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omments3.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omments6.xml" ContentType="application/vnd.openxmlformats-officedocument.spreadsheetml.comments+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7.xml" ContentType="application/vnd.openxmlformats-officedocument.drawing+xml"/>
  <Override PartName="/xl/comments8.xml" ContentType="application/vnd.openxmlformats-officedocument.spreadsheetml.comments+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8.xml" ContentType="application/vnd.openxmlformats-officedocument.drawing+xml"/>
  <Override PartName="/xl/comments9.xml" ContentType="application/vnd.openxmlformats-officedocument.spreadsheetml.comments+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drawings/drawing9.xml" ContentType="application/vnd.openxmlformats-officedocument.drawing+xml"/>
  <Override PartName="/xl/comments10.xml" ContentType="application/vnd.openxmlformats-officedocument.spreadsheetml.comments+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drawings/drawing10.xml" ContentType="application/vnd.openxmlformats-officedocument.drawing+xml"/>
  <Override PartName="/xl/comments11.xml" ContentType="application/vnd.openxmlformats-officedocument.spreadsheetml.comment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drawings/drawing11.xml" ContentType="application/vnd.openxmlformats-officedocument.drawing+xml"/>
  <Override PartName="/xl/comments12.xml" ContentType="application/vnd.openxmlformats-officedocument.spreadsheetml.comments+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drawings/drawing12.xml" ContentType="application/vnd.openxmlformats-officedocument.drawing+xml"/>
  <Override PartName="/xl/comments13.xml" ContentType="application/vnd.openxmlformats-officedocument.spreadsheetml.comments+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3.xml" ContentType="application/vnd.openxmlformats-officedocument.drawing+xml"/>
  <Override PartName="/xl/comments14.xml" ContentType="application/vnd.openxmlformats-officedocument.spreadsheetml.comments+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24226"/>
  <mc:AlternateContent xmlns:mc="http://schemas.openxmlformats.org/markup-compatibility/2006">
    <mc:Choice Requires="x15">
      <x15ac:absPath xmlns:x15ac="http://schemas.microsoft.com/office/spreadsheetml/2010/11/ac" url="https://usdagcc-my.sharepoint.com/personal/bo_stevens_usda_gov/Documents/2021/Water balance/Practice project/Water Balance Test Data/"/>
    </mc:Choice>
  </mc:AlternateContent>
  <xr:revisionPtr revIDLastSave="72" documentId="11_F1FE2802EFBBE9E5D6EE2D6BFB4A9C8750AB9CFD" xr6:coauthVersionLast="46" xr6:coauthVersionMax="46" xr10:uidLastSave="{DC5228B8-5F4D-47C2-80FB-382ABC46165E}"/>
  <bookViews>
    <workbookView minimized="1" xWindow="1920" yWindow="1920" windowWidth="17280" windowHeight="8964" tabRatio="770" xr2:uid="{00000000-000D-0000-FFFF-FFFF00000000}"/>
  </bookViews>
  <sheets>
    <sheet name="Raw Data" sheetId="16" r:id="rId1"/>
    <sheet name="C1 100100" sheetId="1" r:id="rId2"/>
    <sheet name="C2 10050" sheetId="21" r:id="rId3"/>
    <sheet name="C3 8080" sheetId="2" r:id="rId4"/>
    <sheet name="C4 8065" sheetId="22" r:id="rId5"/>
    <sheet name="C5 8050" sheetId="8" r:id="rId6"/>
    <sheet name="C6 8040" sheetId="23" r:id="rId7"/>
    <sheet name="C7 6580" sheetId="9" r:id="rId8"/>
    <sheet name="C8 6565" sheetId="24" r:id="rId9"/>
    <sheet name="C9 6550" sheetId="11" r:id="rId10"/>
    <sheet name="C10 6540" sheetId="25" r:id="rId11"/>
    <sheet name="C11 5050" sheetId="12" r:id="rId12"/>
    <sheet name="C12 4040" sheetId="26" r:id="rId13"/>
    <sheet name="Summary" sheetId="18" r:id="rId14"/>
    <sheet name="Notes" sheetId="20" r:id="rId15"/>
    <sheet name="ETc summary" sheetId="27" r:id="rId16"/>
  </sheets>
  <definedNames>
    <definedName name="_xlnm.Print_Area" localSheetId="1">'C1 100100'!$A$1:$O$67</definedName>
    <definedName name="_xlnm.Print_Area" localSheetId="2">'C2 10050'!$A$1:$O$66</definedName>
    <definedName name="_xlnm.Print_Area" localSheetId="13">Summary!$X$1:$AH$50</definedName>
  </definedNames>
  <calcPr calcId="191029"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8" i="1" l="1"/>
  <c r="D13" i="1"/>
  <c r="DI19" i="26" l="1"/>
  <c r="C49" i="1"/>
  <c r="C57" i="1" l="1"/>
  <c r="BG59" i="1"/>
  <c r="B74" i="1"/>
  <c r="AA58" i="1"/>
  <c r="S49" i="1"/>
  <c r="FH45" i="1" l="1"/>
  <c r="AA29" i="1"/>
  <c r="AA55" i="1"/>
  <c r="AA45" i="1" l="1"/>
  <c r="AA51" i="1" s="1"/>
  <c r="C9" i="1"/>
  <c r="C28" i="11" l="1"/>
  <c r="C28" i="25"/>
  <c r="C28" i="26"/>
  <c r="C28" i="9"/>
  <c r="C28" i="24"/>
  <c r="C28" i="8"/>
  <c r="C28" i="23"/>
  <c r="C28" i="2"/>
  <c r="C28" i="22"/>
  <c r="C28" i="21"/>
  <c r="FT43" i="26" l="1"/>
  <c r="S29" i="18" s="1"/>
  <c r="FT43" i="12"/>
  <c r="S27" i="18" s="1"/>
  <c r="FT43" i="25"/>
  <c r="S25" i="18" s="1"/>
  <c r="FT43" i="11"/>
  <c r="S23" i="18" s="1"/>
  <c r="F21" i="27" s="1"/>
  <c r="FT43" i="24"/>
  <c r="S21" i="18" s="1"/>
  <c r="FT43" i="9"/>
  <c r="S19" i="18" s="1"/>
  <c r="FT43" i="23"/>
  <c r="S17" i="18" s="1"/>
  <c r="F15" i="27" s="1"/>
  <c r="FT43" i="8"/>
  <c r="S15" i="18" s="1"/>
  <c r="F13" i="27" s="1"/>
  <c r="FT43" i="22"/>
  <c r="S13" i="18" s="1"/>
  <c r="F11" i="27" s="1"/>
  <c r="FT43" i="2"/>
  <c r="S11" i="18" s="1"/>
  <c r="F9" i="27" s="1"/>
  <c r="FT43" i="21"/>
  <c r="S9" i="18" s="1"/>
  <c r="F7" i="27" s="1"/>
  <c r="FT43" i="1"/>
  <c r="S7" i="18" s="1"/>
  <c r="F5" i="27" s="1"/>
  <c r="F27" i="27" l="1"/>
  <c r="F25" i="27"/>
  <c r="F23" i="27"/>
  <c r="F19" i="27"/>
  <c r="F17" i="27"/>
  <c r="FS24" i="26"/>
  <c r="FR24" i="26"/>
  <c r="FQ24" i="26"/>
  <c r="FP24" i="26"/>
  <c r="FO24" i="26"/>
  <c r="FN24" i="26"/>
  <c r="FM24" i="26"/>
  <c r="FL24" i="26"/>
  <c r="FK24" i="26"/>
  <c r="FJ24" i="26"/>
  <c r="FI24" i="26"/>
  <c r="FH24" i="26"/>
  <c r="FG24" i="26"/>
  <c r="FF24" i="26"/>
  <c r="FE24" i="26"/>
  <c r="FD24" i="26"/>
  <c r="FC24" i="26"/>
  <c r="FB24" i="26"/>
  <c r="FA24" i="26"/>
  <c r="EZ24" i="26"/>
  <c r="EY24" i="26"/>
  <c r="EX24" i="26"/>
  <c r="EW24" i="26"/>
  <c r="EV24" i="26"/>
  <c r="EU24" i="26"/>
  <c r="ET24" i="26"/>
  <c r="ES24" i="26"/>
  <c r="ER24" i="26"/>
  <c r="EQ24" i="26"/>
  <c r="EP24" i="26"/>
  <c r="EO24" i="26"/>
  <c r="EN24" i="26"/>
  <c r="EM24" i="26"/>
  <c r="EL24" i="26"/>
  <c r="EK24" i="26"/>
  <c r="EJ24" i="26"/>
  <c r="EI24" i="26"/>
  <c r="EH24" i="26"/>
  <c r="EG24" i="26"/>
  <c r="EF24" i="26"/>
  <c r="EE24" i="26"/>
  <c r="ED24" i="26"/>
  <c r="EC24" i="26"/>
  <c r="EB24" i="26"/>
  <c r="EA24" i="26"/>
  <c r="DZ24" i="26"/>
  <c r="DY24" i="26"/>
  <c r="DX24" i="26"/>
  <c r="DW24" i="26"/>
  <c r="DV24" i="26"/>
  <c r="DU24" i="26"/>
  <c r="DT24" i="26"/>
  <c r="DS24" i="26"/>
  <c r="DR24" i="26"/>
  <c r="DQ24" i="26"/>
  <c r="DP24" i="26"/>
  <c r="DO24" i="26"/>
  <c r="DN24" i="26"/>
  <c r="DM24" i="26"/>
  <c r="DL24" i="26"/>
  <c r="DK24" i="26"/>
  <c r="DJ24" i="26"/>
  <c r="DI24" i="26"/>
  <c r="DH24" i="26"/>
  <c r="DG24" i="26"/>
  <c r="DF24" i="26"/>
  <c r="DE24" i="26"/>
  <c r="DD24" i="26"/>
  <c r="DC24" i="26"/>
  <c r="DB24" i="26"/>
  <c r="DA24" i="26"/>
  <c r="CZ24" i="26"/>
  <c r="CY24" i="26"/>
  <c r="CX24" i="26"/>
  <c r="CW24" i="26"/>
  <c r="CV24" i="26"/>
  <c r="CU24" i="26"/>
  <c r="CT24" i="26"/>
  <c r="CS24" i="26"/>
  <c r="CR24" i="26"/>
  <c r="CQ24" i="26"/>
  <c r="CP24" i="26"/>
  <c r="CO24" i="26"/>
  <c r="CN24" i="26"/>
  <c r="CM24" i="26"/>
  <c r="CL24" i="26"/>
  <c r="CK24" i="26"/>
  <c r="CJ24" i="26"/>
  <c r="CI24" i="26"/>
  <c r="CH24" i="26"/>
  <c r="CG24" i="26"/>
  <c r="CF24" i="26"/>
  <c r="CE24" i="26"/>
  <c r="CD24" i="26"/>
  <c r="CC24" i="26"/>
  <c r="CB24" i="26"/>
  <c r="CA24" i="26"/>
  <c r="BZ24" i="26"/>
  <c r="BY24" i="26"/>
  <c r="BX24" i="26"/>
  <c r="BW24" i="26"/>
  <c r="BV24" i="26"/>
  <c r="BU24" i="26"/>
  <c r="BT24" i="26"/>
  <c r="BS24" i="26"/>
  <c r="BR24" i="26"/>
  <c r="BQ24" i="26"/>
  <c r="BP24" i="26"/>
  <c r="BO24" i="26"/>
  <c r="BN24" i="26"/>
  <c r="BM24" i="26"/>
  <c r="BL24" i="26"/>
  <c r="BK24" i="26"/>
  <c r="BJ24" i="26"/>
  <c r="BI24" i="26"/>
  <c r="BH24" i="26"/>
  <c r="BG24" i="26"/>
  <c r="BF24" i="26"/>
  <c r="BE24" i="26"/>
  <c r="BD24" i="26"/>
  <c r="BC24" i="26"/>
  <c r="BB24" i="26"/>
  <c r="BA24" i="26"/>
  <c r="AZ24" i="26"/>
  <c r="AY24" i="26"/>
  <c r="AX24" i="26"/>
  <c r="AW24" i="26"/>
  <c r="AV24" i="26"/>
  <c r="AU24" i="26"/>
  <c r="AT24" i="26"/>
  <c r="AS24" i="26"/>
  <c r="AR24" i="26"/>
  <c r="AQ24" i="26"/>
  <c r="AP24" i="26"/>
  <c r="AO24" i="26"/>
  <c r="AN24" i="26"/>
  <c r="AM24" i="26"/>
  <c r="AL24" i="26"/>
  <c r="AK24" i="26"/>
  <c r="AJ24" i="26"/>
  <c r="AI24" i="26"/>
  <c r="AH24" i="26"/>
  <c r="AG24" i="26"/>
  <c r="AF24" i="26"/>
  <c r="AE24" i="26"/>
  <c r="AD24" i="26"/>
  <c r="AC24" i="26"/>
  <c r="AB24" i="26"/>
  <c r="AA24" i="26"/>
  <c r="Z24" i="26"/>
  <c r="Y24" i="26"/>
  <c r="X24" i="26"/>
  <c r="W24" i="26"/>
  <c r="V24" i="26"/>
  <c r="U24" i="26"/>
  <c r="T24" i="26"/>
  <c r="S24" i="26"/>
  <c r="R24" i="26"/>
  <c r="Q24" i="26"/>
  <c r="P24" i="26"/>
  <c r="O24" i="26"/>
  <c r="N24" i="26"/>
  <c r="M24" i="26"/>
  <c r="L24" i="26"/>
  <c r="K24" i="26"/>
  <c r="J24" i="26"/>
  <c r="I24" i="26"/>
  <c r="H24" i="26"/>
  <c r="G24" i="26"/>
  <c r="F24" i="26"/>
  <c r="E24" i="26"/>
  <c r="D24" i="26"/>
  <c r="C24" i="26"/>
  <c r="FS24" i="12"/>
  <c r="FR24" i="12"/>
  <c r="FQ24" i="12"/>
  <c r="FP24" i="12"/>
  <c r="FO24" i="12"/>
  <c r="FN24" i="12"/>
  <c r="FM24" i="12"/>
  <c r="FL24" i="12"/>
  <c r="FK24" i="12"/>
  <c r="FJ24" i="12"/>
  <c r="FI24" i="12"/>
  <c r="FH24" i="12"/>
  <c r="FG24" i="12"/>
  <c r="FF24" i="12"/>
  <c r="FE24" i="12"/>
  <c r="FD24" i="12"/>
  <c r="FC24" i="12"/>
  <c r="FB24" i="12"/>
  <c r="FA24" i="12"/>
  <c r="EZ24" i="12"/>
  <c r="EY24" i="12"/>
  <c r="EX24" i="12"/>
  <c r="EW24" i="12"/>
  <c r="EV24" i="12"/>
  <c r="EU24" i="12"/>
  <c r="ET24" i="12"/>
  <c r="ES24" i="12"/>
  <c r="ER24" i="12"/>
  <c r="EQ24" i="12"/>
  <c r="EP24" i="12"/>
  <c r="EO24" i="12"/>
  <c r="EN24" i="12"/>
  <c r="EM24" i="12"/>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24" i="12"/>
  <c r="C24" i="12"/>
  <c r="FS24" i="25"/>
  <c r="FR24" i="25"/>
  <c r="FQ24" i="25"/>
  <c r="FP24" i="25"/>
  <c r="FO24" i="25"/>
  <c r="FN24" i="25"/>
  <c r="FM24" i="25"/>
  <c r="FL24" i="25"/>
  <c r="FK24" i="25"/>
  <c r="FJ24" i="25"/>
  <c r="FI24" i="25"/>
  <c r="FH24" i="25"/>
  <c r="FG24" i="25"/>
  <c r="FF24" i="25"/>
  <c r="FE24" i="25"/>
  <c r="FD24" i="25"/>
  <c r="FC24" i="25"/>
  <c r="FB24" i="25"/>
  <c r="FA24" i="25"/>
  <c r="EZ24" i="25"/>
  <c r="EY24" i="25"/>
  <c r="EX24" i="25"/>
  <c r="EW24" i="25"/>
  <c r="EV24" i="25"/>
  <c r="EU24" i="25"/>
  <c r="ET24" i="25"/>
  <c r="ES24" i="25"/>
  <c r="ER24" i="25"/>
  <c r="EQ24" i="25"/>
  <c r="EP24" i="25"/>
  <c r="EO24" i="25"/>
  <c r="EN24" i="25"/>
  <c r="EM24" i="25"/>
  <c r="EL24" i="25"/>
  <c r="EK24" i="25"/>
  <c r="EJ24" i="25"/>
  <c r="EI24" i="25"/>
  <c r="EH24" i="25"/>
  <c r="EG24" i="25"/>
  <c r="EF24" i="25"/>
  <c r="EE24" i="25"/>
  <c r="ED24" i="25"/>
  <c r="EC24" i="25"/>
  <c r="EB24" i="25"/>
  <c r="EA24" i="25"/>
  <c r="DZ24" i="25"/>
  <c r="DY24" i="25"/>
  <c r="DX24" i="25"/>
  <c r="DW24" i="25"/>
  <c r="DV24" i="25"/>
  <c r="DU24" i="25"/>
  <c r="DT24" i="25"/>
  <c r="DS24" i="25"/>
  <c r="DR24" i="25"/>
  <c r="DQ24" i="25"/>
  <c r="DP24" i="25"/>
  <c r="DO24" i="25"/>
  <c r="DN24" i="25"/>
  <c r="DM24" i="25"/>
  <c r="DL24" i="25"/>
  <c r="DK24" i="25"/>
  <c r="DJ24" i="25"/>
  <c r="DI24" i="25"/>
  <c r="DH24" i="25"/>
  <c r="DG24" i="25"/>
  <c r="DF24" i="25"/>
  <c r="DE24" i="25"/>
  <c r="DD24" i="25"/>
  <c r="DC24" i="25"/>
  <c r="DB24" i="25"/>
  <c r="DA24" i="25"/>
  <c r="CZ24" i="25"/>
  <c r="CY24" i="25"/>
  <c r="CX24" i="25"/>
  <c r="CW24" i="25"/>
  <c r="CV24" i="25"/>
  <c r="CU24" i="25"/>
  <c r="CT24" i="25"/>
  <c r="CS24" i="25"/>
  <c r="CR24" i="25"/>
  <c r="CQ24" i="25"/>
  <c r="CP24" i="25"/>
  <c r="CO24" i="25"/>
  <c r="CN24" i="25"/>
  <c r="CM24" i="25"/>
  <c r="CL24" i="25"/>
  <c r="CK24" i="25"/>
  <c r="CJ24" i="25"/>
  <c r="CI24" i="25"/>
  <c r="CH24" i="25"/>
  <c r="CG24" i="25"/>
  <c r="CF24" i="25"/>
  <c r="CE24" i="25"/>
  <c r="CD24" i="25"/>
  <c r="CC24" i="25"/>
  <c r="CB24" i="25"/>
  <c r="CA24" i="25"/>
  <c r="BZ24" i="25"/>
  <c r="BY24" i="25"/>
  <c r="BX24" i="25"/>
  <c r="BW24" i="25"/>
  <c r="BV24" i="25"/>
  <c r="BU24" i="25"/>
  <c r="BT24" i="25"/>
  <c r="BS24" i="25"/>
  <c r="BR24"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FS24" i="11"/>
  <c r="FR24" i="11"/>
  <c r="FQ24" i="11"/>
  <c r="FP24" i="11"/>
  <c r="FO24" i="11"/>
  <c r="FN24" i="11"/>
  <c r="FM24" i="11"/>
  <c r="FL24" i="11"/>
  <c r="FK24" i="11"/>
  <c r="FJ24" i="11"/>
  <c r="FI24" i="11"/>
  <c r="FH24" i="11"/>
  <c r="FG24" i="11"/>
  <c r="FF24" i="11"/>
  <c r="FE24" i="11"/>
  <c r="FD24" i="11"/>
  <c r="FC24" i="11"/>
  <c r="FB24" i="11"/>
  <c r="FA24" i="11"/>
  <c r="EZ24" i="11"/>
  <c r="EY24" i="11"/>
  <c r="EX24" i="11"/>
  <c r="EW24" i="11"/>
  <c r="EV24" i="11"/>
  <c r="EU24" i="11"/>
  <c r="ET24" i="11"/>
  <c r="ES24" i="11"/>
  <c r="ER24" i="11"/>
  <c r="EQ24" i="11"/>
  <c r="EP24" i="11"/>
  <c r="EO24" i="11"/>
  <c r="EN24" i="11"/>
  <c r="EM24" i="1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24" i="11"/>
  <c r="C24" i="11"/>
  <c r="FS24" i="24"/>
  <c r="FR24" i="24"/>
  <c r="FQ24" i="24"/>
  <c r="FP24" i="24"/>
  <c r="FO24" i="24"/>
  <c r="FN24" i="24"/>
  <c r="FM24" i="24"/>
  <c r="FL24" i="24"/>
  <c r="FK24" i="24"/>
  <c r="FJ24" i="24"/>
  <c r="FI24" i="24"/>
  <c r="FH24" i="24"/>
  <c r="FG24" i="24"/>
  <c r="FF24" i="24"/>
  <c r="FE24" i="24"/>
  <c r="FD24" i="24"/>
  <c r="FC24" i="24"/>
  <c r="FB24" i="24"/>
  <c r="FA24" i="24"/>
  <c r="EZ24" i="24"/>
  <c r="EY24" i="24"/>
  <c r="EX24" i="24"/>
  <c r="EW24" i="24"/>
  <c r="EV24" i="24"/>
  <c r="EU24" i="24"/>
  <c r="ET24" i="24"/>
  <c r="ES24" i="24"/>
  <c r="ER24" i="24"/>
  <c r="EQ24" i="24"/>
  <c r="EP24" i="24"/>
  <c r="EO24" i="24"/>
  <c r="EN24" i="24"/>
  <c r="EM24" i="24"/>
  <c r="EL24" i="24"/>
  <c r="EK24" i="24"/>
  <c r="EJ24" i="24"/>
  <c r="EI24" i="24"/>
  <c r="EH24" i="24"/>
  <c r="EG24" i="24"/>
  <c r="EF24" i="24"/>
  <c r="EE24" i="24"/>
  <c r="ED24" i="24"/>
  <c r="EC24" i="24"/>
  <c r="EB24" i="24"/>
  <c r="EA24" i="24"/>
  <c r="DZ24" i="24"/>
  <c r="DY24" i="24"/>
  <c r="DX24" i="24"/>
  <c r="DW24" i="24"/>
  <c r="DV24" i="24"/>
  <c r="DU24" i="24"/>
  <c r="DT24" i="24"/>
  <c r="DS24" i="24"/>
  <c r="DR24" i="24"/>
  <c r="DQ24" i="24"/>
  <c r="DP24" i="24"/>
  <c r="DO24" i="24"/>
  <c r="DN24" i="24"/>
  <c r="DM24" i="24"/>
  <c r="DL24" i="24"/>
  <c r="DK24" i="24"/>
  <c r="DJ24" i="24"/>
  <c r="DI24" i="24"/>
  <c r="DH24" i="24"/>
  <c r="DG24" i="24"/>
  <c r="DF24" i="24"/>
  <c r="DE24" i="24"/>
  <c r="DD24" i="24"/>
  <c r="DC24" i="24"/>
  <c r="DB24" i="24"/>
  <c r="DA24" i="24"/>
  <c r="CZ24" i="24"/>
  <c r="CY24" i="24"/>
  <c r="CX24" i="24"/>
  <c r="CW24" i="24"/>
  <c r="CV24" i="24"/>
  <c r="CU24" i="24"/>
  <c r="CT24" i="24"/>
  <c r="CS24" i="24"/>
  <c r="CR24" i="24"/>
  <c r="CQ24" i="24"/>
  <c r="CP24" i="24"/>
  <c r="CO24" i="24"/>
  <c r="CN24" i="24"/>
  <c r="CM24" i="24"/>
  <c r="CL24" i="24"/>
  <c r="CK24" i="24"/>
  <c r="CJ24" i="24"/>
  <c r="CI24" i="24"/>
  <c r="CH24" i="24"/>
  <c r="CG24" i="24"/>
  <c r="CF24" i="24"/>
  <c r="CE24" i="24"/>
  <c r="CD24" i="24"/>
  <c r="CC24" i="24"/>
  <c r="CB24" i="24"/>
  <c r="CA24" i="24"/>
  <c r="BZ24" i="24"/>
  <c r="BY24" i="24"/>
  <c r="BX24" i="24"/>
  <c r="BW24" i="24"/>
  <c r="BV24" i="24"/>
  <c r="BU24" i="24"/>
  <c r="BT24" i="24"/>
  <c r="BS24" i="24"/>
  <c r="BR24" i="24"/>
  <c r="BQ24" i="24"/>
  <c r="BP24" i="24"/>
  <c r="BO24" i="24"/>
  <c r="BN24" i="24"/>
  <c r="BM24" i="24"/>
  <c r="BL24" i="24"/>
  <c r="BK24" i="24"/>
  <c r="BJ24" i="24"/>
  <c r="BI24" i="24"/>
  <c r="BH24" i="24"/>
  <c r="BG24" i="24"/>
  <c r="BF24" i="24"/>
  <c r="BE24" i="24"/>
  <c r="BD24" i="24"/>
  <c r="BC24" i="24"/>
  <c r="BB24" i="24"/>
  <c r="BA24" i="24"/>
  <c r="AZ24" i="24"/>
  <c r="AY24" i="24"/>
  <c r="AX24" i="24"/>
  <c r="AW24" i="24"/>
  <c r="AV24" i="24"/>
  <c r="AU24" i="24"/>
  <c r="AT24" i="24"/>
  <c r="AS24" i="24"/>
  <c r="AR24" i="24"/>
  <c r="AQ24" i="24"/>
  <c r="AP24" i="24"/>
  <c r="AO24" i="24"/>
  <c r="AN24" i="24"/>
  <c r="AM24" i="24"/>
  <c r="AL24" i="24"/>
  <c r="AK24" i="24"/>
  <c r="AJ24" i="24"/>
  <c r="AI24" i="24"/>
  <c r="AH24" i="24"/>
  <c r="AG24" i="24"/>
  <c r="AF24" i="24"/>
  <c r="AE24" i="24"/>
  <c r="AD24" i="24"/>
  <c r="AC24" i="24"/>
  <c r="AB24" i="24"/>
  <c r="AA24" i="24"/>
  <c r="Z24" i="24"/>
  <c r="Y24" i="24"/>
  <c r="X24" i="24"/>
  <c r="W24" i="24"/>
  <c r="V24" i="24"/>
  <c r="U24" i="24"/>
  <c r="T24" i="24"/>
  <c r="S24" i="24"/>
  <c r="R24" i="24"/>
  <c r="Q24" i="24"/>
  <c r="P24" i="24"/>
  <c r="O24" i="24"/>
  <c r="N24" i="24"/>
  <c r="M24" i="24"/>
  <c r="L24" i="24"/>
  <c r="K24" i="24"/>
  <c r="J24" i="24"/>
  <c r="I24" i="24"/>
  <c r="H24" i="24"/>
  <c r="G24" i="24"/>
  <c r="F24" i="24"/>
  <c r="E24" i="24"/>
  <c r="D24" i="24"/>
  <c r="C24" i="24"/>
  <c r="FS24" i="9"/>
  <c r="FR24" i="9"/>
  <c r="FQ24" i="9"/>
  <c r="FP24" i="9"/>
  <c r="FO24" i="9"/>
  <c r="FN24" i="9"/>
  <c r="FM24" i="9"/>
  <c r="FL24" i="9"/>
  <c r="FK24" i="9"/>
  <c r="FJ24" i="9"/>
  <c r="FI24" i="9"/>
  <c r="FH24" i="9"/>
  <c r="FG24" i="9"/>
  <c r="FF24" i="9"/>
  <c r="FE24" i="9"/>
  <c r="FD24" i="9"/>
  <c r="FC24" i="9"/>
  <c r="FB24" i="9"/>
  <c r="FA24" i="9"/>
  <c r="EZ24" i="9"/>
  <c r="EY24" i="9"/>
  <c r="EX24" i="9"/>
  <c r="EW24" i="9"/>
  <c r="EV24" i="9"/>
  <c r="EU24" i="9"/>
  <c r="ET24" i="9"/>
  <c r="ES24"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24" i="9"/>
  <c r="C24" i="9"/>
  <c r="FS24" i="23"/>
  <c r="FR24" i="23"/>
  <c r="FQ24" i="23"/>
  <c r="FP24" i="23"/>
  <c r="FO24" i="23"/>
  <c r="FN24" i="23"/>
  <c r="FM24" i="23"/>
  <c r="FL24" i="23"/>
  <c r="FK24" i="23"/>
  <c r="FJ24" i="23"/>
  <c r="FI24" i="23"/>
  <c r="FH24" i="23"/>
  <c r="FG24" i="23"/>
  <c r="FF24" i="23"/>
  <c r="FE24" i="23"/>
  <c r="FD24" i="23"/>
  <c r="FC24" i="23"/>
  <c r="FB24" i="23"/>
  <c r="FA24" i="23"/>
  <c r="EZ24" i="23"/>
  <c r="EY24" i="23"/>
  <c r="EX24" i="23"/>
  <c r="EW24" i="23"/>
  <c r="EV24" i="23"/>
  <c r="EU24" i="23"/>
  <c r="ET24" i="23"/>
  <c r="ES24" i="23"/>
  <c r="ER24" i="23"/>
  <c r="EQ24" i="23"/>
  <c r="EP24" i="23"/>
  <c r="EO24" i="23"/>
  <c r="EN24" i="23"/>
  <c r="EM24" i="23"/>
  <c r="EL24" i="23"/>
  <c r="EK24" i="23"/>
  <c r="EJ24" i="23"/>
  <c r="EI24" i="23"/>
  <c r="EH24" i="23"/>
  <c r="EG24" i="23"/>
  <c r="EF24" i="23"/>
  <c r="EE24" i="23"/>
  <c r="ED24" i="23"/>
  <c r="EC24" i="23"/>
  <c r="EB24" i="23"/>
  <c r="EA24" i="23"/>
  <c r="DZ24" i="23"/>
  <c r="DY24" i="23"/>
  <c r="DX24" i="23"/>
  <c r="DW24" i="23"/>
  <c r="DV24" i="23"/>
  <c r="DU24" i="23"/>
  <c r="DT24" i="23"/>
  <c r="DS24" i="23"/>
  <c r="DR24" i="23"/>
  <c r="DQ24" i="23"/>
  <c r="DP24" i="23"/>
  <c r="DO24" i="23"/>
  <c r="DN24" i="23"/>
  <c r="DM24" i="23"/>
  <c r="DL24" i="23"/>
  <c r="DK24" i="23"/>
  <c r="DJ24" i="23"/>
  <c r="DI24" i="23"/>
  <c r="DH24" i="23"/>
  <c r="DG24" i="23"/>
  <c r="DF24" i="23"/>
  <c r="DE24" i="23"/>
  <c r="DD24" i="23"/>
  <c r="DC24" i="23"/>
  <c r="DB24" i="23"/>
  <c r="DA24" i="23"/>
  <c r="CZ24" i="23"/>
  <c r="CY24" i="23"/>
  <c r="CX24" i="23"/>
  <c r="CW24" i="23"/>
  <c r="CV24" i="23"/>
  <c r="CU24" i="23"/>
  <c r="CT24" i="23"/>
  <c r="CS24" i="23"/>
  <c r="CR24" i="23"/>
  <c r="CQ24" i="23"/>
  <c r="CP24" i="23"/>
  <c r="CO24" i="23"/>
  <c r="CN24" i="23"/>
  <c r="CM24" i="23"/>
  <c r="CL24" i="23"/>
  <c r="CK24" i="23"/>
  <c r="CJ24" i="23"/>
  <c r="CI24" i="23"/>
  <c r="CH24" i="23"/>
  <c r="CG24" i="23"/>
  <c r="CF24" i="23"/>
  <c r="CE24" i="23"/>
  <c r="CD24" i="23"/>
  <c r="CC24" i="23"/>
  <c r="CB24" i="23"/>
  <c r="CA24" i="23"/>
  <c r="BZ24" i="23"/>
  <c r="BY24" i="23"/>
  <c r="BX24" i="23"/>
  <c r="BW24" i="23"/>
  <c r="BV24" i="23"/>
  <c r="BU24" i="23"/>
  <c r="BT24" i="23"/>
  <c r="BS24" i="23"/>
  <c r="BR24" i="23"/>
  <c r="BQ24" i="23"/>
  <c r="BP24" i="23"/>
  <c r="BO24" i="23"/>
  <c r="BN24" i="23"/>
  <c r="BM24" i="23"/>
  <c r="BL24" i="23"/>
  <c r="BK24" i="23"/>
  <c r="BJ24" i="23"/>
  <c r="BI24" i="23"/>
  <c r="BH24" i="23"/>
  <c r="BG24" i="23"/>
  <c r="BF24" i="23"/>
  <c r="BE24" i="23"/>
  <c r="BD24" i="23"/>
  <c r="BC24" i="23"/>
  <c r="BB24" i="23"/>
  <c r="BA24" i="23"/>
  <c r="AZ24" i="23"/>
  <c r="AY24" i="23"/>
  <c r="AX24" i="23"/>
  <c r="AW24" i="23"/>
  <c r="AV24" i="23"/>
  <c r="AU24" i="23"/>
  <c r="AT24" i="23"/>
  <c r="AS24" i="23"/>
  <c r="AR24" i="23"/>
  <c r="AQ24" i="23"/>
  <c r="AP24" i="23"/>
  <c r="AO24" i="23"/>
  <c r="AN24" i="23"/>
  <c r="AM24" i="23"/>
  <c r="AL24" i="23"/>
  <c r="AK24" i="23"/>
  <c r="AJ24" i="23"/>
  <c r="AI24" i="23"/>
  <c r="AH24" i="23"/>
  <c r="AG24" i="23"/>
  <c r="AF24" i="23"/>
  <c r="AE24" i="23"/>
  <c r="AD24" i="23"/>
  <c r="AC24" i="23"/>
  <c r="AB24" i="23"/>
  <c r="AA24" i="23"/>
  <c r="Z24" i="23"/>
  <c r="Y24" i="23"/>
  <c r="X24" i="23"/>
  <c r="W24" i="23"/>
  <c r="V24" i="23"/>
  <c r="U24" i="23"/>
  <c r="T24" i="23"/>
  <c r="S24" i="23"/>
  <c r="R24" i="23"/>
  <c r="Q24" i="23"/>
  <c r="P24" i="23"/>
  <c r="O24" i="23"/>
  <c r="N24" i="23"/>
  <c r="M24" i="23"/>
  <c r="L24" i="23"/>
  <c r="K24" i="23"/>
  <c r="J24" i="23"/>
  <c r="I24" i="23"/>
  <c r="H24" i="23"/>
  <c r="G24" i="23"/>
  <c r="F24" i="23"/>
  <c r="E24" i="23"/>
  <c r="D24" i="23"/>
  <c r="C24" i="23"/>
  <c r="FS24" i="8"/>
  <c r="FR24" i="8"/>
  <c r="FQ24" i="8"/>
  <c r="FP24" i="8"/>
  <c r="FO24" i="8"/>
  <c r="FN24" i="8"/>
  <c r="FM24" i="8"/>
  <c r="FL24" i="8"/>
  <c r="FK24" i="8"/>
  <c r="FJ24" i="8"/>
  <c r="FI24" i="8"/>
  <c r="FH24" i="8"/>
  <c r="FG24" i="8"/>
  <c r="FF24" i="8"/>
  <c r="FE24" i="8"/>
  <c r="FD24" i="8"/>
  <c r="FC24" i="8"/>
  <c r="FB24" i="8"/>
  <c r="FA24" i="8"/>
  <c r="EZ24" i="8"/>
  <c r="EY24" i="8"/>
  <c r="EX24" i="8"/>
  <c r="EW24" i="8"/>
  <c r="EV24" i="8"/>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24" i="8"/>
  <c r="C24" i="8"/>
  <c r="FS24" i="22"/>
  <c r="FR24" i="22"/>
  <c r="FQ24" i="22"/>
  <c r="FP24" i="22"/>
  <c r="FO24" i="22"/>
  <c r="FN24" i="22"/>
  <c r="FM24" i="22"/>
  <c r="FL24" i="22"/>
  <c r="FK24" i="22"/>
  <c r="FJ24" i="22"/>
  <c r="FI24" i="22"/>
  <c r="FH24" i="22"/>
  <c r="FG24" i="22"/>
  <c r="FF24" i="22"/>
  <c r="FE24" i="22"/>
  <c r="FD24" i="22"/>
  <c r="FC24" i="22"/>
  <c r="FB24" i="22"/>
  <c r="FA24" i="22"/>
  <c r="EZ24" i="22"/>
  <c r="EY24" i="22"/>
  <c r="EX24" i="22"/>
  <c r="EW24" i="22"/>
  <c r="EV24" i="22"/>
  <c r="EU24" i="22"/>
  <c r="ET24" i="22"/>
  <c r="ES24" i="22"/>
  <c r="ER24" i="22"/>
  <c r="EQ24" i="22"/>
  <c r="EP24" i="22"/>
  <c r="EO24" i="22"/>
  <c r="EN24" i="22"/>
  <c r="EM24" i="22"/>
  <c r="EL24" i="22"/>
  <c r="EK24" i="22"/>
  <c r="EJ24" i="22"/>
  <c r="EI24" i="22"/>
  <c r="EH24" i="22"/>
  <c r="EG24" i="22"/>
  <c r="EF24" i="22"/>
  <c r="EE24" i="22"/>
  <c r="ED24" i="22"/>
  <c r="EC24" i="22"/>
  <c r="EB24" i="22"/>
  <c r="EA24" i="22"/>
  <c r="DZ24" i="22"/>
  <c r="DY24" i="22"/>
  <c r="DX24" i="22"/>
  <c r="DW24" i="22"/>
  <c r="DV24" i="22"/>
  <c r="DU24" i="22"/>
  <c r="DT24" i="22"/>
  <c r="DS24" i="22"/>
  <c r="DR24" i="22"/>
  <c r="DQ24" i="22"/>
  <c r="DP24" i="22"/>
  <c r="DO24" i="22"/>
  <c r="DN24" i="22"/>
  <c r="DM24" i="22"/>
  <c r="DL24" i="22"/>
  <c r="DK24" i="22"/>
  <c r="DJ24" i="22"/>
  <c r="DI24" i="22"/>
  <c r="DH24" i="22"/>
  <c r="DG24" i="22"/>
  <c r="DF24" i="22"/>
  <c r="DE24" i="22"/>
  <c r="DD24" i="22"/>
  <c r="DC24" i="22"/>
  <c r="DB24" i="22"/>
  <c r="DA24" i="22"/>
  <c r="CZ24" i="22"/>
  <c r="CY24" i="22"/>
  <c r="CX24" i="22"/>
  <c r="CW24" i="22"/>
  <c r="CV24" i="22"/>
  <c r="CU24" i="22"/>
  <c r="CT24" i="22"/>
  <c r="CS24" i="22"/>
  <c r="CR24" i="22"/>
  <c r="CQ24" i="22"/>
  <c r="CP24" i="22"/>
  <c r="CO24" i="22"/>
  <c r="CN24" i="22"/>
  <c r="CM24" i="22"/>
  <c r="CL24" i="22"/>
  <c r="CK24" i="22"/>
  <c r="CJ24" i="22"/>
  <c r="CI24" i="22"/>
  <c r="CH24" i="22"/>
  <c r="CG24" i="22"/>
  <c r="CF24" i="22"/>
  <c r="CE24" i="22"/>
  <c r="CD24" i="22"/>
  <c r="CC24" i="22"/>
  <c r="CB24" i="22"/>
  <c r="CA24" i="22"/>
  <c r="BZ24" i="22"/>
  <c r="BY24" i="22"/>
  <c r="BX24" i="22"/>
  <c r="BW24" i="22"/>
  <c r="BV24" i="22"/>
  <c r="BU24" i="22"/>
  <c r="BT24" i="22"/>
  <c r="BS24" i="22"/>
  <c r="BR24" i="22"/>
  <c r="BQ24" i="22"/>
  <c r="BP24" i="22"/>
  <c r="BO24" i="22"/>
  <c r="BN24" i="22"/>
  <c r="BM24" i="22"/>
  <c r="BL24" i="22"/>
  <c r="BK24" i="22"/>
  <c r="BJ24" i="22"/>
  <c r="BI24" i="22"/>
  <c r="BH24" i="22"/>
  <c r="BG24" i="22"/>
  <c r="BF24" i="22"/>
  <c r="BE24" i="22"/>
  <c r="BD24" i="22"/>
  <c r="BC24" i="22"/>
  <c r="BB24" i="22"/>
  <c r="BA24" i="22"/>
  <c r="AZ24" i="22"/>
  <c r="AY24" i="22"/>
  <c r="AX24" i="22"/>
  <c r="AW24" i="22"/>
  <c r="AV24" i="22"/>
  <c r="AU24" i="22"/>
  <c r="AT24" i="22"/>
  <c r="AS24" i="22"/>
  <c r="AR24" i="22"/>
  <c r="AQ24" i="22"/>
  <c r="AP24" i="22"/>
  <c r="AO24" i="22"/>
  <c r="AN24" i="22"/>
  <c r="AM24" i="22"/>
  <c r="AL24" i="22"/>
  <c r="AK24" i="22"/>
  <c r="AJ24" i="22"/>
  <c r="AI24" i="22"/>
  <c r="AH24" i="22"/>
  <c r="AG24" i="22"/>
  <c r="AF24" i="22"/>
  <c r="AE24" i="22"/>
  <c r="AD24" i="22"/>
  <c r="AC24" i="22"/>
  <c r="AB24" i="22"/>
  <c r="AA24" i="22"/>
  <c r="Z24" i="22"/>
  <c r="Y24" i="22"/>
  <c r="X24" i="22"/>
  <c r="W24" i="22"/>
  <c r="V24" i="22"/>
  <c r="U24" i="22"/>
  <c r="T24" i="22"/>
  <c r="S24" i="22"/>
  <c r="R24" i="22"/>
  <c r="Q24" i="22"/>
  <c r="P24" i="22"/>
  <c r="O24" i="22"/>
  <c r="N24" i="22"/>
  <c r="M24" i="22"/>
  <c r="L24" i="22"/>
  <c r="K24" i="22"/>
  <c r="J24" i="22"/>
  <c r="I24" i="22"/>
  <c r="H24" i="22"/>
  <c r="G24" i="22"/>
  <c r="F24" i="22"/>
  <c r="E24" i="22"/>
  <c r="D24" i="22"/>
  <c r="C24" i="22"/>
  <c r="FS24" i="2"/>
  <c r="FR24" i="2"/>
  <c r="FQ24" i="2"/>
  <c r="FP24" i="2"/>
  <c r="FO24" i="2"/>
  <c r="FN24" i="2"/>
  <c r="FM24" i="2"/>
  <c r="FL24" i="2"/>
  <c r="FK24" i="2"/>
  <c r="FJ24" i="2"/>
  <c r="FI24" i="2"/>
  <c r="FH24" i="2"/>
  <c r="FG24" i="2"/>
  <c r="FF24" i="2"/>
  <c r="FE24" i="2"/>
  <c r="FD24" i="2"/>
  <c r="FC24" i="2"/>
  <c r="FB24" i="2"/>
  <c r="FA24" i="2"/>
  <c r="EZ24" i="2"/>
  <c r="EY24" i="2"/>
  <c r="EX24" i="2"/>
  <c r="EW24" i="2"/>
  <c r="EV24" i="2"/>
  <c r="EU24" i="2"/>
  <c r="ET24" i="2"/>
  <c r="ES24" i="2"/>
  <c r="ER24" i="2"/>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24" i="2"/>
  <c r="C24" i="2"/>
  <c r="FS24" i="21"/>
  <c r="FR24" i="21"/>
  <c r="FQ24" i="21"/>
  <c r="FP24" i="21"/>
  <c r="FO24" i="21"/>
  <c r="FN24" i="21"/>
  <c r="FM24" i="21"/>
  <c r="FL24" i="21"/>
  <c r="FK24" i="21"/>
  <c r="FJ24" i="21"/>
  <c r="FI24" i="21"/>
  <c r="FH24" i="21"/>
  <c r="FG24" i="21"/>
  <c r="FF24" i="21"/>
  <c r="FE24" i="21"/>
  <c r="FD24" i="21"/>
  <c r="FC24" i="21"/>
  <c r="FB24" i="21"/>
  <c r="FA24" i="21"/>
  <c r="EZ24" i="21"/>
  <c r="EY24" i="21"/>
  <c r="EX24" i="21"/>
  <c r="EW24" i="21"/>
  <c r="EV24" i="21"/>
  <c r="EU24" i="21"/>
  <c r="ET24" i="21"/>
  <c r="ES24" i="21"/>
  <c r="ER24" i="21"/>
  <c r="EQ24" i="21"/>
  <c r="EP24" i="21"/>
  <c r="EO24" i="21"/>
  <c r="EN24" i="21"/>
  <c r="EM24" i="21"/>
  <c r="EL24" i="21"/>
  <c r="EK24" i="21"/>
  <c r="EJ24" i="21"/>
  <c r="EI24" i="21"/>
  <c r="EH24" i="21"/>
  <c r="EG24" i="21"/>
  <c r="EF24" i="21"/>
  <c r="EE24" i="21"/>
  <c r="ED24" i="21"/>
  <c r="EC24" i="21"/>
  <c r="EB24" i="21"/>
  <c r="EA24" i="21"/>
  <c r="DZ24" i="21"/>
  <c r="DY24" i="21"/>
  <c r="DX24" i="21"/>
  <c r="DW24" i="21"/>
  <c r="DV24" i="21"/>
  <c r="DU24" i="21"/>
  <c r="DT24" i="21"/>
  <c r="DS24" i="21"/>
  <c r="DR24" i="21"/>
  <c r="DQ24" i="21"/>
  <c r="DP24" i="21"/>
  <c r="DO24" i="21"/>
  <c r="DN24" i="21"/>
  <c r="DM24" i="21"/>
  <c r="DL24" i="21"/>
  <c r="DK24" i="21"/>
  <c r="DJ24" i="21"/>
  <c r="DI24" i="21"/>
  <c r="DH24" i="21"/>
  <c r="DG24" i="21"/>
  <c r="DF24" i="21"/>
  <c r="DE24" i="21"/>
  <c r="DD24" i="21"/>
  <c r="DC24" i="21"/>
  <c r="DB24" i="21"/>
  <c r="DA24" i="21"/>
  <c r="CZ24" i="21"/>
  <c r="CY24" i="21"/>
  <c r="CX24" i="21"/>
  <c r="CW24" i="21"/>
  <c r="CV24" i="21"/>
  <c r="CU24" i="21"/>
  <c r="CT24" i="21"/>
  <c r="CS24" i="21"/>
  <c r="CR24" i="21"/>
  <c r="CQ24" i="21"/>
  <c r="CP24" i="21"/>
  <c r="CO24" i="21"/>
  <c r="CN24" i="21"/>
  <c r="CM24" i="21"/>
  <c r="CL24" i="21"/>
  <c r="CK24" i="21"/>
  <c r="CJ24" i="21"/>
  <c r="CI24" i="21"/>
  <c r="CH24" i="21"/>
  <c r="CG24" i="21"/>
  <c r="CF24" i="21"/>
  <c r="CE24" i="21"/>
  <c r="CD24" i="21"/>
  <c r="CC24" i="21"/>
  <c r="CB24" i="21"/>
  <c r="CA24" i="21"/>
  <c r="BZ24" i="21"/>
  <c r="BY24" i="21"/>
  <c r="BX24" i="21"/>
  <c r="BW24" i="21"/>
  <c r="BV24" i="21"/>
  <c r="BU24" i="21"/>
  <c r="BT24" i="21"/>
  <c r="BS24" i="21"/>
  <c r="BR24" i="21"/>
  <c r="BQ24" i="21"/>
  <c r="BP24" i="21"/>
  <c r="BO24" i="21"/>
  <c r="BN24" i="21"/>
  <c r="BM24" i="21"/>
  <c r="BL24" i="21"/>
  <c r="BK24" i="21"/>
  <c r="BJ24" i="21"/>
  <c r="BI24" i="21"/>
  <c r="BH24" i="21"/>
  <c r="BG24" i="21"/>
  <c r="BF24" i="21"/>
  <c r="BE24" i="21"/>
  <c r="BD24" i="21"/>
  <c r="BC24" i="21"/>
  <c r="BB24" i="21"/>
  <c r="BA24"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AB48" i="1" l="1"/>
  <c r="AC48" i="1"/>
  <c r="AD48" i="1"/>
  <c r="AE48" i="1"/>
  <c r="AF48" i="1"/>
  <c r="AG48" i="1"/>
  <c r="AH48" i="1"/>
  <c r="AI48" i="1"/>
  <c r="AJ48" i="1"/>
  <c r="AK48" i="1"/>
  <c r="AL48" i="1"/>
  <c r="AM48" i="1"/>
  <c r="AN48" i="1"/>
  <c r="AO48" i="1"/>
  <c r="AP48" i="1"/>
  <c r="AQ48" i="1"/>
  <c r="AR48" i="1"/>
  <c r="AS48" i="1"/>
  <c r="AT48" i="1"/>
  <c r="AU48" i="1"/>
  <c r="AV48" i="1"/>
  <c r="AW48" i="1"/>
  <c r="AX48" i="1"/>
  <c r="AY48" i="1"/>
  <c r="AZ48" i="1"/>
  <c r="BA48" i="1"/>
  <c r="BB48" i="1"/>
  <c r="BC48" i="1"/>
  <c r="BD48" i="1"/>
  <c r="BE48" i="1"/>
  <c r="BF48" i="1"/>
  <c r="BG48" i="1"/>
  <c r="BH48" i="1"/>
  <c r="BI48" i="1"/>
  <c r="BJ48" i="1"/>
  <c r="BK48" i="1"/>
  <c r="BL48" i="1"/>
  <c r="BM48" i="1"/>
  <c r="BN48" i="1"/>
  <c r="BO48" i="1"/>
  <c r="BP48" i="1"/>
  <c r="BQ48" i="1"/>
  <c r="BR48" i="1"/>
  <c r="BS48" i="1"/>
  <c r="BT48" i="1"/>
  <c r="BU48" i="1"/>
  <c r="BV48" i="1"/>
  <c r="BW48" i="1"/>
  <c r="BX48" i="1"/>
  <c r="BY48" i="1"/>
  <c r="BZ48" i="1"/>
  <c r="CA48" i="1"/>
  <c r="CB48" i="1"/>
  <c r="CC48" i="1"/>
  <c r="CD48" i="1"/>
  <c r="CE48" i="1"/>
  <c r="CF48" i="1"/>
  <c r="CG48" i="1"/>
  <c r="CH48" i="1"/>
  <c r="CI48" i="1"/>
  <c r="CJ48" i="1"/>
  <c r="CK48" i="1"/>
  <c r="CL48" i="1"/>
  <c r="CM48" i="1"/>
  <c r="CN48" i="1"/>
  <c r="CO48" i="1"/>
  <c r="CP48" i="1"/>
  <c r="CQ48" i="1"/>
  <c r="CR48" i="1"/>
  <c r="CS48" i="1"/>
  <c r="CT48" i="1"/>
  <c r="CU48" i="1"/>
  <c r="CV48" i="1"/>
  <c r="CW48" i="1"/>
  <c r="CX48" i="1"/>
  <c r="CY48" i="1"/>
  <c r="CZ48" i="1"/>
  <c r="DA48" i="1"/>
  <c r="DB48" i="1"/>
  <c r="DC48" i="1"/>
  <c r="DD48" i="1"/>
  <c r="DE48" i="1"/>
  <c r="DF48" i="1"/>
  <c r="DG48" i="1"/>
  <c r="DH48" i="1"/>
  <c r="DI48" i="1"/>
  <c r="DJ48" i="1"/>
  <c r="DK48" i="1"/>
  <c r="DL48" i="1"/>
  <c r="DM48" i="1"/>
  <c r="DN48" i="1"/>
  <c r="DO48" i="1"/>
  <c r="DP48" i="1"/>
  <c r="DQ48" i="1"/>
  <c r="DR48" i="1"/>
  <c r="DS48" i="1"/>
  <c r="DT48" i="1"/>
  <c r="DU48" i="1"/>
  <c r="DV48" i="1"/>
  <c r="DW48" i="1"/>
  <c r="DX48" i="1"/>
  <c r="DY48" i="1"/>
  <c r="DZ48" i="1"/>
  <c r="EA48" i="1"/>
  <c r="EB48" i="1"/>
  <c r="EC48" i="1"/>
  <c r="ED48" i="1"/>
  <c r="EE48" i="1"/>
  <c r="EF48" i="1"/>
  <c r="EG48" i="1"/>
  <c r="EH48" i="1"/>
  <c r="EI48" i="1"/>
  <c r="EJ48" i="1"/>
  <c r="EK48" i="1"/>
  <c r="EL48" i="1"/>
  <c r="EM48" i="1"/>
  <c r="EN48" i="1"/>
  <c r="EO48" i="1"/>
  <c r="EP48" i="1"/>
  <c r="EQ48" i="1"/>
  <c r="ER48" i="1"/>
  <c r="ES48" i="1"/>
  <c r="ET48" i="1"/>
  <c r="EU48" i="1"/>
  <c r="EV48" i="1"/>
  <c r="EW48" i="1"/>
  <c r="EX48" i="1"/>
  <c r="EY48" i="1"/>
  <c r="EZ48" i="1"/>
  <c r="FA48" i="1"/>
  <c r="FB48" i="1"/>
  <c r="FC48" i="1"/>
  <c r="FD48" i="1"/>
  <c r="FE48" i="1"/>
  <c r="FF48" i="1"/>
  <c r="FG48" i="1"/>
  <c r="FH48" i="1"/>
  <c r="FI48" i="1"/>
  <c r="FJ48" i="1"/>
  <c r="FK48" i="1"/>
  <c r="FL48" i="1"/>
  <c r="FM48" i="1"/>
  <c r="FN48" i="1"/>
  <c r="FO48" i="1"/>
  <c r="FP48" i="1"/>
  <c r="FQ48" i="1"/>
  <c r="FR48" i="1"/>
  <c r="FS48" i="1"/>
  <c r="AA16" i="18" l="1"/>
  <c r="AA15" i="18"/>
  <c r="AA14" i="18"/>
  <c r="AA13" i="18"/>
  <c r="AA12" i="18"/>
  <c r="AA11" i="18"/>
  <c r="AA10" i="18"/>
  <c r="AA9" i="18"/>
  <c r="AA8" i="18"/>
  <c r="AA7" i="18"/>
  <c r="AA6" i="18"/>
  <c r="AA5" i="18"/>
  <c r="B74" i="26" l="1"/>
  <c r="B75" i="26"/>
  <c r="B76" i="26"/>
  <c r="B73" i="26"/>
  <c r="B74" i="12"/>
  <c r="B75" i="12"/>
  <c r="B76" i="12"/>
  <c r="B73" i="12"/>
  <c r="B74" i="25"/>
  <c r="B75" i="25"/>
  <c r="B76" i="25"/>
  <c r="B73" i="25"/>
  <c r="B74" i="11"/>
  <c r="B75" i="11"/>
  <c r="B76" i="11"/>
  <c r="B73" i="11"/>
  <c r="B74" i="24"/>
  <c r="B75" i="24"/>
  <c r="B76" i="24"/>
  <c r="B73" i="24"/>
  <c r="B74" i="9"/>
  <c r="B75" i="9"/>
  <c r="B76" i="9"/>
  <c r="B73" i="9"/>
  <c r="B74" i="23"/>
  <c r="B75" i="23"/>
  <c r="B76" i="23"/>
  <c r="B73" i="23"/>
  <c r="B74" i="8"/>
  <c r="B75" i="8"/>
  <c r="B76" i="8"/>
  <c r="B73" i="8"/>
  <c r="B74" i="22"/>
  <c r="B75" i="22"/>
  <c r="B76" i="22"/>
  <c r="B73" i="22"/>
  <c r="B74" i="2"/>
  <c r="B75" i="2"/>
  <c r="B76" i="2"/>
  <c r="B73" i="2"/>
  <c r="B76" i="21"/>
  <c r="B75" i="21"/>
  <c r="B74" i="21"/>
  <c r="B73" i="21"/>
  <c r="B72" i="21"/>
  <c r="B77" i="1"/>
  <c r="B76" i="1"/>
  <c r="B75" i="1"/>
  <c r="B73" i="1"/>
  <c r="C30" i="26" l="1"/>
  <c r="C30" i="12"/>
  <c r="C28" i="12"/>
  <c r="C30" i="25"/>
  <c r="C30" i="11"/>
  <c r="C30" i="24"/>
  <c r="C30" i="9"/>
  <c r="C30" i="23"/>
  <c r="C30" i="8"/>
  <c r="C30" i="22"/>
  <c r="C30" i="2"/>
  <c r="C30" i="21"/>
  <c r="C30" i="1"/>
  <c r="AI6" i="18" l="1"/>
  <c r="AI7" i="18"/>
  <c r="AI8" i="18"/>
  <c r="AI9" i="18"/>
  <c r="AI10" i="18"/>
  <c r="AI11" i="18"/>
  <c r="AI12" i="18"/>
  <c r="AI13" i="18"/>
  <c r="AI14" i="18"/>
  <c r="AI15" i="18"/>
  <c r="AI16" i="18"/>
  <c r="AI5" i="18"/>
  <c r="Z6" i="18"/>
  <c r="Z7" i="18"/>
  <c r="Z8" i="18"/>
  <c r="Z9" i="18"/>
  <c r="Z10" i="18"/>
  <c r="Z11" i="18"/>
  <c r="Z12" i="18"/>
  <c r="Z13" i="18"/>
  <c r="Z14" i="18"/>
  <c r="Z15" i="18"/>
  <c r="Z16" i="18"/>
  <c r="Z5" i="18"/>
  <c r="B72" i="26" l="1"/>
  <c r="B71" i="26"/>
  <c r="B72" i="12"/>
  <c r="B71" i="12"/>
  <c r="B72" i="25"/>
  <c r="B71" i="25"/>
  <c r="B72" i="11"/>
  <c r="B71" i="11"/>
  <c r="B72" i="24"/>
  <c r="B71" i="24"/>
  <c r="B72" i="9"/>
  <c r="B71" i="9"/>
  <c r="B72" i="23"/>
  <c r="B71" i="23"/>
  <c r="B72" i="8"/>
  <c r="B71" i="8"/>
  <c r="B72" i="22"/>
  <c r="B71" i="22"/>
  <c r="B72" i="2"/>
  <c r="B71" i="2"/>
  <c r="B71" i="21"/>
  <c r="B70" i="21"/>
  <c r="B72" i="1"/>
  <c r="B71" i="1"/>
  <c r="E2" i="16" l="1"/>
  <c r="F2" i="16"/>
  <c r="G2" i="16"/>
  <c r="H2" i="16"/>
  <c r="I2" i="16"/>
  <c r="J2" i="16"/>
  <c r="K2" i="16"/>
  <c r="L2" i="16"/>
  <c r="M2" i="16"/>
  <c r="N2" i="16"/>
  <c r="O2" i="16"/>
  <c r="P2" i="16"/>
  <c r="Q2" i="16"/>
  <c r="R2" i="16"/>
  <c r="S2" i="16"/>
  <c r="T2" i="16"/>
  <c r="U2" i="16"/>
  <c r="V2" i="16"/>
  <c r="W2" i="16"/>
  <c r="X2" i="16"/>
  <c r="Y2" i="16"/>
  <c r="Z2" i="16"/>
  <c r="AA2" i="16"/>
  <c r="AB2" i="16"/>
  <c r="AC2" i="16"/>
  <c r="AD2" i="16"/>
  <c r="AE2" i="16"/>
  <c r="AF2" i="16"/>
  <c r="AG2" i="16"/>
  <c r="AH2" i="16"/>
  <c r="AI2" i="16"/>
  <c r="AJ2" i="16"/>
  <c r="AK2" i="16"/>
  <c r="AL2" i="16"/>
  <c r="AM2" i="16"/>
  <c r="AN2" i="16"/>
  <c r="AO2" i="16"/>
  <c r="AP2" i="16"/>
  <c r="AQ2" i="16"/>
  <c r="AR2" i="16"/>
  <c r="AS2" i="16"/>
  <c r="AT2" i="16"/>
  <c r="AU2" i="16"/>
  <c r="AV2" i="16"/>
  <c r="AW2" i="16"/>
  <c r="AX2" i="16"/>
  <c r="AY2" i="16"/>
  <c r="AZ2" i="16"/>
  <c r="BA2" i="16"/>
  <c r="BB2" i="16"/>
  <c r="BC2" i="16"/>
  <c r="BD2" i="16"/>
  <c r="BE2" i="16"/>
  <c r="BF2" i="16"/>
  <c r="BG2" i="16"/>
  <c r="BH2" i="16"/>
  <c r="BI2" i="16"/>
  <c r="BJ2" i="16"/>
  <c r="BK2" i="16"/>
  <c r="BL2" i="16"/>
  <c r="BM2" i="16"/>
  <c r="BN2" i="16"/>
  <c r="BO2" i="16"/>
  <c r="BP2" i="16"/>
  <c r="BQ2" i="16"/>
  <c r="BR2" i="16"/>
  <c r="BS2" i="16"/>
  <c r="BT2" i="16"/>
  <c r="BU2" i="16"/>
  <c r="BV2" i="16"/>
  <c r="BW2" i="16"/>
  <c r="BX2" i="16"/>
  <c r="BY2" i="16"/>
  <c r="BZ2" i="16"/>
  <c r="CA2" i="16"/>
  <c r="CB2" i="16"/>
  <c r="CC2" i="16"/>
  <c r="CD2" i="16"/>
  <c r="CE2" i="16"/>
  <c r="CF2" i="16"/>
  <c r="CG2" i="16"/>
  <c r="CH2" i="16"/>
  <c r="CI2" i="16"/>
  <c r="CJ2" i="16"/>
  <c r="CK2" i="16"/>
  <c r="CL2" i="16"/>
  <c r="CM2" i="16"/>
  <c r="CN2" i="16"/>
  <c r="CO2" i="16"/>
  <c r="CP2" i="16"/>
  <c r="CQ2" i="16"/>
  <c r="CR2" i="16"/>
  <c r="CS2" i="16"/>
  <c r="CT2" i="16"/>
  <c r="CU2" i="16"/>
  <c r="CV2" i="16"/>
  <c r="CW2" i="16"/>
  <c r="CX2" i="16"/>
  <c r="CY2" i="16"/>
  <c r="CZ2" i="16"/>
  <c r="DA2" i="16"/>
  <c r="DB2" i="16"/>
  <c r="DC2" i="16"/>
  <c r="DD2" i="16"/>
  <c r="DE2" i="16"/>
  <c r="DF2" i="16"/>
  <c r="DG2" i="16"/>
  <c r="DH2" i="16"/>
  <c r="DI2" i="16"/>
  <c r="DJ2" i="16"/>
  <c r="DK2" i="16"/>
  <c r="DL2" i="16"/>
  <c r="DM2" i="16"/>
  <c r="DN2" i="16"/>
  <c r="DO2" i="16"/>
  <c r="DP2" i="16"/>
  <c r="DQ2" i="16"/>
  <c r="DR2" i="16"/>
  <c r="DS2" i="16"/>
  <c r="DT2" i="16"/>
  <c r="DU2" i="16"/>
  <c r="DV2" i="16"/>
  <c r="DW2" i="16"/>
  <c r="DX2" i="16"/>
  <c r="DY2" i="16"/>
  <c r="DZ2" i="16"/>
  <c r="EA2" i="16"/>
  <c r="EB2" i="16"/>
  <c r="EC2" i="16"/>
  <c r="ED2" i="16"/>
  <c r="EE2" i="16"/>
  <c r="EF2" i="16"/>
  <c r="EG2" i="16"/>
  <c r="EH2" i="16"/>
  <c r="EI2" i="16"/>
  <c r="EJ2" i="16"/>
  <c r="EK2" i="16"/>
  <c r="EL2" i="16"/>
  <c r="EM2" i="16"/>
  <c r="EN2" i="16"/>
  <c r="EO2" i="16"/>
  <c r="EP2" i="16"/>
  <c r="EQ2" i="16"/>
  <c r="ER2" i="16"/>
  <c r="ES2" i="16"/>
  <c r="ET2" i="16"/>
  <c r="EU2" i="16"/>
  <c r="EV2" i="16"/>
  <c r="EW2" i="16"/>
  <c r="EX2" i="16"/>
  <c r="EY2" i="16"/>
  <c r="EZ2" i="16"/>
  <c r="FA2" i="16"/>
  <c r="FB2" i="16"/>
  <c r="FC2" i="16"/>
  <c r="FD2" i="16"/>
  <c r="FE2" i="16"/>
  <c r="FF2" i="16"/>
  <c r="FG2" i="16"/>
  <c r="FH2" i="16"/>
  <c r="FI2" i="16"/>
  <c r="FJ2" i="16"/>
  <c r="FK2" i="16"/>
  <c r="FL2" i="16"/>
  <c r="FM2" i="16"/>
  <c r="FN2" i="16"/>
  <c r="FO2" i="16"/>
  <c r="FP2" i="16"/>
  <c r="FQ2" i="16"/>
  <c r="FR2" i="16"/>
  <c r="FS2" i="16"/>
  <c r="FT2" i="16"/>
  <c r="FU2" i="16"/>
  <c r="FV2" i="16"/>
  <c r="FW2" i="16"/>
  <c r="FX2" i="16"/>
  <c r="FY2" i="16"/>
  <c r="FZ2" i="16"/>
  <c r="GA2" i="16"/>
  <c r="C2" i="16"/>
  <c r="D2" i="16"/>
  <c r="B2" i="16"/>
  <c r="B62" i="1" l="1"/>
  <c r="D3" i="22" l="1"/>
  <c r="E3" i="22"/>
  <c r="F3" i="22"/>
  <c r="G3" i="22"/>
  <c r="H3" i="22"/>
  <c r="I3" i="22"/>
  <c r="J3" i="22"/>
  <c r="K3" i="22"/>
  <c r="L3" i="22"/>
  <c r="M3" i="22"/>
  <c r="N3" i="22"/>
  <c r="O3" i="22"/>
  <c r="P3" i="22"/>
  <c r="Q3" i="22"/>
  <c r="R3" i="22"/>
  <c r="S3" i="22"/>
  <c r="T3" i="22"/>
  <c r="U3" i="22"/>
  <c r="V3" i="22"/>
  <c r="W3" i="22"/>
  <c r="X3" i="22"/>
  <c r="Y3" i="22"/>
  <c r="Z3" i="22"/>
  <c r="AA3" i="22"/>
  <c r="AB3" i="22"/>
  <c r="AC3" i="22"/>
  <c r="AD3" i="22"/>
  <c r="AE3" i="22"/>
  <c r="AF3" i="22"/>
  <c r="AG3" i="22"/>
  <c r="AH3" i="22"/>
  <c r="AI3" i="22"/>
  <c r="AJ3" i="22"/>
  <c r="AK3" i="22"/>
  <c r="AL3" i="22"/>
  <c r="AM3" i="22"/>
  <c r="AN3" i="22"/>
  <c r="AO3" i="22"/>
  <c r="AP3" i="22"/>
  <c r="AQ3" i="22"/>
  <c r="AR3" i="22"/>
  <c r="AS3" i="22"/>
  <c r="AT3" i="22"/>
  <c r="AU3" i="22"/>
  <c r="AV3" i="22"/>
  <c r="AW3" i="22"/>
  <c r="AX3" i="22"/>
  <c r="AY3" i="22"/>
  <c r="AZ3" i="22"/>
  <c r="BA3" i="22"/>
  <c r="BB3" i="22"/>
  <c r="BC3" i="22"/>
  <c r="BD3" i="22"/>
  <c r="BE3" i="22"/>
  <c r="BF3" i="22"/>
  <c r="BG3" i="22"/>
  <c r="BH3" i="22"/>
  <c r="BI3" i="22"/>
  <c r="BJ3" i="22"/>
  <c r="BK3" i="22"/>
  <c r="BL3" i="22"/>
  <c r="BM3" i="22"/>
  <c r="BN3" i="22"/>
  <c r="BO3" i="22"/>
  <c r="BP3" i="22"/>
  <c r="BQ3" i="22"/>
  <c r="BR3" i="22"/>
  <c r="BS3" i="22"/>
  <c r="BT3" i="22"/>
  <c r="BU3" i="22"/>
  <c r="BV3" i="22"/>
  <c r="BW3" i="22"/>
  <c r="BX3" i="22"/>
  <c r="BY3" i="22"/>
  <c r="BZ3" i="22"/>
  <c r="CA3" i="22"/>
  <c r="CB3" i="22"/>
  <c r="CC3" i="22"/>
  <c r="CD3" i="22"/>
  <c r="CE3" i="22"/>
  <c r="CF3" i="22"/>
  <c r="CG3" i="22"/>
  <c r="CH3" i="22"/>
  <c r="CI3" i="22"/>
  <c r="CJ3" i="22"/>
  <c r="CK3" i="22"/>
  <c r="CL3" i="22"/>
  <c r="CM3" i="22"/>
  <c r="CN3" i="22"/>
  <c r="CO3" i="22"/>
  <c r="CP3" i="22"/>
  <c r="CQ3" i="22"/>
  <c r="CR3" i="22"/>
  <c r="CS3" i="22"/>
  <c r="CT3" i="22"/>
  <c r="CU3" i="22"/>
  <c r="CV3" i="22"/>
  <c r="CW3" i="22"/>
  <c r="CX3" i="22"/>
  <c r="CY3" i="22"/>
  <c r="CZ3" i="22"/>
  <c r="DA3" i="22"/>
  <c r="DB3" i="22"/>
  <c r="DC3" i="22"/>
  <c r="DD3" i="22"/>
  <c r="DE3" i="22"/>
  <c r="DF3" i="22"/>
  <c r="DG3" i="22"/>
  <c r="DH3" i="22"/>
  <c r="DI3" i="22"/>
  <c r="DJ3" i="22"/>
  <c r="DK3" i="22"/>
  <c r="DL3" i="22"/>
  <c r="DM3" i="22"/>
  <c r="DN3" i="22"/>
  <c r="DO3" i="22"/>
  <c r="DP3" i="22"/>
  <c r="DQ3" i="22"/>
  <c r="DR3" i="22"/>
  <c r="DS3" i="22"/>
  <c r="DT3" i="22"/>
  <c r="DU3" i="22"/>
  <c r="DV3" i="22"/>
  <c r="DW3" i="22"/>
  <c r="DX3" i="22"/>
  <c r="DY3" i="22"/>
  <c r="DZ3" i="22"/>
  <c r="EA3" i="22"/>
  <c r="EB3" i="22"/>
  <c r="EC3" i="22"/>
  <c r="ED3" i="22"/>
  <c r="EE3" i="22"/>
  <c r="EF3" i="22"/>
  <c r="EG3" i="22"/>
  <c r="EH3" i="22"/>
  <c r="EI3" i="22"/>
  <c r="EJ3" i="22"/>
  <c r="EK3" i="22"/>
  <c r="EL3" i="22"/>
  <c r="EM3" i="22"/>
  <c r="EN3" i="22"/>
  <c r="EO3" i="22"/>
  <c r="EP3" i="22"/>
  <c r="EQ3" i="22"/>
  <c r="ER3" i="22"/>
  <c r="ES3" i="22"/>
  <c r="ET3" i="22"/>
  <c r="EU3" i="22"/>
  <c r="EV3" i="22"/>
  <c r="EW3" i="22"/>
  <c r="EX3" i="22"/>
  <c r="EY3" i="22"/>
  <c r="EZ3" i="22"/>
  <c r="FA3" i="22"/>
  <c r="FB3" i="22"/>
  <c r="FC3" i="22"/>
  <c r="FD3" i="22"/>
  <c r="FE3" i="22"/>
  <c r="FF3" i="22"/>
  <c r="FG3" i="22"/>
  <c r="FH3" i="22"/>
  <c r="FI3" i="22"/>
  <c r="FJ3" i="22"/>
  <c r="FK3" i="22"/>
  <c r="FL3" i="22"/>
  <c r="FM3" i="22"/>
  <c r="FN3" i="22"/>
  <c r="FO3" i="22"/>
  <c r="FP3" i="22"/>
  <c r="FQ3" i="22"/>
  <c r="FR3" i="22"/>
  <c r="FS3" i="22"/>
  <c r="D3" i="26" l="1"/>
  <c r="E3" i="26"/>
  <c r="F3" i="26"/>
  <c r="G3" i="26"/>
  <c r="H3" i="26"/>
  <c r="I3" i="26"/>
  <c r="J3" i="26"/>
  <c r="K3" i="26"/>
  <c r="L3" i="26"/>
  <c r="M3" i="26"/>
  <c r="N3" i="26"/>
  <c r="O3" i="26"/>
  <c r="P3" i="26"/>
  <c r="Q3" i="26"/>
  <c r="R3" i="26"/>
  <c r="S3" i="26"/>
  <c r="T3" i="26"/>
  <c r="U3" i="26"/>
  <c r="V3" i="26"/>
  <c r="W3" i="26"/>
  <c r="X3" i="26"/>
  <c r="Y3" i="26"/>
  <c r="Z3" i="26"/>
  <c r="AA3" i="26"/>
  <c r="AB3" i="26"/>
  <c r="AC3" i="26"/>
  <c r="AD3" i="26"/>
  <c r="AE3" i="26"/>
  <c r="AF3" i="26"/>
  <c r="AG3" i="26"/>
  <c r="AH3" i="26"/>
  <c r="AI3" i="26"/>
  <c r="AJ3" i="26"/>
  <c r="AK3" i="26"/>
  <c r="AL3" i="26"/>
  <c r="AM3" i="26"/>
  <c r="AN3" i="26"/>
  <c r="AO3" i="26"/>
  <c r="AP3" i="26"/>
  <c r="AQ3" i="26"/>
  <c r="AR3" i="26"/>
  <c r="AS3" i="26"/>
  <c r="AT3" i="26"/>
  <c r="AU3" i="26"/>
  <c r="AV3" i="26"/>
  <c r="AW3" i="26"/>
  <c r="AX3" i="26"/>
  <c r="AY3" i="26"/>
  <c r="AZ3" i="26"/>
  <c r="BA3" i="26"/>
  <c r="BB3" i="26"/>
  <c r="BC3" i="26"/>
  <c r="BD3" i="26"/>
  <c r="BE3" i="26"/>
  <c r="BF3" i="26"/>
  <c r="BG3" i="26"/>
  <c r="BH3" i="26"/>
  <c r="BI3" i="26"/>
  <c r="BJ3" i="26"/>
  <c r="BK3" i="26"/>
  <c r="BL3" i="26"/>
  <c r="BM3" i="26"/>
  <c r="BN3" i="26"/>
  <c r="BO3" i="26"/>
  <c r="BP3" i="26"/>
  <c r="BQ3" i="26"/>
  <c r="BR3" i="26"/>
  <c r="BS3" i="26"/>
  <c r="BT3" i="26"/>
  <c r="BU3" i="26"/>
  <c r="BV3" i="26"/>
  <c r="BW3" i="26"/>
  <c r="BX3" i="26"/>
  <c r="BY3" i="26"/>
  <c r="BZ3" i="26"/>
  <c r="CA3" i="26"/>
  <c r="CB3" i="26"/>
  <c r="CC3" i="26"/>
  <c r="CD3" i="26"/>
  <c r="CE3" i="26"/>
  <c r="CF3" i="26"/>
  <c r="CG3" i="26"/>
  <c r="CH3" i="26"/>
  <c r="CI3" i="26"/>
  <c r="CJ3" i="26"/>
  <c r="CK3" i="26"/>
  <c r="CL3" i="26"/>
  <c r="CM3" i="26"/>
  <c r="CN3" i="26"/>
  <c r="CO3" i="26"/>
  <c r="CP3" i="26"/>
  <c r="CQ3" i="26"/>
  <c r="CR3" i="26"/>
  <c r="CS3" i="26"/>
  <c r="CT3" i="26"/>
  <c r="CU3" i="26"/>
  <c r="CV3" i="26"/>
  <c r="CW3" i="26"/>
  <c r="CX3" i="26"/>
  <c r="CY3" i="26"/>
  <c r="CZ3" i="26"/>
  <c r="DA3" i="26"/>
  <c r="DB3" i="26"/>
  <c r="DC3" i="26"/>
  <c r="DD3" i="26"/>
  <c r="DE3" i="26"/>
  <c r="DF3" i="26"/>
  <c r="DG3" i="26"/>
  <c r="DH3" i="26"/>
  <c r="DI3" i="26"/>
  <c r="DJ3" i="26"/>
  <c r="DK3" i="26"/>
  <c r="DL3" i="26"/>
  <c r="DM3" i="26"/>
  <c r="DN3" i="26"/>
  <c r="DO3" i="26"/>
  <c r="DP3" i="26"/>
  <c r="DQ3" i="26"/>
  <c r="DR3" i="26"/>
  <c r="DS3" i="26"/>
  <c r="DT3" i="26"/>
  <c r="DU3" i="26"/>
  <c r="DV3" i="26"/>
  <c r="DW3" i="26"/>
  <c r="DX3" i="26"/>
  <c r="DY3" i="26"/>
  <c r="DZ3" i="26"/>
  <c r="EA3" i="26"/>
  <c r="EB3" i="26"/>
  <c r="EC3" i="26"/>
  <c r="ED3" i="26"/>
  <c r="EE3" i="26"/>
  <c r="EF3" i="26"/>
  <c r="EG3" i="26"/>
  <c r="EH3" i="26"/>
  <c r="EI3" i="26"/>
  <c r="EJ3" i="26"/>
  <c r="EK3" i="26"/>
  <c r="EL3" i="26"/>
  <c r="EM3" i="26"/>
  <c r="EN3" i="26"/>
  <c r="EO3" i="26"/>
  <c r="EP3" i="26"/>
  <c r="EQ3" i="26"/>
  <c r="ER3" i="26"/>
  <c r="ES3" i="26"/>
  <c r="ET3" i="26"/>
  <c r="EU3" i="26"/>
  <c r="EV3" i="26"/>
  <c r="EW3" i="26"/>
  <c r="EX3" i="26"/>
  <c r="EY3" i="26"/>
  <c r="EZ3" i="26"/>
  <c r="FA3" i="26"/>
  <c r="FB3" i="26"/>
  <c r="FC3" i="26"/>
  <c r="FD3" i="26"/>
  <c r="FE3" i="26"/>
  <c r="FF3" i="26"/>
  <c r="FG3" i="26"/>
  <c r="FH3" i="26"/>
  <c r="FI3" i="26"/>
  <c r="FJ3" i="26"/>
  <c r="FK3" i="26"/>
  <c r="FL3" i="26"/>
  <c r="FM3" i="26"/>
  <c r="FN3" i="26"/>
  <c r="FO3" i="26"/>
  <c r="FP3" i="26"/>
  <c r="FQ3" i="26"/>
  <c r="FR3" i="26"/>
  <c r="FS3" i="26"/>
  <c r="D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G3" i="12"/>
  <c r="AH3" i="12"/>
  <c r="AI3" i="12"/>
  <c r="AJ3" i="12"/>
  <c r="AK3" i="12"/>
  <c r="AL3" i="12"/>
  <c r="AM3" i="12"/>
  <c r="AN3" i="12"/>
  <c r="AO3" i="12"/>
  <c r="AP3" i="12"/>
  <c r="AQ3" i="12"/>
  <c r="AR3" i="12"/>
  <c r="AS3" i="12"/>
  <c r="AT3" i="12"/>
  <c r="AU3" i="12"/>
  <c r="AV3" i="12"/>
  <c r="AW3" i="12"/>
  <c r="AX3" i="12"/>
  <c r="AY3" i="12"/>
  <c r="AZ3" i="12"/>
  <c r="BA3" i="12"/>
  <c r="BB3" i="12"/>
  <c r="BC3" i="12"/>
  <c r="BD3" i="12"/>
  <c r="BE3" i="12"/>
  <c r="BF3" i="12"/>
  <c r="BG3" i="12"/>
  <c r="BH3" i="12"/>
  <c r="BI3" i="12"/>
  <c r="BJ3" i="12"/>
  <c r="BK3" i="12"/>
  <c r="BL3" i="12"/>
  <c r="BM3" i="12"/>
  <c r="BN3" i="12"/>
  <c r="BO3" i="12"/>
  <c r="BP3" i="12"/>
  <c r="BQ3" i="12"/>
  <c r="BR3" i="12"/>
  <c r="BS3" i="12"/>
  <c r="BT3" i="12"/>
  <c r="BU3" i="12"/>
  <c r="BV3" i="12"/>
  <c r="BW3" i="12"/>
  <c r="BX3" i="12"/>
  <c r="BY3" i="12"/>
  <c r="BZ3" i="12"/>
  <c r="CA3" i="12"/>
  <c r="CB3" i="12"/>
  <c r="CC3" i="12"/>
  <c r="CD3" i="12"/>
  <c r="CE3" i="12"/>
  <c r="CF3" i="12"/>
  <c r="CG3" i="12"/>
  <c r="CH3" i="12"/>
  <c r="CI3" i="12"/>
  <c r="CJ3" i="12"/>
  <c r="CK3" i="12"/>
  <c r="CL3" i="12"/>
  <c r="CM3" i="12"/>
  <c r="CN3" i="12"/>
  <c r="CO3" i="12"/>
  <c r="CP3" i="12"/>
  <c r="CQ3" i="12"/>
  <c r="CR3" i="12"/>
  <c r="CS3" i="12"/>
  <c r="CT3" i="12"/>
  <c r="CU3" i="12"/>
  <c r="CV3" i="12"/>
  <c r="CW3" i="12"/>
  <c r="CX3" i="12"/>
  <c r="CY3" i="12"/>
  <c r="CZ3" i="12"/>
  <c r="DA3" i="12"/>
  <c r="DB3" i="12"/>
  <c r="DC3" i="12"/>
  <c r="DD3" i="12"/>
  <c r="DE3" i="12"/>
  <c r="DF3" i="12"/>
  <c r="DG3" i="12"/>
  <c r="DH3" i="12"/>
  <c r="DI3" i="12"/>
  <c r="DJ3" i="12"/>
  <c r="DK3" i="12"/>
  <c r="DL3" i="12"/>
  <c r="DM3" i="12"/>
  <c r="DN3" i="12"/>
  <c r="DO3" i="12"/>
  <c r="DP3" i="12"/>
  <c r="DQ3" i="12"/>
  <c r="DR3" i="12"/>
  <c r="DS3" i="12"/>
  <c r="DT3" i="12"/>
  <c r="DU3" i="12"/>
  <c r="DV3" i="12"/>
  <c r="DW3" i="12"/>
  <c r="DX3" i="12"/>
  <c r="DY3" i="12"/>
  <c r="DZ3" i="12"/>
  <c r="EA3" i="12"/>
  <c r="EB3" i="12"/>
  <c r="EC3" i="12"/>
  <c r="ED3" i="12"/>
  <c r="EE3" i="12"/>
  <c r="EF3" i="12"/>
  <c r="EG3" i="12"/>
  <c r="EH3" i="12"/>
  <c r="EI3" i="12"/>
  <c r="EJ3" i="12"/>
  <c r="EK3" i="12"/>
  <c r="EL3" i="12"/>
  <c r="EM3" i="12"/>
  <c r="EN3" i="12"/>
  <c r="EO3" i="12"/>
  <c r="EP3" i="12"/>
  <c r="EQ3" i="12"/>
  <c r="ER3" i="12"/>
  <c r="ES3" i="12"/>
  <c r="ET3" i="12"/>
  <c r="EU3" i="12"/>
  <c r="EV3" i="12"/>
  <c r="EW3" i="12"/>
  <c r="EX3" i="12"/>
  <c r="EY3" i="12"/>
  <c r="EZ3" i="12"/>
  <c r="FA3" i="12"/>
  <c r="FB3" i="12"/>
  <c r="FC3" i="12"/>
  <c r="FD3" i="12"/>
  <c r="FE3" i="12"/>
  <c r="FF3" i="12"/>
  <c r="FG3" i="12"/>
  <c r="FH3" i="12"/>
  <c r="FI3" i="12"/>
  <c r="FJ3" i="12"/>
  <c r="FK3" i="12"/>
  <c r="FL3" i="12"/>
  <c r="FM3" i="12"/>
  <c r="FN3" i="12"/>
  <c r="FO3" i="12"/>
  <c r="FP3" i="12"/>
  <c r="FQ3" i="12"/>
  <c r="FR3" i="12"/>
  <c r="FS3" i="12"/>
  <c r="D3" i="25"/>
  <c r="E3" i="25"/>
  <c r="F3" i="25"/>
  <c r="G3" i="25"/>
  <c r="H3" i="25"/>
  <c r="I3" i="25"/>
  <c r="J3" i="25"/>
  <c r="K3" i="25"/>
  <c r="L3" i="25"/>
  <c r="M3" i="25"/>
  <c r="N3" i="25"/>
  <c r="O3" i="25"/>
  <c r="P3" i="25"/>
  <c r="Q3" i="25"/>
  <c r="R3" i="25"/>
  <c r="S3" i="25"/>
  <c r="T3" i="25"/>
  <c r="U3" i="25"/>
  <c r="V3" i="25"/>
  <c r="W3" i="25"/>
  <c r="X3" i="25"/>
  <c r="Y3" i="25"/>
  <c r="Z3" i="25"/>
  <c r="AA3" i="25"/>
  <c r="AB3" i="25"/>
  <c r="AC3" i="25"/>
  <c r="AD3" i="25"/>
  <c r="AE3" i="25"/>
  <c r="AF3" i="25"/>
  <c r="AG3" i="25"/>
  <c r="AH3" i="25"/>
  <c r="AI3" i="25"/>
  <c r="AJ3" i="25"/>
  <c r="AK3" i="25"/>
  <c r="AL3" i="25"/>
  <c r="AM3" i="25"/>
  <c r="AN3" i="25"/>
  <c r="AO3" i="25"/>
  <c r="AP3" i="25"/>
  <c r="AQ3" i="25"/>
  <c r="AR3" i="25"/>
  <c r="AS3" i="25"/>
  <c r="AT3" i="25"/>
  <c r="AU3" i="25"/>
  <c r="AV3" i="25"/>
  <c r="AW3" i="25"/>
  <c r="AX3" i="25"/>
  <c r="AY3" i="25"/>
  <c r="AZ3" i="25"/>
  <c r="BA3" i="25"/>
  <c r="BB3" i="25"/>
  <c r="BC3" i="25"/>
  <c r="BD3" i="25"/>
  <c r="BE3" i="25"/>
  <c r="BF3" i="25"/>
  <c r="BG3" i="25"/>
  <c r="BH3" i="25"/>
  <c r="BI3" i="25"/>
  <c r="BJ3" i="25"/>
  <c r="BK3" i="25"/>
  <c r="BL3" i="25"/>
  <c r="BM3" i="25"/>
  <c r="BN3" i="25"/>
  <c r="BO3" i="25"/>
  <c r="BP3" i="25"/>
  <c r="BQ3" i="25"/>
  <c r="BR3" i="25"/>
  <c r="BS3" i="25"/>
  <c r="BT3" i="25"/>
  <c r="BU3" i="25"/>
  <c r="BV3" i="25"/>
  <c r="BW3" i="25"/>
  <c r="BX3" i="25"/>
  <c r="BY3" i="25"/>
  <c r="BZ3" i="25"/>
  <c r="CA3" i="25"/>
  <c r="CB3" i="25"/>
  <c r="CC3" i="25"/>
  <c r="CD3" i="25"/>
  <c r="CE3" i="25"/>
  <c r="CF3" i="25"/>
  <c r="CG3" i="25"/>
  <c r="CH3" i="25"/>
  <c r="CI3" i="25"/>
  <c r="CJ3" i="25"/>
  <c r="CK3" i="25"/>
  <c r="CL3" i="25"/>
  <c r="CM3" i="25"/>
  <c r="CN3" i="25"/>
  <c r="CO3" i="25"/>
  <c r="CP3" i="25"/>
  <c r="CQ3" i="25"/>
  <c r="CR3" i="25"/>
  <c r="CS3" i="25"/>
  <c r="CT3" i="25"/>
  <c r="CU3" i="25"/>
  <c r="CV3" i="25"/>
  <c r="CW3" i="25"/>
  <c r="CX3" i="25"/>
  <c r="CY3" i="25"/>
  <c r="CZ3" i="25"/>
  <c r="DA3" i="25"/>
  <c r="DB3" i="25"/>
  <c r="DC3" i="25"/>
  <c r="DD3" i="25"/>
  <c r="DE3" i="25"/>
  <c r="DF3" i="25"/>
  <c r="DG3" i="25"/>
  <c r="DH3" i="25"/>
  <c r="DI3" i="25"/>
  <c r="DJ3" i="25"/>
  <c r="DK3" i="25"/>
  <c r="DL3" i="25"/>
  <c r="DM3" i="25"/>
  <c r="DN3" i="25"/>
  <c r="DO3" i="25"/>
  <c r="DP3" i="25"/>
  <c r="DQ3" i="25"/>
  <c r="DR3" i="25"/>
  <c r="DS3" i="25"/>
  <c r="DT3" i="25"/>
  <c r="DU3" i="25"/>
  <c r="DV3" i="25"/>
  <c r="DW3" i="25"/>
  <c r="DX3" i="25"/>
  <c r="DY3" i="25"/>
  <c r="DZ3" i="25"/>
  <c r="EA3" i="25"/>
  <c r="EB3" i="25"/>
  <c r="EC3" i="25"/>
  <c r="ED3" i="25"/>
  <c r="EE3" i="25"/>
  <c r="EF3" i="25"/>
  <c r="EG3" i="25"/>
  <c r="EH3" i="25"/>
  <c r="EI3" i="25"/>
  <c r="EJ3" i="25"/>
  <c r="EK3" i="25"/>
  <c r="EL3" i="25"/>
  <c r="EM3" i="25"/>
  <c r="EN3" i="25"/>
  <c r="EO3" i="25"/>
  <c r="EP3" i="25"/>
  <c r="EQ3" i="25"/>
  <c r="ER3" i="25"/>
  <c r="ES3" i="25"/>
  <c r="ET3" i="25"/>
  <c r="EU3" i="25"/>
  <c r="EV3" i="25"/>
  <c r="EW3" i="25"/>
  <c r="EX3" i="25"/>
  <c r="EY3" i="25"/>
  <c r="EZ3" i="25"/>
  <c r="FA3" i="25"/>
  <c r="FB3" i="25"/>
  <c r="FC3" i="25"/>
  <c r="FD3" i="25"/>
  <c r="FE3" i="25"/>
  <c r="FF3" i="25"/>
  <c r="FG3" i="25"/>
  <c r="FH3" i="25"/>
  <c r="FI3" i="25"/>
  <c r="FJ3" i="25"/>
  <c r="FK3" i="25"/>
  <c r="FL3" i="25"/>
  <c r="FM3" i="25"/>
  <c r="FN3" i="25"/>
  <c r="FO3" i="25"/>
  <c r="FP3" i="25"/>
  <c r="FQ3" i="25"/>
  <c r="FR3" i="25"/>
  <c r="FS3" i="25"/>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AG3" i="11"/>
  <c r="AH3" i="11"/>
  <c r="AI3" i="11"/>
  <c r="AJ3" i="11"/>
  <c r="AK3" i="11"/>
  <c r="AL3" i="11"/>
  <c r="AM3" i="11"/>
  <c r="AN3" i="11"/>
  <c r="AO3" i="11"/>
  <c r="AP3" i="11"/>
  <c r="AQ3" i="11"/>
  <c r="AR3" i="11"/>
  <c r="AS3" i="11"/>
  <c r="AT3" i="11"/>
  <c r="AU3" i="11"/>
  <c r="AV3" i="11"/>
  <c r="AW3" i="11"/>
  <c r="AX3" i="11"/>
  <c r="AY3" i="11"/>
  <c r="AZ3" i="11"/>
  <c r="BA3" i="11"/>
  <c r="BB3" i="11"/>
  <c r="BC3" i="11"/>
  <c r="BD3" i="11"/>
  <c r="BE3" i="11"/>
  <c r="BF3" i="11"/>
  <c r="BG3" i="11"/>
  <c r="BH3" i="11"/>
  <c r="BI3" i="11"/>
  <c r="BJ3" i="11"/>
  <c r="BK3" i="11"/>
  <c r="BL3" i="11"/>
  <c r="BM3" i="11"/>
  <c r="BN3" i="11"/>
  <c r="BO3" i="11"/>
  <c r="BP3" i="11"/>
  <c r="BQ3" i="11"/>
  <c r="BR3" i="11"/>
  <c r="BS3" i="11"/>
  <c r="BT3" i="11"/>
  <c r="BU3" i="11"/>
  <c r="BV3" i="11"/>
  <c r="BW3" i="11"/>
  <c r="BX3" i="11"/>
  <c r="BY3" i="11"/>
  <c r="BZ3" i="11"/>
  <c r="CA3" i="11"/>
  <c r="CB3" i="11"/>
  <c r="CC3" i="11"/>
  <c r="CD3" i="11"/>
  <c r="CE3" i="11"/>
  <c r="CF3" i="11"/>
  <c r="CG3" i="11"/>
  <c r="CH3" i="11"/>
  <c r="CI3" i="11"/>
  <c r="CJ3" i="11"/>
  <c r="CK3" i="11"/>
  <c r="CL3" i="11"/>
  <c r="CM3" i="11"/>
  <c r="CN3" i="11"/>
  <c r="CO3" i="11"/>
  <c r="CP3" i="11"/>
  <c r="CQ3" i="11"/>
  <c r="CR3" i="11"/>
  <c r="CS3" i="11"/>
  <c r="CT3" i="11"/>
  <c r="CU3" i="11"/>
  <c r="CV3" i="11"/>
  <c r="CW3" i="11"/>
  <c r="CX3" i="11"/>
  <c r="CY3" i="11"/>
  <c r="CZ3" i="11"/>
  <c r="DA3" i="11"/>
  <c r="DB3" i="11"/>
  <c r="DC3" i="11"/>
  <c r="DD3" i="11"/>
  <c r="DE3" i="11"/>
  <c r="DF3" i="11"/>
  <c r="DG3" i="11"/>
  <c r="DH3" i="11"/>
  <c r="DI3" i="11"/>
  <c r="DJ3" i="11"/>
  <c r="DK3" i="11"/>
  <c r="DL3" i="11"/>
  <c r="DM3" i="11"/>
  <c r="DN3" i="11"/>
  <c r="DO3" i="11"/>
  <c r="DP3" i="11"/>
  <c r="DQ3" i="11"/>
  <c r="DR3" i="11"/>
  <c r="DS3" i="11"/>
  <c r="DT3" i="11"/>
  <c r="DU3" i="11"/>
  <c r="DV3" i="11"/>
  <c r="DW3" i="11"/>
  <c r="DX3" i="11"/>
  <c r="DY3" i="11"/>
  <c r="DZ3" i="11"/>
  <c r="EA3" i="11"/>
  <c r="EB3" i="11"/>
  <c r="EC3" i="11"/>
  <c r="ED3" i="11"/>
  <c r="EE3" i="11"/>
  <c r="EF3" i="11"/>
  <c r="EG3" i="11"/>
  <c r="EH3" i="11"/>
  <c r="EI3" i="11"/>
  <c r="EJ3" i="11"/>
  <c r="EK3" i="11"/>
  <c r="EL3" i="11"/>
  <c r="EM3" i="11"/>
  <c r="EN3" i="11"/>
  <c r="EO3" i="11"/>
  <c r="EP3" i="11"/>
  <c r="EQ3" i="11"/>
  <c r="ER3" i="11"/>
  <c r="ES3" i="11"/>
  <c r="ET3" i="11"/>
  <c r="EU3" i="11"/>
  <c r="EV3" i="11"/>
  <c r="EW3" i="11"/>
  <c r="EX3" i="11"/>
  <c r="EY3" i="11"/>
  <c r="EZ3" i="11"/>
  <c r="FA3" i="11"/>
  <c r="FB3" i="11"/>
  <c r="FC3" i="11"/>
  <c r="FD3" i="11"/>
  <c r="FE3" i="11"/>
  <c r="FF3" i="11"/>
  <c r="FG3" i="11"/>
  <c r="FH3" i="11"/>
  <c r="FI3" i="11"/>
  <c r="FJ3" i="11"/>
  <c r="FK3" i="11"/>
  <c r="FL3" i="11"/>
  <c r="FM3" i="11"/>
  <c r="FN3" i="11"/>
  <c r="FO3" i="11"/>
  <c r="FP3" i="11"/>
  <c r="FQ3" i="11"/>
  <c r="FR3" i="11"/>
  <c r="FS3" i="11"/>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AI3" i="24"/>
  <c r="AJ3" i="24"/>
  <c r="AK3" i="24"/>
  <c r="AL3" i="24"/>
  <c r="AM3" i="24"/>
  <c r="AN3" i="24"/>
  <c r="AO3" i="24"/>
  <c r="AP3" i="24"/>
  <c r="AQ3" i="24"/>
  <c r="AR3" i="24"/>
  <c r="AS3" i="24"/>
  <c r="AT3" i="24"/>
  <c r="AU3" i="24"/>
  <c r="AV3" i="24"/>
  <c r="AW3" i="24"/>
  <c r="AX3" i="24"/>
  <c r="AY3" i="24"/>
  <c r="AZ3" i="24"/>
  <c r="BA3" i="24"/>
  <c r="BB3" i="24"/>
  <c r="BC3" i="24"/>
  <c r="BD3" i="24"/>
  <c r="BE3" i="24"/>
  <c r="BF3" i="24"/>
  <c r="BG3" i="24"/>
  <c r="BH3" i="24"/>
  <c r="BI3" i="24"/>
  <c r="BJ3" i="24"/>
  <c r="BK3" i="24"/>
  <c r="BL3" i="24"/>
  <c r="BM3" i="24"/>
  <c r="BN3" i="24"/>
  <c r="BO3" i="24"/>
  <c r="BP3" i="24"/>
  <c r="BQ3" i="24"/>
  <c r="BR3" i="24"/>
  <c r="BS3" i="24"/>
  <c r="BT3" i="24"/>
  <c r="BU3" i="24"/>
  <c r="BV3" i="24"/>
  <c r="BW3" i="24"/>
  <c r="BX3" i="24"/>
  <c r="BY3" i="24"/>
  <c r="BZ3" i="24"/>
  <c r="CA3" i="24"/>
  <c r="CB3" i="24"/>
  <c r="CC3" i="24"/>
  <c r="CD3" i="24"/>
  <c r="CE3" i="24"/>
  <c r="CF3" i="24"/>
  <c r="CG3" i="24"/>
  <c r="CH3" i="24"/>
  <c r="CI3" i="24"/>
  <c r="CJ3" i="24"/>
  <c r="CK3" i="24"/>
  <c r="CL3" i="24"/>
  <c r="CM3" i="24"/>
  <c r="CN3" i="24"/>
  <c r="CO3" i="24"/>
  <c r="CP3" i="24"/>
  <c r="CQ3" i="24"/>
  <c r="CR3" i="24"/>
  <c r="CS3" i="24"/>
  <c r="CT3" i="24"/>
  <c r="CU3" i="24"/>
  <c r="CV3" i="24"/>
  <c r="CW3" i="24"/>
  <c r="CX3" i="24"/>
  <c r="CY3" i="24"/>
  <c r="CZ3" i="24"/>
  <c r="DA3" i="24"/>
  <c r="DB3" i="24"/>
  <c r="DC3" i="24"/>
  <c r="DD3" i="24"/>
  <c r="DE3" i="24"/>
  <c r="DF3" i="24"/>
  <c r="DG3" i="24"/>
  <c r="DH3" i="24"/>
  <c r="DI3" i="24"/>
  <c r="DJ3" i="24"/>
  <c r="DK3" i="24"/>
  <c r="DL3" i="24"/>
  <c r="DM3" i="24"/>
  <c r="DN3" i="24"/>
  <c r="DO3" i="24"/>
  <c r="DP3" i="24"/>
  <c r="DQ3" i="24"/>
  <c r="DR3" i="24"/>
  <c r="DS3" i="24"/>
  <c r="DT3" i="24"/>
  <c r="DU3" i="24"/>
  <c r="DV3" i="24"/>
  <c r="DW3" i="24"/>
  <c r="DX3" i="24"/>
  <c r="DY3" i="24"/>
  <c r="DZ3" i="24"/>
  <c r="EA3" i="24"/>
  <c r="EB3" i="24"/>
  <c r="EC3" i="24"/>
  <c r="ED3" i="24"/>
  <c r="EE3" i="24"/>
  <c r="EF3" i="24"/>
  <c r="EG3" i="24"/>
  <c r="EH3" i="24"/>
  <c r="EI3" i="24"/>
  <c r="EJ3" i="24"/>
  <c r="EK3" i="24"/>
  <c r="EL3" i="24"/>
  <c r="EM3" i="24"/>
  <c r="EN3" i="24"/>
  <c r="EO3" i="24"/>
  <c r="EP3" i="24"/>
  <c r="EQ3" i="24"/>
  <c r="ER3" i="24"/>
  <c r="ES3" i="24"/>
  <c r="ET3" i="24"/>
  <c r="EU3" i="24"/>
  <c r="EV3" i="24"/>
  <c r="EW3" i="24"/>
  <c r="EX3" i="24"/>
  <c r="EY3" i="24"/>
  <c r="EZ3" i="24"/>
  <c r="FA3" i="24"/>
  <c r="FB3" i="24"/>
  <c r="FC3" i="24"/>
  <c r="FD3" i="24"/>
  <c r="FE3" i="24"/>
  <c r="FF3" i="24"/>
  <c r="FG3" i="24"/>
  <c r="FH3" i="24"/>
  <c r="FI3" i="24"/>
  <c r="FJ3" i="24"/>
  <c r="FK3" i="24"/>
  <c r="FL3" i="24"/>
  <c r="FM3" i="24"/>
  <c r="FN3" i="24"/>
  <c r="FO3" i="24"/>
  <c r="FP3" i="24"/>
  <c r="FQ3" i="24"/>
  <c r="FR3" i="24"/>
  <c r="FS3" i="24"/>
  <c r="D3" i="9"/>
  <c r="E3" i="9"/>
  <c r="F3" i="9"/>
  <c r="G3" i="9"/>
  <c r="H3" i="9"/>
  <c r="I3" i="9"/>
  <c r="J3" i="9"/>
  <c r="K3" i="9"/>
  <c r="L3" i="9"/>
  <c r="M3" i="9"/>
  <c r="N3" i="9"/>
  <c r="O3" i="9"/>
  <c r="P3" i="9"/>
  <c r="Q3" i="9"/>
  <c r="R3" i="9"/>
  <c r="S3" i="9"/>
  <c r="T3" i="9"/>
  <c r="U3" i="9"/>
  <c r="V3" i="9"/>
  <c r="W3" i="9"/>
  <c r="X3" i="9"/>
  <c r="Y3" i="9"/>
  <c r="Z3" i="9"/>
  <c r="AA3" i="9"/>
  <c r="AB3" i="9"/>
  <c r="AC3" i="9"/>
  <c r="AD3" i="9"/>
  <c r="AE3" i="9"/>
  <c r="AF3" i="9"/>
  <c r="AG3" i="9"/>
  <c r="AH3" i="9"/>
  <c r="AI3" i="9"/>
  <c r="AJ3" i="9"/>
  <c r="AK3" i="9"/>
  <c r="AL3" i="9"/>
  <c r="AM3" i="9"/>
  <c r="AN3" i="9"/>
  <c r="AO3" i="9"/>
  <c r="AP3" i="9"/>
  <c r="AQ3" i="9"/>
  <c r="AR3" i="9"/>
  <c r="AS3" i="9"/>
  <c r="AT3" i="9"/>
  <c r="AU3" i="9"/>
  <c r="AV3" i="9"/>
  <c r="AW3" i="9"/>
  <c r="AX3" i="9"/>
  <c r="AY3" i="9"/>
  <c r="AZ3" i="9"/>
  <c r="BA3" i="9"/>
  <c r="BB3" i="9"/>
  <c r="BC3" i="9"/>
  <c r="BD3" i="9"/>
  <c r="BE3" i="9"/>
  <c r="BF3" i="9"/>
  <c r="BG3" i="9"/>
  <c r="BH3" i="9"/>
  <c r="BI3" i="9"/>
  <c r="BJ3" i="9"/>
  <c r="BK3" i="9"/>
  <c r="BL3" i="9"/>
  <c r="BM3" i="9"/>
  <c r="BN3" i="9"/>
  <c r="BO3" i="9"/>
  <c r="BP3" i="9"/>
  <c r="BQ3" i="9"/>
  <c r="BR3" i="9"/>
  <c r="BS3" i="9"/>
  <c r="BT3" i="9"/>
  <c r="BU3" i="9"/>
  <c r="BV3" i="9"/>
  <c r="BW3" i="9"/>
  <c r="BX3" i="9"/>
  <c r="BY3" i="9"/>
  <c r="BZ3" i="9"/>
  <c r="CA3" i="9"/>
  <c r="CB3" i="9"/>
  <c r="CC3" i="9"/>
  <c r="CD3" i="9"/>
  <c r="CE3" i="9"/>
  <c r="CF3" i="9"/>
  <c r="CG3" i="9"/>
  <c r="CH3" i="9"/>
  <c r="CI3" i="9"/>
  <c r="CJ3" i="9"/>
  <c r="CK3" i="9"/>
  <c r="CL3" i="9"/>
  <c r="CM3" i="9"/>
  <c r="CN3" i="9"/>
  <c r="CO3" i="9"/>
  <c r="CP3" i="9"/>
  <c r="CQ3" i="9"/>
  <c r="CR3" i="9"/>
  <c r="CS3" i="9"/>
  <c r="CT3" i="9"/>
  <c r="CU3" i="9"/>
  <c r="CV3" i="9"/>
  <c r="CW3" i="9"/>
  <c r="CX3" i="9"/>
  <c r="CY3" i="9"/>
  <c r="CZ3" i="9"/>
  <c r="DA3" i="9"/>
  <c r="DB3" i="9"/>
  <c r="DC3" i="9"/>
  <c r="DD3" i="9"/>
  <c r="DE3" i="9"/>
  <c r="DF3" i="9"/>
  <c r="DG3" i="9"/>
  <c r="DH3" i="9"/>
  <c r="DI3" i="9"/>
  <c r="DJ3" i="9"/>
  <c r="DK3" i="9"/>
  <c r="DL3" i="9"/>
  <c r="DM3" i="9"/>
  <c r="DN3" i="9"/>
  <c r="DO3" i="9"/>
  <c r="DP3" i="9"/>
  <c r="DQ3" i="9"/>
  <c r="DR3" i="9"/>
  <c r="DS3" i="9"/>
  <c r="DT3" i="9"/>
  <c r="DU3" i="9"/>
  <c r="DV3" i="9"/>
  <c r="DW3" i="9"/>
  <c r="DX3" i="9"/>
  <c r="DY3" i="9"/>
  <c r="DZ3" i="9"/>
  <c r="EA3" i="9"/>
  <c r="EB3" i="9"/>
  <c r="EC3" i="9"/>
  <c r="ED3" i="9"/>
  <c r="EE3" i="9"/>
  <c r="EF3" i="9"/>
  <c r="EG3" i="9"/>
  <c r="EH3" i="9"/>
  <c r="EI3" i="9"/>
  <c r="EJ3" i="9"/>
  <c r="EK3" i="9"/>
  <c r="EL3" i="9"/>
  <c r="EM3" i="9"/>
  <c r="EN3" i="9"/>
  <c r="EO3" i="9"/>
  <c r="EP3" i="9"/>
  <c r="EQ3" i="9"/>
  <c r="ER3" i="9"/>
  <c r="ES3" i="9"/>
  <c r="ET3" i="9"/>
  <c r="EU3" i="9"/>
  <c r="EV3" i="9"/>
  <c r="EW3" i="9"/>
  <c r="EX3" i="9"/>
  <c r="EY3" i="9"/>
  <c r="EZ3" i="9"/>
  <c r="FA3" i="9"/>
  <c r="FB3" i="9"/>
  <c r="FC3" i="9"/>
  <c r="FD3" i="9"/>
  <c r="FE3" i="9"/>
  <c r="FF3" i="9"/>
  <c r="FG3" i="9"/>
  <c r="FH3" i="9"/>
  <c r="FI3" i="9"/>
  <c r="FJ3" i="9"/>
  <c r="FK3" i="9"/>
  <c r="FL3" i="9"/>
  <c r="FM3" i="9"/>
  <c r="FN3" i="9"/>
  <c r="FO3" i="9"/>
  <c r="FP3" i="9"/>
  <c r="FQ3" i="9"/>
  <c r="FR3" i="9"/>
  <c r="FS3" i="9"/>
  <c r="D3"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AG3" i="23"/>
  <c r="AH3" i="23"/>
  <c r="AI3" i="23"/>
  <c r="AJ3" i="23"/>
  <c r="AK3" i="23"/>
  <c r="AL3" i="23"/>
  <c r="AM3" i="23"/>
  <c r="AN3" i="23"/>
  <c r="AO3" i="23"/>
  <c r="AP3" i="23"/>
  <c r="AQ3" i="23"/>
  <c r="AR3" i="23"/>
  <c r="AS3" i="23"/>
  <c r="AT3" i="23"/>
  <c r="AU3" i="23"/>
  <c r="AV3" i="23"/>
  <c r="AW3" i="23"/>
  <c r="AX3" i="23"/>
  <c r="AY3" i="23"/>
  <c r="AZ3" i="23"/>
  <c r="BA3" i="23"/>
  <c r="BB3" i="23"/>
  <c r="BC3" i="23"/>
  <c r="BD3" i="23"/>
  <c r="BE3" i="23"/>
  <c r="BF3" i="23"/>
  <c r="BG3" i="23"/>
  <c r="BH3" i="23"/>
  <c r="BI3" i="23"/>
  <c r="BJ3" i="23"/>
  <c r="BK3" i="23"/>
  <c r="BL3" i="23"/>
  <c r="BM3" i="23"/>
  <c r="BN3" i="23"/>
  <c r="BO3" i="23"/>
  <c r="BP3" i="23"/>
  <c r="BQ3" i="23"/>
  <c r="BR3" i="23"/>
  <c r="BS3" i="23"/>
  <c r="BT3" i="23"/>
  <c r="BU3" i="23"/>
  <c r="BV3" i="23"/>
  <c r="BW3" i="23"/>
  <c r="BX3" i="23"/>
  <c r="BY3" i="23"/>
  <c r="BZ3" i="23"/>
  <c r="CA3" i="23"/>
  <c r="CB3" i="23"/>
  <c r="CC3" i="23"/>
  <c r="CD3" i="23"/>
  <c r="CE3" i="23"/>
  <c r="CF3" i="23"/>
  <c r="CG3" i="23"/>
  <c r="CH3" i="23"/>
  <c r="CI3" i="23"/>
  <c r="CJ3" i="23"/>
  <c r="CK3" i="23"/>
  <c r="CL3" i="23"/>
  <c r="CM3" i="23"/>
  <c r="CN3" i="23"/>
  <c r="CO3" i="23"/>
  <c r="CP3" i="23"/>
  <c r="CQ3" i="23"/>
  <c r="CR3" i="23"/>
  <c r="CS3" i="23"/>
  <c r="CT3" i="23"/>
  <c r="CU3" i="23"/>
  <c r="CV3" i="23"/>
  <c r="CW3" i="23"/>
  <c r="CX3" i="23"/>
  <c r="CY3" i="23"/>
  <c r="CZ3" i="23"/>
  <c r="DA3" i="23"/>
  <c r="DB3" i="23"/>
  <c r="DC3" i="23"/>
  <c r="DD3" i="23"/>
  <c r="DE3" i="23"/>
  <c r="DF3" i="23"/>
  <c r="DG3" i="23"/>
  <c r="DH3" i="23"/>
  <c r="DI3" i="23"/>
  <c r="DJ3" i="23"/>
  <c r="DK3" i="23"/>
  <c r="DL3" i="23"/>
  <c r="DM3" i="23"/>
  <c r="DN3" i="23"/>
  <c r="DO3" i="23"/>
  <c r="DP3" i="23"/>
  <c r="DQ3" i="23"/>
  <c r="DR3" i="23"/>
  <c r="DS3" i="23"/>
  <c r="DT3" i="23"/>
  <c r="DU3" i="23"/>
  <c r="DV3" i="23"/>
  <c r="DW3" i="23"/>
  <c r="DX3" i="23"/>
  <c r="DY3" i="23"/>
  <c r="DZ3" i="23"/>
  <c r="EA3" i="23"/>
  <c r="EB3" i="23"/>
  <c r="EC3" i="23"/>
  <c r="ED3" i="23"/>
  <c r="EE3" i="23"/>
  <c r="EF3" i="23"/>
  <c r="EG3" i="23"/>
  <c r="EH3" i="23"/>
  <c r="EI3" i="23"/>
  <c r="EJ3" i="23"/>
  <c r="EK3" i="23"/>
  <c r="EL3" i="23"/>
  <c r="EM3" i="23"/>
  <c r="EN3" i="23"/>
  <c r="EO3" i="23"/>
  <c r="EP3" i="23"/>
  <c r="EQ3" i="23"/>
  <c r="ER3" i="23"/>
  <c r="ES3" i="23"/>
  <c r="ET3" i="23"/>
  <c r="EU3" i="23"/>
  <c r="EV3" i="23"/>
  <c r="EW3" i="23"/>
  <c r="EX3" i="23"/>
  <c r="EY3" i="23"/>
  <c r="EZ3" i="23"/>
  <c r="FA3" i="23"/>
  <c r="FB3" i="23"/>
  <c r="FC3" i="23"/>
  <c r="FD3" i="23"/>
  <c r="FE3" i="23"/>
  <c r="FF3" i="23"/>
  <c r="FG3" i="23"/>
  <c r="FH3" i="23"/>
  <c r="FI3" i="23"/>
  <c r="FJ3" i="23"/>
  <c r="FK3" i="23"/>
  <c r="FL3" i="23"/>
  <c r="FM3" i="23"/>
  <c r="FN3" i="23"/>
  <c r="FO3" i="23"/>
  <c r="FP3" i="23"/>
  <c r="FQ3" i="23"/>
  <c r="FR3" i="23"/>
  <c r="FS3" i="23"/>
  <c r="D3" i="8"/>
  <c r="E3" i="8"/>
  <c r="F3" i="8"/>
  <c r="G3" i="8"/>
  <c r="H3" i="8"/>
  <c r="I3" i="8"/>
  <c r="J3" i="8"/>
  <c r="K3" i="8"/>
  <c r="L3" i="8"/>
  <c r="M3" i="8"/>
  <c r="N3" i="8"/>
  <c r="O3" i="8"/>
  <c r="P3" i="8"/>
  <c r="Q3" i="8"/>
  <c r="R3" i="8"/>
  <c r="S3" i="8"/>
  <c r="T3" i="8"/>
  <c r="U3" i="8"/>
  <c r="V3" i="8"/>
  <c r="W3" i="8"/>
  <c r="X3" i="8"/>
  <c r="Y3" i="8"/>
  <c r="Z3" i="8"/>
  <c r="AA3" i="8"/>
  <c r="AB3" i="8"/>
  <c r="AC3" i="8"/>
  <c r="AD3" i="8"/>
  <c r="AE3" i="8"/>
  <c r="AF3" i="8"/>
  <c r="AG3" i="8"/>
  <c r="AH3" i="8"/>
  <c r="AI3" i="8"/>
  <c r="AJ3" i="8"/>
  <c r="AK3" i="8"/>
  <c r="AL3" i="8"/>
  <c r="AM3" i="8"/>
  <c r="AN3" i="8"/>
  <c r="AO3" i="8"/>
  <c r="AP3" i="8"/>
  <c r="AQ3" i="8"/>
  <c r="AR3" i="8"/>
  <c r="AS3" i="8"/>
  <c r="AT3" i="8"/>
  <c r="AU3" i="8"/>
  <c r="AV3" i="8"/>
  <c r="AW3" i="8"/>
  <c r="AX3" i="8"/>
  <c r="AY3" i="8"/>
  <c r="AZ3" i="8"/>
  <c r="BA3" i="8"/>
  <c r="BB3" i="8"/>
  <c r="BC3" i="8"/>
  <c r="BD3" i="8"/>
  <c r="BE3" i="8"/>
  <c r="BF3" i="8"/>
  <c r="BG3" i="8"/>
  <c r="BH3" i="8"/>
  <c r="BI3" i="8"/>
  <c r="BJ3" i="8"/>
  <c r="BK3" i="8"/>
  <c r="BL3" i="8"/>
  <c r="BM3" i="8"/>
  <c r="BN3" i="8"/>
  <c r="BO3" i="8"/>
  <c r="BP3" i="8"/>
  <c r="BQ3" i="8"/>
  <c r="BR3" i="8"/>
  <c r="BS3" i="8"/>
  <c r="BT3" i="8"/>
  <c r="BU3" i="8"/>
  <c r="BV3" i="8"/>
  <c r="BW3" i="8"/>
  <c r="BX3" i="8"/>
  <c r="BY3" i="8"/>
  <c r="BZ3" i="8"/>
  <c r="CA3" i="8"/>
  <c r="CB3" i="8"/>
  <c r="CC3" i="8"/>
  <c r="CD3" i="8"/>
  <c r="CE3" i="8"/>
  <c r="CF3" i="8"/>
  <c r="CG3" i="8"/>
  <c r="CH3" i="8"/>
  <c r="CI3" i="8"/>
  <c r="CJ3" i="8"/>
  <c r="CK3" i="8"/>
  <c r="CL3" i="8"/>
  <c r="CM3" i="8"/>
  <c r="CN3" i="8"/>
  <c r="CO3" i="8"/>
  <c r="CP3" i="8"/>
  <c r="CQ3" i="8"/>
  <c r="CR3" i="8"/>
  <c r="CS3" i="8"/>
  <c r="CT3" i="8"/>
  <c r="CU3" i="8"/>
  <c r="CV3" i="8"/>
  <c r="CW3" i="8"/>
  <c r="CX3" i="8"/>
  <c r="CY3" i="8"/>
  <c r="CZ3" i="8"/>
  <c r="DA3" i="8"/>
  <c r="DB3" i="8"/>
  <c r="DC3" i="8"/>
  <c r="DD3" i="8"/>
  <c r="DE3" i="8"/>
  <c r="DF3" i="8"/>
  <c r="DG3" i="8"/>
  <c r="DH3" i="8"/>
  <c r="DI3" i="8"/>
  <c r="DJ3" i="8"/>
  <c r="DK3" i="8"/>
  <c r="DL3" i="8"/>
  <c r="DM3" i="8"/>
  <c r="DN3" i="8"/>
  <c r="DO3" i="8"/>
  <c r="DP3" i="8"/>
  <c r="DQ3" i="8"/>
  <c r="DR3" i="8"/>
  <c r="DS3" i="8"/>
  <c r="DT3" i="8"/>
  <c r="DU3" i="8"/>
  <c r="DV3" i="8"/>
  <c r="DW3" i="8"/>
  <c r="DX3" i="8"/>
  <c r="DY3" i="8"/>
  <c r="DZ3" i="8"/>
  <c r="EA3" i="8"/>
  <c r="EB3" i="8"/>
  <c r="EC3" i="8"/>
  <c r="ED3" i="8"/>
  <c r="EE3" i="8"/>
  <c r="EF3" i="8"/>
  <c r="EG3" i="8"/>
  <c r="EH3" i="8"/>
  <c r="EI3" i="8"/>
  <c r="EJ3" i="8"/>
  <c r="EK3" i="8"/>
  <c r="EL3" i="8"/>
  <c r="EM3" i="8"/>
  <c r="EN3" i="8"/>
  <c r="EO3" i="8"/>
  <c r="EP3" i="8"/>
  <c r="EQ3" i="8"/>
  <c r="ER3" i="8"/>
  <c r="ES3" i="8"/>
  <c r="ET3" i="8"/>
  <c r="EU3" i="8"/>
  <c r="EV3" i="8"/>
  <c r="EW3" i="8"/>
  <c r="EX3" i="8"/>
  <c r="EY3" i="8"/>
  <c r="EZ3" i="8"/>
  <c r="FA3" i="8"/>
  <c r="FB3" i="8"/>
  <c r="FC3" i="8"/>
  <c r="FD3" i="8"/>
  <c r="FE3" i="8"/>
  <c r="FF3" i="8"/>
  <c r="FG3" i="8"/>
  <c r="FH3" i="8"/>
  <c r="FI3" i="8"/>
  <c r="FJ3" i="8"/>
  <c r="FK3" i="8"/>
  <c r="FL3" i="8"/>
  <c r="FM3" i="8"/>
  <c r="FN3" i="8"/>
  <c r="FO3" i="8"/>
  <c r="FP3" i="8"/>
  <c r="FQ3" i="8"/>
  <c r="FR3" i="8"/>
  <c r="FS3" i="8"/>
  <c r="C4" i="26"/>
  <c r="C3" i="26"/>
  <c r="C4" i="12"/>
  <c r="C3" i="12"/>
  <c r="C4" i="25"/>
  <c r="C3" i="25"/>
  <c r="C4" i="11"/>
  <c r="C3" i="11"/>
  <c r="C4" i="24"/>
  <c r="C3" i="24"/>
  <c r="C4" i="9"/>
  <c r="C3" i="9"/>
  <c r="C4" i="23"/>
  <c r="C3" i="23"/>
  <c r="C4" i="8"/>
  <c r="C3" i="8"/>
  <c r="C4" i="22"/>
  <c r="C3" i="22"/>
  <c r="D3" i="2"/>
  <c r="E3" i="2"/>
  <c r="F3" i="2"/>
  <c r="G3" i="2"/>
  <c r="H3" i="2"/>
  <c r="I3" i="2"/>
  <c r="J3" i="2"/>
  <c r="K3" i="2"/>
  <c r="L3" i="2"/>
  <c r="M3" i="2"/>
  <c r="N3" i="2"/>
  <c r="O3" i="2"/>
  <c r="P3" i="2"/>
  <c r="Q3" i="2"/>
  <c r="R3" i="2"/>
  <c r="S3" i="2"/>
  <c r="T3" i="2"/>
  <c r="U3" i="2"/>
  <c r="V3" i="2"/>
  <c r="W3" i="2"/>
  <c r="X3" i="2"/>
  <c r="Y3" i="2"/>
  <c r="Z3" i="2"/>
  <c r="AA3" i="2"/>
  <c r="AB3" i="2"/>
  <c r="AC3" i="2"/>
  <c r="AD3" i="2"/>
  <c r="AE3" i="2"/>
  <c r="AF3" i="2"/>
  <c r="AG3" i="2"/>
  <c r="AH3" i="2"/>
  <c r="AI3" i="2"/>
  <c r="AJ3" i="2"/>
  <c r="AK3" i="2"/>
  <c r="AL3" i="2"/>
  <c r="AM3" i="2"/>
  <c r="AN3" i="2"/>
  <c r="AO3" i="2"/>
  <c r="AP3" i="2"/>
  <c r="AQ3" i="2"/>
  <c r="AR3" i="2"/>
  <c r="AS3" i="2"/>
  <c r="AT3" i="2"/>
  <c r="AU3" i="2"/>
  <c r="AV3" i="2"/>
  <c r="AW3" i="2"/>
  <c r="AX3" i="2"/>
  <c r="AY3" i="2"/>
  <c r="AZ3" i="2"/>
  <c r="BA3" i="2"/>
  <c r="BB3" i="2"/>
  <c r="BC3" i="2"/>
  <c r="BD3" i="2"/>
  <c r="BE3" i="2"/>
  <c r="BF3" i="2"/>
  <c r="BG3" i="2"/>
  <c r="BH3" i="2"/>
  <c r="BI3" i="2"/>
  <c r="BJ3" i="2"/>
  <c r="BK3" i="2"/>
  <c r="BL3" i="2"/>
  <c r="BM3" i="2"/>
  <c r="BN3" i="2"/>
  <c r="BO3" i="2"/>
  <c r="BP3" i="2"/>
  <c r="BQ3" i="2"/>
  <c r="BR3" i="2"/>
  <c r="BS3" i="2"/>
  <c r="BT3" i="2"/>
  <c r="BU3" i="2"/>
  <c r="BV3" i="2"/>
  <c r="BW3" i="2"/>
  <c r="BX3" i="2"/>
  <c r="BY3" i="2"/>
  <c r="BZ3" i="2"/>
  <c r="CA3" i="2"/>
  <c r="CB3" i="2"/>
  <c r="CC3" i="2"/>
  <c r="CD3" i="2"/>
  <c r="CE3" i="2"/>
  <c r="CF3" i="2"/>
  <c r="CG3" i="2"/>
  <c r="CH3" i="2"/>
  <c r="CI3" i="2"/>
  <c r="CJ3" i="2"/>
  <c r="CK3" i="2"/>
  <c r="CL3" i="2"/>
  <c r="CM3" i="2"/>
  <c r="CN3" i="2"/>
  <c r="CO3" i="2"/>
  <c r="CP3" i="2"/>
  <c r="CQ3" i="2"/>
  <c r="CR3" i="2"/>
  <c r="CS3" i="2"/>
  <c r="CT3" i="2"/>
  <c r="CU3" i="2"/>
  <c r="CV3" i="2"/>
  <c r="CW3" i="2"/>
  <c r="CX3" i="2"/>
  <c r="CY3" i="2"/>
  <c r="CZ3" i="2"/>
  <c r="DA3" i="2"/>
  <c r="DB3" i="2"/>
  <c r="DC3" i="2"/>
  <c r="DD3" i="2"/>
  <c r="DE3" i="2"/>
  <c r="DF3" i="2"/>
  <c r="DG3" i="2"/>
  <c r="DH3" i="2"/>
  <c r="DI3" i="2"/>
  <c r="DJ3" i="2"/>
  <c r="DK3" i="2"/>
  <c r="DL3" i="2"/>
  <c r="DM3" i="2"/>
  <c r="DN3" i="2"/>
  <c r="DO3" i="2"/>
  <c r="DP3" i="2"/>
  <c r="DQ3" i="2"/>
  <c r="DR3" i="2"/>
  <c r="DS3" i="2"/>
  <c r="DT3" i="2"/>
  <c r="DU3" i="2"/>
  <c r="DV3" i="2"/>
  <c r="DW3" i="2"/>
  <c r="DX3" i="2"/>
  <c r="DY3" i="2"/>
  <c r="DZ3" i="2"/>
  <c r="EA3" i="2"/>
  <c r="EB3" i="2"/>
  <c r="EC3" i="2"/>
  <c r="ED3" i="2"/>
  <c r="EE3" i="2"/>
  <c r="EF3" i="2"/>
  <c r="EG3" i="2"/>
  <c r="EH3" i="2"/>
  <c r="EI3" i="2"/>
  <c r="EJ3" i="2"/>
  <c r="EK3" i="2"/>
  <c r="EL3" i="2"/>
  <c r="EM3" i="2"/>
  <c r="EN3" i="2"/>
  <c r="EO3" i="2"/>
  <c r="EP3" i="2"/>
  <c r="EQ3" i="2"/>
  <c r="ER3" i="2"/>
  <c r="ES3" i="2"/>
  <c r="ET3" i="2"/>
  <c r="EU3" i="2"/>
  <c r="EV3" i="2"/>
  <c r="EW3" i="2"/>
  <c r="EX3" i="2"/>
  <c r="EY3" i="2"/>
  <c r="EZ3" i="2"/>
  <c r="FA3" i="2"/>
  <c r="FB3" i="2"/>
  <c r="FC3" i="2"/>
  <c r="FD3" i="2"/>
  <c r="FE3" i="2"/>
  <c r="FF3" i="2"/>
  <c r="FG3" i="2"/>
  <c r="FH3" i="2"/>
  <c r="FI3" i="2"/>
  <c r="FJ3" i="2"/>
  <c r="FK3" i="2"/>
  <c r="FL3" i="2"/>
  <c r="FM3" i="2"/>
  <c r="FN3" i="2"/>
  <c r="FO3" i="2"/>
  <c r="FP3" i="2"/>
  <c r="FQ3" i="2"/>
  <c r="FR3" i="2"/>
  <c r="FS3" i="2"/>
  <c r="C4" i="2"/>
  <c r="C3" i="2"/>
  <c r="D3" i="21"/>
  <c r="E3" i="21"/>
  <c r="F3" i="21"/>
  <c r="G3" i="21"/>
  <c r="H3" i="21"/>
  <c r="I3" i="21"/>
  <c r="J3" i="21"/>
  <c r="K3" i="21"/>
  <c r="L3" i="21"/>
  <c r="M3" i="21"/>
  <c r="N3" i="21"/>
  <c r="O3" i="21"/>
  <c r="P3" i="21"/>
  <c r="Q3" i="21"/>
  <c r="R3" i="21"/>
  <c r="S3" i="21"/>
  <c r="T3" i="21"/>
  <c r="U3" i="21"/>
  <c r="V3" i="21"/>
  <c r="W3" i="21"/>
  <c r="X3" i="21"/>
  <c r="Y3" i="21"/>
  <c r="Z3" i="21"/>
  <c r="AA3" i="21"/>
  <c r="AB3" i="21"/>
  <c r="AC3" i="21"/>
  <c r="AD3" i="21"/>
  <c r="AE3" i="21"/>
  <c r="AF3" i="21"/>
  <c r="AG3" i="21"/>
  <c r="AH3" i="21"/>
  <c r="AI3" i="21"/>
  <c r="AJ3" i="21"/>
  <c r="AK3" i="21"/>
  <c r="AL3" i="21"/>
  <c r="AM3" i="21"/>
  <c r="AN3" i="21"/>
  <c r="AO3" i="21"/>
  <c r="AP3" i="21"/>
  <c r="AQ3" i="21"/>
  <c r="AR3" i="21"/>
  <c r="AS3" i="21"/>
  <c r="AT3" i="21"/>
  <c r="AU3" i="21"/>
  <c r="AV3" i="21"/>
  <c r="AW3" i="21"/>
  <c r="AX3" i="21"/>
  <c r="AY3" i="21"/>
  <c r="AZ3" i="21"/>
  <c r="BA3" i="21"/>
  <c r="BB3" i="21"/>
  <c r="BC3" i="21"/>
  <c r="BD3" i="21"/>
  <c r="BE3" i="21"/>
  <c r="BF3" i="21"/>
  <c r="BG3" i="21"/>
  <c r="BH3" i="21"/>
  <c r="BI3" i="21"/>
  <c r="BJ3" i="21"/>
  <c r="BK3" i="21"/>
  <c r="BL3" i="21"/>
  <c r="BM3" i="21"/>
  <c r="BN3" i="21"/>
  <c r="BO3" i="21"/>
  <c r="BP3" i="21"/>
  <c r="BQ3" i="21"/>
  <c r="BR3" i="21"/>
  <c r="BS3" i="21"/>
  <c r="BT3" i="21"/>
  <c r="BU3" i="21"/>
  <c r="BV3" i="21"/>
  <c r="BW3" i="21"/>
  <c r="BX3" i="21"/>
  <c r="BY3" i="21"/>
  <c r="BZ3" i="21"/>
  <c r="CA3" i="21"/>
  <c r="CB3" i="21"/>
  <c r="CC3" i="21"/>
  <c r="CD3" i="21"/>
  <c r="CE3" i="21"/>
  <c r="CF3" i="21"/>
  <c r="CG3" i="21"/>
  <c r="CH3" i="21"/>
  <c r="CI3" i="21"/>
  <c r="CJ3" i="21"/>
  <c r="CK3" i="21"/>
  <c r="CL3" i="21"/>
  <c r="CM3" i="21"/>
  <c r="CN3" i="21"/>
  <c r="CO3" i="21"/>
  <c r="CP3" i="21"/>
  <c r="CQ3" i="21"/>
  <c r="CR3" i="21"/>
  <c r="CS3" i="21"/>
  <c r="CT3" i="21"/>
  <c r="CU3" i="21"/>
  <c r="CV3" i="21"/>
  <c r="CW3" i="21"/>
  <c r="CX3" i="21"/>
  <c r="CY3" i="21"/>
  <c r="CZ3" i="21"/>
  <c r="DA3" i="21"/>
  <c r="DB3" i="21"/>
  <c r="DC3" i="21"/>
  <c r="DD3" i="21"/>
  <c r="DE3" i="21"/>
  <c r="DF3" i="21"/>
  <c r="DG3" i="21"/>
  <c r="DH3" i="21"/>
  <c r="DI3" i="21"/>
  <c r="DJ3" i="21"/>
  <c r="DK3" i="21"/>
  <c r="DL3" i="21"/>
  <c r="DM3" i="21"/>
  <c r="DN3" i="21"/>
  <c r="DO3" i="21"/>
  <c r="DP3" i="21"/>
  <c r="DQ3" i="21"/>
  <c r="DR3" i="21"/>
  <c r="DS3" i="21"/>
  <c r="DT3" i="21"/>
  <c r="DU3" i="21"/>
  <c r="DV3" i="21"/>
  <c r="DW3" i="21"/>
  <c r="DX3" i="21"/>
  <c r="DY3" i="21"/>
  <c r="DZ3" i="21"/>
  <c r="EA3" i="21"/>
  <c r="EB3" i="21"/>
  <c r="EC3" i="21"/>
  <c r="ED3" i="21"/>
  <c r="EE3" i="21"/>
  <c r="EF3" i="21"/>
  <c r="EG3" i="21"/>
  <c r="EH3" i="21"/>
  <c r="EI3" i="21"/>
  <c r="EJ3" i="21"/>
  <c r="EK3" i="21"/>
  <c r="EL3" i="21"/>
  <c r="EM3" i="21"/>
  <c r="EN3" i="21"/>
  <c r="EO3" i="21"/>
  <c r="EP3" i="21"/>
  <c r="EQ3" i="21"/>
  <c r="ER3" i="21"/>
  <c r="ES3" i="21"/>
  <c r="ET3" i="21"/>
  <c r="EU3" i="21"/>
  <c r="EV3" i="21"/>
  <c r="EW3" i="21"/>
  <c r="EX3" i="21"/>
  <c r="EY3" i="21"/>
  <c r="EZ3" i="21"/>
  <c r="FA3" i="21"/>
  <c r="FB3" i="21"/>
  <c r="FC3" i="21"/>
  <c r="FD3" i="21"/>
  <c r="FE3" i="21"/>
  <c r="FF3" i="21"/>
  <c r="FG3" i="21"/>
  <c r="FH3" i="21"/>
  <c r="FI3" i="21"/>
  <c r="FJ3" i="21"/>
  <c r="FK3" i="21"/>
  <c r="FL3" i="21"/>
  <c r="FM3" i="21"/>
  <c r="FN3" i="21"/>
  <c r="FO3" i="21"/>
  <c r="FP3" i="21"/>
  <c r="FQ3" i="21"/>
  <c r="FR3" i="21"/>
  <c r="FS3" i="21"/>
  <c r="C3" i="21"/>
  <c r="C4" i="21"/>
  <c r="D3" i="1"/>
  <c r="E3" i="1"/>
  <c r="F3" i="1"/>
  <c r="G3" i="1"/>
  <c r="H3" i="1"/>
  <c r="I3" i="1"/>
  <c r="J3" i="1"/>
  <c r="K3" i="1"/>
  <c r="L3" i="1"/>
  <c r="M3" i="1"/>
  <c r="N3" i="1"/>
  <c r="O3" i="1"/>
  <c r="P3" i="1"/>
  <c r="Q3" i="1"/>
  <c r="R3" i="1"/>
  <c r="S3" i="1"/>
  <c r="T3" i="1"/>
  <c r="U3" i="1"/>
  <c r="V3" i="1"/>
  <c r="W3" i="1"/>
  <c r="X3" i="1"/>
  <c r="Y3" i="1"/>
  <c r="Z3" i="1"/>
  <c r="AA3" i="1"/>
  <c r="AB3" i="1"/>
  <c r="AC3" i="1"/>
  <c r="AD3" i="1"/>
  <c r="AE3" i="1"/>
  <c r="AF3" i="1"/>
  <c r="AG3" i="1"/>
  <c r="AH3" i="1"/>
  <c r="AI3" i="1"/>
  <c r="AJ3" i="1"/>
  <c r="AK3" i="1"/>
  <c r="AL3" i="1"/>
  <c r="AM3" i="1"/>
  <c r="AN3" i="1"/>
  <c r="AO3" i="1"/>
  <c r="AP3" i="1"/>
  <c r="AQ3" i="1"/>
  <c r="AR3" i="1"/>
  <c r="AS3" i="1"/>
  <c r="AT3" i="1"/>
  <c r="AU3" i="1"/>
  <c r="AV3" i="1"/>
  <c r="AW3" i="1"/>
  <c r="AX3" i="1"/>
  <c r="AY3" i="1"/>
  <c r="AZ3" i="1"/>
  <c r="BA3" i="1"/>
  <c r="BB3" i="1"/>
  <c r="BC3" i="1"/>
  <c r="BD3" i="1"/>
  <c r="BE3" i="1"/>
  <c r="BF3" i="1"/>
  <c r="BG3" i="1"/>
  <c r="BH3" i="1"/>
  <c r="BI3" i="1"/>
  <c r="BJ3" i="1"/>
  <c r="BK3" i="1"/>
  <c r="BL3" i="1"/>
  <c r="BM3" i="1"/>
  <c r="BN3" i="1"/>
  <c r="BO3" i="1"/>
  <c r="BP3" i="1"/>
  <c r="BQ3" i="1"/>
  <c r="BR3" i="1"/>
  <c r="BS3" i="1"/>
  <c r="BT3" i="1"/>
  <c r="BU3" i="1"/>
  <c r="BV3" i="1"/>
  <c r="BW3" i="1"/>
  <c r="BX3" i="1"/>
  <c r="BY3" i="1"/>
  <c r="BZ3" i="1"/>
  <c r="CA3" i="1"/>
  <c r="CB3" i="1"/>
  <c r="CC3" i="1"/>
  <c r="CD3" i="1"/>
  <c r="CE3" i="1"/>
  <c r="CF3" i="1"/>
  <c r="CG3" i="1"/>
  <c r="CH3" i="1"/>
  <c r="CI3" i="1"/>
  <c r="CJ3" i="1"/>
  <c r="CK3" i="1"/>
  <c r="CL3" i="1"/>
  <c r="CM3" i="1"/>
  <c r="CN3" i="1"/>
  <c r="CO3" i="1"/>
  <c r="CP3" i="1"/>
  <c r="CQ3" i="1"/>
  <c r="CR3" i="1"/>
  <c r="CS3" i="1"/>
  <c r="CT3" i="1"/>
  <c r="CU3" i="1"/>
  <c r="CV3" i="1"/>
  <c r="CW3" i="1"/>
  <c r="CX3" i="1"/>
  <c r="CY3" i="1"/>
  <c r="CZ3" i="1"/>
  <c r="DA3" i="1"/>
  <c r="DB3" i="1"/>
  <c r="DC3" i="1"/>
  <c r="DD3" i="1"/>
  <c r="DE3" i="1"/>
  <c r="DF3" i="1"/>
  <c r="DG3" i="1"/>
  <c r="DH3" i="1"/>
  <c r="DI3" i="1"/>
  <c r="DJ3" i="1"/>
  <c r="DK3" i="1"/>
  <c r="DL3" i="1"/>
  <c r="DM3" i="1"/>
  <c r="DN3" i="1"/>
  <c r="DO3" i="1"/>
  <c r="DP3" i="1"/>
  <c r="DQ3" i="1"/>
  <c r="DR3" i="1"/>
  <c r="DS3" i="1"/>
  <c r="DT3" i="1"/>
  <c r="DU3" i="1"/>
  <c r="DV3" i="1"/>
  <c r="DW3" i="1"/>
  <c r="DX3" i="1"/>
  <c r="DY3" i="1"/>
  <c r="DZ3" i="1"/>
  <c r="EA3" i="1"/>
  <c r="EB3" i="1"/>
  <c r="EC3" i="1"/>
  <c r="ED3" i="1"/>
  <c r="EE3" i="1"/>
  <c r="EF3" i="1"/>
  <c r="EG3" i="1"/>
  <c r="EH3" i="1"/>
  <c r="EI3" i="1"/>
  <c r="EJ3" i="1"/>
  <c r="EK3" i="1"/>
  <c r="EL3" i="1"/>
  <c r="EM3" i="1"/>
  <c r="EN3" i="1"/>
  <c r="EO3" i="1"/>
  <c r="EP3" i="1"/>
  <c r="EQ3" i="1"/>
  <c r="ER3" i="1"/>
  <c r="ES3" i="1"/>
  <c r="ET3" i="1"/>
  <c r="EU3" i="1"/>
  <c r="EV3" i="1"/>
  <c r="EW3" i="1"/>
  <c r="EX3" i="1"/>
  <c r="EY3" i="1"/>
  <c r="EZ3" i="1"/>
  <c r="FA3" i="1"/>
  <c r="FB3" i="1"/>
  <c r="FC3" i="1"/>
  <c r="FD3" i="1"/>
  <c r="FE3" i="1"/>
  <c r="FF3" i="1"/>
  <c r="FG3" i="1"/>
  <c r="FH3" i="1"/>
  <c r="FI3" i="1"/>
  <c r="FJ3" i="1"/>
  <c r="FK3" i="1"/>
  <c r="FL3" i="1"/>
  <c r="FM3" i="1"/>
  <c r="FN3" i="1"/>
  <c r="FO3" i="1"/>
  <c r="FP3" i="1"/>
  <c r="FQ3" i="1"/>
  <c r="FR3" i="1"/>
  <c r="FS3" i="1"/>
  <c r="C3" i="1"/>
  <c r="C4" i="1"/>
  <c r="AH46" i="1"/>
  <c r="B205" i="16" l="1"/>
  <c r="B77" i="26" l="1"/>
  <c r="B77" i="12"/>
  <c r="B77" i="25"/>
  <c r="B77" i="11"/>
  <c r="B77" i="24"/>
  <c r="B77" i="9"/>
  <c r="B77" i="23"/>
  <c r="B77" i="8"/>
  <c r="B77" i="22"/>
  <c r="B77" i="2"/>
  <c r="C75" i="1" l="1"/>
  <c r="AQ48" i="26"/>
  <c r="AR48" i="26"/>
  <c r="AS48" i="26"/>
  <c r="AT48" i="26"/>
  <c r="AU48" i="26"/>
  <c r="AV48" i="26"/>
  <c r="AQ46" i="26"/>
  <c r="AQ45" i="12"/>
  <c r="AQ48" i="25"/>
  <c r="AR48" i="25"/>
  <c r="AS48" i="25"/>
  <c r="AT48" i="25"/>
  <c r="AU48" i="25"/>
  <c r="AV48" i="25"/>
  <c r="AQ46" i="25"/>
  <c r="AQ47" i="11"/>
  <c r="AQ47" i="9"/>
  <c r="AQ46" i="8"/>
  <c r="AR46" i="8"/>
  <c r="AS46" i="8"/>
  <c r="AT46" i="8"/>
  <c r="AU46" i="8"/>
  <c r="AU29" i="8" s="1"/>
  <c r="AV46" i="8"/>
  <c r="AQ48" i="22"/>
  <c r="AR48" i="22"/>
  <c r="AS48" i="22"/>
  <c r="AT48" i="22"/>
  <c r="AU48" i="22"/>
  <c r="AV48" i="22"/>
  <c r="AQ47" i="21"/>
  <c r="AR47" i="21"/>
  <c r="AS47" i="21"/>
  <c r="AT47" i="21"/>
  <c r="AU47" i="21"/>
  <c r="AV47" i="21"/>
  <c r="AQ46" i="21"/>
  <c r="E45" i="26"/>
  <c r="F45" i="26"/>
  <c r="G45" i="26"/>
  <c r="H45" i="26"/>
  <c r="I45" i="26"/>
  <c r="J45" i="26"/>
  <c r="K45" i="26"/>
  <c r="L45" i="26"/>
  <c r="M45" i="26"/>
  <c r="N45" i="26"/>
  <c r="O45" i="26"/>
  <c r="P45" i="26"/>
  <c r="Q45" i="26"/>
  <c r="R45" i="26"/>
  <c r="S45" i="26"/>
  <c r="T45" i="26"/>
  <c r="U45" i="26"/>
  <c r="V45" i="26"/>
  <c r="W45" i="26"/>
  <c r="X45" i="26"/>
  <c r="Y45" i="26"/>
  <c r="Z45" i="26"/>
  <c r="AA45" i="26"/>
  <c r="AB45" i="26"/>
  <c r="AC45" i="26"/>
  <c r="AD45" i="26"/>
  <c r="AE45" i="26"/>
  <c r="AF45" i="26"/>
  <c r="AG45" i="26"/>
  <c r="AH45" i="26"/>
  <c r="AI45" i="26"/>
  <c r="AJ45" i="26"/>
  <c r="AK45" i="26"/>
  <c r="AL45" i="26"/>
  <c r="AM45" i="26"/>
  <c r="AN45" i="26"/>
  <c r="AO45" i="26"/>
  <c r="AP45" i="26"/>
  <c r="AQ45" i="26"/>
  <c r="AR45" i="26"/>
  <c r="AS45" i="26"/>
  <c r="AT45" i="26"/>
  <c r="AU45" i="26"/>
  <c r="AV45" i="26"/>
  <c r="AW45" i="26"/>
  <c r="AX45" i="26"/>
  <c r="AY45" i="26"/>
  <c r="AZ45" i="26"/>
  <c r="BA45" i="26"/>
  <c r="BB45" i="26"/>
  <c r="BC45" i="26"/>
  <c r="BD45" i="26"/>
  <c r="BE45" i="26"/>
  <c r="BF45" i="26"/>
  <c r="BG45" i="26"/>
  <c r="BH45" i="26"/>
  <c r="BI45" i="26"/>
  <c r="BJ45" i="26"/>
  <c r="BK45" i="26"/>
  <c r="BL45" i="26"/>
  <c r="BM45" i="26"/>
  <c r="BN45" i="26"/>
  <c r="BO45" i="26"/>
  <c r="BP45" i="26"/>
  <c r="BQ45" i="26"/>
  <c r="BR45" i="26"/>
  <c r="BS45" i="26"/>
  <c r="BT45" i="26"/>
  <c r="BU45" i="26"/>
  <c r="BV45" i="26"/>
  <c r="BW45" i="26"/>
  <c r="BX45" i="26"/>
  <c r="BY45" i="26"/>
  <c r="BZ45" i="26"/>
  <c r="CA45" i="26"/>
  <c r="CB45" i="26"/>
  <c r="CC45" i="26"/>
  <c r="CD45" i="26"/>
  <c r="CE45" i="26"/>
  <c r="CF45" i="26"/>
  <c r="CG45" i="26"/>
  <c r="CH45" i="26"/>
  <c r="CI45" i="26"/>
  <c r="CJ45" i="26"/>
  <c r="CK45" i="26"/>
  <c r="CL45" i="26"/>
  <c r="CM45" i="26"/>
  <c r="CN45" i="26"/>
  <c r="CO45" i="26"/>
  <c r="CP45" i="26"/>
  <c r="CQ45" i="26"/>
  <c r="CR45" i="26"/>
  <c r="CS45" i="26"/>
  <c r="CT45" i="26"/>
  <c r="CU45" i="26"/>
  <c r="CV45" i="26"/>
  <c r="CW45" i="26"/>
  <c r="CX45" i="26"/>
  <c r="CY45" i="26"/>
  <c r="CZ45" i="26"/>
  <c r="DA45" i="26"/>
  <c r="DB45" i="26"/>
  <c r="DC45" i="26"/>
  <c r="DD45" i="26"/>
  <c r="DE45" i="26"/>
  <c r="DF45" i="26"/>
  <c r="DG45" i="26"/>
  <c r="DH45" i="26"/>
  <c r="DI45" i="26"/>
  <c r="DJ45" i="26"/>
  <c r="DK45" i="26"/>
  <c r="DL45" i="26"/>
  <c r="DM45" i="26"/>
  <c r="DN45" i="26"/>
  <c r="DO45" i="26"/>
  <c r="DP45" i="26"/>
  <c r="DQ45" i="26"/>
  <c r="DR45" i="26"/>
  <c r="DS45" i="26"/>
  <c r="DT45" i="26"/>
  <c r="DU45" i="26"/>
  <c r="DV45" i="26"/>
  <c r="DW45" i="26"/>
  <c r="DX45" i="26"/>
  <c r="DY45" i="26"/>
  <c r="DZ45" i="26"/>
  <c r="EA45" i="26"/>
  <c r="EB45" i="26"/>
  <c r="EC45" i="26"/>
  <c r="ED45" i="26"/>
  <c r="EE45" i="26"/>
  <c r="EF45" i="26"/>
  <c r="EG45" i="26"/>
  <c r="EH45" i="26"/>
  <c r="EI45" i="26"/>
  <c r="EJ45" i="26"/>
  <c r="EK45" i="26"/>
  <c r="EL45" i="26"/>
  <c r="EM45" i="26"/>
  <c r="EN45" i="26"/>
  <c r="EO45" i="26"/>
  <c r="EP45" i="26"/>
  <c r="EQ45" i="26"/>
  <c r="ER45" i="26"/>
  <c r="ES45" i="26"/>
  <c r="ET45" i="26"/>
  <c r="EU45" i="26"/>
  <c r="EV45" i="26"/>
  <c r="EW45" i="26"/>
  <c r="EX45" i="26"/>
  <c r="EY45" i="26"/>
  <c r="EZ45" i="26"/>
  <c r="FA45" i="26"/>
  <c r="FB45" i="26"/>
  <c r="FC45" i="26"/>
  <c r="FD45" i="26"/>
  <c r="FE45" i="26"/>
  <c r="FF45" i="26"/>
  <c r="FG45" i="26"/>
  <c r="FH45" i="26"/>
  <c r="FI45" i="26"/>
  <c r="FJ45" i="26"/>
  <c r="FK45" i="26"/>
  <c r="FL45" i="26"/>
  <c r="FM45" i="26"/>
  <c r="FN45" i="26"/>
  <c r="FO45" i="26"/>
  <c r="FP45" i="26"/>
  <c r="FQ45" i="26"/>
  <c r="FR45" i="26"/>
  <c r="FS45" i="26"/>
  <c r="E46" i="26"/>
  <c r="E31" i="26" s="1"/>
  <c r="F46" i="26"/>
  <c r="G46" i="26"/>
  <c r="G31" i="26" s="1"/>
  <c r="H46" i="26"/>
  <c r="I46" i="26"/>
  <c r="J46" i="26"/>
  <c r="K46" i="26"/>
  <c r="K31" i="26" s="1"/>
  <c r="L46" i="26"/>
  <c r="M46" i="26"/>
  <c r="M29" i="26" s="1"/>
  <c r="M87" i="26" s="1"/>
  <c r="N46" i="26"/>
  <c r="O46" i="26"/>
  <c r="O31" i="26" s="1"/>
  <c r="P46" i="26"/>
  <c r="Q46" i="26"/>
  <c r="R46" i="26"/>
  <c r="R29" i="26" s="1"/>
  <c r="S46" i="26"/>
  <c r="S31" i="26" s="1"/>
  <c r="T46" i="26"/>
  <c r="U46" i="26"/>
  <c r="U29" i="26" s="1"/>
  <c r="U84" i="26" s="1"/>
  <c r="V46" i="26"/>
  <c r="V31" i="26" s="1"/>
  <c r="W46" i="26"/>
  <c r="W29" i="26" s="1"/>
  <c r="W82" i="26" s="1"/>
  <c r="X46" i="26"/>
  <c r="Y46" i="26"/>
  <c r="Z46" i="26"/>
  <c r="Z31" i="26" s="1"/>
  <c r="AA46" i="26"/>
  <c r="AB46" i="26"/>
  <c r="AC46" i="26"/>
  <c r="AD46" i="26"/>
  <c r="AE46" i="26"/>
  <c r="AF46" i="26"/>
  <c r="AG46" i="26"/>
  <c r="AH46" i="26"/>
  <c r="AI46" i="26"/>
  <c r="AJ46" i="26"/>
  <c r="AJ29" i="26" s="1"/>
  <c r="AJ86" i="26" s="1"/>
  <c r="AK46" i="26"/>
  <c r="AK31" i="26" s="1"/>
  <c r="AL46" i="26"/>
  <c r="AM46" i="26"/>
  <c r="AM31" i="26" s="1"/>
  <c r="AN46" i="26"/>
  <c r="AO46" i="26"/>
  <c r="AO29" i="26" s="1"/>
  <c r="AO86" i="26" s="1"/>
  <c r="AP46" i="26"/>
  <c r="AR46" i="26"/>
  <c r="AR29" i="26" s="1"/>
  <c r="AS46" i="26"/>
  <c r="AT46" i="26"/>
  <c r="AU46" i="26"/>
  <c r="AU31" i="26" s="1"/>
  <c r="AV46" i="26"/>
  <c r="AW46" i="26"/>
  <c r="AX46" i="26"/>
  <c r="AY46" i="26"/>
  <c r="AZ46" i="26"/>
  <c r="AZ31" i="26" s="1"/>
  <c r="BA46" i="26"/>
  <c r="BB46" i="26"/>
  <c r="BC46" i="26"/>
  <c r="BD46" i="26"/>
  <c r="BE46" i="26"/>
  <c r="BF46" i="26"/>
  <c r="BG46" i="26"/>
  <c r="BG29" i="26" s="1"/>
  <c r="BH46" i="26"/>
  <c r="BI46" i="26"/>
  <c r="BJ46" i="26"/>
  <c r="BK46" i="26"/>
  <c r="BK31" i="26" s="1"/>
  <c r="BL46" i="26"/>
  <c r="BM46" i="26"/>
  <c r="BN46" i="26"/>
  <c r="BO46" i="26"/>
  <c r="BP46" i="26"/>
  <c r="BP31" i="26" s="1"/>
  <c r="BQ46" i="26"/>
  <c r="BR46" i="26"/>
  <c r="BR29" i="26" s="1"/>
  <c r="BR82" i="26" s="1"/>
  <c r="BS46" i="26"/>
  <c r="BT46" i="26"/>
  <c r="BT29" i="26" s="1"/>
  <c r="BT82" i="26" s="1"/>
  <c r="BU46" i="26"/>
  <c r="BV46" i="26"/>
  <c r="BW46" i="26"/>
  <c r="BX46" i="26"/>
  <c r="BY46" i="26"/>
  <c r="BZ46" i="26"/>
  <c r="BZ31" i="26" s="1"/>
  <c r="CA46" i="26"/>
  <c r="CB46" i="26"/>
  <c r="CB31" i="26" s="1"/>
  <c r="CC46" i="26"/>
  <c r="CD46" i="26"/>
  <c r="CE46" i="26"/>
  <c r="CF46" i="26"/>
  <c r="CG46" i="26"/>
  <c r="CG29" i="26" s="1"/>
  <c r="CG86" i="26" s="1"/>
  <c r="CH46" i="26"/>
  <c r="CH31" i="26" s="1"/>
  <c r="CI46" i="26"/>
  <c r="CJ46" i="26"/>
  <c r="CK46" i="26"/>
  <c r="CL46" i="26"/>
  <c r="CM46" i="26"/>
  <c r="CN46" i="26"/>
  <c r="CN31" i="26" s="1"/>
  <c r="CO46" i="26"/>
  <c r="CP46" i="26"/>
  <c r="CP29" i="26" s="1"/>
  <c r="CP84" i="26" s="1"/>
  <c r="CQ46" i="26"/>
  <c r="CR46" i="26"/>
  <c r="CS46" i="26"/>
  <c r="CT46" i="26"/>
  <c r="CU46" i="26"/>
  <c r="CV46" i="26"/>
  <c r="CV29" i="26" s="1"/>
  <c r="CV86" i="26" s="1"/>
  <c r="CW46" i="26"/>
  <c r="CX46" i="26"/>
  <c r="CY46" i="26"/>
  <c r="CZ46" i="26"/>
  <c r="DA46" i="26"/>
  <c r="DB46" i="26"/>
  <c r="DC46" i="26"/>
  <c r="DD46" i="26"/>
  <c r="DD29" i="26" s="1"/>
  <c r="DD87" i="26" s="1"/>
  <c r="DE46" i="26"/>
  <c r="DF46" i="26"/>
  <c r="DG46" i="26"/>
  <c r="DH46" i="26"/>
  <c r="DI46" i="26"/>
  <c r="DJ46" i="26"/>
  <c r="DJ31" i="26" s="1"/>
  <c r="DK46" i="26"/>
  <c r="DL46" i="26"/>
  <c r="DL31" i="26" s="1"/>
  <c r="DM46" i="26"/>
  <c r="DN46" i="26"/>
  <c r="DO46" i="26"/>
  <c r="DP46" i="26"/>
  <c r="DP29" i="26" s="1"/>
  <c r="DQ46" i="26"/>
  <c r="DR46" i="26"/>
  <c r="DS46" i="26"/>
  <c r="DS31" i="26" s="1"/>
  <c r="DT46" i="26"/>
  <c r="DU46" i="26"/>
  <c r="DV46" i="26"/>
  <c r="DW46" i="26"/>
  <c r="DW29" i="26" s="1"/>
  <c r="DX46" i="26"/>
  <c r="DX31" i="26" s="1"/>
  <c r="DY46" i="26"/>
  <c r="DZ46" i="26"/>
  <c r="EA46" i="26"/>
  <c r="EA31" i="26" s="1"/>
  <c r="EB46" i="26"/>
  <c r="EC46" i="26"/>
  <c r="EC31" i="26" s="1"/>
  <c r="ED46" i="26"/>
  <c r="ED31" i="26" s="1"/>
  <c r="EE46" i="26"/>
  <c r="EE29" i="26" s="1"/>
  <c r="EE87" i="26" s="1"/>
  <c r="EF46" i="26"/>
  <c r="EG46" i="26"/>
  <c r="EH46" i="26"/>
  <c r="EI46" i="26"/>
  <c r="EJ46" i="26"/>
  <c r="EJ31" i="26" s="1"/>
  <c r="EK46" i="26"/>
  <c r="EK31" i="26" s="1"/>
  <c r="EL46" i="26"/>
  <c r="EM46" i="26"/>
  <c r="EM31" i="26" s="1"/>
  <c r="EN46" i="26"/>
  <c r="EN31" i="26" s="1"/>
  <c r="EO46" i="26"/>
  <c r="EP46" i="26"/>
  <c r="EQ46" i="26"/>
  <c r="ER46" i="26"/>
  <c r="ER29" i="26" s="1"/>
  <c r="ES46" i="26"/>
  <c r="ES29" i="26" s="1"/>
  <c r="ES86" i="26" s="1"/>
  <c r="ET46" i="26"/>
  <c r="ET29" i="26" s="1"/>
  <c r="ET84" i="26" s="1"/>
  <c r="EU46" i="26"/>
  <c r="EU31" i="26" s="1"/>
  <c r="EV46" i="26"/>
  <c r="EW46" i="26"/>
  <c r="EX46" i="26"/>
  <c r="EX29" i="26" s="1"/>
  <c r="EX84" i="26" s="1"/>
  <c r="EY46" i="26"/>
  <c r="EZ46" i="26"/>
  <c r="FA46" i="26"/>
  <c r="FB46" i="26"/>
  <c r="FB29" i="26" s="1"/>
  <c r="FB82" i="26" s="1"/>
  <c r="FC46" i="26"/>
  <c r="FD46" i="26"/>
  <c r="FD29" i="26" s="1"/>
  <c r="FD87" i="26" s="1"/>
  <c r="FE46" i="26"/>
  <c r="FF46" i="26"/>
  <c r="FG46" i="26"/>
  <c r="FG29" i="26" s="1"/>
  <c r="FH46" i="26"/>
  <c r="FI46" i="26"/>
  <c r="FI31" i="26" s="1"/>
  <c r="FJ46" i="26"/>
  <c r="FK46" i="26"/>
  <c r="FK31" i="26" s="1"/>
  <c r="FL46" i="26"/>
  <c r="FL29" i="26" s="1"/>
  <c r="FM46" i="26"/>
  <c r="FN46" i="26"/>
  <c r="FO46" i="26"/>
  <c r="FP46" i="26"/>
  <c r="FP31" i="26" s="1"/>
  <c r="FQ46" i="26"/>
  <c r="FR46" i="26"/>
  <c r="FR29" i="26" s="1"/>
  <c r="FS46" i="26"/>
  <c r="FS31" i="26" s="1"/>
  <c r="E47" i="26"/>
  <c r="F47" i="26"/>
  <c r="G47" i="26"/>
  <c r="H47" i="26"/>
  <c r="I47" i="26"/>
  <c r="J47" i="26"/>
  <c r="K47" i="26"/>
  <c r="L47" i="26"/>
  <c r="M47" i="26"/>
  <c r="N47" i="26"/>
  <c r="O47" i="26"/>
  <c r="P47" i="26"/>
  <c r="Q47" i="26"/>
  <c r="R47" i="26"/>
  <c r="S47" i="26"/>
  <c r="T47" i="26"/>
  <c r="U47" i="26"/>
  <c r="V47" i="26"/>
  <c r="W47" i="26"/>
  <c r="X47" i="26"/>
  <c r="Y47" i="26"/>
  <c r="Z47" i="26"/>
  <c r="AA47" i="26"/>
  <c r="AB47" i="26"/>
  <c r="AC47" i="26"/>
  <c r="AD47" i="26"/>
  <c r="AE47" i="26"/>
  <c r="AF47" i="26"/>
  <c r="AG47" i="26"/>
  <c r="AH47" i="26"/>
  <c r="AI47" i="26"/>
  <c r="AJ47" i="26"/>
  <c r="AK47" i="26"/>
  <c r="AL47" i="26"/>
  <c r="AM47" i="26"/>
  <c r="AN47" i="26"/>
  <c r="AO47" i="26"/>
  <c r="AP47" i="26"/>
  <c r="AQ47" i="26"/>
  <c r="AR47" i="26"/>
  <c r="AS47" i="26"/>
  <c r="AT47" i="26"/>
  <c r="AU47" i="26"/>
  <c r="AV47" i="26"/>
  <c r="AW47" i="26"/>
  <c r="AX47" i="26"/>
  <c r="AY47" i="26"/>
  <c r="AZ47" i="26"/>
  <c r="BA47" i="26"/>
  <c r="BB47" i="26"/>
  <c r="BC47" i="26"/>
  <c r="BD47" i="26"/>
  <c r="BE47" i="26"/>
  <c r="BF47" i="26"/>
  <c r="BG47" i="26"/>
  <c r="BH47" i="26"/>
  <c r="BI47" i="26"/>
  <c r="BJ47" i="26"/>
  <c r="BK47" i="26"/>
  <c r="BL47" i="26"/>
  <c r="BM47" i="26"/>
  <c r="BN47" i="26"/>
  <c r="BO47" i="26"/>
  <c r="BP47" i="26"/>
  <c r="BQ47" i="26"/>
  <c r="BR47" i="26"/>
  <c r="BS47" i="26"/>
  <c r="BT47" i="26"/>
  <c r="BU47" i="26"/>
  <c r="BV47" i="26"/>
  <c r="BW47" i="26"/>
  <c r="BX47" i="26"/>
  <c r="BY47" i="26"/>
  <c r="BZ47" i="26"/>
  <c r="CA47" i="26"/>
  <c r="CB47" i="26"/>
  <c r="CC47" i="26"/>
  <c r="CD47" i="26"/>
  <c r="CE47" i="26"/>
  <c r="CF47" i="26"/>
  <c r="CG47" i="26"/>
  <c r="CH47" i="26"/>
  <c r="CI47" i="26"/>
  <c r="CJ47" i="26"/>
  <c r="CK47" i="26"/>
  <c r="CL47" i="26"/>
  <c r="CM47" i="26"/>
  <c r="CN47" i="26"/>
  <c r="CO47" i="26"/>
  <c r="CP47" i="26"/>
  <c r="CQ47" i="26"/>
  <c r="CR47" i="26"/>
  <c r="CS47" i="26"/>
  <c r="CT47" i="26"/>
  <c r="CU47" i="26"/>
  <c r="CV47" i="26"/>
  <c r="CW47" i="26"/>
  <c r="CX47" i="26"/>
  <c r="CY47" i="26"/>
  <c r="CZ47" i="26"/>
  <c r="DA47" i="26"/>
  <c r="DB47" i="26"/>
  <c r="DC47" i="26"/>
  <c r="DD47" i="26"/>
  <c r="DE47" i="26"/>
  <c r="DF47" i="26"/>
  <c r="DG47" i="26"/>
  <c r="DH47" i="26"/>
  <c r="DI47" i="26"/>
  <c r="DJ47" i="26"/>
  <c r="DK47" i="26"/>
  <c r="DL47" i="26"/>
  <c r="DM47" i="26"/>
  <c r="DN47" i="26"/>
  <c r="DO47" i="26"/>
  <c r="DP47" i="26"/>
  <c r="DQ47" i="26"/>
  <c r="DR47" i="26"/>
  <c r="DS47" i="26"/>
  <c r="DT47" i="26"/>
  <c r="DU47" i="26"/>
  <c r="DV47" i="26"/>
  <c r="DW47" i="26"/>
  <c r="DX47" i="26"/>
  <c r="DY47" i="26"/>
  <c r="DZ47" i="26"/>
  <c r="EA47" i="26"/>
  <c r="EB47" i="26"/>
  <c r="EC47" i="26"/>
  <c r="ED47" i="26"/>
  <c r="EE47" i="26"/>
  <c r="EF47" i="26"/>
  <c r="EG47" i="26"/>
  <c r="EH47" i="26"/>
  <c r="EI47" i="26"/>
  <c r="EJ47" i="26"/>
  <c r="EK47" i="26"/>
  <c r="EL47" i="26"/>
  <c r="EM47" i="26"/>
  <c r="EN47" i="26"/>
  <c r="EO47" i="26"/>
  <c r="EP47" i="26"/>
  <c r="EQ47" i="26"/>
  <c r="ER47" i="26"/>
  <c r="ES47" i="26"/>
  <c r="ET47" i="26"/>
  <c r="EU47" i="26"/>
  <c r="EV47" i="26"/>
  <c r="EW47" i="26"/>
  <c r="EX47" i="26"/>
  <c r="EY47" i="26"/>
  <c r="EZ47" i="26"/>
  <c r="FA47" i="26"/>
  <c r="FB47" i="26"/>
  <c r="FC47" i="26"/>
  <c r="FD47" i="26"/>
  <c r="FE47" i="26"/>
  <c r="FF47" i="26"/>
  <c r="FG47" i="26"/>
  <c r="FH47" i="26"/>
  <c r="FI47" i="26"/>
  <c r="FJ47" i="26"/>
  <c r="FK47" i="26"/>
  <c r="FL47" i="26"/>
  <c r="FM47" i="26"/>
  <c r="FN47" i="26"/>
  <c r="FO47" i="26"/>
  <c r="FP47" i="26"/>
  <c r="FQ47" i="26"/>
  <c r="FR47" i="26"/>
  <c r="FS47" i="26"/>
  <c r="E48" i="26"/>
  <c r="F48" i="26"/>
  <c r="G48" i="26"/>
  <c r="H48" i="26"/>
  <c r="I48" i="26"/>
  <c r="J48" i="26"/>
  <c r="K48" i="26"/>
  <c r="L48" i="26"/>
  <c r="M48" i="26"/>
  <c r="N48" i="26"/>
  <c r="O48" i="26"/>
  <c r="P48" i="26"/>
  <c r="Q48" i="26"/>
  <c r="R48" i="26"/>
  <c r="S48" i="26"/>
  <c r="T48" i="26"/>
  <c r="U48" i="26"/>
  <c r="V48" i="26"/>
  <c r="W48" i="26"/>
  <c r="X48" i="26"/>
  <c r="Y48" i="26"/>
  <c r="Z48" i="26"/>
  <c r="AA48" i="26"/>
  <c r="AB48" i="26"/>
  <c r="AC48" i="26"/>
  <c r="AD48" i="26"/>
  <c r="AE48" i="26"/>
  <c r="AF48" i="26"/>
  <c r="AG48" i="26"/>
  <c r="AH48" i="26"/>
  <c r="AI48" i="26"/>
  <c r="AJ48" i="26"/>
  <c r="AK48" i="26"/>
  <c r="AL48" i="26"/>
  <c r="AM48" i="26"/>
  <c r="AN48" i="26"/>
  <c r="AO48" i="26"/>
  <c r="AP48" i="26"/>
  <c r="AW48" i="26"/>
  <c r="AX48" i="26"/>
  <c r="AY48" i="26"/>
  <c r="AZ48" i="26"/>
  <c r="BA48" i="26"/>
  <c r="BB48" i="26"/>
  <c r="BC48" i="26"/>
  <c r="BD48" i="26"/>
  <c r="BE48" i="26"/>
  <c r="BF48" i="26"/>
  <c r="BG48" i="26"/>
  <c r="BH48" i="26"/>
  <c r="BI48" i="26"/>
  <c r="BJ48" i="26"/>
  <c r="BK48" i="26"/>
  <c r="BL48" i="26"/>
  <c r="BM48" i="26"/>
  <c r="BN48" i="26"/>
  <c r="BO48" i="26"/>
  <c r="BP48" i="26"/>
  <c r="BQ48" i="26"/>
  <c r="BR48" i="26"/>
  <c r="BS48" i="26"/>
  <c r="BT48" i="26"/>
  <c r="BU48" i="26"/>
  <c r="BV48" i="26"/>
  <c r="BW48" i="26"/>
  <c r="BX48" i="26"/>
  <c r="BY48" i="26"/>
  <c r="BZ48" i="26"/>
  <c r="CA48" i="26"/>
  <c r="CB48" i="26"/>
  <c r="CC48" i="26"/>
  <c r="CD48" i="26"/>
  <c r="CE48" i="26"/>
  <c r="CF48" i="26"/>
  <c r="CG48" i="26"/>
  <c r="CH48" i="26"/>
  <c r="CI48" i="26"/>
  <c r="CJ48" i="26"/>
  <c r="CK48" i="26"/>
  <c r="CL48" i="26"/>
  <c r="CM48" i="26"/>
  <c r="CN48" i="26"/>
  <c r="CO48" i="26"/>
  <c r="CP48" i="26"/>
  <c r="CQ48" i="26"/>
  <c r="CR48" i="26"/>
  <c r="CS48" i="26"/>
  <c r="CT48" i="26"/>
  <c r="CU48" i="26"/>
  <c r="CV48" i="26"/>
  <c r="CW48" i="26"/>
  <c r="CX48" i="26"/>
  <c r="CY48" i="26"/>
  <c r="CZ48" i="26"/>
  <c r="DA48" i="26"/>
  <c r="DB48" i="26"/>
  <c r="DC48" i="26"/>
  <c r="DD48" i="26"/>
  <c r="DE48" i="26"/>
  <c r="DF48" i="26"/>
  <c r="DG48" i="26"/>
  <c r="DH48" i="26"/>
  <c r="DI48" i="26"/>
  <c r="DJ48" i="26"/>
  <c r="DK48" i="26"/>
  <c r="DL48" i="26"/>
  <c r="DM48" i="26"/>
  <c r="DN48" i="26"/>
  <c r="DO48" i="26"/>
  <c r="DP48" i="26"/>
  <c r="DQ48" i="26"/>
  <c r="DR48" i="26"/>
  <c r="DS48" i="26"/>
  <c r="DT48" i="26"/>
  <c r="DU48" i="26"/>
  <c r="DV48" i="26"/>
  <c r="DW48" i="26"/>
  <c r="DX48" i="26"/>
  <c r="DY48" i="26"/>
  <c r="DZ48" i="26"/>
  <c r="EA48" i="26"/>
  <c r="EB48" i="26"/>
  <c r="EC48" i="26"/>
  <c r="ED48" i="26"/>
  <c r="EE48" i="26"/>
  <c r="EF48" i="26"/>
  <c r="EG48" i="26"/>
  <c r="EH48" i="26"/>
  <c r="EI48" i="26"/>
  <c r="EJ48" i="26"/>
  <c r="EK48" i="26"/>
  <c r="EL48" i="26"/>
  <c r="EM48" i="26"/>
  <c r="EN48" i="26"/>
  <c r="EO48" i="26"/>
  <c r="EP48" i="26"/>
  <c r="EQ48" i="26"/>
  <c r="ER48" i="26"/>
  <c r="ES48" i="26"/>
  <c r="ET48" i="26"/>
  <c r="EU48" i="26"/>
  <c r="EV48" i="26"/>
  <c r="EW48" i="26"/>
  <c r="EX48" i="26"/>
  <c r="EY48" i="26"/>
  <c r="EZ48" i="26"/>
  <c r="FA48" i="26"/>
  <c r="FB48" i="26"/>
  <c r="FC48" i="26"/>
  <c r="FD48" i="26"/>
  <c r="FE48" i="26"/>
  <c r="FF48" i="26"/>
  <c r="FG48" i="26"/>
  <c r="FH48" i="26"/>
  <c r="FI48" i="26"/>
  <c r="FJ48" i="26"/>
  <c r="FK48" i="26"/>
  <c r="FL48" i="26"/>
  <c r="FM48" i="26"/>
  <c r="FN48" i="26"/>
  <c r="FO48" i="26"/>
  <c r="FP48" i="26"/>
  <c r="FQ48" i="26"/>
  <c r="FR48" i="26"/>
  <c r="FS48" i="26"/>
  <c r="D46" i="26"/>
  <c r="D29" i="26" s="1"/>
  <c r="D47" i="26"/>
  <c r="D48" i="26"/>
  <c r="C74" i="26"/>
  <c r="C75" i="26"/>
  <c r="C76" i="26"/>
  <c r="C73" i="26"/>
  <c r="D45" i="26"/>
  <c r="D34" i="26"/>
  <c r="D35" i="26" s="1"/>
  <c r="E34" i="26"/>
  <c r="E35" i="26" s="1"/>
  <c r="F34" i="26"/>
  <c r="F35" i="26" s="1"/>
  <c r="G34" i="26"/>
  <c r="G35" i="26" s="1"/>
  <c r="H34" i="26"/>
  <c r="H35" i="26" s="1"/>
  <c r="I34" i="26"/>
  <c r="I35" i="26" s="1"/>
  <c r="J34" i="26"/>
  <c r="J35" i="26" s="1"/>
  <c r="K34" i="26"/>
  <c r="K35" i="26" s="1"/>
  <c r="L34" i="26"/>
  <c r="L35" i="26" s="1"/>
  <c r="M34" i="26"/>
  <c r="M35" i="26" s="1"/>
  <c r="N34" i="26"/>
  <c r="N35" i="26" s="1"/>
  <c r="O34" i="26"/>
  <c r="O35" i="26" s="1"/>
  <c r="P34" i="26"/>
  <c r="P35" i="26" s="1"/>
  <c r="Q34" i="26"/>
  <c r="Q35" i="26" s="1"/>
  <c r="R34" i="26"/>
  <c r="R35" i="26" s="1"/>
  <c r="S34" i="26"/>
  <c r="S35" i="26" s="1"/>
  <c r="T34" i="26"/>
  <c r="T35" i="26" s="1"/>
  <c r="U34" i="26"/>
  <c r="U35" i="26" s="1"/>
  <c r="V34" i="26"/>
  <c r="V35" i="26" s="1"/>
  <c r="W34" i="26"/>
  <c r="W35" i="26" s="1"/>
  <c r="X34" i="26"/>
  <c r="X35" i="26" s="1"/>
  <c r="Y34" i="26"/>
  <c r="Y35" i="26" s="1"/>
  <c r="Z34" i="26"/>
  <c r="Z35" i="26" s="1"/>
  <c r="AA34" i="26"/>
  <c r="AA35" i="26" s="1"/>
  <c r="AB34" i="26"/>
  <c r="AC34" i="26"/>
  <c r="AC35" i="26" s="1"/>
  <c r="AD34" i="26"/>
  <c r="AD35" i="26" s="1"/>
  <c r="AE34" i="26"/>
  <c r="AE35" i="26" s="1"/>
  <c r="AF34" i="26"/>
  <c r="AF35" i="26" s="1"/>
  <c r="AG34" i="26"/>
  <c r="AG35" i="26" s="1"/>
  <c r="AH34" i="26"/>
  <c r="AI34" i="26"/>
  <c r="AI35" i="26" s="1"/>
  <c r="AJ34" i="26"/>
  <c r="AJ35" i="26" s="1"/>
  <c r="AK34" i="26"/>
  <c r="AK35" i="26" s="1"/>
  <c r="AL34" i="26"/>
  <c r="AL35" i="26" s="1"/>
  <c r="AM34" i="26"/>
  <c r="AM35" i="26" s="1"/>
  <c r="AN34" i="26"/>
  <c r="AN35" i="26" s="1"/>
  <c r="AO34" i="26"/>
  <c r="AP34" i="26"/>
  <c r="AP35" i="26" s="1"/>
  <c r="AQ34" i="26"/>
  <c r="AQ35" i="26" s="1"/>
  <c r="AR34" i="26"/>
  <c r="AR35" i="26" s="1"/>
  <c r="AS34" i="26"/>
  <c r="AS35" i="26" s="1"/>
  <c r="AT34" i="26"/>
  <c r="AT35" i="26" s="1"/>
  <c r="AU34" i="26"/>
  <c r="AU35" i="26" s="1"/>
  <c r="AV34" i="26"/>
  <c r="AV35" i="26" s="1"/>
  <c r="AW34" i="26"/>
  <c r="AW35" i="26" s="1"/>
  <c r="AX34" i="26"/>
  <c r="AX35" i="26" s="1"/>
  <c r="AY34" i="26"/>
  <c r="AY35" i="26" s="1"/>
  <c r="AZ34" i="26"/>
  <c r="BA34" i="26"/>
  <c r="BA35" i="26" s="1"/>
  <c r="BB34" i="26"/>
  <c r="BB35" i="26" s="1"/>
  <c r="BC34" i="26"/>
  <c r="BC35" i="26" s="1"/>
  <c r="BD34" i="26"/>
  <c r="BE34" i="26"/>
  <c r="BE35" i="26" s="1"/>
  <c r="BF34" i="26"/>
  <c r="BF35" i="26" s="1"/>
  <c r="BG34" i="26"/>
  <c r="BG35" i="26" s="1"/>
  <c r="BH34" i="26"/>
  <c r="BH35" i="26" s="1"/>
  <c r="BI34" i="26"/>
  <c r="BJ34" i="26"/>
  <c r="BJ35" i="26" s="1"/>
  <c r="BK34" i="26"/>
  <c r="BK35" i="26" s="1"/>
  <c r="BL34" i="26"/>
  <c r="BL35" i="26" s="1"/>
  <c r="BM34" i="26"/>
  <c r="BM35" i="26" s="1"/>
  <c r="BN34" i="26"/>
  <c r="BO34" i="26"/>
  <c r="BO35" i="26" s="1"/>
  <c r="BP34" i="26"/>
  <c r="BP35" i="26" s="1"/>
  <c r="BQ34" i="26"/>
  <c r="BQ35" i="26" s="1"/>
  <c r="BR34" i="26"/>
  <c r="BR35" i="26" s="1"/>
  <c r="BS34" i="26"/>
  <c r="BS35" i="26" s="1"/>
  <c r="BT34" i="26"/>
  <c r="BT35" i="26" s="1"/>
  <c r="BU34" i="26"/>
  <c r="BU35" i="26" s="1"/>
  <c r="BV34" i="26"/>
  <c r="BV35" i="26" s="1"/>
  <c r="BW34" i="26"/>
  <c r="BX34" i="26"/>
  <c r="BX35" i="26" s="1"/>
  <c r="BY34" i="26"/>
  <c r="BY35" i="26" s="1"/>
  <c r="BZ34" i="26"/>
  <c r="BZ35" i="26" s="1"/>
  <c r="CA34" i="26"/>
  <c r="CA35" i="26" s="1"/>
  <c r="CB34" i="26"/>
  <c r="CC34" i="26"/>
  <c r="CC35" i="26" s="1"/>
  <c r="CD34" i="26"/>
  <c r="CD35" i="26" s="1"/>
  <c r="CE34" i="26"/>
  <c r="CE35" i="26" s="1"/>
  <c r="CF34" i="26"/>
  <c r="CG34" i="26"/>
  <c r="CG35" i="26" s="1"/>
  <c r="CH34" i="26"/>
  <c r="CH35" i="26" s="1"/>
  <c r="CI34" i="26"/>
  <c r="CI35" i="26" s="1"/>
  <c r="CJ34" i="26"/>
  <c r="CK34" i="26"/>
  <c r="CL34" i="26"/>
  <c r="CL35" i="26" s="1"/>
  <c r="CM34" i="26"/>
  <c r="CM35" i="26" s="1"/>
  <c r="CN34" i="26"/>
  <c r="CN35" i="26" s="1"/>
  <c r="CO34" i="26"/>
  <c r="CO35" i="26" s="1"/>
  <c r="CP34" i="26"/>
  <c r="CQ34" i="26"/>
  <c r="CQ35" i="26" s="1"/>
  <c r="CR34" i="26"/>
  <c r="CR35" i="26" s="1"/>
  <c r="CS34" i="26"/>
  <c r="CS35" i="26" s="1"/>
  <c r="CT34" i="26"/>
  <c r="CT35" i="26" s="1"/>
  <c r="CU34" i="26"/>
  <c r="CU35" i="26" s="1"/>
  <c r="CV34" i="26"/>
  <c r="CV35" i="26" s="1"/>
  <c r="CW34" i="26"/>
  <c r="CW35" i="26" s="1"/>
  <c r="CX34" i="26"/>
  <c r="CX35" i="26" s="1"/>
  <c r="B63" i="26"/>
  <c r="B62" i="26"/>
  <c r="B64" i="26"/>
  <c r="CY34" i="26"/>
  <c r="CZ34" i="26"/>
  <c r="CZ35" i="26" s="1"/>
  <c r="DA34" i="26"/>
  <c r="DA35" i="26" s="1"/>
  <c r="DB34" i="26"/>
  <c r="DB35" i="26" s="1"/>
  <c r="DC34" i="26"/>
  <c r="DC35" i="26" s="1"/>
  <c r="DD34" i="26"/>
  <c r="DE34" i="26"/>
  <c r="DE35" i="26" s="1"/>
  <c r="DF34" i="26"/>
  <c r="DF35" i="26" s="1"/>
  <c r="DG34" i="26"/>
  <c r="DG35" i="26" s="1"/>
  <c r="DG7" i="26"/>
  <c r="DH34" i="26"/>
  <c r="DH35" i="26" s="1"/>
  <c r="DI34" i="26"/>
  <c r="DI35" i="26" s="1"/>
  <c r="DJ34" i="26"/>
  <c r="DJ35" i="26" s="1"/>
  <c r="DK34" i="26"/>
  <c r="DK35" i="26" s="1"/>
  <c r="DL34" i="26"/>
  <c r="DL35" i="26" s="1"/>
  <c r="DM34" i="26"/>
  <c r="DM35" i="26" s="1"/>
  <c r="DN34" i="26"/>
  <c r="DN35" i="26" s="1"/>
  <c r="DO34" i="26"/>
  <c r="DO35" i="26" s="1"/>
  <c r="DP34" i="26"/>
  <c r="DP35" i="26" s="1"/>
  <c r="DQ34" i="26"/>
  <c r="DQ35" i="26" s="1"/>
  <c r="DR34" i="26"/>
  <c r="DR35" i="26" s="1"/>
  <c r="DS34" i="26"/>
  <c r="DS35" i="26" s="1"/>
  <c r="DT34" i="26"/>
  <c r="DT35" i="26" s="1"/>
  <c r="DU34" i="26"/>
  <c r="DU35" i="26" s="1"/>
  <c r="DV34" i="26"/>
  <c r="DV35" i="26" s="1"/>
  <c r="DW34" i="26"/>
  <c r="DW35" i="26" s="1"/>
  <c r="DX34" i="26"/>
  <c r="DX35" i="26" s="1"/>
  <c r="DY34" i="26"/>
  <c r="DY35" i="26" s="1"/>
  <c r="DZ34" i="26"/>
  <c r="DZ35" i="26" s="1"/>
  <c r="EA34" i="26"/>
  <c r="EA35" i="26" s="1"/>
  <c r="EB34" i="26"/>
  <c r="EB35" i="26" s="1"/>
  <c r="EC34" i="26"/>
  <c r="EC35" i="26" s="1"/>
  <c r="ED34" i="26"/>
  <c r="ED35" i="26" s="1"/>
  <c r="EE34" i="26"/>
  <c r="EE35" i="26" s="1"/>
  <c r="EF34" i="26"/>
  <c r="EF35" i="26" s="1"/>
  <c r="EG34" i="26"/>
  <c r="EG35" i="26" s="1"/>
  <c r="EH34" i="26"/>
  <c r="EH35" i="26" s="1"/>
  <c r="EI34" i="26"/>
  <c r="EI35" i="26" s="1"/>
  <c r="EJ34" i="26"/>
  <c r="EJ35" i="26" s="1"/>
  <c r="EK34" i="26"/>
  <c r="EK35" i="26" s="1"/>
  <c r="EL34" i="26"/>
  <c r="EL35" i="26" s="1"/>
  <c r="EM34" i="26"/>
  <c r="EM35" i="26" s="1"/>
  <c r="EN34" i="26"/>
  <c r="EN35" i="26" s="1"/>
  <c r="EO34" i="26"/>
  <c r="EO35" i="26" s="1"/>
  <c r="EP34" i="26"/>
  <c r="EP35" i="26" s="1"/>
  <c r="EQ34" i="26"/>
  <c r="EQ35" i="26" s="1"/>
  <c r="ER34" i="26"/>
  <c r="ER35" i="26" s="1"/>
  <c r="ES34" i="26"/>
  <c r="ES35" i="26" s="1"/>
  <c r="ET34" i="26"/>
  <c r="ET35" i="26" s="1"/>
  <c r="EU34" i="26"/>
  <c r="EU35" i="26" s="1"/>
  <c r="EV34" i="26"/>
  <c r="EV35" i="26" s="1"/>
  <c r="EW34" i="26"/>
  <c r="EW35" i="26" s="1"/>
  <c r="EX34" i="26"/>
  <c r="EX35" i="26" s="1"/>
  <c r="EY34" i="26"/>
  <c r="EY35" i="26" s="1"/>
  <c r="EZ34" i="26"/>
  <c r="EZ35" i="26" s="1"/>
  <c r="FA34" i="26"/>
  <c r="FA35" i="26" s="1"/>
  <c r="FB34" i="26"/>
  <c r="FB35" i="26" s="1"/>
  <c r="FC34" i="26"/>
  <c r="FC35" i="26" s="1"/>
  <c r="FD34" i="26"/>
  <c r="FD35" i="26" s="1"/>
  <c r="FE34" i="26"/>
  <c r="FE35" i="26" s="1"/>
  <c r="FF34" i="26"/>
  <c r="FF35" i="26" s="1"/>
  <c r="FG34" i="26"/>
  <c r="FG35" i="26" s="1"/>
  <c r="FH34" i="26"/>
  <c r="FH35" i="26" s="1"/>
  <c r="FI34" i="26"/>
  <c r="FI35" i="26" s="1"/>
  <c r="FJ34" i="26"/>
  <c r="FJ35" i="26" s="1"/>
  <c r="FK34" i="26"/>
  <c r="FK35" i="26" s="1"/>
  <c r="FL34" i="26"/>
  <c r="FL35" i="26" s="1"/>
  <c r="FM34" i="26"/>
  <c r="FM35" i="26" s="1"/>
  <c r="FN34" i="26"/>
  <c r="FN35" i="26" s="1"/>
  <c r="FO34" i="26"/>
  <c r="FO35" i="26" s="1"/>
  <c r="FP34" i="26"/>
  <c r="FP35" i="26" s="1"/>
  <c r="FQ34" i="26"/>
  <c r="FQ35" i="26" s="1"/>
  <c r="FR34" i="26"/>
  <c r="FR35" i="26" s="1"/>
  <c r="FS34" i="26"/>
  <c r="FS35" i="26" s="1"/>
  <c r="D9" i="26"/>
  <c r="E9" i="26"/>
  <c r="F9" i="26"/>
  <c r="G9" i="26"/>
  <c r="H9" i="26"/>
  <c r="I9" i="26"/>
  <c r="J9" i="26"/>
  <c r="K9" i="26"/>
  <c r="L9" i="26"/>
  <c r="M9" i="26"/>
  <c r="N9" i="26"/>
  <c r="O9" i="26"/>
  <c r="P9" i="26"/>
  <c r="Q9" i="26"/>
  <c r="R9" i="26"/>
  <c r="S9" i="26"/>
  <c r="T9" i="26"/>
  <c r="U9" i="26"/>
  <c r="V9" i="26"/>
  <c r="W9" i="26"/>
  <c r="X9" i="26"/>
  <c r="Y9" i="26"/>
  <c r="Z9" i="26"/>
  <c r="AA9" i="26"/>
  <c r="AB9" i="26"/>
  <c r="AC9" i="26"/>
  <c r="AD9" i="26"/>
  <c r="AE9" i="26"/>
  <c r="AF9" i="26"/>
  <c r="AG9" i="26"/>
  <c r="AH9" i="26"/>
  <c r="AI9" i="26"/>
  <c r="AJ9" i="26"/>
  <c r="AK9" i="26"/>
  <c r="AL9" i="26"/>
  <c r="AM9" i="26"/>
  <c r="AN9" i="26"/>
  <c r="AO9" i="26"/>
  <c r="AP9" i="26"/>
  <c r="AQ9" i="26"/>
  <c r="AR9" i="26"/>
  <c r="AS9" i="26"/>
  <c r="AT9" i="26"/>
  <c r="AU9" i="26"/>
  <c r="AV9" i="26"/>
  <c r="AW9" i="26"/>
  <c r="AX9" i="26"/>
  <c r="AY9" i="26"/>
  <c r="AZ9" i="26"/>
  <c r="BA9" i="26"/>
  <c r="BB9" i="26"/>
  <c r="BC9" i="26"/>
  <c r="BD9" i="26"/>
  <c r="BE9" i="26"/>
  <c r="BF9" i="26"/>
  <c r="BG9" i="26"/>
  <c r="BH9" i="26"/>
  <c r="BI9" i="26"/>
  <c r="BJ9" i="26"/>
  <c r="BK9" i="26"/>
  <c r="BL9" i="26"/>
  <c r="BM9" i="26"/>
  <c r="BN9" i="26"/>
  <c r="BO9" i="26"/>
  <c r="BP9" i="26"/>
  <c r="BQ9" i="26"/>
  <c r="BR9" i="26"/>
  <c r="BS9" i="26"/>
  <c r="BT9" i="26"/>
  <c r="BU9" i="26"/>
  <c r="BV9" i="26"/>
  <c r="BW9" i="26"/>
  <c r="BX9" i="26"/>
  <c r="BY9" i="26"/>
  <c r="BZ9" i="26"/>
  <c r="CA9" i="26"/>
  <c r="CB9" i="26"/>
  <c r="CC9" i="26"/>
  <c r="CD9" i="26"/>
  <c r="CE9" i="26"/>
  <c r="CF9" i="26"/>
  <c r="CG9" i="26"/>
  <c r="CH9" i="26"/>
  <c r="CI9" i="26"/>
  <c r="CJ9" i="26"/>
  <c r="CK9" i="26"/>
  <c r="CL9" i="26"/>
  <c r="CM9" i="26"/>
  <c r="CN9" i="26"/>
  <c r="CO9" i="26"/>
  <c r="CP9" i="26"/>
  <c r="CQ9" i="26"/>
  <c r="CR9" i="26"/>
  <c r="CS9" i="26"/>
  <c r="CT9" i="26"/>
  <c r="CU9" i="26"/>
  <c r="CV9" i="26"/>
  <c r="CW9" i="26"/>
  <c r="CX9" i="26"/>
  <c r="CY9" i="26"/>
  <c r="CZ9" i="26"/>
  <c r="DA9" i="26"/>
  <c r="DB9" i="26"/>
  <c r="DC9" i="26"/>
  <c r="DD9" i="26"/>
  <c r="DE9" i="26"/>
  <c r="DF9" i="26"/>
  <c r="DG9" i="26"/>
  <c r="DH9" i="26"/>
  <c r="DI9" i="26"/>
  <c r="DJ9" i="26"/>
  <c r="DK9" i="26"/>
  <c r="DL9" i="26"/>
  <c r="DM9" i="26"/>
  <c r="DN9" i="26"/>
  <c r="DO9" i="26"/>
  <c r="DP9" i="26"/>
  <c r="DQ9" i="26"/>
  <c r="DR9" i="26"/>
  <c r="DS9" i="26"/>
  <c r="DT9" i="26"/>
  <c r="DU9" i="26"/>
  <c r="DV9" i="26"/>
  <c r="DW9" i="26"/>
  <c r="DX9" i="26"/>
  <c r="DY9" i="26"/>
  <c r="DZ9" i="26"/>
  <c r="EA9" i="26"/>
  <c r="EB9" i="26"/>
  <c r="EC9" i="26"/>
  <c r="ED9" i="26"/>
  <c r="EE9" i="26"/>
  <c r="EF9" i="26"/>
  <c r="EG9" i="26"/>
  <c r="EH9" i="26"/>
  <c r="EI9" i="26"/>
  <c r="EJ9" i="26"/>
  <c r="EK9" i="26"/>
  <c r="EL9" i="26"/>
  <c r="EM9" i="26"/>
  <c r="EN9" i="26"/>
  <c r="EO9" i="26"/>
  <c r="EP9" i="26"/>
  <c r="EQ9" i="26"/>
  <c r="ER9" i="26"/>
  <c r="ES9" i="26"/>
  <c r="ET9" i="26"/>
  <c r="EU9" i="26"/>
  <c r="EV9" i="26"/>
  <c r="EW9" i="26"/>
  <c r="EX9" i="26"/>
  <c r="EY9" i="26"/>
  <c r="EZ9" i="26"/>
  <c r="FA9" i="26"/>
  <c r="FB9" i="26"/>
  <c r="FC9" i="26"/>
  <c r="FD9" i="26"/>
  <c r="FE9" i="26"/>
  <c r="FF9" i="26"/>
  <c r="FG9" i="26"/>
  <c r="FH9" i="26"/>
  <c r="FI9" i="26"/>
  <c r="FJ9" i="26"/>
  <c r="FK9" i="26"/>
  <c r="FL9" i="26"/>
  <c r="FM9" i="26"/>
  <c r="FN9" i="26"/>
  <c r="FO9" i="26"/>
  <c r="FP9" i="26"/>
  <c r="FQ9" i="26"/>
  <c r="FR9" i="26"/>
  <c r="FS9" i="26"/>
  <c r="D7" i="26"/>
  <c r="E7" i="26"/>
  <c r="F7" i="26"/>
  <c r="G7" i="26"/>
  <c r="H7" i="26"/>
  <c r="I7" i="26"/>
  <c r="J7" i="26"/>
  <c r="K7" i="26"/>
  <c r="L7" i="26"/>
  <c r="M7" i="26"/>
  <c r="N7" i="26"/>
  <c r="O7" i="26"/>
  <c r="P7" i="26"/>
  <c r="AM7" i="26"/>
  <c r="AT7" i="26"/>
  <c r="BA7" i="26"/>
  <c r="B69" i="26"/>
  <c r="B66" i="26"/>
  <c r="B67" i="26"/>
  <c r="BJ7" i="26"/>
  <c r="BO7" i="26"/>
  <c r="CC7" i="26"/>
  <c r="CF7" i="26"/>
  <c r="CQ7" i="26"/>
  <c r="CZ7" i="26"/>
  <c r="DM7" i="26"/>
  <c r="FD7" i="26"/>
  <c r="FE7" i="26"/>
  <c r="FF7" i="26"/>
  <c r="FG7" i="26"/>
  <c r="FH7" i="26"/>
  <c r="FI7" i="26"/>
  <c r="FJ7" i="26"/>
  <c r="FK7" i="26"/>
  <c r="FL7" i="26"/>
  <c r="FM7" i="26"/>
  <c r="FN7" i="26"/>
  <c r="FO7" i="26"/>
  <c r="FP7" i="26"/>
  <c r="FQ7" i="26"/>
  <c r="FR7" i="26"/>
  <c r="FS7" i="26"/>
  <c r="C34" i="26"/>
  <c r="C35" i="26" s="1"/>
  <c r="C9" i="26"/>
  <c r="C7" i="26"/>
  <c r="D7" i="12"/>
  <c r="E7" i="12"/>
  <c r="F7" i="12"/>
  <c r="G7" i="12"/>
  <c r="H7" i="12"/>
  <c r="I7" i="12"/>
  <c r="B69" i="12"/>
  <c r="B66" i="12"/>
  <c r="B67" i="12"/>
  <c r="J7" i="12"/>
  <c r="K7" i="12"/>
  <c r="L7" i="12"/>
  <c r="M7" i="12"/>
  <c r="N7" i="12"/>
  <c r="O7" i="12"/>
  <c r="P7" i="12"/>
  <c r="AM7" i="12"/>
  <c r="AT7" i="12"/>
  <c r="BA7" i="12"/>
  <c r="B63" i="12"/>
  <c r="B62" i="12"/>
  <c r="BJ7" i="12"/>
  <c r="BO7" i="12"/>
  <c r="BX7" i="12"/>
  <c r="CC7" i="12"/>
  <c r="CF7" i="12"/>
  <c r="CQ7" i="12"/>
  <c r="CZ7" i="12"/>
  <c r="DG7" i="12"/>
  <c r="DM7" i="12"/>
  <c r="FD7" i="12"/>
  <c r="FE7" i="12"/>
  <c r="FF7" i="12"/>
  <c r="FG7" i="12"/>
  <c r="FH7" i="12"/>
  <c r="FI7" i="12"/>
  <c r="FJ7" i="12"/>
  <c r="FK7" i="12"/>
  <c r="FL7" i="12"/>
  <c r="FM7" i="12"/>
  <c r="FN7" i="12"/>
  <c r="FO7" i="12"/>
  <c r="FP7" i="12"/>
  <c r="FQ7" i="12"/>
  <c r="FR7" i="12"/>
  <c r="FS7" i="12"/>
  <c r="D9" i="12"/>
  <c r="E9" i="12"/>
  <c r="F9" i="12"/>
  <c r="G9" i="12"/>
  <c r="H9" i="12"/>
  <c r="I9" i="12"/>
  <c r="J9" i="12"/>
  <c r="K9" i="12"/>
  <c r="L9" i="12"/>
  <c r="M9" i="12"/>
  <c r="N9" i="12"/>
  <c r="O9" i="12"/>
  <c r="P9" i="12"/>
  <c r="Q9" i="12"/>
  <c r="R9" i="12"/>
  <c r="S9" i="12"/>
  <c r="T9" i="12"/>
  <c r="U9" i="12"/>
  <c r="V9" i="12"/>
  <c r="W9" i="12"/>
  <c r="X9" i="12"/>
  <c r="Y9" i="12"/>
  <c r="Z9" i="12"/>
  <c r="AA9" i="12"/>
  <c r="AB9" i="12"/>
  <c r="AC9" i="12"/>
  <c r="AD9" i="12"/>
  <c r="AE9" i="12"/>
  <c r="AF9" i="12"/>
  <c r="AG9" i="12"/>
  <c r="AH9" i="12"/>
  <c r="AI9" i="12"/>
  <c r="AJ9" i="12"/>
  <c r="AK9" i="12"/>
  <c r="AL9" i="12"/>
  <c r="AM9" i="12"/>
  <c r="AN9" i="12"/>
  <c r="AO9" i="12"/>
  <c r="AP9" i="12"/>
  <c r="AQ9" i="12"/>
  <c r="AR9" i="12"/>
  <c r="AS9" i="12"/>
  <c r="AT9" i="12"/>
  <c r="AU9" i="12"/>
  <c r="AV9" i="12"/>
  <c r="AW9" i="12"/>
  <c r="AX9" i="12"/>
  <c r="AY9" i="12"/>
  <c r="AZ9" i="12"/>
  <c r="BA9" i="12"/>
  <c r="BB9" i="12"/>
  <c r="BC9" i="12"/>
  <c r="BD9" i="12"/>
  <c r="BE9" i="12"/>
  <c r="BF9" i="12"/>
  <c r="BG9" i="12"/>
  <c r="BH9" i="12"/>
  <c r="BI9" i="12"/>
  <c r="BJ9" i="12"/>
  <c r="BK9" i="12"/>
  <c r="BL9" i="12"/>
  <c r="BM9" i="12"/>
  <c r="BN9" i="12"/>
  <c r="BO9" i="12"/>
  <c r="BP9" i="12"/>
  <c r="BQ9" i="12"/>
  <c r="BR9" i="12"/>
  <c r="BS9" i="12"/>
  <c r="BT9" i="12"/>
  <c r="BU9" i="12"/>
  <c r="BV9" i="12"/>
  <c r="BW9" i="12"/>
  <c r="BX9" i="12"/>
  <c r="BY9" i="12"/>
  <c r="BZ9" i="12"/>
  <c r="CA9" i="12"/>
  <c r="CB9" i="12"/>
  <c r="CC9" i="12"/>
  <c r="CD9" i="12"/>
  <c r="CE9" i="12"/>
  <c r="CF9" i="12"/>
  <c r="CG9" i="12"/>
  <c r="CH9" i="12"/>
  <c r="CI9" i="12"/>
  <c r="CJ9" i="12"/>
  <c r="CK9" i="12"/>
  <c r="CL9" i="12"/>
  <c r="CM9" i="12"/>
  <c r="CN9" i="12"/>
  <c r="CO9" i="12"/>
  <c r="CP9" i="12"/>
  <c r="CQ9" i="12"/>
  <c r="CR9" i="12"/>
  <c r="CS9" i="12"/>
  <c r="CT9" i="12"/>
  <c r="CU9" i="12"/>
  <c r="CV9" i="12"/>
  <c r="CW9" i="12"/>
  <c r="CX9" i="12"/>
  <c r="CY9" i="12"/>
  <c r="CZ9" i="12"/>
  <c r="DA9" i="12"/>
  <c r="DB9" i="12"/>
  <c r="DC9" i="12"/>
  <c r="DD9" i="12"/>
  <c r="DE9" i="12"/>
  <c r="DF9" i="12"/>
  <c r="DG9" i="12"/>
  <c r="DH9" i="12"/>
  <c r="DI9" i="12"/>
  <c r="DJ9" i="12"/>
  <c r="DK9" i="12"/>
  <c r="DL9" i="12"/>
  <c r="DM9" i="12"/>
  <c r="DN9" i="12"/>
  <c r="DO9" i="12"/>
  <c r="DP9" i="12"/>
  <c r="DQ9" i="12"/>
  <c r="DR9" i="12"/>
  <c r="DS9" i="12"/>
  <c r="DT9" i="12"/>
  <c r="DU9" i="12"/>
  <c r="DV9" i="12"/>
  <c r="DW9" i="12"/>
  <c r="DX9" i="12"/>
  <c r="DY9" i="12"/>
  <c r="DZ9" i="12"/>
  <c r="EA9" i="12"/>
  <c r="EB9" i="12"/>
  <c r="EC9" i="12"/>
  <c r="ED9" i="12"/>
  <c r="EE9" i="12"/>
  <c r="EF9" i="12"/>
  <c r="EG9" i="12"/>
  <c r="EH9" i="12"/>
  <c r="EI9" i="12"/>
  <c r="EJ9" i="12"/>
  <c r="EK9" i="12"/>
  <c r="EL9" i="12"/>
  <c r="EM9" i="12"/>
  <c r="EN9" i="12"/>
  <c r="EO9" i="12"/>
  <c r="EP9" i="12"/>
  <c r="EQ9" i="12"/>
  <c r="ER9" i="12"/>
  <c r="ES9" i="12"/>
  <c r="ET9" i="12"/>
  <c r="EU9" i="12"/>
  <c r="EV9" i="12"/>
  <c r="EW9" i="12"/>
  <c r="EX9" i="12"/>
  <c r="EY9" i="12"/>
  <c r="EZ9" i="12"/>
  <c r="FA9" i="12"/>
  <c r="FB9" i="12"/>
  <c r="FC9" i="12"/>
  <c r="FD9" i="12"/>
  <c r="FE9" i="12"/>
  <c r="FF9" i="12"/>
  <c r="FG9" i="12"/>
  <c r="FH9" i="12"/>
  <c r="FI9" i="12"/>
  <c r="FJ9" i="12"/>
  <c r="FK9" i="12"/>
  <c r="FL9" i="12"/>
  <c r="FM9" i="12"/>
  <c r="FN9" i="12"/>
  <c r="FO9" i="12"/>
  <c r="FP9" i="12"/>
  <c r="FQ9" i="12"/>
  <c r="FR9" i="12"/>
  <c r="FS9" i="12"/>
  <c r="C7" i="12"/>
  <c r="C9" i="12"/>
  <c r="D34" i="12"/>
  <c r="D35" i="12" s="1"/>
  <c r="E34" i="12"/>
  <c r="E35" i="12" s="1"/>
  <c r="F34" i="12"/>
  <c r="F35" i="12" s="1"/>
  <c r="G34" i="12"/>
  <c r="G35" i="12" s="1"/>
  <c r="H34" i="12"/>
  <c r="H35" i="12" s="1"/>
  <c r="I34" i="12"/>
  <c r="I35" i="12" s="1"/>
  <c r="J34" i="12"/>
  <c r="J35" i="12" s="1"/>
  <c r="K34" i="12"/>
  <c r="K35" i="12" s="1"/>
  <c r="L34" i="12"/>
  <c r="L35" i="12" s="1"/>
  <c r="M34" i="12"/>
  <c r="M35" i="12" s="1"/>
  <c r="N34" i="12"/>
  <c r="N35" i="12" s="1"/>
  <c r="O34" i="12"/>
  <c r="O35" i="12" s="1"/>
  <c r="P34" i="12"/>
  <c r="P35" i="12" s="1"/>
  <c r="Q34" i="12"/>
  <c r="Q35" i="12" s="1"/>
  <c r="R34" i="12"/>
  <c r="R35" i="12" s="1"/>
  <c r="S34" i="12"/>
  <c r="S35" i="12" s="1"/>
  <c r="T34" i="12"/>
  <c r="T35" i="12" s="1"/>
  <c r="U34" i="12"/>
  <c r="U35" i="12" s="1"/>
  <c r="V34" i="12"/>
  <c r="V35" i="12" s="1"/>
  <c r="W34" i="12"/>
  <c r="W35" i="12" s="1"/>
  <c r="X34" i="12"/>
  <c r="X35" i="12" s="1"/>
  <c r="Y34" i="12"/>
  <c r="Y35" i="12" s="1"/>
  <c r="Z34" i="12"/>
  <c r="Z35" i="12" s="1"/>
  <c r="AA34" i="12"/>
  <c r="AA35" i="12" s="1"/>
  <c r="AB34" i="12"/>
  <c r="AC34" i="12"/>
  <c r="AC35" i="12" s="1"/>
  <c r="AD34" i="12"/>
  <c r="AD35" i="12" s="1"/>
  <c r="AE34" i="12"/>
  <c r="AE35" i="12" s="1"/>
  <c r="AF34" i="12"/>
  <c r="AF35" i="12" s="1"/>
  <c r="AG34" i="12"/>
  <c r="AG35" i="12" s="1"/>
  <c r="AH34" i="12"/>
  <c r="AI34" i="12"/>
  <c r="AI35" i="12" s="1"/>
  <c r="AJ34" i="12"/>
  <c r="AJ35" i="12" s="1"/>
  <c r="AK34" i="12"/>
  <c r="AK35" i="12" s="1"/>
  <c r="AL34" i="12"/>
  <c r="AL35" i="12" s="1"/>
  <c r="AM34" i="12"/>
  <c r="AM35" i="12" s="1"/>
  <c r="AN34" i="12"/>
  <c r="AN35" i="12" s="1"/>
  <c r="AO34" i="12"/>
  <c r="AP34" i="12"/>
  <c r="AP35" i="12" s="1"/>
  <c r="AQ34" i="12"/>
  <c r="AQ35" i="12" s="1"/>
  <c r="AR34" i="12"/>
  <c r="AR35" i="12" s="1"/>
  <c r="AS34" i="12"/>
  <c r="AS35" i="12" s="1"/>
  <c r="AT34" i="12"/>
  <c r="AT35" i="12" s="1"/>
  <c r="AU34" i="12"/>
  <c r="AU35" i="12" s="1"/>
  <c r="AV34" i="12"/>
  <c r="AV35" i="12" s="1"/>
  <c r="B64" i="12"/>
  <c r="AW34" i="12"/>
  <c r="AW35" i="12" s="1"/>
  <c r="AX34" i="12"/>
  <c r="AX35" i="12" s="1"/>
  <c r="AY34" i="12"/>
  <c r="AY35" i="12" s="1"/>
  <c r="AZ34" i="12"/>
  <c r="BA34" i="12"/>
  <c r="BA35" i="12" s="1"/>
  <c r="BB34" i="12"/>
  <c r="BB35" i="12" s="1"/>
  <c r="BC34" i="12"/>
  <c r="BC35" i="12" s="1"/>
  <c r="BD34" i="12"/>
  <c r="BE34" i="12"/>
  <c r="BE35" i="12" s="1"/>
  <c r="BF34" i="12"/>
  <c r="BF35" i="12" s="1"/>
  <c r="BG34" i="12"/>
  <c r="BG35" i="12" s="1"/>
  <c r="BH34" i="12"/>
  <c r="BH35" i="12" s="1"/>
  <c r="BI34" i="12"/>
  <c r="BJ34" i="12"/>
  <c r="BJ35" i="12" s="1"/>
  <c r="BK34" i="12"/>
  <c r="BK35" i="12" s="1"/>
  <c r="BL34" i="12"/>
  <c r="BL35" i="12" s="1"/>
  <c r="BM34" i="12"/>
  <c r="BM35" i="12" s="1"/>
  <c r="BN34" i="12"/>
  <c r="BO34" i="12"/>
  <c r="BO35" i="12" s="1"/>
  <c r="BP34" i="12"/>
  <c r="BP35" i="12" s="1"/>
  <c r="BQ34" i="12"/>
  <c r="BQ35" i="12" s="1"/>
  <c r="BR34" i="12"/>
  <c r="BR35" i="12" s="1"/>
  <c r="BS34" i="12"/>
  <c r="BS35" i="12" s="1"/>
  <c r="BT34" i="12"/>
  <c r="BT35" i="12" s="1"/>
  <c r="BU34" i="12"/>
  <c r="BU35" i="12" s="1"/>
  <c r="BV34" i="12"/>
  <c r="BV35" i="12" s="1"/>
  <c r="BW34" i="12"/>
  <c r="BX34" i="12"/>
  <c r="BX35" i="12" s="1"/>
  <c r="BY34" i="12"/>
  <c r="BY35" i="12" s="1"/>
  <c r="BZ34" i="12"/>
  <c r="BZ35" i="12" s="1"/>
  <c r="CA34" i="12"/>
  <c r="CA35" i="12" s="1"/>
  <c r="CB34" i="12"/>
  <c r="CC34" i="12"/>
  <c r="CC35" i="12" s="1"/>
  <c r="CD34" i="12"/>
  <c r="CD35" i="12" s="1"/>
  <c r="CE34" i="12"/>
  <c r="CE35" i="12" s="1"/>
  <c r="CF34" i="12"/>
  <c r="CG34" i="12"/>
  <c r="CG35" i="12" s="1"/>
  <c r="CH34" i="12"/>
  <c r="CH35" i="12" s="1"/>
  <c r="CI34" i="12"/>
  <c r="CI35" i="12" s="1"/>
  <c r="CJ34" i="12"/>
  <c r="CJ35" i="12" s="1"/>
  <c r="CK34" i="12"/>
  <c r="CL34" i="12"/>
  <c r="CL35" i="12" s="1"/>
  <c r="CM34" i="12"/>
  <c r="CM35" i="12" s="1"/>
  <c r="CN34" i="12"/>
  <c r="CN35" i="12" s="1"/>
  <c r="CO34" i="12"/>
  <c r="CO35" i="12" s="1"/>
  <c r="CP34" i="12"/>
  <c r="CQ34" i="12"/>
  <c r="CQ35" i="12" s="1"/>
  <c r="CR34" i="12"/>
  <c r="CR35" i="12" s="1"/>
  <c r="CS34" i="12"/>
  <c r="CS35" i="12" s="1"/>
  <c r="CT34" i="12"/>
  <c r="CT35" i="12" s="1"/>
  <c r="CU34" i="12"/>
  <c r="CU35" i="12" s="1"/>
  <c r="CV34" i="12"/>
  <c r="CV35" i="12" s="1"/>
  <c r="CW34" i="12"/>
  <c r="CW35" i="12" s="1"/>
  <c r="CX34" i="12"/>
  <c r="CX35" i="12" s="1"/>
  <c r="CY34" i="12"/>
  <c r="CZ34" i="12"/>
  <c r="CZ35" i="12" s="1"/>
  <c r="DA34" i="12"/>
  <c r="DA35" i="12" s="1"/>
  <c r="DB34" i="12"/>
  <c r="DB35" i="12" s="1"/>
  <c r="DC34" i="12"/>
  <c r="DC35" i="12" s="1"/>
  <c r="DD34" i="12"/>
  <c r="DE34" i="12"/>
  <c r="DE35" i="12" s="1"/>
  <c r="DF34" i="12"/>
  <c r="DF35" i="12" s="1"/>
  <c r="DG34" i="12"/>
  <c r="DG35" i="12" s="1"/>
  <c r="DH34" i="12"/>
  <c r="DI34" i="12"/>
  <c r="DI35" i="12" s="1"/>
  <c r="DJ34" i="12"/>
  <c r="DJ35" i="12" s="1"/>
  <c r="DK34" i="12"/>
  <c r="DK35" i="12" s="1"/>
  <c r="DL34" i="12"/>
  <c r="DL35" i="12" s="1"/>
  <c r="DM34" i="12"/>
  <c r="DM35" i="12" s="1"/>
  <c r="DN34" i="12"/>
  <c r="DO34" i="12"/>
  <c r="DO35" i="12" s="1"/>
  <c r="DP34" i="12"/>
  <c r="DP35" i="12" s="1"/>
  <c r="DQ34" i="12"/>
  <c r="DQ35" i="12" s="1"/>
  <c r="DR34" i="12"/>
  <c r="DR35" i="12" s="1"/>
  <c r="DS34" i="12"/>
  <c r="DS35" i="12" s="1"/>
  <c r="DT34" i="12"/>
  <c r="DT35" i="12" s="1"/>
  <c r="DU34" i="12"/>
  <c r="DU35" i="12" s="1"/>
  <c r="DV34" i="12"/>
  <c r="DV35" i="12" s="1"/>
  <c r="DW34" i="12"/>
  <c r="DW35" i="12" s="1"/>
  <c r="DX34" i="12"/>
  <c r="DX35" i="12" s="1"/>
  <c r="DY34" i="12"/>
  <c r="DY35" i="12" s="1"/>
  <c r="DZ34" i="12"/>
  <c r="DZ35" i="12" s="1"/>
  <c r="EA34" i="12"/>
  <c r="EA35" i="12" s="1"/>
  <c r="EB34" i="12"/>
  <c r="EB35" i="12" s="1"/>
  <c r="EC34" i="12"/>
  <c r="EC35" i="12" s="1"/>
  <c r="ED34" i="12"/>
  <c r="ED35" i="12" s="1"/>
  <c r="EE34" i="12"/>
  <c r="EE35" i="12" s="1"/>
  <c r="EF34" i="12"/>
  <c r="EF35" i="12" s="1"/>
  <c r="EG34" i="12"/>
  <c r="EG35" i="12" s="1"/>
  <c r="EH34" i="12"/>
  <c r="EH35" i="12" s="1"/>
  <c r="EI34" i="12"/>
  <c r="EI35" i="12" s="1"/>
  <c r="EJ34" i="12"/>
  <c r="EJ35" i="12" s="1"/>
  <c r="EK34" i="12"/>
  <c r="EK35" i="12" s="1"/>
  <c r="EL34" i="12"/>
  <c r="EL35" i="12" s="1"/>
  <c r="EM34" i="12"/>
  <c r="EM35" i="12" s="1"/>
  <c r="EN34" i="12"/>
  <c r="EN35" i="12" s="1"/>
  <c r="EO34" i="12"/>
  <c r="EO35" i="12" s="1"/>
  <c r="EP34" i="12"/>
  <c r="EP35" i="12" s="1"/>
  <c r="EQ34" i="12"/>
  <c r="EQ35" i="12" s="1"/>
  <c r="ER34" i="12"/>
  <c r="ER35" i="12" s="1"/>
  <c r="ES34" i="12"/>
  <c r="ES35" i="12" s="1"/>
  <c r="ET34" i="12"/>
  <c r="ET35" i="12" s="1"/>
  <c r="EU34" i="12"/>
  <c r="EU35" i="12" s="1"/>
  <c r="EV34" i="12"/>
  <c r="EV35" i="12" s="1"/>
  <c r="EW34" i="12"/>
  <c r="EW35" i="12" s="1"/>
  <c r="EX34" i="12"/>
  <c r="EX35" i="12" s="1"/>
  <c r="EY34" i="12"/>
  <c r="EY35" i="12" s="1"/>
  <c r="EZ34" i="12"/>
  <c r="EZ35" i="12" s="1"/>
  <c r="FA34" i="12"/>
  <c r="FA35" i="12" s="1"/>
  <c r="FB34" i="12"/>
  <c r="FB35" i="12" s="1"/>
  <c r="FC34" i="12"/>
  <c r="FC35" i="12" s="1"/>
  <c r="FD34" i="12"/>
  <c r="FD35" i="12" s="1"/>
  <c r="FE34" i="12"/>
  <c r="FE35" i="12" s="1"/>
  <c r="FF34" i="12"/>
  <c r="FF35" i="12" s="1"/>
  <c r="FG34" i="12"/>
  <c r="FG35" i="12" s="1"/>
  <c r="FH34" i="12"/>
  <c r="FH35" i="12" s="1"/>
  <c r="FI34" i="12"/>
  <c r="FI35" i="12" s="1"/>
  <c r="FJ34" i="12"/>
  <c r="FJ35" i="12" s="1"/>
  <c r="FK34" i="12"/>
  <c r="FK35" i="12" s="1"/>
  <c r="FL34" i="12"/>
  <c r="FL35" i="12" s="1"/>
  <c r="FM34" i="12"/>
  <c r="FM35" i="12" s="1"/>
  <c r="FN34" i="12"/>
  <c r="FN35" i="12" s="1"/>
  <c r="FO34" i="12"/>
  <c r="FO35" i="12" s="1"/>
  <c r="FP34" i="12"/>
  <c r="FP35" i="12" s="1"/>
  <c r="FQ34" i="12"/>
  <c r="FQ35" i="12" s="1"/>
  <c r="FR34" i="12"/>
  <c r="FR35" i="12" s="1"/>
  <c r="FS34" i="12"/>
  <c r="FS35" i="12" s="1"/>
  <c r="C34" i="12"/>
  <c r="C35" i="12" s="1"/>
  <c r="E45" i="12"/>
  <c r="F45" i="12"/>
  <c r="G45" i="12"/>
  <c r="H45" i="12"/>
  <c r="I45" i="12"/>
  <c r="J45" i="12"/>
  <c r="K45" i="12"/>
  <c r="L45" i="12"/>
  <c r="M45" i="12"/>
  <c r="N45" i="12"/>
  <c r="O45" i="12"/>
  <c r="P45" i="12"/>
  <c r="Q45" i="12"/>
  <c r="R45" i="12"/>
  <c r="S45" i="12"/>
  <c r="T45" i="12"/>
  <c r="U45" i="12"/>
  <c r="V45" i="12"/>
  <c r="W45" i="12"/>
  <c r="X45" i="12"/>
  <c r="Y45" i="12"/>
  <c r="Z45" i="12"/>
  <c r="AA45" i="12"/>
  <c r="AB45" i="12"/>
  <c r="AC45" i="12"/>
  <c r="AD45" i="12"/>
  <c r="AE45" i="12"/>
  <c r="AF45" i="12"/>
  <c r="AG45" i="12"/>
  <c r="AH45" i="12"/>
  <c r="AI45" i="12"/>
  <c r="AJ45" i="12"/>
  <c r="AK45" i="12"/>
  <c r="AL45" i="12"/>
  <c r="AM45" i="12"/>
  <c r="AN45" i="12"/>
  <c r="AO45" i="12"/>
  <c r="AP45" i="12"/>
  <c r="AR45" i="12"/>
  <c r="AS45" i="12"/>
  <c r="AT45" i="12"/>
  <c r="AU45" i="12"/>
  <c r="AV45" i="12"/>
  <c r="AW45" i="12"/>
  <c r="AX45" i="12"/>
  <c r="AY45" i="12"/>
  <c r="AZ45" i="12"/>
  <c r="BA45" i="12"/>
  <c r="BB45" i="12"/>
  <c r="BC45" i="12"/>
  <c r="BD45" i="12"/>
  <c r="BE45" i="12"/>
  <c r="BF45" i="12"/>
  <c r="BG45" i="12"/>
  <c r="BH45" i="12"/>
  <c r="BI45" i="12"/>
  <c r="BJ45" i="12"/>
  <c r="BK45" i="12"/>
  <c r="BL45" i="12"/>
  <c r="BM45" i="12"/>
  <c r="BN45" i="12"/>
  <c r="BO45" i="12"/>
  <c r="BP45" i="12"/>
  <c r="BQ45" i="12"/>
  <c r="BR45" i="12"/>
  <c r="BS45" i="12"/>
  <c r="BT45" i="12"/>
  <c r="BU45" i="12"/>
  <c r="BV45" i="12"/>
  <c r="BW45" i="12"/>
  <c r="BX45" i="12"/>
  <c r="BY45" i="12"/>
  <c r="BZ45" i="12"/>
  <c r="CA45" i="12"/>
  <c r="CB45" i="12"/>
  <c r="CC45" i="12"/>
  <c r="CD45" i="12"/>
  <c r="CE45" i="12"/>
  <c r="CF45" i="12"/>
  <c r="CG45" i="12"/>
  <c r="CH45" i="12"/>
  <c r="CI45" i="12"/>
  <c r="CJ45" i="12"/>
  <c r="CK45" i="12"/>
  <c r="CL45" i="12"/>
  <c r="CM45" i="12"/>
  <c r="CN45" i="12"/>
  <c r="CO45" i="12"/>
  <c r="CP45" i="12"/>
  <c r="CQ45" i="12"/>
  <c r="CR45" i="12"/>
  <c r="CS45" i="12"/>
  <c r="CT45" i="12"/>
  <c r="CU45" i="12"/>
  <c r="CV45" i="12"/>
  <c r="CW45" i="12"/>
  <c r="CX45" i="12"/>
  <c r="CY45" i="12"/>
  <c r="CZ45" i="12"/>
  <c r="DA45" i="12"/>
  <c r="DB45" i="12"/>
  <c r="DC45" i="12"/>
  <c r="DD45" i="12"/>
  <c r="DE45" i="12"/>
  <c r="DF45" i="12"/>
  <c r="DG45" i="12"/>
  <c r="DH45" i="12"/>
  <c r="DI45" i="12"/>
  <c r="DJ45" i="12"/>
  <c r="DK45" i="12"/>
  <c r="DL45" i="12"/>
  <c r="DM45" i="12"/>
  <c r="DN45" i="12"/>
  <c r="DO45" i="12"/>
  <c r="DP45" i="12"/>
  <c r="DQ45" i="12"/>
  <c r="DR45" i="12"/>
  <c r="DS45" i="12"/>
  <c r="DT45" i="12"/>
  <c r="DU45" i="12"/>
  <c r="DV45" i="12"/>
  <c r="DW45" i="12"/>
  <c r="DX45" i="12"/>
  <c r="DY45" i="12"/>
  <c r="DZ45" i="12"/>
  <c r="EA45" i="12"/>
  <c r="EB45" i="12"/>
  <c r="EC45" i="12"/>
  <c r="ED45" i="12"/>
  <c r="EE45" i="12"/>
  <c r="EF45" i="12"/>
  <c r="EG45" i="12"/>
  <c r="EH45" i="12"/>
  <c r="EI45" i="12"/>
  <c r="EJ45" i="12"/>
  <c r="EK45" i="12"/>
  <c r="EL45" i="12"/>
  <c r="EM45" i="12"/>
  <c r="EN45" i="12"/>
  <c r="EO45" i="12"/>
  <c r="EP45" i="12"/>
  <c r="EQ45" i="12"/>
  <c r="ER45" i="12"/>
  <c r="ES45" i="12"/>
  <c r="ET45" i="12"/>
  <c r="EU45" i="12"/>
  <c r="EV45" i="12"/>
  <c r="EW45" i="12"/>
  <c r="EX45" i="12"/>
  <c r="EY45" i="12"/>
  <c r="EZ45" i="12"/>
  <c r="FA45" i="12"/>
  <c r="FB45" i="12"/>
  <c r="FC45" i="12"/>
  <c r="FD45" i="12"/>
  <c r="FE45" i="12"/>
  <c r="FF45" i="12"/>
  <c r="FG45" i="12"/>
  <c r="FH45" i="12"/>
  <c r="FI45" i="12"/>
  <c r="FJ45" i="12"/>
  <c r="FK45" i="12"/>
  <c r="FL45" i="12"/>
  <c r="FM45" i="12"/>
  <c r="FN45" i="12"/>
  <c r="FO45" i="12"/>
  <c r="FP45" i="12"/>
  <c r="FQ45" i="12"/>
  <c r="FR45" i="12"/>
  <c r="FS45" i="12"/>
  <c r="E46" i="12"/>
  <c r="E29" i="12" s="1"/>
  <c r="E86" i="12" s="1"/>
  <c r="F46" i="12"/>
  <c r="F29" i="12" s="1"/>
  <c r="F87" i="12" s="1"/>
  <c r="G46" i="12"/>
  <c r="H46" i="12"/>
  <c r="H29" i="12" s="1"/>
  <c r="H86" i="12" s="1"/>
  <c r="I46" i="12"/>
  <c r="J46" i="12"/>
  <c r="J29" i="12" s="1"/>
  <c r="K46" i="12"/>
  <c r="K29" i="12" s="1"/>
  <c r="K87" i="12" s="1"/>
  <c r="L46" i="12"/>
  <c r="L31" i="12" s="1"/>
  <c r="M46" i="12"/>
  <c r="M31" i="12" s="1"/>
  <c r="N46" i="12"/>
  <c r="N31" i="12" s="1"/>
  <c r="O46" i="12"/>
  <c r="P46" i="12"/>
  <c r="P29" i="12" s="1"/>
  <c r="Q46" i="12"/>
  <c r="Q29" i="12" s="1"/>
  <c r="Q84" i="12" s="1"/>
  <c r="R46" i="12"/>
  <c r="S46" i="12"/>
  <c r="T46" i="12"/>
  <c r="T29" i="12" s="1"/>
  <c r="T87" i="12" s="1"/>
  <c r="U46" i="12"/>
  <c r="V46" i="12"/>
  <c r="V31" i="12" s="1"/>
  <c r="W46" i="12"/>
  <c r="X46" i="12"/>
  <c r="Y46" i="12"/>
  <c r="Z46" i="12"/>
  <c r="Z31" i="12" s="1"/>
  <c r="AA46" i="12"/>
  <c r="AB46" i="12"/>
  <c r="AC46" i="12"/>
  <c r="AD46" i="12"/>
  <c r="AE46" i="12"/>
  <c r="AF46" i="12"/>
  <c r="AG46" i="12"/>
  <c r="AH46" i="12"/>
  <c r="AI46" i="12"/>
  <c r="AJ46" i="12"/>
  <c r="AJ29" i="12" s="1"/>
  <c r="AJ86" i="12" s="1"/>
  <c r="AK46" i="12"/>
  <c r="AK29" i="12" s="1"/>
  <c r="AL46" i="12"/>
  <c r="AM46" i="12"/>
  <c r="AN46" i="12"/>
  <c r="AO46" i="12"/>
  <c r="AP46" i="12"/>
  <c r="AQ46" i="12"/>
  <c r="AR46" i="12"/>
  <c r="AS46" i="12"/>
  <c r="AS31" i="12" s="1"/>
  <c r="AT46" i="12"/>
  <c r="AU46" i="12"/>
  <c r="AV46" i="12"/>
  <c r="AW46" i="12"/>
  <c r="AX46" i="12"/>
  <c r="AX29" i="12" s="1"/>
  <c r="AX84" i="12" s="1"/>
  <c r="AY46" i="12"/>
  <c r="AZ46" i="12"/>
  <c r="BA46" i="12"/>
  <c r="BB46" i="12"/>
  <c r="BC46" i="12"/>
  <c r="BD46" i="12"/>
  <c r="BE46" i="12"/>
  <c r="BF46" i="12"/>
  <c r="BG46" i="12"/>
  <c r="BG29" i="12" s="1"/>
  <c r="BG86" i="12" s="1"/>
  <c r="BH46" i="12"/>
  <c r="BI46" i="12"/>
  <c r="BJ46" i="12"/>
  <c r="BK46" i="12"/>
  <c r="BK29" i="12" s="1"/>
  <c r="BL46" i="12"/>
  <c r="BM46" i="12"/>
  <c r="BN46" i="12"/>
  <c r="BO46" i="12"/>
  <c r="BP46" i="12"/>
  <c r="BP31" i="12" s="1"/>
  <c r="BQ46" i="12"/>
  <c r="BR46" i="12"/>
  <c r="BR31" i="12" s="1"/>
  <c r="BS46" i="12"/>
  <c r="BT46" i="12"/>
  <c r="BT31" i="12" s="1"/>
  <c r="BU46" i="12"/>
  <c r="BV46" i="12"/>
  <c r="BW46" i="12"/>
  <c r="BX46" i="12"/>
  <c r="BY46" i="12"/>
  <c r="BZ46" i="12"/>
  <c r="CA46" i="12"/>
  <c r="CB46" i="12"/>
  <c r="CB29" i="12" s="1"/>
  <c r="CC46" i="12"/>
  <c r="CD46" i="12"/>
  <c r="CE46" i="12"/>
  <c r="CF46" i="12"/>
  <c r="CG46" i="12"/>
  <c r="CH46" i="12"/>
  <c r="CI46" i="12"/>
  <c r="CJ46" i="12"/>
  <c r="CK46" i="12"/>
  <c r="CL46" i="12"/>
  <c r="CM46" i="12"/>
  <c r="CN46" i="12"/>
  <c r="CN29" i="12" s="1"/>
  <c r="CN87" i="12" s="1"/>
  <c r="CO46" i="12"/>
  <c r="CP46" i="12"/>
  <c r="CQ46" i="12"/>
  <c r="CR46" i="12"/>
  <c r="CS46" i="12"/>
  <c r="CT46" i="12"/>
  <c r="CU46" i="12"/>
  <c r="CV46" i="12"/>
  <c r="CV29" i="12" s="1"/>
  <c r="CW46" i="12"/>
  <c r="CX46" i="12"/>
  <c r="CY46" i="12"/>
  <c r="CZ46" i="12"/>
  <c r="DA46" i="12"/>
  <c r="DB46" i="12"/>
  <c r="DC46" i="12"/>
  <c r="DD46" i="12"/>
  <c r="DE46" i="12"/>
  <c r="DF46" i="12"/>
  <c r="DG46" i="12"/>
  <c r="DH46" i="12"/>
  <c r="DI46" i="12"/>
  <c r="DJ46" i="12"/>
  <c r="DJ29" i="12" s="1"/>
  <c r="DJ87" i="12" s="1"/>
  <c r="DK46" i="12"/>
  <c r="DL46" i="12"/>
  <c r="DM46" i="12"/>
  <c r="DN46" i="12"/>
  <c r="DO46" i="12"/>
  <c r="DP46" i="12"/>
  <c r="DP29" i="12" s="1"/>
  <c r="DQ46" i="12"/>
  <c r="DQ29" i="12" s="1"/>
  <c r="DQ84" i="12" s="1"/>
  <c r="DR46" i="12"/>
  <c r="DR29" i="12" s="1"/>
  <c r="DS46" i="12"/>
  <c r="DT46" i="12"/>
  <c r="DU46" i="12"/>
  <c r="DU29" i="12" s="1"/>
  <c r="DV46" i="12"/>
  <c r="DW46" i="12"/>
  <c r="DX46" i="12"/>
  <c r="DX31" i="12" s="1"/>
  <c r="DY46" i="12"/>
  <c r="DY31" i="12" s="1"/>
  <c r="DZ46" i="12"/>
  <c r="EA46" i="12"/>
  <c r="EB46" i="12"/>
  <c r="EC46" i="12"/>
  <c r="ED46" i="12"/>
  <c r="EE46" i="12"/>
  <c r="EE31" i="12" s="1"/>
  <c r="EF46" i="12"/>
  <c r="EF29" i="12" s="1"/>
  <c r="EF86" i="12" s="1"/>
  <c r="EG46" i="12"/>
  <c r="EH46" i="12"/>
  <c r="EI46" i="12"/>
  <c r="EJ46" i="12"/>
  <c r="EJ29" i="12" s="1"/>
  <c r="EK46" i="12"/>
  <c r="EL46" i="12"/>
  <c r="EL29" i="12" s="1"/>
  <c r="EL82" i="12" s="1"/>
  <c r="EM46" i="12"/>
  <c r="EN46" i="12"/>
  <c r="EN31" i="12" s="1"/>
  <c r="EO46" i="12"/>
  <c r="EP46" i="12"/>
  <c r="EP31" i="12" s="1"/>
  <c r="EQ46" i="12"/>
  <c r="ER46" i="12"/>
  <c r="ER31" i="12" s="1"/>
  <c r="ES46" i="12"/>
  <c r="ES31" i="12" s="1"/>
  <c r="ET46" i="12"/>
  <c r="ET29" i="12" s="1"/>
  <c r="ET84" i="12" s="1"/>
  <c r="EU46" i="12"/>
  <c r="EV46" i="12"/>
  <c r="EW46" i="12"/>
  <c r="EX46" i="12"/>
  <c r="EY46" i="12"/>
  <c r="EZ46" i="12"/>
  <c r="EZ29" i="12" s="1"/>
  <c r="EZ86" i="12" s="1"/>
  <c r="FA46" i="12"/>
  <c r="FB46" i="12"/>
  <c r="FB31" i="12" s="1"/>
  <c r="FC46" i="12"/>
  <c r="FD46" i="12"/>
  <c r="FD31" i="12" s="1"/>
  <c r="FE46" i="12"/>
  <c r="FE29" i="12" s="1"/>
  <c r="FE86" i="12" s="1"/>
  <c r="FF46" i="12"/>
  <c r="FF31" i="12" s="1"/>
  <c r="FG46" i="12"/>
  <c r="FH46" i="12"/>
  <c r="FI46" i="12"/>
  <c r="FJ46" i="12"/>
  <c r="FK46" i="12"/>
  <c r="FK31" i="12" s="1"/>
  <c r="FL46" i="12"/>
  <c r="FL29" i="12" s="1"/>
  <c r="FL87" i="12" s="1"/>
  <c r="FM46" i="12"/>
  <c r="FN46" i="12"/>
  <c r="FN31" i="12" s="1"/>
  <c r="FO46" i="12"/>
  <c r="FO29" i="12" s="1"/>
  <c r="FO84" i="12" s="1"/>
  <c r="FP46" i="12"/>
  <c r="FQ46" i="12"/>
  <c r="FR46" i="12"/>
  <c r="FR29" i="12" s="1"/>
  <c r="FR84" i="12" s="1"/>
  <c r="FS46" i="12"/>
  <c r="E47" i="12"/>
  <c r="F47" i="12"/>
  <c r="G47" i="12"/>
  <c r="H47" i="12"/>
  <c r="I47" i="12"/>
  <c r="J47" i="12"/>
  <c r="K47" i="12"/>
  <c r="L47" i="12"/>
  <c r="M47" i="12"/>
  <c r="N47" i="12"/>
  <c r="O47" i="12"/>
  <c r="P47" i="12"/>
  <c r="Q47" i="12"/>
  <c r="R47" i="12"/>
  <c r="S47" i="12"/>
  <c r="T47" i="12"/>
  <c r="U47" i="12"/>
  <c r="V47" i="12"/>
  <c r="W47" i="12"/>
  <c r="X47" i="12"/>
  <c r="Y47" i="12"/>
  <c r="Z47" i="12"/>
  <c r="AA47" i="12"/>
  <c r="AB47" i="12"/>
  <c r="AC47" i="12"/>
  <c r="AD47" i="12"/>
  <c r="AE47" i="12"/>
  <c r="AF47" i="12"/>
  <c r="AG47" i="12"/>
  <c r="AH47" i="12"/>
  <c r="AI47" i="12"/>
  <c r="AJ47" i="12"/>
  <c r="AK47" i="12"/>
  <c r="AL47" i="12"/>
  <c r="AM47" i="12"/>
  <c r="AN47" i="12"/>
  <c r="AO47" i="12"/>
  <c r="AP47" i="12"/>
  <c r="AQ47" i="12"/>
  <c r="AR47" i="12"/>
  <c r="AS47" i="12"/>
  <c r="AT47" i="12"/>
  <c r="AU47" i="12"/>
  <c r="AV47" i="12"/>
  <c r="AW47" i="12"/>
  <c r="AX47" i="12"/>
  <c r="AY47" i="12"/>
  <c r="AZ47" i="12"/>
  <c r="BA47" i="12"/>
  <c r="BB47" i="12"/>
  <c r="BC47" i="12"/>
  <c r="BD47" i="12"/>
  <c r="BE47" i="12"/>
  <c r="BF47" i="12"/>
  <c r="BG47" i="12"/>
  <c r="BH47" i="12"/>
  <c r="BI47" i="12"/>
  <c r="BJ47" i="12"/>
  <c r="BK47" i="12"/>
  <c r="BL47" i="12"/>
  <c r="BM47" i="12"/>
  <c r="BN47" i="12"/>
  <c r="BO47" i="12"/>
  <c r="BP47" i="12"/>
  <c r="BQ47" i="12"/>
  <c r="BR47" i="12"/>
  <c r="BS47" i="12"/>
  <c r="BT47" i="12"/>
  <c r="BU47" i="12"/>
  <c r="BV47" i="12"/>
  <c r="BW47" i="12"/>
  <c r="BX47" i="12"/>
  <c r="BY47" i="12"/>
  <c r="BZ47" i="12"/>
  <c r="CA47" i="12"/>
  <c r="CB47" i="12"/>
  <c r="CC47" i="12"/>
  <c r="CD47" i="12"/>
  <c r="CE47" i="12"/>
  <c r="CF47" i="12"/>
  <c r="CG47" i="12"/>
  <c r="CH47" i="12"/>
  <c r="CI47" i="12"/>
  <c r="CJ47" i="12"/>
  <c r="CK47" i="12"/>
  <c r="CL47" i="12"/>
  <c r="CM47" i="12"/>
  <c r="CN47" i="12"/>
  <c r="CO47" i="12"/>
  <c r="CP47" i="12"/>
  <c r="CQ47" i="12"/>
  <c r="CR47" i="12"/>
  <c r="CS47" i="12"/>
  <c r="CT47" i="12"/>
  <c r="CU47" i="12"/>
  <c r="CV47" i="12"/>
  <c r="CW47" i="12"/>
  <c r="CX47" i="12"/>
  <c r="CY47" i="12"/>
  <c r="CZ47" i="12"/>
  <c r="DA47" i="12"/>
  <c r="DB47" i="12"/>
  <c r="DC47" i="12"/>
  <c r="DD47" i="12"/>
  <c r="DE47" i="12"/>
  <c r="DF47" i="12"/>
  <c r="DG47" i="12"/>
  <c r="DH47" i="12"/>
  <c r="DI47" i="12"/>
  <c r="DJ47" i="12"/>
  <c r="DK47" i="12"/>
  <c r="DL47" i="12"/>
  <c r="DM47" i="12"/>
  <c r="DN47" i="12"/>
  <c r="DO47" i="12"/>
  <c r="DP47" i="12"/>
  <c r="DQ47" i="12"/>
  <c r="DR47" i="12"/>
  <c r="DS47" i="12"/>
  <c r="DT47" i="12"/>
  <c r="DU47" i="12"/>
  <c r="DV47" i="12"/>
  <c r="DW47" i="12"/>
  <c r="DX47" i="12"/>
  <c r="DY47" i="12"/>
  <c r="DZ47" i="12"/>
  <c r="EA47" i="12"/>
  <c r="EB47" i="12"/>
  <c r="EC47" i="12"/>
  <c r="ED47" i="12"/>
  <c r="EE47" i="12"/>
  <c r="EF47" i="12"/>
  <c r="EG47" i="12"/>
  <c r="EH47" i="12"/>
  <c r="EI47" i="12"/>
  <c r="EJ47" i="12"/>
  <c r="EK47" i="12"/>
  <c r="EL47" i="12"/>
  <c r="EM47" i="12"/>
  <c r="EN47" i="12"/>
  <c r="EO47" i="12"/>
  <c r="EP47" i="12"/>
  <c r="EQ47" i="12"/>
  <c r="ER47" i="12"/>
  <c r="ES47" i="12"/>
  <c r="ET47" i="12"/>
  <c r="EU47" i="12"/>
  <c r="EV47" i="12"/>
  <c r="EW47" i="12"/>
  <c r="EX47" i="12"/>
  <c r="EY47" i="12"/>
  <c r="EZ47" i="12"/>
  <c r="FA47" i="12"/>
  <c r="FB47" i="12"/>
  <c r="FC47" i="12"/>
  <c r="FD47" i="12"/>
  <c r="FE47" i="12"/>
  <c r="FF47" i="12"/>
  <c r="FG47" i="12"/>
  <c r="FH47" i="12"/>
  <c r="FI47" i="12"/>
  <c r="FJ47" i="12"/>
  <c r="FK47" i="12"/>
  <c r="FL47" i="12"/>
  <c r="FM47" i="12"/>
  <c r="FN47" i="12"/>
  <c r="FO47" i="12"/>
  <c r="FP47" i="12"/>
  <c r="FQ47" i="12"/>
  <c r="FR47" i="12"/>
  <c r="FS47" i="12"/>
  <c r="E48" i="12"/>
  <c r="F48" i="12"/>
  <c r="G48" i="12"/>
  <c r="H48" i="12"/>
  <c r="I48" i="12"/>
  <c r="J48" i="12"/>
  <c r="K48" i="12"/>
  <c r="L48" i="12"/>
  <c r="M48" i="12"/>
  <c r="N48" i="12"/>
  <c r="O48" i="12"/>
  <c r="P48" i="12"/>
  <c r="Q48" i="12"/>
  <c r="R48" i="12"/>
  <c r="S48" i="12"/>
  <c r="T48" i="12"/>
  <c r="U48" i="12"/>
  <c r="V48" i="12"/>
  <c r="W48" i="12"/>
  <c r="X48" i="12"/>
  <c r="Y48" i="12"/>
  <c r="Z48" i="12"/>
  <c r="AA48" i="12"/>
  <c r="AB48" i="12"/>
  <c r="AC48" i="12"/>
  <c r="AD48" i="12"/>
  <c r="AE48" i="12"/>
  <c r="AF48" i="12"/>
  <c r="AG48" i="12"/>
  <c r="AH48" i="12"/>
  <c r="AI48" i="12"/>
  <c r="AJ48" i="12"/>
  <c r="AK48" i="12"/>
  <c r="AL48" i="12"/>
  <c r="AM48" i="12"/>
  <c r="AN48" i="12"/>
  <c r="AO48" i="12"/>
  <c r="AP48" i="12"/>
  <c r="AQ48" i="12"/>
  <c r="AR48" i="12"/>
  <c r="AS48" i="12"/>
  <c r="AT48" i="12"/>
  <c r="AU48" i="12"/>
  <c r="AV48" i="12"/>
  <c r="AW48" i="12"/>
  <c r="AX48" i="12"/>
  <c r="AY48" i="12"/>
  <c r="AZ48" i="12"/>
  <c r="BA48" i="12"/>
  <c r="BB48" i="12"/>
  <c r="BC48" i="12"/>
  <c r="BD48" i="12"/>
  <c r="BE48" i="12"/>
  <c r="BF48" i="12"/>
  <c r="BG48" i="12"/>
  <c r="BH48" i="12"/>
  <c r="BI48" i="12"/>
  <c r="BJ48" i="12"/>
  <c r="BK48" i="12"/>
  <c r="BL48" i="12"/>
  <c r="BM48" i="12"/>
  <c r="BN48" i="12"/>
  <c r="BO48" i="12"/>
  <c r="BP48" i="12"/>
  <c r="BQ48" i="12"/>
  <c r="BR48" i="12"/>
  <c r="BS48" i="12"/>
  <c r="BT48" i="12"/>
  <c r="BU48" i="12"/>
  <c r="BV48" i="12"/>
  <c r="BW48" i="12"/>
  <c r="BX48" i="12"/>
  <c r="BY48" i="12"/>
  <c r="BZ48" i="12"/>
  <c r="CA48" i="12"/>
  <c r="CB48" i="12"/>
  <c r="CC48" i="12"/>
  <c r="CD48" i="12"/>
  <c r="CE48" i="12"/>
  <c r="CF48" i="12"/>
  <c r="CG48" i="12"/>
  <c r="CH48" i="12"/>
  <c r="CI48" i="12"/>
  <c r="CJ48" i="12"/>
  <c r="CK48" i="12"/>
  <c r="CL48" i="12"/>
  <c r="CM48" i="12"/>
  <c r="CN48" i="12"/>
  <c r="CO48" i="12"/>
  <c r="CP48" i="12"/>
  <c r="CQ48" i="12"/>
  <c r="CR48" i="12"/>
  <c r="CS48" i="12"/>
  <c r="CT48" i="12"/>
  <c r="CU48" i="12"/>
  <c r="CV48" i="12"/>
  <c r="CW48" i="12"/>
  <c r="CX48" i="12"/>
  <c r="CY48" i="12"/>
  <c r="CZ48" i="12"/>
  <c r="DA48" i="12"/>
  <c r="DB48" i="12"/>
  <c r="DC48" i="12"/>
  <c r="DD48" i="12"/>
  <c r="DE48" i="12"/>
  <c r="DF48" i="12"/>
  <c r="DG48" i="12"/>
  <c r="DH48" i="12"/>
  <c r="DI48" i="12"/>
  <c r="DJ48" i="12"/>
  <c r="DK48" i="12"/>
  <c r="DL48" i="12"/>
  <c r="DM48" i="12"/>
  <c r="DN48" i="12"/>
  <c r="DO48" i="12"/>
  <c r="DP48" i="12"/>
  <c r="DQ48" i="12"/>
  <c r="DR48" i="12"/>
  <c r="DS48" i="12"/>
  <c r="DT48" i="12"/>
  <c r="DU48" i="12"/>
  <c r="DV48" i="12"/>
  <c r="DW48" i="12"/>
  <c r="DX48" i="12"/>
  <c r="DY48" i="12"/>
  <c r="DZ48" i="12"/>
  <c r="EA48" i="12"/>
  <c r="EB48" i="12"/>
  <c r="EC48" i="12"/>
  <c r="ED48" i="12"/>
  <c r="EE48" i="12"/>
  <c r="EF48" i="12"/>
  <c r="EG48" i="12"/>
  <c r="EH48" i="12"/>
  <c r="EI48" i="12"/>
  <c r="EJ48" i="12"/>
  <c r="EK48" i="12"/>
  <c r="EL48" i="12"/>
  <c r="EM48" i="12"/>
  <c r="EN48" i="12"/>
  <c r="EO48" i="12"/>
  <c r="EP48" i="12"/>
  <c r="EQ48" i="12"/>
  <c r="ER48" i="12"/>
  <c r="ES48" i="12"/>
  <c r="ET48" i="12"/>
  <c r="EU48" i="12"/>
  <c r="EV48" i="12"/>
  <c r="EW48" i="12"/>
  <c r="EX48" i="12"/>
  <c r="EY48" i="12"/>
  <c r="EZ48" i="12"/>
  <c r="FA48" i="12"/>
  <c r="FB48" i="12"/>
  <c r="FC48" i="12"/>
  <c r="FD48" i="12"/>
  <c r="FE48" i="12"/>
  <c r="FF48" i="12"/>
  <c r="FG48" i="12"/>
  <c r="FH48" i="12"/>
  <c r="FI48" i="12"/>
  <c r="FJ48" i="12"/>
  <c r="FK48" i="12"/>
  <c r="FL48" i="12"/>
  <c r="FM48" i="12"/>
  <c r="FN48" i="12"/>
  <c r="FO48" i="12"/>
  <c r="FP48" i="12"/>
  <c r="FQ48" i="12"/>
  <c r="FR48" i="12"/>
  <c r="FS48" i="12"/>
  <c r="D46" i="12"/>
  <c r="D47" i="12"/>
  <c r="D48" i="12"/>
  <c r="D45" i="12"/>
  <c r="C75" i="12"/>
  <c r="C76" i="12"/>
  <c r="C73" i="12"/>
  <c r="C75" i="25"/>
  <c r="C76" i="25"/>
  <c r="C73" i="25"/>
  <c r="E45" i="25"/>
  <c r="F45" i="25"/>
  <c r="G45" i="25"/>
  <c r="H45" i="25"/>
  <c r="I45" i="25"/>
  <c r="J45" i="25"/>
  <c r="K45" i="25"/>
  <c r="L45" i="25"/>
  <c r="M45" i="25"/>
  <c r="N45" i="25"/>
  <c r="O45" i="25"/>
  <c r="P45" i="25"/>
  <c r="Q45" i="25"/>
  <c r="R45" i="25"/>
  <c r="S45" i="25"/>
  <c r="T45" i="25"/>
  <c r="U45" i="25"/>
  <c r="V45" i="25"/>
  <c r="W45" i="25"/>
  <c r="X45" i="25"/>
  <c r="Y45" i="25"/>
  <c r="Z45" i="25"/>
  <c r="AA45" i="25"/>
  <c r="AB45" i="25"/>
  <c r="AC45" i="25"/>
  <c r="AD45" i="25"/>
  <c r="AE45" i="25"/>
  <c r="AF45" i="25"/>
  <c r="AG45" i="25"/>
  <c r="AH45" i="25"/>
  <c r="AI45" i="25"/>
  <c r="AJ45" i="25"/>
  <c r="AK45" i="25"/>
  <c r="AL45" i="25"/>
  <c r="AM45" i="25"/>
  <c r="AN45" i="25"/>
  <c r="AO45" i="25"/>
  <c r="AP45" i="25"/>
  <c r="AQ45" i="25"/>
  <c r="AR45" i="25"/>
  <c r="AS45" i="25"/>
  <c r="AT45" i="25"/>
  <c r="AU45" i="25"/>
  <c r="AV45" i="25"/>
  <c r="AW45" i="25"/>
  <c r="AX45" i="25"/>
  <c r="AY45" i="25"/>
  <c r="AZ45" i="25"/>
  <c r="BA45" i="25"/>
  <c r="BB45" i="25"/>
  <c r="BC45" i="25"/>
  <c r="BD45" i="25"/>
  <c r="BE45" i="25"/>
  <c r="BF45" i="25"/>
  <c r="BG45" i="25"/>
  <c r="BH45" i="25"/>
  <c r="BI45" i="25"/>
  <c r="BJ45" i="25"/>
  <c r="BK45" i="25"/>
  <c r="BL45" i="25"/>
  <c r="BM45" i="25"/>
  <c r="BN45" i="25"/>
  <c r="BO45" i="25"/>
  <c r="BP45" i="25"/>
  <c r="BQ45" i="25"/>
  <c r="BR45" i="25"/>
  <c r="BS45" i="25"/>
  <c r="BT45" i="25"/>
  <c r="BU45" i="25"/>
  <c r="BV45" i="25"/>
  <c r="BW45" i="25"/>
  <c r="BX45" i="25"/>
  <c r="BY45" i="25"/>
  <c r="BZ45" i="25"/>
  <c r="CA45" i="25"/>
  <c r="CB45" i="25"/>
  <c r="CC45" i="25"/>
  <c r="CD45" i="25"/>
  <c r="CE45" i="25"/>
  <c r="CF45" i="25"/>
  <c r="CG45" i="25"/>
  <c r="CH45" i="25"/>
  <c r="CI45" i="25"/>
  <c r="CJ45" i="25"/>
  <c r="CK45" i="25"/>
  <c r="CL45" i="25"/>
  <c r="CM45" i="25"/>
  <c r="CN45" i="25"/>
  <c r="CO45" i="25"/>
  <c r="CP45" i="25"/>
  <c r="CQ45" i="25"/>
  <c r="CR45" i="25"/>
  <c r="CS45" i="25"/>
  <c r="CT45" i="25"/>
  <c r="CU45" i="25"/>
  <c r="CV45" i="25"/>
  <c r="CW45" i="25"/>
  <c r="CX45" i="25"/>
  <c r="CY45" i="25"/>
  <c r="CZ45" i="25"/>
  <c r="DA45" i="25"/>
  <c r="DB45" i="25"/>
  <c r="DC45" i="25"/>
  <c r="DD45" i="25"/>
  <c r="DE45" i="25"/>
  <c r="DF45" i="25"/>
  <c r="DG45" i="25"/>
  <c r="DH45" i="25"/>
  <c r="DI45" i="25"/>
  <c r="DJ45" i="25"/>
  <c r="DK45" i="25"/>
  <c r="DL45" i="25"/>
  <c r="DM45" i="25"/>
  <c r="DN45" i="25"/>
  <c r="DO45" i="25"/>
  <c r="DP45" i="25"/>
  <c r="DQ45" i="25"/>
  <c r="DR45" i="25"/>
  <c r="DS45" i="25"/>
  <c r="DT45" i="25"/>
  <c r="DU45" i="25"/>
  <c r="DV45" i="25"/>
  <c r="DW45" i="25"/>
  <c r="DX45" i="25"/>
  <c r="DY45" i="25"/>
  <c r="DZ45" i="25"/>
  <c r="EA45" i="25"/>
  <c r="EB45" i="25"/>
  <c r="EC45" i="25"/>
  <c r="ED45" i="25"/>
  <c r="EE45" i="25"/>
  <c r="EF45" i="25"/>
  <c r="EG45" i="25"/>
  <c r="EH45" i="25"/>
  <c r="EI45" i="25"/>
  <c r="EJ45" i="25"/>
  <c r="EK45" i="25"/>
  <c r="EL45" i="25"/>
  <c r="EM45" i="25"/>
  <c r="EN45" i="25"/>
  <c r="EO45" i="25"/>
  <c r="EP45" i="25"/>
  <c r="EQ45" i="25"/>
  <c r="ER45" i="25"/>
  <c r="ES45" i="25"/>
  <c r="ET45" i="25"/>
  <c r="EU45" i="25"/>
  <c r="EV45" i="25"/>
  <c r="EW45" i="25"/>
  <c r="EX45" i="25"/>
  <c r="EY45" i="25"/>
  <c r="EZ45" i="25"/>
  <c r="FA45" i="25"/>
  <c r="FB45" i="25"/>
  <c r="FC45" i="25"/>
  <c r="FD45" i="25"/>
  <c r="FE45" i="25"/>
  <c r="FF45" i="25"/>
  <c r="FG45" i="25"/>
  <c r="FH45" i="25"/>
  <c r="FI45" i="25"/>
  <c r="FJ45" i="25"/>
  <c r="FK45" i="25"/>
  <c r="FL45" i="25"/>
  <c r="FM45" i="25"/>
  <c r="FN45" i="25"/>
  <c r="FO45" i="25"/>
  <c r="FP45" i="25"/>
  <c r="FQ45" i="25"/>
  <c r="FR45" i="25"/>
  <c r="FS45" i="25"/>
  <c r="E46" i="25"/>
  <c r="F46" i="25"/>
  <c r="F29" i="25" s="1"/>
  <c r="G46" i="25"/>
  <c r="H46" i="25"/>
  <c r="H31" i="25" s="1"/>
  <c r="I46" i="25"/>
  <c r="J46" i="25"/>
  <c r="J29" i="25" s="1"/>
  <c r="J87" i="25" s="1"/>
  <c r="K46" i="25"/>
  <c r="K29" i="25" s="1"/>
  <c r="L46" i="25"/>
  <c r="M46" i="25"/>
  <c r="M31" i="25" s="1"/>
  <c r="N46" i="25"/>
  <c r="N29" i="25" s="1"/>
  <c r="O46" i="25"/>
  <c r="O31" i="25" s="1"/>
  <c r="P46" i="25"/>
  <c r="P29" i="25" s="1"/>
  <c r="P82" i="25" s="1"/>
  <c r="Q46" i="25"/>
  <c r="R46" i="25"/>
  <c r="R31" i="25" s="1"/>
  <c r="S46" i="25"/>
  <c r="T46" i="25"/>
  <c r="T29" i="25" s="1"/>
  <c r="T87" i="25" s="1"/>
  <c r="U46" i="25"/>
  <c r="V46" i="25"/>
  <c r="V29" i="25" s="1"/>
  <c r="W46" i="25"/>
  <c r="X46" i="25"/>
  <c r="X29" i="25" s="1"/>
  <c r="X87" i="25" s="1"/>
  <c r="Y46" i="25"/>
  <c r="Y31" i="25" s="1"/>
  <c r="Z46" i="25"/>
  <c r="Z31" i="25" s="1"/>
  <c r="AA46" i="25"/>
  <c r="AB46" i="25"/>
  <c r="AC46" i="25"/>
  <c r="AD46" i="25"/>
  <c r="AE46" i="25"/>
  <c r="AF46" i="25"/>
  <c r="AG46" i="25"/>
  <c r="AH46" i="25"/>
  <c r="AI46" i="25"/>
  <c r="AJ46" i="25"/>
  <c r="AK46" i="25"/>
  <c r="AK29" i="25" s="1"/>
  <c r="AL46" i="25"/>
  <c r="AL31" i="25" s="1"/>
  <c r="AM46" i="25"/>
  <c r="AM31" i="25" s="1"/>
  <c r="AN46" i="25"/>
  <c r="AO46" i="25"/>
  <c r="AO31" i="25" s="1"/>
  <c r="AP46" i="25"/>
  <c r="AR46" i="25"/>
  <c r="AS46" i="25"/>
  <c r="AT46" i="25"/>
  <c r="AU46" i="25"/>
  <c r="AU29" i="25" s="1"/>
  <c r="AU87" i="25" s="1"/>
  <c r="AV46" i="25"/>
  <c r="AW46" i="25"/>
  <c r="AX46" i="25"/>
  <c r="AX29" i="25" s="1"/>
  <c r="AY46" i="25"/>
  <c r="AZ46" i="25"/>
  <c r="BA46" i="25"/>
  <c r="BB46" i="25"/>
  <c r="BC46" i="25"/>
  <c r="BD46" i="25"/>
  <c r="BE46" i="25"/>
  <c r="BF46" i="25"/>
  <c r="BG46" i="25"/>
  <c r="BG29" i="25" s="1"/>
  <c r="BH46" i="25"/>
  <c r="BI46" i="25"/>
  <c r="BJ46" i="25"/>
  <c r="BK46" i="25"/>
  <c r="BL46" i="25"/>
  <c r="BM46" i="25"/>
  <c r="BN46" i="25"/>
  <c r="BO46" i="25"/>
  <c r="BP46" i="25"/>
  <c r="BP31" i="25" s="1"/>
  <c r="BQ46" i="25"/>
  <c r="BR46" i="25"/>
  <c r="BR31" i="25" s="1"/>
  <c r="BS46" i="25"/>
  <c r="BS29" i="25" s="1"/>
  <c r="BS84" i="25" s="1"/>
  <c r="BT46" i="25"/>
  <c r="BU46" i="25"/>
  <c r="BV46" i="25"/>
  <c r="BW46" i="25"/>
  <c r="BX46" i="25"/>
  <c r="BY46" i="25"/>
  <c r="BZ46" i="25"/>
  <c r="CA46" i="25"/>
  <c r="CB46" i="25"/>
  <c r="CB29" i="25" s="1"/>
  <c r="CB87" i="25" s="1"/>
  <c r="CC46" i="25"/>
  <c r="CD46" i="25"/>
  <c r="CE46" i="25"/>
  <c r="CF46" i="25"/>
  <c r="CG46" i="25"/>
  <c r="CH46" i="25"/>
  <c r="CI46" i="25"/>
  <c r="CI31" i="25" s="1"/>
  <c r="CJ46" i="25"/>
  <c r="CK46" i="25"/>
  <c r="CL46" i="25"/>
  <c r="CM46" i="25"/>
  <c r="CN46" i="25"/>
  <c r="CO46" i="25"/>
  <c r="CP46" i="25"/>
  <c r="CQ46" i="25"/>
  <c r="CR46" i="25"/>
  <c r="CS46" i="25"/>
  <c r="CT46" i="25"/>
  <c r="CU46" i="25"/>
  <c r="CU31" i="25" s="1"/>
  <c r="CV46" i="25"/>
  <c r="CW46" i="25"/>
  <c r="CX46" i="25"/>
  <c r="CY46" i="25"/>
  <c r="CZ46" i="25"/>
  <c r="DA46" i="25"/>
  <c r="DB46" i="25"/>
  <c r="DC46" i="25"/>
  <c r="DD46" i="25"/>
  <c r="DE46" i="25"/>
  <c r="DF46" i="25"/>
  <c r="DG46" i="25"/>
  <c r="DH46" i="25"/>
  <c r="DI46" i="25"/>
  <c r="DI31" i="25" s="1"/>
  <c r="DJ46" i="25"/>
  <c r="DK46" i="25"/>
  <c r="DL46" i="25"/>
  <c r="DM46" i="25"/>
  <c r="DN46" i="25"/>
  <c r="DO46" i="25"/>
  <c r="DP46" i="25"/>
  <c r="DP31" i="25" s="1"/>
  <c r="DQ46" i="25"/>
  <c r="DR46" i="25"/>
  <c r="DR31" i="25" s="1"/>
  <c r="DS46" i="25"/>
  <c r="DT46" i="25"/>
  <c r="DU46" i="25"/>
  <c r="DU31" i="25" s="1"/>
  <c r="DV46" i="25"/>
  <c r="DW46" i="25"/>
  <c r="DW29" i="25" s="1"/>
  <c r="DX46" i="25"/>
  <c r="DX29" i="25" s="1"/>
  <c r="DY46" i="25"/>
  <c r="DZ46" i="25"/>
  <c r="EA46" i="25"/>
  <c r="EA29" i="25" s="1"/>
  <c r="EB46" i="25"/>
  <c r="EC46" i="25"/>
  <c r="ED46" i="25"/>
  <c r="ED31" i="25" s="1"/>
  <c r="EE46" i="25"/>
  <c r="EE29" i="25" s="1"/>
  <c r="EF46" i="25"/>
  <c r="EG46" i="25"/>
  <c r="EH46" i="25"/>
  <c r="EI46" i="25"/>
  <c r="EJ46" i="25"/>
  <c r="EK46" i="25"/>
  <c r="EL46" i="25"/>
  <c r="EM46" i="25"/>
  <c r="EM29" i="25" s="1"/>
  <c r="EM87" i="25" s="1"/>
  <c r="EN46" i="25"/>
  <c r="EO46" i="25"/>
  <c r="EP46" i="25"/>
  <c r="EP31" i="25" s="1"/>
  <c r="EQ46" i="25"/>
  <c r="ER46" i="25"/>
  <c r="ES46" i="25"/>
  <c r="ES29" i="25" s="1"/>
  <c r="ES86" i="25" s="1"/>
  <c r="ET46" i="25"/>
  <c r="EU46" i="25"/>
  <c r="EU29" i="25" s="1"/>
  <c r="EU87" i="25" s="1"/>
  <c r="EV46" i="25"/>
  <c r="EW46" i="25"/>
  <c r="EX46" i="25"/>
  <c r="EX29" i="25" s="1"/>
  <c r="EX86" i="25" s="1"/>
  <c r="EY46" i="25"/>
  <c r="EY31" i="25" s="1"/>
  <c r="EZ46" i="25"/>
  <c r="FA46" i="25"/>
  <c r="FB46" i="25"/>
  <c r="FC46" i="25"/>
  <c r="FD46" i="25"/>
  <c r="FE46" i="25"/>
  <c r="FE31" i="25" s="1"/>
  <c r="FF46" i="25"/>
  <c r="FF29" i="25" s="1"/>
  <c r="FF84" i="25" s="1"/>
  <c r="FG46" i="25"/>
  <c r="FG31" i="25" s="1"/>
  <c r="FH46" i="25"/>
  <c r="FI46" i="25"/>
  <c r="FJ46" i="25"/>
  <c r="FK46" i="25"/>
  <c r="FK29" i="25" s="1"/>
  <c r="FK86" i="25" s="1"/>
  <c r="FL46" i="25"/>
  <c r="FM46" i="25"/>
  <c r="FN46" i="25"/>
  <c r="FO46" i="25"/>
  <c r="FO29" i="25" s="1"/>
  <c r="FO87" i="25" s="1"/>
  <c r="FP46" i="25"/>
  <c r="FQ46" i="25"/>
  <c r="FR46" i="25"/>
  <c r="FS46" i="25"/>
  <c r="FS31" i="25" s="1"/>
  <c r="E47" i="25"/>
  <c r="F47" i="25"/>
  <c r="G47" i="25"/>
  <c r="H47" i="25"/>
  <c r="I47" i="25"/>
  <c r="J47" i="25"/>
  <c r="K47" i="25"/>
  <c r="L47" i="25"/>
  <c r="M47" i="25"/>
  <c r="N47" i="25"/>
  <c r="O47" i="25"/>
  <c r="P47" i="25"/>
  <c r="Q47" i="25"/>
  <c r="R47" i="25"/>
  <c r="S47" i="25"/>
  <c r="T47" i="25"/>
  <c r="U47" i="25"/>
  <c r="V47" i="25"/>
  <c r="W47" i="25"/>
  <c r="X47" i="25"/>
  <c r="Y47" i="25"/>
  <c r="Z47" i="25"/>
  <c r="AA47" i="25"/>
  <c r="AB47" i="25"/>
  <c r="AC47" i="25"/>
  <c r="AD47" i="25"/>
  <c r="AE47" i="25"/>
  <c r="AF47" i="25"/>
  <c r="AG47" i="25"/>
  <c r="AH47" i="25"/>
  <c r="AI47" i="25"/>
  <c r="AJ47" i="25"/>
  <c r="AK47" i="25"/>
  <c r="AL47" i="25"/>
  <c r="AM47" i="25"/>
  <c r="AN47" i="25"/>
  <c r="AO47" i="25"/>
  <c r="AP47" i="25"/>
  <c r="AQ47" i="25"/>
  <c r="AR47" i="25"/>
  <c r="AS47" i="25"/>
  <c r="AT47" i="25"/>
  <c r="AU47" i="25"/>
  <c r="AV47" i="25"/>
  <c r="AW47" i="25"/>
  <c r="AX47" i="25"/>
  <c r="AY47" i="25"/>
  <c r="AZ47" i="25"/>
  <c r="BA47" i="25"/>
  <c r="BB47" i="25"/>
  <c r="BC47" i="25"/>
  <c r="BD47" i="25"/>
  <c r="BE47" i="25"/>
  <c r="BF47" i="25"/>
  <c r="BG47" i="25"/>
  <c r="BH47" i="25"/>
  <c r="BI47" i="25"/>
  <c r="BJ47" i="25"/>
  <c r="BK47" i="25"/>
  <c r="BL47" i="25"/>
  <c r="BM47" i="25"/>
  <c r="BN47" i="25"/>
  <c r="BO47" i="25"/>
  <c r="BP47" i="25"/>
  <c r="BQ47" i="25"/>
  <c r="BR47" i="25"/>
  <c r="BS47" i="25"/>
  <c r="BT47" i="25"/>
  <c r="BU47" i="25"/>
  <c r="BV47" i="25"/>
  <c r="BW47" i="25"/>
  <c r="BX47" i="25"/>
  <c r="BY47" i="25"/>
  <c r="BZ47" i="25"/>
  <c r="CA47" i="25"/>
  <c r="CB47" i="25"/>
  <c r="CC47" i="25"/>
  <c r="CD47" i="25"/>
  <c r="CE47" i="25"/>
  <c r="CF47" i="25"/>
  <c r="CG47" i="25"/>
  <c r="CH47" i="25"/>
  <c r="CI47" i="25"/>
  <c r="CJ47" i="25"/>
  <c r="CK47" i="25"/>
  <c r="CL47" i="25"/>
  <c r="CM47" i="25"/>
  <c r="CN47" i="25"/>
  <c r="CO47" i="25"/>
  <c r="CP47" i="25"/>
  <c r="CQ47" i="25"/>
  <c r="CR47" i="25"/>
  <c r="CS47" i="25"/>
  <c r="CT47" i="25"/>
  <c r="CU47" i="25"/>
  <c r="CV47" i="25"/>
  <c r="CW47" i="25"/>
  <c r="CX47" i="25"/>
  <c r="CY47" i="25"/>
  <c r="CZ47" i="25"/>
  <c r="DA47" i="25"/>
  <c r="DB47" i="25"/>
  <c r="DC47" i="25"/>
  <c r="DD47" i="25"/>
  <c r="DE47" i="25"/>
  <c r="DF47" i="25"/>
  <c r="DG47" i="25"/>
  <c r="DH47" i="25"/>
  <c r="DI47" i="25"/>
  <c r="DJ47" i="25"/>
  <c r="DK47" i="25"/>
  <c r="DL47" i="25"/>
  <c r="DM47" i="25"/>
  <c r="DN47" i="25"/>
  <c r="DO47" i="25"/>
  <c r="DP47" i="25"/>
  <c r="DQ47" i="25"/>
  <c r="DR47" i="25"/>
  <c r="DS47" i="25"/>
  <c r="DT47" i="25"/>
  <c r="DU47" i="25"/>
  <c r="DV47" i="25"/>
  <c r="DW47" i="25"/>
  <c r="DX47" i="25"/>
  <c r="DY47" i="25"/>
  <c r="DZ47" i="25"/>
  <c r="EA47" i="25"/>
  <c r="EB47" i="25"/>
  <c r="EC47" i="25"/>
  <c r="ED47" i="25"/>
  <c r="EE47" i="25"/>
  <c r="EF47" i="25"/>
  <c r="EG47" i="25"/>
  <c r="EH47" i="25"/>
  <c r="EI47" i="25"/>
  <c r="EJ47" i="25"/>
  <c r="EK47" i="25"/>
  <c r="EL47" i="25"/>
  <c r="EM47" i="25"/>
  <c r="EN47" i="25"/>
  <c r="EO47" i="25"/>
  <c r="EP47" i="25"/>
  <c r="EQ47" i="25"/>
  <c r="ER47" i="25"/>
  <c r="ES47" i="25"/>
  <c r="ET47" i="25"/>
  <c r="EU47" i="25"/>
  <c r="EV47" i="25"/>
  <c r="EW47" i="25"/>
  <c r="EX47" i="25"/>
  <c r="EY47" i="25"/>
  <c r="EZ47" i="25"/>
  <c r="FA47" i="25"/>
  <c r="FB47" i="25"/>
  <c r="FC47" i="25"/>
  <c r="FD47" i="25"/>
  <c r="FE47" i="25"/>
  <c r="FF47" i="25"/>
  <c r="FG47" i="25"/>
  <c r="FH47" i="25"/>
  <c r="FI47" i="25"/>
  <c r="FJ47" i="25"/>
  <c r="FK47" i="25"/>
  <c r="FL47" i="25"/>
  <c r="FM47" i="25"/>
  <c r="FN47" i="25"/>
  <c r="FO47" i="25"/>
  <c r="FP47" i="25"/>
  <c r="FQ47" i="25"/>
  <c r="FR47" i="25"/>
  <c r="FS47" i="25"/>
  <c r="E48" i="25"/>
  <c r="F48" i="25"/>
  <c r="G48" i="25"/>
  <c r="H48" i="25"/>
  <c r="I48" i="25"/>
  <c r="J48" i="25"/>
  <c r="K48" i="25"/>
  <c r="L48" i="25"/>
  <c r="M48" i="25"/>
  <c r="N48" i="25"/>
  <c r="O48" i="25"/>
  <c r="P48" i="25"/>
  <c r="Q48" i="25"/>
  <c r="R48" i="25"/>
  <c r="S48" i="25"/>
  <c r="T48" i="25"/>
  <c r="U48" i="25"/>
  <c r="V48" i="25"/>
  <c r="W48" i="25"/>
  <c r="X48" i="25"/>
  <c r="Y48" i="25"/>
  <c r="Z48" i="25"/>
  <c r="AA48" i="25"/>
  <c r="AB48" i="25"/>
  <c r="AC48" i="25"/>
  <c r="AD48" i="25"/>
  <c r="AE48" i="25"/>
  <c r="AF48" i="25"/>
  <c r="AG48" i="25"/>
  <c r="AH48" i="25"/>
  <c r="AI48" i="25"/>
  <c r="AJ48" i="25"/>
  <c r="AK48" i="25"/>
  <c r="AL48" i="25"/>
  <c r="AM48" i="25"/>
  <c r="AN48" i="25"/>
  <c r="AO48" i="25"/>
  <c r="AP48" i="25"/>
  <c r="AW48" i="25"/>
  <c r="AX48" i="25"/>
  <c r="AY48" i="25"/>
  <c r="AZ48" i="25"/>
  <c r="BA48" i="25"/>
  <c r="BB48" i="25"/>
  <c r="BC48" i="25"/>
  <c r="BD48" i="25"/>
  <c r="BE48" i="25"/>
  <c r="BF48" i="25"/>
  <c r="BG48" i="25"/>
  <c r="BH48" i="25"/>
  <c r="BI48" i="25"/>
  <c r="BJ48" i="25"/>
  <c r="BK48" i="25"/>
  <c r="BL48" i="25"/>
  <c r="BM48" i="25"/>
  <c r="BN48" i="25"/>
  <c r="BO48" i="25"/>
  <c r="BP48" i="25"/>
  <c r="BQ48" i="25"/>
  <c r="BR48" i="25"/>
  <c r="BS48" i="25"/>
  <c r="BT48" i="25"/>
  <c r="BU48" i="25"/>
  <c r="BV48" i="25"/>
  <c r="BW48" i="25"/>
  <c r="BX48" i="25"/>
  <c r="BY48" i="25"/>
  <c r="BZ48" i="25"/>
  <c r="CA48" i="25"/>
  <c r="CB48" i="25"/>
  <c r="CC48" i="25"/>
  <c r="CD48" i="25"/>
  <c r="CE48" i="25"/>
  <c r="CF48" i="25"/>
  <c r="CG48" i="25"/>
  <c r="CH48" i="25"/>
  <c r="CI48" i="25"/>
  <c r="CJ48" i="25"/>
  <c r="CK48" i="25"/>
  <c r="CL48" i="25"/>
  <c r="CM48" i="25"/>
  <c r="CN48" i="25"/>
  <c r="CO48" i="25"/>
  <c r="CP48" i="25"/>
  <c r="CQ48" i="25"/>
  <c r="CR48" i="25"/>
  <c r="CS48" i="25"/>
  <c r="CT48" i="25"/>
  <c r="CU48" i="25"/>
  <c r="CV48" i="25"/>
  <c r="CW48" i="25"/>
  <c r="CX48" i="25"/>
  <c r="CY48" i="25"/>
  <c r="CZ48" i="25"/>
  <c r="DA48" i="25"/>
  <c r="DB48" i="25"/>
  <c r="DC48" i="25"/>
  <c r="DD48" i="25"/>
  <c r="DE48" i="25"/>
  <c r="DF48" i="25"/>
  <c r="DG48" i="25"/>
  <c r="DH48" i="25"/>
  <c r="DI48" i="25"/>
  <c r="DJ48" i="25"/>
  <c r="DK48" i="25"/>
  <c r="DL48" i="25"/>
  <c r="DM48" i="25"/>
  <c r="DN48" i="25"/>
  <c r="DO48" i="25"/>
  <c r="DP48" i="25"/>
  <c r="DQ48" i="25"/>
  <c r="DR48" i="25"/>
  <c r="DS48" i="25"/>
  <c r="DT48" i="25"/>
  <c r="DU48" i="25"/>
  <c r="DV48" i="25"/>
  <c r="DW48" i="25"/>
  <c r="DX48" i="25"/>
  <c r="DY48" i="25"/>
  <c r="DZ48" i="25"/>
  <c r="EA48" i="25"/>
  <c r="EB48" i="25"/>
  <c r="EC48" i="25"/>
  <c r="ED48" i="25"/>
  <c r="EE48" i="25"/>
  <c r="EF48" i="25"/>
  <c r="EG48" i="25"/>
  <c r="EH48" i="25"/>
  <c r="EI48" i="25"/>
  <c r="EJ48" i="25"/>
  <c r="EK48" i="25"/>
  <c r="EL48" i="25"/>
  <c r="EM48" i="25"/>
  <c r="EN48" i="25"/>
  <c r="EO48" i="25"/>
  <c r="EP48" i="25"/>
  <c r="EQ48" i="25"/>
  <c r="ER48" i="25"/>
  <c r="ES48" i="25"/>
  <c r="ET48" i="25"/>
  <c r="EU48" i="25"/>
  <c r="EV48" i="25"/>
  <c r="EW48" i="25"/>
  <c r="EX48" i="25"/>
  <c r="EY48" i="25"/>
  <c r="EZ48" i="25"/>
  <c r="FA48" i="25"/>
  <c r="FB48" i="25"/>
  <c r="FC48" i="25"/>
  <c r="FD48" i="25"/>
  <c r="FE48" i="25"/>
  <c r="FF48" i="25"/>
  <c r="FG48" i="25"/>
  <c r="FH48" i="25"/>
  <c r="FI48" i="25"/>
  <c r="FJ48" i="25"/>
  <c r="FK48" i="25"/>
  <c r="FL48" i="25"/>
  <c r="FM48" i="25"/>
  <c r="FN48" i="25"/>
  <c r="FO48" i="25"/>
  <c r="FP48" i="25"/>
  <c r="FQ48" i="25"/>
  <c r="FR48" i="25"/>
  <c r="FS48" i="25"/>
  <c r="D46" i="25"/>
  <c r="D47" i="25"/>
  <c r="D48" i="25"/>
  <c r="D45" i="25"/>
  <c r="D34" i="25"/>
  <c r="D35" i="25" s="1"/>
  <c r="E34" i="25"/>
  <c r="E35" i="25" s="1"/>
  <c r="F34" i="25"/>
  <c r="F35" i="25" s="1"/>
  <c r="G34" i="25"/>
  <c r="G35" i="25" s="1"/>
  <c r="H34" i="25"/>
  <c r="H35" i="25" s="1"/>
  <c r="I34" i="25"/>
  <c r="I35" i="25" s="1"/>
  <c r="J34" i="25"/>
  <c r="J35" i="25" s="1"/>
  <c r="K34" i="25"/>
  <c r="K35" i="25" s="1"/>
  <c r="L34" i="25"/>
  <c r="L35" i="25" s="1"/>
  <c r="M34" i="25"/>
  <c r="M35" i="25" s="1"/>
  <c r="N34" i="25"/>
  <c r="N35" i="25" s="1"/>
  <c r="O34" i="25"/>
  <c r="O35" i="25" s="1"/>
  <c r="P34" i="25"/>
  <c r="P35" i="25" s="1"/>
  <c r="Q34" i="25"/>
  <c r="Q35" i="25" s="1"/>
  <c r="R34" i="25"/>
  <c r="R35" i="25" s="1"/>
  <c r="S34" i="25"/>
  <c r="S35" i="25" s="1"/>
  <c r="T34" i="25"/>
  <c r="T35" i="25" s="1"/>
  <c r="U34" i="25"/>
  <c r="U35" i="25" s="1"/>
  <c r="V34" i="25"/>
  <c r="V35" i="25" s="1"/>
  <c r="W34" i="25"/>
  <c r="W35" i="25" s="1"/>
  <c r="X34" i="25"/>
  <c r="X35" i="25" s="1"/>
  <c r="Y34" i="25"/>
  <c r="Y35" i="25" s="1"/>
  <c r="Z34" i="25"/>
  <c r="Z35" i="25" s="1"/>
  <c r="AA34" i="25"/>
  <c r="AA35" i="25" s="1"/>
  <c r="AB34" i="25"/>
  <c r="AC34" i="25"/>
  <c r="AC35" i="25" s="1"/>
  <c r="AD34" i="25"/>
  <c r="AD35" i="25" s="1"/>
  <c r="AE34" i="25"/>
  <c r="AE35" i="25" s="1"/>
  <c r="AF34" i="25"/>
  <c r="AF35" i="25" s="1"/>
  <c r="AG34" i="25"/>
  <c r="AG35" i="25" s="1"/>
  <c r="AH34" i="25"/>
  <c r="AI34" i="25"/>
  <c r="AI35" i="25" s="1"/>
  <c r="AJ34" i="25"/>
  <c r="AJ35" i="25" s="1"/>
  <c r="AK34" i="25"/>
  <c r="AK35" i="25" s="1"/>
  <c r="AL34" i="25"/>
  <c r="AL35" i="25" s="1"/>
  <c r="AM34" i="25"/>
  <c r="AM35" i="25" s="1"/>
  <c r="AN34" i="25"/>
  <c r="AN35" i="25" s="1"/>
  <c r="AO34" i="25"/>
  <c r="AP34" i="25"/>
  <c r="AP35" i="25" s="1"/>
  <c r="AQ34" i="25"/>
  <c r="AQ35" i="25" s="1"/>
  <c r="AR34" i="25"/>
  <c r="AR35" i="25" s="1"/>
  <c r="AS34" i="25"/>
  <c r="AS35" i="25" s="1"/>
  <c r="AT34" i="25"/>
  <c r="AT35" i="25" s="1"/>
  <c r="AU34" i="25"/>
  <c r="AV34" i="25"/>
  <c r="AV35" i="25" s="1"/>
  <c r="AW34" i="25"/>
  <c r="AW35" i="25" s="1"/>
  <c r="AX34" i="25"/>
  <c r="AX35" i="25" s="1"/>
  <c r="AY34" i="25"/>
  <c r="AY35" i="25" s="1"/>
  <c r="AZ34" i="25"/>
  <c r="BA34" i="25"/>
  <c r="BA35" i="25" s="1"/>
  <c r="BB34" i="25"/>
  <c r="BB35" i="25" s="1"/>
  <c r="BC34" i="25"/>
  <c r="BC35" i="25" s="1"/>
  <c r="BD34" i="25"/>
  <c r="BE34" i="25"/>
  <c r="BE35" i="25" s="1"/>
  <c r="BF34" i="25"/>
  <c r="BF35" i="25" s="1"/>
  <c r="BG34" i="25"/>
  <c r="BG35" i="25" s="1"/>
  <c r="BH34" i="25"/>
  <c r="BH35" i="25" s="1"/>
  <c r="BI34" i="25"/>
  <c r="BJ34" i="25"/>
  <c r="BJ35" i="25" s="1"/>
  <c r="BK34" i="25"/>
  <c r="BK35" i="25" s="1"/>
  <c r="BL34" i="25"/>
  <c r="BL35" i="25" s="1"/>
  <c r="BM34" i="25"/>
  <c r="BM35" i="25" s="1"/>
  <c r="BN34" i="25"/>
  <c r="BO34" i="25"/>
  <c r="BO35" i="25" s="1"/>
  <c r="BP34" i="25"/>
  <c r="BP35" i="25" s="1"/>
  <c r="BQ34" i="25"/>
  <c r="BQ35" i="25" s="1"/>
  <c r="BR34" i="25"/>
  <c r="BS34" i="25"/>
  <c r="BS35" i="25" s="1"/>
  <c r="BT34" i="25"/>
  <c r="BT35" i="25" s="1"/>
  <c r="BU34" i="25"/>
  <c r="BU35" i="25" s="1"/>
  <c r="BV34" i="25"/>
  <c r="BV35" i="25" s="1"/>
  <c r="BW34" i="25"/>
  <c r="BX34" i="25"/>
  <c r="BX35" i="25" s="1"/>
  <c r="BY34" i="25"/>
  <c r="BY35" i="25" s="1"/>
  <c r="BZ34" i="25"/>
  <c r="BZ35" i="25" s="1"/>
  <c r="CA34" i="25"/>
  <c r="CA35" i="25" s="1"/>
  <c r="CB34" i="25"/>
  <c r="CC34" i="25"/>
  <c r="CC35" i="25" s="1"/>
  <c r="CD34" i="25"/>
  <c r="CD35" i="25" s="1"/>
  <c r="CE34" i="25"/>
  <c r="CE35" i="25" s="1"/>
  <c r="CF34" i="25"/>
  <c r="CG34" i="25"/>
  <c r="CG35" i="25" s="1"/>
  <c r="CH34" i="25"/>
  <c r="CH35" i="25" s="1"/>
  <c r="CI34" i="25"/>
  <c r="CI35" i="25" s="1"/>
  <c r="CJ34" i="25"/>
  <c r="CK34" i="25"/>
  <c r="CL34" i="25"/>
  <c r="CL35" i="25" s="1"/>
  <c r="CM34" i="25"/>
  <c r="CM35" i="25" s="1"/>
  <c r="CN34" i="25"/>
  <c r="CN35" i="25" s="1"/>
  <c r="CO34" i="25"/>
  <c r="CO35" i="25" s="1"/>
  <c r="CP34" i="25"/>
  <c r="CQ34" i="25"/>
  <c r="CQ35" i="25" s="1"/>
  <c r="CR34" i="25"/>
  <c r="CR35" i="25" s="1"/>
  <c r="CS34" i="25"/>
  <c r="CS35" i="25" s="1"/>
  <c r="CT34" i="25"/>
  <c r="CT35" i="25" s="1"/>
  <c r="CU34" i="25"/>
  <c r="CU35" i="25" s="1"/>
  <c r="CV34" i="25"/>
  <c r="CV35" i="25" s="1"/>
  <c r="CW34" i="25"/>
  <c r="CW35" i="25" s="1"/>
  <c r="CX34" i="25"/>
  <c r="CX35" i="25" s="1"/>
  <c r="B63" i="25"/>
  <c r="B62" i="25"/>
  <c r="B64" i="25"/>
  <c r="CY34" i="25"/>
  <c r="CZ34" i="25"/>
  <c r="CZ35" i="25" s="1"/>
  <c r="DA34" i="25"/>
  <c r="DA35" i="25" s="1"/>
  <c r="DB34" i="25"/>
  <c r="DB35" i="25" s="1"/>
  <c r="DC34" i="25"/>
  <c r="DC35" i="25" s="1"/>
  <c r="DD34" i="25"/>
  <c r="DE34" i="25"/>
  <c r="DE35" i="25" s="1"/>
  <c r="DF34" i="25"/>
  <c r="DF35" i="25" s="1"/>
  <c r="DG34" i="25"/>
  <c r="DG35" i="25" s="1"/>
  <c r="DG7" i="25"/>
  <c r="DH34" i="25"/>
  <c r="DH35" i="25" s="1"/>
  <c r="DI34" i="25"/>
  <c r="DI35" i="25" s="1"/>
  <c r="DJ34" i="25"/>
  <c r="DJ35" i="25" s="1"/>
  <c r="DK34" i="25"/>
  <c r="DK35" i="25" s="1"/>
  <c r="DL34" i="25"/>
  <c r="DL35" i="25" s="1"/>
  <c r="DM34" i="25"/>
  <c r="DM35" i="25" s="1"/>
  <c r="DN34" i="25"/>
  <c r="DN35" i="25" s="1"/>
  <c r="DO34" i="25"/>
  <c r="DO35" i="25" s="1"/>
  <c r="DP34" i="25"/>
  <c r="DP35" i="25" s="1"/>
  <c r="DQ34" i="25"/>
  <c r="DQ35" i="25" s="1"/>
  <c r="DR34" i="25"/>
  <c r="DR35" i="25" s="1"/>
  <c r="DS34" i="25"/>
  <c r="DS35" i="25" s="1"/>
  <c r="DT34" i="25"/>
  <c r="DT35" i="25" s="1"/>
  <c r="DU34" i="25"/>
  <c r="DU35" i="25" s="1"/>
  <c r="DV34" i="25"/>
  <c r="DV35" i="25" s="1"/>
  <c r="DW34" i="25"/>
  <c r="DW35" i="25" s="1"/>
  <c r="DX34" i="25"/>
  <c r="DX35" i="25" s="1"/>
  <c r="DY34" i="25"/>
  <c r="DY35" i="25" s="1"/>
  <c r="DZ34" i="25"/>
  <c r="DZ35" i="25" s="1"/>
  <c r="EA34" i="25"/>
  <c r="EA35" i="25" s="1"/>
  <c r="EB34" i="25"/>
  <c r="EB35" i="25" s="1"/>
  <c r="EC34" i="25"/>
  <c r="EC35" i="25" s="1"/>
  <c r="ED34" i="25"/>
  <c r="ED35" i="25" s="1"/>
  <c r="EE34" i="25"/>
  <c r="EE35" i="25" s="1"/>
  <c r="EF34" i="25"/>
  <c r="EF35" i="25" s="1"/>
  <c r="EG34" i="25"/>
  <c r="EG35" i="25" s="1"/>
  <c r="EH34" i="25"/>
  <c r="EH35" i="25" s="1"/>
  <c r="EI34" i="25"/>
  <c r="EI35" i="25" s="1"/>
  <c r="EJ34" i="25"/>
  <c r="EJ35" i="25" s="1"/>
  <c r="EK34" i="25"/>
  <c r="EK35" i="25" s="1"/>
  <c r="EL34" i="25"/>
  <c r="EL35" i="25" s="1"/>
  <c r="EM34" i="25"/>
  <c r="EM35" i="25" s="1"/>
  <c r="EN34" i="25"/>
  <c r="EN35" i="25" s="1"/>
  <c r="EO34" i="25"/>
  <c r="EO35" i="25" s="1"/>
  <c r="EP34" i="25"/>
  <c r="EP35" i="25" s="1"/>
  <c r="EQ34" i="25"/>
  <c r="EQ35" i="25" s="1"/>
  <c r="ER34" i="25"/>
  <c r="ER35" i="25" s="1"/>
  <c r="ES34" i="25"/>
  <c r="ES35" i="25" s="1"/>
  <c r="ET34" i="25"/>
  <c r="ET35" i="25" s="1"/>
  <c r="EU34" i="25"/>
  <c r="EU35" i="25" s="1"/>
  <c r="EV34" i="25"/>
  <c r="EV35" i="25" s="1"/>
  <c r="EW34" i="25"/>
  <c r="EW35" i="25" s="1"/>
  <c r="EX34" i="25"/>
  <c r="EX35" i="25" s="1"/>
  <c r="EY34" i="25"/>
  <c r="EY35" i="25" s="1"/>
  <c r="EZ34" i="25"/>
  <c r="EZ35" i="25" s="1"/>
  <c r="FA34" i="25"/>
  <c r="FA35" i="25" s="1"/>
  <c r="FB34" i="25"/>
  <c r="FB35" i="25" s="1"/>
  <c r="FC34" i="25"/>
  <c r="FC35" i="25" s="1"/>
  <c r="FD34" i="25"/>
  <c r="FD35" i="25" s="1"/>
  <c r="FE34" i="25"/>
  <c r="FE35" i="25" s="1"/>
  <c r="FF34" i="25"/>
  <c r="FF35" i="25" s="1"/>
  <c r="FG34" i="25"/>
  <c r="FG35" i="25" s="1"/>
  <c r="FH34" i="25"/>
  <c r="FH35" i="25" s="1"/>
  <c r="FI34" i="25"/>
  <c r="FI35" i="25" s="1"/>
  <c r="FJ34" i="25"/>
  <c r="FJ35" i="25" s="1"/>
  <c r="FK34" i="25"/>
  <c r="FK35" i="25" s="1"/>
  <c r="FL34" i="25"/>
  <c r="FL35" i="25" s="1"/>
  <c r="FM34" i="25"/>
  <c r="FM35" i="25" s="1"/>
  <c r="FN34" i="25"/>
  <c r="FN35" i="25" s="1"/>
  <c r="FO34" i="25"/>
  <c r="FO35" i="25" s="1"/>
  <c r="FP34" i="25"/>
  <c r="FP35" i="25" s="1"/>
  <c r="FQ34" i="25"/>
  <c r="FQ35" i="25" s="1"/>
  <c r="FR34" i="25"/>
  <c r="FR35" i="25" s="1"/>
  <c r="FS34" i="25"/>
  <c r="FS35" i="25" s="1"/>
  <c r="C34" i="25"/>
  <c r="C35" i="25" s="1"/>
  <c r="D9" i="25"/>
  <c r="E9" i="25"/>
  <c r="F9" i="25"/>
  <c r="G9" i="25"/>
  <c r="H9" i="25"/>
  <c r="I9" i="25"/>
  <c r="J9" i="25"/>
  <c r="K9" i="25"/>
  <c r="L9" i="25"/>
  <c r="M9" i="25"/>
  <c r="N9" i="25"/>
  <c r="O9" i="25"/>
  <c r="P9" i="25"/>
  <c r="Q9" i="25"/>
  <c r="R9" i="25"/>
  <c r="S9" i="25"/>
  <c r="T9" i="25"/>
  <c r="U9" i="25"/>
  <c r="V9" i="25"/>
  <c r="W9" i="25"/>
  <c r="X9" i="25"/>
  <c r="Y9" i="25"/>
  <c r="Z9" i="25"/>
  <c r="AA9" i="25"/>
  <c r="AB9" i="25"/>
  <c r="AC9" i="25"/>
  <c r="AD9" i="25"/>
  <c r="AE9" i="25"/>
  <c r="AF9" i="25"/>
  <c r="AG9" i="25"/>
  <c r="AH9" i="25"/>
  <c r="AI9" i="25"/>
  <c r="AJ9" i="25"/>
  <c r="AK9" i="25"/>
  <c r="AL9" i="25"/>
  <c r="AM9" i="25"/>
  <c r="AN9" i="25"/>
  <c r="AO9" i="25"/>
  <c r="AP9" i="25"/>
  <c r="AQ9" i="25"/>
  <c r="AR9" i="25"/>
  <c r="AS9" i="25"/>
  <c r="AT9" i="25"/>
  <c r="AU9" i="25"/>
  <c r="AV9" i="25"/>
  <c r="AW9" i="25"/>
  <c r="AX9" i="25"/>
  <c r="AY9" i="25"/>
  <c r="AZ9" i="25"/>
  <c r="BA9" i="25"/>
  <c r="BB9" i="25"/>
  <c r="BC9" i="25"/>
  <c r="BD9" i="25"/>
  <c r="BE9" i="25"/>
  <c r="BF9" i="25"/>
  <c r="BG9" i="25"/>
  <c r="BH9" i="25"/>
  <c r="BI9" i="25"/>
  <c r="BJ9" i="25"/>
  <c r="BK9" i="25"/>
  <c r="BL9" i="25"/>
  <c r="BM9" i="25"/>
  <c r="BN9" i="25"/>
  <c r="BO9" i="25"/>
  <c r="BP9" i="25"/>
  <c r="BQ9" i="25"/>
  <c r="BR9" i="25"/>
  <c r="BS9" i="25"/>
  <c r="BT9" i="25"/>
  <c r="BU9" i="25"/>
  <c r="BV9" i="25"/>
  <c r="BW9" i="25"/>
  <c r="BX9" i="25"/>
  <c r="BY9" i="25"/>
  <c r="BZ9" i="25"/>
  <c r="CA9" i="25"/>
  <c r="CB9" i="25"/>
  <c r="CC9" i="25"/>
  <c r="CD9" i="25"/>
  <c r="CE9" i="25"/>
  <c r="CF9" i="25"/>
  <c r="CG9" i="25"/>
  <c r="CH9" i="25"/>
  <c r="CI9" i="25"/>
  <c r="CJ9" i="25"/>
  <c r="CK9" i="25"/>
  <c r="CL9" i="25"/>
  <c r="CM9" i="25"/>
  <c r="CN9" i="25"/>
  <c r="CO9" i="25"/>
  <c r="CP9" i="25"/>
  <c r="CQ9" i="25"/>
  <c r="CR9" i="25"/>
  <c r="CS9" i="25"/>
  <c r="CT9" i="25"/>
  <c r="CU9" i="25"/>
  <c r="CV9" i="25"/>
  <c r="CW9" i="25"/>
  <c r="CX9" i="25"/>
  <c r="CY9" i="25"/>
  <c r="CZ9" i="25"/>
  <c r="DA9" i="25"/>
  <c r="DB9" i="25"/>
  <c r="DC9" i="25"/>
  <c r="DD9" i="25"/>
  <c r="DE9" i="25"/>
  <c r="DF9" i="25"/>
  <c r="DG9" i="25"/>
  <c r="DH9" i="25"/>
  <c r="DI9" i="25"/>
  <c r="DJ9" i="25"/>
  <c r="DK9" i="25"/>
  <c r="DL9" i="25"/>
  <c r="DM9" i="25"/>
  <c r="DN9" i="25"/>
  <c r="DO9" i="25"/>
  <c r="DP9" i="25"/>
  <c r="DQ9" i="25"/>
  <c r="DR9" i="25"/>
  <c r="DS9" i="25"/>
  <c r="DT9" i="25"/>
  <c r="DU9" i="25"/>
  <c r="DV9" i="25"/>
  <c r="DW9" i="25"/>
  <c r="DX9" i="25"/>
  <c r="DY9" i="25"/>
  <c r="DZ9" i="25"/>
  <c r="EA9" i="25"/>
  <c r="EB9" i="25"/>
  <c r="EC9" i="25"/>
  <c r="ED9" i="25"/>
  <c r="EE9" i="25"/>
  <c r="EF9" i="25"/>
  <c r="EG9" i="25"/>
  <c r="EH9" i="25"/>
  <c r="EI9" i="25"/>
  <c r="EJ9" i="25"/>
  <c r="EK9" i="25"/>
  <c r="EL9" i="25"/>
  <c r="EM9" i="25"/>
  <c r="EN9" i="25"/>
  <c r="EO9" i="25"/>
  <c r="EP9" i="25"/>
  <c r="EQ9" i="25"/>
  <c r="ER9" i="25"/>
  <c r="ES9" i="25"/>
  <c r="ET9" i="25"/>
  <c r="EU9" i="25"/>
  <c r="EV9" i="25"/>
  <c r="EW9" i="25"/>
  <c r="EX9" i="25"/>
  <c r="EY9" i="25"/>
  <c r="EZ9" i="25"/>
  <c r="FA9" i="25"/>
  <c r="FB9" i="25"/>
  <c r="FC9" i="25"/>
  <c r="FD9" i="25"/>
  <c r="FE9" i="25"/>
  <c r="FF9" i="25"/>
  <c r="FG9" i="25"/>
  <c r="FH9" i="25"/>
  <c r="FI9" i="25"/>
  <c r="FJ9" i="25"/>
  <c r="FK9" i="25"/>
  <c r="FL9" i="25"/>
  <c r="FM9" i="25"/>
  <c r="FN9" i="25"/>
  <c r="FO9" i="25"/>
  <c r="FP9" i="25"/>
  <c r="FQ9" i="25"/>
  <c r="FR9" i="25"/>
  <c r="FS9" i="25"/>
  <c r="D7" i="25"/>
  <c r="E7" i="25"/>
  <c r="F7" i="25"/>
  <c r="G7" i="25"/>
  <c r="H7" i="25"/>
  <c r="I7" i="25"/>
  <c r="J7" i="25"/>
  <c r="K7" i="25"/>
  <c r="L7" i="25"/>
  <c r="M7" i="25"/>
  <c r="N7" i="25"/>
  <c r="O7" i="25"/>
  <c r="P7" i="25"/>
  <c r="AM7" i="25"/>
  <c r="AT7" i="25"/>
  <c r="AV7" i="25"/>
  <c r="BA7" i="25"/>
  <c r="B69" i="25"/>
  <c r="B66" i="25"/>
  <c r="B67" i="25"/>
  <c r="BJ7" i="25"/>
  <c r="BO7" i="25"/>
  <c r="BX7" i="25"/>
  <c r="CC7" i="25"/>
  <c r="CF7" i="25"/>
  <c r="B68" i="25"/>
  <c r="CQ7" i="25"/>
  <c r="CZ7" i="25"/>
  <c r="DM7" i="25"/>
  <c r="FD7" i="25"/>
  <c r="FE7" i="25"/>
  <c r="FF7" i="25"/>
  <c r="FG7" i="25"/>
  <c r="FH7" i="25"/>
  <c r="FI7" i="25"/>
  <c r="FJ7" i="25"/>
  <c r="FK7" i="25"/>
  <c r="FL7" i="25"/>
  <c r="FM7" i="25"/>
  <c r="FN7" i="25"/>
  <c r="FO7" i="25"/>
  <c r="FP7" i="25"/>
  <c r="FQ7" i="25"/>
  <c r="FR7" i="25"/>
  <c r="FS7" i="25"/>
  <c r="C9" i="25"/>
  <c r="C7" i="25"/>
  <c r="D7" i="11"/>
  <c r="B69" i="11"/>
  <c r="B66" i="11"/>
  <c r="B67" i="11"/>
  <c r="E7" i="11"/>
  <c r="F7" i="11"/>
  <c r="G7" i="11"/>
  <c r="H7" i="11"/>
  <c r="I7" i="11"/>
  <c r="J7" i="11"/>
  <c r="K7" i="11"/>
  <c r="L7" i="11"/>
  <c r="M7" i="11"/>
  <c r="N7" i="11"/>
  <c r="O7" i="11"/>
  <c r="P7" i="11"/>
  <c r="AM7" i="11"/>
  <c r="AT7" i="11"/>
  <c r="AV7" i="11"/>
  <c r="BA7" i="11"/>
  <c r="B63" i="11"/>
  <c r="B62" i="11"/>
  <c r="BJ7" i="11"/>
  <c r="BO7" i="11"/>
  <c r="BX7" i="11"/>
  <c r="CC7" i="11"/>
  <c r="CF7" i="11"/>
  <c r="B68" i="11"/>
  <c r="CQ7" i="11"/>
  <c r="CZ7" i="11"/>
  <c r="DG7" i="11"/>
  <c r="DM7" i="11"/>
  <c r="FD7" i="11"/>
  <c r="FE7" i="11"/>
  <c r="FF7" i="11"/>
  <c r="FG7" i="11"/>
  <c r="FH7" i="11"/>
  <c r="FI7" i="11"/>
  <c r="FJ7" i="11"/>
  <c r="FK7" i="11"/>
  <c r="FL7" i="11"/>
  <c r="FM7" i="11"/>
  <c r="FN7" i="11"/>
  <c r="FO7" i="11"/>
  <c r="FP7" i="11"/>
  <c r="FQ7" i="11"/>
  <c r="FR7" i="11"/>
  <c r="FS7" i="11"/>
  <c r="C7"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AH9" i="11"/>
  <c r="AI9" i="11"/>
  <c r="AJ9" i="11"/>
  <c r="AK9" i="11"/>
  <c r="AL9" i="11"/>
  <c r="AM9" i="11"/>
  <c r="AN9" i="11"/>
  <c r="AO9" i="11"/>
  <c r="AP9" i="11"/>
  <c r="AQ9" i="11"/>
  <c r="AR9" i="11"/>
  <c r="AS9" i="11"/>
  <c r="AT9" i="11"/>
  <c r="AU9" i="11"/>
  <c r="AV9" i="11"/>
  <c r="AW9" i="11"/>
  <c r="AX9" i="11"/>
  <c r="AY9" i="11"/>
  <c r="AZ9" i="11"/>
  <c r="BA9" i="11"/>
  <c r="BB9" i="11"/>
  <c r="BC9" i="11"/>
  <c r="BD9" i="11"/>
  <c r="BE9" i="11"/>
  <c r="BF9" i="11"/>
  <c r="BG9" i="11"/>
  <c r="BH9" i="11"/>
  <c r="BI9" i="11"/>
  <c r="BJ9" i="11"/>
  <c r="BK9" i="11"/>
  <c r="BL9" i="11"/>
  <c r="BM9" i="11"/>
  <c r="BN9" i="11"/>
  <c r="BO9" i="11"/>
  <c r="BP9" i="11"/>
  <c r="BQ9" i="11"/>
  <c r="BR9" i="11"/>
  <c r="BS9" i="11"/>
  <c r="BT9" i="11"/>
  <c r="BU9" i="11"/>
  <c r="BV9" i="11"/>
  <c r="BW9" i="11"/>
  <c r="BX9" i="11"/>
  <c r="BY9" i="11"/>
  <c r="BZ9" i="11"/>
  <c r="CA9" i="11"/>
  <c r="CB9" i="11"/>
  <c r="CC9" i="11"/>
  <c r="CD9" i="11"/>
  <c r="CE9" i="11"/>
  <c r="CF9" i="11"/>
  <c r="CG9" i="11"/>
  <c r="CH9" i="11"/>
  <c r="CI9" i="11"/>
  <c r="CJ9" i="11"/>
  <c r="CK9" i="11"/>
  <c r="CL9" i="11"/>
  <c r="CM9" i="11"/>
  <c r="CN9" i="11"/>
  <c r="CO9" i="11"/>
  <c r="CP9" i="11"/>
  <c r="CQ9" i="11"/>
  <c r="CR9" i="11"/>
  <c r="CS9" i="11"/>
  <c r="CT9" i="11"/>
  <c r="CU9" i="11"/>
  <c r="CV9" i="11"/>
  <c r="CW9" i="11"/>
  <c r="CX9" i="11"/>
  <c r="CY9" i="11"/>
  <c r="CZ9" i="11"/>
  <c r="DA9" i="11"/>
  <c r="DB9" i="11"/>
  <c r="DC9" i="11"/>
  <c r="DD9" i="11"/>
  <c r="DE9" i="11"/>
  <c r="DF9" i="11"/>
  <c r="DG9" i="11"/>
  <c r="DH9" i="11"/>
  <c r="DI9" i="11"/>
  <c r="DJ9" i="11"/>
  <c r="DK9" i="11"/>
  <c r="DL9" i="11"/>
  <c r="DM9" i="11"/>
  <c r="DN9" i="11"/>
  <c r="DO9" i="11"/>
  <c r="DP9" i="11"/>
  <c r="DQ9" i="11"/>
  <c r="DR9" i="11"/>
  <c r="DS9" i="11"/>
  <c r="DT9" i="11"/>
  <c r="DU9" i="11"/>
  <c r="DV9" i="11"/>
  <c r="DW9" i="11"/>
  <c r="DX9" i="11"/>
  <c r="DY9" i="11"/>
  <c r="DZ9" i="11"/>
  <c r="EA9" i="11"/>
  <c r="EB9" i="11"/>
  <c r="EC9" i="11"/>
  <c r="ED9" i="11"/>
  <c r="EE9" i="11"/>
  <c r="EF9" i="11"/>
  <c r="EG9" i="11"/>
  <c r="EH9" i="11"/>
  <c r="EI9" i="11"/>
  <c r="EJ9" i="11"/>
  <c r="EK9" i="11"/>
  <c r="EL9" i="11"/>
  <c r="EM9" i="11"/>
  <c r="EN9" i="11"/>
  <c r="EO9" i="11"/>
  <c r="EP9" i="11"/>
  <c r="EQ9" i="11"/>
  <c r="ER9" i="11"/>
  <c r="ES9" i="11"/>
  <c r="ET9" i="11"/>
  <c r="EU9" i="11"/>
  <c r="EV9" i="11"/>
  <c r="EW9" i="11"/>
  <c r="EX9" i="11"/>
  <c r="EY9" i="11"/>
  <c r="EZ9" i="11"/>
  <c r="FA9" i="11"/>
  <c r="FB9" i="11"/>
  <c r="FC9" i="11"/>
  <c r="FD9" i="11"/>
  <c r="FE9" i="11"/>
  <c r="FF9" i="11"/>
  <c r="FG9" i="11"/>
  <c r="FH9" i="11"/>
  <c r="FI9" i="11"/>
  <c r="FJ9" i="11"/>
  <c r="FK9" i="11"/>
  <c r="FL9" i="11"/>
  <c r="FM9" i="11"/>
  <c r="FN9" i="11"/>
  <c r="FO9" i="11"/>
  <c r="FP9" i="11"/>
  <c r="FQ9" i="11"/>
  <c r="FR9" i="11"/>
  <c r="FS9" i="11"/>
  <c r="C9" i="11"/>
  <c r="D34" i="11"/>
  <c r="D35" i="11" s="1"/>
  <c r="E34" i="11"/>
  <c r="E35" i="11" s="1"/>
  <c r="F34" i="11"/>
  <c r="F35" i="11" s="1"/>
  <c r="G34" i="11"/>
  <c r="G35" i="11" s="1"/>
  <c r="H34" i="11"/>
  <c r="H35" i="11" s="1"/>
  <c r="I34" i="11"/>
  <c r="I35" i="11" s="1"/>
  <c r="J34" i="11"/>
  <c r="J35" i="11" s="1"/>
  <c r="K34" i="11"/>
  <c r="K35" i="11" s="1"/>
  <c r="L34" i="11"/>
  <c r="L35" i="11" s="1"/>
  <c r="M34" i="11"/>
  <c r="M35" i="11" s="1"/>
  <c r="N34" i="11"/>
  <c r="N35" i="11" s="1"/>
  <c r="O34" i="11"/>
  <c r="O35" i="11" s="1"/>
  <c r="P34" i="11"/>
  <c r="P35" i="11" s="1"/>
  <c r="Q34" i="11"/>
  <c r="Q35" i="11" s="1"/>
  <c r="R34" i="11"/>
  <c r="R35" i="11" s="1"/>
  <c r="S34" i="11"/>
  <c r="S35" i="11" s="1"/>
  <c r="T34" i="11"/>
  <c r="T35" i="11" s="1"/>
  <c r="U34" i="11"/>
  <c r="U35" i="11" s="1"/>
  <c r="V34" i="11"/>
  <c r="V35" i="11" s="1"/>
  <c r="W34" i="11"/>
  <c r="W35" i="11" s="1"/>
  <c r="X34" i="11"/>
  <c r="X35" i="11" s="1"/>
  <c r="Y34" i="11"/>
  <c r="Y35" i="11" s="1"/>
  <c r="Z34" i="11"/>
  <c r="Z35" i="11" s="1"/>
  <c r="AA34" i="11"/>
  <c r="AA35" i="11" s="1"/>
  <c r="AB34" i="11"/>
  <c r="AC34" i="11"/>
  <c r="AC35" i="11" s="1"/>
  <c r="AD34" i="11"/>
  <c r="AD35" i="11" s="1"/>
  <c r="AE34" i="11"/>
  <c r="AE35" i="11" s="1"/>
  <c r="AF34" i="11"/>
  <c r="AF35" i="11" s="1"/>
  <c r="AG34" i="11"/>
  <c r="AG35" i="11" s="1"/>
  <c r="AH34" i="11"/>
  <c r="AI34" i="11"/>
  <c r="AI35" i="11" s="1"/>
  <c r="AJ34" i="11"/>
  <c r="AJ35" i="11" s="1"/>
  <c r="AK34" i="11"/>
  <c r="AK35" i="11" s="1"/>
  <c r="AL34" i="11"/>
  <c r="AL35" i="11" s="1"/>
  <c r="AM34" i="11"/>
  <c r="AM35" i="11" s="1"/>
  <c r="AN34" i="11"/>
  <c r="AN35" i="11" s="1"/>
  <c r="AO34" i="11"/>
  <c r="AP34" i="11"/>
  <c r="AP35" i="11" s="1"/>
  <c r="AQ34" i="11"/>
  <c r="AQ35" i="11" s="1"/>
  <c r="AR34" i="11"/>
  <c r="AR35" i="11" s="1"/>
  <c r="AS34" i="11"/>
  <c r="AS35" i="11" s="1"/>
  <c r="AT34" i="11"/>
  <c r="AT35" i="11" s="1"/>
  <c r="AU34" i="11"/>
  <c r="AV34" i="11"/>
  <c r="AV35" i="11" s="1"/>
  <c r="B64" i="11"/>
  <c r="AW34" i="11"/>
  <c r="AW35" i="11" s="1"/>
  <c r="AX34" i="11"/>
  <c r="AX35" i="11" s="1"/>
  <c r="AY34" i="11"/>
  <c r="AY35" i="11" s="1"/>
  <c r="AZ34" i="11"/>
  <c r="BA34" i="11"/>
  <c r="BA35" i="11" s="1"/>
  <c r="BB34" i="11"/>
  <c r="BB35" i="11" s="1"/>
  <c r="BC34" i="11"/>
  <c r="BC35" i="11" s="1"/>
  <c r="BD34" i="11"/>
  <c r="BE34" i="11"/>
  <c r="BE35" i="11" s="1"/>
  <c r="BF34" i="11"/>
  <c r="BF35" i="11" s="1"/>
  <c r="BG34" i="11"/>
  <c r="BG35" i="11" s="1"/>
  <c r="BH34" i="11"/>
  <c r="BH35" i="11" s="1"/>
  <c r="BI34" i="11"/>
  <c r="BJ34" i="11"/>
  <c r="BJ35" i="11" s="1"/>
  <c r="BK34" i="11"/>
  <c r="BK35" i="11" s="1"/>
  <c r="BL34" i="11"/>
  <c r="BL35" i="11" s="1"/>
  <c r="BM34" i="11"/>
  <c r="BM35" i="11" s="1"/>
  <c r="BN34" i="11"/>
  <c r="BO34" i="11"/>
  <c r="BO35" i="11" s="1"/>
  <c r="BP34" i="11"/>
  <c r="BP35" i="11" s="1"/>
  <c r="BQ34" i="11"/>
  <c r="BQ35" i="11" s="1"/>
  <c r="BR34" i="11"/>
  <c r="BS34" i="11"/>
  <c r="BS35" i="11" s="1"/>
  <c r="BT34" i="11"/>
  <c r="BT35" i="11" s="1"/>
  <c r="BU34" i="11"/>
  <c r="BU35" i="11" s="1"/>
  <c r="BV34" i="11"/>
  <c r="BV35" i="11" s="1"/>
  <c r="BW34" i="11"/>
  <c r="BX34" i="11"/>
  <c r="BX35" i="11" s="1"/>
  <c r="BY34" i="11"/>
  <c r="BY35" i="11" s="1"/>
  <c r="BZ34" i="11"/>
  <c r="BZ35" i="11" s="1"/>
  <c r="CA34" i="11"/>
  <c r="CA35" i="11" s="1"/>
  <c r="CB34" i="11"/>
  <c r="CC34" i="11"/>
  <c r="CC35" i="11" s="1"/>
  <c r="CD34" i="11"/>
  <c r="CD35" i="11" s="1"/>
  <c r="CE34" i="11"/>
  <c r="CE35" i="11" s="1"/>
  <c r="CF34" i="11"/>
  <c r="CG34" i="11"/>
  <c r="CG35" i="11" s="1"/>
  <c r="CH34" i="11"/>
  <c r="CH35" i="11" s="1"/>
  <c r="CI34" i="11"/>
  <c r="CI35" i="11" s="1"/>
  <c r="CJ34" i="11"/>
  <c r="CK34" i="11"/>
  <c r="CL34" i="11"/>
  <c r="CL35" i="11" s="1"/>
  <c r="CM34" i="11"/>
  <c r="CM35" i="11" s="1"/>
  <c r="CN34" i="11"/>
  <c r="CN35" i="11" s="1"/>
  <c r="CO34" i="11"/>
  <c r="CO35" i="11" s="1"/>
  <c r="CP34" i="11"/>
  <c r="CQ34" i="11"/>
  <c r="CQ35" i="11" s="1"/>
  <c r="CR34" i="11"/>
  <c r="CR35" i="11" s="1"/>
  <c r="CS34" i="11"/>
  <c r="CS35" i="11" s="1"/>
  <c r="CT34" i="11"/>
  <c r="CT35" i="11" s="1"/>
  <c r="CU34" i="11"/>
  <c r="CU35" i="11" s="1"/>
  <c r="CV34" i="11"/>
  <c r="CV35" i="11" s="1"/>
  <c r="CW34" i="11"/>
  <c r="CW35" i="11" s="1"/>
  <c r="CX34" i="11"/>
  <c r="CX35" i="11" s="1"/>
  <c r="CY34" i="11"/>
  <c r="CZ34" i="11"/>
  <c r="CZ35" i="11" s="1"/>
  <c r="DA34" i="11"/>
  <c r="DA35" i="11" s="1"/>
  <c r="DB34" i="11"/>
  <c r="DB35" i="11" s="1"/>
  <c r="DC34" i="11"/>
  <c r="DC35" i="11" s="1"/>
  <c r="DD34" i="11"/>
  <c r="DE34" i="11"/>
  <c r="DE35" i="11" s="1"/>
  <c r="DF34" i="11"/>
  <c r="DF35" i="11" s="1"/>
  <c r="DG34" i="11"/>
  <c r="DG35" i="11" s="1"/>
  <c r="DH34" i="11"/>
  <c r="DI34" i="11"/>
  <c r="DI35" i="11" s="1"/>
  <c r="DJ34" i="11"/>
  <c r="DJ35" i="11" s="1"/>
  <c r="DK34" i="11"/>
  <c r="DK35" i="11" s="1"/>
  <c r="DL34" i="11"/>
  <c r="DL35" i="11" s="1"/>
  <c r="DM34" i="11"/>
  <c r="DM35" i="11" s="1"/>
  <c r="DN34" i="11"/>
  <c r="DO34" i="11"/>
  <c r="DO35" i="11" s="1"/>
  <c r="DP34" i="11"/>
  <c r="DP35" i="11" s="1"/>
  <c r="DQ34" i="11"/>
  <c r="DQ35" i="11" s="1"/>
  <c r="DR34" i="11"/>
  <c r="DR35" i="11" s="1"/>
  <c r="DS34" i="11"/>
  <c r="DS35" i="11" s="1"/>
  <c r="DT34" i="11"/>
  <c r="DT35" i="11" s="1"/>
  <c r="DU34" i="11"/>
  <c r="DU35" i="11" s="1"/>
  <c r="DV34" i="11"/>
  <c r="DV35" i="11" s="1"/>
  <c r="DW34" i="11"/>
  <c r="DW35" i="11" s="1"/>
  <c r="DX34" i="11"/>
  <c r="DX35" i="11" s="1"/>
  <c r="DY34" i="11"/>
  <c r="DY35" i="11" s="1"/>
  <c r="DZ34" i="11"/>
  <c r="DZ35" i="11" s="1"/>
  <c r="EA34" i="11"/>
  <c r="EA35" i="11" s="1"/>
  <c r="EB34" i="11"/>
  <c r="EB35" i="11" s="1"/>
  <c r="EC34" i="11"/>
  <c r="EC35" i="11" s="1"/>
  <c r="ED34" i="11"/>
  <c r="ED35" i="11" s="1"/>
  <c r="EE34" i="11"/>
  <c r="EE35" i="11" s="1"/>
  <c r="EF34" i="11"/>
  <c r="EF35" i="11" s="1"/>
  <c r="EG34" i="11"/>
  <c r="EG35" i="11" s="1"/>
  <c r="EH34" i="11"/>
  <c r="EH35" i="11" s="1"/>
  <c r="EI34" i="11"/>
  <c r="EI35" i="11" s="1"/>
  <c r="EJ34" i="11"/>
  <c r="EJ35" i="11" s="1"/>
  <c r="EK34" i="11"/>
  <c r="EK35" i="11" s="1"/>
  <c r="EL34" i="11"/>
  <c r="EL35" i="11" s="1"/>
  <c r="EM34" i="11"/>
  <c r="EM35" i="11" s="1"/>
  <c r="EN34" i="11"/>
  <c r="EN35" i="11" s="1"/>
  <c r="EO34" i="11"/>
  <c r="EO35" i="11" s="1"/>
  <c r="EP34" i="11"/>
  <c r="EP35" i="11" s="1"/>
  <c r="EQ34" i="11"/>
  <c r="EQ35" i="11" s="1"/>
  <c r="ER34" i="11"/>
  <c r="ER35" i="11" s="1"/>
  <c r="ES34" i="11"/>
  <c r="ES35" i="11" s="1"/>
  <c r="ET34" i="11"/>
  <c r="ET35" i="11" s="1"/>
  <c r="EU34" i="11"/>
  <c r="EU35" i="11" s="1"/>
  <c r="EV34" i="11"/>
  <c r="EV35" i="11" s="1"/>
  <c r="EW34" i="11"/>
  <c r="EW35" i="11" s="1"/>
  <c r="EX34" i="11"/>
  <c r="EX35" i="11" s="1"/>
  <c r="EY34" i="11"/>
  <c r="EY35" i="11" s="1"/>
  <c r="EZ34" i="11"/>
  <c r="EZ35" i="11" s="1"/>
  <c r="FA34" i="11"/>
  <c r="FA35" i="11" s="1"/>
  <c r="FB34" i="11"/>
  <c r="FB35" i="11" s="1"/>
  <c r="FC34" i="11"/>
  <c r="FC35" i="11" s="1"/>
  <c r="FD34" i="11"/>
  <c r="FD35" i="11" s="1"/>
  <c r="FE34" i="11"/>
  <c r="FE35" i="11" s="1"/>
  <c r="FF34" i="11"/>
  <c r="FF35" i="11" s="1"/>
  <c r="FG34" i="11"/>
  <c r="FG35" i="11" s="1"/>
  <c r="FH34" i="11"/>
  <c r="FH35" i="11" s="1"/>
  <c r="FI34" i="11"/>
  <c r="FI35" i="11" s="1"/>
  <c r="FJ34" i="11"/>
  <c r="FJ35" i="11" s="1"/>
  <c r="FK34" i="11"/>
  <c r="FK35" i="11" s="1"/>
  <c r="FL34" i="11"/>
  <c r="FL35" i="11" s="1"/>
  <c r="FM34" i="11"/>
  <c r="FM35" i="11" s="1"/>
  <c r="FN34" i="11"/>
  <c r="FN35" i="11" s="1"/>
  <c r="FO34" i="11"/>
  <c r="FO35" i="11" s="1"/>
  <c r="FP34" i="11"/>
  <c r="FP35" i="11" s="1"/>
  <c r="FQ34" i="11"/>
  <c r="FQ35" i="11" s="1"/>
  <c r="FR34" i="11"/>
  <c r="FR35" i="11" s="1"/>
  <c r="FS34" i="11"/>
  <c r="FS35" i="11" s="1"/>
  <c r="C34" i="11"/>
  <c r="C35" i="11" s="1"/>
  <c r="E45" i="11"/>
  <c r="F45" i="11"/>
  <c r="G45" i="11"/>
  <c r="H45" i="11"/>
  <c r="I45" i="11"/>
  <c r="J45" i="11"/>
  <c r="K45" i="11"/>
  <c r="L45" i="11"/>
  <c r="M45" i="11"/>
  <c r="N45" i="11"/>
  <c r="O45" i="11"/>
  <c r="P45" i="11"/>
  <c r="Q45" i="11"/>
  <c r="R45" i="11"/>
  <c r="S45" i="11"/>
  <c r="T45" i="11"/>
  <c r="U45" i="11"/>
  <c r="V45" i="11"/>
  <c r="W45" i="11"/>
  <c r="X45" i="11"/>
  <c r="Y45" i="11"/>
  <c r="Z45" i="11"/>
  <c r="AA45" i="11"/>
  <c r="AB45" i="11"/>
  <c r="AC45" i="11"/>
  <c r="AD45" i="11"/>
  <c r="AE45" i="11"/>
  <c r="AF45" i="11"/>
  <c r="AG45" i="11"/>
  <c r="AH45" i="11"/>
  <c r="AI45" i="11"/>
  <c r="AJ45" i="11"/>
  <c r="AK45" i="11"/>
  <c r="AL45" i="11"/>
  <c r="AM45" i="11"/>
  <c r="AN45" i="11"/>
  <c r="AO45" i="11"/>
  <c r="AP45" i="11"/>
  <c r="AQ45" i="11"/>
  <c r="AR45" i="11"/>
  <c r="AS45" i="11"/>
  <c r="AT45" i="11"/>
  <c r="AU45" i="11"/>
  <c r="AV45" i="11"/>
  <c r="AW45" i="11"/>
  <c r="AX45" i="11"/>
  <c r="AY45" i="11"/>
  <c r="AZ45" i="11"/>
  <c r="BA45" i="11"/>
  <c r="BB45" i="11"/>
  <c r="BC45" i="11"/>
  <c r="BD45" i="11"/>
  <c r="BE45" i="11"/>
  <c r="BF45" i="11"/>
  <c r="BG45" i="11"/>
  <c r="BH45" i="11"/>
  <c r="BI45" i="11"/>
  <c r="BJ45" i="11"/>
  <c r="BK45" i="11"/>
  <c r="BL45" i="11"/>
  <c r="BM45" i="11"/>
  <c r="BN45" i="11"/>
  <c r="BO45" i="11"/>
  <c r="BP45" i="11"/>
  <c r="BQ45" i="11"/>
  <c r="BR45" i="11"/>
  <c r="BS45" i="11"/>
  <c r="BT45" i="11"/>
  <c r="BU45" i="11"/>
  <c r="BV45" i="11"/>
  <c r="BW45" i="11"/>
  <c r="BX45" i="11"/>
  <c r="BY45" i="11"/>
  <c r="BZ45" i="11"/>
  <c r="CA45" i="11"/>
  <c r="CB45" i="11"/>
  <c r="CC45" i="11"/>
  <c r="CD45" i="11"/>
  <c r="CE45" i="11"/>
  <c r="CF45" i="11"/>
  <c r="CG45" i="11"/>
  <c r="CH45" i="11"/>
  <c r="CI45" i="11"/>
  <c r="CJ45" i="11"/>
  <c r="CK45" i="11"/>
  <c r="CL45" i="11"/>
  <c r="CM45" i="11"/>
  <c r="CN45" i="11"/>
  <c r="CO45" i="11"/>
  <c r="CP45" i="11"/>
  <c r="CQ45" i="11"/>
  <c r="CR45" i="11"/>
  <c r="CS45" i="11"/>
  <c r="CT45" i="11"/>
  <c r="CU45" i="11"/>
  <c r="CV45" i="11"/>
  <c r="CW45" i="11"/>
  <c r="CX45" i="11"/>
  <c r="CY45" i="11"/>
  <c r="CZ45" i="11"/>
  <c r="DA45" i="11"/>
  <c r="DB45" i="11"/>
  <c r="DC45" i="11"/>
  <c r="DD45" i="11"/>
  <c r="DE45" i="11"/>
  <c r="DF45" i="11"/>
  <c r="DG45" i="11"/>
  <c r="DH45" i="11"/>
  <c r="DI45" i="11"/>
  <c r="DJ45" i="11"/>
  <c r="DK45" i="11"/>
  <c r="DL45" i="11"/>
  <c r="DM45" i="11"/>
  <c r="DN45" i="11"/>
  <c r="DO45" i="11"/>
  <c r="DP45" i="11"/>
  <c r="DQ45" i="11"/>
  <c r="DR45" i="11"/>
  <c r="DS45" i="11"/>
  <c r="DT45" i="11"/>
  <c r="DU45" i="11"/>
  <c r="DV45" i="11"/>
  <c r="DW45" i="11"/>
  <c r="DX45" i="11"/>
  <c r="DY45" i="11"/>
  <c r="DZ45" i="11"/>
  <c r="EA45" i="11"/>
  <c r="EB45" i="11"/>
  <c r="EC45" i="11"/>
  <c r="ED45" i="11"/>
  <c r="EE45" i="11"/>
  <c r="EF45" i="11"/>
  <c r="EG45" i="11"/>
  <c r="EH45" i="11"/>
  <c r="EI45" i="11"/>
  <c r="EJ45" i="11"/>
  <c r="EK45" i="11"/>
  <c r="EL45" i="11"/>
  <c r="EM45" i="11"/>
  <c r="EN45" i="11"/>
  <c r="EO45" i="11"/>
  <c r="EP45" i="11"/>
  <c r="EQ45" i="11"/>
  <c r="ER45" i="11"/>
  <c r="ES45" i="11"/>
  <c r="ET45" i="11"/>
  <c r="EU45" i="11"/>
  <c r="EV45" i="11"/>
  <c r="EW45" i="11"/>
  <c r="EX45" i="11"/>
  <c r="EY45" i="11"/>
  <c r="EZ45" i="11"/>
  <c r="FA45" i="11"/>
  <c r="FB45" i="11"/>
  <c r="FC45" i="11"/>
  <c r="FD45" i="11"/>
  <c r="FE45" i="11"/>
  <c r="FF45" i="11"/>
  <c r="FG45" i="11"/>
  <c r="FH45" i="11"/>
  <c r="FI45" i="11"/>
  <c r="FJ45" i="11"/>
  <c r="FK45" i="11"/>
  <c r="FL45" i="11"/>
  <c r="FM45" i="11"/>
  <c r="FN45" i="11"/>
  <c r="FO45" i="11"/>
  <c r="FP45" i="11"/>
  <c r="FQ45" i="11"/>
  <c r="FR45" i="11"/>
  <c r="FS45" i="11"/>
  <c r="E46" i="11"/>
  <c r="E29" i="11" s="1"/>
  <c r="F46" i="11"/>
  <c r="G46" i="11"/>
  <c r="G29" i="11" s="1"/>
  <c r="H46" i="11"/>
  <c r="I46" i="11"/>
  <c r="I29" i="11" s="1"/>
  <c r="J46" i="11"/>
  <c r="J31" i="11" s="1"/>
  <c r="K46" i="11"/>
  <c r="K31" i="11" s="1"/>
  <c r="L46" i="11"/>
  <c r="L31" i="11" s="1"/>
  <c r="M46" i="11"/>
  <c r="M29" i="11" s="1"/>
  <c r="M82" i="11" s="1"/>
  <c r="N46" i="11"/>
  <c r="O46" i="11"/>
  <c r="O29" i="11" s="1"/>
  <c r="O82" i="11" s="1"/>
  <c r="P46" i="11"/>
  <c r="Q46" i="11"/>
  <c r="R46" i="11"/>
  <c r="R31" i="11" s="1"/>
  <c r="S46" i="11"/>
  <c r="S31" i="11" s="1"/>
  <c r="T46" i="11"/>
  <c r="T29" i="11" s="1"/>
  <c r="T82" i="11" s="1"/>
  <c r="U46" i="11"/>
  <c r="U31" i="11" s="1"/>
  <c r="V46" i="11"/>
  <c r="W46" i="11"/>
  <c r="X46" i="11"/>
  <c r="Y46" i="11"/>
  <c r="Y31" i="11" s="1"/>
  <c r="Z46" i="11"/>
  <c r="Z29" i="11" s="1"/>
  <c r="Z87" i="11" s="1"/>
  <c r="AA46" i="11"/>
  <c r="AB46" i="11"/>
  <c r="AC46" i="11"/>
  <c r="AD46" i="11"/>
  <c r="AE46" i="11"/>
  <c r="AF46" i="11"/>
  <c r="AG46" i="11"/>
  <c r="AH46" i="11"/>
  <c r="AI46" i="11"/>
  <c r="AJ46" i="11"/>
  <c r="AJ31" i="11" s="1"/>
  <c r="AK46" i="11"/>
  <c r="AK29" i="11" s="1"/>
  <c r="AK87" i="11" s="1"/>
  <c r="AL46" i="11"/>
  <c r="AM46" i="11"/>
  <c r="AN46" i="11"/>
  <c r="AO46" i="11"/>
  <c r="AO29" i="11" s="1"/>
  <c r="AP46" i="11"/>
  <c r="AQ46" i="11"/>
  <c r="AR46" i="11"/>
  <c r="AR31" i="11" s="1"/>
  <c r="AS46" i="11"/>
  <c r="AS29" i="11" s="1"/>
  <c r="AS87" i="11" s="1"/>
  <c r="AT46" i="11"/>
  <c r="AU46" i="11"/>
  <c r="AU29" i="11" s="1"/>
  <c r="AV46" i="11"/>
  <c r="AW46" i="11"/>
  <c r="AX46" i="11"/>
  <c r="AX31" i="11" s="1"/>
  <c r="AY46" i="11"/>
  <c r="AZ46" i="11"/>
  <c r="AZ31" i="11" s="1"/>
  <c r="BA46" i="11"/>
  <c r="BB46" i="11"/>
  <c r="BC46" i="11"/>
  <c r="BD46" i="11"/>
  <c r="BE46" i="11"/>
  <c r="BF46" i="11"/>
  <c r="BF31" i="11" s="1"/>
  <c r="BG46" i="11"/>
  <c r="BG31" i="11" s="1"/>
  <c r="BH46" i="11"/>
  <c r="BI46" i="11"/>
  <c r="BI29" i="11" s="1"/>
  <c r="BJ46" i="11"/>
  <c r="BK46" i="11"/>
  <c r="BK31" i="11" s="1"/>
  <c r="BL46" i="11"/>
  <c r="BM46" i="11"/>
  <c r="BN46" i="11"/>
  <c r="BO46" i="11"/>
  <c r="BP46" i="11"/>
  <c r="BP31" i="11" s="1"/>
  <c r="BQ46" i="11"/>
  <c r="BR46" i="11"/>
  <c r="BS46" i="11"/>
  <c r="BT46" i="11"/>
  <c r="BT29" i="11" s="1"/>
  <c r="BT84" i="11" s="1"/>
  <c r="BU46" i="11"/>
  <c r="BV46" i="11"/>
  <c r="BW46" i="11"/>
  <c r="BX46" i="11"/>
  <c r="BY46" i="11"/>
  <c r="BZ46" i="11"/>
  <c r="CA46" i="11"/>
  <c r="CB46" i="11"/>
  <c r="CC46" i="11"/>
  <c r="CD46" i="11"/>
  <c r="CE46" i="11"/>
  <c r="CF46" i="11"/>
  <c r="CG46" i="11"/>
  <c r="CG31" i="11" s="1"/>
  <c r="CH46" i="11"/>
  <c r="CI46" i="11"/>
  <c r="CJ46" i="11"/>
  <c r="CK46" i="11"/>
  <c r="CL46" i="11"/>
  <c r="CM46" i="11"/>
  <c r="CN46" i="11"/>
  <c r="CN31" i="11" s="1"/>
  <c r="CO46" i="11"/>
  <c r="CP46" i="11"/>
  <c r="CQ46" i="11"/>
  <c r="CR46" i="11"/>
  <c r="CS46" i="11"/>
  <c r="CT46" i="11"/>
  <c r="CU46" i="11"/>
  <c r="CU29" i="11" s="1"/>
  <c r="CU87" i="11" s="1"/>
  <c r="CV46" i="11"/>
  <c r="CW46" i="11"/>
  <c r="CX46" i="11"/>
  <c r="CY46" i="11"/>
  <c r="CZ46" i="11"/>
  <c r="DA46" i="11"/>
  <c r="DB46" i="11"/>
  <c r="DB31" i="11" s="1"/>
  <c r="DC46" i="11"/>
  <c r="DD46" i="11"/>
  <c r="DD31" i="11" s="1"/>
  <c r="DE46" i="11"/>
  <c r="DF46" i="11"/>
  <c r="DG46" i="11"/>
  <c r="DH46" i="11"/>
  <c r="DI46" i="11"/>
  <c r="DI29" i="11" s="1"/>
  <c r="DI84" i="11" s="1"/>
  <c r="DJ46" i="11"/>
  <c r="DJ31" i="11" s="1"/>
  <c r="DK46" i="11"/>
  <c r="DL46" i="11"/>
  <c r="DL29" i="11" s="1"/>
  <c r="DL87" i="11" s="1"/>
  <c r="DM46" i="11"/>
  <c r="DN46" i="11"/>
  <c r="DO46" i="11"/>
  <c r="DP46" i="11"/>
  <c r="DQ46" i="11"/>
  <c r="DQ29" i="11" s="1"/>
  <c r="DQ82" i="11" s="1"/>
  <c r="DR46" i="11"/>
  <c r="DR29" i="11" s="1"/>
  <c r="DR86" i="11" s="1"/>
  <c r="DS46" i="11"/>
  <c r="DS29" i="11" s="1"/>
  <c r="DS86" i="11" s="1"/>
  <c r="DT46" i="11"/>
  <c r="DU46" i="11"/>
  <c r="DU29" i="11" s="1"/>
  <c r="DU84" i="11" s="1"/>
  <c r="DV46" i="11"/>
  <c r="DW46" i="11"/>
  <c r="DW29" i="11" s="1"/>
  <c r="DW86" i="11" s="1"/>
  <c r="DX46" i="11"/>
  <c r="DY46" i="11"/>
  <c r="DY29" i="11" s="1"/>
  <c r="DY82" i="11" s="1"/>
  <c r="DZ46" i="11"/>
  <c r="EA46" i="11"/>
  <c r="EA31" i="11" s="1"/>
  <c r="EB46" i="11"/>
  <c r="EC46" i="11"/>
  <c r="EC29" i="11" s="1"/>
  <c r="EC84" i="11" s="1"/>
  <c r="ED46" i="11"/>
  <c r="ED29" i="11" s="1"/>
  <c r="EE46" i="11"/>
  <c r="EE29" i="11" s="1"/>
  <c r="EF46" i="11"/>
  <c r="EG46" i="11"/>
  <c r="EH46" i="11"/>
  <c r="EI46" i="11"/>
  <c r="EJ46" i="11"/>
  <c r="EJ31" i="11" s="1"/>
  <c r="EK46" i="11"/>
  <c r="EK29" i="11" s="1"/>
  <c r="EL46" i="11"/>
  <c r="EM46" i="11"/>
  <c r="EM29" i="11" s="1"/>
  <c r="EM87" i="11" s="1"/>
  <c r="EN46" i="11"/>
  <c r="EO46" i="11"/>
  <c r="EP46" i="11"/>
  <c r="EP29" i="11" s="1"/>
  <c r="EP87" i="11" s="1"/>
  <c r="EQ46" i="11"/>
  <c r="ER46" i="11"/>
  <c r="ES46" i="11"/>
  <c r="ES29" i="11" s="1"/>
  <c r="ES84" i="11" s="1"/>
  <c r="ET46" i="11"/>
  <c r="EU46" i="11"/>
  <c r="EU31" i="11" s="1"/>
  <c r="EV46" i="11"/>
  <c r="EW46" i="11"/>
  <c r="EX46" i="11"/>
  <c r="EY46" i="11"/>
  <c r="EY29" i="11" s="1"/>
  <c r="EZ46" i="11"/>
  <c r="EZ29" i="11" s="1"/>
  <c r="EZ84" i="11" s="1"/>
  <c r="FA46" i="11"/>
  <c r="FA29" i="11" s="1"/>
  <c r="FA87" i="11" s="1"/>
  <c r="FB46" i="11"/>
  <c r="FB29" i="11" s="1"/>
  <c r="FB86" i="11" s="1"/>
  <c r="FC46" i="11"/>
  <c r="FD46" i="11"/>
  <c r="FD31" i="11" s="1"/>
  <c r="FE46" i="11"/>
  <c r="FF46" i="11"/>
  <c r="FF29" i="11" s="1"/>
  <c r="FG46" i="11"/>
  <c r="FH46" i="11"/>
  <c r="FI46" i="11"/>
  <c r="FI29" i="11" s="1"/>
  <c r="FI84" i="11" s="1"/>
  <c r="FJ46" i="11"/>
  <c r="FK46" i="11"/>
  <c r="FK29" i="11" s="1"/>
  <c r="FL46" i="11"/>
  <c r="FM46" i="11"/>
  <c r="FM29" i="11" s="1"/>
  <c r="FN46" i="11"/>
  <c r="FN31" i="11" s="1"/>
  <c r="FO46" i="11"/>
  <c r="FP46" i="11"/>
  <c r="FP29" i="11" s="1"/>
  <c r="FP82" i="11" s="1"/>
  <c r="FQ46" i="11"/>
  <c r="FQ29" i="11" s="1"/>
  <c r="FQ84" i="11" s="1"/>
  <c r="FR46" i="11"/>
  <c r="FS46" i="11"/>
  <c r="FS29" i="11" s="1"/>
  <c r="FS84" i="11" s="1"/>
  <c r="E47" i="11"/>
  <c r="F47" i="11"/>
  <c r="G47" i="11"/>
  <c r="H47" i="11"/>
  <c r="I47" i="11"/>
  <c r="J47" i="11"/>
  <c r="K47" i="11"/>
  <c r="L47" i="11"/>
  <c r="M47" i="11"/>
  <c r="N47" i="11"/>
  <c r="O47" i="11"/>
  <c r="P47" i="11"/>
  <c r="Q47" i="11"/>
  <c r="R47" i="11"/>
  <c r="S47" i="11"/>
  <c r="T47" i="11"/>
  <c r="U47" i="11"/>
  <c r="V47" i="11"/>
  <c r="W47" i="11"/>
  <c r="X47" i="11"/>
  <c r="Y47" i="11"/>
  <c r="Z47" i="11"/>
  <c r="AA47" i="11"/>
  <c r="AB47" i="11"/>
  <c r="AC47" i="11"/>
  <c r="AD47" i="11"/>
  <c r="AE47" i="11"/>
  <c r="AF47" i="11"/>
  <c r="AG47" i="11"/>
  <c r="AH47" i="11"/>
  <c r="AI47" i="11"/>
  <c r="AJ47" i="11"/>
  <c r="AK47" i="11"/>
  <c r="AL47" i="11"/>
  <c r="AM47" i="11"/>
  <c r="AN47" i="11"/>
  <c r="AO47" i="11"/>
  <c r="AP47" i="11"/>
  <c r="AR47" i="11"/>
  <c r="AS47" i="11"/>
  <c r="AT47" i="11"/>
  <c r="AU47" i="11"/>
  <c r="AV47" i="11"/>
  <c r="AW47" i="11"/>
  <c r="AX47" i="11"/>
  <c r="AY47" i="11"/>
  <c r="AZ47" i="11"/>
  <c r="BA47" i="11"/>
  <c r="BB47" i="11"/>
  <c r="BC47" i="11"/>
  <c r="BD47" i="11"/>
  <c r="BE47" i="11"/>
  <c r="BF47" i="11"/>
  <c r="BG47" i="11"/>
  <c r="BH47" i="11"/>
  <c r="BI47" i="11"/>
  <c r="BJ47" i="11"/>
  <c r="BK47" i="11"/>
  <c r="BL47" i="11"/>
  <c r="BM47" i="11"/>
  <c r="BN47" i="11"/>
  <c r="BO47" i="11"/>
  <c r="BP47" i="11"/>
  <c r="BQ47" i="11"/>
  <c r="BR47" i="11"/>
  <c r="BS47" i="11"/>
  <c r="BT47" i="11"/>
  <c r="BU47" i="11"/>
  <c r="BV47" i="11"/>
  <c r="BW47" i="11"/>
  <c r="BX47" i="11"/>
  <c r="BY47" i="11"/>
  <c r="BZ47" i="11"/>
  <c r="CA47" i="11"/>
  <c r="CB47" i="11"/>
  <c r="CC47" i="11"/>
  <c r="CD47" i="11"/>
  <c r="CE47" i="11"/>
  <c r="CF47" i="11"/>
  <c r="CG47" i="11"/>
  <c r="CH47" i="11"/>
  <c r="CI47" i="11"/>
  <c r="CJ47" i="11"/>
  <c r="CK47" i="11"/>
  <c r="CL47" i="11"/>
  <c r="CM47" i="11"/>
  <c r="CN47" i="11"/>
  <c r="CO47" i="11"/>
  <c r="CP47" i="11"/>
  <c r="CQ47" i="11"/>
  <c r="CR47" i="11"/>
  <c r="CS47" i="11"/>
  <c r="CT47" i="11"/>
  <c r="CU47" i="11"/>
  <c r="CV47" i="11"/>
  <c r="CW47" i="11"/>
  <c r="CX47" i="11"/>
  <c r="CY47" i="11"/>
  <c r="CZ47" i="11"/>
  <c r="DA47" i="11"/>
  <c r="DB47" i="11"/>
  <c r="DC47" i="11"/>
  <c r="DD47" i="11"/>
  <c r="DE47" i="11"/>
  <c r="DF47" i="11"/>
  <c r="DG47" i="11"/>
  <c r="DH47" i="11"/>
  <c r="DI47" i="11"/>
  <c r="DJ47" i="11"/>
  <c r="DK47" i="11"/>
  <c r="DL47" i="11"/>
  <c r="DM47" i="11"/>
  <c r="DN47" i="11"/>
  <c r="DO47" i="11"/>
  <c r="DP47" i="11"/>
  <c r="DQ47" i="11"/>
  <c r="DR47" i="11"/>
  <c r="DS47" i="11"/>
  <c r="DT47" i="11"/>
  <c r="DU47" i="11"/>
  <c r="DV47" i="11"/>
  <c r="DW47" i="11"/>
  <c r="DX47" i="11"/>
  <c r="DY47" i="11"/>
  <c r="DZ47" i="11"/>
  <c r="EA47" i="11"/>
  <c r="EB47" i="11"/>
  <c r="EC47" i="11"/>
  <c r="ED47" i="11"/>
  <c r="EE47" i="11"/>
  <c r="EF47" i="11"/>
  <c r="EG47" i="11"/>
  <c r="EH47" i="11"/>
  <c r="EI47" i="11"/>
  <c r="EJ47" i="11"/>
  <c r="EK47" i="11"/>
  <c r="EL47" i="11"/>
  <c r="EM47" i="11"/>
  <c r="EN47" i="11"/>
  <c r="EO47" i="11"/>
  <c r="EP47" i="11"/>
  <c r="EQ47" i="11"/>
  <c r="ER47" i="11"/>
  <c r="ES47" i="11"/>
  <c r="ET47" i="11"/>
  <c r="EU47" i="11"/>
  <c r="EV47" i="11"/>
  <c r="EW47" i="11"/>
  <c r="EX47" i="11"/>
  <c r="EY47" i="11"/>
  <c r="EZ47" i="11"/>
  <c r="FA47" i="11"/>
  <c r="FB47" i="11"/>
  <c r="FC47" i="11"/>
  <c r="FD47" i="11"/>
  <c r="FE47" i="11"/>
  <c r="FF47" i="11"/>
  <c r="FG47" i="11"/>
  <c r="FH47" i="11"/>
  <c r="FI47" i="11"/>
  <c r="FJ47" i="11"/>
  <c r="FK47" i="11"/>
  <c r="FL47" i="11"/>
  <c r="FM47" i="11"/>
  <c r="FN47" i="11"/>
  <c r="FO47" i="11"/>
  <c r="FP47" i="11"/>
  <c r="FQ47" i="11"/>
  <c r="FR47" i="11"/>
  <c r="FS47" i="11"/>
  <c r="E48" i="11"/>
  <c r="F48" i="11"/>
  <c r="G48" i="11"/>
  <c r="H48" i="11"/>
  <c r="I48" i="11"/>
  <c r="J48" i="11"/>
  <c r="K48" i="11"/>
  <c r="L48" i="11"/>
  <c r="M48" i="11"/>
  <c r="N48" i="11"/>
  <c r="O48" i="11"/>
  <c r="P48" i="11"/>
  <c r="Q48" i="11"/>
  <c r="R48" i="11"/>
  <c r="S48" i="11"/>
  <c r="T48" i="11"/>
  <c r="U48" i="11"/>
  <c r="V48" i="11"/>
  <c r="W48" i="11"/>
  <c r="X48" i="11"/>
  <c r="Y48" i="11"/>
  <c r="Z48" i="11"/>
  <c r="AA48" i="11"/>
  <c r="AB48" i="11"/>
  <c r="AC48" i="11"/>
  <c r="AD48" i="11"/>
  <c r="AE48" i="11"/>
  <c r="AF48" i="11"/>
  <c r="AG48" i="11"/>
  <c r="AH48" i="11"/>
  <c r="AI48" i="11"/>
  <c r="AJ48" i="11"/>
  <c r="AK48" i="11"/>
  <c r="AL48" i="11"/>
  <c r="AM48" i="11"/>
  <c r="AN48" i="11"/>
  <c r="AO48" i="11"/>
  <c r="AP48" i="11"/>
  <c r="AQ48" i="11"/>
  <c r="AR48" i="11"/>
  <c r="AS48" i="11"/>
  <c r="AT48" i="11"/>
  <c r="AU48" i="11"/>
  <c r="AV48" i="11"/>
  <c r="AW48" i="11"/>
  <c r="AX48" i="11"/>
  <c r="AY48" i="11"/>
  <c r="AZ48" i="11"/>
  <c r="BA48" i="11"/>
  <c r="BB48" i="11"/>
  <c r="BC48" i="11"/>
  <c r="BD48" i="11"/>
  <c r="BE48" i="11"/>
  <c r="BF48" i="11"/>
  <c r="BG48" i="11"/>
  <c r="BH48" i="11"/>
  <c r="BI48" i="11"/>
  <c r="BJ48" i="11"/>
  <c r="BK48" i="11"/>
  <c r="BL48" i="11"/>
  <c r="BM48" i="11"/>
  <c r="BN48" i="11"/>
  <c r="BO48" i="11"/>
  <c r="BP48" i="11"/>
  <c r="BQ48" i="11"/>
  <c r="BR48" i="11"/>
  <c r="BS48" i="11"/>
  <c r="BT48" i="11"/>
  <c r="BU48" i="11"/>
  <c r="BV48" i="11"/>
  <c r="BW48" i="11"/>
  <c r="BX48" i="11"/>
  <c r="BY48" i="11"/>
  <c r="BZ48" i="11"/>
  <c r="CA48" i="11"/>
  <c r="CB48" i="11"/>
  <c r="CC48" i="11"/>
  <c r="CD48" i="11"/>
  <c r="CE48" i="11"/>
  <c r="CF48" i="11"/>
  <c r="CG48" i="11"/>
  <c r="CH48" i="11"/>
  <c r="CI48" i="11"/>
  <c r="CJ48" i="11"/>
  <c r="CK48" i="11"/>
  <c r="CL48" i="11"/>
  <c r="CM48" i="11"/>
  <c r="CN48" i="11"/>
  <c r="CO48" i="11"/>
  <c r="CP48" i="11"/>
  <c r="CQ48" i="11"/>
  <c r="CR48" i="11"/>
  <c r="CS48" i="11"/>
  <c r="CT48" i="11"/>
  <c r="CU48" i="11"/>
  <c r="CV48" i="11"/>
  <c r="CW48" i="11"/>
  <c r="CX48" i="11"/>
  <c r="CY48" i="11"/>
  <c r="CZ48" i="11"/>
  <c r="DA48" i="11"/>
  <c r="DB48" i="11"/>
  <c r="DC48" i="11"/>
  <c r="DD48" i="11"/>
  <c r="DE48" i="11"/>
  <c r="DF48" i="11"/>
  <c r="DG48" i="11"/>
  <c r="DH48" i="11"/>
  <c r="DI48" i="11"/>
  <c r="DJ48" i="11"/>
  <c r="DK48" i="11"/>
  <c r="DL48" i="11"/>
  <c r="DM48" i="11"/>
  <c r="DN48" i="11"/>
  <c r="DO48" i="11"/>
  <c r="DP48" i="11"/>
  <c r="DQ48" i="11"/>
  <c r="DR48" i="11"/>
  <c r="DS48" i="11"/>
  <c r="DT48" i="11"/>
  <c r="DU48" i="11"/>
  <c r="DV48" i="11"/>
  <c r="DW48" i="11"/>
  <c r="DX48" i="11"/>
  <c r="DY48" i="11"/>
  <c r="DZ48" i="11"/>
  <c r="EA48" i="11"/>
  <c r="EB48" i="11"/>
  <c r="EC48" i="11"/>
  <c r="ED48" i="11"/>
  <c r="EE48" i="11"/>
  <c r="EF48" i="11"/>
  <c r="EG48" i="11"/>
  <c r="EH48" i="11"/>
  <c r="EI48" i="11"/>
  <c r="EJ48" i="11"/>
  <c r="EK48" i="11"/>
  <c r="EL48" i="11"/>
  <c r="EM48" i="11"/>
  <c r="EN48" i="11"/>
  <c r="EO48" i="11"/>
  <c r="EP48" i="11"/>
  <c r="EQ48" i="11"/>
  <c r="ER48" i="11"/>
  <c r="ES48" i="11"/>
  <c r="ET48" i="11"/>
  <c r="EU48" i="11"/>
  <c r="EV48" i="11"/>
  <c r="EW48" i="11"/>
  <c r="EX48" i="11"/>
  <c r="EY48" i="11"/>
  <c r="EZ48" i="11"/>
  <c r="FA48" i="11"/>
  <c r="FB48" i="11"/>
  <c r="FC48" i="11"/>
  <c r="FD48" i="11"/>
  <c r="FE48" i="11"/>
  <c r="FF48" i="11"/>
  <c r="FG48" i="11"/>
  <c r="FH48" i="11"/>
  <c r="FI48" i="11"/>
  <c r="FJ48" i="11"/>
  <c r="FK48" i="11"/>
  <c r="FL48" i="11"/>
  <c r="FM48" i="11"/>
  <c r="FN48" i="11"/>
  <c r="FO48" i="11"/>
  <c r="FP48" i="11"/>
  <c r="FQ48" i="11"/>
  <c r="FR48" i="11"/>
  <c r="FS48" i="11"/>
  <c r="D46" i="11"/>
  <c r="D31" i="11" s="1"/>
  <c r="D47" i="11"/>
  <c r="D48" i="11"/>
  <c r="D45" i="11"/>
  <c r="C74" i="11"/>
  <c r="C75" i="11"/>
  <c r="C76" i="11"/>
  <c r="C73" i="11"/>
  <c r="D34" i="24"/>
  <c r="D35" i="24" s="1"/>
  <c r="E34" i="24"/>
  <c r="E35" i="24" s="1"/>
  <c r="F34" i="24"/>
  <c r="F35" i="24" s="1"/>
  <c r="G34" i="24"/>
  <c r="G35" i="24" s="1"/>
  <c r="H34" i="24"/>
  <c r="H35" i="24" s="1"/>
  <c r="I34" i="24"/>
  <c r="I35" i="24" s="1"/>
  <c r="J34" i="24"/>
  <c r="J35" i="24" s="1"/>
  <c r="K34" i="24"/>
  <c r="K35" i="24" s="1"/>
  <c r="L34" i="24"/>
  <c r="L35" i="24" s="1"/>
  <c r="M34" i="24"/>
  <c r="M35" i="24" s="1"/>
  <c r="N34" i="24"/>
  <c r="N35" i="24" s="1"/>
  <c r="O34" i="24"/>
  <c r="O35" i="24" s="1"/>
  <c r="P34" i="24"/>
  <c r="P35" i="24" s="1"/>
  <c r="Q34" i="24"/>
  <c r="Q35" i="24" s="1"/>
  <c r="R34" i="24"/>
  <c r="R35" i="24" s="1"/>
  <c r="S34" i="24"/>
  <c r="S35" i="24" s="1"/>
  <c r="T34" i="24"/>
  <c r="T35" i="24" s="1"/>
  <c r="U34" i="24"/>
  <c r="U35" i="24" s="1"/>
  <c r="V34" i="24"/>
  <c r="V35" i="24" s="1"/>
  <c r="W34" i="24"/>
  <c r="W35" i="24" s="1"/>
  <c r="X34" i="24"/>
  <c r="X35" i="24" s="1"/>
  <c r="Y34" i="24"/>
  <c r="Y35" i="24" s="1"/>
  <c r="Z34" i="24"/>
  <c r="Z35" i="24" s="1"/>
  <c r="AA34" i="24"/>
  <c r="AA35" i="24" s="1"/>
  <c r="AB34" i="24"/>
  <c r="AC34" i="24"/>
  <c r="AC35" i="24" s="1"/>
  <c r="AD34" i="24"/>
  <c r="AD35" i="24" s="1"/>
  <c r="AE34" i="24"/>
  <c r="AE35" i="24" s="1"/>
  <c r="AF34" i="24"/>
  <c r="AF35" i="24" s="1"/>
  <c r="AG34" i="24"/>
  <c r="AG35" i="24" s="1"/>
  <c r="AH34" i="24"/>
  <c r="AI34" i="24"/>
  <c r="AI35" i="24" s="1"/>
  <c r="AJ34" i="24"/>
  <c r="AJ35" i="24" s="1"/>
  <c r="AK34" i="24"/>
  <c r="AK35" i="24" s="1"/>
  <c r="AL34" i="24"/>
  <c r="AL35" i="24" s="1"/>
  <c r="AM34" i="24"/>
  <c r="AM35" i="24" s="1"/>
  <c r="AN34" i="24"/>
  <c r="AN35" i="24" s="1"/>
  <c r="AO34" i="24"/>
  <c r="AP34" i="24"/>
  <c r="AP35" i="24" s="1"/>
  <c r="AQ34" i="24"/>
  <c r="AQ35" i="24" s="1"/>
  <c r="AR34" i="24"/>
  <c r="AR35" i="24" s="1"/>
  <c r="AS34" i="24"/>
  <c r="AS35" i="24" s="1"/>
  <c r="AT34" i="24"/>
  <c r="AT35" i="24" s="1"/>
  <c r="AU34" i="24"/>
  <c r="AV34" i="24"/>
  <c r="AV35" i="24" s="1"/>
  <c r="AW34" i="24"/>
  <c r="AW35" i="24" s="1"/>
  <c r="AX34" i="24"/>
  <c r="AX35" i="24" s="1"/>
  <c r="AY34" i="24"/>
  <c r="AY35" i="24" s="1"/>
  <c r="AZ34" i="24"/>
  <c r="BA34" i="24"/>
  <c r="BA35" i="24" s="1"/>
  <c r="BB34" i="24"/>
  <c r="BB35" i="24" s="1"/>
  <c r="BC34" i="24"/>
  <c r="BC35" i="24" s="1"/>
  <c r="BD34" i="24"/>
  <c r="BE34" i="24"/>
  <c r="BE35" i="24" s="1"/>
  <c r="BF34" i="24"/>
  <c r="BF35" i="24" s="1"/>
  <c r="BG34" i="24"/>
  <c r="BG35" i="24" s="1"/>
  <c r="BH34" i="24"/>
  <c r="BH35" i="24" s="1"/>
  <c r="BI34" i="24"/>
  <c r="BJ34" i="24"/>
  <c r="BJ35" i="24" s="1"/>
  <c r="BK34" i="24"/>
  <c r="BK35" i="24" s="1"/>
  <c r="BL34" i="24"/>
  <c r="BL35" i="24" s="1"/>
  <c r="BM34" i="24"/>
  <c r="BM35" i="24" s="1"/>
  <c r="BN34" i="24"/>
  <c r="BO34" i="24"/>
  <c r="BO35" i="24" s="1"/>
  <c r="BP34" i="24"/>
  <c r="BP35" i="24" s="1"/>
  <c r="BQ34" i="24"/>
  <c r="BQ35" i="24" s="1"/>
  <c r="BR34" i="24"/>
  <c r="BS34" i="24"/>
  <c r="BS35" i="24" s="1"/>
  <c r="BT34" i="24"/>
  <c r="BT35" i="24" s="1"/>
  <c r="BU34" i="24"/>
  <c r="BU35" i="24" s="1"/>
  <c r="BV34" i="24"/>
  <c r="BV35" i="24" s="1"/>
  <c r="BW34" i="24"/>
  <c r="BX34" i="24"/>
  <c r="BX35" i="24" s="1"/>
  <c r="BY34" i="24"/>
  <c r="BY35" i="24" s="1"/>
  <c r="BZ34" i="24"/>
  <c r="BZ35" i="24" s="1"/>
  <c r="CA34" i="24"/>
  <c r="CA35" i="24" s="1"/>
  <c r="CB34" i="24"/>
  <c r="CC34" i="24"/>
  <c r="CC35" i="24" s="1"/>
  <c r="CD34" i="24"/>
  <c r="CD35" i="24" s="1"/>
  <c r="CE34" i="24"/>
  <c r="CE35" i="24" s="1"/>
  <c r="CF34" i="24"/>
  <c r="CG34" i="24"/>
  <c r="CG35" i="24" s="1"/>
  <c r="CH34" i="24"/>
  <c r="CH35" i="24" s="1"/>
  <c r="CI34" i="24"/>
  <c r="CI35" i="24" s="1"/>
  <c r="CJ34" i="24"/>
  <c r="CK34" i="24"/>
  <c r="CL34" i="24"/>
  <c r="CL35" i="24" s="1"/>
  <c r="CM34" i="24"/>
  <c r="CM35" i="24" s="1"/>
  <c r="CN34" i="24"/>
  <c r="CN35" i="24" s="1"/>
  <c r="CO34" i="24"/>
  <c r="CO35" i="24" s="1"/>
  <c r="CP34" i="24"/>
  <c r="CQ34" i="24"/>
  <c r="CQ35" i="24" s="1"/>
  <c r="CR34" i="24"/>
  <c r="CR35" i="24" s="1"/>
  <c r="CS34" i="24"/>
  <c r="CS35" i="24" s="1"/>
  <c r="CT34" i="24"/>
  <c r="CU34" i="24"/>
  <c r="CU35" i="24" s="1"/>
  <c r="CV34" i="24"/>
  <c r="CV35" i="24" s="1"/>
  <c r="CW34" i="24"/>
  <c r="CW35" i="24" s="1"/>
  <c r="CX34" i="24"/>
  <c r="CX35" i="24" s="1"/>
  <c r="B63" i="24"/>
  <c r="B62" i="24"/>
  <c r="B64" i="24"/>
  <c r="CY34" i="24"/>
  <c r="CZ34" i="24"/>
  <c r="CZ35" i="24" s="1"/>
  <c r="DA34" i="24"/>
  <c r="DA35" i="24" s="1"/>
  <c r="DB34" i="24"/>
  <c r="DB35" i="24" s="1"/>
  <c r="DC34" i="24"/>
  <c r="DC35" i="24" s="1"/>
  <c r="DD34" i="24"/>
  <c r="DE34" i="24"/>
  <c r="DE35" i="24" s="1"/>
  <c r="DF34" i="24"/>
  <c r="DF35" i="24" s="1"/>
  <c r="DG34" i="24"/>
  <c r="DG35" i="24" s="1"/>
  <c r="DG7" i="24"/>
  <c r="DH34" i="24"/>
  <c r="DI34" i="24"/>
  <c r="DI35" i="24" s="1"/>
  <c r="DJ34" i="24"/>
  <c r="DJ35" i="24" s="1"/>
  <c r="DK34" i="24"/>
  <c r="DK35" i="24" s="1"/>
  <c r="DL34" i="24"/>
  <c r="DL35" i="24" s="1"/>
  <c r="DM34" i="24"/>
  <c r="DM35" i="24" s="1"/>
  <c r="DN34" i="24"/>
  <c r="DO34" i="24"/>
  <c r="DO35" i="24" s="1"/>
  <c r="DP34" i="24"/>
  <c r="DP35" i="24" s="1"/>
  <c r="DQ34" i="24"/>
  <c r="DQ35" i="24" s="1"/>
  <c r="DR34" i="24"/>
  <c r="DR35" i="24" s="1"/>
  <c r="DS34" i="24"/>
  <c r="DS35" i="24" s="1"/>
  <c r="DT34" i="24"/>
  <c r="DT35" i="24" s="1"/>
  <c r="DU34" i="24"/>
  <c r="DU35" i="24" s="1"/>
  <c r="DV34" i="24"/>
  <c r="DV35" i="24" s="1"/>
  <c r="DW34" i="24"/>
  <c r="DW35" i="24" s="1"/>
  <c r="DX34" i="24"/>
  <c r="DX35" i="24" s="1"/>
  <c r="DY34" i="24"/>
  <c r="DY35" i="24" s="1"/>
  <c r="DZ34" i="24"/>
  <c r="DZ35" i="24" s="1"/>
  <c r="EA34" i="24"/>
  <c r="EA35" i="24" s="1"/>
  <c r="EB34" i="24"/>
  <c r="EB35" i="24" s="1"/>
  <c r="EC34" i="24"/>
  <c r="EC35" i="24" s="1"/>
  <c r="ED34" i="24"/>
  <c r="ED35" i="24" s="1"/>
  <c r="EE34" i="24"/>
  <c r="EE35" i="24" s="1"/>
  <c r="EF34" i="24"/>
  <c r="EF35" i="24" s="1"/>
  <c r="EG34" i="24"/>
  <c r="EG35" i="24" s="1"/>
  <c r="EH34" i="24"/>
  <c r="EH35" i="24" s="1"/>
  <c r="EI34" i="24"/>
  <c r="EI35" i="24" s="1"/>
  <c r="EJ34" i="24"/>
  <c r="EJ35" i="24" s="1"/>
  <c r="EK34" i="24"/>
  <c r="EK35" i="24" s="1"/>
  <c r="EL34" i="24"/>
  <c r="EL35" i="24" s="1"/>
  <c r="EM34" i="24"/>
  <c r="EM35" i="24" s="1"/>
  <c r="EN34" i="24"/>
  <c r="EN35" i="24" s="1"/>
  <c r="EO34" i="24"/>
  <c r="EO35" i="24" s="1"/>
  <c r="EP34" i="24"/>
  <c r="EP35" i="24" s="1"/>
  <c r="EQ34" i="24"/>
  <c r="EQ35" i="24" s="1"/>
  <c r="ER34" i="24"/>
  <c r="ER35" i="24" s="1"/>
  <c r="ES34" i="24"/>
  <c r="ES35" i="24" s="1"/>
  <c r="ET34" i="24"/>
  <c r="ET35" i="24" s="1"/>
  <c r="EU34" i="24"/>
  <c r="EU35" i="24" s="1"/>
  <c r="EV34" i="24"/>
  <c r="EV35" i="24" s="1"/>
  <c r="EW34" i="24"/>
  <c r="EW35" i="24" s="1"/>
  <c r="EX34" i="24"/>
  <c r="EX35" i="24" s="1"/>
  <c r="EY34" i="24"/>
  <c r="EY35" i="24" s="1"/>
  <c r="EZ34" i="24"/>
  <c r="EZ35" i="24" s="1"/>
  <c r="FA34" i="24"/>
  <c r="FA35" i="24" s="1"/>
  <c r="FB34" i="24"/>
  <c r="FB35" i="24" s="1"/>
  <c r="FC34" i="24"/>
  <c r="FC35" i="24" s="1"/>
  <c r="FD34" i="24"/>
  <c r="FD35" i="24" s="1"/>
  <c r="FE34" i="24"/>
  <c r="FE35" i="24" s="1"/>
  <c r="FF34" i="24"/>
  <c r="FF35" i="24" s="1"/>
  <c r="FG34" i="24"/>
  <c r="FG35" i="24" s="1"/>
  <c r="FH34" i="24"/>
  <c r="FH35" i="24" s="1"/>
  <c r="FI34" i="24"/>
  <c r="FI35" i="24" s="1"/>
  <c r="FJ34" i="24"/>
  <c r="FJ35" i="24" s="1"/>
  <c r="FK34" i="24"/>
  <c r="FK35" i="24" s="1"/>
  <c r="FL34" i="24"/>
  <c r="FL35" i="24" s="1"/>
  <c r="FM34" i="24"/>
  <c r="FM35" i="24" s="1"/>
  <c r="FN34" i="24"/>
  <c r="FN35" i="24" s="1"/>
  <c r="FO34" i="24"/>
  <c r="FO35" i="24" s="1"/>
  <c r="FP34" i="24"/>
  <c r="FP35" i="24" s="1"/>
  <c r="FQ34" i="24"/>
  <c r="FQ35" i="24" s="1"/>
  <c r="FR34" i="24"/>
  <c r="FR35" i="24" s="1"/>
  <c r="FS34" i="24"/>
  <c r="FS35" i="24" s="1"/>
  <c r="E45" i="24"/>
  <c r="F45" i="24"/>
  <c r="G45" i="24"/>
  <c r="H45" i="24"/>
  <c r="I45" i="24"/>
  <c r="J45" i="24"/>
  <c r="K45" i="24"/>
  <c r="L45" i="24"/>
  <c r="M45" i="24"/>
  <c r="N45" i="24"/>
  <c r="O45" i="24"/>
  <c r="P45" i="24"/>
  <c r="Q45" i="24"/>
  <c r="R45" i="24"/>
  <c r="S45" i="24"/>
  <c r="T45" i="24"/>
  <c r="U45" i="24"/>
  <c r="V45" i="24"/>
  <c r="W45" i="24"/>
  <c r="X45" i="24"/>
  <c r="Y45" i="24"/>
  <c r="Z45" i="24"/>
  <c r="AA45" i="24"/>
  <c r="AB45" i="24"/>
  <c r="AC45" i="24"/>
  <c r="AD45" i="24"/>
  <c r="AE45" i="24"/>
  <c r="AF45" i="24"/>
  <c r="AG45" i="24"/>
  <c r="AH45" i="24"/>
  <c r="AI45" i="24"/>
  <c r="AJ45" i="24"/>
  <c r="AK45" i="24"/>
  <c r="AL45" i="24"/>
  <c r="AM45" i="24"/>
  <c r="AN45" i="24"/>
  <c r="AO45" i="24"/>
  <c r="AP45" i="24"/>
  <c r="AQ45" i="24"/>
  <c r="AR45" i="24"/>
  <c r="AS45" i="24"/>
  <c r="AT45" i="24"/>
  <c r="AU45" i="24"/>
  <c r="AV45" i="24"/>
  <c r="AW45" i="24"/>
  <c r="AX45" i="24"/>
  <c r="AY45" i="24"/>
  <c r="AZ45" i="24"/>
  <c r="BA45" i="24"/>
  <c r="BB45" i="24"/>
  <c r="BC45" i="24"/>
  <c r="BD45" i="24"/>
  <c r="BE45" i="24"/>
  <c r="BF45" i="24"/>
  <c r="BG45" i="24"/>
  <c r="BH45" i="24"/>
  <c r="BI45" i="24"/>
  <c r="BJ45" i="24"/>
  <c r="BK45" i="24"/>
  <c r="BL45" i="24"/>
  <c r="BM45" i="24"/>
  <c r="BN45" i="24"/>
  <c r="BO45" i="24"/>
  <c r="BP45" i="24"/>
  <c r="BQ45" i="24"/>
  <c r="BR45" i="24"/>
  <c r="BS45" i="24"/>
  <c r="BT45" i="24"/>
  <c r="BU45" i="24"/>
  <c r="BV45" i="24"/>
  <c r="BW45" i="24"/>
  <c r="BX45" i="24"/>
  <c r="BY45" i="24"/>
  <c r="BZ45" i="24"/>
  <c r="CA45" i="24"/>
  <c r="CB45" i="24"/>
  <c r="CC45" i="24"/>
  <c r="CD45" i="24"/>
  <c r="CE45" i="24"/>
  <c r="CF45" i="24"/>
  <c r="CG45" i="24"/>
  <c r="CH45" i="24"/>
  <c r="CI45" i="24"/>
  <c r="CJ45" i="24"/>
  <c r="CK45" i="24"/>
  <c r="CL45" i="24"/>
  <c r="CM45" i="24"/>
  <c r="CN45" i="24"/>
  <c r="CO45" i="24"/>
  <c r="CP45" i="24"/>
  <c r="CQ45" i="24"/>
  <c r="CR45" i="24"/>
  <c r="CS45" i="24"/>
  <c r="CT45" i="24"/>
  <c r="CU45" i="24"/>
  <c r="CV45" i="24"/>
  <c r="CW45" i="24"/>
  <c r="CX45" i="24"/>
  <c r="CY45" i="24"/>
  <c r="CZ45" i="24"/>
  <c r="DA45" i="24"/>
  <c r="DB45" i="24"/>
  <c r="DC45" i="24"/>
  <c r="DD45" i="24"/>
  <c r="DE45" i="24"/>
  <c r="DF45" i="24"/>
  <c r="DG45" i="24"/>
  <c r="DH45" i="24"/>
  <c r="DI45" i="24"/>
  <c r="DJ45" i="24"/>
  <c r="DK45" i="24"/>
  <c r="DL45" i="24"/>
  <c r="DM45" i="24"/>
  <c r="DN45" i="24"/>
  <c r="DO45" i="24"/>
  <c r="DP45" i="24"/>
  <c r="DQ45" i="24"/>
  <c r="DR45" i="24"/>
  <c r="DS45" i="24"/>
  <c r="DT45" i="24"/>
  <c r="DU45" i="24"/>
  <c r="DV45" i="24"/>
  <c r="DW45" i="24"/>
  <c r="DX45" i="24"/>
  <c r="DY45" i="24"/>
  <c r="DZ45" i="24"/>
  <c r="EA45" i="24"/>
  <c r="EB45" i="24"/>
  <c r="EC45" i="24"/>
  <c r="ED45" i="24"/>
  <c r="EE45" i="24"/>
  <c r="EF45" i="24"/>
  <c r="EG45" i="24"/>
  <c r="EH45" i="24"/>
  <c r="EI45" i="24"/>
  <c r="EJ45" i="24"/>
  <c r="EK45" i="24"/>
  <c r="EL45" i="24"/>
  <c r="EM45" i="24"/>
  <c r="EN45" i="24"/>
  <c r="EO45" i="24"/>
  <c r="EP45" i="24"/>
  <c r="EQ45" i="24"/>
  <c r="ER45" i="24"/>
  <c r="ES45" i="24"/>
  <c r="ET45" i="24"/>
  <c r="EU45" i="24"/>
  <c r="EV45" i="24"/>
  <c r="EW45" i="24"/>
  <c r="EX45" i="24"/>
  <c r="EY45" i="24"/>
  <c r="EZ45" i="24"/>
  <c r="FA45" i="24"/>
  <c r="FB45" i="24"/>
  <c r="FC45" i="24"/>
  <c r="FD45" i="24"/>
  <c r="FE45" i="24"/>
  <c r="FF45" i="24"/>
  <c r="FG45" i="24"/>
  <c r="FH45" i="24"/>
  <c r="FI45" i="24"/>
  <c r="FJ45" i="24"/>
  <c r="FK45" i="24"/>
  <c r="FL45" i="24"/>
  <c r="FM45" i="24"/>
  <c r="FN45" i="24"/>
  <c r="FO45" i="24"/>
  <c r="FP45" i="24"/>
  <c r="FQ45" i="24"/>
  <c r="FR45" i="24"/>
  <c r="FS45" i="24"/>
  <c r="E46" i="24"/>
  <c r="E29" i="24" s="1"/>
  <c r="E84" i="24" s="1"/>
  <c r="F46" i="24"/>
  <c r="F29" i="24" s="1"/>
  <c r="F82" i="24" s="1"/>
  <c r="G46" i="24"/>
  <c r="G29" i="24" s="1"/>
  <c r="G82" i="24" s="1"/>
  <c r="H46" i="24"/>
  <c r="H31" i="24" s="1"/>
  <c r="I46" i="24"/>
  <c r="J46" i="24"/>
  <c r="K46" i="24"/>
  <c r="K31" i="24" s="1"/>
  <c r="L46" i="24"/>
  <c r="M46" i="24"/>
  <c r="M31" i="24" s="1"/>
  <c r="N46" i="24"/>
  <c r="N29" i="24" s="1"/>
  <c r="O46" i="24"/>
  <c r="O29" i="24" s="1"/>
  <c r="O86" i="24" s="1"/>
  <c r="P46" i="24"/>
  <c r="Q46" i="24"/>
  <c r="Q31" i="24" s="1"/>
  <c r="R46" i="24"/>
  <c r="R29" i="24" s="1"/>
  <c r="S46" i="24"/>
  <c r="S31" i="24" s="1"/>
  <c r="T46" i="24"/>
  <c r="T29" i="24" s="1"/>
  <c r="U46" i="24"/>
  <c r="V46" i="24"/>
  <c r="V29" i="24" s="1"/>
  <c r="W46" i="24"/>
  <c r="W29" i="24" s="1"/>
  <c r="W87" i="24" s="1"/>
  <c r="X46" i="24"/>
  <c r="X29" i="24" s="1"/>
  <c r="Y46" i="24"/>
  <c r="Y29" i="24" s="1"/>
  <c r="Z46" i="24"/>
  <c r="AA46" i="24"/>
  <c r="AB46" i="24"/>
  <c r="AC46" i="24"/>
  <c r="AD46" i="24"/>
  <c r="AE46" i="24"/>
  <c r="AF46" i="24"/>
  <c r="AG46" i="24"/>
  <c r="AH46" i="24"/>
  <c r="AI46" i="24"/>
  <c r="AJ46" i="24"/>
  <c r="AJ29" i="24" s="1"/>
  <c r="AJ87" i="24" s="1"/>
  <c r="AK46" i="24"/>
  <c r="AK29" i="24" s="1"/>
  <c r="AK86" i="24" s="1"/>
  <c r="AL46" i="24"/>
  <c r="AL29" i="24" s="1"/>
  <c r="AL86" i="24" s="1"/>
  <c r="AM46" i="24"/>
  <c r="AM29" i="24" s="1"/>
  <c r="AM86" i="24" s="1"/>
  <c r="AN46" i="24"/>
  <c r="AO46" i="24"/>
  <c r="AO31" i="24" s="1"/>
  <c r="AP46" i="24"/>
  <c r="AQ46" i="24"/>
  <c r="AR46" i="24"/>
  <c r="AR31" i="24" s="1"/>
  <c r="AS46" i="24"/>
  <c r="AT46" i="24"/>
  <c r="AU46" i="24"/>
  <c r="AU31" i="24" s="1"/>
  <c r="AV46" i="24"/>
  <c r="AW46" i="24"/>
  <c r="AX46" i="24"/>
  <c r="AX31" i="24" s="1"/>
  <c r="AY46" i="24"/>
  <c r="AZ46" i="24"/>
  <c r="AZ31" i="24" s="1"/>
  <c r="BA46" i="24"/>
  <c r="BB46" i="24"/>
  <c r="BC46" i="24"/>
  <c r="BD46" i="24"/>
  <c r="BE46" i="24"/>
  <c r="BF46" i="24"/>
  <c r="BF29" i="24" s="1"/>
  <c r="BF82" i="24" s="1"/>
  <c r="BG46" i="24"/>
  <c r="BH46" i="24"/>
  <c r="BI46" i="24"/>
  <c r="BI29" i="24" s="1"/>
  <c r="BI82" i="24" s="1"/>
  <c r="BJ46" i="24"/>
  <c r="BK46" i="24"/>
  <c r="BK29" i="24" s="1"/>
  <c r="BK84" i="24" s="1"/>
  <c r="BL46" i="24"/>
  <c r="BM46" i="24"/>
  <c r="BN46" i="24"/>
  <c r="BN29" i="24" s="1"/>
  <c r="BO46" i="24"/>
  <c r="BP46" i="24"/>
  <c r="BP29" i="24" s="1"/>
  <c r="BP87" i="24" s="1"/>
  <c r="BQ46" i="24"/>
  <c r="BR46" i="24"/>
  <c r="BR31" i="24" s="1"/>
  <c r="BS46" i="24"/>
  <c r="BS29" i="24" s="1"/>
  <c r="BS84" i="24" s="1"/>
  <c r="BT46" i="24"/>
  <c r="BT31" i="24" s="1"/>
  <c r="BU46" i="24"/>
  <c r="BV46" i="24"/>
  <c r="BW46" i="24"/>
  <c r="BX46" i="24"/>
  <c r="BY46" i="24"/>
  <c r="BZ46" i="24"/>
  <c r="BZ31" i="24" s="1"/>
  <c r="CA46" i="24"/>
  <c r="CB46" i="24"/>
  <c r="CC46" i="24"/>
  <c r="CD46" i="24"/>
  <c r="CE46" i="24"/>
  <c r="CF46" i="24"/>
  <c r="CG46" i="24"/>
  <c r="CG31" i="24" s="1"/>
  <c r="CH46" i="24"/>
  <c r="CH31" i="24" s="1"/>
  <c r="CI46" i="24"/>
  <c r="CI29" i="24" s="1"/>
  <c r="CJ46" i="24"/>
  <c r="CK46" i="24"/>
  <c r="CL46" i="24"/>
  <c r="CM46" i="24"/>
  <c r="CN46" i="24"/>
  <c r="CN31" i="24" s="1"/>
  <c r="CO46" i="24"/>
  <c r="CP46" i="24"/>
  <c r="CP31" i="24" s="1"/>
  <c r="CQ46" i="24"/>
  <c r="CR46" i="24"/>
  <c r="CS46" i="24"/>
  <c r="CT46" i="24"/>
  <c r="CU46" i="24"/>
  <c r="CV46" i="24"/>
  <c r="CV31" i="24" s="1"/>
  <c r="CW46" i="24"/>
  <c r="CX46" i="24"/>
  <c r="CY46" i="24"/>
  <c r="CZ46" i="24"/>
  <c r="DA46" i="24"/>
  <c r="DB46" i="24"/>
  <c r="DB31" i="24" s="1"/>
  <c r="DC46" i="24"/>
  <c r="DD46" i="24"/>
  <c r="DE46" i="24"/>
  <c r="DF46" i="24"/>
  <c r="DG46" i="24"/>
  <c r="DH46" i="24"/>
  <c r="DI46" i="24"/>
  <c r="DJ46" i="24"/>
  <c r="DK46" i="24"/>
  <c r="DL46" i="24"/>
  <c r="DL31" i="24" s="1"/>
  <c r="DM46" i="24"/>
  <c r="DN46" i="24"/>
  <c r="DO46" i="24"/>
  <c r="DP46" i="24"/>
  <c r="DQ46" i="24"/>
  <c r="DR46" i="24"/>
  <c r="DS46" i="24"/>
  <c r="DT46" i="24"/>
  <c r="DU46" i="24"/>
  <c r="DU31" i="24" s="1"/>
  <c r="DV46" i="24"/>
  <c r="DW46" i="24"/>
  <c r="DW29" i="24" s="1"/>
  <c r="DW82" i="24" s="1"/>
  <c r="DX46" i="24"/>
  <c r="DY46" i="24"/>
  <c r="DY31" i="24" s="1"/>
  <c r="DZ46" i="24"/>
  <c r="EA46" i="24"/>
  <c r="EB46" i="24"/>
  <c r="EC46" i="24"/>
  <c r="ED46" i="24"/>
  <c r="ED31" i="24" s="1"/>
  <c r="EE46" i="24"/>
  <c r="EF46" i="24"/>
  <c r="EF31" i="24" s="1"/>
  <c r="EG46" i="24"/>
  <c r="EH46" i="24"/>
  <c r="EI46" i="24"/>
  <c r="EJ46" i="24"/>
  <c r="EJ29" i="24" s="1"/>
  <c r="EJ86" i="24" s="1"/>
  <c r="EK46" i="24"/>
  <c r="EL46" i="24"/>
  <c r="EL29" i="24" s="1"/>
  <c r="EM46" i="24"/>
  <c r="EM31" i="24" s="1"/>
  <c r="EN46" i="24"/>
  <c r="EO46" i="24"/>
  <c r="EP46" i="24"/>
  <c r="EQ46" i="24"/>
  <c r="ER46" i="24"/>
  <c r="ER29" i="24" s="1"/>
  <c r="ER87" i="24" s="1"/>
  <c r="ES46" i="24"/>
  <c r="ET46" i="24"/>
  <c r="ET29" i="24" s="1"/>
  <c r="ET84" i="24" s="1"/>
  <c r="EU46" i="24"/>
  <c r="EU31" i="24" s="1"/>
  <c r="EV46" i="24"/>
  <c r="EW46" i="24"/>
  <c r="EX46" i="24"/>
  <c r="EX31" i="24" s="1"/>
  <c r="EY46" i="24"/>
  <c r="EZ46" i="24"/>
  <c r="EZ29" i="24" s="1"/>
  <c r="EZ84" i="24" s="1"/>
  <c r="FA46" i="24"/>
  <c r="FB46" i="24"/>
  <c r="FB29" i="24" s="1"/>
  <c r="FB84" i="24" s="1"/>
  <c r="FC46" i="24"/>
  <c r="FD46" i="24"/>
  <c r="FD31" i="24" s="1"/>
  <c r="FE46" i="24"/>
  <c r="FF46" i="24"/>
  <c r="FG46" i="24"/>
  <c r="FH46" i="24"/>
  <c r="FI46" i="24"/>
  <c r="FJ46" i="24"/>
  <c r="FK46" i="24"/>
  <c r="FL46" i="24"/>
  <c r="FL29" i="24" s="1"/>
  <c r="FM46" i="24"/>
  <c r="FM31" i="24" s="1"/>
  <c r="FN46" i="24"/>
  <c r="FN31" i="24" s="1"/>
  <c r="FO46" i="24"/>
  <c r="FP46" i="24"/>
  <c r="FP29" i="24" s="1"/>
  <c r="FQ46" i="24"/>
  <c r="FQ29" i="24" s="1"/>
  <c r="FQ82" i="24" s="1"/>
  <c r="FR46" i="24"/>
  <c r="FR29" i="24" s="1"/>
  <c r="FR87" i="24" s="1"/>
  <c r="FS46" i="24"/>
  <c r="FS31" i="24" s="1"/>
  <c r="E47" i="24"/>
  <c r="F47" i="24"/>
  <c r="G47" i="24"/>
  <c r="H47" i="24"/>
  <c r="I47" i="24"/>
  <c r="J47" i="24"/>
  <c r="K47" i="24"/>
  <c r="L47" i="24"/>
  <c r="M47" i="24"/>
  <c r="N47" i="24"/>
  <c r="O47" i="24"/>
  <c r="P47" i="24"/>
  <c r="Q47" i="24"/>
  <c r="R47" i="24"/>
  <c r="S47" i="24"/>
  <c r="T47" i="24"/>
  <c r="U47" i="24"/>
  <c r="V47" i="24"/>
  <c r="W47" i="24"/>
  <c r="X47" i="24"/>
  <c r="Y47" i="24"/>
  <c r="Z47" i="24"/>
  <c r="AA47" i="24"/>
  <c r="AB47" i="24"/>
  <c r="AC47" i="24"/>
  <c r="AD47" i="24"/>
  <c r="AE47" i="24"/>
  <c r="AF47" i="24"/>
  <c r="AG47" i="24"/>
  <c r="AH47" i="24"/>
  <c r="AI47" i="24"/>
  <c r="AJ47" i="24"/>
  <c r="AK47" i="24"/>
  <c r="AL47" i="24"/>
  <c r="AM47" i="24"/>
  <c r="AN47" i="24"/>
  <c r="AO47" i="24"/>
  <c r="AP47" i="24"/>
  <c r="AQ47" i="24"/>
  <c r="AR47" i="24"/>
  <c r="AS47" i="24"/>
  <c r="AT47" i="24"/>
  <c r="AU47" i="24"/>
  <c r="AV47" i="24"/>
  <c r="AW47" i="24"/>
  <c r="AX47" i="24"/>
  <c r="AY47" i="24"/>
  <c r="AZ47" i="24"/>
  <c r="BA47" i="24"/>
  <c r="BB47" i="24"/>
  <c r="BC47" i="24"/>
  <c r="BD47" i="24"/>
  <c r="BE47" i="24"/>
  <c r="BF47" i="24"/>
  <c r="BG47" i="24"/>
  <c r="BH47" i="24"/>
  <c r="BI47" i="24"/>
  <c r="BJ47" i="24"/>
  <c r="BK47" i="24"/>
  <c r="BL47" i="24"/>
  <c r="BM47" i="24"/>
  <c r="BN47" i="24"/>
  <c r="BO47" i="24"/>
  <c r="BP47" i="24"/>
  <c r="BQ47" i="24"/>
  <c r="BR47" i="24"/>
  <c r="BS47" i="24"/>
  <c r="BT47" i="24"/>
  <c r="BU47" i="24"/>
  <c r="BV47" i="24"/>
  <c r="BW47" i="24"/>
  <c r="BX47" i="24"/>
  <c r="BY47" i="24"/>
  <c r="BZ47" i="24"/>
  <c r="CA47" i="24"/>
  <c r="CB47" i="24"/>
  <c r="CC47" i="24"/>
  <c r="CD47" i="24"/>
  <c r="CE47" i="24"/>
  <c r="CF47" i="24"/>
  <c r="CG47" i="24"/>
  <c r="CH47" i="24"/>
  <c r="CI47" i="24"/>
  <c r="CJ47" i="24"/>
  <c r="CK47" i="24"/>
  <c r="CL47" i="24"/>
  <c r="CM47" i="24"/>
  <c r="CN47" i="24"/>
  <c r="CO47" i="24"/>
  <c r="CP47" i="24"/>
  <c r="CQ47" i="24"/>
  <c r="CR47" i="24"/>
  <c r="CS47" i="24"/>
  <c r="CT47" i="24"/>
  <c r="CU47" i="24"/>
  <c r="CV47" i="24"/>
  <c r="CW47" i="24"/>
  <c r="CX47" i="24"/>
  <c r="CY47" i="24"/>
  <c r="CZ47" i="24"/>
  <c r="DA47" i="24"/>
  <c r="DB47" i="24"/>
  <c r="DC47" i="24"/>
  <c r="DD47" i="24"/>
  <c r="DE47" i="24"/>
  <c r="DF47" i="24"/>
  <c r="DG47" i="24"/>
  <c r="DH47" i="24"/>
  <c r="DI47" i="24"/>
  <c r="DJ47" i="24"/>
  <c r="DK47" i="24"/>
  <c r="DL47" i="24"/>
  <c r="DM47" i="24"/>
  <c r="DN47" i="24"/>
  <c r="DO47" i="24"/>
  <c r="DP47" i="24"/>
  <c r="DQ47" i="24"/>
  <c r="DR47" i="24"/>
  <c r="DS47" i="24"/>
  <c r="DT47" i="24"/>
  <c r="DU47" i="24"/>
  <c r="DV47" i="24"/>
  <c r="DW47" i="24"/>
  <c r="DX47" i="24"/>
  <c r="DY47" i="24"/>
  <c r="DZ47" i="24"/>
  <c r="EA47" i="24"/>
  <c r="EB47" i="24"/>
  <c r="EC47" i="24"/>
  <c r="ED47" i="24"/>
  <c r="EE47" i="24"/>
  <c r="EF47" i="24"/>
  <c r="EG47" i="24"/>
  <c r="EH47" i="24"/>
  <c r="EI47" i="24"/>
  <c r="EJ47" i="24"/>
  <c r="EK47" i="24"/>
  <c r="EL47" i="24"/>
  <c r="EM47" i="24"/>
  <c r="EN47" i="24"/>
  <c r="EO47" i="24"/>
  <c r="EP47" i="24"/>
  <c r="EQ47" i="24"/>
  <c r="ER47" i="24"/>
  <c r="ES47" i="24"/>
  <c r="ET47" i="24"/>
  <c r="EU47" i="24"/>
  <c r="EV47" i="24"/>
  <c r="EW47" i="24"/>
  <c r="EX47" i="24"/>
  <c r="EY47" i="24"/>
  <c r="EZ47" i="24"/>
  <c r="FA47" i="24"/>
  <c r="FB47" i="24"/>
  <c r="FC47" i="24"/>
  <c r="FD47" i="24"/>
  <c r="FE47" i="24"/>
  <c r="FF47" i="24"/>
  <c r="FG47" i="24"/>
  <c r="FH47" i="24"/>
  <c r="FI47" i="24"/>
  <c r="FJ47" i="24"/>
  <c r="FK47" i="24"/>
  <c r="FL47" i="24"/>
  <c r="FM47" i="24"/>
  <c r="FN47" i="24"/>
  <c r="FO47" i="24"/>
  <c r="FP47" i="24"/>
  <c r="FQ47" i="24"/>
  <c r="FR47" i="24"/>
  <c r="FS47" i="24"/>
  <c r="E48" i="24"/>
  <c r="F48" i="24"/>
  <c r="G48" i="24"/>
  <c r="H48" i="24"/>
  <c r="I48" i="24"/>
  <c r="J48" i="24"/>
  <c r="K48" i="24"/>
  <c r="L48" i="24"/>
  <c r="M48" i="24"/>
  <c r="N48" i="24"/>
  <c r="O48" i="24"/>
  <c r="P48" i="24"/>
  <c r="Q48" i="24"/>
  <c r="R48" i="24"/>
  <c r="S48" i="24"/>
  <c r="T48" i="24"/>
  <c r="U48" i="24"/>
  <c r="V48" i="24"/>
  <c r="W48" i="24"/>
  <c r="X48" i="24"/>
  <c r="Y48" i="24"/>
  <c r="Z48" i="24"/>
  <c r="AA48" i="24"/>
  <c r="AB48" i="24"/>
  <c r="AC48" i="24"/>
  <c r="AD48" i="24"/>
  <c r="AE48" i="24"/>
  <c r="AF48" i="24"/>
  <c r="AG48" i="24"/>
  <c r="AH48" i="24"/>
  <c r="AI48" i="24"/>
  <c r="AJ48" i="24"/>
  <c r="AK48" i="24"/>
  <c r="AL48" i="24"/>
  <c r="AM48" i="24"/>
  <c r="AN48" i="24"/>
  <c r="AO48" i="24"/>
  <c r="AP48" i="24"/>
  <c r="AQ48" i="24"/>
  <c r="AR48" i="24"/>
  <c r="AS48" i="24"/>
  <c r="AT48" i="24"/>
  <c r="AU48" i="24"/>
  <c r="AV48" i="24"/>
  <c r="AW48" i="24"/>
  <c r="AX48" i="24"/>
  <c r="AY48" i="24"/>
  <c r="AZ48" i="24"/>
  <c r="BA48" i="24"/>
  <c r="BB48" i="24"/>
  <c r="BC48" i="24"/>
  <c r="BD48" i="24"/>
  <c r="BE48" i="24"/>
  <c r="BF48" i="24"/>
  <c r="BG48" i="24"/>
  <c r="BH48" i="24"/>
  <c r="BI48" i="24"/>
  <c r="BJ48" i="24"/>
  <c r="BK48" i="24"/>
  <c r="BL48" i="24"/>
  <c r="BM48" i="24"/>
  <c r="BN48" i="24"/>
  <c r="BO48" i="24"/>
  <c r="BP48" i="24"/>
  <c r="BQ48" i="24"/>
  <c r="BR48" i="24"/>
  <c r="BS48" i="24"/>
  <c r="BT48" i="24"/>
  <c r="BU48" i="24"/>
  <c r="BV48" i="24"/>
  <c r="BW48" i="24"/>
  <c r="BX48" i="24"/>
  <c r="BY48" i="24"/>
  <c r="BZ48" i="24"/>
  <c r="CA48" i="24"/>
  <c r="CB48" i="24"/>
  <c r="CC48" i="24"/>
  <c r="CD48" i="24"/>
  <c r="CE48" i="24"/>
  <c r="CF48" i="24"/>
  <c r="CG48" i="24"/>
  <c r="CH48" i="24"/>
  <c r="CI48" i="24"/>
  <c r="CJ48" i="24"/>
  <c r="CK48" i="24"/>
  <c r="CL48" i="24"/>
  <c r="CM48" i="24"/>
  <c r="CN48" i="24"/>
  <c r="CO48" i="24"/>
  <c r="CP48" i="24"/>
  <c r="CQ48" i="24"/>
  <c r="CR48" i="24"/>
  <c r="CS48" i="24"/>
  <c r="CT48" i="24"/>
  <c r="CU48" i="24"/>
  <c r="CV48" i="24"/>
  <c r="CW48" i="24"/>
  <c r="CX48" i="24"/>
  <c r="CY48" i="24"/>
  <c r="CZ48" i="24"/>
  <c r="DA48" i="24"/>
  <c r="DB48" i="24"/>
  <c r="DC48" i="24"/>
  <c r="DD48" i="24"/>
  <c r="DE48" i="24"/>
  <c r="DF48" i="24"/>
  <c r="DG48" i="24"/>
  <c r="DH48" i="24"/>
  <c r="DI48" i="24"/>
  <c r="DJ48" i="24"/>
  <c r="DK48" i="24"/>
  <c r="DL48" i="24"/>
  <c r="DM48" i="24"/>
  <c r="DN48" i="24"/>
  <c r="DO48" i="24"/>
  <c r="DP48" i="24"/>
  <c r="DQ48" i="24"/>
  <c r="DR48" i="24"/>
  <c r="DS48" i="24"/>
  <c r="DT48" i="24"/>
  <c r="DU48" i="24"/>
  <c r="DV48" i="24"/>
  <c r="DW48" i="24"/>
  <c r="DX48" i="24"/>
  <c r="DY48" i="24"/>
  <c r="DZ48" i="24"/>
  <c r="EA48" i="24"/>
  <c r="EB48" i="24"/>
  <c r="EC48" i="24"/>
  <c r="ED48" i="24"/>
  <c r="EE48" i="24"/>
  <c r="EF48" i="24"/>
  <c r="EG48" i="24"/>
  <c r="EH48" i="24"/>
  <c r="EI48" i="24"/>
  <c r="EJ48" i="24"/>
  <c r="EK48" i="24"/>
  <c r="EL48" i="24"/>
  <c r="EM48" i="24"/>
  <c r="EN48" i="24"/>
  <c r="EO48" i="24"/>
  <c r="EP48" i="24"/>
  <c r="EQ48" i="24"/>
  <c r="ER48" i="24"/>
  <c r="ES48" i="24"/>
  <c r="ET48" i="24"/>
  <c r="EU48" i="24"/>
  <c r="EV48" i="24"/>
  <c r="EW48" i="24"/>
  <c r="EX48" i="24"/>
  <c r="EY48" i="24"/>
  <c r="EZ48" i="24"/>
  <c r="FA48" i="24"/>
  <c r="FB48" i="24"/>
  <c r="FC48" i="24"/>
  <c r="FD48" i="24"/>
  <c r="FE48" i="24"/>
  <c r="FF48" i="24"/>
  <c r="FG48" i="24"/>
  <c r="FH48" i="24"/>
  <c r="FI48" i="24"/>
  <c r="FJ48" i="24"/>
  <c r="FK48" i="24"/>
  <c r="FL48" i="24"/>
  <c r="FM48" i="24"/>
  <c r="FN48" i="24"/>
  <c r="FO48" i="24"/>
  <c r="FP48" i="24"/>
  <c r="FQ48" i="24"/>
  <c r="FR48" i="24"/>
  <c r="FS48" i="24"/>
  <c r="D46" i="24"/>
  <c r="D29" i="24" s="1"/>
  <c r="D87" i="24" s="1"/>
  <c r="D47" i="24"/>
  <c r="D48" i="24"/>
  <c r="D45" i="24"/>
  <c r="C34" i="24"/>
  <c r="C35" i="24" s="1"/>
  <c r="D9" i="24"/>
  <c r="E9" i="24"/>
  <c r="F9" i="24"/>
  <c r="G9" i="24"/>
  <c r="H9" i="24"/>
  <c r="I9" i="24"/>
  <c r="J9" i="24"/>
  <c r="K9" i="24"/>
  <c r="L9" i="24"/>
  <c r="M9" i="24"/>
  <c r="N9" i="24"/>
  <c r="O9" i="24"/>
  <c r="P9" i="24"/>
  <c r="Q9" i="24"/>
  <c r="R9" i="24"/>
  <c r="S9" i="24"/>
  <c r="T9" i="24"/>
  <c r="U9" i="24"/>
  <c r="V9" i="24"/>
  <c r="W9" i="24"/>
  <c r="X9" i="24"/>
  <c r="Y9" i="24"/>
  <c r="Z9" i="24"/>
  <c r="AA9" i="24"/>
  <c r="AB9" i="24"/>
  <c r="AC9" i="24"/>
  <c r="AD9" i="24"/>
  <c r="AE9" i="24"/>
  <c r="AF9" i="24"/>
  <c r="AG9" i="24"/>
  <c r="AH9" i="24"/>
  <c r="AI9" i="24"/>
  <c r="AJ9" i="24"/>
  <c r="AK9" i="24"/>
  <c r="AL9" i="24"/>
  <c r="AM9" i="24"/>
  <c r="AN9" i="24"/>
  <c r="AO9" i="24"/>
  <c r="AP9" i="24"/>
  <c r="AQ9" i="24"/>
  <c r="AR9" i="24"/>
  <c r="AS9" i="24"/>
  <c r="AT9" i="24"/>
  <c r="AU9" i="24"/>
  <c r="AV9" i="24"/>
  <c r="AW9" i="24"/>
  <c r="AX9" i="24"/>
  <c r="AY9" i="24"/>
  <c r="AZ9" i="24"/>
  <c r="BA9" i="24"/>
  <c r="BB9" i="24"/>
  <c r="BC9" i="24"/>
  <c r="BD9" i="24"/>
  <c r="BE9" i="24"/>
  <c r="BF9" i="24"/>
  <c r="BG9" i="24"/>
  <c r="BH9" i="24"/>
  <c r="BI9" i="24"/>
  <c r="BJ9" i="24"/>
  <c r="BK9" i="24"/>
  <c r="BL9" i="24"/>
  <c r="BM9" i="24"/>
  <c r="BN9" i="24"/>
  <c r="BO9" i="24"/>
  <c r="BP9" i="24"/>
  <c r="BQ9" i="24"/>
  <c r="BR9" i="24"/>
  <c r="BS9" i="24"/>
  <c r="BT9" i="24"/>
  <c r="BU9" i="24"/>
  <c r="BV9" i="24"/>
  <c r="BW9" i="24"/>
  <c r="BX9" i="24"/>
  <c r="BY9" i="24"/>
  <c r="BZ9" i="24"/>
  <c r="CA9" i="24"/>
  <c r="CB9" i="24"/>
  <c r="CC9" i="24"/>
  <c r="CD9" i="24"/>
  <c r="CE9" i="24"/>
  <c r="CF9" i="24"/>
  <c r="CG9" i="24"/>
  <c r="CH9" i="24"/>
  <c r="CI9" i="24"/>
  <c r="CJ9" i="24"/>
  <c r="CK9" i="24"/>
  <c r="CL9" i="24"/>
  <c r="CM9" i="24"/>
  <c r="CN9" i="24"/>
  <c r="CO9" i="24"/>
  <c r="CP9" i="24"/>
  <c r="CQ9" i="24"/>
  <c r="CR9" i="24"/>
  <c r="CS9" i="24"/>
  <c r="CT9" i="24"/>
  <c r="CU9" i="24"/>
  <c r="CV9" i="24"/>
  <c r="CW9" i="24"/>
  <c r="CX9" i="24"/>
  <c r="CY9" i="24"/>
  <c r="CZ9" i="24"/>
  <c r="DA9" i="24"/>
  <c r="DB9" i="24"/>
  <c r="DC9" i="24"/>
  <c r="DD9" i="24"/>
  <c r="DE9" i="24"/>
  <c r="DF9" i="24"/>
  <c r="DG9" i="24"/>
  <c r="DH9" i="24"/>
  <c r="DI9" i="24"/>
  <c r="DJ9" i="24"/>
  <c r="DK9" i="24"/>
  <c r="DL9" i="24"/>
  <c r="DM9" i="24"/>
  <c r="DN9" i="24"/>
  <c r="DO9" i="24"/>
  <c r="DP9" i="24"/>
  <c r="DQ9" i="24"/>
  <c r="DR9" i="24"/>
  <c r="DS9" i="24"/>
  <c r="DT9" i="24"/>
  <c r="DU9" i="24"/>
  <c r="DV9" i="24"/>
  <c r="DW9" i="24"/>
  <c r="DX9" i="24"/>
  <c r="DY9" i="24"/>
  <c r="DZ9" i="24"/>
  <c r="EA9" i="24"/>
  <c r="EB9" i="24"/>
  <c r="EC9" i="24"/>
  <c r="ED9" i="24"/>
  <c r="EE9" i="24"/>
  <c r="EF9" i="24"/>
  <c r="EG9" i="24"/>
  <c r="EH9" i="24"/>
  <c r="EI9" i="24"/>
  <c r="EJ9" i="24"/>
  <c r="EK9" i="24"/>
  <c r="EL9" i="24"/>
  <c r="EM9" i="24"/>
  <c r="EN9" i="24"/>
  <c r="EO9" i="24"/>
  <c r="EP9" i="24"/>
  <c r="EQ9" i="24"/>
  <c r="ER9" i="24"/>
  <c r="ES9" i="24"/>
  <c r="ET9" i="24"/>
  <c r="EU9" i="24"/>
  <c r="EV9" i="24"/>
  <c r="EW9" i="24"/>
  <c r="EX9" i="24"/>
  <c r="EY9" i="24"/>
  <c r="EZ9" i="24"/>
  <c r="FA9" i="24"/>
  <c r="FB9" i="24"/>
  <c r="FC9" i="24"/>
  <c r="FD9" i="24"/>
  <c r="FE9" i="24"/>
  <c r="FF9" i="24"/>
  <c r="FG9" i="24"/>
  <c r="FH9" i="24"/>
  <c r="FI9" i="24"/>
  <c r="FJ9" i="24"/>
  <c r="FK9" i="24"/>
  <c r="FL9" i="24"/>
  <c r="FM9" i="24"/>
  <c r="FN9" i="24"/>
  <c r="FO9" i="24"/>
  <c r="FP9" i="24"/>
  <c r="FQ9" i="24"/>
  <c r="FR9" i="24"/>
  <c r="FS9" i="24"/>
  <c r="D7" i="24"/>
  <c r="E7" i="24"/>
  <c r="F7" i="24"/>
  <c r="G7" i="24"/>
  <c r="H7" i="24"/>
  <c r="I7" i="24"/>
  <c r="J7" i="24"/>
  <c r="K7" i="24"/>
  <c r="L7" i="24"/>
  <c r="M7" i="24"/>
  <c r="N7" i="24"/>
  <c r="O7" i="24"/>
  <c r="P7" i="24"/>
  <c r="AM7" i="24"/>
  <c r="AT7" i="24"/>
  <c r="AV7" i="24"/>
  <c r="BA7" i="24"/>
  <c r="B69" i="24"/>
  <c r="B66" i="24"/>
  <c r="B67" i="24"/>
  <c r="BJ7" i="24"/>
  <c r="BO7" i="24"/>
  <c r="BX7" i="24"/>
  <c r="CC7" i="24"/>
  <c r="CF7" i="24"/>
  <c r="B68" i="24"/>
  <c r="CQ7" i="24"/>
  <c r="CZ7" i="24"/>
  <c r="DM7" i="24"/>
  <c r="FD7" i="24"/>
  <c r="FE7" i="24"/>
  <c r="FF7" i="24"/>
  <c r="FG7" i="24"/>
  <c r="FH7" i="24"/>
  <c r="FI7" i="24"/>
  <c r="FJ7" i="24"/>
  <c r="FK7" i="24"/>
  <c r="FL7" i="24"/>
  <c r="FM7" i="24"/>
  <c r="FN7" i="24"/>
  <c r="FO7" i="24"/>
  <c r="FP7" i="24"/>
  <c r="FQ7" i="24"/>
  <c r="FR7" i="24"/>
  <c r="FS7" i="24"/>
  <c r="C9" i="24"/>
  <c r="C7" i="24"/>
  <c r="C76" i="24"/>
  <c r="C74" i="24"/>
  <c r="C75" i="24"/>
  <c r="C73" i="24"/>
  <c r="E45" i="9"/>
  <c r="F45" i="9"/>
  <c r="G45" i="9"/>
  <c r="H45" i="9"/>
  <c r="I45" i="9"/>
  <c r="J45" i="9"/>
  <c r="K45" i="9"/>
  <c r="L45" i="9"/>
  <c r="M45" i="9"/>
  <c r="N45" i="9"/>
  <c r="O45" i="9"/>
  <c r="P45" i="9"/>
  <c r="Q45" i="9"/>
  <c r="R45" i="9"/>
  <c r="S45" i="9"/>
  <c r="T45" i="9"/>
  <c r="U45" i="9"/>
  <c r="V45" i="9"/>
  <c r="W45" i="9"/>
  <c r="X45" i="9"/>
  <c r="Y45" i="9"/>
  <c r="Z45" i="9"/>
  <c r="AA45" i="9"/>
  <c r="AB45" i="9"/>
  <c r="AC45" i="9"/>
  <c r="AD45" i="9"/>
  <c r="AE45" i="9"/>
  <c r="AF45" i="9"/>
  <c r="AG45" i="9"/>
  <c r="AH45" i="9"/>
  <c r="AI45" i="9"/>
  <c r="AJ45" i="9"/>
  <c r="AK45" i="9"/>
  <c r="AL45" i="9"/>
  <c r="AM45" i="9"/>
  <c r="AN45" i="9"/>
  <c r="AO45" i="9"/>
  <c r="AP45" i="9"/>
  <c r="AR45" i="9"/>
  <c r="AS45" i="9"/>
  <c r="AT45" i="9"/>
  <c r="AU45" i="9"/>
  <c r="AV45" i="9"/>
  <c r="AW45" i="9"/>
  <c r="AX45" i="9"/>
  <c r="AY45" i="9"/>
  <c r="AZ45" i="9"/>
  <c r="BA45" i="9"/>
  <c r="BB45" i="9"/>
  <c r="BC45" i="9"/>
  <c r="BD45" i="9"/>
  <c r="BE45" i="9"/>
  <c r="BF45" i="9"/>
  <c r="BG45" i="9"/>
  <c r="BH45" i="9"/>
  <c r="BI45" i="9"/>
  <c r="BJ45" i="9"/>
  <c r="BK45" i="9"/>
  <c r="BL45" i="9"/>
  <c r="BM45" i="9"/>
  <c r="BN45" i="9"/>
  <c r="BO45" i="9"/>
  <c r="BP45" i="9"/>
  <c r="BQ45" i="9"/>
  <c r="BR45" i="9"/>
  <c r="BS45" i="9"/>
  <c r="BT45" i="9"/>
  <c r="BU45" i="9"/>
  <c r="BV45" i="9"/>
  <c r="BW45" i="9"/>
  <c r="BX45" i="9"/>
  <c r="BY45" i="9"/>
  <c r="BZ45" i="9"/>
  <c r="CA45" i="9"/>
  <c r="CB45" i="9"/>
  <c r="CC45" i="9"/>
  <c r="CD45" i="9"/>
  <c r="CE45" i="9"/>
  <c r="CF45" i="9"/>
  <c r="CG45" i="9"/>
  <c r="CH45" i="9"/>
  <c r="CI45" i="9"/>
  <c r="CJ45" i="9"/>
  <c r="CK45" i="9"/>
  <c r="CL45" i="9"/>
  <c r="CM45" i="9"/>
  <c r="CN45" i="9"/>
  <c r="CO45" i="9"/>
  <c r="CP45" i="9"/>
  <c r="CQ45" i="9"/>
  <c r="CR45" i="9"/>
  <c r="CS45" i="9"/>
  <c r="CT45" i="9"/>
  <c r="CU45" i="9"/>
  <c r="CV45" i="9"/>
  <c r="CW45" i="9"/>
  <c r="CX45" i="9"/>
  <c r="CY45" i="9"/>
  <c r="CZ45" i="9"/>
  <c r="DA45" i="9"/>
  <c r="DB45" i="9"/>
  <c r="DC45" i="9"/>
  <c r="DD45" i="9"/>
  <c r="DE45" i="9"/>
  <c r="DF45" i="9"/>
  <c r="DG45" i="9"/>
  <c r="DH45" i="9"/>
  <c r="DI45" i="9"/>
  <c r="DJ45" i="9"/>
  <c r="DK45" i="9"/>
  <c r="DL45" i="9"/>
  <c r="DM45" i="9"/>
  <c r="DN45" i="9"/>
  <c r="DO45" i="9"/>
  <c r="DP45" i="9"/>
  <c r="DQ45" i="9"/>
  <c r="DR45" i="9"/>
  <c r="DS45" i="9"/>
  <c r="DT45" i="9"/>
  <c r="DU45" i="9"/>
  <c r="DV45" i="9"/>
  <c r="DW45" i="9"/>
  <c r="DX45" i="9"/>
  <c r="DY45" i="9"/>
  <c r="DZ45" i="9"/>
  <c r="EA45" i="9"/>
  <c r="EB45" i="9"/>
  <c r="EC45" i="9"/>
  <c r="ED45" i="9"/>
  <c r="EE45" i="9"/>
  <c r="EF45" i="9"/>
  <c r="EG45" i="9"/>
  <c r="EH45" i="9"/>
  <c r="EI45" i="9"/>
  <c r="EJ45" i="9"/>
  <c r="EK45" i="9"/>
  <c r="EL45" i="9"/>
  <c r="EM45" i="9"/>
  <c r="EN45" i="9"/>
  <c r="EO45" i="9"/>
  <c r="EP45" i="9"/>
  <c r="EQ45" i="9"/>
  <c r="ER45" i="9"/>
  <c r="ES45" i="9"/>
  <c r="ET45" i="9"/>
  <c r="EU45" i="9"/>
  <c r="EV45" i="9"/>
  <c r="EW45" i="9"/>
  <c r="EX45" i="9"/>
  <c r="EY45" i="9"/>
  <c r="EZ45" i="9"/>
  <c r="FA45" i="9"/>
  <c r="FB45" i="9"/>
  <c r="FC45" i="9"/>
  <c r="FD45" i="9"/>
  <c r="FE45" i="9"/>
  <c r="FF45" i="9"/>
  <c r="FG45" i="9"/>
  <c r="FH45" i="9"/>
  <c r="FI45" i="9"/>
  <c r="FJ45" i="9"/>
  <c r="FK45" i="9"/>
  <c r="FL45" i="9"/>
  <c r="FM45" i="9"/>
  <c r="FN45" i="9"/>
  <c r="FO45" i="9"/>
  <c r="FP45" i="9"/>
  <c r="FQ45" i="9"/>
  <c r="FR45" i="9"/>
  <c r="FS45" i="9"/>
  <c r="E46" i="9"/>
  <c r="F46" i="9"/>
  <c r="F29" i="9" s="1"/>
  <c r="F86" i="9" s="1"/>
  <c r="G46" i="9"/>
  <c r="H46" i="9"/>
  <c r="H29" i="9" s="1"/>
  <c r="H82" i="9" s="1"/>
  <c r="I46" i="9"/>
  <c r="J46" i="9"/>
  <c r="J29" i="9" s="1"/>
  <c r="K46" i="9"/>
  <c r="K29" i="9" s="1"/>
  <c r="K82" i="9" s="1"/>
  <c r="L46" i="9"/>
  <c r="M46" i="9"/>
  <c r="N46" i="9"/>
  <c r="N31" i="9" s="1"/>
  <c r="O46" i="9"/>
  <c r="O31" i="9" s="1"/>
  <c r="P46" i="9"/>
  <c r="P29" i="9" s="1"/>
  <c r="P82" i="9" s="1"/>
  <c r="Q46" i="9"/>
  <c r="R46" i="9"/>
  <c r="R29" i="9" s="1"/>
  <c r="S46" i="9"/>
  <c r="S29" i="9" s="1"/>
  <c r="S82" i="9" s="1"/>
  <c r="T46" i="9"/>
  <c r="U46" i="9"/>
  <c r="U29" i="9" s="1"/>
  <c r="U86" i="9" s="1"/>
  <c r="V46" i="9"/>
  <c r="V29" i="9" s="1"/>
  <c r="V82" i="9" s="1"/>
  <c r="W46" i="9"/>
  <c r="X46" i="9"/>
  <c r="X31" i="9" s="1"/>
  <c r="Y46" i="9"/>
  <c r="Z46" i="9"/>
  <c r="Z29" i="9" s="1"/>
  <c r="AA46" i="9"/>
  <c r="AB46" i="9"/>
  <c r="AC46" i="9"/>
  <c r="AD46" i="9"/>
  <c r="AE46" i="9"/>
  <c r="AF46" i="9"/>
  <c r="AG46" i="9"/>
  <c r="AH46" i="9"/>
  <c r="AI46" i="9"/>
  <c r="AJ46" i="9"/>
  <c r="AJ31" i="9" s="1"/>
  <c r="AK46" i="9"/>
  <c r="AK29" i="9" s="1"/>
  <c r="AK84" i="9" s="1"/>
  <c r="AL46" i="9"/>
  <c r="AL31" i="9" s="1"/>
  <c r="AM46" i="9"/>
  <c r="AM31" i="9" s="1"/>
  <c r="AN46" i="9"/>
  <c r="AO46" i="9"/>
  <c r="AP46" i="9"/>
  <c r="AQ46" i="9"/>
  <c r="AR46" i="9"/>
  <c r="AR29" i="9" s="1"/>
  <c r="AR82" i="9" s="1"/>
  <c r="AS46" i="9"/>
  <c r="AT46" i="9"/>
  <c r="AU46" i="9"/>
  <c r="AV46" i="9"/>
  <c r="AW46" i="9"/>
  <c r="AX46" i="9"/>
  <c r="AX29" i="9" s="1"/>
  <c r="AY46" i="9"/>
  <c r="AZ46" i="9"/>
  <c r="AZ31" i="9" s="1"/>
  <c r="BA46" i="9"/>
  <c r="BB46" i="9"/>
  <c r="BC46" i="9"/>
  <c r="BD46" i="9"/>
  <c r="BE46" i="9"/>
  <c r="BF46" i="9"/>
  <c r="BF29" i="9" s="1"/>
  <c r="BF82" i="9" s="1"/>
  <c r="BG46" i="9"/>
  <c r="BG29" i="9" s="1"/>
  <c r="BG87" i="9" s="1"/>
  <c r="BH46" i="9"/>
  <c r="BI46" i="9"/>
  <c r="BJ46" i="9"/>
  <c r="BK46" i="9"/>
  <c r="BK29" i="9" s="1"/>
  <c r="BK82" i="9" s="1"/>
  <c r="BL46" i="9"/>
  <c r="BM46" i="9"/>
  <c r="BN46" i="9"/>
  <c r="BN29" i="9" s="1"/>
  <c r="BO46" i="9"/>
  <c r="BP46" i="9"/>
  <c r="BQ46" i="9"/>
  <c r="BR46" i="9"/>
  <c r="BR31" i="9" s="1"/>
  <c r="BS46" i="9"/>
  <c r="BS31" i="9" s="1"/>
  <c r="BT46" i="9"/>
  <c r="BT31" i="9" s="1"/>
  <c r="BU46" i="9"/>
  <c r="BV46" i="9"/>
  <c r="BW46" i="9"/>
  <c r="BX46" i="9"/>
  <c r="BY46" i="9"/>
  <c r="BZ46" i="9"/>
  <c r="BZ31" i="9" s="1"/>
  <c r="CA46" i="9"/>
  <c r="CB46" i="9"/>
  <c r="CB29" i="9" s="1"/>
  <c r="CB82" i="9" s="1"/>
  <c r="CC46" i="9"/>
  <c r="CD46" i="9"/>
  <c r="CE46" i="9"/>
  <c r="CF46" i="9"/>
  <c r="CG46" i="9"/>
  <c r="CH46" i="9"/>
  <c r="CH29" i="9" s="1"/>
  <c r="CH87" i="9" s="1"/>
  <c r="CI46" i="9"/>
  <c r="CJ46" i="9"/>
  <c r="CK46" i="9"/>
  <c r="CL46" i="9"/>
  <c r="CM46" i="9"/>
  <c r="CN46" i="9"/>
  <c r="CN31" i="9" s="1"/>
  <c r="CO46" i="9"/>
  <c r="CP46" i="9"/>
  <c r="CP29" i="9" s="1"/>
  <c r="CQ46" i="9"/>
  <c r="CR46" i="9"/>
  <c r="CS46" i="9"/>
  <c r="CT46" i="9"/>
  <c r="CU46" i="9"/>
  <c r="CU29" i="9" s="1"/>
  <c r="CU82" i="9" s="1"/>
  <c r="CV46" i="9"/>
  <c r="CW46" i="9"/>
  <c r="CX46" i="9"/>
  <c r="CY46" i="9"/>
  <c r="CZ46" i="9"/>
  <c r="DA46" i="9"/>
  <c r="DB46" i="9"/>
  <c r="DC46" i="9"/>
  <c r="DD46" i="9"/>
  <c r="DE46" i="9"/>
  <c r="DF46" i="9"/>
  <c r="DG46" i="9"/>
  <c r="DH46" i="9"/>
  <c r="DI46" i="9"/>
  <c r="DJ46" i="9"/>
  <c r="DJ31" i="9" s="1"/>
  <c r="DK46" i="9"/>
  <c r="DL46" i="9"/>
  <c r="DL31" i="9" s="1"/>
  <c r="DM46" i="9"/>
  <c r="DN46" i="9"/>
  <c r="DO46" i="9"/>
  <c r="DP46" i="9"/>
  <c r="DP29" i="9" s="1"/>
  <c r="DP84" i="9" s="1"/>
  <c r="DQ46" i="9"/>
  <c r="DR46" i="9"/>
  <c r="DR31" i="9" s="1"/>
  <c r="DS46" i="9"/>
  <c r="DT46" i="9"/>
  <c r="DU46" i="9"/>
  <c r="DV46" i="9"/>
  <c r="DW46" i="9"/>
  <c r="DX46" i="9"/>
  <c r="DX29" i="9" s="1"/>
  <c r="DY46" i="9"/>
  <c r="DZ46" i="9"/>
  <c r="EA46" i="9"/>
  <c r="EA29" i="9" s="1"/>
  <c r="EA82" i="9" s="1"/>
  <c r="EB46" i="9"/>
  <c r="EC46" i="9"/>
  <c r="ED46" i="9"/>
  <c r="ED31" i="9" s="1"/>
  <c r="EE46" i="9"/>
  <c r="EF46" i="9"/>
  <c r="EF29" i="9" s="1"/>
  <c r="EF87" i="9" s="1"/>
  <c r="EG46" i="9"/>
  <c r="EH46" i="9"/>
  <c r="EI46" i="9"/>
  <c r="EJ46" i="9"/>
  <c r="EK46" i="9"/>
  <c r="EL46" i="9"/>
  <c r="EM46" i="9"/>
  <c r="EM29" i="9" s="1"/>
  <c r="EN46" i="9"/>
  <c r="EN29" i="9" s="1"/>
  <c r="EN87" i="9" s="1"/>
  <c r="EO46" i="9"/>
  <c r="EP46" i="9"/>
  <c r="EQ46" i="9"/>
  <c r="ER46" i="9"/>
  <c r="ER31" i="9" s="1"/>
  <c r="ES46" i="9"/>
  <c r="ES31" i="9" s="1"/>
  <c r="ET46" i="9"/>
  <c r="ET29" i="9" s="1"/>
  <c r="ET84" i="9" s="1"/>
  <c r="EU46" i="9"/>
  <c r="EU31" i="9" s="1"/>
  <c r="EV46" i="9"/>
  <c r="EW46" i="9"/>
  <c r="EX46" i="9"/>
  <c r="EY46" i="9"/>
  <c r="EY31" i="9" s="1"/>
  <c r="EZ46" i="9"/>
  <c r="EZ29" i="9" s="1"/>
  <c r="EZ87" i="9" s="1"/>
  <c r="FA46" i="9"/>
  <c r="FA31" i="9" s="1"/>
  <c r="FB46" i="9"/>
  <c r="FB29" i="9" s="1"/>
  <c r="FB86" i="9" s="1"/>
  <c r="FC46" i="9"/>
  <c r="FD46" i="9"/>
  <c r="FD29" i="9" s="1"/>
  <c r="FE46" i="9"/>
  <c r="FF46" i="9"/>
  <c r="FF31" i="9" s="1"/>
  <c r="FG46" i="9"/>
  <c r="FG29" i="9" s="1"/>
  <c r="FG87" i="9" s="1"/>
  <c r="FH46" i="9"/>
  <c r="FI46" i="9"/>
  <c r="FI29" i="9" s="1"/>
  <c r="FJ46" i="9"/>
  <c r="FK46" i="9"/>
  <c r="FL46" i="9"/>
  <c r="FL29" i="9" s="1"/>
  <c r="FL84" i="9" s="1"/>
  <c r="FM46" i="9"/>
  <c r="FN46" i="9"/>
  <c r="FN31" i="9" s="1"/>
  <c r="FO46" i="9"/>
  <c r="FO29" i="9" s="1"/>
  <c r="FP46" i="9"/>
  <c r="FP31" i="9" s="1"/>
  <c r="FQ46" i="9"/>
  <c r="FQ29" i="9" s="1"/>
  <c r="FQ84" i="9" s="1"/>
  <c r="FR46" i="9"/>
  <c r="FR29" i="9" s="1"/>
  <c r="FS46" i="9"/>
  <c r="E47" i="9"/>
  <c r="F47" i="9"/>
  <c r="G47" i="9"/>
  <c r="H47" i="9"/>
  <c r="I47" i="9"/>
  <c r="J47" i="9"/>
  <c r="K47" i="9"/>
  <c r="L47" i="9"/>
  <c r="M47" i="9"/>
  <c r="N47" i="9"/>
  <c r="O47" i="9"/>
  <c r="P47" i="9"/>
  <c r="Q47" i="9"/>
  <c r="R47" i="9"/>
  <c r="S47" i="9"/>
  <c r="T47" i="9"/>
  <c r="U47" i="9"/>
  <c r="V47" i="9"/>
  <c r="W47" i="9"/>
  <c r="X47" i="9"/>
  <c r="Y47" i="9"/>
  <c r="Z47" i="9"/>
  <c r="AA47" i="9"/>
  <c r="AB47" i="9"/>
  <c r="AC47" i="9"/>
  <c r="AD47" i="9"/>
  <c r="AE47" i="9"/>
  <c r="AF47" i="9"/>
  <c r="AG47" i="9"/>
  <c r="AH47" i="9"/>
  <c r="AI47" i="9"/>
  <c r="AJ47" i="9"/>
  <c r="AK47" i="9"/>
  <c r="AL47" i="9"/>
  <c r="AM47" i="9"/>
  <c r="AN47" i="9"/>
  <c r="AO47" i="9"/>
  <c r="AP47" i="9"/>
  <c r="AR47" i="9"/>
  <c r="AS47" i="9"/>
  <c r="AT47" i="9"/>
  <c r="AU47" i="9"/>
  <c r="AV47" i="9"/>
  <c r="AW47" i="9"/>
  <c r="AX47" i="9"/>
  <c r="AY47" i="9"/>
  <c r="AZ47" i="9"/>
  <c r="BA47" i="9"/>
  <c r="BB47" i="9"/>
  <c r="BC47" i="9"/>
  <c r="BD47" i="9"/>
  <c r="BE47" i="9"/>
  <c r="BF47" i="9"/>
  <c r="BG47" i="9"/>
  <c r="BH47" i="9"/>
  <c r="BI47" i="9"/>
  <c r="BJ47" i="9"/>
  <c r="BK47" i="9"/>
  <c r="BL47" i="9"/>
  <c r="BM47" i="9"/>
  <c r="BN47" i="9"/>
  <c r="BO47" i="9"/>
  <c r="BP47" i="9"/>
  <c r="BQ47" i="9"/>
  <c r="BR47" i="9"/>
  <c r="BS47" i="9"/>
  <c r="BT47" i="9"/>
  <c r="BU47" i="9"/>
  <c r="BV47" i="9"/>
  <c r="BW47" i="9"/>
  <c r="BX47" i="9"/>
  <c r="BY47" i="9"/>
  <c r="BZ47" i="9"/>
  <c r="CA47" i="9"/>
  <c r="CB47" i="9"/>
  <c r="CC47" i="9"/>
  <c r="CD47" i="9"/>
  <c r="CE47" i="9"/>
  <c r="CF47" i="9"/>
  <c r="CG47" i="9"/>
  <c r="CH47" i="9"/>
  <c r="CI47" i="9"/>
  <c r="CJ47" i="9"/>
  <c r="CK47" i="9"/>
  <c r="CL47" i="9"/>
  <c r="CM47" i="9"/>
  <c r="CN47" i="9"/>
  <c r="CO47" i="9"/>
  <c r="CP47" i="9"/>
  <c r="CQ47" i="9"/>
  <c r="CR47" i="9"/>
  <c r="CS47" i="9"/>
  <c r="CT47" i="9"/>
  <c r="CU47" i="9"/>
  <c r="CV47" i="9"/>
  <c r="CW47" i="9"/>
  <c r="CX47" i="9"/>
  <c r="CY47" i="9"/>
  <c r="CZ47" i="9"/>
  <c r="DA47" i="9"/>
  <c r="DB47" i="9"/>
  <c r="DC47" i="9"/>
  <c r="DD47" i="9"/>
  <c r="DE47" i="9"/>
  <c r="DF47" i="9"/>
  <c r="DG47" i="9"/>
  <c r="DH47" i="9"/>
  <c r="DI47" i="9"/>
  <c r="DJ47" i="9"/>
  <c r="DK47" i="9"/>
  <c r="DL47" i="9"/>
  <c r="DM47" i="9"/>
  <c r="DN47" i="9"/>
  <c r="DO47" i="9"/>
  <c r="DP47" i="9"/>
  <c r="DQ47" i="9"/>
  <c r="DR47" i="9"/>
  <c r="DS47" i="9"/>
  <c r="DT47" i="9"/>
  <c r="DU47" i="9"/>
  <c r="DV47" i="9"/>
  <c r="DW47" i="9"/>
  <c r="DX47" i="9"/>
  <c r="DY47" i="9"/>
  <c r="DZ47" i="9"/>
  <c r="EA47" i="9"/>
  <c r="EB47" i="9"/>
  <c r="EC47" i="9"/>
  <c r="ED47" i="9"/>
  <c r="EE47" i="9"/>
  <c r="EF47" i="9"/>
  <c r="EG47" i="9"/>
  <c r="EH47" i="9"/>
  <c r="EI47" i="9"/>
  <c r="EJ47" i="9"/>
  <c r="EK47" i="9"/>
  <c r="EL47" i="9"/>
  <c r="EM47" i="9"/>
  <c r="EN47" i="9"/>
  <c r="EO47" i="9"/>
  <c r="EP47" i="9"/>
  <c r="EQ47" i="9"/>
  <c r="ER47" i="9"/>
  <c r="ES47" i="9"/>
  <c r="ET47" i="9"/>
  <c r="EU47" i="9"/>
  <c r="EV47" i="9"/>
  <c r="EW47" i="9"/>
  <c r="EX47" i="9"/>
  <c r="EY47" i="9"/>
  <c r="EZ47" i="9"/>
  <c r="FA47" i="9"/>
  <c r="FB47" i="9"/>
  <c r="FC47" i="9"/>
  <c r="FD47" i="9"/>
  <c r="FE47" i="9"/>
  <c r="FF47" i="9"/>
  <c r="FG47" i="9"/>
  <c r="FH47" i="9"/>
  <c r="FI47" i="9"/>
  <c r="FJ47" i="9"/>
  <c r="FK47" i="9"/>
  <c r="FL47" i="9"/>
  <c r="FM47" i="9"/>
  <c r="FN47" i="9"/>
  <c r="FO47" i="9"/>
  <c r="FP47" i="9"/>
  <c r="FQ47" i="9"/>
  <c r="FR47" i="9"/>
  <c r="FS47" i="9"/>
  <c r="E48" i="9"/>
  <c r="F48" i="9"/>
  <c r="G48" i="9"/>
  <c r="H48" i="9"/>
  <c r="I48" i="9"/>
  <c r="J48" i="9"/>
  <c r="K48" i="9"/>
  <c r="L48" i="9"/>
  <c r="M48" i="9"/>
  <c r="N48" i="9"/>
  <c r="O48" i="9"/>
  <c r="P48" i="9"/>
  <c r="Q48" i="9"/>
  <c r="R48" i="9"/>
  <c r="S48" i="9"/>
  <c r="T48" i="9"/>
  <c r="U48" i="9"/>
  <c r="V48" i="9"/>
  <c r="W48" i="9"/>
  <c r="X48" i="9"/>
  <c r="Y48" i="9"/>
  <c r="Z48" i="9"/>
  <c r="AA48" i="9"/>
  <c r="AB48" i="9"/>
  <c r="AC48" i="9"/>
  <c r="AD48" i="9"/>
  <c r="AE48" i="9"/>
  <c r="AF48" i="9"/>
  <c r="AG48" i="9"/>
  <c r="AH48" i="9"/>
  <c r="AI48" i="9"/>
  <c r="AJ48" i="9"/>
  <c r="AK48" i="9"/>
  <c r="AL48" i="9"/>
  <c r="AM48" i="9"/>
  <c r="AN48" i="9"/>
  <c r="AO48" i="9"/>
  <c r="AP48" i="9"/>
  <c r="AQ48" i="9"/>
  <c r="AR48" i="9"/>
  <c r="AS48" i="9"/>
  <c r="AT48" i="9"/>
  <c r="AU48" i="9"/>
  <c r="AV48" i="9"/>
  <c r="AW48" i="9"/>
  <c r="AX48" i="9"/>
  <c r="AY48" i="9"/>
  <c r="AZ48" i="9"/>
  <c r="BA48" i="9"/>
  <c r="BB48" i="9"/>
  <c r="BC48" i="9"/>
  <c r="BD48" i="9"/>
  <c r="BE48" i="9"/>
  <c r="BF48" i="9"/>
  <c r="BG48" i="9"/>
  <c r="BH48" i="9"/>
  <c r="BI48" i="9"/>
  <c r="BJ48" i="9"/>
  <c r="BK48" i="9"/>
  <c r="BL48" i="9"/>
  <c r="BM48" i="9"/>
  <c r="BN48" i="9"/>
  <c r="BO48" i="9"/>
  <c r="BP48" i="9"/>
  <c r="BQ48" i="9"/>
  <c r="BR48" i="9"/>
  <c r="BS48" i="9"/>
  <c r="BT48" i="9"/>
  <c r="BU48" i="9"/>
  <c r="BV48" i="9"/>
  <c r="BW48" i="9"/>
  <c r="BX48" i="9"/>
  <c r="BY48" i="9"/>
  <c r="BZ48" i="9"/>
  <c r="CA48" i="9"/>
  <c r="CB48" i="9"/>
  <c r="CC48" i="9"/>
  <c r="CD48" i="9"/>
  <c r="CE48" i="9"/>
  <c r="CF48" i="9"/>
  <c r="CG48" i="9"/>
  <c r="CH48" i="9"/>
  <c r="CI48" i="9"/>
  <c r="CJ48" i="9"/>
  <c r="CK48" i="9"/>
  <c r="CL48" i="9"/>
  <c r="CM48" i="9"/>
  <c r="CN48" i="9"/>
  <c r="CO48" i="9"/>
  <c r="CP48" i="9"/>
  <c r="CQ48" i="9"/>
  <c r="CR48" i="9"/>
  <c r="CS48" i="9"/>
  <c r="CT48" i="9"/>
  <c r="CU48" i="9"/>
  <c r="CV48" i="9"/>
  <c r="CW48" i="9"/>
  <c r="CX48" i="9"/>
  <c r="CY48" i="9"/>
  <c r="CZ48" i="9"/>
  <c r="DA48" i="9"/>
  <c r="DB48" i="9"/>
  <c r="DC48" i="9"/>
  <c r="DD48" i="9"/>
  <c r="DE48" i="9"/>
  <c r="DF48" i="9"/>
  <c r="DG48" i="9"/>
  <c r="DH48" i="9"/>
  <c r="DI48" i="9"/>
  <c r="DJ48" i="9"/>
  <c r="DK48" i="9"/>
  <c r="DL48" i="9"/>
  <c r="DM48" i="9"/>
  <c r="DN48" i="9"/>
  <c r="DO48" i="9"/>
  <c r="DP48" i="9"/>
  <c r="DQ48" i="9"/>
  <c r="DR48" i="9"/>
  <c r="DS48" i="9"/>
  <c r="DT48" i="9"/>
  <c r="DU48" i="9"/>
  <c r="DV48" i="9"/>
  <c r="DW48" i="9"/>
  <c r="DX48" i="9"/>
  <c r="DY48" i="9"/>
  <c r="DZ48" i="9"/>
  <c r="EA48" i="9"/>
  <c r="EB48" i="9"/>
  <c r="EC48" i="9"/>
  <c r="ED48" i="9"/>
  <c r="EE48" i="9"/>
  <c r="EF48" i="9"/>
  <c r="EG48" i="9"/>
  <c r="EH48" i="9"/>
  <c r="EI48" i="9"/>
  <c r="EJ48" i="9"/>
  <c r="EK48" i="9"/>
  <c r="EL48" i="9"/>
  <c r="EM48" i="9"/>
  <c r="EN48" i="9"/>
  <c r="EO48" i="9"/>
  <c r="EP48" i="9"/>
  <c r="EQ48" i="9"/>
  <c r="ER48" i="9"/>
  <c r="ES48" i="9"/>
  <c r="ET48" i="9"/>
  <c r="EU48" i="9"/>
  <c r="EV48" i="9"/>
  <c r="EW48" i="9"/>
  <c r="EX48" i="9"/>
  <c r="EY48" i="9"/>
  <c r="EZ48" i="9"/>
  <c r="FA48" i="9"/>
  <c r="FB48" i="9"/>
  <c r="FC48" i="9"/>
  <c r="FD48" i="9"/>
  <c r="FE48" i="9"/>
  <c r="FF48" i="9"/>
  <c r="FG48" i="9"/>
  <c r="FH48" i="9"/>
  <c r="FI48" i="9"/>
  <c r="FJ48" i="9"/>
  <c r="FK48" i="9"/>
  <c r="FL48" i="9"/>
  <c r="FM48" i="9"/>
  <c r="FN48" i="9"/>
  <c r="FO48" i="9"/>
  <c r="FP48" i="9"/>
  <c r="FQ48" i="9"/>
  <c r="FR48" i="9"/>
  <c r="FS48" i="9"/>
  <c r="D46" i="9"/>
  <c r="D47" i="9"/>
  <c r="D48" i="9"/>
  <c r="D45" i="9"/>
  <c r="D34" i="9"/>
  <c r="D35" i="9" s="1"/>
  <c r="E34" i="9"/>
  <c r="E35" i="9" s="1"/>
  <c r="F34" i="9"/>
  <c r="F35" i="9" s="1"/>
  <c r="G34" i="9"/>
  <c r="G35" i="9" s="1"/>
  <c r="H34" i="9"/>
  <c r="H35" i="9" s="1"/>
  <c r="I34" i="9"/>
  <c r="I35" i="9" s="1"/>
  <c r="J34" i="9"/>
  <c r="J35" i="9" s="1"/>
  <c r="K34" i="9"/>
  <c r="K35" i="9" s="1"/>
  <c r="L34" i="9"/>
  <c r="L35" i="9" s="1"/>
  <c r="M34" i="9"/>
  <c r="M35" i="9" s="1"/>
  <c r="N34" i="9"/>
  <c r="N35" i="9" s="1"/>
  <c r="O34" i="9"/>
  <c r="O35" i="9" s="1"/>
  <c r="P34" i="9"/>
  <c r="P35" i="9" s="1"/>
  <c r="Q34" i="9"/>
  <c r="Q35" i="9" s="1"/>
  <c r="R34" i="9"/>
  <c r="R35" i="9" s="1"/>
  <c r="S34" i="9"/>
  <c r="S35" i="9" s="1"/>
  <c r="T34" i="9"/>
  <c r="T35" i="9" s="1"/>
  <c r="U34" i="9"/>
  <c r="U35" i="9" s="1"/>
  <c r="V34" i="9"/>
  <c r="V35" i="9" s="1"/>
  <c r="W34" i="9"/>
  <c r="W35" i="9" s="1"/>
  <c r="X34" i="9"/>
  <c r="X35" i="9" s="1"/>
  <c r="Y34" i="9"/>
  <c r="Y35" i="9" s="1"/>
  <c r="Z34" i="9"/>
  <c r="Z35" i="9" s="1"/>
  <c r="AA34" i="9"/>
  <c r="AA35" i="9" s="1"/>
  <c r="AB34" i="9"/>
  <c r="AC34" i="9"/>
  <c r="AC35" i="9" s="1"/>
  <c r="AD34" i="9"/>
  <c r="AD35" i="9" s="1"/>
  <c r="AE34" i="9"/>
  <c r="AE35" i="9" s="1"/>
  <c r="AF34" i="9"/>
  <c r="AF35" i="9" s="1"/>
  <c r="AG34" i="9"/>
  <c r="AG35" i="9" s="1"/>
  <c r="AH34" i="9"/>
  <c r="AI34" i="9"/>
  <c r="AI35" i="9" s="1"/>
  <c r="AJ34" i="9"/>
  <c r="AJ35" i="9" s="1"/>
  <c r="AK34" i="9"/>
  <c r="AK35" i="9" s="1"/>
  <c r="AL34" i="9"/>
  <c r="AL35" i="9" s="1"/>
  <c r="AM34" i="9"/>
  <c r="AM35" i="9" s="1"/>
  <c r="AN34" i="9"/>
  <c r="AN35" i="9" s="1"/>
  <c r="AO34" i="9"/>
  <c r="AP34" i="9"/>
  <c r="AP35" i="9" s="1"/>
  <c r="AQ34" i="9"/>
  <c r="AQ35" i="9" s="1"/>
  <c r="AR34" i="9"/>
  <c r="AR35" i="9" s="1"/>
  <c r="AS34" i="9"/>
  <c r="AS35" i="9" s="1"/>
  <c r="AT34" i="9"/>
  <c r="AT35" i="9" s="1"/>
  <c r="AU34" i="9"/>
  <c r="AV34" i="9"/>
  <c r="AV35" i="9" s="1"/>
  <c r="AW34" i="9"/>
  <c r="AW35" i="9" s="1"/>
  <c r="AX34" i="9"/>
  <c r="AX35" i="9" s="1"/>
  <c r="AY34" i="9"/>
  <c r="AY35" i="9" s="1"/>
  <c r="AZ34" i="9"/>
  <c r="BA34" i="9"/>
  <c r="BA35" i="9" s="1"/>
  <c r="BB34" i="9"/>
  <c r="BB35" i="9" s="1"/>
  <c r="BC34" i="9"/>
  <c r="BC35" i="9" s="1"/>
  <c r="BD34" i="9"/>
  <c r="BE34" i="9"/>
  <c r="BE35" i="9" s="1"/>
  <c r="BF34" i="9"/>
  <c r="BF35" i="9" s="1"/>
  <c r="BG34" i="9"/>
  <c r="BG35" i="9" s="1"/>
  <c r="BH34" i="9"/>
  <c r="BH35" i="9" s="1"/>
  <c r="BI34" i="9"/>
  <c r="BJ34" i="9"/>
  <c r="BJ35" i="9" s="1"/>
  <c r="BK34" i="9"/>
  <c r="BK35" i="9" s="1"/>
  <c r="BL34" i="9"/>
  <c r="BL35" i="9" s="1"/>
  <c r="BM34" i="9"/>
  <c r="BM35" i="9" s="1"/>
  <c r="BN34" i="9"/>
  <c r="BO34" i="9"/>
  <c r="BO35" i="9" s="1"/>
  <c r="BP34" i="9"/>
  <c r="BP35" i="9" s="1"/>
  <c r="BQ34" i="9"/>
  <c r="BQ35" i="9" s="1"/>
  <c r="BR34" i="9"/>
  <c r="BS34" i="9"/>
  <c r="BS35" i="9" s="1"/>
  <c r="BT34" i="9"/>
  <c r="BT35" i="9" s="1"/>
  <c r="BU34" i="9"/>
  <c r="BU35" i="9" s="1"/>
  <c r="BV34" i="9"/>
  <c r="BV35" i="9" s="1"/>
  <c r="BW34" i="9"/>
  <c r="BX34" i="9"/>
  <c r="BX35" i="9" s="1"/>
  <c r="BY34" i="9"/>
  <c r="BY35" i="9" s="1"/>
  <c r="BZ34" i="9"/>
  <c r="BZ35" i="9" s="1"/>
  <c r="CA34" i="9"/>
  <c r="CA35" i="9" s="1"/>
  <c r="CB34" i="9"/>
  <c r="CC34" i="9"/>
  <c r="CC35" i="9" s="1"/>
  <c r="CD34" i="9"/>
  <c r="CD35" i="9" s="1"/>
  <c r="CE34" i="9"/>
  <c r="CE35" i="9" s="1"/>
  <c r="CF34" i="9"/>
  <c r="CG34" i="9"/>
  <c r="CG35" i="9" s="1"/>
  <c r="CH34" i="9"/>
  <c r="CH35" i="9" s="1"/>
  <c r="CI34" i="9"/>
  <c r="CI35" i="9" s="1"/>
  <c r="CJ34" i="9"/>
  <c r="CK34" i="9"/>
  <c r="CL34" i="9"/>
  <c r="CL35" i="9" s="1"/>
  <c r="CM34" i="9"/>
  <c r="CM35" i="9" s="1"/>
  <c r="CN34" i="9"/>
  <c r="CN35" i="9" s="1"/>
  <c r="CO34" i="9"/>
  <c r="CO35" i="9" s="1"/>
  <c r="CP34" i="9"/>
  <c r="CQ34" i="9"/>
  <c r="CQ35" i="9" s="1"/>
  <c r="CR34" i="9"/>
  <c r="CR35" i="9" s="1"/>
  <c r="CS34" i="9"/>
  <c r="CS35" i="9" s="1"/>
  <c r="CT34" i="9"/>
  <c r="CU34" i="9"/>
  <c r="CU35" i="9" s="1"/>
  <c r="CV34" i="9"/>
  <c r="CV35" i="9" s="1"/>
  <c r="CW34" i="9"/>
  <c r="CW35" i="9" s="1"/>
  <c r="CX34" i="9"/>
  <c r="CX35" i="9" s="1"/>
  <c r="CY34" i="9"/>
  <c r="CZ34" i="9"/>
  <c r="CZ35" i="9" s="1"/>
  <c r="DA34" i="9"/>
  <c r="DA35" i="9" s="1"/>
  <c r="DB34" i="9"/>
  <c r="DB35" i="9" s="1"/>
  <c r="B63" i="9"/>
  <c r="B62" i="9"/>
  <c r="B64" i="9"/>
  <c r="DC34" i="9"/>
  <c r="DC35" i="9" s="1"/>
  <c r="DD34" i="9"/>
  <c r="DE34" i="9"/>
  <c r="DE35" i="9" s="1"/>
  <c r="DF34" i="9"/>
  <c r="DF35" i="9" s="1"/>
  <c r="DG34" i="9"/>
  <c r="DG35" i="9" s="1"/>
  <c r="DG7" i="9"/>
  <c r="DH34" i="9"/>
  <c r="DI34" i="9"/>
  <c r="DI35" i="9" s="1"/>
  <c r="DJ34" i="9"/>
  <c r="DJ35" i="9" s="1"/>
  <c r="DK34" i="9"/>
  <c r="DK35" i="9" s="1"/>
  <c r="DL34" i="9"/>
  <c r="DL35" i="9" s="1"/>
  <c r="DM34" i="9"/>
  <c r="DM35" i="9" s="1"/>
  <c r="DN34" i="9"/>
  <c r="DO34" i="9"/>
  <c r="DO35" i="9" s="1"/>
  <c r="DP34" i="9"/>
  <c r="DP35" i="9" s="1"/>
  <c r="DQ34" i="9"/>
  <c r="DQ35" i="9" s="1"/>
  <c r="DR34" i="9"/>
  <c r="DR35" i="9" s="1"/>
  <c r="DS34" i="9"/>
  <c r="DS35" i="9" s="1"/>
  <c r="DT34" i="9"/>
  <c r="DT35" i="9" s="1"/>
  <c r="DU34" i="9"/>
  <c r="DU35" i="9" s="1"/>
  <c r="DV34" i="9"/>
  <c r="DV35" i="9" s="1"/>
  <c r="DW34" i="9"/>
  <c r="DW35" i="9" s="1"/>
  <c r="DX34" i="9"/>
  <c r="DX35" i="9" s="1"/>
  <c r="DY34" i="9"/>
  <c r="DY35" i="9" s="1"/>
  <c r="DZ34" i="9"/>
  <c r="DZ35" i="9" s="1"/>
  <c r="EA34" i="9"/>
  <c r="EA35" i="9" s="1"/>
  <c r="EB34" i="9"/>
  <c r="EB35" i="9" s="1"/>
  <c r="EC34" i="9"/>
  <c r="EC35" i="9" s="1"/>
  <c r="ED34" i="9"/>
  <c r="ED35" i="9" s="1"/>
  <c r="EE34" i="9"/>
  <c r="EE35" i="9" s="1"/>
  <c r="EF34" i="9"/>
  <c r="EF35" i="9" s="1"/>
  <c r="EG34" i="9"/>
  <c r="EG35" i="9" s="1"/>
  <c r="EH34" i="9"/>
  <c r="EH35" i="9" s="1"/>
  <c r="EI34" i="9"/>
  <c r="EI35" i="9" s="1"/>
  <c r="EJ34" i="9"/>
  <c r="EJ35" i="9" s="1"/>
  <c r="EK34" i="9"/>
  <c r="EK35" i="9" s="1"/>
  <c r="EL34" i="9"/>
  <c r="EL35" i="9" s="1"/>
  <c r="EM34" i="9"/>
  <c r="EM35" i="9" s="1"/>
  <c r="EN34" i="9"/>
  <c r="EN35" i="9" s="1"/>
  <c r="EO34" i="9"/>
  <c r="EO35" i="9" s="1"/>
  <c r="EP34" i="9"/>
  <c r="EP35" i="9" s="1"/>
  <c r="EQ34" i="9"/>
  <c r="EQ35" i="9" s="1"/>
  <c r="ER34" i="9"/>
  <c r="ER35" i="9" s="1"/>
  <c r="ES34" i="9"/>
  <c r="ES35" i="9" s="1"/>
  <c r="ET34" i="9"/>
  <c r="ET35" i="9" s="1"/>
  <c r="EU34" i="9"/>
  <c r="EU35" i="9" s="1"/>
  <c r="EV34" i="9"/>
  <c r="EV35" i="9" s="1"/>
  <c r="EW34" i="9"/>
  <c r="EW35" i="9" s="1"/>
  <c r="EX34" i="9"/>
  <c r="EX35" i="9" s="1"/>
  <c r="EY34" i="9"/>
  <c r="EY35" i="9" s="1"/>
  <c r="EZ34" i="9"/>
  <c r="EZ35" i="9" s="1"/>
  <c r="FA34" i="9"/>
  <c r="FA35" i="9" s="1"/>
  <c r="FB34" i="9"/>
  <c r="FB35" i="9" s="1"/>
  <c r="FC34" i="9"/>
  <c r="FC35" i="9" s="1"/>
  <c r="FD34" i="9"/>
  <c r="FD35" i="9" s="1"/>
  <c r="FE34" i="9"/>
  <c r="FE35" i="9" s="1"/>
  <c r="FF34" i="9"/>
  <c r="FF35" i="9" s="1"/>
  <c r="FG34" i="9"/>
  <c r="FG35" i="9" s="1"/>
  <c r="FH34" i="9"/>
  <c r="FH35" i="9" s="1"/>
  <c r="FI34" i="9"/>
  <c r="FI35" i="9" s="1"/>
  <c r="FJ34" i="9"/>
  <c r="FJ35" i="9" s="1"/>
  <c r="FK34" i="9"/>
  <c r="FK35" i="9" s="1"/>
  <c r="FL34" i="9"/>
  <c r="FL35" i="9" s="1"/>
  <c r="FM34" i="9"/>
  <c r="FM35" i="9" s="1"/>
  <c r="FN34" i="9"/>
  <c r="FN35" i="9" s="1"/>
  <c r="FO34" i="9"/>
  <c r="FO35" i="9" s="1"/>
  <c r="FP34" i="9"/>
  <c r="FP35" i="9" s="1"/>
  <c r="FQ34" i="9"/>
  <c r="FQ35" i="9" s="1"/>
  <c r="FR34" i="9"/>
  <c r="FR35" i="9" s="1"/>
  <c r="FS34" i="9"/>
  <c r="FS35" i="9" s="1"/>
  <c r="C34" i="9"/>
  <c r="C35" i="9" s="1"/>
  <c r="D9" i="9"/>
  <c r="E9" i="9"/>
  <c r="F9" i="9"/>
  <c r="G9" i="9"/>
  <c r="H9" i="9"/>
  <c r="I9" i="9"/>
  <c r="J9" i="9"/>
  <c r="K9" i="9"/>
  <c r="L9" i="9"/>
  <c r="M9" i="9"/>
  <c r="N9" i="9"/>
  <c r="O9" i="9"/>
  <c r="P9" i="9"/>
  <c r="Q9" i="9"/>
  <c r="R9" i="9"/>
  <c r="S9" i="9"/>
  <c r="T9" i="9"/>
  <c r="U9" i="9"/>
  <c r="V9" i="9"/>
  <c r="W9" i="9"/>
  <c r="X9" i="9"/>
  <c r="Y9" i="9"/>
  <c r="Z9" i="9"/>
  <c r="AA9" i="9"/>
  <c r="AB9" i="9"/>
  <c r="AC9" i="9"/>
  <c r="AD9" i="9"/>
  <c r="AE9" i="9"/>
  <c r="AF9" i="9"/>
  <c r="AG9" i="9"/>
  <c r="AH9" i="9"/>
  <c r="AI9" i="9"/>
  <c r="AJ9" i="9"/>
  <c r="AK9" i="9"/>
  <c r="AL9" i="9"/>
  <c r="AM9" i="9"/>
  <c r="AN9" i="9"/>
  <c r="AO9" i="9"/>
  <c r="AP9" i="9"/>
  <c r="AQ9" i="9"/>
  <c r="AR9" i="9"/>
  <c r="AS9" i="9"/>
  <c r="AT9" i="9"/>
  <c r="AU9" i="9"/>
  <c r="AV9" i="9"/>
  <c r="AW9" i="9"/>
  <c r="AX9" i="9"/>
  <c r="AY9" i="9"/>
  <c r="AZ9" i="9"/>
  <c r="BA9" i="9"/>
  <c r="BB9" i="9"/>
  <c r="BC9" i="9"/>
  <c r="BD9" i="9"/>
  <c r="BE9" i="9"/>
  <c r="BF9" i="9"/>
  <c r="BG9" i="9"/>
  <c r="BH9" i="9"/>
  <c r="BI9" i="9"/>
  <c r="BJ9" i="9"/>
  <c r="BK9" i="9"/>
  <c r="BL9" i="9"/>
  <c r="BM9" i="9"/>
  <c r="BN9" i="9"/>
  <c r="BO9" i="9"/>
  <c r="BP9" i="9"/>
  <c r="BQ9" i="9"/>
  <c r="BR9" i="9"/>
  <c r="BS9" i="9"/>
  <c r="BT9" i="9"/>
  <c r="BU9" i="9"/>
  <c r="BV9" i="9"/>
  <c r="BW9" i="9"/>
  <c r="BX9" i="9"/>
  <c r="BY9" i="9"/>
  <c r="BZ9" i="9"/>
  <c r="CA9" i="9"/>
  <c r="CB9" i="9"/>
  <c r="CC9" i="9"/>
  <c r="CD9" i="9"/>
  <c r="CE9" i="9"/>
  <c r="CF9" i="9"/>
  <c r="CG9" i="9"/>
  <c r="CH9" i="9"/>
  <c r="CI9" i="9"/>
  <c r="CJ9" i="9"/>
  <c r="CK9" i="9"/>
  <c r="CL9" i="9"/>
  <c r="CM9" i="9"/>
  <c r="CN9" i="9"/>
  <c r="CO9" i="9"/>
  <c r="CP9" i="9"/>
  <c r="CQ9" i="9"/>
  <c r="CR9" i="9"/>
  <c r="CS9" i="9"/>
  <c r="CT9" i="9"/>
  <c r="CU9" i="9"/>
  <c r="CV9" i="9"/>
  <c r="CW9" i="9"/>
  <c r="CX9" i="9"/>
  <c r="CY9" i="9"/>
  <c r="CZ9" i="9"/>
  <c r="DA9" i="9"/>
  <c r="DB9" i="9"/>
  <c r="DC9" i="9"/>
  <c r="DD9" i="9"/>
  <c r="DE9" i="9"/>
  <c r="DF9" i="9"/>
  <c r="DG9" i="9"/>
  <c r="DH9" i="9"/>
  <c r="DI9" i="9"/>
  <c r="DJ9" i="9"/>
  <c r="DK9" i="9"/>
  <c r="DL9" i="9"/>
  <c r="DM9" i="9"/>
  <c r="DN9" i="9"/>
  <c r="DO9" i="9"/>
  <c r="DP9" i="9"/>
  <c r="DQ9" i="9"/>
  <c r="DR9" i="9"/>
  <c r="DS9" i="9"/>
  <c r="DT9" i="9"/>
  <c r="DU9" i="9"/>
  <c r="DV9" i="9"/>
  <c r="DW9" i="9"/>
  <c r="DX9" i="9"/>
  <c r="DY9" i="9"/>
  <c r="DZ9" i="9"/>
  <c r="EA9" i="9"/>
  <c r="EB9" i="9"/>
  <c r="EC9" i="9"/>
  <c r="ED9" i="9"/>
  <c r="EE9" i="9"/>
  <c r="EF9" i="9"/>
  <c r="EG9" i="9"/>
  <c r="EH9" i="9"/>
  <c r="EI9" i="9"/>
  <c r="EJ9" i="9"/>
  <c r="EK9" i="9"/>
  <c r="EL9" i="9"/>
  <c r="EM9" i="9"/>
  <c r="EN9" i="9"/>
  <c r="EO9" i="9"/>
  <c r="EP9" i="9"/>
  <c r="EQ9" i="9"/>
  <c r="ER9" i="9"/>
  <c r="ES9" i="9"/>
  <c r="ET9" i="9"/>
  <c r="EU9" i="9"/>
  <c r="EV9" i="9"/>
  <c r="EW9" i="9"/>
  <c r="EX9" i="9"/>
  <c r="EY9" i="9"/>
  <c r="EZ9" i="9"/>
  <c r="FA9" i="9"/>
  <c r="FB9" i="9"/>
  <c r="FC9" i="9"/>
  <c r="FD9" i="9"/>
  <c r="FE9" i="9"/>
  <c r="FF9" i="9"/>
  <c r="FG9" i="9"/>
  <c r="FH9" i="9"/>
  <c r="FI9" i="9"/>
  <c r="FJ9" i="9"/>
  <c r="FK9" i="9"/>
  <c r="FL9" i="9"/>
  <c r="FM9" i="9"/>
  <c r="FN9" i="9"/>
  <c r="FO9" i="9"/>
  <c r="FP9" i="9"/>
  <c r="FQ9" i="9"/>
  <c r="FR9" i="9"/>
  <c r="FS9" i="9"/>
  <c r="C9" i="9"/>
  <c r="D7" i="9"/>
  <c r="E7" i="9"/>
  <c r="F7" i="9"/>
  <c r="G7" i="9"/>
  <c r="B69" i="9"/>
  <c r="B66" i="9"/>
  <c r="B67" i="9"/>
  <c r="H7" i="9"/>
  <c r="I7" i="9"/>
  <c r="J7" i="9"/>
  <c r="K7" i="9"/>
  <c r="L7" i="9"/>
  <c r="M7" i="9"/>
  <c r="N7" i="9"/>
  <c r="O7" i="9"/>
  <c r="P7" i="9"/>
  <c r="AM7" i="9"/>
  <c r="AT7" i="9"/>
  <c r="AV7" i="9"/>
  <c r="BA7" i="9"/>
  <c r="BJ7" i="9"/>
  <c r="BO7" i="9"/>
  <c r="BX7" i="9"/>
  <c r="CC7" i="9"/>
  <c r="CF7" i="9"/>
  <c r="B68" i="9"/>
  <c r="CQ7" i="9"/>
  <c r="CZ7" i="9"/>
  <c r="DM7" i="9"/>
  <c r="FK7" i="9"/>
  <c r="FL7" i="9"/>
  <c r="FM7" i="9"/>
  <c r="FN7" i="9"/>
  <c r="FO7" i="9"/>
  <c r="FP7" i="9"/>
  <c r="FQ7" i="9"/>
  <c r="FR7" i="9"/>
  <c r="FS7" i="9"/>
  <c r="C7" i="9"/>
  <c r="C74" i="9"/>
  <c r="C75" i="9"/>
  <c r="C76" i="9"/>
  <c r="C73" i="9"/>
  <c r="C74" i="23"/>
  <c r="C75" i="23"/>
  <c r="C76" i="23"/>
  <c r="C73" i="23"/>
  <c r="C6" i="23"/>
  <c r="C57" i="23" s="1"/>
  <c r="E45" i="23"/>
  <c r="F45" i="23"/>
  <c r="G45" i="23"/>
  <c r="H45" i="23"/>
  <c r="I45" i="23"/>
  <c r="J45" i="23"/>
  <c r="K45" i="23"/>
  <c r="L45" i="23"/>
  <c r="M45" i="23"/>
  <c r="N45" i="23"/>
  <c r="O45" i="23"/>
  <c r="P45" i="23"/>
  <c r="Q45" i="23"/>
  <c r="R45" i="23"/>
  <c r="S45" i="23"/>
  <c r="T45" i="23"/>
  <c r="U45" i="23"/>
  <c r="V45" i="23"/>
  <c r="W45" i="23"/>
  <c r="X45" i="23"/>
  <c r="Y45" i="23"/>
  <c r="Z45" i="23"/>
  <c r="AA45" i="23"/>
  <c r="AB45" i="23"/>
  <c r="AC45" i="23"/>
  <c r="AD45" i="23"/>
  <c r="AE45" i="23"/>
  <c r="AF45" i="23"/>
  <c r="AG45" i="23"/>
  <c r="AH45" i="23"/>
  <c r="AI45" i="23"/>
  <c r="AJ45" i="23"/>
  <c r="AK45" i="23"/>
  <c r="AL45" i="23"/>
  <c r="AM45" i="23"/>
  <c r="AN45" i="23"/>
  <c r="AO45" i="23"/>
  <c r="AP45" i="23"/>
  <c r="AQ45" i="23"/>
  <c r="AR45" i="23"/>
  <c r="AS45" i="23"/>
  <c r="AT45" i="23"/>
  <c r="AU45" i="23"/>
  <c r="AV45" i="23"/>
  <c r="AW45" i="23"/>
  <c r="AX45" i="23"/>
  <c r="AY45" i="23"/>
  <c r="AZ45" i="23"/>
  <c r="BA45" i="23"/>
  <c r="BB45" i="23"/>
  <c r="BC45" i="23"/>
  <c r="BD45" i="23"/>
  <c r="BE45" i="23"/>
  <c r="BF45" i="23"/>
  <c r="BG45" i="23"/>
  <c r="BH45" i="23"/>
  <c r="BI45" i="23"/>
  <c r="BJ45" i="23"/>
  <c r="BK45" i="23"/>
  <c r="BL45" i="23"/>
  <c r="BM45" i="23"/>
  <c r="BN45" i="23"/>
  <c r="BO45" i="23"/>
  <c r="BP45" i="23"/>
  <c r="BQ45" i="23"/>
  <c r="BR45" i="23"/>
  <c r="BS45" i="23"/>
  <c r="BT45" i="23"/>
  <c r="BU45" i="23"/>
  <c r="BV45" i="23"/>
  <c r="BW45" i="23"/>
  <c r="BX45" i="23"/>
  <c r="BY45" i="23"/>
  <c r="BZ45" i="23"/>
  <c r="CA45" i="23"/>
  <c r="CB45" i="23"/>
  <c r="CC45" i="23"/>
  <c r="CD45" i="23"/>
  <c r="CE45" i="23"/>
  <c r="CF45" i="23"/>
  <c r="CG45" i="23"/>
  <c r="CH45" i="23"/>
  <c r="CI45" i="23"/>
  <c r="CJ45" i="23"/>
  <c r="CK45" i="23"/>
  <c r="CL45" i="23"/>
  <c r="CM45" i="23"/>
  <c r="CN45" i="23"/>
  <c r="CO45" i="23"/>
  <c r="CP45" i="23"/>
  <c r="CQ45" i="23"/>
  <c r="CR45" i="23"/>
  <c r="CS45" i="23"/>
  <c r="CT45" i="23"/>
  <c r="CU45" i="23"/>
  <c r="CV45" i="23"/>
  <c r="CW45" i="23"/>
  <c r="CX45" i="23"/>
  <c r="CY45" i="23"/>
  <c r="CZ45" i="23"/>
  <c r="DA45" i="23"/>
  <c r="DB45" i="23"/>
  <c r="DC45" i="23"/>
  <c r="DD45" i="23"/>
  <c r="DE45" i="23"/>
  <c r="DF45" i="23"/>
  <c r="DG45" i="23"/>
  <c r="DH45" i="23"/>
  <c r="DI45" i="23"/>
  <c r="DJ45" i="23"/>
  <c r="DK45" i="23"/>
  <c r="DL45" i="23"/>
  <c r="DM45" i="23"/>
  <c r="DN45" i="23"/>
  <c r="DO45" i="23"/>
  <c r="DP45" i="23"/>
  <c r="DQ45" i="23"/>
  <c r="DR45" i="23"/>
  <c r="DS45" i="23"/>
  <c r="DT45" i="23"/>
  <c r="DU45" i="23"/>
  <c r="DV45" i="23"/>
  <c r="DW45" i="23"/>
  <c r="DX45" i="23"/>
  <c r="DY45" i="23"/>
  <c r="DZ45" i="23"/>
  <c r="EA45" i="23"/>
  <c r="EB45" i="23"/>
  <c r="EC45" i="23"/>
  <c r="ED45" i="23"/>
  <c r="EE45" i="23"/>
  <c r="EF45" i="23"/>
  <c r="EG45" i="23"/>
  <c r="EH45" i="23"/>
  <c r="EI45" i="23"/>
  <c r="EJ45" i="23"/>
  <c r="EK45" i="23"/>
  <c r="EL45" i="23"/>
  <c r="EM45" i="23"/>
  <c r="EN45" i="23"/>
  <c r="EO45" i="23"/>
  <c r="EP45" i="23"/>
  <c r="EQ45" i="23"/>
  <c r="ER45" i="23"/>
  <c r="ES45" i="23"/>
  <c r="ET45" i="23"/>
  <c r="EU45" i="23"/>
  <c r="EV45" i="23"/>
  <c r="EW45" i="23"/>
  <c r="EX45" i="23"/>
  <c r="EY45" i="23"/>
  <c r="EZ45" i="23"/>
  <c r="FA45" i="23"/>
  <c r="FB45" i="23"/>
  <c r="FC45" i="23"/>
  <c r="FD45" i="23"/>
  <c r="FE45" i="23"/>
  <c r="FF45" i="23"/>
  <c r="FG45" i="23"/>
  <c r="FH45" i="23"/>
  <c r="FI45" i="23"/>
  <c r="FJ45" i="23"/>
  <c r="FK45" i="23"/>
  <c r="FL45" i="23"/>
  <c r="FM45" i="23"/>
  <c r="FN45" i="23"/>
  <c r="FO45" i="23"/>
  <c r="FP45" i="23"/>
  <c r="FQ45" i="23"/>
  <c r="FR45" i="23"/>
  <c r="FS45" i="23"/>
  <c r="E46" i="23"/>
  <c r="E31" i="23" s="1"/>
  <c r="F46" i="23"/>
  <c r="F31" i="23" s="1"/>
  <c r="G46" i="23"/>
  <c r="H46" i="23"/>
  <c r="H29" i="23" s="1"/>
  <c r="H84" i="23" s="1"/>
  <c r="I46" i="23"/>
  <c r="J46" i="23"/>
  <c r="K46" i="23"/>
  <c r="K29" i="23" s="1"/>
  <c r="K84" i="23" s="1"/>
  <c r="L46" i="23"/>
  <c r="M46" i="23"/>
  <c r="N46" i="23"/>
  <c r="N29" i="23" s="1"/>
  <c r="N84" i="23" s="1"/>
  <c r="O46" i="23"/>
  <c r="O29" i="23" s="1"/>
  <c r="P46" i="23"/>
  <c r="P31" i="23" s="1"/>
  <c r="Q46" i="23"/>
  <c r="R46" i="23"/>
  <c r="R31" i="23" s="1"/>
  <c r="S46" i="23"/>
  <c r="T46" i="23"/>
  <c r="T31" i="23" s="1"/>
  <c r="U46" i="23"/>
  <c r="U29" i="23" s="1"/>
  <c r="U82" i="23" s="1"/>
  <c r="V46" i="23"/>
  <c r="V29" i="23" s="1"/>
  <c r="V87" i="23" s="1"/>
  <c r="W46" i="23"/>
  <c r="W31" i="23" s="1"/>
  <c r="X46" i="23"/>
  <c r="X29" i="23" s="1"/>
  <c r="Y46" i="23"/>
  <c r="Z46" i="23"/>
  <c r="AA46" i="23"/>
  <c r="AB46" i="23"/>
  <c r="AC46" i="23"/>
  <c r="AD46" i="23"/>
  <c r="AE46" i="23"/>
  <c r="AF46" i="23"/>
  <c r="AG46" i="23"/>
  <c r="AH46" i="23"/>
  <c r="AI46" i="23"/>
  <c r="AJ46" i="23"/>
  <c r="AK46" i="23"/>
  <c r="AK29" i="23" s="1"/>
  <c r="AL46" i="23"/>
  <c r="AM46" i="23"/>
  <c r="AM29" i="23" s="1"/>
  <c r="AN46" i="23"/>
  <c r="AO46" i="23"/>
  <c r="AO31" i="23" s="1"/>
  <c r="AP46" i="23"/>
  <c r="AQ46" i="23"/>
  <c r="AR46" i="23"/>
  <c r="AS46" i="23"/>
  <c r="AS31" i="23" s="1"/>
  <c r="AT46" i="23"/>
  <c r="AU46" i="23"/>
  <c r="AV46" i="23"/>
  <c r="AW46" i="23"/>
  <c r="AX46" i="23"/>
  <c r="AY46" i="23"/>
  <c r="AZ46" i="23"/>
  <c r="AZ29" i="23" s="1"/>
  <c r="BA46" i="23"/>
  <c r="BB46" i="23"/>
  <c r="BC46" i="23"/>
  <c r="BD46" i="23"/>
  <c r="BE46" i="23"/>
  <c r="BF46" i="23"/>
  <c r="BF31" i="23" s="1"/>
  <c r="BG46" i="23"/>
  <c r="BH46" i="23"/>
  <c r="BI46" i="23"/>
  <c r="BI31" i="23" s="1"/>
  <c r="BJ46" i="23"/>
  <c r="BK46" i="23"/>
  <c r="BK29" i="23" s="1"/>
  <c r="BL46" i="23"/>
  <c r="BM46" i="23"/>
  <c r="BN46" i="23"/>
  <c r="BO46" i="23"/>
  <c r="BP46" i="23"/>
  <c r="BQ46" i="23"/>
  <c r="BR46" i="23"/>
  <c r="BR29" i="23" s="1"/>
  <c r="BS46" i="23"/>
  <c r="BS29" i="23" s="1"/>
  <c r="BT46" i="23"/>
  <c r="BT29" i="23" s="1"/>
  <c r="BU46" i="23"/>
  <c r="BV46" i="23"/>
  <c r="BW46" i="23"/>
  <c r="BX46" i="23"/>
  <c r="BY46" i="23"/>
  <c r="BZ46" i="23"/>
  <c r="BZ29" i="23" s="1"/>
  <c r="CA46" i="23"/>
  <c r="CB46" i="23"/>
  <c r="CB29" i="23" s="1"/>
  <c r="CC46" i="23"/>
  <c r="CD46" i="23"/>
  <c r="CE46" i="23"/>
  <c r="CF46" i="23"/>
  <c r="CG46" i="23"/>
  <c r="CG29" i="23" s="1"/>
  <c r="CH46" i="23"/>
  <c r="CH31" i="23" s="1"/>
  <c r="CI46" i="23"/>
  <c r="CI29" i="23" s="1"/>
  <c r="CJ46" i="23"/>
  <c r="CK46" i="23"/>
  <c r="CL46" i="23"/>
  <c r="CM46" i="23"/>
  <c r="CN46" i="23"/>
  <c r="CO46" i="23"/>
  <c r="CP46" i="23"/>
  <c r="CP29" i="23" s="1"/>
  <c r="CQ46" i="23"/>
  <c r="CR46" i="23"/>
  <c r="CS46" i="23"/>
  <c r="CT46" i="23"/>
  <c r="CU46" i="23"/>
  <c r="CV46" i="23"/>
  <c r="CV31" i="23" s="1"/>
  <c r="CW46" i="23"/>
  <c r="CX46" i="23"/>
  <c r="CY46" i="23"/>
  <c r="CZ46" i="23"/>
  <c r="DA46" i="23"/>
  <c r="DB46" i="23"/>
  <c r="DB29" i="23" s="1"/>
  <c r="DC46" i="23"/>
  <c r="DD46" i="23"/>
  <c r="DD31" i="23" s="1"/>
  <c r="DE46" i="23"/>
  <c r="DF46" i="23"/>
  <c r="DG46" i="23"/>
  <c r="DH46" i="23"/>
  <c r="DI46" i="23"/>
  <c r="DI29" i="23" s="1"/>
  <c r="DJ46" i="23"/>
  <c r="DK46" i="23"/>
  <c r="DL46" i="23"/>
  <c r="DL29" i="23" s="1"/>
  <c r="DM46" i="23"/>
  <c r="DN46" i="23"/>
  <c r="DO46" i="23"/>
  <c r="DP46" i="23"/>
  <c r="DP31" i="23" s="1"/>
  <c r="DQ46" i="23"/>
  <c r="DR46" i="23"/>
  <c r="DS46" i="23"/>
  <c r="DS29" i="23" s="1"/>
  <c r="DT46" i="23"/>
  <c r="DU46" i="23"/>
  <c r="DU31" i="23" s="1"/>
  <c r="DV46" i="23"/>
  <c r="DW46" i="23"/>
  <c r="DX46" i="23"/>
  <c r="DX31" i="23" s="1"/>
  <c r="DY46" i="23"/>
  <c r="DY31" i="23" s="1"/>
  <c r="DZ46" i="23"/>
  <c r="EA46" i="23"/>
  <c r="EA31" i="23" s="1"/>
  <c r="EB46" i="23"/>
  <c r="EC46" i="23"/>
  <c r="EC31" i="23" s="1"/>
  <c r="ED46" i="23"/>
  <c r="ED29" i="23" s="1"/>
  <c r="EE46" i="23"/>
  <c r="EE29" i="23" s="1"/>
  <c r="EF46" i="23"/>
  <c r="EF29" i="23" s="1"/>
  <c r="EG46" i="23"/>
  <c r="EH46" i="23"/>
  <c r="EI46" i="23"/>
  <c r="EJ46" i="23"/>
  <c r="EJ29" i="23" s="1"/>
  <c r="EK46" i="23"/>
  <c r="EK29" i="23" s="1"/>
  <c r="EL46" i="23"/>
  <c r="EM46" i="23"/>
  <c r="EM31" i="23" s="1"/>
  <c r="EN46" i="23"/>
  <c r="EN29" i="23" s="1"/>
  <c r="EO46" i="23"/>
  <c r="EP46" i="23"/>
  <c r="EP29" i="23" s="1"/>
  <c r="EQ46" i="23"/>
  <c r="ER46" i="23"/>
  <c r="ES46" i="23"/>
  <c r="ES31" i="23" s="1"/>
  <c r="ET46" i="23"/>
  <c r="ET29" i="23" s="1"/>
  <c r="EU46" i="23"/>
  <c r="EU29" i="23" s="1"/>
  <c r="EV46" i="23"/>
  <c r="EW46" i="23"/>
  <c r="EX46" i="23"/>
  <c r="EY46" i="23"/>
  <c r="EZ46" i="23"/>
  <c r="EZ29" i="23" s="1"/>
  <c r="FA46" i="23"/>
  <c r="FA31" i="23" s="1"/>
  <c r="FB46" i="23"/>
  <c r="FB29" i="23" s="1"/>
  <c r="FC46" i="23"/>
  <c r="FD46" i="23"/>
  <c r="FE46" i="23"/>
  <c r="FF46" i="23"/>
  <c r="FF29" i="23" s="1"/>
  <c r="FG46" i="23"/>
  <c r="FH46" i="23"/>
  <c r="FI46" i="23"/>
  <c r="FI31" i="23" s="1"/>
  <c r="FJ46" i="23"/>
  <c r="FK46" i="23"/>
  <c r="FL46" i="23"/>
  <c r="FL31" i="23" s="1"/>
  <c r="FM46" i="23"/>
  <c r="FM31" i="23" s="1"/>
  <c r="FN46" i="23"/>
  <c r="FN29" i="23" s="1"/>
  <c r="FO46" i="23"/>
  <c r="FO31" i="23" s="1"/>
  <c r="FP46" i="23"/>
  <c r="FQ46" i="23"/>
  <c r="FQ31" i="23" s="1"/>
  <c r="FR46" i="23"/>
  <c r="FR29" i="23" s="1"/>
  <c r="FS46" i="23"/>
  <c r="FS31" i="23" s="1"/>
  <c r="E47" i="23"/>
  <c r="F47" i="23"/>
  <c r="G47" i="23"/>
  <c r="H47" i="23"/>
  <c r="I47" i="23"/>
  <c r="J47" i="23"/>
  <c r="K47" i="23"/>
  <c r="L47" i="23"/>
  <c r="M47" i="23"/>
  <c r="N47" i="23"/>
  <c r="O47" i="23"/>
  <c r="P47" i="23"/>
  <c r="Q47" i="23"/>
  <c r="R47" i="23"/>
  <c r="S47" i="23"/>
  <c r="T47" i="23"/>
  <c r="U47" i="23"/>
  <c r="V47" i="23"/>
  <c r="W47" i="23"/>
  <c r="X47" i="23"/>
  <c r="Y47" i="23"/>
  <c r="Z47" i="23"/>
  <c r="AA47" i="23"/>
  <c r="AB47" i="23"/>
  <c r="AC47" i="23"/>
  <c r="AD47" i="23"/>
  <c r="AE47" i="23"/>
  <c r="AF47" i="23"/>
  <c r="AG47" i="23"/>
  <c r="AH47" i="23"/>
  <c r="AI47" i="23"/>
  <c r="AJ47" i="23"/>
  <c r="AK47" i="23"/>
  <c r="AL47" i="23"/>
  <c r="AM47" i="23"/>
  <c r="AN47" i="23"/>
  <c r="AO47" i="23"/>
  <c r="AP47" i="23"/>
  <c r="AQ47" i="23"/>
  <c r="AR47" i="23"/>
  <c r="AS47" i="23"/>
  <c r="AT47" i="23"/>
  <c r="AU47" i="23"/>
  <c r="AV47" i="23"/>
  <c r="AW47" i="23"/>
  <c r="AX47" i="23"/>
  <c r="AY47" i="23"/>
  <c r="AZ47" i="23"/>
  <c r="BA47" i="23"/>
  <c r="BB47" i="23"/>
  <c r="BC47" i="23"/>
  <c r="BD47" i="23"/>
  <c r="BE47" i="23"/>
  <c r="BF47" i="23"/>
  <c r="BG47" i="23"/>
  <c r="BH47" i="23"/>
  <c r="BI47" i="23"/>
  <c r="BJ47" i="23"/>
  <c r="BK47" i="23"/>
  <c r="BL47" i="23"/>
  <c r="BM47" i="23"/>
  <c r="BN47" i="23"/>
  <c r="BO47" i="23"/>
  <c r="BP47" i="23"/>
  <c r="BQ47" i="23"/>
  <c r="BR47" i="23"/>
  <c r="BS47" i="23"/>
  <c r="BT47" i="23"/>
  <c r="BU47" i="23"/>
  <c r="BV47" i="23"/>
  <c r="BW47" i="23"/>
  <c r="BX47" i="23"/>
  <c r="BY47" i="23"/>
  <c r="BZ47" i="23"/>
  <c r="CA47" i="23"/>
  <c r="CB47" i="23"/>
  <c r="CC47" i="23"/>
  <c r="CD47" i="23"/>
  <c r="CE47" i="23"/>
  <c r="CF47" i="23"/>
  <c r="CG47" i="23"/>
  <c r="CH47" i="23"/>
  <c r="CI47" i="23"/>
  <c r="CJ47" i="23"/>
  <c r="CK47" i="23"/>
  <c r="CL47" i="23"/>
  <c r="CM47" i="23"/>
  <c r="CN47" i="23"/>
  <c r="CO47" i="23"/>
  <c r="CP47" i="23"/>
  <c r="CQ47" i="23"/>
  <c r="CR47" i="23"/>
  <c r="CS47" i="23"/>
  <c r="CT47" i="23"/>
  <c r="CU47" i="23"/>
  <c r="CV47" i="23"/>
  <c r="CW47" i="23"/>
  <c r="CX47" i="23"/>
  <c r="CY47" i="23"/>
  <c r="CZ47" i="23"/>
  <c r="DA47" i="23"/>
  <c r="DB47" i="23"/>
  <c r="DC47" i="23"/>
  <c r="DD47" i="23"/>
  <c r="DE47" i="23"/>
  <c r="DF47" i="23"/>
  <c r="DG47" i="23"/>
  <c r="DH47" i="23"/>
  <c r="DI47" i="23"/>
  <c r="DJ47" i="23"/>
  <c r="DK47" i="23"/>
  <c r="DL47" i="23"/>
  <c r="DM47" i="23"/>
  <c r="DN47" i="23"/>
  <c r="DO47" i="23"/>
  <c r="DP47" i="23"/>
  <c r="DQ47" i="23"/>
  <c r="DR47" i="23"/>
  <c r="DS47" i="23"/>
  <c r="DT47" i="23"/>
  <c r="DU47" i="23"/>
  <c r="DV47" i="23"/>
  <c r="DW47" i="23"/>
  <c r="DX47" i="23"/>
  <c r="DY47" i="23"/>
  <c r="DZ47" i="23"/>
  <c r="EA47" i="23"/>
  <c r="EB47" i="23"/>
  <c r="EC47" i="23"/>
  <c r="ED47" i="23"/>
  <c r="EE47" i="23"/>
  <c r="EF47" i="23"/>
  <c r="EG47" i="23"/>
  <c r="EH47" i="23"/>
  <c r="EI47" i="23"/>
  <c r="EJ47" i="23"/>
  <c r="EK47" i="23"/>
  <c r="EL47" i="23"/>
  <c r="EM47" i="23"/>
  <c r="EN47" i="23"/>
  <c r="EO47" i="23"/>
  <c r="EP47" i="23"/>
  <c r="EQ47" i="23"/>
  <c r="ER47" i="23"/>
  <c r="ES47" i="23"/>
  <c r="ET47" i="23"/>
  <c r="EU47" i="23"/>
  <c r="EV47" i="23"/>
  <c r="EW47" i="23"/>
  <c r="EX47" i="23"/>
  <c r="EY47" i="23"/>
  <c r="EZ47" i="23"/>
  <c r="FA47" i="23"/>
  <c r="FB47" i="23"/>
  <c r="FC47" i="23"/>
  <c r="FD47" i="23"/>
  <c r="FE47" i="23"/>
  <c r="FF47" i="23"/>
  <c r="FG47" i="23"/>
  <c r="FH47" i="23"/>
  <c r="FI47" i="23"/>
  <c r="FJ47" i="23"/>
  <c r="FK47" i="23"/>
  <c r="FL47" i="23"/>
  <c r="FM47" i="23"/>
  <c r="FN47" i="23"/>
  <c r="FO47" i="23"/>
  <c r="FP47" i="23"/>
  <c r="FQ47" i="23"/>
  <c r="FR47" i="23"/>
  <c r="FS47" i="23"/>
  <c r="E48" i="23"/>
  <c r="F48" i="23"/>
  <c r="G48" i="23"/>
  <c r="H48" i="23"/>
  <c r="I48" i="23"/>
  <c r="J48" i="23"/>
  <c r="K48" i="23"/>
  <c r="L48" i="23"/>
  <c r="M48" i="23"/>
  <c r="N48" i="23"/>
  <c r="O48" i="23"/>
  <c r="P48" i="23"/>
  <c r="Q48" i="23"/>
  <c r="R48" i="23"/>
  <c r="S48" i="23"/>
  <c r="T48" i="23"/>
  <c r="U48" i="23"/>
  <c r="V48" i="23"/>
  <c r="W48" i="23"/>
  <c r="X48" i="23"/>
  <c r="Y48" i="23"/>
  <c r="Z48" i="23"/>
  <c r="AA48" i="23"/>
  <c r="AB48" i="23"/>
  <c r="AC48" i="23"/>
  <c r="AD48" i="23"/>
  <c r="AE48" i="23"/>
  <c r="AF48" i="23"/>
  <c r="AG48" i="23"/>
  <c r="AH48" i="23"/>
  <c r="AI48" i="23"/>
  <c r="AJ48" i="23"/>
  <c r="AK48" i="23"/>
  <c r="AL48" i="23"/>
  <c r="AM48" i="23"/>
  <c r="AN48" i="23"/>
  <c r="AO48" i="23"/>
  <c r="AP48" i="23"/>
  <c r="AQ48" i="23"/>
  <c r="AR48" i="23"/>
  <c r="AS48" i="23"/>
  <c r="AT48" i="23"/>
  <c r="AU48" i="23"/>
  <c r="AV48" i="23"/>
  <c r="AW48" i="23"/>
  <c r="AX48" i="23"/>
  <c r="AY48" i="23"/>
  <c r="AZ48" i="23"/>
  <c r="BA48" i="23"/>
  <c r="BB48" i="23"/>
  <c r="BC48" i="23"/>
  <c r="BD48" i="23"/>
  <c r="BE48" i="23"/>
  <c r="BF48" i="23"/>
  <c r="BG48" i="23"/>
  <c r="BH48" i="23"/>
  <c r="BI48" i="23"/>
  <c r="BJ48" i="23"/>
  <c r="BK48" i="23"/>
  <c r="BL48" i="23"/>
  <c r="BM48" i="23"/>
  <c r="BN48" i="23"/>
  <c r="BO48" i="23"/>
  <c r="BP48" i="23"/>
  <c r="BQ48" i="23"/>
  <c r="BR48" i="23"/>
  <c r="BS48" i="23"/>
  <c r="BT48" i="23"/>
  <c r="BU48" i="23"/>
  <c r="BV48" i="23"/>
  <c r="BW48" i="23"/>
  <c r="BX48" i="23"/>
  <c r="BY48" i="23"/>
  <c r="BZ48" i="23"/>
  <c r="CA48" i="23"/>
  <c r="CB48" i="23"/>
  <c r="CC48" i="23"/>
  <c r="CD48" i="23"/>
  <c r="CE48" i="23"/>
  <c r="CF48" i="23"/>
  <c r="CG48" i="23"/>
  <c r="CH48" i="23"/>
  <c r="CI48" i="23"/>
  <c r="CJ48" i="23"/>
  <c r="CK48" i="23"/>
  <c r="CL48" i="23"/>
  <c r="CM48" i="23"/>
  <c r="CN48" i="23"/>
  <c r="CO48" i="23"/>
  <c r="CP48" i="23"/>
  <c r="CQ48" i="23"/>
  <c r="CR48" i="23"/>
  <c r="CS48" i="23"/>
  <c r="CT48" i="23"/>
  <c r="CU48" i="23"/>
  <c r="CV48" i="23"/>
  <c r="CW48" i="23"/>
  <c r="CX48" i="23"/>
  <c r="CY48" i="23"/>
  <c r="CZ48" i="23"/>
  <c r="DA48" i="23"/>
  <c r="DB48" i="23"/>
  <c r="DC48" i="23"/>
  <c r="DD48" i="23"/>
  <c r="DE48" i="23"/>
  <c r="DF48" i="23"/>
  <c r="DG48" i="23"/>
  <c r="DH48" i="23"/>
  <c r="DI48" i="23"/>
  <c r="DJ48" i="23"/>
  <c r="DK48" i="23"/>
  <c r="DL48" i="23"/>
  <c r="DM48" i="23"/>
  <c r="DN48" i="23"/>
  <c r="DO48" i="23"/>
  <c r="DP48" i="23"/>
  <c r="DQ48" i="23"/>
  <c r="DR48" i="23"/>
  <c r="DS48" i="23"/>
  <c r="DT48" i="23"/>
  <c r="DU48" i="23"/>
  <c r="DV48" i="23"/>
  <c r="DW48" i="23"/>
  <c r="DX48" i="23"/>
  <c r="DY48" i="23"/>
  <c r="DZ48" i="23"/>
  <c r="EA48" i="23"/>
  <c r="EB48" i="23"/>
  <c r="EC48" i="23"/>
  <c r="ED48" i="23"/>
  <c r="EE48" i="23"/>
  <c r="EF48" i="23"/>
  <c r="EG48" i="23"/>
  <c r="EH48" i="23"/>
  <c r="EI48" i="23"/>
  <c r="EJ48" i="23"/>
  <c r="EK48" i="23"/>
  <c r="EL48" i="23"/>
  <c r="EM48" i="23"/>
  <c r="EN48" i="23"/>
  <c r="EO48" i="23"/>
  <c r="EP48" i="23"/>
  <c r="EQ48" i="23"/>
  <c r="ER48" i="23"/>
  <c r="ES48" i="23"/>
  <c r="ET48" i="23"/>
  <c r="EU48" i="23"/>
  <c r="EV48" i="23"/>
  <c r="EW48" i="23"/>
  <c r="EX48" i="23"/>
  <c r="EY48" i="23"/>
  <c r="EZ48" i="23"/>
  <c r="FA48" i="23"/>
  <c r="FB48" i="23"/>
  <c r="FC48" i="23"/>
  <c r="FD48" i="23"/>
  <c r="FE48" i="23"/>
  <c r="FF48" i="23"/>
  <c r="FG48" i="23"/>
  <c r="FH48" i="23"/>
  <c r="FI48" i="23"/>
  <c r="FJ48" i="23"/>
  <c r="FK48" i="23"/>
  <c r="FL48" i="23"/>
  <c r="FM48" i="23"/>
  <c r="FN48" i="23"/>
  <c r="FO48" i="23"/>
  <c r="FP48" i="23"/>
  <c r="FQ48" i="23"/>
  <c r="FR48" i="23"/>
  <c r="FS48" i="23"/>
  <c r="D46" i="23"/>
  <c r="D31" i="23" s="1"/>
  <c r="D47" i="23"/>
  <c r="D48" i="23"/>
  <c r="D45" i="23"/>
  <c r="D34" i="23"/>
  <c r="D35" i="23" s="1"/>
  <c r="E34" i="23"/>
  <c r="E35" i="23" s="1"/>
  <c r="F34" i="23"/>
  <c r="F35" i="23" s="1"/>
  <c r="G34" i="23"/>
  <c r="G35" i="23" s="1"/>
  <c r="H34" i="23"/>
  <c r="H35" i="23" s="1"/>
  <c r="I34" i="23"/>
  <c r="I35" i="23" s="1"/>
  <c r="J34" i="23"/>
  <c r="J35" i="23" s="1"/>
  <c r="K34" i="23"/>
  <c r="K35" i="23" s="1"/>
  <c r="L34" i="23"/>
  <c r="L35" i="23" s="1"/>
  <c r="M34" i="23"/>
  <c r="M35" i="23" s="1"/>
  <c r="N34" i="23"/>
  <c r="N35" i="23" s="1"/>
  <c r="O34" i="23"/>
  <c r="O35" i="23" s="1"/>
  <c r="P34" i="23"/>
  <c r="P35" i="23" s="1"/>
  <c r="Q34" i="23"/>
  <c r="Q35" i="23" s="1"/>
  <c r="R34" i="23"/>
  <c r="R35" i="23" s="1"/>
  <c r="S34" i="23"/>
  <c r="S35" i="23" s="1"/>
  <c r="T34" i="23"/>
  <c r="T35" i="23" s="1"/>
  <c r="U34" i="23"/>
  <c r="U35" i="23" s="1"/>
  <c r="V34" i="23"/>
  <c r="V35" i="23" s="1"/>
  <c r="W34" i="23"/>
  <c r="W35" i="23" s="1"/>
  <c r="X34" i="23"/>
  <c r="X35" i="23" s="1"/>
  <c r="Y34" i="23"/>
  <c r="Y35" i="23" s="1"/>
  <c r="Z34" i="23"/>
  <c r="Z35" i="23" s="1"/>
  <c r="AA34" i="23"/>
  <c r="AA35" i="23" s="1"/>
  <c r="AB34" i="23"/>
  <c r="AC34" i="23"/>
  <c r="AC35" i="23" s="1"/>
  <c r="AD34" i="23"/>
  <c r="AD35" i="23" s="1"/>
  <c r="AE34" i="23"/>
  <c r="AE35" i="23" s="1"/>
  <c r="AF34" i="23"/>
  <c r="AF35" i="23" s="1"/>
  <c r="AG34" i="23"/>
  <c r="AG35" i="23" s="1"/>
  <c r="AH34" i="23"/>
  <c r="AI34" i="23"/>
  <c r="AI35" i="23" s="1"/>
  <c r="AJ34" i="23"/>
  <c r="AJ35" i="23" s="1"/>
  <c r="AK34" i="23"/>
  <c r="AK35" i="23" s="1"/>
  <c r="AL34" i="23"/>
  <c r="AL35" i="23" s="1"/>
  <c r="AM34" i="23"/>
  <c r="AM35" i="23" s="1"/>
  <c r="AN34" i="23"/>
  <c r="AN35" i="23" s="1"/>
  <c r="AO34" i="23"/>
  <c r="AP34" i="23"/>
  <c r="AP35" i="23" s="1"/>
  <c r="AQ34" i="23"/>
  <c r="AQ35" i="23" s="1"/>
  <c r="AR34" i="23"/>
  <c r="AR35" i="23" s="1"/>
  <c r="AS34" i="23"/>
  <c r="AS35" i="23" s="1"/>
  <c r="AT34" i="23"/>
  <c r="AT35" i="23" s="1"/>
  <c r="AU34" i="23"/>
  <c r="AV34" i="23"/>
  <c r="AV35" i="23" s="1"/>
  <c r="AW34" i="23"/>
  <c r="AW35" i="23" s="1"/>
  <c r="AX34" i="23"/>
  <c r="AX35" i="23" s="1"/>
  <c r="AY34" i="23"/>
  <c r="AY35" i="23" s="1"/>
  <c r="AZ34" i="23"/>
  <c r="BA34" i="23"/>
  <c r="BA35" i="23" s="1"/>
  <c r="BB34" i="23"/>
  <c r="BB35" i="23" s="1"/>
  <c r="BC34" i="23"/>
  <c r="BC35" i="23" s="1"/>
  <c r="BD34" i="23"/>
  <c r="BE34" i="23"/>
  <c r="BE35" i="23" s="1"/>
  <c r="BF34" i="23"/>
  <c r="BF35" i="23" s="1"/>
  <c r="BG34" i="23"/>
  <c r="BG35" i="23" s="1"/>
  <c r="BH34" i="23"/>
  <c r="BH35" i="23" s="1"/>
  <c r="BI34" i="23"/>
  <c r="BJ34" i="23"/>
  <c r="BJ35" i="23" s="1"/>
  <c r="BK34" i="23"/>
  <c r="BK35" i="23" s="1"/>
  <c r="BL34" i="23"/>
  <c r="BL35" i="23" s="1"/>
  <c r="BM34" i="23"/>
  <c r="BM35" i="23" s="1"/>
  <c r="BN34" i="23"/>
  <c r="BN35" i="23" s="1"/>
  <c r="BO34" i="23"/>
  <c r="BP34" i="23"/>
  <c r="BP35" i="23" s="1"/>
  <c r="BQ34" i="23"/>
  <c r="BQ35" i="23" s="1"/>
  <c r="BR34" i="23"/>
  <c r="BS34" i="23"/>
  <c r="BS35" i="23" s="1"/>
  <c r="BT34" i="23"/>
  <c r="BT35" i="23" s="1"/>
  <c r="BU34" i="23"/>
  <c r="BU35" i="23" s="1"/>
  <c r="BV34" i="23"/>
  <c r="BV35" i="23" s="1"/>
  <c r="BW34" i="23"/>
  <c r="BX34" i="23"/>
  <c r="BX35" i="23" s="1"/>
  <c r="BY34" i="23"/>
  <c r="BY35" i="23" s="1"/>
  <c r="BZ34" i="23"/>
  <c r="BZ35" i="23" s="1"/>
  <c r="CA34" i="23"/>
  <c r="CA35" i="23" s="1"/>
  <c r="CB34" i="23"/>
  <c r="CC34" i="23"/>
  <c r="CC35" i="23" s="1"/>
  <c r="CD34" i="23"/>
  <c r="CD35" i="23" s="1"/>
  <c r="CE34" i="23"/>
  <c r="CE35" i="23" s="1"/>
  <c r="CF34" i="23"/>
  <c r="CG34" i="23"/>
  <c r="CG35" i="23" s="1"/>
  <c r="CH34" i="23"/>
  <c r="CH35" i="23" s="1"/>
  <c r="CI34" i="23"/>
  <c r="CI35" i="23" s="1"/>
  <c r="CJ34" i="23"/>
  <c r="CK34" i="23"/>
  <c r="CL34" i="23"/>
  <c r="CL35" i="23" s="1"/>
  <c r="CM34" i="23"/>
  <c r="CM35" i="23" s="1"/>
  <c r="CN34" i="23"/>
  <c r="CN35" i="23" s="1"/>
  <c r="CO34" i="23"/>
  <c r="CO35" i="23" s="1"/>
  <c r="CP34" i="23"/>
  <c r="CQ34" i="23"/>
  <c r="CQ35" i="23" s="1"/>
  <c r="CR34" i="23"/>
  <c r="CR35" i="23" s="1"/>
  <c r="CS34" i="23"/>
  <c r="CS35" i="23" s="1"/>
  <c r="CT34" i="23"/>
  <c r="CT35" i="23" s="1"/>
  <c r="CU34" i="23"/>
  <c r="CU35" i="23" s="1"/>
  <c r="CV34" i="23"/>
  <c r="CV35" i="23" s="1"/>
  <c r="CW34" i="23"/>
  <c r="CW35" i="23" s="1"/>
  <c r="CX34" i="23"/>
  <c r="CX35" i="23" s="1"/>
  <c r="B63" i="23"/>
  <c r="B62" i="23"/>
  <c r="B64" i="23"/>
  <c r="CY34" i="23"/>
  <c r="CZ34" i="23"/>
  <c r="CZ35" i="23" s="1"/>
  <c r="DA34" i="23"/>
  <c r="DA35" i="23" s="1"/>
  <c r="DB34" i="23"/>
  <c r="DB35" i="23" s="1"/>
  <c r="DC34" i="23"/>
  <c r="DC35" i="23" s="1"/>
  <c r="DD34" i="23"/>
  <c r="DE34" i="23"/>
  <c r="DE35" i="23" s="1"/>
  <c r="DF34" i="23"/>
  <c r="DF35" i="23" s="1"/>
  <c r="DG34" i="23"/>
  <c r="DG35" i="23" s="1"/>
  <c r="DG7" i="23"/>
  <c r="DH34" i="23"/>
  <c r="DH35" i="23" s="1"/>
  <c r="DI34" i="23"/>
  <c r="DI35" i="23" s="1"/>
  <c r="DJ34" i="23"/>
  <c r="DJ35" i="23" s="1"/>
  <c r="DK34" i="23"/>
  <c r="DK35" i="23" s="1"/>
  <c r="DL34" i="23"/>
  <c r="DL35" i="23" s="1"/>
  <c r="DM34" i="23"/>
  <c r="DM35" i="23" s="1"/>
  <c r="DN34" i="23"/>
  <c r="DN35" i="23" s="1"/>
  <c r="DO34" i="23"/>
  <c r="DO35" i="23" s="1"/>
  <c r="DP34" i="23"/>
  <c r="DP35" i="23" s="1"/>
  <c r="DQ34" i="23"/>
  <c r="DQ35" i="23" s="1"/>
  <c r="DR34" i="23"/>
  <c r="DR35" i="23" s="1"/>
  <c r="DS34" i="23"/>
  <c r="DS35" i="23" s="1"/>
  <c r="DT34" i="23"/>
  <c r="DT35" i="23" s="1"/>
  <c r="DU34" i="23"/>
  <c r="DU35" i="23" s="1"/>
  <c r="DV34" i="23"/>
  <c r="DV35" i="23" s="1"/>
  <c r="DW34" i="23"/>
  <c r="DW35" i="23" s="1"/>
  <c r="DX34" i="23"/>
  <c r="DX35" i="23" s="1"/>
  <c r="DY34" i="23"/>
  <c r="DY35" i="23" s="1"/>
  <c r="DZ34" i="23"/>
  <c r="DZ35" i="23" s="1"/>
  <c r="EA34" i="23"/>
  <c r="EA35" i="23" s="1"/>
  <c r="EB34" i="23"/>
  <c r="EB35" i="23" s="1"/>
  <c r="EC34" i="23"/>
  <c r="EC35" i="23" s="1"/>
  <c r="ED34" i="23"/>
  <c r="ED35" i="23" s="1"/>
  <c r="EE34" i="23"/>
  <c r="EE35" i="23" s="1"/>
  <c r="EF34" i="23"/>
  <c r="EF35" i="23" s="1"/>
  <c r="EG34" i="23"/>
  <c r="EG35" i="23" s="1"/>
  <c r="EH34" i="23"/>
  <c r="EH35" i="23" s="1"/>
  <c r="EI34" i="23"/>
  <c r="EI35" i="23" s="1"/>
  <c r="EJ34" i="23"/>
  <c r="EJ35" i="23" s="1"/>
  <c r="EK34" i="23"/>
  <c r="EK35" i="23" s="1"/>
  <c r="EL34" i="23"/>
  <c r="EL35" i="23" s="1"/>
  <c r="EM34" i="23"/>
  <c r="EM35" i="23" s="1"/>
  <c r="EN34" i="23"/>
  <c r="EN35" i="23" s="1"/>
  <c r="EO34" i="23"/>
  <c r="EO35" i="23" s="1"/>
  <c r="EP34" i="23"/>
  <c r="EP35" i="23" s="1"/>
  <c r="EQ34" i="23"/>
  <c r="EQ35" i="23" s="1"/>
  <c r="ER34" i="23"/>
  <c r="ER35" i="23" s="1"/>
  <c r="ES34" i="23"/>
  <c r="ES35" i="23" s="1"/>
  <c r="ET34" i="23"/>
  <c r="ET35" i="23" s="1"/>
  <c r="EU34" i="23"/>
  <c r="EU35" i="23" s="1"/>
  <c r="EV34" i="23"/>
  <c r="EV35" i="23" s="1"/>
  <c r="EW34" i="23"/>
  <c r="EW35" i="23" s="1"/>
  <c r="EX34" i="23"/>
  <c r="EX35" i="23" s="1"/>
  <c r="EY34" i="23"/>
  <c r="EY35" i="23" s="1"/>
  <c r="EZ34" i="23"/>
  <c r="EZ35" i="23" s="1"/>
  <c r="FA34" i="23"/>
  <c r="FA35" i="23" s="1"/>
  <c r="FB34" i="23"/>
  <c r="FB35" i="23" s="1"/>
  <c r="FC34" i="23"/>
  <c r="FC35" i="23" s="1"/>
  <c r="FD34" i="23"/>
  <c r="FD35" i="23" s="1"/>
  <c r="FE34" i="23"/>
  <c r="FE35" i="23" s="1"/>
  <c r="FF34" i="23"/>
  <c r="FF35" i="23" s="1"/>
  <c r="FG34" i="23"/>
  <c r="FG35" i="23" s="1"/>
  <c r="FH34" i="23"/>
  <c r="FH35" i="23" s="1"/>
  <c r="FI34" i="23"/>
  <c r="FI35" i="23" s="1"/>
  <c r="FJ34" i="23"/>
  <c r="FJ35" i="23" s="1"/>
  <c r="FK34" i="23"/>
  <c r="FK35" i="23" s="1"/>
  <c r="FL34" i="23"/>
  <c r="FL35" i="23" s="1"/>
  <c r="FM34" i="23"/>
  <c r="FM35" i="23" s="1"/>
  <c r="FN34" i="23"/>
  <c r="FN35" i="23" s="1"/>
  <c r="FO34" i="23"/>
  <c r="FO35" i="23" s="1"/>
  <c r="FP34" i="23"/>
  <c r="FP35" i="23" s="1"/>
  <c r="FQ34" i="23"/>
  <c r="FQ35" i="23" s="1"/>
  <c r="FR34" i="23"/>
  <c r="FR35" i="23" s="1"/>
  <c r="FS34" i="23"/>
  <c r="FS35" i="23" s="1"/>
  <c r="C34" i="23"/>
  <c r="C35" i="23" s="1"/>
  <c r="D9"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AF9" i="23"/>
  <c r="AG9" i="23"/>
  <c r="AH9" i="23"/>
  <c r="AI9" i="23"/>
  <c r="AJ9" i="23"/>
  <c r="AK9" i="23"/>
  <c r="AL9" i="23"/>
  <c r="AM9" i="23"/>
  <c r="AN9" i="23"/>
  <c r="AO9" i="23"/>
  <c r="AP9" i="23"/>
  <c r="AQ9" i="23"/>
  <c r="AR9" i="23"/>
  <c r="AS9" i="23"/>
  <c r="AT9" i="23"/>
  <c r="AU9" i="23"/>
  <c r="AV9" i="23"/>
  <c r="AW9" i="23"/>
  <c r="AX9" i="23"/>
  <c r="AY9" i="23"/>
  <c r="AZ9" i="23"/>
  <c r="BA9" i="23"/>
  <c r="BB9" i="23"/>
  <c r="BC9" i="23"/>
  <c r="BD9" i="23"/>
  <c r="BE9" i="23"/>
  <c r="BF9" i="23"/>
  <c r="BG9" i="23"/>
  <c r="BH9" i="23"/>
  <c r="BI9" i="23"/>
  <c r="BJ9" i="23"/>
  <c r="BK9" i="23"/>
  <c r="BL9" i="23"/>
  <c r="BM9" i="23"/>
  <c r="BN9" i="23"/>
  <c r="BO9" i="23"/>
  <c r="BP9" i="23"/>
  <c r="BQ9" i="23"/>
  <c r="BR9" i="23"/>
  <c r="BS9" i="23"/>
  <c r="BT9" i="23"/>
  <c r="BU9" i="23"/>
  <c r="BV9" i="23"/>
  <c r="BW9" i="23"/>
  <c r="BX9" i="23"/>
  <c r="BY9" i="23"/>
  <c r="BZ9" i="23"/>
  <c r="CA9" i="23"/>
  <c r="CB9" i="23"/>
  <c r="CC9" i="23"/>
  <c r="CD9" i="23"/>
  <c r="CE9" i="23"/>
  <c r="CF9" i="23"/>
  <c r="CG9" i="23"/>
  <c r="CH9" i="23"/>
  <c r="CI9" i="23"/>
  <c r="CJ9" i="23"/>
  <c r="CK9" i="23"/>
  <c r="CL9" i="23"/>
  <c r="CM9" i="23"/>
  <c r="CN9" i="23"/>
  <c r="CO9" i="23"/>
  <c r="CP9" i="23"/>
  <c r="CQ9" i="23"/>
  <c r="CR9" i="23"/>
  <c r="CS9" i="23"/>
  <c r="CT9" i="23"/>
  <c r="CU9" i="23"/>
  <c r="CV9" i="23"/>
  <c r="CW9" i="23"/>
  <c r="CX9" i="23"/>
  <c r="CY9" i="23"/>
  <c r="CZ9" i="23"/>
  <c r="DA9" i="23"/>
  <c r="DB9" i="23"/>
  <c r="DC9" i="23"/>
  <c r="DD9" i="23"/>
  <c r="DE9" i="23"/>
  <c r="DF9" i="23"/>
  <c r="DG9" i="23"/>
  <c r="DH9" i="23"/>
  <c r="DI9" i="23"/>
  <c r="DJ9" i="23"/>
  <c r="DK9" i="23"/>
  <c r="DL9" i="23"/>
  <c r="DM9" i="23"/>
  <c r="DN9" i="23"/>
  <c r="DO9" i="23"/>
  <c r="DP9" i="23"/>
  <c r="DQ9" i="23"/>
  <c r="DR9" i="23"/>
  <c r="DS9" i="23"/>
  <c r="DT9" i="23"/>
  <c r="DU9" i="23"/>
  <c r="DV9" i="23"/>
  <c r="DW9" i="23"/>
  <c r="DX9" i="23"/>
  <c r="DY9" i="23"/>
  <c r="DZ9" i="23"/>
  <c r="EA9" i="23"/>
  <c r="EB9" i="23"/>
  <c r="EC9" i="23"/>
  <c r="ED9" i="23"/>
  <c r="EE9" i="23"/>
  <c r="EF9" i="23"/>
  <c r="EG9" i="23"/>
  <c r="EH9" i="23"/>
  <c r="EI9" i="23"/>
  <c r="EJ9" i="23"/>
  <c r="EK9" i="23"/>
  <c r="EL9" i="23"/>
  <c r="EM9" i="23"/>
  <c r="EN9" i="23"/>
  <c r="EO9" i="23"/>
  <c r="EP9" i="23"/>
  <c r="EQ9" i="23"/>
  <c r="ER9" i="23"/>
  <c r="ES9" i="23"/>
  <c r="ET9" i="23"/>
  <c r="EU9" i="23"/>
  <c r="EV9" i="23"/>
  <c r="EW9" i="23"/>
  <c r="EX9" i="23"/>
  <c r="EY9" i="23"/>
  <c r="EZ9" i="23"/>
  <c r="FA9" i="23"/>
  <c r="FB9" i="23"/>
  <c r="FC9" i="23"/>
  <c r="FD9" i="23"/>
  <c r="FE9" i="23"/>
  <c r="FF9" i="23"/>
  <c r="FG9" i="23"/>
  <c r="FH9" i="23"/>
  <c r="FI9" i="23"/>
  <c r="FJ9" i="23"/>
  <c r="FK9" i="23"/>
  <c r="FL9" i="23"/>
  <c r="FM9" i="23"/>
  <c r="FN9" i="23"/>
  <c r="FO9" i="23"/>
  <c r="FP9" i="23"/>
  <c r="FQ9" i="23"/>
  <c r="FR9" i="23"/>
  <c r="FS9" i="23"/>
  <c r="C9" i="23"/>
  <c r="D7" i="23"/>
  <c r="E7" i="23"/>
  <c r="F7" i="23"/>
  <c r="G7" i="23"/>
  <c r="H7" i="23"/>
  <c r="I7" i="23"/>
  <c r="J7" i="23"/>
  <c r="K7" i="23"/>
  <c r="L7" i="23"/>
  <c r="M7" i="23"/>
  <c r="N7" i="23"/>
  <c r="O7" i="23"/>
  <c r="P7" i="23"/>
  <c r="AM7" i="23"/>
  <c r="AT7" i="23"/>
  <c r="AV7" i="23"/>
  <c r="BA7" i="23"/>
  <c r="B69" i="23"/>
  <c r="B66" i="23"/>
  <c r="B67" i="23"/>
  <c r="BJ7" i="23"/>
  <c r="BO7" i="23"/>
  <c r="BX7" i="23"/>
  <c r="CC7" i="23"/>
  <c r="CF7" i="23"/>
  <c r="B68" i="23"/>
  <c r="CQ7" i="23"/>
  <c r="CZ7" i="23"/>
  <c r="DM7" i="23"/>
  <c r="FD7" i="23"/>
  <c r="FE7" i="23"/>
  <c r="FF7" i="23"/>
  <c r="FG7" i="23"/>
  <c r="FH7" i="23"/>
  <c r="FI7" i="23"/>
  <c r="FJ7" i="23"/>
  <c r="FK7" i="23"/>
  <c r="FL7" i="23"/>
  <c r="FM7" i="23"/>
  <c r="FN7" i="23"/>
  <c r="FO7" i="23"/>
  <c r="FP7" i="23"/>
  <c r="FQ7" i="23"/>
  <c r="FR7" i="23"/>
  <c r="FS7" i="23"/>
  <c r="C7" i="23"/>
  <c r="C75" i="8"/>
  <c r="C76" i="8"/>
  <c r="C73" i="8"/>
  <c r="AK6" i="8"/>
  <c r="E45" i="8"/>
  <c r="F45" i="8"/>
  <c r="G45" i="8"/>
  <c r="H45" i="8"/>
  <c r="I45" i="8"/>
  <c r="J45" i="8"/>
  <c r="K45" i="8"/>
  <c r="L45" i="8"/>
  <c r="M45" i="8"/>
  <c r="N45" i="8"/>
  <c r="O45" i="8"/>
  <c r="P45" i="8"/>
  <c r="Q45" i="8"/>
  <c r="R45" i="8"/>
  <c r="S45" i="8"/>
  <c r="T45" i="8"/>
  <c r="U45" i="8"/>
  <c r="V45" i="8"/>
  <c r="W45" i="8"/>
  <c r="X45" i="8"/>
  <c r="Y45" i="8"/>
  <c r="Z45" i="8"/>
  <c r="AA45" i="8"/>
  <c r="AB45" i="8"/>
  <c r="AC45" i="8"/>
  <c r="AD45" i="8"/>
  <c r="AE45" i="8"/>
  <c r="AF45" i="8"/>
  <c r="AG45" i="8"/>
  <c r="AH45" i="8"/>
  <c r="AI45" i="8"/>
  <c r="AJ45" i="8"/>
  <c r="AK45" i="8"/>
  <c r="AL45" i="8"/>
  <c r="AM45" i="8"/>
  <c r="AN45" i="8"/>
  <c r="AO45" i="8"/>
  <c r="AP45" i="8"/>
  <c r="AQ45" i="8"/>
  <c r="AR45" i="8"/>
  <c r="AS45" i="8"/>
  <c r="AT45" i="8"/>
  <c r="AU45" i="8"/>
  <c r="AV45" i="8"/>
  <c r="AW45" i="8"/>
  <c r="AX45" i="8"/>
  <c r="AY45" i="8"/>
  <c r="AZ45" i="8"/>
  <c r="BA45" i="8"/>
  <c r="BB45" i="8"/>
  <c r="BC45" i="8"/>
  <c r="BD45" i="8"/>
  <c r="BE45" i="8"/>
  <c r="BF45" i="8"/>
  <c r="BG45" i="8"/>
  <c r="BH45" i="8"/>
  <c r="BI45" i="8"/>
  <c r="BJ45" i="8"/>
  <c r="BK45" i="8"/>
  <c r="BL45" i="8"/>
  <c r="BM45" i="8"/>
  <c r="BN45" i="8"/>
  <c r="BO45" i="8"/>
  <c r="BP45" i="8"/>
  <c r="BQ45" i="8"/>
  <c r="BR45" i="8"/>
  <c r="BS45" i="8"/>
  <c r="BT45" i="8"/>
  <c r="BU45" i="8"/>
  <c r="BV45" i="8"/>
  <c r="BW45" i="8"/>
  <c r="BX45" i="8"/>
  <c r="BY45" i="8"/>
  <c r="BZ45" i="8"/>
  <c r="CA45" i="8"/>
  <c r="CB45" i="8"/>
  <c r="CC45" i="8"/>
  <c r="CD45" i="8"/>
  <c r="CE45" i="8"/>
  <c r="CF45" i="8"/>
  <c r="CG45" i="8"/>
  <c r="CH45" i="8"/>
  <c r="CI45" i="8"/>
  <c r="CJ45" i="8"/>
  <c r="CK45" i="8"/>
  <c r="CL45" i="8"/>
  <c r="CM45" i="8"/>
  <c r="CN45" i="8"/>
  <c r="CO45" i="8"/>
  <c r="CP45" i="8"/>
  <c r="CQ45" i="8"/>
  <c r="CR45" i="8"/>
  <c r="CS45" i="8"/>
  <c r="CT45" i="8"/>
  <c r="CU45" i="8"/>
  <c r="CV45" i="8"/>
  <c r="CW45" i="8"/>
  <c r="CX45" i="8"/>
  <c r="CY45" i="8"/>
  <c r="CZ45" i="8"/>
  <c r="DA45" i="8"/>
  <c r="DB45" i="8"/>
  <c r="DC45" i="8"/>
  <c r="DD45" i="8"/>
  <c r="DE45" i="8"/>
  <c r="DF45" i="8"/>
  <c r="DG45" i="8"/>
  <c r="DH45" i="8"/>
  <c r="DI45" i="8"/>
  <c r="DJ45" i="8"/>
  <c r="DK45" i="8"/>
  <c r="DL45" i="8"/>
  <c r="DM45" i="8"/>
  <c r="DN45" i="8"/>
  <c r="DO45" i="8"/>
  <c r="DP45" i="8"/>
  <c r="DQ45" i="8"/>
  <c r="DR45" i="8"/>
  <c r="DS45" i="8"/>
  <c r="DT45" i="8"/>
  <c r="DU45" i="8"/>
  <c r="DV45" i="8"/>
  <c r="DW45" i="8"/>
  <c r="DX45" i="8"/>
  <c r="DY45" i="8"/>
  <c r="DZ45" i="8"/>
  <c r="EA45" i="8"/>
  <c r="EB45" i="8"/>
  <c r="EC45" i="8"/>
  <c r="ED45" i="8"/>
  <c r="EE45" i="8"/>
  <c r="EF45" i="8"/>
  <c r="EG45" i="8"/>
  <c r="EH45" i="8"/>
  <c r="EI45" i="8"/>
  <c r="EJ45" i="8"/>
  <c r="EK45" i="8"/>
  <c r="EL45" i="8"/>
  <c r="EM45" i="8"/>
  <c r="EN45" i="8"/>
  <c r="EO45" i="8"/>
  <c r="EP45" i="8"/>
  <c r="EQ45" i="8"/>
  <c r="ER45" i="8"/>
  <c r="ES45" i="8"/>
  <c r="ET45" i="8"/>
  <c r="EU45" i="8"/>
  <c r="EV45" i="8"/>
  <c r="EW45" i="8"/>
  <c r="EX45" i="8"/>
  <c r="EY45" i="8"/>
  <c r="EZ45" i="8"/>
  <c r="FA45" i="8"/>
  <c r="FB45" i="8"/>
  <c r="FC45" i="8"/>
  <c r="FD45" i="8"/>
  <c r="FE45" i="8"/>
  <c r="FF45" i="8"/>
  <c r="FG45" i="8"/>
  <c r="FH45" i="8"/>
  <c r="FI45" i="8"/>
  <c r="FJ45" i="8"/>
  <c r="FK45" i="8"/>
  <c r="FL45" i="8"/>
  <c r="FM45" i="8"/>
  <c r="FN45" i="8"/>
  <c r="FO45" i="8"/>
  <c r="FP45" i="8"/>
  <c r="FQ45" i="8"/>
  <c r="FR45" i="8"/>
  <c r="FS45" i="8"/>
  <c r="E46" i="8"/>
  <c r="E31" i="8" s="1"/>
  <c r="F46" i="8"/>
  <c r="F29" i="8" s="1"/>
  <c r="F84" i="8" s="1"/>
  <c r="G46" i="8"/>
  <c r="H46" i="8"/>
  <c r="I46" i="8"/>
  <c r="I29" i="8" s="1"/>
  <c r="J46" i="8"/>
  <c r="K46" i="8"/>
  <c r="L46" i="8"/>
  <c r="M46" i="8"/>
  <c r="M29" i="8" s="1"/>
  <c r="M82" i="8" s="1"/>
  <c r="N46" i="8"/>
  <c r="O46" i="8"/>
  <c r="P46" i="8"/>
  <c r="P31" i="8" s="1"/>
  <c r="Q46" i="8"/>
  <c r="R46" i="8"/>
  <c r="R31" i="8" s="1"/>
  <c r="S46" i="8"/>
  <c r="S29" i="8" s="1"/>
  <c r="S82" i="8" s="1"/>
  <c r="T46" i="8"/>
  <c r="U46" i="8"/>
  <c r="U31" i="8" s="1"/>
  <c r="V46" i="8"/>
  <c r="V31" i="8" s="1"/>
  <c r="W46" i="8"/>
  <c r="X46" i="8"/>
  <c r="Y46" i="8"/>
  <c r="Y31" i="8" s="1"/>
  <c r="Z46" i="8"/>
  <c r="AA46" i="8"/>
  <c r="AB46" i="8"/>
  <c r="AC46" i="8"/>
  <c r="AD46" i="8"/>
  <c r="AE46" i="8"/>
  <c r="AF46" i="8"/>
  <c r="AG46" i="8"/>
  <c r="AH46" i="8"/>
  <c r="AI46" i="8"/>
  <c r="AJ46" i="8"/>
  <c r="AK46" i="8"/>
  <c r="AK29" i="8" s="1"/>
  <c r="AL46" i="8"/>
  <c r="AM46" i="8"/>
  <c r="AN46" i="8"/>
  <c r="AO46" i="8"/>
  <c r="AP46" i="8"/>
  <c r="AW46" i="8"/>
  <c r="AX46" i="8"/>
  <c r="AY46" i="8"/>
  <c r="AZ46" i="8"/>
  <c r="BA46" i="8"/>
  <c r="BB46" i="8"/>
  <c r="BC46" i="8"/>
  <c r="BD46" i="8"/>
  <c r="BE46" i="8"/>
  <c r="BF46" i="8"/>
  <c r="BG46" i="8"/>
  <c r="BG29" i="8" s="1"/>
  <c r="BH46" i="8"/>
  <c r="BI46" i="8"/>
  <c r="BI31" i="8" s="1"/>
  <c r="BJ46" i="8"/>
  <c r="BK46" i="8"/>
  <c r="BK31" i="8" s="1"/>
  <c r="BL46" i="8"/>
  <c r="BM46" i="8"/>
  <c r="BN46" i="8"/>
  <c r="BO46" i="8"/>
  <c r="BP46" i="8"/>
  <c r="BQ46" i="8"/>
  <c r="BR46" i="8"/>
  <c r="BR31" i="8" s="1"/>
  <c r="BS46" i="8"/>
  <c r="BT46" i="8"/>
  <c r="BU46" i="8"/>
  <c r="BV46" i="8"/>
  <c r="BW46" i="8"/>
  <c r="BX46" i="8"/>
  <c r="BY46" i="8"/>
  <c r="BZ46" i="8"/>
  <c r="BZ29" i="8" s="1"/>
  <c r="CA46" i="8"/>
  <c r="CB46" i="8"/>
  <c r="CC46" i="8"/>
  <c r="CD46" i="8"/>
  <c r="CE46" i="8"/>
  <c r="CF46" i="8"/>
  <c r="CG46" i="8"/>
  <c r="CG29" i="8" s="1"/>
  <c r="CH46" i="8"/>
  <c r="CH31" i="8" s="1"/>
  <c r="CI46" i="8"/>
  <c r="CJ46" i="8"/>
  <c r="CK46" i="8"/>
  <c r="CL46" i="8"/>
  <c r="CM46" i="8"/>
  <c r="CN46" i="8"/>
  <c r="CO46" i="8"/>
  <c r="CP46" i="8"/>
  <c r="CP31" i="8" s="1"/>
  <c r="CQ46" i="8"/>
  <c r="CR46" i="8"/>
  <c r="CS46" i="8"/>
  <c r="CT46" i="8"/>
  <c r="CU46" i="8"/>
  <c r="CV46" i="8"/>
  <c r="CW46" i="8"/>
  <c r="CX46" i="8"/>
  <c r="CY46" i="8"/>
  <c r="CZ46" i="8"/>
  <c r="DA46" i="8"/>
  <c r="DB46" i="8"/>
  <c r="DC46" i="8"/>
  <c r="DD46" i="8"/>
  <c r="DD31" i="8" s="1"/>
  <c r="DE46" i="8"/>
  <c r="DF46" i="8"/>
  <c r="DG46" i="8"/>
  <c r="DH46" i="8"/>
  <c r="DI46" i="8"/>
  <c r="DJ46" i="8"/>
  <c r="DK46" i="8"/>
  <c r="DL46" i="8"/>
  <c r="DM46" i="8"/>
  <c r="DN46" i="8"/>
  <c r="DO46" i="8"/>
  <c r="DP46" i="8"/>
  <c r="DQ46" i="8"/>
  <c r="DR46" i="8"/>
  <c r="DS46" i="8"/>
  <c r="DS29" i="8" s="1"/>
  <c r="DT46" i="8"/>
  <c r="DU46" i="8"/>
  <c r="DV46" i="8"/>
  <c r="DW46" i="8"/>
  <c r="DX46" i="8"/>
  <c r="DY46" i="8"/>
  <c r="DZ46" i="8"/>
  <c r="EA46" i="8"/>
  <c r="EA29" i="8" s="1"/>
  <c r="EB46" i="8"/>
  <c r="EC46" i="8"/>
  <c r="ED46" i="8"/>
  <c r="EE46" i="8"/>
  <c r="EF46" i="8"/>
  <c r="EG46" i="8"/>
  <c r="EH46" i="8"/>
  <c r="EI46" i="8"/>
  <c r="EJ46" i="8"/>
  <c r="EK46" i="8"/>
  <c r="EK29" i="8" s="1"/>
  <c r="EL46" i="8"/>
  <c r="EM46" i="8"/>
  <c r="EN46" i="8"/>
  <c r="EN29" i="8" s="1"/>
  <c r="EO46" i="8"/>
  <c r="EP46" i="8"/>
  <c r="EQ46" i="8"/>
  <c r="ER46" i="8"/>
  <c r="ER29" i="8" s="1"/>
  <c r="ES46" i="8"/>
  <c r="ET46" i="8"/>
  <c r="EU46" i="8"/>
  <c r="EU29" i="8" s="1"/>
  <c r="EV46" i="8"/>
  <c r="EW46" i="8"/>
  <c r="EX46" i="8"/>
  <c r="EY46" i="8"/>
  <c r="EY29" i="8" s="1"/>
  <c r="EZ46" i="8"/>
  <c r="FA46" i="8"/>
  <c r="FA29" i="8" s="1"/>
  <c r="FB46" i="8"/>
  <c r="FC46" i="8"/>
  <c r="FD46" i="8"/>
  <c r="FE46" i="8"/>
  <c r="FF46" i="8"/>
  <c r="FG46" i="8"/>
  <c r="FH46" i="8"/>
  <c r="FI46" i="8"/>
  <c r="FI31" i="8" s="1"/>
  <c r="FJ46" i="8"/>
  <c r="FK46" i="8"/>
  <c r="FL46" i="8"/>
  <c r="FL31" i="8" s="1"/>
  <c r="FM46" i="8"/>
  <c r="FM31" i="8" s="1"/>
  <c r="FN46" i="8"/>
  <c r="FN29" i="8" s="1"/>
  <c r="FO46" i="8"/>
  <c r="FO31" i="8" s="1"/>
  <c r="FP46" i="8"/>
  <c r="FQ46" i="8"/>
  <c r="FR46" i="8"/>
  <c r="FR29" i="8" s="1"/>
  <c r="FS46" i="8"/>
  <c r="FS31" i="8" s="1"/>
  <c r="E47" i="8"/>
  <c r="F47" i="8"/>
  <c r="G47" i="8"/>
  <c r="H47" i="8"/>
  <c r="I47" i="8"/>
  <c r="J47" i="8"/>
  <c r="K47" i="8"/>
  <c r="L47" i="8"/>
  <c r="M47" i="8"/>
  <c r="N47" i="8"/>
  <c r="O47" i="8"/>
  <c r="P47" i="8"/>
  <c r="Q47" i="8"/>
  <c r="R47" i="8"/>
  <c r="S47" i="8"/>
  <c r="T47" i="8"/>
  <c r="U47" i="8"/>
  <c r="V47" i="8"/>
  <c r="W47" i="8"/>
  <c r="X47" i="8"/>
  <c r="Y47" i="8"/>
  <c r="Z47" i="8"/>
  <c r="AA47" i="8"/>
  <c r="AB47" i="8"/>
  <c r="AC47" i="8"/>
  <c r="AD47" i="8"/>
  <c r="AE47" i="8"/>
  <c r="AF47" i="8"/>
  <c r="AG47" i="8"/>
  <c r="AH47" i="8"/>
  <c r="AI47" i="8"/>
  <c r="AJ47" i="8"/>
  <c r="AK47" i="8"/>
  <c r="AL47" i="8"/>
  <c r="AM47" i="8"/>
  <c r="AN47" i="8"/>
  <c r="AO47" i="8"/>
  <c r="AP47" i="8"/>
  <c r="AQ47" i="8"/>
  <c r="AR47" i="8"/>
  <c r="AS47" i="8"/>
  <c r="AT47" i="8"/>
  <c r="AU47" i="8"/>
  <c r="AV47" i="8"/>
  <c r="AW47" i="8"/>
  <c r="AX47" i="8"/>
  <c r="AY47" i="8"/>
  <c r="AZ47" i="8"/>
  <c r="BA47" i="8"/>
  <c r="BB47" i="8"/>
  <c r="BC47" i="8"/>
  <c r="BD47" i="8"/>
  <c r="BE47" i="8"/>
  <c r="BF47" i="8"/>
  <c r="BG47" i="8"/>
  <c r="BH47" i="8"/>
  <c r="BI47" i="8"/>
  <c r="BJ47" i="8"/>
  <c r="BK47" i="8"/>
  <c r="BL47" i="8"/>
  <c r="BM47" i="8"/>
  <c r="BN47" i="8"/>
  <c r="BO47" i="8"/>
  <c r="BP47" i="8"/>
  <c r="BQ47" i="8"/>
  <c r="BR47" i="8"/>
  <c r="BS47" i="8"/>
  <c r="BT47" i="8"/>
  <c r="BU47" i="8"/>
  <c r="BV47" i="8"/>
  <c r="BW47" i="8"/>
  <c r="BX47" i="8"/>
  <c r="BY47" i="8"/>
  <c r="BZ47" i="8"/>
  <c r="CA47" i="8"/>
  <c r="CB47" i="8"/>
  <c r="CC47" i="8"/>
  <c r="CD47" i="8"/>
  <c r="CE47" i="8"/>
  <c r="CF47" i="8"/>
  <c r="CG47" i="8"/>
  <c r="CH47" i="8"/>
  <c r="CI47" i="8"/>
  <c r="CJ47" i="8"/>
  <c r="CK47" i="8"/>
  <c r="CL47" i="8"/>
  <c r="CM47" i="8"/>
  <c r="CN47" i="8"/>
  <c r="CO47" i="8"/>
  <c r="CP47" i="8"/>
  <c r="CQ47" i="8"/>
  <c r="CR47" i="8"/>
  <c r="CS47" i="8"/>
  <c r="CT47" i="8"/>
  <c r="CU47" i="8"/>
  <c r="CV47" i="8"/>
  <c r="CW47" i="8"/>
  <c r="CX47" i="8"/>
  <c r="CY47" i="8"/>
  <c r="CZ47" i="8"/>
  <c r="DA47" i="8"/>
  <c r="DB47" i="8"/>
  <c r="DC47" i="8"/>
  <c r="DD47" i="8"/>
  <c r="DE47" i="8"/>
  <c r="DF47" i="8"/>
  <c r="DG47" i="8"/>
  <c r="DH47" i="8"/>
  <c r="DI47" i="8"/>
  <c r="DJ47" i="8"/>
  <c r="DK47" i="8"/>
  <c r="DL47" i="8"/>
  <c r="DM47" i="8"/>
  <c r="DN47" i="8"/>
  <c r="DO47" i="8"/>
  <c r="DP47" i="8"/>
  <c r="DQ47" i="8"/>
  <c r="DR47" i="8"/>
  <c r="DS47" i="8"/>
  <c r="DT47" i="8"/>
  <c r="DU47" i="8"/>
  <c r="DV47" i="8"/>
  <c r="DW47" i="8"/>
  <c r="DX47" i="8"/>
  <c r="DY47" i="8"/>
  <c r="DZ47" i="8"/>
  <c r="EA47" i="8"/>
  <c r="EB47" i="8"/>
  <c r="EC47" i="8"/>
  <c r="ED47" i="8"/>
  <c r="EE47" i="8"/>
  <c r="EF47" i="8"/>
  <c r="EG47" i="8"/>
  <c r="EH47" i="8"/>
  <c r="EI47" i="8"/>
  <c r="EJ47" i="8"/>
  <c r="EK47" i="8"/>
  <c r="EL47" i="8"/>
  <c r="EM47" i="8"/>
  <c r="EN47" i="8"/>
  <c r="EO47" i="8"/>
  <c r="EP47" i="8"/>
  <c r="EQ47" i="8"/>
  <c r="ER47" i="8"/>
  <c r="ES47" i="8"/>
  <c r="ET47" i="8"/>
  <c r="EU47" i="8"/>
  <c r="EV47" i="8"/>
  <c r="EW47" i="8"/>
  <c r="EX47" i="8"/>
  <c r="EY47" i="8"/>
  <c r="EZ47" i="8"/>
  <c r="FA47" i="8"/>
  <c r="FB47" i="8"/>
  <c r="FC47" i="8"/>
  <c r="FD47" i="8"/>
  <c r="FE47" i="8"/>
  <c r="FF47" i="8"/>
  <c r="FG47" i="8"/>
  <c r="FH47" i="8"/>
  <c r="FI47" i="8"/>
  <c r="FJ47" i="8"/>
  <c r="FK47" i="8"/>
  <c r="FL47" i="8"/>
  <c r="FM47" i="8"/>
  <c r="FN47" i="8"/>
  <c r="FO47" i="8"/>
  <c r="FP47" i="8"/>
  <c r="FQ47" i="8"/>
  <c r="FR47" i="8"/>
  <c r="FS47" i="8"/>
  <c r="E48" i="8"/>
  <c r="F48" i="8"/>
  <c r="G48" i="8"/>
  <c r="H48" i="8"/>
  <c r="I48" i="8"/>
  <c r="J48" i="8"/>
  <c r="K48" i="8"/>
  <c r="L48" i="8"/>
  <c r="M48" i="8"/>
  <c r="N48" i="8"/>
  <c r="O48" i="8"/>
  <c r="P48" i="8"/>
  <c r="Q48" i="8"/>
  <c r="R48" i="8"/>
  <c r="S48" i="8"/>
  <c r="T48" i="8"/>
  <c r="U48" i="8"/>
  <c r="V48" i="8"/>
  <c r="W48" i="8"/>
  <c r="X48" i="8"/>
  <c r="Y48" i="8"/>
  <c r="Z48" i="8"/>
  <c r="AA48" i="8"/>
  <c r="AB48" i="8"/>
  <c r="AC48" i="8"/>
  <c r="AD48" i="8"/>
  <c r="AE48" i="8"/>
  <c r="AF48" i="8"/>
  <c r="AG48" i="8"/>
  <c r="AH48" i="8"/>
  <c r="AI48" i="8"/>
  <c r="AJ48" i="8"/>
  <c r="AK48" i="8"/>
  <c r="AL48" i="8"/>
  <c r="AM48" i="8"/>
  <c r="AN48" i="8"/>
  <c r="AO48" i="8"/>
  <c r="AP48" i="8"/>
  <c r="AQ48" i="8"/>
  <c r="AR48" i="8"/>
  <c r="AS48" i="8"/>
  <c r="AT48" i="8"/>
  <c r="AU48" i="8"/>
  <c r="AV48" i="8"/>
  <c r="AW48" i="8"/>
  <c r="AX48" i="8"/>
  <c r="AY48" i="8"/>
  <c r="AZ48" i="8"/>
  <c r="BA48" i="8"/>
  <c r="BB48" i="8"/>
  <c r="BC48" i="8"/>
  <c r="BD48" i="8"/>
  <c r="BE48" i="8"/>
  <c r="BF48" i="8"/>
  <c r="BG48" i="8"/>
  <c r="BH48" i="8"/>
  <c r="BI48" i="8"/>
  <c r="BJ48" i="8"/>
  <c r="BK48" i="8"/>
  <c r="BL48" i="8"/>
  <c r="BM48" i="8"/>
  <c r="BN48" i="8"/>
  <c r="BO48" i="8"/>
  <c r="BP48" i="8"/>
  <c r="BQ48" i="8"/>
  <c r="BR48" i="8"/>
  <c r="BS48" i="8"/>
  <c r="BT48" i="8"/>
  <c r="BU48" i="8"/>
  <c r="BV48" i="8"/>
  <c r="BW48" i="8"/>
  <c r="BX48" i="8"/>
  <c r="BY48" i="8"/>
  <c r="BZ48" i="8"/>
  <c r="CA48" i="8"/>
  <c r="CB48" i="8"/>
  <c r="CC48" i="8"/>
  <c r="CD48" i="8"/>
  <c r="CE48" i="8"/>
  <c r="CF48" i="8"/>
  <c r="CG48" i="8"/>
  <c r="CH48" i="8"/>
  <c r="CI48" i="8"/>
  <c r="CJ48" i="8"/>
  <c r="CK48" i="8"/>
  <c r="CL48" i="8"/>
  <c r="CM48" i="8"/>
  <c r="CN48" i="8"/>
  <c r="CO48" i="8"/>
  <c r="CP48" i="8"/>
  <c r="CQ48" i="8"/>
  <c r="CR48" i="8"/>
  <c r="CS48" i="8"/>
  <c r="CT48" i="8"/>
  <c r="CU48" i="8"/>
  <c r="CV48" i="8"/>
  <c r="CW48" i="8"/>
  <c r="CX48" i="8"/>
  <c r="CY48" i="8"/>
  <c r="CZ48" i="8"/>
  <c r="DA48" i="8"/>
  <c r="DB48" i="8"/>
  <c r="DC48" i="8"/>
  <c r="DD48" i="8"/>
  <c r="DE48" i="8"/>
  <c r="DF48" i="8"/>
  <c r="DG48" i="8"/>
  <c r="DH48" i="8"/>
  <c r="DI48" i="8"/>
  <c r="DJ48" i="8"/>
  <c r="DK48" i="8"/>
  <c r="DL48" i="8"/>
  <c r="DM48" i="8"/>
  <c r="DN48" i="8"/>
  <c r="DO48" i="8"/>
  <c r="DP48" i="8"/>
  <c r="DQ48" i="8"/>
  <c r="DR48" i="8"/>
  <c r="DS48" i="8"/>
  <c r="DT48" i="8"/>
  <c r="DU48" i="8"/>
  <c r="DV48" i="8"/>
  <c r="DW48" i="8"/>
  <c r="DX48" i="8"/>
  <c r="DY48" i="8"/>
  <c r="DZ48" i="8"/>
  <c r="EA48" i="8"/>
  <c r="EB48" i="8"/>
  <c r="EC48" i="8"/>
  <c r="ED48" i="8"/>
  <c r="EE48" i="8"/>
  <c r="EF48" i="8"/>
  <c r="EG48" i="8"/>
  <c r="EH48" i="8"/>
  <c r="EI48" i="8"/>
  <c r="EJ48" i="8"/>
  <c r="EK48" i="8"/>
  <c r="EL48" i="8"/>
  <c r="EM48" i="8"/>
  <c r="EN48" i="8"/>
  <c r="EO48" i="8"/>
  <c r="EP48" i="8"/>
  <c r="EQ48" i="8"/>
  <c r="ER48" i="8"/>
  <c r="ES48" i="8"/>
  <c r="ET48" i="8"/>
  <c r="EU48" i="8"/>
  <c r="EV48" i="8"/>
  <c r="EW48" i="8"/>
  <c r="EX48" i="8"/>
  <c r="EY48" i="8"/>
  <c r="EZ48" i="8"/>
  <c r="FA48" i="8"/>
  <c r="FB48" i="8"/>
  <c r="FC48" i="8"/>
  <c r="FD48" i="8"/>
  <c r="FE48" i="8"/>
  <c r="FF48" i="8"/>
  <c r="FG48" i="8"/>
  <c r="FH48" i="8"/>
  <c r="FI48" i="8"/>
  <c r="FJ48" i="8"/>
  <c r="FK48" i="8"/>
  <c r="FL48" i="8"/>
  <c r="FM48" i="8"/>
  <c r="FN48" i="8"/>
  <c r="FO48" i="8"/>
  <c r="FP48" i="8"/>
  <c r="FQ48" i="8"/>
  <c r="FR48" i="8"/>
  <c r="FS48" i="8"/>
  <c r="D46" i="8"/>
  <c r="D47" i="8"/>
  <c r="D48" i="8"/>
  <c r="D45" i="8"/>
  <c r="D34" i="8"/>
  <c r="D35" i="8" s="1"/>
  <c r="E34" i="8"/>
  <c r="E35" i="8" s="1"/>
  <c r="F34" i="8"/>
  <c r="F35" i="8" s="1"/>
  <c r="G34" i="8"/>
  <c r="G35" i="8" s="1"/>
  <c r="H34" i="8"/>
  <c r="H35" i="8" s="1"/>
  <c r="I34" i="8"/>
  <c r="I35" i="8" s="1"/>
  <c r="J34" i="8"/>
  <c r="J35" i="8" s="1"/>
  <c r="K34" i="8"/>
  <c r="K35" i="8" s="1"/>
  <c r="L34" i="8"/>
  <c r="L35" i="8" s="1"/>
  <c r="M34" i="8"/>
  <c r="M35" i="8" s="1"/>
  <c r="N34" i="8"/>
  <c r="N35" i="8" s="1"/>
  <c r="O34" i="8"/>
  <c r="O35" i="8" s="1"/>
  <c r="P34" i="8"/>
  <c r="P35" i="8" s="1"/>
  <c r="Q34" i="8"/>
  <c r="Q35" i="8" s="1"/>
  <c r="R34" i="8"/>
  <c r="R35" i="8" s="1"/>
  <c r="S34" i="8"/>
  <c r="S35" i="8" s="1"/>
  <c r="T34" i="8"/>
  <c r="T35" i="8" s="1"/>
  <c r="U34" i="8"/>
  <c r="U35" i="8" s="1"/>
  <c r="V34" i="8"/>
  <c r="V35" i="8" s="1"/>
  <c r="W34" i="8"/>
  <c r="W35" i="8" s="1"/>
  <c r="X34" i="8"/>
  <c r="X35" i="8" s="1"/>
  <c r="Y34" i="8"/>
  <c r="Y35" i="8" s="1"/>
  <c r="Z34" i="8"/>
  <c r="Z35" i="8" s="1"/>
  <c r="AA34" i="8"/>
  <c r="AA35" i="8" s="1"/>
  <c r="AB34" i="8"/>
  <c r="AC34" i="8"/>
  <c r="AC35" i="8" s="1"/>
  <c r="AD34" i="8"/>
  <c r="AD35" i="8" s="1"/>
  <c r="AE34" i="8"/>
  <c r="AE35" i="8" s="1"/>
  <c r="AF34" i="8"/>
  <c r="AF35" i="8" s="1"/>
  <c r="AG34" i="8"/>
  <c r="AG35" i="8" s="1"/>
  <c r="AH34" i="8"/>
  <c r="AI34" i="8"/>
  <c r="AI35" i="8" s="1"/>
  <c r="AJ34" i="8"/>
  <c r="AJ35" i="8" s="1"/>
  <c r="AK34" i="8"/>
  <c r="AK35" i="8" s="1"/>
  <c r="AL34" i="8"/>
  <c r="AL35" i="8" s="1"/>
  <c r="AM34" i="8"/>
  <c r="AM35" i="8" s="1"/>
  <c r="AN34" i="8"/>
  <c r="AN35" i="8" s="1"/>
  <c r="AO34" i="8"/>
  <c r="AP34" i="8"/>
  <c r="AP35" i="8" s="1"/>
  <c r="AQ34" i="8"/>
  <c r="AQ35" i="8" s="1"/>
  <c r="AR34" i="8"/>
  <c r="AR35" i="8" s="1"/>
  <c r="AS34" i="8"/>
  <c r="AS35" i="8" s="1"/>
  <c r="AT34" i="8"/>
  <c r="AT35" i="8" s="1"/>
  <c r="AU34" i="8"/>
  <c r="AV34" i="8"/>
  <c r="AV35" i="8" s="1"/>
  <c r="AW34" i="8"/>
  <c r="AW35" i="8" s="1"/>
  <c r="AX34" i="8"/>
  <c r="AX35" i="8" s="1"/>
  <c r="AY34" i="8"/>
  <c r="AY35" i="8" s="1"/>
  <c r="AZ34" i="8"/>
  <c r="BA34" i="8"/>
  <c r="BA35" i="8" s="1"/>
  <c r="BB34" i="8"/>
  <c r="BB35" i="8" s="1"/>
  <c r="BC34" i="8"/>
  <c r="BC35" i="8" s="1"/>
  <c r="BD34" i="8"/>
  <c r="BE34" i="8"/>
  <c r="BE35" i="8" s="1"/>
  <c r="BF34" i="8"/>
  <c r="BF35" i="8" s="1"/>
  <c r="BG34" i="8"/>
  <c r="BG35" i="8" s="1"/>
  <c r="BH34" i="8"/>
  <c r="BH35" i="8" s="1"/>
  <c r="BI34" i="8"/>
  <c r="BJ34" i="8"/>
  <c r="BJ35" i="8" s="1"/>
  <c r="BK34" i="8"/>
  <c r="BK35" i="8" s="1"/>
  <c r="BL34" i="8"/>
  <c r="BL35" i="8" s="1"/>
  <c r="BM34" i="8"/>
  <c r="BM35" i="8" s="1"/>
  <c r="BN34" i="8"/>
  <c r="BN35" i="8" s="1"/>
  <c r="BO34" i="8"/>
  <c r="BP34" i="8"/>
  <c r="BP35" i="8" s="1"/>
  <c r="BQ34" i="8"/>
  <c r="BQ35" i="8" s="1"/>
  <c r="BR34" i="8"/>
  <c r="BS34" i="8"/>
  <c r="BS35" i="8" s="1"/>
  <c r="BT34" i="8"/>
  <c r="BT35" i="8" s="1"/>
  <c r="BU34" i="8"/>
  <c r="BU35" i="8" s="1"/>
  <c r="BV34" i="8"/>
  <c r="BV35" i="8" s="1"/>
  <c r="BW34" i="8"/>
  <c r="BX34" i="8"/>
  <c r="BX35" i="8" s="1"/>
  <c r="BY34" i="8"/>
  <c r="BY35" i="8" s="1"/>
  <c r="BZ34" i="8"/>
  <c r="BZ35" i="8" s="1"/>
  <c r="CA34" i="8"/>
  <c r="CA35" i="8" s="1"/>
  <c r="CB34" i="8"/>
  <c r="CC34" i="8"/>
  <c r="CC35" i="8" s="1"/>
  <c r="CD34" i="8"/>
  <c r="CD35" i="8" s="1"/>
  <c r="CE34" i="8"/>
  <c r="CE35" i="8" s="1"/>
  <c r="CF34" i="8"/>
  <c r="CG34" i="8"/>
  <c r="CG35" i="8" s="1"/>
  <c r="CH34" i="8"/>
  <c r="CH35" i="8" s="1"/>
  <c r="CI34" i="8"/>
  <c r="CI35" i="8" s="1"/>
  <c r="CJ34" i="8"/>
  <c r="CK34" i="8"/>
  <c r="CL34" i="8"/>
  <c r="CL35" i="8" s="1"/>
  <c r="CM34" i="8"/>
  <c r="CM35" i="8" s="1"/>
  <c r="CN34" i="8"/>
  <c r="CN35" i="8" s="1"/>
  <c r="CO34" i="8"/>
  <c r="CO35" i="8" s="1"/>
  <c r="CP34" i="8"/>
  <c r="CQ34" i="8"/>
  <c r="CQ35" i="8" s="1"/>
  <c r="CR34" i="8"/>
  <c r="CR35" i="8" s="1"/>
  <c r="CS34" i="8"/>
  <c r="CS35" i="8" s="1"/>
  <c r="CT34" i="8"/>
  <c r="CT35" i="8" s="1"/>
  <c r="CU34" i="8"/>
  <c r="CU35" i="8" s="1"/>
  <c r="CV34" i="8"/>
  <c r="CV35" i="8" s="1"/>
  <c r="CW34" i="8"/>
  <c r="CW35" i="8" s="1"/>
  <c r="CX34" i="8"/>
  <c r="CX35" i="8" s="1"/>
  <c r="B63" i="8"/>
  <c r="B62" i="8"/>
  <c r="B64" i="8"/>
  <c r="CY34" i="8"/>
  <c r="CZ34" i="8"/>
  <c r="CZ35" i="8" s="1"/>
  <c r="DA34" i="8"/>
  <c r="DA35" i="8" s="1"/>
  <c r="DB34" i="8"/>
  <c r="DB35" i="8" s="1"/>
  <c r="DC34" i="8"/>
  <c r="DC35" i="8" s="1"/>
  <c r="DD34" i="8"/>
  <c r="DE34" i="8"/>
  <c r="DE35" i="8" s="1"/>
  <c r="DF34" i="8"/>
  <c r="DF35" i="8" s="1"/>
  <c r="DG34" i="8"/>
  <c r="DG35" i="8" s="1"/>
  <c r="DG7" i="8"/>
  <c r="DH34" i="8"/>
  <c r="DI34" i="8"/>
  <c r="DI35" i="8" s="1"/>
  <c r="DJ34" i="8"/>
  <c r="DJ35" i="8" s="1"/>
  <c r="DK34" i="8"/>
  <c r="DK35" i="8" s="1"/>
  <c r="DL34" i="8"/>
  <c r="DL35" i="8" s="1"/>
  <c r="DM34" i="8"/>
  <c r="DM35" i="8" s="1"/>
  <c r="DN34" i="8"/>
  <c r="DO34" i="8"/>
  <c r="DO35" i="8" s="1"/>
  <c r="DP34" i="8"/>
  <c r="DP35" i="8" s="1"/>
  <c r="DQ34" i="8"/>
  <c r="DQ35" i="8" s="1"/>
  <c r="DR34" i="8"/>
  <c r="DR35" i="8" s="1"/>
  <c r="DS34" i="8"/>
  <c r="DS35" i="8" s="1"/>
  <c r="DT34" i="8"/>
  <c r="DT35" i="8" s="1"/>
  <c r="DU34" i="8"/>
  <c r="DU35" i="8" s="1"/>
  <c r="DV34" i="8"/>
  <c r="DV35" i="8" s="1"/>
  <c r="DW34" i="8"/>
  <c r="DW35" i="8" s="1"/>
  <c r="DX34" i="8"/>
  <c r="DX35" i="8" s="1"/>
  <c r="DY34" i="8"/>
  <c r="DY35" i="8" s="1"/>
  <c r="DZ34" i="8"/>
  <c r="DZ35" i="8" s="1"/>
  <c r="EA34" i="8"/>
  <c r="EA35" i="8" s="1"/>
  <c r="EB34" i="8"/>
  <c r="EB35" i="8" s="1"/>
  <c r="EC34" i="8"/>
  <c r="EC35" i="8" s="1"/>
  <c r="ED34" i="8"/>
  <c r="ED35" i="8" s="1"/>
  <c r="EE34" i="8"/>
  <c r="EE35" i="8" s="1"/>
  <c r="EF34" i="8"/>
  <c r="EF35" i="8" s="1"/>
  <c r="EG34" i="8"/>
  <c r="EG35" i="8" s="1"/>
  <c r="EH34" i="8"/>
  <c r="EH35" i="8" s="1"/>
  <c r="EI34" i="8"/>
  <c r="EI35" i="8" s="1"/>
  <c r="EJ34" i="8"/>
  <c r="EJ35" i="8" s="1"/>
  <c r="EK34" i="8"/>
  <c r="EK35" i="8" s="1"/>
  <c r="EL34" i="8"/>
  <c r="EL35" i="8" s="1"/>
  <c r="EM34" i="8"/>
  <c r="EM35" i="8" s="1"/>
  <c r="EN34" i="8"/>
  <c r="EN35" i="8" s="1"/>
  <c r="EO34" i="8"/>
  <c r="EO35" i="8" s="1"/>
  <c r="EP34" i="8"/>
  <c r="EP35" i="8" s="1"/>
  <c r="EQ34" i="8"/>
  <c r="EQ35" i="8" s="1"/>
  <c r="ER34" i="8"/>
  <c r="ER35" i="8" s="1"/>
  <c r="ES34" i="8"/>
  <c r="ES35" i="8" s="1"/>
  <c r="ET34" i="8"/>
  <c r="ET35" i="8" s="1"/>
  <c r="EU34" i="8"/>
  <c r="EU35" i="8" s="1"/>
  <c r="EV34" i="8"/>
  <c r="EV35" i="8" s="1"/>
  <c r="EW34" i="8"/>
  <c r="EW35" i="8" s="1"/>
  <c r="EX34" i="8"/>
  <c r="EX35" i="8" s="1"/>
  <c r="EY34" i="8"/>
  <c r="EY35" i="8" s="1"/>
  <c r="EZ34" i="8"/>
  <c r="EZ35" i="8" s="1"/>
  <c r="FA34" i="8"/>
  <c r="FA35" i="8" s="1"/>
  <c r="FB34" i="8"/>
  <c r="FB35" i="8" s="1"/>
  <c r="FC34" i="8"/>
  <c r="FC35" i="8" s="1"/>
  <c r="FD34" i="8"/>
  <c r="FD35" i="8" s="1"/>
  <c r="FE34" i="8"/>
  <c r="FE35" i="8" s="1"/>
  <c r="FF34" i="8"/>
  <c r="FF35" i="8" s="1"/>
  <c r="FG34" i="8"/>
  <c r="FG35" i="8" s="1"/>
  <c r="FH34" i="8"/>
  <c r="FH35" i="8" s="1"/>
  <c r="FI34" i="8"/>
  <c r="FI35" i="8" s="1"/>
  <c r="FJ34" i="8"/>
  <c r="FJ35" i="8" s="1"/>
  <c r="FK34" i="8"/>
  <c r="FK35" i="8" s="1"/>
  <c r="FL34" i="8"/>
  <c r="FL35" i="8" s="1"/>
  <c r="FM34" i="8"/>
  <c r="FM35" i="8" s="1"/>
  <c r="FN34" i="8"/>
  <c r="FN35" i="8" s="1"/>
  <c r="FO34" i="8"/>
  <c r="FO35" i="8" s="1"/>
  <c r="FP34" i="8"/>
  <c r="FP35" i="8" s="1"/>
  <c r="FQ34" i="8"/>
  <c r="FQ35" i="8" s="1"/>
  <c r="FR34" i="8"/>
  <c r="FR35" i="8" s="1"/>
  <c r="FS34" i="8"/>
  <c r="FS35" i="8" s="1"/>
  <c r="C34" i="8"/>
  <c r="C35" i="8" s="1"/>
  <c r="D9" i="8"/>
  <c r="E9" i="8"/>
  <c r="F9" i="8"/>
  <c r="G9" i="8"/>
  <c r="H9" i="8"/>
  <c r="I9" i="8"/>
  <c r="J9" i="8"/>
  <c r="K9" i="8"/>
  <c r="L9" i="8"/>
  <c r="M9" i="8"/>
  <c r="N9" i="8"/>
  <c r="O9" i="8"/>
  <c r="P9" i="8"/>
  <c r="Q9" i="8"/>
  <c r="R9" i="8"/>
  <c r="S9" i="8"/>
  <c r="T9" i="8"/>
  <c r="U9" i="8"/>
  <c r="V9" i="8"/>
  <c r="W9" i="8"/>
  <c r="X9" i="8"/>
  <c r="Y9" i="8"/>
  <c r="Z9" i="8"/>
  <c r="AA9" i="8"/>
  <c r="AB9" i="8"/>
  <c r="AC9" i="8"/>
  <c r="AD9" i="8"/>
  <c r="AE9" i="8"/>
  <c r="AF9" i="8"/>
  <c r="AG9" i="8"/>
  <c r="AH9" i="8"/>
  <c r="AI9" i="8"/>
  <c r="AJ9" i="8"/>
  <c r="AK9" i="8"/>
  <c r="AL9" i="8"/>
  <c r="AM9" i="8"/>
  <c r="AN9" i="8"/>
  <c r="AO9" i="8"/>
  <c r="AP9" i="8"/>
  <c r="AQ9" i="8"/>
  <c r="AR9" i="8"/>
  <c r="AS9" i="8"/>
  <c r="AT9" i="8"/>
  <c r="AU9" i="8"/>
  <c r="AV9" i="8"/>
  <c r="AW9" i="8"/>
  <c r="AX9" i="8"/>
  <c r="AY9" i="8"/>
  <c r="AZ9" i="8"/>
  <c r="BA9" i="8"/>
  <c r="BB9" i="8"/>
  <c r="BC9" i="8"/>
  <c r="BD9" i="8"/>
  <c r="BE9" i="8"/>
  <c r="BF9" i="8"/>
  <c r="BG9" i="8"/>
  <c r="BH9" i="8"/>
  <c r="BI9" i="8"/>
  <c r="BJ9" i="8"/>
  <c r="BK9" i="8"/>
  <c r="BL9" i="8"/>
  <c r="BM9" i="8"/>
  <c r="BN9" i="8"/>
  <c r="BO9" i="8"/>
  <c r="BP9" i="8"/>
  <c r="BQ9" i="8"/>
  <c r="BR9" i="8"/>
  <c r="BS9" i="8"/>
  <c r="BT9" i="8"/>
  <c r="BU9" i="8"/>
  <c r="BV9" i="8"/>
  <c r="BW9" i="8"/>
  <c r="BX9" i="8"/>
  <c r="BY9" i="8"/>
  <c r="BZ9" i="8"/>
  <c r="CA9" i="8"/>
  <c r="CB9" i="8"/>
  <c r="CC9" i="8"/>
  <c r="CD9" i="8"/>
  <c r="CE9" i="8"/>
  <c r="CF9" i="8"/>
  <c r="CG9" i="8"/>
  <c r="CH9" i="8"/>
  <c r="CI9" i="8"/>
  <c r="CJ9" i="8"/>
  <c r="CK9" i="8"/>
  <c r="CL9" i="8"/>
  <c r="CM9" i="8"/>
  <c r="CN9" i="8"/>
  <c r="CO9" i="8"/>
  <c r="CP9" i="8"/>
  <c r="CQ9" i="8"/>
  <c r="CR9" i="8"/>
  <c r="CS9" i="8"/>
  <c r="CT9" i="8"/>
  <c r="CU9" i="8"/>
  <c r="CV9" i="8"/>
  <c r="CW9" i="8"/>
  <c r="CX9" i="8"/>
  <c r="CY9" i="8"/>
  <c r="CZ9" i="8"/>
  <c r="DA9" i="8"/>
  <c r="DB9" i="8"/>
  <c r="DC9" i="8"/>
  <c r="DD9" i="8"/>
  <c r="DE9" i="8"/>
  <c r="DF9" i="8"/>
  <c r="DG9" i="8"/>
  <c r="DH9" i="8"/>
  <c r="DI9" i="8"/>
  <c r="DJ9" i="8"/>
  <c r="DK9" i="8"/>
  <c r="DL9" i="8"/>
  <c r="DM9" i="8"/>
  <c r="DN9" i="8"/>
  <c r="DO9" i="8"/>
  <c r="DP9" i="8"/>
  <c r="DQ9" i="8"/>
  <c r="DR9" i="8"/>
  <c r="DS9" i="8"/>
  <c r="DT9" i="8"/>
  <c r="DU9" i="8"/>
  <c r="DV9" i="8"/>
  <c r="DW9" i="8"/>
  <c r="DX9" i="8"/>
  <c r="DY9" i="8"/>
  <c r="DZ9" i="8"/>
  <c r="EA9" i="8"/>
  <c r="EB9" i="8"/>
  <c r="EC9" i="8"/>
  <c r="ED9" i="8"/>
  <c r="EE9" i="8"/>
  <c r="EF9" i="8"/>
  <c r="EG9" i="8"/>
  <c r="EH9" i="8"/>
  <c r="EI9" i="8"/>
  <c r="EJ9" i="8"/>
  <c r="EK9" i="8"/>
  <c r="EL9" i="8"/>
  <c r="EM9" i="8"/>
  <c r="EN9" i="8"/>
  <c r="EO9" i="8"/>
  <c r="EP9" i="8"/>
  <c r="EQ9" i="8"/>
  <c r="ER9" i="8"/>
  <c r="ES9" i="8"/>
  <c r="ET9" i="8"/>
  <c r="EU9" i="8"/>
  <c r="EV9" i="8"/>
  <c r="EW9" i="8"/>
  <c r="EX9" i="8"/>
  <c r="EY9" i="8"/>
  <c r="EZ9" i="8"/>
  <c r="FA9" i="8"/>
  <c r="FB9" i="8"/>
  <c r="FC9" i="8"/>
  <c r="FD9" i="8"/>
  <c r="FE9" i="8"/>
  <c r="FF9" i="8"/>
  <c r="FG9" i="8"/>
  <c r="FH9" i="8"/>
  <c r="FI9" i="8"/>
  <c r="FJ9" i="8"/>
  <c r="FK9" i="8"/>
  <c r="FL9" i="8"/>
  <c r="FM9" i="8"/>
  <c r="FN9" i="8"/>
  <c r="FO9" i="8"/>
  <c r="FP9" i="8"/>
  <c r="FQ9" i="8"/>
  <c r="FR9" i="8"/>
  <c r="FS9" i="8"/>
  <c r="C9" i="8"/>
  <c r="D7" i="8"/>
  <c r="E7" i="8"/>
  <c r="F7" i="8"/>
  <c r="G7" i="8"/>
  <c r="H7" i="8"/>
  <c r="I7" i="8"/>
  <c r="J7" i="8"/>
  <c r="K7" i="8"/>
  <c r="L7" i="8"/>
  <c r="M7" i="8"/>
  <c r="N7" i="8"/>
  <c r="O7" i="8"/>
  <c r="P7" i="8"/>
  <c r="AM7" i="8"/>
  <c r="AT7" i="8"/>
  <c r="AV7" i="8"/>
  <c r="BA7" i="8"/>
  <c r="B69" i="8"/>
  <c r="B66" i="8"/>
  <c r="B67" i="8"/>
  <c r="BJ7" i="8"/>
  <c r="BO7" i="8"/>
  <c r="BX7" i="8"/>
  <c r="CC7" i="8"/>
  <c r="CF7" i="8"/>
  <c r="B68" i="8"/>
  <c r="CQ7" i="8"/>
  <c r="CZ7" i="8"/>
  <c r="DM7" i="8"/>
  <c r="FD7" i="8"/>
  <c r="FE7" i="8"/>
  <c r="FF7" i="8"/>
  <c r="FG7" i="8"/>
  <c r="FH7" i="8"/>
  <c r="FI7" i="8"/>
  <c r="FJ7" i="8"/>
  <c r="FK7" i="8"/>
  <c r="FL7" i="8"/>
  <c r="FM7" i="8"/>
  <c r="FN7" i="8"/>
  <c r="FO7" i="8"/>
  <c r="FP7" i="8"/>
  <c r="FQ7" i="8"/>
  <c r="FR7" i="8"/>
  <c r="FS7" i="8"/>
  <c r="C7" i="8"/>
  <c r="C74" i="22"/>
  <c r="C75" i="22"/>
  <c r="C76" i="22"/>
  <c r="C73" i="22"/>
  <c r="E45" i="22"/>
  <c r="F45" i="22"/>
  <c r="G45" i="22"/>
  <c r="H45" i="22"/>
  <c r="I45" i="22"/>
  <c r="J45" i="22"/>
  <c r="K45" i="22"/>
  <c r="L45" i="22"/>
  <c r="M45" i="22"/>
  <c r="N45" i="22"/>
  <c r="O45" i="22"/>
  <c r="P45" i="22"/>
  <c r="Q45" i="22"/>
  <c r="R45" i="22"/>
  <c r="S45" i="22"/>
  <c r="T45" i="22"/>
  <c r="U45" i="22"/>
  <c r="V45" i="22"/>
  <c r="W45" i="22"/>
  <c r="X45" i="22"/>
  <c r="Y45" i="22"/>
  <c r="Z45" i="22"/>
  <c r="AA45" i="22"/>
  <c r="AB45" i="22"/>
  <c r="AC45" i="22"/>
  <c r="AD45" i="22"/>
  <c r="AE45" i="22"/>
  <c r="AF45" i="22"/>
  <c r="AG45" i="22"/>
  <c r="AH45" i="22"/>
  <c r="AI45" i="22"/>
  <c r="AJ45" i="22"/>
  <c r="AK45" i="22"/>
  <c r="AL45" i="22"/>
  <c r="AM45" i="22"/>
  <c r="AN45" i="22"/>
  <c r="AO45" i="22"/>
  <c r="AP45" i="22"/>
  <c r="AQ45" i="22"/>
  <c r="AR45" i="22"/>
  <c r="AS45" i="22"/>
  <c r="AT45" i="22"/>
  <c r="AU45" i="22"/>
  <c r="AV45" i="22"/>
  <c r="AW45" i="22"/>
  <c r="AX45" i="22"/>
  <c r="AY45" i="22"/>
  <c r="AZ45" i="22"/>
  <c r="BA45" i="22"/>
  <c r="BB45" i="22"/>
  <c r="BC45" i="22"/>
  <c r="BD45" i="22"/>
  <c r="BE45" i="22"/>
  <c r="BF45" i="22"/>
  <c r="BG45" i="22"/>
  <c r="BH45" i="22"/>
  <c r="BI45" i="22"/>
  <c r="BJ45" i="22"/>
  <c r="BK45" i="22"/>
  <c r="BL45" i="22"/>
  <c r="BM45" i="22"/>
  <c r="BN45" i="22"/>
  <c r="BO45" i="22"/>
  <c r="BP45" i="22"/>
  <c r="BQ45" i="22"/>
  <c r="BR45" i="22"/>
  <c r="BS45" i="22"/>
  <c r="BT45" i="22"/>
  <c r="BU45" i="22"/>
  <c r="BV45" i="22"/>
  <c r="BW45" i="22"/>
  <c r="BX45" i="22"/>
  <c r="BY45" i="22"/>
  <c r="BZ45" i="22"/>
  <c r="CA45" i="22"/>
  <c r="CB45" i="22"/>
  <c r="CC45" i="22"/>
  <c r="CD45" i="22"/>
  <c r="CE45" i="22"/>
  <c r="CF45" i="22"/>
  <c r="CG45" i="22"/>
  <c r="CH45" i="22"/>
  <c r="CI45" i="22"/>
  <c r="CJ45" i="22"/>
  <c r="CK45" i="22"/>
  <c r="CL45" i="22"/>
  <c r="CM45" i="22"/>
  <c r="CN45" i="22"/>
  <c r="CO45" i="22"/>
  <c r="CP45" i="22"/>
  <c r="CQ45" i="22"/>
  <c r="CR45" i="22"/>
  <c r="CS45" i="22"/>
  <c r="CT45" i="22"/>
  <c r="CU45" i="22"/>
  <c r="CV45" i="22"/>
  <c r="CW45" i="22"/>
  <c r="CX45" i="22"/>
  <c r="CY45" i="22"/>
  <c r="CZ45" i="22"/>
  <c r="DA45" i="22"/>
  <c r="DB45" i="22"/>
  <c r="DC45" i="22"/>
  <c r="DD45" i="22"/>
  <c r="DE45" i="22"/>
  <c r="DF45" i="22"/>
  <c r="DG45" i="22"/>
  <c r="DH45" i="22"/>
  <c r="DI45" i="22"/>
  <c r="DJ45" i="22"/>
  <c r="DK45" i="22"/>
  <c r="DL45" i="22"/>
  <c r="DM45" i="22"/>
  <c r="DN45" i="22"/>
  <c r="DO45" i="22"/>
  <c r="DP45" i="22"/>
  <c r="DQ45" i="22"/>
  <c r="DR45" i="22"/>
  <c r="DS45" i="22"/>
  <c r="DT45" i="22"/>
  <c r="DU45" i="22"/>
  <c r="DV45" i="22"/>
  <c r="DW45" i="22"/>
  <c r="DX45" i="22"/>
  <c r="DY45" i="22"/>
  <c r="DZ45" i="22"/>
  <c r="EA45" i="22"/>
  <c r="EB45" i="22"/>
  <c r="EC45" i="22"/>
  <c r="ED45" i="22"/>
  <c r="EE45" i="22"/>
  <c r="EF45" i="22"/>
  <c r="EG45" i="22"/>
  <c r="EH45" i="22"/>
  <c r="EI45" i="22"/>
  <c r="EJ45" i="22"/>
  <c r="EK45" i="22"/>
  <c r="EL45" i="22"/>
  <c r="EM45" i="22"/>
  <c r="EN45" i="22"/>
  <c r="EO45" i="22"/>
  <c r="EP45" i="22"/>
  <c r="EQ45" i="22"/>
  <c r="ER45" i="22"/>
  <c r="ES45" i="22"/>
  <c r="ET45" i="22"/>
  <c r="EU45" i="22"/>
  <c r="EV45" i="22"/>
  <c r="EW45" i="22"/>
  <c r="EX45" i="22"/>
  <c r="EY45" i="22"/>
  <c r="EZ45" i="22"/>
  <c r="FA45" i="22"/>
  <c r="FB45" i="22"/>
  <c r="FC45" i="22"/>
  <c r="FD45" i="22"/>
  <c r="FE45" i="22"/>
  <c r="FF45" i="22"/>
  <c r="FG45" i="22"/>
  <c r="FH45" i="22"/>
  <c r="FI45" i="22"/>
  <c r="FJ45" i="22"/>
  <c r="FK45" i="22"/>
  <c r="FL45" i="22"/>
  <c r="FM45" i="22"/>
  <c r="FN45" i="22"/>
  <c r="FO45" i="22"/>
  <c r="FP45" i="22"/>
  <c r="FQ45" i="22"/>
  <c r="FR45" i="22"/>
  <c r="FS45" i="22"/>
  <c r="E46" i="22"/>
  <c r="F46" i="22"/>
  <c r="G46" i="22"/>
  <c r="G29" i="22" s="1"/>
  <c r="H46" i="22"/>
  <c r="I46" i="22"/>
  <c r="J46" i="22"/>
  <c r="K46" i="22"/>
  <c r="K29" i="22" s="1"/>
  <c r="K87" i="22" s="1"/>
  <c r="L46" i="22"/>
  <c r="M46" i="22"/>
  <c r="M29" i="22" s="1"/>
  <c r="N46" i="22"/>
  <c r="O46" i="22"/>
  <c r="P46" i="22"/>
  <c r="P31" i="22" s="1"/>
  <c r="Q46" i="22"/>
  <c r="Q31" i="22" s="1"/>
  <c r="R46" i="22"/>
  <c r="S46" i="22"/>
  <c r="S31" i="22" s="1"/>
  <c r="T46" i="22"/>
  <c r="U46" i="22"/>
  <c r="U29" i="22" s="1"/>
  <c r="U87" i="22" s="1"/>
  <c r="V46" i="22"/>
  <c r="W46" i="22"/>
  <c r="X46" i="22"/>
  <c r="X31" i="22" s="1"/>
  <c r="Y46" i="22"/>
  <c r="Z46" i="22"/>
  <c r="AA46" i="22"/>
  <c r="AB46" i="22"/>
  <c r="AC46" i="22"/>
  <c r="AD46" i="22"/>
  <c r="AE46" i="22"/>
  <c r="AF46" i="22"/>
  <c r="AG46" i="22"/>
  <c r="AH46" i="22"/>
  <c r="AI46" i="22"/>
  <c r="AJ46" i="22"/>
  <c r="AJ29" i="22" s="1"/>
  <c r="AK46" i="22"/>
  <c r="AL46" i="22"/>
  <c r="AM46" i="22"/>
  <c r="AN46" i="22"/>
  <c r="AO46" i="22"/>
  <c r="AP46" i="22"/>
  <c r="AQ46" i="22"/>
  <c r="AR46" i="22"/>
  <c r="AS46" i="22"/>
  <c r="AS29" i="22" s="1"/>
  <c r="AT46" i="22"/>
  <c r="AU46" i="22"/>
  <c r="AV46" i="22"/>
  <c r="AW46" i="22"/>
  <c r="AX46" i="22"/>
  <c r="AX29" i="22" s="1"/>
  <c r="AY46" i="22"/>
  <c r="AZ46" i="22"/>
  <c r="AZ31" i="22" s="1"/>
  <c r="BA46" i="22"/>
  <c r="BB46" i="22"/>
  <c r="BC46" i="22"/>
  <c r="BD46" i="22"/>
  <c r="BE46" i="22"/>
  <c r="BF46" i="22"/>
  <c r="BG46" i="22"/>
  <c r="BG31" i="22" s="1"/>
  <c r="BH46" i="22"/>
  <c r="BI46" i="22"/>
  <c r="BJ46" i="22"/>
  <c r="BK46" i="22"/>
  <c r="BK31" i="22" s="1"/>
  <c r="BL46" i="22"/>
  <c r="BM46" i="22"/>
  <c r="BN46" i="22"/>
  <c r="BO46" i="22"/>
  <c r="BP46" i="22"/>
  <c r="BQ46" i="22"/>
  <c r="BR46" i="22"/>
  <c r="BS46" i="22"/>
  <c r="BS31" i="22" s="1"/>
  <c r="BT46" i="22"/>
  <c r="BT31" i="22" s="1"/>
  <c r="BU46" i="22"/>
  <c r="BV46" i="22"/>
  <c r="BW46" i="22"/>
  <c r="BX46" i="22"/>
  <c r="BY46" i="22"/>
  <c r="BZ46" i="22"/>
  <c r="CA46" i="22"/>
  <c r="CB46" i="22"/>
  <c r="CB29" i="22" s="1"/>
  <c r="CC46" i="22"/>
  <c r="CD46" i="22"/>
  <c r="CE46" i="22"/>
  <c r="CF46" i="22"/>
  <c r="CG46" i="22"/>
  <c r="CH46" i="22"/>
  <c r="CI46" i="22"/>
  <c r="CI29" i="22" s="1"/>
  <c r="CJ46" i="22"/>
  <c r="CK46" i="22"/>
  <c r="CL46" i="22"/>
  <c r="CM46" i="22"/>
  <c r="CN46" i="22"/>
  <c r="CO46" i="22"/>
  <c r="CP46" i="22"/>
  <c r="CQ46" i="22"/>
  <c r="CR46" i="22"/>
  <c r="CS46" i="22"/>
  <c r="CT46" i="22"/>
  <c r="CU46" i="22"/>
  <c r="CV46" i="22"/>
  <c r="CV31" i="22" s="1"/>
  <c r="CW46" i="22"/>
  <c r="CX46" i="22"/>
  <c r="CY46" i="22"/>
  <c r="CZ46" i="22"/>
  <c r="DA46" i="22"/>
  <c r="DB46" i="22"/>
  <c r="DC46" i="22"/>
  <c r="DD46" i="22"/>
  <c r="DE46" i="22"/>
  <c r="DF46" i="22"/>
  <c r="DG46" i="22"/>
  <c r="DH46" i="22"/>
  <c r="DI46" i="22"/>
  <c r="DI29" i="22" s="1"/>
  <c r="DJ46" i="22"/>
  <c r="DJ31" i="22" s="1"/>
  <c r="DK46" i="22"/>
  <c r="DL46" i="22"/>
  <c r="DM46" i="22"/>
  <c r="DN46" i="22"/>
  <c r="DO46" i="22"/>
  <c r="DP46" i="22"/>
  <c r="DP31" i="22" s="1"/>
  <c r="DQ46" i="22"/>
  <c r="DR46" i="22"/>
  <c r="DS46" i="22"/>
  <c r="DT46" i="22"/>
  <c r="DU46" i="22"/>
  <c r="DV46" i="22"/>
  <c r="DW46" i="22"/>
  <c r="DX46" i="22"/>
  <c r="DX29" i="22" s="1"/>
  <c r="DY46" i="22"/>
  <c r="DZ46" i="22"/>
  <c r="EA46" i="22"/>
  <c r="EA31" i="22" s="1"/>
  <c r="EB46" i="22"/>
  <c r="EC46" i="22"/>
  <c r="ED46" i="22"/>
  <c r="EE46" i="22"/>
  <c r="EE29" i="22" s="1"/>
  <c r="EF46" i="22"/>
  <c r="EG46" i="22"/>
  <c r="EH46" i="22"/>
  <c r="EI46" i="22"/>
  <c r="EJ46" i="22"/>
  <c r="EK46" i="22"/>
  <c r="EK29" i="22" s="1"/>
  <c r="EL46" i="22"/>
  <c r="EM46" i="22"/>
  <c r="EM31" i="22" s="1"/>
  <c r="EN46" i="22"/>
  <c r="EN29" i="22" s="1"/>
  <c r="EO46" i="22"/>
  <c r="EP46" i="22"/>
  <c r="EQ46" i="22"/>
  <c r="ER46" i="22"/>
  <c r="ES46" i="22"/>
  <c r="ES29" i="22" s="1"/>
  <c r="ET46" i="22"/>
  <c r="EU46" i="22"/>
  <c r="EV46" i="22"/>
  <c r="EW46" i="22"/>
  <c r="EX46" i="22"/>
  <c r="EX29" i="22" s="1"/>
  <c r="EY46" i="22"/>
  <c r="EZ46" i="22"/>
  <c r="FA46" i="22"/>
  <c r="FB46" i="22"/>
  <c r="FC46" i="22"/>
  <c r="FD46" i="22"/>
  <c r="FD31" i="22" s="1"/>
  <c r="FE46" i="22"/>
  <c r="FF46" i="22"/>
  <c r="FG46" i="22"/>
  <c r="FG29" i="22" s="1"/>
  <c r="FH46" i="22"/>
  <c r="FI46" i="22"/>
  <c r="FJ46" i="22"/>
  <c r="FK46" i="22"/>
  <c r="FL46" i="22"/>
  <c r="FL31" i="22" s="1"/>
  <c r="FM46" i="22"/>
  <c r="FN46" i="22"/>
  <c r="FN31" i="22" s="1"/>
  <c r="FO46" i="22"/>
  <c r="FO29" i="22" s="1"/>
  <c r="FP46" i="22"/>
  <c r="FQ46" i="22"/>
  <c r="FR46" i="22"/>
  <c r="FS46" i="22"/>
  <c r="FS29" i="22" s="1"/>
  <c r="FS82" i="22" s="1"/>
  <c r="E47" i="22"/>
  <c r="F47" i="22"/>
  <c r="G47" i="22"/>
  <c r="H47" i="22"/>
  <c r="I47" i="22"/>
  <c r="J47" i="22"/>
  <c r="K47" i="22"/>
  <c r="L47" i="22"/>
  <c r="M47" i="22"/>
  <c r="N47" i="22"/>
  <c r="O47" i="22"/>
  <c r="P47" i="22"/>
  <c r="Q47" i="22"/>
  <c r="R47" i="22"/>
  <c r="S47" i="22"/>
  <c r="T47" i="22"/>
  <c r="U47" i="22"/>
  <c r="V47" i="22"/>
  <c r="W47" i="22"/>
  <c r="X47" i="22"/>
  <c r="Y47" i="22"/>
  <c r="Z47" i="22"/>
  <c r="AA47" i="22"/>
  <c r="AB47" i="22"/>
  <c r="AC47" i="22"/>
  <c r="AD47" i="22"/>
  <c r="AE47" i="22"/>
  <c r="AF47" i="22"/>
  <c r="AG47" i="22"/>
  <c r="AH47" i="22"/>
  <c r="AI47" i="22"/>
  <c r="AJ47" i="22"/>
  <c r="AK47" i="22"/>
  <c r="AL47" i="22"/>
  <c r="AM47" i="22"/>
  <c r="AN47" i="22"/>
  <c r="AO47" i="22"/>
  <c r="AP47" i="22"/>
  <c r="AQ47" i="22"/>
  <c r="AR47" i="22"/>
  <c r="AS47" i="22"/>
  <c r="AT47" i="22"/>
  <c r="AU47" i="22"/>
  <c r="AV47" i="22"/>
  <c r="AW47" i="22"/>
  <c r="AX47" i="22"/>
  <c r="AY47" i="22"/>
  <c r="AZ47" i="22"/>
  <c r="BA47" i="22"/>
  <c r="BB47" i="22"/>
  <c r="BC47" i="22"/>
  <c r="BD47" i="22"/>
  <c r="BE47" i="22"/>
  <c r="BF47" i="22"/>
  <c r="BG47" i="22"/>
  <c r="BH47" i="22"/>
  <c r="BI47" i="22"/>
  <c r="BJ47" i="22"/>
  <c r="BK47" i="22"/>
  <c r="BL47" i="22"/>
  <c r="BM47" i="22"/>
  <c r="BN47" i="22"/>
  <c r="BO47" i="22"/>
  <c r="BP47" i="22"/>
  <c r="BQ47" i="22"/>
  <c r="BR47" i="22"/>
  <c r="BS47" i="22"/>
  <c r="BT47" i="22"/>
  <c r="BU47" i="22"/>
  <c r="BV47" i="22"/>
  <c r="BW47" i="22"/>
  <c r="BX47" i="22"/>
  <c r="BY47" i="22"/>
  <c r="BZ47" i="22"/>
  <c r="CA47" i="22"/>
  <c r="CB47" i="22"/>
  <c r="CC47" i="22"/>
  <c r="CD47" i="22"/>
  <c r="CE47" i="22"/>
  <c r="CF47" i="22"/>
  <c r="CG47" i="22"/>
  <c r="CH47" i="22"/>
  <c r="CI47" i="22"/>
  <c r="CJ47" i="22"/>
  <c r="CK47" i="22"/>
  <c r="CL47" i="22"/>
  <c r="CM47" i="22"/>
  <c r="CN47" i="22"/>
  <c r="CO47" i="22"/>
  <c r="CP47" i="22"/>
  <c r="CQ47" i="22"/>
  <c r="CR47" i="22"/>
  <c r="CS47" i="22"/>
  <c r="CT47" i="22"/>
  <c r="CU47" i="22"/>
  <c r="CV47" i="22"/>
  <c r="CW47" i="22"/>
  <c r="CX47" i="22"/>
  <c r="CY47" i="22"/>
  <c r="CZ47" i="22"/>
  <c r="DA47" i="22"/>
  <c r="DB47" i="22"/>
  <c r="DC47" i="22"/>
  <c r="DD47" i="22"/>
  <c r="DE47" i="22"/>
  <c r="DF47" i="22"/>
  <c r="DG47" i="22"/>
  <c r="DH47" i="22"/>
  <c r="DI47" i="22"/>
  <c r="DJ47" i="22"/>
  <c r="DK47" i="22"/>
  <c r="DL47" i="22"/>
  <c r="DM47" i="22"/>
  <c r="DN47" i="22"/>
  <c r="DO47" i="22"/>
  <c r="DP47" i="22"/>
  <c r="DQ47" i="22"/>
  <c r="DR47" i="22"/>
  <c r="DS47" i="22"/>
  <c r="DT47" i="22"/>
  <c r="DU47" i="22"/>
  <c r="DV47" i="22"/>
  <c r="DW47" i="22"/>
  <c r="DX47" i="22"/>
  <c r="DY47" i="22"/>
  <c r="DZ47" i="22"/>
  <c r="EA47" i="22"/>
  <c r="EB47" i="22"/>
  <c r="EC47" i="22"/>
  <c r="ED47" i="22"/>
  <c r="EE47" i="22"/>
  <c r="EF47" i="22"/>
  <c r="EG47" i="22"/>
  <c r="EH47" i="22"/>
  <c r="EI47" i="22"/>
  <c r="EJ47" i="22"/>
  <c r="EK47" i="22"/>
  <c r="EL47" i="22"/>
  <c r="EM47" i="22"/>
  <c r="EN47" i="22"/>
  <c r="EO47" i="22"/>
  <c r="EP47" i="22"/>
  <c r="EQ47" i="22"/>
  <c r="ER47" i="22"/>
  <c r="ES47" i="22"/>
  <c r="ET47" i="22"/>
  <c r="EU47" i="22"/>
  <c r="EV47" i="22"/>
  <c r="EW47" i="22"/>
  <c r="EX47" i="22"/>
  <c r="EY47" i="22"/>
  <c r="EZ47" i="22"/>
  <c r="FA47" i="22"/>
  <c r="FB47" i="22"/>
  <c r="FC47" i="22"/>
  <c r="FD47" i="22"/>
  <c r="FE47" i="22"/>
  <c r="FF47" i="22"/>
  <c r="FG47" i="22"/>
  <c r="FH47" i="22"/>
  <c r="FI47" i="22"/>
  <c r="FJ47" i="22"/>
  <c r="FK47" i="22"/>
  <c r="FL47" i="22"/>
  <c r="FM47" i="22"/>
  <c r="FN47" i="22"/>
  <c r="FO47" i="22"/>
  <c r="FP47" i="22"/>
  <c r="FQ47" i="22"/>
  <c r="FR47" i="22"/>
  <c r="FS47" i="22"/>
  <c r="E48" i="22"/>
  <c r="F48" i="22"/>
  <c r="G48" i="22"/>
  <c r="H48" i="22"/>
  <c r="I48" i="22"/>
  <c r="J48" i="22"/>
  <c r="K48" i="22"/>
  <c r="L48" i="22"/>
  <c r="M48" i="22"/>
  <c r="N48" i="22"/>
  <c r="O48" i="22"/>
  <c r="P48" i="22"/>
  <c r="Q48" i="22"/>
  <c r="R48" i="22"/>
  <c r="S48" i="22"/>
  <c r="T48" i="22"/>
  <c r="U48" i="22"/>
  <c r="V48" i="22"/>
  <c r="W48" i="22"/>
  <c r="X48" i="22"/>
  <c r="Y48" i="22"/>
  <c r="Z48" i="22"/>
  <c r="AA48" i="22"/>
  <c r="AB48" i="22"/>
  <c r="AC48" i="22"/>
  <c r="AD48" i="22"/>
  <c r="AE48" i="22"/>
  <c r="AF48" i="22"/>
  <c r="AG48" i="22"/>
  <c r="AH48" i="22"/>
  <c r="AI48" i="22"/>
  <c r="AJ48" i="22"/>
  <c r="AK48" i="22"/>
  <c r="AL48" i="22"/>
  <c r="AM48" i="22"/>
  <c r="AN48" i="22"/>
  <c r="AO48" i="22"/>
  <c r="AP48" i="22"/>
  <c r="AW48" i="22"/>
  <c r="AX48" i="22"/>
  <c r="AY48" i="22"/>
  <c r="AZ48" i="22"/>
  <c r="BA48" i="22"/>
  <c r="BB48" i="22"/>
  <c r="BC48" i="22"/>
  <c r="BD48" i="22"/>
  <c r="BE48" i="22"/>
  <c r="BF48" i="22"/>
  <c r="BG48" i="22"/>
  <c r="BH48" i="22"/>
  <c r="BI48" i="22"/>
  <c r="BJ48" i="22"/>
  <c r="BK48" i="22"/>
  <c r="BL48" i="22"/>
  <c r="BM48" i="22"/>
  <c r="BN48" i="22"/>
  <c r="BO48" i="22"/>
  <c r="BP48" i="22"/>
  <c r="BQ48" i="22"/>
  <c r="BR48" i="22"/>
  <c r="BS48" i="22"/>
  <c r="BT48" i="22"/>
  <c r="BU48" i="22"/>
  <c r="BV48" i="22"/>
  <c r="BW48" i="22"/>
  <c r="BX48" i="22"/>
  <c r="BY48" i="22"/>
  <c r="BZ48" i="22"/>
  <c r="CA48" i="22"/>
  <c r="CB48" i="22"/>
  <c r="CC48" i="22"/>
  <c r="CD48" i="22"/>
  <c r="CE48" i="22"/>
  <c r="CF48" i="22"/>
  <c r="CG48" i="22"/>
  <c r="CH48" i="22"/>
  <c r="CI48" i="22"/>
  <c r="CJ48" i="22"/>
  <c r="CK48" i="22"/>
  <c r="CL48" i="22"/>
  <c r="CM48" i="22"/>
  <c r="CN48" i="22"/>
  <c r="CO48" i="22"/>
  <c r="CP48" i="22"/>
  <c r="CQ48" i="22"/>
  <c r="CR48" i="22"/>
  <c r="CS48" i="22"/>
  <c r="CT48" i="22"/>
  <c r="CU48" i="22"/>
  <c r="CV48" i="22"/>
  <c r="CW48" i="22"/>
  <c r="CX48" i="22"/>
  <c r="CY48" i="22"/>
  <c r="CZ48" i="22"/>
  <c r="DA48" i="22"/>
  <c r="DB48" i="22"/>
  <c r="DC48" i="22"/>
  <c r="DD48" i="22"/>
  <c r="DE48" i="22"/>
  <c r="DF48" i="22"/>
  <c r="DG48" i="22"/>
  <c r="DH48" i="22"/>
  <c r="DI48" i="22"/>
  <c r="DJ48" i="22"/>
  <c r="DK48" i="22"/>
  <c r="DL48" i="22"/>
  <c r="DM48" i="22"/>
  <c r="DN48" i="22"/>
  <c r="DO48" i="22"/>
  <c r="DP48" i="22"/>
  <c r="DQ48" i="22"/>
  <c r="DR48" i="22"/>
  <c r="DS48" i="22"/>
  <c r="DT48" i="22"/>
  <c r="DU48" i="22"/>
  <c r="DV48" i="22"/>
  <c r="DW48" i="22"/>
  <c r="DX48" i="22"/>
  <c r="DY48" i="22"/>
  <c r="DZ48" i="22"/>
  <c r="EA48" i="22"/>
  <c r="EB48" i="22"/>
  <c r="EC48" i="22"/>
  <c r="ED48" i="22"/>
  <c r="EE48" i="22"/>
  <c r="EF48" i="22"/>
  <c r="EG48" i="22"/>
  <c r="EH48" i="22"/>
  <c r="EI48" i="22"/>
  <c r="EJ48" i="22"/>
  <c r="EK48" i="22"/>
  <c r="EL48" i="22"/>
  <c r="EM48" i="22"/>
  <c r="EN48" i="22"/>
  <c r="EO48" i="22"/>
  <c r="EP48" i="22"/>
  <c r="EQ48" i="22"/>
  <c r="ER48" i="22"/>
  <c r="ES48" i="22"/>
  <c r="ET48" i="22"/>
  <c r="EU48" i="22"/>
  <c r="EV48" i="22"/>
  <c r="EW48" i="22"/>
  <c r="EX48" i="22"/>
  <c r="EY48" i="22"/>
  <c r="EZ48" i="22"/>
  <c r="FA48" i="22"/>
  <c r="FB48" i="22"/>
  <c r="FC48" i="22"/>
  <c r="FD48" i="22"/>
  <c r="FE48" i="22"/>
  <c r="FF48" i="22"/>
  <c r="FG48" i="22"/>
  <c r="FH48" i="22"/>
  <c r="FI48" i="22"/>
  <c r="FJ48" i="22"/>
  <c r="FK48" i="22"/>
  <c r="FL48" i="22"/>
  <c r="FM48" i="22"/>
  <c r="FN48" i="22"/>
  <c r="FO48" i="22"/>
  <c r="FP48" i="22"/>
  <c r="FQ48" i="22"/>
  <c r="FR48" i="22"/>
  <c r="FS48" i="22"/>
  <c r="D46" i="22"/>
  <c r="D47" i="22"/>
  <c r="D48" i="22"/>
  <c r="D45" i="22"/>
  <c r="D34" i="22"/>
  <c r="D35" i="22" s="1"/>
  <c r="E34" i="22"/>
  <c r="E35" i="22" s="1"/>
  <c r="F34" i="22"/>
  <c r="F35" i="22" s="1"/>
  <c r="G34" i="22"/>
  <c r="G35" i="22" s="1"/>
  <c r="H34" i="22"/>
  <c r="H35" i="22" s="1"/>
  <c r="I34" i="22"/>
  <c r="I35" i="22" s="1"/>
  <c r="J34" i="22"/>
  <c r="J35" i="22" s="1"/>
  <c r="K34" i="22"/>
  <c r="K35" i="22" s="1"/>
  <c r="L34" i="22"/>
  <c r="L35" i="22" s="1"/>
  <c r="M34" i="22"/>
  <c r="M35" i="22" s="1"/>
  <c r="N34" i="22"/>
  <c r="N35" i="22" s="1"/>
  <c r="O34" i="22"/>
  <c r="O35" i="22" s="1"/>
  <c r="P34" i="22"/>
  <c r="P35" i="22" s="1"/>
  <c r="Q34" i="22"/>
  <c r="Q35" i="22" s="1"/>
  <c r="R34" i="22"/>
  <c r="R35" i="22" s="1"/>
  <c r="S34" i="22"/>
  <c r="S35" i="22" s="1"/>
  <c r="T34" i="22"/>
  <c r="T35" i="22" s="1"/>
  <c r="U34" i="22"/>
  <c r="U35" i="22" s="1"/>
  <c r="V34" i="22"/>
  <c r="V35" i="22" s="1"/>
  <c r="W34" i="22"/>
  <c r="W35" i="22" s="1"/>
  <c r="X34" i="22"/>
  <c r="X35" i="22" s="1"/>
  <c r="Y34" i="22"/>
  <c r="Y35" i="22" s="1"/>
  <c r="Z34" i="22"/>
  <c r="Z35" i="22" s="1"/>
  <c r="AA34" i="22"/>
  <c r="AA35" i="22" s="1"/>
  <c r="AB34" i="22"/>
  <c r="AC34" i="22"/>
  <c r="AC35" i="22" s="1"/>
  <c r="AD34" i="22"/>
  <c r="AD35" i="22" s="1"/>
  <c r="AE34" i="22"/>
  <c r="AE35" i="22" s="1"/>
  <c r="AF34" i="22"/>
  <c r="AF35" i="22" s="1"/>
  <c r="AG34" i="22"/>
  <c r="AG35" i="22" s="1"/>
  <c r="AH34" i="22"/>
  <c r="AI34" i="22"/>
  <c r="AI35" i="22" s="1"/>
  <c r="AJ34" i="22"/>
  <c r="AJ35" i="22" s="1"/>
  <c r="AK34" i="22"/>
  <c r="AK35" i="22" s="1"/>
  <c r="AL34" i="22"/>
  <c r="AL35" i="22" s="1"/>
  <c r="AM34" i="22"/>
  <c r="AM35" i="22" s="1"/>
  <c r="AN34" i="22"/>
  <c r="AN35" i="22" s="1"/>
  <c r="AO34" i="22"/>
  <c r="AP34" i="22"/>
  <c r="AP35" i="22" s="1"/>
  <c r="AQ34" i="22"/>
  <c r="AQ35" i="22" s="1"/>
  <c r="AR34" i="22"/>
  <c r="AR35" i="22" s="1"/>
  <c r="AS34" i="22"/>
  <c r="AS35" i="22" s="1"/>
  <c r="AT34" i="22"/>
  <c r="AT35" i="22" s="1"/>
  <c r="AU34" i="22"/>
  <c r="AV34" i="22"/>
  <c r="AV35" i="22" s="1"/>
  <c r="AW34" i="22"/>
  <c r="AW35" i="22" s="1"/>
  <c r="AX34" i="22"/>
  <c r="AX35" i="22" s="1"/>
  <c r="AY34" i="22"/>
  <c r="AY35" i="22" s="1"/>
  <c r="AZ34" i="22"/>
  <c r="BA34" i="22"/>
  <c r="BA35" i="22" s="1"/>
  <c r="BB34" i="22"/>
  <c r="BB35" i="22" s="1"/>
  <c r="BC34" i="22"/>
  <c r="BC35" i="22" s="1"/>
  <c r="BD34" i="22"/>
  <c r="BE34" i="22"/>
  <c r="BE35" i="22" s="1"/>
  <c r="BF34" i="22"/>
  <c r="BF35" i="22" s="1"/>
  <c r="BG34" i="22"/>
  <c r="BG35" i="22" s="1"/>
  <c r="BH34" i="22"/>
  <c r="BH35" i="22" s="1"/>
  <c r="BI34" i="22"/>
  <c r="BJ34" i="22"/>
  <c r="BJ35" i="22" s="1"/>
  <c r="BK34" i="22"/>
  <c r="BK35" i="22" s="1"/>
  <c r="BL34" i="22"/>
  <c r="BL35" i="22" s="1"/>
  <c r="BM34" i="22"/>
  <c r="BM35" i="22" s="1"/>
  <c r="BN34" i="22"/>
  <c r="BN35" i="22" s="1"/>
  <c r="BO34" i="22"/>
  <c r="BP34" i="22"/>
  <c r="BP35" i="22" s="1"/>
  <c r="BQ34" i="22"/>
  <c r="BQ35" i="22" s="1"/>
  <c r="BR34" i="22"/>
  <c r="BS34" i="22"/>
  <c r="BS35" i="22" s="1"/>
  <c r="BT34" i="22"/>
  <c r="BT35" i="22" s="1"/>
  <c r="BU34" i="22"/>
  <c r="BU35" i="22" s="1"/>
  <c r="BV34" i="22"/>
  <c r="BV35" i="22" s="1"/>
  <c r="BW34" i="22"/>
  <c r="BX34" i="22"/>
  <c r="BX35" i="22" s="1"/>
  <c r="BY34" i="22"/>
  <c r="BY35" i="22" s="1"/>
  <c r="BZ34" i="22"/>
  <c r="BZ35" i="22" s="1"/>
  <c r="CA34" i="22"/>
  <c r="CA35" i="22" s="1"/>
  <c r="CB34" i="22"/>
  <c r="CC34" i="22"/>
  <c r="CC35" i="22" s="1"/>
  <c r="CD34" i="22"/>
  <c r="CD35" i="22" s="1"/>
  <c r="CE34" i="22"/>
  <c r="CE35" i="22" s="1"/>
  <c r="CF34" i="22"/>
  <c r="CG34" i="22"/>
  <c r="CG35" i="22" s="1"/>
  <c r="CH34" i="22"/>
  <c r="CH35" i="22" s="1"/>
  <c r="CI34" i="22"/>
  <c r="CI35" i="22" s="1"/>
  <c r="CJ34" i="22"/>
  <c r="CK34" i="22"/>
  <c r="CL34" i="22"/>
  <c r="CL35" i="22" s="1"/>
  <c r="CM34" i="22"/>
  <c r="CM35" i="22" s="1"/>
  <c r="CN34" i="22"/>
  <c r="CN35" i="22" s="1"/>
  <c r="CO34" i="22"/>
  <c r="CO35" i="22" s="1"/>
  <c r="CP34" i="22"/>
  <c r="CQ34" i="22"/>
  <c r="CQ35" i="22" s="1"/>
  <c r="CR34" i="22"/>
  <c r="CR35" i="22" s="1"/>
  <c r="CS34" i="22"/>
  <c r="CS35" i="22" s="1"/>
  <c r="CT34" i="22"/>
  <c r="CU34" i="22"/>
  <c r="CU35" i="22" s="1"/>
  <c r="CV34" i="22"/>
  <c r="CV35" i="22" s="1"/>
  <c r="CW34" i="22"/>
  <c r="CW35" i="22" s="1"/>
  <c r="CX34" i="22"/>
  <c r="CX35" i="22" s="1"/>
  <c r="B63" i="22"/>
  <c r="B62" i="22"/>
  <c r="B64" i="22"/>
  <c r="CY34" i="22"/>
  <c r="CZ34" i="22"/>
  <c r="CZ35" i="22" s="1"/>
  <c r="DA34" i="22"/>
  <c r="DA35" i="22" s="1"/>
  <c r="DB34" i="22"/>
  <c r="DB35" i="22" s="1"/>
  <c r="DC34" i="22"/>
  <c r="DC35" i="22" s="1"/>
  <c r="DD34" i="22"/>
  <c r="DE34" i="22"/>
  <c r="DE35" i="22" s="1"/>
  <c r="DF34" i="22"/>
  <c r="DF35" i="22" s="1"/>
  <c r="DG34" i="22"/>
  <c r="DG35" i="22" s="1"/>
  <c r="DG7" i="22"/>
  <c r="DH34" i="22"/>
  <c r="DI34" i="22"/>
  <c r="DI35" i="22" s="1"/>
  <c r="DJ34" i="22"/>
  <c r="DJ35" i="22" s="1"/>
  <c r="DK34" i="22"/>
  <c r="DK35" i="22" s="1"/>
  <c r="DL34" i="22"/>
  <c r="DL35" i="22" s="1"/>
  <c r="DM34" i="22"/>
  <c r="DM35" i="22" s="1"/>
  <c r="DN34" i="22"/>
  <c r="DO34" i="22"/>
  <c r="DO35" i="22" s="1"/>
  <c r="DP34" i="22"/>
  <c r="DP35" i="22" s="1"/>
  <c r="DQ34" i="22"/>
  <c r="DQ35" i="22" s="1"/>
  <c r="DR34" i="22"/>
  <c r="DR35" i="22" s="1"/>
  <c r="DS34" i="22"/>
  <c r="DS35" i="22" s="1"/>
  <c r="DT34" i="22"/>
  <c r="DT35" i="22" s="1"/>
  <c r="DU34" i="22"/>
  <c r="DU35" i="22" s="1"/>
  <c r="DV34" i="22"/>
  <c r="DV35" i="22" s="1"/>
  <c r="DW34" i="22"/>
  <c r="DW35" i="22" s="1"/>
  <c r="DX34" i="22"/>
  <c r="DX35" i="22" s="1"/>
  <c r="DY34" i="22"/>
  <c r="DY35" i="22" s="1"/>
  <c r="DZ34" i="22"/>
  <c r="DZ35" i="22" s="1"/>
  <c r="EA34" i="22"/>
  <c r="EA35" i="22" s="1"/>
  <c r="EB34" i="22"/>
  <c r="EB35" i="22" s="1"/>
  <c r="EC34" i="22"/>
  <c r="EC35" i="22" s="1"/>
  <c r="ED34" i="22"/>
  <c r="ED35" i="22" s="1"/>
  <c r="EE34" i="22"/>
  <c r="EE35" i="22" s="1"/>
  <c r="EF34" i="22"/>
  <c r="EF35" i="22" s="1"/>
  <c r="EG34" i="22"/>
  <c r="EG35" i="22" s="1"/>
  <c r="EH34" i="22"/>
  <c r="EH35" i="22" s="1"/>
  <c r="EI34" i="22"/>
  <c r="EI35" i="22" s="1"/>
  <c r="EJ34" i="22"/>
  <c r="EJ35" i="22" s="1"/>
  <c r="EK34" i="22"/>
  <c r="EK35" i="22" s="1"/>
  <c r="EL34" i="22"/>
  <c r="EL35" i="22" s="1"/>
  <c r="EM34" i="22"/>
  <c r="EM35" i="22" s="1"/>
  <c r="EN34" i="22"/>
  <c r="EN35" i="22" s="1"/>
  <c r="EO34" i="22"/>
  <c r="EO35" i="22" s="1"/>
  <c r="EP34" i="22"/>
  <c r="EP35" i="22" s="1"/>
  <c r="EQ34" i="22"/>
  <c r="EQ35" i="22" s="1"/>
  <c r="ER34" i="22"/>
  <c r="ER35" i="22" s="1"/>
  <c r="ES34" i="22"/>
  <c r="ES35" i="22" s="1"/>
  <c r="ET34" i="22"/>
  <c r="ET35" i="22" s="1"/>
  <c r="EU34" i="22"/>
  <c r="EU35" i="22" s="1"/>
  <c r="EV34" i="22"/>
  <c r="EV35" i="22" s="1"/>
  <c r="EW34" i="22"/>
  <c r="EW35" i="22" s="1"/>
  <c r="EX34" i="22"/>
  <c r="EX35" i="22" s="1"/>
  <c r="EY34" i="22"/>
  <c r="EY35" i="22" s="1"/>
  <c r="EZ34" i="22"/>
  <c r="EZ35" i="22" s="1"/>
  <c r="FA34" i="22"/>
  <c r="FA35" i="22" s="1"/>
  <c r="FB34" i="22"/>
  <c r="FB35" i="22" s="1"/>
  <c r="FC34" i="22"/>
  <c r="FC35" i="22" s="1"/>
  <c r="FD34" i="22"/>
  <c r="FD35" i="22" s="1"/>
  <c r="FE34" i="22"/>
  <c r="FE35" i="22" s="1"/>
  <c r="FF34" i="22"/>
  <c r="FF35" i="22" s="1"/>
  <c r="FG34" i="22"/>
  <c r="FG35" i="22" s="1"/>
  <c r="FH34" i="22"/>
  <c r="FH35" i="22" s="1"/>
  <c r="FI34" i="22"/>
  <c r="FI35" i="22" s="1"/>
  <c r="FJ34" i="22"/>
  <c r="FJ35" i="22" s="1"/>
  <c r="FK34" i="22"/>
  <c r="FK35" i="22" s="1"/>
  <c r="FL34" i="22"/>
  <c r="FL35" i="22" s="1"/>
  <c r="FM34" i="22"/>
  <c r="FM35" i="22" s="1"/>
  <c r="FN34" i="22"/>
  <c r="FN35" i="22" s="1"/>
  <c r="FO34" i="22"/>
  <c r="FO35" i="22" s="1"/>
  <c r="FP34" i="22"/>
  <c r="FP35" i="22" s="1"/>
  <c r="FQ34" i="22"/>
  <c r="FQ35" i="22" s="1"/>
  <c r="FR34" i="22"/>
  <c r="FR35" i="22" s="1"/>
  <c r="FS34" i="22"/>
  <c r="FS35" i="22" s="1"/>
  <c r="C34" i="22"/>
  <c r="C35" i="22" s="1"/>
  <c r="D9" i="22"/>
  <c r="E9" i="22"/>
  <c r="F9" i="22"/>
  <c r="G9" i="22"/>
  <c r="H9" i="22"/>
  <c r="I9" i="22"/>
  <c r="J9" i="22"/>
  <c r="K9" i="22"/>
  <c r="L9" i="22"/>
  <c r="M9" i="22"/>
  <c r="N9" i="22"/>
  <c r="O9" i="22"/>
  <c r="P9" i="22"/>
  <c r="Q9" i="22"/>
  <c r="R9" i="22"/>
  <c r="S9" i="22"/>
  <c r="T9" i="22"/>
  <c r="U9" i="22"/>
  <c r="V9" i="22"/>
  <c r="W9" i="22"/>
  <c r="X9" i="22"/>
  <c r="Y9" i="22"/>
  <c r="Z9" i="22"/>
  <c r="AA9" i="22"/>
  <c r="AB9" i="22"/>
  <c r="AC9" i="22"/>
  <c r="AD9" i="22"/>
  <c r="AE9" i="22"/>
  <c r="AF9" i="22"/>
  <c r="AG9" i="22"/>
  <c r="AH9" i="22"/>
  <c r="AI9" i="22"/>
  <c r="AJ9" i="22"/>
  <c r="AK9" i="22"/>
  <c r="AL9" i="22"/>
  <c r="AM9" i="22"/>
  <c r="AN9" i="22"/>
  <c r="AO9" i="22"/>
  <c r="AP9" i="22"/>
  <c r="AQ9" i="22"/>
  <c r="AR9" i="22"/>
  <c r="AS9" i="22"/>
  <c r="AT9" i="22"/>
  <c r="AU9" i="22"/>
  <c r="AV9" i="22"/>
  <c r="AW9" i="22"/>
  <c r="AX9" i="22"/>
  <c r="AY9" i="22"/>
  <c r="AZ9" i="22"/>
  <c r="BA9" i="22"/>
  <c r="BB9" i="22"/>
  <c r="BC9" i="22"/>
  <c r="BD9" i="22"/>
  <c r="BE9" i="22"/>
  <c r="BF9" i="22"/>
  <c r="BG9" i="22"/>
  <c r="BH9" i="22"/>
  <c r="BI9" i="22"/>
  <c r="BJ9" i="22"/>
  <c r="BK9" i="22"/>
  <c r="BL9" i="22"/>
  <c r="BM9" i="22"/>
  <c r="BN9" i="22"/>
  <c r="BO9" i="22"/>
  <c r="BP9" i="22"/>
  <c r="BQ9" i="22"/>
  <c r="BR9" i="22"/>
  <c r="BS9" i="22"/>
  <c r="BT9" i="22"/>
  <c r="BU9" i="22"/>
  <c r="BV9" i="22"/>
  <c r="BW9" i="22"/>
  <c r="BX9" i="22"/>
  <c r="BY9" i="22"/>
  <c r="BZ9" i="22"/>
  <c r="CA9" i="22"/>
  <c r="CB9" i="22"/>
  <c r="CC9" i="22"/>
  <c r="CD9" i="22"/>
  <c r="CE9" i="22"/>
  <c r="CF9" i="22"/>
  <c r="CG9" i="22"/>
  <c r="CH9" i="22"/>
  <c r="CI9" i="22"/>
  <c r="CJ9" i="22"/>
  <c r="CK9" i="22"/>
  <c r="CL9" i="22"/>
  <c r="CM9" i="22"/>
  <c r="CN9" i="22"/>
  <c r="CO9" i="22"/>
  <c r="CP9" i="22"/>
  <c r="CQ9" i="22"/>
  <c r="CR9" i="22"/>
  <c r="CS9" i="22"/>
  <c r="CT9" i="22"/>
  <c r="CU9" i="22"/>
  <c r="CV9" i="22"/>
  <c r="CW9" i="22"/>
  <c r="CX9" i="22"/>
  <c r="CY9" i="22"/>
  <c r="CZ9" i="22"/>
  <c r="DA9" i="22"/>
  <c r="DB9" i="22"/>
  <c r="DC9" i="22"/>
  <c r="DD9" i="22"/>
  <c r="DE9" i="22"/>
  <c r="DF9" i="22"/>
  <c r="DG9" i="22"/>
  <c r="DH9" i="22"/>
  <c r="DI9" i="22"/>
  <c r="DJ9" i="22"/>
  <c r="DK9" i="22"/>
  <c r="DL9" i="22"/>
  <c r="DM9" i="22"/>
  <c r="DN9" i="22"/>
  <c r="DO9" i="22"/>
  <c r="DP9" i="22"/>
  <c r="DQ9" i="22"/>
  <c r="DR9" i="22"/>
  <c r="DS9" i="22"/>
  <c r="DT9" i="22"/>
  <c r="DU9" i="22"/>
  <c r="DV9" i="22"/>
  <c r="DW9" i="22"/>
  <c r="DX9" i="22"/>
  <c r="DY9" i="22"/>
  <c r="DZ9" i="22"/>
  <c r="EA9" i="22"/>
  <c r="EB9" i="22"/>
  <c r="EC9" i="22"/>
  <c r="ED9" i="22"/>
  <c r="EE9" i="22"/>
  <c r="EF9" i="22"/>
  <c r="EG9" i="22"/>
  <c r="EH9" i="22"/>
  <c r="EI9" i="22"/>
  <c r="EJ9" i="22"/>
  <c r="EK9" i="22"/>
  <c r="EL9" i="22"/>
  <c r="EM9" i="22"/>
  <c r="EN9" i="22"/>
  <c r="EO9" i="22"/>
  <c r="EP9" i="22"/>
  <c r="EQ9" i="22"/>
  <c r="ER9" i="22"/>
  <c r="ES9" i="22"/>
  <c r="ET9" i="22"/>
  <c r="EU9" i="22"/>
  <c r="EV9" i="22"/>
  <c r="EW9" i="22"/>
  <c r="EX9" i="22"/>
  <c r="EY9" i="22"/>
  <c r="EZ9" i="22"/>
  <c r="FA9" i="22"/>
  <c r="FB9" i="22"/>
  <c r="FC9" i="22"/>
  <c r="FD9" i="22"/>
  <c r="FE9" i="22"/>
  <c r="FF9" i="22"/>
  <c r="FG9" i="22"/>
  <c r="FH9" i="22"/>
  <c r="FI9" i="22"/>
  <c r="FJ9" i="22"/>
  <c r="FK9" i="22"/>
  <c r="FL9" i="22"/>
  <c r="FM9" i="22"/>
  <c r="FN9" i="22"/>
  <c r="FO9" i="22"/>
  <c r="FP9" i="22"/>
  <c r="FQ9" i="22"/>
  <c r="FR9" i="22"/>
  <c r="FS9" i="22"/>
  <c r="C9" i="22"/>
  <c r="D7" i="22"/>
  <c r="E7" i="22"/>
  <c r="F7" i="22"/>
  <c r="G7" i="22"/>
  <c r="H7" i="22"/>
  <c r="I7" i="22"/>
  <c r="J7" i="22"/>
  <c r="K7" i="22"/>
  <c r="L7" i="22"/>
  <c r="M7" i="22"/>
  <c r="N7" i="22"/>
  <c r="O7" i="22"/>
  <c r="P7" i="22"/>
  <c r="AM7" i="22"/>
  <c r="AT7" i="22"/>
  <c r="AV7" i="22"/>
  <c r="BA7" i="22"/>
  <c r="BJ7" i="22"/>
  <c r="B69" i="22"/>
  <c r="B66" i="22"/>
  <c r="B67" i="22"/>
  <c r="BO7" i="22"/>
  <c r="BX7" i="22"/>
  <c r="CC7" i="22"/>
  <c r="CF7" i="22"/>
  <c r="CQ7" i="22"/>
  <c r="B68" i="22"/>
  <c r="CZ7" i="22"/>
  <c r="DM7" i="22"/>
  <c r="FD7" i="22"/>
  <c r="FE7" i="22"/>
  <c r="FF7" i="22"/>
  <c r="FG7" i="22"/>
  <c r="FH7" i="22"/>
  <c r="FI7" i="22"/>
  <c r="FJ7" i="22"/>
  <c r="FK7" i="22"/>
  <c r="FL7" i="22"/>
  <c r="FM7" i="22"/>
  <c r="FN7" i="22"/>
  <c r="FO7" i="22"/>
  <c r="FP7" i="22"/>
  <c r="FQ7" i="22"/>
  <c r="FR7" i="22"/>
  <c r="FS7" i="22"/>
  <c r="C7" i="22"/>
  <c r="C74" i="2"/>
  <c r="C75" i="2"/>
  <c r="C76" i="2"/>
  <c r="C73" i="2"/>
  <c r="FS45" i="2"/>
  <c r="FS46" i="2"/>
  <c r="FS31" i="2" s="1"/>
  <c r="FS47" i="2"/>
  <c r="FS48" i="2"/>
  <c r="E45" i="2"/>
  <c r="F45" i="2"/>
  <c r="G45" i="2"/>
  <c r="H45" i="2"/>
  <c r="I45" i="2"/>
  <c r="J45" i="2"/>
  <c r="K45" i="2"/>
  <c r="L45" i="2"/>
  <c r="M45" i="2"/>
  <c r="N45" i="2"/>
  <c r="O45" i="2"/>
  <c r="P45" i="2"/>
  <c r="Q45" i="2"/>
  <c r="R45" i="2"/>
  <c r="S45" i="2"/>
  <c r="T45" i="2"/>
  <c r="U45" i="2"/>
  <c r="V45" i="2"/>
  <c r="W45" i="2"/>
  <c r="X45" i="2"/>
  <c r="Y45" i="2"/>
  <c r="Z45" i="2"/>
  <c r="AA45" i="2"/>
  <c r="AB45" i="2"/>
  <c r="AC45" i="2"/>
  <c r="AD45" i="2"/>
  <c r="AE45" i="2"/>
  <c r="AF45" i="2"/>
  <c r="AG45" i="2"/>
  <c r="AH45" i="2"/>
  <c r="AI45" i="2"/>
  <c r="AJ45" i="2"/>
  <c r="AK45" i="2"/>
  <c r="AL45" i="2"/>
  <c r="AM45" i="2"/>
  <c r="AN45" i="2"/>
  <c r="AO45" i="2"/>
  <c r="AP45" i="2"/>
  <c r="AQ45" i="2"/>
  <c r="AR45" i="2"/>
  <c r="AS45" i="2"/>
  <c r="AT45" i="2"/>
  <c r="AU45" i="2"/>
  <c r="AV45" i="2"/>
  <c r="AW45" i="2"/>
  <c r="AX45" i="2"/>
  <c r="AY45" i="2"/>
  <c r="AZ45" i="2"/>
  <c r="BA45" i="2"/>
  <c r="BB45" i="2"/>
  <c r="BC45" i="2"/>
  <c r="BD45" i="2"/>
  <c r="BE45" i="2"/>
  <c r="BF45" i="2"/>
  <c r="BG45" i="2"/>
  <c r="BH45" i="2"/>
  <c r="BI45" i="2"/>
  <c r="BJ45" i="2"/>
  <c r="BK45" i="2"/>
  <c r="BL45" i="2"/>
  <c r="BM45" i="2"/>
  <c r="BN45" i="2"/>
  <c r="BO45" i="2"/>
  <c r="BP45" i="2"/>
  <c r="BQ45" i="2"/>
  <c r="BR45" i="2"/>
  <c r="BS45" i="2"/>
  <c r="BT45" i="2"/>
  <c r="BU45" i="2"/>
  <c r="BV45" i="2"/>
  <c r="BW45" i="2"/>
  <c r="BX45" i="2"/>
  <c r="BY45" i="2"/>
  <c r="BZ45" i="2"/>
  <c r="CA45" i="2"/>
  <c r="CB45" i="2"/>
  <c r="CC45" i="2"/>
  <c r="CD45" i="2"/>
  <c r="CE45" i="2"/>
  <c r="CF45" i="2"/>
  <c r="CG45" i="2"/>
  <c r="CH45" i="2"/>
  <c r="CI45" i="2"/>
  <c r="CJ45" i="2"/>
  <c r="CK45" i="2"/>
  <c r="CL45" i="2"/>
  <c r="CM45" i="2"/>
  <c r="CN45" i="2"/>
  <c r="CO45" i="2"/>
  <c r="CP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DY45" i="2"/>
  <c r="DZ45" i="2"/>
  <c r="EA45" i="2"/>
  <c r="EB45" i="2"/>
  <c r="EC45" i="2"/>
  <c r="ED45" i="2"/>
  <c r="EE45" i="2"/>
  <c r="EF45" i="2"/>
  <c r="EG45" i="2"/>
  <c r="EH45" i="2"/>
  <c r="EI45" i="2"/>
  <c r="EJ45" i="2"/>
  <c r="EK45" i="2"/>
  <c r="EL45" i="2"/>
  <c r="EM45" i="2"/>
  <c r="EN45" i="2"/>
  <c r="EO45" i="2"/>
  <c r="EP45" i="2"/>
  <c r="EQ45" i="2"/>
  <c r="ER45" i="2"/>
  <c r="ES45" i="2"/>
  <c r="ET45" i="2"/>
  <c r="EU45" i="2"/>
  <c r="EV45" i="2"/>
  <c r="EW45" i="2"/>
  <c r="EX45" i="2"/>
  <c r="EY45" i="2"/>
  <c r="EZ45" i="2"/>
  <c r="FA45" i="2"/>
  <c r="FB45" i="2"/>
  <c r="FC45" i="2"/>
  <c r="FD45" i="2"/>
  <c r="FE45" i="2"/>
  <c r="FF45" i="2"/>
  <c r="FG45" i="2"/>
  <c r="FH45" i="2"/>
  <c r="FI45" i="2"/>
  <c r="FJ45" i="2"/>
  <c r="FK45" i="2"/>
  <c r="FL45" i="2"/>
  <c r="FM45" i="2"/>
  <c r="FN45" i="2"/>
  <c r="FO45" i="2"/>
  <c r="FP45" i="2"/>
  <c r="FQ45" i="2"/>
  <c r="FR45" i="2"/>
  <c r="E46" i="2"/>
  <c r="E29" i="2" s="1"/>
  <c r="F46" i="2"/>
  <c r="G46" i="2"/>
  <c r="G29" i="2" s="1"/>
  <c r="H46" i="2"/>
  <c r="I46" i="2"/>
  <c r="I29" i="2" s="1"/>
  <c r="J46" i="2"/>
  <c r="J31" i="2" s="1"/>
  <c r="K46" i="2"/>
  <c r="L46" i="2"/>
  <c r="M46" i="2"/>
  <c r="M31" i="2" s="1"/>
  <c r="N46" i="2"/>
  <c r="O46" i="2"/>
  <c r="P46" i="2"/>
  <c r="Q46" i="2"/>
  <c r="Q29" i="2" s="1"/>
  <c r="R46" i="2"/>
  <c r="S46" i="2"/>
  <c r="S31" i="2" s="1"/>
  <c r="T46" i="2"/>
  <c r="T29" i="2" s="1"/>
  <c r="U46" i="2"/>
  <c r="U31" i="2" s="1"/>
  <c r="V46" i="2"/>
  <c r="W46" i="2"/>
  <c r="X46" i="2"/>
  <c r="X29" i="2" s="1"/>
  <c r="Y46" i="2"/>
  <c r="Y31" i="2" s="1"/>
  <c r="Z46" i="2"/>
  <c r="Z29" i="2" s="1"/>
  <c r="AA46" i="2"/>
  <c r="AB46" i="2"/>
  <c r="AC46" i="2"/>
  <c r="AD46" i="2"/>
  <c r="AE46" i="2"/>
  <c r="AF46" i="2"/>
  <c r="AG46" i="2"/>
  <c r="AH46" i="2"/>
  <c r="AI46" i="2"/>
  <c r="AJ46" i="2"/>
  <c r="AK46" i="2"/>
  <c r="AL46" i="2"/>
  <c r="AL29" i="2" s="1"/>
  <c r="AM46" i="2"/>
  <c r="AN46" i="2"/>
  <c r="AO46" i="2"/>
  <c r="AP46" i="2"/>
  <c r="AQ46" i="2"/>
  <c r="AR46" i="2"/>
  <c r="AS46" i="2"/>
  <c r="AT46" i="2"/>
  <c r="AU46" i="2"/>
  <c r="AV46" i="2"/>
  <c r="AW46" i="2"/>
  <c r="AX46" i="2"/>
  <c r="AX29" i="2" s="1"/>
  <c r="AY46" i="2"/>
  <c r="AZ46" i="2"/>
  <c r="BA46" i="2"/>
  <c r="BB46" i="2"/>
  <c r="BC46" i="2"/>
  <c r="BD46" i="2"/>
  <c r="BE46" i="2"/>
  <c r="BF46" i="2"/>
  <c r="BF31" i="2" s="1"/>
  <c r="BG46" i="2"/>
  <c r="BH46" i="2"/>
  <c r="BI46" i="2"/>
  <c r="BJ46" i="2"/>
  <c r="BK46" i="2"/>
  <c r="BK29" i="2" s="1"/>
  <c r="BL46" i="2"/>
  <c r="BM46" i="2"/>
  <c r="BN46" i="2"/>
  <c r="BO46" i="2"/>
  <c r="BP46" i="2"/>
  <c r="BQ46" i="2"/>
  <c r="BR46" i="2"/>
  <c r="BS46" i="2"/>
  <c r="BT46" i="2"/>
  <c r="BU46" i="2"/>
  <c r="BV46" i="2"/>
  <c r="BW46" i="2"/>
  <c r="BX46" i="2"/>
  <c r="BY46" i="2"/>
  <c r="BZ46" i="2"/>
  <c r="BZ29" i="2" s="1"/>
  <c r="CA46" i="2"/>
  <c r="CB46" i="2"/>
  <c r="CC46" i="2"/>
  <c r="CD46" i="2"/>
  <c r="CE46" i="2"/>
  <c r="CF46" i="2"/>
  <c r="CG46" i="2"/>
  <c r="CH46" i="2"/>
  <c r="CI46" i="2"/>
  <c r="CJ46" i="2"/>
  <c r="CK46" i="2"/>
  <c r="CL46" i="2"/>
  <c r="CM46" i="2"/>
  <c r="CN46" i="2"/>
  <c r="CO46" i="2"/>
  <c r="CP46" i="2"/>
  <c r="CQ46" i="2"/>
  <c r="CR46" i="2"/>
  <c r="CS46" i="2"/>
  <c r="CT46" i="2"/>
  <c r="CU46" i="2"/>
  <c r="CU31" i="2" s="1"/>
  <c r="CV46" i="2"/>
  <c r="CW46" i="2"/>
  <c r="CX46" i="2"/>
  <c r="CY46" i="2"/>
  <c r="CZ46" i="2"/>
  <c r="DA46" i="2"/>
  <c r="DB46" i="2"/>
  <c r="DB29" i="2" s="1"/>
  <c r="DC46" i="2"/>
  <c r="DD46" i="2"/>
  <c r="DD31" i="2" s="1"/>
  <c r="DE46" i="2"/>
  <c r="DF46" i="2"/>
  <c r="DG46" i="2"/>
  <c r="DH46" i="2"/>
  <c r="DI46" i="2"/>
  <c r="DI29" i="2" s="1"/>
  <c r="DJ46" i="2"/>
  <c r="DJ29" i="2" s="1"/>
  <c r="DK46" i="2"/>
  <c r="DL46" i="2"/>
  <c r="DL29" i="2" s="1"/>
  <c r="DM46" i="2"/>
  <c r="DN46" i="2"/>
  <c r="DO46" i="2"/>
  <c r="DP46" i="2"/>
  <c r="DP31" i="2" s="1"/>
  <c r="DQ46" i="2"/>
  <c r="DQ31" i="2" s="1"/>
  <c r="DR46" i="2"/>
  <c r="DS46" i="2"/>
  <c r="DT46" i="2"/>
  <c r="DU46" i="2"/>
  <c r="DV46" i="2"/>
  <c r="DW46" i="2"/>
  <c r="DW31" i="2" s="1"/>
  <c r="DX46" i="2"/>
  <c r="DX29" i="2" s="1"/>
  <c r="DY46" i="2"/>
  <c r="DY29" i="2" s="1"/>
  <c r="DZ46" i="2"/>
  <c r="EA46" i="2"/>
  <c r="EB46" i="2"/>
  <c r="EC46" i="2"/>
  <c r="ED46" i="2"/>
  <c r="EE46" i="2"/>
  <c r="EF46" i="2"/>
  <c r="EG46" i="2"/>
  <c r="EH46" i="2"/>
  <c r="EI46" i="2"/>
  <c r="EJ46" i="2"/>
  <c r="EJ29" i="2" s="1"/>
  <c r="EK46" i="2"/>
  <c r="EL46" i="2"/>
  <c r="EM46" i="2"/>
  <c r="EM29" i="2" s="1"/>
  <c r="EN46" i="2"/>
  <c r="EO46" i="2"/>
  <c r="EP46" i="2"/>
  <c r="EP29" i="2" s="1"/>
  <c r="EQ46" i="2"/>
  <c r="ER46" i="2"/>
  <c r="ES46" i="2"/>
  <c r="ET46" i="2"/>
  <c r="EU46" i="2"/>
  <c r="EV46" i="2"/>
  <c r="EW46" i="2"/>
  <c r="EX46" i="2"/>
  <c r="EY46" i="2"/>
  <c r="EZ46" i="2"/>
  <c r="EZ29" i="2" s="1"/>
  <c r="FA46" i="2"/>
  <c r="FB46" i="2"/>
  <c r="FB29" i="2" s="1"/>
  <c r="FC46" i="2"/>
  <c r="FD46" i="2"/>
  <c r="FD29" i="2" s="1"/>
  <c r="FE46" i="2"/>
  <c r="FE31" i="2" s="1"/>
  <c r="FF46" i="2"/>
  <c r="FF29" i="2" s="1"/>
  <c r="FG46" i="2"/>
  <c r="FG31" i="2" s="1"/>
  <c r="FH46" i="2"/>
  <c r="FI46" i="2"/>
  <c r="FJ46" i="2"/>
  <c r="FK46" i="2"/>
  <c r="FL46" i="2"/>
  <c r="FM46" i="2"/>
  <c r="FM31" i="2" s="1"/>
  <c r="FN46" i="2"/>
  <c r="FN31" i="2" s="1"/>
  <c r="FO46" i="2"/>
  <c r="FO29" i="2" s="1"/>
  <c r="FP46" i="2"/>
  <c r="FQ46" i="2"/>
  <c r="FR46" i="2"/>
  <c r="E47" i="2"/>
  <c r="F47" i="2"/>
  <c r="G47" i="2"/>
  <c r="H47" i="2"/>
  <c r="I47" i="2"/>
  <c r="J47" i="2"/>
  <c r="K47" i="2"/>
  <c r="L47" i="2"/>
  <c r="M47" i="2"/>
  <c r="N47" i="2"/>
  <c r="O47" i="2"/>
  <c r="P47" i="2"/>
  <c r="Q47" i="2"/>
  <c r="R47" i="2"/>
  <c r="S47" i="2"/>
  <c r="T47" i="2"/>
  <c r="U47" i="2"/>
  <c r="V47" i="2"/>
  <c r="W47" i="2"/>
  <c r="X47" i="2"/>
  <c r="Y47" i="2"/>
  <c r="Z47" i="2"/>
  <c r="AA47" i="2"/>
  <c r="AB47" i="2"/>
  <c r="AC47" i="2"/>
  <c r="AD47" i="2"/>
  <c r="AE47" i="2"/>
  <c r="AF47" i="2"/>
  <c r="AG47" i="2"/>
  <c r="AH47" i="2"/>
  <c r="AI47" i="2"/>
  <c r="AJ47" i="2"/>
  <c r="AK47" i="2"/>
  <c r="AL47" i="2"/>
  <c r="AM47" i="2"/>
  <c r="AN47" i="2"/>
  <c r="AO47" i="2"/>
  <c r="AP47" i="2"/>
  <c r="AQ47" i="2"/>
  <c r="AR47" i="2"/>
  <c r="AS47" i="2"/>
  <c r="AT47" i="2"/>
  <c r="AU47" i="2"/>
  <c r="AV47" i="2"/>
  <c r="AW47" i="2"/>
  <c r="AX47" i="2"/>
  <c r="AY47" i="2"/>
  <c r="AZ47" i="2"/>
  <c r="BA47" i="2"/>
  <c r="BB47" i="2"/>
  <c r="BC47" i="2"/>
  <c r="BD47" i="2"/>
  <c r="BE47" i="2"/>
  <c r="BF47" i="2"/>
  <c r="BG47" i="2"/>
  <c r="BH47" i="2"/>
  <c r="BI47" i="2"/>
  <c r="BJ47" i="2"/>
  <c r="BK47" i="2"/>
  <c r="BL47" i="2"/>
  <c r="BM47" i="2"/>
  <c r="BN47" i="2"/>
  <c r="BO47" i="2"/>
  <c r="BP47" i="2"/>
  <c r="BQ47" i="2"/>
  <c r="BR47" i="2"/>
  <c r="BS47" i="2"/>
  <c r="BT47" i="2"/>
  <c r="BU47" i="2"/>
  <c r="BV47" i="2"/>
  <c r="BW47" i="2"/>
  <c r="BX47" i="2"/>
  <c r="BY47" i="2"/>
  <c r="BZ47" i="2"/>
  <c r="CA47" i="2"/>
  <c r="CB47" i="2"/>
  <c r="CC47" i="2"/>
  <c r="CD47" i="2"/>
  <c r="CE47" i="2"/>
  <c r="CF47" i="2"/>
  <c r="CG47" i="2"/>
  <c r="CH47" i="2"/>
  <c r="CI47" i="2"/>
  <c r="CJ47" i="2"/>
  <c r="CK47" i="2"/>
  <c r="CL47" i="2"/>
  <c r="CM47" i="2"/>
  <c r="CN47" i="2"/>
  <c r="CO47" i="2"/>
  <c r="CP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DY47" i="2"/>
  <c r="DZ47" i="2"/>
  <c r="EA47" i="2"/>
  <c r="EB47" i="2"/>
  <c r="EC47" i="2"/>
  <c r="ED47" i="2"/>
  <c r="EE47" i="2"/>
  <c r="EF47" i="2"/>
  <c r="EG47" i="2"/>
  <c r="EH47" i="2"/>
  <c r="EI47" i="2"/>
  <c r="EJ47" i="2"/>
  <c r="EK47" i="2"/>
  <c r="EL47" i="2"/>
  <c r="EM47" i="2"/>
  <c r="EN47" i="2"/>
  <c r="EO47" i="2"/>
  <c r="EP47" i="2"/>
  <c r="EQ47" i="2"/>
  <c r="ER47" i="2"/>
  <c r="ES47" i="2"/>
  <c r="ET47" i="2"/>
  <c r="EU47" i="2"/>
  <c r="EV47" i="2"/>
  <c r="EW47" i="2"/>
  <c r="EX47" i="2"/>
  <c r="EY47" i="2"/>
  <c r="EZ47" i="2"/>
  <c r="FA47" i="2"/>
  <c r="FB47" i="2"/>
  <c r="FC47" i="2"/>
  <c r="FD47" i="2"/>
  <c r="FE47" i="2"/>
  <c r="FF47" i="2"/>
  <c r="FG47" i="2"/>
  <c r="FH47" i="2"/>
  <c r="FI47" i="2"/>
  <c r="FJ47" i="2"/>
  <c r="FK47" i="2"/>
  <c r="FL47" i="2"/>
  <c r="FM47" i="2"/>
  <c r="FN47" i="2"/>
  <c r="FO47" i="2"/>
  <c r="FP47" i="2"/>
  <c r="FQ47" i="2"/>
  <c r="FR47" i="2"/>
  <c r="E48" i="2"/>
  <c r="F48" i="2"/>
  <c r="G48" i="2"/>
  <c r="H48" i="2"/>
  <c r="I48" i="2"/>
  <c r="J48" i="2"/>
  <c r="K48" i="2"/>
  <c r="L48" i="2"/>
  <c r="M48" i="2"/>
  <c r="N48" i="2"/>
  <c r="O48" i="2"/>
  <c r="P48" i="2"/>
  <c r="Q48" i="2"/>
  <c r="R48" i="2"/>
  <c r="S48" i="2"/>
  <c r="T48" i="2"/>
  <c r="U48" i="2"/>
  <c r="V48" i="2"/>
  <c r="W48" i="2"/>
  <c r="X48" i="2"/>
  <c r="Y48" i="2"/>
  <c r="Z48" i="2"/>
  <c r="AA48" i="2"/>
  <c r="AB48" i="2"/>
  <c r="AC48" i="2"/>
  <c r="AD48" i="2"/>
  <c r="AE48" i="2"/>
  <c r="AF48" i="2"/>
  <c r="AG48" i="2"/>
  <c r="AH48" i="2"/>
  <c r="AI48" i="2"/>
  <c r="AJ48" i="2"/>
  <c r="AK48" i="2"/>
  <c r="AL48" i="2"/>
  <c r="AM48" i="2"/>
  <c r="AN48" i="2"/>
  <c r="AO48" i="2"/>
  <c r="AP48" i="2"/>
  <c r="AQ48" i="2"/>
  <c r="AR48" i="2"/>
  <c r="AS48" i="2"/>
  <c r="AT48" i="2"/>
  <c r="AU48" i="2"/>
  <c r="AV48" i="2"/>
  <c r="AW48" i="2"/>
  <c r="AX48" i="2"/>
  <c r="AY48" i="2"/>
  <c r="AZ48" i="2"/>
  <c r="BA48" i="2"/>
  <c r="BB48" i="2"/>
  <c r="BC48" i="2"/>
  <c r="BD48" i="2"/>
  <c r="BE48" i="2"/>
  <c r="BF48" i="2"/>
  <c r="BG48" i="2"/>
  <c r="BH48" i="2"/>
  <c r="BI48" i="2"/>
  <c r="BJ48" i="2"/>
  <c r="BK48" i="2"/>
  <c r="BL48" i="2"/>
  <c r="BM48" i="2"/>
  <c r="BN48" i="2"/>
  <c r="BO48" i="2"/>
  <c r="BP48" i="2"/>
  <c r="BQ48" i="2"/>
  <c r="BR48" i="2"/>
  <c r="BS48" i="2"/>
  <c r="BT48" i="2"/>
  <c r="BU48" i="2"/>
  <c r="BV48" i="2"/>
  <c r="BW48" i="2"/>
  <c r="BX48" i="2"/>
  <c r="BY48" i="2"/>
  <c r="BZ48" i="2"/>
  <c r="CA48" i="2"/>
  <c r="CB48" i="2"/>
  <c r="CC48" i="2"/>
  <c r="CD48" i="2"/>
  <c r="CE48" i="2"/>
  <c r="CF48" i="2"/>
  <c r="CG48" i="2"/>
  <c r="CH48" i="2"/>
  <c r="CI48" i="2"/>
  <c r="CJ48" i="2"/>
  <c r="CK48" i="2"/>
  <c r="CL48" i="2"/>
  <c r="CM48" i="2"/>
  <c r="CN48" i="2"/>
  <c r="CO48" i="2"/>
  <c r="CP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DY48" i="2"/>
  <c r="DZ48" i="2"/>
  <c r="EA48" i="2"/>
  <c r="EB48" i="2"/>
  <c r="EC48" i="2"/>
  <c r="ED48" i="2"/>
  <c r="EE48" i="2"/>
  <c r="EF48" i="2"/>
  <c r="EG48" i="2"/>
  <c r="EH48" i="2"/>
  <c r="EI48" i="2"/>
  <c r="EJ48" i="2"/>
  <c r="EK48" i="2"/>
  <c r="EL48" i="2"/>
  <c r="EM48" i="2"/>
  <c r="EN48" i="2"/>
  <c r="EO48" i="2"/>
  <c r="EP48" i="2"/>
  <c r="EQ48" i="2"/>
  <c r="ER48" i="2"/>
  <c r="ES48" i="2"/>
  <c r="ET48" i="2"/>
  <c r="EU48" i="2"/>
  <c r="EV48" i="2"/>
  <c r="EW48" i="2"/>
  <c r="EX48" i="2"/>
  <c r="EY48" i="2"/>
  <c r="EZ48" i="2"/>
  <c r="FA48" i="2"/>
  <c r="FB48" i="2"/>
  <c r="FC48" i="2"/>
  <c r="FD48" i="2"/>
  <c r="FE48" i="2"/>
  <c r="FF48" i="2"/>
  <c r="FG48" i="2"/>
  <c r="FH48" i="2"/>
  <c r="FI48" i="2"/>
  <c r="FJ48" i="2"/>
  <c r="FK48" i="2"/>
  <c r="FL48" i="2"/>
  <c r="FM48" i="2"/>
  <c r="FN48" i="2"/>
  <c r="FO48" i="2"/>
  <c r="FP48" i="2"/>
  <c r="FQ48" i="2"/>
  <c r="FR48" i="2"/>
  <c r="D46" i="2"/>
  <c r="D47" i="2"/>
  <c r="D48" i="2"/>
  <c r="D45" i="2"/>
  <c r="D34" i="2"/>
  <c r="D35" i="2" s="1"/>
  <c r="E34" i="2"/>
  <c r="E35" i="2" s="1"/>
  <c r="F34" i="2"/>
  <c r="F35" i="2" s="1"/>
  <c r="G34" i="2"/>
  <c r="G35" i="2" s="1"/>
  <c r="H34" i="2"/>
  <c r="H35" i="2" s="1"/>
  <c r="I34" i="2"/>
  <c r="I35" i="2" s="1"/>
  <c r="J34" i="2"/>
  <c r="J35" i="2" s="1"/>
  <c r="K34" i="2"/>
  <c r="K35" i="2" s="1"/>
  <c r="L34" i="2"/>
  <c r="L35" i="2" s="1"/>
  <c r="M34" i="2"/>
  <c r="M35" i="2" s="1"/>
  <c r="N34" i="2"/>
  <c r="N35" i="2" s="1"/>
  <c r="O34" i="2"/>
  <c r="O35" i="2" s="1"/>
  <c r="P34" i="2"/>
  <c r="P35" i="2" s="1"/>
  <c r="Q34" i="2"/>
  <c r="Q35" i="2" s="1"/>
  <c r="R34" i="2"/>
  <c r="R35" i="2" s="1"/>
  <c r="S34" i="2"/>
  <c r="S35" i="2" s="1"/>
  <c r="T34" i="2"/>
  <c r="T35" i="2" s="1"/>
  <c r="U34" i="2"/>
  <c r="U35" i="2" s="1"/>
  <c r="V34" i="2"/>
  <c r="V35" i="2" s="1"/>
  <c r="W34" i="2"/>
  <c r="W35" i="2" s="1"/>
  <c r="X34" i="2"/>
  <c r="X35" i="2" s="1"/>
  <c r="Y34" i="2"/>
  <c r="Y35" i="2" s="1"/>
  <c r="Z34" i="2"/>
  <c r="Z35" i="2" s="1"/>
  <c r="AA34" i="2"/>
  <c r="AA35" i="2" s="1"/>
  <c r="AB34" i="2"/>
  <c r="AC34" i="2"/>
  <c r="AC35" i="2" s="1"/>
  <c r="AD34" i="2"/>
  <c r="AD35" i="2" s="1"/>
  <c r="AE34" i="2"/>
  <c r="AE35" i="2" s="1"/>
  <c r="AF34" i="2"/>
  <c r="AF35" i="2" s="1"/>
  <c r="AG34" i="2"/>
  <c r="AG35" i="2" s="1"/>
  <c r="AH34" i="2"/>
  <c r="AI34" i="2"/>
  <c r="AI35" i="2" s="1"/>
  <c r="AJ34" i="2"/>
  <c r="AJ35" i="2" s="1"/>
  <c r="AK34" i="2"/>
  <c r="AK35" i="2" s="1"/>
  <c r="AL34" i="2"/>
  <c r="AL35" i="2" s="1"/>
  <c r="AM34" i="2"/>
  <c r="AM35" i="2" s="1"/>
  <c r="AN34" i="2"/>
  <c r="AN35" i="2" s="1"/>
  <c r="AO34" i="2"/>
  <c r="AP34" i="2"/>
  <c r="AP35" i="2" s="1"/>
  <c r="AQ34" i="2"/>
  <c r="AQ35" i="2" s="1"/>
  <c r="AR34" i="2"/>
  <c r="AR35" i="2" s="1"/>
  <c r="AS34" i="2"/>
  <c r="AS35" i="2" s="1"/>
  <c r="AT34" i="2"/>
  <c r="AT35" i="2" s="1"/>
  <c r="AU34" i="2"/>
  <c r="AV34" i="2"/>
  <c r="AV35" i="2" s="1"/>
  <c r="AW34" i="2"/>
  <c r="AW35" i="2" s="1"/>
  <c r="AX34" i="2"/>
  <c r="AX35" i="2" s="1"/>
  <c r="AY34" i="2"/>
  <c r="AY35" i="2" s="1"/>
  <c r="AZ34" i="2"/>
  <c r="BA34" i="2"/>
  <c r="BA35" i="2" s="1"/>
  <c r="BB34" i="2"/>
  <c r="BB35" i="2" s="1"/>
  <c r="BC34" i="2"/>
  <c r="BC35" i="2" s="1"/>
  <c r="BD34" i="2"/>
  <c r="BE34" i="2"/>
  <c r="BE35" i="2" s="1"/>
  <c r="BF34" i="2"/>
  <c r="BF35" i="2" s="1"/>
  <c r="BG34" i="2"/>
  <c r="BG35" i="2" s="1"/>
  <c r="BH34" i="2"/>
  <c r="BH35" i="2" s="1"/>
  <c r="BI34" i="2"/>
  <c r="BJ34" i="2"/>
  <c r="BJ35" i="2" s="1"/>
  <c r="BK34" i="2"/>
  <c r="BK35" i="2" s="1"/>
  <c r="BL34" i="2"/>
  <c r="BL35" i="2" s="1"/>
  <c r="BM34" i="2"/>
  <c r="BM35" i="2" s="1"/>
  <c r="BN34" i="2"/>
  <c r="BN35" i="2" s="1"/>
  <c r="BO34" i="2"/>
  <c r="BP34" i="2"/>
  <c r="BP35" i="2" s="1"/>
  <c r="BQ34" i="2"/>
  <c r="BQ35" i="2" s="1"/>
  <c r="BR34" i="2"/>
  <c r="BS34" i="2"/>
  <c r="BS35" i="2" s="1"/>
  <c r="BT34" i="2"/>
  <c r="BT35" i="2" s="1"/>
  <c r="BU34" i="2"/>
  <c r="BU35" i="2" s="1"/>
  <c r="BV34" i="2"/>
  <c r="BV35" i="2" s="1"/>
  <c r="BW34" i="2"/>
  <c r="BX34" i="2"/>
  <c r="BX35" i="2" s="1"/>
  <c r="BY34" i="2"/>
  <c r="BY35" i="2" s="1"/>
  <c r="BZ34" i="2"/>
  <c r="BZ35" i="2" s="1"/>
  <c r="CA34" i="2"/>
  <c r="CA35" i="2" s="1"/>
  <c r="CB34" i="2"/>
  <c r="CC34" i="2"/>
  <c r="CC35" i="2" s="1"/>
  <c r="CD34" i="2"/>
  <c r="CD35" i="2" s="1"/>
  <c r="CE34" i="2"/>
  <c r="CE35" i="2" s="1"/>
  <c r="CF34" i="2"/>
  <c r="CG34" i="2"/>
  <c r="CG35" i="2" s="1"/>
  <c r="CH34" i="2"/>
  <c r="CH35" i="2" s="1"/>
  <c r="CI34" i="2"/>
  <c r="CI35" i="2" s="1"/>
  <c r="CJ34" i="2"/>
  <c r="CK34" i="2"/>
  <c r="CL34" i="2"/>
  <c r="CL35" i="2" s="1"/>
  <c r="CM34" i="2"/>
  <c r="CM35" i="2" s="1"/>
  <c r="CN34" i="2"/>
  <c r="CN35" i="2" s="1"/>
  <c r="CO34" i="2"/>
  <c r="CO35" i="2" s="1"/>
  <c r="CP34" i="2"/>
  <c r="CQ34" i="2"/>
  <c r="CQ35" i="2" s="1"/>
  <c r="CR34" i="2"/>
  <c r="CR35" i="2" s="1"/>
  <c r="CS34" i="2"/>
  <c r="CS35" i="2" s="1"/>
  <c r="CT34" i="2"/>
  <c r="CU34" i="2"/>
  <c r="CU35" i="2" s="1"/>
  <c r="CV34" i="2"/>
  <c r="CV35" i="2" s="1"/>
  <c r="CW34" i="2"/>
  <c r="CW35" i="2" s="1"/>
  <c r="CX34" i="2"/>
  <c r="CX35" i="2" s="1"/>
  <c r="B63" i="2"/>
  <c r="B62" i="2"/>
  <c r="B64" i="2"/>
  <c r="CY34" i="2"/>
  <c r="CZ34" i="2"/>
  <c r="CZ35" i="2" s="1"/>
  <c r="DA34" i="2"/>
  <c r="DA35" i="2" s="1"/>
  <c r="DB34" i="2"/>
  <c r="DB35" i="2" s="1"/>
  <c r="DC34" i="2"/>
  <c r="DC35" i="2" s="1"/>
  <c r="DD34" i="2"/>
  <c r="DE34" i="2"/>
  <c r="DE35" i="2" s="1"/>
  <c r="DF34" i="2"/>
  <c r="DF35" i="2" s="1"/>
  <c r="DG34" i="2"/>
  <c r="DG35" i="2" s="1"/>
  <c r="DH34" i="2"/>
  <c r="DI34" i="2"/>
  <c r="DI35" i="2" s="1"/>
  <c r="DJ34" i="2"/>
  <c r="DJ35" i="2" s="1"/>
  <c r="DK34" i="2"/>
  <c r="DK35" i="2" s="1"/>
  <c r="DL34" i="2"/>
  <c r="DL35" i="2" s="1"/>
  <c r="DM34" i="2"/>
  <c r="DM35" i="2" s="1"/>
  <c r="DN34" i="2"/>
  <c r="DO34" i="2"/>
  <c r="DO35" i="2" s="1"/>
  <c r="DP34" i="2"/>
  <c r="DP35" i="2" s="1"/>
  <c r="DQ34" i="2"/>
  <c r="DQ35" i="2" s="1"/>
  <c r="DR34" i="2"/>
  <c r="DR35" i="2" s="1"/>
  <c r="DS34" i="2"/>
  <c r="DS35" i="2" s="1"/>
  <c r="DT34" i="2"/>
  <c r="DT35" i="2" s="1"/>
  <c r="DU34" i="2"/>
  <c r="DU35" i="2" s="1"/>
  <c r="DV34" i="2"/>
  <c r="DV35" i="2" s="1"/>
  <c r="DW34" i="2"/>
  <c r="DW35" i="2" s="1"/>
  <c r="DX34" i="2"/>
  <c r="DX35" i="2" s="1"/>
  <c r="DY34" i="2"/>
  <c r="DY35" i="2" s="1"/>
  <c r="DZ34" i="2"/>
  <c r="DZ35" i="2" s="1"/>
  <c r="EA34" i="2"/>
  <c r="EA35" i="2" s="1"/>
  <c r="EB34" i="2"/>
  <c r="EB35" i="2" s="1"/>
  <c r="EC34" i="2"/>
  <c r="EC35" i="2" s="1"/>
  <c r="ED34" i="2"/>
  <c r="ED35" i="2" s="1"/>
  <c r="EE34" i="2"/>
  <c r="EE35" i="2" s="1"/>
  <c r="EF34" i="2"/>
  <c r="EF35" i="2" s="1"/>
  <c r="EG34" i="2"/>
  <c r="EG35" i="2" s="1"/>
  <c r="EH34" i="2"/>
  <c r="EH35" i="2" s="1"/>
  <c r="EI34" i="2"/>
  <c r="EI35" i="2" s="1"/>
  <c r="EJ34" i="2"/>
  <c r="EJ35" i="2" s="1"/>
  <c r="EK34" i="2"/>
  <c r="EK35" i="2" s="1"/>
  <c r="EL34" i="2"/>
  <c r="EL35" i="2" s="1"/>
  <c r="EM34" i="2"/>
  <c r="EM35" i="2" s="1"/>
  <c r="EN34" i="2"/>
  <c r="EN35" i="2" s="1"/>
  <c r="EO34" i="2"/>
  <c r="EO35" i="2" s="1"/>
  <c r="EP34" i="2"/>
  <c r="EP35" i="2" s="1"/>
  <c r="EQ34" i="2"/>
  <c r="EQ35" i="2" s="1"/>
  <c r="ER34" i="2"/>
  <c r="ER35" i="2" s="1"/>
  <c r="ES34" i="2"/>
  <c r="ES35" i="2" s="1"/>
  <c r="ET34" i="2"/>
  <c r="ET35" i="2" s="1"/>
  <c r="EU34" i="2"/>
  <c r="EU35" i="2" s="1"/>
  <c r="EV34" i="2"/>
  <c r="EV35" i="2" s="1"/>
  <c r="EW34" i="2"/>
  <c r="EW35" i="2" s="1"/>
  <c r="EX34" i="2"/>
  <c r="EX35" i="2" s="1"/>
  <c r="EY34" i="2"/>
  <c r="EY35" i="2" s="1"/>
  <c r="EZ34" i="2"/>
  <c r="EZ35" i="2" s="1"/>
  <c r="FA34" i="2"/>
  <c r="FA35" i="2" s="1"/>
  <c r="FB34" i="2"/>
  <c r="FB35" i="2" s="1"/>
  <c r="FC34" i="2"/>
  <c r="FC35" i="2" s="1"/>
  <c r="FD34" i="2"/>
  <c r="FD35" i="2" s="1"/>
  <c r="FE34" i="2"/>
  <c r="FE35" i="2" s="1"/>
  <c r="FF34" i="2"/>
  <c r="FF35" i="2" s="1"/>
  <c r="FG34" i="2"/>
  <c r="FG35" i="2" s="1"/>
  <c r="FH34" i="2"/>
  <c r="FH35" i="2" s="1"/>
  <c r="FI34" i="2"/>
  <c r="FI35" i="2" s="1"/>
  <c r="FJ34" i="2"/>
  <c r="FJ35" i="2" s="1"/>
  <c r="FK34" i="2"/>
  <c r="FK35" i="2" s="1"/>
  <c r="FL34" i="2"/>
  <c r="FL35" i="2" s="1"/>
  <c r="FM34" i="2"/>
  <c r="FM35" i="2" s="1"/>
  <c r="FN34" i="2"/>
  <c r="FN35" i="2" s="1"/>
  <c r="FO34" i="2"/>
  <c r="FO35" i="2" s="1"/>
  <c r="FP34" i="2"/>
  <c r="FP35" i="2" s="1"/>
  <c r="FQ34" i="2"/>
  <c r="FQ35" i="2" s="1"/>
  <c r="FR34" i="2"/>
  <c r="FR35" i="2" s="1"/>
  <c r="FS34" i="2"/>
  <c r="FS35" i="2" s="1"/>
  <c r="C34" i="2"/>
  <c r="C35" i="2" s="1"/>
  <c r="D9" i="2"/>
  <c r="E9" i="2"/>
  <c r="F9" i="2"/>
  <c r="G9" i="2"/>
  <c r="H9" i="2"/>
  <c r="I9" i="2"/>
  <c r="J9" i="2"/>
  <c r="K9" i="2"/>
  <c r="L9" i="2"/>
  <c r="M9" i="2"/>
  <c r="N9" i="2"/>
  <c r="O9" i="2"/>
  <c r="P9" i="2"/>
  <c r="Q9" i="2"/>
  <c r="R9" i="2"/>
  <c r="S9" i="2"/>
  <c r="T9" i="2"/>
  <c r="U9" i="2"/>
  <c r="V9" i="2"/>
  <c r="W9" i="2"/>
  <c r="X9" i="2"/>
  <c r="Y9" i="2"/>
  <c r="Z9" i="2"/>
  <c r="AA9" i="2"/>
  <c r="AB9" i="2"/>
  <c r="AC9" i="2"/>
  <c r="AD9" i="2"/>
  <c r="AE9" i="2"/>
  <c r="AF9" i="2"/>
  <c r="AG9" i="2"/>
  <c r="AH9" i="2"/>
  <c r="AI9" i="2"/>
  <c r="AJ9" i="2"/>
  <c r="AK9" i="2"/>
  <c r="AL9" i="2"/>
  <c r="AM9" i="2"/>
  <c r="AN9" i="2"/>
  <c r="AO9" i="2"/>
  <c r="AP9" i="2"/>
  <c r="AQ9" i="2"/>
  <c r="AR9" i="2"/>
  <c r="AS9" i="2"/>
  <c r="AT9" i="2"/>
  <c r="AU9" i="2"/>
  <c r="AV9" i="2"/>
  <c r="AW9" i="2"/>
  <c r="AX9" i="2"/>
  <c r="AY9" i="2"/>
  <c r="AZ9" i="2"/>
  <c r="BA9" i="2"/>
  <c r="BB9" i="2"/>
  <c r="BC9" i="2"/>
  <c r="BD9" i="2"/>
  <c r="BE9" i="2"/>
  <c r="BF9" i="2"/>
  <c r="BG9" i="2"/>
  <c r="BH9" i="2"/>
  <c r="BI9" i="2"/>
  <c r="BJ9" i="2"/>
  <c r="BK9" i="2"/>
  <c r="BL9" i="2"/>
  <c r="BM9" i="2"/>
  <c r="BN9" i="2"/>
  <c r="BO9" i="2"/>
  <c r="BP9" i="2"/>
  <c r="BQ9" i="2"/>
  <c r="BR9" i="2"/>
  <c r="BS9" i="2"/>
  <c r="BT9" i="2"/>
  <c r="BU9" i="2"/>
  <c r="BV9" i="2"/>
  <c r="BW9" i="2"/>
  <c r="BX9" i="2"/>
  <c r="BY9" i="2"/>
  <c r="BZ9" i="2"/>
  <c r="CA9" i="2"/>
  <c r="CB9" i="2"/>
  <c r="CC9" i="2"/>
  <c r="CD9" i="2"/>
  <c r="CE9" i="2"/>
  <c r="CF9" i="2"/>
  <c r="CG9" i="2"/>
  <c r="CH9" i="2"/>
  <c r="CI9" i="2"/>
  <c r="CJ9" i="2"/>
  <c r="CK9" i="2"/>
  <c r="CL9" i="2"/>
  <c r="CM9" i="2"/>
  <c r="CN9" i="2"/>
  <c r="CO9" i="2"/>
  <c r="CP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DY9" i="2"/>
  <c r="DZ9" i="2"/>
  <c r="EA9" i="2"/>
  <c r="EB9" i="2"/>
  <c r="EC9" i="2"/>
  <c r="ED9" i="2"/>
  <c r="EE9" i="2"/>
  <c r="EF9" i="2"/>
  <c r="EG9" i="2"/>
  <c r="EH9" i="2"/>
  <c r="EI9" i="2"/>
  <c r="EJ9" i="2"/>
  <c r="EK9" i="2"/>
  <c r="EL9" i="2"/>
  <c r="EM9" i="2"/>
  <c r="EN9" i="2"/>
  <c r="EO9" i="2"/>
  <c r="EP9" i="2"/>
  <c r="EQ9" i="2"/>
  <c r="ER9" i="2"/>
  <c r="ES9" i="2"/>
  <c r="ET9" i="2"/>
  <c r="EU9" i="2"/>
  <c r="EV9" i="2"/>
  <c r="EW9" i="2"/>
  <c r="EX9" i="2"/>
  <c r="EY9" i="2"/>
  <c r="EZ9" i="2"/>
  <c r="FA9" i="2"/>
  <c r="FB9" i="2"/>
  <c r="FC9" i="2"/>
  <c r="FD9" i="2"/>
  <c r="FE9" i="2"/>
  <c r="FF9" i="2"/>
  <c r="FG9" i="2"/>
  <c r="FH9" i="2"/>
  <c r="FI9" i="2"/>
  <c r="FJ9" i="2"/>
  <c r="FK9" i="2"/>
  <c r="FL9" i="2"/>
  <c r="FM9" i="2"/>
  <c r="FN9" i="2"/>
  <c r="FO9" i="2"/>
  <c r="FP9" i="2"/>
  <c r="FQ9" i="2"/>
  <c r="FR9" i="2"/>
  <c r="FS9" i="2"/>
  <c r="C9" i="2"/>
  <c r="D7" i="2"/>
  <c r="E7" i="2"/>
  <c r="F7" i="2"/>
  <c r="G7" i="2"/>
  <c r="H7" i="2"/>
  <c r="I7" i="2"/>
  <c r="J7" i="2"/>
  <c r="K7" i="2"/>
  <c r="L7" i="2"/>
  <c r="M7" i="2"/>
  <c r="N7" i="2"/>
  <c r="O7" i="2"/>
  <c r="P7" i="2"/>
  <c r="AM7" i="2"/>
  <c r="AT7" i="2"/>
  <c r="AV7" i="2"/>
  <c r="BA7" i="2"/>
  <c r="B69" i="2"/>
  <c r="B66" i="2"/>
  <c r="B67" i="2"/>
  <c r="BJ7" i="2"/>
  <c r="BO7" i="2"/>
  <c r="BX7" i="2"/>
  <c r="CC7" i="2"/>
  <c r="CF7" i="2"/>
  <c r="B68" i="2"/>
  <c r="CQ7" i="2"/>
  <c r="CZ7" i="2"/>
  <c r="FK7" i="2"/>
  <c r="FL7" i="2"/>
  <c r="FM7" i="2"/>
  <c r="FN7" i="2"/>
  <c r="FO7" i="2"/>
  <c r="FP7" i="2"/>
  <c r="FQ7" i="2"/>
  <c r="FR7" i="2"/>
  <c r="FS7" i="2"/>
  <c r="C7" i="2"/>
  <c r="C73" i="21"/>
  <c r="C74" i="21"/>
  <c r="C75" i="21"/>
  <c r="C72" i="21"/>
  <c r="E45" i="21"/>
  <c r="F45" i="21"/>
  <c r="G45" i="21"/>
  <c r="H45" i="21"/>
  <c r="I45" i="21"/>
  <c r="J45" i="21"/>
  <c r="K45" i="21"/>
  <c r="L45" i="21"/>
  <c r="M45" i="21"/>
  <c r="N45" i="21"/>
  <c r="O45" i="21"/>
  <c r="P45" i="21"/>
  <c r="Q45" i="21"/>
  <c r="R45" i="21"/>
  <c r="S45" i="21"/>
  <c r="T45" i="21"/>
  <c r="U45" i="21"/>
  <c r="V45" i="21"/>
  <c r="W45" i="21"/>
  <c r="X45" i="21"/>
  <c r="Y45" i="21"/>
  <c r="Z45" i="21"/>
  <c r="AA45" i="21"/>
  <c r="AB45" i="21"/>
  <c r="AC45" i="21"/>
  <c r="AD45" i="21"/>
  <c r="AE45" i="21"/>
  <c r="AF45" i="21"/>
  <c r="AG45" i="21"/>
  <c r="AH45" i="21"/>
  <c r="AI45" i="21"/>
  <c r="AJ45" i="21"/>
  <c r="AK45" i="21"/>
  <c r="AL45" i="21"/>
  <c r="AM45" i="21"/>
  <c r="AN45" i="21"/>
  <c r="AO45" i="21"/>
  <c r="AP45" i="21"/>
  <c r="AQ45" i="21"/>
  <c r="AR45" i="21"/>
  <c r="AS45" i="21"/>
  <c r="AT45" i="21"/>
  <c r="AU45" i="21"/>
  <c r="AV45" i="21"/>
  <c r="AW45" i="21"/>
  <c r="AX45" i="21"/>
  <c r="AY45" i="21"/>
  <c r="AZ45" i="21"/>
  <c r="BA45" i="21"/>
  <c r="BB45" i="21"/>
  <c r="BC45" i="21"/>
  <c r="BD45" i="21"/>
  <c r="BE45" i="21"/>
  <c r="BF45" i="21"/>
  <c r="BG45" i="21"/>
  <c r="BH45" i="21"/>
  <c r="BI45" i="21"/>
  <c r="BJ45" i="21"/>
  <c r="BK45" i="21"/>
  <c r="BL45" i="21"/>
  <c r="BM45" i="21"/>
  <c r="BN45" i="21"/>
  <c r="BO45" i="21"/>
  <c r="BP45" i="21"/>
  <c r="BQ45" i="21"/>
  <c r="BR45" i="21"/>
  <c r="BS45" i="21"/>
  <c r="BT45" i="21"/>
  <c r="BU45" i="21"/>
  <c r="BV45" i="21"/>
  <c r="BW45" i="21"/>
  <c r="BX45" i="21"/>
  <c r="BY45" i="21"/>
  <c r="BZ45" i="21"/>
  <c r="CA45" i="21"/>
  <c r="CB45" i="21"/>
  <c r="CC45" i="21"/>
  <c r="CD45" i="21"/>
  <c r="CE45" i="21"/>
  <c r="CF45" i="21"/>
  <c r="CG45" i="21"/>
  <c r="CH45" i="21"/>
  <c r="CI45" i="21"/>
  <c r="CJ45" i="21"/>
  <c r="CK45" i="21"/>
  <c r="CL45" i="21"/>
  <c r="CM45" i="21"/>
  <c r="CN45" i="21"/>
  <c r="CO45" i="21"/>
  <c r="CP45" i="21"/>
  <c r="CQ45" i="21"/>
  <c r="CR45" i="21"/>
  <c r="CS45" i="21"/>
  <c r="CT45" i="21"/>
  <c r="CU45" i="21"/>
  <c r="CV45" i="21"/>
  <c r="CW45" i="21"/>
  <c r="CX45" i="21"/>
  <c r="CY45" i="21"/>
  <c r="CZ45" i="21"/>
  <c r="DA45" i="21"/>
  <c r="DB45" i="21"/>
  <c r="DC45" i="21"/>
  <c r="DD45" i="21"/>
  <c r="DE45" i="21"/>
  <c r="DF45" i="21"/>
  <c r="DG45" i="21"/>
  <c r="DH45" i="21"/>
  <c r="DI45" i="21"/>
  <c r="DJ45" i="21"/>
  <c r="DK45" i="21"/>
  <c r="DL45" i="21"/>
  <c r="DM45" i="21"/>
  <c r="DN45" i="21"/>
  <c r="DO45" i="21"/>
  <c r="DP45" i="21"/>
  <c r="DQ45" i="21"/>
  <c r="DR45" i="21"/>
  <c r="DS45" i="21"/>
  <c r="DT45" i="21"/>
  <c r="DU45" i="21"/>
  <c r="DV45" i="21"/>
  <c r="DW45" i="21"/>
  <c r="DX45" i="21"/>
  <c r="DY45" i="21"/>
  <c r="DZ45" i="21"/>
  <c r="EA45" i="21"/>
  <c r="EB45" i="21"/>
  <c r="EC45" i="21"/>
  <c r="ED45" i="21"/>
  <c r="EE45" i="21"/>
  <c r="EF45" i="21"/>
  <c r="EG45" i="21"/>
  <c r="EH45" i="21"/>
  <c r="EI45" i="21"/>
  <c r="EJ45" i="21"/>
  <c r="EK45" i="21"/>
  <c r="EL45" i="21"/>
  <c r="EM45" i="21"/>
  <c r="EN45" i="21"/>
  <c r="EO45" i="21"/>
  <c r="EP45" i="21"/>
  <c r="EQ45" i="21"/>
  <c r="ER45" i="21"/>
  <c r="ES45" i="21"/>
  <c r="ET45" i="21"/>
  <c r="EU45" i="21"/>
  <c r="EV45" i="21"/>
  <c r="EW45" i="21"/>
  <c r="EX45" i="21"/>
  <c r="EY45" i="21"/>
  <c r="EZ45" i="21"/>
  <c r="FA45" i="21"/>
  <c r="FB45" i="21"/>
  <c r="FC45" i="21"/>
  <c r="FD45" i="21"/>
  <c r="FE45" i="21"/>
  <c r="FF45" i="21"/>
  <c r="FG45" i="21"/>
  <c r="FH45" i="21"/>
  <c r="FI45" i="21"/>
  <c r="FJ45" i="21"/>
  <c r="FK45" i="21"/>
  <c r="FL45" i="21"/>
  <c r="FM45" i="21"/>
  <c r="FN45" i="21"/>
  <c r="FO45" i="21"/>
  <c r="FP45" i="21"/>
  <c r="FQ45" i="21"/>
  <c r="FR45" i="21"/>
  <c r="FS45" i="21"/>
  <c r="E46" i="21"/>
  <c r="F46" i="21"/>
  <c r="G46" i="21"/>
  <c r="G31" i="21" s="1"/>
  <c r="H46" i="21"/>
  <c r="H31" i="21" s="1"/>
  <c r="I46" i="21"/>
  <c r="J46" i="21"/>
  <c r="K46" i="21"/>
  <c r="L46" i="21"/>
  <c r="L29" i="21" s="1"/>
  <c r="M46" i="21"/>
  <c r="M29" i="21" s="1"/>
  <c r="N46" i="21"/>
  <c r="O46" i="21"/>
  <c r="P46" i="21"/>
  <c r="Q46" i="21"/>
  <c r="Q31" i="21" s="1"/>
  <c r="R46" i="21"/>
  <c r="R29" i="21" s="1"/>
  <c r="R85" i="21" s="1"/>
  <c r="S46" i="21"/>
  <c r="T46" i="21"/>
  <c r="U46" i="21"/>
  <c r="U29" i="21" s="1"/>
  <c r="V46" i="21"/>
  <c r="W46" i="21"/>
  <c r="W29" i="21" s="1"/>
  <c r="X46" i="21"/>
  <c r="X29" i="21" s="1"/>
  <c r="Y46" i="21"/>
  <c r="Y31" i="21" s="1"/>
  <c r="Z46" i="21"/>
  <c r="AA46" i="21"/>
  <c r="AB46" i="21"/>
  <c r="AC46" i="21"/>
  <c r="AD46" i="21"/>
  <c r="AE46" i="21"/>
  <c r="AF46" i="21"/>
  <c r="AG46" i="21"/>
  <c r="AH46" i="21"/>
  <c r="AI46" i="21"/>
  <c r="AJ46" i="21"/>
  <c r="AK46" i="21"/>
  <c r="AK29" i="21" s="1"/>
  <c r="AK81" i="21" s="1"/>
  <c r="AL46" i="21"/>
  <c r="AL31" i="21" s="1"/>
  <c r="AM46" i="21"/>
  <c r="AN46" i="21"/>
  <c r="AO46" i="21"/>
  <c r="AO29" i="21" s="1"/>
  <c r="AO85" i="21" s="1"/>
  <c r="AP46" i="21"/>
  <c r="AR46" i="21"/>
  <c r="AS46" i="21"/>
  <c r="AS29" i="21" s="1"/>
  <c r="AT46" i="21"/>
  <c r="AU46" i="21"/>
  <c r="AU29" i="21" s="1"/>
  <c r="AU85" i="21" s="1"/>
  <c r="AV46" i="21"/>
  <c r="AW46" i="21"/>
  <c r="AX46" i="21"/>
  <c r="AY46" i="21"/>
  <c r="AZ46" i="21"/>
  <c r="BA46" i="21"/>
  <c r="BB46" i="21"/>
  <c r="BC46" i="21"/>
  <c r="BD46" i="21"/>
  <c r="BE46" i="21"/>
  <c r="BF46" i="21"/>
  <c r="BG46" i="21"/>
  <c r="BG29" i="21" s="1"/>
  <c r="BH46" i="21"/>
  <c r="BI46" i="21"/>
  <c r="BJ46" i="21"/>
  <c r="BK46" i="21"/>
  <c r="BL46" i="21"/>
  <c r="BM46" i="21"/>
  <c r="BN46" i="21"/>
  <c r="BO46" i="21"/>
  <c r="BP46" i="21"/>
  <c r="BQ46" i="21"/>
  <c r="BR46" i="21"/>
  <c r="BS46" i="21"/>
  <c r="BT46" i="21"/>
  <c r="BT29" i="21" s="1"/>
  <c r="BU46" i="21"/>
  <c r="BV46" i="21"/>
  <c r="BW46" i="21"/>
  <c r="BX46" i="21"/>
  <c r="BY46" i="21"/>
  <c r="BZ46" i="21"/>
  <c r="CA46" i="21"/>
  <c r="CB46" i="21"/>
  <c r="CC46" i="21"/>
  <c r="CD46" i="21"/>
  <c r="CE46" i="21"/>
  <c r="CF46" i="21"/>
  <c r="CG46" i="21"/>
  <c r="CH46" i="21"/>
  <c r="CH29" i="21" s="1"/>
  <c r="CI46" i="21"/>
  <c r="CJ46" i="21"/>
  <c r="CK46" i="21"/>
  <c r="CL46" i="21"/>
  <c r="CM46" i="21"/>
  <c r="CN46" i="21"/>
  <c r="CO46" i="21"/>
  <c r="CP46" i="21"/>
  <c r="CP31" i="21" s="1"/>
  <c r="CQ46" i="21"/>
  <c r="CR46" i="21"/>
  <c r="CS46" i="21"/>
  <c r="CT46" i="21"/>
  <c r="CU46" i="21"/>
  <c r="CV46" i="21"/>
  <c r="CV29" i="21" s="1"/>
  <c r="CW46" i="21"/>
  <c r="CX46" i="21"/>
  <c r="CY46" i="21"/>
  <c r="CZ46" i="21"/>
  <c r="DA46" i="21"/>
  <c r="DB46" i="21"/>
  <c r="DC46" i="21"/>
  <c r="DD46" i="21"/>
  <c r="DD31" i="21" s="1"/>
  <c r="DE46" i="21"/>
  <c r="DF46" i="21"/>
  <c r="DG46" i="21"/>
  <c r="DH46" i="21"/>
  <c r="DI46" i="21"/>
  <c r="DI31" i="21" s="1"/>
  <c r="DJ46" i="21"/>
  <c r="DK46" i="21"/>
  <c r="DL46" i="21"/>
  <c r="DM46" i="21"/>
  <c r="DN46" i="21"/>
  <c r="DO46" i="21"/>
  <c r="DP46" i="21"/>
  <c r="DP29" i="21" s="1"/>
  <c r="DQ46" i="21"/>
  <c r="DR46" i="21"/>
  <c r="DS46" i="21"/>
  <c r="DT46" i="21"/>
  <c r="DU46" i="21"/>
  <c r="DV46" i="21"/>
  <c r="DW46" i="21"/>
  <c r="DW29" i="21" s="1"/>
  <c r="DX46" i="21"/>
  <c r="DY46" i="21"/>
  <c r="DY31" i="21" s="1"/>
  <c r="DZ46" i="21"/>
  <c r="EA46" i="21"/>
  <c r="EA31" i="21" s="1"/>
  <c r="EB46" i="21"/>
  <c r="EC46" i="21"/>
  <c r="ED46" i="21"/>
  <c r="EE46" i="21"/>
  <c r="EE31" i="21" s="1"/>
  <c r="EF46" i="21"/>
  <c r="EF31" i="21" s="1"/>
  <c r="EG46" i="21"/>
  <c r="EH46" i="21"/>
  <c r="EI46" i="21"/>
  <c r="EJ46" i="21"/>
  <c r="EK46" i="21"/>
  <c r="EL46" i="21"/>
  <c r="EL29" i="21" s="1"/>
  <c r="EM46" i="21"/>
  <c r="EN46" i="21"/>
  <c r="EO46" i="21"/>
  <c r="EP46" i="21"/>
  <c r="EP29" i="21" s="1"/>
  <c r="EQ46" i="21"/>
  <c r="ER46" i="21"/>
  <c r="ES46" i="21"/>
  <c r="ET46" i="21"/>
  <c r="EU46" i="21"/>
  <c r="EU31" i="21" s="1"/>
  <c r="EV46" i="21"/>
  <c r="EW46" i="21"/>
  <c r="EX46" i="21"/>
  <c r="EY46" i="21"/>
  <c r="EZ46" i="21"/>
  <c r="FA46" i="21"/>
  <c r="FA29" i="21" s="1"/>
  <c r="FB46" i="21"/>
  <c r="FC46" i="21"/>
  <c r="FD46" i="21"/>
  <c r="FD29" i="21" s="1"/>
  <c r="FE46" i="21"/>
  <c r="FE29" i="21" s="1"/>
  <c r="FF46" i="21"/>
  <c r="FG46" i="21"/>
  <c r="FH46" i="21"/>
  <c r="FI46" i="21"/>
  <c r="FJ46" i="21"/>
  <c r="FK46" i="21"/>
  <c r="FK31" i="21" s="1"/>
  <c r="FL46" i="21"/>
  <c r="FL31" i="21" s="1"/>
  <c r="FM46" i="21"/>
  <c r="FM29" i="21" s="1"/>
  <c r="FN46" i="21"/>
  <c r="FO46" i="21"/>
  <c r="FO31" i="21" s="1"/>
  <c r="FP46" i="21"/>
  <c r="FQ46" i="21"/>
  <c r="FQ29" i="21" s="1"/>
  <c r="FR46" i="21"/>
  <c r="FR31" i="21" s="1"/>
  <c r="FS46" i="21"/>
  <c r="E47" i="21"/>
  <c r="F47" i="21"/>
  <c r="G47" i="21"/>
  <c r="H47" i="21"/>
  <c r="I47" i="21"/>
  <c r="J47" i="21"/>
  <c r="K47" i="21"/>
  <c r="L47" i="21"/>
  <c r="M47" i="21"/>
  <c r="N47" i="21"/>
  <c r="O47" i="21"/>
  <c r="P47" i="21"/>
  <c r="Q47" i="21"/>
  <c r="R47" i="21"/>
  <c r="S47" i="21"/>
  <c r="T47" i="21"/>
  <c r="U47" i="21"/>
  <c r="V47" i="21"/>
  <c r="W47" i="21"/>
  <c r="X47" i="21"/>
  <c r="Y47" i="21"/>
  <c r="Z47" i="21"/>
  <c r="AA47" i="21"/>
  <c r="AB47" i="21"/>
  <c r="AC47" i="21"/>
  <c r="AD47" i="21"/>
  <c r="AE47" i="21"/>
  <c r="AF47" i="21"/>
  <c r="AG47" i="21"/>
  <c r="AH47" i="21"/>
  <c r="AI47" i="21"/>
  <c r="AJ47" i="21"/>
  <c r="AK47" i="21"/>
  <c r="AL47" i="21"/>
  <c r="AM47" i="21"/>
  <c r="AN47" i="21"/>
  <c r="AO47" i="21"/>
  <c r="AP47" i="21"/>
  <c r="AW47" i="21"/>
  <c r="AX47" i="21"/>
  <c r="AY47" i="21"/>
  <c r="AZ47" i="21"/>
  <c r="BA47" i="21"/>
  <c r="BB47" i="21"/>
  <c r="BC47" i="21"/>
  <c r="BD47" i="21"/>
  <c r="BE47" i="21"/>
  <c r="BF47" i="21"/>
  <c r="BG47" i="21"/>
  <c r="BH47" i="21"/>
  <c r="BI47" i="21"/>
  <c r="BJ47" i="21"/>
  <c r="BK47" i="21"/>
  <c r="BL47" i="21"/>
  <c r="BM47" i="21"/>
  <c r="BN47" i="21"/>
  <c r="BO47" i="21"/>
  <c r="BP47" i="21"/>
  <c r="BQ47" i="21"/>
  <c r="BR47" i="21"/>
  <c r="BS47" i="21"/>
  <c r="BT47" i="21"/>
  <c r="BU47" i="21"/>
  <c r="BV47" i="21"/>
  <c r="BW47" i="21"/>
  <c r="BX47" i="21"/>
  <c r="BY47" i="21"/>
  <c r="BZ47" i="21"/>
  <c r="CA47" i="21"/>
  <c r="CB47" i="21"/>
  <c r="CC47" i="21"/>
  <c r="CD47" i="21"/>
  <c r="CE47" i="21"/>
  <c r="CF47" i="21"/>
  <c r="CG47" i="21"/>
  <c r="CH47" i="21"/>
  <c r="CI47" i="21"/>
  <c r="CJ47" i="21"/>
  <c r="CK47" i="21"/>
  <c r="CL47" i="21"/>
  <c r="CM47" i="21"/>
  <c r="CN47" i="21"/>
  <c r="CO47" i="21"/>
  <c r="CP47" i="21"/>
  <c r="CQ47" i="21"/>
  <c r="CR47" i="21"/>
  <c r="CS47" i="21"/>
  <c r="CT47" i="21"/>
  <c r="CU47" i="21"/>
  <c r="CV47" i="21"/>
  <c r="CW47" i="21"/>
  <c r="CX47" i="21"/>
  <c r="CY47" i="21"/>
  <c r="CZ47" i="21"/>
  <c r="DA47" i="21"/>
  <c r="DB47" i="21"/>
  <c r="DC47" i="21"/>
  <c r="DD47" i="21"/>
  <c r="DE47" i="21"/>
  <c r="DF47" i="21"/>
  <c r="DG47" i="21"/>
  <c r="DH47" i="21"/>
  <c r="DI47" i="21"/>
  <c r="DJ47" i="21"/>
  <c r="DK47" i="21"/>
  <c r="DL47" i="21"/>
  <c r="DM47" i="21"/>
  <c r="DN47" i="21"/>
  <c r="DO47" i="21"/>
  <c r="DP47" i="21"/>
  <c r="DQ47" i="21"/>
  <c r="DR47" i="21"/>
  <c r="DS47" i="21"/>
  <c r="DT47" i="21"/>
  <c r="DU47" i="21"/>
  <c r="DV47" i="21"/>
  <c r="DW47" i="21"/>
  <c r="DX47" i="21"/>
  <c r="DY47" i="21"/>
  <c r="DZ47" i="21"/>
  <c r="EA47" i="21"/>
  <c r="EB47" i="21"/>
  <c r="EC47" i="21"/>
  <c r="ED47" i="21"/>
  <c r="EE47" i="21"/>
  <c r="EF47" i="21"/>
  <c r="EG47" i="21"/>
  <c r="EH47" i="21"/>
  <c r="EI47" i="21"/>
  <c r="EJ47" i="21"/>
  <c r="EK47" i="21"/>
  <c r="EL47" i="21"/>
  <c r="EM47" i="21"/>
  <c r="EN47" i="21"/>
  <c r="EO47" i="21"/>
  <c r="EP47" i="21"/>
  <c r="EQ47" i="21"/>
  <c r="ER47" i="21"/>
  <c r="ES47" i="21"/>
  <c r="ET47" i="21"/>
  <c r="EU47" i="21"/>
  <c r="EV47" i="21"/>
  <c r="EW47" i="21"/>
  <c r="EX47" i="21"/>
  <c r="EY47" i="21"/>
  <c r="EZ47" i="21"/>
  <c r="FA47" i="21"/>
  <c r="FB47" i="21"/>
  <c r="FC47" i="21"/>
  <c r="FD47" i="21"/>
  <c r="FE47" i="21"/>
  <c r="FF47" i="21"/>
  <c r="FG47" i="21"/>
  <c r="FH47" i="21"/>
  <c r="FI47" i="21"/>
  <c r="FJ47" i="21"/>
  <c r="FK47" i="21"/>
  <c r="FL47" i="21"/>
  <c r="FM47" i="21"/>
  <c r="FN47" i="21"/>
  <c r="FO47" i="21"/>
  <c r="FP47" i="21"/>
  <c r="FQ47" i="21"/>
  <c r="FR47" i="21"/>
  <c r="FS47" i="21"/>
  <c r="E48" i="21"/>
  <c r="F48" i="21"/>
  <c r="G48" i="21"/>
  <c r="H48" i="21"/>
  <c r="I48" i="21"/>
  <c r="J48" i="21"/>
  <c r="K48" i="21"/>
  <c r="L48" i="21"/>
  <c r="M48" i="21"/>
  <c r="N48" i="21"/>
  <c r="O48" i="21"/>
  <c r="P48" i="21"/>
  <c r="Q48" i="21"/>
  <c r="R48" i="21"/>
  <c r="S48" i="21"/>
  <c r="T48" i="21"/>
  <c r="U48" i="21"/>
  <c r="V48" i="21"/>
  <c r="W48" i="21"/>
  <c r="X48" i="21"/>
  <c r="Y48" i="21"/>
  <c r="Z48" i="21"/>
  <c r="AA48" i="21"/>
  <c r="AB48" i="21"/>
  <c r="AC48" i="21"/>
  <c r="AD48" i="21"/>
  <c r="AE48" i="21"/>
  <c r="AF48" i="21"/>
  <c r="AG48" i="21"/>
  <c r="AH48" i="21"/>
  <c r="AI48" i="21"/>
  <c r="AJ48" i="21"/>
  <c r="AK48" i="21"/>
  <c r="AL48" i="21"/>
  <c r="AM48" i="21"/>
  <c r="AN48" i="21"/>
  <c r="AO48" i="21"/>
  <c r="AP48" i="21"/>
  <c r="AQ48" i="21"/>
  <c r="AR48" i="21"/>
  <c r="AS48" i="21"/>
  <c r="AT48" i="21"/>
  <c r="AU48" i="21"/>
  <c r="AV48" i="21"/>
  <c r="AW48" i="21"/>
  <c r="AX48" i="21"/>
  <c r="AY48" i="21"/>
  <c r="AZ48" i="21"/>
  <c r="BA48" i="21"/>
  <c r="BB48" i="21"/>
  <c r="BC48" i="21"/>
  <c r="BD48" i="21"/>
  <c r="BE48" i="21"/>
  <c r="BF48" i="21"/>
  <c r="BG48" i="21"/>
  <c r="BH48" i="21"/>
  <c r="BI48" i="21"/>
  <c r="BJ48" i="21"/>
  <c r="BK48" i="21"/>
  <c r="BL48" i="21"/>
  <c r="BM48" i="21"/>
  <c r="BN48" i="21"/>
  <c r="BO48" i="21"/>
  <c r="BP48" i="21"/>
  <c r="BQ48" i="21"/>
  <c r="BR48" i="21"/>
  <c r="BS48" i="21"/>
  <c r="BT48" i="21"/>
  <c r="BU48" i="21"/>
  <c r="BV48" i="21"/>
  <c r="BW48" i="21"/>
  <c r="BX48" i="21"/>
  <c r="BY48" i="21"/>
  <c r="BZ48" i="21"/>
  <c r="CA48" i="21"/>
  <c r="CB48" i="21"/>
  <c r="CC48" i="21"/>
  <c r="CD48" i="21"/>
  <c r="CE48" i="21"/>
  <c r="CF48" i="21"/>
  <c r="CG48" i="21"/>
  <c r="CH48" i="21"/>
  <c r="CI48" i="21"/>
  <c r="CJ48" i="21"/>
  <c r="CK48" i="21"/>
  <c r="CL48" i="21"/>
  <c r="CM48" i="21"/>
  <c r="CN48" i="21"/>
  <c r="CO48" i="21"/>
  <c r="CP48" i="21"/>
  <c r="CQ48" i="21"/>
  <c r="CR48" i="21"/>
  <c r="CS48" i="21"/>
  <c r="CT48" i="21"/>
  <c r="CU48" i="21"/>
  <c r="CV48" i="21"/>
  <c r="CW48" i="21"/>
  <c r="CX48" i="21"/>
  <c r="CY48" i="21"/>
  <c r="CZ48" i="21"/>
  <c r="DA48" i="21"/>
  <c r="DB48" i="21"/>
  <c r="DC48" i="21"/>
  <c r="DD48" i="21"/>
  <c r="DE48" i="21"/>
  <c r="DF48" i="21"/>
  <c r="DG48" i="21"/>
  <c r="DH48" i="21"/>
  <c r="DI48" i="21"/>
  <c r="DJ48" i="21"/>
  <c r="DK48" i="21"/>
  <c r="DL48" i="21"/>
  <c r="DM48" i="21"/>
  <c r="DN48" i="21"/>
  <c r="DO48" i="21"/>
  <c r="DP48" i="21"/>
  <c r="DQ48" i="21"/>
  <c r="DR48" i="21"/>
  <c r="DS48" i="21"/>
  <c r="DT48" i="21"/>
  <c r="DU48" i="21"/>
  <c r="DV48" i="21"/>
  <c r="DW48" i="21"/>
  <c r="DX48" i="21"/>
  <c r="DY48" i="21"/>
  <c r="DZ48" i="21"/>
  <c r="EA48" i="21"/>
  <c r="EB48" i="21"/>
  <c r="EC48" i="21"/>
  <c r="ED48" i="21"/>
  <c r="EE48" i="21"/>
  <c r="EF48" i="21"/>
  <c r="EG48" i="21"/>
  <c r="EH48" i="21"/>
  <c r="EI48" i="21"/>
  <c r="EJ48" i="21"/>
  <c r="EK48" i="21"/>
  <c r="EL48" i="21"/>
  <c r="EM48" i="21"/>
  <c r="EN48" i="21"/>
  <c r="EO48" i="21"/>
  <c r="EP48" i="21"/>
  <c r="EQ48" i="21"/>
  <c r="ER48" i="21"/>
  <c r="ES48" i="21"/>
  <c r="ET48" i="21"/>
  <c r="EU48" i="21"/>
  <c r="EV48" i="21"/>
  <c r="EW48" i="21"/>
  <c r="EX48" i="21"/>
  <c r="EY48" i="21"/>
  <c r="EZ48" i="21"/>
  <c r="FA48" i="21"/>
  <c r="FB48" i="21"/>
  <c r="FC48" i="21"/>
  <c r="FD48" i="21"/>
  <c r="FE48" i="21"/>
  <c r="FF48" i="21"/>
  <c r="FG48" i="21"/>
  <c r="FH48" i="21"/>
  <c r="FI48" i="21"/>
  <c r="FJ48" i="21"/>
  <c r="FK48" i="21"/>
  <c r="FL48" i="21"/>
  <c r="FM48" i="21"/>
  <c r="FN48" i="21"/>
  <c r="FO48" i="21"/>
  <c r="FP48" i="21"/>
  <c r="FQ48" i="21"/>
  <c r="FR48" i="21"/>
  <c r="FS48" i="21"/>
  <c r="D46" i="21"/>
  <c r="D31" i="21" s="1"/>
  <c r="D47" i="21"/>
  <c r="D48" i="21"/>
  <c r="D45" i="21"/>
  <c r="D34" i="21"/>
  <c r="E34" i="21"/>
  <c r="E35" i="21" s="1"/>
  <c r="F34" i="21"/>
  <c r="F35" i="21" s="1"/>
  <c r="G34" i="21"/>
  <c r="G35" i="21" s="1"/>
  <c r="H34" i="21"/>
  <c r="H35" i="21" s="1"/>
  <c r="I34" i="21"/>
  <c r="I35" i="21" s="1"/>
  <c r="J34" i="21"/>
  <c r="J35" i="21" s="1"/>
  <c r="K34" i="21"/>
  <c r="K35" i="21" s="1"/>
  <c r="L34" i="21"/>
  <c r="L35" i="21" s="1"/>
  <c r="M34" i="21"/>
  <c r="M35" i="21" s="1"/>
  <c r="N34" i="21"/>
  <c r="N35" i="21" s="1"/>
  <c r="O34" i="21"/>
  <c r="O35" i="21" s="1"/>
  <c r="P34" i="21"/>
  <c r="P35" i="21" s="1"/>
  <c r="Q34" i="21"/>
  <c r="Q35" i="21" s="1"/>
  <c r="R34" i="21"/>
  <c r="R35" i="21" s="1"/>
  <c r="S34" i="21"/>
  <c r="S35" i="21" s="1"/>
  <c r="T34" i="21"/>
  <c r="T35" i="21" s="1"/>
  <c r="U34" i="21"/>
  <c r="U35" i="21" s="1"/>
  <c r="V34" i="21"/>
  <c r="V35" i="21" s="1"/>
  <c r="W34" i="21"/>
  <c r="W35" i="21" s="1"/>
  <c r="X34" i="21"/>
  <c r="X35" i="21" s="1"/>
  <c r="Y34" i="21"/>
  <c r="Y35" i="21" s="1"/>
  <c r="Z34" i="21"/>
  <c r="Z35" i="21" s="1"/>
  <c r="AA34" i="21"/>
  <c r="AA35" i="21" s="1"/>
  <c r="AB34" i="21"/>
  <c r="AC34" i="21"/>
  <c r="AC35" i="21" s="1"/>
  <c r="AD34" i="21"/>
  <c r="AD35" i="21" s="1"/>
  <c r="AE34" i="21"/>
  <c r="AE35" i="21" s="1"/>
  <c r="AF34" i="21"/>
  <c r="AF35" i="21" s="1"/>
  <c r="AG34" i="21"/>
  <c r="AG35" i="21" s="1"/>
  <c r="AH34" i="21"/>
  <c r="AI34" i="21"/>
  <c r="AI35" i="21" s="1"/>
  <c r="AJ34" i="21"/>
  <c r="AJ35" i="21" s="1"/>
  <c r="AK34" i="21"/>
  <c r="AK35" i="21" s="1"/>
  <c r="AL34" i="21"/>
  <c r="AL35" i="21" s="1"/>
  <c r="AM34" i="21"/>
  <c r="AM35" i="21" s="1"/>
  <c r="AN34" i="21"/>
  <c r="AN35" i="21" s="1"/>
  <c r="AO34" i="21"/>
  <c r="AP34" i="21"/>
  <c r="AP35" i="21" s="1"/>
  <c r="AQ34" i="21"/>
  <c r="AQ35" i="21" s="1"/>
  <c r="AR34" i="21"/>
  <c r="AR35" i="21" s="1"/>
  <c r="AS34" i="21"/>
  <c r="AS35" i="21" s="1"/>
  <c r="AT34" i="21"/>
  <c r="AT35" i="21" s="1"/>
  <c r="AU34" i="21"/>
  <c r="AV34" i="21"/>
  <c r="AV35" i="21" s="1"/>
  <c r="B62" i="21"/>
  <c r="B61" i="21"/>
  <c r="AV7" i="21"/>
  <c r="B63" i="21"/>
  <c r="AW34" i="21"/>
  <c r="AW35" i="21" s="1"/>
  <c r="AX34" i="21"/>
  <c r="AX35" i="21" s="1"/>
  <c r="AY34" i="21"/>
  <c r="AY35" i="21" s="1"/>
  <c r="AZ34" i="21"/>
  <c r="BA34" i="21"/>
  <c r="BA35" i="21" s="1"/>
  <c r="BB34" i="21"/>
  <c r="BB35" i="21" s="1"/>
  <c r="BC34" i="21"/>
  <c r="BC35" i="21" s="1"/>
  <c r="BD34" i="21"/>
  <c r="BE34" i="21"/>
  <c r="BE35" i="21" s="1"/>
  <c r="BF34" i="21"/>
  <c r="BF35" i="21" s="1"/>
  <c r="BG34" i="21"/>
  <c r="BG35" i="21" s="1"/>
  <c r="BH34" i="21"/>
  <c r="BH35" i="21" s="1"/>
  <c r="BI34" i="21"/>
  <c r="BJ34" i="21"/>
  <c r="BJ35" i="21" s="1"/>
  <c r="BK34" i="21"/>
  <c r="BK35" i="21" s="1"/>
  <c r="BL34" i="21"/>
  <c r="BL35" i="21" s="1"/>
  <c r="BM34" i="21"/>
  <c r="BM35" i="21" s="1"/>
  <c r="BN34" i="21"/>
  <c r="BO34" i="21"/>
  <c r="BP34" i="21"/>
  <c r="BP35" i="21" s="1"/>
  <c r="BQ34" i="21"/>
  <c r="BQ35" i="21" s="1"/>
  <c r="BR34" i="21"/>
  <c r="BS34" i="21"/>
  <c r="BS35" i="21" s="1"/>
  <c r="BT34" i="21"/>
  <c r="BT35" i="21" s="1"/>
  <c r="BU34" i="21"/>
  <c r="BU35" i="21" s="1"/>
  <c r="BV34" i="21"/>
  <c r="BV35" i="21" s="1"/>
  <c r="BW34" i="21"/>
  <c r="BX34" i="21"/>
  <c r="BX35" i="21" s="1"/>
  <c r="BY34" i="21"/>
  <c r="BY35" i="21" s="1"/>
  <c r="BZ34" i="21"/>
  <c r="BZ35" i="21" s="1"/>
  <c r="CA34" i="21"/>
  <c r="CA35" i="21" s="1"/>
  <c r="CB34" i="21"/>
  <c r="CC34" i="21"/>
  <c r="CC35" i="21" s="1"/>
  <c r="CD34" i="21"/>
  <c r="CD35" i="21" s="1"/>
  <c r="CE34" i="21"/>
  <c r="CE35" i="21" s="1"/>
  <c r="CF34" i="21"/>
  <c r="CG34" i="21"/>
  <c r="CG35" i="21" s="1"/>
  <c r="CH34" i="21"/>
  <c r="CH35" i="21" s="1"/>
  <c r="CI34" i="21"/>
  <c r="CI35" i="21" s="1"/>
  <c r="CJ34" i="21"/>
  <c r="CK34" i="21"/>
  <c r="CL34" i="21"/>
  <c r="CL35" i="21" s="1"/>
  <c r="CM34" i="21"/>
  <c r="CM35" i="21" s="1"/>
  <c r="CN34" i="21"/>
  <c r="CN35" i="21" s="1"/>
  <c r="CO34" i="21"/>
  <c r="CO35" i="21" s="1"/>
  <c r="CP34" i="21"/>
  <c r="CQ34" i="21"/>
  <c r="CQ35" i="21" s="1"/>
  <c r="CR34" i="21"/>
  <c r="CR35" i="21" s="1"/>
  <c r="CS34" i="21"/>
  <c r="CS35" i="21" s="1"/>
  <c r="CT34" i="21"/>
  <c r="CT35" i="21" s="1"/>
  <c r="CU34" i="21"/>
  <c r="CU35" i="21" s="1"/>
  <c r="CV34" i="21"/>
  <c r="CV35" i="21" s="1"/>
  <c r="CW34" i="21"/>
  <c r="CW35" i="21" s="1"/>
  <c r="CX34" i="21"/>
  <c r="CX35" i="21" s="1"/>
  <c r="CY34" i="21"/>
  <c r="CZ34" i="21"/>
  <c r="CZ35" i="21" s="1"/>
  <c r="DA34" i="21"/>
  <c r="DA35" i="21" s="1"/>
  <c r="DB34" i="21"/>
  <c r="DB35" i="21" s="1"/>
  <c r="DC34" i="21"/>
  <c r="DC35" i="21" s="1"/>
  <c r="DD34" i="21"/>
  <c r="DE34" i="21"/>
  <c r="DE35" i="21" s="1"/>
  <c r="DF34" i="21"/>
  <c r="DF35" i="21" s="1"/>
  <c r="DG34" i="21"/>
  <c r="DG35" i="21" s="1"/>
  <c r="DG7" i="21"/>
  <c r="DH34" i="21"/>
  <c r="DI34" i="21"/>
  <c r="DI35" i="21" s="1"/>
  <c r="DJ34" i="21"/>
  <c r="DJ35" i="21" s="1"/>
  <c r="DK34" i="21"/>
  <c r="DK35" i="21" s="1"/>
  <c r="DL34" i="21"/>
  <c r="DL35" i="21" s="1"/>
  <c r="DM34" i="21"/>
  <c r="DM35" i="21" s="1"/>
  <c r="DN34" i="21"/>
  <c r="DO34" i="21"/>
  <c r="DO35" i="21" s="1"/>
  <c r="DP34" i="21"/>
  <c r="DP35" i="21" s="1"/>
  <c r="DQ34" i="21"/>
  <c r="DQ35" i="21" s="1"/>
  <c r="DR34" i="21"/>
  <c r="DR35" i="21" s="1"/>
  <c r="DS34" i="21"/>
  <c r="DS35" i="21" s="1"/>
  <c r="DT34" i="21"/>
  <c r="DT35" i="21" s="1"/>
  <c r="DU34" i="21"/>
  <c r="DU35" i="21" s="1"/>
  <c r="DV34" i="21"/>
  <c r="DV35" i="21" s="1"/>
  <c r="DW34" i="21"/>
  <c r="DW35" i="21" s="1"/>
  <c r="DX34" i="21"/>
  <c r="DX35" i="21" s="1"/>
  <c r="DY34" i="21"/>
  <c r="DY35" i="21" s="1"/>
  <c r="DZ34" i="21"/>
  <c r="DZ35" i="21" s="1"/>
  <c r="EA34" i="21"/>
  <c r="EA35" i="21" s="1"/>
  <c r="EB34" i="21"/>
  <c r="EB35" i="21" s="1"/>
  <c r="EC34" i="21"/>
  <c r="EC35" i="21" s="1"/>
  <c r="ED34" i="21"/>
  <c r="ED35" i="21" s="1"/>
  <c r="EE34" i="21"/>
  <c r="EE35" i="21" s="1"/>
  <c r="EF34" i="21"/>
  <c r="EF35" i="21" s="1"/>
  <c r="EG34" i="21"/>
  <c r="EG35" i="21" s="1"/>
  <c r="EH34" i="21"/>
  <c r="EH35" i="21" s="1"/>
  <c r="EI34" i="21"/>
  <c r="EI35" i="21" s="1"/>
  <c r="EJ34" i="21"/>
  <c r="EJ35" i="21" s="1"/>
  <c r="EK34" i="21"/>
  <c r="EK35" i="21" s="1"/>
  <c r="EL34" i="21"/>
  <c r="EL35" i="21" s="1"/>
  <c r="EM34" i="21"/>
  <c r="EM35" i="21" s="1"/>
  <c r="EN34" i="21"/>
  <c r="EN35" i="21" s="1"/>
  <c r="EO34" i="21"/>
  <c r="EO35" i="21" s="1"/>
  <c r="EP34" i="21"/>
  <c r="EP35" i="21" s="1"/>
  <c r="EQ34" i="21"/>
  <c r="EQ35" i="21" s="1"/>
  <c r="ER34" i="21"/>
  <c r="ER35" i="21" s="1"/>
  <c r="ES34" i="21"/>
  <c r="ES35" i="21" s="1"/>
  <c r="ET34" i="21"/>
  <c r="ET35" i="21" s="1"/>
  <c r="EU34" i="21"/>
  <c r="EU35" i="21" s="1"/>
  <c r="EV34" i="21"/>
  <c r="EV35" i="21" s="1"/>
  <c r="EW34" i="21"/>
  <c r="EW35" i="21" s="1"/>
  <c r="EX34" i="21"/>
  <c r="EX35" i="21" s="1"/>
  <c r="EY34" i="21"/>
  <c r="EY35" i="21" s="1"/>
  <c r="EZ34" i="21"/>
  <c r="EZ35" i="21" s="1"/>
  <c r="FA34" i="21"/>
  <c r="FA35" i="21" s="1"/>
  <c r="FB34" i="21"/>
  <c r="FB35" i="21" s="1"/>
  <c r="FC34" i="21"/>
  <c r="FC35" i="21" s="1"/>
  <c r="FD34" i="21"/>
  <c r="FD35" i="21" s="1"/>
  <c r="FE34" i="21"/>
  <c r="FE35" i="21" s="1"/>
  <c r="FF34" i="21"/>
  <c r="FF35" i="21" s="1"/>
  <c r="FG34" i="21"/>
  <c r="FG35" i="21" s="1"/>
  <c r="FH34" i="21"/>
  <c r="FH35" i="21" s="1"/>
  <c r="FI34" i="21"/>
  <c r="FI35" i="21" s="1"/>
  <c r="FJ34" i="21"/>
  <c r="FJ35" i="21" s="1"/>
  <c r="FK34" i="21"/>
  <c r="FK35" i="21" s="1"/>
  <c r="FL34" i="21"/>
  <c r="FL35" i="21" s="1"/>
  <c r="FM34" i="21"/>
  <c r="FM35" i="21" s="1"/>
  <c r="FN34" i="21"/>
  <c r="FN35" i="21" s="1"/>
  <c r="FO34" i="21"/>
  <c r="FO35" i="21" s="1"/>
  <c r="FP34" i="21"/>
  <c r="FP35" i="21" s="1"/>
  <c r="FQ34" i="21"/>
  <c r="FQ35" i="21" s="1"/>
  <c r="FR34" i="21"/>
  <c r="FR35" i="21" s="1"/>
  <c r="FS34" i="21"/>
  <c r="FS35" i="21" s="1"/>
  <c r="C34" i="21"/>
  <c r="C35" i="21" s="1"/>
  <c r="D7" i="21"/>
  <c r="E7" i="21"/>
  <c r="F7" i="21"/>
  <c r="G7" i="21"/>
  <c r="H7" i="21"/>
  <c r="I7" i="21"/>
  <c r="J7" i="21"/>
  <c r="K7" i="21"/>
  <c r="L7" i="21"/>
  <c r="M7" i="21"/>
  <c r="N7" i="21"/>
  <c r="O7" i="21"/>
  <c r="P7" i="21"/>
  <c r="AM7" i="21"/>
  <c r="AT7" i="21"/>
  <c r="BA7" i="21"/>
  <c r="B68" i="21"/>
  <c r="B65" i="21"/>
  <c r="B66" i="21"/>
  <c r="BJ7" i="21"/>
  <c r="BO7" i="21"/>
  <c r="BX7" i="21"/>
  <c r="CC7" i="21"/>
  <c r="CF7" i="21"/>
  <c r="CG16" i="21"/>
  <c r="CH16" i="21"/>
  <c r="B67" i="21"/>
  <c r="CQ7" i="21"/>
  <c r="CZ7" i="21"/>
  <c r="DM7" i="21"/>
  <c r="FD7" i="21"/>
  <c r="FE7" i="21"/>
  <c r="FF7" i="21"/>
  <c r="FG7" i="21"/>
  <c r="FH7" i="21"/>
  <c r="FI7" i="21"/>
  <c r="FJ7" i="21"/>
  <c r="FK7" i="21"/>
  <c r="FL7" i="21"/>
  <c r="FM7" i="21"/>
  <c r="FN7" i="21"/>
  <c r="FO7" i="21"/>
  <c r="FP7" i="21"/>
  <c r="FQ7" i="21"/>
  <c r="FR7" i="21"/>
  <c r="FS7" i="21"/>
  <c r="C7" i="21"/>
  <c r="D9" i="21"/>
  <c r="E9" i="21"/>
  <c r="F9" i="21"/>
  <c r="G9" i="21"/>
  <c r="H9" i="21"/>
  <c r="I9" i="21"/>
  <c r="J9" i="21"/>
  <c r="K9" i="21"/>
  <c r="L9" i="21"/>
  <c r="M9" i="21"/>
  <c r="N9" i="21"/>
  <c r="O9" i="21"/>
  <c r="P9" i="21"/>
  <c r="Q9" i="21"/>
  <c r="R9" i="21"/>
  <c r="S9" i="21"/>
  <c r="T9" i="21"/>
  <c r="U9" i="21"/>
  <c r="V9" i="21"/>
  <c r="W9" i="21"/>
  <c r="X9" i="21"/>
  <c r="Y9" i="21"/>
  <c r="Z9" i="21"/>
  <c r="AA9" i="21"/>
  <c r="AB9" i="21"/>
  <c r="AC9" i="21"/>
  <c r="AD9" i="21"/>
  <c r="AE9" i="21"/>
  <c r="AF9" i="21"/>
  <c r="AG9" i="21"/>
  <c r="AH9" i="21"/>
  <c r="AI9" i="21"/>
  <c r="AJ9" i="21"/>
  <c r="AK9" i="21"/>
  <c r="AL9" i="21"/>
  <c r="AM9" i="21"/>
  <c r="AN9" i="21"/>
  <c r="AO9" i="21"/>
  <c r="AP9" i="21"/>
  <c r="AQ9" i="21"/>
  <c r="AR9" i="21"/>
  <c r="AS9" i="21"/>
  <c r="AT9" i="21"/>
  <c r="AU9" i="21"/>
  <c r="AV9" i="21"/>
  <c r="AW9" i="21"/>
  <c r="AX9" i="21"/>
  <c r="AY9" i="21"/>
  <c r="AZ9" i="21"/>
  <c r="BA9" i="21"/>
  <c r="BB9" i="21"/>
  <c r="BC9" i="21"/>
  <c r="BD9" i="21"/>
  <c r="BE9" i="21"/>
  <c r="BF9" i="21"/>
  <c r="BG9" i="21"/>
  <c r="BH9" i="21"/>
  <c r="BI9" i="21"/>
  <c r="BJ9" i="21"/>
  <c r="BK9" i="21"/>
  <c r="BL9" i="21"/>
  <c r="BM9" i="21"/>
  <c r="BN9" i="21"/>
  <c r="BO9" i="21"/>
  <c r="BP9" i="21"/>
  <c r="BQ9" i="21"/>
  <c r="BR9" i="21"/>
  <c r="BS9" i="21"/>
  <c r="BT9" i="21"/>
  <c r="BU9" i="21"/>
  <c r="BV9" i="21"/>
  <c r="BW9" i="21"/>
  <c r="BX9" i="21"/>
  <c r="BY9" i="21"/>
  <c r="BZ9" i="21"/>
  <c r="CA9" i="21"/>
  <c r="CB9" i="21"/>
  <c r="CC9" i="21"/>
  <c r="CD9" i="21"/>
  <c r="CE9" i="21"/>
  <c r="CF9" i="21"/>
  <c r="CG9" i="21"/>
  <c r="CH9" i="21"/>
  <c r="CI9" i="21"/>
  <c r="CJ9" i="21"/>
  <c r="CK9" i="21"/>
  <c r="CL9" i="21"/>
  <c r="CM9" i="21"/>
  <c r="CN9" i="21"/>
  <c r="CO9" i="21"/>
  <c r="CP9" i="21"/>
  <c r="CQ9" i="21"/>
  <c r="CR9" i="21"/>
  <c r="CS9" i="21"/>
  <c r="CT9" i="21"/>
  <c r="CU9" i="21"/>
  <c r="CV9" i="21"/>
  <c r="CW9" i="21"/>
  <c r="CX9" i="21"/>
  <c r="CY9" i="21"/>
  <c r="CZ9" i="21"/>
  <c r="DA9" i="21"/>
  <c r="DB9" i="21"/>
  <c r="DC9" i="21"/>
  <c r="DD9" i="21"/>
  <c r="DE9" i="21"/>
  <c r="DF9" i="21"/>
  <c r="DG9" i="21"/>
  <c r="DH9" i="21"/>
  <c r="DI9" i="21"/>
  <c r="DJ9" i="21"/>
  <c r="DK9" i="21"/>
  <c r="DL9" i="21"/>
  <c r="DM9" i="21"/>
  <c r="DN9" i="21"/>
  <c r="DO9" i="21"/>
  <c r="DP9" i="21"/>
  <c r="DQ9" i="21"/>
  <c r="DR9" i="21"/>
  <c r="DS9" i="21"/>
  <c r="DT9" i="21"/>
  <c r="DU9" i="21"/>
  <c r="DV9" i="21"/>
  <c r="DW9" i="21"/>
  <c r="DX9" i="21"/>
  <c r="DY9" i="21"/>
  <c r="DZ9" i="21"/>
  <c r="EA9" i="21"/>
  <c r="EB9" i="21"/>
  <c r="EC9" i="21"/>
  <c r="ED9" i="21"/>
  <c r="EE9" i="21"/>
  <c r="EF9" i="21"/>
  <c r="EG9" i="21"/>
  <c r="EH9" i="21"/>
  <c r="EI9" i="21"/>
  <c r="EJ9" i="21"/>
  <c r="EK9" i="21"/>
  <c r="EL9" i="21"/>
  <c r="EM9" i="21"/>
  <c r="EN9" i="21"/>
  <c r="EO9" i="21"/>
  <c r="EP9" i="21"/>
  <c r="EQ9" i="21"/>
  <c r="ER9" i="21"/>
  <c r="ES9" i="21"/>
  <c r="ET9" i="21"/>
  <c r="EU9" i="21"/>
  <c r="EV9" i="21"/>
  <c r="EW9" i="21"/>
  <c r="EX9" i="21"/>
  <c r="EY9" i="21"/>
  <c r="EZ9" i="21"/>
  <c r="FA9" i="21"/>
  <c r="FB9" i="21"/>
  <c r="FC9" i="21"/>
  <c r="FD9" i="21"/>
  <c r="FE9" i="21"/>
  <c r="FF9" i="21"/>
  <c r="FG9" i="21"/>
  <c r="FH9" i="21"/>
  <c r="FI9" i="21"/>
  <c r="FJ9" i="21"/>
  <c r="FK9" i="21"/>
  <c r="FL9" i="21"/>
  <c r="FM9" i="21"/>
  <c r="FN9" i="21"/>
  <c r="FO9" i="21"/>
  <c r="FP9" i="21"/>
  <c r="FQ9" i="21"/>
  <c r="FR9" i="21"/>
  <c r="FS9" i="21"/>
  <c r="C9" i="21"/>
  <c r="AG89" i="26"/>
  <c r="AF89" i="26"/>
  <c r="AE89" i="26"/>
  <c r="AD89" i="26"/>
  <c r="AC89" i="26"/>
  <c r="AB89" i="26"/>
  <c r="AA89" i="26"/>
  <c r="Z89" i="26"/>
  <c r="Y89" i="26"/>
  <c r="X89" i="26"/>
  <c r="W89" i="26"/>
  <c r="V89" i="26"/>
  <c r="U89" i="26"/>
  <c r="T89" i="26"/>
  <c r="S89" i="26"/>
  <c r="R89" i="26"/>
  <c r="Q89" i="26"/>
  <c r="P89" i="26"/>
  <c r="O89" i="26"/>
  <c r="N89" i="26"/>
  <c r="M89" i="26"/>
  <c r="L89" i="26"/>
  <c r="K89" i="26"/>
  <c r="J89" i="26"/>
  <c r="I89" i="26"/>
  <c r="H89" i="26"/>
  <c r="G89" i="26"/>
  <c r="F89" i="26"/>
  <c r="E89" i="26"/>
  <c r="D89" i="26"/>
  <c r="B68" i="26"/>
  <c r="C54" i="26"/>
  <c r="C53" i="26"/>
  <c r="C52" i="26"/>
  <c r="C51" i="26"/>
  <c r="C29" i="26"/>
  <c r="FS20" i="26"/>
  <c r="FR20" i="26"/>
  <c r="FQ20" i="26"/>
  <c r="FP20" i="26"/>
  <c r="FO20" i="26"/>
  <c r="FN20" i="26"/>
  <c r="FM20" i="26"/>
  <c r="FL20" i="26"/>
  <c r="FK20" i="26"/>
  <c r="FJ20" i="26"/>
  <c r="FI20" i="26"/>
  <c r="FH20" i="26"/>
  <c r="FG20" i="26"/>
  <c r="FF20" i="26"/>
  <c r="FE20" i="26"/>
  <c r="FD20" i="26"/>
  <c r="FC20" i="26"/>
  <c r="FB20" i="26"/>
  <c r="FA20" i="26"/>
  <c r="EZ20" i="26"/>
  <c r="EY20" i="26"/>
  <c r="EX20" i="26"/>
  <c r="EW20" i="26"/>
  <c r="EV20" i="26"/>
  <c r="EU20" i="26"/>
  <c r="ET20" i="26"/>
  <c r="ES20" i="26"/>
  <c r="ER20" i="26"/>
  <c r="EQ20" i="26"/>
  <c r="EP20" i="26"/>
  <c r="EP16" i="26"/>
  <c r="EO20" i="26"/>
  <c r="EN20" i="26"/>
  <c r="EM20" i="26"/>
  <c r="EL20" i="26"/>
  <c r="EK20" i="26"/>
  <c r="EJ20" i="26"/>
  <c r="EI20" i="26"/>
  <c r="EH20" i="26"/>
  <c r="EG20" i="26"/>
  <c r="EF20" i="26"/>
  <c r="EE20" i="26"/>
  <c r="ED20" i="26"/>
  <c r="EC20" i="26"/>
  <c r="EB20" i="26"/>
  <c r="EA20" i="26"/>
  <c r="DZ20" i="26"/>
  <c r="DY20" i="26"/>
  <c r="DX20" i="26"/>
  <c r="DW20" i="26"/>
  <c r="DV20" i="26"/>
  <c r="DU20" i="26"/>
  <c r="DT20" i="26"/>
  <c r="DS20" i="26"/>
  <c r="DR20" i="26"/>
  <c r="DQ20" i="26"/>
  <c r="DP20" i="26"/>
  <c r="DO20" i="26"/>
  <c r="DN20" i="26"/>
  <c r="DM20" i="26"/>
  <c r="DL20" i="26"/>
  <c r="DK20" i="26"/>
  <c r="DJ20" i="26"/>
  <c r="DI20" i="26"/>
  <c r="DH20" i="26"/>
  <c r="DG20" i="26"/>
  <c r="DF20" i="26"/>
  <c r="DE20" i="26"/>
  <c r="DD20" i="26"/>
  <c r="DC20" i="26"/>
  <c r="DB20" i="26"/>
  <c r="DA20" i="26"/>
  <c r="CZ20" i="26"/>
  <c r="CY20" i="26"/>
  <c r="CX20" i="26"/>
  <c r="CW20" i="26"/>
  <c r="CV20" i="26"/>
  <c r="CU20" i="26"/>
  <c r="CT20" i="26"/>
  <c r="CS20" i="26"/>
  <c r="CR20" i="26"/>
  <c r="CQ20" i="26"/>
  <c r="CP20" i="26"/>
  <c r="CO20" i="26"/>
  <c r="CN20" i="26"/>
  <c r="CM20" i="26"/>
  <c r="CL20" i="26"/>
  <c r="CK20" i="26"/>
  <c r="CJ20" i="26"/>
  <c r="CI20" i="26"/>
  <c r="CH20" i="26"/>
  <c r="CG20" i="26"/>
  <c r="CF20" i="26"/>
  <c r="CE20" i="26"/>
  <c r="CD20" i="26"/>
  <c r="CC20" i="26"/>
  <c r="CB20" i="26"/>
  <c r="CA20" i="26"/>
  <c r="BZ20" i="26"/>
  <c r="BY20" i="26"/>
  <c r="BX20" i="26"/>
  <c r="BW20" i="26"/>
  <c r="BV20" i="26"/>
  <c r="BU20" i="26"/>
  <c r="BT20" i="26"/>
  <c r="BS20" i="26"/>
  <c r="BR20" i="26"/>
  <c r="BQ20" i="26"/>
  <c r="BP20" i="26"/>
  <c r="BO20" i="26"/>
  <c r="BN20" i="26"/>
  <c r="BM20" i="26"/>
  <c r="BL20" i="26"/>
  <c r="BK20" i="26"/>
  <c r="BJ20" i="26"/>
  <c r="BI20" i="26"/>
  <c r="BH20" i="26"/>
  <c r="BG20" i="26"/>
  <c r="BF20" i="26"/>
  <c r="BE20" i="26"/>
  <c r="BD20" i="26"/>
  <c r="BC20" i="26"/>
  <c r="BB20" i="26"/>
  <c r="BA20" i="26"/>
  <c r="AZ20" i="26"/>
  <c r="AY20" i="26"/>
  <c r="AX20" i="26"/>
  <c r="AW20" i="26"/>
  <c r="AV20" i="26"/>
  <c r="AU20" i="26"/>
  <c r="AT20" i="26"/>
  <c r="AS20" i="26"/>
  <c r="AR20" i="26"/>
  <c r="AQ20" i="26"/>
  <c r="AP20" i="26"/>
  <c r="AO20" i="26"/>
  <c r="AN20" i="26"/>
  <c r="AM20" i="26"/>
  <c r="AL20" i="26"/>
  <c r="AK20" i="26"/>
  <c r="AJ20" i="26"/>
  <c r="AI20" i="26"/>
  <c r="AH20" i="26"/>
  <c r="AG20" i="26"/>
  <c r="AF20" i="26"/>
  <c r="AE20" i="26"/>
  <c r="AD20" i="26"/>
  <c r="AC20" i="26"/>
  <c r="AB20" i="26"/>
  <c r="AA20" i="26"/>
  <c r="Z20" i="26"/>
  <c r="Y20" i="26"/>
  <c r="X20" i="26"/>
  <c r="W20" i="26"/>
  <c r="V20" i="26"/>
  <c r="U20" i="26"/>
  <c r="T20" i="26"/>
  <c r="S20" i="26"/>
  <c r="R20" i="26"/>
  <c r="Q20" i="26"/>
  <c r="P20" i="26"/>
  <c r="O20" i="26"/>
  <c r="N20" i="26"/>
  <c r="M20" i="26"/>
  <c r="L20" i="26"/>
  <c r="K20" i="26"/>
  <c r="J20" i="26"/>
  <c r="I20" i="26"/>
  <c r="H20" i="26"/>
  <c r="G20" i="26"/>
  <c r="F20" i="26"/>
  <c r="E20" i="26"/>
  <c r="D20" i="26"/>
  <c r="C20" i="26"/>
  <c r="C22" i="26" s="1"/>
  <c r="FS16" i="26"/>
  <c r="FR16" i="26"/>
  <c r="FQ16" i="26"/>
  <c r="FP16" i="26"/>
  <c r="FO16" i="26"/>
  <c r="FN16" i="26"/>
  <c r="FM16" i="26"/>
  <c r="FL16" i="26"/>
  <c r="FK16" i="26"/>
  <c r="FJ16" i="26"/>
  <c r="FI16" i="26"/>
  <c r="FH16" i="26"/>
  <c r="FG16" i="26"/>
  <c r="FF16" i="26"/>
  <c r="FE16" i="26"/>
  <c r="FD16" i="26"/>
  <c r="FC16" i="26"/>
  <c r="FB16" i="26"/>
  <c r="FA16" i="26"/>
  <c r="EZ16" i="26"/>
  <c r="EY16" i="26"/>
  <c r="EX16" i="26"/>
  <c r="EW16" i="26"/>
  <c r="EV16" i="26"/>
  <c r="EU16" i="26"/>
  <c r="ET16" i="26"/>
  <c r="ES16" i="26"/>
  <c r="ER16" i="26"/>
  <c r="EQ16" i="26"/>
  <c r="EO16" i="26"/>
  <c r="EN16" i="26"/>
  <c r="EM16" i="26"/>
  <c r="EL16" i="26"/>
  <c r="EK16" i="26"/>
  <c r="EJ16" i="26"/>
  <c r="EI16" i="26"/>
  <c r="EH16" i="26"/>
  <c r="EG16" i="26"/>
  <c r="EF16" i="26"/>
  <c r="EE16" i="26"/>
  <c r="ED16" i="26"/>
  <c r="EC16" i="26"/>
  <c r="EB16" i="26"/>
  <c r="EA16" i="26"/>
  <c r="DZ16" i="26"/>
  <c r="DY16" i="26"/>
  <c r="DX16" i="26"/>
  <c r="DW16" i="26"/>
  <c r="DV16" i="26"/>
  <c r="DU16" i="26"/>
  <c r="DT16" i="26"/>
  <c r="DS16" i="26"/>
  <c r="DR16" i="26"/>
  <c r="DQ16" i="26"/>
  <c r="DP16" i="26"/>
  <c r="DO16" i="26"/>
  <c r="DN16" i="26"/>
  <c r="DM16" i="26"/>
  <c r="DL16" i="26"/>
  <c r="DK16" i="26"/>
  <c r="DJ16" i="26"/>
  <c r="DI16" i="26"/>
  <c r="DH16" i="26"/>
  <c r="DG16" i="26"/>
  <c r="DF16" i="26"/>
  <c r="DE16" i="26"/>
  <c r="DD16" i="26"/>
  <c r="DC16" i="26"/>
  <c r="DB16" i="26"/>
  <c r="DA16" i="26"/>
  <c r="CZ16" i="26"/>
  <c r="CY16" i="26"/>
  <c r="CX16" i="26"/>
  <c r="CW16" i="26"/>
  <c r="CV16" i="26"/>
  <c r="CU16" i="26"/>
  <c r="CT16" i="26"/>
  <c r="CS16" i="26"/>
  <c r="CR16" i="26"/>
  <c r="CQ16" i="26"/>
  <c r="CP16" i="26"/>
  <c r="CO16" i="26"/>
  <c r="CN16" i="26"/>
  <c r="CM16" i="26"/>
  <c r="CL16" i="26"/>
  <c r="CK16" i="26"/>
  <c r="CJ16" i="26"/>
  <c r="CI16" i="26"/>
  <c r="CH16" i="26"/>
  <c r="CG16" i="26"/>
  <c r="CF16" i="26"/>
  <c r="CE16" i="26"/>
  <c r="CD16" i="26"/>
  <c r="CC16" i="26"/>
  <c r="CB16" i="26"/>
  <c r="CA16" i="26"/>
  <c r="BZ16" i="26"/>
  <c r="BY16" i="26"/>
  <c r="BX16" i="26"/>
  <c r="BW16" i="26"/>
  <c r="BV16" i="26"/>
  <c r="BU16" i="26"/>
  <c r="BT16" i="26"/>
  <c r="BS16" i="26"/>
  <c r="BR16" i="26"/>
  <c r="BQ16" i="26"/>
  <c r="BP16" i="26"/>
  <c r="BO16" i="26"/>
  <c r="BN16" i="26"/>
  <c r="BM16" i="26"/>
  <c r="BL16" i="26"/>
  <c r="BK16" i="26"/>
  <c r="BJ16" i="26"/>
  <c r="BI16" i="26"/>
  <c r="BH16" i="26"/>
  <c r="BG16" i="26"/>
  <c r="BF16" i="26"/>
  <c r="BE16" i="26"/>
  <c r="BD16" i="26"/>
  <c r="BC16" i="26"/>
  <c r="BB16" i="26"/>
  <c r="BA16" i="26"/>
  <c r="AZ16" i="26"/>
  <c r="AY16" i="26"/>
  <c r="AX16" i="26"/>
  <c r="AW16" i="26"/>
  <c r="AV16" i="26"/>
  <c r="AU16" i="26"/>
  <c r="AT16" i="26"/>
  <c r="AS16" i="26"/>
  <c r="AR16" i="26"/>
  <c r="AQ16" i="26"/>
  <c r="AP16" i="26"/>
  <c r="AO16" i="26"/>
  <c r="AN16" i="26"/>
  <c r="AM16" i="26"/>
  <c r="AL16" i="26"/>
  <c r="AK16" i="26"/>
  <c r="AJ16" i="26"/>
  <c r="AI16" i="26"/>
  <c r="AH16" i="26"/>
  <c r="AG16" i="26"/>
  <c r="AF16" i="26"/>
  <c r="AE16" i="26"/>
  <c r="AD16" i="26"/>
  <c r="AC16" i="26"/>
  <c r="AB16" i="26"/>
  <c r="AA16" i="26"/>
  <c r="Z16" i="26"/>
  <c r="Y16" i="26"/>
  <c r="X16" i="26"/>
  <c r="W16" i="26"/>
  <c r="V16" i="26"/>
  <c r="U16" i="26"/>
  <c r="T16" i="26"/>
  <c r="S16" i="26"/>
  <c r="R16" i="26"/>
  <c r="Q16" i="26"/>
  <c r="P16" i="26"/>
  <c r="O16" i="26"/>
  <c r="N16" i="26"/>
  <c r="M16" i="26"/>
  <c r="L16" i="26"/>
  <c r="K16" i="26"/>
  <c r="J16" i="26"/>
  <c r="I16" i="26"/>
  <c r="H16" i="26"/>
  <c r="G16" i="26"/>
  <c r="F16" i="26"/>
  <c r="E16" i="26"/>
  <c r="D16" i="26"/>
  <c r="C25" i="26" s="1"/>
  <c r="C16" i="26"/>
  <c r="FS6" i="26"/>
  <c r="FR6" i="26"/>
  <c r="FR55" i="26" s="1"/>
  <c r="FQ6" i="26"/>
  <c r="FQ55" i="26" s="1"/>
  <c r="FP6" i="26"/>
  <c r="FP56" i="26" s="1"/>
  <c r="FO6" i="26"/>
  <c r="FN6" i="26"/>
  <c r="FM6" i="26"/>
  <c r="FL6" i="26"/>
  <c r="FL56" i="26" s="1"/>
  <c r="FK6" i="26"/>
  <c r="FJ6" i="26"/>
  <c r="FJ55" i="26" s="1"/>
  <c r="FI6" i="26"/>
  <c r="FI56" i="26" s="1"/>
  <c r="FH6" i="26"/>
  <c r="FH56" i="26" s="1"/>
  <c r="FG6" i="26"/>
  <c r="FF6" i="26"/>
  <c r="FF55" i="26" s="1"/>
  <c r="FE6" i="26"/>
  <c r="FE56" i="26" s="1"/>
  <c r="FD6" i="26"/>
  <c r="FD56" i="26" s="1"/>
  <c r="FC6" i="26"/>
  <c r="FB6" i="26"/>
  <c r="FB56" i="26" s="1"/>
  <c r="FA6" i="26"/>
  <c r="FA55" i="26" s="1"/>
  <c r="EZ6" i="26"/>
  <c r="EZ56" i="26" s="1"/>
  <c r="EY6" i="26"/>
  <c r="EY55" i="26" s="1"/>
  <c r="EX6" i="26"/>
  <c r="EW6" i="26"/>
  <c r="EW56" i="26" s="1"/>
  <c r="EV6" i="26"/>
  <c r="EV56" i="26" s="1"/>
  <c r="EU6" i="26"/>
  <c r="EU56" i="26" s="1"/>
  <c r="ET6" i="26"/>
  <c r="ET56" i="26" s="1"/>
  <c r="ES6" i="26"/>
  <c r="ES56" i="26" s="1"/>
  <c r="ER6" i="26"/>
  <c r="ER56" i="26" s="1"/>
  <c r="EQ6" i="26"/>
  <c r="EP6" i="26"/>
  <c r="EP56" i="26" s="1"/>
  <c r="EO6" i="26"/>
  <c r="EN6" i="26"/>
  <c r="EN56" i="26" s="1"/>
  <c r="EM6" i="26"/>
  <c r="EL6" i="26"/>
  <c r="EL56" i="26" s="1"/>
  <c r="EK6" i="26"/>
  <c r="EK56" i="26" s="1"/>
  <c r="EJ6" i="26"/>
  <c r="EJ56" i="26" s="1"/>
  <c r="EI6" i="26"/>
  <c r="EH6" i="26"/>
  <c r="EH55" i="26" s="1"/>
  <c r="EG6" i="26"/>
  <c r="EF6" i="26"/>
  <c r="EF55" i="26" s="1"/>
  <c r="EE6" i="26"/>
  <c r="ED6" i="26"/>
  <c r="ED55" i="26" s="1"/>
  <c r="EC6" i="26"/>
  <c r="EC56" i="26" s="1"/>
  <c r="EB6" i="26"/>
  <c r="EB55" i="26" s="1"/>
  <c r="EA6" i="26"/>
  <c r="DZ6" i="26"/>
  <c r="DZ55" i="26" s="1"/>
  <c r="DY6" i="26"/>
  <c r="DX6" i="26"/>
  <c r="DX56" i="26" s="1"/>
  <c r="DW6" i="26"/>
  <c r="DV6" i="26"/>
  <c r="DV56" i="26" s="1"/>
  <c r="DU6" i="26"/>
  <c r="DU56" i="26" s="1"/>
  <c r="DT6" i="26"/>
  <c r="DT55" i="26" s="1"/>
  <c r="DS6" i="26"/>
  <c r="DS55" i="26" s="1"/>
  <c r="DR6" i="26"/>
  <c r="DR55" i="26" s="1"/>
  <c r="DQ6" i="26"/>
  <c r="DP6" i="26"/>
  <c r="DP56" i="26" s="1"/>
  <c r="DO6" i="26"/>
  <c r="DN6" i="26"/>
  <c r="DM6" i="26"/>
  <c r="DL6" i="26"/>
  <c r="DL56" i="26" s="1"/>
  <c r="DK6" i="26"/>
  <c r="DJ6" i="26"/>
  <c r="DJ56" i="26" s="1"/>
  <c r="DI6" i="26"/>
  <c r="DH6" i="26"/>
  <c r="DH56" i="26" s="1"/>
  <c r="DG6" i="26"/>
  <c r="DF6" i="26"/>
  <c r="DF56" i="26" s="1"/>
  <c r="DE6" i="26"/>
  <c r="DD6" i="26"/>
  <c r="DD56" i="26" s="1"/>
  <c r="DC6" i="26"/>
  <c r="DB6" i="26"/>
  <c r="DB55" i="26" s="1"/>
  <c r="DA6" i="26"/>
  <c r="CZ6" i="26"/>
  <c r="CZ56" i="26" s="1"/>
  <c r="CY6" i="26"/>
  <c r="CY56" i="26" s="1"/>
  <c r="CX6" i="26"/>
  <c r="CX55" i="26" s="1"/>
  <c r="CW6" i="26"/>
  <c r="CV6" i="26"/>
  <c r="CV55" i="26" s="1"/>
  <c r="CU6" i="26"/>
  <c r="CU56" i="26" s="1"/>
  <c r="CT6" i="26"/>
  <c r="CT55" i="26" s="1"/>
  <c r="CS6" i="26"/>
  <c r="CR6" i="26"/>
  <c r="CR55" i="26" s="1"/>
  <c r="CQ6" i="26"/>
  <c r="CP6" i="26"/>
  <c r="CP56" i="26" s="1"/>
  <c r="CO6" i="26"/>
  <c r="CO56" i="26" s="1"/>
  <c r="CN6" i="26"/>
  <c r="CN55" i="26" s="1"/>
  <c r="CM6" i="26"/>
  <c r="CM56" i="26" s="1"/>
  <c r="CL6" i="26"/>
  <c r="CK6" i="26"/>
  <c r="CJ6" i="26"/>
  <c r="CJ56" i="26" s="1"/>
  <c r="CI6" i="26"/>
  <c r="CH6" i="26"/>
  <c r="CH56" i="26" s="1"/>
  <c r="CG6" i="26"/>
  <c r="CG56" i="26" s="1"/>
  <c r="CF6" i="26"/>
  <c r="CF56" i="26" s="1"/>
  <c r="CE6" i="26"/>
  <c r="CE56" i="26" s="1"/>
  <c r="CD6" i="26"/>
  <c r="CD56" i="26" s="1"/>
  <c r="CC6" i="26"/>
  <c r="CB6" i="26"/>
  <c r="CB55" i="26" s="1"/>
  <c r="CA6" i="26"/>
  <c r="BZ6" i="26"/>
  <c r="BY6" i="26"/>
  <c r="BY55" i="26" s="1"/>
  <c r="BX6" i="26"/>
  <c r="BX55" i="26" s="1"/>
  <c r="BW6" i="26"/>
  <c r="BW55" i="26" s="1"/>
  <c r="BV6" i="26"/>
  <c r="BU6" i="26"/>
  <c r="BT6" i="26"/>
  <c r="BS6" i="26"/>
  <c r="BR6" i="26"/>
  <c r="BR55" i="26" s="1"/>
  <c r="BQ6" i="26"/>
  <c r="BQ55" i="26" s="1"/>
  <c r="BP6" i="26"/>
  <c r="BO6" i="26"/>
  <c r="BN6" i="26"/>
  <c r="BM6" i="26"/>
  <c r="BL6" i="26"/>
  <c r="BL55" i="26" s="1"/>
  <c r="BK6" i="26"/>
  <c r="BJ6" i="26"/>
  <c r="BI6" i="26"/>
  <c r="BH6" i="26"/>
  <c r="BH55" i="26" s="1"/>
  <c r="BG6" i="26"/>
  <c r="BG55" i="26" s="1"/>
  <c r="BF6" i="26"/>
  <c r="BE6" i="26"/>
  <c r="BE55" i="26" s="1"/>
  <c r="BD6" i="26"/>
  <c r="BD57" i="26" s="1"/>
  <c r="BC6" i="26"/>
  <c r="BB6" i="26"/>
  <c r="BA6" i="26"/>
  <c r="AZ6" i="26"/>
  <c r="AY6" i="26"/>
  <c r="AX6" i="26"/>
  <c r="AW6" i="26"/>
  <c r="AV6" i="26"/>
  <c r="AV57" i="26" s="1"/>
  <c r="AU6" i="26"/>
  <c r="AT6" i="26"/>
  <c r="AS6" i="26"/>
  <c r="AR6" i="26"/>
  <c r="AQ6" i="26"/>
  <c r="AP6" i="26"/>
  <c r="AP56" i="26" s="1"/>
  <c r="AO6" i="26"/>
  <c r="AN6" i="26"/>
  <c r="AN57" i="26" s="1"/>
  <c r="AM6" i="26"/>
  <c r="AL6" i="26"/>
  <c r="AL56" i="26" s="1"/>
  <c r="AK6" i="26"/>
  <c r="AK56" i="26" s="1"/>
  <c r="AJ6" i="26"/>
  <c r="AJ57" i="26" s="1"/>
  <c r="AI6" i="26"/>
  <c r="AI56" i="26" s="1"/>
  <c r="AH6" i="26"/>
  <c r="AH57" i="26" s="1"/>
  <c r="AG6" i="26"/>
  <c r="AG57" i="26" s="1"/>
  <c r="AF6" i="26"/>
  <c r="AF56" i="26" s="1"/>
  <c r="AE6" i="26"/>
  <c r="AD6" i="26"/>
  <c r="AC6" i="26"/>
  <c r="AC57" i="26" s="1"/>
  <c r="AB6" i="26"/>
  <c r="AB56" i="26" s="1"/>
  <c r="AA6" i="26"/>
  <c r="AA56" i="26" s="1"/>
  <c r="Z6" i="26"/>
  <c r="Y6" i="26"/>
  <c r="X6" i="26"/>
  <c r="X57" i="26" s="1"/>
  <c r="W6" i="26"/>
  <c r="V6" i="26"/>
  <c r="V56" i="26" s="1"/>
  <c r="U6" i="26"/>
  <c r="U56" i="26" s="1"/>
  <c r="T6" i="26"/>
  <c r="T56" i="26" s="1"/>
  <c r="S6" i="26"/>
  <c r="R6" i="26"/>
  <c r="R57" i="26" s="1"/>
  <c r="Q6" i="26"/>
  <c r="Q57" i="26" s="1"/>
  <c r="P6" i="26"/>
  <c r="P56" i="26" s="1"/>
  <c r="O6" i="26"/>
  <c r="O56" i="26" s="1"/>
  <c r="N6" i="26"/>
  <c r="N57" i="26" s="1"/>
  <c r="M6" i="26"/>
  <c r="M56" i="26" s="1"/>
  <c r="L6" i="26"/>
  <c r="L57" i="26" s="1"/>
  <c r="K6" i="26"/>
  <c r="J6" i="26"/>
  <c r="J56" i="26" s="1"/>
  <c r="I6" i="26"/>
  <c r="I56" i="26" s="1"/>
  <c r="H6" i="26"/>
  <c r="H57" i="26" s="1"/>
  <c r="G6" i="26"/>
  <c r="F6" i="26"/>
  <c r="F57" i="26" s="1"/>
  <c r="E6" i="26"/>
  <c r="E56" i="26" s="1"/>
  <c r="D6" i="26"/>
  <c r="D56" i="26" s="1"/>
  <c r="C6" i="26"/>
  <c r="C56" i="26" s="1"/>
  <c r="FS5" i="26"/>
  <c r="FR5" i="26"/>
  <c r="FQ5" i="26"/>
  <c r="FP5" i="26"/>
  <c r="FO5" i="26"/>
  <c r="FN5" i="26"/>
  <c r="FM5" i="26"/>
  <c r="FL5" i="26"/>
  <c r="FK5" i="26"/>
  <c r="FJ5" i="26"/>
  <c r="FI5" i="26"/>
  <c r="FH5" i="26"/>
  <c r="FG5" i="26"/>
  <c r="FF5" i="26"/>
  <c r="FE5" i="26"/>
  <c r="FD5" i="26"/>
  <c r="FC5" i="26"/>
  <c r="FB5" i="26"/>
  <c r="FA5" i="26"/>
  <c r="EZ5" i="26"/>
  <c r="EY5" i="26"/>
  <c r="EX5" i="26"/>
  <c r="EW5" i="26"/>
  <c r="EV5" i="26"/>
  <c r="EU5" i="26"/>
  <c r="ET5" i="26"/>
  <c r="ES5" i="26"/>
  <c r="ER5" i="26"/>
  <c r="EQ5" i="26"/>
  <c r="EP5" i="26"/>
  <c r="EO5" i="26"/>
  <c r="EN5" i="26"/>
  <c r="EM5" i="26"/>
  <c r="EL5" i="26"/>
  <c r="EK5" i="26"/>
  <c r="EJ5" i="26"/>
  <c r="EI5" i="26"/>
  <c r="EH5" i="26"/>
  <c r="EG5" i="26"/>
  <c r="EF5" i="26"/>
  <c r="EE5" i="26"/>
  <c r="ED5" i="26"/>
  <c r="EC5" i="26"/>
  <c r="EB5" i="26"/>
  <c r="EA5" i="26"/>
  <c r="DZ5" i="26"/>
  <c r="DY5" i="26"/>
  <c r="DX5" i="26"/>
  <c r="DW5" i="26"/>
  <c r="DV5" i="26"/>
  <c r="DU5" i="26"/>
  <c r="DT5" i="26"/>
  <c r="DS5" i="26"/>
  <c r="DR5" i="26"/>
  <c r="DQ5" i="26"/>
  <c r="DP5" i="26"/>
  <c r="DO5" i="26"/>
  <c r="DN5" i="26"/>
  <c r="DM5" i="26"/>
  <c r="DL5" i="26"/>
  <c r="DK5" i="26"/>
  <c r="DJ5" i="26"/>
  <c r="DI5" i="26"/>
  <c r="DH5" i="26"/>
  <c r="DG5" i="26"/>
  <c r="DF5" i="26"/>
  <c r="DE5" i="26"/>
  <c r="DD5" i="26"/>
  <c r="DC5" i="26"/>
  <c r="DB5" i="26"/>
  <c r="DA5" i="26"/>
  <c r="CZ5" i="26"/>
  <c r="CY5" i="26"/>
  <c r="CX5" i="26"/>
  <c r="CW5" i="26"/>
  <c r="CV5" i="26"/>
  <c r="CU5" i="26"/>
  <c r="CT5" i="26"/>
  <c r="CS5" i="26"/>
  <c r="CR5" i="26"/>
  <c r="CQ5" i="26"/>
  <c r="CP5" i="26"/>
  <c r="CO5" i="26"/>
  <c r="CN5" i="26"/>
  <c r="CM5" i="26"/>
  <c r="CL5" i="26"/>
  <c r="CK5" i="26"/>
  <c r="CJ5" i="26"/>
  <c r="CI5" i="26"/>
  <c r="CH5" i="26"/>
  <c r="CG5" i="26"/>
  <c r="CF5" i="26"/>
  <c r="CE5" i="26"/>
  <c r="CD5" i="26"/>
  <c r="CC5" i="26"/>
  <c r="CB5" i="26"/>
  <c r="CA5" i="26"/>
  <c r="BZ5" i="26"/>
  <c r="BY5" i="26"/>
  <c r="BX5" i="26"/>
  <c r="BW5" i="26"/>
  <c r="BV5" i="26"/>
  <c r="BU5" i="26"/>
  <c r="BT5" i="26"/>
  <c r="BS5" i="26"/>
  <c r="BR5" i="26"/>
  <c r="BQ5" i="26"/>
  <c r="BP5" i="26"/>
  <c r="BO5" i="26"/>
  <c r="BN5" i="26"/>
  <c r="BM5" i="26"/>
  <c r="BL5" i="26"/>
  <c r="BK5" i="26"/>
  <c r="BJ5" i="26"/>
  <c r="BI5" i="26"/>
  <c r="BH5" i="26"/>
  <c r="BG5" i="26"/>
  <c r="BF5" i="26"/>
  <c r="BE5" i="26"/>
  <c r="BD5" i="26"/>
  <c r="BC5" i="26"/>
  <c r="BB5" i="26"/>
  <c r="BA5" i="26"/>
  <c r="AZ5" i="26"/>
  <c r="AY5" i="26"/>
  <c r="AX5" i="26"/>
  <c r="AW5" i="26"/>
  <c r="AV5" i="26"/>
  <c r="AU5" i="26"/>
  <c r="AT5" i="26"/>
  <c r="AS5" i="26"/>
  <c r="AR5" i="26"/>
  <c r="AQ5" i="26"/>
  <c r="AP5" i="26"/>
  <c r="AO5" i="26"/>
  <c r="AN5" i="26"/>
  <c r="AM5" i="26"/>
  <c r="AL5" i="26"/>
  <c r="AK5" i="26"/>
  <c r="AJ5" i="26"/>
  <c r="AI5" i="26"/>
  <c r="AH5" i="26"/>
  <c r="AG5" i="26"/>
  <c r="AF5" i="26"/>
  <c r="AE5" i="26"/>
  <c r="AD5" i="26"/>
  <c r="AC5" i="26"/>
  <c r="AB5" i="26"/>
  <c r="AA5" i="26"/>
  <c r="Z5" i="26"/>
  <c r="Y5" i="26"/>
  <c r="X5" i="26"/>
  <c r="W5" i="26"/>
  <c r="V5" i="26"/>
  <c r="U5" i="26"/>
  <c r="T5" i="26"/>
  <c r="S5" i="26"/>
  <c r="R5" i="26"/>
  <c r="Q5" i="26"/>
  <c r="P5" i="26"/>
  <c r="O5" i="26"/>
  <c r="N5" i="26"/>
  <c r="M5" i="26"/>
  <c r="L5" i="26"/>
  <c r="K5" i="26"/>
  <c r="J5" i="26"/>
  <c r="I5" i="26"/>
  <c r="H5" i="26"/>
  <c r="G5" i="26"/>
  <c r="F5" i="26"/>
  <c r="E5" i="26"/>
  <c r="D5" i="26"/>
  <c r="C5" i="26"/>
  <c r="DZ1" i="26"/>
  <c r="DX1" i="26"/>
  <c r="DH1" i="26"/>
  <c r="CJ1" i="26"/>
  <c r="BU1" i="26"/>
  <c r="BB1" i="26"/>
  <c r="AL1" i="26"/>
  <c r="W1" i="26"/>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54" i="25"/>
  <c r="C53" i="25"/>
  <c r="C52" i="25"/>
  <c r="C51" i="25"/>
  <c r="D16" i="25"/>
  <c r="C25" i="25" s="1"/>
  <c r="C29" i="25"/>
  <c r="FS20" i="25"/>
  <c r="FR20" i="25"/>
  <c r="FQ20" i="25"/>
  <c r="FP20" i="25"/>
  <c r="FO20" i="25"/>
  <c r="FN20" i="25"/>
  <c r="FM20" i="25"/>
  <c r="FL20" i="25"/>
  <c r="FK20" i="25"/>
  <c r="FJ20" i="25"/>
  <c r="FI20" i="25"/>
  <c r="FH20" i="25"/>
  <c r="FG20" i="25"/>
  <c r="FF20" i="25"/>
  <c r="FE20" i="25"/>
  <c r="FD20" i="25"/>
  <c r="FC20" i="25"/>
  <c r="FB20" i="25"/>
  <c r="FA20" i="25"/>
  <c r="EZ20" i="25"/>
  <c r="EY20" i="25"/>
  <c r="EX20" i="25"/>
  <c r="EW20" i="25"/>
  <c r="EV20" i="25"/>
  <c r="EU20" i="25"/>
  <c r="ET20" i="25"/>
  <c r="ES20" i="25"/>
  <c r="ER20" i="25"/>
  <c r="EQ20" i="25"/>
  <c r="EP20" i="25"/>
  <c r="EO20" i="25"/>
  <c r="EN20" i="25"/>
  <c r="EM20" i="25"/>
  <c r="EL20" i="25"/>
  <c r="EK20" i="25"/>
  <c r="EJ20" i="25"/>
  <c r="EI20" i="25"/>
  <c r="EH20" i="25"/>
  <c r="EG20" i="25"/>
  <c r="EF20" i="25"/>
  <c r="EE20" i="25"/>
  <c r="ED20" i="25"/>
  <c r="EC20" i="25"/>
  <c r="EB20" i="25"/>
  <c r="EA20" i="25"/>
  <c r="DZ20" i="25"/>
  <c r="DY20" i="25"/>
  <c r="DX20" i="25"/>
  <c r="DW20" i="25"/>
  <c r="DV20" i="25"/>
  <c r="DU20" i="25"/>
  <c r="DT20" i="25"/>
  <c r="DS20" i="25"/>
  <c r="DR20" i="25"/>
  <c r="DQ20" i="25"/>
  <c r="DP20" i="25"/>
  <c r="DO20" i="25"/>
  <c r="DN20" i="25"/>
  <c r="DM20" i="25"/>
  <c r="DL20" i="25"/>
  <c r="DK20" i="25"/>
  <c r="DJ20" i="25"/>
  <c r="DI20" i="25"/>
  <c r="DH20" i="25"/>
  <c r="DG20" i="25"/>
  <c r="DF20" i="25"/>
  <c r="DE20" i="25"/>
  <c r="DD20" i="25"/>
  <c r="DC20" i="25"/>
  <c r="DB20" i="25"/>
  <c r="DA20" i="25"/>
  <c r="CZ20" i="25"/>
  <c r="CY20" i="25"/>
  <c r="CX20" i="25"/>
  <c r="CW20" i="25"/>
  <c r="CV20" i="25"/>
  <c r="CU20" i="25"/>
  <c r="CT20" i="25"/>
  <c r="CS20" i="25"/>
  <c r="CR20" i="25"/>
  <c r="CQ20" i="25"/>
  <c r="CP20" i="25"/>
  <c r="CO20" i="25"/>
  <c r="CN20" i="25"/>
  <c r="CM20" i="25"/>
  <c r="CL20" i="25"/>
  <c r="CK20" i="25"/>
  <c r="CJ20" i="25"/>
  <c r="CI20" i="25"/>
  <c r="CH20" i="25"/>
  <c r="CG20" i="25"/>
  <c r="CF20" i="25"/>
  <c r="CE20" i="25"/>
  <c r="CD20" i="25"/>
  <c r="CC20" i="25"/>
  <c r="CB20" i="25"/>
  <c r="CA20" i="25"/>
  <c r="BZ20" i="25"/>
  <c r="BY20" i="25"/>
  <c r="BX20" i="25"/>
  <c r="BW20" i="25"/>
  <c r="BV20" i="25"/>
  <c r="BU20" i="25"/>
  <c r="BT20" i="25"/>
  <c r="BS20" i="25"/>
  <c r="BR20" i="25"/>
  <c r="BQ20" i="25"/>
  <c r="BP20" i="25"/>
  <c r="BO20" i="25"/>
  <c r="BN20" i="25"/>
  <c r="BM20" i="25"/>
  <c r="BL20" i="25"/>
  <c r="BK20" i="25"/>
  <c r="BJ20" i="25"/>
  <c r="BI20" i="25"/>
  <c r="BH20" i="25"/>
  <c r="BG20" i="25"/>
  <c r="BF20" i="25"/>
  <c r="BE20" i="25"/>
  <c r="BD20" i="25"/>
  <c r="BC20" i="25"/>
  <c r="BB20" i="25"/>
  <c r="BA20" i="25"/>
  <c r="AZ20" i="25"/>
  <c r="AY20" i="25"/>
  <c r="AX20" i="25"/>
  <c r="AW20" i="25"/>
  <c r="AV20" i="25"/>
  <c r="AU20" i="25"/>
  <c r="AT20" i="25"/>
  <c r="AS20" i="25"/>
  <c r="AR20" i="25"/>
  <c r="AQ20" i="25"/>
  <c r="AP20" i="25"/>
  <c r="AO20" i="25"/>
  <c r="AN20" i="25"/>
  <c r="AM20" i="25"/>
  <c r="AL20" i="25"/>
  <c r="AK20" i="25"/>
  <c r="AJ20" i="25"/>
  <c r="AI20" i="25"/>
  <c r="AH20" i="25"/>
  <c r="AG20" i="25"/>
  <c r="AF20" i="25"/>
  <c r="AE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E20" i="25"/>
  <c r="D20" i="25"/>
  <c r="C20" i="25"/>
  <c r="C22" i="25" s="1"/>
  <c r="FS16" i="25"/>
  <c r="FR16" i="25"/>
  <c r="FQ16" i="25"/>
  <c r="FP16" i="25"/>
  <c r="FO16" i="25"/>
  <c r="FN16" i="25"/>
  <c r="FM16" i="25"/>
  <c r="FL16" i="25"/>
  <c r="FK16" i="25"/>
  <c r="FJ16" i="25"/>
  <c r="FI16" i="25"/>
  <c r="FH16" i="25"/>
  <c r="FG16" i="25"/>
  <c r="FF16" i="25"/>
  <c r="FE16" i="25"/>
  <c r="FD16" i="25"/>
  <c r="FC16" i="25"/>
  <c r="FB16" i="25"/>
  <c r="FA16" i="25"/>
  <c r="EZ16" i="25"/>
  <c r="EY16" i="25"/>
  <c r="EX16" i="25"/>
  <c r="EW16" i="25"/>
  <c r="EV16" i="25"/>
  <c r="EU16" i="25"/>
  <c r="ET16" i="25"/>
  <c r="ES16" i="25"/>
  <c r="ER16" i="25"/>
  <c r="EQ16" i="25"/>
  <c r="EP16" i="25"/>
  <c r="EO16" i="25"/>
  <c r="EN16" i="25"/>
  <c r="EM16" i="25"/>
  <c r="EL16" i="25"/>
  <c r="EK16" i="25"/>
  <c r="EJ16" i="25"/>
  <c r="EI16" i="25"/>
  <c r="EH16" i="25"/>
  <c r="EG16" i="25"/>
  <c r="EF16" i="25"/>
  <c r="EE16" i="25"/>
  <c r="ED16" i="25"/>
  <c r="EC16" i="25"/>
  <c r="EB16" i="25"/>
  <c r="EA16" i="25"/>
  <c r="DZ16" i="25"/>
  <c r="DY16" i="25"/>
  <c r="DX16" i="25"/>
  <c r="DW16" i="25"/>
  <c r="DV16" i="25"/>
  <c r="DU16" i="25"/>
  <c r="DT16" i="25"/>
  <c r="DS16" i="25"/>
  <c r="DR16" i="25"/>
  <c r="DQ16" i="25"/>
  <c r="DP16" i="25"/>
  <c r="DO16" i="25"/>
  <c r="DN16" i="25"/>
  <c r="DM16" i="25"/>
  <c r="DL16" i="25"/>
  <c r="DK16" i="25"/>
  <c r="DJ16" i="25"/>
  <c r="DI16" i="25"/>
  <c r="DH16" i="25"/>
  <c r="DG16" i="25"/>
  <c r="DF16" i="25"/>
  <c r="DE16" i="25"/>
  <c r="DD16" i="25"/>
  <c r="DC16" i="25"/>
  <c r="DB16" i="25"/>
  <c r="DA16" i="25"/>
  <c r="CZ16" i="25"/>
  <c r="CY16" i="25"/>
  <c r="CX16" i="25"/>
  <c r="CW16" i="25"/>
  <c r="CV16" i="25"/>
  <c r="CU16" i="25"/>
  <c r="CT16" i="25"/>
  <c r="CS16" i="25"/>
  <c r="CR16" i="25"/>
  <c r="CQ16" i="25"/>
  <c r="CP16" i="25"/>
  <c r="CO16" i="25"/>
  <c r="CN16" i="25"/>
  <c r="CM16" i="25"/>
  <c r="CL16" i="25"/>
  <c r="CK16" i="25"/>
  <c r="CJ16" i="25"/>
  <c r="CI16" i="25"/>
  <c r="CH16" i="25"/>
  <c r="CG16" i="25"/>
  <c r="CF16" i="25"/>
  <c r="CE16" i="25"/>
  <c r="CD16" i="25"/>
  <c r="CC16" i="25"/>
  <c r="CB16" i="25"/>
  <c r="CA16" i="25"/>
  <c r="BZ16" i="25"/>
  <c r="BY16" i="25"/>
  <c r="BX16" i="25"/>
  <c r="BW16" i="25"/>
  <c r="BV16" i="25"/>
  <c r="BU16" i="25"/>
  <c r="BT16" i="25"/>
  <c r="BS16" i="25"/>
  <c r="BR16"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C16" i="25"/>
  <c r="FS6" i="25"/>
  <c r="FS55" i="25" s="1"/>
  <c r="FR6" i="25"/>
  <c r="FR55" i="25" s="1"/>
  <c r="FQ6" i="25"/>
  <c r="FP6" i="25"/>
  <c r="FO6" i="25"/>
  <c r="FN6" i="25"/>
  <c r="FN55" i="25" s="1"/>
  <c r="FM6" i="25"/>
  <c r="FM55" i="25" s="1"/>
  <c r="FL6" i="25"/>
  <c r="FL55" i="25" s="1"/>
  <c r="FK6" i="25"/>
  <c r="FJ6" i="25"/>
  <c r="FJ56" i="25" s="1"/>
  <c r="FI6" i="25"/>
  <c r="FI55" i="25" s="1"/>
  <c r="FH6" i="25"/>
  <c r="FG6" i="25"/>
  <c r="FG56" i="25" s="1"/>
  <c r="FF6" i="25"/>
  <c r="FF55" i="25" s="1"/>
  <c r="FE6" i="25"/>
  <c r="FE56" i="25" s="1"/>
  <c r="FD6" i="25"/>
  <c r="FC6" i="25"/>
  <c r="FC56" i="25" s="1"/>
  <c r="FB6" i="25"/>
  <c r="FB55" i="25" s="1"/>
  <c r="FA6" i="25"/>
  <c r="FA56" i="25" s="1"/>
  <c r="EZ6" i="25"/>
  <c r="EY6" i="25"/>
  <c r="EY56" i="25" s="1"/>
  <c r="EX6" i="25"/>
  <c r="EX56" i="25" s="1"/>
  <c r="EW6" i="25"/>
  <c r="EW55" i="25" s="1"/>
  <c r="EV6" i="25"/>
  <c r="EV56" i="25" s="1"/>
  <c r="EU6" i="25"/>
  <c r="ET6" i="25"/>
  <c r="ET56" i="25" s="1"/>
  <c r="ES6" i="25"/>
  <c r="ER6" i="25"/>
  <c r="EQ6" i="25"/>
  <c r="EQ56" i="25" s="1"/>
  <c r="EP6" i="25"/>
  <c r="EP56" i="25" s="1"/>
  <c r="EO6" i="25"/>
  <c r="EO56" i="25" s="1"/>
  <c r="EN6" i="25"/>
  <c r="EN56" i="25" s="1"/>
  <c r="EM6" i="25"/>
  <c r="EM56" i="25" s="1"/>
  <c r="EL6" i="25"/>
  <c r="EL56" i="25" s="1"/>
  <c r="EK6" i="25"/>
  <c r="EK55" i="25" s="1"/>
  <c r="EJ6" i="25"/>
  <c r="EI6" i="25"/>
  <c r="EH6" i="25"/>
  <c r="EH55" i="25" s="1"/>
  <c r="EG6" i="25"/>
  <c r="EG55" i="25" s="1"/>
  <c r="EF6" i="25"/>
  <c r="EF55" i="25" s="1"/>
  <c r="EE6" i="25"/>
  <c r="ED6" i="25"/>
  <c r="ED55" i="25" s="1"/>
  <c r="EC6" i="25"/>
  <c r="EB6" i="25"/>
  <c r="EA6" i="25"/>
  <c r="EA56" i="25" s="1"/>
  <c r="DZ6" i="25"/>
  <c r="DZ56" i="25" s="1"/>
  <c r="DY6" i="25"/>
  <c r="DY55" i="25" s="1"/>
  <c r="DX6" i="25"/>
  <c r="DW6" i="25"/>
  <c r="DV6" i="25"/>
  <c r="DV55" i="25" s="1"/>
  <c r="DU6" i="25"/>
  <c r="DT6" i="25"/>
  <c r="DS6" i="25"/>
  <c r="DR6" i="25"/>
  <c r="DR56" i="25" s="1"/>
  <c r="DQ6" i="25"/>
  <c r="DQ56" i="25" s="1"/>
  <c r="DP6" i="25"/>
  <c r="DO6" i="25"/>
  <c r="DN6" i="25"/>
  <c r="DN55" i="25" s="1"/>
  <c r="DM6" i="25"/>
  <c r="DL6" i="25"/>
  <c r="DL55" i="25" s="1"/>
  <c r="DK6" i="25"/>
  <c r="DJ6" i="25"/>
  <c r="DJ56" i="25" s="1"/>
  <c r="DI6" i="25"/>
  <c r="DI56" i="25" s="1"/>
  <c r="DH6" i="25"/>
  <c r="DG6" i="25"/>
  <c r="DF6" i="25"/>
  <c r="DF56" i="25" s="1"/>
  <c r="DE6" i="25"/>
  <c r="DE55" i="25" s="1"/>
  <c r="DD6" i="25"/>
  <c r="DC6" i="25"/>
  <c r="DC56" i="25" s="1"/>
  <c r="DB6" i="25"/>
  <c r="DB55" i="25" s="1"/>
  <c r="DA6" i="25"/>
  <c r="DA55" i="25" s="1"/>
  <c r="CZ6" i="25"/>
  <c r="CZ55" i="25" s="1"/>
  <c r="CY6" i="25"/>
  <c r="CY55" i="25" s="1"/>
  <c r="CX6" i="25"/>
  <c r="CX56" i="25" s="1"/>
  <c r="CW6" i="25"/>
  <c r="CV6" i="25"/>
  <c r="CU6" i="25"/>
  <c r="CU56" i="25" s="1"/>
  <c r="CT6" i="25"/>
  <c r="CT56" i="25" s="1"/>
  <c r="CS6" i="25"/>
  <c r="CR6" i="25"/>
  <c r="CQ6" i="25"/>
  <c r="CQ56" i="25" s="1"/>
  <c r="CP6" i="25"/>
  <c r="CO6" i="25"/>
  <c r="CO56" i="25" s="1"/>
  <c r="CN6" i="25"/>
  <c r="CM6" i="25"/>
  <c r="CM56" i="25" s="1"/>
  <c r="CL6" i="25"/>
  <c r="CL56" i="25" s="1"/>
  <c r="CK6" i="25"/>
  <c r="CK55" i="25" s="1"/>
  <c r="CJ6" i="25"/>
  <c r="CJ56" i="25" s="1"/>
  <c r="CI6" i="25"/>
  <c r="CI56" i="25" s="1"/>
  <c r="CH6" i="25"/>
  <c r="CH55" i="25" s="1"/>
  <c r="CG6" i="25"/>
  <c r="CF6" i="25"/>
  <c r="CE6" i="25"/>
  <c r="CE55" i="25" s="1"/>
  <c r="CD6" i="25"/>
  <c r="CD56" i="25" s="1"/>
  <c r="CC6" i="25"/>
  <c r="CC56" i="25" s="1"/>
  <c r="CB6" i="25"/>
  <c r="CB56" i="25" s="1"/>
  <c r="CA6" i="25"/>
  <c r="CA56" i="25" s="1"/>
  <c r="BZ6" i="25"/>
  <c r="BZ55" i="25" s="1"/>
  <c r="BY6" i="25"/>
  <c r="BX6" i="25"/>
  <c r="BW6" i="25"/>
  <c r="BW55" i="25" s="1"/>
  <c r="BV6" i="25"/>
  <c r="BV56" i="25" s="1"/>
  <c r="BU6" i="25"/>
  <c r="BU56" i="25" s="1"/>
  <c r="BT6" i="25"/>
  <c r="BT55" i="25" s="1"/>
  <c r="BS6" i="25"/>
  <c r="BR6" i="25"/>
  <c r="BR55" i="25" s="1"/>
  <c r="BQ6" i="25"/>
  <c r="BP6" i="25"/>
  <c r="BO6" i="25"/>
  <c r="BN6" i="25"/>
  <c r="BM6" i="25"/>
  <c r="BL6" i="25"/>
  <c r="BK6" i="25"/>
  <c r="BK55" i="25" s="1"/>
  <c r="BJ6" i="25"/>
  <c r="BI6" i="25"/>
  <c r="BH6" i="25"/>
  <c r="BG6" i="25"/>
  <c r="BF6" i="25"/>
  <c r="BF55" i="25" s="1"/>
  <c r="BE6" i="25"/>
  <c r="BE57" i="25" s="1"/>
  <c r="BD6" i="25"/>
  <c r="BC6" i="25"/>
  <c r="BB6" i="25"/>
  <c r="BB57" i="25" s="1"/>
  <c r="BA6" i="25"/>
  <c r="AZ6" i="25"/>
  <c r="AY6" i="25"/>
  <c r="AX6" i="25"/>
  <c r="AW6" i="25"/>
  <c r="AV6" i="25"/>
  <c r="AU6" i="25"/>
  <c r="AT6" i="25"/>
  <c r="AS6" i="25"/>
  <c r="AR6" i="25"/>
  <c r="AR57" i="25" s="1"/>
  <c r="AQ6" i="25"/>
  <c r="AQ57" i="25" s="1"/>
  <c r="AP6" i="25"/>
  <c r="AP57" i="25" s="1"/>
  <c r="AO6" i="25"/>
  <c r="AO56" i="25" s="1"/>
  <c r="AN6" i="25"/>
  <c r="AN56" i="25" s="1"/>
  <c r="AM6" i="25"/>
  <c r="AM57" i="25" s="1"/>
  <c r="AL6" i="25"/>
  <c r="AL56" i="25" s="1"/>
  <c r="AK6" i="25"/>
  <c r="AK56" i="25" s="1"/>
  <c r="AJ6" i="25"/>
  <c r="AJ56" i="25" s="1"/>
  <c r="AI6" i="25"/>
  <c r="AI56" i="25" s="1"/>
  <c r="AH6" i="25"/>
  <c r="AH56" i="25" s="1"/>
  <c r="AG6" i="25"/>
  <c r="AG56" i="25" s="1"/>
  <c r="AF6" i="25"/>
  <c r="AE6" i="25"/>
  <c r="AE56" i="25" s="1"/>
  <c r="AD6" i="25"/>
  <c r="AD57" i="25" s="1"/>
  <c r="AC6" i="25"/>
  <c r="AB6" i="25"/>
  <c r="AA6" i="25"/>
  <c r="AA56" i="25" s="1"/>
  <c r="Z6" i="25"/>
  <c r="Z56" i="25" s="1"/>
  <c r="Y6" i="25"/>
  <c r="X6" i="25"/>
  <c r="X57" i="25" s="1"/>
  <c r="W6" i="25"/>
  <c r="V6" i="25"/>
  <c r="V57" i="25" s="1"/>
  <c r="U6" i="25"/>
  <c r="T6" i="25"/>
  <c r="S6" i="25"/>
  <c r="R6" i="25"/>
  <c r="R56" i="25" s="1"/>
  <c r="Q6" i="25"/>
  <c r="P6" i="25"/>
  <c r="P56" i="25" s="1"/>
  <c r="O6" i="25"/>
  <c r="O56" i="25" s="1"/>
  <c r="N6" i="25"/>
  <c r="N56" i="25" s="1"/>
  <c r="M6" i="25"/>
  <c r="L6" i="25"/>
  <c r="K6" i="25"/>
  <c r="J6" i="25"/>
  <c r="J57" i="25" s="1"/>
  <c r="I6" i="25"/>
  <c r="I57" i="25" s="1"/>
  <c r="H6" i="25"/>
  <c r="H56" i="25" s="1"/>
  <c r="G6" i="25"/>
  <c r="G57" i="25" s="1"/>
  <c r="F6" i="25"/>
  <c r="F57" i="25" s="1"/>
  <c r="E6" i="25"/>
  <c r="E56" i="25" s="1"/>
  <c r="D6" i="25"/>
  <c r="C6" i="25"/>
  <c r="C56" i="25" s="1"/>
  <c r="FS5" i="25"/>
  <c r="FR5" i="25"/>
  <c r="FQ5" i="25"/>
  <c r="FP5" i="25"/>
  <c r="FO5" i="25"/>
  <c r="FN5" i="25"/>
  <c r="FM5" i="25"/>
  <c r="FL5" i="25"/>
  <c r="FK5" i="25"/>
  <c r="FJ5" i="25"/>
  <c r="FI5" i="25"/>
  <c r="FH5" i="25"/>
  <c r="FG5" i="25"/>
  <c r="FF5" i="25"/>
  <c r="FE5" i="25"/>
  <c r="FD5" i="25"/>
  <c r="FC5" i="25"/>
  <c r="FB5" i="25"/>
  <c r="FA5" i="25"/>
  <c r="EZ5" i="25"/>
  <c r="EY5" i="25"/>
  <c r="EX5" i="25"/>
  <c r="EW5" i="25"/>
  <c r="EV5" i="25"/>
  <c r="EU5" i="25"/>
  <c r="ET5" i="25"/>
  <c r="ES5" i="25"/>
  <c r="ER5" i="25"/>
  <c r="EQ5" i="25"/>
  <c r="EP5" i="25"/>
  <c r="EO5" i="25"/>
  <c r="EN5" i="25"/>
  <c r="EM5" i="25"/>
  <c r="EL5" i="25"/>
  <c r="EK5" i="25"/>
  <c r="EJ5" i="25"/>
  <c r="EI5" i="25"/>
  <c r="EH5" i="25"/>
  <c r="EG5" i="25"/>
  <c r="EF5" i="25"/>
  <c r="EE5" i="25"/>
  <c r="ED5" i="25"/>
  <c r="EC5" i="25"/>
  <c r="EB5" i="25"/>
  <c r="EA5" i="25"/>
  <c r="DZ5" i="25"/>
  <c r="DY5" i="25"/>
  <c r="DX5" i="25"/>
  <c r="DW5" i="25"/>
  <c r="DV5" i="25"/>
  <c r="DU5" i="25"/>
  <c r="DT5" i="25"/>
  <c r="DS5" i="25"/>
  <c r="DR5" i="25"/>
  <c r="DQ5" i="25"/>
  <c r="DP5" i="25"/>
  <c r="DO5" i="25"/>
  <c r="DN5" i="25"/>
  <c r="DM5" i="25"/>
  <c r="DL5" i="25"/>
  <c r="DK5" i="25"/>
  <c r="DJ5" i="25"/>
  <c r="DI5" i="25"/>
  <c r="DH5" i="25"/>
  <c r="DG5" i="25"/>
  <c r="DF5" i="25"/>
  <c r="DE5" i="25"/>
  <c r="DD5" i="25"/>
  <c r="DC5" i="25"/>
  <c r="DB5" i="25"/>
  <c r="DA5" i="25"/>
  <c r="CZ5" i="25"/>
  <c r="CY5" i="25"/>
  <c r="CX5" i="25"/>
  <c r="CW5" i="25"/>
  <c r="CV5" i="25"/>
  <c r="CU5" i="25"/>
  <c r="CT5" i="25"/>
  <c r="CS5" i="25"/>
  <c r="CR5" i="25"/>
  <c r="CQ5" i="25"/>
  <c r="CP5" i="25"/>
  <c r="CO5" i="25"/>
  <c r="CN5" i="25"/>
  <c r="CM5" i="25"/>
  <c r="CL5" i="25"/>
  <c r="CK5" i="25"/>
  <c r="CJ5" i="25"/>
  <c r="CI5" i="25"/>
  <c r="CH5" i="25"/>
  <c r="CG5" i="25"/>
  <c r="CF5" i="25"/>
  <c r="CE5" i="25"/>
  <c r="CD5" i="25"/>
  <c r="CC5" i="25"/>
  <c r="CB5" i="25"/>
  <c r="CA5" i="25"/>
  <c r="BZ5" i="25"/>
  <c r="BY5" i="25"/>
  <c r="BX5" i="25"/>
  <c r="BW5" i="25"/>
  <c r="BV5" i="25"/>
  <c r="BU5" i="25"/>
  <c r="BT5" i="25"/>
  <c r="BS5" i="25"/>
  <c r="BR5" i="25"/>
  <c r="BQ5" i="25"/>
  <c r="BP5" i="25"/>
  <c r="BO5" i="25"/>
  <c r="BN5" i="25"/>
  <c r="BM5" i="25"/>
  <c r="BL5" i="25"/>
  <c r="BK5" i="25"/>
  <c r="BJ5" i="25"/>
  <c r="BI5" i="25"/>
  <c r="BH5" i="25"/>
  <c r="BG5" i="25"/>
  <c r="BF5" i="25"/>
  <c r="BE5" i="25"/>
  <c r="BD5" i="25"/>
  <c r="BC5" i="25"/>
  <c r="BB5" i="25"/>
  <c r="BA5" i="25"/>
  <c r="AZ5" i="25"/>
  <c r="AY5" i="25"/>
  <c r="AX5" i="25"/>
  <c r="AW5" i="25"/>
  <c r="AV5" i="25"/>
  <c r="AU5" i="25"/>
  <c r="AT5" i="25"/>
  <c r="AS5" i="25"/>
  <c r="AR5" i="25"/>
  <c r="AQ5" i="25"/>
  <c r="AP5" i="25"/>
  <c r="AO5" i="25"/>
  <c r="AN5" i="25"/>
  <c r="AM5" i="25"/>
  <c r="AL5" i="25"/>
  <c r="AK5" i="25"/>
  <c r="AJ5" i="25"/>
  <c r="AI5" i="25"/>
  <c r="AH5" i="25"/>
  <c r="AG5" i="25"/>
  <c r="AF5" i="25"/>
  <c r="AE5" i="25"/>
  <c r="AD5" i="25"/>
  <c r="AC5" i="25"/>
  <c r="AB5" i="25"/>
  <c r="AA5" i="25"/>
  <c r="Z5" i="25"/>
  <c r="Y5" i="25"/>
  <c r="X5" i="25"/>
  <c r="W5" i="25"/>
  <c r="V5" i="25"/>
  <c r="U5" i="25"/>
  <c r="T5" i="25"/>
  <c r="S5" i="25"/>
  <c r="R5" i="25"/>
  <c r="Q5" i="25"/>
  <c r="P5" i="25"/>
  <c r="O5" i="25"/>
  <c r="N5" i="25"/>
  <c r="M5" i="25"/>
  <c r="L5" i="25"/>
  <c r="K5" i="25"/>
  <c r="J5" i="25"/>
  <c r="I5" i="25"/>
  <c r="H5" i="25"/>
  <c r="G5" i="25"/>
  <c r="F5" i="25"/>
  <c r="E5" i="25"/>
  <c r="D5" i="25"/>
  <c r="C5" i="25"/>
  <c r="DZ1" i="25"/>
  <c r="DH1" i="25"/>
  <c r="DF1" i="25"/>
  <c r="CJ1" i="25"/>
  <c r="BU1" i="25"/>
  <c r="BB1" i="25"/>
  <c r="AL1" i="25"/>
  <c r="W1" i="25"/>
  <c r="AG89" i="24"/>
  <c r="AF89" i="24"/>
  <c r="AE89" i="24"/>
  <c r="AD89" i="24"/>
  <c r="AC89" i="24"/>
  <c r="AB89" i="24"/>
  <c r="AA89" i="24"/>
  <c r="Z89" i="24"/>
  <c r="Y89" i="24"/>
  <c r="X89" i="24"/>
  <c r="W89" i="24"/>
  <c r="V89" i="24"/>
  <c r="U89" i="24"/>
  <c r="T89" i="24"/>
  <c r="S89" i="24"/>
  <c r="R89" i="24"/>
  <c r="Q89" i="24"/>
  <c r="P89" i="24"/>
  <c r="O89" i="24"/>
  <c r="N89" i="24"/>
  <c r="M89" i="24"/>
  <c r="L89" i="24"/>
  <c r="K89" i="24"/>
  <c r="J89" i="24"/>
  <c r="I89" i="24"/>
  <c r="H89" i="24"/>
  <c r="G89" i="24"/>
  <c r="F89" i="24"/>
  <c r="E89" i="24"/>
  <c r="D89" i="24"/>
  <c r="C54" i="24"/>
  <c r="C53" i="24"/>
  <c r="C52" i="24"/>
  <c r="C51" i="24"/>
  <c r="D6" i="24"/>
  <c r="D56" i="24" s="1"/>
  <c r="C29" i="24"/>
  <c r="FS20" i="24"/>
  <c r="FR20" i="24"/>
  <c r="FQ20" i="24"/>
  <c r="FP20" i="24"/>
  <c r="FO20" i="24"/>
  <c r="FN20" i="24"/>
  <c r="FM20" i="24"/>
  <c r="FL20" i="24"/>
  <c r="FK20" i="24"/>
  <c r="FJ20" i="24"/>
  <c r="FI20" i="24"/>
  <c r="FH20" i="24"/>
  <c r="FG20" i="24"/>
  <c r="FF20" i="24"/>
  <c r="FE20" i="24"/>
  <c r="FD20" i="24"/>
  <c r="FC20" i="24"/>
  <c r="FB20" i="24"/>
  <c r="FA20" i="24"/>
  <c r="EZ20" i="24"/>
  <c r="EY20" i="24"/>
  <c r="EX20" i="24"/>
  <c r="EW20" i="24"/>
  <c r="EV20" i="24"/>
  <c r="EU20" i="24"/>
  <c r="ET20" i="24"/>
  <c r="ES20" i="24"/>
  <c r="ER20" i="24"/>
  <c r="EQ20" i="24"/>
  <c r="EP20" i="24"/>
  <c r="EO20" i="24"/>
  <c r="EN20" i="24"/>
  <c r="EM20" i="24"/>
  <c r="EL20" i="24"/>
  <c r="EK20" i="24"/>
  <c r="EJ20" i="24"/>
  <c r="EI20" i="24"/>
  <c r="EH20" i="24"/>
  <c r="EG20" i="24"/>
  <c r="EF20" i="24"/>
  <c r="EE20" i="24"/>
  <c r="ED20" i="24"/>
  <c r="EC20" i="24"/>
  <c r="EB20" i="24"/>
  <c r="EA20" i="24"/>
  <c r="DZ20" i="24"/>
  <c r="DY20" i="24"/>
  <c r="DX20" i="24"/>
  <c r="DW20" i="24"/>
  <c r="DV20" i="24"/>
  <c r="DU20" i="24"/>
  <c r="DT20" i="24"/>
  <c r="DS20" i="24"/>
  <c r="DR20" i="24"/>
  <c r="DQ20" i="24"/>
  <c r="DP20" i="24"/>
  <c r="DO20" i="24"/>
  <c r="DN20" i="24"/>
  <c r="DM20" i="24"/>
  <c r="DL20" i="24"/>
  <c r="DK20" i="24"/>
  <c r="DJ20" i="24"/>
  <c r="DI20" i="24"/>
  <c r="DH20" i="24"/>
  <c r="DG20" i="24"/>
  <c r="DF20" i="24"/>
  <c r="DE20" i="24"/>
  <c r="DD20" i="24"/>
  <c r="DC20" i="24"/>
  <c r="DB20" i="24"/>
  <c r="DA20" i="24"/>
  <c r="CZ20" i="24"/>
  <c r="CY20" i="24"/>
  <c r="CX20" i="24"/>
  <c r="CW20" i="24"/>
  <c r="CV20" i="24"/>
  <c r="CU20" i="24"/>
  <c r="CT20" i="24"/>
  <c r="CS20" i="24"/>
  <c r="CR20" i="24"/>
  <c r="CQ20" i="24"/>
  <c r="CP20" i="24"/>
  <c r="CO20" i="24"/>
  <c r="CN20" i="24"/>
  <c r="CM20" i="24"/>
  <c r="CL20" i="24"/>
  <c r="CK20" i="24"/>
  <c r="CJ20" i="24"/>
  <c r="CI20" i="24"/>
  <c r="CH20" i="24"/>
  <c r="CG20" i="24"/>
  <c r="CF20" i="24"/>
  <c r="CE20" i="24"/>
  <c r="CD20" i="24"/>
  <c r="CC20" i="24"/>
  <c r="CB20" i="24"/>
  <c r="CA20" i="24"/>
  <c r="BZ20" i="24"/>
  <c r="BY20" i="24"/>
  <c r="BX20" i="24"/>
  <c r="BW20" i="24"/>
  <c r="BV20" i="24"/>
  <c r="BU20" i="24"/>
  <c r="BT20" i="24"/>
  <c r="BS20" i="24"/>
  <c r="BR20" i="24"/>
  <c r="BQ20" i="24"/>
  <c r="BP20" i="24"/>
  <c r="BO20" i="24"/>
  <c r="BN20" i="24"/>
  <c r="BM20" i="24"/>
  <c r="BL20" i="24"/>
  <c r="BK20" i="24"/>
  <c r="BJ20" i="24"/>
  <c r="BI20" i="24"/>
  <c r="BH20" i="24"/>
  <c r="BG20" i="24"/>
  <c r="BF20" i="24"/>
  <c r="BE20" i="24"/>
  <c r="BD20" i="24"/>
  <c r="BC20" i="24"/>
  <c r="BB20" i="24"/>
  <c r="BA20" i="24"/>
  <c r="AZ20" i="24"/>
  <c r="AY20" i="24"/>
  <c r="AX20" i="24"/>
  <c r="AW20" i="24"/>
  <c r="AV20" i="24"/>
  <c r="AU20" i="24"/>
  <c r="AT20" i="24"/>
  <c r="AS20" i="24"/>
  <c r="AR20" i="24"/>
  <c r="AQ20" i="24"/>
  <c r="AP20" i="24"/>
  <c r="AO20" i="24"/>
  <c r="AN20" i="24"/>
  <c r="AM20" i="24"/>
  <c r="AL20" i="24"/>
  <c r="AK20" i="24"/>
  <c r="AJ20" i="24"/>
  <c r="AI20" i="24"/>
  <c r="AH20" i="24"/>
  <c r="AG20" i="24"/>
  <c r="AF20" i="24"/>
  <c r="AE20" i="24"/>
  <c r="AD20" i="24"/>
  <c r="AC20" i="24"/>
  <c r="AB20" i="24"/>
  <c r="AA20" i="24"/>
  <c r="Z20" i="24"/>
  <c r="Y20" i="24"/>
  <c r="X20" i="24"/>
  <c r="W20" i="24"/>
  <c r="V20" i="24"/>
  <c r="U20" i="24"/>
  <c r="T20" i="24"/>
  <c r="S20" i="24"/>
  <c r="R20" i="24"/>
  <c r="Q20" i="24"/>
  <c r="P20" i="24"/>
  <c r="O20" i="24"/>
  <c r="N20" i="24"/>
  <c r="M20" i="24"/>
  <c r="L20" i="24"/>
  <c r="K20" i="24"/>
  <c r="J20" i="24"/>
  <c r="I20" i="24"/>
  <c r="H20" i="24"/>
  <c r="G20" i="24"/>
  <c r="F20" i="24"/>
  <c r="E20" i="24"/>
  <c r="D20" i="24"/>
  <c r="C20" i="24"/>
  <c r="C22" i="24" s="1"/>
  <c r="FS16" i="24"/>
  <c r="FR16" i="24"/>
  <c r="FQ16" i="24"/>
  <c r="FP16" i="24"/>
  <c r="FO16" i="24"/>
  <c r="FN16" i="24"/>
  <c r="FM16" i="24"/>
  <c r="FL16" i="24"/>
  <c r="FK16" i="24"/>
  <c r="FJ16" i="24"/>
  <c r="FI16" i="24"/>
  <c r="FH16" i="24"/>
  <c r="FG16" i="24"/>
  <c r="FF16" i="24"/>
  <c r="FE16" i="24"/>
  <c r="FD16" i="24"/>
  <c r="FC16" i="24"/>
  <c r="FB16" i="24"/>
  <c r="FA16" i="24"/>
  <c r="EZ16" i="24"/>
  <c r="EY16" i="24"/>
  <c r="EX16" i="24"/>
  <c r="EW16" i="24"/>
  <c r="EV16" i="24"/>
  <c r="EU16" i="24"/>
  <c r="ET16" i="24"/>
  <c r="ES16" i="24"/>
  <c r="ER16" i="24"/>
  <c r="EQ16" i="24"/>
  <c r="EP16" i="24"/>
  <c r="EO16" i="24"/>
  <c r="EN16" i="24"/>
  <c r="EM16" i="24"/>
  <c r="EL16" i="24"/>
  <c r="EK16" i="24"/>
  <c r="EJ16" i="24"/>
  <c r="EI16" i="24"/>
  <c r="EH16" i="24"/>
  <c r="EG16" i="24"/>
  <c r="EF16" i="24"/>
  <c r="EE16" i="24"/>
  <c r="ED16" i="24"/>
  <c r="EC16" i="24"/>
  <c r="EB16" i="24"/>
  <c r="EA16" i="24"/>
  <c r="DZ16" i="24"/>
  <c r="DY16" i="24"/>
  <c r="DX16" i="24"/>
  <c r="DW16" i="24"/>
  <c r="DV16" i="24"/>
  <c r="DU16" i="24"/>
  <c r="DT16" i="24"/>
  <c r="DS16" i="24"/>
  <c r="DR16" i="24"/>
  <c r="DQ16" i="24"/>
  <c r="DP16" i="24"/>
  <c r="DO16" i="24"/>
  <c r="DN16" i="24"/>
  <c r="DM16" i="24"/>
  <c r="DL16" i="24"/>
  <c r="DK16" i="24"/>
  <c r="DJ16" i="24"/>
  <c r="DI16" i="24"/>
  <c r="DH16" i="24"/>
  <c r="DG16" i="24"/>
  <c r="DF16" i="24"/>
  <c r="DE16" i="24"/>
  <c r="DD16" i="24"/>
  <c r="DC16" i="24"/>
  <c r="DB16" i="24"/>
  <c r="DA16" i="24"/>
  <c r="CZ16" i="24"/>
  <c r="CY16" i="24"/>
  <c r="CX16" i="24"/>
  <c r="CW16" i="24"/>
  <c r="CV16" i="24"/>
  <c r="CU16" i="24"/>
  <c r="CT16" i="24"/>
  <c r="CS16" i="24"/>
  <c r="CR16" i="24"/>
  <c r="CQ16" i="24"/>
  <c r="CP16" i="24"/>
  <c r="CO16" i="24"/>
  <c r="CN16" i="24"/>
  <c r="CM16" i="24"/>
  <c r="CL16" i="24"/>
  <c r="CK16" i="24"/>
  <c r="CJ16" i="24"/>
  <c r="CI16" i="24"/>
  <c r="CH16" i="24"/>
  <c r="CG16" i="24"/>
  <c r="CF16" i="24"/>
  <c r="CE16" i="24"/>
  <c r="CD16" i="24"/>
  <c r="CC16" i="24"/>
  <c r="CB16" i="24"/>
  <c r="CA16" i="24"/>
  <c r="BZ16" i="24"/>
  <c r="BY16" i="24"/>
  <c r="BX16" i="24"/>
  <c r="BW16" i="24"/>
  <c r="BV16" i="24"/>
  <c r="BU16" i="24"/>
  <c r="BT16" i="24"/>
  <c r="BS16" i="24"/>
  <c r="BR16" i="24"/>
  <c r="BQ16" i="24"/>
  <c r="BP16" i="24"/>
  <c r="BO16" i="24"/>
  <c r="BN16" i="24"/>
  <c r="BM16" i="24"/>
  <c r="BL16" i="24"/>
  <c r="BK16" i="24"/>
  <c r="BJ16" i="24"/>
  <c r="BI16" i="24"/>
  <c r="BH16" i="24"/>
  <c r="BG16" i="24"/>
  <c r="BF16" i="24"/>
  <c r="BE16" i="24"/>
  <c r="BD16" i="24"/>
  <c r="BC16" i="24"/>
  <c r="BB16" i="24"/>
  <c r="BA16" i="24"/>
  <c r="AZ16" i="24"/>
  <c r="AY16" i="24"/>
  <c r="AX16" i="24"/>
  <c r="AW16" i="24"/>
  <c r="AV16" i="24"/>
  <c r="AU16" i="24"/>
  <c r="AT16" i="24"/>
  <c r="AS16" i="24"/>
  <c r="AR16" i="24"/>
  <c r="AQ16" i="24"/>
  <c r="AP16" i="24"/>
  <c r="AO16" i="24"/>
  <c r="AN16" i="24"/>
  <c r="AM16" i="24"/>
  <c r="AL16" i="24"/>
  <c r="AK16" i="24"/>
  <c r="AJ16" i="24"/>
  <c r="AI16" i="24"/>
  <c r="AH16" i="24"/>
  <c r="AG16" i="24"/>
  <c r="AF16" i="24"/>
  <c r="AE16" i="24"/>
  <c r="AD16" i="24"/>
  <c r="AC16" i="24"/>
  <c r="AB16" i="24"/>
  <c r="AA16" i="24"/>
  <c r="Z16" i="24"/>
  <c r="Y16" i="24"/>
  <c r="X16" i="24"/>
  <c r="W16" i="24"/>
  <c r="V16" i="24"/>
  <c r="U16" i="24"/>
  <c r="T16" i="24"/>
  <c r="S16" i="24"/>
  <c r="R16" i="24"/>
  <c r="Q16" i="24"/>
  <c r="P16" i="24"/>
  <c r="O16" i="24"/>
  <c r="N16" i="24"/>
  <c r="M16" i="24"/>
  <c r="L16" i="24"/>
  <c r="K16" i="24"/>
  <c r="J16" i="24"/>
  <c r="I16" i="24"/>
  <c r="H16" i="24"/>
  <c r="G16" i="24"/>
  <c r="F16" i="24"/>
  <c r="E16" i="24"/>
  <c r="D16" i="24"/>
  <c r="C25" i="24" s="1"/>
  <c r="C16" i="24"/>
  <c r="FS6" i="24"/>
  <c r="FS56" i="24" s="1"/>
  <c r="FR6" i="24"/>
  <c r="FR56" i="24" s="1"/>
  <c r="FQ6" i="24"/>
  <c r="FQ56" i="24" s="1"/>
  <c r="FP6" i="24"/>
  <c r="FP56" i="24" s="1"/>
  <c r="FO6" i="24"/>
  <c r="FO55" i="24" s="1"/>
  <c r="FN6" i="24"/>
  <c r="FN55" i="24" s="1"/>
  <c r="FM6" i="24"/>
  <c r="FL6" i="24"/>
  <c r="FL56" i="24" s="1"/>
  <c r="FK6" i="24"/>
  <c r="FJ6" i="24"/>
  <c r="FJ55" i="24" s="1"/>
  <c r="FI6" i="24"/>
  <c r="FI56" i="24" s="1"/>
  <c r="FH6" i="24"/>
  <c r="FH55" i="24" s="1"/>
  <c r="FG6" i="24"/>
  <c r="FG56" i="24" s="1"/>
  <c r="FF6" i="24"/>
  <c r="FF56" i="24" s="1"/>
  <c r="FE6" i="24"/>
  <c r="FE56" i="24" s="1"/>
  <c r="FD6" i="24"/>
  <c r="FD56" i="24" s="1"/>
  <c r="FC6" i="24"/>
  <c r="FC55" i="24" s="1"/>
  <c r="FB6" i="24"/>
  <c r="FB55" i="24" s="1"/>
  <c r="FA6" i="24"/>
  <c r="EZ6" i="24"/>
  <c r="EZ56" i="24" s="1"/>
  <c r="EY6" i="24"/>
  <c r="EY55" i="24" s="1"/>
  <c r="EX6" i="24"/>
  <c r="EX55" i="24" s="1"/>
  <c r="EW6" i="24"/>
  <c r="EW56" i="24" s="1"/>
  <c r="EV6" i="24"/>
  <c r="EU6" i="24"/>
  <c r="ET6" i="24"/>
  <c r="ET55" i="24" s="1"/>
  <c r="ES6" i="24"/>
  <c r="ES55" i="24" s="1"/>
  <c r="ER6" i="24"/>
  <c r="ER55" i="24" s="1"/>
  <c r="EQ6" i="24"/>
  <c r="EP6" i="24"/>
  <c r="EO6" i="24"/>
  <c r="EN6" i="24"/>
  <c r="EN55" i="24" s="1"/>
  <c r="EM6" i="24"/>
  <c r="EM56" i="24" s="1"/>
  <c r="EL6" i="24"/>
  <c r="EL55" i="24" s="1"/>
  <c r="EK6" i="24"/>
  <c r="EK56" i="24" s="1"/>
  <c r="EJ6" i="24"/>
  <c r="EJ55" i="24" s="1"/>
  <c r="EI6" i="24"/>
  <c r="EH6" i="24"/>
  <c r="EG6" i="24"/>
  <c r="EG56" i="24" s="1"/>
  <c r="EF6" i="24"/>
  <c r="EF55" i="24" s="1"/>
  <c r="EE6" i="24"/>
  <c r="EE55" i="24" s="1"/>
  <c r="ED6" i="24"/>
  <c r="ED55" i="24" s="1"/>
  <c r="EC6" i="24"/>
  <c r="EC55" i="24" s="1"/>
  <c r="EB6" i="24"/>
  <c r="EA6" i="24"/>
  <c r="EA56" i="24" s="1"/>
  <c r="DZ6" i="24"/>
  <c r="DZ56" i="24" s="1"/>
  <c r="DY6" i="24"/>
  <c r="DY55" i="24" s="1"/>
  <c r="DX6" i="24"/>
  <c r="DW6" i="24"/>
  <c r="DW55" i="24" s="1"/>
  <c r="DV6" i="24"/>
  <c r="DV55" i="24" s="1"/>
  <c r="DU6" i="24"/>
  <c r="DU56" i="24" s="1"/>
  <c r="DT6" i="24"/>
  <c r="DS6" i="24"/>
  <c r="DR6" i="24"/>
  <c r="DR56" i="24" s="1"/>
  <c r="DQ6" i="24"/>
  <c r="DP6" i="24"/>
  <c r="DO6" i="24"/>
  <c r="DN6" i="24"/>
  <c r="DN55" i="24" s="1"/>
  <c r="DM6" i="24"/>
  <c r="DL6" i="24"/>
  <c r="DL56" i="24" s="1"/>
  <c r="DK6" i="24"/>
  <c r="DJ6" i="24"/>
  <c r="DJ55" i="24" s="1"/>
  <c r="DI6" i="24"/>
  <c r="DI55" i="24" s="1"/>
  <c r="DH6" i="24"/>
  <c r="DH55" i="24" s="1"/>
  <c r="DG6" i="24"/>
  <c r="DG55" i="24" s="1"/>
  <c r="DF6" i="24"/>
  <c r="DF56" i="24" s="1"/>
  <c r="DE6" i="24"/>
  <c r="DE56" i="24" s="1"/>
  <c r="DD6" i="24"/>
  <c r="DD56" i="24" s="1"/>
  <c r="DC6" i="24"/>
  <c r="DB6" i="24"/>
  <c r="DB56" i="24" s="1"/>
  <c r="DA6" i="24"/>
  <c r="CZ6" i="24"/>
  <c r="CY6" i="24"/>
  <c r="CY56" i="24" s="1"/>
  <c r="CX6" i="24"/>
  <c r="CX55" i="24" s="1"/>
  <c r="CW6" i="24"/>
  <c r="CW55" i="24" s="1"/>
  <c r="CV6" i="24"/>
  <c r="CV55" i="24" s="1"/>
  <c r="CU6" i="24"/>
  <c r="CU56" i="24" s="1"/>
  <c r="CT6" i="24"/>
  <c r="CT56" i="24" s="1"/>
  <c r="CS6" i="24"/>
  <c r="CS56" i="24" s="1"/>
  <c r="CR6" i="24"/>
  <c r="CR56" i="24" s="1"/>
  <c r="CQ6" i="24"/>
  <c r="CP6" i="24"/>
  <c r="CP56" i="24" s="1"/>
  <c r="CO6" i="24"/>
  <c r="CO56" i="24" s="1"/>
  <c r="CN6" i="24"/>
  <c r="CN55" i="24" s="1"/>
  <c r="CM6" i="24"/>
  <c r="CL6" i="24"/>
  <c r="CL56" i="24" s="1"/>
  <c r="CK6" i="24"/>
  <c r="CK55" i="24" s="1"/>
  <c r="CJ6" i="24"/>
  <c r="CJ55" i="24" s="1"/>
  <c r="CI6" i="24"/>
  <c r="CI56" i="24" s="1"/>
  <c r="CH6" i="24"/>
  <c r="CH56" i="24" s="1"/>
  <c r="CG6" i="24"/>
  <c r="CF6" i="24"/>
  <c r="CF56" i="24" s="1"/>
  <c r="CE6" i="24"/>
  <c r="CE56" i="24" s="1"/>
  <c r="CD6" i="24"/>
  <c r="CD56" i="24" s="1"/>
  <c r="CC6" i="24"/>
  <c r="CC55" i="24" s="1"/>
  <c r="CB6" i="24"/>
  <c r="CA6" i="24"/>
  <c r="CA55" i="24" s="1"/>
  <c r="BZ6" i="24"/>
  <c r="BZ55" i="24" s="1"/>
  <c r="BY6" i="24"/>
  <c r="BY56" i="24" s="1"/>
  <c r="BX6" i="24"/>
  <c r="BX55" i="24" s="1"/>
  <c r="BW6" i="24"/>
  <c r="BW56" i="24" s="1"/>
  <c r="BV6" i="24"/>
  <c r="BV55" i="24" s="1"/>
  <c r="BU6" i="24"/>
  <c r="BU55" i="24" s="1"/>
  <c r="BT6" i="24"/>
  <c r="BS6" i="24"/>
  <c r="BR6" i="24"/>
  <c r="BR55" i="24" s="1"/>
  <c r="BQ6" i="24"/>
  <c r="BP6" i="24"/>
  <c r="BO6" i="24"/>
  <c r="BN6" i="24"/>
  <c r="BM6" i="24"/>
  <c r="BL6" i="24"/>
  <c r="BK6" i="24"/>
  <c r="BK55" i="24" s="1"/>
  <c r="BJ6" i="24"/>
  <c r="BI6" i="24"/>
  <c r="BI55" i="24" s="1"/>
  <c r="BH6" i="24"/>
  <c r="BG6" i="24"/>
  <c r="BG55" i="24" s="1"/>
  <c r="BF6" i="24"/>
  <c r="BF57" i="24" s="1"/>
  <c r="BE6" i="24"/>
  <c r="BD6" i="24"/>
  <c r="BD57" i="24" s="1"/>
  <c r="BC6" i="24"/>
  <c r="BB6" i="24"/>
  <c r="BB57" i="24" s="1"/>
  <c r="BA6" i="24"/>
  <c r="AZ6" i="24"/>
  <c r="AY6" i="24"/>
  <c r="AX6" i="24"/>
  <c r="AX57" i="24" s="1"/>
  <c r="AW6" i="24"/>
  <c r="AW57" i="24" s="1"/>
  <c r="AV6" i="24"/>
  <c r="AU6" i="24"/>
  <c r="AU57" i="24" s="1"/>
  <c r="AT6" i="24"/>
  <c r="AT57" i="24" s="1"/>
  <c r="AS6" i="24"/>
  <c r="AR6" i="24"/>
  <c r="AR57" i="24" s="1"/>
  <c r="AQ6" i="24"/>
  <c r="AQ57" i="24" s="1"/>
  <c r="AP6" i="24"/>
  <c r="AO6" i="24"/>
  <c r="AO57" i="24" s="1"/>
  <c r="AN6" i="24"/>
  <c r="AN57" i="24" s="1"/>
  <c r="AM6" i="24"/>
  <c r="AM57" i="24" s="1"/>
  <c r="AL6" i="24"/>
  <c r="AL57" i="24" s="1"/>
  <c r="AK6" i="24"/>
  <c r="AK57" i="24" s="1"/>
  <c r="AJ6" i="24"/>
  <c r="AJ56" i="24" s="1"/>
  <c r="AI6" i="24"/>
  <c r="AH6" i="24"/>
  <c r="AH56" i="24" s="1"/>
  <c r="AG6" i="24"/>
  <c r="AG57" i="24" s="1"/>
  <c r="AF6" i="24"/>
  <c r="AF57" i="24" s="1"/>
  <c r="AE6" i="24"/>
  <c r="AE56" i="24" s="1"/>
  <c r="AD6" i="24"/>
  <c r="AD56" i="24" s="1"/>
  <c r="AC6" i="24"/>
  <c r="AC56" i="24" s="1"/>
  <c r="AB6" i="24"/>
  <c r="AB56" i="24" s="1"/>
  <c r="AA6" i="24"/>
  <c r="Z6" i="24"/>
  <c r="Z57" i="24" s="1"/>
  <c r="Y6" i="24"/>
  <c r="Y57" i="24" s="1"/>
  <c r="X6" i="24"/>
  <c r="X56" i="24" s="1"/>
  <c r="W6" i="24"/>
  <c r="W57" i="24" s="1"/>
  <c r="V6" i="24"/>
  <c r="V56" i="24" s="1"/>
  <c r="U6" i="24"/>
  <c r="U57" i="24" s="1"/>
  <c r="T6" i="24"/>
  <c r="T57" i="24" s="1"/>
  <c r="S6" i="24"/>
  <c r="S56" i="24" s="1"/>
  <c r="R6" i="24"/>
  <c r="R57" i="24" s="1"/>
  <c r="Q6" i="24"/>
  <c r="P6" i="24"/>
  <c r="P57" i="24" s="1"/>
  <c r="O6" i="24"/>
  <c r="O56" i="24" s="1"/>
  <c r="N6" i="24"/>
  <c r="N56" i="24" s="1"/>
  <c r="M6" i="24"/>
  <c r="M57" i="24" s="1"/>
  <c r="L6" i="24"/>
  <c r="L57" i="24" s="1"/>
  <c r="K6" i="24"/>
  <c r="J6" i="24"/>
  <c r="J56" i="24" s="1"/>
  <c r="I6" i="24"/>
  <c r="I56" i="24" s="1"/>
  <c r="H6" i="24"/>
  <c r="H57" i="24" s="1"/>
  <c r="G6" i="24"/>
  <c r="F6" i="24"/>
  <c r="F57" i="24" s="1"/>
  <c r="E6" i="24"/>
  <c r="E57" i="24" s="1"/>
  <c r="C6" i="24"/>
  <c r="C56" i="24" s="1"/>
  <c r="FS5" i="24"/>
  <c r="FR5" i="24"/>
  <c r="FQ5" i="24"/>
  <c r="FP5" i="24"/>
  <c r="FO5" i="24"/>
  <c r="FN5" i="24"/>
  <c r="FM5" i="24"/>
  <c r="FL5" i="24"/>
  <c r="FK5" i="24"/>
  <c r="FJ5" i="24"/>
  <c r="FI5" i="24"/>
  <c r="FH5" i="24"/>
  <c r="FG5" i="24"/>
  <c r="FF5" i="24"/>
  <c r="FE5" i="24"/>
  <c r="FD5" i="24"/>
  <c r="FC5" i="24"/>
  <c r="FB5" i="24"/>
  <c r="FA5" i="24"/>
  <c r="EZ5" i="24"/>
  <c r="EY5" i="24"/>
  <c r="EX5" i="24"/>
  <c r="EW5" i="24"/>
  <c r="EV5" i="24"/>
  <c r="EU5" i="24"/>
  <c r="ET5" i="24"/>
  <c r="ES5" i="24"/>
  <c r="ER5" i="24"/>
  <c r="EQ5" i="24"/>
  <c r="EP5" i="24"/>
  <c r="EO5" i="24"/>
  <c r="EN5" i="24"/>
  <c r="EM5" i="24"/>
  <c r="EL5" i="24"/>
  <c r="EK5" i="24"/>
  <c r="EJ5" i="24"/>
  <c r="EI5" i="24"/>
  <c r="EH5" i="24"/>
  <c r="EG5" i="24"/>
  <c r="EF5" i="24"/>
  <c r="EE5" i="24"/>
  <c r="ED5" i="24"/>
  <c r="EC5" i="24"/>
  <c r="EB5" i="24"/>
  <c r="EA5" i="24"/>
  <c r="DZ5" i="24"/>
  <c r="DY5" i="24"/>
  <c r="DX5" i="24"/>
  <c r="DW5" i="24"/>
  <c r="DV5" i="24"/>
  <c r="DU5" i="24"/>
  <c r="DT5" i="24"/>
  <c r="DS5" i="24"/>
  <c r="DR5" i="24"/>
  <c r="DQ5" i="24"/>
  <c r="DP5" i="24"/>
  <c r="DO5" i="24"/>
  <c r="DN5" i="24"/>
  <c r="DM5" i="24"/>
  <c r="DL5" i="24"/>
  <c r="DK5" i="24"/>
  <c r="DJ5" i="24"/>
  <c r="DI5" i="24"/>
  <c r="DH5" i="24"/>
  <c r="DG5" i="24"/>
  <c r="DF5" i="24"/>
  <c r="DE5" i="24"/>
  <c r="DD5" i="24"/>
  <c r="DC5" i="24"/>
  <c r="DB5" i="24"/>
  <c r="DA5" i="24"/>
  <c r="CZ5" i="24"/>
  <c r="CY5" i="24"/>
  <c r="CX5" i="24"/>
  <c r="CW5" i="24"/>
  <c r="CV5" i="24"/>
  <c r="CU5" i="24"/>
  <c r="CT5" i="24"/>
  <c r="CS5" i="24"/>
  <c r="CR5" i="24"/>
  <c r="CQ5" i="24"/>
  <c r="CP5" i="24"/>
  <c r="CO5" i="24"/>
  <c r="CN5" i="24"/>
  <c r="CM5" i="24"/>
  <c r="CL5" i="24"/>
  <c r="CK5" i="24"/>
  <c r="CJ5" i="24"/>
  <c r="CI5" i="24"/>
  <c r="CH5" i="24"/>
  <c r="CG5" i="24"/>
  <c r="CF5" i="24"/>
  <c r="CE5" i="24"/>
  <c r="CD5" i="24"/>
  <c r="CC5" i="24"/>
  <c r="CB5" i="24"/>
  <c r="CA5" i="24"/>
  <c r="BZ5" i="24"/>
  <c r="BY5" i="24"/>
  <c r="BX5" i="24"/>
  <c r="BW5" i="24"/>
  <c r="BV5" i="24"/>
  <c r="BU5" i="24"/>
  <c r="BT5" i="24"/>
  <c r="BS5" i="24"/>
  <c r="BR5" i="24"/>
  <c r="BQ5" i="24"/>
  <c r="BP5" i="24"/>
  <c r="BO5" i="24"/>
  <c r="BN5" i="24"/>
  <c r="BM5" i="24"/>
  <c r="BL5" i="24"/>
  <c r="BK5" i="24"/>
  <c r="BJ5" i="24"/>
  <c r="BI5" i="24"/>
  <c r="BH5" i="24"/>
  <c r="BG5" i="24"/>
  <c r="BF5" i="24"/>
  <c r="BE5" i="24"/>
  <c r="BD5" i="24"/>
  <c r="BC5" i="24"/>
  <c r="BB5" i="24"/>
  <c r="BA5" i="24"/>
  <c r="AZ5" i="24"/>
  <c r="AY5" i="24"/>
  <c r="AX5" i="24"/>
  <c r="AW5" i="24"/>
  <c r="AV5" i="24"/>
  <c r="AU5" i="24"/>
  <c r="AT5" i="24"/>
  <c r="AS5" i="24"/>
  <c r="AR5" i="24"/>
  <c r="AQ5" i="24"/>
  <c r="AP5" i="24"/>
  <c r="AO5" i="24"/>
  <c r="AN5" i="24"/>
  <c r="AM5" i="24"/>
  <c r="AL5" i="24"/>
  <c r="AK5" i="24"/>
  <c r="AJ5" i="24"/>
  <c r="AI5" i="24"/>
  <c r="AH5" i="24"/>
  <c r="AG5" i="24"/>
  <c r="AF5" i="24"/>
  <c r="AE5" i="24"/>
  <c r="AD5" i="24"/>
  <c r="AC5" i="24"/>
  <c r="AB5" i="24"/>
  <c r="AA5" i="24"/>
  <c r="Z5" i="24"/>
  <c r="Y5" i="24"/>
  <c r="X5" i="24"/>
  <c r="W5" i="24"/>
  <c r="V5" i="24"/>
  <c r="U5" i="24"/>
  <c r="T5" i="24"/>
  <c r="S5" i="24"/>
  <c r="R5" i="24"/>
  <c r="Q5" i="24"/>
  <c r="P5" i="24"/>
  <c r="O5" i="24"/>
  <c r="N5" i="24"/>
  <c r="M5" i="24"/>
  <c r="L5" i="24"/>
  <c r="K5" i="24"/>
  <c r="J5" i="24"/>
  <c r="I5" i="24"/>
  <c r="H5" i="24"/>
  <c r="G5" i="24"/>
  <c r="F5" i="24"/>
  <c r="E5" i="24"/>
  <c r="D5" i="24"/>
  <c r="C5" i="24"/>
  <c r="DZ1" i="24"/>
  <c r="BS1" i="24"/>
  <c r="DH1" i="24"/>
  <c r="CJ1" i="24"/>
  <c r="BU1" i="24"/>
  <c r="BB1" i="24"/>
  <c r="AL1" i="24"/>
  <c r="W1" i="24"/>
  <c r="AG89" i="23"/>
  <c r="AF89" i="23"/>
  <c r="AE89" i="23"/>
  <c r="AD89" i="23"/>
  <c r="AC89" i="23"/>
  <c r="AB89" i="23"/>
  <c r="AA89" i="23"/>
  <c r="Z89" i="23"/>
  <c r="Y89" i="23"/>
  <c r="X89" i="23"/>
  <c r="W89" i="23"/>
  <c r="V89" i="23"/>
  <c r="U89" i="23"/>
  <c r="T89" i="23"/>
  <c r="S89" i="23"/>
  <c r="R89" i="23"/>
  <c r="Q89" i="23"/>
  <c r="P89" i="23"/>
  <c r="O89" i="23"/>
  <c r="N89" i="23"/>
  <c r="M89" i="23"/>
  <c r="L89" i="23"/>
  <c r="K89" i="23"/>
  <c r="J89" i="23"/>
  <c r="I89" i="23"/>
  <c r="H89" i="23"/>
  <c r="G89" i="23"/>
  <c r="F89" i="23"/>
  <c r="E89" i="23"/>
  <c r="D89" i="23"/>
  <c r="C54" i="23"/>
  <c r="C53" i="23"/>
  <c r="C52" i="23"/>
  <c r="C51" i="23"/>
  <c r="C29" i="23"/>
  <c r="FS20" i="23"/>
  <c r="FR20" i="23"/>
  <c r="FQ20" i="23"/>
  <c r="FP20" i="23"/>
  <c r="FO20" i="23"/>
  <c r="FN20" i="23"/>
  <c r="FM20" i="23"/>
  <c r="FL20" i="23"/>
  <c r="FK20" i="23"/>
  <c r="FJ20" i="23"/>
  <c r="FI20" i="23"/>
  <c r="FH20" i="23"/>
  <c r="FG20" i="23"/>
  <c r="FF20" i="23"/>
  <c r="FE20" i="23"/>
  <c r="FD20" i="23"/>
  <c r="FC20" i="23"/>
  <c r="FB20" i="23"/>
  <c r="FA20" i="23"/>
  <c r="EZ20" i="23"/>
  <c r="EY20" i="23"/>
  <c r="EX20" i="23"/>
  <c r="EW20" i="23"/>
  <c r="EV20" i="23"/>
  <c r="EU20" i="23"/>
  <c r="ET20" i="23"/>
  <c r="ES20" i="23"/>
  <c r="ER20" i="23"/>
  <c r="EQ20" i="23"/>
  <c r="EP20" i="23"/>
  <c r="EO20" i="23"/>
  <c r="EN20" i="23"/>
  <c r="EM20" i="23"/>
  <c r="EL20" i="23"/>
  <c r="EK20" i="23"/>
  <c r="EJ20" i="23"/>
  <c r="EI20" i="23"/>
  <c r="EH20" i="23"/>
  <c r="EG20" i="23"/>
  <c r="EF20" i="23"/>
  <c r="EE20" i="23"/>
  <c r="ED20" i="23"/>
  <c r="EC20" i="23"/>
  <c r="EB20" i="23"/>
  <c r="EA20" i="23"/>
  <c r="DZ20" i="23"/>
  <c r="DY20" i="23"/>
  <c r="DX20" i="23"/>
  <c r="DW20" i="23"/>
  <c r="DV20" i="23"/>
  <c r="DU20" i="23"/>
  <c r="DT20" i="23"/>
  <c r="DS20" i="23"/>
  <c r="DR20" i="23"/>
  <c r="DQ20" i="23"/>
  <c r="DP20" i="23"/>
  <c r="DO20" i="23"/>
  <c r="DN20" i="23"/>
  <c r="DM20" i="23"/>
  <c r="DL20" i="23"/>
  <c r="DK20" i="23"/>
  <c r="DJ20" i="23"/>
  <c r="DI20" i="23"/>
  <c r="DH20" i="23"/>
  <c r="DG20" i="23"/>
  <c r="DF20" i="23"/>
  <c r="DE20" i="23"/>
  <c r="DD20" i="23"/>
  <c r="DC20" i="23"/>
  <c r="DB20" i="23"/>
  <c r="DA20" i="23"/>
  <c r="CZ20" i="23"/>
  <c r="CY20" i="23"/>
  <c r="CX20" i="23"/>
  <c r="CW20" i="23"/>
  <c r="CV20" i="23"/>
  <c r="CU20" i="23"/>
  <c r="CT20" i="23"/>
  <c r="CS20" i="23"/>
  <c r="CR20" i="23"/>
  <c r="CQ20" i="23"/>
  <c r="CP20" i="23"/>
  <c r="CO20" i="23"/>
  <c r="CN20" i="23"/>
  <c r="CM20" i="23"/>
  <c r="CL20" i="23"/>
  <c r="CK20" i="23"/>
  <c r="CJ20" i="23"/>
  <c r="CI20" i="23"/>
  <c r="CH20" i="23"/>
  <c r="CG20" i="23"/>
  <c r="CF20" i="23"/>
  <c r="CE20" i="23"/>
  <c r="CD20" i="23"/>
  <c r="CC20" i="23"/>
  <c r="CB20" i="23"/>
  <c r="CA20" i="23"/>
  <c r="BZ20" i="23"/>
  <c r="BY20" i="23"/>
  <c r="BX20" i="23"/>
  <c r="BW20" i="23"/>
  <c r="BV20" i="23"/>
  <c r="BU20" i="23"/>
  <c r="BT20" i="23"/>
  <c r="BS20" i="23"/>
  <c r="BR20" i="23"/>
  <c r="BQ20" i="23"/>
  <c r="BP20" i="23"/>
  <c r="BO20" i="23"/>
  <c r="BN20" i="23"/>
  <c r="BM20" i="23"/>
  <c r="BL20" i="23"/>
  <c r="BK20" i="23"/>
  <c r="BJ20" i="23"/>
  <c r="BI20" i="23"/>
  <c r="BH20" i="23"/>
  <c r="BG20" i="23"/>
  <c r="BF20" i="23"/>
  <c r="BE20" i="23"/>
  <c r="BD20" i="23"/>
  <c r="BC20" i="23"/>
  <c r="BB20" i="23"/>
  <c r="BA20" i="23"/>
  <c r="AZ20" i="23"/>
  <c r="AY20" i="23"/>
  <c r="AX20" i="23"/>
  <c r="AW20" i="23"/>
  <c r="AV20" i="23"/>
  <c r="AU20" i="23"/>
  <c r="AT20" i="23"/>
  <c r="AS20" i="23"/>
  <c r="AR20" i="23"/>
  <c r="AQ20" i="23"/>
  <c r="AP20" i="23"/>
  <c r="AO20" i="23"/>
  <c r="AN20" i="23"/>
  <c r="AM20" i="23"/>
  <c r="AL20" i="23"/>
  <c r="AK20" i="23"/>
  <c r="AJ20" i="23"/>
  <c r="AI20" i="23"/>
  <c r="AH20" i="23"/>
  <c r="AG20" i="23"/>
  <c r="AF20" i="23"/>
  <c r="AE20" i="23"/>
  <c r="AD20" i="23"/>
  <c r="AC20" i="23"/>
  <c r="AB20" i="23"/>
  <c r="AA20" i="23"/>
  <c r="Z20" i="23"/>
  <c r="Y20" i="23"/>
  <c r="X20" i="23"/>
  <c r="W20" i="23"/>
  <c r="V20" i="23"/>
  <c r="U20" i="23"/>
  <c r="T20" i="23"/>
  <c r="S20" i="23"/>
  <c r="R20" i="23"/>
  <c r="Q20" i="23"/>
  <c r="P20" i="23"/>
  <c r="O20" i="23"/>
  <c r="N20" i="23"/>
  <c r="M20" i="23"/>
  <c r="L20" i="23"/>
  <c r="K20" i="23"/>
  <c r="J20" i="23"/>
  <c r="I20" i="23"/>
  <c r="H20" i="23"/>
  <c r="G20" i="23"/>
  <c r="F20" i="23"/>
  <c r="E20" i="23"/>
  <c r="D20" i="23"/>
  <c r="C20" i="23"/>
  <c r="C22" i="23" s="1"/>
  <c r="FS16" i="23"/>
  <c r="FR16" i="23"/>
  <c r="FQ16" i="23"/>
  <c r="FP16" i="23"/>
  <c r="FO16" i="23"/>
  <c r="FN16" i="23"/>
  <c r="FM16" i="23"/>
  <c r="FL16" i="23"/>
  <c r="FK16" i="23"/>
  <c r="FJ16" i="23"/>
  <c r="FI16" i="23"/>
  <c r="FH16" i="23"/>
  <c r="FG16" i="23"/>
  <c r="FF16" i="23"/>
  <c r="FE16" i="23"/>
  <c r="FD16" i="23"/>
  <c r="FC16" i="23"/>
  <c r="FB16" i="23"/>
  <c r="FA16" i="23"/>
  <c r="EZ16" i="23"/>
  <c r="EY16" i="23"/>
  <c r="EX16" i="23"/>
  <c r="EW16" i="23"/>
  <c r="EV16" i="23"/>
  <c r="EU16" i="23"/>
  <c r="ET16" i="23"/>
  <c r="ES16" i="23"/>
  <c r="ER16" i="23"/>
  <c r="EQ16" i="23"/>
  <c r="EP16" i="23"/>
  <c r="EO16" i="23"/>
  <c r="EN16" i="23"/>
  <c r="EM16" i="23"/>
  <c r="EL16" i="23"/>
  <c r="EK16" i="23"/>
  <c r="EJ16" i="23"/>
  <c r="EI16" i="23"/>
  <c r="EH16" i="23"/>
  <c r="EG16" i="23"/>
  <c r="EF16" i="23"/>
  <c r="EE16" i="23"/>
  <c r="ED16" i="23"/>
  <c r="EC16" i="23"/>
  <c r="EB16" i="23"/>
  <c r="EA16" i="23"/>
  <c r="DZ16" i="23"/>
  <c r="DY16" i="23"/>
  <c r="DX16" i="23"/>
  <c r="DW16" i="23"/>
  <c r="DV16" i="23"/>
  <c r="DU16" i="23"/>
  <c r="DT16" i="23"/>
  <c r="DS16" i="23"/>
  <c r="DR16" i="23"/>
  <c r="DQ16" i="23"/>
  <c r="DP16" i="23"/>
  <c r="DO16" i="23"/>
  <c r="DN16" i="23"/>
  <c r="DM16" i="23"/>
  <c r="DL16" i="23"/>
  <c r="DK16" i="23"/>
  <c r="DJ16" i="23"/>
  <c r="DI16" i="23"/>
  <c r="DH16" i="23"/>
  <c r="DG16" i="23"/>
  <c r="DF16" i="23"/>
  <c r="DE16" i="23"/>
  <c r="DD16" i="23"/>
  <c r="DC16" i="23"/>
  <c r="DB16" i="23"/>
  <c r="DA16" i="23"/>
  <c r="CZ16" i="23"/>
  <c r="CY16" i="23"/>
  <c r="CX16" i="23"/>
  <c r="CW16" i="23"/>
  <c r="CV16" i="23"/>
  <c r="CU16" i="23"/>
  <c r="CT16" i="23"/>
  <c r="CS16" i="23"/>
  <c r="CR16" i="23"/>
  <c r="CQ16" i="23"/>
  <c r="CP16" i="23"/>
  <c r="CO16" i="23"/>
  <c r="CN16" i="23"/>
  <c r="CM16" i="23"/>
  <c r="CL16" i="23"/>
  <c r="CK16" i="23"/>
  <c r="CJ16" i="23"/>
  <c r="CI16" i="23"/>
  <c r="CH16" i="23"/>
  <c r="CG16" i="23"/>
  <c r="CF16" i="23"/>
  <c r="CE16" i="23"/>
  <c r="CD16" i="23"/>
  <c r="CC16" i="23"/>
  <c r="CB16" i="23"/>
  <c r="CA16" i="23"/>
  <c r="BZ16" i="23"/>
  <c r="BY16" i="23"/>
  <c r="BX16" i="23"/>
  <c r="BW16" i="23"/>
  <c r="BV16" i="23"/>
  <c r="BU16" i="23"/>
  <c r="BT16" i="23"/>
  <c r="BS16" i="23"/>
  <c r="BR16" i="23"/>
  <c r="BQ16" i="23"/>
  <c r="BP16" i="23"/>
  <c r="BO16" i="23"/>
  <c r="BN16" i="23"/>
  <c r="BM16" i="23"/>
  <c r="BL16" i="23"/>
  <c r="BK16" i="23"/>
  <c r="BJ16" i="23"/>
  <c r="BI16" i="23"/>
  <c r="BH16" i="23"/>
  <c r="BG16" i="23"/>
  <c r="BF16" i="23"/>
  <c r="BE16" i="23"/>
  <c r="BD16" i="23"/>
  <c r="BC16" i="23"/>
  <c r="BB16" i="23"/>
  <c r="BA16" i="23"/>
  <c r="AZ16" i="23"/>
  <c r="AY16" i="23"/>
  <c r="AX16" i="23"/>
  <c r="AW16" i="23"/>
  <c r="AV16" i="23"/>
  <c r="AU16" i="23"/>
  <c r="AT16" i="23"/>
  <c r="AS16" i="23"/>
  <c r="AR16" i="23"/>
  <c r="AQ16" i="23"/>
  <c r="AP16" i="23"/>
  <c r="AO16" i="23"/>
  <c r="AN16" i="23"/>
  <c r="AM16" i="23"/>
  <c r="AL16" i="23"/>
  <c r="AK16" i="23"/>
  <c r="AJ16" i="23"/>
  <c r="AI16" i="23"/>
  <c r="AH16" i="23"/>
  <c r="AG16" i="23"/>
  <c r="AF16" i="23"/>
  <c r="AE16" i="23"/>
  <c r="AD16" i="23"/>
  <c r="AC16" i="23"/>
  <c r="AB16" i="23"/>
  <c r="AA16" i="23"/>
  <c r="Z16" i="23"/>
  <c r="Y16" i="23"/>
  <c r="X16" i="23"/>
  <c r="W16" i="23"/>
  <c r="V16" i="23"/>
  <c r="U16" i="23"/>
  <c r="T16" i="23"/>
  <c r="S16" i="23"/>
  <c r="R16" i="23"/>
  <c r="Q16" i="23"/>
  <c r="P16" i="23"/>
  <c r="O16" i="23"/>
  <c r="N16" i="23"/>
  <c r="M16" i="23"/>
  <c r="L16" i="23"/>
  <c r="K16" i="23"/>
  <c r="J16" i="23"/>
  <c r="I16" i="23"/>
  <c r="H16" i="23"/>
  <c r="G16" i="23"/>
  <c r="F16" i="23"/>
  <c r="E16" i="23"/>
  <c r="D16" i="23"/>
  <c r="C25" i="23" s="1"/>
  <c r="C16" i="23"/>
  <c r="FS6" i="23"/>
  <c r="FS55" i="23" s="1"/>
  <c r="FR6" i="23"/>
  <c r="FQ6" i="23"/>
  <c r="FP6" i="23"/>
  <c r="FO6" i="23"/>
  <c r="FO56" i="23" s="1"/>
  <c r="FN6" i="23"/>
  <c r="FN56" i="23" s="1"/>
  <c r="FM6" i="23"/>
  <c r="FM55" i="23" s="1"/>
  <c r="FL6" i="23"/>
  <c r="FL56" i="23" s="1"/>
  <c r="FK6" i="23"/>
  <c r="FJ6" i="23"/>
  <c r="FJ55" i="23" s="1"/>
  <c r="FI6" i="23"/>
  <c r="FI56" i="23" s="1"/>
  <c r="FH6" i="23"/>
  <c r="FH55" i="23" s="1"/>
  <c r="FG6" i="23"/>
  <c r="FF6" i="23"/>
  <c r="FF56" i="23" s="1"/>
  <c r="FE6" i="23"/>
  <c r="FD6" i="23"/>
  <c r="FD56" i="23" s="1"/>
  <c r="FC6" i="23"/>
  <c r="FB6" i="23"/>
  <c r="FB55" i="23" s="1"/>
  <c r="FA6" i="23"/>
  <c r="EZ6" i="23"/>
  <c r="EZ56" i="23" s="1"/>
  <c r="EY6" i="23"/>
  <c r="EY56" i="23" s="1"/>
  <c r="EX6" i="23"/>
  <c r="EX56" i="23" s="1"/>
  <c r="EW6" i="23"/>
  <c r="EW55" i="23" s="1"/>
  <c r="EV6" i="23"/>
  <c r="EV56" i="23" s="1"/>
  <c r="EU6" i="23"/>
  <c r="ET6" i="23"/>
  <c r="ET56" i="23" s="1"/>
  <c r="ES6" i="23"/>
  <c r="ES56" i="23" s="1"/>
  <c r="ER6" i="23"/>
  <c r="ER56" i="23" s="1"/>
  <c r="EQ6" i="23"/>
  <c r="EP6" i="23"/>
  <c r="EP55" i="23" s="1"/>
  <c r="EO6" i="23"/>
  <c r="EO56" i="23" s="1"/>
  <c r="EN6" i="23"/>
  <c r="EN56" i="23" s="1"/>
  <c r="EM6" i="23"/>
  <c r="EM55" i="23" s="1"/>
  <c r="EL6" i="23"/>
  <c r="EK6" i="23"/>
  <c r="EJ6" i="23"/>
  <c r="EJ56" i="23" s="1"/>
  <c r="EI6" i="23"/>
  <c r="EH6" i="23"/>
  <c r="EH55" i="23" s="1"/>
  <c r="EG6" i="23"/>
  <c r="EG55" i="23" s="1"/>
  <c r="EF6" i="23"/>
  <c r="EF56" i="23" s="1"/>
  <c r="EE6" i="23"/>
  <c r="ED6" i="23"/>
  <c r="EC6" i="23"/>
  <c r="EB6" i="23"/>
  <c r="EA6" i="23"/>
  <c r="DZ6" i="23"/>
  <c r="DZ55" i="23" s="1"/>
  <c r="DY6" i="23"/>
  <c r="DX6" i="23"/>
  <c r="DW6" i="23"/>
  <c r="DV6" i="23"/>
  <c r="DU6" i="23"/>
  <c r="DT6" i="23"/>
  <c r="DT56" i="23" s="1"/>
  <c r="DS6" i="23"/>
  <c r="DS55" i="23" s="1"/>
  <c r="DR6" i="23"/>
  <c r="DR55" i="23" s="1"/>
  <c r="DQ6" i="23"/>
  <c r="DP6" i="23"/>
  <c r="DP55" i="23" s="1"/>
  <c r="DO6" i="23"/>
  <c r="DN6" i="23"/>
  <c r="DN56" i="23" s="1"/>
  <c r="DM6" i="23"/>
  <c r="DL6" i="23"/>
  <c r="DL56" i="23" s="1"/>
  <c r="DK6" i="23"/>
  <c r="DJ6" i="23"/>
  <c r="DJ56" i="23" s="1"/>
  <c r="DI6" i="23"/>
  <c r="DI55" i="23" s="1"/>
  <c r="DH6" i="23"/>
  <c r="DG6" i="23"/>
  <c r="DF6" i="23"/>
  <c r="DF56" i="23" s="1"/>
  <c r="DE6" i="23"/>
  <c r="DD6" i="23"/>
  <c r="DD56" i="23" s="1"/>
  <c r="DC6" i="23"/>
  <c r="DC55" i="23" s="1"/>
  <c r="DB6" i="23"/>
  <c r="DB55" i="23" s="1"/>
  <c r="DA6" i="23"/>
  <c r="DA56" i="23" s="1"/>
  <c r="CZ6" i="23"/>
  <c r="CY6" i="23"/>
  <c r="CX6" i="23"/>
  <c r="CX56" i="23" s="1"/>
  <c r="CW6" i="23"/>
  <c r="CW55" i="23" s="1"/>
  <c r="CV6" i="23"/>
  <c r="CU6" i="23"/>
  <c r="CU55" i="23" s="1"/>
  <c r="CT6" i="23"/>
  <c r="CT55" i="23" s="1"/>
  <c r="CS6" i="23"/>
  <c r="CR6" i="23"/>
  <c r="CR56" i="23" s="1"/>
  <c r="CQ6" i="23"/>
  <c r="CP6" i="23"/>
  <c r="CO6" i="23"/>
  <c r="CO55" i="23" s="1"/>
  <c r="CN6" i="23"/>
  <c r="CM6" i="23"/>
  <c r="CL6" i="23"/>
  <c r="CL56" i="23" s="1"/>
  <c r="CK6" i="23"/>
  <c r="CJ6" i="23"/>
  <c r="CJ55" i="23" s="1"/>
  <c r="CI6" i="23"/>
  <c r="CH6" i="23"/>
  <c r="CG6" i="23"/>
  <c r="CF6" i="23"/>
  <c r="CF55" i="23" s="1"/>
  <c r="CE6" i="23"/>
  <c r="CE56" i="23" s="1"/>
  <c r="CD6" i="23"/>
  <c r="CD56" i="23" s="1"/>
  <c r="CC6" i="23"/>
  <c r="CB6" i="23"/>
  <c r="CB55" i="23" s="1"/>
  <c r="CA6" i="23"/>
  <c r="CA55" i="23" s="1"/>
  <c r="BZ6" i="23"/>
  <c r="BZ55" i="23" s="1"/>
  <c r="BY6" i="23"/>
  <c r="BX6" i="23"/>
  <c r="BX55" i="23" s="1"/>
  <c r="BW6" i="23"/>
  <c r="BV6" i="23"/>
  <c r="BV55" i="23" s="1"/>
  <c r="BU6" i="23"/>
  <c r="BU56" i="23" s="1"/>
  <c r="BT6" i="23"/>
  <c r="BS6" i="23"/>
  <c r="BR6" i="23"/>
  <c r="BQ6" i="23"/>
  <c r="BP6" i="23"/>
  <c r="BO6" i="23"/>
  <c r="BN6" i="23"/>
  <c r="BM6" i="23"/>
  <c r="BL6" i="23"/>
  <c r="BK6" i="23"/>
  <c r="BJ6" i="23"/>
  <c r="BJ55" i="23" s="1"/>
  <c r="BI6" i="23"/>
  <c r="BH6" i="23"/>
  <c r="BG6" i="23"/>
  <c r="BF6" i="23"/>
  <c r="BF55" i="23" s="1"/>
  <c r="BE6" i="23"/>
  <c r="BD6" i="23"/>
  <c r="BC6" i="23"/>
  <c r="BB6" i="23"/>
  <c r="BB57" i="23" s="1"/>
  <c r="BA6" i="23"/>
  <c r="AZ6" i="23"/>
  <c r="AY6" i="23"/>
  <c r="AX6" i="23"/>
  <c r="AX57" i="23" s="1"/>
  <c r="AW6" i="23"/>
  <c r="AV6" i="23"/>
  <c r="AU6" i="23"/>
  <c r="AT6" i="23"/>
  <c r="AS6" i="23"/>
  <c r="AR6" i="23"/>
  <c r="AQ6" i="23"/>
  <c r="AP6" i="23"/>
  <c r="AP56" i="23" s="1"/>
  <c r="AO6" i="23"/>
  <c r="AN6" i="23"/>
  <c r="AM6" i="23"/>
  <c r="AL6" i="23"/>
  <c r="AK6" i="23"/>
  <c r="AK57" i="23" s="1"/>
  <c r="AJ6" i="23"/>
  <c r="AJ57" i="23" s="1"/>
  <c r="AI6" i="23"/>
  <c r="AI57" i="23" s="1"/>
  <c r="AH6" i="23"/>
  <c r="AH56" i="23" s="1"/>
  <c r="AG6" i="23"/>
  <c r="AG56" i="23" s="1"/>
  <c r="AF6" i="23"/>
  <c r="AF56" i="23" s="1"/>
  <c r="AE6" i="23"/>
  <c r="AD6" i="23"/>
  <c r="AC6" i="23"/>
  <c r="AB6" i="23"/>
  <c r="AB56" i="23" s="1"/>
  <c r="AA6" i="23"/>
  <c r="Z6" i="23"/>
  <c r="Z57" i="23" s="1"/>
  <c r="Y6" i="23"/>
  <c r="X6" i="23"/>
  <c r="X56" i="23" s="1"/>
  <c r="W6" i="23"/>
  <c r="V6" i="23"/>
  <c r="V57" i="23" s="1"/>
  <c r="U6" i="23"/>
  <c r="T6" i="23"/>
  <c r="T57" i="23" s="1"/>
  <c r="S6" i="23"/>
  <c r="R6" i="23"/>
  <c r="R56" i="23" s="1"/>
  <c r="Q6" i="23"/>
  <c r="Q57" i="23" s="1"/>
  <c r="P6" i="23"/>
  <c r="O6" i="23"/>
  <c r="N6" i="23"/>
  <c r="N56" i="23" s="1"/>
  <c r="M6" i="23"/>
  <c r="L6" i="23"/>
  <c r="L56" i="23" s="1"/>
  <c r="K6" i="23"/>
  <c r="J6" i="23"/>
  <c r="J57" i="23" s="1"/>
  <c r="I6" i="23"/>
  <c r="I56" i="23" s="1"/>
  <c r="H6" i="23"/>
  <c r="H56" i="23" s="1"/>
  <c r="G6" i="23"/>
  <c r="G57" i="23" s="1"/>
  <c r="F6" i="23"/>
  <c r="F56" i="23" s="1"/>
  <c r="E6" i="23"/>
  <c r="E57" i="23" s="1"/>
  <c r="D6" i="23"/>
  <c r="D57" i="23" s="1"/>
  <c r="FS5" i="23"/>
  <c r="FR5" i="23"/>
  <c r="FQ5" i="23"/>
  <c r="FP5" i="23"/>
  <c r="FO5" i="23"/>
  <c r="FN5" i="23"/>
  <c r="FM5" i="23"/>
  <c r="FL5" i="23"/>
  <c r="FK5" i="23"/>
  <c r="FJ5" i="23"/>
  <c r="FI5" i="23"/>
  <c r="FH5" i="23"/>
  <c r="FG5" i="23"/>
  <c r="FF5" i="23"/>
  <c r="FE5" i="23"/>
  <c r="FD5" i="23"/>
  <c r="FC5" i="23"/>
  <c r="FB5" i="23"/>
  <c r="FA5" i="23"/>
  <c r="EZ5" i="23"/>
  <c r="EY5" i="23"/>
  <c r="EX5" i="23"/>
  <c r="EW5" i="23"/>
  <c r="EV5" i="23"/>
  <c r="EU5" i="23"/>
  <c r="ET5" i="23"/>
  <c r="ES5" i="23"/>
  <c r="ER5" i="23"/>
  <c r="EQ5" i="23"/>
  <c r="EP5" i="23"/>
  <c r="EO5" i="23"/>
  <c r="EN5" i="23"/>
  <c r="EM5" i="23"/>
  <c r="EL5" i="23"/>
  <c r="EK5" i="23"/>
  <c r="EJ5" i="23"/>
  <c r="EI5" i="23"/>
  <c r="EH5" i="23"/>
  <c r="EG5" i="23"/>
  <c r="EF5" i="23"/>
  <c r="EE5" i="23"/>
  <c r="ED5" i="23"/>
  <c r="EC5" i="23"/>
  <c r="EB5" i="23"/>
  <c r="EA5" i="23"/>
  <c r="DZ5" i="23"/>
  <c r="DY5" i="23"/>
  <c r="DX5" i="23"/>
  <c r="DW5" i="23"/>
  <c r="DV5" i="23"/>
  <c r="DU5" i="23"/>
  <c r="DT5" i="23"/>
  <c r="DS5" i="23"/>
  <c r="DR5" i="23"/>
  <c r="DQ5" i="23"/>
  <c r="DP5" i="23"/>
  <c r="DO5" i="23"/>
  <c r="DN5" i="23"/>
  <c r="DM5" i="23"/>
  <c r="DL5" i="23"/>
  <c r="DK5" i="23"/>
  <c r="DJ5" i="23"/>
  <c r="DI5" i="23"/>
  <c r="DH5" i="23"/>
  <c r="DG5" i="23"/>
  <c r="DF5" i="23"/>
  <c r="DE5" i="23"/>
  <c r="DD5" i="23"/>
  <c r="DC5" i="23"/>
  <c r="DB5" i="23"/>
  <c r="DA5" i="23"/>
  <c r="CZ5" i="23"/>
  <c r="CY5" i="23"/>
  <c r="CX5" i="23"/>
  <c r="CW5" i="23"/>
  <c r="CV5" i="23"/>
  <c r="CU5" i="23"/>
  <c r="CT5" i="23"/>
  <c r="CS5" i="23"/>
  <c r="CR5" i="23"/>
  <c r="CQ5" i="23"/>
  <c r="CP5" i="23"/>
  <c r="CO5" i="23"/>
  <c r="CN5" i="23"/>
  <c r="CM5" i="23"/>
  <c r="CL5" i="23"/>
  <c r="CK5" i="23"/>
  <c r="CJ5" i="23"/>
  <c r="CI5" i="23"/>
  <c r="CH5" i="23"/>
  <c r="CG5" i="23"/>
  <c r="CF5" i="23"/>
  <c r="CE5" i="23"/>
  <c r="CD5" i="23"/>
  <c r="CC5" i="23"/>
  <c r="CB5" i="23"/>
  <c r="CA5" i="23"/>
  <c r="BZ5" i="23"/>
  <c r="BY5" i="23"/>
  <c r="BX5" i="23"/>
  <c r="BW5" i="23"/>
  <c r="BV5" i="23"/>
  <c r="BU5" i="23"/>
  <c r="BT5" i="23"/>
  <c r="BS5" i="23"/>
  <c r="BR5" i="23"/>
  <c r="BQ5" i="23"/>
  <c r="BP5" i="23"/>
  <c r="BO5" i="23"/>
  <c r="BN5" i="23"/>
  <c r="BM5" i="23"/>
  <c r="BL5" i="23"/>
  <c r="BK5" i="23"/>
  <c r="BJ5" i="23"/>
  <c r="BI5" i="23"/>
  <c r="BH5" i="23"/>
  <c r="BG5" i="23"/>
  <c r="BF5" i="23"/>
  <c r="BE5" i="23"/>
  <c r="BD5" i="23"/>
  <c r="BC5" i="23"/>
  <c r="BB5" i="23"/>
  <c r="BA5" i="23"/>
  <c r="AZ5" i="23"/>
  <c r="AY5" i="23"/>
  <c r="AX5" i="23"/>
  <c r="AW5" i="23"/>
  <c r="AV5" i="23"/>
  <c r="AU5" i="23"/>
  <c r="AT5" i="23"/>
  <c r="AS5" i="23"/>
  <c r="AR5" i="23"/>
  <c r="AQ5" i="23"/>
  <c r="AP5" i="23"/>
  <c r="AO5" i="23"/>
  <c r="AN5" i="23"/>
  <c r="AM5" i="23"/>
  <c r="AL5" i="23"/>
  <c r="AK5" i="23"/>
  <c r="AJ5" i="23"/>
  <c r="AI5" i="23"/>
  <c r="AH5" i="23"/>
  <c r="AG5" i="23"/>
  <c r="AF5" i="23"/>
  <c r="AE5" i="23"/>
  <c r="AD5" i="23"/>
  <c r="AC5" i="23"/>
  <c r="AB5" i="23"/>
  <c r="AA5" i="23"/>
  <c r="Z5" i="23"/>
  <c r="Y5" i="23"/>
  <c r="X5" i="23"/>
  <c r="W5" i="23"/>
  <c r="V5" i="23"/>
  <c r="U5" i="23"/>
  <c r="T5" i="23"/>
  <c r="S5" i="23"/>
  <c r="R5" i="23"/>
  <c r="Q5" i="23"/>
  <c r="P5" i="23"/>
  <c r="O5" i="23"/>
  <c r="N5" i="23"/>
  <c r="M5" i="23"/>
  <c r="L5" i="23"/>
  <c r="K5" i="23"/>
  <c r="J5" i="23"/>
  <c r="I5" i="23"/>
  <c r="H5" i="23"/>
  <c r="G5" i="23"/>
  <c r="F5" i="23"/>
  <c r="E5" i="23"/>
  <c r="D5" i="23"/>
  <c r="C5" i="23"/>
  <c r="DZ1" i="23"/>
  <c r="DH1" i="23"/>
  <c r="CJ1" i="23"/>
  <c r="BU1" i="23"/>
  <c r="BB1" i="23"/>
  <c r="AL1" i="23"/>
  <c r="AJ1" i="23"/>
  <c r="W1" i="23"/>
  <c r="AG89" i="22"/>
  <c r="AF89" i="22"/>
  <c r="AE89" i="22"/>
  <c r="AD89" i="22"/>
  <c r="AC89" i="22"/>
  <c r="AB89" i="22"/>
  <c r="AA89" i="22"/>
  <c r="Z89" i="22"/>
  <c r="Y89" i="22"/>
  <c r="X89" i="22"/>
  <c r="W89" i="22"/>
  <c r="V89" i="22"/>
  <c r="U89" i="22"/>
  <c r="T89" i="22"/>
  <c r="S89" i="22"/>
  <c r="R89" i="22"/>
  <c r="Q89" i="22"/>
  <c r="P89" i="22"/>
  <c r="O89" i="22"/>
  <c r="N89" i="22"/>
  <c r="M89" i="22"/>
  <c r="L89" i="22"/>
  <c r="K89" i="22"/>
  <c r="J89" i="22"/>
  <c r="I89" i="22"/>
  <c r="H89" i="22"/>
  <c r="G89" i="22"/>
  <c r="F89" i="22"/>
  <c r="E89" i="22"/>
  <c r="D89" i="22"/>
  <c r="C54" i="22"/>
  <c r="C53" i="22"/>
  <c r="C52" i="22"/>
  <c r="C51" i="22"/>
  <c r="C29" i="22"/>
  <c r="FS20" i="22"/>
  <c r="FR20" i="22"/>
  <c r="FQ20" i="22"/>
  <c r="FP20" i="22"/>
  <c r="FO20" i="22"/>
  <c r="FN20" i="22"/>
  <c r="FM20" i="22"/>
  <c r="FL20" i="22"/>
  <c r="FK20" i="22"/>
  <c r="FJ20" i="22"/>
  <c r="FI20" i="22"/>
  <c r="FH20" i="22"/>
  <c r="FG20" i="22"/>
  <c r="FF20" i="22"/>
  <c r="FE20" i="22"/>
  <c r="FD20" i="22"/>
  <c r="FC20" i="22"/>
  <c r="FB20" i="22"/>
  <c r="FA20" i="22"/>
  <c r="EZ20" i="22"/>
  <c r="EY20" i="22"/>
  <c r="EX20" i="22"/>
  <c r="EW20" i="22"/>
  <c r="EV20" i="22"/>
  <c r="EU20" i="22"/>
  <c r="ET20" i="22"/>
  <c r="ES20" i="22"/>
  <c r="ER20" i="22"/>
  <c r="EQ20" i="22"/>
  <c r="EP20" i="22"/>
  <c r="EO20" i="22"/>
  <c r="EN20" i="22"/>
  <c r="EM20" i="22"/>
  <c r="EL20" i="22"/>
  <c r="EK20" i="22"/>
  <c r="EJ20" i="22"/>
  <c r="EI20" i="22"/>
  <c r="EH20" i="22"/>
  <c r="EG20" i="22"/>
  <c r="EF20" i="22"/>
  <c r="EE20" i="22"/>
  <c r="ED20" i="22"/>
  <c r="EC20" i="22"/>
  <c r="EB20" i="22"/>
  <c r="EA20" i="22"/>
  <c r="DZ20" i="22"/>
  <c r="DY20" i="22"/>
  <c r="DX20" i="22"/>
  <c r="DW20" i="22"/>
  <c r="DV20" i="22"/>
  <c r="DU20" i="22"/>
  <c r="DT20" i="22"/>
  <c r="DS20" i="22"/>
  <c r="DR20" i="22"/>
  <c r="DQ20" i="22"/>
  <c r="DP20" i="22"/>
  <c r="DO20" i="22"/>
  <c r="DN20" i="22"/>
  <c r="DM20" i="22"/>
  <c r="DL20" i="22"/>
  <c r="DK20" i="22"/>
  <c r="DJ20" i="22"/>
  <c r="DI20" i="22"/>
  <c r="DH20" i="22"/>
  <c r="DG20" i="22"/>
  <c r="DF20" i="22"/>
  <c r="DE20" i="22"/>
  <c r="DD20" i="22"/>
  <c r="DC20" i="22"/>
  <c r="DB20" i="22"/>
  <c r="DA20" i="22"/>
  <c r="CZ20" i="22"/>
  <c r="CY20" i="22"/>
  <c r="CX20" i="22"/>
  <c r="CW20" i="22"/>
  <c r="CV20" i="22"/>
  <c r="CU20" i="22"/>
  <c r="CT20" i="22"/>
  <c r="CS20" i="22"/>
  <c r="CR20" i="22"/>
  <c r="CQ20" i="22"/>
  <c r="CP20" i="22"/>
  <c r="CO20" i="22"/>
  <c r="CN20" i="22"/>
  <c r="CM20" i="22"/>
  <c r="CL20" i="22"/>
  <c r="CK20" i="22"/>
  <c r="CJ20" i="22"/>
  <c r="CI20" i="22"/>
  <c r="CH20" i="22"/>
  <c r="CG20" i="22"/>
  <c r="CF20" i="22"/>
  <c r="CE20" i="22"/>
  <c r="CD20" i="22"/>
  <c r="CC20" i="22"/>
  <c r="CB20" i="22"/>
  <c r="CA20" i="22"/>
  <c r="BZ20" i="22"/>
  <c r="BY20" i="22"/>
  <c r="BX20" i="22"/>
  <c r="BW20" i="22"/>
  <c r="BV20" i="22"/>
  <c r="BU20" i="22"/>
  <c r="BT20" i="22"/>
  <c r="BS20" i="22"/>
  <c r="BR20" i="22"/>
  <c r="BQ20" i="22"/>
  <c r="BP20" i="22"/>
  <c r="BO20" i="22"/>
  <c r="BN20" i="22"/>
  <c r="BM20" i="22"/>
  <c r="BL20" i="22"/>
  <c r="BK20" i="22"/>
  <c r="BJ20" i="22"/>
  <c r="BI20" i="22"/>
  <c r="BH20" i="22"/>
  <c r="BG20" i="22"/>
  <c r="BF20" i="22"/>
  <c r="BE20" i="22"/>
  <c r="BD20" i="22"/>
  <c r="BC20" i="22"/>
  <c r="BB20" i="22"/>
  <c r="BA20" i="22"/>
  <c r="AZ20" i="22"/>
  <c r="AY20" i="22"/>
  <c r="AX20" i="22"/>
  <c r="AW20" i="22"/>
  <c r="AV20" i="22"/>
  <c r="AU20" i="22"/>
  <c r="AT20" i="22"/>
  <c r="AS20" i="22"/>
  <c r="AR20" i="22"/>
  <c r="AQ20" i="22"/>
  <c r="AP20" i="22"/>
  <c r="AO20" i="22"/>
  <c r="AN20" i="22"/>
  <c r="AM20" i="22"/>
  <c r="AL20" i="22"/>
  <c r="AK20" i="22"/>
  <c r="AJ20" i="22"/>
  <c r="AI20" i="22"/>
  <c r="AH20" i="22"/>
  <c r="AG20" i="22"/>
  <c r="AF20" i="22"/>
  <c r="AE20" i="22"/>
  <c r="AD20" i="22"/>
  <c r="AC20" i="22"/>
  <c r="AB20" i="22"/>
  <c r="AA20" i="22"/>
  <c r="Z20" i="22"/>
  <c r="Y20" i="22"/>
  <c r="X20" i="22"/>
  <c r="W20" i="22"/>
  <c r="V20" i="22"/>
  <c r="U20" i="22"/>
  <c r="T20" i="22"/>
  <c r="S20" i="22"/>
  <c r="R20" i="22"/>
  <c r="Q20" i="22"/>
  <c r="P20" i="22"/>
  <c r="O20" i="22"/>
  <c r="N20" i="22"/>
  <c r="M20" i="22"/>
  <c r="L20" i="22"/>
  <c r="K20" i="22"/>
  <c r="J20" i="22"/>
  <c r="I20" i="22"/>
  <c r="H20" i="22"/>
  <c r="G20" i="22"/>
  <c r="F20" i="22"/>
  <c r="E20" i="22"/>
  <c r="D20" i="22"/>
  <c r="C20" i="22"/>
  <c r="C22" i="22" s="1"/>
  <c r="FS16" i="22"/>
  <c r="FR16" i="22"/>
  <c r="FQ16" i="22"/>
  <c r="FP16" i="22"/>
  <c r="FO16" i="22"/>
  <c r="FN16" i="22"/>
  <c r="FM16" i="22"/>
  <c r="FL16" i="22"/>
  <c r="FK16" i="22"/>
  <c r="FJ16" i="22"/>
  <c r="FI16" i="22"/>
  <c r="FH16" i="22"/>
  <c r="FG16" i="22"/>
  <c r="FF16" i="22"/>
  <c r="FE16" i="22"/>
  <c r="FD16" i="22"/>
  <c r="FC16" i="22"/>
  <c r="FB16" i="22"/>
  <c r="FA16" i="22"/>
  <c r="EZ16" i="22"/>
  <c r="EY16" i="22"/>
  <c r="EX16" i="22"/>
  <c r="EW16" i="22"/>
  <c r="EV16" i="22"/>
  <c r="EU16" i="22"/>
  <c r="ET16" i="22"/>
  <c r="ES16" i="22"/>
  <c r="ER16" i="22"/>
  <c r="EQ16" i="22"/>
  <c r="EP16" i="22"/>
  <c r="EO16" i="22"/>
  <c r="EN16" i="22"/>
  <c r="EM16" i="22"/>
  <c r="EL16" i="22"/>
  <c r="EK16" i="22"/>
  <c r="EJ16" i="22"/>
  <c r="EI16" i="22"/>
  <c r="EH16" i="22"/>
  <c r="EG16" i="22"/>
  <c r="EF16" i="22"/>
  <c r="EE16" i="22"/>
  <c r="ED16" i="22"/>
  <c r="EC16" i="22"/>
  <c r="EB16" i="22"/>
  <c r="EA16" i="22"/>
  <c r="DZ16" i="22"/>
  <c r="DY16" i="22"/>
  <c r="DX16" i="22"/>
  <c r="DW16" i="22"/>
  <c r="DV16" i="22"/>
  <c r="DU16" i="22"/>
  <c r="DT16" i="22"/>
  <c r="DS16" i="22"/>
  <c r="DR16" i="22"/>
  <c r="DQ16" i="22"/>
  <c r="DP16" i="22"/>
  <c r="DO16" i="22"/>
  <c r="DN16" i="22"/>
  <c r="DM16" i="22"/>
  <c r="DL16" i="22"/>
  <c r="DK16" i="22"/>
  <c r="DJ16" i="22"/>
  <c r="DI16" i="22"/>
  <c r="DH16" i="22"/>
  <c r="DG16" i="22"/>
  <c r="DF16" i="22"/>
  <c r="DE16" i="22"/>
  <c r="DD16" i="22"/>
  <c r="DC16" i="22"/>
  <c r="DB16" i="22"/>
  <c r="DA16" i="22"/>
  <c r="CZ16" i="22"/>
  <c r="CY16" i="22"/>
  <c r="CX16" i="22"/>
  <c r="CW16" i="22"/>
  <c r="CV16" i="22"/>
  <c r="CU16" i="22"/>
  <c r="CT16" i="22"/>
  <c r="CS16" i="22"/>
  <c r="CR16" i="22"/>
  <c r="CQ16" i="22"/>
  <c r="CP16" i="22"/>
  <c r="CO16" i="22"/>
  <c r="CN16" i="22"/>
  <c r="CM16" i="22"/>
  <c r="CL16" i="22"/>
  <c r="CK16" i="22"/>
  <c r="CJ16" i="22"/>
  <c r="CI16" i="22"/>
  <c r="CH16" i="22"/>
  <c r="CG16" i="22"/>
  <c r="CF16" i="22"/>
  <c r="CE16" i="22"/>
  <c r="CD16" i="22"/>
  <c r="CC16" i="22"/>
  <c r="CB16" i="22"/>
  <c r="CA16" i="22"/>
  <c r="BZ16" i="22"/>
  <c r="BY16" i="22"/>
  <c r="BX16" i="22"/>
  <c r="BW16" i="22"/>
  <c r="BV16" i="22"/>
  <c r="BU16" i="22"/>
  <c r="BT16" i="22"/>
  <c r="BS16" i="22"/>
  <c r="BR16" i="22"/>
  <c r="BQ16" i="22"/>
  <c r="BP16" i="22"/>
  <c r="BO16" i="22"/>
  <c r="BN16" i="22"/>
  <c r="BM16" i="22"/>
  <c r="BL16" i="22"/>
  <c r="BK16" i="22"/>
  <c r="BJ16" i="22"/>
  <c r="BI16" i="22"/>
  <c r="BH16" i="22"/>
  <c r="BG16" i="22"/>
  <c r="BF16" i="22"/>
  <c r="BE16" i="22"/>
  <c r="BD16" i="22"/>
  <c r="BC16" i="22"/>
  <c r="BB16" i="22"/>
  <c r="BA16" i="22"/>
  <c r="AZ16" i="22"/>
  <c r="AY16" i="22"/>
  <c r="AX16" i="22"/>
  <c r="AW16" i="22"/>
  <c r="AV16" i="22"/>
  <c r="AU16" i="22"/>
  <c r="AT16" i="22"/>
  <c r="AS16" i="22"/>
  <c r="AR16" i="22"/>
  <c r="AQ16" i="22"/>
  <c r="AP16" i="22"/>
  <c r="AO16" i="22"/>
  <c r="AN16" i="22"/>
  <c r="AM16" i="22"/>
  <c r="AL16" i="22"/>
  <c r="AK16" i="22"/>
  <c r="AJ16" i="22"/>
  <c r="AI16" i="22"/>
  <c r="AH16" i="22"/>
  <c r="AG16" i="22"/>
  <c r="AF16" i="22"/>
  <c r="AE16" i="22"/>
  <c r="AD16" i="22"/>
  <c r="AC16" i="22"/>
  <c r="AB16" i="22"/>
  <c r="AA16" i="22"/>
  <c r="Z16" i="22"/>
  <c r="Y16" i="22"/>
  <c r="X16" i="22"/>
  <c r="W16" i="22"/>
  <c r="V16" i="22"/>
  <c r="U16" i="22"/>
  <c r="T16" i="22"/>
  <c r="S16" i="22"/>
  <c r="R16" i="22"/>
  <c r="Q16" i="22"/>
  <c r="P16" i="22"/>
  <c r="O16" i="22"/>
  <c r="N16" i="22"/>
  <c r="M16" i="22"/>
  <c r="L16" i="22"/>
  <c r="K16" i="22"/>
  <c r="J16" i="22"/>
  <c r="I16" i="22"/>
  <c r="H16" i="22"/>
  <c r="G16" i="22"/>
  <c r="F16" i="22"/>
  <c r="E16" i="22"/>
  <c r="D16" i="22"/>
  <c r="C25" i="22" s="1"/>
  <c r="C16" i="22"/>
  <c r="FS6" i="22"/>
  <c r="FS55" i="22" s="1"/>
  <c r="FR6" i="22"/>
  <c r="FR55" i="22" s="1"/>
  <c r="FQ6" i="22"/>
  <c r="FQ56" i="22" s="1"/>
  <c r="FP6" i="22"/>
  <c r="FO6" i="22"/>
  <c r="FN6" i="22"/>
  <c r="FM6" i="22"/>
  <c r="FM56" i="22" s="1"/>
  <c r="FL6" i="22"/>
  <c r="FK6" i="22"/>
  <c r="FK55" i="22" s="1"/>
  <c r="FJ6" i="22"/>
  <c r="FI6" i="22"/>
  <c r="FI56" i="22" s="1"/>
  <c r="FH6" i="22"/>
  <c r="FH56" i="22" s="1"/>
  <c r="FG6" i="22"/>
  <c r="FF6" i="22"/>
  <c r="FF55" i="22" s="1"/>
  <c r="FE6" i="22"/>
  <c r="FD6" i="22"/>
  <c r="FC6" i="22"/>
  <c r="FC55" i="22" s="1"/>
  <c r="FB6" i="22"/>
  <c r="FA6" i="22"/>
  <c r="FA55" i="22" s="1"/>
  <c r="EZ6" i="22"/>
  <c r="EZ55" i="22" s="1"/>
  <c r="EY6" i="22"/>
  <c r="EY55" i="22" s="1"/>
  <c r="EX6" i="22"/>
  <c r="EX55" i="22" s="1"/>
  <c r="EW6" i="22"/>
  <c r="EW55" i="22" s="1"/>
  <c r="EV6" i="22"/>
  <c r="EU6" i="22"/>
  <c r="EU55" i="22" s="1"/>
  <c r="ET6" i="22"/>
  <c r="ES6" i="22"/>
  <c r="ES56" i="22" s="1"/>
  <c r="ER6" i="22"/>
  <c r="EQ6" i="22"/>
  <c r="EQ55" i="22" s="1"/>
  <c r="EP6" i="22"/>
  <c r="EP56" i="22" s="1"/>
  <c r="EO6" i="22"/>
  <c r="EO55" i="22" s="1"/>
  <c r="EN6" i="22"/>
  <c r="EN55" i="22" s="1"/>
  <c r="EM6" i="22"/>
  <c r="EL6" i="22"/>
  <c r="EL55" i="22" s="1"/>
  <c r="EK6" i="22"/>
  <c r="EK55" i="22" s="1"/>
  <c r="EJ6" i="22"/>
  <c r="EI6" i="22"/>
  <c r="EI55" i="22" s="1"/>
  <c r="EH6" i="22"/>
  <c r="EH55" i="22" s="1"/>
  <c r="EG6" i="22"/>
  <c r="EG56" i="22" s="1"/>
  <c r="EF6" i="22"/>
  <c r="EE6" i="22"/>
  <c r="ED6" i="22"/>
  <c r="EC6" i="22"/>
  <c r="EC56" i="22" s="1"/>
  <c r="EB6" i="22"/>
  <c r="EB56" i="22" s="1"/>
  <c r="EA6" i="22"/>
  <c r="DZ6" i="22"/>
  <c r="DY6" i="22"/>
  <c r="DY55" i="22" s="1"/>
  <c r="DX6" i="22"/>
  <c r="DW6" i="22"/>
  <c r="DW56" i="22" s="1"/>
  <c r="DV6" i="22"/>
  <c r="DU6" i="22"/>
  <c r="DU55" i="22" s="1"/>
  <c r="DT6" i="22"/>
  <c r="DT55" i="22" s="1"/>
  <c r="DS6" i="22"/>
  <c r="DR6" i="22"/>
  <c r="DQ6" i="22"/>
  <c r="DP6" i="22"/>
  <c r="DO6" i="22"/>
  <c r="DO56" i="22" s="1"/>
  <c r="DN6" i="22"/>
  <c r="DN55" i="22" s="1"/>
  <c r="DM6" i="22"/>
  <c r="DL6" i="22"/>
  <c r="DL55" i="22" s="1"/>
  <c r="DK6" i="22"/>
  <c r="DJ6" i="22"/>
  <c r="DI6" i="22"/>
  <c r="DI55" i="22" s="1"/>
  <c r="DH6" i="22"/>
  <c r="DG6" i="22"/>
  <c r="DG55" i="22" s="1"/>
  <c r="DF6" i="22"/>
  <c r="DE6" i="22"/>
  <c r="DE56" i="22" s="1"/>
  <c r="DD6" i="22"/>
  <c r="DD56" i="22" s="1"/>
  <c r="DC6" i="22"/>
  <c r="DC56" i="22" s="1"/>
  <c r="DB6" i="22"/>
  <c r="DB56" i="22" s="1"/>
  <c r="DA6" i="22"/>
  <c r="DA56" i="22" s="1"/>
  <c r="CZ6" i="22"/>
  <c r="CY6" i="22"/>
  <c r="CY55" i="22" s="1"/>
  <c r="CX6" i="22"/>
  <c r="CW6" i="22"/>
  <c r="CV6" i="22"/>
  <c r="CV55" i="22" s="1"/>
  <c r="CU6" i="22"/>
  <c r="CT6" i="22"/>
  <c r="CT55" i="22" s="1"/>
  <c r="CS6" i="22"/>
  <c r="CR6" i="22"/>
  <c r="CQ6" i="22"/>
  <c r="CP6" i="22"/>
  <c r="CP55" i="22" s="1"/>
  <c r="CO6" i="22"/>
  <c r="CN6" i="22"/>
  <c r="CN56" i="22" s="1"/>
  <c r="CM6" i="22"/>
  <c r="CL6" i="22"/>
  <c r="CK6" i="22"/>
  <c r="CJ6" i="22"/>
  <c r="CJ56" i="22" s="1"/>
  <c r="CI6" i="22"/>
  <c r="CH6" i="22"/>
  <c r="CG6" i="22"/>
  <c r="CG55" i="22" s="1"/>
  <c r="CF6" i="22"/>
  <c r="CE6" i="22"/>
  <c r="CD6" i="22"/>
  <c r="CC6" i="22"/>
  <c r="CB6" i="22"/>
  <c r="CB56" i="22" s="1"/>
  <c r="CA6" i="22"/>
  <c r="CA55" i="22" s="1"/>
  <c r="BZ6" i="22"/>
  <c r="BY6" i="22"/>
  <c r="BX6" i="22"/>
  <c r="BX56" i="22" s="1"/>
  <c r="BW6" i="22"/>
  <c r="BV6" i="22"/>
  <c r="BV55" i="22" s="1"/>
  <c r="BU6" i="22"/>
  <c r="BU56" i="22" s="1"/>
  <c r="BT6" i="22"/>
  <c r="BS6" i="22"/>
  <c r="BR6" i="22"/>
  <c r="BR55" i="22" s="1"/>
  <c r="BQ6" i="22"/>
  <c r="BQ55" i="22" s="1"/>
  <c r="BP6" i="22"/>
  <c r="BO6" i="22"/>
  <c r="BN6" i="22"/>
  <c r="BM6" i="22"/>
  <c r="BM55" i="22" s="1"/>
  <c r="BL6" i="22"/>
  <c r="BK6" i="22"/>
  <c r="BJ6" i="22"/>
  <c r="BI6" i="22"/>
  <c r="BI55" i="22" s="1"/>
  <c r="BH6" i="22"/>
  <c r="BG6" i="22"/>
  <c r="BF6" i="22"/>
  <c r="BF57" i="22" s="1"/>
  <c r="BE6" i="22"/>
  <c r="BD6" i="22"/>
  <c r="BC6" i="22"/>
  <c r="BB6" i="22"/>
  <c r="BA6" i="22"/>
  <c r="AZ6" i="22"/>
  <c r="AY6" i="22"/>
  <c r="AY57" i="22" s="1"/>
  <c r="AX6" i="22"/>
  <c r="AX57" i="22" s="1"/>
  <c r="AW6" i="22"/>
  <c r="AW57" i="22" s="1"/>
  <c r="AV6" i="22"/>
  <c r="AV57" i="22" s="1"/>
  <c r="AU6" i="22"/>
  <c r="AT6" i="22"/>
  <c r="AT57" i="22" s="1"/>
  <c r="AS6" i="22"/>
  <c r="AS57" i="22" s="1"/>
  <c r="AR6" i="22"/>
  <c r="AQ6" i="22"/>
  <c r="AP6" i="22"/>
  <c r="AO6" i="22"/>
  <c r="AN6" i="22"/>
  <c r="AN57" i="22" s="1"/>
  <c r="AM6" i="22"/>
  <c r="AL6" i="22"/>
  <c r="AL56" i="22" s="1"/>
  <c r="AK6" i="22"/>
  <c r="AJ6" i="22"/>
  <c r="AJ57" i="22" s="1"/>
  <c r="AI6" i="22"/>
  <c r="AH6" i="22"/>
  <c r="AH56" i="22" s="1"/>
  <c r="AG6" i="22"/>
  <c r="AF6" i="22"/>
  <c r="AF56" i="22" s="1"/>
  <c r="AE6" i="22"/>
  <c r="AE57" i="22" s="1"/>
  <c r="AD6" i="22"/>
  <c r="AD57" i="22" s="1"/>
  <c r="AC6" i="22"/>
  <c r="AB6" i="22"/>
  <c r="AB57" i="22" s="1"/>
  <c r="AA6" i="22"/>
  <c r="Z6" i="22"/>
  <c r="Y6" i="22"/>
  <c r="Y56" i="22" s="1"/>
  <c r="X6" i="22"/>
  <c r="W6" i="22"/>
  <c r="V6" i="22"/>
  <c r="V56" i="22" s="1"/>
  <c r="U6" i="22"/>
  <c r="U56" i="22" s="1"/>
  <c r="T6" i="22"/>
  <c r="S6" i="22"/>
  <c r="R6" i="22"/>
  <c r="R56" i="22" s="1"/>
  <c r="Q6" i="22"/>
  <c r="Q56" i="22" s="1"/>
  <c r="P6" i="22"/>
  <c r="O6" i="22"/>
  <c r="N6" i="22"/>
  <c r="N56" i="22" s="1"/>
  <c r="M6" i="22"/>
  <c r="L6" i="22"/>
  <c r="K6" i="22"/>
  <c r="J6" i="22"/>
  <c r="J56" i="22" s="1"/>
  <c r="I6" i="22"/>
  <c r="H6" i="22"/>
  <c r="H57" i="22" s="1"/>
  <c r="G6" i="22"/>
  <c r="G57" i="22" s="1"/>
  <c r="F6" i="22"/>
  <c r="F56" i="22" s="1"/>
  <c r="E6" i="22"/>
  <c r="E57" i="22" s="1"/>
  <c r="D6" i="22"/>
  <c r="D56" i="22" s="1"/>
  <c r="C6" i="22"/>
  <c r="C57" i="22" s="1"/>
  <c r="FS5" i="22"/>
  <c r="FR5" i="22"/>
  <c r="FQ5" i="22"/>
  <c r="FP5" i="22"/>
  <c r="FO5" i="22"/>
  <c r="FN5" i="22"/>
  <c r="FM5" i="22"/>
  <c r="FL5" i="22"/>
  <c r="FK5" i="22"/>
  <c r="FJ5" i="22"/>
  <c r="FI5" i="22"/>
  <c r="FH5" i="22"/>
  <c r="FG5" i="22"/>
  <c r="FF5" i="22"/>
  <c r="FE5" i="22"/>
  <c r="FD5" i="22"/>
  <c r="FC5" i="22"/>
  <c r="FB5" i="22"/>
  <c r="FA5" i="22"/>
  <c r="EZ5" i="22"/>
  <c r="EY5" i="22"/>
  <c r="EX5" i="22"/>
  <c r="EW5" i="22"/>
  <c r="EV5" i="22"/>
  <c r="EU5" i="22"/>
  <c r="ET5" i="22"/>
  <c r="ES5" i="22"/>
  <c r="ER5" i="22"/>
  <c r="EQ5" i="22"/>
  <c r="EP5" i="22"/>
  <c r="EO5" i="22"/>
  <c r="EN5" i="22"/>
  <c r="EM5" i="22"/>
  <c r="EL5" i="22"/>
  <c r="EK5" i="22"/>
  <c r="EJ5" i="22"/>
  <c r="EI5" i="22"/>
  <c r="EH5" i="22"/>
  <c r="EG5" i="22"/>
  <c r="EF5" i="22"/>
  <c r="EE5" i="22"/>
  <c r="ED5" i="22"/>
  <c r="EC5" i="22"/>
  <c r="EB5" i="22"/>
  <c r="EA5" i="22"/>
  <c r="DZ5" i="22"/>
  <c r="DY5" i="22"/>
  <c r="DX5" i="22"/>
  <c r="DW5" i="22"/>
  <c r="DV5" i="22"/>
  <c r="DU5" i="22"/>
  <c r="DT5" i="22"/>
  <c r="DS5" i="22"/>
  <c r="DR5" i="22"/>
  <c r="DQ5" i="22"/>
  <c r="DP5" i="22"/>
  <c r="DO5" i="22"/>
  <c r="DN5" i="22"/>
  <c r="DM5" i="22"/>
  <c r="DL5" i="22"/>
  <c r="DK5" i="22"/>
  <c r="DJ5" i="22"/>
  <c r="DI5" i="22"/>
  <c r="DH5" i="22"/>
  <c r="DG5" i="22"/>
  <c r="DF5" i="22"/>
  <c r="DE5" i="22"/>
  <c r="DD5" i="22"/>
  <c r="DC5" i="22"/>
  <c r="DB5" i="22"/>
  <c r="DA5" i="22"/>
  <c r="CZ5" i="22"/>
  <c r="CY5" i="22"/>
  <c r="CX5" i="22"/>
  <c r="CW5" i="22"/>
  <c r="CV5" i="22"/>
  <c r="CU5" i="22"/>
  <c r="CT5" i="22"/>
  <c r="CS5" i="22"/>
  <c r="CR5" i="22"/>
  <c r="CQ5" i="22"/>
  <c r="CP5" i="22"/>
  <c r="CO5" i="22"/>
  <c r="CN5" i="22"/>
  <c r="CM5" i="22"/>
  <c r="CL5" i="22"/>
  <c r="CK5" i="22"/>
  <c r="CJ5" i="22"/>
  <c r="CI5" i="22"/>
  <c r="CH5" i="22"/>
  <c r="CG5" i="22"/>
  <c r="CF5" i="22"/>
  <c r="CE5" i="22"/>
  <c r="CD5" i="22"/>
  <c r="CC5" i="22"/>
  <c r="CB5" i="22"/>
  <c r="CA5" i="22"/>
  <c r="BZ5" i="22"/>
  <c r="BY5" i="22"/>
  <c r="BX5" i="22"/>
  <c r="BW5" i="22"/>
  <c r="BV5" i="22"/>
  <c r="BU5" i="22"/>
  <c r="BT5" i="22"/>
  <c r="BS5" i="22"/>
  <c r="BR5" i="22"/>
  <c r="BQ5" i="22"/>
  <c r="BP5" i="22"/>
  <c r="BO5" i="22"/>
  <c r="BN5" i="22"/>
  <c r="BM5" i="22"/>
  <c r="BL5" i="22"/>
  <c r="BK5" i="22"/>
  <c r="BJ5" i="22"/>
  <c r="BI5" i="22"/>
  <c r="BH5" i="22"/>
  <c r="BG5" i="22"/>
  <c r="BF5" i="22"/>
  <c r="BE5" i="22"/>
  <c r="BD5" i="22"/>
  <c r="BC5" i="22"/>
  <c r="BB5" i="22"/>
  <c r="BA5" i="22"/>
  <c r="AZ5" i="22"/>
  <c r="AY5" i="22"/>
  <c r="AX5" i="22"/>
  <c r="AW5" i="22"/>
  <c r="AV5" i="22"/>
  <c r="AU5" i="22"/>
  <c r="AT5" i="22"/>
  <c r="AS5" i="22"/>
  <c r="AR5" i="22"/>
  <c r="AQ5" i="22"/>
  <c r="AP5" i="22"/>
  <c r="AO5" i="22"/>
  <c r="AN5" i="22"/>
  <c r="AM5" i="22"/>
  <c r="AL5" i="22"/>
  <c r="AK5" i="22"/>
  <c r="AJ5" i="22"/>
  <c r="AI5" i="22"/>
  <c r="AH5" i="22"/>
  <c r="AG5" i="22"/>
  <c r="AF5" i="22"/>
  <c r="AE5" i="22"/>
  <c r="AD5" i="22"/>
  <c r="AC5" i="22"/>
  <c r="AB5" i="22"/>
  <c r="AA5" i="22"/>
  <c r="Z5" i="22"/>
  <c r="Y5" i="22"/>
  <c r="X5" i="22"/>
  <c r="W5" i="22"/>
  <c r="V5" i="22"/>
  <c r="U5" i="22"/>
  <c r="T5" i="22"/>
  <c r="S5" i="22"/>
  <c r="R5" i="22"/>
  <c r="Q5" i="22"/>
  <c r="P5" i="22"/>
  <c r="O5" i="22"/>
  <c r="N5" i="22"/>
  <c r="M5" i="22"/>
  <c r="L5" i="22"/>
  <c r="K5" i="22"/>
  <c r="J5" i="22"/>
  <c r="I5" i="22"/>
  <c r="H5" i="22"/>
  <c r="G5" i="22"/>
  <c r="F5" i="22"/>
  <c r="E5" i="22"/>
  <c r="D5" i="22"/>
  <c r="C5" i="22"/>
  <c r="DZ1" i="22"/>
  <c r="AJ1" i="22"/>
  <c r="DH1" i="22"/>
  <c r="CJ1" i="22"/>
  <c r="BU1" i="22"/>
  <c r="BB1" i="22"/>
  <c r="AL1" i="22"/>
  <c r="W1" i="22"/>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54" i="21"/>
  <c r="C53" i="21"/>
  <c r="C52" i="21"/>
  <c r="C51" i="21"/>
  <c r="DR31" i="21"/>
  <c r="DK31" i="21"/>
  <c r="DR29" i="21"/>
  <c r="DK29" i="21"/>
  <c r="C29" i="21"/>
  <c r="K16" i="21"/>
  <c r="FS20" i="21"/>
  <c r="FR20" i="21"/>
  <c r="FQ20" i="21"/>
  <c r="FP20" i="21"/>
  <c r="FO20" i="21"/>
  <c r="FN20" i="21"/>
  <c r="FM20" i="21"/>
  <c r="FL20" i="21"/>
  <c r="FK20" i="21"/>
  <c r="FJ20" i="21"/>
  <c r="FI20" i="21"/>
  <c r="FH20" i="21"/>
  <c r="FG20" i="21"/>
  <c r="FF20" i="21"/>
  <c r="FE20" i="21"/>
  <c r="FD20" i="21"/>
  <c r="FC20" i="21"/>
  <c r="FB20" i="21"/>
  <c r="FA20" i="21"/>
  <c r="EZ20" i="21"/>
  <c r="EY20" i="21"/>
  <c r="EX20" i="21"/>
  <c r="EW20" i="21"/>
  <c r="EV20" i="21"/>
  <c r="EU20" i="21"/>
  <c r="ET20" i="21"/>
  <c r="ES20" i="21"/>
  <c r="ER20" i="21"/>
  <c r="EQ20" i="21"/>
  <c r="EP20" i="21"/>
  <c r="EO20" i="21"/>
  <c r="EN20" i="21"/>
  <c r="EM20" i="21"/>
  <c r="EL20" i="21"/>
  <c r="EK20" i="21"/>
  <c r="EJ20" i="21"/>
  <c r="EI20" i="21"/>
  <c r="EH20" i="21"/>
  <c r="EG20" i="21"/>
  <c r="EF20" i="21"/>
  <c r="EE20" i="21"/>
  <c r="ED20" i="21"/>
  <c r="EC20" i="21"/>
  <c r="EB20" i="21"/>
  <c r="EA20" i="21"/>
  <c r="DZ20" i="21"/>
  <c r="DY20" i="21"/>
  <c r="DX20" i="21"/>
  <c r="DW20" i="21"/>
  <c r="DV20" i="21"/>
  <c r="DU20" i="21"/>
  <c r="DT20" i="21"/>
  <c r="DS20" i="21"/>
  <c r="DR20" i="21"/>
  <c r="DQ20" i="21"/>
  <c r="DP20" i="21"/>
  <c r="DO20" i="21"/>
  <c r="DN20" i="21"/>
  <c r="DM20" i="21"/>
  <c r="DL20" i="21"/>
  <c r="DK20" i="21"/>
  <c r="DJ20" i="21"/>
  <c r="DI20" i="21"/>
  <c r="DH20" i="21"/>
  <c r="DG20" i="21"/>
  <c r="DF20" i="21"/>
  <c r="DE20" i="21"/>
  <c r="DD20" i="21"/>
  <c r="DC20" i="21"/>
  <c r="DB20" i="21"/>
  <c r="DA20" i="21"/>
  <c r="CZ20" i="21"/>
  <c r="CY20" i="21"/>
  <c r="CX20" i="21"/>
  <c r="CW20" i="21"/>
  <c r="CV20" i="21"/>
  <c r="CU20" i="21"/>
  <c r="CT20" i="21"/>
  <c r="CS20" i="21"/>
  <c r="CR20" i="21"/>
  <c r="CQ20" i="21"/>
  <c r="CP20" i="21"/>
  <c r="CO20" i="21"/>
  <c r="CN20" i="21"/>
  <c r="CM20" i="21"/>
  <c r="CL20" i="21"/>
  <c r="CK20" i="21"/>
  <c r="CJ20" i="21"/>
  <c r="CI20" i="21"/>
  <c r="CH20" i="21"/>
  <c r="CG20" i="21"/>
  <c r="CF20" i="21"/>
  <c r="CE20" i="21"/>
  <c r="CD20" i="21"/>
  <c r="CC20" i="21"/>
  <c r="CB20" i="21"/>
  <c r="CA20" i="21"/>
  <c r="BZ20" i="21"/>
  <c r="BY20" i="21"/>
  <c r="BX20" i="21"/>
  <c r="BW20" i="21"/>
  <c r="BV20" i="21"/>
  <c r="BU20" i="21"/>
  <c r="BT20" i="21"/>
  <c r="BS20" i="21"/>
  <c r="BR20" i="21"/>
  <c r="BQ20" i="21"/>
  <c r="BP20" i="21"/>
  <c r="BO20"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C22" i="21" s="1"/>
  <c r="FS16" i="21"/>
  <c r="FR16" i="21"/>
  <c r="FQ16" i="21"/>
  <c r="FP16" i="21"/>
  <c r="FO16" i="21"/>
  <c r="FN16" i="21"/>
  <c r="FM16" i="21"/>
  <c r="FL16" i="21"/>
  <c r="FK16" i="21"/>
  <c r="FJ16" i="21"/>
  <c r="FI16" i="21"/>
  <c r="FH16" i="21"/>
  <c r="FG16" i="21"/>
  <c r="FF16" i="21"/>
  <c r="FE16" i="21"/>
  <c r="FD16" i="21"/>
  <c r="FC16" i="21"/>
  <c r="FB16" i="21"/>
  <c r="FA16" i="21"/>
  <c r="EZ16" i="21"/>
  <c r="EY16" i="21"/>
  <c r="EX16" i="21"/>
  <c r="EW16" i="21"/>
  <c r="EV16" i="21"/>
  <c r="EU16" i="21"/>
  <c r="ET16" i="21"/>
  <c r="ES16" i="21"/>
  <c r="ER16" i="21"/>
  <c r="EQ16" i="21"/>
  <c r="EP16" i="21"/>
  <c r="EO16" i="21"/>
  <c r="EN16" i="21"/>
  <c r="EM16" i="21"/>
  <c r="EL16" i="21"/>
  <c r="EK16" i="21"/>
  <c r="EJ16" i="21"/>
  <c r="EI16" i="21"/>
  <c r="EH16" i="21"/>
  <c r="EG16" i="21"/>
  <c r="EF16" i="21"/>
  <c r="EE16" i="21"/>
  <c r="ED16" i="21"/>
  <c r="EC16" i="21"/>
  <c r="EB16" i="21"/>
  <c r="EA16" i="21"/>
  <c r="DZ16" i="21"/>
  <c r="DY16" i="21"/>
  <c r="DX16" i="21"/>
  <c r="DW16" i="21"/>
  <c r="DV16" i="21"/>
  <c r="DU16" i="21"/>
  <c r="DT16" i="21"/>
  <c r="DS16" i="21"/>
  <c r="DR16" i="21"/>
  <c r="DQ16" i="21"/>
  <c r="DP16" i="21"/>
  <c r="DO16" i="21"/>
  <c r="DN16" i="21"/>
  <c r="DM16" i="21"/>
  <c r="DL16" i="21"/>
  <c r="DK16" i="21"/>
  <c r="DJ16" i="21"/>
  <c r="DI16" i="21"/>
  <c r="DH16" i="21"/>
  <c r="DG16" i="21"/>
  <c r="DF16" i="21"/>
  <c r="DE16" i="21"/>
  <c r="DD16" i="21"/>
  <c r="DC16" i="21"/>
  <c r="DB16" i="21"/>
  <c r="DA16" i="21"/>
  <c r="CZ16" i="21"/>
  <c r="CY16" i="21"/>
  <c r="CX16" i="21"/>
  <c r="CW16" i="21"/>
  <c r="CV16" i="21"/>
  <c r="CU16" i="21"/>
  <c r="CT16" i="21"/>
  <c r="CS16" i="21"/>
  <c r="CR16" i="21"/>
  <c r="CQ16" i="21"/>
  <c r="CP16" i="21"/>
  <c r="CO16" i="21"/>
  <c r="CN16" i="21"/>
  <c r="CM16" i="21"/>
  <c r="CL16" i="21"/>
  <c r="CK16" i="21"/>
  <c r="CJ16" i="21"/>
  <c r="CI16" i="21"/>
  <c r="CF16" i="21"/>
  <c r="CE16" i="21"/>
  <c r="CD16" i="21"/>
  <c r="CC16" i="21"/>
  <c r="CB16" i="21"/>
  <c r="CA16" i="21"/>
  <c r="BZ16" i="21"/>
  <c r="BY16" i="21"/>
  <c r="BX16" i="21"/>
  <c r="BW16" i="21"/>
  <c r="BV16" i="21"/>
  <c r="BU16" i="21"/>
  <c r="BT16" i="21"/>
  <c r="BS16" i="21"/>
  <c r="BR16" i="21"/>
  <c r="BQ16" i="21"/>
  <c r="BP16" i="21"/>
  <c r="BO16"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J16" i="21"/>
  <c r="I16" i="21"/>
  <c r="H16" i="21"/>
  <c r="G16" i="21"/>
  <c r="F16" i="21"/>
  <c r="E16" i="21"/>
  <c r="D16" i="21"/>
  <c r="C25" i="21" s="1"/>
  <c r="C16" i="21"/>
  <c r="FS6" i="21"/>
  <c r="FS55" i="21" s="1"/>
  <c r="FR6" i="21"/>
  <c r="FR56" i="21" s="1"/>
  <c r="FQ6" i="21"/>
  <c r="FP6" i="21"/>
  <c r="FO6" i="21"/>
  <c r="FO56" i="21" s="1"/>
  <c r="FN6" i="21"/>
  <c r="FN55" i="21" s="1"/>
  <c r="FM6" i="21"/>
  <c r="FM55" i="21" s="1"/>
  <c r="FL6" i="21"/>
  <c r="FL56" i="21" s="1"/>
  <c r="FK6" i="21"/>
  <c r="FK56" i="21" s="1"/>
  <c r="FJ6" i="21"/>
  <c r="FJ55" i="21" s="1"/>
  <c r="FI6" i="21"/>
  <c r="FH6" i="21"/>
  <c r="FH56" i="21" s="1"/>
  <c r="FG6" i="21"/>
  <c r="FF6" i="21"/>
  <c r="FE6" i="21"/>
  <c r="FD6" i="21"/>
  <c r="FC6" i="21"/>
  <c r="FC56" i="21" s="1"/>
  <c r="FB6" i="21"/>
  <c r="FA6" i="21"/>
  <c r="EZ6" i="21"/>
  <c r="EZ55" i="21" s="1"/>
  <c r="EY6" i="21"/>
  <c r="EX6" i="21"/>
  <c r="EW6" i="21"/>
  <c r="EV6" i="21"/>
  <c r="EV56" i="21" s="1"/>
  <c r="EU6" i="21"/>
  <c r="EU56" i="21" s="1"/>
  <c r="ET6" i="21"/>
  <c r="ES6" i="21"/>
  <c r="ER6" i="21"/>
  <c r="EQ6" i="21"/>
  <c r="EP6" i="21"/>
  <c r="EP55" i="21" s="1"/>
  <c r="EO6" i="21"/>
  <c r="EN6" i="21"/>
  <c r="EM6" i="21"/>
  <c r="EM56" i="21" s="1"/>
  <c r="EL6" i="21"/>
  <c r="EL56" i="21" s="1"/>
  <c r="EK6" i="21"/>
  <c r="EJ6" i="21"/>
  <c r="EI6" i="21"/>
  <c r="EH6" i="21"/>
  <c r="EH56" i="21" s="1"/>
  <c r="EG6" i="21"/>
  <c r="EG55" i="21" s="1"/>
  <c r="EF6" i="21"/>
  <c r="EF56" i="21" s="1"/>
  <c r="EE6" i="21"/>
  <c r="EE55" i="21" s="1"/>
  <c r="ED6" i="21"/>
  <c r="ED56" i="21" s="1"/>
  <c r="EC6" i="21"/>
  <c r="EB6" i="21"/>
  <c r="EB55" i="21" s="1"/>
  <c r="EA6" i="21"/>
  <c r="EA56" i="21" s="1"/>
  <c r="DZ6" i="21"/>
  <c r="DZ55" i="21" s="1"/>
  <c r="DY6" i="21"/>
  <c r="DY55" i="21" s="1"/>
  <c r="DX6" i="21"/>
  <c r="DW6" i="21"/>
  <c r="DW56" i="21" s="1"/>
  <c r="DV6" i="21"/>
  <c r="DV55" i="21" s="1"/>
  <c r="DU6" i="21"/>
  <c r="DT6" i="21"/>
  <c r="DS6" i="21"/>
  <c r="DS56" i="21" s="1"/>
  <c r="DR6" i="21"/>
  <c r="DQ6" i="21"/>
  <c r="DP6" i="21"/>
  <c r="DO6" i="21"/>
  <c r="DO55" i="21" s="1"/>
  <c r="DN6" i="21"/>
  <c r="DM6" i="21"/>
  <c r="DM55" i="21" s="1"/>
  <c r="DL6" i="21"/>
  <c r="DL55" i="21" s="1"/>
  <c r="DK6" i="21"/>
  <c r="DJ6" i="21"/>
  <c r="DJ56" i="21" s="1"/>
  <c r="DI6" i="21"/>
  <c r="DI55" i="21" s="1"/>
  <c r="DH6" i="21"/>
  <c r="DG6" i="21"/>
  <c r="DG55" i="21" s="1"/>
  <c r="DF6" i="21"/>
  <c r="DF55" i="21" s="1"/>
  <c r="DE6" i="21"/>
  <c r="DE55" i="21" s="1"/>
  <c r="DD6" i="21"/>
  <c r="DC6" i="21"/>
  <c r="DB6" i="21"/>
  <c r="DB56" i="21" s="1"/>
  <c r="DA6" i="21"/>
  <c r="CZ6" i="21"/>
  <c r="CY6" i="21"/>
  <c r="CY55" i="21" s="1"/>
  <c r="CX6" i="21"/>
  <c r="CX56" i="21" s="1"/>
  <c r="CW6" i="21"/>
  <c r="CV6" i="21"/>
  <c r="CV56" i="21" s="1"/>
  <c r="CU6" i="21"/>
  <c r="CU56" i="21" s="1"/>
  <c r="CT6" i="21"/>
  <c r="CT55" i="21" s="1"/>
  <c r="CS6" i="21"/>
  <c r="CS55" i="21" s="1"/>
  <c r="CR6" i="21"/>
  <c r="CR56" i="21" s="1"/>
  <c r="CQ6" i="21"/>
  <c r="CQ56" i="21" s="1"/>
  <c r="CP6" i="21"/>
  <c r="CP55" i="21" s="1"/>
  <c r="CO6" i="21"/>
  <c r="CO55" i="21" s="1"/>
  <c r="CN6" i="21"/>
  <c r="CM6" i="21"/>
  <c r="CM56" i="21" s="1"/>
  <c r="CL6" i="21"/>
  <c r="CL55" i="21" s="1"/>
  <c r="CK6" i="21"/>
  <c r="CK56" i="21" s="1"/>
  <c r="CJ6" i="21"/>
  <c r="CI6" i="21"/>
  <c r="CI55" i="21" s="1"/>
  <c r="CH6" i="21"/>
  <c r="CG6" i="21"/>
  <c r="CG55" i="21" s="1"/>
  <c r="CF6" i="21"/>
  <c r="CE6" i="21"/>
  <c r="CD6" i="21"/>
  <c r="CD56" i="21" s="1"/>
  <c r="CC6" i="21"/>
  <c r="CC56" i="21" s="1"/>
  <c r="CB6" i="21"/>
  <c r="CB56" i="21" s="1"/>
  <c r="CA6" i="21"/>
  <c r="CA56" i="21" s="1"/>
  <c r="BZ6" i="21"/>
  <c r="BZ56" i="21" s="1"/>
  <c r="BY6" i="21"/>
  <c r="BX6" i="21"/>
  <c r="BW6" i="21"/>
  <c r="BV6" i="21"/>
  <c r="BV55" i="21" s="1"/>
  <c r="BU6" i="21"/>
  <c r="BU55" i="21" s="1"/>
  <c r="BT6" i="21"/>
  <c r="BS6" i="21"/>
  <c r="BR6" i="21"/>
  <c r="BQ6" i="21"/>
  <c r="BQ55" i="21" s="1"/>
  <c r="BP6" i="21"/>
  <c r="BP55" i="21" s="1"/>
  <c r="BO6" i="21"/>
  <c r="BN6" i="21"/>
  <c r="BM6" i="21"/>
  <c r="BL6" i="21"/>
  <c r="BK6" i="21"/>
  <c r="BK55" i="21" s="1"/>
  <c r="BJ6" i="21"/>
  <c r="BI6" i="21"/>
  <c r="BH6" i="21"/>
  <c r="BG6" i="21"/>
  <c r="BF6" i="21"/>
  <c r="BE6" i="21"/>
  <c r="BE55" i="21" s="1"/>
  <c r="BD6" i="21"/>
  <c r="BC6" i="21"/>
  <c r="BB6" i="21"/>
  <c r="BB57" i="21" s="1"/>
  <c r="BA6" i="21"/>
  <c r="BA57" i="21" s="1"/>
  <c r="AZ6" i="21"/>
  <c r="AY6" i="21"/>
  <c r="AX6" i="21"/>
  <c r="AW6" i="21"/>
  <c r="AW57" i="21" s="1"/>
  <c r="AV6" i="21"/>
  <c r="AV57" i="21" s="1"/>
  <c r="AU6" i="21"/>
  <c r="AU57" i="21" s="1"/>
  <c r="AT6" i="21"/>
  <c r="AS6" i="21"/>
  <c r="AR6" i="21"/>
  <c r="AQ6" i="21"/>
  <c r="AP6" i="21"/>
  <c r="AP57" i="21" s="1"/>
  <c r="AO6" i="21"/>
  <c r="AN6" i="21"/>
  <c r="AM6" i="21"/>
  <c r="AM57" i="21" s="1"/>
  <c r="AL6" i="21"/>
  <c r="AK6" i="21"/>
  <c r="AK56" i="21" s="1"/>
  <c r="AJ6" i="21"/>
  <c r="AI6" i="21"/>
  <c r="AH6" i="21"/>
  <c r="AH57" i="21" s="1"/>
  <c r="AG6" i="21"/>
  <c r="AG57" i="21" s="1"/>
  <c r="AF6" i="21"/>
  <c r="AF57" i="21" s="1"/>
  <c r="AE6" i="21"/>
  <c r="AD6" i="21"/>
  <c r="AC6" i="21"/>
  <c r="AB6" i="21"/>
  <c r="AB56" i="21" s="1"/>
  <c r="AA6" i="21"/>
  <c r="Z6" i="21"/>
  <c r="Y6" i="21"/>
  <c r="X6" i="21"/>
  <c r="W6" i="21"/>
  <c r="W56" i="21" s="1"/>
  <c r="V6" i="21"/>
  <c r="U6" i="21"/>
  <c r="T6" i="21"/>
  <c r="S6" i="21"/>
  <c r="R6" i="21"/>
  <c r="Q6" i="21"/>
  <c r="Q57" i="21" s="1"/>
  <c r="P6" i="21"/>
  <c r="O6" i="21"/>
  <c r="O56" i="21" s="1"/>
  <c r="N6" i="21"/>
  <c r="M6" i="21"/>
  <c r="M56" i="21" s="1"/>
  <c r="L6" i="21"/>
  <c r="L57" i="21" s="1"/>
  <c r="K6" i="21"/>
  <c r="K57" i="21" s="1"/>
  <c r="J6" i="21"/>
  <c r="I6" i="21"/>
  <c r="I56" i="21" s="1"/>
  <c r="H6" i="21"/>
  <c r="H56" i="21" s="1"/>
  <c r="G6" i="21"/>
  <c r="G56" i="21" s="1"/>
  <c r="F6" i="21"/>
  <c r="F56" i="21" s="1"/>
  <c r="E6" i="21"/>
  <c r="E57" i="21" s="1"/>
  <c r="D6" i="21"/>
  <c r="D56" i="21" s="1"/>
  <c r="C6" i="21"/>
  <c r="C57" i="21" s="1"/>
  <c r="FS5" i="21"/>
  <c r="FR5" i="21"/>
  <c r="FQ5" i="21"/>
  <c r="FP5" i="21"/>
  <c r="FO5" i="21"/>
  <c r="FN5" i="21"/>
  <c r="FM5" i="21"/>
  <c r="FL5" i="21"/>
  <c r="FK5" i="21"/>
  <c r="FJ5" i="21"/>
  <c r="FI5" i="21"/>
  <c r="FH5" i="21"/>
  <c r="FG5" i="21"/>
  <c r="FF5" i="21"/>
  <c r="FE5" i="21"/>
  <c r="FD5" i="21"/>
  <c r="FC5" i="21"/>
  <c r="FB5" i="21"/>
  <c r="FA5" i="21"/>
  <c r="EZ5" i="21"/>
  <c r="EY5" i="21"/>
  <c r="EX5" i="21"/>
  <c r="EW5" i="21"/>
  <c r="EV5" i="21"/>
  <c r="EU5" i="21"/>
  <c r="ET5" i="21"/>
  <c r="ES5" i="21"/>
  <c r="ER5" i="21"/>
  <c r="EQ5" i="21"/>
  <c r="EP5" i="21"/>
  <c r="EO5" i="21"/>
  <c r="EN5" i="21"/>
  <c r="EM5" i="21"/>
  <c r="EL5" i="21"/>
  <c r="EK5" i="21"/>
  <c r="EJ5" i="21"/>
  <c r="EI5" i="21"/>
  <c r="EH5" i="21"/>
  <c r="EG5" i="21"/>
  <c r="EF5" i="21"/>
  <c r="EE5" i="21"/>
  <c r="ED5" i="21"/>
  <c r="EC5" i="21"/>
  <c r="EB5" i="21"/>
  <c r="EA5" i="21"/>
  <c r="DZ5" i="21"/>
  <c r="DY5" i="21"/>
  <c r="DX5" i="21"/>
  <c r="DW5" i="21"/>
  <c r="DV5" i="21"/>
  <c r="DU5" i="21"/>
  <c r="DT5" i="21"/>
  <c r="DS5" i="21"/>
  <c r="DR5" i="21"/>
  <c r="DQ5" i="21"/>
  <c r="DP5" i="21"/>
  <c r="DO5" i="21"/>
  <c r="DN5" i="21"/>
  <c r="DM5" i="21"/>
  <c r="DL5" i="21"/>
  <c r="DK5" i="21"/>
  <c r="DJ5" i="21"/>
  <c r="DI5" i="21"/>
  <c r="DH5" i="21"/>
  <c r="DG5" i="21"/>
  <c r="DF5" i="21"/>
  <c r="DE5" i="21"/>
  <c r="DD5" i="21"/>
  <c r="DC5" i="21"/>
  <c r="DB5" i="21"/>
  <c r="DA5" i="21"/>
  <c r="CZ5" i="21"/>
  <c r="CY5" i="21"/>
  <c r="CX5" i="21"/>
  <c r="CW5" i="21"/>
  <c r="CV5" i="21"/>
  <c r="CU5" i="21"/>
  <c r="CT5" i="21"/>
  <c r="CS5" i="21"/>
  <c r="CR5" i="21"/>
  <c r="CQ5" i="21"/>
  <c r="CP5" i="21"/>
  <c r="CO5" i="21"/>
  <c r="CN5" i="21"/>
  <c r="CM5" i="21"/>
  <c r="CL5" i="21"/>
  <c r="CK5" i="21"/>
  <c r="CJ5" i="21"/>
  <c r="CI5" i="21"/>
  <c r="CH5" i="21"/>
  <c r="CG5" i="21"/>
  <c r="CF5" i="21"/>
  <c r="CE5" i="21"/>
  <c r="CD5" i="21"/>
  <c r="CC5" i="21"/>
  <c r="CB5" i="21"/>
  <c r="CA5" i="21"/>
  <c r="BZ5" i="21"/>
  <c r="BY5" i="21"/>
  <c r="BX5" i="21"/>
  <c r="BW5" i="21"/>
  <c r="BV5" i="21"/>
  <c r="BU5" i="21"/>
  <c r="BT5" i="21"/>
  <c r="BS5" i="21"/>
  <c r="BR5" i="21"/>
  <c r="BQ5" i="21"/>
  <c r="BP5" i="21"/>
  <c r="BO5" i="21"/>
  <c r="BN5" i="21"/>
  <c r="BM5" i="21"/>
  <c r="BL5" i="21"/>
  <c r="BK5" i="21"/>
  <c r="BJ5" i="21"/>
  <c r="BI5" i="21"/>
  <c r="BH5" i="21"/>
  <c r="BG5" i="21"/>
  <c r="BF5" i="21"/>
  <c r="BE5" i="21"/>
  <c r="BD5" i="21"/>
  <c r="BC5" i="21"/>
  <c r="BB5" i="21"/>
  <c r="BA5" i="21"/>
  <c r="AZ5" i="21"/>
  <c r="AY5" i="21"/>
  <c r="AX5" i="21"/>
  <c r="AW5" i="21"/>
  <c r="AV5" i="21"/>
  <c r="AU5" i="21"/>
  <c r="AT5" i="21"/>
  <c r="AS5" i="21"/>
  <c r="AR5" i="21"/>
  <c r="AQ5" i="21"/>
  <c r="AP5" i="21"/>
  <c r="AO5" i="21"/>
  <c r="AN5" i="21"/>
  <c r="AM5" i="21"/>
  <c r="AL5" i="21"/>
  <c r="AK5" i="21"/>
  <c r="AJ5" i="21"/>
  <c r="AI5" i="21"/>
  <c r="AH5"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C5" i="21"/>
  <c r="DZ1" i="21"/>
  <c r="DX1" i="21"/>
  <c r="DH1" i="21"/>
  <c r="DF1" i="21"/>
  <c r="CJ1" i="21"/>
  <c r="CH1" i="21"/>
  <c r="BU1" i="21"/>
  <c r="BS1" i="21"/>
  <c r="BB1" i="21"/>
  <c r="AZ1" i="21"/>
  <c r="AL1" i="21"/>
  <c r="AJ1" i="21"/>
  <c r="W1" i="21"/>
  <c r="U1" i="21"/>
  <c r="C51" i="11"/>
  <c r="D6" i="11"/>
  <c r="D57" i="11" s="1"/>
  <c r="C51" i="9"/>
  <c r="C51" i="8"/>
  <c r="C51" i="2"/>
  <c r="C51" i="1"/>
  <c r="AI46" i="1"/>
  <c r="AJ46" i="1"/>
  <c r="AJ29" i="1" s="1"/>
  <c r="AK46" i="1"/>
  <c r="AK31" i="1" s="1"/>
  <c r="AL46" i="1"/>
  <c r="AL29" i="1" s="1"/>
  <c r="AM46" i="1"/>
  <c r="AM31" i="1" s="1"/>
  <c r="AN46" i="1"/>
  <c r="AO46" i="1"/>
  <c r="AP46" i="1"/>
  <c r="C51" i="12"/>
  <c r="D6" i="12"/>
  <c r="CT224" i="16"/>
  <c r="CU224" i="16"/>
  <c r="EX16" i="12"/>
  <c r="EY16" i="12"/>
  <c r="EZ16" i="12"/>
  <c r="FA16" i="12"/>
  <c r="FB16" i="12"/>
  <c r="FB20" i="12"/>
  <c r="FC16" i="12"/>
  <c r="FC20" i="12"/>
  <c r="C53" i="12"/>
  <c r="C54" i="12"/>
  <c r="AG89" i="12"/>
  <c r="AF89" i="12"/>
  <c r="AE89" i="12"/>
  <c r="AD89" i="12"/>
  <c r="AC89" i="12"/>
  <c r="AB89" i="12"/>
  <c r="AA89" i="12"/>
  <c r="Z89" i="12"/>
  <c r="Y89" i="12"/>
  <c r="X89" i="12"/>
  <c r="W89" i="12"/>
  <c r="V89" i="12"/>
  <c r="U89" i="12"/>
  <c r="T89" i="12"/>
  <c r="S89" i="12"/>
  <c r="R89" i="12"/>
  <c r="Q89" i="12"/>
  <c r="P89" i="12"/>
  <c r="O89" i="12"/>
  <c r="N89" i="12"/>
  <c r="M89" i="12"/>
  <c r="L89" i="12"/>
  <c r="K89" i="12"/>
  <c r="J89" i="12"/>
  <c r="I89" i="12"/>
  <c r="H89" i="12"/>
  <c r="G89" i="12"/>
  <c r="F89" i="12"/>
  <c r="E89" i="12"/>
  <c r="D89" i="12"/>
  <c r="EX16" i="11"/>
  <c r="EY16" i="11"/>
  <c r="EZ16" i="11"/>
  <c r="FA16" i="11"/>
  <c r="FA20" i="11"/>
  <c r="FB16" i="11"/>
  <c r="FC16" i="11"/>
  <c r="C53" i="11"/>
  <c r="C54" i="11"/>
  <c r="AG89" i="11"/>
  <c r="AF89" i="11"/>
  <c r="AE89" i="11"/>
  <c r="AD89" i="11"/>
  <c r="AC89" i="11"/>
  <c r="AB89" i="11"/>
  <c r="AA89" i="11"/>
  <c r="Z89" i="11"/>
  <c r="Y89" i="11"/>
  <c r="X89" i="11"/>
  <c r="W89" i="11"/>
  <c r="V89" i="11"/>
  <c r="U89" i="11"/>
  <c r="T89" i="11"/>
  <c r="S89" i="11"/>
  <c r="R89" i="11"/>
  <c r="Q89" i="11"/>
  <c r="P89" i="11"/>
  <c r="O89" i="11"/>
  <c r="N89" i="11"/>
  <c r="M89" i="11"/>
  <c r="L89" i="11"/>
  <c r="K89" i="11"/>
  <c r="J89" i="11"/>
  <c r="I89" i="11"/>
  <c r="H89" i="11"/>
  <c r="G89" i="11"/>
  <c r="F89" i="11"/>
  <c r="E89" i="11"/>
  <c r="D89" i="11"/>
  <c r="EX16" i="9"/>
  <c r="EX20" i="9"/>
  <c r="EY16" i="9"/>
  <c r="EY20" i="9"/>
  <c r="EZ16" i="9"/>
  <c r="FA16" i="9"/>
  <c r="FA20" i="9"/>
  <c r="FB16" i="9"/>
  <c r="FC16" i="9"/>
  <c r="FC20" i="9"/>
  <c r="C53" i="9"/>
  <c r="C54" i="9"/>
  <c r="AG89" i="9"/>
  <c r="AF89" i="9"/>
  <c r="AE89" i="9"/>
  <c r="AD89" i="9"/>
  <c r="AC89" i="9"/>
  <c r="AB89" i="9"/>
  <c r="AA89" i="9"/>
  <c r="Z89" i="9"/>
  <c r="Y89" i="9"/>
  <c r="X89" i="9"/>
  <c r="W89" i="9"/>
  <c r="V89" i="9"/>
  <c r="U89" i="9"/>
  <c r="T89" i="9"/>
  <c r="S89" i="9"/>
  <c r="R89" i="9"/>
  <c r="Q89" i="9"/>
  <c r="P89" i="9"/>
  <c r="O89" i="9"/>
  <c r="N89" i="9"/>
  <c r="M89" i="9"/>
  <c r="L89" i="9"/>
  <c r="K89" i="9"/>
  <c r="J89" i="9"/>
  <c r="I89" i="9"/>
  <c r="H89" i="9"/>
  <c r="G89" i="9"/>
  <c r="F89" i="9"/>
  <c r="E89" i="9"/>
  <c r="D89" i="9"/>
  <c r="EX16" i="8"/>
  <c r="EY16" i="8"/>
  <c r="EZ16" i="8"/>
  <c r="EZ20" i="8"/>
  <c r="FA16" i="8"/>
  <c r="FA20" i="8"/>
  <c r="FB16" i="8"/>
  <c r="FC16" i="8"/>
  <c r="FC20" i="8"/>
  <c r="C53" i="8"/>
  <c r="C54" i="8"/>
  <c r="AG89" i="8"/>
  <c r="AF89" i="8"/>
  <c r="AE89" i="8"/>
  <c r="AD89" i="8"/>
  <c r="AC89" i="8"/>
  <c r="AB89" i="8"/>
  <c r="AA89" i="8"/>
  <c r="Z89" i="8"/>
  <c r="Y89" i="8"/>
  <c r="X89" i="8"/>
  <c r="W89" i="8"/>
  <c r="V89" i="8"/>
  <c r="U89" i="8"/>
  <c r="T89" i="8"/>
  <c r="S89" i="8"/>
  <c r="R89" i="8"/>
  <c r="Q89" i="8"/>
  <c r="P89" i="8"/>
  <c r="O89" i="8"/>
  <c r="N89" i="8"/>
  <c r="M89" i="8"/>
  <c r="L89" i="8"/>
  <c r="K89" i="8"/>
  <c r="J89" i="8"/>
  <c r="I89" i="8"/>
  <c r="H89" i="8"/>
  <c r="G89" i="8"/>
  <c r="F89" i="8"/>
  <c r="E89" i="8"/>
  <c r="D89" i="8"/>
  <c r="EX16" i="2"/>
  <c r="EY16" i="2"/>
  <c r="EY20" i="2"/>
  <c r="EZ16" i="2"/>
  <c r="FA16" i="2"/>
  <c r="FB16" i="2"/>
  <c r="FB20" i="2"/>
  <c r="FC16" i="2"/>
  <c r="FC20" i="2"/>
  <c r="C53" i="2"/>
  <c r="C54" i="2"/>
  <c r="AG89" i="2"/>
  <c r="AF89" i="2"/>
  <c r="AE89" i="2"/>
  <c r="AD89" i="2"/>
  <c r="AC89" i="2"/>
  <c r="AB89" i="2"/>
  <c r="AA89" i="2"/>
  <c r="Z89" i="2"/>
  <c r="Y89" i="2"/>
  <c r="X89" i="2"/>
  <c r="W89" i="2"/>
  <c r="V89" i="2"/>
  <c r="U89" i="2"/>
  <c r="T89" i="2"/>
  <c r="S89" i="2"/>
  <c r="R89" i="2"/>
  <c r="Q89" i="2"/>
  <c r="P89" i="2"/>
  <c r="O89" i="2"/>
  <c r="N89" i="2"/>
  <c r="M89" i="2"/>
  <c r="L89" i="2"/>
  <c r="K89" i="2"/>
  <c r="J89" i="2"/>
  <c r="I89" i="2"/>
  <c r="H89" i="2"/>
  <c r="G89" i="2"/>
  <c r="F89" i="2"/>
  <c r="E89" i="2"/>
  <c r="D89" i="2"/>
  <c r="FC46" i="1"/>
  <c r="FC45" i="1"/>
  <c r="FC47" i="1"/>
  <c r="EX16" i="1"/>
  <c r="EY16" i="1"/>
  <c r="EZ16" i="1"/>
  <c r="EZ20" i="1"/>
  <c r="FA16" i="1"/>
  <c r="FB16" i="1"/>
  <c r="FC16" i="1"/>
  <c r="FC20" i="1"/>
  <c r="EO46" i="1"/>
  <c r="EO45" i="1"/>
  <c r="EO47" i="1"/>
  <c r="DR29" i="1"/>
  <c r="C53" i="1"/>
  <c r="D47" i="1"/>
  <c r="E47" i="1"/>
  <c r="F47" i="1"/>
  <c r="G47" i="1"/>
  <c r="H47" i="1"/>
  <c r="I47" i="1"/>
  <c r="J47" i="1"/>
  <c r="K47" i="1"/>
  <c r="L47" i="1"/>
  <c r="M47" i="1"/>
  <c r="N47" i="1"/>
  <c r="O47" i="1"/>
  <c r="P47" i="1"/>
  <c r="Q47" i="1"/>
  <c r="R47" i="1"/>
  <c r="S47" i="1"/>
  <c r="T47" i="1"/>
  <c r="U47" i="1"/>
  <c r="V47" i="1"/>
  <c r="W47" i="1"/>
  <c r="X47" i="1"/>
  <c r="Y47" i="1"/>
  <c r="Z47" i="1"/>
  <c r="AA47" i="1"/>
  <c r="AB47" i="1"/>
  <c r="AC47" i="1"/>
  <c r="AD47" i="1"/>
  <c r="AE47" i="1"/>
  <c r="AF47" i="1"/>
  <c r="AG47" i="1"/>
  <c r="AH47" i="1"/>
  <c r="AI47" i="1"/>
  <c r="AJ47" i="1"/>
  <c r="AK47" i="1"/>
  <c r="AL47" i="1"/>
  <c r="AM47" i="1"/>
  <c r="AN47" i="1"/>
  <c r="AO47" i="1"/>
  <c r="AP47" i="1"/>
  <c r="C54" i="1"/>
  <c r="D48" i="1"/>
  <c r="E48" i="1"/>
  <c r="F48" i="1"/>
  <c r="G48" i="1"/>
  <c r="H48" i="1"/>
  <c r="I48" i="1"/>
  <c r="J48" i="1"/>
  <c r="K48" i="1"/>
  <c r="L48" i="1"/>
  <c r="M48" i="1"/>
  <c r="N48" i="1"/>
  <c r="O48" i="1"/>
  <c r="P48" i="1"/>
  <c r="Q48" i="1"/>
  <c r="R48" i="1"/>
  <c r="S48" i="1"/>
  <c r="T48" i="1"/>
  <c r="U48" i="1"/>
  <c r="V48" i="1"/>
  <c r="W48" i="1"/>
  <c r="X48" i="1"/>
  <c r="Y48" i="1"/>
  <c r="Z48" i="1"/>
  <c r="AA48" i="1"/>
  <c r="DK29" i="1"/>
  <c r="D89" i="1"/>
  <c r="E89" i="1"/>
  <c r="F89" i="1"/>
  <c r="G89" i="1"/>
  <c r="H89" i="1"/>
  <c r="I89" i="1"/>
  <c r="J89" i="1"/>
  <c r="K89" i="1"/>
  <c r="L89" i="1"/>
  <c r="M89" i="1"/>
  <c r="N89" i="1"/>
  <c r="O89" i="1"/>
  <c r="P89" i="1"/>
  <c r="Q89" i="1"/>
  <c r="R89" i="1"/>
  <c r="S89" i="1"/>
  <c r="T89" i="1"/>
  <c r="U89" i="1"/>
  <c r="V89" i="1"/>
  <c r="W89" i="1"/>
  <c r="X89" i="1"/>
  <c r="Y89" i="1"/>
  <c r="Z89" i="1"/>
  <c r="AA89" i="1"/>
  <c r="AB89" i="1"/>
  <c r="AC89" i="1"/>
  <c r="AD89" i="1"/>
  <c r="AE89" i="1"/>
  <c r="AF89" i="1"/>
  <c r="AG89" i="1"/>
  <c r="M16" i="12"/>
  <c r="N16" i="12"/>
  <c r="N20" i="12"/>
  <c r="T16" i="12"/>
  <c r="U16" i="12"/>
  <c r="V16" i="12"/>
  <c r="AU16" i="12"/>
  <c r="AU20" i="12"/>
  <c r="BR16" i="12"/>
  <c r="BR20" i="12"/>
  <c r="BW16" i="12"/>
  <c r="CR16" i="12"/>
  <c r="CR20" i="12"/>
  <c r="EI16" i="12"/>
  <c r="EI20" i="12"/>
  <c r="M16" i="11"/>
  <c r="M20" i="11"/>
  <c r="N16" i="11"/>
  <c r="T16" i="11"/>
  <c r="T20" i="11"/>
  <c r="U16" i="11"/>
  <c r="V16" i="11"/>
  <c r="AU16" i="11"/>
  <c r="BR16" i="11"/>
  <c r="BR20" i="11"/>
  <c r="BW16" i="11"/>
  <c r="BW20" i="11"/>
  <c r="CR16" i="11"/>
  <c r="CR20" i="11"/>
  <c r="EI16" i="11"/>
  <c r="M16" i="9"/>
  <c r="N16" i="9"/>
  <c r="T16" i="9"/>
  <c r="U16" i="9"/>
  <c r="U20" i="9"/>
  <c r="V16" i="9"/>
  <c r="AU16" i="9"/>
  <c r="BR16" i="9"/>
  <c r="BR20" i="9"/>
  <c r="BW16" i="9"/>
  <c r="CR16" i="9"/>
  <c r="EI16" i="9"/>
  <c r="EI20" i="9"/>
  <c r="M16" i="8"/>
  <c r="M20" i="8"/>
  <c r="N16" i="8"/>
  <c r="N20" i="8"/>
  <c r="T16" i="8"/>
  <c r="U16" i="8"/>
  <c r="V16" i="8"/>
  <c r="AU16" i="8"/>
  <c r="BR16" i="8"/>
  <c r="BR20" i="8"/>
  <c r="BW16" i="8"/>
  <c r="BW20" i="8"/>
  <c r="CR16" i="8"/>
  <c r="CR20" i="8"/>
  <c r="EI16" i="8"/>
  <c r="EI20" i="8"/>
  <c r="M16" i="2"/>
  <c r="N16" i="2"/>
  <c r="T16" i="2"/>
  <c r="U16" i="2"/>
  <c r="V16" i="2"/>
  <c r="V20" i="2"/>
  <c r="AU16" i="2"/>
  <c r="AU20" i="2"/>
  <c r="BR16" i="2"/>
  <c r="BW16" i="2"/>
  <c r="BW20" i="2"/>
  <c r="CR16" i="2"/>
  <c r="EI16" i="2"/>
  <c r="EI20" i="2"/>
  <c r="D34" i="1"/>
  <c r="E34" i="1"/>
  <c r="E35" i="1" s="1"/>
  <c r="F34" i="1"/>
  <c r="F35" i="1" s="1"/>
  <c r="G34" i="1"/>
  <c r="G35" i="1" s="1"/>
  <c r="H34" i="1"/>
  <c r="H35" i="1" s="1"/>
  <c r="I34" i="1"/>
  <c r="I35" i="1" s="1"/>
  <c r="J34" i="1"/>
  <c r="J35" i="1" s="1"/>
  <c r="K34" i="1"/>
  <c r="K35" i="1" s="1"/>
  <c r="L34" i="1"/>
  <c r="L35" i="1" s="1"/>
  <c r="M34" i="1"/>
  <c r="M35" i="1" s="1"/>
  <c r="N34" i="1"/>
  <c r="N35" i="1" s="1"/>
  <c r="O34" i="1"/>
  <c r="O35" i="1" s="1"/>
  <c r="P34" i="1"/>
  <c r="P35" i="1" s="1"/>
  <c r="Q34" i="1"/>
  <c r="Q35" i="1" s="1"/>
  <c r="R34" i="1"/>
  <c r="R35" i="1" s="1"/>
  <c r="B63" i="1"/>
  <c r="S34" i="1"/>
  <c r="S35" i="1" s="1"/>
  <c r="T34" i="1"/>
  <c r="T35" i="1" s="1"/>
  <c r="U34" i="1"/>
  <c r="U35" i="1" s="1"/>
  <c r="V34" i="1"/>
  <c r="V35" i="1" s="1"/>
  <c r="W34" i="1"/>
  <c r="W35" i="1" s="1"/>
  <c r="X34" i="1"/>
  <c r="X35" i="1" s="1"/>
  <c r="Y34" i="1"/>
  <c r="Y35" i="1" s="1"/>
  <c r="Z34" i="1"/>
  <c r="Z35" i="1" s="1"/>
  <c r="AA34" i="1"/>
  <c r="AA35" i="1" s="1"/>
  <c r="AB34" i="1"/>
  <c r="AC34" i="1"/>
  <c r="AC35" i="1" s="1"/>
  <c r="AD34" i="1"/>
  <c r="AD35" i="1" s="1"/>
  <c r="AE34" i="1"/>
  <c r="AE35" i="1" s="1"/>
  <c r="AF34" i="1"/>
  <c r="AF35" i="1" s="1"/>
  <c r="AG34" i="1"/>
  <c r="AG35" i="1" s="1"/>
  <c r="B64" i="1"/>
  <c r="AH34" i="1"/>
  <c r="AI34" i="1"/>
  <c r="AI35" i="1" s="1"/>
  <c r="AJ34" i="1"/>
  <c r="AJ35" i="1" s="1"/>
  <c r="AK34" i="1"/>
  <c r="AK35" i="1" s="1"/>
  <c r="AL34" i="1"/>
  <c r="AL35" i="1" s="1"/>
  <c r="AM34" i="1"/>
  <c r="AM35" i="1" s="1"/>
  <c r="AM7" i="1"/>
  <c r="AN34" i="1"/>
  <c r="AN35" i="1" s="1"/>
  <c r="AO34" i="1"/>
  <c r="AP34" i="1"/>
  <c r="AP35" i="1" s="1"/>
  <c r="AQ34" i="1"/>
  <c r="AQ35" i="1" s="1"/>
  <c r="AR34" i="1"/>
  <c r="AR35" i="1" s="1"/>
  <c r="AS34" i="1"/>
  <c r="AS35" i="1" s="1"/>
  <c r="AT34" i="1"/>
  <c r="AT35" i="1" s="1"/>
  <c r="AU34" i="1"/>
  <c r="AV34" i="1"/>
  <c r="AV35" i="1" s="1"/>
  <c r="AV7" i="1"/>
  <c r="AW34" i="1"/>
  <c r="AW35" i="1" s="1"/>
  <c r="AX34" i="1"/>
  <c r="AX35" i="1" s="1"/>
  <c r="AY34" i="1"/>
  <c r="AY35" i="1" s="1"/>
  <c r="AZ34" i="1"/>
  <c r="BA34" i="1"/>
  <c r="BA35" i="1" s="1"/>
  <c r="BB34" i="1"/>
  <c r="BB35" i="1" s="1"/>
  <c r="BC34" i="1"/>
  <c r="BC35" i="1" s="1"/>
  <c r="BD34" i="1"/>
  <c r="BE34" i="1"/>
  <c r="BE35" i="1" s="1"/>
  <c r="BF34" i="1"/>
  <c r="BF35" i="1" s="1"/>
  <c r="BG34" i="1"/>
  <c r="BG35" i="1" s="1"/>
  <c r="B69" i="1"/>
  <c r="B66" i="1"/>
  <c r="B67" i="1"/>
  <c r="BH34" i="1"/>
  <c r="BH35" i="1" s="1"/>
  <c r="BI34" i="1"/>
  <c r="BJ34" i="1"/>
  <c r="BJ35" i="1" s="1"/>
  <c r="BK34" i="1"/>
  <c r="BK35" i="1" s="1"/>
  <c r="BL34" i="1"/>
  <c r="BL35" i="1" s="1"/>
  <c r="BM34" i="1"/>
  <c r="BM35" i="1" s="1"/>
  <c r="BN34" i="1"/>
  <c r="BO34" i="1"/>
  <c r="BO7" i="1"/>
  <c r="BP34" i="1"/>
  <c r="BP35" i="1" s="1"/>
  <c r="BQ34" i="1"/>
  <c r="BQ35" i="1" s="1"/>
  <c r="BR34" i="1"/>
  <c r="BS34" i="1"/>
  <c r="BS35" i="1" s="1"/>
  <c r="BT34" i="1"/>
  <c r="BT35" i="1" s="1"/>
  <c r="BU34" i="1"/>
  <c r="BU35" i="1" s="1"/>
  <c r="BV34" i="1"/>
  <c r="BV35" i="1" s="1"/>
  <c r="BW34" i="1"/>
  <c r="BX34" i="1"/>
  <c r="BX35" i="1" s="1"/>
  <c r="BY34" i="1"/>
  <c r="BY35" i="1" s="1"/>
  <c r="BZ34" i="1"/>
  <c r="BZ35" i="1" s="1"/>
  <c r="CA34" i="1"/>
  <c r="CA35" i="1" s="1"/>
  <c r="CB34" i="1"/>
  <c r="CC34" i="1"/>
  <c r="CC35" i="1" s="1"/>
  <c r="CD34" i="1"/>
  <c r="CD35" i="1" s="1"/>
  <c r="CE34" i="1"/>
  <c r="CE35" i="1" s="1"/>
  <c r="CF34" i="1"/>
  <c r="CG34" i="1"/>
  <c r="CG35" i="1" s="1"/>
  <c r="CH34" i="1"/>
  <c r="CH35" i="1" s="1"/>
  <c r="CI34" i="1"/>
  <c r="CI35" i="1" s="1"/>
  <c r="B68" i="1"/>
  <c r="CJ34" i="1"/>
  <c r="CK34" i="1"/>
  <c r="CL34" i="1"/>
  <c r="CL35" i="1" s="1"/>
  <c r="CM34" i="1"/>
  <c r="CM35" i="1" s="1"/>
  <c r="CN34" i="1"/>
  <c r="CN35" i="1" s="1"/>
  <c r="CO34" i="1"/>
  <c r="CO35" i="1" s="1"/>
  <c r="CP34" i="1"/>
  <c r="CQ34" i="1"/>
  <c r="CQ35" i="1" s="1"/>
  <c r="CR34" i="1"/>
  <c r="CR35" i="1" s="1"/>
  <c r="CS34" i="1"/>
  <c r="CS35" i="1" s="1"/>
  <c r="CT34" i="1"/>
  <c r="CU34" i="1"/>
  <c r="CU35" i="1" s="1"/>
  <c r="CV34" i="1"/>
  <c r="CV35" i="1" s="1"/>
  <c r="CW34" i="1"/>
  <c r="CW35" i="1" s="1"/>
  <c r="CX34" i="1"/>
  <c r="CX35" i="1" s="1"/>
  <c r="CY34" i="1"/>
  <c r="CZ34" i="1"/>
  <c r="CZ35" i="1" s="1"/>
  <c r="DA34" i="1"/>
  <c r="DA35" i="1" s="1"/>
  <c r="DB34" i="1"/>
  <c r="DB35" i="1" s="1"/>
  <c r="DC34" i="1"/>
  <c r="DC35" i="1" s="1"/>
  <c r="DD34" i="1"/>
  <c r="DE34" i="1"/>
  <c r="DE35" i="1" s="1"/>
  <c r="DF34" i="1"/>
  <c r="DF35" i="1" s="1"/>
  <c r="DG34" i="1"/>
  <c r="DG35" i="1" s="1"/>
  <c r="DG7" i="1"/>
  <c r="DH34" i="1"/>
  <c r="DI34" i="1"/>
  <c r="DI35" i="1" s="1"/>
  <c r="DJ34" i="1"/>
  <c r="DJ35" i="1" s="1"/>
  <c r="DK34" i="1"/>
  <c r="DK35" i="1" s="1"/>
  <c r="DL34" i="1"/>
  <c r="DL35" i="1" s="1"/>
  <c r="DM34" i="1"/>
  <c r="DM35" i="1" s="1"/>
  <c r="DN34" i="1"/>
  <c r="DO34" i="1"/>
  <c r="DO35" i="1" s="1"/>
  <c r="DP34" i="1"/>
  <c r="DP35" i="1" s="1"/>
  <c r="DQ34" i="1"/>
  <c r="DQ35" i="1" s="1"/>
  <c r="DR34" i="1"/>
  <c r="DR35" i="1" s="1"/>
  <c r="DS34" i="1"/>
  <c r="DS35" i="1" s="1"/>
  <c r="DT34" i="1"/>
  <c r="DT35" i="1" s="1"/>
  <c r="DU34" i="1"/>
  <c r="DU35" i="1" s="1"/>
  <c r="DV34" i="1"/>
  <c r="DV35" i="1" s="1"/>
  <c r="DW34" i="1"/>
  <c r="DW35" i="1" s="1"/>
  <c r="DX34" i="1"/>
  <c r="DX35" i="1" s="1"/>
  <c r="DY34" i="1"/>
  <c r="DY35" i="1" s="1"/>
  <c r="DZ34" i="1"/>
  <c r="DZ35" i="1" s="1"/>
  <c r="EA34" i="1"/>
  <c r="EA35" i="1" s="1"/>
  <c r="EB34" i="1"/>
  <c r="EB35" i="1" s="1"/>
  <c r="EC34" i="1"/>
  <c r="EC35" i="1" s="1"/>
  <c r="ED34" i="1"/>
  <c r="ED35" i="1" s="1"/>
  <c r="EE34" i="1"/>
  <c r="EE35" i="1" s="1"/>
  <c r="EF34" i="1"/>
  <c r="EF35" i="1" s="1"/>
  <c r="EG34" i="1"/>
  <c r="EG35" i="1" s="1"/>
  <c r="EH34" i="1"/>
  <c r="EH35" i="1" s="1"/>
  <c r="EI34" i="1"/>
  <c r="EI35" i="1" s="1"/>
  <c r="EJ34" i="1"/>
  <c r="EJ35" i="1" s="1"/>
  <c r="EK34" i="1"/>
  <c r="EK35" i="1" s="1"/>
  <c r="EL34" i="1"/>
  <c r="EL35" i="1" s="1"/>
  <c r="EM34" i="1"/>
  <c r="EM35" i="1" s="1"/>
  <c r="EN34" i="1"/>
  <c r="EN35" i="1" s="1"/>
  <c r="EO34" i="1"/>
  <c r="EO35" i="1" s="1"/>
  <c r="EP34" i="1"/>
  <c r="EP35" i="1" s="1"/>
  <c r="EQ34" i="1"/>
  <c r="EQ35" i="1" s="1"/>
  <c r="ER34" i="1"/>
  <c r="ER35" i="1" s="1"/>
  <c r="ES34" i="1"/>
  <c r="ES35" i="1" s="1"/>
  <c r="ET34" i="1"/>
  <c r="ET35" i="1" s="1"/>
  <c r="EU34" i="1"/>
  <c r="EU35" i="1" s="1"/>
  <c r="EV34" i="1"/>
  <c r="EV35" i="1" s="1"/>
  <c r="EW34" i="1"/>
  <c r="EW35" i="1" s="1"/>
  <c r="EX34" i="1"/>
  <c r="EX35" i="1" s="1"/>
  <c r="EY34" i="1"/>
  <c r="EY35" i="1" s="1"/>
  <c r="EZ34" i="1"/>
  <c r="EZ35" i="1" s="1"/>
  <c r="FA34" i="1"/>
  <c r="FA35" i="1" s="1"/>
  <c r="FB34" i="1"/>
  <c r="FB35" i="1" s="1"/>
  <c r="FC34" i="1"/>
  <c r="FC35" i="1" s="1"/>
  <c r="FD34" i="1"/>
  <c r="FD35" i="1" s="1"/>
  <c r="FE34" i="1"/>
  <c r="FE35" i="1" s="1"/>
  <c r="FF34" i="1"/>
  <c r="FF35" i="1" s="1"/>
  <c r="FG34" i="1"/>
  <c r="FG35" i="1" s="1"/>
  <c r="FH34" i="1"/>
  <c r="FH35" i="1" s="1"/>
  <c r="FI34" i="1"/>
  <c r="FI35" i="1" s="1"/>
  <c r="FJ34" i="1"/>
  <c r="FJ35" i="1" s="1"/>
  <c r="FK34" i="1"/>
  <c r="FK35" i="1" s="1"/>
  <c r="FL34" i="1"/>
  <c r="FL35" i="1" s="1"/>
  <c r="FM34" i="1"/>
  <c r="FM35" i="1" s="1"/>
  <c r="FN34" i="1"/>
  <c r="FN35" i="1" s="1"/>
  <c r="FN7" i="1"/>
  <c r="FO34" i="1"/>
  <c r="FO35" i="1" s="1"/>
  <c r="FP34" i="1"/>
  <c r="FP35" i="1" s="1"/>
  <c r="FQ34" i="1"/>
  <c r="FQ35" i="1" s="1"/>
  <c r="FR34" i="1"/>
  <c r="FR35" i="1" s="1"/>
  <c r="FR7" i="1"/>
  <c r="FS34" i="1"/>
  <c r="FS35" i="1" s="1"/>
  <c r="D7" i="1"/>
  <c r="E7" i="1"/>
  <c r="F7" i="1"/>
  <c r="G7" i="1"/>
  <c r="H7" i="1"/>
  <c r="I7" i="1"/>
  <c r="J7" i="1"/>
  <c r="K7" i="1"/>
  <c r="L7" i="1"/>
  <c r="M7" i="1"/>
  <c r="M16" i="1"/>
  <c r="N7" i="1"/>
  <c r="N16" i="1"/>
  <c r="O7" i="1"/>
  <c r="P7" i="1"/>
  <c r="T16" i="1"/>
  <c r="U16" i="1"/>
  <c r="V16" i="1"/>
  <c r="V20" i="1"/>
  <c r="AT7" i="1"/>
  <c r="AU16" i="1"/>
  <c r="AU20" i="1"/>
  <c r="BA7" i="1"/>
  <c r="BJ7" i="1"/>
  <c r="BR16" i="1"/>
  <c r="BR20" i="1"/>
  <c r="BW16" i="1"/>
  <c r="BW20" i="1"/>
  <c r="BX7" i="1"/>
  <c r="CC7" i="1"/>
  <c r="CF7" i="1"/>
  <c r="CQ7" i="1"/>
  <c r="CR16" i="1"/>
  <c r="CZ7" i="1"/>
  <c r="DM7" i="1"/>
  <c r="EI16" i="1"/>
  <c r="FL7" i="1"/>
  <c r="FM7" i="1"/>
  <c r="FO7" i="1"/>
  <c r="FP7" i="1"/>
  <c r="FQ7" i="1"/>
  <c r="FS7" i="1"/>
  <c r="D16" i="12"/>
  <c r="C25" i="12" s="1"/>
  <c r="BF6" i="12"/>
  <c r="BF57" i="12" s="1"/>
  <c r="C6" i="12"/>
  <c r="C56" i="12" s="1"/>
  <c r="E6" i="12"/>
  <c r="E16" i="12"/>
  <c r="E20" i="12"/>
  <c r="F6" i="12"/>
  <c r="F56" i="12" s="1"/>
  <c r="F16" i="12"/>
  <c r="G6" i="12"/>
  <c r="G57" i="12" s="1"/>
  <c r="G16" i="12"/>
  <c r="G20" i="12"/>
  <c r="H6" i="12"/>
  <c r="H16" i="12"/>
  <c r="I6" i="12"/>
  <c r="I56" i="12" s="1"/>
  <c r="I16" i="12"/>
  <c r="J6" i="12"/>
  <c r="J56" i="12" s="1"/>
  <c r="J16" i="12"/>
  <c r="J20" i="12"/>
  <c r="K6" i="12"/>
  <c r="K16" i="12"/>
  <c r="L6" i="12"/>
  <c r="L57" i="12" s="1"/>
  <c r="L16" i="12"/>
  <c r="M6" i="12"/>
  <c r="M56" i="12" s="1"/>
  <c r="N6" i="12"/>
  <c r="N57" i="12" s="1"/>
  <c r="O6" i="12"/>
  <c r="O57" i="12" s="1"/>
  <c r="O16" i="12"/>
  <c r="O20" i="12"/>
  <c r="P6" i="12"/>
  <c r="P57" i="12" s="1"/>
  <c r="P16" i="12"/>
  <c r="Q6" i="12"/>
  <c r="Q16" i="12"/>
  <c r="R6" i="12"/>
  <c r="R56" i="12" s="1"/>
  <c r="R16" i="12"/>
  <c r="R20" i="12"/>
  <c r="S6" i="12"/>
  <c r="S16" i="12"/>
  <c r="T6" i="12"/>
  <c r="T56" i="12" s="1"/>
  <c r="U6" i="12"/>
  <c r="V6" i="12"/>
  <c r="V56" i="12" s="1"/>
  <c r="W6" i="12"/>
  <c r="W56" i="12" s="1"/>
  <c r="W16" i="12"/>
  <c r="W20" i="12"/>
  <c r="X6" i="12"/>
  <c r="X57" i="12" s="1"/>
  <c r="X16" i="12"/>
  <c r="Y6" i="12"/>
  <c r="Y57" i="12" s="1"/>
  <c r="Y16" i="12"/>
  <c r="Z6" i="12"/>
  <c r="Z57" i="12" s="1"/>
  <c r="Z16" i="12"/>
  <c r="Z20" i="12"/>
  <c r="AA6" i="12"/>
  <c r="AA16" i="12"/>
  <c r="AA20" i="12"/>
  <c r="AB6" i="12"/>
  <c r="AB57" i="12" s="1"/>
  <c r="AB16" i="12"/>
  <c r="AC6" i="12"/>
  <c r="AC57" i="12" s="1"/>
  <c r="AC16" i="12"/>
  <c r="AD6" i="12"/>
  <c r="AD57" i="12" s="1"/>
  <c r="AD16" i="12"/>
  <c r="AD20" i="12"/>
  <c r="AE6" i="12"/>
  <c r="AE16" i="12"/>
  <c r="AF6" i="12"/>
  <c r="AF56" i="12" s="1"/>
  <c r="AF16" i="12"/>
  <c r="AF20" i="12"/>
  <c r="AG6" i="12"/>
  <c r="AG57" i="12" s="1"/>
  <c r="AG16" i="12"/>
  <c r="AG20" i="12"/>
  <c r="AH6" i="12"/>
  <c r="AH56" i="12" s="1"/>
  <c r="AH16" i="12"/>
  <c r="AI6" i="12"/>
  <c r="AI56" i="12" s="1"/>
  <c r="AI16" i="12"/>
  <c r="AJ6" i="12"/>
  <c r="AJ16" i="12"/>
  <c r="AK6" i="12"/>
  <c r="AK57" i="12" s="1"/>
  <c r="AK16" i="12"/>
  <c r="AL6" i="12"/>
  <c r="AL56" i="12" s="1"/>
  <c r="AL16" i="12"/>
  <c r="AM6" i="12"/>
  <c r="AM57" i="12" s="1"/>
  <c r="AM16" i="12"/>
  <c r="AN6" i="12"/>
  <c r="AN56" i="12" s="1"/>
  <c r="AN16" i="12"/>
  <c r="AN20" i="12"/>
  <c r="AO6" i="12"/>
  <c r="AO16" i="12"/>
  <c r="AP6" i="12"/>
  <c r="AP57" i="12" s="1"/>
  <c r="AP16" i="12"/>
  <c r="AQ6" i="12"/>
  <c r="AQ57" i="12" s="1"/>
  <c r="AQ16" i="12"/>
  <c r="AQ20" i="12"/>
  <c r="AR6" i="12"/>
  <c r="AR16" i="12"/>
  <c r="AS6" i="12"/>
  <c r="AS57" i="12" s="1"/>
  <c r="AS16" i="12"/>
  <c r="AT6" i="12"/>
  <c r="AT16" i="12"/>
  <c r="AT20" i="12"/>
  <c r="AU6" i="12"/>
  <c r="AU57" i="12" s="1"/>
  <c r="AV6" i="12"/>
  <c r="AV16" i="12"/>
  <c r="AV20" i="12"/>
  <c r="AW6" i="12"/>
  <c r="AW16" i="12"/>
  <c r="AX6" i="12"/>
  <c r="AX16" i="12"/>
  <c r="AX20" i="12"/>
  <c r="AY6" i="12"/>
  <c r="AY57" i="12" s="1"/>
  <c r="AY16" i="12"/>
  <c r="AZ6" i="12"/>
  <c r="AZ57" i="12" s="1"/>
  <c r="AZ16" i="12"/>
  <c r="BA6" i="12"/>
  <c r="BA16" i="12"/>
  <c r="BA20" i="12"/>
  <c r="BB6" i="12"/>
  <c r="BB16" i="12"/>
  <c r="BC6" i="12"/>
  <c r="BC57" i="12" s="1"/>
  <c r="BC16" i="12"/>
  <c r="BD6" i="12"/>
  <c r="BD16" i="12"/>
  <c r="BD20" i="12"/>
  <c r="BE6" i="12"/>
  <c r="BE57" i="12" s="1"/>
  <c r="BE16" i="12"/>
  <c r="BE20" i="12"/>
  <c r="BF16" i="12"/>
  <c r="BF20" i="12"/>
  <c r="BG6" i="12"/>
  <c r="BG55" i="12" s="1"/>
  <c r="BG16" i="12"/>
  <c r="BH6" i="12"/>
  <c r="BH16" i="12"/>
  <c r="BI6" i="12"/>
  <c r="BI16" i="12"/>
  <c r="BI20" i="12"/>
  <c r="BJ6" i="12"/>
  <c r="BJ16" i="12"/>
  <c r="BJ20" i="12"/>
  <c r="BK6" i="12"/>
  <c r="BK55" i="12" s="1"/>
  <c r="BK16" i="12"/>
  <c r="BK20" i="12"/>
  <c r="BL6" i="12"/>
  <c r="BL16" i="12"/>
  <c r="BL20" i="12"/>
  <c r="BM6" i="12"/>
  <c r="BM16" i="12"/>
  <c r="BM20" i="12"/>
  <c r="BN6" i="12"/>
  <c r="BN55" i="12" s="1"/>
  <c r="BN16" i="12"/>
  <c r="BN20" i="12"/>
  <c r="BO6" i="12"/>
  <c r="BO55" i="12" s="1"/>
  <c r="BO16" i="12"/>
  <c r="BO20" i="12"/>
  <c r="BP6" i="12"/>
  <c r="BP16" i="12"/>
  <c r="BP20" i="12"/>
  <c r="BQ6" i="12"/>
  <c r="BQ55" i="12" s="1"/>
  <c r="BQ16" i="12"/>
  <c r="BR6" i="12"/>
  <c r="BS6" i="12"/>
  <c r="BS16" i="12"/>
  <c r="BS20" i="12"/>
  <c r="BT6" i="12"/>
  <c r="BT16" i="12"/>
  <c r="BT20" i="12"/>
  <c r="BU6" i="12"/>
  <c r="BU16" i="12"/>
  <c r="BU20" i="12"/>
  <c r="BV6" i="12"/>
  <c r="BV55" i="12" s="1"/>
  <c r="BV16" i="12"/>
  <c r="BW6" i="12"/>
  <c r="BW55" i="12" s="1"/>
  <c r="BX6" i="12"/>
  <c r="BX16" i="12"/>
  <c r="BX20" i="12"/>
  <c r="BY6" i="12"/>
  <c r="BY16" i="12"/>
  <c r="BY20" i="12"/>
  <c r="BZ6" i="12"/>
  <c r="BZ56" i="12" s="1"/>
  <c r="BZ16" i="12"/>
  <c r="BZ20" i="12"/>
  <c r="CA6" i="12"/>
  <c r="CA55" i="12" s="1"/>
  <c r="CA16" i="12"/>
  <c r="CA20" i="12"/>
  <c r="CB6" i="12"/>
  <c r="CB55" i="12" s="1"/>
  <c r="CB16" i="12"/>
  <c r="CB20" i="12"/>
  <c r="CC6" i="12"/>
  <c r="CC56" i="12" s="1"/>
  <c r="CC16" i="12"/>
  <c r="CC20" i="12"/>
  <c r="CD6" i="12"/>
  <c r="CD55" i="12" s="1"/>
  <c r="CD16" i="12"/>
  <c r="CD20" i="12"/>
  <c r="CE6" i="12"/>
  <c r="CE56" i="12" s="1"/>
  <c r="CE16" i="12"/>
  <c r="CF6" i="12"/>
  <c r="CF55" i="12" s="1"/>
  <c r="CF16" i="12"/>
  <c r="CG6" i="12"/>
  <c r="CG56" i="12" s="1"/>
  <c r="CG16" i="12"/>
  <c r="CG20" i="12"/>
  <c r="CH6" i="12"/>
  <c r="CH56" i="12" s="1"/>
  <c r="CH16" i="12"/>
  <c r="CH20" i="12"/>
  <c r="CI6" i="12"/>
  <c r="CI16" i="12"/>
  <c r="CI20" i="12"/>
  <c r="CJ6" i="12"/>
  <c r="CJ16" i="12"/>
  <c r="CK6" i="12"/>
  <c r="CK55" i="12" s="1"/>
  <c r="CK16" i="12"/>
  <c r="CL6" i="12"/>
  <c r="CL55" i="12" s="1"/>
  <c r="CL16" i="12"/>
  <c r="CL20" i="12"/>
  <c r="CM6" i="12"/>
  <c r="CM56" i="12" s="1"/>
  <c r="CM16" i="12"/>
  <c r="CM20" i="12"/>
  <c r="CN6" i="12"/>
  <c r="CN55" i="12" s="1"/>
  <c r="CN16" i="12"/>
  <c r="CO6" i="12"/>
  <c r="CO55" i="12" s="1"/>
  <c r="CO16" i="12"/>
  <c r="CP6" i="12"/>
  <c r="CP16" i="12"/>
  <c r="CQ6" i="12"/>
  <c r="CQ16" i="12"/>
  <c r="CQ20" i="12"/>
  <c r="CR6" i="12"/>
  <c r="CR55" i="12" s="1"/>
  <c r="CS6" i="12"/>
  <c r="CS55" i="12" s="1"/>
  <c r="CS16" i="12"/>
  <c r="CS20" i="12"/>
  <c r="CT6" i="12"/>
  <c r="CT16" i="12"/>
  <c r="CT20" i="12"/>
  <c r="CU6" i="12"/>
  <c r="CU16" i="12"/>
  <c r="CU20" i="12"/>
  <c r="CV6" i="12"/>
  <c r="CV55" i="12" s="1"/>
  <c r="CV16" i="12"/>
  <c r="CW6" i="12"/>
  <c r="CW16" i="12"/>
  <c r="CX6" i="12"/>
  <c r="CX56" i="12" s="1"/>
  <c r="CX16" i="12"/>
  <c r="CY6" i="12"/>
  <c r="CY55" i="12" s="1"/>
  <c r="CY16" i="12"/>
  <c r="CZ6" i="12"/>
  <c r="CZ16" i="12"/>
  <c r="DA6" i="12"/>
  <c r="DA55" i="12" s="1"/>
  <c r="DA16" i="12"/>
  <c r="DA20" i="12"/>
  <c r="DB6" i="12"/>
  <c r="DB56" i="12" s="1"/>
  <c r="DB16" i="12"/>
  <c r="DB20" i="12"/>
  <c r="DC6" i="12"/>
  <c r="DC16" i="12"/>
  <c r="DC20" i="12"/>
  <c r="DD6" i="12"/>
  <c r="DD16" i="12"/>
  <c r="DE6" i="12"/>
  <c r="DE55" i="12" s="1"/>
  <c r="DE16" i="12"/>
  <c r="DF6" i="12"/>
  <c r="DF55" i="12" s="1"/>
  <c r="DF16" i="12"/>
  <c r="DG6" i="12"/>
  <c r="DG16" i="12"/>
  <c r="DH6" i="12"/>
  <c r="DH16" i="12"/>
  <c r="DH20" i="12"/>
  <c r="DI6" i="12"/>
  <c r="DI56" i="12" s="1"/>
  <c r="DI16" i="12"/>
  <c r="DI20" i="12"/>
  <c r="DJ6" i="12"/>
  <c r="DJ16" i="12"/>
  <c r="DK6" i="12"/>
  <c r="DK16" i="12"/>
  <c r="DK20" i="12"/>
  <c r="DL6" i="12"/>
  <c r="DL55" i="12" s="1"/>
  <c r="DL16" i="12"/>
  <c r="DL20" i="12"/>
  <c r="DM6" i="12"/>
  <c r="DM16" i="12"/>
  <c r="DN6" i="12"/>
  <c r="DN16" i="12"/>
  <c r="DO6" i="12"/>
  <c r="DO56" i="12" s="1"/>
  <c r="DO16" i="12"/>
  <c r="DO20" i="12"/>
  <c r="DP6" i="12"/>
  <c r="DP56" i="12" s="1"/>
  <c r="DP16" i="12"/>
  <c r="DQ6" i="12"/>
  <c r="DQ16" i="12"/>
  <c r="DQ20" i="12"/>
  <c r="DR6" i="12"/>
  <c r="DR56" i="12" s="1"/>
  <c r="DR16" i="12"/>
  <c r="DS6" i="12"/>
  <c r="DS16" i="12"/>
  <c r="DT6" i="12"/>
  <c r="DT56" i="12" s="1"/>
  <c r="DT16" i="12"/>
  <c r="DU6" i="12"/>
  <c r="DU16" i="12"/>
  <c r="DV6" i="12"/>
  <c r="DV16" i="12"/>
  <c r="DV20" i="12"/>
  <c r="DW6" i="12"/>
  <c r="DW16" i="12"/>
  <c r="DX6" i="12"/>
  <c r="DX55" i="12" s="1"/>
  <c r="DX16" i="12"/>
  <c r="DX20" i="12"/>
  <c r="DY6" i="12"/>
  <c r="DY55" i="12" s="1"/>
  <c r="DY16" i="12"/>
  <c r="DY20" i="12"/>
  <c r="DZ6" i="12"/>
  <c r="DZ16" i="12"/>
  <c r="EA6" i="12"/>
  <c r="EA56" i="12" s="1"/>
  <c r="EA16" i="12"/>
  <c r="EA20" i="12"/>
  <c r="EB6" i="12"/>
  <c r="EB55" i="12" s="1"/>
  <c r="EB16" i="12"/>
  <c r="EC6" i="12"/>
  <c r="EC56" i="12" s="1"/>
  <c r="EC16" i="12"/>
  <c r="EC20" i="12"/>
  <c r="ED6" i="12"/>
  <c r="ED56" i="12" s="1"/>
  <c r="ED16" i="12"/>
  <c r="EE6" i="12"/>
  <c r="EE56" i="12" s="1"/>
  <c r="EE16" i="12"/>
  <c r="EF6" i="12"/>
  <c r="EF55" i="12" s="1"/>
  <c r="EF16" i="12"/>
  <c r="EF20" i="12"/>
  <c r="EG6" i="12"/>
  <c r="EG55" i="12" s="1"/>
  <c r="EG16" i="12"/>
  <c r="EG20" i="12"/>
  <c r="EH6" i="12"/>
  <c r="EH56" i="12" s="1"/>
  <c r="EH16" i="12"/>
  <c r="EH20" i="12"/>
  <c r="EI6" i="12"/>
  <c r="EJ6" i="12"/>
  <c r="EJ16" i="12"/>
  <c r="EJ20" i="12"/>
  <c r="EK6" i="12"/>
  <c r="EK16" i="12"/>
  <c r="EK20" i="12"/>
  <c r="EL6" i="12"/>
  <c r="EL55" i="12" s="1"/>
  <c r="EL16" i="12"/>
  <c r="EL20" i="12"/>
  <c r="EM6" i="12"/>
  <c r="EM16" i="12"/>
  <c r="EM20" i="12"/>
  <c r="EN6" i="12"/>
  <c r="EN56" i="12" s="1"/>
  <c r="EN16" i="12"/>
  <c r="EO6" i="12"/>
  <c r="EO56" i="12" s="1"/>
  <c r="EO16" i="12"/>
  <c r="EP6" i="12"/>
  <c r="EP55" i="12" s="1"/>
  <c r="EP16" i="12"/>
  <c r="EQ6" i="12"/>
  <c r="EQ56" i="12" s="1"/>
  <c r="EQ16" i="12"/>
  <c r="ER6" i="12"/>
  <c r="ER56" i="12" s="1"/>
  <c r="ER16" i="12"/>
  <c r="ES6" i="12"/>
  <c r="ES56" i="12" s="1"/>
  <c r="ES16" i="12"/>
  <c r="ET6" i="12"/>
  <c r="ET16" i="12"/>
  <c r="EU6" i="12"/>
  <c r="EU55" i="12" s="1"/>
  <c r="EU16" i="12"/>
  <c r="EV6" i="12"/>
  <c r="EV55" i="12" s="1"/>
  <c r="EV16" i="12"/>
  <c r="EV20" i="12"/>
  <c r="EW6" i="12"/>
  <c r="EW56" i="12" s="1"/>
  <c r="EW16" i="12"/>
  <c r="EX6" i="12"/>
  <c r="EX55" i="12" s="1"/>
  <c r="EY6" i="12"/>
  <c r="EY55" i="12" s="1"/>
  <c r="EZ6" i="12"/>
  <c r="EZ55" i="12" s="1"/>
  <c r="FA6" i="12"/>
  <c r="FA56" i="12" s="1"/>
  <c r="FB6" i="12"/>
  <c r="FB56" i="12" s="1"/>
  <c r="FC6" i="12"/>
  <c r="FC55" i="12" s="1"/>
  <c r="FD6" i="12"/>
  <c r="FD55" i="12" s="1"/>
  <c r="FD16" i="12"/>
  <c r="FD20" i="12"/>
  <c r="FE6" i="12"/>
  <c r="FE16" i="12"/>
  <c r="FF6" i="12"/>
  <c r="FF16" i="12"/>
  <c r="FF20" i="12"/>
  <c r="FG6" i="12"/>
  <c r="FG56" i="12" s="1"/>
  <c r="FG16" i="12"/>
  <c r="FG20" i="12"/>
  <c r="FH6" i="12"/>
  <c r="FH56" i="12" s="1"/>
  <c r="FH16" i="12"/>
  <c r="FH20" i="12"/>
  <c r="FI6" i="12"/>
  <c r="FI55" i="12" s="1"/>
  <c r="FI16" i="12"/>
  <c r="FJ6" i="12"/>
  <c r="FJ16" i="12"/>
  <c r="FJ20" i="12"/>
  <c r="FK6" i="12"/>
  <c r="FK16" i="12"/>
  <c r="FL6" i="12"/>
  <c r="FL56" i="12" s="1"/>
  <c r="FL16" i="12"/>
  <c r="FM6" i="12"/>
  <c r="FM55" i="12" s="1"/>
  <c r="FM16" i="12"/>
  <c r="FM20" i="12"/>
  <c r="FN6" i="12"/>
  <c r="FN56" i="12" s="1"/>
  <c r="FN16" i="12"/>
  <c r="FO6" i="12"/>
  <c r="FO16" i="12"/>
  <c r="FP6" i="12"/>
  <c r="FP56" i="12" s="1"/>
  <c r="FP16" i="12"/>
  <c r="FP20" i="12"/>
  <c r="FQ6" i="12"/>
  <c r="FQ56" i="12" s="1"/>
  <c r="FQ16" i="12"/>
  <c r="FR6" i="12"/>
  <c r="FR55" i="12" s="1"/>
  <c r="FR16" i="12"/>
  <c r="FS6" i="12"/>
  <c r="FS16" i="12"/>
  <c r="D16" i="11"/>
  <c r="C25" i="11" s="1"/>
  <c r="C6" i="11"/>
  <c r="E6" i="11"/>
  <c r="E16" i="11"/>
  <c r="E20" i="11"/>
  <c r="F6" i="11"/>
  <c r="F16" i="11"/>
  <c r="F20" i="11"/>
  <c r="G6" i="11"/>
  <c r="G57" i="11" s="1"/>
  <c r="G16" i="11"/>
  <c r="H6" i="11"/>
  <c r="H57" i="11" s="1"/>
  <c r="H16" i="11"/>
  <c r="H20" i="11"/>
  <c r="I6" i="11"/>
  <c r="I57" i="11" s="1"/>
  <c r="I16" i="11"/>
  <c r="I20" i="11"/>
  <c r="J6" i="11"/>
  <c r="J57" i="11" s="1"/>
  <c r="J16" i="11"/>
  <c r="K6" i="11"/>
  <c r="K16" i="11"/>
  <c r="K20" i="11"/>
  <c r="L6" i="11"/>
  <c r="L56" i="11" s="1"/>
  <c r="L16" i="11"/>
  <c r="L20" i="11"/>
  <c r="M6" i="11"/>
  <c r="M56" i="11" s="1"/>
  <c r="N6" i="11"/>
  <c r="N57" i="11" s="1"/>
  <c r="O6" i="11"/>
  <c r="O16" i="11"/>
  <c r="P6" i="11"/>
  <c r="P16" i="11"/>
  <c r="P20" i="11"/>
  <c r="Q6" i="11"/>
  <c r="Q56" i="11" s="1"/>
  <c r="Q16" i="11"/>
  <c r="R6" i="11"/>
  <c r="R57" i="11" s="1"/>
  <c r="R16" i="11"/>
  <c r="R20" i="11"/>
  <c r="S6" i="11"/>
  <c r="S56" i="11" s="1"/>
  <c r="S16" i="11"/>
  <c r="T6" i="11"/>
  <c r="T57" i="11" s="1"/>
  <c r="U6" i="11"/>
  <c r="U57" i="11" s="1"/>
  <c r="V6" i="11"/>
  <c r="V57" i="11" s="1"/>
  <c r="W6" i="11"/>
  <c r="W57" i="11" s="1"/>
  <c r="W16" i="11"/>
  <c r="W20" i="11"/>
  <c r="X6" i="11"/>
  <c r="X16" i="11"/>
  <c r="Y6" i="11"/>
  <c r="Y56" i="11" s="1"/>
  <c r="Y16" i="11"/>
  <c r="Z6" i="11"/>
  <c r="Z57" i="11" s="1"/>
  <c r="Z16" i="11"/>
  <c r="Z20" i="11"/>
  <c r="AA6" i="11"/>
  <c r="AA16" i="11"/>
  <c r="AA20" i="11"/>
  <c r="AB6" i="11"/>
  <c r="AB56" i="11" s="1"/>
  <c r="AB16" i="11"/>
  <c r="AC6" i="11"/>
  <c r="AC57" i="11" s="1"/>
  <c r="AC16" i="11"/>
  <c r="AD6" i="11"/>
  <c r="AD16" i="11"/>
  <c r="AD20" i="11"/>
  <c r="AE6" i="11"/>
  <c r="AE56" i="11" s="1"/>
  <c r="AE16" i="11"/>
  <c r="AE20" i="11"/>
  <c r="AF6" i="11"/>
  <c r="AF16" i="11"/>
  <c r="AG6" i="11"/>
  <c r="AG57" i="11" s="1"/>
  <c r="AG16" i="11"/>
  <c r="AH6" i="11"/>
  <c r="AH57" i="11" s="1"/>
  <c r="AH16" i="11"/>
  <c r="AH20" i="11"/>
  <c r="AI6" i="11"/>
  <c r="AI56" i="11" s="1"/>
  <c r="AI16" i="11"/>
  <c r="AJ6" i="11"/>
  <c r="AJ57" i="11" s="1"/>
  <c r="AJ16" i="11"/>
  <c r="AK6" i="11"/>
  <c r="AK16" i="11"/>
  <c r="AK20" i="11"/>
  <c r="AL6" i="11"/>
  <c r="AL56" i="11" s="1"/>
  <c r="AL16" i="11"/>
  <c r="AL20" i="11"/>
  <c r="AM6" i="11"/>
  <c r="AM56" i="11" s="1"/>
  <c r="AM16" i="11"/>
  <c r="AN6" i="11"/>
  <c r="AN56" i="11" s="1"/>
  <c r="AN16" i="11"/>
  <c r="AO6" i="11"/>
  <c r="AO16" i="11"/>
  <c r="AO20" i="11"/>
  <c r="AP6" i="11"/>
  <c r="AP57" i="11" s="1"/>
  <c r="AP16" i="11"/>
  <c r="AQ6" i="11"/>
  <c r="AQ57" i="11" s="1"/>
  <c r="AQ16" i="11"/>
  <c r="AR6" i="11"/>
  <c r="AR16" i="11"/>
  <c r="AR20" i="11"/>
  <c r="AS6" i="11"/>
  <c r="AS16" i="11"/>
  <c r="AT6" i="11"/>
  <c r="AT16" i="11"/>
  <c r="AU6" i="11"/>
  <c r="AV6" i="11"/>
  <c r="AV16" i="11"/>
  <c r="AW6" i="11"/>
  <c r="AW16" i="11"/>
  <c r="AX6" i="11"/>
  <c r="AX16" i="11"/>
  <c r="AY6" i="11"/>
  <c r="AY16" i="11"/>
  <c r="AZ6" i="11"/>
  <c r="AZ16" i="11"/>
  <c r="AZ20" i="11"/>
  <c r="BA6" i="11"/>
  <c r="BA16" i="11"/>
  <c r="BB6" i="11"/>
  <c r="BB57" i="11" s="1"/>
  <c r="BB16" i="11"/>
  <c r="BC6" i="11"/>
  <c r="BC16" i="11"/>
  <c r="BC20" i="11"/>
  <c r="BD6" i="11"/>
  <c r="BD57" i="11" s="1"/>
  <c r="BD16" i="11"/>
  <c r="BD20" i="11"/>
  <c r="BE6" i="11"/>
  <c r="BE55" i="11" s="1"/>
  <c r="BE16" i="11"/>
  <c r="BF6" i="11"/>
  <c r="BF57" i="11" s="1"/>
  <c r="BF16" i="11"/>
  <c r="BF20" i="11"/>
  <c r="BG6" i="11"/>
  <c r="BG55" i="11" s="1"/>
  <c r="BG16" i="11"/>
  <c r="BG20" i="11"/>
  <c r="BH6" i="11"/>
  <c r="BH16" i="11"/>
  <c r="BH20" i="11"/>
  <c r="BI6" i="11"/>
  <c r="BI16" i="11"/>
  <c r="BI20" i="11"/>
  <c r="BJ6" i="11"/>
  <c r="BJ16" i="11"/>
  <c r="BJ20" i="11"/>
  <c r="BK6" i="11"/>
  <c r="BK16" i="11"/>
  <c r="BL6" i="11"/>
  <c r="BL16" i="11"/>
  <c r="BL20" i="11"/>
  <c r="BM6" i="11"/>
  <c r="BM55" i="11" s="1"/>
  <c r="BM16" i="11"/>
  <c r="BM20" i="11"/>
  <c r="BN6" i="11"/>
  <c r="BN55" i="11" s="1"/>
  <c r="BN16" i="11"/>
  <c r="BO6" i="11"/>
  <c r="BO55" i="11" s="1"/>
  <c r="BO16" i="11"/>
  <c r="BP6" i="11"/>
  <c r="BP55" i="11" s="1"/>
  <c r="BP16" i="11"/>
  <c r="BP20" i="11"/>
  <c r="BQ6" i="11"/>
  <c r="BQ55" i="11" s="1"/>
  <c r="BQ16" i="11"/>
  <c r="BR6" i="11"/>
  <c r="BS6" i="11"/>
  <c r="BS16" i="11"/>
  <c r="BS20" i="11"/>
  <c r="BT6" i="11"/>
  <c r="BT16" i="11"/>
  <c r="BT20" i="11"/>
  <c r="BU6" i="11"/>
  <c r="BU56" i="11" s="1"/>
  <c r="BU16" i="11"/>
  <c r="BU20" i="11"/>
  <c r="BV6" i="11"/>
  <c r="BV56" i="11" s="1"/>
  <c r="BV16" i="11"/>
  <c r="BV20" i="11"/>
  <c r="BW6" i="11"/>
  <c r="BW55" i="11" s="1"/>
  <c r="BX6" i="11"/>
  <c r="BX55" i="11" s="1"/>
  <c r="BX16" i="11"/>
  <c r="BY6" i="11"/>
  <c r="BY55" i="11" s="1"/>
  <c r="BY16" i="11"/>
  <c r="BZ6" i="11"/>
  <c r="BZ55" i="11" s="1"/>
  <c r="BZ16" i="11"/>
  <c r="CA6" i="11"/>
  <c r="CA55" i="11" s="1"/>
  <c r="CA16" i="11"/>
  <c r="CB6" i="11"/>
  <c r="CB55" i="11" s="1"/>
  <c r="CB16" i="11"/>
  <c r="CB20" i="11"/>
  <c r="CC6" i="11"/>
  <c r="CC16" i="11"/>
  <c r="CC20" i="11"/>
  <c r="CD6" i="11"/>
  <c r="CD56" i="11" s="1"/>
  <c r="CD16" i="11"/>
  <c r="CD20" i="11"/>
  <c r="CE6" i="11"/>
  <c r="CE16" i="11"/>
  <c r="CE20" i="11"/>
  <c r="CF6" i="11"/>
  <c r="CF16" i="11"/>
  <c r="CF20" i="11"/>
  <c r="CG6" i="11"/>
  <c r="CG16" i="11"/>
  <c r="CG20" i="11"/>
  <c r="CH6" i="11"/>
  <c r="CH55" i="11" s="1"/>
  <c r="CH16" i="11"/>
  <c r="CH20" i="11"/>
  <c r="CI6" i="11"/>
  <c r="CI55" i="11" s="1"/>
  <c r="CI16" i="11"/>
  <c r="CJ6" i="11"/>
  <c r="CJ55" i="11" s="1"/>
  <c r="CJ16" i="11"/>
  <c r="CJ20" i="11"/>
  <c r="CK6" i="11"/>
  <c r="CK16" i="11"/>
  <c r="CK20" i="11"/>
  <c r="CL6" i="11"/>
  <c r="CL16" i="11"/>
  <c r="CL20" i="11"/>
  <c r="CM6" i="11"/>
  <c r="CM56" i="11" s="1"/>
  <c r="CM16" i="11"/>
  <c r="CM20" i="11"/>
  <c r="CN6" i="11"/>
  <c r="CN55" i="11" s="1"/>
  <c r="CN16" i="11"/>
  <c r="CO6" i="11"/>
  <c r="CO56" i="11" s="1"/>
  <c r="CO16" i="11"/>
  <c r="CO20" i="11"/>
  <c r="CP6" i="11"/>
  <c r="CP55" i="11" s="1"/>
  <c r="CP16" i="11"/>
  <c r="CQ6" i="11"/>
  <c r="CQ16" i="11"/>
  <c r="CR6" i="11"/>
  <c r="CR56" i="11" s="1"/>
  <c r="CS6" i="11"/>
  <c r="CS56" i="11" s="1"/>
  <c r="CS16" i="11"/>
  <c r="CS20" i="11"/>
  <c r="CT6" i="11"/>
  <c r="CT16" i="11"/>
  <c r="CT20" i="11"/>
  <c r="CU6" i="11"/>
  <c r="CU16" i="11"/>
  <c r="CU20" i="11"/>
  <c r="CV6" i="11"/>
  <c r="CV55" i="11" s="1"/>
  <c r="CV16" i="11"/>
  <c r="CV20" i="11"/>
  <c r="CW6" i="11"/>
  <c r="CW56" i="11" s="1"/>
  <c r="CW16" i="11"/>
  <c r="CW20" i="11"/>
  <c r="CX6" i="11"/>
  <c r="CX56" i="11" s="1"/>
  <c r="CX16" i="11"/>
  <c r="CY6" i="11"/>
  <c r="CY55" i="11" s="1"/>
  <c r="CY16" i="11"/>
  <c r="CY20" i="11"/>
  <c r="CZ6" i="11"/>
  <c r="CZ16" i="11"/>
  <c r="CZ20" i="11"/>
  <c r="DA6" i="11"/>
  <c r="DA16" i="11"/>
  <c r="DA20" i="11"/>
  <c r="DB6" i="11"/>
  <c r="DB56" i="11" s="1"/>
  <c r="DB16" i="11"/>
  <c r="DC6" i="11"/>
  <c r="DC56" i="11" s="1"/>
  <c r="DC16" i="11"/>
  <c r="DD6" i="11"/>
  <c r="DD56" i="11" s="1"/>
  <c r="DD16" i="11"/>
  <c r="DD20" i="11"/>
  <c r="DE6" i="11"/>
  <c r="DE56" i="11" s="1"/>
  <c r="DE16" i="11"/>
  <c r="DF6" i="11"/>
  <c r="DF56" i="11" s="1"/>
  <c r="DF16" i="11"/>
  <c r="DF20" i="11"/>
  <c r="DG6" i="11"/>
  <c r="DG56" i="11" s="1"/>
  <c r="DG16" i="11"/>
  <c r="DH6" i="11"/>
  <c r="DH16" i="11"/>
  <c r="DI6" i="11"/>
  <c r="DI16" i="11"/>
  <c r="DI20" i="11"/>
  <c r="DJ6" i="11"/>
  <c r="DJ16" i="11"/>
  <c r="DJ20" i="11"/>
  <c r="DK6" i="11"/>
  <c r="DK56" i="11" s="1"/>
  <c r="DK16" i="11"/>
  <c r="DL6" i="11"/>
  <c r="DL16" i="11"/>
  <c r="DM6" i="11"/>
  <c r="DM55" i="11" s="1"/>
  <c r="DM16" i="11"/>
  <c r="DM20" i="11"/>
  <c r="DN6" i="11"/>
  <c r="DN55" i="11" s="1"/>
  <c r="DN16" i="11"/>
  <c r="DO6" i="11"/>
  <c r="DO56" i="11" s="1"/>
  <c r="DO16" i="11"/>
  <c r="DO20" i="11"/>
  <c r="DP6" i="11"/>
  <c r="DP55" i="11" s="1"/>
  <c r="DP16" i="11"/>
  <c r="DP20" i="11"/>
  <c r="DQ6" i="11"/>
  <c r="DQ16" i="11"/>
  <c r="DQ20" i="11"/>
  <c r="DR6" i="11"/>
  <c r="DR16" i="11"/>
  <c r="DS6" i="11"/>
  <c r="DS55" i="11" s="1"/>
  <c r="DS16" i="11"/>
  <c r="DT6" i="11"/>
  <c r="DT16" i="11"/>
  <c r="DT20" i="11"/>
  <c r="DU6" i="11"/>
  <c r="DU55" i="11" s="1"/>
  <c r="DU16" i="11"/>
  <c r="DV6" i="11"/>
  <c r="DV16" i="11"/>
  <c r="DW6" i="11"/>
  <c r="DW55" i="11" s="1"/>
  <c r="DW16" i="11"/>
  <c r="DX6" i="11"/>
  <c r="DX56" i="11" s="1"/>
  <c r="DX16" i="11"/>
  <c r="DY6" i="11"/>
  <c r="DY55" i="11" s="1"/>
  <c r="DY16" i="11"/>
  <c r="DY20" i="11"/>
  <c r="DZ6" i="11"/>
  <c r="DZ16" i="11"/>
  <c r="DZ20" i="11"/>
  <c r="EA6" i="11"/>
  <c r="EA55" i="11" s="1"/>
  <c r="EA16" i="11"/>
  <c r="EA20" i="11"/>
  <c r="EB6" i="11"/>
  <c r="EB16" i="11"/>
  <c r="EB20" i="11"/>
  <c r="EC6" i="11"/>
  <c r="EC55" i="11" s="1"/>
  <c r="EC16" i="11"/>
  <c r="EC20" i="11"/>
  <c r="ED6" i="11"/>
  <c r="ED55" i="11" s="1"/>
  <c r="ED16" i="11"/>
  <c r="EE6" i="11"/>
  <c r="EE16" i="11"/>
  <c r="EE20" i="11"/>
  <c r="EF6" i="11"/>
  <c r="EF56" i="11" s="1"/>
  <c r="EF16" i="11"/>
  <c r="EF20" i="11"/>
  <c r="EG6" i="11"/>
  <c r="EG56" i="11" s="1"/>
  <c r="EG16" i="11"/>
  <c r="EG20" i="11"/>
  <c r="EH6" i="11"/>
  <c r="EH56" i="11" s="1"/>
  <c r="EH16" i="11"/>
  <c r="EI6" i="11"/>
  <c r="EJ6" i="11"/>
  <c r="EJ16" i="11"/>
  <c r="EJ20" i="11"/>
  <c r="EK6" i="11"/>
  <c r="EK56" i="11" s="1"/>
  <c r="EK16" i="11"/>
  <c r="EK20" i="11"/>
  <c r="EL6" i="11"/>
  <c r="EL16" i="11"/>
  <c r="EL20" i="11"/>
  <c r="EM6" i="11"/>
  <c r="EM16" i="11"/>
  <c r="EN6" i="11"/>
  <c r="EN55" i="11" s="1"/>
  <c r="EN16" i="11"/>
  <c r="EO6" i="11"/>
  <c r="EO56" i="11" s="1"/>
  <c r="EO16" i="11"/>
  <c r="EO20" i="11"/>
  <c r="EP6" i="11"/>
  <c r="EP55" i="11" s="1"/>
  <c r="EP16" i="11"/>
  <c r="EQ6" i="11"/>
  <c r="EQ55" i="11" s="1"/>
  <c r="EQ16" i="11"/>
  <c r="ER6" i="11"/>
  <c r="ER55" i="11" s="1"/>
  <c r="ER16" i="11"/>
  <c r="ER20" i="11"/>
  <c r="ES6" i="11"/>
  <c r="ES16" i="11"/>
  <c r="ES20" i="11"/>
  <c r="ET6" i="11"/>
  <c r="ET16" i="11"/>
  <c r="EU6" i="11"/>
  <c r="EU55" i="11" s="1"/>
  <c r="EU16" i="11"/>
  <c r="EU20" i="11"/>
  <c r="EV6" i="11"/>
  <c r="EV16" i="11"/>
  <c r="EW6" i="11"/>
  <c r="EW16" i="11"/>
  <c r="EX6" i="11"/>
  <c r="EY6" i="11"/>
  <c r="EY56" i="11" s="1"/>
  <c r="EZ6" i="11"/>
  <c r="EZ56" i="11" s="1"/>
  <c r="FA6" i="11"/>
  <c r="FA55" i="11" s="1"/>
  <c r="FB6" i="11"/>
  <c r="FC6" i="11"/>
  <c r="FD6" i="11"/>
  <c r="FD55" i="11" s="1"/>
  <c r="FD16" i="11"/>
  <c r="FD20" i="11"/>
  <c r="FE6" i="11"/>
  <c r="FE55" i="11" s="1"/>
  <c r="FE16" i="11"/>
  <c r="FF6" i="11"/>
  <c r="FF16" i="11"/>
  <c r="FG6" i="11"/>
  <c r="FG16" i="11"/>
  <c r="FG20" i="11"/>
  <c r="FH6" i="11"/>
  <c r="FH55" i="11" s="1"/>
  <c r="FH16" i="11"/>
  <c r="FI6" i="11"/>
  <c r="FI16" i="11"/>
  <c r="FJ6" i="11"/>
  <c r="FJ56" i="11" s="1"/>
  <c r="FJ16" i="11"/>
  <c r="FJ20" i="11"/>
  <c r="FK6" i="11"/>
  <c r="FK55" i="11" s="1"/>
  <c r="FK16" i="11"/>
  <c r="FK20" i="11"/>
  <c r="FL6" i="11"/>
  <c r="FL56" i="11" s="1"/>
  <c r="FL16" i="11"/>
  <c r="FM6" i="11"/>
  <c r="FM16" i="11"/>
  <c r="FM20" i="11"/>
  <c r="FN6" i="11"/>
  <c r="FN55" i="11" s="1"/>
  <c r="FN16" i="11"/>
  <c r="FO6" i="11"/>
  <c r="FO16" i="11"/>
  <c r="FP6" i="11"/>
  <c r="FP55" i="11" s="1"/>
  <c r="FP16" i="11"/>
  <c r="FQ6" i="11"/>
  <c r="FQ16" i="11"/>
  <c r="FQ20" i="11"/>
  <c r="FR6" i="11"/>
  <c r="FR55" i="11" s="1"/>
  <c r="FR16" i="11"/>
  <c r="FS6" i="11"/>
  <c r="FS16" i="11"/>
  <c r="D16" i="9"/>
  <c r="C25" i="9" s="1"/>
  <c r="BF6" i="9"/>
  <c r="D6" i="9"/>
  <c r="D57" i="9" s="1"/>
  <c r="C6" i="9"/>
  <c r="C56" i="9" s="1"/>
  <c r="E6" i="9"/>
  <c r="E56" i="9" s="1"/>
  <c r="E16" i="9"/>
  <c r="F6" i="9"/>
  <c r="F57" i="9" s="1"/>
  <c r="F16" i="9"/>
  <c r="F20" i="9"/>
  <c r="G6" i="9"/>
  <c r="G16" i="9"/>
  <c r="H6" i="9"/>
  <c r="H16" i="9"/>
  <c r="I6" i="9"/>
  <c r="I57" i="9" s="1"/>
  <c r="I16" i="9"/>
  <c r="J6" i="9"/>
  <c r="J16" i="9"/>
  <c r="J20" i="9"/>
  <c r="K6" i="9"/>
  <c r="K56" i="9" s="1"/>
  <c r="K16" i="9"/>
  <c r="K20" i="9"/>
  <c r="L6" i="9"/>
  <c r="L56" i="9" s="1"/>
  <c r="L16" i="9"/>
  <c r="L20" i="9"/>
  <c r="M6" i="9"/>
  <c r="M57" i="9" s="1"/>
  <c r="N6" i="9"/>
  <c r="O6" i="9"/>
  <c r="O16" i="9"/>
  <c r="O20" i="9"/>
  <c r="P6" i="9"/>
  <c r="P57" i="9" s="1"/>
  <c r="P16" i="9"/>
  <c r="Q6" i="9"/>
  <c r="Q57" i="9" s="1"/>
  <c r="Q16" i="9"/>
  <c r="Q20" i="9"/>
  <c r="R6" i="9"/>
  <c r="R16" i="9"/>
  <c r="R20" i="9"/>
  <c r="S6" i="9"/>
  <c r="S16" i="9"/>
  <c r="T6" i="9"/>
  <c r="T56" i="9" s="1"/>
  <c r="U6" i="9"/>
  <c r="U57" i="9" s="1"/>
  <c r="V6" i="9"/>
  <c r="W6" i="9"/>
  <c r="W57" i="9" s="1"/>
  <c r="W16" i="9"/>
  <c r="W20" i="9"/>
  <c r="X6" i="9"/>
  <c r="X56" i="9" s="1"/>
  <c r="X16" i="9"/>
  <c r="X20" i="9"/>
  <c r="Y6" i="9"/>
  <c r="Y56" i="9" s="1"/>
  <c r="Y16" i="9"/>
  <c r="Y20" i="9"/>
  <c r="Z6" i="9"/>
  <c r="Z56" i="9" s="1"/>
  <c r="Z16" i="9"/>
  <c r="AA6" i="9"/>
  <c r="AA16" i="9"/>
  <c r="AA20" i="9"/>
  <c r="AB6" i="9"/>
  <c r="AB56" i="9" s="1"/>
  <c r="AB16" i="9"/>
  <c r="AB20" i="9"/>
  <c r="AC6" i="9"/>
  <c r="AC57" i="9" s="1"/>
  <c r="AC16" i="9"/>
  <c r="AD6" i="9"/>
  <c r="AD57" i="9" s="1"/>
  <c r="AD16" i="9"/>
  <c r="AE6" i="9"/>
  <c r="AE16" i="9"/>
  <c r="AE20" i="9"/>
  <c r="AF6" i="9"/>
  <c r="AF16" i="9"/>
  <c r="AG6" i="9"/>
  <c r="AG56" i="9" s="1"/>
  <c r="AG16" i="9"/>
  <c r="AH6" i="9"/>
  <c r="AH56" i="9" s="1"/>
  <c r="AH16" i="9"/>
  <c r="AH20" i="9"/>
  <c r="AI6" i="9"/>
  <c r="AI16" i="9"/>
  <c r="AI20" i="9"/>
  <c r="AJ6" i="9"/>
  <c r="AJ57" i="9" s="1"/>
  <c r="AJ16" i="9"/>
  <c r="AK6" i="9"/>
  <c r="AK57" i="9" s="1"/>
  <c r="AK16" i="9"/>
  <c r="AL6" i="9"/>
  <c r="AL16" i="9"/>
  <c r="AM6" i="9"/>
  <c r="AM57" i="9" s="1"/>
  <c r="AM16" i="9"/>
  <c r="AM20" i="9"/>
  <c r="AN6" i="9"/>
  <c r="AN57" i="9" s="1"/>
  <c r="AN16" i="9"/>
  <c r="AO6" i="9"/>
  <c r="AO16" i="9"/>
  <c r="AP6" i="9"/>
  <c r="AP16" i="9"/>
  <c r="AP20" i="9"/>
  <c r="AQ6" i="9"/>
  <c r="AQ16" i="9"/>
  <c r="AR6" i="9"/>
  <c r="AR57" i="9" s="1"/>
  <c r="AR16" i="9"/>
  <c r="AS6" i="9"/>
  <c r="AS16" i="9"/>
  <c r="AS20" i="9"/>
  <c r="AT6" i="9"/>
  <c r="AT16" i="9"/>
  <c r="AU6" i="9"/>
  <c r="AU57" i="9" s="1"/>
  <c r="AV6" i="9"/>
  <c r="AV57" i="9" s="1"/>
  <c r="AV16" i="9"/>
  <c r="AW6" i="9"/>
  <c r="AW16" i="9"/>
  <c r="AW20" i="9"/>
  <c r="AX6" i="9"/>
  <c r="AX57" i="9" s="1"/>
  <c r="AX16" i="9"/>
  <c r="AY6" i="9"/>
  <c r="AY16" i="9"/>
  <c r="AZ6" i="9"/>
  <c r="AZ16" i="9"/>
  <c r="AZ20" i="9"/>
  <c r="BA6" i="9"/>
  <c r="BA57" i="9" s="1"/>
  <c r="BA16" i="9"/>
  <c r="BB6" i="9"/>
  <c r="BB16" i="9"/>
  <c r="BC6" i="9"/>
  <c r="BC16" i="9"/>
  <c r="BC20" i="9"/>
  <c r="BD6" i="9"/>
  <c r="BD16" i="9"/>
  <c r="BE6" i="9"/>
  <c r="BE16" i="9"/>
  <c r="BF16" i="9"/>
  <c r="BG6" i="9"/>
  <c r="BG16" i="9"/>
  <c r="BG20" i="9"/>
  <c r="BH6" i="9"/>
  <c r="BH16" i="9"/>
  <c r="BH20" i="9"/>
  <c r="BI6" i="9"/>
  <c r="BI55" i="9" s="1"/>
  <c r="BI16" i="9"/>
  <c r="BI20" i="9"/>
  <c r="BJ6" i="9"/>
  <c r="BJ55" i="9" s="1"/>
  <c r="BJ16" i="9"/>
  <c r="BJ20" i="9"/>
  <c r="BK6" i="9"/>
  <c r="BK16" i="9"/>
  <c r="BL6" i="9"/>
  <c r="BL55" i="9" s="1"/>
  <c r="BL16" i="9"/>
  <c r="BL20" i="9"/>
  <c r="BM6" i="9"/>
  <c r="BM16" i="9"/>
  <c r="BM20" i="9"/>
  <c r="BN6" i="9"/>
  <c r="BN16" i="9"/>
  <c r="BN20" i="9"/>
  <c r="BO6" i="9"/>
  <c r="BO16" i="9"/>
  <c r="BP6" i="9"/>
  <c r="BP55" i="9" s="1"/>
  <c r="BP16" i="9"/>
  <c r="BP20" i="9"/>
  <c r="BQ6" i="9"/>
  <c r="BQ16" i="9"/>
  <c r="BQ20" i="9"/>
  <c r="BR6" i="9"/>
  <c r="BR55" i="9" s="1"/>
  <c r="BS6" i="9"/>
  <c r="BS55" i="9" s="1"/>
  <c r="BS16" i="9"/>
  <c r="BS20" i="9"/>
  <c r="BT6" i="9"/>
  <c r="BT16" i="9"/>
  <c r="BT20" i="9"/>
  <c r="BU6" i="9"/>
  <c r="BU56" i="9" s="1"/>
  <c r="BU16" i="9"/>
  <c r="BU20" i="9"/>
  <c r="BV6" i="9"/>
  <c r="BV55" i="9" s="1"/>
  <c r="BV16" i="9"/>
  <c r="BV20" i="9"/>
  <c r="BW6" i="9"/>
  <c r="BX6" i="9"/>
  <c r="BX16" i="9"/>
  <c r="BX20" i="9"/>
  <c r="BY6" i="9"/>
  <c r="BY55" i="9" s="1"/>
  <c r="BY16" i="9"/>
  <c r="BY20" i="9"/>
  <c r="BZ6" i="9"/>
  <c r="BZ55" i="9" s="1"/>
  <c r="BZ16" i="9"/>
  <c r="CA6" i="9"/>
  <c r="CA16" i="9"/>
  <c r="CA20" i="9"/>
  <c r="CB6" i="9"/>
  <c r="CB56" i="9" s="1"/>
  <c r="CB16" i="9"/>
  <c r="CB20" i="9"/>
  <c r="CC6" i="9"/>
  <c r="CC55" i="9" s="1"/>
  <c r="CC16" i="9"/>
  <c r="CC20" i="9"/>
  <c r="CD6" i="9"/>
  <c r="CD56" i="9" s="1"/>
  <c r="CD16" i="9"/>
  <c r="CE6" i="9"/>
  <c r="CE16" i="9"/>
  <c r="CE20" i="9"/>
  <c r="CF6" i="9"/>
  <c r="CF55" i="9" s="1"/>
  <c r="CF16" i="9"/>
  <c r="CF20" i="9"/>
  <c r="CG6" i="9"/>
  <c r="CG56" i="9" s="1"/>
  <c r="CG16" i="9"/>
  <c r="CG20" i="9"/>
  <c r="CH6" i="9"/>
  <c r="CH56" i="9" s="1"/>
  <c r="CH16" i="9"/>
  <c r="CH20" i="9"/>
  <c r="CI6" i="9"/>
  <c r="CI56" i="9" s="1"/>
  <c r="CI16" i="9"/>
  <c r="CI20" i="9"/>
  <c r="CJ6" i="9"/>
  <c r="CJ55" i="9" s="1"/>
  <c r="CJ16" i="9"/>
  <c r="CJ20" i="9"/>
  <c r="CK6" i="9"/>
  <c r="CK55" i="9" s="1"/>
  <c r="CK16" i="9"/>
  <c r="CK20" i="9"/>
  <c r="CL6" i="9"/>
  <c r="CL16" i="9"/>
  <c r="CL20" i="9"/>
  <c r="CM6" i="9"/>
  <c r="CM55" i="9" s="1"/>
  <c r="CM16" i="9"/>
  <c r="CM20" i="9"/>
  <c r="CN6" i="9"/>
  <c r="CN55" i="9" s="1"/>
  <c r="CN16" i="9"/>
  <c r="CN20" i="9"/>
  <c r="CO6" i="9"/>
  <c r="CO56" i="9" s="1"/>
  <c r="CO16" i="9"/>
  <c r="CO20" i="9"/>
  <c r="CP6" i="9"/>
  <c r="CP56" i="9" s="1"/>
  <c r="CP16" i="9"/>
  <c r="CQ6" i="9"/>
  <c r="CQ55" i="9" s="1"/>
  <c r="CQ16" i="9"/>
  <c r="CQ20" i="9"/>
  <c r="CR6" i="9"/>
  <c r="CR56" i="9" s="1"/>
  <c r="CS6" i="9"/>
  <c r="CS55" i="9" s="1"/>
  <c r="CS16" i="9"/>
  <c r="CS20" i="9"/>
  <c r="CT6" i="9"/>
  <c r="CT55" i="9" s="1"/>
  <c r="CT16" i="9"/>
  <c r="CT20" i="9"/>
  <c r="CU6" i="9"/>
  <c r="CU55" i="9" s="1"/>
  <c r="CU16" i="9"/>
  <c r="CU20" i="9"/>
  <c r="CV6" i="9"/>
  <c r="CV16" i="9"/>
  <c r="CV20" i="9"/>
  <c r="CW6" i="9"/>
  <c r="CW16" i="9"/>
  <c r="CW20" i="9"/>
  <c r="CX6" i="9"/>
  <c r="CX16" i="9"/>
  <c r="CY6" i="9"/>
  <c r="CY16" i="9"/>
  <c r="CY20" i="9"/>
  <c r="CZ6" i="9"/>
  <c r="CZ55" i="9" s="1"/>
  <c r="CZ16" i="9"/>
  <c r="CZ20" i="9"/>
  <c r="DA6" i="9"/>
  <c r="DA56" i="9" s="1"/>
  <c r="DA16" i="9"/>
  <c r="DB6" i="9"/>
  <c r="DB56" i="9" s="1"/>
  <c r="DB16" i="9"/>
  <c r="DB20" i="9"/>
  <c r="DC6" i="9"/>
  <c r="DC55" i="9" s="1"/>
  <c r="DC16" i="9"/>
  <c r="DD6" i="9"/>
  <c r="DD55" i="9" s="1"/>
  <c r="DD16" i="9"/>
  <c r="DD20" i="9"/>
  <c r="DE6" i="9"/>
  <c r="DE56" i="9" s="1"/>
  <c r="DE16" i="9"/>
  <c r="DE20" i="9"/>
  <c r="DF6" i="9"/>
  <c r="DF16" i="9"/>
  <c r="DF20" i="9"/>
  <c r="DG6" i="9"/>
  <c r="DG16" i="9"/>
  <c r="DG20" i="9"/>
  <c r="DH6" i="9"/>
  <c r="DH16" i="9"/>
  <c r="DH20" i="9"/>
  <c r="DI6" i="9"/>
  <c r="DI56" i="9" s="1"/>
  <c r="DI16" i="9"/>
  <c r="DJ6" i="9"/>
  <c r="DJ16" i="9"/>
  <c r="DJ20" i="9"/>
  <c r="DK6" i="9"/>
  <c r="DK16" i="9"/>
  <c r="DK20" i="9"/>
  <c r="DL6" i="9"/>
  <c r="DL55" i="9" s="1"/>
  <c r="DL16" i="9"/>
  <c r="DL20" i="9"/>
  <c r="DM6" i="9"/>
  <c r="DM56" i="9" s="1"/>
  <c r="DM16" i="9"/>
  <c r="DM20" i="9"/>
  <c r="DN6" i="9"/>
  <c r="DN16" i="9"/>
  <c r="DN20" i="9"/>
  <c r="DO6" i="9"/>
  <c r="DO55" i="9" s="1"/>
  <c r="DO16" i="9"/>
  <c r="DO20" i="9"/>
  <c r="DP6" i="9"/>
  <c r="DP55" i="9" s="1"/>
  <c r="DP16" i="9"/>
  <c r="DP20" i="9"/>
  <c r="DQ6" i="9"/>
  <c r="DQ16" i="9"/>
  <c r="DQ20" i="9"/>
  <c r="DR6" i="9"/>
  <c r="DR16" i="9"/>
  <c r="DR20" i="9"/>
  <c r="DS6" i="9"/>
  <c r="DS55" i="9" s="1"/>
  <c r="DS16" i="9"/>
  <c r="DS20" i="9"/>
  <c r="DT6" i="9"/>
  <c r="DT56" i="9" s="1"/>
  <c r="DT16" i="9"/>
  <c r="DT20" i="9"/>
  <c r="DU6" i="9"/>
  <c r="DU56" i="9" s="1"/>
  <c r="DU16" i="9"/>
  <c r="DU20" i="9"/>
  <c r="DV6" i="9"/>
  <c r="DV16" i="9"/>
  <c r="DV20" i="9"/>
  <c r="DW6" i="9"/>
  <c r="DW56" i="9" s="1"/>
  <c r="DW16" i="9"/>
  <c r="DW20" i="9"/>
  <c r="DX6" i="9"/>
  <c r="DX55" i="9" s="1"/>
  <c r="DX16" i="9"/>
  <c r="DY6" i="9"/>
  <c r="DY16" i="9"/>
  <c r="DY20" i="9"/>
  <c r="DZ6" i="9"/>
  <c r="DZ56" i="9" s="1"/>
  <c r="DZ16" i="9"/>
  <c r="DZ20" i="9"/>
  <c r="EA6" i="9"/>
  <c r="EA56" i="9" s="1"/>
  <c r="EA16" i="9"/>
  <c r="EA20" i="9"/>
  <c r="EB6" i="9"/>
  <c r="EB56" i="9" s="1"/>
  <c r="EB16" i="9"/>
  <c r="EC6" i="9"/>
  <c r="EC16" i="9"/>
  <c r="EC20" i="9"/>
  <c r="ED6" i="9"/>
  <c r="ED16" i="9"/>
  <c r="ED20" i="9"/>
  <c r="EE6" i="9"/>
  <c r="EE55" i="9" s="1"/>
  <c r="EE16" i="9"/>
  <c r="EE20" i="9"/>
  <c r="EF6" i="9"/>
  <c r="EF16" i="9"/>
  <c r="EG6" i="9"/>
  <c r="EG16" i="9"/>
  <c r="EG20" i="9"/>
  <c r="EH6" i="9"/>
  <c r="EH55" i="9" s="1"/>
  <c r="EH16" i="9"/>
  <c r="EH20" i="9"/>
  <c r="EI6" i="9"/>
  <c r="EI55" i="9" s="1"/>
  <c r="EJ6" i="9"/>
  <c r="EJ56" i="9" s="1"/>
  <c r="EJ16" i="9"/>
  <c r="EJ20" i="9"/>
  <c r="EK6" i="9"/>
  <c r="EK55" i="9" s="1"/>
  <c r="EK16" i="9"/>
  <c r="EK20" i="9"/>
  <c r="EL6" i="9"/>
  <c r="EL56" i="9" s="1"/>
  <c r="EL16" i="9"/>
  <c r="EL20" i="9"/>
  <c r="EM6" i="9"/>
  <c r="EM16" i="9"/>
  <c r="EN6" i="9"/>
  <c r="EN16" i="9"/>
  <c r="EN20" i="9"/>
  <c r="EO6" i="9"/>
  <c r="EO16" i="9"/>
  <c r="EO20" i="9"/>
  <c r="EP6" i="9"/>
  <c r="EP16" i="9"/>
  <c r="EQ6" i="9"/>
  <c r="EQ16" i="9"/>
  <c r="EQ20" i="9"/>
  <c r="ER6" i="9"/>
  <c r="ER56" i="9" s="1"/>
  <c r="ER16" i="9"/>
  <c r="ER20" i="9"/>
  <c r="ES6" i="9"/>
  <c r="ES56" i="9" s="1"/>
  <c r="ES16" i="9"/>
  <c r="ET6" i="9"/>
  <c r="ET16" i="9"/>
  <c r="EU6" i="9"/>
  <c r="EU55" i="9" s="1"/>
  <c r="EU16" i="9"/>
  <c r="EV6" i="9"/>
  <c r="EV56" i="9" s="1"/>
  <c r="EV16" i="9"/>
  <c r="EW6" i="9"/>
  <c r="EW16" i="9"/>
  <c r="EW20" i="9"/>
  <c r="EX6" i="9"/>
  <c r="EX55" i="9" s="1"/>
  <c r="EY6" i="9"/>
  <c r="EZ6" i="9"/>
  <c r="FA6" i="9"/>
  <c r="FA56" i="9" s="1"/>
  <c r="FB6" i="9"/>
  <c r="FB55" i="9" s="1"/>
  <c r="FC6" i="9"/>
  <c r="FC56" i="9" s="1"/>
  <c r="FD6" i="9"/>
  <c r="FD56" i="9" s="1"/>
  <c r="FD16" i="9"/>
  <c r="FE6" i="9"/>
  <c r="FE55" i="9" s="1"/>
  <c r="FE16" i="9"/>
  <c r="FF6" i="9"/>
  <c r="FF55" i="9" s="1"/>
  <c r="FF16" i="9"/>
  <c r="FF20" i="9"/>
  <c r="FG6" i="9"/>
  <c r="FG55" i="9" s="1"/>
  <c r="FG16" i="9"/>
  <c r="FH6" i="9"/>
  <c r="FH16" i="9"/>
  <c r="FH20" i="9"/>
  <c r="FI6" i="9"/>
  <c r="FI56" i="9" s="1"/>
  <c r="FI16" i="9"/>
  <c r="FJ6" i="9"/>
  <c r="FJ56" i="9" s="1"/>
  <c r="FJ16" i="9"/>
  <c r="FJ20" i="9"/>
  <c r="FK6" i="9"/>
  <c r="FK16" i="9"/>
  <c r="FK20" i="9"/>
  <c r="FL6" i="9"/>
  <c r="FL56" i="9" s="1"/>
  <c r="FL16" i="9"/>
  <c r="FM6" i="9"/>
  <c r="FM16" i="9"/>
  <c r="FM20" i="9"/>
  <c r="FN6" i="9"/>
  <c r="FN16" i="9"/>
  <c r="FO6" i="9"/>
  <c r="FO55" i="9" s="1"/>
  <c r="FO16" i="9"/>
  <c r="FP6" i="9"/>
  <c r="FP56" i="9" s="1"/>
  <c r="FP16" i="9"/>
  <c r="FQ6" i="9"/>
  <c r="FQ56" i="9" s="1"/>
  <c r="FQ16" i="9"/>
  <c r="FQ20" i="9"/>
  <c r="FR6" i="9"/>
  <c r="FR55" i="9" s="1"/>
  <c r="FR16" i="9"/>
  <c r="FS6" i="9"/>
  <c r="FS56" i="9" s="1"/>
  <c r="FS16" i="9"/>
  <c r="FS20" i="9"/>
  <c r="D16" i="8"/>
  <c r="C25" i="8" s="1"/>
  <c r="D6" i="8"/>
  <c r="C6" i="8"/>
  <c r="E6" i="8"/>
  <c r="E56" i="8" s="1"/>
  <c r="E16" i="8"/>
  <c r="E20" i="8"/>
  <c r="F6" i="8"/>
  <c r="F16" i="8"/>
  <c r="G6" i="8"/>
  <c r="G56" i="8" s="1"/>
  <c r="G16" i="8"/>
  <c r="H6" i="8"/>
  <c r="H16" i="8"/>
  <c r="I6" i="8"/>
  <c r="I57" i="8" s="1"/>
  <c r="I16" i="8"/>
  <c r="J6" i="8"/>
  <c r="J16" i="8"/>
  <c r="K6" i="8"/>
  <c r="K56" i="8" s="1"/>
  <c r="K16" i="8"/>
  <c r="L6" i="8"/>
  <c r="L16" i="8"/>
  <c r="L20" i="8"/>
  <c r="M6" i="8"/>
  <c r="M57" i="8" s="1"/>
  <c r="N6" i="8"/>
  <c r="N57" i="8" s="1"/>
  <c r="O6" i="8"/>
  <c r="O16" i="8"/>
  <c r="O20" i="8"/>
  <c r="P6" i="8"/>
  <c r="P57" i="8" s="1"/>
  <c r="P16" i="8"/>
  <c r="P20" i="8"/>
  <c r="Q6" i="8"/>
  <c r="Q57" i="8" s="1"/>
  <c r="Q16" i="8"/>
  <c r="R6" i="8"/>
  <c r="R56" i="8" s="1"/>
  <c r="R16" i="8"/>
  <c r="S6" i="8"/>
  <c r="S56" i="8" s="1"/>
  <c r="S16" i="8"/>
  <c r="T6" i="8"/>
  <c r="T57" i="8" s="1"/>
  <c r="U6" i="8"/>
  <c r="U56" i="8" s="1"/>
  <c r="V6" i="8"/>
  <c r="V56" i="8" s="1"/>
  <c r="W6" i="8"/>
  <c r="W16" i="8"/>
  <c r="X6" i="8"/>
  <c r="X56" i="8" s="1"/>
  <c r="X16" i="8"/>
  <c r="X20" i="8"/>
  <c r="Y6" i="8"/>
  <c r="Y56" i="8" s="1"/>
  <c r="Y16" i="8"/>
  <c r="Z6" i="8"/>
  <c r="Z57" i="8" s="1"/>
  <c r="Z16" i="8"/>
  <c r="AA6" i="8"/>
  <c r="AA16" i="8"/>
  <c r="AA20" i="8"/>
  <c r="AB6" i="8"/>
  <c r="AB16" i="8"/>
  <c r="AB20" i="8"/>
  <c r="AC6" i="8"/>
  <c r="AC16" i="8"/>
  <c r="AD6" i="8"/>
  <c r="AD56" i="8" s="1"/>
  <c r="AD16" i="8"/>
  <c r="AE6" i="8"/>
  <c r="AE56" i="8" s="1"/>
  <c r="AE16" i="8"/>
  <c r="AE20" i="8"/>
  <c r="AF6" i="8"/>
  <c r="AF57" i="8" s="1"/>
  <c r="AF16" i="8"/>
  <c r="AG6" i="8"/>
  <c r="AG16" i="8"/>
  <c r="AH6" i="8"/>
  <c r="AH57" i="8" s="1"/>
  <c r="AH16" i="8"/>
  <c r="AH20" i="8"/>
  <c r="AI6" i="8"/>
  <c r="AI56" i="8" s="1"/>
  <c r="AI16" i="8"/>
  <c r="AJ6" i="8"/>
  <c r="AJ16" i="8"/>
  <c r="AK16" i="8"/>
  <c r="AL6" i="8"/>
  <c r="AL56" i="8" s="1"/>
  <c r="AL16" i="8"/>
  <c r="AL20" i="8"/>
  <c r="AM6" i="8"/>
  <c r="AM56" i="8" s="1"/>
  <c r="AM16" i="8"/>
  <c r="AN6" i="8"/>
  <c r="AN57" i="8" s="1"/>
  <c r="AN16" i="8"/>
  <c r="AO6" i="8"/>
  <c r="AO57" i="8" s="1"/>
  <c r="AO16" i="8"/>
  <c r="AO20" i="8"/>
  <c r="AP6" i="8"/>
  <c r="AP16" i="8"/>
  <c r="AP20" i="8"/>
  <c r="AQ6" i="8"/>
  <c r="AQ16" i="8"/>
  <c r="AR6" i="8"/>
  <c r="AR16" i="8"/>
  <c r="AR20" i="8"/>
  <c r="AS6" i="8"/>
  <c r="AS57" i="8" s="1"/>
  <c r="AS16" i="8"/>
  <c r="AS20" i="8"/>
  <c r="AT6" i="8"/>
  <c r="AT16" i="8"/>
  <c r="AU6" i="8"/>
  <c r="AU57" i="8" s="1"/>
  <c r="AV6" i="8"/>
  <c r="AV16" i="8"/>
  <c r="AW6" i="8"/>
  <c r="AW16" i="8"/>
  <c r="AW20" i="8"/>
  <c r="AX6" i="8"/>
  <c r="AX16" i="8"/>
  <c r="AY6" i="8"/>
  <c r="AY16" i="8"/>
  <c r="AZ6" i="8"/>
  <c r="AZ16" i="8"/>
  <c r="AZ20" i="8"/>
  <c r="BA6" i="8"/>
  <c r="BA57" i="8" s="1"/>
  <c r="BA16" i="8"/>
  <c r="BB6" i="8"/>
  <c r="BB16" i="8"/>
  <c r="BC6" i="8"/>
  <c r="BC16" i="8"/>
  <c r="BC20" i="8"/>
  <c r="BD6" i="8"/>
  <c r="BD57" i="8" s="1"/>
  <c r="BD16" i="8"/>
  <c r="BD20" i="8"/>
  <c r="BE6" i="8"/>
  <c r="BE16" i="8"/>
  <c r="BF6" i="8"/>
  <c r="BF55" i="8" s="1"/>
  <c r="BF16" i="8"/>
  <c r="BF20" i="8"/>
  <c r="BG6" i="8"/>
  <c r="BG16" i="8"/>
  <c r="BH6" i="8"/>
  <c r="BH55" i="8" s="1"/>
  <c r="BH16" i="8"/>
  <c r="BH20" i="8"/>
  <c r="BI6" i="8"/>
  <c r="BI55" i="8" s="1"/>
  <c r="BI16" i="8"/>
  <c r="BJ6" i="8"/>
  <c r="BJ16" i="8"/>
  <c r="BJ20" i="8"/>
  <c r="BK6" i="8"/>
  <c r="BK16" i="8"/>
  <c r="BK20" i="8"/>
  <c r="BL6" i="8"/>
  <c r="BL16" i="8"/>
  <c r="BL20" i="8"/>
  <c r="BM6" i="8"/>
  <c r="BM55" i="8" s="1"/>
  <c r="BM16" i="8"/>
  <c r="BM20" i="8"/>
  <c r="BN6" i="8"/>
  <c r="BN55" i="8" s="1"/>
  <c r="BN16" i="8"/>
  <c r="BN20" i="8"/>
  <c r="BO6" i="8"/>
  <c r="BO55" i="8" s="1"/>
  <c r="BO16" i="8"/>
  <c r="BO20" i="8"/>
  <c r="BP6" i="8"/>
  <c r="BP16" i="8"/>
  <c r="BP20" i="8"/>
  <c r="BQ6" i="8"/>
  <c r="BQ55" i="8" s="1"/>
  <c r="BQ16" i="8"/>
  <c r="BQ20" i="8"/>
  <c r="BR6" i="8"/>
  <c r="BS6" i="8"/>
  <c r="BS16" i="8"/>
  <c r="BS20" i="8"/>
  <c r="BT6" i="8"/>
  <c r="BT16" i="8"/>
  <c r="BT20" i="8"/>
  <c r="BU6" i="8"/>
  <c r="BU56" i="8" s="1"/>
  <c r="BU16" i="8"/>
  <c r="BV6" i="8"/>
  <c r="BV56" i="8" s="1"/>
  <c r="BV16" i="8"/>
  <c r="BV20" i="8"/>
  <c r="BW6" i="8"/>
  <c r="BW55" i="8" s="1"/>
  <c r="BX6" i="8"/>
  <c r="BX16" i="8"/>
  <c r="BX20" i="8"/>
  <c r="BY6" i="8"/>
  <c r="BY56" i="8" s="1"/>
  <c r="BY16" i="8"/>
  <c r="BY20" i="8"/>
  <c r="BZ6" i="8"/>
  <c r="BZ16" i="8"/>
  <c r="CA6" i="8"/>
  <c r="CA55" i="8" s="1"/>
  <c r="CA16" i="8"/>
  <c r="CB6" i="8"/>
  <c r="CB16" i="8"/>
  <c r="CB20" i="8"/>
  <c r="CC6" i="8"/>
  <c r="CC55" i="8" s="1"/>
  <c r="CC16" i="8"/>
  <c r="CC20" i="8"/>
  <c r="CD6" i="8"/>
  <c r="CD55" i="8" s="1"/>
  <c r="CD16" i="8"/>
  <c r="CD20" i="8"/>
  <c r="CE6" i="8"/>
  <c r="CE56" i="8" s="1"/>
  <c r="CE16" i="8"/>
  <c r="CF6" i="8"/>
  <c r="CF55" i="8" s="1"/>
  <c r="CF16" i="8"/>
  <c r="CF20" i="8"/>
  <c r="CG6" i="8"/>
  <c r="CG16" i="8"/>
  <c r="CH6" i="8"/>
  <c r="CH56" i="8" s="1"/>
  <c r="CH16" i="8"/>
  <c r="CH20" i="8"/>
  <c r="CI6" i="8"/>
  <c r="CI16" i="8"/>
  <c r="CI20" i="8"/>
  <c r="CJ6" i="8"/>
  <c r="CJ56" i="8" s="1"/>
  <c r="CJ16" i="8"/>
  <c r="CJ20" i="8"/>
  <c r="CK6" i="8"/>
  <c r="CK55" i="8" s="1"/>
  <c r="CK16" i="8"/>
  <c r="CK20" i="8"/>
  <c r="CL6" i="8"/>
  <c r="CL16" i="8"/>
  <c r="CL20" i="8"/>
  <c r="CM6" i="8"/>
  <c r="CM16" i="8"/>
  <c r="CM20" i="8"/>
  <c r="CN6" i="8"/>
  <c r="CN55" i="8" s="1"/>
  <c r="CN16" i="8"/>
  <c r="CN20" i="8"/>
  <c r="CO6" i="8"/>
  <c r="CO56" i="8" s="1"/>
  <c r="CO16" i="8"/>
  <c r="CO20" i="8"/>
  <c r="CP6" i="8"/>
  <c r="CP55" i="8" s="1"/>
  <c r="CP16" i="8"/>
  <c r="CP20" i="8"/>
  <c r="CQ6" i="8"/>
  <c r="CQ55" i="8" s="1"/>
  <c r="CQ16" i="8"/>
  <c r="CQ20" i="8"/>
  <c r="CR6" i="8"/>
  <c r="CR56" i="8" s="1"/>
  <c r="CS6" i="8"/>
  <c r="CS56" i="8" s="1"/>
  <c r="CS16" i="8"/>
  <c r="CS20" i="8"/>
  <c r="CT6" i="8"/>
  <c r="CT55" i="8" s="1"/>
  <c r="CT16" i="8"/>
  <c r="CT20" i="8"/>
  <c r="CU6" i="8"/>
  <c r="CU55" i="8" s="1"/>
  <c r="CU16" i="8"/>
  <c r="CU20" i="8"/>
  <c r="CV6" i="8"/>
  <c r="CV56" i="8" s="1"/>
  <c r="CV16" i="8"/>
  <c r="CV20" i="8"/>
  <c r="CW6" i="8"/>
  <c r="CW55" i="8" s="1"/>
  <c r="CW16" i="8"/>
  <c r="CW20" i="8"/>
  <c r="CX6" i="8"/>
  <c r="CX16" i="8"/>
  <c r="CX20" i="8"/>
  <c r="CY6" i="8"/>
  <c r="CY55" i="8" s="1"/>
  <c r="CY16" i="8"/>
  <c r="CZ6" i="8"/>
  <c r="CZ16" i="8"/>
  <c r="CZ20" i="8"/>
  <c r="DA6" i="8"/>
  <c r="DA55" i="8" s="1"/>
  <c r="DA16" i="8"/>
  <c r="DA20" i="8"/>
  <c r="DB6" i="8"/>
  <c r="DB55" i="8" s="1"/>
  <c r="DB16" i="8"/>
  <c r="DB20" i="8"/>
  <c r="DC6" i="8"/>
  <c r="DC56" i="8" s="1"/>
  <c r="DC16" i="8"/>
  <c r="DC20" i="8"/>
  <c r="DD6" i="8"/>
  <c r="DD55" i="8" s="1"/>
  <c r="DD16" i="8"/>
  <c r="DD20" i="8"/>
  <c r="DE6" i="8"/>
  <c r="DE56" i="8" s="1"/>
  <c r="DE16" i="8"/>
  <c r="DE20" i="8"/>
  <c r="DF6" i="8"/>
  <c r="DF55" i="8" s="1"/>
  <c r="DF16" i="8"/>
  <c r="DF20" i="8"/>
  <c r="DG6" i="8"/>
  <c r="DG16" i="8"/>
  <c r="DG20" i="8"/>
  <c r="DH6" i="8"/>
  <c r="DH55" i="8" s="1"/>
  <c r="DH16" i="8"/>
  <c r="DH20" i="8"/>
  <c r="DI6" i="8"/>
  <c r="DI55" i="8" s="1"/>
  <c r="DI16" i="8"/>
  <c r="DI20" i="8"/>
  <c r="DJ6" i="8"/>
  <c r="DJ55" i="8" s="1"/>
  <c r="DJ16" i="8"/>
  <c r="DJ20" i="8"/>
  <c r="DK6" i="8"/>
  <c r="DK16" i="8"/>
  <c r="DK20" i="8"/>
  <c r="DL6" i="8"/>
  <c r="DL55" i="8" s="1"/>
  <c r="DL16" i="8"/>
  <c r="DM6" i="8"/>
  <c r="DM56" i="8" s="1"/>
  <c r="DM16" i="8"/>
  <c r="DN6" i="8"/>
  <c r="DN55" i="8" s="1"/>
  <c r="DN16" i="8"/>
  <c r="DN20" i="8"/>
  <c r="DO6" i="8"/>
  <c r="DO56" i="8" s="1"/>
  <c r="DO16" i="8"/>
  <c r="DO20" i="8"/>
  <c r="DP6" i="8"/>
  <c r="DP56" i="8" s="1"/>
  <c r="DP16" i="8"/>
  <c r="DP20" i="8"/>
  <c r="DQ6" i="8"/>
  <c r="DQ56" i="8" s="1"/>
  <c r="DQ16" i="8"/>
  <c r="DQ20" i="8"/>
  <c r="DR6" i="8"/>
  <c r="DR16" i="8"/>
  <c r="DR20" i="8"/>
  <c r="DS6" i="8"/>
  <c r="DS16" i="8"/>
  <c r="DS20" i="8"/>
  <c r="DT6" i="8"/>
  <c r="DT55" i="8" s="1"/>
  <c r="DT16" i="8"/>
  <c r="DT20" i="8"/>
  <c r="DU6" i="8"/>
  <c r="DU56" i="8" s="1"/>
  <c r="DU16" i="8"/>
  <c r="DU20" i="8"/>
  <c r="DV6" i="8"/>
  <c r="DV56" i="8" s="1"/>
  <c r="DV16" i="8"/>
  <c r="DV20" i="8"/>
  <c r="DW6" i="8"/>
  <c r="DW16" i="8"/>
  <c r="DW20" i="8"/>
  <c r="DX6" i="8"/>
  <c r="DX55" i="8" s="1"/>
  <c r="DX16" i="8"/>
  <c r="DX20" i="8"/>
  <c r="DY6" i="8"/>
  <c r="DY16" i="8"/>
  <c r="DY20" i="8"/>
  <c r="DZ6" i="8"/>
  <c r="DZ56" i="8" s="1"/>
  <c r="DZ16" i="8"/>
  <c r="DZ20" i="8"/>
  <c r="EA6" i="8"/>
  <c r="EA56" i="8" s="1"/>
  <c r="EA16" i="8"/>
  <c r="EB6" i="8"/>
  <c r="EB16" i="8"/>
  <c r="EB20" i="8"/>
  <c r="EC6" i="8"/>
  <c r="EC56" i="8" s="1"/>
  <c r="EC16" i="8"/>
  <c r="EC20" i="8"/>
  <c r="ED6" i="8"/>
  <c r="ED55" i="8" s="1"/>
  <c r="ED16" i="8"/>
  <c r="ED20" i="8"/>
  <c r="EE6" i="8"/>
  <c r="EE55" i="8" s="1"/>
  <c r="EE16" i="8"/>
  <c r="EE20" i="8"/>
  <c r="EF6" i="8"/>
  <c r="EF16" i="8"/>
  <c r="EG6" i="8"/>
  <c r="EG56" i="8" s="1"/>
  <c r="EG16" i="8"/>
  <c r="EG20" i="8"/>
  <c r="EH6" i="8"/>
  <c r="EH16" i="8"/>
  <c r="EH20" i="8"/>
  <c r="EI6" i="8"/>
  <c r="EJ6" i="8"/>
  <c r="EJ55" i="8" s="1"/>
  <c r="EJ16" i="8"/>
  <c r="EJ20" i="8"/>
  <c r="EK6" i="8"/>
  <c r="EK56" i="8" s="1"/>
  <c r="EK16" i="8"/>
  <c r="EK20" i="8"/>
  <c r="EL6" i="8"/>
  <c r="EL55" i="8" s="1"/>
  <c r="EL16" i="8"/>
  <c r="EL20" i="8"/>
  <c r="EM6" i="8"/>
  <c r="EM56" i="8" s="1"/>
  <c r="EM16" i="8"/>
  <c r="EM20" i="8"/>
  <c r="EN6" i="8"/>
  <c r="EN16" i="8"/>
  <c r="EN20" i="8"/>
  <c r="EO6" i="8"/>
  <c r="EO56" i="8" s="1"/>
  <c r="EO16" i="8"/>
  <c r="EO20" i="8"/>
  <c r="EP6" i="8"/>
  <c r="EP55" i="8" s="1"/>
  <c r="EP16" i="8"/>
  <c r="EQ6" i="8"/>
  <c r="EQ16" i="8"/>
  <c r="EQ20" i="8"/>
  <c r="ER6" i="8"/>
  <c r="ER56" i="8" s="1"/>
  <c r="ER16" i="8"/>
  <c r="ES6" i="8"/>
  <c r="ES56" i="8" s="1"/>
  <c r="ES16" i="8"/>
  <c r="ET6" i="8"/>
  <c r="ET16" i="8"/>
  <c r="ET20" i="8"/>
  <c r="EU6" i="8"/>
  <c r="EU56" i="8" s="1"/>
  <c r="EU16" i="8"/>
  <c r="EU20" i="8"/>
  <c r="EV6" i="8"/>
  <c r="EV55" i="8" s="1"/>
  <c r="EV16" i="8"/>
  <c r="EW6" i="8"/>
  <c r="EW16" i="8"/>
  <c r="EX6" i="8"/>
  <c r="EX55" i="8" s="1"/>
  <c r="EY6" i="8"/>
  <c r="EY56" i="8" s="1"/>
  <c r="EZ6" i="8"/>
  <c r="FA6" i="8"/>
  <c r="FA55" i="8" s="1"/>
  <c r="FB6" i="8"/>
  <c r="FB56" i="8" s="1"/>
  <c r="FC6" i="8"/>
  <c r="FD6" i="8"/>
  <c r="FD55" i="8" s="1"/>
  <c r="FD16" i="8"/>
  <c r="FE6" i="8"/>
  <c r="FE55" i="8" s="1"/>
  <c r="FE16" i="8"/>
  <c r="FF6" i="8"/>
  <c r="FF56" i="8" s="1"/>
  <c r="FF16" i="8"/>
  <c r="FF20" i="8"/>
  <c r="FG6" i="8"/>
  <c r="FG56" i="8" s="1"/>
  <c r="FG16" i="8"/>
  <c r="FH6" i="8"/>
  <c r="FH55" i="8" s="1"/>
  <c r="FH16" i="8"/>
  <c r="FH20" i="8"/>
  <c r="FI6" i="8"/>
  <c r="FI55" i="8" s="1"/>
  <c r="FI16" i="8"/>
  <c r="FJ6" i="8"/>
  <c r="FJ56" i="8" s="1"/>
  <c r="FJ16" i="8"/>
  <c r="FJ20" i="8"/>
  <c r="FK6" i="8"/>
  <c r="FK55" i="8" s="1"/>
  <c r="FK16" i="8"/>
  <c r="FL6" i="8"/>
  <c r="FL56" i="8" s="1"/>
  <c r="FL16" i="8"/>
  <c r="FM6" i="8"/>
  <c r="FM56" i="8" s="1"/>
  <c r="FM16" i="8"/>
  <c r="FN6" i="8"/>
  <c r="FN55" i="8" s="1"/>
  <c r="FN16" i="8"/>
  <c r="FO6" i="8"/>
  <c r="FO55" i="8" s="1"/>
  <c r="FO16" i="8"/>
  <c r="FP6" i="8"/>
  <c r="FP56" i="8" s="1"/>
  <c r="FP16" i="8"/>
  <c r="FQ6" i="8"/>
  <c r="FQ16" i="8"/>
  <c r="FR6" i="8"/>
  <c r="FR55" i="8" s="1"/>
  <c r="FR16" i="8"/>
  <c r="FR20" i="8"/>
  <c r="FS6" i="8"/>
  <c r="FS16" i="8"/>
  <c r="D16" i="2"/>
  <c r="C25" i="2" s="1"/>
  <c r="AS6" i="2"/>
  <c r="D6" i="2"/>
  <c r="C6" i="2"/>
  <c r="C56" i="2" s="1"/>
  <c r="E6" i="2"/>
  <c r="E16" i="2"/>
  <c r="E20" i="2"/>
  <c r="F6" i="2"/>
  <c r="F16" i="2"/>
  <c r="F20" i="2"/>
  <c r="G6" i="2"/>
  <c r="G16" i="2"/>
  <c r="H6" i="2"/>
  <c r="H57" i="2" s="1"/>
  <c r="H16" i="2"/>
  <c r="H20" i="2"/>
  <c r="I6" i="2"/>
  <c r="I16" i="2"/>
  <c r="J6" i="2"/>
  <c r="J16" i="2"/>
  <c r="J20" i="2"/>
  <c r="K6" i="2"/>
  <c r="K57" i="2" s="1"/>
  <c r="K16" i="2"/>
  <c r="K20" i="2"/>
  <c r="L6" i="2"/>
  <c r="L16" i="2"/>
  <c r="M6" i="2"/>
  <c r="M57" i="2" s="1"/>
  <c r="N6" i="2"/>
  <c r="N56" i="2" s="1"/>
  <c r="O6" i="2"/>
  <c r="O16" i="2"/>
  <c r="O20" i="2"/>
  <c r="P6" i="2"/>
  <c r="P57" i="2" s="1"/>
  <c r="P16" i="2"/>
  <c r="Q6" i="2"/>
  <c r="Q57" i="2" s="1"/>
  <c r="Q16" i="2"/>
  <c r="R6" i="2"/>
  <c r="R16" i="2"/>
  <c r="S6" i="2"/>
  <c r="S56" i="2" s="1"/>
  <c r="S16" i="2"/>
  <c r="T6" i="2"/>
  <c r="U6" i="2"/>
  <c r="V6" i="2"/>
  <c r="V57" i="2" s="1"/>
  <c r="W6" i="2"/>
  <c r="W57" i="2" s="1"/>
  <c r="W16" i="2"/>
  <c r="W20" i="2"/>
  <c r="X6" i="2"/>
  <c r="X56" i="2" s="1"/>
  <c r="X16" i="2"/>
  <c r="Y6" i="2"/>
  <c r="Y57" i="2" s="1"/>
  <c r="Y16" i="2"/>
  <c r="Z6" i="2"/>
  <c r="Z56" i="2" s="1"/>
  <c r="Z16" i="2"/>
  <c r="Z20" i="2"/>
  <c r="AA6" i="2"/>
  <c r="AA16" i="2"/>
  <c r="AB6" i="2"/>
  <c r="AB56" i="2" s="1"/>
  <c r="AB16" i="2"/>
  <c r="AC6" i="2"/>
  <c r="AC16" i="2"/>
  <c r="AC20" i="2"/>
  <c r="AD6" i="2"/>
  <c r="AD57" i="2" s="1"/>
  <c r="AD16" i="2"/>
  <c r="AE6" i="2"/>
  <c r="AE56" i="2" s="1"/>
  <c r="AE16" i="2"/>
  <c r="AF6" i="2"/>
  <c r="AF57" i="2" s="1"/>
  <c r="AF16" i="2"/>
  <c r="AF20" i="2"/>
  <c r="AG6" i="2"/>
  <c r="AG57" i="2" s="1"/>
  <c r="AG16" i="2"/>
  <c r="AG20" i="2"/>
  <c r="AH6" i="2"/>
  <c r="AH16" i="2"/>
  <c r="AI6" i="2"/>
  <c r="AI16" i="2"/>
  <c r="AI20" i="2"/>
  <c r="AJ6" i="2"/>
  <c r="AJ56" i="2" s="1"/>
  <c r="AJ16" i="2"/>
  <c r="AK6" i="2"/>
  <c r="AK16" i="2"/>
  <c r="AK20" i="2"/>
  <c r="AL6" i="2"/>
  <c r="AL57" i="2" s="1"/>
  <c r="AL16" i="2"/>
  <c r="AM6" i="2"/>
  <c r="AM16" i="2"/>
  <c r="AN6" i="2"/>
  <c r="AN57" i="2" s="1"/>
  <c r="AN16" i="2"/>
  <c r="AO6" i="2"/>
  <c r="AO56" i="2" s="1"/>
  <c r="AO16" i="2"/>
  <c r="AP6" i="2"/>
  <c r="AP16" i="2"/>
  <c r="AP20" i="2"/>
  <c r="AQ6" i="2"/>
  <c r="AQ16" i="2"/>
  <c r="AR6" i="2"/>
  <c r="AR16" i="2"/>
  <c r="AS16" i="2"/>
  <c r="AS20" i="2"/>
  <c r="AT6" i="2"/>
  <c r="AT16" i="2"/>
  <c r="AU6" i="2"/>
  <c r="AU57" i="2" s="1"/>
  <c r="AV6" i="2"/>
  <c r="AV57" i="2" s="1"/>
  <c r="AV16" i="2"/>
  <c r="AW6" i="2"/>
  <c r="AW57" i="2" s="1"/>
  <c r="AW16" i="2"/>
  <c r="AW20" i="2"/>
  <c r="AX6" i="2"/>
  <c r="AX16" i="2"/>
  <c r="AY6" i="2"/>
  <c r="AY16" i="2"/>
  <c r="AZ6" i="2"/>
  <c r="AZ57" i="2" s="1"/>
  <c r="AZ16" i="2"/>
  <c r="AZ20" i="2"/>
  <c r="BA6" i="2"/>
  <c r="BA57" i="2" s="1"/>
  <c r="BA16" i="2"/>
  <c r="BA20" i="2"/>
  <c r="BB6" i="2"/>
  <c r="BB57" i="2" s="1"/>
  <c r="BB16" i="2"/>
  <c r="BC6" i="2"/>
  <c r="BC16" i="2"/>
  <c r="BD6" i="2"/>
  <c r="BD16" i="2"/>
  <c r="BE6" i="2"/>
  <c r="BE16" i="2"/>
  <c r="BE20" i="2"/>
  <c r="BF6" i="2"/>
  <c r="BF16" i="2"/>
  <c r="BF20" i="2"/>
  <c r="BG6" i="2"/>
  <c r="BG16" i="2"/>
  <c r="BH6" i="2"/>
  <c r="BH16" i="2"/>
  <c r="BH20" i="2"/>
  <c r="BI6" i="2"/>
  <c r="BI16" i="2"/>
  <c r="BI20" i="2"/>
  <c r="BJ6" i="2"/>
  <c r="BJ16" i="2"/>
  <c r="BJ20" i="2"/>
  <c r="BK6" i="2"/>
  <c r="BK16" i="2"/>
  <c r="BK20" i="2"/>
  <c r="BL6" i="2"/>
  <c r="BL55" i="2" s="1"/>
  <c r="BL16" i="2"/>
  <c r="BL20" i="2"/>
  <c r="BM6" i="2"/>
  <c r="BM55" i="2" s="1"/>
  <c r="BM16" i="2"/>
  <c r="BM20" i="2"/>
  <c r="BN6" i="2"/>
  <c r="BN16" i="2"/>
  <c r="BN20" i="2"/>
  <c r="BO6" i="2"/>
  <c r="BO16" i="2"/>
  <c r="BP6" i="2"/>
  <c r="BP16" i="2"/>
  <c r="BP20" i="2"/>
  <c r="BQ6" i="2"/>
  <c r="BQ16" i="2"/>
  <c r="BQ20" i="2"/>
  <c r="BR6" i="2"/>
  <c r="BS6" i="2"/>
  <c r="BS55" i="2" s="1"/>
  <c r="BS16" i="2"/>
  <c r="BS20" i="2"/>
  <c r="BT6" i="2"/>
  <c r="BT16" i="2"/>
  <c r="BT20" i="2"/>
  <c r="BU6" i="2"/>
  <c r="BU16" i="2"/>
  <c r="BU20" i="2"/>
  <c r="BV6" i="2"/>
  <c r="BV56" i="2" s="1"/>
  <c r="BV16" i="2"/>
  <c r="BV20" i="2"/>
  <c r="BW6" i="2"/>
  <c r="BW55" i="2" s="1"/>
  <c r="BX6" i="2"/>
  <c r="BX56" i="2" s="1"/>
  <c r="BX16" i="2"/>
  <c r="BX20" i="2"/>
  <c r="BY6" i="2"/>
  <c r="BY55" i="2" s="1"/>
  <c r="BY16" i="2"/>
  <c r="BY20" i="2"/>
  <c r="BZ6" i="2"/>
  <c r="BZ16" i="2"/>
  <c r="CA6" i="2"/>
  <c r="CA16" i="2"/>
  <c r="CA20" i="2"/>
  <c r="CB6" i="2"/>
  <c r="CB56" i="2" s="1"/>
  <c r="CB16" i="2"/>
  <c r="CB20" i="2"/>
  <c r="CC6" i="2"/>
  <c r="CC16" i="2"/>
  <c r="CC20" i="2"/>
  <c r="CD6" i="2"/>
  <c r="CD55" i="2" s="1"/>
  <c r="CD16" i="2"/>
  <c r="CD20" i="2"/>
  <c r="CE6" i="2"/>
  <c r="CE16" i="2"/>
  <c r="CE20" i="2"/>
  <c r="CF6" i="2"/>
  <c r="CF55" i="2" s="1"/>
  <c r="CF16" i="2"/>
  <c r="CF20" i="2"/>
  <c r="CG6" i="2"/>
  <c r="CG56" i="2" s="1"/>
  <c r="CG16" i="2"/>
  <c r="CG20" i="2"/>
  <c r="CH6" i="2"/>
  <c r="CH16" i="2"/>
  <c r="CI6" i="2"/>
  <c r="CI16" i="2"/>
  <c r="CI20" i="2"/>
  <c r="CJ6" i="2"/>
  <c r="CJ55" i="2" s="1"/>
  <c r="CJ16" i="2"/>
  <c r="CJ20" i="2"/>
  <c r="CK6" i="2"/>
  <c r="CK16" i="2"/>
  <c r="CK20" i="2"/>
  <c r="CL6" i="2"/>
  <c r="CL56" i="2" s="1"/>
  <c r="CL16" i="2"/>
  <c r="CM6" i="2"/>
  <c r="CM56" i="2" s="1"/>
  <c r="CM16" i="2"/>
  <c r="CM20" i="2"/>
  <c r="CN6" i="2"/>
  <c r="CN56" i="2" s="1"/>
  <c r="CN16" i="2"/>
  <c r="CN20" i="2"/>
  <c r="CO6" i="2"/>
  <c r="CO56" i="2" s="1"/>
  <c r="CO16" i="2"/>
  <c r="CO20" i="2"/>
  <c r="CP6" i="2"/>
  <c r="CP56" i="2" s="1"/>
  <c r="CP16" i="2"/>
  <c r="CP20" i="2"/>
  <c r="CQ6" i="2"/>
  <c r="CQ16" i="2"/>
  <c r="CQ20" i="2"/>
  <c r="CR6" i="2"/>
  <c r="CS6" i="2"/>
  <c r="CS16" i="2"/>
  <c r="CS20" i="2"/>
  <c r="CT6" i="2"/>
  <c r="CT55" i="2" s="1"/>
  <c r="CT16" i="2"/>
  <c r="CT20" i="2"/>
  <c r="CU6" i="2"/>
  <c r="CU16" i="2"/>
  <c r="CU20" i="2"/>
  <c r="CV6" i="2"/>
  <c r="CV56" i="2" s="1"/>
  <c r="CV16" i="2"/>
  <c r="CV20" i="2"/>
  <c r="CW6" i="2"/>
  <c r="CW16" i="2"/>
  <c r="CW20" i="2"/>
  <c r="CX6" i="2"/>
  <c r="CX56" i="2" s="1"/>
  <c r="CX16" i="2"/>
  <c r="CX20" i="2"/>
  <c r="CY6" i="2"/>
  <c r="CY55" i="2" s="1"/>
  <c r="CY16" i="2"/>
  <c r="CZ6" i="2"/>
  <c r="CZ16" i="2"/>
  <c r="CZ20" i="2"/>
  <c r="DA6" i="2"/>
  <c r="DA55" i="2" s="1"/>
  <c r="DA16" i="2"/>
  <c r="DA20" i="2"/>
  <c r="DB6" i="2"/>
  <c r="DB55" i="2" s="1"/>
  <c r="DB16" i="2"/>
  <c r="DB20" i="2"/>
  <c r="DC6" i="2"/>
  <c r="DC16" i="2"/>
  <c r="DC20" i="2"/>
  <c r="DD6" i="2"/>
  <c r="DD56" i="2" s="1"/>
  <c r="DD16" i="2"/>
  <c r="DD20" i="2"/>
  <c r="DE6" i="2"/>
  <c r="DE16" i="2"/>
  <c r="DF6" i="2"/>
  <c r="DF56" i="2" s="1"/>
  <c r="DF16" i="2"/>
  <c r="DF20" i="2"/>
  <c r="DG6" i="2"/>
  <c r="DG16" i="2"/>
  <c r="DG20" i="2"/>
  <c r="DH6" i="2"/>
  <c r="DH16" i="2"/>
  <c r="DH20" i="2"/>
  <c r="DI6" i="2"/>
  <c r="DI56" i="2" s="1"/>
  <c r="DI16" i="2"/>
  <c r="DI20" i="2"/>
  <c r="DJ6" i="2"/>
  <c r="DJ56" i="2" s="1"/>
  <c r="DJ16" i="2"/>
  <c r="DK6" i="2"/>
  <c r="DK56" i="2" s="1"/>
  <c r="DK16" i="2"/>
  <c r="DK20" i="2"/>
  <c r="DL6" i="2"/>
  <c r="DL56" i="2" s="1"/>
  <c r="DL16" i="2"/>
  <c r="DL20" i="2"/>
  <c r="DM6" i="2"/>
  <c r="DM56" i="2" s="1"/>
  <c r="DM16" i="2"/>
  <c r="DM20" i="2"/>
  <c r="DN6" i="2"/>
  <c r="DN55" i="2" s="1"/>
  <c r="DN16" i="2"/>
  <c r="DO6" i="2"/>
  <c r="DO16" i="2"/>
  <c r="DP6" i="2"/>
  <c r="DP16" i="2"/>
  <c r="DQ6" i="2"/>
  <c r="DQ56" i="2" s="1"/>
  <c r="DQ16" i="2"/>
  <c r="DR6" i="2"/>
  <c r="DR55" i="2" s="1"/>
  <c r="DR16" i="2"/>
  <c r="DS6" i="2"/>
  <c r="DS56" i="2" s="1"/>
  <c r="DS16" i="2"/>
  <c r="DT6" i="2"/>
  <c r="DT16" i="2"/>
  <c r="DT20" i="2"/>
  <c r="DU6" i="2"/>
  <c r="DU16" i="2"/>
  <c r="DV6" i="2"/>
  <c r="DV56" i="2" s="1"/>
  <c r="DV16" i="2"/>
  <c r="DV20" i="2"/>
  <c r="DW6" i="2"/>
  <c r="DW55" i="2" s="1"/>
  <c r="DW16" i="2"/>
  <c r="DW20" i="2"/>
  <c r="DX6" i="2"/>
  <c r="DX16" i="2"/>
  <c r="DY6" i="2"/>
  <c r="DY16" i="2"/>
  <c r="DZ6" i="2"/>
  <c r="DZ56" i="2" s="1"/>
  <c r="DZ16" i="2"/>
  <c r="DZ20" i="2"/>
  <c r="EA6" i="2"/>
  <c r="EA56" i="2" s="1"/>
  <c r="EA16" i="2"/>
  <c r="EB6" i="2"/>
  <c r="EB56" i="2" s="1"/>
  <c r="EB16" i="2"/>
  <c r="EB20" i="2"/>
  <c r="EC6" i="2"/>
  <c r="EC55" i="2" s="1"/>
  <c r="EC16" i="2"/>
  <c r="EC20" i="2"/>
  <c r="ED6" i="2"/>
  <c r="ED16" i="2"/>
  <c r="ED20" i="2"/>
  <c r="EE6" i="2"/>
  <c r="EE56" i="2" s="1"/>
  <c r="EE16" i="2"/>
  <c r="EE20" i="2"/>
  <c r="EF6" i="2"/>
  <c r="EF55" i="2" s="1"/>
  <c r="EF16" i="2"/>
  <c r="EF20" i="2"/>
  <c r="EG6" i="2"/>
  <c r="EG16" i="2"/>
  <c r="EG20" i="2"/>
  <c r="EH6" i="2"/>
  <c r="EH56" i="2" s="1"/>
  <c r="EH16" i="2"/>
  <c r="EI6" i="2"/>
  <c r="EI55" i="2" s="1"/>
  <c r="EJ6" i="2"/>
  <c r="EJ56" i="2" s="1"/>
  <c r="EJ16" i="2"/>
  <c r="EJ20" i="2"/>
  <c r="EK6" i="2"/>
  <c r="EK55" i="2" s="1"/>
  <c r="EK16" i="2"/>
  <c r="EK20" i="2"/>
  <c r="EL6" i="2"/>
  <c r="EL55" i="2" s="1"/>
  <c r="EL16" i="2"/>
  <c r="EM6" i="2"/>
  <c r="EM55" i="2" s="1"/>
  <c r="EM16" i="2"/>
  <c r="EM20" i="2"/>
  <c r="EN6" i="2"/>
  <c r="EN55" i="2" s="1"/>
  <c r="EN16" i="2"/>
  <c r="EN20" i="2"/>
  <c r="EO6" i="2"/>
  <c r="EO55" i="2" s="1"/>
  <c r="EO16" i="2"/>
  <c r="EO20" i="2"/>
  <c r="EP6" i="2"/>
  <c r="EP56" i="2" s="1"/>
  <c r="EP16" i="2"/>
  <c r="EQ6" i="2"/>
  <c r="EQ56" i="2" s="1"/>
  <c r="EQ16" i="2"/>
  <c r="ER6" i="2"/>
  <c r="ER16" i="2"/>
  <c r="ES6" i="2"/>
  <c r="ES56" i="2" s="1"/>
  <c r="ES16" i="2"/>
  <c r="ES20" i="2"/>
  <c r="ET6" i="2"/>
  <c r="ET56" i="2" s="1"/>
  <c r="ET16" i="2"/>
  <c r="ET20" i="2"/>
  <c r="EU6" i="2"/>
  <c r="EU56" i="2" s="1"/>
  <c r="EU16" i="2"/>
  <c r="EV6" i="2"/>
  <c r="EV56" i="2" s="1"/>
  <c r="EV16" i="2"/>
  <c r="EW6" i="2"/>
  <c r="EW16" i="2"/>
  <c r="EX6" i="2"/>
  <c r="EX56" i="2" s="1"/>
  <c r="EY6" i="2"/>
  <c r="EY55" i="2" s="1"/>
  <c r="EZ6" i="2"/>
  <c r="FA6" i="2"/>
  <c r="FB6" i="2"/>
  <c r="FB55" i="2" s="1"/>
  <c r="FC6" i="2"/>
  <c r="FC55" i="2" s="1"/>
  <c r="FD6" i="2"/>
  <c r="FD55" i="2" s="1"/>
  <c r="FD16" i="2"/>
  <c r="FD20" i="2"/>
  <c r="FE6" i="2"/>
  <c r="FE56" i="2" s="1"/>
  <c r="FE16" i="2"/>
  <c r="FE20" i="2"/>
  <c r="FF6" i="2"/>
  <c r="FF56" i="2" s="1"/>
  <c r="FF16" i="2"/>
  <c r="FF20" i="2"/>
  <c r="FG6" i="2"/>
  <c r="FG16" i="2"/>
  <c r="FG20" i="2"/>
  <c r="FH6" i="2"/>
  <c r="FH16" i="2"/>
  <c r="FI6" i="2"/>
  <c r="FI56" i="2" s="1"/>
  <c r="FI16" i="2"/>
  <c r="FJ6" i="2"/>
  <c r="FJ55" i="2" s="1"/>
  <c r="FJ16" i="2"/>
  <c r="FK6" i="2"/>
  <c r="FK55" i="2" s="1"/>
  <c r="FK16" i="2"/>
  <c r="FL6" i="2"/>
  <c r="FL56" i="2" s="1"/>
  <c r="FL16" i="2"/>
  <c r="FM6" i="2"/>
  <c r="FM16" i="2"/>
  <c r="FN6" i="2"/>
  <c r="FN56" i="2" s="1"/>
  <c r="FN16" i="2"/>
  <c r="FO6" i="2"/>
  <c r="FO55" i="2" s="1"/>
  <c r="FO16" i="2"/>
  <c r="FP6" i="2"/>
  <c r="FP16" i="2"/>
  <c r="FQ6" i="2"/>
  <c r="FQ56" i="2" s="1"/>
  <c r="FQ16" i="2"/>
  <c r="FR6" i="2"/>
  <c r="FR55" i="2" s="1"/>
  <c r="FR16" i="2"/>
  <c r="FS6" i="2"/>
  <c r="FS56" i="2" s="1"/>
  <c r="FS16" i="2"/>
  <c r="D6" i="1"/>
  <c r="C74" i="1"/>
  <c r="D16" i="1"/>
  <c r="D20" i="1"/>
  <c r="D45" i="1"/>
  <c r="C6" i="1"/>
  <c r="C56" i="1" s="1"/>
  <c r="E6" i="1"/>
  <c r="E16" i="1"/>
  <c r="E20" i="1"/>
  <c r="E45" i="1"/>
  <c r="F6" i="1"/>
  <c r="F16" i="1"/>
  <c r="F20" i="1"/>
  <c r="F45" i="1"/>
  <c r="G6" i="1"/>
  <c r="G16" i="1"/>
  <c r="G45" i="1"/>
  <c r="H6" i="1"/>
  <c r="H16" i="1"/>
  <c r="H20" i="1"/>
  <c r="H45" i="1"/>
  <c r="I6" i="1"/>
  <c r="I16" i="1"/>
  <c r="J6" i="1"/>
  <c r="J16" i="1"/>
  <c r="I45" i="1"/>
  <c r="J45" i="1"/>
  <c r="K6" i="1"/>
  <c r="K16" i="1"/>
  <c r="K45" i="1"/>
  <c r="L6" i="1"/>
  <c r="L16" i="1"/>
  <c r="L20" i="1"/>
  <c r="L45" i="1"/>
  <c r="M6" i="1"/>
  <c r="N6" i="1"/>
  <c r="O6" i="1"/>
  <c r="O16" i="1"/>
  <c r="M45" i="1"/>
  <c r="N45" i="1"/>
  <c r="O45" i="1"/>
  <c r="P6" i="1"/>
  <c r="P16" i="1"/>
  <c r="P45" i="1"/>
  <c r="Q6" i="1"/>
  <c r="Q16" i="1"/>
  <c r="Q45" i="1"/>
  <c r="R6" i="1"/>
  <c r="R16" i="1"/>
  <c r="R45" i="1"/>
  <c r="S6" i="1"/>
  <c r="S16" i="1"/>
  <c r="S45" i="1"/>
  <c r="T6" i="1"/>
  <c r="U6" i="1"/>
  <c r="V6" i="1"/>
  <c r="W6" i="1"/>
  <c r="W16" i="1"/>
  <c r="T45" i="1"/>
  <c r="U45" i="1"/>
  <c r="V45" i="1"/>
  <c r="W45" i="1"/>
  <c r="X6" i="1"/>
  <c r="X16" i="1"/>
  <c r="X45" i="1"/>
  <c r="Y6" i="1"/>
  <c r="Y16" i="1"/>
  <c r="Y45" i="1"/>
  <c r="Z6" i="1"/>
  <c r="Z16" i="1"/>
  <c r="Z20" i="1"/>
  <c r="Z45" i="1"/>
  <c r="AA6" i="1"/>
  <c r="AA16" i="1"/>
  <c r="AB6" i="1"/>
  <c r="AB16" i="1"/>
  <c r="AB45" i="1"/>
  <c r="AC6" i="1"/>
  <c r="AC16" i="1"/>
  <c r="AC45" i="1"/>
  <c r="AD6" i="1"/>
  <c r="AD16" i="1"/>
  <c r="AD20" i="1"/>
  <c r="AD45" i="1"/>
  <c r="AE6" i="1"/>
  <c r="AE16" i="1"/>
  <c r="AE45" i="1"/>
  <c r="AF6" i="1"/>
  <c r="AF16" i="1"/>
  <c r="AF45" i="1"/>
  <c r="AG6" i="1"/>
  <c r="AG16" i="1"/>
  <c r="AG20" i="1"/>
  <c r="AG45" i="1"/>
  <c r="AH6" i="1"/>
  <c r="AH16" i="1"/>
  <c r="AI6" i="1"/>
  <c r="AI16" i="1"/>
  <c r="AI20" i="1"/>
  <c r="AJ6" i="1"/>
  <c r="AJ16" i="1"/>
  <c r="AJ20" i="1"/>
  <c r="AK6" i="1"/>
  <c r="AK16" i="1"/>
  <c r="AL6" i="1"/>
  <c r="AL16" i="1"/>
  <c r="AM6" i="1"/>
  <c r="AM16" i="1"/>
  <c r="AM20" i="1"/>
  <c r="AN6" i="1"/>
  <c r="AN16" i="1"/>
  <c r="AN20" i="1"/>
  <c r="AO6" i="1"/>
  <c r="AO16" i="1"/>
  <c r="AP6" i="1"/>
  <c r="AP16" i="1"/>
  <c r="AQ6" i="1"/>
  <c r="AQ16" i="1"/>
  <c r="AQ20" i="1"/>
  <c r="AR6" i="1"/>
  <c r="AR16" i="1"/>
  <c r="AS6" i="1"/>
  <c r="AS16" i="1"/>
  <c r="AT6" i="1"/>
  <c r="AT16" i="1"/>
  <c r="AU6" i="1"/>
  <c r="AV6" i="1"/>
  <c r="AV16" i="1"/>
  <c r="AW6" i="1"/>
  <c r="AW16" i="1"/>
  <c r="AW20" i="1"/>
  <c r="AX6" i="1"/>
  <c r="AX16" i="1"/>
  <c r="AX20" i="1"/>
  <c r="AY6" i="1"/>
  <c r="AY16" i="1"/>
  <c r="AZ6" i="1"/>
  <c r="AZ16" i="1"/>
  <c r="BA6" i="1"/>
  <c r="BA16" i="1"/>
  <c r="BB6" i="1"/>
  <c r="BB16" i="1"/>
  <c r="BB20" i="1"/>
  <c r="BC6" i="1"/>
  <c r="BC16" i="1"/>
  <c r="BD6" i="1"/>
  <c r="BD16" i="1"/>
  <c r="BE6" i="1"/>
  <c r="BE16" i="1"/>
  <c r="BE20" i="1"/>
  <c r="BB47" i="1"/>
  <c r="BC47" i="1"/>
  <c r="BD47" i="1"/>
  <c r="BE47" i="1"/>
  <c r="BF6" i="1"/>
  <c r="BF16" i="1"/>
  <c r="BG6" i="1"/>
  <c r="BG16" i="1"/>
  <c r="BG20" i="1"/>
  <c r="BH6" i="1"/>
  <c r="BH16" i="1"/>
  <c r="BH20" i="1"/>
  <c r="BI6" i="1"/>
  <c r="BI16" i="1"/>
  <c r="BI20" i="1"/>
  <c r="BJ6" i="1"/>
  <c r="BJ16" i="1"/>
  <c r="BJ20" i="1"/>
  <c r="BK6" i="1"/>
  <c r="BK16" i="1"/>
  <c r="BK20" i="1"/>
  <c r="BL6" i="1"/>
  <c r="BL16" i="1"/>
  <c r="BL20" i="1"/>
  <c r="BM6" i="1"/>
  <c r="BM16" i="1"/>
  <c r="BM20" i="1"/>
  <c r="BN6" i="1"/>
  <c r="BN16" i="1"/>
  <c r="BN20" i="1"/>
  <c r="BO6" i="1"/>
  <c r="BO16" i="1"/>
  <c r="BO20" i="1"/>
  <c r="BP6" i="1"/>
  <c r="BP16" i="1"/>
  <c r="BP20" i="1"/>
  <c r="BQ6" i="1"/>
  <c r="BQ16" i="1"/>
  <c r="BQ20" i="1"/>
  <c r="BR6" i="1"/>
  <c r="BS6" i="1"/>
  <c r="BS16" i="1"/>
  <c r="BS20" i="1"/>
  <c r="BT6" i="1"/>
  <c r="BT16" i="1"/>
  <c r="BT20" i="1"/>
  <c r="BU6" i="1"/>
  <c r="C76" i="1"/>
  <c r="BU16" i="1"/>
  <c r="BU20" i="1"/>
  <c r="BV6" i="1"/>
  <c r="BV16" i="1"/>
  <c r="BW6" i="1"/>
  <c r="BX6" i="1"/>
  <c r="BX16" i="1"/>
  <c r="BY6" i="1"/>
  <c r="BY16" i="1"/>
  <c r="BY20" i="1"/>
  <c r="BZ6" i="1"/>
  <c r="BZ16" i="1"/>
  <c r="BZ20" i="1"/>
  <c r="CA6" i="1"/>
  <c r="CA16" i="1"/>
  <c r="CB6" i="1"/>
  <c r="CB16" i="1"/>
  <c r="CC6" i="1"/>
  <c r="CC16" i="1"/>
  <c r="CC20" i="1"/>
  <c r="CD6" i="1"/>
  <c r="CD16" i="1"/>
  <c r="CD20" i="1"/>
  <c r="CE6" i="1"/>
  <c r="CE16" i="1"/>
  <c r="CE20" i="1"/>
  <c r="CF6" i="1"/>
  <c r="CF16" i="1"/>
  <c r="CF20" i="1"/>
  <c r="CG6" i="1"/>
  <c r="CG16" i="1"/>
  <c r="CG20" i="1"/>
  <c r="CH6" i="1"/>
  <c r="CH16" i="1"/>
  <c r="CH20" i="1"/>
  <c r="CI6" i="1"/>
  <c r="CI16" i="1"/>
  <c r="CI20" i="1"/>
  <c r="CJ6" i="1"/>
  <c r="CJ16" i="1"/>
  <c r="CJ20" i="1"/>
  <c r="CK6" i="1"/>
  <c r="CK16" i="1"/>
  <c r="CL6" i="1"/>
  <c r="CL16" i="1"/>
  <c r="CL20" i="1"/>
  <c r="CM6" i="1"/>
  <c r="CM16" i="1"/>
  <c r="CM20" i="1"/>
  <c r="CN6" i="1"/>
  <c r="CN16" i="1"/>
  <c r="CO6" i="1"/>
  <c r="CO16" i="1"/>
  <c r="CO20" i="1"/>
  <c r="CP6" i="1"/>
  <c r="CP16" i="1"/>
  <c r="CP20" i="1"/>
  <c r="CQ6" i="1"/>
  <c r="CQ16" i="1"/>
  <c r="CQ20" i="1"/>
  <c r="CR6" i="1"/>
  <c r="CS6" i="1"/>
  <c r="CS16" i="1"/>
  <c r="CT6" i="1"/>
  <c r="CT16" i="1"/>
  <c r="CU6" i="1"/>
  <c r="CU16" i="1"/>
  <c r="CU20" i="1"/>
  <c r="CV6" i="1"/>
  <c r="CV16" i="1"/>
  <c r="CW6" i="1"/>
  <c r="CW16" i="1"/>
  <c r="CX6" i="1"/>
  <c r="CX16" i="1"/>
  <c r="CX20" i="1"/>
  <c r="CY6" i="1"/>
  <c r="CY16" i="1"/>
  <c r="CY20" i="1"/>
  <c r="CZ6" i="1"/>
  <c r="CZ16" i="1"/>
  <c r="CZ20" i="1"/>
  <c r="DA6" i="1"/>
  <c r="DA16" i="1"/>
  <c r="DA20" i="1"/>
  <c r="DB6" i="1"/>
  <c r="DB16" i="1"/>
  <c r="DB20" i="1"/>
  <c r="DC6" i="1"/>
  <c r="DC16" i="1"/>
  <c r="DC20" i="1"/>
  <c r="DD6" i="1"/>
  <c r="DD16" i="1"/>
  <c r="DD20" i="1"/>
  <c r="DE6" i="1"/>
  <c r="DE16" i="1"/>
  <c r="DE20" i="1"/>
  <c r="DF6" i="1"/>
  <c r="DF16" i="1"/>
  <c r="DG6" i="1"/>
  <c r="DG9" i="1"/>
  <c r="DG16" i="1"/>
  <c r="DG20" i="1"/>
  <c r="DH6" i="1"/>
  <c r="DH16" i="1"/>
  <c r="DI6" i="1"/>
  <c r="DI16" i="1"/>
  <c r="DI20" i="1"/>
  <c r="DJ6" i="1"/>
  <c r="DJ16" i="1"/>
  <c r="DJ20" i="1"/>
  <c r="DK6" i="1"/>
  <c r="DK9" i="1"/>
  <c r="DK16" i="1"/>
  <c r="DK20" i="1"/>
  <c r="DL6" i="1"/>
  <c r="DL16" i="1"/>
  <c r="DL20" i="1"/>
  <c r="DM6" i="1"/>
  <c r="DM16" i="1"/>
  <c r="DM20" i="1"/>
  <c r="DN6" i="1"/>
  <c r="DN16" i="1"/>
  <c r="DN20" i="1"/>
  <c r="DO6" i="1"/>
  <c r="DO16" i="1"/>
  <c r="DO20" i="1"/>
  <c r="DP6" i="1"/>
  <c r="DP9" i="1"/>
  <c r="DP16" i="1"/>
  <c r="DP20" i="1"/>
  <c r="DQ6" i="1"/>
  <c r="DQ9" i="1"/>
  <c r="DQ16" i="1"/>
  <c r="DR6" i="1"/>
  <c r="DR9" i="1"/>
  <c r="DR16" i="1"/>
  <c r="DS6" i="1"/>
  <c r="DS9" i="1"/>
  <c r="DS16" i="1"/>
  <c r="DS20" i="1"/>
  <c r="DT6" i="1"/>
  <c r="DT9" i="1"/>
  <c r="DT16" i="1"/>
  <c r="DT20" i="1"/>
  <c r="DU6" i="1"/>
  <c r="DU9" i="1"/>
  <c r="DU16" i="1"/>
  <c r="DU20" i="1"/>
  <c r="DV6" i="1"/>
  <c r="DV9" i="1"/>
  <c r="DV16" i="1"/>
  <c r="DW6" i="1"/>
  <c r="DW9" i="1"/>
  <c r="DW16" i="1"/>
  <c r="DW20" i="1"/>
  <c r="DX6" i="1"/>
  <c r="DX9" i="1"/>
  <c r="DX16" i="1"/>
  <c r="DY6" i="1"/>
  <c r="DY9" i="1"/>
  <c r="DY16" i="1"/>
  <c r="DY20" i="1"/>
  <c r="DZ6" i="1"/>
  <c r="DZ9" i="1"/>
  <c r="DZ16" i="1"/>
  <c r="EA6" i="1"/>
  <c r="EA9" i="1"/>
  <c r="EA16" i="1"/>
  <c r="EA20" i="1"/>
  <c r="EB6" i="1"/>
  <c r="EB9" i="1"/>
  <c r="EB16" i="1"/>
  <c r="EB20" i="1"/>
  <c r="EC6" i="1"/>
  <c r="EC9" i="1"/>
  <c r="EC16" i="1"/>
  <c r="EC20" i="1"/>
  <c r="ED6" i="1"/>
  <c r="ED9" i="1"/>
  <c r="ED16" i="1"/>
  <c r="EE6" i="1"/>
  <c r="EE9" i="1"/>
  <c r="EE16" i="1"/>
  <c r="EF6" i="1"/>
  <c r="EF9" i="1"/>
  <c r="EF16" i="1"/>
  <c r="EF20" i="1"/>
  <c r="EG6" i="1"/>
  <c r="EG9" i="1"/>
  <c r="EG16" i="1"/>
  <c r="EH6" i="1"/>
  <c r="EH9" i="1"/>
  <c r="EH16" i="1"/>
  <c r="EH20" i="1"/>
  <c r="EI6" i="1"/>
  <c r="EI9" i="1"/>
  <c r="EJ6" i="1"/>
  <c r="EJ9" i="1"/>
  <c r="EJ16" i="1"/>
  <c r="EJ20" i="1"/>
  <c r="EK6" i="1"/>
  <c r="EK9" i="1"/>
  <c r="EK16" i="1"/>
  <c r="EK20" i="1"/>
  <c r="EL6" i="1"/>
  <c r="EL9" i="1"/>
  <c r="EL16" i="1"/>
  <c r="EL20" i="1"/>
  <c r="EM6" i="1"/>
  <c r="EM9" i="1"/>
  <c r="EM16" i="1"/>
  <c r="EM20" i="1"/>
  <c r="EN6" i="1"/>
  <c r="EN9" i="1"/>
  <c r="EN16" i="1"/>
  <c r="EN20" i="1"/>
  <c r="EO6" i="1"/>
  <c r="EO9" i="1"/>
  <c r="EO16" i="1"/>
  <c r="EO20" i="1"/>
  <c r="EP6" i="1"/>
  <c r="EP9" i="1"/>
  <c r="EP16" i="1"/>
  <c r="EP20" i="1"/>
  <c r="EQ6" i="1"/>
  <c r="EQ9" i="1"/>
  <c r="EQ16" i="1"/>
  <c r="EQ20" i="1"/>
  <c r="ER6" i="1"/>
  <c r="ER9" i="1"/>
  <c r="ER16" i="1"/>
  <c r="ES6" i="1"/>
  <c r="ES9" i="1"/>
  <c r="ES16" i="1"/>
  <c r="ES20" i="1"/>
  <c r="ET6" i="1"/>
  <c r="ET9" i="1"/>
  <c r="ET16" i="1"/>
  <c r="EU6" i="1"/>
  <c r="EU9" i="1"/>
  <c r="EU16" i="1"/>
  <c r="EV6" i="1"/>
  <c r="EV9" i="1"/>
  <c r="EV16" i="1"/>
  <c r="EW6" i="1"/>
  <c r="EW9" i="1"/>
  <c r="EW16" i="1"/>
  <c r="EW20" i="1"/>
  <c r="EX6" i="1"/>
  <c r="EX9" i="1"/>
  <c r="EY6" i="1"/>
  <c r="EY9" i="1"/>
  <c r="EZ6" i="1"/>
  <c r="EZ9" i="1"/>
  <c r="FA6" i="1"/>
  <c r="FA9" i="1"/>
  <c r="FB6" i="1"/>
  <c r="FB9" i="1"/>
  <c r="FC6" i="1"/>
  <c r="FC9" i="1"/>
  <c r="FD6" i="1"/>
  <c r="FD9" i="1"/>
  <c r="FD16" i="1"/>
  <c r="FE6" i="1"/>
  <c r="FE9" i="1"/>
  <c r="FE16" i="1"/>
  <c r="FF6" i="1"/>
  <c r="FF9" i="1"/>
  <c r="FF16" i="1"/>
  <c r="FF20" i="1"/>
  <c r="FG6" i="1"/>
  <c r="FG9" i="1"/>
  <c r="FG16" i="1"/>
  <c r="FH6" i="1"/>
  <c r="FH9" i="1"/>
  <c r="FH16" i="1"/>
  <c r="FH20" i="1"/>
  <c r="FI6" i="1"/>
  <c r="FI9" i="1"/>
  <c r="FI16" i="1"/>
  <c r="FJ6" i="1"/>
  <c r="FJ9" i="1"/>
  <c r="FJ16" i="1"/>
  <c r="FK6" i="1"/>
  <c r="FK9" i="1"/>
  <c r="FK16" i="1"/>
  <c r="FL6" i="1"/>
  <c r="FL9" i="1"/>
  <c r="FL16" i="1"/>
  <c r="FL20" i="1"/>
  <c r="FM6" i="1"/>
  <c r="FM9" i="1"/>
  <c r="FM16" i="1"/>
  <c r="FN6" i="1"/>
  <c r="FN9" i="1"/>
  <c r="FN16" i="1"/>
  <c r="FO6" i="1"/>
  <c r="FO9" i="1"/>
  <c r="FO16" i="1"/>
  <c r="FP6" i="1"/>
  <c r="FP9" i="1"/>
  <c r="FP16" i="1"/>
  <c r="FQ6" i="1"/>
  <c r="FQ9" i="1"/>
  <c r="FQ16" i="1"/>
  <c r="FR6" i="1"/>
  <c r="FR9" i="1"/>
  <c r="FR16" i="1"/>
  <c r="FS6" i="1"/>
  <c r="FS9" i="1"/>
  <c r="FS16" i="1"/>
  <c r="FS20" i="1"/>
  <c r="C16" i="12"/>
  <c r="C16" i="11"/>
  <c r="C16" i="9"/>
  <c r="C16" i="8"/>
  <c r="C16" i="2"/>
  <c r="C16" i="1"/>
  <c r="C20" i="1"/>
  <c r="C22" i="1" s="1"/>
  <c r="C7" i="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AF5" i="12"/>
  <c r="AG5" i="12"/>
  <c r="AH5" i="12"/>
  <c r="AI5" i="12"/>
  <c r="AJ5" i="12"/>
  <c r="AK5" i="12"/>
  <c r="AL5" i="12"/>
  <c r="AM5" i="12"/>
  <c r="AN5" i="12"/>
  <c r="AO5" i="12"/>
  <c r="AP5" i="12"/>
  <c r="AQ5" i="12"/>
  <c r="AR5" i="12"/>
  <c r="AS5" i="12"/>
  <c r="AT5" i="12"/>
  <c r="AU5" i="12"/>
  <c r="AV5" i="12"/>
  <c r="AW5" i="12"/>
  <c r="AX5" i="12"/>
  <c r="AY5" i="12"/>
  <c r="AZ5" i="12"/>
  <c r="BA5" i="12"/>
  <c r="BB5" i="12"/>
  <c r="BC5" i="12"/>
  <c r="BD5" i="12"/>
  <c r="BE5" i="12"/>
  <c r="BF5" i="12"/>
  <c r="BG5" i="12"/>
  <c r="BH5" i="12"/>
  <c r="BI5" i="12"/>
  <c r="BJ5" i="12"/>
  <c r="BK5" i="12"/>
  <c r="BL5" i="12"/>
  <c r="BM5" i="12"/>
  <c r="BN5" i="12"/>
  <c r="BO5" i="12"/>
  <c r="BP5" i="12"/>
  <c r="BQ5" i="12"/>
  <c r="BR5" i="12"/>
  <c r="BS5" i="12"/>
  <c r="BT5" i="12"/>
  <c r="BU5" i="12"/>
  <c r="BV5" i="12"/>
  <c r="BW5" i="12"/>
  <c r="BX5" i="12"/>
  <c r="BY5" i="12"/>
  <c r="BZ5" i="12"/>
  <c r="CA5" i="12"/>
  <c r="CB5" i="12"/>
  <c r="CC5" i="12"/>
  <c r="CD5" i="12"/>
  <c r="CE5" i="12"/>
  <c r="CF5" i="12"/>
  <c r="CG5" i="12"/>
  <c r="CH5" i="12"/>
  <c r="CI5" i="12"/>
  <c r="CJ5" i="12"/>
  <c r="CK5" i="12"/>
  <c r="CL5" i="12"/>
  <c r="CM5" i="12"/>
  <c r="CN5" i="12"/>
  <c r="CO5" i="12"/>
  <c r="CP5" i="12"/>
  <c r="CQ5" i="12"/>
  <c r="CR5" i="12"/>
  <c r="CS5" i="12"/>
  <c r="CT5" i="12"/>
  <c r="CU5" i="12"/>
  <c r="CV5" i="12"/>
  <c r="CW5" i="12"/>
  <c r="CX5" i="12"/>
  <c r="CY5" i="12"/>
  <c r="CZ5" i="12"/>
  <c r="DA5" i="12"/>
  <c r="DB5" i="12"/>
  <c r="DC5" i="12"/>
  <c r="DD5" i="12"/>
  <c r="DE5" i="12"/>
  <c r="DF5" i="12"/>
  <c r="DG5" i="12"/>
  <c r="DH5" i="12"/>
  <c r="DI5" i="12"/>
  <c r="DJ5" i="12"/>
  <c r="DK5" i="12"/>
  <c r="DL5" i="12"/>
  <c r="DM5" i="12"/>
  <c r="DN5" i="12"/>
  <c r="DO5" i="12"/>
  <c r="DP5" i="12"/>
  <c r="DQ5" i="12"/>
  <c r="DR5" i="12"/>
  <c r="DS5" i="12"/>
  <c r="DT5" i="12"/>
  <c r="DU5" i="12"/>
  <c r="DV5" i="12"/>
  <c r="DW5" i="12"/>
  <c r="DX5" i="12"/>
  <c r="DY5" i="12"/>
  <c r="DZ5" i="12"/>
  <c r="EA5" i="12"/>
  <c r="EB5" i="12"/>
  <c r="EC5" i="12"/>
  <c r="ED5" i="12"/>
  <c r="EE5" i="12"/>
  <c r="EF5" i="12"/>
  <c r="EG5" i="12"/>
  <c r="EH5" i="12"/>
  <c r="EI5" i="12"/>
  <c r="EJ5" i="12"/>
  <c r="EK5" i="12"/>
  <c r="EL5" i="12"/>
  <c r="EM5" i="12"/>
  <c r="EN5" i="12"/>
  <c r="EO5" i="12"/>
  <c r="EP5" i="12"/>
  <c r="EQ5" i="12"/>
  <c r="ER5" i="12"/>
  <c r="ES5" i="12"/>
  <c r="ET5" i="12"/>
  <c r="EU5" i="12"/>
  <c r="EV5" i="12"/>
  <c r="EW5" i="12"/>
  <c r="EX5" i="12"/>
  <c r="EY5" i="12"/>
  <c r="EZ5" i="12"/>
  <c r="FA5" i="12"/>
  <c r="FB5" i="12"/>
  <c r="FC5" i="12"/>
  <c r="FD5" i="12"/>
  <c r="FE5" i="12"/>
  <c r="FF5" i="12"/>
  <c r="FG5" i="12"/>
  <c r="FH5" i="12"/>
  <c r="FI5" i="12"/>
  <c r="FJ5" i="12"/>
  <c r="FK5" i="12"/>
  <c r="FL5" i="12"/>
  <c r="FM5" i="12"/>
  <c r="FN5" i="12"/>
  <c r="FO5" i="12"/>
  <c r="FP5" i="12"/>
  <c r="FQ5" i="12"/>
  <c r="FR5" i="12"/>
  <c r="FS5" i="12"/>
  <c r="C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O5" i="11"/>
  <c r="AP5" i="11"/>
  <c r="AQ5" i="11"/>
  <c r="AR5" i="11"/>
  <c r="AS5" i="11"/>
  <c r="AT5" i="11"/>
  <c r="AU5" i="11"/>
  <c r="AV5" i="11"/>
  <c r="AW5" i="11"/>
  <c r="AX5" i="11"/>
  <c r="AY5" i="11"/>
  <c r="AZ5" i="11"/>
  <c r="BA5" i="11"/>
  <c r="BB5" i="11"/>
  <c r="BC5" i="11"/>
  <c r="BD5" i="11"/>
  <c r="BE5" i="11"/>
  <c r="BF5" i="11"/>
  <c r="BG5" i="11"/>
  <c r="BH5" i="11"/>
  <c r="BI5" i="11"/>
  <c r="BJ5" i="11"/>
  <c r="BK5" i="11"/>
  <c r="BL5" i="11"/>
  <c r="BM5" i="11"/>
  <c r="BN5" i="11"/>
  <c r="BO5" i="11"/>
  <c r="BP5" i="11"/>
  <c r="BQ5" i="11"/>
  <c r="BR5" i="11"/>
  <c r="BS5" i="11"/>
  <c r="BT5" i="11"/>
  <c r="BU5" i="11"/>
  <c r="BV5" i="11"/>
  <c r="BW5" i="11"/>
  <c r="BX5" i="11"/>
  <c r="BY5" i="11"/>
  <c r="BZ5" i="11"/>
  <c r="CA5" i="11"/>
  <c r="CB5" i="11"/>
  <c r="CC5" i="11"/>
  <c r="CD5" i="11"/>
  <c r="CE5" i="11"/>
  <c r="CF5" i="11"/>
  <c r="CG5" i="11"/>
  <c r="CH5" i="11"/>
  <c r="CI5" i="11"/>
  <c r="CJ5" i="11"/>
  <c r="CK5" i="11"/>
  <c r="CL5" i="11"/>
  <c r="CM5" i="11"/>
  <c r="CN5" i="11"/>
  <c r="CO5" i="11"/>
  <c r="CP5" i="11"/>
  <c r="CQ5" i="11"/>
  <c r="CR5" i="11"/>
  <c r="CS5" i="11"/>
  <c r="CT5" i="11"/>
  <c r="CU5" i="11"/>
  <c r="CV5" i="11"/>
  <c r="CW5" i="11"/>
  <c r="CX5" i="11"/>
  <c r="CY5" i="11"/>
  <c r="CZ5" i="11"/>
  <c r="DA5" i="11"/>
  <c r="DB5" i="11"/>
  <c r="DC5" i="11"/>
  <c r="DD5" i="11"/>
  <c r="DE5" i="11"/>
  <c r="DF5" i="11"/>
  <c r="DG5" i="11"/>
  <c r="DH5" i="11"/>
  <c r="DI5" i="11"/>
  <c r="DJ5" i="11"/>
  <c r="DK5" i="11"/>
  <c r="DL5" i="11"/>
  <c r="DM5" i="11"/>
  <c r="DN5" i="11"/>
  <c r="DO5" i="11"/>
  <c r="DP5" i="11"/>
  <c r="DQ5" i="11"/>
  <c r="DR5" i="11"/>
  <c r="DS5" i="11"/>
  <c r="DT5" i="11"/>
  <c r="DU5" i="11"/>
  <c r="DV5" i="11"/>
  <c r="DW5" i="11"/>
  <c r="DX5" i="11"/>
  <c r="DY5" i="11"/>
  <c r="DZ5" i="11"/>
  <c r="EA5" i="11"/>
  <c r="EB5" i="11"/>
  <c r="EC5" i="11"/>
  <c r="ED5" i="11"/>
  <c r="EE5" i="11"/>
  <c r="EF5" i="11"/>
  <c r="EG5" i="11"/>
  <c r="EH5" i="11"/>
  <c r="EI5" i="11"/>
  <c r="EJ5" i="11"/>
  <c r="EK5" i="11"/>
  <c r="EL5" i="11"/>
  <c r="EM5" i="11"/>
  <c r="EN5" i="11"/>
  <c r="EO5" i="11"/>
  <c r="EP5" i="11"/>
  <c r="EQ5" i="11"/>
  <c r="ER5" i="11"/>
  <c r="ES5" i="11"/>
  <c r="ET5" i="11"/>
  <c r="EU5" i="11"/>
  <c r="EV5" i="11"/>
  <c r="EW5" i="11"/>
  <c r="EX5" i="11"/>
  <c r="EY5" i="11"/>
  <c r="EZ5" i="11"/>
  <c r="FA5" i="11"/>
  <c r="FB5" i="11"/>
  <c r="FC5" i="11"/>
  <c r="FD5" i="11"/>
  <c r="FE5" i="11"/>
  <c r="FF5" i="11"/>
  <c r="FG5" i="11"/>
  <c r="FH5" i="11"/>
  <c r="FI5" i="11"/>
  <c r="FJ5" i="11"/>
  <c r="FK5" i="11"/>
  <c r="FL5" i="11"/>
  <c r="FM5" i="11"/>
  <c r="FN5" i="11"/>
  <c r="FO5" i="11"/>
  <c r="FP5" i="11"/>
  <c r="FQ5" i="11"/>
  <c r="FR5" i="11"/>
  <c r="FS5" i="11"/>
  <c r="C5" i="11"/>
  <c r="D5" i="9"/>
  <c r="E5" i="9"/>
  <c r="F5" i="9"/>
  <c r="G5" i="9"/>
  <c r="H5" i="9"/>
  <c r="I5" i="9"/>
  <c r="J5" i="9"/>
  <c r="K5" i="9"/>
  <c r="L5" i="9"/>
  <c r="M5" i="9"/>
  <c r="N5" i="9"/>
  <c r="O5" i="9"/>
  <c r="P5" i="9"/>
  <c r="Q5" i="9"/>
  <c r="R5" i="9"/>
  <c r="S5" i="9"/>
  <c r="T5" i="9"/>
  <c r="U5" i="9"/>
  <c r="V5" i="9"/>
  <c r="W5" i="9"/>
  <c r="X5" i="9"/>
  <c r="Y5" i="9"/>
  <c r="Z5" i="9"/>
  <c r="AA5" i="9"/>
  <c r="AB5" i="9"/>
  <c r="AC5" i="9"/>
  <c r="AD5" i="9"/>
  <c r="AE5" i="9"/>
  <c r="AF5" i="9"/>
  <c r="AG5" i="9"/>
  <c r="AH5" i="9"/>
  <c r="AI5" i="9"/>
  <c r="AJ5" i="9"/>
  <c r="AK5" i="9"/>
  <c r="AL5" i="9"/>
  <c r="AM5" i="9"/>
  <c r="AN5" i="9"/>
  <c r="AO5" i="9"/>
  <c r="AP5" i="9"/>
  <c r="AQ5" i="9"/>
  <c r="AR5" i="9"/>
  <c r="AS5" i="9"/>
  <c r="AT5" i="9"/>
  <c r="AU5" i="9"/>
  <c r="AV5" i="9"/>
  <c r="AW5" i="9"/>
  <c r="AX5" i="9"/>
  <c r="AY5" i="9"/>
  <c r="AZ5" i="9"/>
  <c r="BA5" i="9"/>
  <c r="BB5" i="9"/>
  <c r="BC5" i="9"/>
  <c r="BD5" i="9"/>
  <c r="BE5" i="9"/>
  <c r="BF5" i="9"/>
  <c r="BG5" i="9"/>
  <c r="BH5" i="9"/>
  <c r="BI5" i="9"/>
  <c r="BJ5" i="9"/>
  <c r="BK5" i="9"/>
  <c r="BL5" i="9"/>
  <c r="BM5" i="9"/>
  <c r="BN5" i="9"/>
  <c r="BO5" i="9"/>
  <c r="BP5" i="9"/>
  <c r="BQ5" i="9"/>
  <c r="BR5" i="9"/>
  <c r="BS5" i="9"/>
  <c r="BT5" i="9"/>
  <c r="BU5" i="9"/>
  <c r="BV5" i="9"/>
  <c r="BW5" i="9"/>
  <c r="BX5" i="9"/>
  <c r="BY5" i="9"/>
  <c r="BZ5" i="9"/>
  <c r="CA5" i="9"/>
  <c r="CB5" i="9"/>
  <c r="CC5" i="9"/>
  <c r="CD5" i="9"/>
  <c r="CE5" i="9"/>
  <c r="CF5" i="9"/>
  <c r="CG5" i="9"/>
  <c r="CH5" i="9"/>
  <c r="CI5" i="9"/>
  <c r="CJ5" i="9"/>
  <c r="CK5" i="9"/>
  <c r="CL5" i="9"/>
  <c r="CM5" i="9"/>
  <c r="CN5" i="9"/>
  <c r="CO5" i="9"/>
  <c r="CP5" i="9"/>
  <c r="CQ5" i="9"/>
  <c r="CR5" i="9"/>
  <c r="CS5" i="9"/>
  <c r="CT5" i="9"/>
  <c r="CU5" i="9"/>
  <c r="CV5" i="9"/>
  <c r="CW5" i="9"/>
  <c r="CX5" i="9"/>
  <c r="CY5" i="9"/>
  <c r="CZ5" i="9"/>
  <c r="DA5" i="9"/>
  <c r="DB5" i="9"/>
  <c r="DC5" i="9"/>
  <c r="DD5" i="9"/>
  <c r="DE5" i="9"/>
  <c r="DF5" i="9"/>
  <c r="DG5" i="9"/>
  <c r="DH5" i="9"/>
  <c r="DI5" i="9"/>
  <c r="DJ5" i="9"/>
  <c r="DK5" i="9"/>
  <c r="DL5" i="9"/>
  <c r="DM5" i="9"/>
  <c r="DN5" i="9"/>
  <c r="DO5" i="9"/>
  <c r="DP5" i="9"/>
  <c r="DQ5" i="9"/>
  <c r="DR5" i="9"/>
  <c r="DS5" i="9"/>
  <c r="DT5" i="9"/>
  <c r="DU5" i="9"/>
  <c r="DV5" i="9"/>
  <c r="DW5" i="9"/>
  <c r="DX5" i="9"/>
  <c r="DY5" i="9"/>
  <c r="DZ5" i="9"/>
  <c r="EA5" i="9"/>
  <c r="EB5" i="9"/>
  <c r="EC5" i="9"/>
  <c r="ED5" i="9"/>
  <c r="EE5" i="9"/>
  <c r="EF5" i="9"/>
  <c r="EG5" i="9"/>
  <c r="EH5" i="9"/>
  <c r="EI5" i="9"/>
  <c r="EJ5" i="9"/>
  <c r="EK5" i="9"/>
  <c r="EL5" i="9"/>
  <c r="EM5" i="9"/>
  <c r="EN5" i="9"/>
  <c r="EO5" i="9"/>
  <c r="EP5" i="9"/>
  <c r="EQ5" i="9"/>
  <c r="ER5" i="9"/>
  <c r="ES5" i="9"/>
  <c r="ET5" i="9"/>
  <c r="EU5" i="9"/>
  <c r="EV5" i="9"/>
  <c r="EW5" i="9"/>
  <c r="EX5" i="9"/>
  <c r="EY5" i="9"/>
  <c r="EZ5" i="9"/>
  <c r="FA5" i="9"/>
  <c r="FB5" i="9"/>
  <c r="FC5" i="9"/>
  <c r="FD5" i="9"/>
  <c r="FE5" i="9"/>
  <c r="FF5" i="9"/>
  <c r="FG5" i="9"/>
  <c r="FH5" i="9"/>
  <c r="FI5" i="9"/>
  <c r="FJ5" i="9"/>
  <c r="FK5" i="9"/>
  <c r="FL5" i="9"/>
  <c r="FM5" i="9"/>
  <c r="FN5" i="9"/>
  <c r="FO5" i="9"/>
  <c r="FP5" i="9"/>
  <c r="FQ5" i="9"/>
  <c r="FR5" i="9"/>
  <c r="FS5" i="9"/>
  <c r="C5" i="9"/>
  <c r="BH5" i="8"/>
  <c r="BI5" i="8"/>
  <c r="BJ5" i="8"/>
  <c r="BK5" i="8"/>
  <c r="BL5" i="8"/>
  <c r="BM5" i="8"/>
  <c r="BN5" i="8"/>
  <c r="BO5" i="8"/>
  <c r="BP5" i="8"/>
  <c r="BQ5" i="8"/>
  <c r="BR5" i="8"/>
  <c r="BS5" i="8"/>
  <c r="BT5" i="8"/>
  <c r="BU5" i="8"/>
  <c r="BV5" i="8"/>
  <c r="BW5" i="8"/>
  <c r="BX5" i="8"/>
  <c r="BY5" i="8"/>
  <c r="BZ5" i="8"/>
  <c r="CA5" i="8"/>
  <c r="CB5" i="8"/>
  <c r="CC5" i="8"/>
  <c r="CD5" i="8"/>
  <c r="CE5" i="8"/>
  <c r="CF5" i="8"/>
  <c r="CG5" i="8"/>
  <c r="CH5" i="8"/>
  <c r="CI5" i="8"/>
  <c r="CJ5" i="8"/>
  <c r="CK5" i="8"/>
  <c r="CL5" i="8"/>
  <c r="CM5" i="8"/>
  <c r="CN5" i="8"/>
  <c r="CO5" i="8"/>
  <c r="CP5" i="8"/>
  <c r="CQ5" i="8"/>
  <c r="CR5" i="8"/>
  <c r="CS5" i="8"/>
  <c r="CT5" i="8"/>
  <c r="CU5" i="8"/>
  <c r="CV5" i="8"/>
  <c r="CW5" i="8"/>
  <c r="CX5" i="8"/>
  <c r="CY5" i="8"/>
  <c r="CZ5" i="8"/>
  <c r="DA5" i="8"/>
  <c r="DB5" i="8"/>
  <c r="DC5" i="8"/>
  <c r="DD5" i="8"/>
  <c r="DE5" i="8"/>
  <c r="DF5" i="8"/>
  <c r="DG5" i="8"/>
  <c r="DH5" i="8"/>
  <c r="DI5" i="8"/>
  <c r="DJ5" i="8"/>
  <c r="DK5" i="8"/>
  <c r="DL5" i="8"/>
  <c r="DM5" i="8"/>
  <c r="DN5" i="8"/>
  <c r="DO5" i="8"/>
  <c r="DP5" i="8"/>
  <c r="DQ5" i="8"/>
  <c r="DR5" i="8"/>
  <c r="DS5" i="8"/>
  <c r="DT5" i="8"/>
  <c r="DU5" i="8"/>
  <c r="DV5" i="8"/>
  <c r="DW5" i="8"/>
  <c r="DX5" i="8"/>
  <c r="DY5" i="8"/>
  <c r="DZ5" i="8"/>
  <c r="EA5" i="8"/>
  <c r="EB5" i="8"/>
  <c r="EC5" i="8"/>
  <c r="ED5" i="8"/>
  <c r="EE5" i="8"/>
  <c r="EF5" i="8"/>
  <c r="EG5" i="8"/>
  <c r="EH5" i="8"/>
  <c r="EI5" i="8"/>
  <c r="EJ5" i="8"/>
  <c r="EK5" i="8"/>
  <c r="EL5" i="8"/>
  <c r="EM5" i="8"/>
  <c r="EN5" i="8"/>
  <c r="EO5" i="8"/>
  <c r="EP5" i="8"/>
  <c r="EQ5" i="8"/>
  <c r="ER5" i="8"/>
  <c r="ES5" i="8"/>
  <c r="ET5" i="8"/>
  <c r="EU5" i="8"/>
  <c r="EV5" i="8"/>
  <c r="EW5" i="8"/>
  <c r="EX5" i="8"/>
  <c r="EY5" i="8"/>
  <c r="EZ5" i="8"/>
  <c r="FA5" i="8"/>
  <c r="FB5" i="8"/>
  <c r="FC5" i="8"/>
  <c r="FD5" i="8"/>
  <c r="FE5" i="8"/>
  <c r="FF5" i="8"/>
  <c r="FG5" i="8"/>
  <c r="FH5" i="8"/>
  <c r="FI5" i="8"/>
  <c r="FJ5" i="8"/>
  <c r="FK5" i="8"/>
  <c r="FL5" i="8"/>
  <c r="FM5" i="8"/>
  <c r="FN5" i="8"/>
  <c r="FO5" i="8"/>
  <c r="FP5" i="8"/>
  <c r="FQ5" i="8"/>
  <c r="FR5" i="8"/>
  <c r="FS5" i="8"/>
  <c r="S5" i="8"/>
  <c r="T5" i="8"/>
  <c r="U5" i="8"/>
  <c r="V5" i="8"/>
  <c r="W5" i="8"/>
  <c r="X5" i="8"/>
  <c r="Y5" i="8"/>
  <c r="Z5" i="8"/>
  <c r="AA5" i="8"/>
  <c r="AB5" i="8"/>
  <c r="AC5" i="8"/>
  <c r="AD5" i="8"/>
  <c r="AE5" i="8"/>
  <c r="AF5" i="8"/>
  <c r="AG5" i="8"/>
  <c r="AH5" i="8"/>
  <c r="AI5" i="8"/>
  <c r="AJ5" i="8"/>
  <c r="AK5" i="8"/>
  <c r="AL5" i="8"/>
  <c r="AM5" i="8"/>
  <c r="AN5" i="8"/>
  <c r="AO5" i="8"/>
  <c r="AP5" i="8"/>
  <c r="AQ5" i="8"/>
  <c r="AR5" i="8"/>
  <c r="AS5" i="8"/>
  <c r="AT5" i="8"/>
  <c r="AU5" i="8"/>
  <c r="AV5" i="8"/>
  <c r="AW5" i="8"/>
  <c r="AX5" i="8"/>
  <c r="AY5" i="8"/>
  <c r="AZ5" i="8"/>
  <c r="BA5" i="8"/>
  <c r="BB5" i="8"/>
  <c r="BC5" i="8"/>
  <c r="BD5" i="8"/>
  <c r="BE5" i="8"/>
  <c r="BF5" i="8"/>
  <c r="BG5" i="8"/>
  <c r="D5" i="8"/>
  <c r="E5" i="8"/>
  <c r="F5" i="8"/>
  <c r="G5" i="8"/>
  <c r="H5" i="8"/>
  <c r="I5" i="8"/>
  <c r="J5" i="8"/>
  <c r="K5" i="8"/>
  <c r="L5" i="8"/>
  <c r="M5" i="8"/>
  <c r="N5" i="8"/>
  <c r="O5" i="8"/>
  <c r="P5" i="8"/>
  <c r="Q5" i="8"/>
  <c r="R5" i="8"/>
  <c r="C5" i="8"/>
  <c r="D5" i="2"/>
  <c r="E5" i="2"/>
  <c r="F5" i="2"/>
  <c r="G5" i="2"/>
  <c r="H5" i="2"/>
  <c r="I5" i="2"/>
  <c r="J5" i="2"/>
  <c r="K5" i="2"/>
  <c r="L5" i="2"/>
  <c r="M5" i="2"/>
  <c r="N5" i="2"/>
  <c r="O5" i="2"/>
  <c r="P5" i="2"/>
  <c r="Q5" i="2"/>
  <c r="R5" i="2"/>
  <c r="S5" i="2"/>
  <c r="T5" i="2"/>
  <c r="U5" i="2"/>
  <c r="V5" i="2"/>
  <c r="W5" i="2"/>
  <c r="X5" i="2"/>
  <c r="Y5" i="2"/>
  <c r="Z5" i="2"/>
  <c r="AA5" i="2"/>
  <c r="AB5" i="2"/>
  <c r="AC5" i="2"/>
  <c r="AD5" i="2"/>
  <c r="AE5" i="2"/>
  <c r="AF5" i="2"/>
  <c r="AG5" i="2"/>
  <c r="AH5" i="2"/>
  <c r="AI5" i="2"/>
  <c r="AJ5" i="2"/>
  <c r="AK5" i="2"/>
  <c r="AL5" i="2"/>
  <c r="AM5" i="2"/>
  <c r="AN5" i="2"/>
  <c r="AO5" i="2"/>
  <c r="AP5" i="2"/>
  <c r="AQ5" i="2"/>
  <c r="AR5" i="2"/>
  <c r="AS5" i="2"/>
  <c r="AT5" i="2"/>
  <c r="AU5" i="2"/>
  <c r="AV5" i="2"/>
  <c r="AW5" i="2"/>
  <c r="AX5" i="2"/>
  <c r="AY5" i="2"/>
  <c r="AZ5" i="2"/>
  <c r="BA5" i="2"/>
  <c r="BB5" i="2"/>
  <c r="BC5" i="2"/>
  <c r="BD5" i="2"/>
  <c r="BE5" i="2"/>
  <c r="BF5" i="2"/>
  <c r="BG5" i="2"/>
  <c r="BH5" i="2"/>
  <c r="BI5" i="2"/>
  <c r="BJ5" i="2"/>
  <c r="BK5" i="2"/>
  <c r="BL5" i="2"/>
  <c r="BM5" i="2"/>
  <c r="BN5" i="2"/>
  <c r="BO5" i="2"/>
  <c r="BP5" i="2"/>
  <c r="BQ5" i="2"/>
  <c r="BR5" i="2"/>
  <c r="BS5" i="2"/>
  <c r="BT5" i="2"/>
  <c r="BU5" i="2"/>
  <c r="BV5" i="2"/>
  <c r="BW5" i="2"/>
  <c r="BX5" i="2"/>
  <c r="BY5" i="2"/>
  <c r="BZ5" i="2"/>
  <c r="CA5" i="2"/>
  <c r="CB5" i="2"/>
  <c r="CC5" i="2"/>
  <c r="CD5" i="2"/>
  <c r="CE5" i="2"/>
  <c r="CF5" i="2"/>
  <c r="CG5" i="2"/>
  <c r="CH5" i="2"/>
  <c r="CI5" i="2"/>
  <c r="CJ5" i="2"/>
  <c r="CK5" i="2"/>
  <c r="CL5" i="2"/>
  <c r="CM5" i="2"/>
  <c r="CN5" i="2"/>
  <c r="CO5" i="2"/>
  <c r="CP5" i="2"/>
  <c r="CQ5" i="2"/>
  <c r="CR5" i="2"/>
  <c r="CS5" i="2"/>
  <c r="CT5" i="2"/>
  <c r="CU5" i="2"/>
  <c r="CV5" i="2"/>
  <c r="CW5" i="2"/>
  <c r="CX5" i="2"/>
  <c r="CY5" i="2"/>
  <c r="CZ5" i="2"/>
  <c r="DA5" i="2"/>
  <c r="DB5" i="2"/>
  <c r="DC5" i="2"/>
  <c r="DD5" i="2"/>
  <c r="DE5" i="2"/>
  <c r="DF5" i="2"/>
  <c r="DG5" i="2"/>
  <c r="DH5" i="2"/>
  <c r="DI5" i="2"/>
  <c r="DJ5" i="2"/>
  <c r="DK5" i="2"/>
  <c r="DL5" i="2"/>
  <c r="DM5" i="2"/>
  <c r="DN5" i="2"/>
  <c r="DO5" i="2"/>
  <c r="DP5" i="2"/>
  <c r="DQ5" i="2"/>
  <c r="DR5" i="2"/>
  <c r="DS5" i="2"/>
  <c r="DT5" i="2"/>
  <c r="DU5" i="2"/>
  <c r="DV5" i="2"/>
  <c r="DW5" i="2"/>
  <c r="DX5" i="2"/>
  <c r="DY5" i="2"/>
  <c r="DZ5" i="2"/>
  <c r="EA5" i="2"/>
  <c r="EB5" i="2"/>
  <c r="EC5" i="2"/>
  <c r="ED5" i="2"/>
  <c r="EE5" i="2"/>
  <c r="EF5" i="2"/>
  <c r="EG5" i="2"/>
  <c r="EH5" i="2"/>
  <c r="EI5" i="2"/>
  <c r="EJ5" i="2"/>
  <c r="EK5" i="2"/>
  <c r="EL5" i="2"/>
  <c r="EM5" i="2"/>
  <c r="EN5" i="2"/>
  <c r="EO5" i="2"/>
  <c r="EP5" i="2"/>
  <c r="EQ5" i="2"/>
  <c r="ER5" i="2"/>
  <c r="ES5" i="2"/>
  <c r="ET5" i="2"/>
  <c r="EU5" i="2"/>
  <c r="EV5" i="2"/>
  <c r="EW5" i="2"/>
  <c r="EX5" i="2"/>
  <c r="EY5" i="2"/>
  <c r="EZ5" i="2"/>
  <c r="FA5" i="2"/>
  <c r="FB5" i="2"/>
  <c r="FC5" i="2"/>
  <c r="FD5" i="2"/>
  <c r="FE5" i="2"/>
  <c r="FF5" i="2"/>
  <c r="FG5" i="2"/>
  <c r="FH5" i="2"/>
  <c r="FI5" i="2"/>
  <c r="FJ5" i="2"/>
  <c r="FK5" i="2"/>
  <c r="FL5" i="2"/>
  <c r="FM5" i="2"/>
  <c r="FN5" i="2"/>
  <c r="FO5" i="2"/>
  <c r="FP5" i="2"/>
  <c r="FQ5" i="2"/>
  <c r="FR5" i="2"/>
  <c r="FS5" i="2"/>
  <c r="C5" i="2"/>
  <c r="I5" i="1"/>
  <c r="J5" i="1"/>
  <c r="K5" i="1"/>
  <c r="L5" i="1"/>
  <c r="M5" i="1"/>
  <c r="N5" i="1"/>
  <c r="O5" i="1"/>
  <c r="P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DH5" i="1"/>
  <c r="DI5" i="1"/>
  <c r="DJ5" i="1"/>
  <c r="DK5" i="1"/>
  <c r="DL5" i="1"/>
  <c r="DM5" i="1"/>
  <c r="DN5" i="1"/>
  <c r="DO5" i="1"/>
  <c r="DP5" i="1"/>
  <c r="DQ5" i="1"/>
  <c r="DR5" i="1"/>
  <c r="DS5" i="1"/>
  <c r="DT5" i="1"/>
  <c r="DU5" i="1"/>
  <c r="DV5" i="1"/>
  <c r="DW5" i="1"/>
  <c r="DX5" i="1"/>
  <c r="DY5" i="1"/>
  <c r="DZ5" i="1"/>
  <c r="EA5" i="1"/>
  <c r="EB5" i="1"/>
  <c r="EC5" i="1"/>
  <c r="ED5" i="1"/>
  <c r="EE5" i="1"/>
  <c r="EF5" i="1"/>
  <c r="EG5" i="1"/>
  <c r="EH5" i="1"/>
  <c r="EI5" i="1"/>
  <c r="EJ5" i="1"/>
  <c r="EK5" i="1"/>
  <c r="EL5" i="1"/>
  <c r="EM5" i="1"/>
  <c r="EN5" i="1"/>
  <c r="EO5" i="1"/>
  <c r="EP5" i="1"/>
  <c r="EQ5" i="1"/>
  <c r="ER5" i="1"/>
  <c r="ES5" i="1"/>
  <c r="ET5" i="1"/>
  <c r="EU5" i="1"/>
  <c r="EV5" i="1"/>
  <c r="EW5" i="1"/>
  <c r="EX5" i="1"/>
  <c r="EY5" i="1"/>
  <c r="EZ5" i="1"/>
  <c r="FA5" i="1"/>
  <c r="FB5" i="1"/>
  <c r="FC5" i="1"/>
  <c r="FD5" i="1"/>
  <c r="FE5" i="1"/>
  <c r="FF5" i="1"/>
  <c r="FG5" i="1"/>
  <c r="FH5" i="1"/>
  <c r="FI5" i="1"/>
  <c r="FJ5" i="1"/>
  <c r="FK5" i="1"/>
  <c r="FL5" i="1"/>
  <c r="FM5" i="1"/>
  <c r="FN5" i="1"/>
  <c r="FO5" i="1"/>
  <c r="FP5" i="1"/>
  <c r="FQ5" i="1"/>
  <c r="FR5" i="1"/>
  <c r="FS5" i="1"/>
  <c r="D5" i="1"/>
  <c r="E5" i="1"/>
  <c r="F5" i="1"/>
  <c r="G5" i="1"/>
  <c r="H5" i="1"/>
  <c r="C5" i="1"/>
  <c r="CX9" i="1"/>
  <c r="CY9" i="1"/>
  <c r="CZ9" i="1"/>
  <c r="DA9" i="1"/>
  <c r="DB9" i="1"/>
  <c r="DC9" i="1"/>
  <c r="DD9" i="1"/>
  <c r="DE9" i="1"/>
  <c r="DF9" i="1"/>
  <c r="DH9" i="1"/>
  <c r="DI9" i="1"/>
  <c r="DJ9" i="1"/>
  <c r="DL9" i="1"/>
  <c r="DM9" i="1"/>
  <c r="DN9" i="1"/>
  <c r="DO9" i="1"/>
  <c r="B68" i="12"/>
  <c r="AG46" i="1"/>
  <c r="AF46" i="1"/>
  <c r="C34" i="1"/>
  <c r="C35" i="1" s="1"/>
  <c r="C52" i="12"/>
  <c r="C52" i="11"/>
  <c r="C52" i="9"/>
  <c r="C52" i="8"/>
  <c r="C52" i="2"/>
  <c r="C52" i="1"/>
  <c r="D46" i="1"/>
  <c r="D29" i="1" s="1"/>
  <c r="E46" i="1"/>
  <c r="E31" i="1" s="1"/>
  <c r="F46" i="1"/>
  <c r="G46" i="1"/>
  <c r="H46" i="1"/>
  <c r="H31" i="1" s="1"/>
  <c r="I46" i="1"/>
  <c r="J46" i="1"/>
  <c r="J29" i="1" s="1"/>
  <c r="K46" i="1"/>
  <c r="L46" i="1"/>
  <c r="L29" i="1" s="1"/>
  <c r="M46" i="1"/>
  <c r="M29" i="1" s="1"/>
  <c r="N46" i="1"/>
  <c r="N29" i="1" s="1"/>
  <c r="O46" i="1"/>
  <c r="P46" i="1"/>
  <c r="P29" i="1" s="1"/>
  <c r="Q46" i="1"/>
  <c r="Q31" i="1" s="1"/>
  <c r="R46" i="1"/>
  <c r="R31" i="1" s="1"/>
  <c r="S46" i="1"/>
  <c r="T46" i="1"/>
  <c r="T29" i="1" s="1"/>
  <c r="U46" i="1"/>
  <c r="U31" i="1" s="1"/>
  <c r="V46" i="1"/>
  <c r="V29" i="1" s="1"/>
  <c r="W46" i="1"/>
  <c r="X46" i="1"/>
  <c r="Y46" i="1"/>
  <c r="Y31" i="1" s="1"/>
  <c r="Z46" i="1"/>
  <c r="AA46" i="1"/>
  <c r="AB46" i="1"/>
  <c r="AC46" i="1"/>
  <c r="AD46" i="1"/>
  <c r="AE46" i="1"/>
  <c r="AW47" i="1"/>
  <c r="AX47" i="1"/>
  <c r="AY47" i="1"/>
  <c r="AV46" i="1"/>
  <c r="AV45" i="1"/>
  <c r="AU45" i="1"/>
  <c r="AT45" i="1"/>
  <c r="AS45" i="1"/>
  <c r="AR45" i="1"/>
  <c r="AQ45" i="1"/>
  <c r="AP45" i="1"/>
  <c r="AU46" i="1"/>
  <c r="AT46" i="1"/>
  <c r="AS46" i="1"/>
  <c r="AS29" i="1" s="1"/>
  <c r="AR46" i="1"/>
  <c r="AR29" i="1" s="1"/>
  <c r="AQ46" i="1"/>
  <c r="AV47" i="1"/>
  <c r="AU47" i="1"/>
  <c r="AT47" i="1"/>
  <c r="AS47" i="1"/>
  <c r="AR47" i="1"/>
  <c r="AQ47" i="1"/>
  <c r="AW46" i="1"/>
  <c r="AW45" i="1"/>
  <c r="AX46" i="1"/>
  <c r="AX31" i="1" s="1"/>
  <c r="AY46" i="1"/>
  <c r="AZ46" i="1"/>
  <c r="AZ29" i="1" s="1"/>
  <c r="AZ45" i="1"/>
  <c r="AX45" i="1"/>
  <c r="AY45" i="1"/>
  <c r="BA45" i="1"/>
  <c r="AZ47" i="1"/>
  <c r="BA46" i="1"/>
  <c r="BB46" i="1"/>
  <c r="BB45" i="1"/>
  <c r="BC46" i="1"/>
  <c r="BD46" i="1"/>
  <c r="BE46" i="1"/>
  <c r="BF46" i="1"/>
  <c r="BF29" i="1" s="1"/>
  <c r="BG46" i="1"/>
  <c r="BH46" i="1"/>
  <c r="BI46" i="1"/>
  <c r="BI29" i="1" s="1"/>
  <c r="BJ46" i="1"/>
  <c r="BJ45" i="1"/>
  <c r="BJ47" i="1"/>
  <c r="BK46" i="1"/>
  <c r="BK29" i="1" s="1"/>
  <c r="BL46" i="1"/>
  <c r="BL45" i="1"/>
  <c r="BM45" i="1"/>
  <c r="BN45" i="1"/>
  <c r="BO45" i="1"/>
  <c r="BP45" i="1"/>
  <c r="BL47" i="1"/>
  <c r="BM46" i="1"/>
  <c r="BN46" i="1"/>
  <c r="BO46" i="1"/>
  <c r="BP46" i="1"/>
  <c r="BQ46" i="1"/>
  <c r="BQ45" i="1"/>
  <c r="BQ47" i="1"/>
  <c r="BR47" i="1"/>
  <c r="BR46" i="1"/>
  <c r="BS46" i="1"/>
  <c r="BS45" i="1"/>
  <c r="BS47" i="1"/>
  <c r="BT46" i="1"/>
  <c r="BU46" i="1"/>
  <c r="BV46" i="1"/>
  <c r="BV45" i="1"/>
  <c r="BV47" i="1"/>
  <c r="BW46" i="1"/>
  <c r="BW45" i="1"/>
  <c r="BX45" i="1"/>
  <c r="BY45" i="1"/>
  <c r="BW47" i="1"/>
  <c r="BX46" i="1"/>
  <c r="BY46" i="1"/>
  <c r="BZ46" i="1"/>
  <c r="BZ45" i="1"/>
  <c r="CA45" i="1"/>
  <c r="CB45" i="1"/>
  <c r="BZ47" i="1"/>
  <c r="CA46" i="1"/>
  <c r="CB46" i="1"/>
  <c r="CB29" i="1" s="1"/>
  <c r="CC46" i="1"/>
  <c r="CC45" i="1"/>
  <c r="CD45" i="1"/>
  <c r="CC47" i="1"/>
  <c r="CD46" i="1"/>
  <c r="CE46" i="1"/>
  <c r="CE45" i="1"/>
  <c r="CE47" i="1"/>
  <c r="CF47" i="1"/>
  <c r="CF46" i="1"/>
  <c r="CG46" i="1"/>
  <c r="CG29" i="1" s="1"/>
  <c r="CH46" i="1"/>
  <c r="CH29" i="1" s="1"/>
  <c r="CI46" i="1"/>
  <c r="CI31" i="1" s="1"/>
  <c r="CI45" i="1"/>
  <c r="CJ45" i="1"/>
  <c r="CI47" i="1"/>
  <c r="CJ46" i="1"/>
  <c r="CK46" i="1"/>
  <c r="CK45" i="1"/>
  <c r="CL45" i="1"/>
  <c r="CK47" i="1"/>
  <c r="CL46" i="1"/>
  <c r="CM46" i="1"/>
  <c r="CM45" i="1"/>
  <c r="CM47" i="1"/>
  <c r="CN46" i="1"/>
  <c r="CO46" i="1"/>
  <c r="CP46" i="1"/>
  <c r="CP29" i="1" s="1"/>
  <c r="CQ46" i="1"/>
  <c r="CR46" i="1"/>
  <c r="CR45" i="1"/>
  <c r="CR47" i="1"/>
  <c r="CS46" i="1"/>
  <c r="CT46" i="1"/>
  <c r="CU46" i="1"/>
  <c r="CV46" i="1"/>
  <c r="CV29" i="1" s="1"/>
  <c r="CW46" i="1"/>
  <c r="CW45" i="1"/>
  <c r="CW47" i="1"/>
  <c r="CX46" i="1"/>
  <c r="CY46" i="1"/>
  <c r="CY45" i="1"/>
  <c r="CY47" i="1"/>
  <c r="CZ46" i="1"/>
  <c r="DA46" i="1"/>
  <c r="DB46" i="1"/>
  <c r="DC46" i="1"/>
  <c r="DD46" i="1"/>
  <c r="DD45" i="1"/>
  <c r="DE45" i="1"/>
  <c r="DD47" i="1"/>
  <c r="DE47" i="1"/>
  <c r="DE46" i="1"/>
  <c r="DF46" i="1"/>
  <c r="DF45" i="1"/>
  <c r="DF47" i="1"/>
  <c r="DG46" i="1"/>
  <c r="DH46" i="1"/>
  <c r="DH45" i="1"/>
  <c r="DI45" i="1"/>
  <c r="DK45" i="1"/>
  <c r="DL45" i="1"/>
  <c r="DM45" i="1"/>
  <c r="DH47" i="1"/>
  <c r="DI47" i="1"/>
  <c r="DK47" i="1"/>
  <c r="DI46" i="1"/>
  <c r="DK46" i="1"/>
  <c r="DL46" i="1"/>
  <c r="DL29" i="1" s="1"/>
  <c r="DM46" i="1"/>
  <c r="DN46" i="1"/>
  <c r="DN45" i="1"/>
  <c r="DO45" i="1"/>
  <c r="DN47" i="1"/>
  <c r="DO46" i="1"/>
  <c r="DP46" i="1"/>
  <c r="DP45" i="1"/>
  <c r="DP47" i="1"/>
  <c r="DR47" i="1"/>
  <c r="DS47" i="1"/>
  <c r="DR46" i="1"/>
  <c r="DQ31" i="1" s="1"/>
  <c r="DS46" i="1"/>
  <c r="DT46" i="1"/>
  <c r="DT45" i="1"/>
  <c r="DT47" i="1"/>
  <c r="DU46" i="1"/>
  <c r="DV46" i="1"/>
  <c r="DV45" i="1"/>
  <c r="DW45" i="1"/>
  <c r="DX45" i="1"/>
  <c r="DY45" i="1"/>
  <c r="DZ45" i="1"/>
  <c r="DV47" i="1"/>
  <c r="DW47" i="1"/>
  <c r="DW46" i="1"/>
  <c r="DX46" i="1"/>
  <c r="DX31" i="1" s="1"/>
  <c r="DY46" i="1"/>
  <c r="DY29" i="1" s="1"/>
  <c r="DZ46" i="1"/>
  <c r="EA46" i="1"/>
  <c r="EA31" i="1" s="1"/>
  <c r="EA45" i="1"/>
  <c r="EB45" i="1"/>
  <c r="EA47" i="1"/>
  <c r="EB46" i="1"/>
  <c r="EC46" i="1"/>
  <c r="EC31" i="1" s="1"/>
  <c r="ED46" i="1"/>
  <c r="ED31" i="1" s="1"/>
  <c r="ED45" i="1"/>
  <c r="ED47" i="1"/>
  <c r="EE47" i="1"/>
  <c r="EE46" i="1"/>
  <c r="EE31" i="1" s="1"/>
  <c r="EF46" i="1"/>
  <c r="EF31" i="1" s="1"/>
  <c r="EG46" i="1"/>
  <c r="EH46" i="1"/>
  <c r="EH45" i="1"/>
  <c r="EI45" i="1"/>
  <c r="EH47" i="1"/>
  <c r="EI46" i="1"/>
  <c r="EJ46" i="1"/>
  <c r="EK46" i="1"/>
  <c r="EK29" i="1" s="1"/>
  <c r="EL46" i="1"/>
  <c r="EL29" i="1" s="1"/>
  <c r="EM46" i="1"/>
  <c r="EM31" i="1" s="1"/>
  <c r="EN46" i="1"/>
  <c r="EN29" i="1" s="1"/>
  <c r="EP46" i="1"/>
  <c r="EP29" i="1" s="1"/>
  <c r="EQ46" i="1"/>
  <c r="ER46" i="1"/>
  <c r="ER31" i="1" s="1"/>
  <c r="ES46" i="1"/>
  <c r="ET46" i="1"/>
  <c r="ET31" i="1" s="1"/>
  <c r="EU46" i="1"/>
  <c r="EU31" i="1" s="1"/>
  <c r="EV46" i="1"/>
  <c r="EW46" i="1"/>
  <c r="EX46" i="1"/>
  <c r="EY46" i="1"/>
  <c r="EZ46" i="1"/>
  <c r="EZ29" i="1" s="1"/>
  <c r="FA46" i="1"/>
  <c r="FB46" i="1"/>
  <c r="FB31" i="1" s="1"/>
  <c r="FD46" i="1"/>
  <c r="FE46" i="1"/>
  <c r="FE29" i="1" s="1"/>
  <c r="FF46" i="1"/>
  <c r="FF29" i="1" s="1"/>
  <c r="FG46" i="1"/>
  <c r="FG29" i="1" s="1"/>
  <c r="FH46" i="1"/>
  <c r="FI46" i="1"/>
  <c r="FI31" i="1" s="1"/>
  <c r="FJ46" i="1"/>
  <c r="FK46" i="1"/>
  <c r="FK31" i="1" s="1"/>
  <c r="FL46" i="1"/>
  <c r="FL31" i="1" s="1"/>
  <c r="FM46" i="1"/>
  <c r="FN46" i="1"/>
  <c r="FO46" i="1"/>
  <c r="FO31" i="1" s="1"/>
  <c r="FP46" i="1"/>
  <c r="FP29" i="1" s="1"/>
  <c r="FQ46" i="1"/>
  <c r="FR46" i="1"/>
  <c r="FR31" i="1" s="1"/>
  <c r="FS46" i="1"/>
  <c r="FS31" i="1" s="1"/>
  <c r="K9" i="1"/>
  <c r="D9" i="1"/>
  <c r="E9" i="1"/>
  <c r="F9" i="1"/>
  <c r="G9" i="1"/>
  <c r="H9" i="1"/>
  <c r="I9" i="1"/>
  <c r="J9" i="1"/>
  <c r="L9" i="1"/>
  <c r="M9" i="1"/>
  <c r="N9" i="1"/>
  <c r="O9"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H45"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AI45" i="1"/>
  <c r="AJ45" i="1"/>
  <c r="AK45" i="1"/>
  <c r="AL45" i="1"/>
  <c r="AM45" i="1"/>
  <c r="AN45" i="1"/>
  <c r="AO45" i="1"/>
  <c r="BC45" i="1"/>
  <c r="BD45" i="1"/>
  <c r="BE45" i="1"/>
  <c r="BF45" i="1"/>
  <c r="BG45" i="1"/>
  <c r="BH45" i="1"/>
  <c r="BI45" i="1"/>
  <c r="BK45" i="1"/>
  <c r="BR45" i="1"/>
  <c r="BT45" i="1"/>
  <c r="BU45" i="1"/>
  <c r="CF45" i="1"/>
  <c r="CG45" i="1"/>
  <c r="CH45" i="1"/>
  <c r="CN45" i="1"/>
  <c r="CO45" i="1"/>
  <c r="CP45" i="1"/>
  <c r="CQ45" i="1"/>
  <c r="CS45" i="1"/>
  <c r="CT45" i="1"/>
  <c r="CU45" i="1"/>
  <c r="CV45" i="1"/>
  <c r="CX45" i="1"/>
  <c r="CZ45" i="1"/>
  <c r="DA45" i="1"/>
  <c r="DB45" i="1"/>
  <c r="DC45" i="1"/>
  <c r="DG45" i="1"/>
  <c r="DJ45" i="1"/>
  <c r="DQ45" i="1"/>
  <c r="DR45" i="1"/>
  <c r="DS45" i="1"/>
  <c r="DU45" i="1"/>
  <c r="EC45" i="1"/>
  <c r="EE45" i="1"/>
  <c r="EF45" i="1"/>
  <c r="EG45" i="1"/>
  <c r="EJ45" i="1"/>
  <c r="EK45" i="1"/>
  <c r="EL45" i="1"/>
  <c r="EM45" i="1"/>
  <c r="EN45" i="1"/>
  <c r="EP45" i="1"/>
  <c r="EQ45" i="1"/>
  <c r="ER45" i="1"/>
  <c r="ES45" i="1"/>
  <c r="ET45" i="1"/>
  <c r="EU45" i="1"/>
  <c r="EV45" i="1"/>
  <c r="EW45" i="1"/>
  <c r="EX45" i="1"/>
  <c r="EY45" i="1"/>
  <c r="EZ45" i="1"/>
  <c r="FA45" i="1"/>
  <c r="FB45" i="1"/>
  <c r="FD45" i="1"/>
  <c r="FE45" i="1"/>
  <c r="FF45" i="1"/>
  <c r="FG45" i="1"/>
  <c r="FI45" i="1"/>
  <c r="FJ45" i="1"/>
  <c r="FK45" i="1"/>
  <c r="FL45" i="1"/>
  <c r="FM45" i="1"/>
  <c r="FN45" i="1"/>
  <c r="FO45" i="1"/>
  <c r="FP45" i="1"/>
  <c r="FQ45" i="1"/>
  <c r="FR45" i="1"/>
  <c r="FS45" i="1"/>
  <c r="DJ46" i="1"/>
  <c r="DQ46" i="1"/>
  <c r="BA47" i="1"/>
  <c r="BF47" i="1"/>
  <c r="BG47" i="1"/>
  <c r="BH47" i="1"/>
  <c r="BI47" i="1"/>
  <c r="BK47" i="1"/>
  <c r="BM47" i="1"/>
  <c r="BN47" i="1"/>
  <c r="BO47" i="1"/>
  <c r="BP47" i="1"/>
  <c r="BT47" i="1"/>
  <c r="BU47" i="1"/>
  <c r="BX47" i="1"/>
  <c r="BY47" i="1"/>
  <c r="CA47" i="1"/>
  <c r="CB47" i="1"/>
  <c r="CD47" i="1"/>
  <c r="CG47" i="1"/>
  <c r="CH47" i="1"/>
  <c r="CJ47" i="1"/>
  <c r="CL47" i="1"/>
  <c r="CN47" i="1"/>
  <c r="CO47" i="1"/>
  <c r="CP47" i="1"/>
  <c r="CQ47" i="1"/>
  <c r="CS47" i="1"/>
  <c r="CT47" i="1"/>
  <c r="CU47" i="1"/>
  <c r="CV47" i="1"/>
  <c r="CX47" i="1"/>
  <c r="CZ47" i="1"/>
  <c r="DA47" i="1"/>
  <c r="DB47" i="1"/>
  <c r="DC47" i="1"/>
  <c r="DG47" i="1"/>
  <c r="DJ47" i="1"/>
  <c r="DL47" i="1"/>
  <c r="DM47" i="1"/>
  <c r="DO47" i="1"/>
  <c r="DQ47" i="1"/>
  <c r="DU47" i="1"/>
  <c r="DX47" i="1"/>
  <c r="DY47" i="1"/>
  <c r="DZ47" i="1"/>
  <c r="EB47" i="1"/>
  <c r="EC47" i="1"/>
  <c r="EF47" i="1"/>
  <c r="EG47" i="1"/>
  <c r="EI47" i="1"/>
  <c r="EJ47" i="1"/>
  <c r="EK47" i="1"/>
  <c r="EL47" i="1"/>
  <c r="EM47" i="1"/>
  <c r="EN47" i="1"/>
  <c r="EP47" i="1"/>
  <c r="EQ47" i="1"/>
  <c r="ER47" i="1"/>
  <c r="ES47" i="1"/>
  <c r="ET47" i="1"/>
  <c r="EU47" i="1"/>
  <c r="EV47" i="1"/>
  <c r="EW47" i="1"/>
  <c r="EX47" i="1"/>
  <c r="EY47" i="1"/>
  <c r="EZ47" i="1"/>
  <c r="FA47" i="1"/>
  <c r="FB47" i="1"/>
  <c r="FD47" i="1"/>
  <c r="FE47" i="1"/>
  <c r="FF47" i="1"/>
  <c r="FG47" i="1"/>
  <c r="FH47" i="1"/>
  <c r="FI47" i="1"/>
  <c r="FJ47" i="1"/>
  <c r="FK47" i="1"/>
  <c r="FL47" i="1"/>
  <c r="FM47" i="1"/>
  <c r="FN47" i="1"/>
  <c r="FO47" i="1"/>
  <c r="FP47" i="1"/>
  <c r="FQ47" i="1"/>
  <c r="FR47" i="1"/>
  <c r="FS47" i="1"/>
  <c r="ET20" i="12"/>
  <c r="EU20" i="12"/>
  <c r="EW20" i="12"/>
  <c r="EX20" i="12"/>
  <c r="EY20" i="12"/>
  <c r="EZ20" i="12"/>
  <c r="FA20" i="12"/>
  <c r="FE20" i="12"/>
  <c r="FI20" i="12"/>
  <c r="FK20" i="12"/>
  <c r="FL20" i="12"/>
  <c r="FN20" i="12"/>
  <c r="FO20" i="12"/>
  <c r="FQ20" i="12"/>
  <c r="FR20" i="12"/>
  <c r="FS20" i="12"/>
  <c r="C20" i="12"/>
  <c r="C22" i="12" s="1"/>
  <c r="D20" i="12"/>
  <c r="F20" i="12"/>
  <c r="H20" i="12"/>
  <c r="I20" i="12"/>
  <c r="K20" i="12"/>
  <c r="L20" i="12"/>
  <c r="M20" i="12"/>
  <c r="P20" i="12"/>
  <c r="Q20" i="12"/>
  <c r="S20" i="12"/>
  <c r="T20" i="12"/>
  <c r="U20" i="12"/>
  <c r="V20" i="12"/>
  <c r="X20" i="12"/>
  <c r="Y20" i="12"/>
  <c r="AB20" i="12"/>
  <c r="AC20" i="12"/>
  <c r="AE20" i="12"/>
  <c r="AH20" i="12"/>
  <c r="AI20" i="12"/>
  <c r="AJ20" i="12"/>
  <c r="AK20" i="12"/>
  <c r="AL20" i="12"/>
  <c r="AM20" i="12"/>
  <c r="AO20" i="12"/>
  <c r="AP20" i="12"/>
  <c r="AR20" i="12"/>
  <c r="AS20" i="12"/>
  <c r="AW20" i="12"/>
  <c r="AY20" i="12"/>
  <c r="AZ20" i="12"/>
  <c r="BB20" i="12"/>
  <c r="BC20" i="12"/>
  <c r="BG20" i="12"/>
  <c r="BH20" i="12"/>
  <c r="BQ20" i="12"/>
  <c r="BV20" i="12"/>
  <c r="BW20" i="12"/>
  <c r="CE20" i="12"/>
  <c r="CF20" i="12"/>
  <c r="CJ20" i="12"/>
  <c r="CK20" i="12"/>
  <c r="CN20" i="12"/>
  <c r="CO20" i="12"/>
  <c r="CP20" i="12"/>
  <c r="CV20" i="12"/>
  <c r="CW20" i="12"/>
  <c r="CX20" i="12"/>
  <c r="CY20" i="12"/>
  <c r="CZ20" i="12"/>
  <c r="DD20" i="12"/>
  <c r="DE20" i="12"/>
  <c r="DF20" i="12"/>
  <c r="DG20" i="12"/>
  <c r="DJ20" i="12"/>
  <c r="DM20" i="12"/>
  <c r="DN20" i="12"/>
  <c r="DP20" i="12"/>
  <c r="DR20" i="12"/>
  <c r="DS20" i="12"/>
  <c r="DT20" i="12"/>
  <c r="DU20" i="12"/>
  <c r="DW20" i="12"/>
  <c r="DZ20" i="12"/>
  <c r="EB20" i="12"/>
  <c r="ED20" i="12"/>
  <c r="EE20" i="12"/>
  <c r="EN20" i="12"/>
  <c r="EO20" i="12"/>
  <c r="EP20" i="12"/>
  <c r="EQ20" i="12"/>
  <c r="ER20" i="12"/>
  <c r="ES20" i="12"/>
  <c r="ET20" i="11"/>
  <c r="EV20" i="11"/>
  <c r="EW20" i="11"/>
  <c r="EX20" i="11"/>
  <c r="EY20" i="11"/>
  <c r="EZ20" i="11"/>
  <c r="FB20" i="11"/>
  <c r="FC20" i="11"/>
  <c r="FE20" i="11"/>
  <c r="FF20" i="11"/>
  <c r="FH20" i="11"/>
  <c r="FI20" i="11"/>
  <c r="FL20" i="11"/>
  <c r="FN20" i="11"/>
  <c r="FO20" i="11"/>
  <c r="FP20" i="11"/>
  <c r="FR20" i="11"/>
  <c r="FS20" i="11"/>
  <c r="AG20" i="11"/>
  <c r="C20" i="11"/>
  <c r="D20" i="11"/>
  <c r="G20" i="11"/>
  <c r="J20" i="11"/>
  <c r="N20" i="11"/>
  <c r="O20" i="11"/>
  <c r="Q20" i="11"/>
  <c r="S20" i="11"/>
  <c r="U20" i="11"/>
  <c r="V20" i="11"/>
  <c r="X20" i="11"/>
  <c r="Y20" i="11"/>
  <c r="AB20" i="11"/>
  <c r="AC20" i="11"/>
  <c r="AF20" i="11"/>
  <c r="AI20" i="11"/>
  <c r="AJ20" i="11"/>
  <c r="AM20" i="11"/>
  <c r="AN20" i="11"/>
  <c r="AP20" i="11"/>
  <c r="AQ20" i="11"/>
  <c r="AS20" i="11"/>
  <c r="AT20" i="11"/>
  <c r="AU20" i="11"/>
  <c r="AV20" i="11"/>
  <c r="AW20" i="11"/>
  <c r="AX20" i="11"/>
  <c r="AY20" i="11"/>
  <c r="BA20" i="11"/>
  <c r="BB20" i="11"/>
  <c r="BE20" i="11"/>
  <c r="BK20" i="11"/>
  <c r="BN20" i="11"/>
  <c r="BO20" i="11"/>
  <c r="BQ20" i="11"/>
  <c r="BX20" i="11"/>
  <c r="BY20" i="11"/>
  <c r="BZ20" i="11"/>
  <c r="CA20" i="11"/>
  <c r="CI20" i="11"/>
  <c r="CN20" i="11"/>
  <c r="CP20" i="11"/>
  <c r="CQ20" i="11"/>
  <c r="CX20" i="11"/>
  <c r="DB20" i="11"/>
  <c r="DC20" i="11"/>
  <c r="DE20" i="11"/>
  <c r="DG20" i="11"/>
  <c r="DH20" i="11"/>
  <c r="DK20" i="11"/>
  <c r="DL20" i="11"/>
  <c r="DN20" i="11"/>
  <c r="DR20" i="11"/>
  <c r="DS20" i="11"/>
  <c r="DU20" i="11"/>
  <c r="DV20" i="11"/>
  <c r="DW20" i="11"/>
  <c r="DX20" i="11"/>
  <c r="ED20" i="11"/>
  <c r="EH20" i="11"/>
  <c r="EI20" i="11"/>
  <c r="EM20" i="11"/>
  <c r="EN20" i="11"/>
  <c r="EP20" i="11"/>
  <c r="EQ20" i="11"/>
  <c r="ET20" i="9"/>
  <c r="EU20" i="9"/>
  <c r="EV20" i="9"/>
  <c r="EZ20" i="9"/>
  <c r="FB20" i="9"/>
  <c r="FD20" i="9"/>
  <c r="FE20" i="9"/>
  <c r="FG20" i="9"/>
  <c r="FI20" i="9"/>
  <c r="FL20" i="9"/>
  <c r="FN20" i="9"/>
  <c r="FO20" i="9"/>
  <c r="FP20" i="9"/>
  <c r="FR20" i="9"/>
  <c r="AG20" i="9"/>
  <c r="C20" i="9"/>
  <c r="C22" i="9" s="1"/>
  <c r="D20" i="9"/>
  <c r="E20" i="9"/>
  <c r="G20" i="9"/>
  <c r="H20" i="9"/>
  <c r="I20" i="9"/>
  <c r="M20" i="9"/>
  <c r="N20" i="9"/>
  <c r="P20" i="9"/>
  <c r="S20" i="9"/>
  <c r="T20" i="9"/>
  <c r="V20" i="9"/>
  <c r="Z20" i="9"/>
  <c r="AC20" i="9"/>
  <c r="AD20" i="9"/>
  <c r="AF20" i="9"/>
  <c r="AJ20" i="9"/>
  <c r="AK20" i="9"/>
  <c r="AL20" i="9"/>
  <c r="AN20" i="9"/>
  <c r="AO20" i="9"/>
  <c r="AQ20" i="9"/>
  <c r="AR20" i="9"/>
  <c r="AT20" i="9"/>
  <c r="AU20" i="9"/>
  <c r="AV20" i="9"/>
  <c r="AX20" i="9"/>
  <c r="AY20" i="9"/>
  <c r="BA20" i="9"/>
  <c r="BB20" i="9"/>
  <c r="BD20" i="9"/>
  <c r="BE20" i="9"/>
  <c r="BF20" i="9"/>
  <c r="BK20" i="9"/>
  <c r="BO20" i="9"/>
  <c r="BW20" i="9"/>
  <c r="BZ20" i="9"/>
  <c r="CD20" i="9"/>
  <c r="CP20" i="9"/>
  <c r="CR20" i="9"/>
  <c r="CX20" i="9"/>
  <c r="DA20" i="9"/>
  <c r="DC20" i="9"/>
  <c r="DI20" i="9"/>
  <c r="DX20" i="9"/>
  <c r="EB20" i="9"/>
  <c r="EF20" i="9"/>
  <c r="EM20" i="9"/>
  <c r="EP20" i="9"/>
  <c r="ES20" i="9"/>
  <c r="EV20" i="8"/>
  <c r="EW20" i="8"/>
  <c r="EX20" i="8"/>
  <c r="EY20" i="8"/>
  <c r="FB20" i="8"/>
  <c r="FD20" i="8"/>
  <c r="FE20" i="8"/>
  <c r="FG20" i="8"/>
  <c r="FI20" i="8"/>
  <c r="FK20" i="8"/>
  <c r="FL20" i="8"/>
  <c r="FM20" i="8"/>
  <c r="FN20" i="8"/>
  <c r="FO20" i="8"/>
  <c r="FP20" i="8"/>
  <c r="FQ20" i="8"/>
  <c r="FS20" i="8"/>
  <c r="AG20" i="8"/>
  <c r="C20" i="8"/>
  <c r="C22" i="8" s="1"/>
  <c r="D20" i="8"/>
  <c r="F20" i="8"/>
  <c r="G20" i="8"/>
  <c r="H20" i="8"/>
  <c r="I20" i="8"/>
  <c r="J20" i="8"/>
  <c r="K20" i="8"/>
  <c r="Q20" i="8"/>
  <c r="R20" i="8"/>
  <c r="S20" i="8"/>
  <c r="T20" i="8"/>
  <c r="U20" i="8"/>
  <c r="V20" i="8"/>
  <c r="W20" i="8"/>
  <c r="Y20" i="8"/>
  <c r="Z20" i="8"/>
  <c r="AC20" i="8"/>
  <c r="AD20" i="8"/>
  <c r="AF20" i="8"/>
  <c r="AI20" i="8"/>
  <c r="AJ20" i="8"/>
  <c r="AK20" i="8"/>
  <c r="AM20" i="8"/>
  <c r="AN20" i="8"/>
  <c r="AQ20" i="8"/>
  <c r="AT20" i="8"/>
  <c r="AU20" i="8"/>
  <c r="AV20" i="8"/>
  <c r="AX20" i="8"/>
  <c r="AY20" i="8"/>
  <c r="BA20" i="8"/>
  <c r="BB20" i="8"/>
  <c r="BE20" i="8"/>
  <c r="BG20" i="8"/>
  <c r="BI20" i="8"/>
  <c r="BU20" i="8"/>
  <c r="BZ20" i="8"/>
  <c r="CA20" i="8"/>
  <c r="CE20" i="8"/>
  <c r="CG20" i="8"/>
  <c r="CY20" i="8"/>
  <c r="DL20" i="8"/>
  <c r="DM20" i="8"/>
  <c r="EA20" i="8"/>
  <c r="EF20" i="8"/>
  <c r="EP20" i="8"/>
  <c r="ER20" i="8"/>
  <c r="ES20" i="8"/>
  <c r="D20" i="2"/>
  <c r="G20" i="2"/>
  <c r="I20" i="2"/>
  <c r="L20" i="2"/>
  <c r="M20" i="2"/>
  <c r="N20" i="2"/>
  <c r="P20" i="2"/>
  <c r="Q20" i="2"/>
  <c r="R20" i="2"/>
  <c r="S20" i="2"/>
  <c r="T20" i="2"/>
  <c r="U20" i="2"/>
  <c r="X20" i="2"/>
  <c r="Y20" i="2"/>
  <c r="AA20" i="2"/>
  <c r="AB20" i="2"/>
  <c r="AD20" i="2"/>
  <c r="AE20" i="2"/>
  <c r="AH20" i="2"/>
  <c r="AJ20" i="2"/>
  <c r="AL20" i="2"/>
  <c r="AM20" i="2"/>
  <c r="AN20" i="2"/>
  <c r="AO20" i="2"/>
  <c r="AQ20" i="2"/>
  <c r="AR20" i="2"/>
  <c r="AT20" i="2"/>
  <c r="AV20" i="2"/>
  <c r="AX20" i="2"/>
  <c r="AY20" i="2"/>
  <c r="BB20" i="2"/>
  <c r="BC20" i="2"/>
  <c r="BD20" i="2"/>
  <c r="BG20" i="2"/>
  <c r="BO20" i="2"/>
  <c r="BR20" i="2"/>
  <c r="BZ20" i="2"/>
  <c r="CH20" i="2"/>
  <c r="CL20" i="2"/>
  <c r="CR20" i="2"/>
  <c r="CY20" i="2"/>
  <c r="DE20" i="2"/>
  <c r="DJ20" i="2"/>
  <c r="DN20" i="2"/>
  <c r="DO20" i="2"/>
  <c r="DP20" i="2"/>
  <c r="DQ20" i="2"/>
  <c r="DR20" i="2"/>
  <c r="DS20" i="2"/>
  <c r="DU20" i="2"/>
  <c r="DX20" i="2"/>
  <c r="DY20" i="2"/>
  <c r="EA20" i="2"/>
  <c r="EH20" i="2"/>
  <c r="EL20" i="2"/>
  <c r="EP20" i="2"/>
  <c r="EQ20" i="2"/>
  <c r="ER20" i="2"/>
  <c r="EU20" i="2"/>
  <c r="EV20" i="2"/>
  <c r="EW20" i="2"/>
  <c r="EX20" i="2"/>
  <c r="EZ20" i="2"/>
  <c r="FA20" i="2"/>
  <c r="FH20" i="2"/>
  <c r="FI20" i="2"/>
  <c r="FJ20" i="2"/>
  <c r="FK20" i="2"/>
  <c r="FL20" i="2"/>
  <c r="FM20" i="2"/>
  <c r="FN20" i="2"/>
  <c r="FO20" i="2"/>
  <c r="FP20" i="2"/>
  <c r="FQ20" i="2"/>
  <c r="FR20" i="2"/>
  <c r="FS20" i="2"/>
  <c r="C20" i="2"/>
  <c r="C22" i="2" s="1"/>
  <c r="G20" i="1"/>
  <c r="I20" i="1"/>
  <c r="J20" i="1"/>
  <c r="K20" i="1"/>
  <c r="M20" i="1"/>
  <c r="N20" i="1"/>
  <c r="O20" i="1"/>
  <c r="P20" i="1"/>
  <c r="Q20" i="1"/>
  <c r="R20" i="1"/>
  <c r="S20" i="1"/>
  <c r="T20" i="1"/>
  <c r="U20" i="1"/>
  <c r="W20" i="1"/>
  <c r="X20" i="1"/>
  <c r="Y20" i="1"/>
  <c r="AA20" i="1"/>
  <c r="AB20" i="1"/>
  <c r="AC20" i="1"/>
  <c r="AE20" i="1"/>
  <c r="AF20" i="1"/>
  <c r="AH20" i="1"/>
  <c r="AK20" i="1"/>
  <c r="AL20" i="1"/>
  <c r="AO20" i="1"/>
  <c r="AP20" i="1"/>
  <c r="AR20" i="1"/>
  <c r="AS20" i="1"/>
  <c r="AT20" i="1"/>
  <c r="AV20" i="1"/>
  <c r="AY20" i="1"/>
  <c r="AZ20" i="1"/>
  <c r="BA20" i="1"/>
  <c r="BC20" i="1"/>
  <c r="BD20" i="1"/>
  <c r="BF20" i="1"/>
  <c r="BV20" i="1"/>
  <c r="BX20" i="1"/>
  <c r="CA20" i="1"/>
  <c r="CB20" i="1"/>
  <c r="CK20" i="1"/>
  <c r="CN20" i="1"/>
  <c r="CR20" i="1"/>
  <c r="CS20" i="1"/>
  <c r="CT20" i="1"/>
  <c r="CV20" i="1"/>
  <c r="CW20" i="1"/>
  <c r="DF20" i="1"/>
  <c r="DH20" i="1"/>
  <c r="DQ20" i="1"/>
  <c r="DR20" i="1"/>
  <c r="DV20" i="1"/>
  <c r="DX20" i="1"/>
  <c r="DZ20" i="1"/>
  <c r="ED20" i="1"/>
  <c r="EE20" i="1"/>
  <c r="EG20" i="1"/>
  <c r="EI20" i="1"/>
  <c r="ER20" i="1"/>
  <c r="ET20" i="1"/>
  <c r="EU20" i="1"/>
  <c r="EV20" i="1"/>
  <c r="EX20" i="1"/>
  <c r="EY20" i="1"/>
  <c r="FA20" i="1"/>
  <c r="FB20" i="1"/>
  <c r="FD20" i="1"/>
  <c r="FE20" i="1"/>
  <c r="FG20" i="1"/>
  <c r="FI20" i="1"/>
  <c r="FJ20" i="1"/>
  <c r="FK20" i="1"/>
  <c r="FM20" i="1"/>
  <c r="FN20" i="1"/>
  <c r="FO20" i="1"/>
  <c r="FP20" i="1"/>
  <c r="FQ20" i="1"/>
  <c r="FR20" i="1"/>
  <c r="C29" i="1"/>
  <c r="C29" i="2"/>
  <c r="C29" i="8"/>
  <c r="C29" i="9"/>
  <c r="C29" i="11"/>
  <c r="C29" i="12"/>
  <c r="DZ1" i="12"/>
  <c r="DX1" i="12"/>
  <c r="DH1" i="12"/>
  <c r="CJ1" i="12"/>
  <c r="BU1" i="12"/>
  <c r="BB1" i="12"/>
  <c r="AL1" i="12"/>
  <c r="W1" i="12"/>
  <c r="DZ1" i="11"/>
  <c r="AZ1" i="11"/>
  <c r="DH1" i="11"/>
  <c r="CJ1" i="11"/>
  <c r="BU1" i="11"/>
  <c r="BB1" i="11"/>
  <c r="AL1" i="11"/>
  <c r="W1" i="11"/>
  <c r="DZ1" i="9"/>
  <c r="DX1" i="9"/>
  <c r="DH1" i="9"/>
  <c r="CJ1" i="9"/>
  <c r="BU1" i="9"/>
  <c r="BB1" i="9"/>
  <c r="AL1" i="9"/>
  <c r="W1" i="9"/>
  <c r="DZ1" i="8"/>
  <c r="DX1" i="8"/>
  <c r="DH1" i="8"/>
  <c r="CJ1" i="8"/>
  <c r="BU1" i="8"/>
  <c r="BB1" i="8"/>
  <c r="AL1" i="8"/>
  <c r="W1" i="8"/>
  <c r="DX1" i="2"/>
  <c r="DZ1" i="2"/>
  <c r="DH1" i="2"/>
  <c r="CJ1" i="2"/>
  <c r="BU1" i="2"/>
  <c r="BB1" i="2"/>
  <c r="AL1" i="2"/>
  <c r="W1" i="2"/>
  <c r="DX1" i="1"/>
  <c r="DF1" i="1"/>
  <c r="BS1" i="1"/>
  <c r="CH1" i="1"/>
  <c r="AZ1" i="1"/>
  <c r="AJ1" i="1"/>
  <c r="U1" i="1"/>
  <c r="DR31" i="1"/>
  <c r="DK31" i="1"/>
  <c r="DZ1" i="1"/>
  <c r="DH1" i="1"/>
  <c r="CJ1" i="1"/>
  <c r="BU1" i="1"/>
  <c r="BB1" i="1"/>
  <c r="AL1" i="1"/>
  <c r="W1" i="1"/>
  <c r="AJ1" i="11"/>
  <c r="BS1" i="11"/>
  <c r="C73" i="1"/>
  <c r="AQ45" i="9"/>
  <c r="AT25" i="1" l="1"/>
  <c r="DG25" i="1"/>
  <c r="C25" i="1"/>
  <c r="FO25" i="1"/>
  <c r="H25" i="1"/>
  <c r="BJ25" i="1"/>
  <c r="BA25" i="1"/>
  <c r="FO56" i="1"/>
  <c r="FB55" i="1"/>
  <c r="EX56" i="1"/>
  <c r="EQ56" i="1"/>
  <c r="EO55" i="1"/>
  <c r="EM55" i="1"/>
  <c r="EK56" i="1"/>
  <c r="DU56" i="1"/>
  <c r="DS56" i="1"/>
  <c r="DN56" i="1"/>
  <c r="DI56" i="1"/>
  <c r="DF55" i="1"/>
  <c r="EF55" i="1"/>
  <c r="FQ55" i="1"/>
  <c r="FL56" i="1"/>
  <c r="DP55" i="1"/>
  <c r="DH56" i="1"/>
  <c r="CW56" i="1"/>
  <c r="CM56" i="1"/>
  <c r="T57" i="1"/>
  <c r="I57" i="1"/>
  <c r="D25" i="1"/>
  <c r="D26" i="1" s="1"/>
  <c r="DE55" i="1"/>
  <c r="AJ57" i="1"/>
  <c r="O56" i="1"/>
  <c r="FS55" i="1"/>
  <c r="FD56" i="1"/>
  <c r="EZ56" i="1"/>
  <c r="EW56" i="1"/>
  <c r="ER56" i="1"/>
  <c r="EP55" i="1"/>
  <c r="EL56" i="1"/>
  <c r="EJ56" i="1"/>
  <c r="EE55" i="1"/>
  <c r="DV56" i="1"/>
  <c r="DT56" i="1"/>
  <c r="CV55" i="1"/>
  <c r="CR56" i="1"/>
  <c r="CD55" i="1"/>
  <c r="BW56" i="1"/>
  <c r="BA57" i="1"/>
  <c r="AM56" i="1"/>
  <c r="AB56" i="1"/>
  <c r="N56" i="1"/>
  <c r="K56" i="1"/>
  <c r="BX25" i="1"/>
  <c r="G25" i="1"/>
  <c r="FE55" i="1"/>
  <c r="DC55" i="1"/>
  <c r="CB55" i="1"/>
  <c r="AC56" i="1"/>
  <c r="U56" i="1"/>
  <c r="EU56" i="1"/>
  <c r="CP56" i="1"/>
  <c r="AX57" i="1"/>
  <c r="FP56" i="1"/>
  <c r="FK56" i="1"/>
  <c r="EG56" i="1"/>
  <c r="CY55" i="1"/>
  <c r="CO56" i="1"/>
  <c r="CI55" i="1"/>
  <c r="S57" i="1"/>
  <c r="F56" i="1"/>
  <c r="R57" i="1"/>
  <c r="ES55" i="1"/>
  <c r="CT55" i="1"/>
  <c r="CE56" i="1"/>
  <c r="BR55" i="1"/>
  <c r="AN56" i="1"/>
  <c r="L25" i="1"/>
  <c r="DM55" i="1"/>
  <c r="CS55" i="1"/>
  <c r="BE55" i="1"/>
  <c r="FF56" i="1"/>
  <c r="EY55" i="1"/>
  <c r="DZ56" i="1"/>
  <c r="DL56" i="1"/>
  <c r="DG55" i="1"/>
  <c r="DD55" i="1"/>
  <c r="CF55" i="1"/>
  <c r="BZ56" i="1"/>
  <c r="BV56" i="1"/>
  <c r="AW57" i="1"/>
  <c r="AL57" i="1"/>
  <c r="AI57" i="1"/>
  <c r="AD56" i="1"/>
  <c r="Y56" i="1"/>
  <c r="P56" i="1"/>
  <c r="H57" i="1"/>
  <c r="AH57" i="1"/>
  <c r="G56" i="1"/>
  <c r="FA55" i="1"/>
  <c r="DY56" i="1"/>
  <c r="CZ55" i="1"/>
  <c r="CJ56" i="1"/>
  <c r="AQ57" i="1"/>
  <c r="AM25" i="1"/>
  <c r="FN56" i="1"/>
  <c r="Z57" i="1"/>
  <c r="Q57" i="1"/>
  <c r="FR55" i="1"/>
  <c r="ED55" i="1"/>
  <c r="EB55" i="1"/>
  <c r="DA55" i="1"/>
  <c r="CU56" i="1"/>
  <c r="CQ56" i="1"/>
  <c r="CN55" i="1"/>
  <c r="CK56" i="1"/>
  <c r="BP55" i="1"/>
  <c r="BC57" i="1"/>
  <c r="AR57" i="1"/>
  <c r="AF56" i="1"/>
  <c r="AA57" i="1"/>
  <c r="W56" i="1"/>
  <c r="D56" i="1"/>
  <c r="BJ25" i="21"/>
  <c r="FG25" i="21"/>
  <c r="FJ25" i="21"/>
  <c r="CZ25" i="21"/>
  <c r="I25" i="21"/>
  <c r="BX25" i="21"/>
  <c r="BA25" i="21"/>
  <c r="J25" i="21"/>
  <c r="FO25" i="21"/>
  <c r="G25" i="21"/>
  <c r="E25" i="21"/>
  <c r="AV25" i="21"/>
  <c r="CF25" i="21"/>
  <c r="FE25" i="21"/>
  <c r="D25" i="21"/>
  <c r="D26" i="21" s="1"/>
  <c r="FM25" i="21"/>
  <c r="FQ25" i="21"/>
  <c r="AM25" i="21"/>
  <c r="M25" i="21"/>
  <c r="BO25" i="21"/>
  <c r="N25" i="21"/>
  <c r="DG25" i="21"/>
  <c r="DM25" i="21"/>
  <c r="K25" i="21"/>
  <c r="CC25" i="21"/>
  <c r="O25" i="21"/>
  <c r="FF25" i="21"/>
  <c r="F25" i="21"/>
  <c r="CQ25" i="21"/>
  <c r="FK25" i="21"/>
  <c r="FR25" i="21"/>
  <c r="FI25" i="21"/>
  <c r="FN25" i="21"/>
  <c r="AT25" i="21"/>
  <c r="FS25" i="21"/>
  <c r="P25" i="21"/>
  <c r="FD25" i="21"/>
  <c r="FH25" i="21"/>
  <c r="FL25" i="21"/>
  <c r="FP25" i="21"/>
  <c r="H25" i="21"/>
  <c r="L25" i="21"/>
  <c r="P25" i="26"/>
  <c r="FL25" i="26"/>
  <c r="AM25" i="26"/>
  <c r="H25" i="26"/>
  <c r="DG25" i="26"/>
  <c r="CZ25" i="26"/>
  <c r="O25" i="26"/>
  <c r="G25" i="26"/>
  <c r="FP25" i="26"/>
  <c r="FG25" i="26"/>
  <c r="AT25" i="26"/>
  <c r="FQ25" i="26"/>
  <c r="FF25" i="26"/>
  <c r="K25" i="26"/>
  <c r="M25" i="26"/>
  <c r="FJ25" i="26"/>
  <c r="E25" i="26"/>
  <c r="FE25" i="26"/>
  <c r="BA25" i="26"/>
  <c r="FM25" i="26"/>
  <c r="F25" i="26"/>
  <c r="CF25" i="26"/>
  <c r="BO25" i="26"/>
  <c r="DM25" i="26"/>
  <c r="FK25" i="26"/>
  <c r="FD25" i="26"/>
  <c r="L25" i="26"/>
  <c r="FH25" i="26"/>
  <c r="FO25" i="26"/>
  <c r="FR25" i="26"/>
  <c r="BJ25" i="26"/>
  <c r="FN25" i="26"/>
  <c r="FS25" i="26"/>
  <c r="D25" i="26"/>
  <c r="D26" i="26" s="1"/>
  <c r="J25" i="26"/>
  <c r="CQ25" i="26"/>
  <c r="I25" i="26"/>
  <c r="CC25" i="26"/>
  <c r="N25" i="26"/>
  <c r="FI25" i="26"/>
  <c r="AM25" i="12"/>
  <c r="G25" i="12"/>
  <c r="P25" i="12"/>
  <c r="DG25" i="12"/>
  <c r="FG25" i="12"/>
  <c r="BA25" i="12"/>
  <c r="DM25" i="12"/>
  <c r="CC25" i="12"/>
  <c r="H25" i="12"/>
  <c r="E25" i="12"/>
  <c r="FD25" i="12"/>
  <c r="FI25" i="12"/>
  <c r="FN25" i="12"/>
  <c r="O25" i="12"/>
  <c r="FO25" i="12"/>
  <c r="FJ25" i="12"/>
  <c r="FK25" i="12"/>
  <c r="FF25" i="12"/>
  <c r="FS25" i="12"/>
  <c r="BO25" i="12"/>
  <c r="N25" i="12"/>
  <c r="FL25" i="12"/>
  <c r="D25" i="12"/>
  <c r="D26" i="12" s="1"/>
  <c r="FP25" i="12"/>
  <c r="BJ25" i="12"/>
  <c r="CF25" i="12"/>
  <c r="BX25" i="12"/>
  <c r="M25" i="12"/>
  <c r="FE25" i="12"/>
  <c r="AT25" i="12"/>
  <c r="CZ25" i="12"/>
  <c r="CQ25" i="12"/>
  <c r="FQ25" i="12"/>
  <c r="J25" i="12"/>
  <c r="FM25" i="12"/>
  <c r="K25" i="12"/>
  <c r="L25" i="12"/>
  <c r="FR25" i="12"/>
  <c r="I25" i="12"/>
  <c r="F25" i="12"/>
  <c r="FH25" i="12"/>
  <c r="CQ25" i="25"/>
  <c r="FS25" i="25"/>
  <c r="G25" i="25"/>
  <c r="AM25" i="25"/>
  <c r="FK25" i="25"/>
  <c r="N25" i="25"/>
  <c r="AV25" i="25"/>
  <c r="FG25" i="25"/>
  <c r="FE25" i="25"/>
  <c r="FI25" i="25"/>
  <c r="FL25" i="25"/>
  <c r="AT25" i="25"/>
  <c r="BJ25" i="25"/>
  <c r="M25" i="25"/>
  <c r="DG25" i="25"/>
  <c r="FO25" i="25"/>
  <c r="BA25" i="25"/>
  <c r="FJ25" i="25"/>
  <c r="FN25" i="25"/>
  <c r="FM25" i="25"/>
  <c r="CC25" i="25"/>
  <c r="FR25" i="25"/>
  <c r="CZ25" i="25"/>
  <c r="FQ25" i="25"/>
  <c r="O25" i="25"/>
  <c r="D25" i="25"/>
  <c r="D26" i="25" s="1"/>
  <c r="J25" i="25"/>
  <c r="BO25" i="25"/>
  <c r="FH25" i="25"/>
  <c r="FP25" i="25"/>
  <c r="E25" i="25"/>
  <c r="H25" i="25"/>
  <c r="L25" i="25"/>
  <c r="BX25" i="25"/>
  <c r="I25" i="25"/>
  <c r="F25" i="25"/>
  <c r="P25" i="25"/>
  <c r="FD25" i="25"/>
  <c r="CF25" i="25"/>
  <c r="DM25" i="25"/>
  <c r="K25" i="25"/>
  <c r="FF25" i="25"/>
  <c r="D25" i="11"/>
  <c r="D26" i="11" s="1"/>
  <c r="FP25" i="11"/>
  <c r="FI25" i="11"/>
  <c r="L25" i="11"/>
  <c r="M25" i="11"/>
  <c r="AM25" i="11"/>
  <c r="FM25" i="11"/>
  <c r="FG25" i="11"/>
  <c r="DG25" i="11"/>
  <c r="CQ25" i="11"/>
  <c r="AV25" i="11"/>
  <c r="FJ25" i="11"/>
  <c r="FH25" i="11"/>
  <c r="AT25" i="11"/>
  <c r="CZ25" i="11"/>
  <c r="FD25" i="11"/>
  <c r="BA25" i="11"/>
  <c r="FL25" i="11"/>
  <c r="BJ25" i="11"/>
  <c r="I25" i="11"/>
  <c r="J25" i="11"/>
  <c r="FO25" i="11"/>
  <c r="CF25" i="11"/>
  <c r="N25" i="11"/>
  <c r="P25" i="11"/>
  <c r="E25" i="11"/>
  <c r="FN25" i="11"/>
  <c r="BO25" i="11"/>
  <c r="G25" i="11"/>
  <c r="K25" i="11"/>
  <c r="H25" i="11"/>
  <c r="F25" i="11"/>
  <c r="FS25" i="11"/>
  <c r="BX25" i="11"/>
  <c r="FQ25" i="11"/>
  <c r="DM25" i="11"/>
  <c r="CC25" i="11"/>
  <c r="FF25" i="11"/>
  <c r="FE25" i="11"/>
  <c r="FR25" i="11"/>
  <c r="FK25" i="11"/>
  <c r="O25" i="11"/>
  <c r="FD25" i="24"/>
  <c r="AV25" i="24"/>
  <c r="H25" i="24"/>
  <c r="FL25" i="24"/>
  <c r="FR25" i="24"/>
  <c r="BO25" i="24"/>
  <c r="DG25" i="24"/>
  <c r="BA25" i="24"/>
  <c r="E25" i="24"/>
  <c r="I25" i="24"/>
  <c r="BJ25" i="24"/>
  <c r="FO25" i="24"/>
  <c r="CZ25" i="24"/>
  <c r="FE25" i="24"/>
  <c r="P25" i="24"/>
  <c r="N25" i="24"/>
  <c r="FF25" i="24"/>
  <c r="M25" i="24"/>
  <c r="FP25" i="24"/>
  <c r="G25" i="24"/>
  <c r="BX25" i="24"/>
  <c r="O25" i="24"/>
  <c r="F25" i="24"/>
  <c r="K25" i="24"/>
  <c r="AT25" i="24"/>
  <c r="FN25" i="24"/>
  <c r="FI25" i="24"/>
  <c r="L25" i="24"/>
  <c r="FG25" i="24"/>
  <c r="CC25" i="24"/>
  <c r="D25" i="24"/>
  <c r="D26" i="24" s="1"/>
  <c r="FJ25" i="24"/>
  <c r="CQ25" i="24"/>
  <c r="FK25" i="24"/>
  <c r="FM25" i="24"/>
  <c r="J25" i="24"/>
  <c r="FH25" i="24"/>
  <c r="AM25" i="24"/>
  <c r="FS25" i="24"/>
  <c r="DM25" i="24"/>
  <c r="CF25" i="24"/>
  <c r="FQ25" i="24"/>
  <c r="DM25" i="9"/>
  <c r="BX25" i="9"/>
  <c r="BA25" i="9"/>
  <c r="L25" i="9"/>
  <c r="P25" i="9"/>
  <c r="AV25" i="9"/>
  <c r="H25" i="9"/>
  <c r="FR25" i="9"/>
  <c r="DG25" i="9"/>
  <c r="FO25" i="9"/>
  <c r="FQ25" i="9"/>
  <c r="CF25" i="9"/>
  <c r="E25" i="9"/>
  <c r="BO25" i="9"/>
  <c r="J25" i="9"/>
  <c r="CZ25" i="9"/>
  <c r="I25" i="9"/>
  <c r="CC25" i="9"/>
  <c r="AT25" i="9"/>
  <c r="BJ25" i="9"/>
  <c r="G25" i="9"/>
  <c r="O25" i="9"/>
  <c r="N25" i="9"/>
  <c r="FP25" i="9"/>
  <c r="FN25" i="9"/>
  <c r="F25" i="9"/>
  <c r="FM25" i="9"/>
  <c r="FL25" i="9"/>
  <c r="D25" i="9"/>
  <c r="D26" i="9" s="1"/>
  <c r="CQ25" i="9"/>
  <c r="FK25" i="9"/>
  <c r="K25" i="9"/>
  <c r="M25" i="9"/>
  <c r="AM25" i="9"/>
  <c r="FS25" i="9"/>
  <c r="CZ25" i="23"/>
  <c r="E25" i="23"/>
  <c r="M25" i="23"/>
  <c r="O25" i="23"/>
  <c r="FG25" i="23"/>
  <c r="H25" i="23"/>
  <c r="FP25" i="23"/>
  <c r="FF25" i="23"/>
  <c r="FS25" i="23"/>
  <c r="BX25" i="23"/>
  <c r="FJ25" i="23"/>
  <c r="DM25" i="23"/>
  <c r="FR25" i="23"/>
  <c r="BJ25" i="23"/>
  <c r="FL25" i="23"/>
  <c r="FD25" i="23"/>
  <c r="BO25" i="23"/>
  <c r="F25" i="23"/>
  <c r="N25" i="23"/>
  <c r="FN25" i="23"/>
  <c r="AM25" i="23"/>
  <c r="BA25" i="23"/>
  <c r="I25" i="23"/>
  <c r="L25" i="23"/>
  <c r="FE25" i="23"/>
  <c r="CF25" i="23"/>
  <c r="FI25" i="23"/>
  <c r="CQ25" i="23"/>
  <c r="FK25" i="23"/>
  <c r="CC25" i="23"/>
  <c r="P25" i="23"/>
  <c r="DG25" i="23"/>
  <c r="AT25" i="23"/>
  <c r="J25" i="23"/>
  <c r="D25" i="23"/>
  <c r="D26" i="23" s="1"/>
  <c r="FH25" i="23"/>
  <c r="FM25" i="23"/>
  <c r="FQ25" i="23"/>
  <c r="AV25" i="23"/>
  <c r="K25" i="23"/>
  <c r="FO25" i="23"/>
  <c r="G25" i="23"/>
  <c r="L25" i="8"/>
  <c r="D25" i="8"/>
  <c r="D26" i="8" s="1"/>
  <c r="BA25" i="8"/>
  <c r="FP25" i="8"/>
  <c r="FD25" i="8"/>
  <c r="FH25" i="8"/>
  <c r="FS25" i="8"/>
  <c r="FG25" i="8"/>
  <c r="FI25" i="8"/>
  <c r="DG25" i="8"/>
  <c r="CF25" i="8"/>
  <c r="FF25" i="8"/>
  <c r="FR25" i="8"/>
  <c r="FJ25" i="8"/>
  <c r="I25" i="8"/>
  <c r="FO25" i="8"/>
  <c r="CQ25" i="8"/>
  <c r="FK25" i="8"/>
  <c r="FL25" i="8"/>
  <c r="BX25" i="8"/>
  <c r="CZ25" i="8"/>
  <c r="N25" i="8"/>
  <c r="FN25" i="8"/>
  <c r="AT25" i="8"/>
  <c r="P25" i="8"/>
  <c r="J25" i="8"/>
  <c r="E25" i="8"/>
  <c r="AM25" i="8"/>
  <c r="AV25" i="8"/>
  <c r="CC25" i="8"/>
  <c r="M25" i="8"/>
  <c r="FQ25" i="8"/>
  <c r="DM25" i="8"/>
  <c r="BO25" i="8"/>
  <c r="H25" i="8"/>
  <c r="FE25" i="8"/>
  <c r="G25" i="8"/>
  <c r="BJ25" i="8"/>
  <c r="F25" i="8"/>
  <c r="FM25" i="8"/>
  <c r="K25" i="8"/>
  <c r="O25" i="8"/>
  <c r="J25" i="22"/>
  <c r="FF25" i="22"/>
  <c r="FO25" i="22"/>
  <c r="FN25" i="22"/>
  <c r="G25" i="22"/>
  <c r="CZ25" i="22"/>
  <c r="CF25" i="22"/>
  <c r="E25" i="22"/>
  <c r="FQ25" i="22"/>
  <c r="K25" i="22"/>
  <c r="AM25" i="22"/>
  <c r="FL25" i="22"/>
  <c r="BJ25" i="22"/>
  <c r="FK25" i="22"/>
  <c r="FM25" i="22"/>
  <c r="FH25" i="22"/>
  <c r="M25" i="22"/>
  <c r="I25" i="22"/>
  <c r="P25" i="22"/>
  <c r="DM25" i="22"/>
  <c r="CQ25" i="22"/>
  <c r="AV25" i="22"/>
  <c r="L25" i="22"/>
  <c r="FE25" i="22"/>
  <c r="F25" i="22"/>
  <c r="D25" i="22"/>
  <c r="D26" i="22" s="1"/>
  <c r="FP25" i="22"/>
  <c r="FD25" i="22"/>
  <c r="FJ25" i="22"/>
  <c r="CC25" i="22"/>
  <c r="BA25" i="22"/>
  <c r="O25" i="22"/>
  <c r="BO25" i="22"/>
  <c r="BX25" i="22"/>
  <c r="N25" i="22"/>
  <c r="DG25" i="22"/>
  <c r="FI25" i="22"/>
  <c r="H25" i="22"/>
  <c r="FS25" i="22"/>
  <c r="FR25" i="22"/>
  <c r="AT25" i="22"/>
  <c r="FG25" i="22"/>
  <c r="BR21" i="2"/>
  <c r="F25" i="2"/>
  <c r="FR25" i="2"/>
  <c r="FS25" i="2"/>
  <c r="J25" i="2"/>
  <c r="M25" i="2"/>
  <c r="FK25" i="2"/>
  <c r="BX25" i="2"/>
  <c r="K25" i="2"/>
  <c r="CC25" i="2"/>
  <c r="I25" i="2"/>
  <c r="FO25" i="2"/>
  <c r="E25" i="2"/>
  <c r="N25" i="2"/>
  <c r="D25" i="2"/>
  <c r="D26" i="2" s="1"/>
  <c r="FQ25" i="2"/>
  <c r="H25" i="2"/>
  <c r="CF25" i="2"/>
  <c r="G25" i="2"/>
  <c r="AT25" i="2"/>
  <c r="FN25" i="2"/>
  <c r="BA25" i="2"/>
  <c r="O25" i="2"/>
  <c r="P25" i="2"/>
  <c r="FL25" i="2"/>
  <c r="CQ25" i="2"/>
  <c r="FM25" i="2"/>
  <c r="FP25" i="2"/>
  <c r="L25" i="2"/>
  <c r="AM25" i="2"/>
  <c r="AV25" i="2"/>
  <c r="BJ25" i="2"/>
  <c r="CZ25" i="2"/>
  <c r="BO25" i="2"/>
  <c r="FP25" i="1"/>
  <c r="CQ25" i="1"/>
  <c r="BO25" i="1"/>
  <c r="M25" i="1"/>
  <c r="E25" i="1"/>
  <c r="FS25" i="1"/>
  <c r="FL25" i="1"/>
  <c r="CC25" i="1"/>
  <c r="P25" i="1"/>
  <c r="FN25" i="1"/>
  <c r="CZ25" i="1"/>
  <c r="O25" i="1"/>
  <c r="FQ25" i="1"/>
  <c r="AV25" i="1"/>
  <c r="N25" i="1"/>
  <c r="F25" i="1"/>
  <c r="FR25" i="1"/>
  <c r="FM25" i="1"/>
  <c r="DM25" i="1"/>
  <c r="FM83" i="21"/>
  <c r="DJ82" i="2"/>
  <c r="DX86" i="22"/>
  <c r="FD83" i="21"/>
  <c r="I87" i="2"/>
  <c r="CG82" i="8"/>
  <c r="DL87" i="23"/>
  <c r="DW83" i="21"/>
  <c r="FD84" i="2"/>
  <c r="DX82" i="2"/>
  <c r="X82" i="2"/>
  <c r="EL86" i="21"/>
  <c r="CH81" i="21"/>
  <c r="EM82" i="2"/>
  <c r="BK87" i="2"/>
  <c r="G84" i="2"/>
  <c r="ES87" i="22"/>
  <c r="AS87" i="22"/>
  <c r="DS87" i="8"/>
  <c r="BG84" i="8"/>
  <c r="AK86" i="8"/>
  <c r="FF82" i="23"/>
  <c r="EP84" i="23"/>
  <c r="FE86" i="21"/>
  <c r="EN82" i="22"/>
  <c r="FQ85" i="21"/>
  <c r="AL86" i="2"/>
  <c r="E86" i="2"/>
  <c r="FO86" i="22"/>
  <c r="FG87" i="22"/>
  <c r="EF87" i="23"/>
  <c r="CB82" i="23"/>
  <c r="BT87" i="23"/>
  <c r="AX82" i="2"/>
  <c r="CG82" i="23"/>
  <c r="DI87" i="2"/>
  <c r="EZ87" i="23"/>
  <c r="BZ87" i="2"/>
  <c r="DI82" i="23"/>
  <c r="EJ86" i="2"/>
  <c r="DL82" i="2"/>
  <c r="T84" i="2"/>
  <c r="EX84" i="22"/>
  <c r="AX84" i="22"/>
  <c r="EN86" i="8"/>
  <c r="EU82" i="23"/>
  <c r="BK82" i="23"/>
  <c r="AM84" i="23"/>
  <c r="DR83" i="21"/>
  <c r="Z84" i="2"/>
  <c r="BZ87" i="8"/>
  <c r="AK87" i="23"/>
  <c r="DP85" i="21"/>
  <c r="Q86" i="2"/>
  <c r="EE82" i="22"/>
  <c r="FB84" i="2"/>
  <c r="FN87" i="8"/>
  <c r="DK81" i="21"/>
  <c r="FO84" i="2"/>
  <c r="DI87" i="22"/>
  <c r="EU82" i="8"/>
  <c r="FR84" i="23"/>
  <c r="FB82" i="23"/>
  <c r="ET86" i="23"/>
  <c r="ED87" i="23"/>
  <c r="CP82" i="23"/>
  <c r="BZ87" i="23"/>
  <c r="FG84" i="1"/>
  <c r="AS84" i="1"/>
  <c r="EN86" i="1"/>
  <c r="D84" i="1"/>
  <c r="FE86" i="1"/>
  <c r="CB82" i="1"/>
  <c r="EL86" i="1"/>
  <c r="DR84" i="1"/>
  <c r="AJ84" i="1"/>
  <c r="AL87" i="1"/>
  <c r="BI86" i="1"/>
  <c r="DL82" i="1"/>
  <c r="P86" i="1"/>
  <c r="M87" i="1"/>
  <c r="FF87" i="1"/>
  <c r="DK84" i="1"/>
  <c r="EZ86" i="1"/>
  <c r="CP87" i="1"/>
  <c r="EP86" i="1"/>
  <c r="L86" i="1"/>
  <c r="FP84" i="1"/>
  <c r="CG87" i="1"/>
  <c r="BF87" i="1"/>
  <c r="AR86" i="1"/>
  <c r="V82" i="1"/>
  <c r="N84" i="1"/>
  <c r="FR31" i="26"/>
  <c r="C50" i="1"/>
  <c r="H29" i="24"/>
  <c r="H84" i="24" s="1"/>
  <c r="FS29" i="26"/>
  <c r="FS87" i="26" s="1"/>
  <c r="FS88" i="26" s="1"/>
  <c r="EP29" i="12"/>
  <c r="EP84" i="12" s="1"/>
  <c r="EI66" i="1"/>
  <c r="DX29" i="1"/>
  <c r="EB56" i="1"/>
  <c r="D56" i="11"/>
  <c r="DW31" i="24"/>
  <c r="CI31" i="24"/>
  <c r="FP31" i="11"/>
  <c r="EU29" i="24"/>
  <c r="EU84" i="24" s="1"/>
  <c r="FG29" i="25"/>
  <c r="FG87" i="25" s="1"/>
  <c r="FO31" i="9"/>
  <c r="T31" i="12"/>
  <c r="O31" i="24"/>
  <c r="FB31" i="11"/>
  <c r="DO21" i="23"/>
  <c r="FF31" i="23"/>
  <c r="BY56" i="9"/>
  <c r="DI31" i="23"/>
  <c r="R29" i="8"/>
  <c r="R82" i="8" s="1"/>
  <c r="U1" i="22"/>
  <c r="AZ1" i="24"/>
  <c r="AZ1" i="22"/>
  <c r="DX1" i="22"/>
  <c r="BK29" i="26"/>
  <c r="BK87" i="26" s="1"/>
  <c r="CV31" i="12"/>
  <c r="ES31" i="11"/>
  <c r="DL29" i="9"/>
  <c r="DL84" i="9" s="1"/>
  <c r="AS31" i="11"/>
  <c r="M31" i="26"/>
  <c r="ET31" i="26"/>
  <c r="EX29" i="24"/>
  <c r="EX82" i="24" s="1"/>
  <c r="FP29" i="9"/>
  <c r="FP86" i="9" s="1"/>
  <c r="DF55" i="25"/>
  <c r="ED31" i="11"/>
  <c r="AG21" i="11"/>
  <c r="CZ55" i="26"/>
  <c r="FL31" i="26"/>
  <c r="FK56" i="2"/>
  <c r="AN56" i="26"/>
  <c r="D31" i="26"/>
  <c r="EE56" i="24"/>
  <c r="BP29" i="12"/>
  <c r="BP86" i="12" s="1"/>
  <c r="ES29" i="9"/>
  <c r="ES87" i="9" s="1"/>
  <c r="EK55" i="1"/>
  <c r="EH56" i="23"/>
  <c r="CS56" i="21"/>
  <c r="BV56" i="23"/>
  <c r="D38" i="12"/>
  <c r="E38" i="12" s="1"/>
  <c r="F38" i="12" s="1"/>
  <c r="G38" i="12" s="1"/>
  <c r="H38" i="12" s="1"/>
  <c r="I38" i="12" s="1"/>
  <c r="J38" i="12" s="1"/>
  <c r="K38" i="12" s="1"/>
  <c r="L38" i="12" s="1"/>
  <c r="M38" i="12" s="1"/>
  <c r="N38" i="12" s="1"/>
  <c r="O38" i="12" s="1"/>
  <c r="P38" i="12" s="1"/>
  <c r="Q38" i="12" s="1"/>
  <c r="R38" i="12" s="1"/>
  <c r="S38" i="12" s="1"/>
  <c r="T38" i="12" s="1"/>
  <c r="U38" i="12" s="1"/>
  <c r="V38" i="12" s="1"/>
  <c r="W38" i="12" s="1"/>
  <c r="X38" i="12" s="1"/>
  <c r="Y38" i="12" s="1"/>
  <c r="Z38" i="12" s="1"/>
  <c r="AA38" i="12" s="1"/>
  <c r="AB38" i="12" s="1"/>
  <c r="AC38" i="12" s="1"/>
  <c r="AD38" i="12" s="1"/>
  <c r="AE38" i="12" s="1"/>
  <c r="AF38" i="12" s="1"/>
  <c r="AG38" i="12" s="1"/>
  <c r="AH38" i="12" s="1"/>
  <c r="AI38" i="12" s="1"/>
  <c r="AJ38" i="12" s="1"/>
  <c r="AK38" i="12" s="1"/>
  <c r="AL38" i="12" s="1"/>
  <c r="AM38" i="12" s="1"/>
  <c r="AN38" i="12" s="1"/>
  <c r="AO38" i="12" s="1"/>
  <c r="AP38" i="12" s="1"/>
  <c r="AQ38" i="12" s="1"/>
  <c r="AR38" i="12" s="1"/>
  <c r="AS38" i="12" s="1"/>
  <c r="AT38" i="12" s="1"/>
  <c r="AU38" i="12" s="1"/>
  <c r="AV38" i="12" s="1"/>
  <c r="AW38" i="12" s="1"/>
  <c r="AX38" i="12" s="1"/>
  <c r="AY38" i="12" s="1"/>
  <c r="AZ38" i="12" s="1"/>
  <c r="BA38" i="12" s="1"/>
  <c r="BB38" i="12" s="1"/>
  <c r="BC38" i="12" s="1"/>
  <c r="BD38" i="12" s="1"/>
  <c r="BE38" i="12" s="1"/>
  <c r="BF38" i="12" s="1"/>
  <c r="BG38" i="12" s="1"/>
  <c r="BH38" i="12" s="1"/>
  <c r="BI38" i="12" s="1"/>
  <c r="BJ38" i="12" s="1"/>
  <c r="BK38" i="12" s="1"/>
  <c r="BL38" i="12" s="1"/>
  <c r="BM38" i="12" s="1"/>
  <c r="BN38" i="12" s="1"/>
  <c r="BO38" i="12" s="1"/>
  <c r="BP38" i="12" s="1"/>
  <c r="BQ38" i="12" s="1"/>
  <c r="BR38" i="12" s="1"/>
  <c r="BS38" i="12" s="1"/>
  <c r="BT38" i="12" s="1"/>
  <c r="BU38" i="12" s="1"/>
  <c r="BV38" i="12" s="1"/>
  <c r="BW38" i="12" s="1"/>
  <c r="BX38" i="12" s="1"/>
  <c r="BY38" i="12" s="1"/>
  <c r="BZ38" i="12" s="1"/>
  <c r="CA38" i="12" s="1"/>
  <c r="CB38" i="12" s="1"/>
  <c r="DP31" i="26"/>
  <c r="EV21" i="8"/>
  <c r="W31" i="26"/>
  <c r="EP31" i="23"/>
  <c r="DG56" i="22"/>
  <c r="BF29" i="23"/>
  <c r="V31" i="9"/>
  <c r="P57" i="26"/>
  <c r="R29" i="23"/>
  <c r="R87" i="23" s="1"/>
  <c r="FN31" i="23"/>
  <c r="AV57" i="11"/>
  <c r="AH57" i="23"/>
  <c r="AK31" i="12"/>
  <c r="DB31" i="23"/>
  <c r="DJ55" i="21"/>
  <c r="EV55" i="26"/>
  <c r="BK29" i="8"/>
  <c r="BT31" i="26"/>
  <c r="FM29" i="24"/>
  <c r="FM86" i="24" s="1"/>
  <c r="H56" i="26"/>
  <c r="FR56" i="25"/>
  <c r="AF57" i="26"/>
  <c r="FR21" i="26"/>
  <c r="BI31" i="11"/>
  <c r="Y31" i="24"/>
  <c r="O29" i="26"/>
  <c r="O82" i="26" s="1"/>
  <c r="L29" i="12"/>
  <c r="L82" i="12" s="1"/>
  <c r="AS29" i="12"/>
  <c r="AS84" i="12" s="1"/>
  <c r="CJ55" i="26"/>
  <c r="AZ57" i="8"/>
  <c r="EN29" i="26"/>
  <c r="EN82" i="26" s="1"/>
  <c r="CG29" i="11"/>
  <c r="CG87" i="11" s="1"/>
  <c r="EN55" i="26"/>
  <c r="G29" i="26"/>
  <c r="G87" i="26" s="1"/>
  <c r="CV55" i="8"/>
  <c r="U31" i="26"/>
  <c r="ER29" i="9"/>
  <c r="ER87" i="9" s="1"/>
  <c r="ED29" i="26"/>
  <c r="ED86" i="26" s="1"/>
  <c r="X31" i="24"/>
  <c r="BT55" i="26"/>
  <c r="FD31" i="26"/>
  <c r="DW56" i="11"/>
  <c r="CH29" i="26"/>
  <c r="CH86" i="26" s="1"/>
  <c r="FK29" i="26"/>
  <c r="FK86" i="26" s="1"/>
  <c r="X56" i="26"/>
  <c r="CH55" i="8"/>
  <c r="DX29" i="26"/>
  <c r="DX82" i="26" s="1"/>
  <c r="AO29" i="24"/>
  <c r="AO87" i="24" s="1"/>
  <c r="DP55" i="26"/>
  <c r="Q29" i="24"/>
  <c r="Q82" i="24" s="1"/>
  <c r="BR31" i="26"/>
  <c r="CB29" i="26"/>
  <c r="CB87" i="26" s="1"/>
  <c r="FD55" i="26"/>
  <c r="AJ29" i="9"/>
  <c r="AJ84" i="9" s="1"/>
  <c r="DN56" i="25"/>
  <c r="ET55" i="25"/>
  <c r="FL55" i="26"/>
  <c r="DX55" i="26"/>
  <c r="EW21" i="26"/>
  <c r="D40" i="26"/>
  <c r="E40" i="26" s="1"/>
  <c r="F40" i="26" s="1"/>
  <c r="G40" i="26" s="1"/>
  <c r="H40" i="26" s="1"/>
  <c r="I40" i="26" s="1"/>
  <c r="J40" i="26" s="1"/>
  <c r="K40" i="26" s="1"/>
  <c r="L40" i="26" s="1"/>
  <c r="M40" i="26" s="1"/>
  <c r="N40" i="26" s="1"/>
  <c r="O40" i="26" s="1"/>
  <c r="P40" i="26" s="1"/>
  <c r="Q40" i="26" s="1"/>
  <c r="R40" i="26" s="1"/>
  <c r="S40" i="26" s="1"/>
  <c r="T40" i="26" s="1"/>
  <c r="U40" i="26" s="1"/>
  <c r="V40" i="26" s="1"/>
  <c r="W40" i="26" s="1"/>
  <c r="X40" i="26" s="1"/>
  <c r="Y40" i="26" s="1"/>
  <c r="Z40" i="26" s="1"/>
  <c r="AA40" i="26" s="1"/>
  <c r="AB40" i="26" s="1"/>
  <c r="AC40" i="26" s="1"/>
  <c r="AD40" i="26" s="1"/>
  <c r="AE40" i="26" s="1"/>
  <c r="AF40" i="26" s="1"/>
  <c r="AG40" i="26" s="1"/>
  <c r="AH40" i="26" s="1"/>
  <c r="AI40" i="26" s="1"/>
  <c r="AJ40" i="26" s="1"/>
  <c r="AK40" i="26" s="1"/>
  <c r="AL40" i="26" s="1"/>
  <c r="AM40" i="26" s="1"/>
  <c r="AN40" i="26" s="1"/>
  <c r="AO40" i="26" s="1"/>
  <c r="AP40" i="26" s="1"/>
  <c r="AQ40" i="26" s="1"/>
  <c r="AR40" i="26" s="1"/>
  <c r="AS40" i="26" s="1"/>
  <c r="AT40" i="26" s="1"/>
  <c r="AU40" i="26" s="1"/>
  <c r="AV40" i="26" s="1"/>
  <c r="AW40" i="26" s="1"/>
  <c r="AX40" i="26" s="1"/>
  <c r="AY40" i="26" s="1"/>
  <c r="AZ40" i="26" s="1"/>
  <c r="BA40" i="26" s="1"/>
  <c r="BB40" i="26" s="1"/>
  <c r="BC40" i="26" s="1"/>
  <c r="BD40" i="26" s="1"/>
  <c r="BE40" i="26" s="1"/>
  <c r="BF40" i="26" s="1"/>
  <c r="BG40" i="26" s="1"/>
  <c r="BH40" i="26" s="1"/>
  <c r="BI40" i="26" s="1"/>
  <c r="BJ40" i="26" s="1"/>
  <c r="BK40" i="26" s="1"/>
  <c r="BL40" i="26" s="1"/>
  <c r="BM40" i="26" s="1"/>
  <c r="BN40" i="26" s="1"/>
  <c r="BO40" i="26" s="1"/>
  <c r="BP40" i="26" s="1"/>
  <c r="BQ40" i="26" s="1"/>
  <c r="BR40" i="26" s="1"/>
  <c r="BS40" i="26" s="1"/>
  <c r="BT40" i="26" s="1"/>
  <c r="BU40" i="26" s="1"/>
  <c r="BV40" i="26" s="1"/>
  <c r="BW40" i="26" s="1"/>
  <c r="BX40" i="26" s="1"/>
  <c r="BY40" i="26" s="1"/>
  <c r="BZ40" i="26" s="1"/>
  <c r="CA40" i="26" s="1"/>
  <c r="CB40" i="26" s="1"/>
  <c r="EZ56" i="12"/>
  <c r="FM21" i="8"/>
  <c r="EU29" i="26"/>
  <c r="EU82" i="26" s="1"/>
  <c r="BT29" i="24"/>
  <c r="BT86" i="24" s="1"/>
  <c r="DH55" i="26"/>
  <c r="CN29" i="9"/>
  <c r="CN84" i="9" s="1"/>
  <c r="V56" i="25"/>
  <c r="CR56" i="26"/>
  <c r="BS55" i="24"/>
  <c r="AN21" i="11"/>
  <c r="CW21" i="12"/>
  <c r="CA21" i="26"/>
  <c r="DO21" i="26"/>
  <c r="K21" i="26"/>
  <c r="S21" i="26"/>
  <c r="AA21" i="26"/>
  <c r="AI21" i="26"/>
  <c r="AQ21" i="26"/>
  <c r="EF56" i="26"/>
  <c r="AM29" i="26"/>
  <c r="AM87" i="26" s="1"/>
  <c r="BZ56" i="25"/>
  <c r="ER29" i="12"/>
  <c r="ER86" i="12" s="1"/>
  <c r="CP31" i="26"/>
  <c r="EP21" i="25"/>
  <c r="AJ31" i="22"/>
  <c r="DB56" i="23"/>
  <c r="DJ21" i="2"/>
  <c r="BI21" i="8"/>
  <c r="G21" i="8"/>
  <c r="FO21" i="12"/>
  <c r="EB55" i="2"/>
  <c r="FN55" i="23"/>
  <c r="FJ56" i="2"/>
  <c r="FS56" i="21"/>
  <c r="AV21" i="8"/>
  <c r="DC56" i="9"/>
  <c r="DP31" i="9"/>
  <c r="BX10" i="12"/>
  <c r="BX12" i="12" s="1"/>
  <c r="FA56" i="26"/>
  <c r="DN55" i="23"/>
  <c r="AU29" i="24"/>
  <c r="AU87" i="24" s="1"/>
  <c r="N56" i="8"/>
  <c r="D51" i="25"/>
  <c r="D59" i="25" s="1"/>
  <c r="J31" i="25"/>
  <c r="EM29" i="24"/>
  <c r="EM86" i="24" s="1"/>
  <c r="FG31" i="9"/>
  <c r="AO29" i="23"/>
  <c r="BP29" i="11"/>
  <c r="BP86" i="11" s="1"/>
  <c r="FG29" i="2"/>
  <c r="BG31" i="9"/>
  <c r="Z29" i="25"/>
  <c r="Z84" i="25" s="1"/>
  <c r="DR31" i="12"/>
  <c r="BG31" i="25"/>
  <c r="Q29" i="21"/>
  <c r="Q83" i="21" s="1"/>
  <c r="CU29" i="2"/>
  <c r="FM29" i="23"/>
  <c r="BK31" i="24"/>
  <c r="FE55" i="26"/>
  <c r="DZ55" i="24"/>
  <c r="R29" i="25"/>
  <c r="R84" i="25" s="1"/>
  <c r="AM31" i="24"/>
  <c r="EY29" i="9"/>
  <c r="EY87" i="9" s="1"/>
  <c r="EA31" i="9"/>
  <c r="FF55" i="24"/>
  <c r="Q29" i="22"/>
  <c r="Q84" i="22" s="1"/>
  <c r="FF29" i="12"/>
  <c r="FF84" i="12" s="1"/>
  <c r="DR55" i="24"/>
  <c r="S31" i="9"/>
  <c r="FO31" i="25"/>
  <c r="CU31" i="9"/>
  <c r="EA31" i="25"/>
  <c r="BF55" i="24"/>
  <c r="CU29" i="25"/>
  <c r="CU82" i="25" s="1"/>
  <c r="EU31" i="8"/>
  <c r="AJ56" i="26"/>
  <c r="FO31" i="2"/>
  <c r="FN29" i="12"/>
  <c r="FN82" i="12" s="1"/>
  <c r="DY29" i="23"/>
  <c r="CZ10" i="25"/>
  <c r="CZ12" i="25" s="1"/>
  <c r="K31" i="9"/>
  <c r="FS29" i="8"/>
  <c r="FS84" i="8" s="1"/>
  <c r="DJ31" i="12"/>
  <c r="EY29" i="25"/>
  <c r="EY82" i="25" s="1"/>
  <c r="W31" i="24"/>
  <c r="I31" i="11"/>
  <c r="EW55" i="26"/>
  <c r="DD29" i="11"/>
  <c r="DD87" i="11" s="1"/>
  <c r="Z56" i="24"/>
  <c r="DJ56" i="24"/>
  <c r="FH56" i="8"/>
  <c r="EX56" i="24"/>
  <c r="AK31" i="24"/>
  <c r="BW56" i="8"/>
  <c r="CU56" i="8"/>
  <c r="CD55" i="24"/>
  <c r="Z21" i="8"/>
  <c r="Q21" i="8"/>
  <c r="CT55" i="24"/>
  <c r="EF56" i="25"/>
  <c r="FI55" i="26"/>
  <c r="DB55" i="24"/>
  <c r="J57" i="24"/>
  <c r="DF56" i="8"/>
  <c r="AJ56" i="22"/>
  <c r="AN57" i="12"/>
  <c r="R56" i="24"/>
  <c r="EZ21" i="11"/>
  <c r="DT56" i="8"/>
  <c r="BV56" i="24"/>
  <c r="CZ56" i="25"/>
  <c r="EV55" i="25"/>
  <c r="CO55" i="8"/>
  <c r="CL55" i="24"/>
  <c r="CQ56" i="9"/>
  <c r="AH57" i="24"/>
  <c r="CX56" i="24"/>
  <c r="FN56" i="24"/>
  <c r="BZ21" i="8"/>
  <c r="AJ21" i="8"/>
  <c r="CJ55" i="25"/>
  <c r="FA55" i="9"/>
  <c r="EE56" i="8"/>
  <c r="FS55" i="2"/>
  <c r="EZ21" i="12"/>
  <c r="AU21" i="12"/>
  <c r="K57" i="9"/>
  <c r="V56" i="23"/>
  <c r="EM31" i="2"/>
  <c r="FQ55" i="22"/>
  <c r="AO31" i="11"/>
  <c r="BW56" i="25"/>
  <c r="BJ55" i="1"/>
  <c r="EA31" i="8"/>
  <c r="BK31" i="23"/>
  <c r="FK55" i="21"/>
  <c r="DL29" i="24"/>
  <c r="DL84" i="24" s="1"/>
  <c r="EX56" i="9"/>
  <c r="EL31" i="24"/>
  <c r="CB31" i="22"/>
  <c r="DY29" i="21"/>
  <c r="AD56" i="2"/>
  <c r="R29" i="11"/>
  <c r="R82" i="11" s="1"/>
  <c r="AX31" i="2"/>
  <c r="DL55" i="24"/>
  <c r="FO56" i="2"/>
  <c r="ET55" i="23"/>
  <c r="AZ29" i="26"/>
  <c r="AZ87" i="26" s="1"/>
  <c r="DJ29" i="9"/>
  <c r="DJ84" i="9" s="1"/>
  <c r="CV31" i="26"/>
  <c r="BK55" i="9"/>
  <c r="DI55" i="9"/>
  <c r="CV56" i="22"/>
  <c r="DY56" i="11"/>
  <c r="H31" i="23"/>
  <c r="DL56" i="25"/>
  <c r="E56" i="21"/>
  <c r="CO56" i="21"/>
  <c r="BG55" i="25"/>
  <c r="CO56" i="12"/>
  <c r="FM31" i="11"/>
  <c r="CN56" i="9"/>
  <c r="BZ56" i="9"/>
  <c r="N57" i="23"/>
  <c r="EB55" i="9"/>
  <c r="BN31" i="9"/>
  <c r="DS55" i="2"/>
  <c r="Q31" i="2"/>
  <c r="FN29" i="2"/>
  <c r="DW29" i="2"/>
  <c r="R57" i="2"/>
  <c r="R56" i="2"/>
  <c r="BX56" i="9"/>
  <c r="BX55" i="9"/>
  <c r="CZ56" i="12"/>
  <c r="CZ55" i="12"/>
  <c r="BI55" i="21"/>
  <c r="P29" i="21"/>
  <c r="P83" i="21" s="1"/>
  <c r="P31" i="21"/>
  <c r="H31" i="22"/>
  <c r="H29" i="22"/>
  <c r="H82" i="22" s="1"/>
  <c r="FG31" i="11"/>
  <c r="FG29" i="11"/>
  <c r="FG82" i="11" s="1"/>
  <c r="EY31" i="11"/>
  <c r="AN56" i="8"/>
  <c r="FC55" i="8"/>
  <c r="FC56" i="8"/>
  <c r="FJ56" i="12"/>
  <c r="FJ55" i="12"/>
  <c r="DS55" i="12"/>
  <c r="DS56" i="12"/>
  <c r="FB55" i="21"/>
  <c r="FB56" i="21"/>
  <c r="EA55" i="22"/>
  <c r="EA56" i="22"/>
  <c r="EX29" i="11"/>
  <c r="EX84" i="11" s="1"/>
  <c r="EX31" i="11"/>
  <c r="AR31" i="26"/>
  <c r="BF29" i="2"/>
  <c r="ER31" i="26"/>
  <c r="R31" i="9"/>
  <c r="AX31" i="9"/>
  <c r="BR29" i="24"/>
  <c r="BR84" i="24" s="1"/>
  <c r="EF31" i="12"/>
  <c r="D29" i="21"/>
  <c r="D86" i="21" s="1"/>
  <c r="CQ55" i="2"/>
  <c r="CQ56" i="2"/>
  <c r="AP57" i="9"/>
  <c r="AP56" i="9"/>
  <c r="G57" i="9"/>
  <c r="G56" i="9"/>
  <c r="DH55" i="11"/>
  <c r="DH56" i="11"/>
  <c r="AD57" i="23"/>
  <c r="AD56" i="23"/>
  <c r="DV55" i="23"/>
  <c r="DV56" i="23"/>
  <c r="EL55" i="23"/>
  <c r="EL56" i="23"/>
  <c r="DS55" i="25"/>
  <c r="DS56" i="25"/>
  <c r="DD31" i="24"/>
  <c r="DD29" i="24"/>
  <c r="DD87" i="24" s="1"/>
  <c r="BN55" i="9"/>
  <c r="DR29" i="25"/>
  <c r="DR82" i="25" s="1"/>
  <c r="AT57" i="8"/>
  <c r="FL29" i="23"/>
  <c r="EP55" i="25"/>
  <c r="DC55" i="22"/>
  <c r="DF55" i="23"/>
  <c r="CC56" i="9"/>
  <c r="CG31" i="23"/>
  <c r="BN55" i="2"/>
  <c r="FF31" i="2"/>
  <c r="CZ56" i="9"/>
  <c r="EE56" i="9"/>
  <c r="FE56" i="9"/>
  <c r="V56" i="2"/>
  <c r="FR29" i="21"/>
  <c r="CI29" i="1"/>
  <c r="DI29" i="21"/>
  <c r="X31" i="21"/>
  <c r="FD56" i="12"/>
  <c r="EN31" i="23"/>
  <c r="DD55" i="22"/>
  <c r="EI56" i="22"/>
  <c r="AB57" i="11"/>
  <c r="EY56" i="22"/>
  <c r="DM56" i="21"/>
  <c r="DI55" i="2"/>
  <c r="BO55" i="25"/>
  <c r="FJ56" i="23"/>
  <c r="BP31" i="24"/>
  <c r="DY31" i="11"/>
  <c r="FB31" i="24"/>
  <c r="ET31" i="24"/>
  <c r="O57" i="21"/>
  <c r="AJ57" i="24"/>
  <c r="DL29" i="26"/>
  <c r="DL84" i="26" s="1"/>
  <c r="FO29" i="8"/>
  <c r="FM31" i="21"/>
  <c r="J31" i="9"/>
  <c r="FL31" i="12"/>
  <c r="FR56" i="9"/>
  <c r="BP55" i="26"/>
  <c r="DT56" i="26"/>
  <c r="D57" i="22"/>
  <c r="J29" i="2"/>
  <c r="C56" i="22"/>
  <c r="BX55" i="22"/>
  <c r="AR31" i="1"/>
  <c r="EQ55" i="25"/>
  <c r="FB56" i="23"/>
  <c r="CW56" i="21"/>
  <c r="CW55" i="21"/>
  <c r="AO29" i="12"/>
  <c r="AO82" i="12" s="1"/>
  <c r="AO31" i="12"/>
  <c r="I29" i="12"/>
  <c r="I86" i="12" s="1"/>
  <c r="I31" i="12"/>
  <c r="FR31" i="24"/>
  <c r="AK57" i="21"/>
  <c r="FO55" i="22"/>
  <c r="FO56" i="22"/>
  <c r="AX57" i="25"/>
  <c r="DV55" i="8"/>
  <c r="EJ29" i="26"/>
  <c r="EJ87" i="26" s="1"/>
  <c r="ER55" i="23"/>
  <c r="Z31" i="2"/>
  <c r="CY21" i="12"/>
  <c r="BK55" i="2"/>
  <c r="ET55" i="11"/>
  <c r="ET56" i="11"/>
  <c r="CF56" i="22"/>
  <c r="CF55" i="22"/>
  <c r="DQ55" i="8"/>
  <c r="DG56" i="21"/>
  <c r="EH56" i="9"/>
  <c r="EW55" i="12"/>
  <c r="CV29" i="24"/>
  <c r="CV84" i="24" s="1"/>
  <c r="BP55" i="22"/>
  <c r="EQ56" i="22"/>
  <c r="DJ31" i="2"/>
  <c r="P29" i="8"/>
  <c r="P86" i="8" s="1"/>
  <c r="D56" i="9"/>
  <c r="AW57" i="11"/>
  <c r="CA55" i="21"/>
  <c r="E56" i="22"/>
  <c r="DT55" i="9"/>
  <c r="EK55" i="26"/>
  <c r="FG55" i="12"/>
  <c r="DU56" i="22"/>
  <c r="AC56" i="12"/>
  <c r="CS56" i="12"/>
  <c r="CQ56" i="8"/>
  <c r="H29" i="21"/>
  <c r="H81" i="21" s="1"/>
  <c r="DL56" i="9"/>
  <c r="DO56" i="9"/>
  <c r="ED29" i="24"/>
  <c r="ED82" i="24" s="1"/>
  <c r="Z31" i="11"/>
  <c r="FD29" i="12"/>
  <c r="FD86" i="12" s="1"/>
  <c r="J29" i="11"/>
  <c r="J82" i="11" s="1"/>
  <c r="EZ31" i="24"/>
  <c r="T31" i="24"/>
  <c r="P29" i="23"/>
  <c r="P84" i="23" s="1"/>
  <c r="E29" i="8"/>
  <c r="E87" i="8" s="1"/>
  <c r="CN55" i="22"/>
  <c r="DP55" i="12"/>
  <c r="CT56" i="22"/>
  <c r="AB56" i="22"/>
  <c r="CR55" i="1"/>
  <c r="AM56" i="9"/>
  <c r="FN56" i="11"/>
  <c r="EC55" i="12"/>
  <c r="DO55" i="11"/>
  <c r="AA57" i="25"/>
  <c r="G31" i="2"/>
  <c r="CX55" i="23"/>
  <c r="F57" i="23"/>
  <c r="DU56" i="21"/>
  <c r="DU55" i="21"/>
  <c r="FQ55" i="21"/>
  <c r="FQ56" i="21"/>
  <c r="BN55" i="22"/>
  <c r="FN55" i="22"/>
  <c r="FN56" i="22"/>
  <c r="AR57" i="23"/>
  <c r="Y29" i="12"/>
  <c r="Y82" i="12" s="1"/>
  <c r="Y31" i="12"/>
  <c r="V31" i="24"/>
  <c r="DP29" i="23"/>
  <c r="BR29" i="8"/>
  <c r="O56" i="9"/>
  <c r="O57" i="9"/>
  <c r="EX56" i="11"/>
  <c r="EX55" i="11"/>
  <c r="DS56" i="22"/>
  <c r="DS55" i="22"/>
  <c r="FG55" i="22"/>
  <c r="FG56" i="22"/>
  <c r="DQ29" i="25"/>
  <c r="DQ87" i="25" s="1"/>
  <c r="DQ31" i="25"/>
  <c r="AC56" i="9"/>
  <c r="X31" i="23"/>
  <c r="W56" i="9"/>
  <c r="BZ21" i="9"/>
  <c r="L57" i="22"/>
  <c r="L56" i="22"/>
  <c r="AR57" i="22"/>
  <c r="AT57" i="23"/>
  <c r="CH55" i="23"/>
  <c r="CH56" i="23"/>
  <c r="DK55" i="25"/>
  <c r="DK56" i="25"/>
  <c r="FE29" i="11"/>
  <c r="FE84" i="11" s="1"/>
  <c r="FE31" i="11"/>
  <c r="Q31" i="11"/>
  <c r="Q29" i="11"/>
  <c r="Q86" i="11" s="1"/>
  <c r="BD57" i="9"/>
  <c r="E31" i="24"/>
  <c r="DT55" i="1"/>
  <c r="D31" i="24"/>
  <c r="P31" i="25"/>
  <c r="CF56" i="9"/>
  <c r="CI55" i="9"/>
  <c r="O57" i="23"/>
  <c r="O56" i="23"/>
  <c r="W29" i="2"/>
  <c r="W31" i="2"/>
  <c r="Y29" i="11"/>
  <c r="Y84" i="11" s="1"/>
  <c r="X31" i="25"/>
  <c r="BT29" i="9"/>
  <c r="BT87" i="9" s="1"/>
  <c r="FD31" i="21"/>
  <c r="DF55" i="24"/>
  <c r="DX29" i="12"/>
  <c r="DX86" i="12" s="1"/>
  <c r="EU31" i="23"/>
  <c r="DB29" i="11"/>
  <c r="DB86" i="11" s="1"/>
  <c r="BT31" i="23"/>
  <c r="CL56" i="12"/>
  <c r="BH55" i="22"/>
  <c r="DB56" i="26"/>
  <c r="BZ31" i="8"/>
  <c r="FR31" i="8"/>
  <c r="EP31" i="2"/>
  <c r="DE56" i="21"/>
  <c r="DF56" i="12"/>
  <c r="CE56" i="25"/>
  <c r="AU31" i="8"/>
  <c r="BZ56" i="23"/>
  <c r="BZ56" i="8"/>
  <c r="BZ55" i="8"/>
  <c r="CG56" i="11"/>
  <c r="CG55" i="11"/>
  <c r="AC56" i="21"/>
  <c r="AC57" i="21"/>
  <c r="Z57" i="22"/>
  <c r="Z56" i="22"/>
  <c r="FN56" i="26"/>
  <c r="FN55" i="26"/>
  <c r="DR29" i="2"/>
  <c r="DR31" i="2"/>
  <c r="EF29" i="22"/>
  <c r="EF31" i="22"/>
  <c r="FD29" i="23"/>
  <c r="FD31" i="23"/>
  <c r="FO29" i="11"/>
  <c r="FO84" i="11" s="1"/>
  <c r="FO31" i="11"/>
  <c r="AN56" i="2"/>
  <c r="BH55" i="1"/>
  <c r="BF31" i="9"/>
  <c r="AF56" i="9"/>
  <c r="AF57" i="9"/>
  <c r="R57" i="9"/>
  <c r="R56" i="9"/>
  <c r="DK55" i="22"/>
  <c r="DK56" i="22"/>
  <c r="CV56" i="12"/>
  <c r="DB31" i="2"/>
  <c r="M57" i="21"/>
  <c r="Z31" i="1"/>
  <c r="Z29" i="1"/>
  <c r="AU57" i="1"/>
  <c r="DQ56" i="9"/>
  <c r="DQ55" i="9"/>
  <c r="AE57" i="21"/>
  <c r="AE56" i="21"/>
  <c r="T56" i="22"/>
  <c r="T57" i="22"/>
  <c r="AZ57" i="22"/>
  <c r="AL56" i="23"/>
  <c r="AL57" i="23"/>
  <c r="CP55" i="23"/>
  <c r="CP56" i="23"/>
  <c r="ED55" i="23"/>
  <c r="ED56" i="23"/>
  <c r="FR56" i="23"/>
  <c r="FR55" i="23"/>
  <c r="AY57" i="25"/>
  <c r="EI56" i="25"/>
  <c r="EI55" i="25"/>
  <c r="FO55" i="25"/>
  <c r="FO56" i="25"/>
  <c r="AR57" i="26"/>
  <c r="FR29" i="22"/>
  <c r="FR31" i="22"/>
  <c r="L31" i="24"/>
  <c r="L29" i="24"/>
  <c r="L86" i="24" s="1"/>
  <c r="W31" i="21"/>
  <c r="CH29" i="24"/>
  <c r="CH86" i="24" s="1"/>
  <c r="DI31" i="2"/>
  <c r="I21" i="1"/>
  <c r="M31" i="23"/>
  <c r="M29" i="23"/>
  <c r="M86" i="23" s="1"/>
  <c r="CY56" i="21"/>
  <c r="CF55" i="24"/>
  <c r="EP56" i="1"/>
  <c r="DN56" i="2"/>
  <c r="BP55" i="24"/>
  <c r="CT56" i="8"/>
  <c r="CU56" i="9"/>
  <c r="EN29" i="12"/>
  <c r="EN87" i="12" s="1"/>
  <c r="EF31" i="23"/>
  <c r="CG56" i="21"/>
  <c r="BR55" i="23"/>
  <c r="ED21" i="1"/>
  <c r="DS21" i="12"/>
  <c r="DH21" i="1"/>
  <c r="O21" i="22"/>
  <c r="CI21" i="21"/>
  <c r="EW21" i="25"/>
  <c r="FM21" i="25"/>
  <c r="BV21" i="22"/>
  <c r="C21" i="24"/>
  <c r="S21" i="24"/>
  <c r="AA21" i="24"/>
  <c r="AI21" i="24"/>
  <c r="AQ21" i="24"/>
  <c r="AY21" i="24"/>
  <c r="BG21" i="24"/>
  <c r="BO21" i="24"/>
  <c r="BW21" i="24"/>
  <c r="CE21" i="24"/>
  <c r="CM21" i="24"/>
  <c r="CU21" i="24"/>
  <c r="ET21" i="24"/>
  <c r="AX21" i="25"/>
  <c r="BU21" i="8"/>
  <c r="FP55" i="26"/>
  <c r="DD31" i="26"/>
  <c r="S29" i="26"/>
  <c r="S82" i="26" s="1"/>
  <c r="EZ55" i="26"/>
  <c r="AA57" i="26"/>
  <c r="E57" i="26"/>
  <c r="EA29" i="26"/>
  <c r="EA82" i="26" s="1"/>
  <c r="R31" i="26"/>
  <c r="C21" i="26"/>
  <c r="EJ55" i="26"/>
  <c r="L56" i="26"/>
  <c r="DL55" i="26"/>
  <c r="CV56" i="26"/>
  <c r="EH21" i="26"/>
  <c r="EY21" i="26"/>
  <c r="FG21" i="26"/>
  <c r="FO21" i="26"/>
  <c r="FP29" i="26"/>
  <c r="FP86" i="26" s="1"/>
  <c r="AB57" i="26"/>
  <c r="AI57" i="26"/>
  <c r="T57" i="26"/>
  <c r="FF21" i="26"/>
  <c r="BP29" i="26"/>
  <c r="BP84" i="26" s="1"/>
  <c r="Z29" i="26"/>
  <c r="Z84" i="26" s="1"/>
  <c r="FR56" i="26"/>
  <c r="EY56" i="26"/>
  <c r="D57" i="26"/>
  <c r="CN56" i="26"/>
  <c r="BW21" i="26"/>
  <c r="CE21" i="26"/>
  <c r="CM21" i="26"/>
  <c r="CU21" i="26"/>
  <c r="DC21" i="26"/>
  <c r="DK21" i="26"/>
  <c r="DS21" i="26"/>
  <c r="EA21" i="26"/>
  <c r="EI21" i="26"/>
  <c r="EB56" i="26"/>
  <c r="BX56" i="26"/>
  <c r="BY56" i="26"/>
  <c r="FH55" i="26"/>
  <c r="K29" i="26"/>
  <c r="K86" i="26" s="1"/>
  <c r="ER55" i="26"/>
  <c r="M57" i="26"/>
  <c r="CN29" i="26"/>
  <c r="CN86" i="26" s="1"/>
  <c r="DS29" i="26"/>
  <c r="DS82" i="26" s="1"/>
  <c r="C57" i="26"/>
  <c r="DD55" i="26"/>
  <c r="AZ57" i="26"/>
  <c r="D21" i="26"/>
  <c r="L21" i="26"/>
  <c r="T21" i="26"/>
  <c r="AB21" i="26"/>
  <c r="AJ21" i="26"/>
  <c r="AZ21" i="26"/>
  <c r="BX21" i="26"/>
  <c r="CF21" i="26"/>
  <c r="CN21" i="26"/>
  <c r="CV21" i="26"/>
  <c r="DD21" i="26"/>
  <c r="DL21" i="26"/>
  <c r="DT21" i="26"/>
  <c r="EB21" i="26"/>
  <c r="EJ21" i="26"/>
  <c r="P56" i="12"/>
  <c r="CN31" i="12"/>
  <c r="DU31" i="12"/>
  <c r="H31" i="12"/>
  <c r="P31" i="12"/>
  <c r="AL57" i="12"/>
  <c r="G56" i="12"/>
  <c r="EZ31" i="12"/>
  <c r="BE55" i="12"/>
  <c r="BT29" i="12"/>
  <c r="BT86" i="12" s="1"/>
  <c r="J57" i="12"/>
  <c r="EJ31" i="12"/>
  <c r="X56" i="25"/>
  <c r="DI29" i="25"/>
  <c r="DI84" i="25" s="1"/>
  <c r="AN57" i="25"/>
  <c r="H29" i="25"/>
  <c r="H86" i="25" s="1"/>
  <c r="CI21" i="25"/>
  <c r="CQ21" i="25"/>
  <c r="ES31" i="25"/>
  <c r="FL56" i="25"/>
  <c r="H57" i="25"/>
  <c r="FE29" i="25"/>
  <c r="FE84" i="25" s="1"/>
  <c r="DU29" i="25"/>
  <c r="DU86" i="25" s="1"/>
  <c r="T31" i="25"/>
  <c r="DQ31" i="11"/>
  <c r="FF31" i="11"/>
  <c r="CN56" i="11"/>
  <c r="DI31" i="11"/>
  <c r="EP56" i="11"/>
  <c r="AZ57" i="11"/>
  <c r="AB21" i="11"/>
  <c r="AX29" i="11"/>
  <c r="AX87" i="11" s="1"/>
  <c r="BF29" i="11"/>
  <c r="BF86" i="11" s="1"/>
  <c r="EK55" i="11"/>
  <c r="Q57" i="11"/>
  <c r="DR31" i="11"/>
  <c r="DJ29" i="11"/>
  <c r="DJ87" i="11" s="1"/>
  <c r="DU56" i="11"/>
  <c r="CA56" i="11"/>
  <c r="CN21" i="11"/>
  <c r="EP31" i="11"/>
  <c r="CN29" i="11"/>
  <c r="CN87" i="11" s="1"/>
  <c r="L29" i="11"/>
  <c r="L87" i="11" s="1"/>
  <c r="Y21" i="11"/>
  <c r="FR56" i="11"/>
  <c r="FN29" i="11"/>
  <c r="FN86" i="11" s="1"/>
  <c r="AS57" i="11"/>
  <c r="AJ29" i="11"/>
  <c r="AJ84" i="11" s="1"/>
  <c r="BT55" i="11"/>
  <c r="BJ55" i="11"/>
  <c r="T31" i="11"/>
  <c r="U1" i="11"/>
  <c r="BS31" i="24"/>
  <c r="BZ56" i="24"/>
  <c r="FB56" i="24"/>
  <c r="EJ31" i="24"/>
  <c r="ER31" i="24"/>
  <c r="BJ55" i="24"/>
  <c r="CP55" i="24"/>
  <c r="D57" i="24"/>
  <c r="AL56" i="24"/>
  <c r="FR55" i="24"/>
  <c r="AR29" i="24"/>
  <c r="AR84" i="24" s="1"/>
  <c r="AZ29" i="24"/>
  <c r="AZ84" i="24" s="1"/>
  <c r="CN29" i="24"/>
  <c r="CN86" i="24" s="1"/>
  <c r="ET56" i="24"/>
  <c r="V57" i="24"/>
  <c r="AD57" i="24"/>
  <c r="FQ31" i="24"/>
  <c r="AJ31" i="24"/>
  <c r="G31" i="24"/>
  <c r="CH55" i="24"/>
  <c r="EL56" i="24"/>
  <c r="M29" i="24"/>
  <c r="M84" i="24" s="1"/>
  <c r="DV56" i="24"/>
  <c r="N57" i="24"/>
  <c r="F56" i="24"/>
  <c r="DN56" i="24"/>
  <c r="ED56" i="24"/>
  <c r="CY21" i="24"/>
  <c r="BI31" i="24"/>
  <c r="FJ56" i="24"/>
  <c r="EP21" i="9"/>
  <c r="H31" i="9"/>
  <c r="AK56" i="9"/>
  <c r="FD31" i="9"/>
  <c r="FG21" i="9"/>
  <c r="DX31" i="9"/>
  <c r="X29" i="9"/>
  <c r="X86" i="9" s="1"/>
  <c r="DS56" i="9"/>
  <c r="CS56" i="9"/>
  <c r="DL55" i="23"/>
  <c r="AJ56" i="23"/>
  <c r="L57" i="23"/>
  <c r="AM31" i="23"/>
  <c r="EZ55" i="23"/>
  <c r="EE31" i="23"/>
  <c r="BS31" i="23"/>
  <c r="DC55" i="8"/>
  <c r="Q56" i="8"/>
  <c r="BC57" i="8"/>
  <c r="EP21" i="8"/>
  <c r="CS55" i="8"/>
  <c r="AX57" i="8"/>
  <c r="DZ55" i="8"/>
  <c r="BK29" i="22"/>
  <c r="DW55" i="22"/>
  <c r="FS31" i="22"/>
  <c r="CB55" i="22"/>
  <c r="EM29" i="22"/>
  <c r="X29" i="22"/>
  <c r="X86" i="22" s="1"/>
  <c r="R57" i="22"/>
  <c r="DP29" i="22"/>
  <c r="P29" i="22"/>
  <c r="P87" i="22" s="1"/>
  <c r="BV56" i="22"/>
  <c r="BS29" i="22"/>
  <c r="FD29" i="22"/>
  <c r="EE31" i="22"/>
  <c r="AF57" i="22"/>
  <c r="CD56" i="2"/>
  <c r="BS1" i="2"/>
  <c r="Y29" i="2"/>
  <c r="DL55" i="2"/>
  <c r="C57" i="2"/>
  <c r="DY31" i="2"/>
  <c r="CN55" i="2"/>
  <c r="CX55" i="2"/>
  <c r="FM29" i="2"/>
  <c r="DA56" i="2"/>
  <c r="DQ29" i="2"/>
  <c r="FE29" i="2"/>
  <c r="DZ55" i="2"/>
  <c r="BX55" i="2"/>
  <c r="AR57" i="2"/>
  <c r="N57" i="2"/>
  <c r="I31" i="2"/>
  <c r="FL55" i="2"/>
  <c r="Q56" i="21"/>
  <c r="FL29" i="21"/>
  <c r="CU21" i="21"/>
  <c r="CK55" i="21"/>
  <c r="D52" i="21"/>
  <c r="E52" i="21" s="1"/>
  <c r="F52" i="21" s="1"/>
  <c r="G52" i="21" s="1"/>
  <c r="H52" i="21" s="1"/>
  <c r="I52" i="21" s="1"/>
  <c r="J52" i="21" s="1"/>
  <c r="K52" i="21" s="1"/>
  <c r="L52" i="21" s="1"/>
  <c r="M52" i="21" s="1"/>
  <c r="N52" i="21" s="1"/>
  <c r="O52" i="21" s="1"/>
  <c r="P52" i="21" s="1"/>
  <c r="Q52" i="21" s="1"/>
  <c r="R52" i="21" s="1"/>
  <c r="S52" i="21" s="1"/>
  <c r="T52" i="21" s="1"/>
  <c r="U52" i="21" s="1"/>
  <c r="V52" i="21" s="1"/>
  <c r="W52" i="21" s="1"/>
  <c r="X52" i="21" s="1"/>
  <c r="Y52" i="21" s="1"/>
  <c r="Z52" i="21" s="1"/>
  <c r="AA52" i="21" s="1"/>
  <c r="AB52" i="21" s="1"/>
  <c r="AC52" i="21" s="1"/>
  <c r="AD52" i="21" s="1"/>
  <c r="AE52" i="21" s="1"/>
  <c r="AF52" i="21" s="1"/>
  <c r="AG52" i="21" s="1"/>
  <c r="AH52" i="21" s="1"/>
  <c r="AI52" i="21" s="1"/>
  <c r="AJ52" i="21" s="1"/>
  <c r="AK52" i="21" s="1"/>
  <c r="AL52" i="21" s="1"/>
  <c r="AM52" i="21" s="1"/>
  <c r="AN52" i="21" s="1"/>
  <c r="AO52" i="21" s="1"/>
  <c r="AP52" i="21" s="1"/>
  <c r="AQ52" i="21" s="1"/>
  <c r="AR52" i="21" s="1"/>
  <c r="AO31" i="21"/>
  <c r="AY21" i="21"/>
  <c r="D53" i="21"/>
  <c r="E53" i="21" s="1"/>
  <c r="F53" i="21" s="1"/>
  <c r="G53" i="21" s="1"/>
  <c r="H53" i="21" s="1"/>
  <c r="I53" i="21" s="1"/>
  <c r="J53" i="21" s="1"/>
  <c r="K53" i="21" s="1"/>
  <c r="L53" i="21" s="1"/>
  <c r="M53" i="21" s="1"/>
  <c r="N53" i="21" s="1"/>
  <c r="O53" i="21" s="1"/>
  <c r="P53" i="21" s="1"/>
  <c r="Q53" i="21" s="1"/>
  <c r="R53" i="21" s="1"/>
  <c r="S53" i="21" s="1"/>
  <c r="T53" i="21" s="1"/>
  <c r="U53" i="21" s="1"/>
  <c r="V53" i="21" s="1"/>
  <c r="W53" i="21" s="1"/>
  <c r="X53" i="21" s="1"/>
  <c r="Y53" i="21" s="1"/>
  <c r="Z53" i="21" s="1"/>
  <c r="AA53" i="21" s="1"/>
  <c r="AB53" i="21" s="1"/>
  <c r="AC53" i="21" s="1"/>
  <c r="AD53" i="21" s="1"/>
  <c r="AE53" i="21" s="1"/>
  <c r="AF53" i="21" s="1"/>
  <c r="AG53" i="21" s="1"/>
  <c r="AH53" i="21" s="1"/>
  <c r="AI53" i="21" s="1"/>
  <c r="AJ53" i="21" s="1"/>
  <c r="AK53" i="21" s="1"/>
  <c r="AL53" i="21" s="1"/>
  <c r="AM53" i="21" s="1"/>
  <c r="AN53" i="21" s="1"/>
  <c r="AO53" i="21" s="1"/>
  <c r="AP53" i="21" s="1"/>
  <c r="AQ53" i="21" s="1"/>
  <c r="AR53" i="21" s="1"/>
  <c r="AS53" i="21" s="1"/>
  <c r="AT53" i="21" s="1"/>
  <c r="AU53" i="21" s="1"/>
  <c r="AV53" i="21" s="1"/>
  <c r="AW53" i="21" s="1"/>
  <c r="AX53" i="21" s="1"/>
  <c r="AY53" i="21" s="1"/>
  <c r="AZ53" i="21" s="1"/>
  <c r="BA53" i="21" s="1"/>
  <c r="BB53" i="21" s="1"/>
  <c r="BC53" i="21" s="1"/>
  <c r="BD53" i="21" s="1"/>
  <c r="BE53" i="21" s="1"/>
  <c r="I57" i="21"/>
  <c r="EG56" i="21"/>
  <c r="DM56" i="1"/>
  <c r="EI21" i="1"/>
  <c r="AC57" i="1"/>
  <c r="AN57" i="1"/>
  <c r="EE56" i="1"/>
  <c r="U57" i="1"/>
  <c r="FK55" i="1"/>
  <c r="CH1" i="25"/>
  <c r="DF1" i="2"/>
  <c r="AZ1" i="26"/>
  <c r="AF57" i="1"/>
  <c r="BW55" i="1"/>
  <c r="AZ1" i="25"/>
  <c r="DF1" i="8"/>
  <c r="DX1" i="24"/>
  <c r="EP31" i="1"/>
  <c r="DX1" i="25"/>
  <c r="DX1" i="11"/>
  <c r="U1" i="25"/>
  <c r="FF31" i="1"/>
  <c r="AJ31" i="1"/>
  <c r="BS1" i="25"/>
  <c r="EJ21" i="1"/>
  <c r="EF56" i="1"/>
  <c r="EC21" i="1"/>
  <c r="BS1" i="22"/>
  <c r="FN55" i="1"/>
  <c r="CP55" i="1"/>
  <c r="BA21" i="1"/>
  <c r="DT21" i="9"/>
  <c r="CQ21" i="12"/>
  <c r="CH55" i="12"/>
  <c r="AB56" i="12"/>
  <c r="E21" i="12"/>
  <c r="AI21" i="22"/>
  <c r="CC21" i="22"/>
  <c r="CJ35" i="11"/>
  <c r="DC21" i="9"/>
  <c r="G21" i="9"/>
  <c r="FS21" i="12"/>
  <c r="AZ21" i="12"/>
  <c r="Y21" i="12"/>
  <c r="CR21" i="1"/>
  <c r="D38" i="1"/>
  <c r="E38" i="1" s="1"/>
  <c r="F38" i="1" s="1"/>
  <c r="G38" i="1" s="1"/>
  <c r="H38" i="1" s="1"/>
  <c r="I38" i="1" s="1"/>
  <c r="J38" i="1" s="1"/>
  <c r="K38" i="1" s="1"/>
  <c r="L38" i="1" s="1"/>
  <c r="M38" i="1" s="1"/>
  <c r="N38" i="1" s="1"/>
  <c r="O38" i="1" s="1"/>
  <c r="P38" i="1" s="1"/>
  <c r="Q38" i="1" s="1"/>
  <c r="R38" i="1" s="1"/>
  <c r="S38" i="1" s="1"/>
  <c r="T38" i="1" s="1"/>
  <c r="U38" i="1" s="1"/>
  <c r="V38" i="1" s="1"/>
  <c r="W38" i="1" s="1"/>
  <c r="X38" i="1" s="1"/>
  <c r="Y38" i="1" s="1"/>
  <c r="Z38" i="1" s="1"/>
  <c r="AA38" i="1" s="1"/>
  <c r="AB38" i="1" s="1"/>
  <c r="AC38" i="1" s="1"/>
  <c r="AD38" i="1" s="1"/>
  <c r="AE38" i="1" s="1"/>
  <c r="AF38" i="1" s="1"/>
  <c r="AG38" i="1" s="1"/>
  <c r="AH38" i="1" s="1"/>
  <c r="AI38" i="1" s="1"/>
  <c r="AJ38" i="1" s="1"/>
  <c r="AK38" i="1" s="1"/>
  <c r="AL38" i="1" s="1"/>
  <c r="AM38" i="1" s="1"/>
  <c r="AN38" i="1" s="1"/>
  <c r="AO38" i="1" s="1"/>
  <c r="AP38" i="1" s="1"/>
  <c r="AQ38" i="1" s="1"/>
  <c r="AR38" i="1" s="1"/>
  <c r="AS38" i="1" s="1"/>
  <c r="AT38" i="1" s="1"/>
  <c r="AU38" i="1" s="1"/>
  <c r="AV38" i="1" s="1"/>
  <c r="AW38" i="1" s="1"/>
  <c r="AX38" i="1" s="1"/>
  <c r="AY38" i="1" s="1"/>
  <c r="AZ38" i="1" s="1"/>
  <c r="BA38" i="1" s="1"/>
  <c r="BB38" i="1" s="1"/>
  <c r="BC38" i="1" s="1"/>
  <c r="BD38" i="1" s="1"/>
  <c r="BE38" i="1" s="1"/>
  <c r="BF38" i="1" s="1"/>
  <c r="BG38" i="1" s="1"/>
  <c r="BH38" i="1" s="1"/>
  <c r="BI38" i="1" s="1"/>
  <c r="BJ38" i="1" s="1"/>
  <c r="BK38" i="1" s="1"/>
  <c r="BL38" i="1" s="1"/>
  <c r="BM38" i="1" s="1"/>
  <c r="BN38" i="1" s="1"/>
  <c r="BO38" i="1" s="1"/>
  <c r="BP38" i="1" s="1"/>
  <c r="BQ38" i="1" s="1"/>
  <c r="BR38" i="1" s="1"/>
  <c r="BS38" i="1" s="1"/>
  <c r="BT38" i="1" s="1"/>
  <c r="BU38" i="1" s="1"/>
  <c r="BV38" i="1" s="1"/>
  <c r="BW38" i="1" s="1"/>
  <c r="BX38" i="1" s="1"/>
  <c r="BY38" i="1" s="1"/>
  <c r="BZ38" i="1" s="1"/>
  <c r="CA38" i="1" s="1"/>
  <c r="CB38" i="1" s="1"/>
  <c r="D35" i="1"/>
  <c r="D39" i="1" s="1"/>
  <c r="E39" i="1" s="1"/>
  <c r="F39" i="1" s="1"/>
  <c r="G39" i="1" s="1"/>
  <c r="H39" i="1" s="1"/>
  <c r="I39" i="1" s="1"/>
  <c r="J39" i="1" s="1"/>
  <c r="K39" i="1" s="1"/>
  <c r="L39" i="1" s="1"/>
  <c r="M39" i="1" s="1"/>
  <c r="N39" i="1" s="1"/>
  <c r="O39" i="1" s="1"/>
  <c r="P39" i="1" s="1"/>
  <c r="Q39" i="1" s="1"/>
  <c r="R39" i="1" s="1"/>
  <c r="S39" i="1" s="1"/>
  <c r="T39" i="1" s="1"/>
  <c r="U39" i="1" s="1"/>
  <c r="V39" i="1" s="1"/>
  <c r="W39" i="1" s="1"/>
  <c r="X39" i="1" s="1"/>
  <c r="Y39" i="1" s="1"/>
  <c r="Z39" i="1" s="1"/>
  <c r="AA39" i="1" s="1"/>
  <c r="K21" i="21"/>
  <c r="M21" i="24"/>
  <c r="U21" i="24"/>
  <c r="FM21" i="26"/>
  <c r="D35" i="21"/>
  <c r="D39" i="21" s="1"/>
  <c r="E39" i="21" s="1"/>
  <c r="F39" i="21" s="1"/>
  <c r="G39" i="21" s="1"/>
  <c r="H39" i="21" s="1"/>
  <c r="I39" i="21" s="1"/>
  <c r="J39" i="21" s="1"/>
  <c r="K39" i="21" s="1"/>
  <c r="L39" i="21" s="1"/>
  <c r="M39" i="21" s="1"/>
  <c r="N39" i="21" s="1"/>
  <c r="O39" i="21" s="1"/>
  <c r="P39" i="21" s="1"/>
  <c r="Q39" i="21" s="1"/>
  <c r="R39" i="21" s="1"/>
  <c r="S39" i="21" s="1"/>
  <c r="T39" i="21" s="1"/>
  <c r="U39" i="21" s="1"/>
  <c r="V39" i="21" s="1"/>
  <c r="W39" i="21" s="1"/>
  <c r="X39" i="21" s="1"/>
  <c r="Y39" i="21" s="1"/>
  <c r="Z39" i="21" s="1"/>
  <c r="AA39" i="21" s="1"/>
  <c r="CJ35" i="2"/>
  <c r="CJ35" i="9"/>
  <c r="BA21" i="8"/>
  <c r="FN21" i="9"/>
  <c r="FI21" i="12"/>
  <c r="CJ35" i="1"/>
  <c r="N21" i="2"/>
  <c r="V21" i="9"/>
  <c r="EZ21" i="2"/>
  <c r="CJ35" i="21"/>
  <c r="CJ35" i="22"/>
  <c r="CJ35" i="8"/>
  <c r="CJ35" i="23"/>
  <c r="CJ35" i="24"/>
  <c r="CJ35" i="25"/>
  <c r="CJ35" i="26"/>
  <c r="BO35" i="1"/>
  <c r="CF35" i="1"/>
  <c r="BO35" i="21"/>
  <c r="CF35" i="21"/>
  <c r="CF35" i="2"/>
  <c r="BO35" i="2"/>
  <c r="CF35" i="9"/>
  <c r="BO35" i="22"/>
  <c r="CF35" i="22"/>
  <c r="CF35" i="8"/>
  <c r="BO35" i="8"/>
  <c r="BO35" i="23"/>
  <c r="CF35" i="23"/>
  <c r="CF35" i="24"/>
  <c r="CF35" i="11"/>
  <c r="CF35" i="25"/>
  <c r="CF35" i="12"/>
  <c r="CF35" i="26"/>
  <c r="BO21" i="12"/>
  <c r="AX21" i="8"/>
  <c r="AV21" i="2"/>
  <c r="ES21" i="12"/>
  <c r="DO21" i="2"/>
  <c r="EX21" i="1"/>
  <c r="EO21" i="12"/>
  <c r="EU21" i="26"/>
  <c r="FC21" i="26"/>
  <c r="FK21" i="26"/>
  <c r="EE21" i="25"/>
  <c r="CY21" i="8"/>
  <c r="DL21" i="9"/>
  <c r="CI21" i="9"/>
  <c r="BQ21" i="9"/>
  <c r="BN21" i="9"/>
  <c r="BT21" i="12"/>
  <c r="BK21" i="12"/>
  <c r="CG21" i="21"/>
  <c r="CX21" i="26"/>
  <c r="DA21" i="9"/>
  <c r="AW21" i="11"/>
  <c r="AO21" i="21"/>
  <c r="AU21" i="26"/>
  <c r="BC21" i="26"/>
  <c r="CQ21" i="26"/>
  <c r="DG21" i="26"/>
  <c r="AY21" i="2"/>
  <c r="CP21" i="26"/>
  <c r="AY21" i="1"/>
  <c r="DH21" i="11"/>
  <c r="DF21" i="12"/>
  <c r="AN21" i="26"/>
  <c r="AV21" i="26"/>
  <c r="BD21" i="26"/>
  <c r="BT21" i="26"/>
  <c r="CV21" i="1"/>
  <c r="CI21" i="11"/>
  <c r="CO21" i="12"/>
  <c r="AO21" i="24"/>
  <c r="AW21" i="24"/>
  <c r="BE21" i="24"/>
  <c r="CK21" i="24"/>
  <c r="CS21" i="24"/>
  <c r="CA21" i="25"/>
  <c r="M21" i="1"/>
  <c r="M21" i="9"/>
  <c r="AE21" i="1"/>
  <c r="T21" i="1"/>
  <c r="F21" i="12"/>
  <c r="AM21" i="9"/>
  <c r="W21" i="9"/>
  <c r="J21" i="12"/>
  <c r="AL21" i="26"/>
  <c r="Q21" i="21"/>
  <c r="G21" i="26"/>
  <c r="AE21" i="26"/>
  <c r="AM21" i="26"/>
  <c r="L21" i="2"/>
  <c r="U21" i="8"/>
  <c r="H21" i="8"/>
  <c r="X21" i="26"/>
  <c r="AF21" i="26"/>
  <c r="AI21" i="11"/>
  <c r="U21" i="12"/>
  <c r="AI21" i="21"/>
  <c r="I21" i="24"/>
  <c r="Y21" i="24"/>
  <c r="AG21" i="24"/>
  <c r="W21" i="25"/>
  <c r="EW56" i="9"/>
  <c r="EW55" i="9"/>
  <c r="DJ55" i="11"/>
  <c r="DJ56" i="11"/>
  <c r="CK56" i="11"/>
  <c r="CK55" i="11"/>
  <c r="AA56" i="11"/>
  <c r="AA57" i="11"/>
  <c r="EK55" i="12"/>
  <c r="EK56" i="12"/>
  <c r="DU55" i="12"/>
  <c r="DU56" i="12"/>
  <c r="DK56" i="12"/>
  <c r="DK55" i="12"/>
  <c r="DH55" i="12"/>
  <c r="DH56" i="12"/>
  <c r="CJ55" i="12"/>
  <c r="CJ56" i="12"/>
  <c r="BY56" i="12"/>
  <c r="BY55" i="12"/>
  <c r="BR55" i="12"/>
  <c r="E56" i="12"/>
  <c r="E57" i="12"/>
  <c r="BN55" i="21"/>
  <c r="EX56" i="21"/>
  <c r="EX55" i="21"/>
  <c r="FF55" i="21"/>
  <c r="FF56" i="21"/>
  <c r="BT55" i="22"/>
  <c r="AI56" i="23"/>
  <c r="EU55" i="8"/>
  <c r="K57" i="1"/>
  <c r="AR21" i="12"/>
  <c r="EN55" i="25"/>
  <c r="P57" i="25"/>
  <c r="D38" i="21"/>
  <c r="E38" i="21" s="1"/>
  <c r="F38" i="21" s="1"/>
  <c r="G38" i="21" s="1"/>
  <c r="H38" i="21" s="1"/>
  <c r="I38" i="21" s="1"/>
  <c r="J38" i="21" s="1"/>
  <c r="K38" i="21" s="1"/>
  <c r="L38" i="21" s="1"/>
  <c r="M38" i="21" s="1"/>
  <c r="N38" i="21" s="1"/>
  <c r="O38" i="21" s="1"/>
  <c r="P38" i="21" s="1"/>
  <c r="Q38" i="21" s="1"/>
  <c r="R38" i="21" s="1"/>
  <c r="S38" i="21" s="1"/>
  <c r="T38" i="21" s="1"/>
  <c r="U38" i="21" s="1"/>
  <c r="V38" i="21" s="1"/>
  <c r="W38" i="21" s="1"/>
  <c r="X38" i="21" s="1"/>
  <c r="Y38" i="21" s="1"/>
  <c r="Z38" i="21" s="1"/>
  <c r="AA38" i="21" s="1"/>
  <c r="AB38" i="21" s="1"/>
  <c r="AC38" i="21" s="1"/>
  <c r="AD38" i="21" s="1"/>
  <c r="AE38" i="21" s="1"/>
  <c r="AF38" i="21" s="1"/>
  <c r="AG38" i="21" s="1"/>
  <c r="AH38" i="21" s="1"/>
  <c r="AI38" i="21" s="1"/>
  <c r="AJ38" i="21" s="1"/>
  <c r="AK38" i="21" s="1"/>
  <c r="AL38" i="21" s="1"/>
  <c r="AM38" i="21" s="1"/>
  <c r="AN38" i="21" s="1"/>
  <c r="AO38" i="21" s="1"/>
  <c r="AP38" i="21" s="1"/>
  <c r="AQ38" i="21" s="1"/>
  <c r="AR38" i="21" s="1"/>
  <c r="AS38" i="21" s="1"/>
  <c r="AT38" i="21" s="1"/>
  <c r="AU38" i="21" s="1"/>
  <c r="AV38" i="21" s="1"/>
  <c r="AW38" i="21" s="1"/>
  <c r="AX38" i="21" s="1"/>
  <c r="AY38" i="21" s="1"/>
  <c r="AZ38" i="21" s="1"/>
  <c r="BA38" i="21" s="1"/>
  <c r="BB38" i="21" s="1"/>
  <c r="BC38" i="21" s="1"/>
  <c r="BD38" i="21" s="1"/>
  <c r="BE38" i="21" s="1"/>
  <c r="BF38" i="21" s="1"/>
  <c r="BG38" i="21" s="1"/>
  <c r="BH38" i="21" s="1"/>
  <c r="BI38" i="21" s="1"/>
  <c r="BJ38" i="21" s="1"/>
  <c r="BK38" i="21" s="1"/>
  <c r="BL38" i="21" s="1"/>
  <c r="BM38" i="21" s="1"/>
  <c r="BN38" i="21" s="1"/>
  <c r="BO38" i="21" s="1"/>
  <c r="BP38" i="21" s="1"/>
  <c r="BQ38" i="21" s="1"/>
  <c r="BR38" i="21" s="1"/>
  <c r="BS38" i="21" s="1"/>
  <c r="BT38" i="21" s="1"/>
  <c r="BU38" i="21" s="1"/>
  <c r="BV38" i="21" s="1"/>
  <c r="BW38" i="21" s="1"/>
  <c r="BX38" i="21" s="1"/>
  <c r="BY38" i="21" s="1"/>
  <c r="BZ38" i="21" s="1"/>
  <c r="CA38" i="21" s="1"/>
  <c r="CB38" i="21" s="1"/>
  <c r="EO56" i="1"/>
  <c r="FO31" i="22"/>
  <c r="DY29" i="24"/>
  <c r="DY82" i="24" s="1"/>
  <c r="DL56" i="8"/>
  <c r="N57" i="1"/>
  <c r="D21" i="8"/>
  <c r="S21" i="12"/>
  <c r="BY55" i="25"/>
  <c r="BY56" i="25"/>
  <c r="CW55" i="25"/>
  <c r="CW56" i="25"/>
  <c r="FC56" i="26"/>
  <c r="FC55" i="26"/>
  <c r="CQ10" i="21"/>
  <c r="CQ12" i="21" s="1"/>
  <c r="FK29" i="2"/>
  <c r="FK31" i="2"/>
  <c r="EU31" i="2"/>
  <c r="EU29" i="2"/>
  <c r="EE31" i="2"/>
  <c r="EE29" i="2"/>
  <c r="CI31" i="2"/>
  <c r="CI29" i="2"/>
  <c r="BS29" i="2"/>
  <c r="BS31" i="2"/>
  <c r="AU31" i="2"/>
  <c r="AU29" i="2"/>
  <c r="AM29" i="2"/>
  <c r="AM31" i="2"/>
  <c r="O31" i="2"/>
  <c r="O29" i="2"/>
  <c r="BK31" i="2"/>
  <c r="CB55" i="25"/>
  <c r="FO29" i="1"/>
  <c r="J57" i="26"/>
  <c r="CT56" i="21"/>
  <c r="BL55" i="25"/>
  <c r="R31" i="21"/>
  <c r="EY21" i="11"/>
  <c r="AY21" i="12"/>
  <c r="AK21" i="12"/>
  <c r="EJ31" i="1"/>
  <c r="EJ29" i="1"/>
  <c r="DD29" i="1"/>
  <c r="DD31" i="1"/>
  <c r="CU29" i="1"/>
  <c r="CU31" i="1"/>
  <c r="O31" i="1"/>
  <c r="O29" i="1"/>
  <c r="BS55" i="25"/>
  <c r="EE55" i="25"/>
  <c r="EE56" i="25"/>
  <c r="BU55" i="26"/>
  <c r="BU56" i="26"/>
  <c r="CC56" i="26"/>
  <c r="CC55" i="26"/>
  <c r="DY55" i="26"/>
  <c r="DY56" i="26"/>
  <c r="EG56" i="26"/>
  <c r="EG55" i="26"/>
  <c r="EO56" i="26"/>
  <c r="EO55" i="26"/>
  <c r="FM55" i="26"/>
  <c r="FM56" i="26"/>
  <c r="ES29" i="2"/>
  <c r="ES31" i="2"/>
  <c r="EC29" i="2"/>
  <c r="EC31" i="2"/>
  <c r="K29" i="8"/>
  <c r="K86" i="8" s="1"/>
  <c r="K31" i="8"/>
  <c r="FG29" i="23"/>
  <c r="FG31" i="23"/>
  <c r="S31" i="23"/>
  <c r="S29" i="23"/>
  <c r="S84" i="23" s="1"/>
  <c r="D29" i="9"/>
  <c r="D83" i="9" s="1"/>
  <c r="D31" i="9"/>
  <c r="EK29" i="9"/>
  <c r="EK86" i="9" s="1"/>
  <c r="EK31" i="9"/>
  <c r="BI29" i="9"/>
  <c r="BI87" i="9" s="1"/>
  <c r="BI31" i="9"/>
  <c r="FE31" i="24"/>
  <c r="FE29" i="24"/>
  <c r="FE87" i="24" s="1"/>
  <c r="DQ29" i="24"/>
  <c r="DQ84" i="24" s="1"/>
  <c r="DQ31" i="24"/>
  <c r="DI29" i="24"/>
  <c r="DI82" i="24" s="1"/>
  <c r="DI31" i="24"/>
  <c r="I29" i="24"/>
  <c r="I86" i="24" s="1"/>
  <c r="I31" i="24"/>
  <c r="FR29" i="11"/>
  <c r="FR87" i="11" s="1"/>
  <c r="FR31" i="11"/>
  <c r="AL31" i="11"/>
  <c r="AL29" i="11"/>
  <c r="AL82" i="11" s="1"/>
  <c r="V29" i="11"/>
  <c r="V87" i="11" s="1"/>
  <c r="V31" i="11"/>
  <c r="FQ31" i="25"/>
  <c r="FQ29" i="25"/>
  <c r="FI31" i="25"/>
  <c r="FI29" i="25"/>
  <c r="FI86" i="25" s="1"/>
  <c r="FA29" i="25"/>
  <c r="FA82" i="25" s="1"/>
  <c r="FA31" i="25"/>
  <c r="CG31" i="25"/>
  <c r="CG29" i="25"/>
  <c r="CG84" i="25" s="1"/>
  <c r="AJ29" i="25"/>
  <c r="AJ84" i="25" s="1"/>
  <c r="AJ31" i="25"/>
  <c r="DR55" i="8"/>
  <c r="DR56" i="8"/>
  <c r="CM56" i="8"/>
  <c r="CM55" i="8"/>
  <c r="BL55" i="8"/>
  <c r="CE56" i="9"/>
  <c r="CE55" i="9"/>
  <c r="FM56" i="11"/>
  <c r="FM55" i="11"/>
  <c r="ES55" i="11"/>
  <c r="ES56" i="11"/>
  <c r="CQ55" i="11"/>
  <c r="CQ56" i="11"/>
  <c r="AK56" i="11"/>
  <c r="AK57" i="11"/>
  <c r="FO56" i="12"/>
  <c r="FO55" i="12"/>
  <c r="DN56" i="12"/>
  <c r="DN55" i="12"/>
  <c r="DD55" i="12"/>
  <c r="DD56" i="12"/>
  <c r="H56" i="12"/>
  <c r="H57" i="12"/>
  <c r="R57" i="21"/>
  <c r="R56" i="21"/>
  <c r="X57" i="22"/>
  <c r="X56" i="22"/>
  <c r="K57" i="23"/>
  <c r="K56" i="23"/>
  <c r="S56" i="23"/>
  <c r="S57" i="23"/>
  <c r="AA56" i="24"/>
  <c r="AA57" i="24"/>
  <c r="AI56" i="24"/>
  <c r="AI57" i="24"/>
  <c r="CM55" i="24"/>
  <c r="CM56" i="24"/>
  <c r="DC55" i="24"/>
  <c r="DC56" i="24"/>
  <c r="DK56" i="24"/>
  <c r="DK55" i="24"/>
  <c r="DS55" i="24"/>
  <c r="DS56" i="24"/>
  <c r="EI56" i="24"/>
  <c r="EI55" i="24"/>
  <c r="AF56" i="25"/>
  <c r="AF57" i="25"/>
  <c r="AV57" i="25"/>
  <c r="DH55" i="25"/>
  <c r="DH56" i="25"/>
  <c r="BF55" i="26"/>
  <c r="BF57" i="26"/>
  <c r="BV55" i="26"/>
  <c r="BV56" i="26"/>
  <c r="CL55" i="26"/>
  <c r="CL56" i="26"/>
  <c r="EX29" i="23"/>
  <c r="EX31" i="23"/>
  <c r="DR31" i="23"/>
  <c r="DR29" i="23"/>
  <c r="DJ29" i="23"/>
  <c r="DJ31" i="23"/>
  <c r="AX31" i="23"/>
  <c r="AX29" i="23"/>
  <c r="Z31" i="23"/>
  <c r="Z29" i="23"/>
  <c r="J31" i="23"/>
  <c r="J29" i="23"/>
  <c r="EJ29" i="9"/>
  <c r="EJ84" i="9" s="1"/>
  <c r="EJ31" i="9"/>
  <c r="DD29" i="9"/>
  <c r="DD82" i="9" s="1"/>
  <c r="DD31" i="9"/>
  <c r="CV31" i="9"/>
  <c r="CV29" i="9"/>
  <c r="CV86" i="9" s="1"/>
  <c r="BP29" i="9"/>
  <c r="BP86" i="9" s="1"/>
  <c r="BP31" i="9"/>
  <c r="T31" i="9"/>
  <c r="T29" i="9"/>
  <c r="L31" i="9"/>
  <c r="L29" i="9"/>
  <c r="L84" i="9" s="1"/>
  <c r="EN29" i="24"/>
  <c r="EN87" i="24" s="1"/>
  <c r="EN31" i="24"/>
  <c r="DX29" i="24"/>
  <c r="DX84" i="24" s="1"/>
  <c r="DX31" i="24"/>
  <c r="DP31" i="24"/>
  <c r="DP29" i="24"/>
  <c r="CB29" i="24"/>
  <c r="CB87" i="24" s="1"/>
  <c r="CB31" i="24"/>
  <c r="BP29" i="25"/>
  <c r="BP87" i="25" s="1"/>
  <c r="U29" i="8"/>
  <c r="M31" i="8"/>
  <c r="FN29" i="1"/>
  <c r="FN31" i="1"/>
  <c r="AA56" i="21"/>
  <c r="AA57" i="21"/>
  <c r="V21" i="26"/>
  <c r="EL21" i="26"/>
  <c r="BG29" i="2"/>
  <c r="BG31" i="2"/>
  <c r="K31" i="2"/>
  <c r="K29" i="2"/>
  <c r="Y31" i="22"/>
  <c r="Y29" i="22"/>
  <c r="Y87" i="22" s="1"/>
  <c r="I29" i="22"/>
  <c r="I87" i="22" s="1"/>
  <c r="I31" i="22"/>
  <c r="EM29" i="8"/>
  <c r="EM31" i="8"/>
  <c r="DW29" i="8"/>
  <c r="DW31" i="8"/>
  <c r="CI31" i="8"/>
  <c r="CI29" i="8"/>
  <c r="AO31" i="8"/>
  <c r="AO29" i="8"/>
  <c r="FE29" i="23"/>
  <c r="FE31" i="23"/>
  <c r="Y29" i="23"/>
  <c r="Y84" i="23" s="1"/>
  <c r="Y31" i="23"/>
  <c r="Q31" i="23"/>
  <c r="Q29" i="23"/>
  <c r="Q86" i="23" s="1"/>
  <c r="DS29" i="9"/>
  <c r="DS87" i="9" s="1"/>
  <c r="DS31" i="9"/>
  <c r="EE31" i="24"/>
  <c r="EE29" i="24"/>
  <c r="EE86" i="24" s="1"/>
  <c r="ER31" i="11"/>
  <c r="ER29" i="11"/>
  <c r="CV29" i="11"/>
  <c r="CV87" i="11" s="1"/>
  <c r="CV31" i="11"/>
  <c r="D39" i="11"/>
  <c r="E39" i="11" s="1"/>
  <c r="F39" i="11" s="1"/>
  <c r="G39" i="11" s="1"/>
  <c r="H39" i="11" s="1"/>
  <c r="I39" i="11" s="1"/>
  <c r="J39" i="11" s="1"/>
  <c r="K39" i="11" s="1"/>
  <c r="L39" i="11" s="1"/>
  <c r="M39" i="11" s="1"/>
  <c r="N39" i="11" s="1"/>
  <c r="O39" i="11" s="1"/>
  <c r="P39" i="11" s="1"/>
  <c r="Q39" i="11" s="1"/>
  <c r="R39" i="11" s="1"/>
  <c r="S39" i="11" s="1"/>
  <c r="T39" i="11" s="1"/>
  <c r="U39" i="11" s="1"/>
  <c r="V39" i="11" s="1"/>
  <c r="W39" i="11" s="1"/>
  <c r="X39" i="11" s="1"/>
  <c r="Y39" i="11" s="1"/>
  <c r="Z39" i="11" s="1"/>
  <c r="AA39" i="11" s="1"/>
  <c r="D38" i="11"/>
  <c r="E38" i="11" s="1"/>
  <c r="F38" i="11" s="1"/>
  <c r="G38" i="11" s="1"/>
  <c r="H38" i="11" s="1"/>
  <c r="I38" i="11" s="1"/>
  <c r="J38" i="11" s="1"/>
  <c r="K38" i="11" s="1"/>
  <c r="L38" i="11" s="1"/>
  <c r="M38" i="11" s="1"/>
  <c r="N38" i="11" s="1"/>
  <c r="O38" i="11" s="1"/>
  <c r="P38" i="11" s="1"/>
  <c r="Q38" i="11" s="1"/>
  <c r="R38" i="11" s="1"/>
  <c r="S38" i="11" s="1"/>
  <c r="T38" i="11" s="1"/>
  <c r="U38" i="11" s="1"/>
  <c r="V38" i="11" s="1"/>
  <c r="W38" i="11" s="1"/>
  <c r="X38" i="11" s="1"/>
  <c r="Y38" i="11" s="1"/>
  <c r="Z38" i="11" s="1"/>
  <c r="AA38" i="11" s="1"/>
  <c r="AB38" i="11" s="1"/>
  <c r="AC38" i="11" s="1"/>
  <c r="AD38" i="11" s="1"/>
  <c r="AE38" i="11" s="1"/>
  <c r="AF38" i="11" s="1"/>
  <c r="AG38" i="11" s="1"/>
  <c r="AH38" i="11" s="1"/>
  <c r="AI38" i="11" s="1"/>
  <c r="AJ38" i="11" s="1"/>
  <c r="AK38" i="11" s="1"/>
  <c r="AL38" i="11" s="1"/>
  <c r="AM38" i="11" s="1"/>
  <c r="AN38" i="11" s="1"/>
  <c r="AO38" i="11" s="1"/>
  <c r="AP38" i="11" s="1"/>
  <c r="AQ38" i="11" s="1"/>
  <c r="AR38" i="11" s="1"/>
  <c r="AS38" i="11" s="1"/>
  <c r="AT38" i="11" s="1"/>
  <c r="AU38" i="11" s="1"/>
  <c r="AV38" i="11" s="1"/>
  <c r="AW38" i="11" s="1"/>
  <c r="AX38" i="11" s="1"/>
  <c r="AY38" i="11" s="1"/>
  <c r="AZ38" i="11" s="1"/>
  <c r="BA38" i="11" s="1"/>
  <c r="BB38" i="11" s="1"/>
  <c r="BC38" i="11" s="1"/>
  <c r="BD38" i="11" s="1"/>
  <c r="BE38" i="11" s="1"/>
  <c r="BF38" i="11" s="1"/>
  <c r="BG38" i="11" s="1"/>
  <c r="BH38" i="11" s="1"/>
  <c r="BI38" i="11" s="1"/>
  <c r="BJ38" i="11" s="1"/>
  <c r="BK38" i="11" s="1"/>
  <c r="BL38" i="11" s="1"/>
  <c r="BM38" i="11" s="1"/>
  <c r="BN38" i="11" s="1"/>
  <c r="BO38" i="11" s="1"/>
  <c r="BP38" i="11" s="1"/>
  <c r="BQ38" i="11" s="1"/>
  <c r="BR38" i="11" s="1"/>
  <c r="BS38" i="11" s="1"/>
  <c r="BT38" i="11" s="1"/>
  <c r="BU38" i="11" s="1"/>
  <c r="BV38" i="11" s="1"/>
  <c r="BW38" i="11" s="1"/>
  <c r="BX38" i="11" s="1"/>
  <c r="BY38" i="11" s="1"/>
  <c r="BZ38" i="11" s="1"/>
  <c r="CA38" i="11" s="1"/>
  <c r="CB38" i="11" s="1"/>
  <c r="DS29" i="25"/>
  <c r="DS86" i="25" s="1"/>
  <c r="DS31" i="25"/>
  <c r="EX31" i="12"/>
  <c r="EX29" i="12"/>
  <c r="EX84" i="12" s="1"/>
  <c r="AK31" i="8"/>
  <c r="K29" i="1"/>
  <c r="K31" i="1"/>
  <c r="BB21" i="26"/>
  <c r="DF21" i="26"/>
  <c r="DV21" i="26"/>
  <c r="BV21" i="26"/>
  <c r="DU29" i="23"/>
  <c r="U31" i="23"/>
  <c r="AQ21" i="11"/>
  <c r="FK21" i="12"/>
  <c r="BE57" i="8"/>
  <c r="BE55" i="8"/>
  <c r="AG56" i="8"/>
  <c r="AG57" i="8"/>
  <c r="W57" i="8"/>
  <c r="W56" i="8"/>
  <c r="F57" i="8"/>
  <c r="F56" i="8"/>
  <c r="DG55" i="9"/>
  <c r="DG56" i="9"/>
  <c r="AA56" i="12"/>
  <c r="AA57" i="12"/>
  <c r="D53" i="11"/>
  <c r="E53" i="11" s="1"/>
  <c r="F53" i="11" s="1"/>
  <c r="G53" i="11" s="1"/>
  <c r="H53" i="11" s="1"/>
  <c r="I53" i="11" s="1"/>
  <c r="J53" i="11" s="1"/>
  <c r="K53" i="11" s="1"/>
  <c r="L53" i="11" s="1"/>
  <c r="M53" i="11" s="1"/>
  <c r="N53" i="11" s="1"/>
  <c r="O53" i="11" s="1"/>
  <c r="P53" i="11" s="1"/>
  <c r="Q53" i="11" s="1"/>
  <c r="R53" i="11" s="1"/>
  <c r="S53" i="11" s="1"/>
  <c r="T53" i="11" s="1"/>
  <c r="U53" i="11" s="1"/>
  <c r="V53" i="11" s="1"/>
  <c r="W53" i="11" s="1"/>
  <c r="X53" i="11" s="1"/>
  <c r="Y53" i="11" s="1"/>
  <c r="Z53" i="11" s="1"/>
  <c r="AA53" i="11" s="1"/>
  <c r="AB53" i="11" s="1"/>
  <c r="AC53" i="11" s="1"/>
  <c r="AD53" i="11" s="1"/>
  <c r="AE53" i="11" s="1"/>
  <c r="AF53" i="11" s="1"/>
  <c r="AG53" i="11" s="1"/>
  <c r="AH53" i="11" s="1"/>
  <c r="AI53" i="11" s="1"/>
  <c r="AJ53" i="11" s="1"/>
  <c r="AK53" i="11" s="1"/>
  <c r="AL53" i="11" s="1"/>
  <c r="AM53" i="11" s="1"/>
  <c r="AN53" i="11" s="1"/>
  <c r="AO53" i="11" s="1"/>
  <c r="AP53" i="11" s="1"/>
  <c r="AQ53" i="11" s="1"/>
  <c r="AR53" i="11" s="1"/>
  <c r="AS53" i="11" s="1"/>
  <c r="AT53" i="11" s="1"/>
  <c r="AU53" i="11" s="1"/>
  <c r="AV53" i="11" s="1"/>
  <c r="AW53" i="11" s="1"/>
  <c r="AX53" i="11" s="1"/>
  <c r="AY53" i="11" s="1"/>
  <c r="AZ53" i="11" s="1"/>
  <c r="BA53" i="11" s="1"/>
  <c r="BB53" i="11" s="1"/>
  <c r="BC53" i="11" s="1"/>
  <c r="BD53" i="11" s="1"/>
  <c r="BE53" i="11" s="1"/>
  <c r="DT56" i="21"/>
  <c r="DT55" i="21"/>
  <c r="E21" i="21"/>
  <c r="CL56" i="22"/>
  <c r="CL55" i="22"/>
  <c r="BT21" i="24"/>
  <c r="P31" i="24"/>
  <c r="P29" i="24"/>
  <c r="P87" i="24" s="1"/>
  <c r="AR29" i="25"/>
  <c r="AR86" i="25" s="1"/>
  <c r="AR31" i="25"/>
  <c r="FP55" i="23"/>
  <c r="FP56" i="23"/>
  <c r="BJ21" i="26"/>
  <c r="CH21" i="26"/>
  <c r="DN21" i="26"/>
  <c r="I31" i="21"/>
  <c r="I29" i="21"/>
  <c r="I83" i="21" s="1"/>
  <c r="FQ31" i="11"/>
  <c r="FH56" i="24"/>
  <c r="DS31" i="8"/>
  <c r="FI31" i="11"/>
  <c r="FP21" i="11"/>
  <c r="EH55" i="1"/>
  <c r="EH56" i="1"/>
  <c r="EG56" i="25"/>
  <c r="DD55" i="24"/>
  <c r="BG31" i="8"/>
  <c r="CB31" i="1"/>
  <c r="EI56" i="9"/>
  <c r="AK31" i="11"/>
  <c r="D29" i="11"/>
  <c r="D83" i="11" s="1"/>
  <c r="E83" i="11" s="1"/>
  <c r="S29" i="2"/>
  <c r="I31" i="8"/>
  <c r="DS56" i="26"/>
  <c r="CF56" i="23"/>
  <c r="AZ57" i="24"/>
  <c r="AX29" i="1"/>
  <c r="EK31" i="23"/>
  <c r="EY31" i="8"/>
  <c r="FO31" i="12"/>
  <c r="Y29" i="21"/>
  <c r="Y83" i="21" s="1"/>
  <c r="P21" i="9"/>
  <c r="BN21" i="11"/>
  <c r="K21" i="12"/>
  <c r="EW21" i="2"/>
  <c r="M21" i="2"/>
  <c r="C21" i="21"/>
  <c r="AO57" i="23"/>
  <c r="AO56" i="23"/>
  <c r="CY21" i="23"/>
  <c r="DA56" i="24"/>
  <c r="DA55" i="24"/>
  <c r="DQ55" i="24"/>
  <c r="DQ56" i="24"/>
  <c r="EO56" i="24"/>
  <c r="EO55" i="24"/>
  <c r="FM55" i="24"/>
  <c r="FM56" i="24"/>
  <c r="DL29" i="12"/>
  <c r="DL84" i="12" s="1"/>
  <c r="DL31" i="12"/>
  <c r="DD29" i="12"/>
  <c r="DD86" i="12" s="1"/>
  <c r="DD31" i="12"/>
  <c r="EY29" i="12"/>
  <c r="EY87" i="12" s="1"/>
  <c r="EY31" i="12"/>
  <c r="EL31" i="26"/>
  <c r="EL29" i="26"/>
  <c r="EL84" i="26" s="1"/>
  <c r="Y57" i="11"/>
  <c r="EN56" i="2"/>
  <c r="FN21" i="1"/>
  <c r="AN21" i="2"/>
  <c r="EW21" i="8"/>
  <c r="AY21" i="11"/>
  <c r="CV56" i="1"/>
  <c r="EH21" i="2"/>
  <c r="EQ21" i="12"/>
  <c r="FE21" i="12"/>
  <c r="BZ21" i="2"/>
  <c r="D54" i="22"/>
  <c r="E54" i="22" s="1"/>
  <c r="F54" i="22" s="1"/>
  <c r="G54" i="22" s="1"/>
  <c r="H54" i="22" s="1"/>
  <c r="I54" i="22" s="1"/>
  <c r="J54" i="22" s="1"/>
  <c r="K54" i="22" s="1"/>
  <c r="L54" i="22" s="1"/>
  <c r="M54" i="22" s="1"/>
  <c r="N54" i="22" s="1"/>
  <c r="O54" i="22" s="1"/>
  <c r="P54" i="22" s="1"/>
  <c r="Q54" i="22" s="1"/>
  <c r="R54" i="22" s="1"/>
  <c r="S54" i="22" s="1"/>
  <c r="T54" i="22" s="1"/>
  <c r="U54" i="22" s="1"/>
  <c r="V54" i="22" s="1"/>
  <c r="W54" i="22" s="1"/>
  <c r="X54" i="22" s="1"/>
  <c r="Y54" i="22" s="1"/>
  <c r="Z54" i="22" s="1"/>
  <c r="AA54" i="22" s="1"/>
  <c r="AB54" i="22" s="1"/>
  <c r="AC54" i="22" s="1"/>
  <c r="AD54" i="22" s="1"/>
  <c r="AE54" i="22" s="1"/>
  <c r="AF54" i="22" s="1"/>
  <c r="AG54" i="22" s="1"/>
  <c r="AH54" i="22" s="1"/>
  <c r="AI54" i="22" s="1"/>
  <c r="AJ54" i="22" s="1"/>
  <c r="AK54" i="22" s="1"/>
  <c r="AL54" i="22" s="1"/>
  <c r="AM54" i="22" s="1"/>
  <c r="AN54" i="22" s="1"/>
  <c r="AO54" i="22" s="1"/>
  <c r="AP54" i="22" s="1"/>
  <c r="AQ54" i="22" s="1"/>
  <c r="AR54" i="22" s="1"/>
  <c r="AS54" i="22" s="1"/>
  <c r="AT54" i="22" s="1"/>
  <c r="AU54" i="22" s="1"/>
  <c r="AV54" i="22" s="1"/>
  <c r="AW54" i="22" s="1"/>
  <c r="AX54" i="22" s="1"/>
  <c r="AY54" i="22" s="1"/>
  <c r="AZ54" i="22" s="1"/>
  <c r="BA54" i="22" s="1"/>
  <c r="BB54" i="22" s="1"/>
  <c r="BC54" i="22" s="1"/>
  <c r="BD54" i="22" s="1"/>
  <c r="BE54" i="22" s="1"/>
  <c r="BF54" i="22" s="1"/>
  <c r="BG54" i="22" s="1"/>
  <c r="BH54" i="22" s="1"/>
  <c r="BI54" i="22" s="1"/>
  <c r="BJ54" i="22" s="1"/>
  <c r="BK54" i="22" s="1"/>
  <c r="BL54" i="22" s="1"/>
  <c r="BM54" i="22" s="1"/>
  <c r="BN54" i="22" s="1"/>
  <c r="BO54" i="22" s="1"/>
  <c r="BP54" i="22" s="1"/>
  <c r="BQ54" i="22" s="1"/>
  <c r="BR54" i="22" s="1"/>
  <c r="BS54" i="22" s="1"/>
  <c r="BT54" i="22" s="1"/>
  <c r="BU54" i="22" s="1"/>
  <c r="DF21" i="23"/>
  <c r="DN21" i="23"/>
  <c r="EL21" i="23"/>
  <c r="CW21" i="24"/>
  <c r="FA21" i="24"/>
  <c r="H21" i="25"/>
  <c r="AN21" i="25"/>
  <c r="CB21" i="25"/>
  <c r="FD21" i="25"/>
  <c r="K21" i="25"/>
  <c r="S21" i="25"/>
  <c r="DC21" i="25"/>
  <c r="DS21" i="25"/>
  <c r="EQ21" i="25"/>
  <c r="EY21" i="25"/>
  <c r="FG21" i="25"/>
  <c r="Y21" i="26"/>
  <c r="CC21" i="26"/>
  <c r="DM21" i="26"/>
  <c r="FP10" i="21"/>
  <c r="FP12" i="21" s="1"/>
  <c r="DZ21" i="1"/>
  <c r="AG21" i="9"/>
  <c r="BK21" i="11"/>
  <c r="D52" i="11"/>
  <c r="E52" i="11" s="1"/>
  <c r="F52" i="11" s="1"/>
  <c r="G52" i="11" s="1"/>
  <c r="H52" i="11" s="1"/>
  <c r="I52" i="11" s="1"/>
  <c r="J52" i="11" s="1"/>
  <c r="K52" i="11" s="1"/>
  <c r="L52" i="11" s="1"/>
  <c r="M52" i="11" s="1"/>
  <c r="N52" i="11" s="1"/>
  <c r="O52" i="11" s="1"/>
  <c r="P52" i="11" s="1"/>
  <c r="Q52" i="11" s="1"/>
  <c r="R52" i="11" s="1"/>
  <c r="S52" i="11" s="1"/>
  <c r="T52" i="11" s="1"/>
  <c r="U52" i="11" s="1"/>
  <c r="V52" i="11" s="1"/>
  <c r="W52" i="11" s="1"/>
  <c r="X52" i="11" s="1"/>
  <c r="Y52" i="11" s="1"/>
  <c r="Z52" i="11" s="1"/>
  <c r="AA52" i="11" s="1"/>
  <c r="AB52" i="11" s="1"/>
  <c r="AC52" i="11" s="1"/>
  <c r="AD52" i="11" s="1"/>
  <c r="AE52" i="11" s="1"/>
  <c r="AF52" i="11" s="1"/>
  <c r="AG52" i="11" s="1"/>
  <c r="AH52" i="11" s="1"/>
  <c r="AI52" i="11" s="1"/>
  <c r="AJ52" i="11" s="1"/>
  <c r="AK52" i="11" s="1"/>
  <c r="AL52" i="11" s="1"/>
  <c r="AM52" i="11" s="1"/>
  <c r="AN52" i="11" s="1"/>
  <c r="AO52" i="11" s="1"/>
  <c r="AP52" i="11" s="1"/>
  <c r="AQ52" i="11" s="1"/>
  <c r="AR52" i="11" s="1"/>
  <c r="AS52" i="11" s="1"/>
  <c r="AT52" i="11" s="1"/>
  <c r="AU52" i="11" s="1"/>
  <c r="AV52" i="11" s="1"/>
  <c r="AW52" i="11" s="1"/>
  <c r="AX52" i="11" s="1"/>
  <c r="AY52" i="11" s="1"/>
  <c r="AZ52" i="11" s="1"/>
  <c r="BA52" i="11" s="1"/>
  <c r="BB52" i="11" s="1"/>
  <c r="BC52" i="11" s="1"/>
  <c r="BD52" i="11" s="1"/>
  <c r="BE52" i="11" s="1"/>
  <c r="BF52" i="11" s="1"/>
  <c r="BG52" i="11" s="1"/>
  <c r="BH52" i="11" s="1"/>
  <c r="BI52" i="11" s="1"/>
  <c r="BJ52" i="11" s="1"/>
  <c r="BK52" i="11" s="1"/>
  <c r="CN21" i="1"/>
  <c r="CK21" i="1"/>
  <c r="AP21" i="1"/>
  <c r="AB21" i="1"/>
  <c r="M21" i="22"/>
  <c r="BY21" i="22"/>
  <c r="BX10" i="11"/>
  <c r="BX12" i="11" s="1"/>
  <c r="BH55" i="25"/>
  <c r="CF55" i="25"/>
  <c r="CF56" i="25"/>
  <c r="CV56" i="25"/>
  <c r="CV55" i="25"/>
  <c r="DT55" i="25"/>
  <c r="DT56" i="25"/>
  <c r="EZ55" i="25"/>
  <c r="EZ56" i="25"/>
  <c r="BB57" i="26"/>
  <c r="DN55" i="26"/>
  <c r="DN56" i="26"/>
  <c r="EM31" i="21"/>
  <c r="EM29" i="21"/>
  <c r="BS29" i="21"/>
  <c r="BS83" i="21" s="1"/>
  <c r="BS31" i="21"/>
  <c r="N31" i="21"/>
  <c r="N29" i="21"/>
  <c r="EF29" i="2"/>
  <c r="EF31" i="2"/>
  <c r="CN31" i="8"/>
  <c r="CN29" i="8"/>
  <c r="EL31" i="23"/>
  <c r="EL29" i="23"/>
  <c r="FC56" i="1"/>
  <c r="FC55" i="1"/>
  <c r="FG56" i="2"/>
  <c r="FG55" i="2"/>
  <c r="CH56" i="2"/>
  <c r="CH55" i="2"/>
  <c r="AC56" i="2"/>
  <c r="AC57" i="2"/>
  <c r="FQ56" i="8"/>
  <c r="FQ55" i="8"/>
  <c r="AB57" i="8"/>
  <c r="AB56" i="8"/>
  <c r="L56" i="8"/>
  <c r="L57" i="8"/>
  <c r="FN56" i="9"/>
  <c r="FN55" i="9"/>
  <c r="DN55" i="9"/>
  <c r="DN56" i="9"/>
  <c r="EW55" i="11"/>
  <c r="EW56" i="11"/>
  <c r="BM55" i="12"/>
  <c r="BZ55" i="22"/>
  <c r="BZ56" i="22"/>
  <c r="CX56" i="22"/>
  <c r="CX55" i="22"/>
  <c r="C21" i="25"/>
  <c r="DW31" i="21"/>
  <c r="CY56" i="1"/>
  <c r="ED31" i="23"/>
  <c r="FS29" i="2"/>
  <c r="FS82" i="2" s="1"/>
  <c r="EE29" i="21"/>
  <c r="EK56" i="9"/>
  <c r="DX31" i="2"/>
  <c r="AL29" i="21"/>
  <c r="AL83" i="21" s="1"/>
  <c r="AJ57" i="25"/>
  <c r="Y21" i="2"/>
  <c r="AL21" i="12"/>
  <c r="D56" i="25"/>
  <c r="D57" i="25"/>
  <c r="T57" i="25"/>
  <c r="T56" i="25"/>
  <c r="AZ57" i="25"/>
  <c r="CN55" i="25"/>
  <c r="CN56" i="25"/>
  <c r="EB56" i="25"/>
  <c r="EB55" i="25"/>
  <c r="FP55" i="25"/>
  <c r="FP56" i="25"/>
  <c r="BZ55" i="26"/>
  <c r="BZ56" i="26"/>
  <c r="V29" i="21"/>
  <c r="V31" i="21"/>
  <c r="CB31" i="2"/>
  <c r="CB29" i="2"/>
  <c r="DX55" i="2"/>
  <c r="DX56" i="2"/>
  <c r="BE57" i="2"/>
  <c r="BE55" i="2"/>
  <c r="F57" i="2"/>
  <c r="F56" i="2"/>
  <c r="AP56" i="8"/>
  <c r="AP57" i="8"/>
  <c r="C56" i="8"/>
  <c r="C57" i="8"/>
  <c r="EN55" i="9"/>
  <c r="EN56" i="9"/>
  <c r="DY56" i="9"/>
  <c r="DY55" i="9"/>
  <c r="AS57" i="9"/>
  <c r="AL56" i="9"/>
  <c r="AL57" i="9"/>
  <c r="EM56" i="11"/>
  <c r="EM55" i="11"/>
  <c r="CF55" i="11"/>
  <c r="CF56" i="11"/>
  <c r="U57" i="12"/>
  <c r="U56" i="12"/>
  <c r="DP55" i="21"/>
  <c r="DP56" i="21"/>
  <c r="FJ55" i="22"/>
  <c r="FJ56" i="22"/>
  <c r="DP29" i="2"/>
  <c r="I56" i="11"/>
  <c r="AE57" i="11"/>
  <c r="AU31" i="21"/>
  <c r="DK55" i="2"/>
  <c r="AB57" i="25"/>
  <c r="AB56" i="25"/>
  <c r="BP55" i="25"/>
  <c r="EJ55" i="25"/>
  <c r="EJ56" i="25"/>
  <c r="FH56" i="25"/>
  <c r="FH55" i="25"/>
  <c r="CI31" i="21"/>
  <c r="CI29" i="21"/>
  <c r="BT29" i="2"/>
  <c r="BT31" i="2"/>
  <c r="P29" i="2"/>
  <c r="P31" i="2"/>
  <c r="EJ29" i="8"/>
  <c r="EJ31" i="8"/>
  <c r="AL29" i="23"/>
  <c r="AL31" i="23"/>
  <c r="F29" i="1"/>
  <c r="F31" i="1"/>
  <c r="EI55" i="1"/>
  <c r="EI56" i="1"/>
  <c r="BH55" i="2"/>
  <c r="AX57" i="2"/>
  <c r="L56" i="2"/>
  <c r="L57" i="2"/>
  <c r="AS57" i="2"/>
  <c r="AW57" i="8"/>
  <c r="H57" i="8"/>
  <c r="H56" i="8"/>
  <c r="FK56" i="9"/>
  <c r="FK55" i="9"/>
  <c r="ET55" i="9"/>
  <c r="ET56" i="9"/>
  <c r="DV55" i="9"/>
  <c r="DV56" i="9"/>
  <c r="Q56" i="12"/>
  <c r="Q57" i="12"/>
  <c r="CI56" i="1"/>
  <c r="CK56" i="12"/>
  <c r="ET55" i="2"/>
  <c r="L56" i="25"/>
  <c r="L57" i="25"/>
  <c r="BX55" i="25"/>
  <c r="BX56" i="25"/>
  <c r="DD56" i="25"/>
  <c r="DD55" i="25"/>
  <c r="ER56" i="25"/>
  <c r="ER55" i="25"/>
  <c r="M10" i="21"/>
  <c r="M12" i="21" s="1"/>
  <c r="I10" i="21"/>
  <c r="I12" i="21" s="1"/>
  <c r="BK29" i="21"/>
  <c r="BK83" i="21" s="1"/>
  <c r="BK31" i="21"/>
  <c r="F31" i="21"/>
  <c r="F29" i="21"/>
  <c r="F86" i="21" s="1"/>
  <c r="EN31" i="2"/>
  <c r="EN29" i="2"/>
  <c r="FM55" i="1"/>
  <c r="FM56" i="1"/>
  <c r="DJ56" i="1"/>
  <c r="DJ55" i="1"/>
  <c r="BG55" i="1"/>
  <c r="DE55" i="2"/>
  <c r="DE56" i="2"/>
  <c r="CK55" i="2"/>
  <c r="CK56" i="2"/>
  <c r="AT57" i="2"/>
  <c r="U56" i="2"/>
  <c r="U57" i="2"/>
  <c r="FH56" i="9"/>
  <c r="FH55" i="9"/>
  <c r="EQ56" i="9"/>
  <c r="EQ55" i="9"/>
  <c r="DA56" i="11"/>
  <c r="DA55" i="11"/>
  <c r="D56" i="12"/>
  <c r="D57" i="12"/>
  <c r="BY55" i="8"/>
  <c r="CT56" i="2"/>
  <c r="FF55" i="1"/>
  <c r="EF56" i="8"/>
  <c r="EF55" i="8"/>
  <c r="D57" i="8"/>
  <c r="D56" i="8"/>
  <c r="DT56" i="11"/>
  <c r="DT55" i="11"/>
  <c r="EM55" i="22"/>
  <c r="EM56" i="22"/>
  <c r="Q56" i="24"/>
  <c r="Q57" i="24"/>
  <c r="S57" i="8"/>
  <c r="FD55" i="9"/>
  <c r="FR56" i="1"/>
  <c r="T57" i="12"/>
  <c r="L56" i="12"/>
  <c r="FN29" i="24"/>
  <c r="FN82" i="24" s="1"/>
  <c r="AO56" i="24"/>
  <c r="CX55" i="12"/>
  <c r="EC55" i="1"/>
  <c r="EC56" i="1"/>
  <c r="DR56" i="1"/>
  <c r="DR55" i="1"/>
  <c r="V56" i="1"/>
  <c r="V57" i="1"/>
  <c r="J57" i="1"/>
  <c r="J56" i="1"/>
  <c r="J57" i="2"/>
  <c r="J56" i="2"/>
  <c r="CI56" i="8"/>
  <c r="CI55" i="8"/>
  <c r="Z56" i="8"/>
  <c r="M56" i="8"/>
  <c r="FS56" i="22"/>
  <c r="ED29" i="1"/>
  <c r="EP55" i="2"/>
  <c r="AH57" i="22"/>
  <c r="DD56" i="9"/>
  <c r="EA55" i="2"/>
  <c r="BV56" i="9"/>
  <c r="Y56" i="24"/>
  <c r="FE55" i="24"/>
  <c r="EH55" i="12"/>
  <c r="DI56" i="21"/>
  <c r="O56" i="12"/>
  <c r="DY56" i="21"/>
  <c r="D39" i="9"/>
  <c r="E39" i="9" s="1"/>
  <c r="F39" i="9" s="1"/>
  <c r="G39" i="9" s="1"/>
  <c r="H39" i="9" s="1"/>
  <c r="I39" i="9" s="1"/>
  <c r="J39" i="9" s="1"/>
  <c r="K39" i="9" s="1"/>
  <c r="L39" i="9" s="1"/>
  <c r="M39" i="9" s="1"/>
  <c r="N39" i="9" s="1"/>
  <c r="O39" i="9" s="1"/>
  <c r="P39" i="9" s="1"/>
  <c r="Q39" i="9" s="1"/>
  <c r="R39" i="9" s="1"/>
  <c r="S39" i="9" s="1"/>
  <c r="T39" i="9" s="1"/>
  <c r="U39" i="9" s="1"/>
  <c r="V39" i="9" s="1"/>
  <c r="W39" i="9" s="1"/>
  <c r="X39" i="9" s="1"/>
  <c r="Y39" i="9" s="1"/>
  <c r="Z39" i="9" s="1"/>
  <c r="AA39" i="9" s="1"/>
  <c r="D38" i="9"/>
  <c r="E38" i="9" s="1"/>
  <c r="F38" i="9" s="1"/>
  <c r="G38" i="9" s="1"/>
  <c r="H38" i="9" s="1"/>
  <c r="I38" i="9" s="1"/>
  <c r="J38" i="9" s="1"/>
  <c r="K38" i="9" s="1"/>
  <c r="L38" i="9" s="1"/>
  <c r="M38" i="9" s="1"/>
  <c r="N38" i="9" s="1"/>
  <c r="O38" i="9" s="1"/>
  <c r="P38" i="9" s="1"/>
  <c r="Q38" i="9" s="1"/>
  <c r="R38" i="9" s="1"/>
  <c r="S38" i="9" s="1"/>
  <c r="T38" i="9" s="1"/>
  <c r="U38" i="9" s="1"/>
  <c r="V38" i="9" s="1"/>
  <c r="W38" i="9" s="1"/>
  <c r="X38" i="9" s="1"/>
  <c r="Y38" i="9" s="1"/>
  <c r="Z38" i="9" s="1"/>
  <c r="AA38" i="9" s="1"/>
  <c r="AB38" i="9" s="1"/>
  <c r="AC38" i="9" s="1"/>
  <c r="AD38" i="9" s="1"/>
  <c r="AE38" i="9" s="1"/>
  <c r="AF38" i="9" s="1"/>
  <c r="AG38" i="9" s="1"/>
  <c r="AH38" i="9" s="1"/>
  <c r="AI38" i="9" s="1"/>
  <c r="AJ38" i="9" s="1"/>
  <c r="AK38" i="9" s="1"/>
  <c r="AL38" i="9" s="1"/>
  <c r="AM38" i="9" s="1"/>
  <c r="AN38" i="9" s="1"/>
  <c r="AO38" i="9" s="1"/>
  <c r="AP38" i="9" s="1"/>
  <c r="AQ38" i="9" s="1"/>
  <c r="AR38" i="9" s="1"/>
  <c r="AS38" i="9" s="1"/>
  <c r="AT38" i="9" s="1"/>
  <c r="AU38" i="9" s="1"/>
  <c r="AV38" i="9" s="1"/>
  <c r="AW38" i="9" s="1"/>
  <c r="AX38" i="9" s="1"/>
  <c r="AY38" i="9" s="1"/>
  <c r="AZ38" i="9" s="1"/>
  <c r="BA38" i="9" s="1"/>
  <c r="BB38" i="9" s="1"/>
  <c r="BC38" i="9" s="1"/>
  <c r="BD38" i="9" s="1"/>
  <c r="BE38" i="9" s="1"/>
  <c r="BF38" i="9" s="1"/>
  <c r="BG38" i="9" s="1"/>
  <c r="BH38" i="9" s="1"/>
  <c r="BI38" i="9" s="1"/>
  <c r="BJ38" i="9" s="1"/>
  <c r="BK38" i="9" s="1"/>
  <c r="BL38" i="9" s="1"/>
  <c r="BM38" i="9" s="1"/>
  <c r="BN38" i="9" s="1"/>
  <c r="BO38" i="9" s="1"/>
  <c r="BP38" i="9" s="1"/>
  <c r="BQ38" i="9" s="1"/>
  <c r="BR38" i="9" s="1"/>
  <c r="BS38" i="9" s="1"/>
  <c r="BT38" i="9" s="1"/>
  <c r="BU38" i="9" s="1"/>
  <c r="BV38" i="9" s="1"/>
  <c r="BW38" i="9" s="1"/>
  <c r="BX38" i="9" s="1"/>
  <c r="BY38" i="9" s="1"/>
  <c r="BZ38" i="9" s="1"/>
  <c r="CA38" i="9" s="1"/>
  <c r="CB38" i="9" s="1"/>
  <c r="FM31" i="9"/>
  <c r="FM29" i="9"/>
  <c r="FM84" i="9" s="1"/>
  <c r="FE31" i="9"/>
  <c r="FE29" i="9"/>
  <c r="FE86" i="9" s="1"/>
  <c r="ES31" i="24"/>
  <c r="ES29" i="24"/>
  <c r="EK29" i="24"/>
  <c r="EK31" i="24"/>
  <c r="EC29" i="24"/>
  <c r="EC84" i="24" s="1"/>
  <c r="EC31" i="24"/>
  <c r="BN31" i="11"/>
  <c r="BN29" i="11"/>
  <c r="FM31" i="25"/>
  <c r="FM29" i="25"/>
  <c r="FM86" i="25" s="1"/>
  <c r="FG56" i="11"/>
  <c r="FG55" i="11"/>
  <c r="AO31" i="1"/>
  <c r="AO29" i="1"/>
  <c r="Y56" i="21"/>
  <c r="Y57" i="21"/>
  <c r="DA56" i="21"/>
  <c r="DA55" i="21"/>
  <c r="DQ56" i="21"/>
  <c r="DQ55" i="21"/>
  <c r="FE56" i="21"/>
  <c r="FE55" i="21"/>
  <c r="BM55" i="24"/>
  <c r="AE56" i="22"/>
  <c r="BZ55" i="1"/>
  <c r="BZ31" i="12"/>
  <c r="BZ29" i="12"/>
  <c r="BZ86" i="12" s="1"/>
  <c r="AE57" i="8"/>
  <c r="BS55" i="12"/>
  <c r="EN55" i="12"/>
  <c r="F31" i="12"/>
  <c r="CY56" i="2"/>
  <c r="AH57" i="12"/>
  <c r="CB56" i="12"/>
  <c r="CC55" i="21"/>
  <c r="AG56" i="24"/>
  <c r="BU56" i="21"/>
  <c r="S57" i="11"/>
  <c r="BJ55" i="12"/>
  <c r="EU56" i="22"/>
  <c r="DG56" i="25"/>
  <c r="DG55" i="25"/>
  <c r="FK56" i="25"/>
  <c r="FK55" i="25"/>
  <c r="CU21" i="25"/>
  <c r="EA21" i="25"/>
  <c r="EI21" i="25"/>
  <c r="Y56" i="26"/>
  <c r="Y57" i="26"/>
  <c r="DA56" i="26"/>
  <c r="DA55" i="26"/>
  <c r="CF10" i="21"/>
  <c r="CF12" i="21" s="1"/>
  <c r="FQ31" i="2"/>
  <c r="FQ29" i="2"/>
  <c r="EY29" i="23"/>
  <c r="EY31" i="23"/>
  <c r="FH56" i="1"/>
  <c r="FH55" i="1"/>
  <c r="EV55" i="1"/>
  <c r="EV56" i="1"/>
  <c r="FC55" i="11"/>
  <c r="FC56" i="11"/>
  <c r="CC55" i="11"/>
  <c r="CC56" i="11"/>
  <c r="BI55" i="11"/>
  <c r="AO56" i="21"/>
  <c r="AO57" i="21"/>
  <c r="BM55" i="21"/>
  <c r="BS55" i="11"/>
  <c r="BL55" i="1"/>
  <c r="AT57" i="1"/>
  <c r="CW56" i="8"/>
  <c r="DE56" i="1"/>
  <c r="R56" i="1"/>
  <c r="Y56" i="12"/>
  <c r="DD55" i="11"/>
  <c r="BE57" i="21"/>
  <c r="BE21" i="9"/>
  <c r="AX21" i="9"/>
  <c r="AT21" i="9"/>
  <c r="FO21" i="11"/>
  <c r="AP21" i="11"/>
  <c r="J21" i="11"/>
  <c r="N21" i="1"/>
  <c r="CN55" i="21"/>
  <c r="CN56" i="21"/>
  <c r="DD55" i="21"/>
  <c r="DD56" i="21"/>
  <c r="U21" i="21"/>
  <c r="AC21" i="21"/>
  <c r="AK21" i="21"/>
  <c r="AS21" i="21"/>
  <c r="BA21" i="21"/>
  <c r="BI21" i="21"/>
  <c r="AP56" i="22"/>
  <c r="AP57" i="22"/>
  <c r="CN55" i="23"/>
  <c r="CN56" i="23"/>
  <c r="CV56" i="23"/>
  <c r="CV55" i="23"/>
  <c r="EB56" i="23"/>
  <c r="EB55" i="23"/>
  <c r="DT55" i="24"/>
  <c r="DT56" i="24"/>
  <c r="EB55" i="24"/>
  <c r="EB56" i="24"/>
  <c r="BD57" i="25"/>
  <c r="DX55" i="25"/>
  <c r="DX56" i="25"/>
  <c r="FD56" i="25"/>
  <c r="FD55" i="25"/>
  <c r="AX57" i="26"/>
  <c r="BE21" i="26"/>
  <c r="DM10" i="8"/>
  <c r="DM12" i="8" s="1"/>
  <c r="CQ10" i="8"/>
  <c r="CQ12" i="8" s="1"/>
  <c r="X57" i="11"/>
  <c r="X56" i="11"/>
  <c r="FF55" i="12"/>
  <c r="FF56" i="12"/>
  <c r="AE56" i="12"/>
  <c r="AE57" i="12"/>
  <c r="EE56" i="22"/>
  <c r="EE55" i="22"/>
  <c r="BE57" i="24"/>
  <c r="BE55" i="24"/>
  <c r="ER55" i="8"/>
  <c r="DG55" i="11"/>
  <c r="AR57" i="11"/>
  <c r="FM56" i="21"/>
  <c r="FA55" i="12"/>
  <c r="CS56" i="1"/>
  <c r="BE57" i="1"/>
  <c r="DQ55" i="2"/>
  <c r="DY56" i="24"/>
  <c r="CC56" i="24"/>
  <c r="AG56" i="21"/>
  <c r="AH56" i="11"/>
  <c r="P21" i="2"/>
  <c r="K21" i="8"/>
  <c r="BW21" i="9"/>
  <c r="P21" i="12"/>
  <c r="FD29" i="1"/>
  <c r="FD31" i="1"/>
  <c r="BS29" i="1"/>
  <c r="BS31" i="1"/>
  <c r="ET56" i="8"/>
  <c r="ET55" i="8"/>
  <c r="EB56" i="8"/>
  <c r="EB55" i="8"/>
  <c r="DY55" i="8"/>
  <c r="DY56" i="8"/>
  <c r="CL55" i="8"/>
  <c r="CL56" i="8"/>
  <c r="EZ55" i="9"/>
  <c r="EZ56" i="9"/>
  <c r="CL55" i="9"/>
  <c r="CL56" i="9"/>
  <c r="CA55" i="9"/>
  <c r="CA56" i="9"/>
  <c r="BE57" i="9"/>
  <c r="BE55" i="9"/>
  <c r="H56" i="9"/>
  <c r="H57" i="9"/>
  <c r="FO56" i="11"/>
  <c r="FO55" i="11"/>
  <c r="DR55" i="11"/>
  <c r="DR56" i="11"/>
  <c r="AF56" i="11"/>
  <c r="AF57" i="11"/>
  <c r="EJ56" i="12"/>
  <c r="EJ55" i="12"/>
  <c r="DZ56" i="12"/>
  <c r="DZ55" i="12"/>
  <c r="CI55" i="12"/>
  <c r="CI56" i="12"/>
  <c r="BX55" i="12"/>
  <c r="BX56" i="12"/>
  <c r="AJ57" i="12"/>
  <c r="AJ56" i="12"/>
  <c r="CS55" i="25"/>
  <c r="CS56" i="25"/>
  <c r="BD21" i="25"/>
  <c r="DQ31" i="21"/>
  <c r="DQ29" i="21"/>
  <c r="DB29" i="21"/>
  <c r="DB31" i="21"/>
  <c r="BF31" i="21"/>
  <c r="BF29" i="21"/>
  <c r="BF85" i="21" s="1"/>
  <c r="AX29" i="21"/>
  <c r="AX85" i="21" s="1"/>
  <c r="AX31" i="21"/>
  <c r="D31" i="2"/>
  <c r="D29" i="2"/>
  <c r="EA29" i="2"/>
  <c r="EA31" i="2"/>
  <c r="FK31" i="8"/>
  <c r="FK29" i="8"/>
  <c r="AR21" i="9"/>
  <c r="FD21" i="9"/>
  <c r="DD21" i="12"/>
  <c r="BH21" i="12"/>
  <c r="H21" i="12"/>
  <c r="EM56" i="9"/>
  <c r="EM55" i="9"/>
  <c r="ET29" i="11"/>
  <c r="ET84" i="11" s="1"/>
  <c r="ET31" i="11"/>
  <c r="EL31" i="11"/>
  <c r="EL29" i="11"/>
  <c r="EL87" i="11" s="1"/>
  <c r="BZ31" i="11"/>
  <c r="BZ29" i="11"/>
  <c r="BZ84" i="11" s="1"/>
  <c r="N31" i="11"/>
  <c r="N29" i="11"/>
  <c r="F29" i="11"/>
  <c r="F82" i="11" s="1"/>
  <c r="F31" i="11"/>
  <c r="EK29" i="25"/>
  <c r="EK82" i="25" s="1"/>
  <c r="EK31" i="25"/>
  <c r="L31" i="25"/>
  <c r="L29" i="25"/>
  <c r="L84" i="25" s="1"/>
  <c r="FP29" i="12"/>
  <c r="FP31" i="12"/>
  <c r="EE29" i="8"/>
  <c r="EE31" i="8"/>
  <c r="Q29" i="8"/>
  <c r="Q82" i="8" s="1"/>
  <c r="Q31" i="8"/>
  <c r="DQ29" i="23"/>
  <c r="DQ31" i="23"/>
  <c r="I29" i="23"/>
  <c r="I86" i="23" s="1"/>
  <c r="I31" i="23"/>
  <c r="Y29" i="8"/>
  <c r="Y84" i="8" s="1"/>
  <c r="DF55" i="9"/>
  <c r="DF56" i="9"/>
  <c r="CW56" i="9"/>
  <c r="CW55" i="9"/>
  <c r="BH55" i="9"/>
  <c r="AI56" i="9"/>
  <c r="AI57" i="9"/>
  <c r="N57" i="9"/>
  <c r="N56" i="9"/>
  <c r="FF21" i="23"/>
  <c r="FK56" i="24"/>
  <c r="FK55" i="24"/>
  <c r="AB21" i="24"/>
  <c r="AR21" i="24"/>
  <c r="BH21" i="24"/>
  <c r="CF21" i="24"/>
  <c r="CN21" i="24"/>
  <c r="AC21" i="1"/>
  <c r="S21" i="1"/>
  <c r="EP21" i="2"/>
  <c r="CR21" i="2"/>
  <c r="ES21" i="8"/>
  <c r="BA21" i="9"/>
  <c r="FO21" i="9"/>
  <c r="EZ21" i="9"/>
  <c r="BY21" i="11"/>
  <c r="BA21" i="11"/>
  <c r="N21" i="11"/>
  <c r="FC21" i="11"/>
  <c r="BC21" i="12"/>
  <c r="AO21" i="12"/>
  <c r="AC21" i="12"/>
  <c r="EH21" i="11"/>
  <c r="DV21" i="11"/>
  <c r="BX21" i="11"/>
  <c r="BE21" i="11"/>
  <c r="AT21" i="11"/>
  <c r="FN21" i="12"/>
  <c r="DM21" i="12"/>
  <c r="EX21" i="12"/>
  <c r="CN21" i="21"/>
  <c r="W21" i="22"/>
  <c r="AM21" i="22"/>
  <c r="CY21" i="22"/>
  <c r="FM21" i="23"/>
  <c r="D53" i="25"/>
  <c r="E53" i="25" s="1"/>
  <c r="F53" i="25" s="1"/>
  <c r="G53" i="25" s="1"/>
  <c r="H53" i="25" s="1"/>
  <c r="I53" i="25" s="1"/>
  <c r="J53" i="25" s="1"/>
  <c r="K53" i="25" s="1"/>
  <c r="L53" i="25" s="1"/>
  <c r="M53" i="25" s="1"/>
  <c r="N53" i="25" s="1"/>
  <c r="O53" i="25" s="1"/>
  <c r="P53" i="25" s="1"/>
  <c r="Q53" i="25" s="1"/>
  <c r="R53" i="25" s="1"/>
  <c r="S53" i="25" s="1"/>
  <c r="T53" i="25" s="1"/>
  <c r="U53" i="25" s="1"/>
  <c r="V53" i="25" s="1"/>
  <c r="W53" i="25" s="1"/>
  <c r="X53" i="25" s="1"/>
  <c r="Y53" i="25" s="1"/>
  <c r="Z53" i="25" s="1"/>
  <c r="AA53" i="25" s="1"/>
  <c r="AB53" i="25" s="1"/>
  <c r="AC53" i="25" s="1"/>
  <c r="AD53" i="25" s="1"/>
  <c r="AE53" i="25" s="1"/>
  <c r="AF53" i="25" s="1"/>
  <c r="AG53" i="25" s="1"/>
  <c r="AH53" i="25" s="1"/>
  <c r="AI53" i="25" s="1"/>
  <c r="AJ53" i="25" s="1"/>
  <c r="AK53" i="25" s="1"/>
  <c r="AL53" i="25" s="1"/>
  <c r="AM53" i="25" s="1"/>
  <c r="AN53" i="25" s="1"/>
  <c r="AO53" i="25" s="1"/>
  <c r="AP53" i="25" s="1"/>
  <c r="AQ53" i="25" s="1"/>
  <c r="AR53" i="25" s="1"/>
  <c r="AS53" i="25" s="1"/>
  <c r="AT53" i="25" s="1"/>
  <c r="AU53" i="25" s="1"/>
  <c r="AV53" i="25" s="1"/>
  <c r="AW53" i="25" s="1"/>
  <c r="AX53" i="25" s="1"/>
  <c r="AY53" i="25" s="1"/>
  <c r="AZ53" i="25" s="1"/>
  <c r="BA53" i="25" s="1"/>
  <c r="BB53" i="25" s="1"/>
  <c r="BC53" i="25" s="1"/>
  <c r="BD53" i="25" s="1"/>
  <c r="BE53" i="25" s="1"/>
  <c r="O10" i="8"/>
  <c r="O12" i="8" s="1"/>
  <c r="K10" i="25"/>
  <c r="K12" i="25" s="1"/>
  <c r="D51" i="23"/>
  <c r="E51" i="23" s="1"/>
  <c r="E59" i="23" s="1"/>
  <c r="Z21" i="24"/>
  <c r="L21" i="25"/>
  <c r="AB21" i="25"/>
  <c r="J21" i="26"/>
  <c r="R21" i="26"/>
  <c r="Z21" i="26"/>
  <c r="AH21" i="26"/>
  <c r="AP21" i="26"/>
  <c r="AX21" i="26"/>
  <c r="CZ10" i="8"/>
  <c r="CZ12" i="8" s="1"/>
  <c r="EA21" i="2"/>
  <c r="AL21" i="2"/>
  <c r="EF21" i="8"/>
  <c r="V21" i="11"/>
  <c r="DU21" i="12"/>
  <c r="EZ21" i="26"/>
  <c r="FH21" i="26"/>
  <c r="FJ21" i="26"/>
  <c r="P10" i="21"/>
  <c r="P12" i="21" s="1"/>
  <c r="H10" i="21"/>
  <c r="H12" i="21" s="1"/>
  <c r="CF10" i="9"/>
  <c r="CF12" i="9" s="1"/>
  <c r="BX10" i="9"/>
  <c r="BX12" i="9" s="1"/>
  <c r="FL10" i="12"/>
  <c r="FL12" i="12" s="1"/>
  <c r="CY21" i="2"/>
  <c r="EY21" i="8"/>
  <c r="EB21" i="9"/>
  <c r="FB21" i="9"/>
  <c r="EM21" i="11"/>
  <c r="BZ21" i="11"/>
  <c r="EL21" i="2"/>
  <c r="AR21" i="2"/>
  <c r="AA21" i="2"/>
  <c r="FO21" i="8"/>
  <c r="BH21" i="8"/>
  <c r="AG21" i="8"/>
  <c r="F21" i="8"/>
  <c r="EV21" i="9"/>
  <c r="DW21" i="9"/>
  <c r="DU55" i="9"/>
  <c r="D54" i="12"/>
  <c r="E54" i="12" s="1"/>
  <c r="F54" i="12" s="1"/>
  <c r="G54" i="12" s="1"/>
  <c r="H54" i="12" s="1"/>
  <c r="I54" i="12" s="1"/>
  <c r="J54" i="12" s="1"/>
  <c r="K54" i="12" s="1"/>
  <c r="L54" i="12" s="1"/>
  <c r="M54" i="12" s="1"/>
  <c r="N54" i="12" s="1"/>
  <c r="O54" i="12" s="1"/>
  <c r="P54" i="12" s="1"/>
  <c r="Q54" i="12" s="1"/>
  <c r="R54" i="12" s="1"/>
  <c r="S54" i="12" s="1"/>
  <c r="T54" i="12" s="1"/>
  <c r="U54" i="12" s="1"/>
  <c r="V54" i="12" s="1"/>
  <c r="W54" i="12" s="1"/>
  <c r="X54" i="12" s="1"/>
  <c r="Y54" i="12" s="1"/>
  <c r="Z54" i="12" s="1"/>
  <c r="AA54" i="12" s="1"/>
  <c r="AB54" i="12" s="1"/>
  <c r="AC54" i="12" s="1"/>
  <c r="AD54" i="12" s="1"/>
  <c r="AE54" i="12" s="1"/>
  <c r="AF54" i="12" s="1"/>
  <c r="AG54" i="12" s="1"/>
  <c r="AH54" i="12" s="1"/>
  <c r="AI54" i="12" s="1"/>
  <c r="AJ54" i="12" s="1"/>
  <c r="AK54" i="12" s="1"/>
  <c r="AL54" i="12" s="1"/>
  <c r="AM54" i="12" s="1"/>
  <c r="AN54" i="12" s="1"/>
  <c r="AO54" i="12" s="1"/>
  <c r="AP54" i="12" s="1"/>
  <c r="AQ54" i="12" s="1"/>
  <c r="AR54" i="12" s="1"/>
  <c r="AS54" i="12" s="1"/>
  <c r="AT54" i="12" s="1"/>
  <c r="AU54" i="12" s="1"/>
  <c r="AV54" i="12" s="1"/>
  <c r="AW54" i="12" s="1"/>
  <c r="AX54" i="12" s="1"/>
  <c r="AY54" i="12" s="1"/>
  <c r="AZ54" i="12" s="1"/>
  <c r="BA54" i="12" s="1"/>
  <c r="BB54" i="12" s="1"/>
  <c r="BC54" i="12" s="1"/>
  <c r="BD54" i="12" s="1"/>
  <c r="BE54" i="12" s="1"/>
  <c r="BF54" i="12" s="1"/>
  <c r="BG54" i="12" s="1"/>
  <c r="BH54" i="12" s="1"/>
  <c r="BI54" i="12" s="1"/>
  <c r="BJ54" i="12" s="1"/>
  <c r="BK54" i="12" s="1"/>
  <c r="BL54" i="12" s="1"/>
  <c r="BM54" i="12" s="1"/>
  <c r="BN54" i="12" s="1"/>
  <c r="BO54" i="12" s="1"/>
  <c r="BP54" i="12" s="1"/>
  <c r="BQ54" i="12" s="1"/>
  <c r="BR54" i="12" s="1"/>
  <c r="BS54" i="12" s="1"/>
  <c r="BT54" i="12" s="1"/>
  <c r="BU54" i="12" s="1"/>
  <c r="BY56" i="23"/>
  <c r="BY55" i="23"/>
  <c r="AS57" i="24"/>
  <c r="CG56" i="24"/>
  <c r="CG55" i="24"/>
  <c r="BI55" i="25"/>
  <c r="DM56" i="25"/>
  <c r="DM55" i="25"/>
  <c r="EC55" i="25"/>
  <c r="EC56" i="25"/>
  <c r="AM57" i="26"/>
  <c r="AM56" i="26"/>
  <c r="FK56" i="26"/>
  <c r="FK55" i="26"/>
  <c r="E31" i="22"/>
  <c r="E29" i="22"/>
  <c r="EC56" i="24"/>
  <c r="EU55" i="26"/>
  <c r="DU31" i="21"/>
  <c r="DU29" i="21"/>
  <c r="T29" i="21"/>
  <c r="T31" i="21"/>
  <c r="EL29" i="2"/>
  <c r="EL31" i="2"/>
  <c r="EJ29" i="22"/>
  <c r="EJ31" i="22"/>
  <c r="DL29" i="22"/>
  <c r="DL31" i="22"/>
  <c r="CN31" i="22"/>
  <c r="CN29" i="22"/>
  <c r="FN31" i="8"/>
  <c r="BA57" i="25"/>
  <c r="ES56" i="24"/>
  <c r="FI56" i="25"/>
  <c r="CO55" i="25"/>
  <c r="EK56" i="25"/>
  <c r="AU29" i="22"/>
  <c r="AU31" i="22"/>
  <c r="AM29" i="22"/>
  <c r="AM31" i="22"/>
  <c r="W29" i="22"/>
  <c r="W82" i="22" s="1"/>
  <c r="W31" i="22"/>
  <c r="O31" i="22"/>
  <c r="O29" i="22"/>
  <c r="O84" i="22" s="1"/>
  <c r="FQ29" i="8"/>
  <c r="FQ31" i="8"/>
  <c r="ES29" i="8"/>
  <c r="ES31" i="8"/>
  <c r="EC29" i="8"/>
  <c r="EC31" i="8"/>
  <c r="DU31" i="8"/>
  <c r="DU29" i="8"/>
  <c r="AM29" i="8"/>
  <c r="AM31" i="8"/>
  <c r="W31" i="8"/>
  <c r="W29" i="8"/>
  <c r="O31" i="8"/>
  <c r="O29" i="8"/>
  <c r="O82" i="8" s="1"/>
  <c r="G31" i="8"/>
  <c r="G29" i="8"/>
  <c r="G86" i="8" s="1"/>
  <c r="AK56" i="8"/>
  <c r="AK57" i="8"/>
  <c r="FK31" i="23"/>
  <c r="FK29" i="23"/>
  <c r="DW29" i="23"/>
  <c r="DW31" i="23"/>
  <c r="AU29" i="23"/>
  <c r="AU31" i="23"/>
  <c r="G29" i="23"/>
  <c r="G82" i="23" s="1"/>
  <c r="G31" i="23"/>
  <c r="EJ31" i="23"/>
  <c r="DE56" i="25"/>
  <c r="U56" i="24"/>
  <c r="AK57" i="25"/>
  <c r="FB31" i="2"/>
  <c r="DU55" i="23"/>
  <c r="DU56" i="23"/>
  <c r="BQ55" i="25"/>
  <c r="CG56" i="25"/>
  <c r="CG55" i="25"/>
  <c r="FQ56" i="25"/>
  <c r="FQ55" i="25"/>
  <c r="G56" i="26"/>
  <c r="G57" i="26"/>
  <c r="BI31" i="21"/>
  <c r="BI29" i="21"/>
  <c r="BI86" i="21" s="1"/>
  <c r="ED31" i="2"/>
  <c r="ED29" i="2"/>
  <c r="CH29" i="2"/>
  <c r="CH31" i="2"/>
  <c r="FP31" i="22"/>
  <c r="FP29" i="22"/>
  <c r="EK55" i="24"/>
  <c r="U31" i="22"/>
  <c r="BZ31" i="2"/>
  <c r="AL31" i="2"/>
  <c r="L31" i="21"/>
  <c r="O31" i="23"/>
  <c r="EM29" i="23"/>
  <c r="E56" i="24"/>
  <c r="CI31" i="23"/>
  <c r="FA31" i="8"/>
  <c r="AS57" i="25"/>
  <c r="CO55" i="24"/>
  <c r="BA57" i="24"/>
  <c r="DM55" i="24"/>
  <c r="DM56" i="24"/>
  <c r="AC56" i="25"/>
  <c r="AC57" i="25"/>
  <c r="DU56" i="25"/>
  <c r="DU55" i="25"/>
  <c r="ES55" i="25"/>
  <c r="ES56" i="25"/>
  <c r="W56" i="26"/>
  <c r="W57" i="26"/>
  <c r="BS55" i="26"/>
  <c r="EM55" i="26"/>
  <c r="EM56" i="26"/>
  <c r="EK29" i="21"/>
  <c r="EK31" i="21"/>
  <c r="CG31" i="21"/>
  <c r="CG29" i="21"/>
  <c r="ET31" i="2"/>
  <c r="ET29" i="2"/>
  <c r="CP29" i="2"/>
  <c r="CP31" i="2"/>
  <c r="BR29" i="2"/>
  <c r="BR31" i="2"/>
  <c r="V29" i="2"/>
  <c r="V31" i="2"/>
  <c r="EZ31" i="22"/>
  <c r="EZ29" i="22"/>
  <c r="DD29" i="22"/>
  <c r="DD31" i="22"/>
  <c r="T31" i="22"/>
  <c r="T29" i="22"/>
  <c r="T86" i="22" s="1"/>
  <c r="L29" i="8"/>
  <c r="L31" i="8"/>
  <c r="AZ29" i="22"/>
  <c r="DJ29" i="26"/>
  <c r="AS31" i="21"/>
  <c r="W29" i="23"/>
  <c r="W84" i="23" s="1"/>
  <c r="FS29" i="23"/>
  <c r="FS87" i="23" s="1"/>
  <c r="FS88" i="23" s="1"/>
  <c r="M56" i="24"/>
  <c r="BT31" i="11"/>
  <c r="G31" i="22"/>
  <c r="FA55" i="24"/>
  <c r="FA56" i="24"/>
  <c r="AE57" i="26"/>
  <c r="AE56" i="26"/>
  <c r="CA56" i="26"/>
  <c r="CA55" i="26"/>
  <c r="FS56" i="26"/>
  <c r="FS55" i="26"/>
  <c r="P29" i="18" s="1"/>
  <c r="M31" i="22"/>
  <c r="ES29" i="21"/>
  <c r="ES31" i="21"/>
  <c r="FR29" i="2"/>
  <c r="FR31" i="2"/>
  <c r="F29" i="2"/>
  <c r="F31" i="2"/>
  <c r="ER29" i="22"/>
  <c r="ER31" i="22"/>
  <c r="L29" i="22"/>
  <c r="L87" i="22" s="1"/>
  <c r="L31" i="22"/>
  <c r="ER29" i="23"/>
  <c r="ER31" i="23"/>
  <c r="CV29" i="22"/>
  <c r="BS29" i="9"/>
  <c r="O57" i="26"/>
  <c r="FA55" i="25"/>
  <c r="EP31" i="9"/>
  <c r="EP29" i="9"/>
  <c r="EP87" i="9" s="1"/>
  <c r="DB31" i="9"/>
  <c r="DB29" i="9"/>
  <c r="DB86" i="9" s="1"/>
  <c r="DB31" i="12"/>
  <c r="DB29" i="12"/>
  <c r="DB82" i="12" s="1"/>
  <c r="I57" i="26"/>
  <c r="E31" i="2"/>
  <c r="S31" i="8"/>
  <c r="AL31" i="24"/>
  <c r="EA29" i="11"/>
  <c r="EA87" i="11" s="1"/>
  <c r="CU31" i="11"/>
  <c r="Y29" i="25"/>
  <c r="Y86" i="25" s="1"/>
  <c r="BR29" i="9"/>
  <c r="BR84" i="9" s="1"/>
  <c r="AG56" i="26"/>
  <c r="FN29" i="9"/>
  <c r="FN87" i="9" s="1"/>
  <c r="M29" i="2"/>
  <c r="CA55" i="25"/>
  <c r="FI56" i="1"/>
  <c r="FI55" i="1"/>
  <c r="DK55" i="1"/>
  <c r="DK56" i="1"/>
  <c r="FH56" i="2"/>
  <c r="FH55" i="2"/>
  <c r="DO56" i="2"/>
  <c r="DO55" i="2"/>
  <c r="CA56" i="2"/>
  <c r="CA55" i="2"/>
  <c r="BF57" i="2"/>
  <c r="BF55" i="2"/>
  <c r="DK56" i="8"/>
  <c r="DK55" i="8"/>
  <c r="AJ57" i="8"/>
  <c r="AJ56" i="8"/>
  <c r="AC57" i="8"/>
  <c r="AC56" i="8"/>
  <c r="FQ21" i="12"/>
  <c r="EM55" i="12"/>
  <c r="EM56" i="12"/>
  <c r="T56" i="21"/>
  <c r="T57" i="21"/>
  <c r="CD56" i="22"/>
  <c r="CD55" i="22"/>
  <c r="ET29" i="22"/>
  <c r="ET31" i="22"/>
  <c r="EU56" i="23"/>
  <c r="EU55" i="23"/>
  <c r="DO55" i="24"/>
  <c r="DO56" i="24"/>
  <c r="EU55" i="24"/>
  <c r="EU56" i="24"/>
  <c r="DW55" i="25"/>
  <c r="DW56" i="25"/>
  <c r="D22" i="25"/>
  <c r="E22" i="25" s="1"/>
  <c r="F22" i="25" s="1"/>
  <c r="G22" i="25" s="1"/>
  <c r="H22" i="25" s="1"/>
  <c r="I22" i="25" s="1"/>
  <c r="J22" i="25" s="1"/>
  <c r="K22" i="25" s="1"/>
  <c r="L22" i="25" s="1"/>
  <c r="M22" i="25" s="1"/>
  <c r="N22" i="25" s="1"/>
  <c r="O22" i="25" s="1"/>
  <c r="P22" i="25" s="1"/>
  <c r="Q22" i="25" s="1"/>
  <c r="R22" i="25" s="1"/>
  <c r="S22" i="25" s="1"/>
  <c r="T22" i="25" s="1"/>
  <c r="U22" i="25" s="1"/>
  <c r="V22" i="25" s="1"/>
  <c r="W22" i="25" s="1"/>
  <c r="X22" i="25" s="1"/>
  <c r="Y22" i="25" s="1"/>
  <c r="Z22" i="25" s="1"/>
  <c r="AA22" i="25" s="1"/>
  <c r="AB22" i="25" s="1"/>
  <c r="AC22" i="25" s="1"/>
  <c r="AD22" i="25" s="1"/>
  <c r="AE22" i="25" s="1"/>
  <c r="AF22" i="25" s="1"/>
  <c r="AG22" i="25" s="1"/>
  <c r="AH22" i="25" s="1"/>
  <c r="AI22" i="25" s="1"/>
  <c r="AJ22" i="25" s="1"/>
  <c r="AK22" i="25" s="1"/>
  <c r="AL22" i="25" s="1"/>
  <c r="AM22" i="25" s="1"/>
  <c r="AN22" i="25" s="1"/>
  <c r="AO22" i="25" s="1"/>
  <c r="AP22" i="25" s="1"/>
  <c r="AQ22" i="25" s="1"/>
  <c r="AR22" i="25" s="1"/>
  <c r="AS22" i="25" s="1"/>
  <c r="AT22" i="25" s="1"/>
  <c r="AU22" i="25" s="1"/>
  <c r="AV22" i="25" s="1"/>
  <c r="AW22" i="25" s="1"/>
  <c r="AX22" i="25" s="1"/>
  <c r="AY22" i="25" s="1"/>
  <c r="AZ22" i="25" s="1"/>
  <c r="BA22" i="25" s="1"/>
  <c r="BB22" i="25" s="1"/>
  <c r="BC22" i="25" s="1"/>
  <c r="BD22" i="25" s="1"/>
  <c r="BE22" i="25" s="1"/>
  <c r="BF22" i="25" s="1"/>
  <c r="BG22" i="25" s="1"/>
  <c r="BH22" i="25" s="1"/>
  <c r="BI22" i="25" s="1"/>
  <c r="BJ22" i="25" s="1"/>
  <c r="BK22" i="25" s="1"/>
  <c r="BL22" i="25" s="1"/>
  <c r="BM22" i="25" s="1"/>
  <c r="BN22" i="25" s="1"/>
  <c r="BO22" i="25" s="1"/>
  <c r="BP22" i="25" s="1"/>
  <c r="BQ22" i="25" s="1"/>
  <c r="BR22" i="25" s="1"/>
  <c r="BS22" i="25" s="1"/>
  <c r="BT22" i="25" s="1"/>
  <c r="BU22" i="25" s="1"/>
  <c r="BV22" i="25" s="1"/>
  <c r="BW22" i="25" s="1"/>
  <c r="BX22" i="25" s="1"/>
  <c r="BY22" i="25" s="1"/>
  <c r="BZ22" i="25" s="1"/>
  <c r="CA22" i="25" s="1"/>
  <c r="CB22" i="25" s="1"/>
  <c r="CC22" i="25" s="1"/>
  <c r="CD22" i="25" s="1"/>
  <c r="CE22" i="25" s="1"/>
  <c r="CF22" i="25" s="1"/>
  <c r="CG22" i="25" s="1"/>
  <c r="CH22" i="25" s="1"/>
  <c r="CI22" i="25" s="1"/>
  <c r="CJ22" i="25" s="1"/>
  <c r="CK22" i="25" s="1"/>
  <c r="CL22" i="25" s="1"/>
  <c r="CM22" i="25" s="1"/>
  <c r="CN22" i="25" s="1"/>
  <c r="CO22" i="25" s="1"/>
  <c r="CP22" i="25" s="1"/>
  <c r="CQ22" i="25" s="1"/>
  <c r="CR22" i="25" s="1"/>
  <c r="CS22" i="25" s="1"/>
  <c r="CT22" i="25" s="1"/>
  <c r="CU22" i="25" s="1"/>
  <c r="CV22" i="25" s="1"/>
  <c r="CW22" i="25" s="1"/>
  <c r="CX22" i="25" s="1"/>
  <c r="CY22" i="25" s="1"/>
  <c r="CZ22" i="25" s="1"/>
  <c r="DA22" i="25" s="1"/>
  <c r="DB22" i="25" s="1"/>
  <c r="DC22" i="25" s="1"/>
  <c r="DD22" i="25" s="1"/>
  <c r="DE22" i="25" s="1"/>
  <c r="DF22" i="25" s="1"/>
  <c r="DG22" i="25" s="1"/>
  <c r="DH22" i="25" s="1"/>
  <c r="DI22" i="25" s="1"/>
  <c r="DJ22" i="25" s="1"/>
  <c r="DK22" i="25" s="1"/>
  <c r="DL22" i="25" s="1"/>
  <c r="DM22" i="25" s="1"/>
  <c r="DN22" i="25" s="1"/>
  <c r="DO22" i="25" s="1"/>
  <c r="DP22" i="25" s="1"/>
  <c r="DQ22" i="25" s="1"/>
  <c r="DR22" i="25" s="1"/>
  <c r="DS22" i="25" s="1"/>
  <c r="DT22" i="25" s="1"/>
  <c r="DU22" i="25" s="1"/>
  <c r="DV22" i="25" s="1"/>
  <c r="DW22" i="25" s="1"/>
  <c r="DX22" i="25" s="1"/>
  <c r="DY22" i="25" s="1"/>
  <c r="DZ22" i="25" s="1"/>
  <c r="EA22" i="25" s="1"/>
  <c r="EB22" i="25" s="1"/>
  <c r="EC22" i="25" s="1"/>
  <c r="ED22" i="25" s="1"/>
  <c r="EE22" i="25" s="1"/>
  <c r="EF22" i="25" s="1"/>
  <c r="EG22" i="25" s="1"/>
  <c r="EH22" i="25" s="1"/>
  <c r="EI22" i="25" s="1"/>
  <c r="EJ22" i="25" s="1"/>
  <c r="EK22" i="25" s="1"/>
  <c r="EL22" i="25" s="1"/>
  <c r="EM22" i="25" s="1"/>
  <c r="EN22" i="25" s="1"/>
  <c r="EO22" i="25" s="1"/>
  <c r="EP22" i="25" s="1"/>
  <c r="EQ22" i="25" s="1"/>
  <c r="ER22" i="25" s="1"/>
  <c r="ES22" i="25" s="1"/>
  <c r="ET22" i="25" s="1"/>
  <c r="EU22" i="25" s="1"/>
  <c r="EV22" i="25" s="1"/>
  <c r="EW22" i="25" s="1"/>
  <c r="EX22" i="25" s="1"/>
  <c r="EY22" i="25" s="1"/>
  <c r="EZ22" i="25" s="1"/>
  <c r="FA22" i="25" s="1"/>
  <c r="FB22" i="25" s="1"/>
  <c r="FC22" i="25" s="1"/>
  <c r="FD22" i="25" s="1"/>
  <c r="FE22" i="25" s="1"/>
  <c r="FF22" i="25" s="1"/>
  <c r="FG22" i="25" s="1"/>
  <c r="FH22" i="25" s="1"/>
  <c r="FI22" i="25" s="1"/>
  <c r="FJ22" i="25" s="1"/>
  <c r="FK22" i="25" s="1"/>
  <c r="FL22" i="25" s="1"/>
  <c r="FM22" i="25" s="1"/>
  <c r="FN22" i="25" s="1"/>
  <c r="FO22" i="25" s="1"/>
  <c r="FP22" i="25" s="1"/>
  <c r="FQ22" i="25" s="1"/>
  <c r="FR22" i="25" s="1"/>
  <c r="FS22" i="25" s="1"/>
  <c r="Q56" i="26"/>
  <c r="AM56" i="25"/>
  <c r="BG29" i="22"/>
  <c r="DQ56" i="1"/>
  <c r="DQ55" i="1"/>
  <c r="EI55" i="8"/>
  <c r="EI56" i="8"/>
  <c r="DQ55" i="11"/>
  <c r="DQ56" i="11"/>
  <c r="AO57" i="11"/>
  <c r="AO56" i="11"/>
  <c r="F56" i="11"/>
  <c r="F57" i="11"/>
  <c r="FA21" i="1"/>
  <c r="EN55" i="21"/>
  <c r="EN56" i="21"/>
  <c r="BJ55" i="22"/>
  <c r="CH56" i="22"/>
  <c r="CH55" i="22"/>
  <c r="BC57" i="24"/>
  <c r="BC57" i="25"/>
  <c r="DO56" i="25"/>
  <c r="DO55" i="25"/>
  <c r="FP29" i="21"/>
  <c r="FP31" i="21"/>
  <c r="FI29" i="2"/>
  <c r="FI31" i="2"/>
  <c r="Z31" i="9"/>
  <c r="C56" i="23"/>
  <c r="CW55" i="1"/>
  <c r="V57" i="8"/>
  <c r="N29" i="12"/>
  <c r="N86" i="12" s="1"/>
  <c r="CP29" i="24"/>
  <c r="CP87" i="24" s="1"/>
  <c r="AO29" i="25"/>
  <c r="J57" i="22"/>
  <c r="FR56" i="2"/>
  <c r="AE57" i="24"/>
  <c r="FF29" i="9"/>
  <c r="FF87" i="9" s="1"/>
  <c r="FS56" i="25"/>
  <c r="G57" i="24"/>
  <c r="G56" i="24"/>
  <c r="CQ55" i="24"/>
  <c r="CQ56" i="24"/>
  <c r="EU56" i="25"/>
  <c r="EU55" i="25"/>
  <c r="EZ31" i="21"/>
  <c r="EZ29" i="21"/>
  <c r="DU31" i="2"/>
  <c r="DU29" i="2"/>
  <c r="CP29" i="12"/>
  <c r="CP31" i="12"/>
  <c r="DR29" i="9"/>
  <c r="DR86" i="9" s="1"/>
  <c r="F31" i="24"/>
  <c r="CA56" i="12"/>
  <c r="FF31" i="25"/>
  <c r="U29" i="2"/>
  <c r="DZ55" i="1"/>
  <c r="S29" i="11"/>
  <c r="S87" i="11" s="1"/>
  <c r="BG29" i="11"/>
  <c r="BG86" i="11" s="1"/>
  <c r="FN55" i="2"/>
  <c r="EK55" i="8"/>
  <c r="D57" i="1"/>
  <c r="FC55" i="25"/>
  <c r="FG31" i="8"/>
  <c r="FG29" i="8"/>
  <c r="CU29" i="8"/>
  <c r="CU31" i="8"/>
  <c r="CM21" i="23"/>
  <c r="FN21" i="24"/>
  <c r="CR55" i="25"/>
  <c r="CR56" i="25"/>
  <c r="DP55" i="25"/>
  <c r="DP56" i="25"/>
  <c r="E21" i="26"/>
  <c r="M21" i="26"/>
  <c r="U21" i="26"/>
  <c r="AC21" i="26"/>
  <c r="AK21" i="26"/>
  <c r="AS21" i="26"/>
  <c r="BA21" i="26"/>
  <c r="BI21" i="26"/>
  <c r="BQ21" i="26"/>
  <c r="BU21" i="26"/>
  <c r="C10" i="21"/>
  <c r="C12" i="21" s="1"/>
  <c r="C14" i="21" s="1"/>
  <c r="C17" i="21" s="1"/>
  <c r="C19" i="21" s="1"/>
  <c r="BX10" i="2"/>
  <c r="BX12" i="2" s="1"/>
  <c r="BJ10" i="2"/>
  <c r="BJ12" i="2" s="1"/>
  <c r="FL10" i="2"/>
  <c r="FL12" i="2" s="1"/>
  <c r="AO21" i="1"/>
  <c r="AL21" i="1"/>
  <c r="AK21" i="8"/>
  <c r="W21" i="8"/>
  <c r="J21" i="8"/>
  <c r="EV56" i="11"/>
  <c r="EV55" i="11"/>
  <c r="EI55" i="11"/>
  <c r="EI56" i="11"/>
  <c r="BR55" i="11"/>
  <c r="AO57" i="12"/>
  <c r="AO56" i="12"/>
  <c r="J56" i="21"/>
  <c r="J57" i="21"/>
  <c r="Z57" i="21"/>
  <c r="Z56" i="21"/>
  <c r="AX57" i="21"/>
  <c r="BF57" i="21"/>
  <c r="BF55" i="21"/>
  <c r="DR55" i="21"/>
  <c r="DR56" i="21"/>
  <c r="P57" i="22"/>
  <c r="P56" i="22"/>
  <c r="CR56" i="22"/>
  <c r="CR55" i="22"/>
  <c r="FO55" i="26"/>
  <c r="FO56" i="26"/>
  <c r="FK21" i="1"/>
  <c r="EE21" i="1"/>
  <c r="I21" i="8"/>
  <c r="FG21" i="8"/>
  <c r="BO21" i="11"/>
  <c r="L21" i="12"/>
  <c r="FA21" i="12"/>
  <c r="FE21" i="2"/>
  <c r="FA56" i="2"/>
  <c r="FA55" i="2"/>
  <c r="BU56" i="2"/>
  <c r="BU55" i="2"/>
  <c r="AK56" i="2"/>
  <c r="AK57" i="2"/>
  <c r="O56" i="2"/>
  <c r="O57" i="2"/>
  <c r="EQ56" i="8"/>
  <c r="EQ55" i="8"/>
  <c r="EH56" i="8"/>
  <c r="EH55" i="8"/>
  <c r="CP21" i="11"/>
  <c r="BQ21" i="11"/>
  <c r="DJ21" i="12"/>
  <c r="I10" i="1"/>
  <c r="I12" i="1" s="1"/>
  <c r="CK21" i="21"/>
  <c r="CS21" i="21"/>
  <c r="L21" i="21"/>
  <c r="AR21" i="21"/>
  <c r="BX21" i="21"/>
  <c r="BH21" i="22"/>
  <c r="BB21" i="2"/>
  <c r="FM21" i="2"/>
  <c r="DP21" i="2"/>
  <c r="FS21" i="8"/>
  <c r="CA21" i="8"/>
  <c r="AY21" i="8"/>
  <c r="R21" i="25"/>
  <c r="AP21" i="25"/>
  <c r="BF21" i="25"/>
  <c r="DJ21" i="25"/>
  <c r="DR21" i="25"/>
  <c r="U21" i="25"/>
  <c r="AC21" i="25"/>
  <c r="AS21" i="25"/>
  <c r="BA21" i="25"/>
  <c r="BQ21" i="25"/>
  <c r="EC21" i="25"/>
  <c r="FQ21" i="25"/>
  <c r="W21" i="1"/>
  <c r="EU21" i="2"/>
  <c r="AF21" i="8"/>
  <c r="FD21" i="8"/>
  <c r="N21" i="9"/>
  <c r="FH21" i="1"/>
  <c r="BO21" i="1"/>
  <c r="BG21" i="1"/>
  <c r="BB21" i="1"/>
  <c r="AQ21" i="1"/>
  <c r="G21" i="1"/>
  <c r="AM21" i="2"/>
  <c r="BD21" i="8"/>
  <c r="AM21" i="8"/>
  <c r="Y21" i="8"/>
  <c r="CO21" i="11"/>
  <c r="AL21" i="22"/>
  <c r="AT21" i="22"/>
  <c r="FQ10" i="8"/>
  <c r="FQ12" i="8" s="1"/>
  <c r="BJ10" i="8"/>
  <c r="BJ12" i="8" s="1"/>
  <c r="DG10" i="24"/>
  <c r="DG12" i="24" s="1"/>
  <c r="ER21" i="2"/>
  <c r="BG21" i="2"/>
  <c r="G21" i="2"/>
  <c r="AT21" i="8"/>
  <c r="FN21" i="8"/>
  <c r="EB21" i="1"/>
  <c r="FD21" i="2"/>
  <c r="CH21" i="2"/>
  <c r="CE21" i="8"/>
  <c r="FN21" i="11"/>
  <c r="P21" i="24"/>
  <c r="X21" i="24"/>
  <c r="AF21" i="24"/>
  <c r="AN21" i="24"/>
  <c r="BD21" i="24"/>
  <c r="CB21" i="24"/>
  <c r="CJ21" i="24"/>
  <c r="CR21" i="24"/>
  <c r="CI21" i="26"/>
  <c r="CY21" i="26"/>
  <c r="DW21" i="26"/>
  <c r="EM21" i="26"/>
  <c r="BA10" i="21"/>
  <c r="BA12" i="21" s="1"/>
  <c r="L10" i="21"/>
  <c r="L12" i="21" s="1"/>
  <c r="FS10" i="23"/>
  <c r="FS12" i="23" s="1"/>
  <c r="FK10" i="23"/>
  <c r="FK12" i="23" s="1"/>
  <c r="FP21" i="1"/>
  <c r="FE21" i="1"/>
  <c r="ET21" i="1"/>
  <c r="DV21" i="1"/>
  <c r="BF21" i="1"/>
  <c r="FH21" i="2"/>
  <c r="DS21" i="2"/>
  <c r="BD21" i="2"/>
  <c r="AQ21" i="2"/>
  <c r="AD21" i="2"/>
  <c r="R21" i="2"/>
  <c r="D21" i="2"/>
  <c r="AQ21" i="8"/>
  <c r="AC21" i="8"/>
  <c r="CD21" i="9"/>
  <c r="AQ21" i="9"/>
  <c r="I21" i="9"/>
  <c r="DC21" i="11"/>
  <c r="ED21" i="12"/>
  <c r="Q21" i="1"/>
  <c r="DN21" i="11"/>
  <c r="CX21" i="11"/>
  <c r="CE21" i="12"/>
  <c r="AB21" i="12"/>
  <c r="FB21" i="1"/>
  <c r="CR21" i="21"/>
  <c r="K21" i="22"/>
  <c r="Z21" i="23"/>
  <c r="DB21" i="23"/>
  <c r="DJ21" i="23"/>
  <c r="EP21" i="23"/>
  <c r="EX21" i="23"/>
  <c r="DA21" i="24"/>
  <c r="I21" i="26"/>
  <c r="BM21" i="26"/>
  <c r="M56" i="1"/>
  <c r="M57" i="1"/>
  <c r="CS56" i="2"/>
  <c r="CS55" i="2"/>
  <c r="BO55" i="2"/>
  <c r="DW56" i="8"/>
  <c r="DW55" i="8"/>
  <c r="CX56" i="8"/>
  <c r="CX55" i="8"/>
  <c r="CG56" i="8"/>
  <c r="CG55" i="8"/>
  <c r="AY57" i="8"/>
  <c r="AA56" i="8"/>
  <c r="AA57" i="8"/>
  <c r="O56" i="8"/>
  <c r="O57" i="8"/>
  <c r="FM56" i="9"/>
  <c r="FM55" i="9"/>
  <c r="BD57" i="1"/>
  <c r="FG56" i="1"/>
  <c r="FG55" i="1"/>
  <c r="EL55" i="11"/>
  <c r="EL56" i="11"/>
  <c r="CZ55" i="11"/>
  <c r="CZ56" i="11"/>
  <c r="AD56" i="11"/>
  <c r="AD57" i="11"/>
  <c r="FE56" i="12"/>
  <c r="FE55" i="12"/>
  <c r="K56" i="12"/>
  <c r="K57" i="12"/>
  <c r="DC55" i="21"/>
  <c r="DC56" i="21"/>
  <c r="FE56" i="22"/>
  <c r="FE55" i="22"/>
  <c r="P56" i="23"/>
  <c r="P57" i="23"/>
  <c r="AN56" i="23"/>
  <c r="AN57" i="23"/>
  <c r="DP55" i="24"/>
  <c r="DP56" i="24"/>
  <c r="FP31" i="23"/>
  <c r="FP29" i="23"/>
  <c r="W29" i="9"/>
  <c r="W87" i="9" s="1"/>
  <c r="W31" i="9"/>
  <c r="FG31" i="24"/>
  <c r="FG29" i="24"/>
  <c r="EA31" i="24"/>
  <c r="EA29" i="24"/>
  <c r="EA84" i="24" s="1"/>
  <c r="EN31" i="11"/>
  <c r="EN29" i="11"/>
  <c r="DP29" i="11"/>
  <c r="DP84" i="11" s="1"/>
  <c r="DP31" i="11"/>
  <c r="ED31" i="12"/>
  <c r="ED29" i="12"/>
  <c r="ED86" i="12" s="1"/>
  <c r="FF31" i="26"/>
  <c r="FF29" i="26"/>
  <c r="FF84" i="26" s="1"/>
  <c r="Q31" i="26"/>
  <c r="Q29" i="26"/>
  <c r="BK31" i="9"/>
  <c r="AZ31" i="23"/>
  <c r="AO31" i="26"/>
  <c r="F31" i="25"/>
  <c r="EX31" i="26"/>
  <c r="EV55" i="23"/>
  <c r="EM31" i="9"/>
  <c r="FB29" i="12"/>
  <c r="FB82" i="12" s="1"/>
  <c r="DL31" i="23"/>
  <c r="EY56" i="12"/>
  <c r="FM56" i="2"/>
  <c r="FM55" i="2"/>
  <c r="CT56" i="12"/>
  <c r="CT55" i="12"/>
  <c r="AR57" i="12"/>
  <c r="AI57" i="21"/>
  <c r="AI56" i="21"/>
  <c r="BO55" i="21"/>
  <c r="CE56" i="21"/>
  <c r="CE55" i="21"/>
  <c r="FG55" i="21"/>
  <c r="FG56" i="21"/>
  <c r="BL55" i="23"/>
  <c r="CZ56" i="23"/>
  <c r="CZ55" i="23"/>
  <c r="DX56" i="23"/>
  <c r="DX55" i="23"/>
  <c r="BL55" i="24"/>
  <c r="CB55" i="24"/>
  <c r="CB56" i="24"/>
  <c r="CZ56" i="24"/>
  <c r="CZ55" i="24"/>
  <c r="AJ31" i="23"/>
  <c r="AJ29" i="23"/>
  <c r="FS29" i="9"/>
  <c r="FS86" i="9" s="1"/>
  <c r="FS31" i="9"/>
  <c r="FO31" i="24"/>
  <c r="FO29" i="24"/>
  <c r="FO87" i="24" s="1"/>
  <c r="DX29" i="11"/>
  <c r="DX84" i="11" s="1"/>
  <c r="DX31" i="11"/>
  <c r="CB29" i="11"/>
  <c r="CB84" i="11" s="1"/>
  <c r="CB31" i="11"/>
  <c r="X31" i="11"/>
  <c r="X29" i="11"/>
  <c r="H31" i="11"/>
  <c r="H29" i="11"/>
  <c r="H84" i="11" s="1"/>
  <c r="BK29" i="25"/>
  <c r="BK87" i="25" s="1"/>
  <c r="BK31" i="25"/>
  <c r="DB31" i="26"/>
  <c r="DB29" i="26"/>
  <c r="DB82" i="26" s="1"/>
  <c r="BF31" i="26"/>
  <c r="BF29" i="26"/>
  <c r="BF84" i="26" s="1"/>
  <c r="Y31" i="26"/>
  <c r="Y29" i="26"/>
  <c r="Y87" i="26" s="1"/>
  <c r="K29" i="24"/>
  <c r="FQ29" i="1"/>
  <c r="FQ31" i="1"/>
  <c r="S29" i="24"/>
  <c r="S84" i="24" s="1"/>
  <c r="AM29" i="9"/>
  <c r="AM87" i="9" s="1"/>
  <c r="CX56" i="1"/>
  <c r="CX55" i="1"/>
  <c r="CH55" i="1"/>
  <c r="CH56" i="1"/>
  <c r="AH57" i="2"/>
  <c r="AH56" i="2"/>
  <c r="E56" i="2"/>
  <c r="E57" i="2"/>
  <c r="BX56" i="8"/>
  <c r="BX55" i="8"/>
  <c r="I29" i="1"/>
  <c r="I31" i="1"/>
  <c r="CE55" i="11"/>
  <c r="CE56" i="11"/>
  <c r="K56" i="11"/>
  <c r="K57" i="11"/>
  <c r="S56" i="12"/>
  <c r="S57" i="12"/>
  <c r="BW56" i="21"/>
  <c r="BW55" i="21"/>
  <c r="BD57" i="23"/>
  <c r="DX56" i="24"/>
  <c r="DX55" i="24"/>
  <c r="EE29" i="9"/>
  <c r="EE87" i="9" s="1"/>
  <c r="EE31" i="9"/>
  <c r="CI29" i="9"/>
  <c r="CI86" i="9" s="1"/>
  <c r="CI31" i="9"/>
  <c r="AU29" i="9"/>
  <c r="AU87" i="9" s="1"/>
  <c r="AU31" i="9"/>
  <c r="G29" i="9"/>
  <c r="G82" i="9" s="1"/>
  <c r="G31" i="9"/>
  <c r="EY29" i="24"/>
  <c r="EY31" i="24"/>
  <c r="DS29" i="24"/>
  <c r="DS82" i="24" s="1"/>
  <c r="DS31" i="24"/>
  <c r="CU31" i="24"/>
  <c r="CU29" i="24"/>
  <c r="CU82" i="24" s="1"/>
  <c r="P29" i="11"/>
  <c r="P84" i="11" s="1"/>
  <c r="P31" i="11"/>
  <c r="FN31" i="26"/>
  <c r="FN29" i="26"/>
  <c r="FN87" i="26" s="1"/>
  <c r="I29" i="26"/>
  <c r="I87" i="26" s="1"/>
  <c r="I31" i="26"/>
  <c r="EU56" i="12"/>
  <c r="FD29" i="11"/>
  <c r="DM10" i="9"/>
  <c r="DM12" i="9" s="1"/>
  <c r="T29" i="23"/>
  <c r="T82" i="23" s="1"/>
  <c r="CU55" i="21"/>
  <c r="FQ56" i="1"/>
  <c r="BT55" i="1"/>
  <c r="DP56" i="2"/>
  <c r="DP55" i="2"/>
  <c r="BR55" i="2"/>
  <c r="AR57" i="8"/>
  <c r="FF56" i="11"/>
  <c r="FF55" i="11"/>
  <c r="DZ56" i="11"/>
  <c r="DZ55" i="11"/>
  <c r="O57" i="11"/>
  <c r="O56" i="11"/>
  <c r="E57" i="11"/>
  <c r="E56" i="11"/>
  <c r="FK56" i="12"/>
  <c r="FK55" i="12"/>
  <c r="DQ56" i="12"/>
  <c r="DQ55" i="12"/>
  <c r="CW56" i="12"/>
  <c r="CW55" i="12"/>
  <c r="BU56" i="12"/>
  <c r="BU55" i="12"/>
  <c r="AV57" i="12"/>
  <c r="S57" i="21"/>
  <c r="S56" i="21"/>
  <c r="DK56" i="21"/>
  <c r="DK55" i="21"/>
  <c r="DQ55" i="22"/>
  <c r="DQ56" i="22"/>
  <c r="DH56" i="23"/>
  <c r="DH55" i="23"/>
  <c r="BT55" i="24"/>
  <c r="EV56" i="24"/>
  <c r="EV55" i="24"/>
  <c r="CN29" i="23"/>
  <c r="CN31" i="23"/>
  <c r="AR29" i="23"/>
  <c r="AR31" i="23"/>
  <c r="L29" i="23"/>
  <c r="L86" i="23" s="1"/>
  <c r="L31" i="23"/>
  <c r="FK31" i="9"/>
  <c r="FK29" i="9"/>
  <c r="FK84" i="9" s="1"/>
  <c r="DW29" i="9"/>
  <c r="DW86" i="9" s="1"/>
  <c r="DW31" i="9"/>
  <c r="BG31" i="24"/>
  <c r="BG29" i="24"/>
  <c r="BG82" i="24" s="1"/>
  <c r="FL29" i="11"/>
  <c r="FL82" i="11" s="1"/>
  <c r="FL31" i="11"/>
  <c r="EF31" i="11"/>
  <c r="EF29" i="11"/>
  <c r="EF86" i="11" s="1"/>
  <c r="W29" i="12"/>
  <c r="W87" i="12" s="1"/>
  <c r="W31" i="12"/>
  <c r="DR29" i="26"/>
  <c r="DR87" i="26" s="1"/>
  <c r="DR31" i="26"/>
  <c r="BN29" i="26"/>
  <c r="BN31" i="26"/>
  <c r="AD57" i="8"/>
  <c r="BK31" i="12"/>
  <c r="AU31" i="25"/>
  <c r="AM29" i="1"/>
  <c r="FM55" i="22"/>
  <c r="EU29" i="9"/>
  <c r="EU82" i="9" s="1"/>
  <c r="O29" i="9"/>
  <c r="O84" i="9" s="1"/>
  <c r="BC21" i="2"/>
  <c r="EY29" i="1"/>
  <c r="EY31" i="1"/>
  <c r="AF21" i="11"/>
  <c r="C57" i="11"/>
  <c r="C56" i="11"/>
  <c r="DM55" i="12"/>
  <c r="DM56" i="12"/>
  <c r="U21" i="1"/>
  <c r="AG56" i="12"/>
  <c r="DT55" i="12"/>
  <c r="S29" i="22"/>
  <c r="S82" i="22" s="1"/>
  <c r="DL31" i="2"/>
  <c r="T31" i="2"/>
  <c r="BN31" i="24"/>
  <c r="AS49" i="1"/>
  <c r="AS50" i="1" s="1"/>
  <c r="AQ57" i="26"/>
  <c r="CG55" i="9"/>
  <c r="E57" i="9"/>
  <c r="K31" i="22"/>
  <c r="CD55" i="9"/>
  <c r="BR29" i="12"/>
  <c r="BR86" i="12" s="1"/>
  <c r="EP56" i="9"/>
  <c r="EP55" i="9"/>
  <c r="EG56" i="9"/>
  <c r="EG55" i="9"/>
  <c r="ED56" i="9"/>
  <c r="ED55" i="9"/>
  <c r="DH56" i="9"/>
  <c r="DH55" i="9"/>
  <c r="BM55" i="9"/>
  <c r="AZ57" i="9"/>
  <c r="AO57" i="9"/>
  <c r="AO56" i="9"/>
  <c r="AE57" i="9"/>
  <c r="AE56" i="9"/>
  <c r="J57" i="9"/>
  <c r="J56" i="9"/>
  <c r="BF57" i="9"/>
  <c r="BF55" i="9"/>
  <c r="BJ55" i="25"/>
  <c r="CP56" i="25"/>
  <c r="CP55" i="25"/>
  <c r="BB57" i="9"/>
  <c r="DJ56" i="12"/>
  <c r="DJ55" i="12"/>
  <c r="K56" i="26"/>
  <c r="K57" i="26"/>
  <c r="BO55" i="26"/>
  <c r="EI56" i="26"/>
  <c r="EI55" i="26"/>
  <c r="FG55" i="26"/>
  <c r="FG56" i="26"/>
  <c r="CU29" i="21"/>
  <c r="CU31" i="21"/>
  <c r="D10" i="2"/>
  <c r="D12" i="2" s="1"/>
  <c r="C10" i="2"/>
  <c r="C12" i="2" s="1"/>
  <c r="C14" i="2" s="1"/>
  <c r="C17" i="2" s="1"/>
  <c r="C19" i="2" s="1"/>
  <c r="FE31" i="8"/>
  <c r="FE29" i="8"/>
  <c r="DI31" i="8"/>
  <c r="DI29" i="8"/>
  <c r="BJ10" i="9"/>
  <c r="BJ12" i="9" s="1"/>
  <c r="EP31" i="24"/>
  <c r="EP29" i="24"/>
  <c r="EP87" i="24" s="1"/>
  <c r="DR31" i="24"/>
  <c r="DR29" i="24"/>
  <c r="BS29" i="11"/>
  <c r="BS82" i="11" s="1"/>
  <c r="BS31" i="11"/>
  <c r="W31" i="11"/>
  <c r="W29" i="11"/>
  <c r="W86" i="11" s="1"/>
  <c r="EA29" i="23"/>
  <c r="DS31" i="23"/>
  <c r="EA29" i="21"/>
  <c r="EJ31" i="2"/>
  <c r="DD29" i="2"/>
  <c r="AC21" i="9"/>
  <c r="FP21" i="9"/>
  <c r="BB21" i="11"/>
  <c r="FE21" i="11"/>
  <c r="DP21" i="12"/>
  <c r="CA56" i="1"/>
  <c r="CA55" i="1"/>
  <c r="DY56" i="2"/>
  <c r="DY55" i="2"/>
  <c r="DC56" i="2"/>
  <c r="DC55" i="2"/>
  <c r="CI56" i="2"/>
  <c r="CI55" i="2"/>
  <c r="CZ55" i="8"/>
  <c r="CZ56" i="8"/>
  <c r="BG21" i="8"/>
  <c r="FR21" i="9"/>
  <c r="FS21" i="11"/>
  <c r="DR55" i="9"/>
  <c r="DR56" i="9"/>
  <c r="FS56" i="11"/>
  <c r="FS55" i="11"/>
  <c r="P23" i="18" s="1"/>
  <c r="FI56" i="11"/>
  <c r="FI55" i="11"/>
  <c r="CP55" i="12"/>
  <c r="CP56" i="12"/>
  <c r="S56" i="26"/>
  <c r="S57" i="26"/>
  <c r="EQ56" i="26"/>
  <c r="EQ55" i="26"/>
  <c r="DS31" i="21"/>
  <c r="DS29" i="21"/>
  <c r="J31" i="21"/>
  <c r="J29" i="21"/>
  <c r="ER29" i="2"/>
  <c r="ER31" i="2"/>
  <c r="CN29" i="2"/>
  <c r="CN31" i="2"/>
  <c r="AR29" i="2"/>
  <c r="AR31" i="2"/>
  <c r="L29" i="2"/>
  <c r="L31" i="2"/>
  <c r="DQ29" i="8"/>
  <c r="DQ31" i="8"/>
  <c r="CU29" i="23"/>
  <c r="CU31" i="23"/>
  <c r="F10" i="9"/>
  <c r="F12" i="9" s="1"/>
  <c r="J29" i="24"/>
  <c r="J84" i="24" s="1"/>
  <c r="J31" i="24"/>
  <c r="CI31" i="11"/>
  <c r="CI29" i="11"/>
  <c r="CI84" i="11" s="1"/>
  <c r="AM29" i="11"/>
  <c r="AM87" i="11" s="1"/>
  <c r="AM31" i="11"/>
  <c r="CE55" i="26"/>
  <c r="M10" i="24"/>
  <c r="M12" i="24" s="1"/>
  <c r="FN29" i="22"/>
  <c r="K31" i="23"/>
  <c r="FO29" i="23"/>
  <c r="BB21" i="8"/>
  <c r="DV56" i="11"/>
  <c r="DV55" i="11"/>
  <c r="CT55" i="11"/>
  <c r="CT56" i="11"/>
  <c r="I10" i="2"/>
  <c r="I12" i="2" s="1"/>
  <c r="CV29" i="2"/>
  <c r="CV31" i="2"/>
  <c r="DY29" i="8"/>
  <c r="DY31" i="8"/>
  <c r="BG31" i="23"/>
  <c r="BG29" i="23"/>
  <c r="FF29" i="24"/>
  <c r="FF86" i="24" s="1"/>
  <c r="FF31" i="24"/>
  <c r="DJ29" i="24"/>
  <c r="DJ87" i="24" s="1"/>
  <c r="DJ31" i="24"/>
  <c r="Z29" i="24"/>
  <c r="Z86" i="24" s="1"/>
  <c r="Z31" i="24"/>
  <c r="CH29" i="12"/>
  <c r="CH86" i="12" s="1"/>
  <c r="CH31" i="12"/>
  <c r="FM31" i="26"/>
  <c r="FM29" i="26"/>
  <c r="FM82" i="26" s="1"/>
  <c r="L10" i="2"/>
  <c r="L12" i="2" s="1"/>
  <c r="P10" i="2"/>
  <c r="P12" i="2" s="1"/>
  <c r="EO55" i="11"/>
  <c r="BG31" i="21"/>
  <c r="DB29" i="24"/>
  <c r="DB87" i="24" s="1"/>
  <c r="BW56" i="26"/>
  <c r="V29" i="12"/>
  <c r="AV10" i="2"/>
  <c r="AV12" i="2" s="1"/>
  <c r="EZ31" i="2"/>
  <c r="FM29" i="8"/>
  <c r="DV55" i="2"/>
  <c r="FI21" i="1"/>
  <c r="BK21" i="1"/>
  <c r="AW21" i="1"/>
  <c r="AI21" i="1"/>
  <c r="D21" i="1"/>
  <c r="FI21" i="2"/>
  <c r="EV21" i="2"/>
  <c r="CG21" i="8"/>
  <c r="AD21" i="8"/>
  <c r="DE21" i="9"/>
  <c r="CP21" i="9"/>
  <c r="F21" i="9"/>
  <c r="DG21" i="11"/>
  <c r="S21" i="11"/>
  <c r="EE21" i="12"/>
  <c r="DV55" i="12"/>
  <c r="DV56" i="12"/>
  <c r="CU56" i="12"/>
  <c r="CU55" i="12"/>
  <c r="AH21" i="12"/>
  <c r="DV21" i="21"/>
  <c r="BN29" i="12"/>
  <c r="BN31" i="12"/>
  <c r="BF29" i="12"/>
  <c r="BF82" i="12" s="1"/>
  <c r="BF31" i="12"/>
  <c r="BT55" i="2"/>
  <c r="I21" i="2"/>
  <c r="DM21" i="8"/>
  <c r="AF21" i="9"/>
  <c r="ET56" i="12"/>
  <c r="ET55" i="12"/>
  <c r="U57" i="21"/>
  <c r="U56" i="21"/>
  <c r="AS57" i="21"/>
  <c r="BY56" i="21"/>
  <c r="BY55" i="21"/>
  <c r="EH56" i="24"/>
  <c r="EH55" i="24"/>
  <c r="EP56" i="24"/>
  <c r="EP55" i="24"/>
  <c r="EY56" i="1"/>
  <c r="Q56" i="2"/>
  <c r="FJ55" i="8"/>
  <c r="EK56" i="2"/>
  <c r="AB57" i="1"/>
  <c r="EY21" i="1"/>
  <c r="DF21" i="1"/>
  <c r="CB21" i="1"/>
  <c r="AZ21" i="1"/>
  <c r="Y21" i="1"/>
  <c r="AX21" i="2"/>
  <c r="V21" i="8"/>
  <c r="FQ21" i="8"/>
  <c r="BK21" i="9"/>
  <c r="AV21" i="9"/>
  <c r="AK21" i="9"/>
  <c r="AM21" i="11"/>
  <c r="D21" i="11"/>
  <c r="FL21" i="11"/>
  <c r="DG21" i="12"/>
  <c r="CV21" i="12"/>
  <c r="CU21" i="1"/>
  <c r="BV21" i="1"/>
  <c r="O21" i="1"/>
  <c r="EG55" i="2"/>
  <c r="EG56" i="2"/>
  <c r="DH56" i="2"/>
  <c r="DH55" i="2"/>
  <c r="BC21" i="8"/>
  <c r="BA57" i="11"/>
  <c r="X21" i="1"/>
  <c r="FK21" i="2"/>
  <c r="EX21" i="11"/>
  <c r="AJ21" i="12"/>
  <c r="S29" i="1"/>
  <c r="S31" i="1"/>
  <c r="ED55" i="2"/>
  <c r="ED56" i="2"/>
  <c r="EW21" i="11"/>
  <c r="EB21" i="12"/>
  <c r="CN21" i="12"/>
  <c r="CB21" i="12"/>
  <c r="Q21" i="12"/>
  <c r="D21" i="12"/>
  <c r="FF31" i="21"/>
  <c r="FF29" i="21"/>
  <c r="EX29" i="21"/>
  <c r="EX31" i="21"/>
  <c r="EY31" i="2"/>
  <c r="EY29" i="2"/>
  <c r="DS31" i="2"/>
  <c r="DS29" i="2"/>
  <c r="D51" i="11"/>
  <c r="E51" i="11" s="1"/>
  <c r="K56" i="24"/>
  <c r="K57" i="24"/>
  <c r="EQ55" i="24"/>
  <c r="EQ56" i="24"/>
  <c r="AU21" i="11"/>
  <c r="W21" i="24"/>
  <c r="AE21" i="24"/>
  <c r="AM21" i="24"/>
  <c r="AU21" i="24"/>
  <c r="BC21" i="24"/>
  <c r="BK21" i="24"/>
  <c r="BS21" i="24"/>
  <c r="CA21" i="24"/>
  <c r="CI21" i="24"/>
  <c r="CQ21" i="24"/>
  <c r="FB21" i="8"/>
  <c r="FC21" i="12"/>
  <c r="G21" i="21"/>
  <c r="FS10" i="2"/>
  <c r="FS12" i="2" s="1"/>
  <c r="D38" i="23"/>
  <c r="E38" i="23" s="1"/>
  <c r="F38" i="23" s="1"/>
  <c r="G38" i="23" s="1"/>
  <c r="H38" i="23" s="1"/>
  <c r="I38" i="23" s="1"/>
  <c r="J38" i="23" s="1"/>
  <c r="K38" i="23" s="1"/>
  <c r="L38" i="23" s="1"/>
  <c r="M38" i="23" s="1"/>
  <c r="N38" i="23" s="1"/>
  <c r="O38" i="23" s="1"/>
  <c r="P38" i="23" s="1"/>
  <c r="Q38" i="23" s="1"/>
  <c r="R38" i="23" s="1"/>
  <c r="S38" i="23" s="1"/>
  <c r="T38" i="23" s="1"/>
  <c r="U38" i="23" s="1"/>
  <c r="V38" i="23" s="1"/>
  <c r="W38" i="23" s="1"/>
  <c r="X38" i="23" s="1"/>
  <c r="Y38" i="23" s="1"/>
  <c r="Z38" i="23" s="1"/>
  <c r="AA38" i="23" s="1"/>
  <c r="AB38" i="23" s="1"/>
  <c r="AC38" i="23" s="1"/>
  <c r="AD38" i="23" s="1"/>
  <c r="AE38" i="23" s="1"/>
  <c r="AF38" i="23" s="1"/>
  <c r="AG38" i="23" s="1"/>
  <c r="AH38" i="23" s="1"/>
  <c r="AI38" i="23" s="1"/>
  <c r="AJ38" i="23" s="1"/>
  <c r="AK38" i="23" s="1"/>
  <c r="AL38" i="23" s="1"/>
  <c r="AM38" i="23" s="1"/>
  <c r="AN38" i="23" s="1"/>
  <c r="AO38" i="23" s="1"/>
  <c r="AP38" i="23" s="1"/>
  <c r="AQ38" i="23" s="1"/>
  <c r="AR38" i="23" s="1"/>
  <c r="AS38" i="23" s="1"/>
  <c r="AT38" i="23" s="1"/>
  <c r="AU38" i="23" s="1"/>
  <c r="AV38" i="23" s="1"/>
  <c r="AW38" i="23" s="1"/>
  <c r="AX38" i="23" s="1"/>
  <c r="AY38" i="23" s="1"/>
  <c r="AZ38" i="23" s="1"/>
  <c r="BA38" i="23" s="1"/>
  <c r="BB38" i="23" s="1"/>
  <c r="BC38" i="23" s="1"/>
  <c r="BD38" i="23" s="1"/>
  <c r="BE38" i="23" s="1"/>
  <c r="BF38" i="23" s="1"/>
  <c r="BG38" i="23" s="1"/>
  <c r="BH38" i="23" s="1"/>
  <c r="BI38" i="23" s="1"/>
  <c r="BJ38" i="23" s="1"/>
  <c r="BK38" i="23" s="1"/>
  <c r="BL38" i="23" s="1"/>
  <c r="BM38" i="23" s="1"/>
  <c r="BN38" i="23" s="1"/>
  <c r="BO38" i="23" s="1"/>
  <c r="BP38" i="23" s="1"/>
  <c r="BQ38" i="23" s="1"/>
  <c r="BR38" i="23" s="1"/>
  <c r="BS38" i="23" s="1"/>
  <c r="BT38" i="23" s="1"/>
  <c r="BU38" i="23" s="1"/>
  <c r="BV38" i="23" s="1"/>
  <c r="BW38" i="23" s="1"/>
  <c r="BX38" i="23" s="1"/>
  <c r="BY38" i="23" s="1"/>
  <c r="BZ38" i="23" s="1"/>
  <c r="CA38" i="23" s="1"/>
  <c r="CB38" i="23" s="1"/>
  <c r="I10" i="9"/>
  <c r="I12" i="9" s="1"/>
  <c r="CW49" i="24"/>
  <c r="CW50" i="24" s="1"/>
  <c r="FI31" i="24"/>
  <c r="FI29" i="24"/>
  <c r="FI86" i="24" s="1"/>
  <c r="FA31" i="24"/>
  <c r="FA29" i="24"/>
  <c r="AS29" i="24"/>
  <c r="AS82" i="24" s="1"/>
  <c r="AS31" i="24"/>
  <c r="U31" i="24"/>
  <c r="U29" i="24"/>
  <c r="U87" i="24" s="1"/>
  <c r="AW21" i="21"/>
  <c r="BE21" i="21"/>
  <c r="DI21" i="21"/>
  <c r="D54" i="21"/>
  <c r="E54" i="21" s="1"/>
  <c r="F54" i="21" s="1"/>
  <c r="G54" i="21" s="1"/>
  <c r="H54" i="21" s="1"/>
  <c r="I54" i="21" s="1"/>
  <c r="J54" i="21" s="1"/>
  <c r="K54" i="21" s="1"/>
  <c r="L54" i="21" s="1"/>
  <c r="M54" i="21" s="1"/>
  <c r="N54" i="21" s="1"/>
  <c r="O54" i="21" s="1"/>
  <c r="P54" i="21" s="1"/>
  <c r="Q54" i="21" s="1"/>
  <c r="R54" i="21" s="1"/>
  <c r="S54" i="21" s="1"/>
  <c r="T54" i="21" s="1"/>
  <c r="U54" i="21" s="1"/>
  <c r="V54" i="21" s="1"/>
  <c r="W54" i="21" s="1"/>
  <c r="X54" i="21" s="1"/>
  <c r="Y54" i="21" s="1"/>
  <c r="Z54" i="21" s="1"/>
  <c r="AA54" i="21" s="1"/>
  <c r="AB54" i="21" s="1"/>
  <c r="AC54" i="21" s="1"/>
  <c r="AD54" i="21" s="1"/>
  <c r="AE54" i="21" s="1"/>
  <c r="AF54" i="21" s="1"/>
  <c r="AG54" i="21" s="1"/>
  <c r="AH54" i="21" s="1"/>
  <c r="AI54" i="21" s="1"/>
  <c r="AJ54" i="21" s="1"/>
  <c r="AK54" i="21" s="1"/>
  <c r="AL54" i="21" s="1"/>
  <c r="AM54" i="21" s="1"/>
  <c r="AN54" i="21" s="1"/>
  <c r="AO54" i="21" s="1"/>
  <c r="AP54" i="21" s="1"/>
  <c r="AQ54" i="21" s="1"/>
  <c r="AR54" i="21" s="1"/>
  <c r="AS54" i="21" s="1"/>
  <c r="AT54" i="21" s="1"/>
  <c r="AU54" i="21" s="1"/>
  <c r="AV54" i="21" s="1"/>
  <c r="AW54" i="21" s="1"/>
  <c r="AX54" i="21" s="1"/>
  <c r="AY54" i="21" s="1"/>
  <c r="AZ54" i="21" s="1"/>
  <c r="BA54" i="21" s="1"/>
  <c r="BB54" i="21" s="1"/>
  <c r="BC54" i="21" s="1"/>
  <c r="BD54" i="21" s="1"/>
  <c r="BE54" i="21" s="1"/>
  <c r="BF54" i="21" s="1"/>
  <c r="BG54" i="21" s="1"/>
  <c r="BH54" i="21" s="1"/>
  <c r="BI54" i="21" s="1"/>
  <c r="BJ54" i="21" s="1"/>
  <c r="BK54" i="21" s="1"/>
  <c r="BL54" i="21" s="1"/>
  <c r="BM54" i="21" s="1"/>
  <c r="BN54" i="21" s="1"/>
  <c r="BO54" i="21" s="1"/>
  <c r="BP54" i="21" s="1"/>
  <c r="BQ54" i="21" s="1"/>
  <c r="BR54" i="21" s="1"/>
  <c r="BS54" i="21" s="1"/>
  <c r="BT54" i="21" s="1"/>
  <c r="BU54" i="21" s="1"/>
  <c r="I21" i="22"/>
  <c r="G10" i="2"/>
  <c r="G12" i="2" s="1"/>
  <c r="M10" i="9"/>
  <c r="M12" i="9" s="1"/>
  <c r="BI29" i="25"/>
  <c r="BI82" i="25" s="1"/>
  <c r="BI31" i="25"/>
  <c r="FN21" i="2"/>
  <c r="DQ21" i="2"/>
  <c r="CF21" i="12"/>
  <c r="AM21" i="12"/>
  <c r="FM21" i="1"/>
  <c r="EG21" i="1"/>
  <c r="CW21" i="1"/>
  <c r="BC21" i="1"/>
  <c r="AA21" i="1"/>
  <c r="D54" i="9"/>
  <c r="E54" i="9" s="1"/>
  <c r="F54" i="9" s="1"/>
  <c r="G54" i="9" s="1"/>
  <c r="H54" i="9" s="1"/>
  <c r="I54" i="9" s="1"/>
  <c r="J54" i="9" s="1"/>
  <c r="K54" i="9" s="1"/>
  <c r="L54" i="9" s="1"/>
  <c r="M54" i="9" s="1"/>
  <c r="N54" i="9" s="1"/>
  <c r="O54" i="9" s="1"/>
  <c r="P54" i="9" s="1"/>
  <c r="Q54" i="9" s="1"/>
  <c r="R54" i="9" s="1"/>
  <c r="S54" i="9" s="1"/>
  <c r="T54" i="9" s="1"/>
  <c r="U54" i="9" s="1"/>
  <c r="V54" i="9" s="1"/>
  <c r="W54" i="9" s="1"/>
  <c r="X54" i="9" s="1"/>
  <c r="Y54" i="9" s="1"/>
  <c r="Z54" i="9" s="1"/>
  <c r="AA54" i="9" s="1"/>
  <c r="AB54" i="9" s="1"/>
  <c r="AC54" i="9" s="1"/>
  <c r="AD54" i="9" s="1"/>
  <c r="AE54" i="9" s="1"/>
  <c r="AF54" i="9" s="1"/>
  <c r="AG54" i="9" s="1"/>
  <c r="AH54" i="9" s="1"/>
  <c r="AI54" i="9" s="1"/>
  <c r="AJ54" i="9" s="1"/>
  <c r="AK54" i="9" s="1"/>
  <c r="AL54" i="9" s="1"/>
  <c r="AM54" i="9" s="1"/>
  <c r="AN54" i="9" s="1"/>
  <c r="AO54" i="9" s="1"/>
  <c r="AP54" i="9" s="1"/>
  <c r="AQ54" i="9" s="1"/>
  <c r="AR54" i="9" s="1"/>
  <c r="AS54" i="9" s="1"/>
  <c r="AT54" i="9" s="1"/>
  <c r="AU54" i="9" s="1"/>
  <c r="AV54" i="9" s="1"/>
  <c r="AW54" i="9" s="1"/>
  <c r="AX54" i="9" s="1"/>
  <c r="AY54" i="9" s="1"/>
  <c r="AZ54" i="9" s="1"/>
  <c r="BA54" i="9" s="1"/>
  <c r="BB54" i="9" s="1"/>
  <c r="BC54" i="9" s="1"/>
  <c r="BD54" i="9" s="1"/>
  <c r="BE54" i="9" s="1"/>
  <c r="BF54" i="9" s="1"/>
  <c r="BG54" i="9" s="1"/>
  <c r="BH54" i="9" s="1"/>
  <c r="BI54" i="9" s="1"/>
  <c r="BJ54" i="9" s="1"/>
  <c r="BK54" i="9" s="1"/>
  <c r="BL54" i="9" s="1"/>
  <c r="BM54" i="9" s="1"/>
  <c r="BN54" i="9" s="1"/>
  <c r="BO54" i="9" s="1"/>
  <c r="BP54" i="9" s="1"/>
  <c r="BQ54" i="9" s="1"/>
  <c r="BR54" i="9" s="1"/>
  <c r="BS54" i="9" s="1"/>
  <c r="BT54" i="9" s="1"/>
  <c r="BU54" i="9" s="1"/>
  <c r="ED21" i="11"/>
  <c r="FR21" i="1"/>
  <c r="DJ21" i="1"/>
  <c r="DB21" i="1"/>
  <c r="R21" i="1"/>
  <c r="AK21" i="22"/>
  <c r="BA21" i="22"/>
  <c r="CO21" i="22"/>
  <c r="CW21" i="22"/>
  <c r="DE21" i="22"/>
  <c r="DM21" i="22"/>
  <c r="DU21" i="22"/>
  <c r="EC21" i="22"/>
  <c r="EK21" i="22"/>
  <c r="ES21" i="22"/>
  <c r="FA21" i="22"/>
  <c r="FI21" i="22"/>
  <c r="D21" i="23"/>
  <c r="L21" i="23"/>
  <c r="T21" i="23"/>
  <c r="AB21" i="23"/>
  <c r="AJ21" i="23"/>
  <c r="AR21" i="23"/>
  <c r="AZ21" i="23"/>
  <c r="BH21" i="23"/>
  <c r="BP21" i="23"/>
  <c r="BX21" i="23"/>
  <c r="CF21" i="23"/>
  <c r="CN21" i="23"/>
  <c r="CV21" i="23"/>
  <c r="DD21" i="23"/>
  <c r="DL21" i="23"/>
  <c r="DT21" i="23"/>
  <c r="EB21" i="23"/>
  <c r="EJ21" i="23"/>
  <c r="ER21" i="23"/>
  <c r="EZ21" i="23"/>
  <c r="FH21" i="23"/>
  <c r="FP21" i="23"/>
  <c r="D51" i="24"/>
  <c r="E51" i="24" s="1"/>
  <c r="F51" i="24" s="1"/>
  <c r="G51" i="24" s="1"/>
  <c r="G59" i="24" s="1"/>
  <c r="O21" i="26"/>
  <c r="W21" i="26"/>
  <c r="BK21" i="26"/>
  <c r="BS21" i="26"/>
  <c r="BY21" i="26"/>
  <c r="CG21" i="26"/>
  <c r="CO21" i="26"/>
  <c r="DE21" i="26"/>
  <c r="ET21" i="26"/>
  <c r="EV21" i="26"/>
  <c r="FD21" i="26"/>
  <c r="H10" i="11"/>
  <c r="H12" i="11" s="1"/>
  <c r="C10" i="25"/>
  <c r="C12" i="25" s="1"/>
  <c r="C14" i="25" s="1"/>
  <c r="C17" i="25" s="1"/>
  <c r="C19" i="25" s="1"/>
  <c r="Q21" i="22"/>
  <c r="Y21" i="22"/>
  <c r="AG21" i="22"/>
  <c r="H21" i="23"/>
  <c r="P21" i="23"/>
  <c r="X21" i="23"/>
  <c r="AF21" i="23"/>
  <c r="AN21" i="23"/>
  <c r="AV21" i="23"/>
  <c r="BD21" i="23"/>
  <c r="BL21" i="23"/>
  <c r="BT21" i="23"/>
  <c r="CB21" i="23"/>
  <c r="CJ21" i="23"/>
  <c r="CR21" i="23"/>
  <c r="CZ21" i="23"/>
  <c r="DH21" i="23"/>
  <c r="DP21" i="23"/>
  <c r="DX21" i="23"/>
  <c r="EF21" i="23"/>
  <c r="EN21" i="23"/>
  <c r="EV21" i="23"/>
  <c r="FD21" i="23"/>
  <c r="FL21" i="23"/>
  <c r="T21" i="25"/>
  <c r="AJ21" i="25"/>
  <c r="AR21" i="25"/>
  <c r="AZ21" i="25"/>
  <c r="BH21" i="25"/>
  <c r="BP21" i="25"/>
  <c r="CN21" i="25"/>
  <c r="DD21" i="25"/>
  <c r="DL21" i="25"/>
  <c r="EB21" i="25"/>
  <c r="FH21" i="25"/>
  <c r="FP21" i="25"/>
  <c r="G21" i="25"/>
  <c r="O21" i="25"/>
  <c r="AE21" i="25"/>
  <c r="AU21" i="25"/>
  <c r="BC21" i="25"/>
  <c r="BK21" i="25"/>
  <c r="CY21" i="25"/>
  <c r="DG21" i="25"/>
  <c r="DO21" i="25"/>
  <c r="DW21" i="25"/>
  <c r="D21" i="25"/>
  <c r="AY21" i="26"/>
  <c r="BG21" i="26"/>
  <c r="BO21" i="26"/>
  <c r="P10" i="8"/>
  <c r="P12" i="8" s="1"/>
  <c r="CD21" i="26"/>
  <c r="CL21" i="26"/>
  <c r="CT21" i="26"/>
  <c r="DB21" i="26"/>
  <c r="DJ21" i="26"/>
  <c r="DR21" i="26"/>
  <c r="DZ21" i="26"/>
  <c r="BZ21" i="26"/>
  <c r="E10" i="21"/>
  <c r="E12" i="21" s="1"/>
  <c r="M10" i="2"/>
  <c r="M12" i="2" s="1"/>
  <c r="CQ10" i="12"/>
  <c r="CQ12" i="12" s="1"/>
  <c r="M10" i="26"/>
  <c r="M12" i="26" s="1"/>
  <c r="FN21" i="23"/>
  <c r="E21" i="23"/>
  <c r="M21" i="23"/>
  <c r="AC21" i="23"/>
  <c r="CW21" i="23"/>
  <c r="FA21" i="23"/>
  <c r="FI21" i="23"/>
  <c r="FQ21" i="23"/>
  <c r="AL21" i="25"/>
  <c r="BR21" i="25"/>
  <c r="DV21" i="25"/>
  <c r="FJ21" i="25"/>
  <c r="I21" i="25"/>
  <c r="Q21" i="25"/>
  <c r="Y21" i="25"/>
  <c r="AG21" i="25"/>
  <c r="AO21" i="25"/>
  <c r="AW21" i="25"/>
  <c r="BE21" i="25"/>
  <c r="CC21" i="25"/>
  <c r="DA21" i="25"/>
  <c r="DQ21" i="25"/>
  <c r="EO21" i="25"/>
  <c r="FE21" i="25"/>
  <c r="J10" i="9"/>
  <c r="J12" i="9" s="1"/>
  <c r="J10" i="11"/>
  <c r="J12" i="11" s="1"/>
  <c r="K84" i="22"/>
  <c r="K10" i="11"/>
  <c r="K12" i="11" s="1"/>
  <c r="O10" i="1"/>
  <c r="O12" i="1" s="1"/>
  <c r="C21" i="2"/>
  <c r="AM10" i="1"/>
  <c r="AM12" i="1" s="1"/>
  <c r="CK56" i="9"/>
  <c r="CI56" i="21"/>
  <c r="AM56" i="21"/>
  <c r="BP55" i="23"/>
  <c r="CG31" i="1"/>
  <c r="T56" i="1"/>
  <c r="FB56" i="1"/>
  <c r="CC56" i="8"/>
  <c r="FA56" i="22"/>
  <c r="FR56" i="12"/>
  <c r="EP56" i="8"/>
  <c r="BF31" i="1"/>
  <c r="CY55" i="24"/>
  <c r="FD55" i="23"/>
  <c r="CR55" i="23"/>
  <c r="BH55" i="23"/>
  <c r="CH55" i="26"/>
  <c r="EU56" i="9"/>
  <c r="DV56" i="25"/>
  <c r="N57" i="25"/>
  <c r="AT57" i="25"/>
  <c r="AP57" i="26"/>
  <c r="FO55" i="1"/>
  <c r="AY57" i="21"/>
  <c r="AY57" i="24"/>
  <c r="CT56" i="26"/>
  <c r="EM56" i="2"/>
  <c r="BU55" i="11"/>
  <c r="DC55" i="11"/>
  <c r="AG56" i="2"/>
  <c r="BB57" i="1"/>
  <c r="CI55" i="24"/>
  <c r="ED56" i="11"/>
  <c r="FG55" i="8"/>
  <c r="DP56" i="11"/>
  <c r="CM55" i="12"/>
  <c r="CF56" i="2"/>
  <c r="BG55" i="21"/>
  <c r="CJ56" i="23"/>
  <c r="O57" i="24"/>
  <c r="AI21" i="8"/>
  <c r="AO21" i="9"/>
  <c r="AJ21" i="11"/>
  <c r="DT21" i="12"/>
  <c r="BV21" i="12"/>
  <c r="V21" i="12"/>
  <c r="CS21" i="1"/>
  <c r="CA21" i="1"/>
  <c r="AK21" i="1"/>
  <c r="K21" i="1"/>
  <c r="AC21" i="11"/>
  <c r="CW21" i="21"/>
  <c r="AN21" i="22"/>
  <c r="BT21" i="22"/>
  <c r="CJ21" i="22"/>
  <c r="DH21" i="22"/>
  <c r="EB21" i="22"/>
  <c r="FL21" i="22"/>
  <c r="EN55" i="23"/>
  <c r="ED56" i="1"/>
  <c r="BX56" i="11"/>
  <c r="AD57" i="1"/>
  <c r="BV55" i="1"/>
  <c r="EG56" i="12"/>
  <c r="FG31" i="1"/>
  <c r="BS55" i="21"/>
  <c r="W57" i="21"/>
  <c r="DO56" i="21"/>
  <c r="CQ55" i="21"/>
  <c r="BC57" i="21"/>
  <c r="G57" i="21"/>
  <c r="FC55" i="21"/>
  <c r="EE56" i="21"/>
  <c r="CF56" i="1"/>
  <c r="BF55" i="22"/>
  <c r="DD55" i="23"/>
  <c r="D56" i="23"/>
  <c r="DH55" i="1"/>
  <c r="AY57" i="2"/>
  <c r="I56" i="8"/>
  <c r="EJ55" i="23"/>
  <c r="AB57" i="23"/>
  <c r="C56" i="21"/>
  <c r="J31" i="1"/>
  <c r="FD56" i="11"/>
  <c r="BD57" i="12"/>
  <c r="K57" i="8"/>
  <c r="BJ55" i="2"/>
  <c r="FP56" i="11"/>
  <c r="BU55" i="9"/>
  <c r="AK56" i="12"/>
  <c r="BV55" i="11"/>
  <c r="FL55" i="23"/>
  <c r="X57" i="2"/>
  <c r="DI56" i="8"/>
  <c r="EU29" i="1"/>
  <c r="DG56" i="1"/>
  <c r="CE55" i="1"/>
  <c r="FE56" i="8"/>
  <c r="AJ57" i="2"/>
  <c r="CH55" i="9"/>
  <c r="L57" i="11"/>
  <c r="FS55" i="24"/>
  <c r="AY57" i="11"/>
  <c r="FH55" i="12"/>
  <c r="EO56" i="22"/>
  <c r="R29" i="1"/>
  <c r="EG55" i="22"/>
  <c r="DX56" i="12"/>
  <c r="AM57" i="11"/>
  <c r="BK55" i="11"/>
  <c r="AG57" i="9"/>
  <c r="C57" i="12"/>
  <c r="EW56" i="22"/>
  <c r="DI56" i="22"/>
  <c r="EC55" i="8"/>
  <c r="FR56" i="22"/>
  <c r="N57" i="22"/>
  <c r="ES56" i="1"/>
  <c r="ED56" i="26"/>
  <c r="N56" i="26"/>
  <c r="AT57" i="26"/>
  <c r="FJ55" i="9"/>
  <c r="BV55" i="8"/>
  <c r="FB56" i="9"/>
  <c r="CF56" i="8"/>
  <c r="FI55" i="23"/>
  <c r="AK56" i="23"/>
  <c r="DX55" i="11"/>
  <c r="AT57" i="9"/>
  <c r="AL31" i="1"/>
  <c r="EL55" i="25"/>
  <c r="AD56" i="12"/>
  <c r="DJ55" i="26"/>
  <c r="FB56" i="25"/>
  <c r="CH56" i="25"/>
  <c r="CW56" i="23"/>
  <c r="AQ57" i="21"/>
  <c r="BK55" i="1"/>
  <c r="AH57" i="25"/>
  <c r="EL31" i="1"/>
  <c r="CD55" i="26"/>
  <c r="AH56" i="26"/>
  <c r="FJ55" i="25"/>
  <c r="AL57" i="25"/>
  <c r="DS55" i="21"/>
  <c r="CM55" i="21"/>
  <c r="BN55" i="25"/>
  <c r="EL56" i="8"/>
  <c r="H56" i="1"/>
  <c r="CX55" i="25"/>
  <c r="Y29" i="1"/>
  <c r="AP56" i="25"/>
  <c r="EP55" i="22"/>
  <c r="BN55" i="26"/>
  <c r="DZ56" i="26"/>
  <c r="ED56" i="25"/>
  <c r="BW55" i="24"/>
  <c r="EY56" i="24"/>
  <c r="CE55" i="24"/>
  <c r="BX56" i="23"/>
  <c r="FG55" i="24"/>
  <c r="N56" i="11"/>
  <c r="CO55" i="11"/>
  <c r="EY55" i="8"/>
  <c r="BV55" i="25"/>
  <c r="DN56" i="11"/>
  <c r="AB57" i="9"/>
  <c r="EI56" i="2"/>
  <c r="AZ57" i="23"/>
  <c r="FO56" i="24"/>
  <c r="BO55" i="24"/>
  <c r="S57" i="24"/>
  <c r="Q56" i="9"/>
  <c r="CW55" i="11"/>
  <c r="EY56" i="2"/>
  <c r="EQ56" i="11"/>
  <c r="BH55" i="11"/>
  <c r="CP55" i="9"/>
  <c r="EX55" i="2"/>
  <c r="FP55" i="1"/>
  <c r="AQ57" i="9"/>
  <c r="FH56" i="23"/>
  <c r="BI55" i="12"/>
  <c r="AG56" i="11"/>
  <c r="DN56" i="8"/>
  <c r="DA56" i="12"/>
  <c r="BF57" i="8"/>
  <c r="BQ55" i="2"/>
  <c r="AI57" i="12"/>
  <c r="DY56" i="12"/>
  <c r="CO55" i="9"/>
  <c r="CO55" i="1"/>
  <c r="E29" i="1"/>
  <c r="CI56" i="11"/>
  <c r="AF57" i="23"/>
  <c r="CD56" i="12"/>
  <c r="K56" i="21"/>
  <c r="DK55" i="11"/>
  <c r="FN56" i="8"/>
  <c r="I57" i="12"/>
  <c r="EM55" i="24"/>
  <c r="BZ56" i="11"/>
  <c r="C57" i="25"/>
  <c r="DW56" i="24"/>
  <c r="CA56" i="24"/>
  <c r="BE57" i="11"/>
  <c r="AO57" i="2"/>
  <c r="AM56" i="24"/>
  <c r="DG56" i="24"/>
  <c r="FC56" i="24"/>
  <c r="W56" i="24"/>
  <c r="EX56" i="12"/>
  <c r="CB56" i="11"/>
  <c r="BW56" i="2"/>
  <c r="DL55" i="1"/>
  <c r="CM55" i="2"/>
  <c r="DH56" i="8"/>
  <c r="DA56" i="8"/>
  <c r="DD56" i="8"/>
  <c r="CE55" i="12"/>
  <c r="FL55" i="21"/>
  <c r="CB55" i="21"/>
  <c r="DN56" i="22"/>
  <c r="AD56" i="22"/>
  <c r="AV57" i="23"/>
  <c r="CB56" i="23"/>
  <c r="EV21" i="1"/>
  <c r="BX21" i="1"/>
  <c r="AV21" i="1"/>
  <c r="AH21" i="1"/>
  <c r="DX21" i="2"/>
  <c r="BO21" i="2"/>
  <c r="AT21" i="2"/>
  <c r="AH21" i="2"/>
  <c r="T21" i="2"/>
  <c r="AU21" i="8"/>
  <c r="EM21" i="9"/>
  <c r="DI21" i="9"/>
  <c r="CR21" i="9"/>
  <c r="ER21" i="12"/>
  <c r="EN21" i="12"/>
  <c r="DZ21" i="12"/>
  <c r="DE21" i="12"/>
  <c r="CX21" i="12"/>
  <c r="BQ21" i="12"/>
  <c r="BB21" i="12"/>
  <c r="M31" i="1"/>
  <c r="D22" i="1"/>
  <c r="E22" i="1" s="1"/>
  <c r="F22" i="1" s="1"/>
  <c r="G22" i="1" s="1"/>
  <c r="H22" i="1" s="1"/>
  <c r="I22" i="1" s="1"/>
  <c r="J22" i="1" s="1"/>
  <c r="K22" i="1" s="1"/>
  <c r="L22" i="1" s="1"/>
  <c r="M22" i="1" s="1"/>
  <c r="N22" i="1" s="1"/>
  <c r="O22" i="1" s="1"/>
  <c r="P22" i="1" s="1"/>
  <c r="Q22" i="1" s="1"/>
  <c r="R22" i="1" s="1"/>
  <c r="S22" i="1" s="1"/>
  <c r="T22" i="1" s="1"/>
  <c r="U22" i="1" s="1"/>
  <c r="V22" i="1" s="1"/>
  <c r="W22" i="1" s="1"/>
  <c r="X22" i="1" s="1"/>
  <c r="Y22" i="1" s="1"/>
  <c r="Z22" i="1" s="1"/>
  <c r="AA22" i="1" s="1"/>
  <c r="AB22" i="1" s="1"/>
  <c r="AC22" i="1" s="1"/>
  <c r="AD22" i="1" s="1"/>
  <c r="AE22" i="1" s="1"/>
  <c r="AF22" i="1" s="1"/>
  <c r="AG22" i="1" s="1"/>
  <c r="AH22" i="1" s="1"/>
  <c r="AI22" i="1" s="1"/>
  <c r="AJ22" i="1" s="1"/>
  <c r="AK22" i="1" s="1"/>
  <c r="AL22" i="1" s="1"/>
  <c r="AM22" i="1" s="1"/>
  <c r="AN22" i="1" s="1"/>
  <c r="AO22" i="1" s="1"/>
  <c r="AP22" i="1" s="1"/>
  <c r="AQ22" i="1" s="1"/>
  <c r="AR22" i="1" s="1"/>
  <c r="AS22" i="1" s="1"/>
  <c r="AT22" i="1" s="1"/>
  <c r="AU22" i="1" s="1"/>
  <c r="AV22" i="1" s="1"/>
  <c r="AW22" i="1" s="1"/>
  <c r="AX22" i="1" s="1"/>
  <c r="AY22" i="1" s="1"/>
  <c r="AZ22" i="1" s="1"/>
  <c r="BA22" i="1" s="1"/>
  <c r="BB22" i="1" s="1"/>
  <c r="BC22" i="1" s="1"/>
  <c r="BD22" i="1" s="1"/>
  <c r="BE22" i="1" s="1"/>
  <c r="BF22" i="1" s="1"/>
  <c r="BG22" i="1" s="1"/>
  <c r="BH22" i="1" s="1"/>
  <c r="BI22" i="1" s="1"/>
  <c r="BJ22" i="1" s="1"/>
  <c r="BK22" i="1" s="1"/>
  <c r="BL22" i="1" s="1"/>
  <c r="BM22" i="1" s="1"/>
  <c r="BN22" i="1" s="1"/>
  <c r="BO22" i="1" s="1"/>
  <c r="BP22" i="1" s="1"/>
  <c r="BQ22" i="1" s="1"/>
  <c r="BR22" i="1" s="1"/>
  <c r="BS22" i="1" s="1"/>
  <c r="BT22" i="1" s="1"/>
  <c r="BU22" i="1" s="1"/>
  <c r="BV22" i="1" s="1"/>
  <c r="BW22" i="1" s="1"/>
  <c r="BX22" i="1" s="1"/>
  <c r="BY22" i="1" s="1"/>
  <c r="BZ22" i="1" s="1"/>
  <c r="CA22" i="1" s="1"/>
  <c r="CB22" i="1" s="1"/>
  <c r="CC22" i="1" s="1"/>
  <c r="CD22" i="1" s="1"/>
  <c r="CE22" i="1" s="1"/>
  <c r="CF22" i="1" s="1"/>
  <c r="CG22" i="1" s="1"/>
  <c r="CH22" i="1" s="1"/>
  <c r="CI22" i="1" s="1"/>
  <c r="CJ22" i="1" s="1"/>
  <c r="CK22" i="1" s="1"/>
  <c r="CL22" i="1" s="1"/>
  <c r="CM22" i="1" s="1"/>
  <c r="CN22" i="1" s="1"/>
  <c r="CO22" i="1" s="1"/>
  <c r="CP22" i="1" s="1"/>
  <c r="CQ22" i="1" s="1"/>
  <c r="CR22" i="1" s="1"/>
  <c r="CS22" i="1" s="1"/>
  <c r="CT22" i="1" s="1"/>
  <c r="CU22" i="1" s="1"/>
  <c r="CV22" i="1" s="1"/>
  <c r="CW22" i="1" s="1"/>
  <c r="CX22" i="1" s="1"/>
  <c r="CY22" i="1" s="1"/>
  <c r="CZ22" i="1" s="1"/>
  <c r="DA22" i="1" s="1"/>
  <c r="DB22" i="1" s="1"/>
  <c r="DC22" i="1" s="1"/>
  <c r="DD22" i="1" s="1"/>
  <c r="DE22" i="1" s="1"/>
  <c r="DF22" i="1" s="1"/>
  <c r="DG22" i="1" s="1"/>
  <c r="DH22" i="1" s="1"/>
  <c r="DI22" i="1" s="1"/>
  <c r="DJ22" i="1" s="1"/>
  <c r="DK22" i="1" s="1"/>
  <c r="DL22" i="1" s="1"/>
  <c r="DM22" i="1" s="1"/>
  <c r="DN22" i="1" s="1"/>
  <c r="DO22" i="1" s="1"/>
  <c r="DP22" i="1" s="1"/>
  <c r="DQ22" i="1" s="1"/>
  <c r="DR22" i="1" s="1"/>
  <c r="DS22" i="1" s="1"/>
  <c r="DT22" i="1" s="1"/>
  <c r="DU22" i="1" s="1"/>
  <c r="DV22" i="1" s="1"/>
  <c r="DW22" i="1" s="1"/>
  <c r="DX22" i="1" s="1"/>
  <c r="DY22" i="1" s="1"/>
  <c r="DZ22" i="1" s="1"/>
  <c r="EA22" i="1" s="1"/>
  <c r="EB22" i="1" s="1"/>
  <c r="EC22" i="1" s="1"/>
  <c r="ED22" i="1" s="1"/>
  <c r="EE22" i="1" s="1"/>
  <c r="EF22" i="1" s="1"/>
  <c r="EG22" i="1" s="1"/>
  <c r="EH22" i="1" s="1"/>
  <c r="EI22" i="1" s="1"/>
  <c r="EJ22" i="1" s="1"/>
  <c r="EK22" i="1" s="1"/>
  <c r="EL22" i="1" s="1"/>
  <c r="EM22" i="1" s="1"/>
  <c r="EN22" i="1" s="1"/>
  <c r="EO22" i="1" s="1"/>
  <c r="EP22" i="1" s="1"/>
  <c r="EQ22" i="1" s="1"/>
  <c r="ER22" i="1" s="1"/>
  <c r="ES22" i="1" s="1"/>
  <c r="ET22" i="1" s="1"/>
  <c r="EU22" i="1" s="1"/>
  <c r="EV22" i="1" s="1"/>
  <c r="EW22" i="1" s="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FR22" i="1" s="1"/>
  <c r="FS22" i="1" s="1"/>
  <c r="C21" i="9"/>
  <c r="FO21" i="1"/>
  <c r="FJ21" i="1"/>
  <c r="ER21" i="1"/>
  <c r="DQ21" i="1"/>
  <c r="CX21" i="1"/>
  <c r="AS21" i="1"/>
  <c r="FL21" i="2"/>
  <c r="FI21" i="8"/>
  <c r="ER21" i="8"/>
  <c r="FL21" i="9"/>
  <c r="FI21" i="9"/>
  <c r="EF21" i="9"/>
  <c r="BO21" i="9"/>
  <c r="AY21" i="9"/>
  <c r="AN21" i="9"/>
  <c r="AD21" i="9"/>
  <c r="S21" i="9"/>
  <c r="FR21" i="11"/>
  <c r="FH21" i="11"/>
  <c r="DU21" i="11"/>
  <c r="DE21" i="11"/>
  <c r="CA21" i="11"/>
  <c r="AS21" i="11"/>
  <c r="Q21" i="11"/>
  <c r="CJ21" i="12"/>
  <c r="K10" i="1"/>
  <c r="K12" i="1" s="1"/>
  <c r="U21" i="2"/>
  <c r="T21" i="9"/>
  <c r="AO21" i="22"/>
  <c r="DI21" i="23"/>
  <c r="DQ21" i="23"/>
  <c r="DY21" i="23"/>
  <c r="EG21" i="23"/>
  <c r="EO21" i="23"/>
  <c r="FE21" i="23"/>
  <c r="G21" i="23"/>
  <c r="O21" i="23"/>
  <c r="W21" i="23"/>
  <c r="AE21" i="23"/>
  <c r="AM21" i="23"/>
  <c r="AQ21" i="23"/>
  <c r="AU21" i="23"/>
  <c r="AY21" i="23"/>
  <c r="BC21" i="23"/>
  <c r="BO21" i="23"/>
  <c r="BS21" i="23"/>
  <c r="BW21" i="23"/>
  <c r="CA21" i="23"/>
  <c r="CE21" i="23"/>
  <c r="CI21" i="23"/>
  <c r="CU21" i="23"/>
  <c r="EA21" i="23"/>
  <c r="EU21" i="23"/>
  <c r="FK21" i="23"/>
  <c r="FS21" i="23"/>
  <c r="X21" i="2"/>
  <c r="R21" i="8"/>
  <c r="CK21" i="12"/>
  <c r="BG21" i="12"/>
  <c r="AV10" i="1"/>
  <c r="AV12" i="1" s="1"/>
  <c r="C21" i="22"/>
  <c r="AK84" i="24"/>
  <c r="N31" i="1"/>
  <c r="CB56" i="1"/>
  <c r="AL57" i="8"/>
  <c r="AH56" i="8"/>
  <c r="AB57" i="2"/>
  <c r="BL55" i="12"/>
  <c r="ET55" i="26"/>
  <c r="DR56" i="26"/>
  <c r="FO55" i="21"/>
  <c r="DA55" i="9"/>
  <c r="EA55" i="24"/>
  <c r="T56" i="23"/>
  <c r="DM56" i="11"/>
  <c r="CS55" i="11"/>
  <c r="AD56" i="25"/>
  <c r="EF55" i="23"/>
  <c r="H57" i="23"/>
  <c r="P57" i="1"/>
  <c r="DP56" i="1"/>
  <c r="FR56" i="8"/>
  <c r="AZ31" i="1"/>
  <c r="EA21" i="8"/>
  <c r="FE21" i="8"/>
  <c r="DX21" i="9"/>
  <c r="Z21" i="9"/>
  <c r="H21" i="9"/>
  <c r="FI21" i="11"/>
  <c r="CP21" i="12"/>
  <c r="AW21" i="12"/>
  <c r="FL21" i="12"/>
  <c r="FQ21" i="21"/>
  <c r="AB21" i="22"/>
  <c r="AR21" i="22"/>
  <c r="EJ21" i="22"/>
  <c r="FD21" i="22"/>
  <c r="FP21" i="22"/>
  <c r="C21" i="8"/>
  <c r="CU55" i="24"/>
  <c r="G57" i="8"/>
  <c r="CT56" i="1"/>
  <c r="CJ55" i="1"/>
  <c r="DW55" i="21"/>
  <c r="FF56" i="22"/>
  <c r="R57" i="8"/>
  <c r="W56" i="11"/>
  <c r="EX55" i="1"/>
  <c r="EC55" i="22"/>
  <c r="H56" i="2"/>
  <c r="T56" i="11"/>
  <c r="Y57" i="9"/>
  <c r="DX56" i="9"/>
  <c r="C57" i="9"/>
  <c r="F57" i="1"/>
  <c r="CJ56" i="2"/>
  <c r="FI55" i="2"/>
  <c r="EA55" i="9"/>
  <c r="BG55" i="8"/>
  <c r="H56" i="11"/>
  <c r="CR56" i="12"/>
  <c r="DY56" i="22"/>
  <c r="T57" i="9"/>
  <c r="DW55" i="9"/>
  <c r="CG55" i="2"/>
  <c r="DR56" i="2"/>
  <c r="AL57" i="22"/>
  <c r="BB57" i="22"/>
  <c r="DR55" i="25"/>
  <c r="CR55" i="11"/>
  <c r="Q29" i="1"/>
  <c r="U57" i="22"/>
  <c r="F56" i="25"/>
  <c r="EH56" i="26"/>
  <c r="CL55" i="25"/>
  <c r="FL29" i="1"/>
  <c r="EX56" i="22"/>
  <c r="DT55" i="23"/>
  <c r="CX55" i="11"/>
  <c r="FF55" i="2"/>
  <c r="FL55" i="11"/>
  <c r="DD56" i="1"/>
  <c r="M56" i="2"/>
  <c r="X56" i="12"/>
  <c r="EG55" i="11"/>
  <c r="R56" i="11"/>
  <c r="AO56" i="8"/>
  <c r="DE56" i="12"/>
  <c r="W57" i="1"/>
  <c r="I56" i="1"/>
  <c r="AJ56" i="1"/>
  <c r="EQ55" i="2"/>
  <c r="G57" i="1"/>
  <c r="DP56" i="23"/>
  <c r="EQ55" i="12"/>
  <c r="DS56" i="11"/>
  <c r="FA56" i="11"/>
  <c r="EM55" i="8"/>
  <c r="FE56" i="1"/>
  <c r="CT56" i="9"/>
  <c r="AL57" i="11"/>
  <c r="AQ57" i="2"/>
  <c r="Z57" i="2"/>
  <c r="FN55" i="12"/>
  <c r="FK56" i="11"/>
  <c r="EQ55" i="1"/>
  <c r="W56" i="2"/>
  <c r="EA56" i="11"/>
  <c r="EM56" i="1"/>
  <c r="ED55" i="12"/>
  <c r="Z57" i="9"/>
  <c r="EA55" i="12"/>
  <c r="EA55" i="21"/>
  <c r="EV55" i="21"/>
  <c r="AF56" i="21"/>
  <c r="X57" i="23"/>
  <c r="BT55" i="23"/>
  <c r="FQ21" i="1"/>
  <c r="FG21" i="1"/>
  <c r="EU21" i="1"/>
  <c r="AT21" i="1"/>
  <c r="AF21" i="1"/>
  <c r="FQ21" i="2"/>
  <c r="DE21" i="2"/>
  <c r="AE21" i="2"/>
  <c r="S21" i="2"/>
  <c r="DL21" i="11"/>
  <c r="X21" i="11"/>
  <c r="G21" i="11"/>
  <c r="T21" i="12"/>
  <c r="DS21" i="1"/>
  <c r="AD21" i="1"/>
  <c r="CM21" i="2"/>
  <c r="CJ21" i="2"/>
  <c r="BT21" i="2"/>
  <c r="AJ21" i="2"/>
  <c r="AB21" i="2"/>
  <c r="DS21" i="8"/>
  <c r="DL21" i="8"/>
  <c r="D21" i="9"/>
  <c r="FF21" i="11"/>
  <c r="DS21" i="11"/>
  <c r="BH21" i="11"/>
  <c r="W21" i="11"/>
  <c r="O21" i="11"/>
  <c r="L21" i="11"/>
  <c r="F21" i="11"/>
  <c r="CG21" i="12"/>
  <c r="BM21" i="12"/>
  <c r="BI21" i="12"/>
  <c r="AI21" i="12"/>
  <c r="AU21" i="9"/>
  <c r="N21" i="12"/>
  <c r="EX21" i="8"/>
  <c r="FB21" i="11"/>
  <c r="FB21" i="12"/>
  <c r="I21" i="21"/>
  <c r="BF21" i="21"/>
  <c r="EF21" i="21"/>
  <c r="S21" i="21"/>
  <c r="AA21" i="21"/>
  <c r="AQ21" i="21"/>
  <c r="BG21" i="21"/>
  <c r="G21" i="22"/>
  <c r="AE21" i="22"/>
  <c r="AU21" i="22"/>
  <c r="BC21" i="22"/>
  <c r="BK21" i="22"/>
  <c r="BS21" i="22"/>
  <c r="CA21" i="22"/>
  <c r="CI21" i="22"/>
  <c r="O21" i="24"/>
  <c r="G21" i="24"/>
  <c r="K21" i="24"/>
  <c r="DI21" i="24"/>
  <c r="EG21" i="24"/>
  <c r="EO21" i="24"/>
  <c r="FI21" i="24"/>
  <c r="FQ21" i="24"/>
  <c r="D21" i="24"/>
  <c r="H21" i="24"/>
  <c r="CV21" i="24"/>
  <c r="CZ21" i="24"/>
  <c r="DD21" i="24"/>
  <c r="DH21" i="24"/>
  <c r="DP21" i="24"/>
  <c r="EB21" i="24"/>
  <c r="EF21" i="24"/>
  <c r="EN21" i="24"/>
  <c r="EZ21" i="24"/>
  <c r="FD21" i="24"/>
  <c r="FL21" i="24"/>
  <c r="BY21" i="25"/>
  <c r="CG21" i="25"/>
  <c r="CO21" i="25"/>
  <c r="CW21" i="25"/>
  <c r="DE21" i="25"/>
  <c r="DM21" i="25"/>
  <c r="DU21" i="25"/>
  <c r="EK21" i="25"/>
  <c r="ES21" i="25"/>
  <c r="FA21" i="25"/>
  <c r="P21" i="25"/>
  <c r="X21" i="25"/>
  <c r="AF21" i="25"/>
  <c r="AV21" i="25"/>
  <c r="EF21" i="25"/>
  <c r="FL21" i="25"/>
  <c r="H21" i="26"/>
  <c r="P21" i="26"/>
  <c r="AR21" i="26"/>
  <c r="BH21" i="26"/>
  <c r="BL21" i="26"/>
  <c r="BP21" i="26"/>
  <c r="Q21" i="26"/>
  <c r="AG21" i="26"/>
  <c r="AO21" i="26"/>
  <c r="AW21" i="26"/>
  <c r="CS21" i="26"/>
  <c r="DY21" i="26"/>
  <c r="D39" i="22"/>
  <c r="E39" i="22" s="1"/>
  <c r="F39" i="22" s="1"/>
  <c r="G39" i="22" s="1"/>
  <c r="H39" i="22" s="1"/>
  <c r="I39" i="22" s="1"/>
  <c r="J39" i="22" s="1"/>
  <c r="K39" i="22" s="1"/>
  <c r="L39" i="22" s="1"/>
  <c r="M39" i="22" s="1"/>
  <c r="N39" i="22" s="1"/>
  <c r="O39" i="22" s="1"/>
  <c r="P39" i="22" s="1"/>
  <c r="Q39" i="22" s="1"/>
  <c r="R39" i="22" s="1"/>
  <c r="S39" i="22" s="1"/>
  <c r="T39" i="22" s="1"/>
  <c r="U39" i="22" s="1"/>
  <c r="V39" i="22" s="1"/>
  <c r="W39" i="22" s="1"/>
  <c r="X39" i="22" s="1"/>
  <c r="Y39" i="22" s="1"/>
  <c r="Z39" i="22" s="1"/>
  <c r="AA39" i="22" s="1"/>
  <c r="EQ21" i="26"/>
  <c r="FJ10" i="23"/>
  <c r="FJ12" i="23" s="1"/>
  <c r="CF10" i="23"/>
  <c r="CF12" i="23" s="1"/>
  <c r="AV10" i="23"/>
  <c r="AV12" i="23" s="1"/>
  <c r="J10" i="23"/>
  <c r="J12" i="23" s="1"/>
  <c r="AV10" i="9"/>
  <c r="AV12" i="9" s="1"/>
  <c r="P10" i="9"/>
  <c r="P12" i="9" s="1"/>
  <c r="CC10" i="24"/>
  <c r="CC12" i="24" s="1"/>
  <c r="BA10" i="24"/>
  <c r="BA12" i="24" s="1"/>
  <c r="I10" i="24"/>
  <c r="I12" i="24" s="1"/>
  <c r="E10" i="24"/>
  <c r="E12" i="24" s="1"/>
  <c r="D38" i="25"/>
  <c r="E38" i="25" s="1"/>
  <c r="F38" i="25" s="1"/>
  <c r="G38" i="25" s="1"/>
  <c r="H38" i="25" s="1"/>
  <c r="I38" i="25" s="1"/>
  <c r="J38" i="25" s="1"/>
  <c r="K38" i="25" s="1"/>
  <c r="L38" i="25" s="1"/>
  <c r="M38" i="25" s="1"/>
  <c r="N38" i="25" s="1"/>
  <c r="O38" i="25" s="1"/>
  <c r="P38" i="25" s="1"/>
  <c r="Q38" i="25" s="1"/>
  <c r="R38" i="25" s="1"/>
  <c r="S38" i="25" s="1"/>
  <c r="T38" i="25" s="1"/>
  <c r="U38" i="25" s="1"/>
  <c r="V38" i="25" s="1"/>
  <c r="W38" i="25" s="1"/>
  <c r="X38" i="25" s="1"/>
  <c r="Y38" i="25" s="1"/>
  <c r="Z38" i="25" s="1"/>
  <c r="AA38" i="25" s="1"/>
  <c r="AB38" i="25" s="1"/>
  <c r="AC38" i="25" s="1"/>
  <c r="AD38" i="25" s="1"/>
  <c r="AE38" i="25" s="1"/>
  <c r="AF38" i="25" s="1"/>
  <c r="AG38" i="25" s="1"/>
  <c r="AH38" i="25" s="1"/>
  <c r="AI38" i="25" s="1"/>
  <c r="AJ38" i="25" s="1"/>
  <c r="AK38" i="25" s="1"/>
  <c r="AL38" i="25" s="1"/>
  <c r="AM38" i="25" s="1"/>
  <c r="AN38" i="25" s="1"/>
  <c r="AO38" i="25" s="1"/>
  <c r="AP38" i="25" s="1"/>
  <c r="AQ38" i="25" s="1"/>
  <c r="AR38" i="25" s="1"/>
  <c r="AS38" i="25" s="1"/>
  <c r="AT38" i="25" s="1"/>
  <c r="AU38" i="25" s="1"/>
  <c r="AV38" i="25" s="1"/>
  <c r="AW38" i="25" s="1"/>
  <c r="AX38" i="25" s="1"/>
  <c r="AY38" i="25" s="1"/>
  <c r="AZ38" i="25" s="1"/>
  <c r="BA38" i="25" s="1"/>
  <c r="BB38" i="25" s="1"/>
  <c r="BC38" i="25" s="1"/>
  <c r="BD38" i="25" s="1"/>
  <c r="BE38" i="25" s="1"/>
  <c r="BF38" i="25" s="1"/>
  <c r="BG38" i="25" s="1"/>
  <c r="BH38" i="25" s="1"/>
  <c r="BI38" i="25" s="1"/>
  <c r="BJ38" i="25" s="1"/>
  <c r="BK38" i="25" s="1"/>
  <c r="BL38" i="25" s="1"/>
  <c r="BM38" i="25" s="1"/>
  <c r="BN38" i="25" s="1"/>
  <c r="BO38" i="25" s="1"/>
  <c r="BP38" i="25" s="1"/>
  <c r="BQ38" i="25" s="1"/>
  <c r="BR38" i="25" s="1"/>
  <c r="BS38" i="25" s="1"/>
  <c r="BT38" i="25" s="1"/>
  <c r="BU38" i="25" s="1"/>
  <c r="BV38" i="25" s="1"/>
  <c r="BW38" i="25" s="1"/>
  <c r="BX38" i="25" s="1"/>
  <c r="BY38" i="25" s="1"/>
  <c r="BZ38" i="25" s="1"/>
  <c r="CA38" i="25" s="1"/>
  <c r="CB38" i="25" s="1"/>
  <c r="D39" i="25"/>
  <c r="E39" i="25" s="1"/>
  <c r="F39" i="25" s="1"/>
  <c r="G39" i="25" s="1"/>
  <c r="H39" i="25" s="1"/>
  <c r="I39" i="25" s="1"/>
  <c r="J39" i="25" s="1"/>
  <c r="K39" i="25" s="1"/>
  <c r="L39" i="25" s="1"/>
  <c r="M39" i="25" s="1"/>
  <c r="N39" i="25" s="1"/>
  <c r="O39" i="25" s="1"/>
  <c r="P39" i="25" s="1"/>
  <c r="Q39" i="25" s="1"/>
  <c r="R39" i="25" s="1"/>
  <c r="S39" i="25" s="1"/>
  <c r="T39" i="25" s="1"/>
  <c r="U39" i="25" s="1"/>
  <c r="V39" i="25" s="1"/>
  <c r="W39" i="25" s="1"/>
  <c r="X39" i="25" s="1"/>
  <c r="Y39" i="25" s="1"/>
  <c r="Z39" i="25" s="1"/>
  <c r="AA39" i="25" s="1"/>
  <c r="D40" i="12"/>
  <c r="E40" i="12" s="1"/>
  <c r="F40" i="12" s="1"/>
  <c r="G40" i="12" s="1"/>
  <c r="H40" i="12" s="1"/>
  <c r="I40" i="12" s="1"/>
  <c r="J40" i="12" s="1"/>
  <c r="K40" i="12" s="1"/>
  <c r="L40" i="12" s="1"/>
  <c r="M40" i="12" s="1"/>
  <c r="N40" i="12" s="1"/>
  <c r="O40" i="12" s="1"/>
  <c r="P40" i="12" s="1"/>
  <c r="Q40" i="12" s="1"/>
  <c r="R40" i="12" s="1"/>
  <c r="S40" i="12" s="1"/>
  <c r="T40" i="12" s="1"/>
  <c r="U40" i="12" s="1"/>
  <c r="V40" i="12" s="1"/>
  <c r="W40" i="12" s="1"/>
  <c r="X40" i="12" s="1"/>
  <c r="Y40" i="12" s="1"/>
  <c r="Z40" i="12" s="1"/>
  <c r="AA40" i="12" s="1"/>
  <c r="AB40" i="12" s="1"/>
  <c r="AC40" i="12" s="1"/>
  <c r="AD40" i="12" s="1"/>
  <c r="AE40" i="12" s="1"/>
  <c r="AF40" i="12" s="1"/>
  <c r="AG40" i="12" s="1"/>
  <c r="AH40" i="12" s="1"/>
  <c r="AI40" i="12" s="1"/>
  <c r="AJ40" i="12" s="1"/>
  <c r="AK40" i="12" s="1"/>
  <c r="AL40" i="12" s="1"/>
  <c r="AM40" i="12" s="1"/>
  <c r="AN40" i="12" s="1"/>
  <c r="AO40" i="12" s="1"/>
  <c r="AP40" i="12" s="1"/>
  <c r="AQ40" i="12" s="1"/>
  <c r="AR40" i="12" s="1"/>
  <c r="AS40" i="12" s="1"/>
  <c r="AT40" i="12" s="1"/>
  <c r="AU40" i="12" s="1"/>
  <c r="AV40" i="12" s="1"/>
  <c r="AW40" i="12" s="1"/>
  <c r="AX40" i="12" s="1"/>
  <c r="AY40" i="12" s="1"/>
  <c r="AZ40" i="12" s="1"/>
  <c r="BA40" i="12" s="1"/>
  <c r="BB40" i="12" s="1"/>
  <c r="BC40" i="12" s="1"/>
  <c r="BD40" i="12" s="1"/>
  <c r="BE40" i="12" s="1"/>
  <c r="BF40" i="12" s="1"/>
  <c r="BG40" i="12" s="1"/>
  <c r="BH40" i="12" s="1"/>
  <c r="BI40" i="12" s="1"/>
  <c r="BJ40" i="12" s="1"/>
  <c r="BK40" i="12" s="1"/>
  <c r="BL40" i="12" s="1"/>
  <c r="BM40" i="12" s="1"/>
  <c r="BN40" i="12" s="1"/>
  <c r="BO40" i="12" s="1"/>
  <c r="BP40" i="12" s="1"/>
  <c r="BQ40" i="12" s="1"/>
  <c r="BR40" i="12" s="1"/>
  <c r="BS40" i="12" s="1"/>
  <c r="BT40" i="12" s="1"/>
  <c r="BU40" i="12" s="1"/>
  <c r="BV40" i="12" s="1"/>
  <c r="BW40" i="12" s="1"/>
  <c r="BX40" i="12" s="1"/>
  <c r="BY40" i="12" s="1"/>
  <c r="BZ40" i="12" s="1"/>
  <c r="CA40" i="12" s="1"/>
  <c r="CB40" i="12" s="1"/>
  <c r="D39" i="12"/>
  <c r="E39" i="12" s="1"/>
  <c r="F39" i="12" s="1"/>
  <c r="G39" i="12" s="1"/>
  <c r="H39" i="12" s="1"/>
  <c r="I39" i="12" s="1"/>
  <c r="J39" i="12" s="1"/>
  <c r="K39" i="12" s="1"/>
  <c r="L39" i="12" s="1"/>
  <c r="M39" i="12" s="1"/>
  <c r="N39" i="12" s="1"/>
  <c r="O39" i="12" s="1"/>
  <c r="P39" i="12" s="1"/>
  <c r="Q39" i="12" s="1"/>
  <c r="R39" i="12" s="1"/>
  <c r="S39" i="12" s="1"/>
  <c r="T39" i="12" s="1"/>
  <c r="U39" i="12" s="1"/>
  <c r="V39" i="12" s="1"/>
  <c r="W39" i="12" s="1"/>
  <c r="X39" i="12" s="1"/>
  <c r="Y39" i="12" s="1"/>
  <c r="Z39" i="12" s="1"/>
  <c r="AA39" i="12" s="1"/>
  <c r="D38" i="26"/>
  <c r="E38" i="26" s="1"/>
  <c r="F38" i="26" s="1"/>
  <c r="G38" i="26" s="1"/>
  <c r="H38" i="26" s="1"/>
  <c r="I38" i="26" s="1"/>
  <c r="J38" i="26" s="1"/>
  <c r="K38" i="26" s="1"/>
  <c r="L38" i="26" s="1"/>
  <c r="M38" i="26" s="1"/>
  <c r="N38" i="26" s="1"/>
  <c r="O38" i="26" s="1"/>
  <c r="P38" i="26" s="1"/>
  <c r="Q38" i="26" s="1"/>
  <c r="R38" i="26" s="1"/>
  <c r="S38" i="26" s="1"/>
  <c r="T38" i="26" s="1"/>
  <c r="U38" i="26" s="1"/>
  <c r="V38" i="26" s="1"/>
  <c r="W38" i="26" s="1"/>
  <c r="X38" i="26" s="1"/>
  <c r="Y38" i="26" s="1"/>
  <c r="Z38" i="26" s="1"/>
  <c r="AA38" i="26" s="1"/>
  <c r="AB38" i="26" s="1"/>
  <c r="AC38" i="26" s="1"/>
  <c r="AD38" i="26" s="1"/>
  <c r="AE38" i="26" s="1"/>
  <c r="AF38" i="26" s="1"/>
  <c r="AG38" i="26" s="1"/>
  <c r="AH38" i="26" s="1"/>
  <c r="AI38" i="26" s="1"/>
  <c r="AJ38" i="26" s="1"/>
  <c r="AK38" i="26" s="1"/>
  <c r="AL38" i="26" s="1"/>
  <c r="AM38" i="26" s="1"/>
  <c r="AN38" i="26" s="1"/>
  <c r="AO38" i="26" s="1"/>
  <c r="AP38" i="26" s="1"/>
  <c r="AQ38" i="26" s="1"/>
  <c r="AR38" i="26" s="1"/>
  <c r="AS38" i="26" s="1"/>
  <c r="AT38" i="26" s="1"/>
  <c r="AU38" i="26" s="1"/>
  <c r="AV38" i="26" s="1"/>
  <c r="AW38" i="26" s="1"/>
  <c r="AX38" i="26" s="1"/>
  <c r="AY38" i="26" s="1"/>
  <c r="AZ38" i="26" s="1"/>
  <c r="BA38" i="26" s="1"/>
  <c r="BB38" i="26" s="1"/>
  <c r="BC38" i="26" s="1"/>
  <c r="BD38" i="26" s="1"/>
  <c r="BE38" i="26" s="1"/>
  <c r="BF38" i="26" s="1"/>
  <c r="BG38" i="26" s="1"/>
  <c r="BH38" i="26" s="1"/>
  <c r="BI38" i="26" s="1"/>
  <c r="BJ38" i="26" s="1"/>
  <c r="BK38" i="26" s="1"/>
  <c r="BL38" i="26" s="1"/>
  <c r="BM38" i="26" s="1"/>
  <c r="BN38" i="26" s="1"/>
  <c r="BO38" i="26" s="1"/>
  <c r="BP38" i="26" s="1"/>
  <c r="BQ38" i="26" s="1"/>
  <c r="BR38" i="26" s="1"/>
  <c r="BS38" i="26" s="1"/>
  <c r="BT38" i="26" s="1"/>
  <c r="BU38" i="26" s="1"/>
  <c r="BV38" i="26" s="1"/>
  <c r="BW38" i="26" s="1"/>
  <c r="BX38" i="26" s="1"/>
  <c r="BY38" i="26" s="1"/>
  <c r="BZ38" i="26" s="1"/>
  <c r="CA38" i="26" s="1"/>
  <c r="CB38" i="26" s="1"/>
  <c r="D39" i="26"/>
  <c r="E39" i="26" s="1"/>
  <c r="F39" i="26" s="1"/>
  <c r="G39" i="26" s="1"/>
  <c r="H39" i="26" s="1"/>
  <c r="I39" i="26" s="1"/>
  <c r="J39" i="26" s="1"/>
  <c r="K39" i="26" s="1"/>
  <c r="L39" i="26" s="1"/>
  <c r="M39" i="26" s="1"/>
  <c r="N39" i="26" s="1"/>
  <c r="O39" i="26" s="1"/>
  <c r="P39" i="26" s="1"/>
  <c r="Q39" i="26" s="1"/>
  <c r="R39" i="26" s="1"/>
  <c r="S39" i="26" s="1"/>
  <c r="T39" i="26" s="1"/>
  <c r="U39" i="26" s="1"/>
  <c r="V39" i="26" s="1"/>
  <c r="W39" i="26" s="1"/>
  <c r="X39" i="26" s="1"/>
  <c r="Y39" i="26" s="1"/>
  <c r="Z39" i="26" s="1"/>
  <c r="AA39" i="26" s="1"/>
  <c r="EZ31" i="26"/>
  <c r="EZ29" i="26"/>
  <c r="EZ86" i="26" s="1"/>
  <c r="J21" i="23"/>
  <c r="R21" i="23"/>
  <c r="AH21" i="23"/>
  <c r="AP21" i="23"/>
  <c r="AX21" i="23"/>
  <c r="BF21" i="23"/>
  <c r="BV21" i="23"/>
  <c r="CL21" i="23"/>
  <c r="CT21" i="23"/>
  <c r="D40" i="23"/>
  <c r="E40" i="23" s="1"/>
  <c r="F40" i="23" s="1"/>
  <c r="G40" i="23" s="1"/>
  <c r="H40" i="23" s="1"/>
  <c r="I40" i="23" s="1"/>
  <c r="J40" i="23" s="1"/>
  <c r="K40" i="23" s="1"/>
  <c r="L40" i="23" s="1"/>
  <c r="M40" i="23" s="1"/>
  <c r="N40" i="23" s="1"/>
  <c r="O40" i="23" s="1"/>
  <c r="P40" i="23" s="1"/>
  <c r="Q40" i="23" s="1"/>
  <c r="R40" i="23" s="1"/>
  <c r="S40" i="23" s="1"/>
  <c r="T40" i="23" s="1"/>
  <c r="U40" i="23" s="1"/>
  <c r="V40" i="23" s="1"/>
  <c r="W40" i="23" s="1"/>
  <c r="X40" i="23" s="1"/>
  <c r="Y40" i="23" s="1"/>
  <c r="Z40" i="23" s="1"/>
  <c r="AA40" i="23" s="1"/>
  <c r="AB40" i="23" s="1"/>
  <c r="AC40" i="23" s="1"/>
  <c r="AD40" i="23" s="1"/>
  <c r="AE40" i="23" s="1"/>
  <c r="AF40" i="23" s="1"/>
  <c r="AG40" i="23" s="1"/>
  <c r="AH40" i="23" s="1"/>
  <c r="AI40" i="23" s="1"/>
  <c r="AJ40" i="23" s="1"/>
  <c r="AK40" i="23" s="1"/>
  <c r="AL40" i="23" s="1"/>
  <c r="AM40" i="23" s="1"/>
  <c r="AN40" i="23" s="1"/>
  <c r="AO40" i="23" s="1"/>
  <c r="AP40" i="23" s="1"/>
  <c r="AQ40" i="23" s="1"/>
  <c r="AR40" i="23" s="1"/>
  <c r="AS40" i="23" s="1"/>
  <c r="AT40" i="23" s="1"/>
  <c r="AU40" i="23" s="1"/>
  <c r="AV40" i="23" s="1"/>
  <c r="AW40" i="23" s="1"/>
  <c r="AX40" i="23" s="1"/>
  <c r="AY40" i="23" s="1"/>
  <c r="AZ40" i="23" s="1"/>
  <c r="BA40" i="23" s="1"/>
  <c r="BB40" i="23" s="1"/>
  <c r="BC40" i="23" s="1"/>
  <c r="BD40" i="23" s="1"/>
  <c r="BE40" i="23" s="1"/>
  <c r="BF40" i="23" s="1"/>
  <c r="BG40" i="23" s="1"/>
  <c r="BH40" i="23" s="1"/>
  <c r="BI40" i="23" s="1"/>
  <c r="BJ40" i="23" s="1"/>
  <c r="BK40" i="23" s="1"/>
  <c r="BL40" i="23" s="1"/>
  <c r="BM40" i="23" s="1"/>
  <c r="BN40" i="23" s="1"/>
  <c r="BO40" i="23" s="1"/>
  <c r="BP40" i="23" s="1"/>
  <c r="BQ40" i="23" s="1"/>
  <c r="BR40" i="23" s="1"/>
  <c r="BS40" i="23" s="1"/>
  <c r="BT40" i="23" s="1"/>
  <c r="BU40" i="23" s="1"/>
  <c r="BV40" i="23" s="1"/>
  <c r="BW40" i="23" s="1"/>
  <c r="BX40" i="23" s="1"/>
  <c r="BY40" i="23" s="1"/>
  <c r="BZ40" i="23" s="1"/>
  <c r="CA40" i="23" s="1"/>
  <c r="CB40" i="23" s="1"/>
  <c r="DC21" i="24"/>
  <c r="DG21" i="24"/>
  <c r="DK21" i="24"/>
  <c r="DO21" i="24"/>
  <c r="DS21" i="24"/>
  <c r="DW21" i="24"/>
  <c r="EA21" i="24"/>
  <c r="EE21" i="24"/>
  <c r="EI21" i="24"/>
  <c r="EM21" i="24"/>
  <c r="EQ21" i="24"/>
  <c r="EU21" i="24"/>
  <c r="EY21" i="24"/>
  <c r="FC21" i="24"/>
  <c r="FG21" i="24"/>
  <c r="FK21" i="24"/>
  <c r="FO21" i="24"/>
  <c r="FS21" i="24"/>
  <c r="P25" i="18"/>
  <c r="AA21" i="25"/>
  <c r="AI21" i="25"/>
  <c r="AQ21" i="25"/>
  <c r="AY21" i="25"/>
  <c r="BG21" i="25"/>
  <c r="BO21" i="25"/>
  <c r="BW21" i="25"/>
  <c r="CE21" i="25"/>
  <c r="CM21" i="25"/>
  <c r="DK21" i="25"/>
  <c r="FO21" i="25"/>
  <c r="F21" i="26"/>
  <c r="N21" i="26"/>
  <c r="AD21" i="26"/>
  <c r="AT21" i="26"/>
  <c r="BF21" i="26"/>
  <c r="BN21" i="26"/>
  <c r="BR21" i="26"/>
  <c r="ER21" i="26"/>
  <c r="FP21" i="26"/>
  <c r="D22" i="26"/>
  <c r="E22" i="26" s="1"/>
  <c r="F22" i="26" s="1"/>
  <c r="G22" i="26" s="1"/>
  <c r="H22" i="26" s="1"/>
  <c r="I22" i="26" s="1"/>
  <c r="J22" i="26" s="1"/>
  <c r="K22" i="26" s="1"/>
  <c r="L22" i="26" s="1"/>
  <c r="M22" i="26" s="1"/>
  <c r="N22" i="26" s="1"/>
  <c r="O22" i="26" s="1"/>
  <c r="P22" i="26" s="1"/>
  <c r="Q22" i="26" s="1"/>
  <c r="R22" i="26" s="1"/>
  <c r="S22" i="26" s="1"/>
  <c r="T22" i="26" s="1"/>
  <c r="U22" i="26" s="1"/>
  <c r="V22" i="26" s="1"/>
  <c r="W22" i="26" s="1"/>
  <c r="X22" i="26" s="1"/>
  <c r="Y22" i="26" s="1"/>
  <c r="Z22" i="26" s="1"/>
  <c r="AA22" i="26" s="1"/>
  <c r="AB22" i="26" s="1"/>
  <c r="AC22" i="26" s="1"/>
  <c r="AD22" i="26" s="1"/>
  <c r="AE22" i="26" s="1"/>
  <c r="AF22" i="26" s="1"/>
  <c r="AG22" i="26" s="1"/>
  <c r="AH22" i="26" s="1"/>
  <c r="AI22" i="26" s="1"/>
  <c r="AJ22" i="26" s="1"/>
  <c r="AK22" i="26" s="1"/>
  <c r="AL22" i="26" s="1"/>
  <c r="AM22" i="26" s="1"/>
  <c r="AN22" i="26" s="1"/>
  <c r="AO22" i="26" s="1"/>
  <c r="AP22" i="26" s="1"/>
  <c r="AQ22" i="26" s="1"/>
  <c r="AR22" i="26" s="1"/>
  <c r="AS22" i="26" s="1"/>
  <c r="AT22" i="26" s="1"/>
  <c r="AU22" i="26" s="1"/>
  <c r="AV22" i="26" s="1"/>
  <c r="AW22" i="26" s="1"/>
  <c r="AX22" i="26" s="1"/>
  <c r="AY22" i="26" s="1"/>
  <c r="AZ22" i="26" s="1"/>
  <c r="BA22" i="26" s="1"/>
  <c r="BB22" i="26" s="1"/>
  <c r="BC22" i="26" s="1"/>
  <c r="BD22" i="26" s="1"/>
  <c r="BE22" i="26" s="1"/>
  <c r="BF22" i="26" s="1"/>
  <c r="BG22" i="26" s="1"/>
  <c r="BH22" i="26" s="1"/>
  <c r="BI22" i="26" s="1"/>
  <c r="BJ22" i="26" s="1"/>
  <c r="BK22" i="26" s="1"/>
  <c r="BL22" i="26" s="1"/>
  <c r="BM22" i="26" s="1"/>
  <c r="BN22" i="26" s="1"/>
  <c r="BO22" i="26" s="1"/>
  <c r="BP22" i="26" s="1"/>
  <c r="BQ22" i="26" s="1"/>
  <c r="BR22" i="26" s="1"/>
  <c r="BS22" i="26" s="1"/>
  <c r="BT22" i="26" s="1"/>
  <c r="BU22" i="26" s="1"/>
  <c r="BV22" i="26" s="1"/>
  <c r="BW22" i="26" s="1"/>
  <c r="BX22" i="26" s="1"/>
  <c r="BY22" i="26" s="1"/>
  <c r="BZ22" i="26" s="1"/>
  <c r="CA22" i="26" s="1"/>
  <c r="CB22" i="26" s="1"/>
  <c r="CC22" i="26" s="1"/>
  <c r="CD22" i="26" s="1"/>
  <c r="CE22" i="26" s="1"/>
  <c r="CF22" i="26" s="1"/>
  <c r="CG22" i="26" s="1"/>
  <c r="CH22" i="26" s="1"/>
  <c r="CI22" i="26" s="1"/>
  <c r="CJ22" i="26" s="1"/>
  <c r="CK22" i="26" s="1"/>
  <c r="CL22" i="26" s="1"/>
  <c r="CM22" i="26" s="1"/>
  <c r="CN22" i="26" s="1"/>
  <c r="CO22" i="26" s="1"/>
  <c r="CP22" i="26" s="1"/>
  <c r="CQ22" i="26" s="1"/>
  <c r="CR22" i="26" s="1"/>
  <c r="CS22" i="26" s="1"/>
  <c r="CT22" i="26" s="1"/>
  <c r="CU22" i="26" s="1"/>
  <c r="CV22" i="26" s="1"/>
  <c r="CW22" i="26" s="1"/>
  <c r="CX22" i="26" s="1"/>
  <c r="CY22" i="26" s="1"/>
  <c r="CZ22" i="26" s="1"/>
  <c r="DA22" i="26" s="1"/>
  <c r="DB22" i="26" s="1"/>
  <c r="DC22" i="26" s="1"/>
  <c r="DD22" i="26" s="1"/>
  <c r="DE22" i="26" s="1"/>
  <c r="DF22" i="26" s="1"/>
  <c r="DG22" i="26" s="1"/>
  <c r="DH22" i="26" s="1"/>
  <c r="DI22" i="26" s="1"/>
  <c r="DJ22" i="26" s="1"/>
  <c r="DK22" i="26" s="1"/>
  <c r="DL22" i="26" s="1"/>
  <c r="DM22" i="26" s="1"/>
  <c r="DN22" i="26" s="1"/>
  <c r="DO22" i="26" s="1"/>
  <c r="DP22" i="26" s="1"/>
  <c r="DQ22" i="26" s="1"/>
  <c r="DR22" i="26" s="1"/>
  <c r="DS22" i="26" s="1"/>
  <c r="DT22" i="26" s="1"/>
  <c r="DU22" i="26" s="1"/>
  <c r="DV22" i="26" s="1"/>
  <c r="DW22" i="26" s="1"/>
  <c r="DX22" i="26" s="1"/>
  <c r="DY22" i="26" s="1"/>
  <c r="DZ22" i="26" s="1"/>
  <c r="EA22" i="26" s="1"/>
  <c r="EB22" i="26" s="1"/>
  <c r="EC22" i="26" s="1"/>
  <c r="ED22" i="26" s="1"/>
  <c r="EE22" i="26" s="1"/>
  <c r="EF22" i="26" s="1"/>
  <c r="EG22" i="26" s="1"/>
  <c r="EH22" i="26" s="1"/>
  <c r="EI22" i="26" s="1"/>
  <c r="EJ22" i="26" s="1"/>
  <c r="EK22" i="26" s="1"/>
  <c r="EL22" i="26" s="1"/>
  <c r="EM22" i="26" s="1"/>
  <c r="EN22" i="26" s="1"/>
  <c r="EO22" i="26" s="1"/>
  <c r="EP22" i="26" s="1"/>
  <c r="EQ22" i="26" s="1"/>
  <c r="ER22" i="26" s="1"/>
  <c r="ES22" i="26" s="1"/>
  <c r="ET22" i="26" s="1"/>
  <c r="EU22" i="26" s="1"/>
  <c r="EV22" i="26" s="1"/>
  <c r="EW22" i="26" s="1"/>
  <c r="EX22" i="26" s="1"/>
  <c r="EY22" i="26" s="1"/>
  <c r="EZ22" i="26" s="1"/>
  <c r="FA22" i="26" s="1"/>
  <c r="FB22" i="26" s="1"/>
  <c r="FC22" i="26" s="1"/>
  <c r="FD22" i="26" s="1"/>
  <c r="FE22" i="26" s="1"/>
  <c r="FF22" i="26" s="1"/>
  <c r="FG22" i="26" s="1"/>
  <c r="FH22" i="26" s="1"/>
  <c r="FI22" i="26" s="1"/>
  <c r="FJ22" i="26" s="1"/>
  <c r="FK22" i="26" s="1"/>
  <c r="FL22" i="26" s="1"/>
  <c r="FM22" i="26" s="1"/>
  <c r="FN22" i="26" s="1"/>
  <c r="FO22" i="26" s="1"/>
  <c r="FP22" i="26" s="1"/>
  <c r="FQ22" i="26" s="1"/>
  <c r="FR22" i="26" s="1"/>
  <c r="FS22" i="26" s="1"/>
  <c r="F10" i="21"/>
  <c r="F12" i="21" s="1"/>
  <c r="E10" i="2"/>
  <c r="E12" i="2" s="1"/>
  <c r="CR21" i="26"/>
  <c r="CZ21" i="26"/>
  <c r="J10" i="8"/>
  <c r="J12" i="8" s="1"/>
  <c r="P10" i="23"/>
  <c r="P12" i="23" s="1"/>
  <c r="H10" i="23"/>
  <c r="H12" i="23" s="1"/>
  <c r="EP29" i="26"/>
  <c r="EP82" i="26" s="1"/>
  <c r="EP31" i="26"/>
  <c r="AX31" i="26"/>
  <c r="AX29" i="26"/>
  <c r="AX87" i="26" s="1"/>
  <c r="D54" i="26"/>
  <c r="E54" i="26" s="1"/>
  <c r="F54" i="26" s="1"/>
  <c r="G54" i="26" s="1"/>
  <c r="H54" i="26" s="1"/>
  <c r="I54" i="26" s="1"/>
  <c r="J54" i="26" s="1"/>
  <c r="K54" i="26" s="1"/>
  <c r="L54" i="26" s="1"/>
  <c r="M54" i="26" s="1"/>
  <c r="N54" i="26" s="1"/>
  <c r="O54" i="26" s="1"/>
  <c r="P54" i="26" s="1"/>
  <c r="Q54" i="26" s="1"/>
  <c r="R54" i="26" s="1"/>
  <c r="S54" i="26" s="1"/>
  <c r="T54" i="26" s="1"/>
  <c r="U54" i="26" s="1"/>
  <c r="V54" i="26" s="1"/>
  <c r="W54" i="26" s="1"/>
  <c r="X54" i="26" s="1"/>
  <c r="Y54" i="26" s="1"/>
  <c r="Z54" i="26" s="1"/>
  <c r="AA54" i="26" s="1"/>
  <c r="AB54" i="26" s="1"/>
  <c r="AC54" i="26" s="1"/>
  <c r="AD54" i="26" s="1"/>
  <c r="AE54" i="26" s="1"/>
  <c r="AF54" i="26" s="1"/>
  <c r="AG54" i="26" s="1"/>
  <c r="AH54" i="26" s="1"/>
  <c r="AI54" i="26" s="1"/>
  <c r="AJ54" i="26" s="1"/>
  <c r="AK54" i="26" s="1"/>
  <c r="AL54" i="26" s="1"/>
  <c r="AM54" i="26" s="1"/>
  <c r="AN54" i="26" s="1"/>
  <c r="AO54" i="26" s="1"/>
  <c r="AP54" i="26" s="1"/>
  <c r="AQ54" i="26" s="1"/>
  <c r="AR54" i="26" s="1"/>
  <c r="AS54" i="26" s="1"/>
  <c r="AT54" i="26" s="1"/>
  <c r="AU54" i="26" s="1"/>
  <c r="AV54" i="26" s="1"/>
  <c r="AW54" i="26" s="1"/>
  <c r="AX54" i="26" s="1"/>
  <c r="AY54" i="26" s="1"/>
  <c r="AZ54" i="26" s="1"/>
  <c r="BA54" i="26" s="1"/>
  <c r="BB54" i="26" s="1"/>
  <c r="BC54" i="26" s="1"/>
  <c r="BD54" i="26" s="1"/>
  <c r="BE54" i="26" s="1"/>
  <c r="BF54" i="26" s="1"/>
  <c r="BG54" i="26" s="1"/>
  <c r="BH54" i="26" s="1"/>
  <c r="BI54" i="26" s="1"/>
  <c r="BJ54" i="26" s="1"/>
  <c r="BK54" i="26" s="1"/>
  <c r="BL54" i="26" s="1"/>
  <c r="BM54" i="26" s="1"/>
  <c r="BN54" i="26" s="1"/>
  <c r="BO54" i="26" s="1"/>
  <c r="BP54" i="26" s="1"/>
  <c r="BQ54" i="26" s="1"/>
  <c r="BR54" i="26" s="1"/>
  <c r="BS54" i="26" s="1"/>
  <c r="BT54" i="26" s="1"/>
  <c r="BU54" i="26" s="1"/>
  <c r="CF10" i="2"/>
  <c r="CF12" i="2" s="1"/>
  <c r="N10" i="2"/>
  <c r="N12" i="2" s="1"/>
  <c r="J10" i="2"/>
  <c r="J12" i="2" s="1"/>
  <c r="F10" i="2"/>
  <c r="F12" i="2" s="1"/>
  <c r="AT10" i="22"/>
  <c r="AT12" i="22" s="1"/>
  <c r="C10" i="9"/>
  <c r="C12" i="9" s="1"/>
  <c r="C14" i="9" s="1"/>
  <c r="C17" i="9" s="1"/>
  <c r="C19" i="9" s="1"/>
  <c r="D10" i="9"/>
  <c r="D12" i="9" s="1"/>
  <c r="DG10" i="25"/>
  <c r="DG12" i="25" s="1"/>
  <c r="FS10" i="12"/>
  <c r="FS12" i="12" s="1"/>
  <c r="K10" i="12"/>
  <c r="K12" i="12" s="1"/>
  <c r="FR10" i="2"/>
  <c r="FR12" i="2" s="1"/>
  <c r="H10" i="22"/>
  <c r="H12" i="22" s="1"/>
  <c r="G10" i="8"/>
  <c r="G12" i="8" s="1"/>
  <c r="P10" i="24"/>
  <c r="P12" i="24" s="1"/>
  <c r="D10" i="24"/>
  <c r="D12" i="24" s="1"/>
  <c r="FM10" i="12"/>
  <c r="FM12" i="12" s="1"/>
  <c r="CF10" i="12"/>
  <c r="CF12" i="12" s="1"/>
  <c r="M10" i="12"/>
  <c r="M12" i="12" s="1"/>
  <c r="FS10" i="26"/>
  <c r="FS12" i="26" s="1"/>
  <c r="CC10" i="26"/>
  <c r="CC12" i="26" s="1"/>
  <c r="AM10" i="26"/>
  <c r="AM12" i="26" s="1"/>
  <c r="M82" i="26"/>
  <c r="AK57" i="26"/>
  <c r="ES55" i="26"/>
  <c r="DV55" i="26"/>
  <c r="CX56" i="26"/>
  <c r="AL57" i="26"/>
  <c r="AJ1" i="26"/>
  <c r="FS21" i="26"/>
  <c r="FL21" i="26"/>
  <c r="CB21" i="26"/>
  <c r="CJ21" i="26"/>
  <c r="DH21" i="26"/>
  <c r="DP21" i="26"/>
  <c r="DX21" i="26"/>
  <c r="EF21" i="26"/>
  <c r="EN21" i="26"/>
  <c r="CK21" i="26"/>
  <c r="DA21" i="26"/>
  <c r="DI21" i="26"/>
  <c r="EO21" i="26"/>
  <c r="E29" i="26"/>
  <c r="E84" i="26" s="1"/>
  <c r="FQ56" i="26"/>
  <c r="AK29" i="26"/>
  <c r="AK82" i="26" s="1"/>
  <c r="FB31" i="26"/>
  <c r="DF55" i="26"/>
  <c r="AC56" i="26"/>
  <c r="BJ55" i="26"/>
  <c r="U1" i="26"/>
  <c r="U57" i="26"/>
  <c r="BZ29" i="26"/>
  <c r="BZ84" i="26" s="1"/>
  <c r="CO55" i="26"/>
  <c r="FB55" i="26"/>
  <c r="FJ56" i="26"/>
  <c r="CP55" i="26"/>
  <c r="CH1" i="26"/>
  <c r="DL56" i="12"/>
  <c r="EF56" i="12"/>
  <c r="FC56" i="12"/>
  <c r="Z56" i="12"/>
  <c r="BT55" i="12"/>
  <c r="EB56" i="12"/>
  <c r="FK29" i="12"/>
  <c r="FK84" i="12" s="1"/>
  <c r="CB31" i="12"/>
  <c r="FM56" i="12"/>
  <c r="AF57" i="12"/>
  <c r="DI55" i="12"/>
  <c r="F57" i="12"/>
  <c r="EL56" i="12"/>
  <c r="AJ1" i="12"/>
  <c r="EY21" i="12"/>
  <c r="ER55" i="12"/>
  <c r="EE29" i="12"/>
  <c r="EE86" i="12" s="1"/>
  <c r="FQ55" i="12"/>
  <c r="DR55" i="12"/>
  <c r="BA57" i="12"/>
  <c r="EP56" i="12"/>
  <c r="BF55" i="12"/>
  <c r="CY56" i="12"/>
  <c r="U1" i="12"/>
  <c r="DO21" i="12"/>
  <c r="DB21" i="12"/>
  <c r="CH21" i="12"/>
  <c r="BZ21" i="12"/>
  <c r="R57" i="12"/>
  <c r="N56" i="12"/>
  <c r="DO55" i="12"/>
  <c r="DF1" i="12"/>
  <c r="FL55" i="12"/>
  <c r="C21" i="12"/>
  <c r="DP31" i="12"/>
  <c r="AX57" i="12"/>
  <c r="FB55" i="12"/>
  <c r="CG55" i="12"/>
  <c r="BW56" i="12"/>
  <c r="AP56" i="12"/>
  <c r="FI56" i="12"/>
  <c r="AM56" i="12"/>
  <c r="M57" i="12"/>
  <c r="CC55" i="12"/>
  <c r="CN56" i="12"/>
  <c r="DB55" i="12"/>
  <c r="BH55" i="12"/>
  <c r="AW57" i="12"/>
  <c r="J31" i="12"/>
  <c r="CH1" i="12"/>
  <c r="CD21" i="12"/>
  <c r="CF56" i="12"/>
  <c r="ES55" i="12"/>
  <c r="W57" i="12"/>
  <c r="BZ55" i="12"/>
  <c r="EO55" i="12"/>
  <c r="BP55" i="12"/>
  <c r="E31" i="12"/>
  <c r="FP55" i="12"/>
  <c r="V57" i="12"/>
  <c r="FE31" i="12"/>
  <c r="AT57" i="12"/>
  <c r="ET31" i="12"/>
  <c r="EE55" i="12"/>
  <c r="EL31" i="12"/>
  <c r="FR31" i="12"/>
  <c r="BV56" i="12"/>
  <c r="BS1" i="12"/>
  <c r="AP21" i="12"/>
  <c r="EW21" i="12"/>
  <c r="AX31" i="12"/>
  <c r="AS21" i="12"/>
  <c r="EV56" i="12"/>
  <c r="M29" i="12"/>
  <c r="M82" i="12" s="1"/>
  <c r="Q31" i="12"/>
  <c r="Z29" i="12"/>
  <c r="Z84" i="12" s="1"/>
  <c r="AZ1" i="12"/>
  <c r="CL21" i="12"/>
  <c r="BX21" i="12"/>
  <c r="EI21" i="12"/>
  <c r="DA56" i="25"/>
  <c r="CB84" i="25"/>
  <c r="FM56" i="25"/>
  <c r="AO57" i="25"/>
  <c r="BS31" i="25"/>
  <c r="EU31" i="25"/>
  <c r="EX55" i="25"/>
  <c r="BF57" i="25"/>
  <c r="Z57" i="25"/>
  <c r="DJ55" i="25"/>
  <c r="CD55" i="25"/>
  <c r="CI29" i="25"/>
  <c r="CI86" i="25" s="1"/>
  <c r="DY56" i="25"/>
  <c r="X82" i="25"/>
  <c r="EP29" i="25"/>
  <c r="EP86" i="25" s="1"/>
  <c r="FG55" i="25"/>
  <c r="EY55" i="25"/>
  <c r="DI55" i="25"/>
  <c r="V21" i="25"/>
  <c r="AT21" i="25"/>
  <c r="BB21" i="25"/>
  <c r="BJ21" i="25"/>
  <c r="BZ21" i="25"/>
  <c r="CP21" i="25"/>
  <c r="ET21" i="25"/>
  <c r="FR21" i="25"/>
  <c r="V31" i="25"/>
  <c r="EH56" i="25"/>
  <c r="DB56" i="25"/>
  <c r="BU55" i="25"/>
  <c r="EM31" i="25"/>
  <c r="O29" i="25"/>
  <c r="O82" i="25" s="1"/>
  <c r="FS29" i="25"/>
  <c r="FS84" i="25" s="1"/>
  <c r="EE31" i="25"/>
  <c r="R57" i="25"/>
  <c r="FF56" i="25"/>
  <c r="BE55" i="25"/>
  <c r="EA55" i="25"/>
  <c r="CQ55" i="25"/>
  <c r="AU57" i="25"/>
  <c r="FE55" i="25"/>
  <c r="BM55" i="25"/>
  <c r="BS21" i="25"/>
  <c r="EM21" i="25"/>
  <c r="EU21" i="25"/>
  <c r="FC21" i="25"/>
  <c r="FK21" i="25"/>
  <c r="FS21" i="25"/>
  <c r="J21" i="25"/>
  <c r="Z21" i="25"/>
  <c r="AH21" i="25"/>
  <c r="CD21" i="25"/>
  <c r="CL21" i="25"/>
  <c r="CT21" i="25"/>
  <c r="DB21" i="25"/>
  <c r="EH21" i="25"/>
  <c r="FN21" i="25"/>
  <c r="CK56" i="25"/>
  <c r="DZ55" i="25"/>
  <c r="AM21" i="25"/>
  <c r="N31" i="25"/>
  <c r="AK31" i="25"/>
  <c r="DW31" i="25"/>
  <c r="EX31" i="25"/>
  <c r="CY56" i="25"/>
  <c r="AM29" i="25"/>
  <c r="AM87" i="25" s="1"/>
  <c r="FK31" i="25"/>
  <c r="CT55" i="25"/>
  <c r="J56" i="25"/>
  <c r="FN56" i="25"/>
  <c r="DQ55" i="25"/>
  <c r="DC55" i="25"/>
  <c r="AI57" i="25"/>
  <c r="AL29" i="25"/>
  <c r="EM55" i="25"/>
  <c r="CI55" i="25"/>
  <c r="EW56" i="25"/>
  <c r="AW57" i="25"/>
  <c r="DX31" i="25"/>
  <c r="CC55" i="25"/>
  <c r="CM55" i="25"/>
  <c r="CU55" i="25"/>
  <c r="AE57" i="25"/>
  <c r="EO55" i="25"/>
  <c r="AG57" i="25"/>
  <c r="BM21" i="25"/>
  <c r="BU21" i="25"/>
  <c r="CK21" i="25"/>
  <c r="CS21" i="25"/>
  <c r="DI21" i="25"/>
  <c r="DY21" i="25"/>
  <c r="EG21" i="25"/>
  <c r="EM31" i="11"/>
  <c r="CD55" i="11"/>
  <c r="AU57" i="11"/>
  <c r="K29" i="11"/>
  <c r="K87" i="11" s="1"/>
  <c r="DS31" i="11"/>
  <c r="E31" i="11"/>
  <c r="EK31" i="11"/>
  <c r="FA31" i="11"/>
  <c r="AI57" i="11"/>
  <c r="U29" i="11"/>
  <c r="U87" i="11" s="1"/>
  <c r="DF55" i="11"/>
  <c r="DE55" i="11"/>
  <c r="AC56" i="11"/>
  <c r="EJ29" i="11"/>
  <c r="EJ84" i="11" s="1"/>
  <c r="FS31" i="11"/>
  <c r="O31" i="11"/>
  <c r="EE31" i="11"/>
  <c r="CV56" i="11"/>
  <c r="EN56" i="11"/>
  <c r="AU31" i="11"/>
  <c r="C21" i="11"/>
  <c r="EI21" i="11"/>
  <c r="CH56" i="11"/>
  <c r="EZ31" i="11"/>
  <c r="BC57" i="11"/>
  <c r="FH56" i="11"/>
  <c r="M31" i="11"/>
  <c r="EY55" i="11"/>
  <c r="EC56" i="11"/>
  <c r="CP56" i="11"/>
  <c r="AN57" i="11"/>
  <c r="EH55" i="11"/>
  <c r="DW31" i="11"/>
  <c r="EU29" i="11"/>
  <c r="EU86" i="11" s="1"/>
  <c r="FK31" i="11"/>
  <c r="V56" i="11"/>
  <c r="AZ29" i="11"/>
  <c r="AZ84" i="11" s="1"/>
  <c r="DF1" i="11"/>
  <c r="BF21" i="11"/>
  <c r="AV21" i="11"/>
  <c r="P10" i="11"/>
  <c r="P12" i="11" s="1"/>
  <c r="DB55" i="11"/>
  <c r="M57" i="11"/>
  <c r="J56" i="11"/>
  <c r="CJ56" i="11"/>
  <c r="BK29" i="11"/>
  <c r="BK84" i="11" s="1"/>
  <c r="AV10" i="11"/>
  <c r="AV12" i="11" s="1"/>
  <c r="EU56" i="11"/>
  <c r="C22" i="11"/>
  <c r="D22" i="11" s="1"/>
  <c r="E22" i="11" s="1"/>
  <c r="F22" i="11" s="1"/>
  <c r="G22" i="11" s="1"/>
  <c r="H22" i="11" s="1"/>
  <c r="I22" i="11" s="1"/>
  <c r="J22" i="11" s="1"/>
  <c r="K22" i="11" s="1"/>
  <c r="L22" i="11" s="1"/>
  <c r="M22" i="11" s="1"/>
  <c r="N22" i="11" s="1"/>
  <c r="O22" i="11" s="1"/>
  <c r="P22" i="11" s="1"/>
  <c r="Q22" i="11" s="1"/>
  <c r="R22" i="11" s="1"/>
  <c r="S22" i="11" s="1"/>
  <c r="T22" i="11" s="1"/>
  <c r="U22" i="11" s="1"/>
  <c r="V22" i="11" s="1"/>
  <c r="W22" i="11" s="1"/>
  <c r="X22" i="11" s="1"/>
  <c r="Y22" i="11" s="1"/>
  <c r="Z22" i="11" s="1"/>
  <c r="AA22" i="11" s="1"/>
  <c r="AB22" i="11" s="1"/>
  <c r="AC22" i="11" s="1"/>
  <c r="AD22" i="11" s="1"/>
  <c r="AE22" i="11" s="1"/>
  <c r="AF22" i="11" s="1"/>
  <c r="AG22" i="11" s="1"/>
  <c r="AH22" i="11" s="1"/>
  <c r="AI22" i="11" s="1"/>
  <c r="AJ22" i="11" s="1"/>
  <c r="AK22" i="11" s="1"/>
  <c r="AL22" i="11" s="1"/>
  <c r="AM22" i="11" s="1"/>
  <c r="AN22" i="11" s="1"/>
  <c r="AO22" i="11" s="1"/>
  <c r="AP22" i="11" s="1"/>
  <c r="AQ22" i="11" s="1"/>
  <c r="AR22" i="11" s="1"/>
  <c r="AS22" i="11" s="1"/>
  <c r="AT22" i="11" s="1"/>
  <c r="AU22" i="11" s="1"/>
  <c r="AV22" i="11" s="1"/>
  <c r="AW22" i="11" s="1"/>
  <c r="AX22" i="11" s="1"/>
  <c r="AY22" i="11" s="1"/>
  <c r="AZ22" i="11" s="1"/>
  <c r="BA22" i="11" s="1"/>
  <c r="BB22" i="11" s="1"/>
  <c r="BC22" i="11" s="1"/>
  <c r="BD22" i="11" s="1"/>
  <c r="BE22" i="11" s="1"/>
  <c r="BF22" i="11" s="1"/>
  <c r="BG22" i="11" s="1"/>
  <c r="BH22" i="11" s="1"/>
  <c r="BI22" i="11" s="1"/>
  <c r="BJ22" i="11" s="1"/>
  <c r="BK22" i="11" s="1"/>
  <c r="BL22" i="11" s="1"/>
  <c r="BM22" i="11" s="1"/>
  <c r="BN22" i="11" s="1"/>
  <c r="BO22" i="11" s="1"/>
  <c r="BP22" i="11" s="1"/>
  <c r="BQ22" i="11" s="1"/>
  <c r="BR22" i="11" s="1"/>
  <c r="BS22" i="11" s="1"/>
  <c r="BT22" i="11" s="1"/>
  <c r="BU22" i="11" s="1"/>
  <c r="BV22" i="11" s="1"/>
  <c r="BW22" i="11" s="1"/>
  <c r="BX22" i="11" s="1"/>
  <c r="BY22" i="11" s="1"/>
  <c r="BZ22" i="11" s="1"/>
  <c r="CA22" i="11" s="1"/>
  <c r="CB22" i="11" s="1"/>
  <c r="CC22" i="11" s="1"/>
  <c r="CD22" i="11" s="1"/>
  <c r="CE22" i="11" s="1"/>
  <c r="CF22" i="11" s="1"/>
  <c r="CG22" i="11" s="1"/>
  <c r="CH22" i="11" s="1"/>
  <c r="CI22" i="11" s="1"/>
  <c r="CJ22" i="11" s="1"/>
  <c r="CK22" i="11" s="1"/>
  <c r="CL22" i="11" s="1"/>
  <c r="CM22" i="11" s="1"/>
  <c r="CN22" i="11" s="1"/>
  <c r="CO22" i="11" s="1"/>
  <c r="CP22" i="11" s="1"/>
  <c r="CQ22" i="11" s="1"/>
  <c r="CR22" i="11" s="1"/>
  <c r="CS22" i="11" s="1"/>
  <c r="CT22" i="11" s="1"/>
  <c r="CU22" i="11" s="1"/>
  <c r="CV22" i="11" s="1"/>
  <c r="CW22" i="11" s="1"/>
  <c r="CX22" i="11" s="1"/>
  <c r="CY22" i="11" s="1"/>
  <c r="CZ22" i="11" s="1"/>
  <c r="DA22" i="11" s="1"/>
  <c r="DB22" i="11" s="1"/>
  <c r="DC22" i="11" s="1"/>
  <c r="DD22" i="11" s="1"/>
  <c r="DE22" i="11" s="1"/>
  <c r="DF22" i="11" s="1"/>
  <c r="DG22" i="11" s="1"/>
  <c r="DH22" i="11" s="1"/>
  <c r="DI22" i="11" s="1"/>
  <c r="DJ22" i="11" s="1"/>
  <c r="DK22" i="11" s="1"/>
  <c r="DL22" i="11" s="1"/>
  <c r="DM22" i="11" s="1"/>
  <c r="DN22" i="11" s="1"/>
  <c r="DO22" i="11" s="1"/>
  <c r="DP22" i="11" s="1"/>
  <c r="DQ22" i="11" s="1"/>
  <c r="DR22" i="11" s="1"/>
  <c r="DS22" i="11" s="1"/>
  <c r="DT22" i="11" s="1"/>
  <c r="DU22" i="11" s="1"/>
  <c r="DV22" i="11" s="1"/>
  <c r="DW22" i="11" s="1"/>
  <c r="DX22" i="11" s="1"/>
  <c r="DY22" i="11" s="1"/>
  <c r="DZ22" i="11" s="1"/>
  <c r="EA22" i="11" s="1"/>
  <c r="EB22" i="11" s="1"/>
  <c r="EC22" i="11" s="1"/>
  <c r="ED22" i="11" s="1"/>
  <c r="EE22" i="11" s="1"/>
  <c r="EF22" i="11" s="1"/>
  <c r="EG22" i="11" s="1"/>
  <c r="EH22" i="11" s="1"/>
  <c r="EI22" i="11" s="1"/>
  <c r="EJ22" i="11" s="1"/>
  <c r="EK22" i="11" s="1"/>
  <c r="EL22" i="11" s="1"/>
  <c r="EM22" i="11" s="1"/>
  <c r="EN22" i="11" s="1"/>
  <c r="EO22" i="11" s="1"/>
  <c r="EP22" i="11" s="1"/>
  <c r="EQ22" i="11" s="1"/>
  <c r="ER22" i="11" s="1"/>
  <c r="ES22" i="11" s="1"/>
  <c r="ET22" i="11" s="1"/>
  <c r="EU22" i="11" s="1"/>
  <c r="EV22" i="11" s="1"/>
  <c r="EW22" i="11" s="1"/>
  <c r="EX22" i="11" s="1"/>
  <c r="EY22" i="11" s="1"/>
  <c r="EZ22" i="11" s="1"/>
  <c r="FA22" i="11" s="1"/>
  <c r="FB22" i="11" s="1"/>
  <c r="FC22" i="11" s="1"/>
  <c r="FD22" i="11" s="1"/>
  <c r="FE22" i="11" s="1"/>
  <c r="FF22" i="11" s="1"/>
  <c r="FG22" i="11" s="1"/>
  <c r="FH22" i="11" s="1"/>
  <c r="FI22" i="11" s="1"/>
  <c r="FJ22" i="11" s="1"/>
  <c r="FK22" i="11" s="1"/>
  <c r="FL22" i="11" s="1"/>
  <c r="FM22" i="11" s="1"/>
  <c r="FN22" i="11" s="1"/>
  <c r="FO22" i="11" s="1"/>
  <c r="FP22" i="11" s="1"/>
  <c r="FQ22" i="11" s="1"/>
  <c r="FR22" i="11" s="1"/>
  <c r="FS22" i="11" s="1"/>
  <c r="EC31" i="11"/>
  <c r="BY56" i="11"/>
  <c r="FJ55" i="11"/>
  <c r="CY56" i="11"/>
  <c r="Z56" i="11"/>
  <c r="EF55" i="11"/>
  <c r="AR29" i="11"/>
  <c r="AR87" i="11" s="1"/>
  <c r="ER56" i="11"/>
  <c r="U56" i="11"/>
  <c r="CH1" i="11"/>
  <c r="D54" i="11"/>
  <c r="E54" i="11" s="1"/>
  <c r="F54" i="11" s="1"/>
  <c r="G54" i="11" s="1"/>
  <c r="H54" i="11" s="1"/>
  <c r="I54" i="11" s="1"/>
  <c r="J54" i="11" s="1"/>
  <c r="K54" i="11" s="1"/>
  <c r="L54" i="11" s="1"/>
  <c r="M54" i="11" s="1"/>
  <c r="N54" i="11" s="1"/>
  <c r="O54" i="11" s="1"/>
  <c r="P54" i="11" s="1"/>
  <c r="Q54" i="11" s="1"/>
  <c r="R54" i="11" s="1"/>
  <c r="S54" i="11" s="1"/>
  <c r="T54" i="11" s="1"/>
  <c r="U54" i="11" s="1"/>
  <c r="V54" i="11" s="1"/>
  <c r="W54" i="11" s="1"/>
  <c r="X54" i="11" s="1"/>
  <c r="Y54" i="11" s="1"/>
  <c r="Z54" i="11" s="1"/>
  <c r="AA54" i="11" s="1"/>
  <c r="AB54" i="11" s="1"/>
  <c r="AC54" i="11" s="1"/>
  <c r="AD54" i="11" s="1"/>
  <c r="AE54" i="11" s="1"/>
  <c r="AF54" i="11" s="1"/>
  <c r="AG54" i="11" s="1"/>
  <c r="AH54" i="11" s="1"/>
  <c r="AI54" i="11" s="1"/>
  <c r="AJ54" i="11" s="1"/>
  <c r="AK54" i="11" s="1"/>
  <c r="AL54" i="11" s="1"/>
  <c r="AM54" i="11" s="1"/>
  <c r="AN54" i="11" s="1"/>
  <c r="AO54" i="11" s="1"/>
  <c r="AP54" i="11" s="1"/>
  <c r="AQ54" i="11" s="1"/>
  <c r="AR54" i="11" s="1"/>
  <c r="AS54" i="11" s="1"/>
  <c r="AT54" i="11" s="1"/>
  <c r="AU54" i="11" s="1"/>
  <c r="AV54" i="11" s="1"/>
  <c r="AW54" i="11" s="1"/>
  <c r="AX54" i="11" s="1"/>
  <c r="AY54" i="11" s="1"/>
  <c r="AZ54" i="11" s="1"/>
  <c r="BA54" i="11" s="1"/>
  <c r="BB54" i="11" s="1"/>
  <c r="BC54" i="11" s="1"/>
  <c r="BD54" i="11" s="1"/>
  <c r="BE54" i="11" s="1"/>
  <c r="BF54" i="11" s="1"/>
  <c r="BG54" i="11" s="1"/>
  <c r="BH54" i="11" s="1"/>
  <c r="BI54" i="11" s="1"/>
  <c r="BJ54" i="11" s="1"/>
  <c r="BK54" i="11" s="1"/>
  <c r="BL54" i="11" s="1"/>
  <c r="BM54" i="11" s="1"/>
  <c r="BN54" i="11" s="1"/>
  <c r="BO54" i="11" s="1"/>
  <c r="BP54" i="11" s="1"/>
  <c r="BQ54" i="11" s="1"/>
  <c r="BR54" i="11" s="1"/>
  <c r="BS54" i="11" s="1"/>
  <c r="BT54" i="11" s="1"/>
  <c r="BU54" i="11" s="1"/>
  <c r="G56" i="11"/>
  <c r="BW56" i="11"/>
  <c r="AX57" i="11"/>
  <c r="FE56" i="11"/>
  <c r="EZ55" i="11"/>
  <c r="AJ56" i="11"/>
  <c r="DU31" i="11"/>
  <c r="DL31" i="11"/>
  <c r="BF55" i="11"/>
  <c r="CM55" i="11"/>
  <c r="G31" i="11"/>
  <c r="CR21" i="11"/>
  <c r="AP56" i="11"/>
  <c r="CV21" i="11"/>
  <c r="BJ21" i="11"/>
  <c r="AX21" i="11"/>
  <c r="L10" i="11"/>
  <c r="L12" i="11" s="1"/>
  <c r="N84" i="24"/>
  <c r="N82" i="24"/>
  <c r="N87" i="24"/>
  <c r="N31" i="24"/>
  <c r="FP31" i="24"/>
  <c r="FL55" i="24"/>
  <c r="FF10" i="24"/>
  <c r="FF12" i="24" s="1"/>
  <c r="DM10" i="24"/>
  <c r="DM12" i="24" s="1"/>
  <c r="EZ55" i="24"/>
  <c r="BX56" i="24"/>
  <c r="FD29" i="24"/>
  <c r="FD86" i="24" s="1"/>
  <c r="CG29" i="24"/>
  <c r="CR55" i="24"/>
  <c r="CN56" i="24"/>
  <c r="BZ29" i="24"/>
  <c r="BZ82" i="24" s="1"/>
  <c r="DU55" i="24"/>
  <c r="AK56" i="24"/>
  <c r="DI56" i="24"/>
  <c r="FI55" i="24"/>
  <c r="EF56" i="24"/>
  <c r="AN56" i="24"/>
  <c r="V21" i="24"/>
  <c r="AL21" i="24"/>
  <c r="BB21" i="24"/>
  <c r="BR21" i="24"/>
  <c r="BZ21" i="24"/>
  <c r="CP21" i="24"/>
  <c r="CX21" i="24"/>
  <c r="DF21" i="24"/>
  <c r="DN21" i="24"/>
  <c r="DV21" i="24"/>
  <c r="ED21" i="24"/>
  <c r="EL21" i="24"/>
  <c r="FB21" i="24"/>
  <c r="FJ21" i="24"/>
  <c r="FR21" i="24"/>
  <c r="FM10" i="24"/>
  <c r="FM12" i="24" s="1"/>
  <c r="L56" i="24"/>
  <c r="FN10" i="24"/>
  <c r="FN12" i="24" s="1"/>
  <c r="N10" i="24"/>
  <c r="N12" i="24" s="1"/>
  <c r="BJ10" i="24"/>
  <c r="BJ12" i="24" s="1"/>
  <c r="CQ10" i="24"/>
  <c r="CQ12" i="24" s="1"/>
  <c r="BY55" i="24"/>
  <c r="BA21" i="24"/>
  <c r="DU29" i="24"/>
  <c r="DU82" i="24" s="1"/>
  <c r="D54" i="24"/>
  <c r="E54" i="24" s="1"/>
  <c r="F54" i="24" s="1"/>
  <c r="G54" i="24" s="1"/>
  <c r="H54" i="24" s="1"/>
  <c r="I54" i="24" s="1"/>
  <c r="J54" i="24" s="1"/>
  <c r="K54" i="24" s="1"/>
  <c r="L54" i="24" s="1"/>
  <c r="M54" i="24" s="1"/>
  <c r="N54" i="24" s="1"/>
  <c r="O54" i="24" s="1"/>
  <c r="P54" i="24" s="1"/>
  <c r="Q54" i="24" s="1"/>
  <c r="R54" i="24" s="1"/>
  <c r="S54" i="24" s="1"/>
  <c r="T54" i="24" s="1"/>
  <c r="U54" i="24" s="1"/>
  <c r="V54" i="24" s="1"/>
  <c r="W54" i="24" s="1"/>
  <c r="X54" i="24" s="1"/>
  <c r="Y54" i="24" s="1"/>
  <c r="Z54" i="24" s="1"/>
  <c r="AA54" i="24" s="1"/>
  <c r="AB54" i="24" s="1"/>
  <c r="AC54" i="24" s="1"/>
  <c r="AD54" i="24" s="1"/>
  <c r="AE54" i="24" s="1"/>
  <c r="AF54" i="24" s="1"/>
  <c r="AG54" i="24" s="1"/>
  <c r="AH54" i="24" s="1"/>
  <c r="AI54" i="24" s="1"/>
  <c r="AJ54" i="24" s="1"/>
  <c r="AK54" i="24" s="1"/>
  <c r="AL54" i="24" s="1"/>
  <c r="AM54" i="24" s="1"/>
  <c r="AN54" i="24" s="1"/>
  <c r="AO54" i="24" s="1"/>
  <c r="AP54" i="24" s="1"/>
  <c r="AQ54" i="24" s="1"/>
  <c r="AR54" i="24" s="1"/>
  <c r="AS54" i="24" s="1"/>
  <c r="AT54" i="24" s="1"/>
  <c r="AU54" i="24" s="1"/>
  <c r="AV54" i="24" s="1"/>
  <c r="AW54" i="24" s="1"/>
  <c r="AX54" i="24" s="1"/>
  <c r="AY54" i="24" s="1"/>
  <c r="AZ54" i="24" s="1"/>
  <c r="BA54" i="24" s="1"/>
  <c r="BB54" i="24" s="1"/>
  <c r="BC54" i="24" s="1"/>
  <c r="BD54" i="24" s="1"/>
  <c r="BE54" i="24" s="1"/>
  <c r="BF54" i="24" s="1"/>
  <c r="BG54" i="24" s="1"/>
  <c r="BH54" i="24" s="1"/>
  <c r="BI54" i="24" s="1"/>
  <c r="BJ54" i="24" s="1"/>
  <c r="BK54" i="24" s="1"/>
  <c r="BL54" i="24" s="1"/>
  <c r="BM54" i="24" s="1"/>
  <c r="BN54" i="24" s="1"/>
  <c r="BO54" i="24" s="1"/>
  <c r="BP54" i="24" s="1"/>
  <c r="BQ54" i="24" s="1"/>
  <c r="BR54" i="24" s="1"/>
  <c r="BS54" i="24" s="1"/>
  <c r="BT54" i="24" s="1"/>
  <c r="BU54" i="24" s="1"/>
  <c r="BF31" i="24"/>
  <c r="AX29" i="24"/>
  <c r="AX86" i="24" s="1"/>
  <c r="ER56" i="24"/>
  <c r="C10" i="24"/>
  <c r="C12" i="24" s="1"/>
  <c r="C14" i="24" s="1"/>
  <c r="C17" i="24" s="1"/>
  <c r="C19" i="24" s="1"/>
  <c r="FP55" i="24"/>
  <c r="CV56" i="24"/>
  <c r="BH55" i="24"/>
  <c r="T56" i="24"/>
  <c r="FL31" i="24"/>
  <c r="FD55" i="24"/>
  <c r="AF56" i="24"/>
  <c r="R31" i="24"/>
  <c r="FQ55" i="24"/>
  <c r="BQ55" i="24"/>
  <c r="CW56" i="24"/>
  <c r="DE55" i="24"/>
  <c r="EW55" i="24"/>
  <c r="CS55" i="24"/>
  <c r="I57" i="24"/>
  <c r="AC57" i="24"/>
  <c r="EG55" i="24"/>
  <c r="AB57" i="24"/>
  <c r="CJ56" i="24"/>
  <c r="P56" i="24"/>
  <c r="X57" i="24"/>
  <c r="R21" i="24"/>
  <c r="AH21" i="24"/>
  <c r="AP21" i="24"/>
  <c r="BF21" i="24"/>
  <c r="BN21" i="24"/>
  <c r="BV21" i="24"/>
  <c r="CD21" i="24"/>
  <c r="DB21" i="24"/>
  <c r="EH21" i="24"/>
  <c r="EP21" i="24"/>
  <c r="EX21" i="24"/>
  <c r="FF21" i="24"/>
  <c r="EN56" i="24"/>
  <c r="CZ10" i="24"/>
  <c r="CZ12" i="24" s="1"/>
  <c r="FE10" i="24"/>
  <c r="FE12" i="24" s="1"/>
  <c r="O10" i="24"/>
  <c r="O12" i="24" s="1"/>
  <c r="G10" i="24"/>
  <c r="G12" i="24" s="1"/>
  <c r="EF29" i="24"/>
  <c r="EF86" i="24" s="1"/>
  <c r="CK56" i="24"/>
  <c r="C57" i="24"/>
  <c r="EJ56" i="24"/>
  <c r="BU56" i="24"/>
  <c r="H56" i="24"/>
  <c r="DH56" i="24"/>
  <c r="Q21" i="24"/>
  <c r="FR31" i="9"/>
  <c r="FL55" i="9"/>
  <c r="CJ56" i="9"/>
  <c r="FI55" i="9"/>
  <c r="P56" i="9"/>
  <c r="AH57" i="9"/>
  <c r="FI31" i="9"/>
  <c r="L57" i="9"/>
  <c r="CB55" i="9"/>
  <c r="X57" i="9"/>
  <c r="DB55" i="9"/>
  <c r="FA29" i="9"/>
  <c r="FA84" i="9" s="1"/>
  <c r="AK31" i="9"/>
  <c r="FF56" i="9"/>
  <c r="BZ29" i="9"/>
  <c r="BZ86" i="9" s="1"/>
  <c r="CR55" i="9"/>
  <c r="AD56" i="9"/>
  <c r="D52" i="9"/>
  <c r="E52" i="9" s="1"/>
  <c r="F52" i="9" s="1"/>
  <c r="G52" i="9" s="1"/>
  <c r="H52" i="9" s="1"/>
  <c r="I52" i="9" s="1"/>
  <c r="J52" i="9" s="1"/>
  <c r="K52" i="9" s="1"/>
  <c r="L52" i="9" s="1"/>
  <c r="M52" i="9" s="1"/>
  <c r="N52" i="9" s="1"/>
  <c r="O52" i="9" s="1"/>
  <c r="P52" i="9" s="1"/>
  <c r="Q52" i="9" s="1"/>
  <c r="R52" i="9" s="1"/>
  <c r="S52" i="9" s="1"/>
  <c r="T52" i="9" s="1"/>
  <c r="U52" i="9" s="1"/>
  <c r="V52" i="9" s="1"/>
  <c r="W52" i="9" s="1"/>
  <c r="X52" i="9" s="1"/>
  <c r="Y52" i="9" s="1"/>
  <c r="Z52" i="9" s="1"/>
  <c r="AA52" i="9" s="1"/>
  <c r="AB52" i="9" s="1"/>
  <c r="AC52" i="9" s="1"/>
  <c r="AD52" i="9" s="1"/>
  <c r="AE52" i="9" s="1"/>
  <c r="AF52" i="9" s="1"/>
  <c r="AG52" i="9" s="1"/>
  <c r="AH52" i="9" s="1"/>
  <c r="AI52" i="9" s="1"/>
  <c r="AJ52" i="9" s="1"/>
  <c r="AK52" i="9" s="1"/>
  <c r="AL52" i="9" s="1"/>
  <c r="AM52" i="9" s="1"/>
  <c r="AN52" i="9" s="1"/>
  <c r="AO52" i="9" s="1"/>
  <c r="AP52" i="9" s="1"/>
  <c r="AQ52" i="9" s="1"/>
  <c r="AR52" i="9" s="1"/>
  <c r="AS52" i="9" s="1"/>
  <c r="AT52" i="9" s="1"/>
  <c r="AU52" i="9" s="1"/>
  <c r="AV52" i="9" s="1"/>
  <c r="AW52" i="9" s="1"/>
  <c r="AX52" i="9" s="1"/>
  <c r="AY52" i="9" s="1"/>
  <c r="CP31" i="9"/>
  <c r="CH31" i="9"/>
  <c r="D53" i="9"/>
  <c r="E53" i="9" s="1"/>
  <c r="F53" i="9" s="1"/>
  <c r="G53" i="9" s="1"/>
  <c r="H53" i="9" s="1"/>
  <c r="I53" i="9" s="1"/>
  <c r="J53" i="9" s="1"/>
  <c r="K53" i="9" s="1"/>
  <c r="L53" i="9" s="1"/>
  <c r="M53" i="9" s="1"/>
  <c r="N53" i="9" s="1"/>
  <c r="O53" i="9" s="1"/>
  <c r="P53" i="9" s="1"/>
  <c r="Q53" i="9" s="1"/>
  <c r="R53" i="9" s="1"/>
  <c r="S53" i="9" s="1"/>
  <c r="T53" i="9" s="1"/>
  <c r="U53" i="9" s="1"/>
  <c r="V53" i="9" s="1"/>
  <c r="W53" i="9" s="1"/>
  <c r="X53" i="9" s="1"/>
  <c r="Y53" i="9" s="1"/>
  <c r="Z53" i="9" s="1"/>
  <c r="AA53" i="9" s="1"/>
  <c r="AB53" i="9" s="1"/>
  <c r="AC53" i="9" s="1"/>
  <c r="AD53" i="9" s="1"/>
  <c r="AE53" i="9" s="1"/>
  <c r="AF53" i="9" s="1"/>
  <c r="AG53" i="9" s="1"/>
  <c r="AH53" i="9" s="1"/>
  <c r="AI53" i="9" s="1"/>
  <c r="AJ53" i="9" s="1"/>
  <c r="AK53" i="9" s="1"/>
  <c r="AL53" i="9" s="1"/>
  <c r="AM53" i="9" s="1"/>
  <c r="AN53" i="9" s="1"/>
  <c r="AO53" i="9" s="1"/>
  <c r="AP53" i="9" s="1"/>
  <c r="AQ53" i="9" s="1"/>
  <c r="AR53" i="9" s="1"/>
  <c r="AS53" i="9" s="1"/>
  <c r="AT53" i="9" s="1"/>
  <c r="AU53" i="9" s="1"/>
  <c r="AV53" i="9" s="1"/>
  <c r="AW53" i="9" s="1"/>
  <c r="AX53" i="9" s="1"/>
  <c r="AY53" i="9" s="1"/>
  <c r="AZ53" i="9" s="1"/>
  <c r="BA53" i="9" s="1"/>
  <c r="BB53" i="9" s="1"/>
  <c r="BC53" i="9" s="1"/>
  <c r="BD53" i="9" s="1"/>
  <c r="BE53" i="9" s="1"/>
  <c r="U31" i="9"/>
  <c r="FQ31" i="9"/>
  <c r="F31" i="9"/>
  <c r="EV55" i="9"/>
  <c r="AJ56" i="9"/>
  <c r="CM56" i="9"/>
  <c r="EZ31" i="9"/>
  <c r="AZ29" i="9"/>
  <c r="AZ86" i="9" s="1"/>
  <c r="ET31" i="9"/>
  <c r="AL29" i="9"/>
  <c r="AL82" i="9" s="1"/>
  <c r="AR31" i="9"/>
  <c r="FC55" i="9"/>
  <c r="DM55" i="9"/>
  <c r="U56" i="9"/>
  <c r="U1" i="9"/>
  <c r="AP21" i="9"/>
  <c r="ED29" i="9"/>
  <c r="ED84" i="9" s="1"/>
  <c r="FB31" i="9"/>
  <c r="DE55" i="9"/>
  <c r="DP56" i="9"/>
  <c r="ES55" i="9"/>
  <c r="I56" i="9"/>
  <c r="FP55" i="9"/>
  <c r="FQ55" i="9"/>
  <c r="FO56" i="9"/>
  <c r="CB31" i="9"/>
  <c r="EN31" i="9"/>
  <c r="P31" i="9"/>
  <c r="EF31" i="9"/>
  <c r="DZ55" i="9"/>
  <c r="FL31" i="9"/>
  <c r="AY57" i="9"/>
  <c r="EJ55" i="9"/>
  <c r="ER55" i="9"/>
  <c r="BD21" i="9"/>
  <c r="BG55" i="9"/>
  <c r="FE21" i="9"/>
  <c r="AN56" i="9"/>
  <c r="FS55" i="9"/>
  <c r="N29" i="9"/>
  <c r="N82" i="9" s="1"/>
  <c r="BO55" i="9"/>
  <c r="BC57" i="9"/>
  <c r="EL55" i="9"/>
  <c r="F56" i="9"/>
  <c r="FG56" i="9"/>
  <c r="M56" i="9"/>
  <c r="CX21" i="9"/>
  <c r="BF21" i="9"/>
  <c r="AJ21" i="9"/>
  <c r="AZ21" i="9"/>
  <c r="CP31" i="23"/>
  <c r="AM10" i="23"/>
  <c r="AM12" i="23" s="1"/>
  <c r="N10" i="23"/>
  <c r="N12" i="23" s="1"/>
  <c r="AG57" i="23"/>
  <c r="O10" i="23"/>
  <c r="O12" i="23" s="1"/>
  <c r="EP56" i="23"/>
  <c r="DJ55" i="23"/>
  <c r="CD55" i="23"/>
  <c r="E29" i="23"/>
  <c r="E82" i="23" s="1"/>
  <c r="N31" i="23"/>
  <c r="EC29" i="23"/>
  <c r="FR31" i="23"/>
  <c r="BZ31" i="23"/>
  <c r="BR31" i="23"/>
  <c r="FA29" i="23"/>
  <c r="EO55" i="23"/>
  <c r="FM56" i="23"/>
  <c r="AZ1" i="23"/>
  <c r="FG21" i="23"/>
  <c r="FO21" i="23"/>
  <c r="FQ29" i="23"/>
  <c r="FL10" i="23"/>
  <c r="FL12" i="23" s="1"/>
  <c r="BO10" i="23"/>
  <c r="BO12" i="23" s="1"/>
  <c r="D10" i="23"/>
  <c r="D12" i="23" s="1"/>
  <c r="E10" i="23"/>
  <c r="E12" i="23" s="1"/>
  <c r="Q56" i="23"/>
  <c r="DX1" i="23"/>
  <c r="FB31" i="23"/>
  <c r="CT56" i="23"/>
  <c r="ET31" i="23"/>
  <c r="ES29" i="23"/>
  <c r="V31" i="23"/>
  <c r="BZ21" i="23"/>
  <c r="CX21" i="23"/>
  <c r="EK21" i="23"/>
  <c r="D52" i="23"/>
  <c r="E52" i="23" s="1"/>
  <c r="F52" i="23" s="1"/>
  <c r="G52" i="23" s="1"/>
  <c r="H52" i="23" s="1"/>
  <c r="I52" i="23" s="1"/>
  <c r="J52" i="23" s="1"/>
  <c r="K52" i="23" s="1"/>
  <c r="L52" i="23" s="1"/>
  <c r="M52" i="23" s="1"/>
  <c r="N52" i="23" s="1"/>
  <c r="O52" i="23" s="1"/>
  <c r="P52" i="23" s="1"/>
  <c r="Q52" i="23" s="1"/>
  <c r="R52" i="23" s="1"/>
  <c r="S52" i="23" s="1"/>
  <c r="T52" i="23" s="1"/>
  <c r="U52" i="23" s="1"/>
  <c r="V52" i="23" s="1"/>
  <c r="W52" i="23" s="1"/>
  <c r="X52" i="23" s="1"/>
  <c r="Y52" i="23" s="1"/>
  <c r="Z52" i="23" s="1"/>
  <c r="AA52" i="23" s="1"/>
  <c r="AB52" i="23" s="1"/>
  <c r="AC52" i="23" s="1"/>
  <c r="AD52" i="23" s="1"/>
  <c r="AE52" i="23" s="1"/>
  <c r="AF52" i="23" s="1"/>
  <c r="AG52" i="23" s="1"/>
  <c r="AH52" i="23" s="1"/>
  <c r="AI52" i="23" s="1"/>
  <c r="AJ52" i="23" s="1"/>
  <c r="AK52" i="23" s="1"/>
  <c r="AL52" i="23" s="1"/>
  <c r="AM52" i="23" s="1"/>
  <c r="AN52" i="23" s="1"/>
  <c r="AO52" i="23" s="1"/>
  <c r="AP52" i="23" s="1"/>
  <c r="AQ52" i="23" s="1"/>
  <c r="AR52" i="23" s="1"/>
  <c r="C21" i="23"/>
  <c r="Z56" i="23"/>
  <c r="FF55" i="23"/>
  <c r="DZ56" i="23"/>
  <c r="BN55" i="23"/>
  <c r="R57" i="23"/>
  <c r="AS29" i="23"/>
  <c r="EZ31" i="23"/>
  <c r="D29" i="23"/>
  <c r="D83" i="23" s="1"/>
  <c r="DD29" i="23"/>
  <c r="CV29" i="23"/>
  <c r="BI29" i="23"/>
  <c r="CH29" i="23"/>
  <c r="FS56" i="23"/>
  <c r="I57" i="23"/>
  <c r="AL21" i="23"/>
  <c r="BR21" i="23"/>
  <c r="DE21" i="23"/>
  <c r="EC21" i="23"/>
  <c r="FD10" i="23"/>
  <c r="FD12" i="23" s="1"/>
  <c r="AP57" i="23"/>
  <c r="EX55" i="23"/>
  <c r="DR56" i="23"/>
  <c r="CL55" i="23"/>
  <c r="BF57" i="23"/>
  <c r="J56" i="23"/>
  <c r="AQ57" i="23"/>
  <c r="FI29" i="23"/>
  <c r="EM56" i="23"/>
  <c r="DX29" i="23"/>
  <c r="FO55" i="23"/>
  <c r="Q21" i="23"/>
  <c r="Y21" i="23"/>
  <c r="AG21" i="23"/>
  <c r="AO21" i="23"/>
  <c r="AW21" i="23"/>
  <c r="BE21" i="23"/>
  <c r="CS21" i="23"/>
  <c r="D54" i="23"/>
  <c r="E54" i="23" s="1"/>
  <c r="F54" i="23" s="1"/>
  <c r="G54" i="23" s="1"/>
  <c r="H54" i="23" s="1"/>
  <c r="I54" i="23" s="1"/>
  <c r="J54" i="23" s="1"/>
  <c r="K54" i="23" s="1"/>
  <c r="L54" i="23" s="1"/>
  <c r="M54" i="23" s="1"/>
  <c r="N54" i="23" s="1"/>
  <c r="O54" i="23" s="1"/>
  <c r="P54" i="23" s="1"/>
  <c r="Q54" i="23" s="1"/>
  <c r="R54" i="23" s="1"/>
  <c r="S54" i="23" s="1"/>
  <c r="T54" i="23" s="1"/>
  <c r="U54" i="23" s="1"/>
  <c r="V54" i="23" s="1"/>
  <c r="W54" i="23" s="1"/>
  <c r="X54" i="23" s="1"/>
  <c r="Y54" i="23" s="1"/>
  <c r="Z54" i="23" s="1"/>
  <c r="AA54" i="23" s="1"/>
  <c r="AB54" i="23" s="1"/>
  <c r="AC54" i="23" s="1"/>
  <c r="AD54" i="23" s="1"/>
  <c r="AE54" i="23" s="1"/>
  <c r="AF54" i="23" s="1"/>
  <c r="AG54" i="23" s="1"/>
  <c r="AH54" i="23" s="1"/>
  <c r="AI54" i="23" s="1"/>
  <c r="AJ54" i="23" s="1"/>
  <c r="AK54" i="23" s="1"/>
  <c r="AL54" i="23" s="1"/>
  <c r="AM54" i="23" s="1"/>
  <c r="AN54" i="23" s="1"/>
  <c r="AO54" i="23" s="1"/>
  <c r="AP54" i="23" s="1"/>
  <c r="AQ54" i="23" s="1"/>
  <c r="AR54" i="23" s="1"/>
  <c r="AS54" i="23" s="1"/>
  <c r="AT54" i="23" s="1"/>
  <c r="AU54" i="23" s="1"/>
  <c r="AV54" i="23" s="1"/>
  <c r="AW54" i="23" s="1"/>
  <c r="AX54" i="23" s="1"/>
  <c r="AY54" i="23" s="1"/>
  <c r="AZ54" i="23" s="1"/>
  <c r="BA54" i="23" s="1"/>
  <c r="BB54" i="23" s="1"/>
  <c r="BC54" i="23" s="1"/>
  <c r="BD54" i="23" s="1"/>
  <c r="BE54" i="23" s="1"/>
  <c r="BF54" i="23" s="1"/>
  <c r="BG54" i="23" s="1"/>
  <c r="BH54" i="23" s="1"/>
  <c r="BI54" i="23" s="1"/>
  <c r="BJ54" i="23" s="1"/>
  <c r="BK54" i="23" s="1"/>
  <c r="BL54" i="23" s="1"/>
  <c r="BM54" i="23" s="1"/>
  <c r="BN54" i="23" s="1"/>
  <c r="BO54" i="23" s="1"/>
  <c r="BP54" i="23" s="1"/>
  <c r="BQ54" i="23" s="1"/>
  <c r="BR54" i="23" s="1"/>
  <c r="BS54" i="23" s="1"/>
  <c r="BT54" i="23" s="1"/>
  <c r="BU54" i="23" s="1"/>
  <c r="CQ10" i="23"/>
  <c r="CQ12" i="23" s="1"/>
  <c r="F29" i="23"/>
  <c r="F87" i="23" s="1"/>
  <c r="AK31" i="23"/>
  <c r="V21" i="23"/>
  <c r="BJ21" i="23"/>
  <c r="DU21" i="23"/>
  <c r="ES21" i="23"/>
  <c r="EG56" i="23"/>
  <c r="CB31" i="23"/>
  <c r="DS56" i="23"/>
  <c r="CH1" i="23"/>
  <c r="EJ56" i="8"/>
  <c r="T56" i="8"/>
  <c r="CE55" i="8"/>
  <c r="BS55" i="8"/>
  <c r="FA56" i="8"/>
  <c r="FF55" i="8"/>
  <c r="DX56" i="8"/>
  <c r="AF56" i="8"/>
  <c r="CY56" i="8"/>
  <c r="CK56" i="8"/>
  <c r="AT10" i="8"/>
  <c r="AT12" i="8" s="1"/>
  <c r="FI56" i="8"/>
  <c r="L10" i="8"/>
  <c r="L12" i="8" s="1"/>
  <c r="U57" i="8"/>
  <c r="FI29" i="8"/>
  <c r="EA55" i="8"/>
  <c r="FO56" i="8"/>
  <c r="FP55" i="8"/>
  <c r="E57" i="8"/>
  <c r="EO55" i="8"/>
  <c r="FK21" i="8"/>
  <c r="P56" i="8"/>
  <c r="EG55" i="8"/>
  <c r="DB56" i="8"/>
  <c r="CA56" i="8"/>
  <c r="Y57" i="8"/>
  <c r="DE55" i="8"/>
  <c r="BI29" i="8"/>
  <c r="CG31" i="8"/>
  <c r="EK31" i="8"/>
  <c r="FL55" i="8"/>
  <c r="FK56" i="8"/>
  <c r="EV56" i="8"/>
  <c r="FB55" i="8"/>
  <c r="FP21" i="8"/>
  <c r="AM57" i="8"/>
  <c r="ED56" i="8"/>
  <c r="ES55" i="8"/>
  <c r="BE21" i="8"/>
  <c r="CR55" i="8"/>
  <c r="AV10" i="8"/>
  <c r="AV12" i="8" s="1"/>
  <c r="C10" i="8"/>
  <c r="C12" i="8" s="1"/>
  <c r="C14" i="8" s="1"/>
  <c r="C17" i="8" s="1"/>
  <c r="C19" i="8" s="1"/>
  <c r="AI57" i="8"/>
  <c r="CD56" i="8"/>
  <c r="FM55" i="8"/>
  <c r="DP55" i="8"/>
  <c r="DO55" i="8"/>
  <c r="CP56" i="8"/>
  <c r="FL29" i="8"/>
  <c r="FS10" i="8"/>
  <c r="FS12" i="8" s="1"/>
  <c r="EX56" i="8"/>
  <c r="BJ55" i="8"/>
  <c r="DU55" i="8"/>
  <c r="CN56" i="8"/>
  <c r="CJ55" i="8"/>
  <c r="D51" i="8"/>
  <c r="D59" i="8" s="1"/>
  <c r="DJ56" i="8"/>
  <c r="BU55" i="8"/>
  <c r="DM55" i="8"/>
  <c r="BR55" i="8"/>
  <c r="X57" i="8"/>
  <c r="AW21" i="8"/>
  <c r="C10" i="22"/>
  <c r="C12" i="22" s="1"/>
  <c r="C14" i="22" s="1"/>
  <c r="C17" i="22" s="1"/>
  <c r="C19" i="22" s="1"/>
  <c r="CS21" i="22"/>
  <c r="DQ21" i="22"/>
  <c r="EG21" i="22"/>
  <c r="FE21" i="22"/>
  <c r="ES55" i="22"/>
  <c r="EK56" i="22"/>
  <c r="DX31" i="22"/>
  <c r="AN56" i="22"/>
  <c r="BL55" i="22"/>
  <c r="CY56" i="22"/>
  <c r="V57" i="22"/>
  <c r="CH1" i="22"/>
  <c r="S21" i="22"/>
  <c r="AA21" i="22"/>
  <c r="AQ21" i="22"/>
  <c r="AY21" i="22"/>
  <c r="BG21" i="22"/>
  <c r="BO21" i="22"/>
  <c r="BW21" i="22"/>
  <c r="CE21" i="22"/>
  <c r="M10" i="22"/>
  <c r="M12" i="22" s="1"/>
  <c r="FK56" i="22"/>
  <c r="DO55" i="22"/>
  <c r="DI21" i="22"/>
  <c r="EW21" i="22"/>
  <c r="FC56" i="22"/>
  <c r="FL29" i="22"/>
  <c r="FI55" i="22"/>
  <c r="DF1" i="22"/>
  <c r="D21" i="22"/>
  <c r="L21" i="22"/>
  <c r="BX21" i="22"/>
  <c r="CM21" i="22"/>
  <c r="CU21" i="22"/>
  <c r="DC21" i="22"/>
  <c r="DK21" i="22"/>
  <c r="DS21" i="22"/>
  <c r="EA21" i="22"/>
  <c r="EI21" i="22"/>
  <c r="EQ21" i="22"/>
  <c r="EY21" i="22"/>
  <c r="FG21" i="22"/>
  <c r="FO21" i="22"/>
  <c r="CP21" i="22"/>
  <c r="CX21" i="22"/>
  <c r="DF21" i="22"/>
  <c r="ED21" i="22"/>
  <c r="EL21" i="22"/>
  <c r="FJ21" i="22"/>
  <c r="AS31" i="22"/>
  <c r="DA21" i="22"/>
  <c r="DY21" i="22"/>
  <c r="EO21" i="22"/>
  <c r="FM21" i="22"/>
  <c r="DE55" i="22"/>
  <c r="BU55" i="22"/>
  <c r="EB55" i="22"/>
  <c r="EN31" i="22"/>
  <c r="DT56" i="22"/>
  <c r="CP56" i="22"/>
  <c r="F57" i="22"/>
  <c r="E21" i="22"/>
  <c r="U21" i="22"/>
  <c r="AC21" i="22"/>
  <c r="AS21" i="22"/>
  <c r="D38" i="22"/>
  <c r="E38" i="22" s="1"/>
  <c r="F38" i="22" s="1"/>
  <c r="G38" i="22" s="1"/>
  <c r="H38" i="22" s="1"/>
  <c r="I38" i="22" s="1"/>
  <c r="J38" i="22" s="1"/>
  <c r="K38" i="22" s="1"/>
  <c r="L38" i="22" s="1"/>
  <c r="M38" i="22" s="1"/>
  <c r="N38" i="22" s="1"/>
  <c r="O38" i="22" s="1"/>
  <c r="P38" i="22" s="1"/>
  <c r="Q38" i="22" s="1"/>
  <c r="R38" i="22" s="1"/>
  <c r="S38" i="22" s="1"/>
  <c r="T38" i="22" s="1"/>
  <c r="U38" i="22" s="1"/>
  <c r="V38" i="22" s="1"/>
  <c r="W38" i="22" s="1"/>
  <c r="X38" i="22" s="1"/>
  <c r="Y38" i="22" s="1"/>
  <c r="Z38" i="22" s="1"/>
  <c r="AA38" i="22" s="1"/>
  <c r="AB38" i="22" s="1"/>
  <c r="AC38" i="22" s="1"/>
  <c r="AD38" i="22" s="1"/>
  <c r="AE38" i="22" s="1"/>
  <c r="AF38" i="22" s="1"/>
  <c r="AG38" i="22" s="1"/>
  <c r="AH38" i="22" s="1"/>
  <c r="AI38" i="22" s="1"/>
  <c r="AJ38" i="22" s="1"/>
  <c r="AK38" i="22" s="1"/>
  <c r="AL38" i="22" s="1"/>
  <c r="AM38" i="22" s="1"/>
  <c r="AN38" i="22" s="1"/>
  <c r="AO38" i="22" s="1"/>
  <c r="AP38" i="22" s="1"/>
  <c r="AQ38" i="22" s="1"/>
  <c r="AR38" i="22" s="1"/>
  <c r="AS38" i="22" s="1"/>
  <c r="AT38" i="22" s="1"/>
  <c r="AU38" i="22" s="1"/>
  <c r="AV38" i="22" s="1"/>
  <c r="AW38" i="22" s="1"/>
  <c r="AX38" i="22" s="1"/>
  <c r="AY38" i="22" s="1"/>
  <c r="AZ38" i="22" s="1"/>
  <c r="BA38" i="22" s="1"/>
  <c r="BB38" i="22" s="1"/>
  <c r="BC38" i="22" s="1"/>
  <c r="BD38" i="22" s="1"/>
  <c r="BE38" i="22" s="1"/>
  <c r="BF38" i="22" s="1"/>
  <c r="BG38" i="22" s="1"/>
  <c r="BH38" i="22" s="1"/>
  <c r="BI38" i="22" s="1"/>
  <c r="BJ38" i="22" s="1"/>
  <c r="BK38" i="22" s="1"/>
  <c r="BL38" i="22" s="1"/>
  <c r="BM38" i="22" s="1"/>
  <c r="BN38" i="22" s="1"/>
  <c r="BO38" i="22" s="1"/>
  <c r="BP38" i="22" s="1"/>
  <c r="BQ38" i="22" s="1"/>
  <c r="BR38" i="22" s="1"/>
  <c r="BS38" i="22" s="1"/>
  <c r="BT38" i="22" s="1"/>
  <c r="BU38" i="22" s="1"/>
  <c r="BV38" i="22" s="1"/>
  <c r="BW38" i="22" s="1"/>
  <c r="BX38" i="22" s="1"/>
  <c r="BY38" i="22" s="1"/>
  <c r="BZ38" i="22" s="1"/>
  <c r="CA38" i="22" s="1"/>
  <c r="CB38" i="22" s="1"/>
  <c r="BD57" i="22"/>
  <c r="CJ55" i="22"/>
  <c r="H56" i="22"/>
  <c r="DI31" i="22"/>
  <c r="BT29" i="22"/>
  <c r="X21" i="22"/>
  <c r="AF21" i="22"/>
  <c r="BD21" i="22"/>
  <c r="BL21" i="22"/>
  <c r="CQ21" i="22"/>
  <c r="DG21" i="22"/>
  <c r="DO21" i="22"/>
  <c r="DW21" i="22"/>
  <c r="EE21" i="22"/>
  <c r="EM21" i="22"/>
  <c r="EU21" i="22"/>
  <c r="FC21" i="22"/>
  <c r="FK21" i="22"/>
  <c r="FS21" i="22"/>
  <c r="CL21" i="22"/>
  <c r="CT21" i="22"/>
  <c r="EH21" i="22"/>
  <c r="EP21" i="22"/>
  <c r="FN21" i="22"/>
  <c r="D51" i="22"/>
  <c r="E51" i="22" s="1"/>
  <c r="E59" i="22" s="1"/>
  <c r="CG56" i="22"/>
  <c r="FH55" i="22"/>
  <c r="EZ56" i="22"/>
  <c r="DL56" i="22"/>
  <c r="CL55" i="2"/>
  <c r="BD57" i="2"/>
  <c r="BY56" i="2"/>
  <c r="DM55" i="2"/>
  <c r="DF55" i="2"/>
  <c r="S57" i="2"/>
  <c r="CQ10" i="2"/>
  <c r="CQ12" i="2" s="1"/>
  <c r="EC56" i="2"/>
  <c r="AF56" i="2"/>
  <c r="CB55" i="2"/>
  <c r="CZ10" i="2"/>
  <c r="CZ12" i="2" s="1"/>
  <c r="H10" i="2"/>
  <c r="H12" i="2" s="1"/>
  <c r="DD55" i="2"/>
  <c r="DW56" i="2"/>
  <c r="BO10" i="2"/>
  <c r="BO12" i="2" s="1"/>
  <c r="CO55" i="2"/>
  <c r="O10" i="2"/>
  <c r="O12" i="2" s="1"/>
  <c r="EL56" i="2"/>
  <c r="DB56" i="2"/>
  <c r="EE55" i="2"/>
  <c r="BV55" i="2"/>
  <c r="CP55" i="2"/>
  <c r="CV55" i="2"/>
  <c r="AE57" i="2"/>
  <c r="BG55" i="2"/>
  <c r="AJ1" i="2"/>
  <c r="FR21" i="2"/>
  <c r="FJ21" i="2"/>
  <c r="BA21" i="2"/>
  <c r="K10" i="2"/>
  <c r="K12" i="2" s="1"/>
  <c r="AM10" i="2"/>
  <c r="AM12" i="2" s="1"/>
  <c r="EV55" i="2"/>
  <c r="EO56" i="2"/>
  <c r="DN21" i="2"/>
  <c r="FF21" i="2"/>
  <c r="ES21" i="2"/>
  <c r="D40" i="2"/>
  <c r="E40" i="2" s="1"/>
  <c r="F40" i="2" s="1"/>
  <c r="G40" i="2" s="1"/>
  <c r="H40" i="2" s="1"/>
  <c r="I40" i="2" s="1"/>
  <c r="J40" i="2" s="1"/>
  <c r="K40" i="2" s="1"/>
  <c r="L40" i="2" s="1"/>
  <c r="M40" i="2" s="1"/>
  <c r="N40" i="2" s="1"/>
  <c r="O40" i="2" s="1"/>
  <c r="P40" i="2" s="1"/>
  <c r="Q40" i="2" s="1"/>
  <c r="R40" i="2" s="1"/>
  <c r="S40" i="2" s="1"/>
  <c r="T40" i="2" s="1"/>
  <c r="U40" i="2" s="1"/>
  <c r="V40" i="2" s="1"/>
  <c r="W40" i="2" s="1"/>
  <c r="X40" i="2" s="1"/>
  <c r="Y40" i="2" s="1"/>
  <c r="Z40" i="2" s="1"/>
  <c r="AA40" i="2" s="1"/>
  <c r="AB40" i="2" s="1"/>
  <c r="AC40" i="2" s="1"/>
  <c r="AD40" i="2" s="1"/>
  <c r="AE40" i="2" s="1"/>
  <c r="AF40" i="2" s="1"/>
  <c r="AG40" i="2" s="1"/>
  <c r="AH40" i="2" s="1"/>
  <c r="AI40" i="2" s="1"/>
  <c r="AJ40" i="2" s="1"/>
  <c r="AK40" i="2" s="1"/>
  <c r="AL40" i="2" s="1"/>
  <c r="AM40" i="2" s="1"/>
  <c r="AN40" i="2" s="1"/>
  <c r="AO40" i="2" s="1"/>
  <c r="AP40" i="2" s="1"/>
  <c r="AQ40" i="2" s="1"/>
  <c r="AR40" i="2" s="1"/>
  <c r="AS40" i="2" s="1"/>
  <c r="AT40" i="2" s="1"/>
  <c r="AU40" i="2" s="1"/>
  <c r="AV40" i="2" s="1"/>
  <c r="AW40" i="2" s="1"/>
  <c r="AX40" i="2" s="1"/>
  <c r="AY40" i="2" s="1"/>
  <c r="AZ40" i="2" s="1"/>
  <c r="BA40" i="2" s="1"/>
  <c r="BB40" i="2" s="1"/>
  <c r="BC40" i="2" s="1"/>
  <c r="BD40" i="2" s="1"/>
  <c r="BE40" i="2" s="1"/>
  <c r="BF40" i="2" s="1"/>
  <c r="BG40" i="2" s="1"/>
  <c r="BH40" i="2" s="1"/>
  <c r="BI40" i="2" s="1"/>
  <c r="BJ40" i="2" s="1"/>
  <c r="BK40" i="2" s="1"/>
  <c r="BL40" i="2" s="1"/>
  <c r="BM40" i="2" s="1"/>
  <c r="BN40" i="2" s="1"/>
  <c r="BO40" i="2" s="1"/>
  <c r="BP40" i="2" s="1"/>
  <c r="BQ40" i="2" s="1"/>
  <c r="BR40" i="2" s="1"/>
  <c r="BS40" i="2" s="1"/>
  <c r="BT40" i="2" s="1"/>
  <c r="BU40" i="2" s="1"/>
  <c r="BV40" i="2" s="1"/>
  <c r="BW40" i="2" s="1"/>
  <c r="BX40" i="2" s="1"/>
  <c r="BY40" i="2" s="1"/>
  <c r="BZ40" i="2" s="1"/>
  <c r="CA40" i="2" s="1"/>
  <c r="CB40" i="2" s="1"/>
  <c r="EJ55" i="2"/>
  <c r="ES55" i="2"/>
  <c r="EF56" i="2"/>
  <c r="FP21" i="2"/>
  <c r="DJ55" i="2"/>
  <c r="FC56" i="2"/>
  <c r="FQ55" i="2"/>
  <c r="K56" i="2"/>
  <c r="AO21" i="2"/>
  <c r="Q21" i="2"/>
  <c r="EK21" i="2"/>
  <c r="EB21" i="2"/>
  <c r="DY21" i="2"/>
  <c r="FB56" i="2"/>
  <c r="BZ29" i="21"/>
  <c r="BZ83" i="21" s="1"/>
  <c r="BZ31" i="21"/>
  <c r="M31" i="21"/>
  <c r="FQ31" i="21"/>
  <c r="FJ56" i="21"/>
  <c r="AJ57" i="21"/>
  <c r="AJ56" i="21"/>
  <c r="AR57" i="21"/>
  <c r="BH55" i="21"/>
  <c r="BX56" i="21"/>
  <c r="BX55" i="21"/>
  <c r="CF55" i="21"/>
  <c r="CF56" i="21"/>
  <c r="EJ56" i="21"/>
  <c r="EJ55" i="21"/>
  <c r="ER56" i="21"/>
  <c r="ER55" i="21"/>
  <c r="FP55" i="21"/>
  <c r="FP56" i="21"/>
  <c r="AK31" i="21"/>
  <c r="ED55" i="21"/>
  <c r="DF56" i="21"/>
  <c r="AZ57" i="21"/>
  <c r="L56" i="21"/>
  <c r="CM21" i="21"/>
  <c r="N56" i="21"/>
  <c r="N57" i="21"/>
  <c r="AD57" i="21"/>
  <c r="AD56" i="21"/>
  <c r="BJ55" i="21"/>
  <c r="CP56" i="21"/>
  <c r="AT57" i="21"/>
  <c r="AB57" i="21"/>
  <c r="FI29" i="21"/>
  <c r="FI31" i="21"/>
  <c r="CP29" i="21"/>
  <c r="EL55" i="21"/>
  <c r="BZ55" i="21"/>
  <c r="EL31" i="21"/>
  <c r="F57" i="21"/>
  <c r="FH55" i="21"/>
  <c r="EZ56" i="21"/>
  <c r="D57" i="21"/>
  <c r="V56" i="21"/>
  <c r="V57" i="21"/>
  <c r="AL56" i="21"/>
  <c r="AL57" i="21"/>
  <c r="BR55" i="21"/>
  <c r="CH56" i="21"/>
  <c r="CH55" i="21"/>
  <c r="DN55" i="21"/>
  <c r="DN56" i="21"/>
  <c r="ET56" i="21"/>
  <c r="ET55" i="21"/>
  <c r="ET31" i="21"/>
  <c r="ET29" i="21"/>
  <c r="ED29" i="21"/>
  <c r="ED31" i="21"/>
  <c r="BR31" i="21"/>
  <c r="BR29" i="21"/>
  <c r="BR83" i="21" s="1"/>
  <c r="E29" i="21"/>
  <c r="E86" i="21" s="1"/>
  <c r="E31" i="21"/>
  <c r="CH31" i="21"/>
  <c r="DV56" i="21"/>
  <c r="FR55" i="21"/>
  <c r="CX55" i="21"/>
  <c r="CV55" i="21"/>
  <c r="FA31" i="21"/>
  <c r="EB56" i="21"/>
  <c r="DL56" i="21"/>
  <c r="U31" i="21"/>
  <c r="FK29" i="21"/>
  <c r="CR55" i="21"/>
  <c r="O21" i="21"/>
  <c r="W21" i="21"/>
  <c r="AE21" i="21"/>
  <c r="AM21" i="21"/>
  <c r="AU21" i="21"/>
  <c r="BC21" i="21"/>
  <c r="BK21" i="21"/>
  <c r="BS21" i="21"/>
  <c r="CQ21" i="21"/>
  <c r="CY21" i="21"/>
  <c r="DG21" i="21"/>
  <c r="EU21" i="21"/>
  <c r="FK21" i="21"/>
  <c r="FS21" i="21"/>
  <c r="R21" i="21"/>
  <c r="Z21" i="21"/>
  <c r="AH21" i="21"/>
  <c r="AP21" i="21"/>
  <c r="AX21" i="21"/>
  <c r="BN21" i="21"/>
  <c r="BV21" i="21"/>
  <c r="DJ21" i="21"/>
  <c r="DZ21" i="21"/>
  <c r="FF21" i="21"/>
  <c r="FQ10" i="21"/>
  <c r="FQ12" i="21" s="1"/>
  <c r="AM10" i="21"/>
  <c r="AM12" i="21" s="1"/>
  <c r="FE31" i="21"/>
  <c r="EP31" i="21"/>
  <c r="FN56" i="21"/>
  <c r="CC21" i="21"/>
  <c r="DQ21" i="21"/>
  <c r="DY21" i="21"/>
  <c r="EG21" i="21"/>
  <c r="EO21" i="21"/>
  <c r="EW21" i="21"/>
  <c r="FE21" i="21"/>
  <c r="FM21" i="21"/>
  <c r="T21" i="21"/>
  <c r="AJ21" i="21"/>
  <c r="AZ21" i="21"/>
  <c r="CF21" i="21"/>
  <c r="DD21" i="21"/>
  <c r="DT21" i="21"/>
  <c r="ER21" i="21"/>
  <c r="FP21" i="21"/>
  <c r="EH55" i="21"/>
  <c r="AH56" i="21"/>
  <c r="EP56" i="21"/>
  <c r="CD55" i="21"/>
  <c r="H57" i="21"/>
  <c r="BO21" i="21"/>
  <c r="BW21" i="21"/>
  <c r="CE21" i="21"/>
  <c r="DC21" i="21"/>
  <c r="DK21" i="21"/>
  <c r="EA21" i="21"/>
  <c r="EI21" i="21"/>
  <c r="EY21" i="21"/>
  <c r="F21" i="21"/>
  <c r="AT21" i="21"/>
  <c r="CH21" i="21"/>
  <c r="CP21" i="21"/>
  <c r="CX21" i="21"/>
  <c r="DN21" i="21"/>
  <c r="ET21" i="21"/>
  <c r="FJ21" i="21"/>
  <c r="DZ56" i="21"/>
  <c r="AP56" i="21"/>
  <c r="CL56" i="21"/>
  <c r="G10" i="21"/>
  <c r="G12" i="21" s="1"/>
  <c r="G29" i="21"/>
  <c r="G85" i="21" s="1"/>
  <c r="EU29" i="21"/>
  <c r="BV56" i="21"/>
  <c r="DB55" i="21"/>
  <c r="EF55" i="21"/>
  <c r="BY21" i="21"/>
  <c r="DM21" i="21"/>
  <c r="DU21" i="21"/>
  <c r="EC21" i="21"/>
  <c r="EK21" i="21"/>
  <c r="ES21" i="21"/>
  <c r="FA21" i="21"/>
  <c r="FI21" i="21"/>
  <c r="P21" i="21"/>
  <c r="AN21" i="21"/>
  <c r="AV21" i="21"/>
  <c r="BD21" i="21"/>
  <c r="BT21" i="21"/>
  <c r="CB21" i="21"/>
  <c r="CZ21" i="21"/>
  <c r="DH21" i="21"/>
  <c r="EN21" i="21"/>
  <c r="FD21" i="21"/>
  <c r="AJ1" i="24"/>
  <c r="DF1" i="24"/>
  <c r="F49" i="1"/>
  <c r="F50" i="1" s="1"/>
  <c r="AA56" i="1"/>
  <c r="G10" i="1"/>
  <c r="G12" i="1" s="1"/>
  <c r="CP31" i="1"/>
  <c r="FK29" i="1"/>
  <c r="DU55" i="1"/>
  <c r="H29" i="1"/>
  <c r="FS56" i="1"/>
  <c r="EK31" i="1"/>
  <c r="EU55" i="1"/>
  <c r="U1" i="23"/>
  <c r="CH1" i="8"/>
  <c r="U1" i="2"/>
  <c r="CH1" i="2"/>
  <c r="FF21" i="1"/>
  <c r="EA21" i="1"/>
  <c r="DT21" i="1"/>
  <c r="AJ1" i="25"/>
  <c r="U1" i="8"/>
  <c r="BS1" i="8"/>
  <c r="DY31" i="1"/>
  <c r="DF1" i="9"/>
  <c r="V31" i="1"/>
  <c r="DA56" i="1"/>
  <c r="D10" i="1"/>
  <c r="D12" i="1" s="1"/>
  <c r="DY55" i="1"/>
  <c r="DL31" i="1"/>
  <c r="EW55" i="1"/>
  <c r="DC56" i="1"/>
  <c r="CM55" i="1"/>
  <c r="BQ55" i="1"/>
  <c r="FR29" i="1"/>
  <c r="DV55" i="1"/>
  <c r="FB29" i="1"/>
  <c r="BM55" i="1"/>
  <c r="DI55" i="1"/>
  <c r="T31" i="1"/>
  <c r="EJ55" i="1"/>
  <c r="AZ57" i="1"/>
  <c r="FA56" i="1"/>
  <c r="BS1" i="23"/>
  <c r="BS1" i="9"/>
  <c r="AZ1" i="2"/>
  <c r="DD21" i="1"/>
  <c r="BS1" i="26"/>
  <c r="CK55" i="1"/>
  <c r="EA29" i="1"/>
  <c r="C10" i="1"/>
  <c r="C12" i="1" s="1"/>
  <c r="C14" i="1" s="1"/>
  <c r="C17" i="1" s="1"/>
  <c r="C19" i="1" s="1"/>
  <c r="M10" i="1"/>
  <c r="M12" i="1" s="1"/>
  <c r="AS31" i="1"/>
  <c r="AJ1" i="8"/>
  <c r="AM57" i="1"/>
  <c r="CV31" i="1"/>
  <c r="DN55" i="1"/>
  <c r="Z56" i="1"/>
  <c r="U29" i="1"/>
  <c r="DF56" i="1"/>
  <c r="FS29" i="1"/>
  <c r="FS84" i="1" s="1"/>
  <c r="EC29" i="1"/>
  <c r="Q56" i="1"/>
  <c r="ET29" i="1"/>
  <c r="DS55" i="1"/>
  <c r="EZ55" i="1"/>
  <c r="ER29" i="1"/>
  <c r="CH31" i="1"/>
  <c r="AZ1" i="9"/>
  <c r="U1" i="24"/>
  <c r="CH1" i="24"/>
  <c r="FL55" i="1"/>
  <c r="AZ1" i="8"/>
  <c r="EM29" i="1"/>
  <c r="AI56" i="1"/>
  <c r="ER55" i="1"/>
  <c r="CH1" i="9"/>
  <c r="EK21" i="1"/>
  <c r="DQ29" i="1"/>
  <c r="CQ55" i="1"/>
  <c r="BS55" i="1"/>
  <c r="CZ56" i="1"/>
  <c r="FE31" i="1"/>
  <c r="AH56" i="1"/>
  <c r="O57" i="1"/>
  <c r="AL56" i="1"/>
  <c r="Y57" i="1"/>
  <c r="FI29" i="1"/>
  <c r="S56" i="1"/>
  <c r="AJ1" i="9"/>
  <c r="FS21" i="1"/>
  <c r="EN21" i="1"/>
  <c r="K10" i="22"/>
  <c r="K12" i="22" s="1"/>
  <c r="FQ10" i="26"/>
  <c r="FQ12" i="26" s="1"/>
  <c r="O10" i="26"/>
  <c r="O12" i="26" s="1"/>
  <c r="E10" i="26"/>
  <c r="E12" i="26" s="1"/>
  <c r="BO10" i="24"/>
  <c r="BO12" i="24" s="1"/>
  <c r="K10" i="9"/>
  <c r="K12" i="9" s="1"/>
  <c r="O10" i="25"/>
  <c r="O12" i="25" s="1"/>
  <c r="F10" i="24"/>
  <c r="F12" i="24" s="1"/>
  <c r="CF10" i="24"/>
  <c r="CF12" i="24" s="1"/>
  <c r="AT10" i="24"/>
  <c r="AT12" i="24" s="1"/>
  <c r="K10" i="8"/>
  <c r="K12" i="8" s="1"/>
  <c r="BA10" i="8"/>
  <c r="BA12" i="8" s="1"/>
  <c r="F10" i="8"/>
  <c r="F12" i="8" s="1"/>
  <c r="H10" i="8"/>
  <c r="H12" i="8" s="1"/>
  <c r="FI10" i="8"/>
  <c r="FI12" i="8" s="1"/>
  <c r="AT10" i="21"/>
  <c r="AT12" i="21" s="1"/>
  <c r="J10" i="21"/>
  <c r="J12" i="21" s="1"/>
  <c r="E10" i="9"/>
  <c r="E12" i="9" s="1"/>
  <c r="J10" i="24"/>
  <c r="J12" i="24" s="1"/>
  <c r="FF10" i="8"/>
  <c r="FF12" i="8" s="1"/>
  <c r="FJ10" i="26"/>
  <c r="FJ12" i="26" s="1"/>
  <c r="H10" i="25"/>
  <c r="H12" i="25" s="1"/>
  <c r="BO10" i="8"/>
  <c r="BO12" i="8" s="1"/>
  <c r="I10" i="22"/>
  <c r="I12" i="22" s="1"/>
  <c r="L10" i="26"/>
  <c r="L12" i="26" s="1"/>
  <c r="N10" i="21"/>
  <c r="N12" i="21" s="1"/>
  <c r="D10" i="21"/>
  <c r="D12" i="21" s="1"/>
  <c r="FR10" i="22"/>
  <c r="FR12" i="22" s="1"/>
  <c r="N10" i="9"/>
  <c r="N12" i="9" s="1"/>
  <c r="FL10" i="24"/>
  <c r="FL12" i="24" s="1"/>
  <c r="FS10" i="21"/>
  <c r="FS12" i="21" s="1"/>
  <c r="N10" i="8"/>
  <c r="N12" i="8" s="1"/>
  <c r="FG10" i="26"/>
  <c r="FG12" i="26" s="1"/>
  <c r="L10" i="9"/>
  <c r="L12" i="9" s="1"/>
  <c r="AV10" i="22"/>
  <c r="AV12" i="22" s="1"/>
  <c r="AT10" i="23"/>
  <c r="AT12" i="23" s="1"/>
  <c r="F10" i="11"/>
  <c r="F12" i="11" s="1"/>
  <c r="FS10" i="25"/>
  <c r="FS12" i="25" s="1"/>
  <c r="FK10" i="25"/>
  <c r="FK12" i="25" s="1"/>
  <c r="CF10" i="26"/>
  <c r="CF12" i="26" s="1"/>
  <c r="H10" i="24"/>
  <c r="H12" i="24" s="1"/>
  <c r="FR10" i="25"/>
  <c r="FR12" i="25" s="1"/>
  <c r="BA10" i="9"/>
  <c r="BA12" i="9" s="1"/>
  <c r="E10" i="25"/>
  <c r="E12" i="25" s="1"/>
  <c r="E10" i="8"/>
  <c r="E12" i="8" s="1"/>
  <c r="FK10" i="8"/>
  <c r="FK12" i="8" s="1"/>
  <c r="L10" i="24"/>
  <c r="L12" i="24" s="1"/>
  <c r="FI10" i="25"/>
  <c r="FI12" i="25" s="1"/>
  <c r="FL10" i="9"/>
  <c r="FL12" i="9" s="1"/>
  <c r="H10" i="9"/>
  <c r="H12" i="9" s="1"/>
  <c r="F10" i="23"/>
  <c r="F12" i="23" s="1"/>
  <c r="O10" i="12"/>
  <c r="O12" i="12" s="1"/>
  <c r="FM10" i="26"/>
  <c r="FM12" i="26" s="1"/>
  <c r="BJ10" i="26"/>
  <c r="BJ12" i="26" s="1"/>
  <c r="FR10" i="24"/>
  <c r="FR12" i="24" s="1"/>
  <c r="AV10" i="24"/>
  <c r="AV12" i="24" s="1"/>
  <c r="AM10" i="8"/>
  <c r="AM12" i="8" s="1"/>
  <c r="BO10" i="9"/>
  <c r="BO12" i="9" s="1"/>
  <c r="I10" i="8"/>
  <c r="I12" i="8" s="1"/>
  <c r="CF10" i="8"/>
  <c r="CF12" i="8" s="1"/>
  <c r="O10" i="9"/>
  <c r="O12" i="9" s="1"/>
  <c r="M10" i="8"/>
  <c r="M12" i="8" s="1"/>
  <c r="D10" i="8"/>
  <c r="D12" i="8" s="1"/>
  <c r="O10" i="21"/>
  <c r="O12" i="21" s="1"/>
  <c r="K10" i="24"/>
  <c r="K12" i="24" s="1"/>
  <c r="K10" i="21"/>
  <c r="K12" i="21" s="1"/>
  <c r="FR10" i="8"/>
  <c r="FR12" i="8" s="1"/>
  <c r="FJ10" i="8"/>
  <c r="FJ12" i="8" s="1"/>
  <c r="AX49" i="22"/>
  <c r="AX50" i="22" s="1"/>
  <c r="C76" i="21"/>
  <c r="C70" i="21" s="1"/>
  <c r="C71" i="21" s="1"/>
  <c r="EI55" i="21"/>
  <c r="EI56" i="21"/>
  <c r="EQ55" i="21"/>
  <c r="EQ56" i="21"/>
  <c r="EY56" i="21"/>
  <c r="EY55" i="21"/>
  <c r="CL21" i="21"/>
  <c r="I57" i="22"/>
  <c r="I56" i="22"/>
  <c r="M57" i="22"/>
  <c r="M56" i="22"/>
  <c r="AC57" i="22"/>
  <c r="AC56" i="22"/>
  <c r="AG56" i="22"/>
  <c r="AG57" i="22"/>
  <c r="AK56" i="22"/>
  <c r="AK57" i="22"/>
  <c r="AO57" i="22"/>
  <c r="AO56" i="22"/>
  <c r="BA57" i="22"/>
  <c r="BE57" i="22"/>
  <c r="BE55" i="22"/>
  <c r="BY56" i="22"/>
  <c r="BY55" i="22"/>
  <c r="CC56" i="22"/>
  <c r="CC55" i="22"/>
  <c r="CK56" i="22"/>
  <c r="CK55" i="22"/>
  <c r="CO55" i="22"/>
  <c r="CO56" i="22"/>
  <c r="CS55" i="22"/>
  <c r="CS56" i="22"/>
  <c r="CW56" i="22"/>
  <c r="CW55" i="22"/>
  <c r="CZ56" i="22"/>
  <c r="CZ55" i="22"/>
  <c r="DH55" i="22"/>
  <c r="DH56" i="22"/>
  <c r="DP55" i="22"/>
  <c r="DP56" i="22"/>
  <c r="DX55" i="22"/>
  <c r="DX56" i="22"/>
  <c r="EF56" i="22"/>
  <c r="EF55" i="22"/>
  <c r="EJ56" i="22"/>
  <c r="EJ55" i="22"/>
  <c r="ER56" i="22"/>
  <c r="ER55" i="22"/>
  <c r="EV55" i="22"/>
  <c r="EV56" i="22"/>
  <c r="FD55" i="22"/>
  <c r="FD56" i="22"/>
  <c r="H21" i="22"/>
  <c r="P21" i="22"/>
  <c r="T21" i="22"/>
  <c r="AJ21" i="22"/>
  <c r="AV21" i="22"/>
  <c r="AZ21" i="22"/>
  <c r="BP21" i="22"/>
  <c r="CB21" i="22"/>
  <c r="CF21" i="22"/>
  <c r="W57" i="23"/>
  <c r="W56" i="23"/>
  <c r="AA56" i="23"/>
  <c r="AA57" i="23"/>
  <c r="AM57" i="23"/>
  <c r="AM56" i="23"/>
  <c r="AU57" i="23"/>
  <c r="AY57" i="23"/>
  <c r="BC57" i="23"/>
  <c r="BG55" i="23"/>
  <c r="BO55" i="23"/>
  <c r="BS55" i="23"/>
  <c r="BW55" i="23"/>
  <c r="BW56" i="23"/>
  <c r="CI55" i="23"/>
  <c r="CI56" i="23"/>
  <c r="CM56" i="23"/>
  <c r="CM55" i="23"/>
  <c r="CQ55" i="23"/>
  <c r="CQ56" i="23"/>
  <c r="CY56" i="23"/>
  <c r="CY55" i="23"/>
  <c r="DG55" i="23"/>
  <c r="DG56" i="23"/>
  <c r="DK55" i="23"/>
  <c r="DK56" i="23"/>
  <c r="DO55" i="23"/>
  <c r="DO56" i="23"/>
  <c r="DW56" i="23"/>
  <c r="DW55" i="23"/>
  <c r="EA55" i="23"/>
  <c r="EA56" i="23"/>
  <c r="EE56" i="23"/>
  <c r="EE55" i="23"/>
  <c r="EI55" i="23"/>
  <c r="EI56" i="23"/>
  <c r="EQ56" i="23"/>
  <c r="EQ55" i="23"/>
  <c r="FC56" i="23"/>
  <c r="FC55" i="23"/>
  <c r="FG56" i="23"/>
  <c r="FG55" i="23"/>
  <c r="FK56" i="23"/>
  <c r="FK55" i="23"/>
  <c r="DC21" i="23"/>
  <c r="DG21" i="23"/>
  <c r="DK21" i="23"/>
  <c r="DS21" i="23"/>
  <c r="DW21" i="23"/>
  <c r="EE21" i="23"/>
  <c r="EI21" i="23"/>
  <c r="EM21" i="23"/>
  <c r="EQ21" i="23"/>
  <c r="EY21" i="23"/>
  <c r="FC21" i="23"/>
  <c r="AV21" i="24"/>
  <c r="AZ21" i="24"/>
  <c r="M57" i="25"/>
  <c r="M56" i="25"/>
  <c r="Q56" i="25"/>
  <c r="Q57" i="25"/>
  <c r="U56" i="25"/>
  <c r="U57" i="25"/>
  <c r="Y56" i="25"/>
  <c r="Y57" i="25"/>
  <c r="AO56" i="26"/>
  <c r="AO57" i="26"/>
  <c r="AW57" i="26"/>
  <c r="BA57" i="26"/>
  <c r="BI55" i="26"/>
  <c r="BM55" i="26"/>
  <c r="CK55" i="26"/>
  <c r="CK56" i="26"/>
  <c r="CS55" i="26"/>
  <c r="CS56" i="26"/>
  <c r="CW56" i="26"/>
  <c r="CW55" i="26"/>
  <c r="DE55" i="26"/>
  <c r="DE56" i="26"/>
  <c r="DI56" i="26"/>
  <c r="DI55" i="26"/>
  <c r="DM55" i="26"/>
  <c r="DM56" i="26"/>
  <c r="DQ56" i="26"/>
  <c r="DQ55" i="26"/>
  <c r="F10" i="22"/>
  <c r="F12" i="22" s="1"/>
  <c r="L10" i="22"/>
  <c r="L12" i="22" s="1"/>
  <c r="DM10" i="22"/>
  <c r="DM12" i="22" s="1"/>
  <c r="AM10" i="22"/>
  <c r="AM12" i="22" s="1"/>
  <c r="BA10" i="22"/>
  <c r="BA12" i="22" s="1"/>
  <c r="CF10" i="22"/>
  <c r="CF12" i="22" s="1"/>
  <c r="N10" i="22"/>
  <c r="N12" i="22" s="1"/>
  <c r="D10" i="22"/>
  <c r="D12" i="22" s="1"/>
  <c r="FS10" i="22"/>
  <c r="FS12" i="22" s="1"/>
  <c r="CQ10" i="22"/>
  <c r="CQ12" i="22" s="1"/>
  <c r="E10" i="22"/>
  <c r="E12" i="22" s="1"/>
  <c r="DG10" i="22"/>
  <c r="DG12" i="22" s="1"/>
  <c r="FK31" i="22"/>
  <c r="FK29" i="22"/>
  <c r="EY31" i="22"/>
  <c r="EY29" i="22"/>
  <c r="EU29" i="22"/>
  <c r="EU31" i="22"/>
  <c r="DW29" i="22"/>
  <c r="DW31" i="22"/>
  <c r="DS29" i="22"/>
  <c r="DS31" i="22"/>
  <c r="CU29" i="22"/>
  <c r="CU31" i="22"/>
  <c r="AL31" i="22"/>
  <c r="AL29" i="22"/>
  <c r="Z29" i="22"/>
  <c r="Z31" i="22"/>
  <c r="FP31" i="8"/>
  <c r="FP29" i="8"/>
  <c r="FD31" i="8"/>
  <c r="FD29" i="8"/>
  <c r="EZ29" i="8"/>
  <c r="EZ31" i="8"/>
  <c r="EF29" i="8"/>
  <c r="EF31" i="8"/>
  <c r="DX29" i="8"/>
  <c r="DX31" i="8"/>
  <c r="DP29" i="8"/>
  <c r="DP31" i="8"/>
  <c r="DL31" i="8"/>
  <c r="DL29" i="8"/>
  <c r="CV29" i="8"/>
  <c r="CV31" i="8"/>
  <c r="CB29" i="8"/>
  <c r="CB31" i="8"/>
  <c r="BT29" i="8"/>
  <c r="BT31" i="8"/>
  <c r="AZ31" i="8"/>
  <c r="AZ29" i="8"/>
  <c r="Z31" i="8"/>
  <c r="Z29" i="8"/>
  <c r="N31" i="8"/>
  <c r="N29" i="8"/>
  <c r="N86" i="8" s="1"/>
  <c r="J29" i="8"/>
  <c r="J84" i="8" s="1"/>
  <c r="J31" i="8"/>
  <c r="C10" i="23"/>
  <c r="C12" i="23" s="1"/>
  <c r="C14" i="23" s="1"/>
  <c r="C17" i="23" s="1"/>
  <c r="C19" i="23" s="1"/>
  <c r="CZ10" i="23"/>
  <c r="CZ12" i="23" s="1"/>
  <c r="K10" i="23"/>
  <c r="K12" i="23" s="1"/>
  <c r="G10" i="23"/>
  <c r="G12" i="23" s="1"/>
  <c r="M10" i="23"/>
  <c r="M12" i="23" s="1"/>
  <c r="BA10" i="23"/>
  <c r="BA12" i="23" s="1"/>
  <c r="L10" i="23"/>
  <c r="L12" i="23" s="1"/>
  <c r="AT10" i="11"/>
  <c r="AT12" i="11" s="1"/>
  <c r="N10" i="11"/>
  <c r="N12" i="11" s="1"/>
  <c r="C10" i="11"/>
  <c r="C12" i="11" s="1"/>
  <c r="C14" i="11" s="1"/>
  <c r="C17" i="11" s="1"/>
  <c r="C19" i="11" s="1"/>
  <c r="CZ10" i="11"/>
  <c r="CZ12" i="11" s="1"/>
  <c r="O10" i="11"/>
  <c r="O12" i="11" s="1"/>
  <c r="M10" i="11"/>
  <c r="M12" i="11" s="1"/>
  <c r="FG10" i="11"/>
  <c r="FG12" i="11" s="1"/>
  <c r="FP10" i="11"/>
  <c r="FP12" i="11" s="1"/>
  <c r="G10" i="11"/>
  <c r="G12" i="11" s="1"/>
  <c r="E10" i="11"/>
  <c r="E12" i="11" s="1"/>
  <c r="I10" i="11"/>
  <c r="I12" i="11" s="1"/>
  <c r="CF10" i="11"/>
  <c r="CF12" i="11" s="1"/>
  <c r="CC10" i="11"/>
  <c r="CC12" i="11" s="1"/>
  <c r="DG10" i="11"/>
  <c r="DG12" i="11" s="1"/>
  <c r="AM10" i="11"/>
  <c r="AM12" i="11" s="1"/>
  <c r="CQ10" i="25"/>
  <c r="CQ12" i="25" s="1"/>
  <c r="CC10" i="25"/>
  <c r="CC12" i="25" s="1"/>
  <c r="G10" i="25"/>
  <c r="G12" i="25" s="1"/>
  <c r="FR29" i="25"/>
  <c r="FR84" i="25" s="1"/>
  <c r="FR31" i="25"/>
  <c r="FN31" i="25"/>
  <c r="FN29" i="25"/>
  <c r="FN86" i="25" s="1"/>
  <c r="FB31" i="25"/>
  <c r="FB29" i="25"/>
  <c r="FB87" i="25" s="1"/>
  <c r="ET31" i="25"/>
  <c r="ET29" i="25"/>
  <c r="ET86" i="25" s="1"/>
  <c r="EL29" i="25"/>
  <c r="EL86" i="25" s="1"/>
  <c r="EL31" i="25"/>
  <c r="DJ29" i="25"/>
  <c r="DJ84" i="25" s="1"/>
  <c r="DJ31" i="25"/>
  <c r="DB29" i="25"/>
  <c r="DB87" i="25" s="1"/>
  <c r="DB31" i="25"/>
  <c r="CP31" i="25"/>
  <c r="CP29" i="25"/>
  <c r="CP82" i="25" s="1"/>
  <c r="CH31" i="25"/>
  <c r="CH29" i="25"/>
  <c r="BZ31" i="25"/>
  <c r="BZ29" i="25"/>
  <c r="BZ82" i="25" s="1"/>
  <c r="BN31" i="25"/>
  <c r="BN29" i="25"/>
  <c r="BN87" i="25" s="1"/>
  <c r="BF31" i="25"/>
  <c r="BF29" i="25"/>
  <c r="BF84" i="25" s="1"/>
  <c r="U31" i="25"/>
  <c r="U29" i="25"/>
  <c r="U86" i="25" s="1"/>
  <c r="Q31" i="25"/>
  <c r="Q29" i="25"/>
  <c r="Q82" i="25" s="1"/>
  <c r="I29" i="25"/>
  <c r="I31" i="25"/>
  <c r="E29" i="25"/>
  <c r="E82" i="25" s="1"/>
  <c r="E31" i="25"/>
  <c r="FQ29" i="12"/>
  <c r="FQ84" i="12" s="1"/>
  <c r="FQ31" i="12"/>
  <c r="FM29" i="12"/>
  <c r="FM84" i="12" s="1"/>
  <c r="FM31" i="12"/>
  <c r="FI29" i="12"/>
  <c r="FI82" i="12" s="1"/>
  <c r="FI31" i="12"/>
  <c r="FA31" i="12"/>
  <c r="FA29" i="12"/>
  <c r="FA82" i="12" s="1"/>
  <c r="EK31" i="12"/>
  <c r="EK29" i="12"/>
  <c r="EK86" i="12" s="1"/>
  <c r="EC31" i="12"/>
  <c r="EC29" i="12"/>
  <c r="EC82" i="12" s="1"/>
  <c r="CU31" i="12"/>
  <c r="CU29" i="12"/>
  <c r="CU84" i="12" s="1"/>
  <c r="CI31" i="12"/>
  <c r="CI29" i="12"/>
  <c r="CI82" i="12" s="1"/>
  <c r="BS29" i="12"/>
  <c r="BS84" i="12" s="1"/>
  <c r="BS31" i="12"/>
  <c r="AZ31" i="12"/>
  <c r="AZ29" i="12"/>
  <c r="AZ87" i="12" s="1"/>
  <c r="AR31" i="12"/>
  <c r="AR29" i="12"/>
  <c r="AR84" i="12" s="1"/>
  <c r="X29" i="12"/>
  <c r="X86" i="12" s="1"/>
  <c r="X31" i="12"/>
  <c r="U29" i="12"/>
  <c r="U86" i="12" s="1"/>
  <c r="U31" i="12"/>
  <c r="DM10" i="12"/>
  <c r="DM12" i="12" s="1"/>
  <c r="BJ10" i="12"/>
  <c r="BJ12" i="12" s="1"/>
  <c r="BA10" i="12"/>
  <c r="BA12" i="12" s="1"/>
  <c r="H10" i="12"/>
  <c r="H12" i="12" s="1"/>
  <c r="D10" i="12"/>
  <c r="D12" i="12" s="1"/>
  <c r="I10" i="26"/>
  <c r="I12" i="26" s="1"/>
  <c r="FQ31" i="26"/>
  <c r="FQ29" i="26"/>
  <c r="FQ82" i="26" s="1"/>
  <c r="FE29" i="26"/>
  <c r="FE84" i="26" s="1"/>
  <c r="FE31" i="26"/>
  <c r="FA31" i="26"/>
  <c r="FA29" i="26"/>
  <c r="FA86" i="26" s="1"/>
  <c r="DY29" i="26"/>
  <c r="DY86" i="26" s="1"/>
  <c r="DY31" i="26"/>
  <c r="AR29" i="8"/>
  <c r="AR31" i="8"/>
  <c r="CB82" i="25"/>
  <c r="CB86" i="25"/>
  <c r="BX10" i="25"/>
  <c r="BX12" i="25" s="1"/>
  <c r="P10" i="12"/>
  <c r="P12" i="12" s="1"/>
  <c r="I10" i="23"/>
  <c r="I12" i="23" s="1"/>
  <c r="BO10" i="12"/>
  <c r="BO12" i="12" s="1"/>
  <c r="J10" i="22"/>
  <c r="J12" i="22" s="1"/>
  <c r="H10" i="26"/>
  <c r="H12" i="26" s="1"/>
  <c r="FQ10" i="23"/>
  <c r="FQ12" i="23" s="1"/>
  <c r="I56" i="25"/>
  <c r="CM55" i="26"/>
  <c r="AY57" i="26"/>
  <c r="K31" i="25"/>
  <c r="P10" i="22"/>
  <c r="P12" i="22" s="1"/>
  <c r="BA10" i="11"/>
  <c r="BA12" i="11" s="1"/>
  <c r="BO10" i="11"/>
  <c r="BO12" i="11" s="1"/>
  <c r="AM10" i="25"/>
  <c r="AM12" i="25" s="1"/>
  <c r="BG31" i="26"/>
  <c r="DU55" i="26"/>
  <c r="DC56" i="23"/>
  <c r="G56" i="22"/>
  <c r="BR29" i="25"/>
  <c r="BR82" i="25" s="1"/>
  <c r="ED29" i="25"/>
  <c r="ED84" i="25" s="1"/>
  <c r="AJ31" i="12"/>
  <c r="Q57" i="22"/>
  <c r="EN31" i="8"/>
  <c r="CB31" i="25"/>
  <c r="BG31" i="12"/>
  <c r="DD29" i="8"/>
  <c r="EA29" i="22"/>
  <c r="CA56" i="23"/>
  <c r="CO56" i="23"/>
  <c r="E56" i="23"/>
  <c r="DY29" i="12"/>
  <c r="DY86" i="12" s="1"/>
  <c r="ER31" i="8"/>
  <c r="FG31" i="22"/>
  <c r="CE55" i="23"/>
  <c r="DB55" i="22"/>
  <c r="CP29" i="8"/>
  <c r="EN56" i="22"/>
  <c r="V29" i="8"/>
  <c r="V86" i="8" s="1"/>
  <c r="F31" i="8"/>
  <c r="G56" i="23"/>
  <c r="O57" i="25"/>
  <c r="EX49" i="1"/>
  <c r="EX50" i="1" s="1"/>
  <c r="FK49" i="1"/>
  <c r="FK50" i="1" s="1"/>
  <c r="EC55" i="21"/>
  <c r="EC56" i="21"/>
  <c r="EK55" i="21"/>
  <c r="EK56" i="21"/>
  <c r="EO55" i="21"/>
  <c r="EO56" i="21"/>
  <c r="ES56" i="21"/>
  <c r="ES55" i="21"/>
  <c r="EW56" i="21"/>
  <c r="EW55" i="21"/>
  <c r="FA56" i="21"/>
  <c r="FA55" i="21"/>
  <c r="K56" i="22"/>
  <c r="K57" i="22"/>
  <c r="S57" i="22"/>
  <c r="S56" i="22"/>
  <c r="W56" i="22"/>
  <c r="W57" i="22"/>
  <c r="AA56" i="22"/>
  <c r="AA57" i="22"/>
  <c r="AI56" i="22"/>
  <c r="AI57" i="22"/>
  <c r="AM56" i="22"/>
  <c r="AM57" i="22"/>
  <c r="AQ57" i="22"/>
  <c r="BC57" i="22"/>
  <c r="BG55" i="22"/>
  <c r="BK55" i="22"/>
  <c r="BO55" i="22"/>
  <c r="BS55" i="22"/>
  <c r="BW55" i="22"/>
  <c r="BW56" i="22"/>
  <c r="CE56" i="22"/>
  <c r="CE55" i="22"/>
  <c r="CI56" i="22"/>
  <c r="CI55" i="22"/>
  <c r="CM56" i="22"/>
  <c r="CM55" i="22"/>
  <c r="CQ56" i="22"/>
  <c r="CQ55" i="22"/>
  <c r="CU55" i="22"/>
  <c r="CU56" i="22"/>
  <c r="DF56" i="22"/>
  <c r="DF55" i="22"/>
  <c r="DJ56" i="22"/>
  <c r="DJ55" i="22"/>
  <c r="DR55" i="22"/>
  <c r="DR56" i="22"/>
  <c r="DV55" i="22"/>
  <c r="DV56" i="22"/>
  <c r="DZ56" i="22"/>
  <c r="DZ55" i="22"/>
  <c r="ED56" i="22"/>
  <c r="ED55" i="22"/>
  <c r="ET55" i="22"/>
  <c r="ET56" i="22"/>
  <c r="FB55" i="22"/>
  <c r="FB56" i="22"/>
  <c r="F21" i="22"/>
  <c r="N21" i="22"/>
  <c r="V21" i="22"/>
  <c r="AD21" i="22"/>
  <c r="AP21" i="22"/>
  <c r="BB21" i="22"/>
  <c r="BF21" i="22"/>
  <c r="BN21" i="22"/>
  <c r="BZ21" i="22"/>
  <c r="CH21" i="22"/>
  <c r="U56" i="23"/>
  <c r="U57" i="23"/>
  <c r="Y56" i="23"/>
  <c r="Y57" i="23"/>
  <c r="AC57" i="23"/>
  <c r="AC56" i="23"/>
  <c r="AS57" i="23"/>
  <c r="AW57" i="23"/>
  <c r="BA57" i="23"/>
  <c r="BE55" i="23"/>
  <c r="BE57" i="23"/>
  <c r="BM55" i="23"/>
  <c r="BQ55" i="23"/>
  <c r="CC55" i="23"/>
  <c r="CC56" i="23"/>
  <c r="CG56" i="23"/>
  <c r="CG55" i="23"/>
  <c r="CK56" i="23"/>
  <c r="CK55" i="23"/>
  <c r="CS55" i="23"/>
  <c r="CS56" i="23"/>
  <c r="DE55" i="23"/>
  <c r="DE56" i="23"/>
  <c r="DM56" i="23"/>
  <c r="DM55" i="23"/>
  <c r="DQ56" i="23"/>
  <c r="DQ55" i="23"/>
  <c r="DY56" i="23"/>
  <c r="DY55" i="23"/>
  <c r="EC55" i="23"/>
  <c r="EC56" i="23"/>
  <c r="EK56" i="23"/>
  <c r="EK55" i="23"/>
  <c r="FA55" i="23"/>
  <c r="FA56" i="23"/>
  <c r="FE55" i="23"/>
  <c r="FE56" i="23"/>
  <c r="FQ56" i="23"/>
  <c r="FQ55" i="23"/>
  <c r="DM21" i="23"/>
  <c r="EW21" i="23"/>
  <c r="AT21" i="24"/>
  <c r="AX21" i="24"/>
  <c r="K57" i="25"/>
  <c r="K56" i="25"/>
  <c r="S56" i="25"/>
  <c r="S57" i="25"/>
  <c r="W56" i="25"/>
  <c r="W57" i="25"/>
  <c r="AU57" i="26"/>
  <c r="BC57" i="26"/>
  <c r="BK55" i="26"/>
  <c r="CI56" i="26"/>
  <c r="CI55" i="26"/>
  <c r="DK56" i="26"/>
  <c r="DK55" i="26"/>
  <c r="DW56" i="26"/>
  <c r="DW55" i="26"/>
  <c r="EA56" i="26"/>
  <c r="EA55" i="26"/>
  <c r="O10" i="22"/>
  <c r="O12" i="22" s="1"/>
  <c r="G10" i="22"/>
  <c r="G12" i="22" s="1"/>
  <c r="FM31" i="22"/>
  <c r="FM29" i="22"/>
  <c r="FI31" i="22"/>
  <c r="FI29" i="22"/>
  <c r="FE29" i="22"/>
  <c r="FE31" i="22"/>
  <c r="FA29" i="22"/>
  <c r="FA31" i="22"/>
  <c r="EC31" i="22"/>
  <c r="EC29" i="22"/>
  <c r="DY29" i="22"/>
  <c r="DY31" i="22"/>
  <c r="CG29" i="22"/>
  <c r="CG31" i="22"/>
  <c r="AR31" i="22"/>
  <c r="AR29" i="22"/>
  <c r="D40" i="8"/>
  <c r="E40" i="8" s="1"/>
  <c r="F40" i="8" s="1"/>
  <c r="G40" i="8" s="1"/>
  <c r="H40" i="8" s="1"/>
  <c r="I40" i="8" s="1"/>
  <c r="J40" i="8" s="1"/>
  <c r="K40" i="8" s="1"/>
  <c r="L40" i="8" s="1"/>
  <c r="M40" i="8" s="1"/>
  <c r="N40" i="8" s="1"/>
  <c r="O40" i="8" s="1"/>
  <c r="P40" i="8" s="1"/>
  <c r="Q40" i="8" s="1"/>
  <c r="R40" i="8" s="1"/>
  <c r="S40" i="8" s="1"/>
  <c r="T40" i="8" s="1"/>
  <c r="U40" i="8" s="1"/>
  <c r="V40" i="8" s="1"/>
  <c r="W40" i="8" s="1"/>
  <c r="X40" i="8" s="1"/>
  <c r="Y40" i="8" s="1"/>
  <c r="Z40" i="8" s="1"/>
  <c r="AA40" i="8" s="1"/>
  <c r="AB40" i="8" s="1"/>
  <c r="AC40" i="8" s="1"/>
  <c r="AD40" i="8" s="1"/>
  <c r="AE40" i="8" s="1"/>
  <c r="AF40" i="8" s="1"/>
  <c r="AG40" i="8" s="1"/>
  <c r="AH40" i="8" s="1"/>
  <c r="AI40" i="8" s="1"/>
  <c r="AJ40" i="8" s="1"/>
  <c r="AK40" i="8" s="1"/>
  <c r="AL40" i="8" s="1"/>
  <c r="AM40" i="8" s="1"/>
  <c r="AN40" i="8" s="1"/>
  <c r="AO40" i="8" s="1"/>
  <c r="AP40" i="8" s="1"/>
  <c r="AQ40" i="8" s="1"/>
  <c r="AR40" i="8" s="1"/>
  <c r="AS40" i="8" s="1"/>
  <c r="AT40" i="8" s="1"/>
  <c r="AU40" i="8" s="1"/>
  <c r="AV40" i="8" s="1"/>
  <c r="AW40" i="8" s="1"/>
  <c r="AX40" i="8" s="1"/>
  <c r="AY40" i="8" s="1"/>
  <c r="AZ40" i="8" s="1"/>
  <c r="BA40" i="8" s="1"/>
  <c r="BB40" i="8" s="1"/>
  <c r="BC40" i="8" s="1"/>
  <c r="BD40" i="8" s="1"/>
  <c r="BE40" i="8" s="1"/>
  <c r="BF40" i="8" s="1"/>
  <c r="BG40" i="8" s="1"/>
  <c r="BH40" i="8" s="1"/>
  <c r="BI40" i="8" s="1"/>
  <c r="BJ40" i="8" s="1"/>
  <c r="BK40" i="8" s="1"/>
  <c r="BL40" i="8" s="1"/>
  <c r="BM40" i="8" s="1"/>
  <c r="BN40" i="8" s="1"/>
  <c r="BO40" i="8" s="1"/>
  <c r="BP40" i="8" s="1"/>
  <c r="BQ40" i="8" s="1"/>
  <c r="BR40" i="8" s="1"/>
  <c r="BS40" i="8" s="1"/>
  <c r="BT40" i="8" s="1"/>
  <c r="BU40" i="8" s="1"/>
  <c r="BV40" i="8" s="1"/>
  <c r="BW40" i="8" s="1"/>
  <c r="BX40" i="8" s="1"/>
  <c r="BY40" i="8" s="1"/>
  <c r="BZ40" i="8" s="1"/>
  <c r="CA40" i="8" s="1"/>
  <c r="CB40" i="8" s="1"/>
  <c r="D38" i="8"/>
  <c r="E38" i="8" s="1"/>
  <c r="F38" i="8" s="1"/>
  <c r="G38" i="8" s="1"/>
  <c r="H38" i="8" s="1"/>
  <c r="I38" i="8" s="1"/>
  <c r="J38" i="8" s="1"/>
  <c r="K38" i="8" s="1"/>
  <c r="L38" i="8" s="1"/>
  <c r="M38" i="8" s="1"/>
  <c r="N38" i="8" s="1"/>
  <c r="O38" i="8" s="1"/>
  <c r="P38" i="8" s="1"/>
  <c r="Q38" i="8" s="1"/>
  <c r="R38" i="8" s="1"/>
  <c r="S38" i="8" s="1"/>
  <c r="T38" i="8" s="1"/>
  <c r="U38" i="8" s="1"/>
  <c r="V38" i="8" s="1"/>
  <c r="W38" i="8" s="1"/>
  <c r="X38" i="8" s="1"/>
  <c r="Y38" i="8" s="1"/>
  <c r="Z38" i="8" s="1"/>
  <c r="AA38" i="8" s="1"/>
  <c r="AB38" i="8" s="1"/>
  <c r="AC38" i="8" s="1"/>
  <c r="AD38" i="8" s="1"/>
  <c r="AE38" i="8" s="1"/>
  <c r="AF38" i="8" s="1"/>
  <c r="AG38" i="8" s="1"/>
  <c r="AH38" i="8" s="1"/>
  <c r="AI38" i="8" s="1"/>
  <c r="AJ38" i="8" s="1"/>
  <c r="AK38" i="8" s="1"/>
  <c r="AL38" i="8" s="1"/>
  <c r="AM38" i="8" s="1"/>
  <c r="AN38" i="8" s="1"/>
  <c r="AO38" i="8" s="1"/>
  <c r="AP38" i="8" s="1"/>
  <c r="AQ38" i="8" s="1"/>
  <c r="AR38" i="8" s="1"/>
  <c r="AS38" i="8" s="1"/>
  <c r="AT38" i="8" s="1"/>
  <c r="AU38" i="8" s="1"/>
  <c r="AV38" i="8" s="1"/>
  <c r="AW38" i="8" s="1"/>
  <c r="AX38" i="8" s="1"/>
  <c r="AY38" i="8" s="1"/>
  <c r="AZ38" i="8" s="1"/>
  <c r="BA38" i="8" s="1"/>
  <c r="BB38" i="8" s="1"/>
  <c r="BC38" i="8" s="1"/>
  <c r="BD38" i="8" s="1"/>
  <c r="BE38" i="8" s="1"/>
  <c r="BF38" i="8" s="1"/>
  <c r="BG38" i="8" s="1"/>
  <c r="BH38" i="8" s="1"/>
  <c r="BI38" i="8" s="1"/>
  <c r="BJ38" i="8" s="1"/>
  <c r="BK38" i="8" s="1"/>
  <c r="BL38" i="8" s="1"/>
  <c r="BM38" i="8" s="1"/>
  <c r="BN38" i="8" s="1"/>
  <c r="BO38" i="8" s="1"/>
  <c r="BP38" i="8" s="1"/>
  <c r="BQ38" i="8" s="1"/>
  <c r="BR38" i="8" s="1"/>
  <c r="BS38" i="8" s="1"/>
  <c r="BT38" i="8" s="1"/>
  <c r="BU38" i="8" s="1"/>
  <c r="BV38" i="8" s="1"/>
  <c r="BW38" i="8" s="1"/>
  <c r="BX38" i="8" s="1"/>
  <c r="BY38" i="8" s="1"/>
  <c r="BZ38" i="8" s="1"/>
  <c r="CA38" i="8" s="1"/>
  <c r="CB38" i="8" s="1"/>
  <c r="D31" i="8"/>
  <c r="D29" i="8"/>
  <c r="D81" i="8" s="1"/>
  <c r="FF31" i="8"/>
  <c r="FF29" i="8"/>
  <c r="FB31" i="8"/>
  <c r="FB29" i="8"/>
  <c r="EX31" i="8"/>
  <c r="EX29" i="8"/>
  <c r="ET31" i="8"/>
  <c r="ET29" i="8"/>
  <c r="EP31" i="8"/>
  <c r="EP29" i="8"/>
  <c r="EL29" i="8"/>
  <c r="EL31" i="8"/>
  <c r="ED31" i="8"/>
  <c r="ED29" i="8"/>
  <c r="DR29" i="8"/>
  <c r="DR31" i="8"/>
  <c r="DJ29" i="8"/>
  <c r="DJ31" i="8"/>
  <c r="DB29" i="8"/>
  <c r="DB31" i="8"/>
  <c r="BF31" i="8"/>
  <c r="BF29" i="8"/>
  <c r="AX29" i="8"/>
  <c r="AX31" i="8"/>
  <c r="AJ29" i="8"/>
  <c r="AJ31" i="8"/>
  <c r="X31" i="8"/>
  <c r="X29" i="8"/>
  <c r="X86" i="8" s="1"/>
  <c r="T29" i="8"/>
  <c r="T87" i="8" s="1"/>
  <c r="T31" i="8"/>
  <c r="H29" i="8"/>
  <c r="H86" i="8" s="1"/>
  <c r="H31" i="8"/>
  <c r="FQ10" i="25"/>
  <c r="FQ12" i="25" s="1"/>
  <c r="AV10" i="25"/>
  <c r="AV12" i="25" s="1"/>
  <c r="AT10" i="25"/>
  <c r="AT12" i="25" s="1"/>
  <c r="F10" i="25"/>
  <c r="F12" i="25" s="1"/>
  <c r="D10" i="25"/>
  <c r="D12" i="25" s="1"/>
  <c r="N10" i="25"/>
  <c r="N12" i="25" s="1"/>
  <c r="P10" i="25"/>
  <c r="P12" i="25" s="1"/>
  <c r="BA10" i="25"/>
  <c r="BA12" i="25" s="1"/>
  <c r="M10" i="25"/>
  <c r="M12" i="25" s="1"/>
  <c r="I10" i="25"/>
  <c r="I12" i="25" s="1"/>
  <c r="FP31" i="25"/>
  <c r="FP29" i="25"/>
  <c r="FP84" i="25" s="1"/>
  <c r="FL29" i="25"/>
  <c r="FL86" i="25" s="1"/>
  <c r="FL31" i="25"/>
  <c r="FD31" i="25"/>
  <c r="FD29" i="25"/>
  <c r="FD87" i="25" s="1"/>
  <c r="EZ31" i="25"/>
  <c r="EZ29" i="25"/>
  <c r="EZ87" i="25" s="1"/>
  <c r="EN29" i="25"/>
  <c r="EN82" i="25" s="1"/>
  <c r="EN31" i="25"/>
  <c r="DL31" i="25"/>
  <c r="DL29" i="25"/>
  <c r="DL87" i="25" s="1"/>
  <c r="DD31" i="25"/>
  <c r="DD29" i="25"/>
  <c r="DD87" i="25" s="1"/>
  <c r="CV31" i="25"/>
  <c r="CV29" i="25"/>
  <c r="CV84" i="25" s="1"/>
  <c r="CN31" i="25"/>
  <c r="CN29" i="25"/>
  <c r="CN84" i="25" s="1"/>
  <c r="BT29" i="25"/>
  <c r="BT86" i="25" s="1"/>
  <c r="BT31" i="25"/>
  <c r="AZ29" i="25"/>
  <c r="AZ82" i="25" s="1"/>
  <c r="AZ31" i="25"/>
  <c r="W29" i="25"/>
  <c r="W86" i="25" s="1"/>
  <c r="W31" i="25"/>
  <c r="S31" i="25"/>
  <c r="S29" i="25"/>
  <c r="S86" i="25" s="1"/>
  <c r="G29" i="25"/>
  <c r="G87" i="25" s="1"/>
  <c r="G31" i="25"/>
  <c r="FG31" i="12"/>
  <c r="FG29" i="12"/>
  <c r="FG86" i="12" s="1"/>
  <c r="EU29" i="12"/>
  <c r="EU84" i="12" s="1"/>
  <c r="EU31" i="12"/>
  <c r="EM31" i="12"/>
  <c r="EM29" i="12"/>
  <c r="EM87" i="12" s="1"/>
  <c r="EA29" i="12"/>
  <c r="EA82" i="12" s="1"/>
  <c r="EA31" i="12"/>
  <c r="DW29" i="12"/>
  <c r="DW84" i="12" s="1"/>
  <c r="DW31" i="12"/>
  <c r="DI29" i="12"/>
  <c r="DI86" i="12" s="1"/>
  <c r="DI31" i="12"/>
  <c r="CG29" i="12"/>
  <c r="CG87" i="12" s="1"/>
  <c r="CG31" i="12"/>
  <c r="AL31" i="12"/>
  <c r="AL29" i="12"/>
  <c r="AL82" i="12" s="1"/>
  <c r="S29" i="12"/>
  <c r="S84" i="12" s="1"/>
  <c r="S31" i="12"/>
  <c r="O31" i="12"/>
  <c r="O29" i="12"/>
  <c r="O86" i="12" s="1"/>
  <c r="C10" i="12"/>
  <c r="C12" i="12" s="1"/>
  <c r="C14" i="12" s="1"/>
  <c r="C17" i="12" s="1"/>
  <c r="C19" i="12" s="1"/>
  <c r="FF10" i="12"/>
  <c r="FF12" i="12" s="1"/>
  <c r="E10" i="12"/>
  <c r="E12" i="12" s="1"/>
  <c r="AT10" i="12"/>
  <c r="AT12" i="12" s="1"/>
  <c r="L10" i="12"/>
  <c r="L12" i="12" s="1"/>
  <c r="G10" i="12"/>
  <c r="G12" i="12" s="1"/>
  <c r="FN10" i="12"/>
  <c r="FN12" i="12" s="1"/>
  <c r="J10" i="12"/>
  <c r="J12" i="12" s="1"/>
  <c r="N10" i="12"/>
  <c r="N12" i="12" s="1"/>
  <c r="F10" i="12"/>
  <c r="F12" i="12" s="1"/>
  <c r="J10" i="26"/>
  <c r="J12" i="26" s="1"/>
  <c r="N10" i="26"/>
  <c r="N12" i="26" s="1"/>
  <c r="D10" i="26"/>
  <c r="D12" i="26" s="1"/>
  <c r="FN10" i="26"/>
  <c r="FN12" i="26" s="1"/>
  <c r="F10" i="26"/>
  <c r="F12" i="26" s="1"/>
  <c r="C10" i="26"/>
  <c r="C12" i="26" s="1"/>
  <c r="C14" i="26" s="1"/>
  <c r="C17" i="26" s="1"/>
  <c r="C19" i="26" s="1"/>
  <c r="DM10" i="26"/>
  <c r="DM12" i="26" s="1"/>
  <c r="CQ10" i="26"/>
  <c r="CQ12" i="26" s="1"/>
  <c r="BA10" i="26"/>
  <c r="BA12" i="26" s="1"/>
  <c r="K10" i="26"/>
  <c r="K12" i="26" s="1"/>
  <c r="G10" i="26"/>
  <c r="G12" i="26" s="1"/>
  <c r="DG10" i="26"/>
  <c r="DG12" i="26" s="1"/>
  <c r="FO31" i="26"/>
  <c r="FO29" i="26"/>
  <c r="FO87" i="26" s="1"/>
  <c r="EY29" i="26"/>
  <c r="EY86" i="26" s="1"/>
  <c r="EY31" i="26"/>
  <c r="CU29" i="26"/>
  <c r="CU84" i="26" s="1"/>
  <c r="CU31" i="26"/>
  <c r="CI31" i="26"/>
  <c r="CI29" i="26"/>
  <c r="CI84" i="26" s="1"/>
  <c r="BS29" i="26"/>
  <c r="BS84" i="26" s="1"/>
  <c r="BS31" i="26"/>
  <c r="AL29" i="26"/>
  <c r="AL82" i="26" s="1"/>
  <c r="AL31" i="26"/>
  <c r="N29" i="26"/>
  <c r="N82" i="26" s="1"/>
  <c r="N31" i="26"/>
  <c r="J29" i="26"/>
  <c r="J86" i="26" s="1"/>
  <c r="J31" i="26"/>
  <c r="F31" i="26"/>
  <c r="F29" i="26"/>
  <c r="F87" i="26" s="1"/>
  <c r="BI87" i="24"/>
  <c r="CQ10" i="11"/>
  <c r="CQ12" i="11" s="1"/>
  <c r="FN10" i="11"/>
  <c r="FN12" i="11" s="1"/>
  <c r="P10" i="26"/>
  <c r="P12" i="26" s="1"/>
  <c r="L10" i="25"/>
  <c r="L12" i="25" s="1"/>
  <c r="J10" i="25"/>
  <c r="J12" i="25" s="1"/>
  <c r="D22" i="24"/>
  <c r="E22" i="24" s="1"/>
  <c r="F22" i="24" s="1"/>
  <c r="G22" i="24" s="1"/>
  <c r="H22" i="24" s="1"/>
  <c r="I22" i="24" s="1"/>
  <c r="J22" i="24" s="1"/>
  <c r="K22" i="24" s="1"/>
  <c r="L22" i="24" s="1"/>
  <c r="M22" i="24" s="1"/>
  <c r="N22" i="24" s="1"/>
  <c r="O22" i="24" s="1"/>
  <c r="P22" i="24" s="1"/>
  <c r="Q22" i="24" s="1"/>
  <c r="R22" i="24" s="1"/>
  <c r="S22" i="24" s="1"/>
  <c r="T22" i="24" s="1"/>
  <c r="U22" i="24" s="1"/>
  <c r="V22" i="24" s="1"/>
  <c r="W22" i="24" s="1"/>
  <c r="X22" i="24" s="1"/>
  <c r="Y22" i="24" s="1"/>
  <c r="Z22" i="24" s="1"/>
  <c r="AA22" i="24" s="1"/>
  <c r="AB22" i="24" s="1"/>
  <c r="AC22" i="24" s="1"/>
  <c r="AD22" i="24" s="1"/>
  <c r="AE22" i="24" s="1"/>
  <c r="AF22" i="24" s="1"/>
  <c r="AG22" i="24" s="1"/>
  <c r="AH22" i="24" s="1"/>
  <c r="AI22" i="24" s="1"/>
  <c r="AJ22" i="24" s="1"/>
  <c r="AK22" i="24" s="1"/>
  <c r="AL22" i="24" s="1"/>
  <c r="AM22" i="24" s="1"/>
  <c r="AN22" i="24" s="1"/>
  <c r="AO22" i="24" s="1"/>
  <c r="AP22" i="24" s="1"/>
  <c r="AQ22" i="24" s="1"/>
  <c r="AR22" i="24" s="1"/>
  <c r="AS22" i="24" s="1"/>
  <c r="AT22" i="24" s="1"/>
  <c r="AU22" i="24" s="1"/>
  <c r="AV22" i="24" s="1"/>
  <c r="AW22" i="24" s="1"/>
  <c r="AX22" i="24" s="1"/>
  <c r="AY22" i="24" s="1"/>
  <c r="AZ22" i="24" s="1"/>
  <c r="BA22" i="24" s="1"/>
  <c r="BB22" i="24" s="1"/>
  <c r="BC22" i="24" s="1"/>
  <c r="BD22" i="24" s="1"/>
  <c r="BE22" i="24" s="1"/>
  <c r="BF22" i="24" s="1"/>
  <c r="BG22" i="24" s="1"/>
  <c r="BH22" i="24" s="1"/>
  <c r="BI22" i="24" s="1"/>
  <c r="BJ22" i="24" s="1"/>
  <c r="BK22" i="24" s="1"/>
  <c r="BL22" i="24" s="1"/>
  <c r="BM22" i="24" s="1"/>
  <c r="BN22" i="24" s="1"/>
  <c r="BO22" i="24" s="1"/>
  <c r="BP22" i="24" s="1"/>
  <c r="BQ22" i="24" s="1"/>
  <c r="BR22" i="24" s="1"/>
  <c r="BS22" i="24" s="1"/>
  <c r="BT22" i="24" s="1"/>
  <c r="BU22" i="24" s="1"/>
  <c r="BV22" i="24" s="1"/>
  <c r="BW22" i="24" s="1"/>
  <c r="BX22" i="24" s="1"/>
  <c r="BY22" i="24" s="1"/>
  <c r="BZ22" i="24" s="1"/>
  <c r="CA22" i="24" s="1"/>
  <c r="CB22" i="24" s="1"/>
  <c r="CC22" i="24" s="1"/>
  <c r="CD22" i="24" s="1"/>
  <c r="CE22" i="24" s="1"/>
  <c r="CF22" i="24" s="1"/>
  <c r="CG22" i="24" s="1"/>
  <c r="CH22" i="24" s="1"/>
  <c r="CI22" i="24" s="1"/>
  <c r="CJ22" i="24" s="1"/>
  <c r="CK22" i="24" s="1"/>
  <c r="CL22" i="24" s="1"/>
  <c r="CM22" i="24" s="1"/>
  <c r="CN22" i="24" s="1"/>
  <c r="CO22" i="24" s="1"/>
  <c r="CP22" i="24" s="1"/>
  <c r="CQ22" i="24" s="1"/>
  <c r="CR22" i="24" s="1"/>
  <c r="CS22" i="24" s="1"/>
  <c r="CT22" i="24" s="1"/>
  <c r="CU22" i="24" s="1"/>
  <c r="CV22" i="24" s="1"/>
  <c r="CW22" i="24" s="1"/>
  <c r="CX22" i="24" s="1"/>
  <c r="CY22" i="24" s="1"/>
  <c r="CZ22" i="24" s="1"/>
  <c r="DA22" i="24" s="1"/>
  <c r="DB22" i="24" s="1"/>
  <c r="DC22" i="24" s="1"/>
  <c r="DD22" i="24" s="1"/>
  <c r="DE22" i="24" s="1"/>
  <c r="DF22" i="24" s="1"/>
  <c r="DG22" i="24" s="1"/>
  <c r="DH22" i="24" s="1"/>
  <c r="DI22" i="24" s="1"/>
  <c r="DJ22" i="24" s="1"/>
  <c r="DK22" i="24" s="1"/>
  <c r="DL22" i="24" s="1"/>
  <c r="DM22" i="24" s="1"/>
  <c r="DN22" i="24" s="1"/>
  <c r="DO22" i="24" s="1"/>
  <c r="DP22" i="24" s="1"/>
  <c r="DQ22" i="24" s="1"/>
  <c r="DR22" i="24" s="1"/>
  <c r="DS22" i="24" s="1"/>
  <c r="DT22" i="24" s="1"/>
  <c r="DU22" i="24" s="1"/>
  <c r="DV22" i="24" s="1"/>
  <c r="DW22" i="24" s="1"/>
  <c r="DX22" i="24" s="1"/>
  <c r="DY22" i="24" s="1"/>
  <c r="DZ22" i="24" s="1"/>
  <c r="EA22" i="24" s="1"/>
  <c r="EB22" i="24" s="1"/>
  <c r="EC22" i="24" s="1"/>
  <c r="ED22" i="24" s="1"/>
  <c r="EE22" i="24" s="1"/>
  <c r="EF22" i="24" s="1"/>
  <c r="EG22" i="24" s="1"/>
  <c r="EH22" i="24" s="1"/>
  <c r="EI22" i="24" s="1"/>
  <c r="EJ22" i="24" s="1"/>
  <c r="EK22" i="24" s="1"/>
  <c r="EL22" i="24" s="1"/>
  <c r="EM22" i="24" s="1"/>
  <c r="EN22" i="24" s="1"/>
  <c r="EO22" i="24" s="1"/>
  <c r="EP22" i="24" s="1"/>
  <c r="EQ22" i="24" s="1"/>
  <c r="ER22" i="24" s="1"/>
  <c r="ES22" i="24" s="1"/>
  <c r="ET22" i="24" s="1"/>
  <c r="EU22" i="24" s="1"/>
  <c r="EV22" i="24" s="1"/>
  <c r="EW22" i="24" s="1"/>
  <c r="EX22" i="24" s="1"/>
  <c r="EY22" i="24" s="1"/>
  <c r="EZ22" i="24" s="1"/>
  <c r="FA22" i="24" s="1"/>
  <c r="FB22" i="24" s="1"/>
  <c r="FC22" i="24" s="1"/>
  <c r="FD22" i="24" s="1"/>
  <c r="FE22" i="24" s="1"/>
  <c r="FF22" i="24" s="1"/>
  <c r="FG22" i="24" s="1"/>
  <c r="FH22" i="24" s="1"/>
  <c r="FI22" i="24" s="1"/>
  <c r="FJ22" i="24" s="1"/>
  <c r="FK22" i="24" s="1"/>
  <c r="FL22" i="24" s="1"/>
  <c r="FM22" i="24" s="1"/>
  <c r="FN22" i="24" s="1"/>
  <c r="FO22" i="24" s="1"/>
  <c r="FP22" i="24" s="1"/>
  <c r="FQ22" i="24" s="1"/>
  <c r="FR22" i="24" s="1"/>
  <c r="FS22" i="24" s="1"/>
  <c r="BX10" i="22"/>
  <c r="BX12" i="22" s="1"/>
  <c r="BX10" i="23"/>
  <c r="BX12" i="23" s="1"/>
  <c r="BJ10" i="23"/>
  <c r="BJ12" i="23" s="1"/>
  <c r="FR10" i="23"/>
  <c r="FR12" i="23" s="1"/>
  <c r="DA55" i="23"/>
  <c r="EU55" i="21"/>
  <c r="EM55" i="21"/>
  <c r="EE31" i="26"/>
  <c r="CU56" i="23"/>
  <c r="CI31" i="22"/>
  <c r="EC55" i="26"/>
  <c r="AS57" i="26"/>
  <c r="CG55" i="26"/>
  <c r="ES29" i="12"/>
  <c r="ES87" i="12" s="1"/>
  <c r="FI29" i="26"/>
  <c r="FI82" i="26" s="1"/>
  <c r="AU29" i="26"/>
  <c r="AU84" i="26" s="1"/>
  <c r="CA56" i="22"/>
  <c r="V29" i="26"/>
  <c r="V86" i="26" s="1"/>
  <c r="EM29" i="26"/>
  <c r="EM84" i="26" s="1"/>
  <c r="AX31" i="25"/>
  <c r="EK31" i="22"/>
  <c r="M29" i="25"/>
  <c r="M84" i="25" s="1"/>
  <c r="EK29" i="26"/>
  <c r="EK82" i="26" s="1"/>
  <c r="EW56" i="23"/>
  <c r="Y57" i="22"/>
  <c r="G56" i="25"/>
  <c r="EL56" i="22"/>
  <c r="FG31" i="26"/>
  <c r="DP29" i="25"/>
  <c r="DP84" i="25" s="1"/>
  <c r="ES31" i="22"/>
  <c r="ES55" i="23"/>
  <c r="BI55" i="23"/>
  <c r="DQ31" i="12"/>
  <c r="DW31" i="26"/>
  <c r="CH29" i="8"/>
  <c r="EY55" i="23"/>
  <c r="EH56" i="22"/>
  <c r="E57" i="25"/>
  <c r="BU55" i="23"/>
  <c r="DI56" i="23"/>
  <c r="D22" i="22"/>
  <c r="E22" i="22" s="1"/>
  <c r="F22" i="22" s="1"/>
  <c r="G22" i="22" s="1"/>
  <c r="H22" i="22" s="1"/>
  <c r="I22" i="22" s="1"/>
  <c r="J22" i="22" s="1"/>
  <c r="K22" i="22" s="1"/>
  <c r="L22" i="22" s="1"/>
  <c r="M22" i="22" s="1"/>
  <c r="N22" i="22" s="1"/>
  <c r="O22" i="22" s="1"/>
  <c r="P22" i="22" s="1"/>
  <c r="Q22" i="22" s="1"/>
  <c r="R22" i="22" s="1"/>
  <c r="S22" i="22" s="1"/>
  <c r="T22" i="22" s="1"/>
  <c r="U22" i="22" s="1"/>
  <c r="V22" i="22" s="1"/>
  <c r="W22" i="22" s="1"/>
  <c r="X22" i="22" s="1"/>
  <c r="Y22" i="22" s="1"/>
  <c r="Z22" i="22" s="1"/>
  <c r="AA22" i="22" s="1"/>
  <c r="AB22" i="22" s="1"/>
  <c r="AC22" i="22" s="1"/>
  <c r="AD22" i="22" s="1"/>
  <c r="AE22" i="22" s="1"/>
  <c r="AF22" i="22" s="1"/>
  <c r="AG22" i="22" s="1"/>
  <c r="AH22" i="22" s="1"/>
  <c r="AI22" i="22" s="1"/>
  <c r="AJ22" i="22" s="1"/>
  <c r="AK22" i="22" s="1"/>
  <c r="AL22" i="22" s="1"/>
  <c r="AM22" i="22" s="1"/>
  <c r="AN22" i="22" s="1"/>
  <c r="AO22" i="22" s="1"/>
  <c r="AP22" i="22" s="1"/>
  <c r="AQ22" i="22" s="1"/>
  <c r="AR22" i="22" s="1"/>
  <c r="AS22" i="22" s="1"/>
  <c r="AT22" i="22" s="1"/>
  <c r="AU22" i="22" s="1"/>
  <c r="AV22" i="22" s="1"/>
  <c r="AW22" i="22" s="1"/>
  <c r="AX22" i="22" s="1"/>
  <c r="AY22" i="22" s="1"/>
  <c r="AZ22" i="22" s="1"/>
  <c r="BA22" i="22" s="1"/>
  <c r="BB22" i="22" s="1"/>
  <c r="BC22" i="22" s="1"/>
  <c r="BD22" i="22" s="1"/>
  <c r="BE22" i="22" s="1"/>
  <c r="BF22" i="22" s="1"/>
  <c r="BG22" i="22" s="1"/>
  <c r="BH22" i="22" s="1"/>
  <c r="BI22" i="22" s="1"/>
  <c r="BJ22" i="22" s="1"/>
  <c r="BK22" i="22" s="1"/>
  <c r="BL22" i="22" s="1"/>
  <c r="BM22" i="22" s="1"/>
  <c r="BN22" i="22" s="1"/>
  <c r="BO22" i="22" s="1"/>
  <c r="BP22" i="22" s="1"/>
  <c r="BQ22" i="22" s="1"/>
  <c r="BR22" i="22" s="1"/>
  <c r="BS22" i="22" s="1"/>
  <c r="BT22" i="22" s="1"/>
  <c r="BU22" i="22" s="1"/>
  <c r="BV22" i="22" s="1"/>
  <c r="BW22" i="22" s="1"/>
  <c r="BX22" i="22" s="1"/>
  <c r="BY22" i="22" s="1"/>
  <c r="BZ22" i="22" s="1"/>
  <c r="CA22" i="22" s="1"/>
  <c r="CB22" i="22" s="1"/>
  <c r="CC22" i="22" s="1"/>
  <c r="CD22" i="22" s="1"/>
  <c r="CE22" i="22" s="1"/>
  <c r="CF22" i="22" s="1"/>
  <c r="CG22" i="22" s="1"/>
  <c r="CH22" i="22" s="1"/>
  <c r="CI22" i="22" s="1"/>
  <c r="CJ22" i="22" s="1"/>
  <c r="CK22" i="22" s="1"/>
  <c r="CL22" i="22" s="1"/>
  <c r="CM22" i="22" s="1"/>
  <c r="CN22" i="22" s="1"/>
  <c r="CO22" i="22" s="1"/>
  <c r="CP22" i="22" s="1"/>
  <c r="CQ22" i="22" s="1"/>
  <c r="CR22" i="22" s="1"/>
  <c r="CS22" i="22" s="1"/>
  <c r="CT22" i="22" s="1"/>
  <c r="CU22" i="22" s="1"/>
  <c r="CV22" i="22" s="1"/>
  <c r="CW22" i="22" s="1"/>
  <c r="CX22" i="22" s="1"/>
  <c r="CY22" i="22" s="1"/>
  <c r="CZ22" i="22" s="1"/>
  <c r="DA22" i="22" s="1"/>
  <c r="DB22" i="22" s="1"/>
  <c r="DC22" i="22" s="1"/>
  <c r="DD22" i="22" s="1"/>
  <c r="DE22" i="22" s="1"/>
  <c r="DF22" i="22" s="1"/>
  <c r="DG22" i="22" s="1"/>
  <c r="DH22" i="22" s="1"/>
  <c r="DI22" i="22" s="1"/>
  <c r="DJ22" i="22" s="1"/>
  <c r="DK22" i="22" s="1"/>
  <c r="DL22" i="22" s="1"/>
  <c r="DM22" i="22" s="1"/>
  <c r="DN22" i="22" s="1"/>
  <c r="DO22" i="22" s="1"/>
  <c r="DP22" i="22" s="1"/>
  <c r="DQ22" i="22" s="1"/>
  <c r="DR22" i="22" s="1"/>
  <c r="DS22" i="22" s="1"/>
  <c r="DT22" i="22" s="1"/>
  <c r="DU22" i="22" s="1"/>
  <c r="DV22" i="22" s="1"/>
  <c r="DW22" i="22" s="1"/>
  <c r="DX22" i="22" s="1"/>
  <c r="DY22" i="22" s="1"/>
  <c r="DZ22" i="22" s="1"/>
  <c r="EA22" i="22" s="1"/>
  <c r="EB22" i="22" s="1"/>
  <c r="EC22" i="22" s="1"/>
  <c r="ED22" i="22" s="1"/>
  <c r="EE22" i="22" s="1"/>
  <c r="EF22" i="22" s="1"/>
  <c r="EG22" i="22" s="1"/>
  <c r="EH22" i="22" s="1"/>
  <c r="EI22" i="22" s="1"/>
  <c r="EJ22" i="22" s="1"/>
  <c r="EK22" i="22" s="1"/>
  <c r="EL22" i="22" s="1"/>
  <c r="EM22" i="22" s="1"/>
  <c r="EN22" i="22" s="1"/>
  <c r="EO22" i="22" s="1"/>
  <c r="EP22" i="22" s="1"/>
  <c r="EQ22" i="22" s="1"/>
  <c r="ER22" i="22" s="1"/>
  <c r="ES22" i="22" s="1"/>
  <c r="ET22" i="22" s="1"/>
  <c r="EU22" i="22" s="1"/>
  <c r="EV22" i="22" s="1"/>
  <c r="EW22" i="22" s="1"/>
  <c r="EX22" i="22" s="1"/>
  <c r="EY22" i="22" s="1"/>
  <c r="EZ22" i="22" s="1"/>
  <c r="FA22" i="22" s="1"/>
  <c r="FB22" i="22" s="1"/>
  <c r="FC22" i="22" s="1"/>
  <c r="FD22" i="22" s="1"/>
  <c r="FE22" i="22" s="1"/>
  <c r="FF22" i="22" s="1"/>
  <c r="FG22" i="22" s="1"/>
  <c r="FH22" i="22" s="1"/>
  <c r="FI22" i="22" s="1"/>
  <c r="FJ22" i="22" s="1"/>
  <c r="FK22" i="22" s="1"/>
  <c r="FL22" i="22" s="1"/>
  <c r="FM22" i="22" s="1"/>
  <c r="FN22" i="22" s="1"/>
  <c r="FO22" i="22" s="1"/>
  <c r="FP22" i="22" s="1"/>
  <c r="FQ22" i="22" s="1"/>
  <c r="FR22" i="22" s="1"/>
  <c r="FS22" i="22" s="1"/>
  <c r="EN55" i="1"/>
  <c r="EN56" i="1"/>
  <c r="DX55" i="1"/>
  <c r="DX56" i="1"/>
  <c r="DW55" i="1"/>
  <c r="DW56" i="1"/>
  <c r="DB55" i="1"/>
  <c r="DB56" i="1"/>
  <c r="CG56" i="1"/>
  <c r="CG55" i="1"/>
  <c r="BF57" i="1"/>
  <c r="BF55" i="1"/>
  <c r="AY57" i="1"/>
  <c r="AG57" i="1"/>
  <c r="AG56" i="1"/>
  <c r="CU55" i="2"/>
  <c r="CU56" i="2"/>
  <c r="CE55" i="2"/>
  <c r="CE56" i="2"/>
  <c r="BP55" i="2"/>
  <c r="BI55" i="2"/>
  <c r="G57" i="2"/>
  <c r="G56" i="2"/>
  <c r="D57" i="2"/>
  <c r="D56" i="2"/>
  <c r="EN55" i="8"/>
  <c r="EN56" i="8"/>
  <c r="DS56" i="8"/>
  <c r="DS55" i="8"/>
  <c r="AV57" i="8"/>
  <c r="EY55" i="9"/>
  <c r="EY56" i="9"/>
  <c r="CX55" i="9"/>
  <c r="CX56" i="9"/>
  <c r="D22" i="21"/>
  <c r="E22" i="21" s="1"/>
  <c r="F22" i="21" s="1"/>
  <c r="G22" i="21" s="1"/>
  <c r="H22" i="21" s="1"/>
  <c r="I22" i="21" s="1"/>
  <c r="J22" i="21" s="1"/>
  <c r="K22" i="21" s="1"/>
  <c r="L22" i="21" s="1"/>
  <c r="M22" i="21" s="1"/>
  <c r="N22" i="21" s="1"/>
  <c r="O22" i="21" s="1"/>
  <c r="P22" i="21" s="1"/>
  <c r="Q22" i="21" s="1"/>
  <c r="R22" i="21" s="1"/>
  <c r="S22" i="21" s="1"/>
  <c r="T22" i="21" s="1"/>
  <c r="U22" i="21" s="1"/>
  <c r="V22" i="21" s="1"/>
  <c r="W22" i="21" s="1"/>
  <c r="X22" i="21" s="1"/>
  <c r="Y22" i="21" s="1"/>
  <c r="Z22" i="21" s="1"/>
  <c r="AA22" i="21" s="1"/>
  <c r="AB22" i="21" s="1"/>
  <c r="AC22" i="21" s="1"/>
  <c r="AD22" i="21" s="1"/>
  <c r="AE22" i="21" s="1"/>
  <c r="AF22" i="21" s="1"/>
  <c r="AG22" i="21" s="1"/>
  <c r="AH22" i="21" s="1"/>
  <c r="AI22" i="21" s="1"/>
  <c r="AJ22" i="21" s="1"/>
  <c r="AK22" i="21" s="1"/>
  <c r="AL22" i="21" s="1"/>
  <c r="AM22" i="21" s="1"/>
  <c r="AN22" i="21" s="1"/>
  <c r="AO22" i="21" s="1"/>
  <c r="AP22" i="21" s="1"/>
  <c r="AQ22" i="21" s="1"/>
  <c r="AR22" i="21" s="1"/>
  <c r="AS22" i="21" s="1"/>
  <c r="AT22" i="21" s="1"/>
  <c r="AU22" i="21" s="1"/>
  <c r="AV22" i="21" s="1"/>
  <c r="AW22" i="21" s="1"/>
  <c r="AX22" i="21" s="1"/>
  <c r="AY22" i="21" s="1"/>
  <c r="AZ22" i="21" s="1"/>
  <c r="BA22" i="21" s="1"/>
  <c r="BB22" i="21" s="1"/>
  <c r="BC22" i="21" s="1"/>
  <c r="BD22" i="21" s="1"/>
  <c r="BE22" i="21" s="1"/>
  <c r="BF22" i="21" s="1"/>
  <c r="BG22" i="21" s="1"/>
  <c r="BH22" i="21" s="1"/>
  <c r="BI22" i="21" s="1"/>
  <c r="BJ22" i="21" s="1"/>
  <c r="BK22" i="21" s="1"/>
  <c r="BL22" i="21" s="1"/>
  <c r="BM22" i="21" s="1"/>
  <c r="BN22" i="21" s="1"/>
  <c r="BO22" i="21" s="1"/>
  <c r="BP22" i="21" s="1"/>
  <c r="BQ22" i="21" s="1"/>
  <c r="BR22" i="21" s="1"/>
  <c r="BS22" i="21" s="1"/>
  <c r="BT22" i="21" s="1"/>
  <c r="BU22" i="21" s="1"/>
  <c r="BV22" i="21" s="1"/>
  <c r="BW22" i="21" s="1"/>
  <c r="BX22" i="21" s="1"/>
  <c r="BY22" i="21" s="1"/>
  <c r="BZ22" i="21" s="1"/>
  <c r="CA22" i="21" s="1"/>
  <c r="CB22" i="21" s="1"/>
  <c r="CC22" i="21" s="1"/>
  <c r="CD22" i="21" s="1"/>
  <c r="CE22" i="21" s="1"/>
  <c r="CF22" i="21" s="1"/>
  <c r="CG22" i="21" s="1"/>
  <c r="CH22" i="21" s="1"/>
  <c r="CI22" i="21" s="1"/>
  <c r="CJ22" i="21" s="1"/>
  <c r="CK22" i="21" s="1"/>
  <c r="CL22" i="21" s="1"/>
  <c r="CM22" i="21" s="1"/>
  <c r="CN22" i="21" s="1"/>
  <c r="CO22" i="21" s="1"/>
  <c r="CP22" i="21" s="1"/>
  <c r="CQ22" i="21" s="1"/>
  <c r="CR22" i="21" s="1"/>
  <c r="CS22" i="21" s="1"/>
  <c r="CT22" i="21" s="1"/>
  <c r="CU22" i="21" s="1"/>
  <c r="CV22" i="21" s="1"/>
  <c r="CW22" i="21" s="1"/>
  <c r="CX22" i="21" s="1"/>
  <c r="CY22" i="21" s="1"/>
  <c r="CZ22" i="21" s="1"/>
  <c r="DA22" i="21" s="1"/>
  <c r="DB22" i="21" s="1"/>
  <c r="DC22" i="21" s="1"/>
  <c r="DD22" i="21" s="1"/>
  <c r="DE22" i="21" s="1"/>
  <c r="DF22" i="21" s="1"/>
  <c r="DG22" i="21" s="1"/>
  <c r="DH22" i="21" s="1"/>
  <c r="DI22" i="21" s="1"/>
  <c r="DJ22" i="21" s="1"/>
  <c r="DK22" i="21" s="1"/>
  <c r="DL22" i="21" s="1"/>
  <c r="DM22" i="21" s="1"/>
  <c r="DN22" i="21" s="1"/>
  <c r="DO22" i="21" s="1"/>
  <c r="DP22" i="21" s="1"/>
  <c r="DQ22" i="21" s="1"/>
  <c r="DR22" i="21" s="1"/>
  <c r="DS22" i="21" s="1"/>
  <c r="DT22" i="21" s="1"/>
  <c r="DU22" i="21" s="1"/>
  <c r="DV22" i="21" s="1"/>
  <c r="DW22" i="21" s="1"/>
  <c r="DX22" i="21" s="1"/>
  <c r="DY22" i="21" s="1"/>
  <c r="DZ22" i="21" s="1"/>
  <c r="EA22" i="21" s="1"/>
  <c r="EB22" i="21" s="1"/>
  <c r="EC22" i="21" s="1"/>
  <c r="ED22" i="21" s="1"/>
  <c r="EE22" i="21" s="1"/>
  <c r="EF22" i="21" s="1"/>
  <c r="EG22" i="21" s="1"/>
  <c r="EH22" i="21" s="1"/>
  <c r="EI22" i="21" s="1"/>
  <c r="EJ22" i="21" s="1"/>
  <c r="EK22" i="21" s="1"/>
  <c r="EL22" i="21" s="1"/>
  <c r="EM22" i="21" s="1"/>
  <c r="EN22" i="21" s="1"/>
  <c r="EO22" i="21" s="1"/>
  <c r="EP22" i="21" s="1"/>
  <c r="EQ22" i="21" s="1"/>
  <c r="ER22" i="21" s="1"/>
  <c r="ES22" i="21" s="1"/>
  <c r="ET22" i="21" s="1"/>
  <c r="EU22" i="21" s="1"/>
  <c r="EV22" i="21" s="1"/>
  <c r="EW22" i="21" s="1"/>
  <c r="EX22" i="21" s="1"/>
  <c r="EY22" i="21" s="1"/>
  <c r="EZ22" i="21" s="1"/>
  <c r="FA22" i="21" s="1"/>
  <c r="FB22" i="21" s="1"/>
  <c r="FC22" i="21" s="1"/>
  <c r="FD22" i="21" s="1"/>
  <c r="FE22" i="21" s="1"/>
  <c r="FF22" i="21" s="1"/>
  <c r="FG22" i="21" s="1"/>
  <c r="FH22" i="21" s="1"/>
  <c r="FI22" i="21" s="1"/>
  <c r="FJ22" i="21" s="1"/>
  <c r="FK22" i="21" s="1"/>
  <c r="FL22" i="21" s="1"/>
  <c r="FM22" i="21" s="1"/>
  <c r="FN22" i="21" s="1"/>
  <c r="FO22" i="21" s="1"/>
  <c r="FP22" i="21" s="1"/>
  <c r="FQ22" i="21" s="1"/>
  <c r="FR22" i="21" s="1"/>
  <c r="FS22" i="21" s="1"/>
  <c r="CL56" i="1"/>
  <c r="CL55" i="1"/>
  <c r="BY56" i="1"/>
  <c r="BY55" i="1"/>
  <c r="BU55" i="1"/>
  <c r="BU56" i="1"/>
  <c r="BO55" i="1"/>
  <c r="AO56" i="1"/>
  <c r="AO57" i="1"/>
  <c r="AE57" i="1"/>
  <c r="AE56" i="1"/>
  <c r="X57" i="1"/>
  <c r="X56" i="1"/>
  <c r="L57" i="1"/>
  <c r="L56" i="1"/>
  <c r="CZ56" i="2"/>
  <c r="CZ55" i="2"/>
  <c r="CW55" i="2"/>
  <c r="CW56" i="2"/>
  <c r="CC56" i="2"/>
  <c r="CC55" i="2"/>
  <c r="BZ55" i="2"/>
  <c r="BZ56" i="2"/>
  <c r="AM57" i="2"/>
  <c r="AM56" i="2"/>
  <c r="FS55" i="8"/>
  <c r="FS56" i="8"/>
  <c r="DG56" i="8"/>
  <c r="DG55" i="8"/>
  <c r="CB56" i="8"/>
  <c r="CB55" i="8"/>
  <c r="BK55" i="8"/>
  <c r="CY55" i="9"/>
  <c r="CY56" i="9"/>
  <c r="CV55" i="9"/>
  <c r="CV56" i="9"/>
  <c r="BW56" i="9"/>
  <c r="BW55" i="9"/>
  <c r="BQ55" i="9"/>
  <c r="FQ56" i="11"/>
  <c r="FQ55" i="11"/>
  <c r="BL55" i="11"/>
  <c r="DW55" i="12"/>
  <c r="DW56" i="12"/>
  <c r="P21" i="1"/>
  <c r="DG55" i="12"/>
  <c r="DG56" i="12"/>
  <c r="D51" i="12"/>
  <c r="E51" i="12" s="1"/>
  <c r="F51" i="12" s="1"/>
  <c r="P56" i="21"/>
  <c r="P57" i="21"/>
  <c r="AN56" i="21"/>
  <c r="AN57" i="21"/>
  <c r="BD57" i="21"/>
  <c r="CZ56" i="21"/>
  <c r="CZ55" i="21"/>
  <c r="FD55" i="21"/>
  <c r="FD56" i="21"/>
  <c r="AP56" i="24"/>
  <c r="AP57" i="24"/>
  <c r="BP55" i="8"/>
  <c r="FB55" i="11"/>
  <c r="FB56" i="11"/>
  <c r="ET21" i="11"/>
  <c r="EU21" i="12"/>
  <c r="D54" i="8"/>
  <c r="E54" i="8" s="1"/>
  <c r="F54" i="8" s="1"/>
  <c r="G54" i="8" s="1"/>
  <c r="H54" i="8" s="1"/>
  <c r="I54" i="8" s="1"/>
  <c r="J54" i="8" s="1"/>
  <c r="K54" i="8" s="1"/>
  <c r="L54" i="8" s="1"/>
  <c r="M54" i="8" s="1"/>
  <c r="N54" i="8" s="1"/>
  <c r="O54" i="8" s="1"/>
  <c r="P54" i="8" s="1"/>
  <c r="Q54" i="8" s="1"/>
  <c r="R54" i="8" s="1"/>
  <c r="S54" i="8" s="1"/>
  <c r="T54" i="8" s="1"/>
  <c r="U54" i="8" s="1"/>
  <c r="V54" i="8" s="1"/>
  <c r="W54" i="8" s="1"/>
  <c r="X54" i="8" s="1"/>
  <c r="Y54" i="8" s="1"/>
  <c r="Z54" i="8" s="1"/>
  <c r="AA54" i="8" s="1"/>
  <c r="AB54" i="8" s="1"/>
  <c r="AC54" i="8" s="1"/>
  <c r="AD54" i="8" s="1"/>
  <c r="AE54" i="8" s="1"/>
  <c r="AF54" i="8" s="1"/>
  <c r="AG54" i="8" s="1"/>
  <c r="AH54" i="8" s="1"/>
  <c r="AI54" i="8" s="1"/>
  <c r="AJ54" i="8" s="1"/>
  <c r="AK54" i="8" s="1"/>
  <c r="AL54" i="8" s="1"/>
  <c r="AM54" i="8" s="1"/>
  <c r="AN54" i="8" s="1"/>
  <c r="AO54" i="8" s="1"/>
  <c r="AP54" i="8" s="1"/>
  <c r="AQ54" i="8" s="1"/>
  <c r="AR54" i="8" s="1"/>
  <c r="AS54" i="8" s="1"/>
  <c r="AT54" i="8" s="1"/>
  <c r="AU54" i="8" s="1"/>
  <c r="AV54" i="8" s="1"/>
  <c r="AW54" i="8" s="1"/>
  <c r="AX54" i="8" s="1"/>
  <c r="AY54" i="8" s="1"/>
  <c r="AZ54" i="8" s="1"/>
  <c r="BA54" i="8" s="1"/>
  <c r="BB54" i="8" s="1"/>
  <c r="BC54" i="8" s="1"/>
  <c r="BD54" i="8" s="1"/>
  <c r="BE54" i="8" s="1"/>
  <c r="BF54" i="8" s="1"/>
  <c r="BG54" i="8" s="1"/>
  <c r="BH54" i="8" s="1"/>
  <c r="BI54" i="8" s="1"/>
  <c r="BJ54" i="8" s="1"/>
  <c r="BK54" i="8" s="1"/>
  <c r="BL54" i="8" s="1"/>
  <c r="BM54" i="8" s="1"/>
  <c r="BN54" i="8" s="1"/>
  <c r="BO54" i="8" s="1"/>
  <c r="BP54" i="8" s="1"/>
  <c r="BQ54" i="8" s="1"/>
  <c r="BR54" i="8" s="1"/>
  <c r="BS54" i="8" s="1"/>
  <c r="BT54" i="8" s="1"/>
  <c r="BU54" i="8" s="1"/>
  <c r="N21" i="21"/>
  <c r="V21" i="21"/>
  <c r="AD21" i="21"/>
  <c r="AL21" i="21"/>
  <c r="BB21" i="21"/>
  <c r="BJ21" i="21"/>
  <c r="BR21" i="21"/>
  <c r="CT21" i="21"/>
  <c r="DB21" i="21"/>
  <c r="DF21" i="21"/>
  <c r="AV57" i="24"/>
  <c r="FD21" i="1"/>
  <c r="AR21" i="1"/>
  <c r="FS21" i="2"/>
  <c r="FO21" i="2"/>
  <c r="AN21" i="8"/>
  <c r="FL21" i="8"/>
  <c r="EQ21" i="11"/>
  <c r="DB21" i="11"/>
  <c r="CZ21" i="12"/>
  <c r="AE21" i="12"/>
  <c r="X21" i="12"/>
  <c r="FR21" i="12"/>
  <c r="EM21" i="1"/>
  <c r="DW21" i="1"/>
  <c r="CF21" i="1"/>
  <c r="BZ21" i="1"/>
  <c r="BP21" i="1"/>
  <c r="BL21" i="1"/>
  <c r="BH21" i="1"/>
  <c r="AX21" i="1"/>
  <c r="DV21" i="2"/>
  <c r="AZ21" i="2"/>
  <c r="F21" i="2"/>
  <c r="EU21" i="8"/>
  <c r="CW21" i="8"/>
  <c r="CS21" i="8"/>
  <c r="CI21" i="8"/>
  <c r="CF21" i="8"/>
  <c r="CC21" i="8"/>
  <c r="BO21" i="8"/>
  <c r="BJ21" i="8"/>
  <c r="AO21" i="8"/>
  <c r="X21" i="8"/>
  <c r="S21" i="8"/>
  <c r="AL21" i="9"/>
  <c r="AE21" i="9"/>
  <c r="Q21" i="9"/>
  <c r="CL21" i="11"/>
  <c r="BU21" i="11"/>
  <c r="BP21" i="11"/>
  <c r="BI21" i="11"/>
  <c r="AR21" i="11"/>
  <c r="DV21" i="12"/>
  <c r="DL21" i="12"/>
  <c r="O21" i="12"/>
  <c r="I21" i="12"/>
  <c r="V21" i="2"/>
  <c r="T21" i="8"/>
  <c r="U21" i="11"/>
  <c r="BW21" i="12"/>
  <c r="M21" i="12"/>
  <c r="EX21" i="2"/>
  <c r="EY21" i="9"/>
  <c r="D21" i="21"/>
  <c r="H21" i="21"/>
  <c r="M21" i="21"/>
  <c r="Y21" i="21"/>
  <c r="CN21" i="22"/>
  <c r="CR21" i="22"/>
  <c r="CV21" i="22"/>
  <c r="CZ21" i="22"/>
  <c r="DD21" i="22"/>
  <c r="DL21" i="22"/>
  <c r="DP21" i="22"/>
  <c r="DT21" i="22"/>
  <c r="DX21" i="22"/>
  <c r="EF21" i="22"/>
  <c r="EN21" i="22"/>
  <c r="ER21" i="22"/>
  <c r="EV21" i="22"/>
  <c r="EZ21" i="22"/>
  <c r="FH21" i="22"/>
  <c r="EW21" i="1"/>
  <c r="EQ21" i="1"/>
  <c r="EO21" i="1"/>
  <c r="DP21" i="1"/>
  <c r="CY21" i="1"/>
  <c r="DG21" i="2"/>
  <c r="DC21" i="2"/>
  <c r="CP21" i="2"/>
  <c r="CL21" i="2"/>
  <c r="CI21" i="2"/>
  <c r="CB21" i="2"/>
  <c r="BS21" i="2"/>
  <c r="BQ21" i="2"/>
  <c r="ET21" i="8"/>
  <c r="BM21" i="8"/>
  <c r="AZ21" i="8"/>
  <c r="AB21" i="8"/>
  <c r="E21" i="8"/>
  <c r="EU21" i="9"/>
  <c r="ES21" i="9"/>
  <c r="EO21" i="9"/>
  <c r="EA21" i="9"/>
  <c r="CU21" i="9"/>
  <c r="CA21" i="9"/>
  <c r="BX21" i="9"/>
  <c r="BV21" i="9"/>
  <c r="BM21" i="9"/>
  <c r="AW21" i="9"/>
  <c r="AI21" i="9"/>
  <c r="K21" i="9"/>
  <c r="E21" i="9"/>
  <c r="EL21" i="11"/>
  <c r="CS21" i="11"/>
  <c r="CQ21" i="11"/>
  <c r="BG21" i="11"/>
  <c r="AD21" i="11"/>
  <c r="K21" i="11"/>
  <c r="H21" i="11"/>
  <c r="EA21" i="12"/>
  <c r="EZ21" i="8"/>
  <c r="EX21" i="9"/>
  <c r="D53" i="12"/>
  <c r="E53" i="12" s="1"/>
  <c r="F53" i="12" s="1"/>
  <c r="G53" i="12" s="1"/>
  <c r="H53" i="12" s="1"/>
  <c r="I53" i="12" s="1"/>
  <c r="J53" i="12" s="1"/>
  <c r="K53" i="12" s="1"/>
  <c r="L53" i="12" s="1"/>
  <c r="M53" i="12" s="1"/>
  <c r="N53" i="12" s="1"/>
  <c r="O53" i="12" s="1"/>
  <c r="P53" i="12" s="1"/>
  <c r="Q53" i="12" s="1"/>
  <c r="R53" i="12" s="1"/>
  <c r="S53" i="12" s="1"/>
  <c r="T53" i="12" s="1"/>
  <c r="U53" i="12" s="1"/>
  <c r="V53" i="12" s="1"/>
  <c r="W53" i="12" s="1"/>
  <c r="X53" i="12" s="1"/>
  <c r="Y53" i="12" s="1"/>
  <c r="Z53" i="12" s="1"/>
  <c r="AA53" i="12" s="1"/>
  <c r="AB53" i="12" s="1"/>
  <c r="AC53" i="12" s="1"/>
  <c r="AD53" i="12" s="1"/>
  <c r="AE53" i="12" s="1"/>
  <c r="AF53" i="12" s="1"/>
  <c r="AG53" i="12" s="1"/>
  <c r="AH53" i="12" s="1"/>
  <c r="AI53" i="12" s="1"/>
  <c r="AJ53" i="12" s="1"/>
  <c r="AK53" i="12" s="1"/>
  <c r="AL53" i="12" s="1"/>
  <c r="AM53" i="12" s="1"/>
  <c r="AN53" i="12" s="1"/>
  <c r="AO53" i="12" s="1"/>
  <c r="AP53" i="12" s="1"/>
  <c r="AQ53" i="12" s="1"/>
  <c r="AR53" i="12" s="1"/>
  <c r="AS53" i="12" s="1"/>
  <c r="AT53" i="12" s="1"/>
  <c r="AU53" i="12" s="1"/>
  <c r="AV53" i="12" s="1"/>
  <c r="AW53" i="12" s="1"/>
  <c r="AX53" i="12" s="1"/>
  <c r="AY53" i="12" s="1"/>
  <c r="AZ53" i="12" s="1"/>
  <c r="BA53" i="12" s="1"/>
  <c r="BB53" i="12" s="1"/>
  <c r="BC53" i="12" s="1"/>
  <c r="BD53" i="12" s="1"/>
  <c r="BE53" i="12" s="1"/>
  <c r="J21" i="21"/>
  <c r="BZ21" i="21"/>
  <c r="CD21" i="21"/>
  <c r="DR21" i="21"/>
  <c r="ED21" i="21"/>
  <c r="EH21" i="21"/>
  <c r="EL21" i="21"/>
  <c r="EP21" i="21"/>
  <c r="EX21" i="21"/>
  <c r="FB21" i="21"/>
  <c r="FN21" i="21"/>
  <c r="FR21" i="21"/>
  <c r="CG21" i="22"/>
  <c r="FR21" i="23"/>
  <c r="L21" i="24"/>
  <c r="BL21" i="24"/>
  <c r="BP21" i="24"/>
  <c r="BX21" i="24"/>
  <c r="DJ21" i="24"/>
  <c r="DR21" i="24"/>
  <c r="DZ21" i="24"/>
  <c r="AC21" i="24"/>
  <c r="AS21" i="24"/>
  <c r="CO21" i="24"/>
  <c r="BL21" i="25"/>
  <c r="BT21" i="25"/>
  <c r="BX21" i="25"/>
  <c r="CF21" i="25"/>
  <c r="CJ21" i="25"/>
  <c r="CR21" i="25"/>
  <c r="CV21" i="25"/>
  <c r="CZ21" i="25"/>
  <c r="DH21" i="25"/>
  <c r="DP21" i="25"/>
  <c r="DT21" i="25"/>
  <c r="DX21" i="25"/>
  <c r="EJ21" i="25"/>
  <c r="EN21" i="25"/>
  <c r="ER21" i="25"/>
  <c r="EV21" i="25"/>
  <c r="EZ21" i="25"/>
  <c r="EC21" i="26"/>
  <c r="EG21" i="26"/>
  <c r="EK21" i="26"/>
  <c r="FP10" i="22"/>
  <c r="FP12" i="22" s="1"/>
  <c r="FL10" i="22"/>
  <c r="FL12" i="22" s="1"/>
  <c r="K21" i="23"/>
  <c r="S21" i="23"/>
  <c r="AA21" i="23"/>
  <c r="AI21" i="23"/>
  <c r="BG21" i="23"/>
  <c r="BK21" i="23"/>
  <c r="CQ21" i="23"/>
  <c r="T21" i="24"/>
  <c r="AJ21" i="24"/>
  <c r="CT21" i="24"/>
  <c r="DL21" i="24"/>
  <c r="DT21" i="24"/>
  <c r="DX21" i="24"/>
  <c r="EJ21" i="24"/>
  <c r="ER21" i="24"/>
  <c r="EV21" i="24"/>
  <c r="FH21" i="24"/>
  <c r="FP21" i="24"/>
  <c r="BI21" i="25"/>
  <c r="D40" i="25"/>
  <c r="E40" i="25" s="1"/>
  <c r="F40" i="25" s="1"/>
  <c r="G40" i="25" s="1"/>
  <c r="H40" i="25" s="1"/>
  <c r="I40" i="25" s="1"/>
  <c r="J40" i="25" s="1"/>
  <c r="K40" i="25" s="1"/>
  <c r="L40" i="25" s="1"/>
  <c r="M40" i="25" s="1"/>
  <c r="N40" i="25" s="1"/>
  <c r="O40" i="25" s="1"/>
  <c r="P40" i="25" s="1"/>
  <c r="Q40" i="25" s="1"/>
  <c r="R40" i="25" s="1"/>
  <c r="S40" i="25" s="1"/>
  <c r="T40" i="25" s="1"/>
  <c r="U40" i="25" s="1"/>
  <c r="V40" i="25" s="1"/>
  <c r="W40" i="25" s="1"/>
  <c r="X40" i="25" s="1"/>
  <c r="Y40" i="25" s="1"/>
  <c r="Z40" i="25" s="1"/>
  <c r="AA40" i="25" s="1"/>
  <c r="AB40" i="25" s="1"/>
  <c r="AC40" i="25" s="1"/>
  <c r="AD40" i="25" s="1"/>
  <c r="AE40" i="25" s="1"/>
  <c r="AF40" i="25" s="1"/>
  <c r="AG40" i="25" s="1"/>
  <c r="AH40" i="25" s="1"/>
  <c r="AI40" i="25" s="1"/>
  <c r="AJ40" i="25" s="1"/>
  <c r="AK40" i="25" s="1"/>
  <c r="AL40" i="25" s="1"/>
  <c r="AM40" i="25" s="1"/>
  <c r="AN40" i="25" s="1"/>
  <c r="AO40" i="25" s="1"/>
  <c r="AP40" i="25" s="1"/>
  <c r="AQ40" i="25" s="1"/>
  <c r="AR40" i="25" s="1"/>
  <c r="AS40" i="25" s="1"/>
  <c r="AT40" i="25" s="1"/>
  <c r="AU40" i="25" s="1"/>
  <c r="AV40" i="25" s="1"/>
  <c r="AW40" i="25" s="1"/>
  <c r="AX40" i="25" s="1"/>
  <c r="AY40" i="25" s="1"/>
  <c r="AZ40" i="25" s="1"/>
  <c r="BA40" i="25" s="1"/>
  <c r="BB40" i="25" s="1"/>
  <c r="BC40" i="25" s="1"/>
  <c r="BD40" i="25" s="1"/>
  <c r="BE40" i="25" s="1"/>
  <c r="BF40" i="25" s="1"/>
  <c r="BG40" i="25" s="1"/>
  <c r="BH40" i="25" s="1"/>
  <c r="BI40" i="25" s="1"/>
  <c r="BJ40" i="25" s="1"/>
  <c r="BK40" i="25" s="1"/>
  <c r="BL40" i="25" s="1"/>
  <c r="BM40" i="25" s="1"/>
  <c r="BN40" i="25" s="1"/>
  <c r="BO40" i="25" s="1"/>
  <c r="BP40" i="25" s="1"/>
  <c r="BQ40" i="25" s="1"/>
  <c r="BR40" i="25" s="1"/>
  <c r="BS40" i="25" s="1"/>
  <c r="BT40" i="25" s="1"/>
  <c r="BU40" i="25" s="1"/>
  <c r="BV40" i="25" s="1"/>
  <c r="BW40" i="25" s="1"/>
  <c r="BX40" i="25" s="1"/>
  <c r="BY40" i="25" s="1"/>
  <c r="BZ40" i="25" s="1"/>
  <c r="CA40" i="25" s="1"/>
  <c r="CB40" i="25" s="1"/>
  <c r="D54" i="25"/>
  <c r="E54" i="25" s="1"/>
  <c r="F54" i="25" s="1"/>
  <c r="G54" i="25" s="1"/>
  <c r="H54" i="25" s="1"/>
  <c r="I54" i="25" s="1"/>
  <c r="J54" i="25" s="1"/>
  <c r="K54" i="25" s="1"/>
  <c r="L54" i="25" s="1"/>
  <c r="M54" i="25" s="1"/>
  <c r="N54" i="25" s="1"/>
  <c r="O54" i="25" s="1"/>
  <c r="P54" i="25" s="1"/>
  <c r="Q54" i="25" s="1"/>
  <c r="R54" i="25" s="1"/>
  <c r="S54" i="25" s="1"/>
  <c r="T54" i="25" s="1"/>
  <c r="U54" i="25" s="1"/>
  <c r="V54" i="25" s="1"/>
  <c r="W54" i="25" s="1"/>
  <c r="X54" i="25" s="1"/>
  <c r="Y54" i="25" s="1"/>
  <c r="Z54" i="25" s="1"/>
  <c r="AA54" i="25" s="1"/>
  <c r="AB54" i="25" s="1"/>
  <c r="AC54" i="25" s="1"/>
  <c r="AD54" i="25" s="1"/>
  <c r="AE54" i="25" s="1"/>
  <c r="AF54" i="25" s="1"/>
  <c r="AG54" i="25" s="1"/>
  <c r="AH54" i="25" s="1"/>
  <c r="AI54" i="25" s="1"/>
  <c r="AJ54" i="25" s="1"/>
  <c r="AK54" i="25" s="1"/>
  <c r="AL54" i="25" s="1"/>
  <c r="AM54" i="25" s="1"/>
  <c r="AN54" i="25" s="1"/>
  <c r="AO54" i="25" s="1"/>
  <c r="AP54" i="25" s="1"/>
  <c r="AQ54" i="25" s="1"/>
  <c r="AR54" i="25" s="1"/>
  <c r="AS54" i="25" s="1"/>
  <c r="AT54" i="25" s="1"/>
  <c r="AU54" i="25" s="1"/>
  <c r="AV54" i="25" s="1"/>
  <c r="AW54" i="25" s="1"/>
  <c r="AX54" i="25" s="1"/>
  <c r="AY54" i="25" s="1"/>
  <c r="AZ54" i="25" s="1"/>
  <c r="BA54" i="25" s="1"/>
  <c r="BB54" i="25" s="1"/>
  <c r="BC54" i="25" s="1"/>
  <c r="BD54" i="25" s="1"/>
  <c r="BE54" i="25" s="1"/>
  <c r="BF54" i="25" s="1"/>
  <c r="BG54" i="25" s="1"/>
  <c r="BH54" i="25" s="1"/>
  <c r="BI54" i="25" s="1"/>
  <c r="BJ54" i="25" s="1"/>
  <c r="BK54" i="25" s="1"/>
  <c r="BL54" i="25" s="1"/>
  <c r="BM54" i="25" s="1"/>
  <c r="BN54" i="25" s="1"/>
  <c r="BO54" i="25" s="1"/>
  <c r="BP54" i="25" s="1"/>
  <c r="BQ54" i="25" s="1"/>
  <c r="BR54" i="25" s="1"/>
  <c r="BS54" i="25" s="1"/>
  <c r="BT54" i="25" s="1"/>
  <c r="BU54" i="25" s="1"/>
  <c r="EE21" i="26"/>
  <c r="FR10" i="11"/>
  <c r="FR12" i="11" s="1"/>
  <c r="FF10" i="11"/>
  <c r="FF12" i="11" s="1"/>
  <c r="ED21" i="26"/>
  <c r="BX10" i="21"/>
  <c r="BX12" i="21" s="1"/>
  <c r="FO10" i="22"/>
  <c r="FO12" i="22" s="1"/>
  <c r="FK10" i="22"/>
  <c r="FK12" i="22" s="1"/>
  <c r="FR10" i="9"/>
  <c r="FR12" i="9" s="1"/>
  <c r="CZ10" i="9"/>
  <c r="CZ12" i="9" s="1"/>
  <c r="FQ10" i="11"/>
  <c r="FQ12" i="11" s="1"/>
  <c r="FM10" i="11"/>
  <c r="FM12" i="11" s="1"/>
  <c r="FI10" i="11"/>
  <c r="FI12" i="11" s="1"/>
  <c r="FE10" i="11"/>
  <c r="FE12" i="11" s="1"/>
  <c r="D53" i="26"/>
  <c r="E53" i="26" s="1"/>
  <c r="F53" i="26" s="1"/>
  <c r="G53" i="26" s="1"/>
  <c r="H53" i="26" s="1"/>
  <c r="I53" i="26" s="1"/>
  <c r="J53" i="26" s="1"/>
  <c r="K53" i="26" s="1"/>
  <c r="L53" i="26" s="1"/>
  <c r="M53" i="26" s="1"/>
  <c r="N53" i="26" s="1"/>
  <c r="O53" i="26" s="1"/>
  <c r="P53" i="26" s="1"/>
  <c r="Q53" i="26" s="1"/>
  <c r="R53" i="26" s="1"/>
  <c r="S53" i="26" s="1"/>
  <c r="T53" i="26" s="1"/>
  <c r="U53" i="26" s="1"/>
  <c r="V53" i="26" s="1"/>
  <c r="W53" i="26" s="1"/>
  <c r="X53" i="26" s="1"/>
  <c r="Y53" i="26" s="1"/>
  <c r="Z53" i="26" s="1"/>
  <c r="AA53" i="26" s="1"/>
  <c r="AB53" i="26" s="1"/>
  <c r="AC53" i="26" s="1"/>
  <c r="AD53" i="26" s="1"/>
  <c r="AE53" i="26" s="1"/>
  <c r="AF53" i="26" s="1"/>
  <c r="AG53" i="26" s="1"/>
  <c r="AH53" i="26" s="1"/>
  <c r="AI53" i="26" s="1"/>
  <c r="AJ53" i="26" s="1"/>
  <c r="AK53" i="26" s="1"/>
  <c r="AL53" i="26" s="1"/>
  <c r="AM53" i="26" s="1"/>
  <c r="AN53" i="26" s="1"/>
  <c r="AO53" i="26" s="1"/>
  <c r="AP53" i="26" s="1"/>
  <c r="AQ53" i="26" s="1"/>
  <c r="AR53" i="26" s="1"/>
  <c r="AS53" i="26" s="1"/>
  <c r="AT53" i="26" s="1"/>
  <c r="AU53" i="26" s="1"/>
  <c r="AV53" i="26" s="1"/>
  <c r="AW53" i="26" s="1"/>
  <c r="AX53" i="26" s="1"/>
  <c r="AY53" i="26" s="1"/>
  <c r="AZ53" i="26" s="1"/>
  <c r="BA53" i="26" s="1"/>
  <c r="BB53" i="26" s="1"/>
  <c r="BC53" i="26" s="1"/>
  <c r="BD53" i="26" s="1"/>
  <c r="BE53" i="26" s="1"/>
  <c r="FH10" i="21"/>
  <c r="FH12" i="21" s="1"/>
  <c r="FI10" i="22"/>
  <c r="FI12" i="22" s="1"/>
  <c r="FE10" i="22"/>
  <c r="FE12" i="22" s="1"/>
  <c r="FG10" i="23"/>
  <c r="FG12" i="23" s="1"/>
  <c r="DM10" i="23"/>
  <c r="DM12" i="23" s="1"/>
  <c r="FI10" i="24"/>
  <c r="FI12" i="24" s="1"/>
  <c r="FF10" i="25"/>
  <c r="FF12" i="25" s="1"/>
  <c r="EA56" i="1"/>
  <c r="EA55" i="1"/>
  <c r="EZ56" i="2"/>
  <c r="EZ55" i="2"/>
  <c r="EW55" i="2"/>
  <c r="EW56" i="2"/>
  <c r="ER55" i="2"/>
  <c r="ER56" i="2"/>
  <c r="E10" i="1"/>
  <c r="E12" i="1" s="1"/>
  <c r="L10" i="1"/>
  <c r="L12" i="1" s="1"/>
  <c r="Z56" i="26"/>
  <c r="Z57" i="26"/>
  <c r="AD57" i="26"/>
  <c r="AD56" i="26"/>
  <c r="CQ56" i="26"/>
  <c r="CQ55" i="26"/>
  <c r="DC55" i="26"/>
  <c r="DC56" i="26"/>
  <c r="DG56" i="26"/>
  <c r="DG55" i="26"/>
  <c r="DO56" i="26"/>
  <c r="DO55" i="26"/>
  <c r="EE56" i="26"/>
  <c r="EE55" i="26"/>
  <c r="EX56" i="26"/>
  <c r="EX55" i="26"/>
  <c r="D82" i="24"/>
  <c r="BO10" i="1"/>
  <c r="BO12" i="1" s="1"/>
  <c r="CZ49" i="1"/>
  <c r="CZ50" i="1" s="1"/>
  <c r="BT49" i="1"/>
  <c r="BT50" i="1" s="1"/>
  <c r="P10" i="1"/>
  <c r="P12" i="1" s="1"/>
  <c r="J10" i="1"/>
  <c r="J12" i="1" s="1"/>
  <c r="H10" i="1"/>
  <c r="H12" i="1" s="1"/>
  <c r="CQ10" i="1"/>
  <c r="CQ12" i="1" s="1"/>
  <c r="N10" i="1"/>
  <c r="N12" i="1" s="1"/>
  <c r="CU55" i="1"/>
  <c r="DA55" i="22"/>
  <c r="BA10" i="1"/>
  <c r="BA12" i="1" s="1"/>
  <c r="EL55" i="26"/>
  <c r="CF55" i="26"/>
  <c r="R56" i="26"/>
  <c r="CB56" i="26"/>
  <c r="AT10" i="1"/>
  <c r="AT12" i="1" s="1"/>
  <c r="FF56" i="26"/>
  <c r="EU55" i="2"/>
  <c r="EZ31" i="1"/>
  <c r="EG55" i="1"/>
  <c r="FD56" i="2"/>
  <c r="FD56" i="8"/>
  <c r="DP31" i="1"/>
  <c r="DP29" i="1"/>
  <c r="W29" i="1"/>
  <c r="W31" i="1"/>
  <c r="G29" i="1"/>
  <c r="G31" i="1"/>
  <c r="FJ56" i="1"/>
  <c r="FJ55" i="1"/>
  <c r="ET56" i="1"/>
  <c r="ET55" i="1"/>
  <c r="CR56" i="2"/>
  <c r="CR55" i="2"/>
  <c r="BC57" i="2"/>
  <c r="I57" i="2"/>
  <c r="I56" i="2"/>
  <c r="EF56" i="9"/>
  <c r="EF55" i="9"/>
  <c r="AW57" i="9"/>
  <c r="AA56" i="9"/>
  <c r="AA57" i="9"/>
  <c r="V57" i="9"/>
  <c r="V56" i="9"/>
  <c r="S57" i="9"/>
  <c r="S56" i="9"/>
  <c r="DC55" i="12"/>
  <c r="DC56" i="12"/>
  <c r="DG10" i="1"/>
  <c r="DG12" i="1" s="1"/>
  <c r="BX10" i="1"/>
  <c r="BX12" i="1" s="1"/>
  <c r="F10" i="1"/>
  <c r="F12" i="1" s="1"/>
  <c r="FM29" i="1"/>
  <c r="FM31" i="1"/>
  <c r="DW29" i="1"/>
  <c r="DW31" i="1"/>
  <c r="DO56" i="1"/>
  <c r="DO55" i="1"/>
  <c r="CC56" i="1"/>
  <c r="CC55" i="1"/>
  <c r="BX55" i="1"/>
  <c r="BX56" i="1"/>
  <c r="AV57" i="1"/>
  <c r="AP57" i="1"/>
  <c r="AP56" i="1"/>
  <c r="AK56" i="1"/>
  <c r="AK57" i="1"/>
  <c r="DT56" i="2"/>
  <c r="DT55" i="2"/>
  <c r="AP57" i="2"/>
  <c r="AP56" i="2"/>
  <c r="AI57" i="2"/>
  <c r="AI56" i="2"/>
  <c r="T57" i="2"/>
  <c r="T56" i="2"/>
  <c r="AT57" i="11"/>
  <c r="FI56" i="21"/>
  <c r="FI55" i="21"/>
  <c r="DM56" i="22"/>
  <c r="DM55" i="22"/>
  <c r="FL56" i="22"/>
  <c r="FL55" i="22"/>
  <c r="FP56" i="22"/>
  <c r="FP55" i="22"/>
  <c r="M57" i="23"/>
  <c r="M56" i="23"/>
  <c r="BN55" i="24"/>
  <c r="DC49" i="1"/>
  <c r="DC50" i="1" s="1"/>
  <c r="Q49" i="1"/>
  <c r="Q50" i="1" s="1"/>
  <c r="FP31" i="1"/>
  <c r="BJ10" i="1"/>
  <c r="BJ12" i="1" s="1"/>
  <c r="BE57" i="26"/>
  <c r="F56" i="26"/>
  <c r="EP55" i="26"/>
  <c r="V57" i="26"/>
  <c r="FE55" i="2"/>
  <c r="CN56" i="1"/>
  <c r="BB57" i="8"/>
  <c r="BI55" i="1"/>
  <c r="EH55" i="2"/>
  <c r="P56" i="2"/>
  <c r="EL55" i="1"/>
  <c r="Y56" i="2"/>
  <c r="EE29" i="1"/>
  <c r="AL56" i="2"/>
  <c r="CU55" i="26"/>
  <c r="CY55" i="26"/>
  <c r="BD21" i="1"/>
  <c r="J21" i="1"/>
  <c r="FA21" i="2"/>
  <c r="DU56" i="2"/>
  <c r="DU55" i="2"/>
  <c r="DG55" i="2"/>
  <c r="DG56" i="2"/>
  <c r="EZ55" i="8"/>
  <c r="EZ56" i="8"/>
  <c r="EW56" i="8"/>
  <c r="EW55" i="8"/>
  <c r="BT55" i="8"/>
  <c r="AQ57" i="8"/>
  <c r="J57" i="8"/>
  <c r="J56" i="8"/>
  <c r="DJ55" i="9"/>
  <c r="DJ56" i="9"/>
  <c r="BT55" i="9"/>
  <c r="EJ56" i="11"/>
  <c r="EJ55" i="11"/>
  <c r="EE55" i="11"/>
  <c r="EE56" i="11"/>
  <c r="EB56" i="11"/>
  <c r="EB55" i="11"/>
  <c r="DW21" i="11"/>
  <c r="DL55" i="11"/>
  <c r="DL56" i="11"/>
  <c r="DI55" i="11"/>
  <c r="DI56" i="11"/>
  <c r="CU56" i="11"/>
  <c r="CU55" i="11"/>
  <c r="CL56" i="11"/>
  <c r="CL55" i="11"/>
  <c r="P57" i="11"/>
  <c r="P56" i="11"/>
  <c r="FS56" i="12"/>
  <c r="FS55" i="12"/>
  <c r="EN31" i="1"/>
  <c r="D31" i="1"/>
  <c r="L31" i="1"/>
  <c r="CD56" i="1"/>
  <c r="FD55" i="1"/>
  <c r="DN21" i="12"/>
  <c r="DC21" i="1"/>
  <c r="E56" i="1"/>
  <c r="E57" i="1"/>
  <c r="FP55" i="2"/>
  <c r="FP56" i="2"/>
  <c r="DI21" i="2"/>
  <c r="H21" i="2"/>
  <c r="FJ21" i="8"/>
  <c r="EQ21" i="8"/>
  <c r="BQ21" i="8"/>
  <c r="BL21" i="8"/>
  <c r="AP21" i="8"/>
  <c r="DK55" i="9"/>
  <c r="DK56" i="9"/>
  <c r="CW21" i="11"/>
  <c r="CF21" i="11"/>
  <c r="CB21" i="11"/>
  <c r="CQ56" i="12"/>
  <c r="CQ55" i="12"/>
  <c r="BB57" i="12"/>
  <c r="FS10" i="1"/>
  <c r="FS12" i="1" s="1"/>
  <c r="AE56" i="23"/>
  <c r="AE57" i="23"/>
  <c r="BK55" i="23"/>
  <c r="DI21" i="1"/>
  <c r="BN55" i="1"/>
  <c r="AS57" i="1"/>
  <c r="H21" i="1"/>
  <c r="DK21" i="2"/>
  <c r="DF21" i="2"/>
  <c r="AW21" i="2"/>
  <c r="AS21" i="2"/>
  <c r="AA57" i="2"/>
  <c r="AA56" i="2"/>
  <c r="W21" i="2"/>
  <c r="J21" i="2"/>
  <c r="CH21" i="8"/>
  <c r="CB21" i="8"/>
  <c r="BN21" i="8"/>
  <c r="AR21" i="8"/>
  <c r="AH21" i="8"/>
  <c r="EO56" i="9"/>
  <c r="EO55" i="9"/>
  <c r="EC55" i="9"/>
  <c r="EC56" i="9"/>
  <c r="DS21" i="9"/>
  <c r="AH21" i="9"/>
  <c r="J21" i="9"/>
  <c r="CY21" i="11"/>
  <c r="CT21" i="11"/>
  <c r="AO21" i="11"/>
  <c r="EI55" i="12"/>
  <c r="EI56" i="12"/>
  <c r="DM10" i="1"/>
  <c r="DM12" i="1" s="1"/>
  <c r="X56" i="21"/>
  <c r="X57" i="21"/>
  <c r="BL55" i="21"/>
  <c r="BT55" i="21"/>
  <c r="CJ55" i="21"/>
  <c r="CJ56" i="21"/>
  <c r="DH55" i="21"/>
  <c r="DH56" i="21"/>
  <c r="DX55" i="21"/>
  <c r="DX56" i="21"/>
  <c r="O57" i="22"/>
  <c r="O56" i="22"/>
  <c r="AU57" i="22"/>
  <c r="CT21" i="1"/>
  <c r="DU21" i="2"/>
  <c r="EN21" i="11"/>
  <c r="EV21" i="11"/>
  <c r="D22" i="12"/>
  <c r="E22" i="12" s="1"/>
  <c r="F22" i="12" s="1"/>
  <c r="G22" i="12" s="1"/>
  <c r="H22" i="12" s="1"/>
  <c r="I22" i="12" s="1"/>
  <c r="J22" i="12" s="1"/>
  <c r="K22" i="12" s="1"/>
  <c r="L22" i="12" s="1"/>
  <c r="M22" i="12" s="1"/>
  <c r="N22" i="12" s="1"/>
  <c r="O22" i="12" s="1"/>
  <c r="P22" i="12" s="1"/>
  <c r="Q22" i="12" s="1"/>
  <c r="R22" i="12" s="1"/>
  <c r="S22" i="12" s="1"/>
  <c r="T22" i="12" s="1"/>
  <c r="U22" i="12" s="1"/>
  <c r="V22" i="12" s="1"/>
  <c r="W22" i="12" s="1"/>
  <c r="X22" i="12" s="1"/>
  <c r="Y22" i="12" s="1"/>
  <c r="Z22" i="12" s="1"/>
  <c r="AA22" i="12" s="1"/>
  <c r="AB22" i="12" s="1"/>
  <c r="AC22" i="12" s="1"/>
  <c r="AD22" i="12" s="1"/>
  <c r="AE22" i="12" s="1"/>
  <c r="AF22" i="12" s="1"/>
  <c r="AG22" i="12" s="1"/>
  <c r="AH22" i="12" s="1"/>
  <c r="AI22" i="12" s="1"/>
  <c r="AJ22" i="12" s="1"/>
  <c r="AK22" i="12" s="1"/>
  <c r="AL22" i="12" s="1"/>
  <c r="AM22" i="12" s="1"/>
  <c r="AN22" i="12" s="1"/>
  <c r="AO22" i="12" s="1"/>
  <c r="AP22" i="12" s="1"/>
  <c r="AQ22" i="12" s="1"/>
  <c r="AR22" i="12" s="1"/>
  <c r="AS22" i="12" s="1"/>
  <c r="AT22" i="12" s="1"/>
  <c r="AU22" i="12" s="1"/>
  <c r="AV22" i="12" s="1"/>
  <c r="AW22" i="12" s="1"/>
  <c r="AX22" i="12" s="1"/>
  <c r="AY22" i="12" s="1"/>
  <c r="AZ22" i="12" s="1"/>
  <c r="BA22" i="12" s="1"/>
  <c r="BB22" i="12" s="1"/>
  <c r="BC22" i="12" s="1"/>
  <c r="BD22" i="12" s="1"/>
  <c r="BE22" i="12" s="1"/>
  <c r="BF22" i="12" s="1"/>
  <c r="BG22" i="12" s="1"/>
  <c r="BH22" i="12" s="1"/>
  <c r="BI22" i="12" s="1"/>
  <c r="BJ22" i="12" s="1"/>
  <c r="BK22" i="12" s="1"/>
  <c r="BL22" i="12" s="1"/>
  <c r="BM22" i="12" s="1"/>
  <c r="BN22" i="12" s="1"/>
  <c r="BO22" i="12" s="1"/>
  <c r="BP22" i="12" s="1"/>
  <c r="BQ22" i="12" s="1"/>
  <c r="BR22" i="12" s="1"/>
  <c r="BS22" i="12" s="1"/>
  <c r="BT22" i="12" s="1"/>
  <c r="BU22" i="12" s="1"/>
  <c r="BV22" i="12" s="1"/>
  <c r="BW22" i="12" s="1"/>
  <c r="BX22" i="12" s="1"/>
  <c r="BY22" i="12" s="1"/>
  <c r="BZ22" i="12" s="1"/>
  <c r="CA22" i="12" s="1"/>
  <c r="CB22" i="12" s="1"/>
  <c r="CC22" i="12" s="1"/>
  <c r="CD22" i="12" s="1"/>
  <c r="CE22" i="12" s="1"/>
  <c r="CF22" i="12" s="1"/>
  <c r="CG22" i="12" s="1"/>
  <c r="CH22" i="12" s="1"/>
  <c r="CI22" i="12" s="1"/>
  <c r="CJ22" i="12" s="1"/>
  <c r="CK22" i="12" s="1"/>
  <c r="CL22" i="12" s="1"/>
  <c r="CM22" i="12" s="1"/>
  <c r="CN22" i="12" s="1"/>
  <c r="CO22" i="12" s="1"/>
  <c r="CP22" i="12" s="1"/>
  <c r="CQ22" i="12" s="1"/>
  <c r="CR22" i="12" s="1"/>
  <c r="CS22" i="12" s="1"/>
  <c r="CT22" i="12" s="1"/>
  <c r="CU22" i="12" s="1"/>
  <c r="CV22" i="12" s="1"/>
  <c r="CW22" i="12" s="1"/>
  <c r="CX22" i="12" s="1"/>
  <c r="CY22" i="12" s="1"/>
  <c r="CZ22" i="12" s="1"/>
  <c r="DA22" i="12" s="1"/>
  <c r="DB22" i="12" s="1"/>
  <c r="DC22" i="12" s="1"/>
  <c r="DD22" i="12" s="1"/>
  <c r="DE22" i="12" s="1"/>
  <c r="DF22" i="12" s="1"/>
  <c r="DG22" i="12" s="1"/>
  <c r="DH22" i="12" s="1"/>
  <c r="DI22" i="12" s="1"/>
  <c r="DJ22" i="12" s="1"/>
  <c r="DK22" i="12" s="1"/>
  <c r="DL22" i="12" s="1"/>
  <c r="DM22" i="12" s="1"/>
  <c r="DN22" i="12" s="1"/>
  <c r="DO22" i="12" s="1"/>
  <c r="DP22" i="12" s="1"/>
  <c r="DQ22" i="12" s="1"/>
  <c r="DR22" i="12" s="1"/>
  <c r="DS22" i="12" s="1"/>
  <c r="DT22" i="12" s="1"/>
  <c r="DU22" i="12" s="1"/>
  <c r="DV22" i="12" s="1"/>
  <c r="DW22" i="12" s="1"/>
  <c r="DX22" i="12" s="1"/>
  <c r="DY22" i="12" s="1"/>
  <c r="DZ22" i="12" s="1"/>
  <c r="EA22" i="12" s="1"/>
  <c r="EB22" i="12" s="1"/>
  <c r="EC22" i="12" s="1"/>
  <c r="ED22" i="12" s="1"/>
  <c r="EE22" i="12" s="1"/>
  <c r="EF22" i="12" s="1"/>
  <c r="EG22" i="12" s="1"/>
  <c r="EH22" i="12" s="1"/>
  <c r="EI22" i="12" s="1"/>
  <c r="EJ22" i="12" s="1"/>
  <c r="EK22" i="12" s="1"/>
  <c r="EL22" i="12" s="1"/>
  <c r="EM22" i="12" s="1"/>
  <c r="EN22" i="12" s="1"/>
  <c r="EO22" i="12" s="1"/>
  <c r="EP22" i="12" s="1"/>
  <c r="EQ22" i="12" s="1"/>
  <c r="ER22" i="12" s="1"/>
  <c r="ES22" i="12" s="1"/>
  <c r="ET22" i="12" s="1"/>
  <c r="EU22" i="12" s="1"/>
  <c r="EV22" i="12" s="1"/>
  <c r="EW22" i="12" s="1"/>
  <c r="EX22" i="12" s="1"/>
  <c r="EY22" i="12" s="1"/>
  <c r="EZ22" i="12" s="1"/>
  <c r="FA22" i="12" s="1"/>
  <c r="FB22" i="12" s="1"/>
  <c r="FC22" i="12" s="1"/>
  <c r="FD22" i="12" s="1"/>
  <c r="FE22" i="12" s="1"/>
  <c r="FF22" i="12" s="1"/>
  <c r="FG22" i="12" s="1"/>
  <c r="FH22" i="12" s="1"/>
  <c r="FI22" i="12" s="1"/>
  <c r="FJ22" i="12" s="1"/>
  <c r="FK22" i="12" s="1"/>
  <c r="FL22" i="12" s="1"/>
  <c r="FM22" i="12" s="1"/>
  <c r="FN22" i="12" s="1"/>
  <c r="FO22" i="12" s="1"/>
  <c r="FP22" i="12" s="1"/>
  <c r="FQ22" i="12" s="1"/>
  <c r="FR22" i="12" s="1"/>
  <c r="FS22" i="12" s="1"/>
  <c r="EL21" i="1"/>
  <c r="DX21" i="1"/>
  <c r="CG21" i="1"/>
  <c r="BQ21" i="1"/>
  <c r="BM21" i="1"/>
  <c r="BI21" i="1"/>
  <c r="AG21" i="1"/>
  <c r="ED21" i="2"/>
  <c r="DT21" i="2"/>
  <c r="DH21" i="2"/>
  <c r="DA21" i="2"/>
  <c r="CX21" i="2"/>
  <c r="CN21" i="2"/>
  <c r="CK21" i="2"/>
  <c r="BL21" i="2"/>
  <c r="BH21" i="2"/>
  <c r="BE21" i="2"/>
  <c r="AP21" i="2"/>
  <c r="AK21" i="2"/>
  <c r="AC21" i="2"/>
  <c r="FR21" i="8"/>
  <c r="FF21" i="8"/>
  <c r="CX21" i="8"/>
  <c r="CD21" i="8"/>
  <c r="BX21" i="8"/>
  <c r="BV21" i="8"/>
  <c r="BS21" i="8"/>
  <c r="BP21" i="8"/>
  <c r="BK21" i="8"/>
  <c r="BF21" i="8"/>
  <c r="AL21" i="8"/>
  <c r="AE21" i="8"/>
  <c r="AA21" i="8"/>
  <c r="O21" i="8"/>
  <c r="ET21" i="9"/>
  <c r="EN21" i="9"/>
  <c r="EK21" i="9"/>
  <c r="DY21" i="9"/>
  <c r="DU21" i="9"/>
  <c r="DN21" i="9"/>
  <c r="DJ21" i="9"/>
  <c r="CW21" i="9"/>
  <c r="CS21" i="9"/>
  <c r="CQ21" i="9"/>
  <c r="BT21" i="9"/>
  <c r="L21" i="9"/>
  <c r="FM21" i="11"/>
  <c r="FJ21" i="11"/>
  <c r="FG21" i="11"/>
  <c r="EU21" i="11"/>
  <c r="ER21" i="11"/>
  <c r="EJ21" i="11"/>
  <c r="DX21" i="11"/>
  <c r="DI21" i="11"/>
  <c r="DA21" i="11"/>
  <c r="CU21" i="11"/>
  <c r="CM21" i="11"/>
  <c r="CK21" i="11"/>
  <c r="CH21" i="11"/>
  <c r="CD21" i="11"/>
  <c r="BS21" i="11"/>
  <c r="BL21" i="11"/>
  <c r="BD21" i="11"/>
  <c r="AK21" i="11"/>
  <c r="AH21" i="11"/>
  <c r="Z21" i="11"/>
  <c r="BA21" i="12"/>
  <c r="AT21" i="12"/>
  <c r="CO21" i="21"/>
  <c r="BN21" i="25"/>
  <c r="BV21" i="25"/>
  <c r="CH21" i="25"/>
  <c r="CX21" i="25"/>
  <c r="DF21" i="25"/>
  <c r="DN21" i="25"/>
  <c r="DZ21" i="25"/>
  <c r="ED21" i="25"/>
  <c r="EL21" i="25"/>
  <c r="EQ21" i="2"/>
  <c r="BB21" i="9"/>
  <c r="DK21" i="11"/>
  <c r="DK21" i="1"/>
  <c r="DE21" i="1"/>
  <c r="DA21" i="1"/>
  <c r="CD21" i="1"/>
  <c r="BU21" i="1"/>
  <c r="BJ21" i="1"/>
  <c r="E21" i="1"/>
  <c r="EJ21" i="2"/>
  <c r="CO21" i="2"/>
  <c r="BV21" i="2"/>
  <c r="BP21" i="2"/>
  <c r="CO21" i="8"/>
  <c r="P21" i="8"/>
  <c r="L21" i="8"/>
  <c r="DO21" i="9"/>
  <c r="DK21" i="9"/>
  <c r="DH21" i="9"/>
  <c r="CT21" i="9"/>
  <c r="CK21" i="9"/>
  <c r="BU21" i="9"/>
  <c r="AB21" i="9"/>
  <c r="EP21" i="11"/>
  <c r="ET21" i="12"/>
  <c r="EP21" i="12"/>
  <c r="DW21" i="12"/>
  <c r="AA21" i="12"/>
  <c r="FP10" i="1"/>
  <c r="FP12" i="1" s="1"/>
  <c r="BR21" i="8"/>
  <c r="M21" i="8"/>
  <c r="X21" i="21"/>
  <c r="AB21" i="21"/>
  <c r="AF21" i="21"/>
  <c r="DA21" i="12"/>
  <c r="BE21" i="12"/>
  <c r="AN21" i="12"/>
  <c r="AG21" i="12"/>
  <c r="AD21" i="12"/>
  <c r="Z21" i="12"/>
  <c r="FL10" i="1"/>
  <c r="FL12" i="1" s="1"/>
  <c r="CF10" i="1"/>
  <c r="CF12" i="1" s="1"/>
  <c r="BW21" i="1"/>
  <c r="AG21" i="21"/>
  <c r="BH21" i="21"/>
  <c r="BL21" i="21"/>
  <c r="BP21" i="21"/>
  <c r="CA21" i="21"/>
  <c r="CV21" i="21"/>
  <c r="DO21" i="21"/>
  <c r="DS21" i="21"/>
  <c r="DW21" i="21"/>
  <c r="EE21" i="21"/>
  <c r="EM21" i="21"/>
  <c r="EQ21" i="21"/>
  <c r="FC21" i="21"/>
  <c r="FG21" i="21"/>
  <c r="FO21" i="21"/>
  <c r="J21" i="22"/>
  <c r="R21" i="22"/>
  <c r="Z21" i="22"/>
  <c r="AH21" i="22"/>
  <c r="AX21" i="22"/>
  <c r="BJ21" i="22"/>
  <c r="BR21" i="22"/>
  <c r="DR21" i="23"/>
  <c r="DV21" i="23"/>
  <c r="DZ21" i="23"/>
  <c r="ED21" i="23"/>
  <c r="EH21" i="23"/>
  <c r="ET21" i="23"/>
  <c r="FB21" i="23"/>
  <c r="FJ21" i="23"/>
  <c r="N21" i="24"/>
  <c r="AD21" i="24"/>
  <c r="F21" i="25"/>
  <c r="N21" i="25"/>
  <c r="AD21" i="25"/>
  <c r="BR21" i="11"/>
  <c r="CR21" i="12"/>
  <c r="FC21" i="9"/>
  <c r="BM21" i="21"/>
  <c r="BQ21" i="21"/>
  <c r="BU21" i="21"/>
  <c r="CJ21" i="21"/>
  <c r="DA21" i="21"/>
  <c r="DE21" i="21"/>
  <c r="DL21" i="21"/>
  <c r="DP21" i="21"/>
  <c r="DX21" i="21"/>
  <c r="EB21" i="21"/>
  <c r="EJ21" i="21"/>
  <c r="EV21" i="21"/>
  <c r="EZ21" i="21"/>
  <c r="FH21" i="21"/>
  <c r="FL21" i="21"/>
  <c r="FR21" i="22"/>
  <c r="BU21" i="22"/>
  <c r="CK21" i="22"/>
  <c r="DA21" i="23"/>
  <c r="CD21" i="22"/>
  <c r="DB21" i="22"/>
  <c r="DJ21" i="22"/>
  <c r="DN21" i="22"/>
  <c r="DR21" i="22"/>
  <c r="DV21" i="22"/>
  <c r="DZ21" i="22"/>
  <c r="ET21" i="22"/>
  <c r="EX21" i="22"/>
  <c r="FB21" i="22"/>
  <c r="FF21" i="22"/>
  <c r="I21" i="23"/>
  <c r="U21" i="23"/>
  <c r="AK21" i="23"/>
  <c r="AS21" i="23"/>
  <c r="BA21" i="23"/>
  <c r="BI21" i="23"/>
  <c r="BM21" i="23"/>
  <c r="BQ21" i="23"/>
  <c r="BU21" i="23"/>
  <c r="BY21" i="23"/>
  <c r="CC21" i="23"/>
  <c r="CG21" i="23"/>
  <c r="CK21" i="23"/>
  <c r="CO21" i="23"/>
  <c r="E21" i="24"/>
  <c r="BI21" i="24"/>
  <c r="BM21" i="24"/>
  <c r="BQ21" i="24"/>
  <c r="BU21" i="24"/>
  <c r="BY21" i="24"/>
  <c r="CC21" i="24"/>
  <c r="CG21" i="24"/>
  <c r="FI21" i="25"/>
  <c r="N49" i="25"/>
  <c r="N50" i="25" s="1"/>
  <c r="AW21" i="22"/>
  <c r="BE21" i="22"/>
  <c r="BI21" i="22"/>
  <c r="BM21" i="22"/>
  <c r="BQ21" i="22"/>
  <c r="F21" i="23"/>
  <c r="N21" i="23"/>
  <c r="AD21" i="23"/>
  <c r="AT21" i="23"/>
  <c r="BB21" i="23"/>
  <c r="BN21" i="23"/>
  <c r="CD21" i="23"/>
  <c r="CH21" i="23"/>
  <c r="CP21" i="23"/>
  <c r="F21" i="24"/>
  <c r="J21" i="24"/>
  <c r="AK21" i="24"/>
  <c r="BJ21" i="24"/>
  <c r="CH21" i="24"/>
  <c r="CL21" i="24"/>
  <c r="DE21" i="24"/>
  <c r="DM21" i="24"/>
  <c r="DQ21" i="24"/>
  <c r="DU21" i="24"/>
  <c r="DY21" i="24"/>
  <c r="EC21" i="24"/>
  <c r="EK21" i="24"/>
  <c r="ES21" i="24"/>
  <c r="EW21" i="24"/>
  <c r="FE21" i="24"/>
  <c r="FM21" i="24"/>
  <c r="E21" i="25"/>
  <c r="M21" i="25"/>
  <c r="AK21" i="25"/>
  <c r="EX21" i="25"/>
  <c r="FB21" i="25"/>
  <c r="FF21" i="25"/>
  <c r="ES21" i="26"/>
  <c r="FA21" i="26"/>
  <c r="FE21" i="26"/>
  <c r="FI21" i="26"/>
  <c r="FQ21" i="26"/>
  <c r="EC29" i="26"/>
  <c r="EC86" i="26" s="1"/>
  <c r="ES31" i="26"/>
  <c r="FI10" i="21"/>
  <c r="FI12" i="21" s="1"/>
  <c r="FE10" i="21"/>
  <c r="FE12" i="21" s="1"/>
  <c r="CZ10" i="21"/>
  <c r="CZ12" i="21" s="1"/>
  <c r="FN10" i="2"/>
  <c r="FN12" i="2" s="1"/>
  <c r="X31" i="2"/>
  <c r="FJ10" i="22"/>
  <c r="FJ12" i="22" s="1"/>
  <c r="FF10" i="22"/>
  <c r="FF12" i="22" s="1"/>
  <c r="FO10" i="8"/>
  <c r="FO12" i="8" s="1"/>
  <c r="FI10" i="23"/>
  <c r="FI12" i="23" s="1"/>
  <c r="CC10" i="23"/>
  <c r="CC12" i="23" s="1"/>
  <c r="EX21" i="26"/>
  <c r="FB21" i="26"/>
  <c r="FN21" i="26"/>
  <c r="BK49" i="21"/>
  <c r="BK50" i="21" s="1"/>
  <c r="FQ10" i="2"/>
  <c r="FQ12" i="2" s="1"/>
  <c r="FM10" i="2"/>
  <c r="FM12" i="2" s="1"/>
  <c r="CQ49" i="2"/>
  <c r="CQ50" i="2" s="1"/>
  <c r="CQ10" i="9"/>
  <c r="CQ12" i="9" s="1"/>
  <c r="FG10" i="21"/>
  <c r="FG12" i="21" s="1"/>
  <c r="DR49" i="21"/>
  <c r="DR50" i="21" s="1"/>
  <c r="FH10" i="23"/>
  <c r="FH12" i="23" s="1"/>
  <c r="FS10" i="9"/>
  <c r="FS12" i="9" s="1"/>
  <c r="FO10" i="9"/>
  <c r="FO12" i="9" s="1"/>
  <c r="FK10" i="9"/>
  <c r="FK12" i="9" s="1"/>
  <c r="AM10" i="9"/>
  <c r="AM12" i="9" s="1"/>
  <c r="FE10" i="12"/>
  <c r="FE12" i="12" s="1"/>
  <c r="DK49" i="22"/>
  <c r="DK50" i="22" s="1"/>
  <c r="FP10" i="8"/>
  <c r="FP12" i="8" s="1"/>
  <c r="FL10" i="8"/>
  <c r="FL12" i="8" s="1"/>
  <c r="FD10" i="8"/>
  <c r="FD12" i="8" s="1"/>
  <c r="DG10" i="23"/>
  <c r="DG12" i="23" s="1"/>
  <c r="FO10" i="25"/>
  <c r="FO12" i="25" s="1"/>
  <c r="DM10" i="25"/>
  <c r="DM12" i="25" s="1"/>
  <c r="FI10" i="26"/>
  <c r="FI12" i="26" s="1"/>
  <c r="FH10" i="24"/>
  <c r="FH12" i="24" s="1"/>
  <c r="FD10" i="24"/>
  <c r="FD12" i="24" s="1"/>
  <c r="BX10" i="24"/>
  <c r="BX12" i="24" s="1"/>
  <c r="FH10" i="11"/>
  <c r="FH12" i="11" s="1"/>
  <c r="FM10" i="25"/>
  <c r="FM12" i="25" s="1"/>
  <c r="FE10" i="25"/>
  <c r="FE12" i="25" s="1"/>
  <c r="FO10" i="12"/>
  <c r="FO12" i="12" s="1"/>
  <c r="FG10" i="12"/>
  <c r="FG12" i="12" s="1"/>
  <c r="FD10" i="12"/>
  <c r="FD12" i="12" s="1"/>
  <c r="FO10" i="26"/>
  <c r="FO12" i="26" s="1"/>
  <c r="FL10" i="26"/>
  <c r="FL12" i="26" s="1"/>
  <c r="FH10" i="26"/>
  <c r="FH12" i="26" s="1"/>
  <c r="BO10" i="26"/>
  <c r="BO12" i="26" s="1"/>
  <c r="DG10" i="9"/>
  <c r="DG12" i="9" s="1"/>
  <c r="FE49" i="24"/>
  <c r="FE50" i="24" s="1"/>
  <c r="FO10" i="24"/>
  <c r="FO12" i="24" s="1"/>
  <c r="FK10" i="24"/>
  <c r="FK12" i="24" s="1"/>
  <c r="FG10" i="24"/>
  <c r="FG12" i="24" s="1"/>
  <c r="FO49" i="11"/>
  <c r="FO50" i="11" s="1"/>
  <c r="FS10" i="11"/>
  <c r="FS12" i="11" s="1"/>
  <c r="FO10" i="11"/>
  <c r="FO12" i="11" s="1"/>
  <c r="J49" i="25"/>
  <c r="J50" i="25" s="1"/>
  <c r="FR10" i="12"/>
  <c r="FR12" i="12" s="1"/>
  <c r="FJ10" i="12"/>
  <c r="FJ12" i="12" s="1"/>
  <c r="FR10" i="26"/>
  <c r="FR12" i="26" s="1"/>
  <c r="FD10" i="26"/>
  <c r="FD12" i="26" s="1"/>
  <c r="CZ49" i="26"/>
  <c r="CZ50" i="26" s="1"/>
  <c r="BY49" i="1"/>
  <c r="BY50" i="1" s="1"/>
  <c r="K49" i="26"/>
  <c r="K50" i="26" s="1"/>
  <c r="AH49" i="26"/>
  <c r="AH50" i="26" s="1"/>
  <c r="AB49" i="12"/>
  <c r="AB50" i="12" s="1"/>
  <c r="CI49" i="23"/>
  <c r="CI50" i="23" s="1"/>
  <c r="BL49" i="23"/>
  <c r="BL50" i="23" s="1"/>
  <c r="X49" i="23"/>
  <c r="X50" i="23" s="1"/>
  <c r="FS49" i="22"/>
  <c r="FS50" i="22" s="1"/>
  <c r="AV49" i="22"/>
  <c r="AV50" i="22" s="1"/>
  <c r="CG49" i="22"/>
  <c r="CG50" i="22" s="1"/>
  <c r="K49" i="2"/>
  <c r="K50" i="2" s="1"/>
  <c r="CJ49" i="2"/>
  <c r="CJ50" i="2" s="1"/>
  <c r="AW49" i="2"/>
  <c r="AW50" i="2" s="1"/>
  <c r="FD49" i="21"/>
  <c r="FD50" i="21" s="1"/>
  <c r="DK85" i="21"/>
  <c r="R86" i="21"/>
  <c r="DK83" i="21"/>
  <c r="DK86" i="21"/>
  <c r="D51" i="21"/>
  <c r="E51" i="21" s="1"/>
  <c r="F51" i="21" s="1"/>
  <c r="G51" i="21" s="1"/>
  <c r="G59" i="21" s="1"/>
  <c r="BM49" i="1"/>
  <c r="BM50" i="1" s="1"/>
  <c r="BK49" i="1"/>
  <c r="BK50" i="1" s="1"/>
  <c r="CD49" i="1"/>
  <c r="CD50" i="1" s="1"/>
  <c r="BV49" i="1"/>
  <c r="BV50" i="1" s="1"/>
  <c r="FH49" i="1"/>
  <c r="FH50" i="1" s="1"/>
  <c r="DR49" i="1"/>
  <c r="DR50" i="1" s="1"/>
  <c r="DW49" i="1"/>
  <c r="DW50" i="1" s="1"/>
  <c r="EB49" i="1"/>
  <c r="EB50" i="1" s="1"/>
  <c r="DY49" i="1"/>
  <c r="DY50" i="1" s="1"/>
  <c r="DS49" i="1"/>
  <c r="DS50" i="1" s="1"/>
  <c r="BP49" i="1"/>
  <c r="BP50" i="1" s="1"/>
  <c r="DU31" i="1"/>
  <c r="DU29" i="1"/>
  <c r="DI29" i="1"/>
  <c r="DI31" i="1"/>
  <c r="DB29" i="1"/>
  <c r="DB31" i="1"/>
  <c r="CN31" i="1"/>
  <c r="CN29" i="1"/>
  <c r="BZ29" i="1"/>
  <c r="BZ31" i="1"/>
  <c r="BT31" i="1"/>
  <c r="BT29" i="1"/>
  <c r="BR31" i="1"/>
  <c r="BR29" i="1"/>
  <c r="FO29" i="21"/>
  <c r="DU29" i="26"/>
  <c r="DU87" i="26" s="1"/>
  <c r="DU31" i="26"/>
  <c r="DQ31" i="26"/>
  <c r="DQ29" i="26"/>
  <c r="DQ87" i="26" s="1"/>
  <c r="DI31" i="26"/>
  <c r="DI29" i="26"/>
  <c r="DI87" i="26" s="1"/>
  <c r="BI31" i="26"/>
  <c r="BI29" i="26"/>
  <c r="BI82" i="26" s="1"/>
  <c r="AS29" i="26"/>
  <c r="AS84" i="26" s="1"/>
  <c r="AS31" i="26"/>
  <c r="X31" i="26"/>
  <c r="X29" i="26"/>
  <c r="X82" i="26" s="1"/>
  <c r="T31" i="26"/>
  <c r="T29" i="26"/>
  <c r="T82" i="26" s="1"/>
  <c r="P31" i="26"/>
  <c r="P29" i="26"/>
  <c r="P86" i="26" s="1"/>
  <c r="L31" i="26"/>
  <c r="L29" i="26"/>
  <c r="L82" i="26" s="1"/>
  <c r="H31" i="26"/>
  <c r="H29" i="26"/>
  <c r="H87" i="26" s="1"/>
  <c r="AS31" i="8"/>
  <c r="AS29" i="8"/>
  <c r="CG29" i="9"/>
  <c r="CG82" i="9" s="1"/>
  <c r="CG31" i="9"/>
  <c r="AO31" i="9"/>
  <c r="AO29" i="9"/>
  <c r="AO84" i="9" s="1"/>
  <c r="Y31" i="9"/>
  <c r="Y29" i="9"/>
  <c r="Y87" i="9" s="1"/>
  <c r="Q29" i="9"/>
  <c r="Q86" i="9" s="1"/>
  <c r="Q31" i="9"/>
  <c r="I31" i="9"/>
  <c r="I29" i="9"/>
  <c r="I87" i="9" s="1"/>
  <c r="BI29" i="12"/>
  <c r="BI84" i="12" s="1"/>
  <c r="BI31" i="12"/>
  <c r="AU31" i="12"/>
  <c r="AU29" i="12"/>
  <c r="AU82" i="12" s="1"/>
  <c r="AM31" i="12"/>
  <c r="AM29" i="12"/>
  <c r="AM86" i="12" s="1"/>
  <c r="DP31" i="21"/>
  <c r="FS29" i="24"/>
  <c r="FS84" i="24" s="1"/>
  <c r="BI31" i="1"/>
  <c r="CV31" i="21"/>
  <c r="EX31" i="22"/>
  <c r="FS31" i="21"/>
  <c r="FS29" i="21"/>
  <c r="FS86" i="21" s="1"/>
  <c r="FS87" i="21" s="1"/>
  <c r="FG29" i="21"/>
  <c r="FG31" i="21"/>
  <c r="EY31" i="21"/>
  <c r="EY29" i="21"/>
  <c r="ER31" i="21"/>
  <c r="ER29" i="21"/>
  <c r="EN31" i="21"/>
  <c r="EN29" i="21"/>
  <c r="EJ29" i="21"/>
  <c r="EJ31" i="21"/>
  <c r="DX29" i="21"/>
  <c r="DX31" i="21"/>
  <c r="DL31" i="21"/>
  <c r="DL29" i="21"/>
  <c r="CN29" i="21"/>
  <c r="CN31" i="21"/>
  <c r="CB31" i="21"/>
  <c r="CB29" i="21"/>
  <c r="AZ29" i="21"/>
  <c r="AZ83" i="21" s="1"/>
  <c r="AZ31" i="21"/>
  <c r="AR31" i="21"/>
  <c r="AR29" i="21"/>
  <c r="AR81" i="21" s="1"/>
  <c r="AM31" i="21"/>
  <c r="AM29" i="21"/>
  <c r="AM83" i="21" s="1"/>
  <c r="S29" i="21"/>
  <c r="S85" i="21" s="1"/>
  <c r="S31" i="21"/>
  <c r="O29" i="21"/>
  <c r="O85" i="21" s="1"/>
  <c r="O31" i="21"/>
  <c r="K31" i="21"/>
  <c r="K29" i="21"/>
  <c r="K81" i="21" s="1"/>
  <c r="FP29" i="2"/>
  <c r="FP31" i="2"/>
  <c r="FL29" i="2"/>
  <c r="FL31" i="2"/>
  <c r="EK29" i="2"/>
  <c r="EK31" i="2"/>
  <c r="CG31" i="2"/>
  <c r="CG29" i="2"/>
  <c r="BI29" i="2"/>
  <c r="BI31" i="2"/>
  <c r="AS31" i="2"/>
  <c r="AS29" i="2"/>
  <c r="AO31" i="2"/>
  <c r="AO29" i="2"/>
  <c r="AK29" i="2"/>
  <c r="AK31" i="2"/>
  <c r="R29" i="2"/>
  <c r="R31" i="2"/>
  <c r="N31" i="2"/>
  <c r="N29" i="2"/>
  <c r="H29" i="2"/>
  <c r="H31" i="2"/>
  <c r="FQ29" i="22"/>
  <c r="FQ31" i="22"/>
  <c r="FF29" i="22"/>
  <c r="FF31" i="22"/>
  <c r="FB29" i="22"/>
  <c r="FB31" i="22"/>
  <c r="EP29" i="22"/>
  <c r="EP31" i="22"/>
  <c r="EL29" i="22"/>
  <c r="EL31" i="22"/>
  <c r="ED29" i="22"/>
  <c r="ED31" i="22"/>
  <c r="DR29" i="22"/>
  <c r="DR31" i="22"/>
  <c r="DB29" i="22"/>
  <c r="DB31" i="22"/>
  <c r="CP29" i="22"/>
  <c r="CP31" i="22"/>
  <c r="CH31" i="22"/>
  <c r="CH29" i="22"/>
  <c r="BZ31" i="22"/>
  <c r="BZ29" i="22"/>
  <c r="BR31" i="22"/>
  <c r="BR29" i="22"/>
  <c r="BF29" i="22"/>
  <c r="BF31" i="22"/>
  <c r="AO31" i="22"/>
  <c r="AO29" i="22"/>
  <c r="AK31" i="22"/>
  <c r="AK29" i="22"/>
  <c r="V31" i="22"/>
  <c r="V29" i="22"/>
  <c r="V86" i="22" s="1"/>
  <c r="R31" i="22"/>
  <c r="R29" i="22"/>
  <c r="R82" i="22" s="1"/>
  <c r="N29" i="22"/>
  <c r="N86" i="22" s="1"/>
  <c r="N31" i="22"/>
  <c r="J31" i="22"/>
  <c r="J29" i="22"/>
  <c r="J86" i="22" s="1"/>
  <c r="F31" i="22"/>
  <c r="F29" i="22"/>
  <c r="F86" i="22" s="1"/>
  <c r="AL29" i="8"/>
  <c r="AL31" i="8"/>
  <c r="EC31" i="9"/>
  <c r="EC29" i="9"/>
  <c r="EC84" i="9" s="1"/>
  <c r="DY29" i="9"/>
  <c r="DY84" i="9" s="1"/>
  <c r="DY31" i="9"/>
  <c r="DU31" i="9"/>
  <c r="DU29" i="9"/>
  <c r="DU86" i="9" s="1"/>
  <c r="DQ31" i="9"/>
  <c r="DQ29" i="9"/>
  <c r="DQ84" i="9" s="1"/>
  <c r="DI31" i="9"/>
  <c r="DI29" i="9"/>
  <c r="DI86" i="9" s="1"/>
  <c r="AS31" i="9"/>
  <c r="AS29" i="9"/>
  <c r="AS87" i="9" s="1"/>
  <c r="M31" i="9"/>
  <c r="M29" i="9"/>
  <c r="M84" i="9" s="1"/>
  <c r="E31" i="9"/>
  <c r="E29" i="9"/>
  <c r="E82" i="9" s="1"/>
  <c r="FK29" i="24"/>
  <c r="FK86" i="24" s="1"/>
  <c r="FK31" i="24"/>
  <c r="FS31" i="12"/>
  <c r="FS29" i="12"/>
  <c r="FS82" i="12" s="1"/>
  <c r="R31" i="12"/>
  <c r="R29" i="12"/>
  <c r="R84" i="12" s="1"/>
  <c r="G31" i="12"/>
  <c r="G29" i="12"/>
  <c r="G87" i="12" s="1"/>
  <c r="EF29" i="26"/>
  <c r="EF84" i="26" s="1"/>
  <c r="EF31" i="26"/>
  <c r="BK31" i="1"/>
  <c r="AK29" i="1"/>
  <c r="CG31" i="26"/>
  <c r="AJ31" i="26"/>
  <c r="EF29" i="21"/>
  <c r="BT31" i="21"/>
  <c r="DD29" i="21"/>
  <c r="K31" i="12"/>
  <c r="FD31" i="2"/>
  <c r="DJ29" i="22"/>
  <c r="M86" i="26"/>
  <c r="M84" i="26"/>
  <c r="DW87" i="25"/>
  <c r="DW84" i="25"/>
  <c r="FA31" i="1"/>
  <c r="FA29" i="1"/>
  <c r="ES31" i="1"/>
  <c r="ES29" i="1"/>
  <c r="DS29" i="1"/>
  <c r="DS31" i="1"/>
  <c r="AU29" i="1"/>
  <c r="AU31" i="1"/>
  <c r="X29" i="1"/>
  <c r="X31" i="1"/>
  <c r="FN29" i="21"/>
  <c r="FN31" i="21"/>
  <c r="FB31" i="21"/>
  <c r="FB29" i="21"/>
  <c r="Z29" i="21"/>
  <c r="Z86" i="21" s="1"/>
  <c r="Z31" i="21"/>
  <c r="AZ29" i="2"/>
  <c r="AZ31" i="2"/>
  <c r="AJ29" i="2"/>
  <c r="AJ31" i="2"/>
  <c r="D29" i="22"/>
  <c r="D84" i="22" s="1"/>
  <c r="D31" i="22"/>
  <c r="DU29" i="22"/>
  <c r="DU31" i="22"/>
  <c r="DQ31" i="22"/>
  <c r="DQ29" i="22"/>
  <c r="BI31" i="22"/>
  <c r="BI29" i="22"/>
  <c r="BS29" i="8"/>
  <c r="BS31" i="8"/>
  <c r="EL29" i="9"/>
  <c r="EL86" i="9" s="1"/>
  <c r="EL31" i="9"/>
  <c r="CP29" i="11"/>
  <c r="CP87" i="11" s="1"/>
  <c r="CP31" i="11"/>
  <c r="CH31" i="11"/>
  <c r="CH29" i="11"/>
  <c r="CH87" i="11" s="1"/>
  <c r="BR29" i="11"/>
  <c r="BR82" i="11" s="1"/>
  <c r="BR31" i="11"/>
  <c r="D31" i="25"/>
  <c r="D29" i="25"/>
  <c r="D86" i="25" s="1"/>
  <c r="ER31" i="25"/>
  <c r="ER29" i="25"/>
  <c r="ER87" i="25" s="1"/>
  <c r="EJ29" i="25"/>
  <c r="EJ87" i="25" s="1"/>
  <c r="EJ31" i="25"/>
  <c r="EF29" i="25"/>
  <c r="EF84" i="25" s="1"/>
  <c r="EF31" i="25"/>
  <c r="EC31" i="25"/>
  <c r="EC29" i="25"/>
  <c r="EC86" i="25" s="1"/>
  <c r="DY31" i="25"/>
  <c r="DY29" i="25"/>
  <c r="DY82" i="25" s="1"/>
  <c r="AS31" i="25"/>
  <c r="AS29" i="25"/>
  <c r="AS84" i="25" s="1"/>
  <c r="D29" i="12"/>
  <c r="D82" i="12" s="1"/>
  <c r="D31" i="12"/>
  <c r="DS29" i="12"/>
  <c r="DS86" i="12" s="1"/>
  <c r="DS31" i="12"/>
  <c r="EF29" i="1"/>
  <c r="P31" i="1"/>
  <c r="BG31" i="1"/>
  <c r="BG29" i="1"/>
  <c r="D53" i="2"/>
  <c r="E53" i="2" s="1"/>
  <c r="F53" i="2" s="1"/>
  <c r="G53" i="2" s="1"/>
  <c r="H53" i="2" s="1"/>
  <c r="I53" i="2" s="1"/>
  <c r="J53" i="2" s="1"/>
  <c r="K53" i="2" s="1"/>
  <c r="L53" i="2" s="1"/>
  <c r="M53" i="2" s="1"/>
  <c r="N53" i="2" s="1"/>
  <c r="O53" i="2" s="1"/>
  <c r="P53" i="2" s="1"/>
  <c r="Q53" i="2" s="1"/>
  <c r="R53" i="2" s="1"/>
  <c r="S53" i="2" s="1"/>
  <c r="T53" i="2" s="1"/>
  <c r="U53" i="2" s="1"/>
  <c r="V53" i="2" s="1"/>
  <c r="W53" i="2" s="1"/>
  <c r="X53" i="2" s="1"/>
  <c r="Y53" i="2" s="1"/>
  <c r="Z53" i="2" s="1"/>
  <c r="AA53" i="2" s="1"/>
  <c r="AB53" i="2" s="1"/>
  <c r="AC53" i="2" s="1"/>
  <c r="AD53" i="2" s="1"/>
  <c r="AE53" i="2" s="1"/>
  <c r="AF53" i="2" s="1"/>
  <c r="AG53" i="2" s="1"/>
  <c r="AH53" i="2" s="1"/>
  <c r="AI53" i="2" s="1"/>
  <c r="AJ53" i="2" s="1"/>
  <c r="AK53" i="2" s="1"/>
  <c r="AL53" i="2" s="1"/>
  <c r="AM53" i="2" s="1"/>
  <c r="AN53" i="2" s="1"/>
  <c r="AO53" i="2" s="1"/>
  <c r="AP53" i="2" s="1"/>
  <c r="AQ53" i="2" s="1"/>
  <c r="AR53" i="2" s="1"/>
  <c r="AS53" i="2" s="1"/>
  <c r="AT53" i="2" s="1"/>
  <c r="AU53" i="2" s="1"/>
  <c r="AV53" i="2" s="1"/>
  <c r="AW53" i="2" s="1"/>
  <c r="AX53" i="2" s="1"/>
  <c r="AY53" i="2" s="1"/>
  <c r="AZ53" i="2" s="1"/>
  <c r="BA53" i="2" s="1"/>
  <c r="BB53" i="2" s="1"/>
  <c r="BC53" i="2" s="1"/>
  <c r="BD53" i="2" s="1"/>
  <c r="BE53" i="2" s="1"/>
  <c r="D53" i="22"/>
  <c r="E53" i="22" s="1"/>
  <c r="F53" i="22" s="1"/>
  <c r="G53" i="22" s="1"/>
  <c r="H53" i="22" s="1"/>
  <c r="I53" i="22" s="1"/>
  <c r="J53" i="22" s="1"/>
  <c r="K53" i="22" s="1"/>
  <c r="L53" i="22" s="1"/>
  <c r="M53" i="22" s="1"/>
  <c r="N53" i="22" s="1"/>
  <c r="O53" i="22" s="1"/>
  <c r="P53" i="22" s="1"/>
  <c r="Q53" i="22" s="1"/>
  <c r="R53" i="22" s="1"/>
  <c r="S53" i="22" s="1"/>
  <c r="T53" i="22" s="1"/>
  <c r="U53" i="22" s="1"/>
  <c r="V53" i="22" s="1"/>
  <c r="W53" i="22" s="1"/>
  <c r="X53" i="22" s="1"/>
  <c r="Y53" i="22" s="1"/>
  <c r="Z53" i="22" s="1"/>
  <c r="AA53" i="22" s="1"/>
  <c r="AB53" i="22" s="1"/>
  <c r="AC53" i="22" s="1"/>
  <c r="AD53" i="22" s="1"/>
  <c r="AE53" i="22" s="1"/>
  <c r="AF53" i="22" s="1"/>
  <c r="AG53" i="22" s="1"/>
  <c r="AH53" i="22" s="1"/>
  <c r="AI53" i="22" s="1"/>
  <c r="AJ53" i="22" s="1"/>
  <c r="AK53" i="22" s="1"/>
  <c r="AL53" i="22" s="1"/>
  <c r="AM53" i="22" s="1"/>
  <c r="AN53" i="22" s="1"/>
  <c r="AO53" i="22" s="1"/>
  <c r="AP53" i="22" s="1"/>
  <c r="AQ53" i="22" s="1"/>
  <c r="AR53" i="22" s="1"/>
  <c r="AS53" i="22" s="1"/>
  <c r="AT53" i="22" s="1"/>
  <c r="AU53" i="22" s="1"/>
  <c r="AV53" i="22" s="1"/>
  <c r="AW53" i="22" s="1"/>
  <c r="AX53" i="22" s="1"/>
  <c r="AY53" i="22" s="1"/>
  <c r="AZ53" i="22" s="1"/>
  <c r="BA53" i="22" s="1"/>
  <c r="BB53" i="22" s="1"/>
  <c r="BC53" i="22" s="1"/>
  <c r="BD53" i="22" s="1"/>
  <c r="BE53" i="22" s="1"/>
  <c r="D52" i="25"/>
  <c r="E52" i="25" s="1"/>
  <c r="F52" i="25" s="1"/>
  <c r="G52" i="25" s="1"/>
  <c r="H52" i="25" s="1"/>
  <c r="I52" i="25" s="1"/>
  <c r="J52" i="25" s="1"/>
  <c r="K52" i="25" s="1"/>
  <c r="L52" i="25" s="1"/>
  <c r="M52" i="25" s="1"/>
  <c r="N52" i="25" s="1"/>
  <c r="O52" i="25" s="1"/>
  <c r="P52" i="25" s="1"/>
  <c r="Q52" i="25" s="1"/>
  <c r="R52" i="25" s="1"/>
  <c r="S52" i="25" s="1"/>
  <c r="T52" i="25" s="1"/>
  <c r="U52" i="25" s="1"/>
  <c r="V52" i="25" s="1"/>
  <c r="W52" i="25" s="1"/>
  <c r="X52" i="25" s="1"/>
  <c r="Y52" i="25" s="1"/>
  <c r="Z52" i="25" s="1"/>
  <c r="AA52" i="25" s="1"/>
  <c r="AB52" i="25" s="1"/>
  <c r="AC52" i="25" s="1"/>
  <c r="AD52" i="25" s="1"/>
  <c r="AE52" i="25" s="1"/>
  <c r="AF52" i="25" s="1"/>
  <c r="AG52" i="25" s="1"/>
  <c r="AH52" i="25" s="1"/>
  <c r="D53" i="8"/>
  <c r="E53" i="8" s="1"/>
  <c r="F53" i="8" s="1"/>
  <c r="G53" i="8" s="1"/>
  <c r="H53" i="8" s="1"/>
  <c r="I53" i="8" s="1"/>
  <c r="J53" i="8" s="1"/>
  <c r="K53" i="8" s="1"/>
  <c r="L53" i="8" s="1"/>
  <c r="M53" i="8" s="1"/>
  <c r="N53" i="8" s="1"/>
  <c r="O53" i="8" s="1"/>
  <c r="P53" i="8" s="1"/>
  <c r="Q53" i="8" s="1"/>
  <c r="R53" i="8" s="1"/>
  <c r="S53" i="8" s="1"/>
  <c r="T53" i="8" s="1"/>
  <c r="U53" i="8" s="1"/>
  <c r="V53" i="8" s="1"/>
  <c r="W53" i="8" s="1"/>
  <c r="X53" i="8" s="1"/>
  <c r="Y53" i="8" s="1"/>
  <c r="Z53" i="8" s="1"/>
  <c r="AA53" i="8" s="1"/>
  <c r="AB53" i="8" s="1"/>
  <c r="AC53" i="8" s="1"/>
  <c r="AD53" i="8" s="1"/>
  <c r="AE53" i="8" s="1"/>
  <c r="AF53" i="8" s="1"/>
  <c r="AG53" i="8" s="1"/>
  <c r="AH53" i="8" s="1"/>
  <c r="AI53" i="8" s="1"/>
  <c r="AJ53" i="8" s="1"/>
  <c r="AK53" i="8" s="1"/>
  <c r="AL53" i="8" s="1"/>
  <c r="AM53" i="8" s="1"/>
  <c r="AN53" i="8" s="1"/>
  <c r="AO53" i="8" s="1"/>
  <c r="AP53" i="8" s="1"/>
  <c r="AQ53" i="8" s="1"/>
  <c r="AR53" i="8" s="1"/>
  <c r="AS53" i="8" s="1"/>
  <c r="AT53" i="8" s="1"/>
  <c r="AU53" i="8" s="1"/>
  <c r="AV53" i="8" s="1"/>
  <c r="AW53" i="8" s="1"/>
  <c r="AX53" i="8" s="1"/>
  <c r="AY53" i="8" s="1"/>
  <c r="AZ53" i="8" s="1"/>
  <c r="BA53" i="8" s="1"/>
  <c r="BB53" i="8" s="1"/>
  <c r="BC53" i="8" s="1"/>
  <c r="BD53" i="8" s="1"/>
  <c r="BE53" i="8" s="1"/>
  <c r="EC31" i="21"/>
  <c r="EC29" i="21"/>
  <c r="AJ31" i="21"/>
  <c r="AJ29" i="21"/>
  <c r="AJ85" i="21" s="1"/>
  <c r="FA31" i="2"/>
  <c r="FA29" i="2"/>
  <c r="D52" i="2"/>
  <c r="E52" i="2" s="1"/>
  <c r="F52" i="2" s="1"/>
  <c r="G52" i="2" s="1"/>
  <c r="H52" i="2" s="1"/>
  <c r="I52" i="2" s="1"/>
  <c r="J52" i="2" s="1"/>
  <c r="K52" i="2" s="1"/>
  <c r="L52" i="2" s="1"/>
  <c r="M52" i="2" s="1"/>
  <c r="N52" i="2" s="1"/>
  <c r="O52" i="2" s="1"/>
  <c r="P52" i="2" s="1"/>
  <c r="Q52" i="2" s="1"/>
  <c r="R52" i="2" s="1"/>
  <c r="S52" i="2" s="1"/>
  <c r="T52" i="2" s="1"/>
  <c r="U52" i="2" s="1"/>
  <c r="V52" i="2" s="1"/>
  <c r="W52" i="2" s="1"/>
  <c r="X52" i="2" s="1"/>
  <c r="Y52" i="2" s="1"/>
  <c r="Z52" i="2" s="1"/>
  <c r="AA52" i="2" s="1"/>
  <c r="AB52" i="2" s="1"/>
  <c r="AC52" i="2" s="1"/>
  <c r="AD52" i="2" s="1"/>
  <c r="AE52" i="2" s="1"/>
  <c r="AF52" i="2" s="1"/>
  <c r="AG52" i="2" s="1"/>
  <c r="AH52" i="2" s="1"/>
  <c r="D54" i="2"/>
  <c r="E54" i="2" s="1"/>
  <c r="F54" i="2" s="1"/>
  <c r="G54" i="2" s="1"/>
  <c r="H54" i="2" s="1"/>
  <c r="I54" i="2" s="1"/>
  <c r="J54" i="2" s="1"/>
  <c r="K54" i="2" s="1"/>
  <c r="L54" i="2" s="1"/>
  <c r="M54" i="2" s="1"/>
  <c r="N54" i="2" s="1"/>
  <c r="O54" i="2" s="1"/>
  <c r="P54" i="2" s="1"/>
  <c r="Q54" i="2" s="1"/>
  <c r="R54" i="2" s="1"/>
  <c r="S54" i="2" s="1"/>
  <c r="T54" i="2" s="1"/>
  <c r="U54" i="2" s="1"/>
  <c r="V54" i="2" s="1"/>
  <c r="W54" i="2" s="1"/>
  <c r="X54" i="2" s="1"/>
  <c r="Y54" i="2" s="1"/>
  <c r="Z54" i="2" s="1"/>
  <c r="AA54" i="2" s="1"/>
  <c r="AB54" i="2" s="1"/>
  <c r="AC54" i="2" s="1"/>
  <c r="AD54" i="2" s="1"/>
  <c r="AE54" i="2" s="1"/>
  <c r="AF54" i="2" s="1"/>
  <c r="AG54" i="2" s="1"/>
  <c r="AH54" i="2" s="1"/>
  <c r="AI54" i="2" s="1"/>
  <c r="AJ54" i="2" s="1"/>
  <c r="AK54" i="2" s="1"/>
  <c r="AL54" i="2" s="1"/>
  <c r="AM54" i="2" s="1"/>
  <c r="AN54" i="2" s="1"/>
  <c r="AO54" i="2" s="1"/>
  <c r="AP54" i="2" s="1"/>
  <c r="AQ54" i="2" s="1"/>
  <c r="AR54" i="2" s="1"/>
  <c r="AS54" i="2" s="1"/>
  <c r="AT54" i="2" s="1"/>
  <c r="AU54" i="2" s="1"/>
  <c r="AV54" i="2" s="1"/>
  <c r="AW54" i="2" s="1"/>
  <c r="AX54" i="2" s="1"/>
  <c r="AY54" i="2" s="1"/>
  <c r="AZ54" i="2" s="1"/>
  <c r="BA54" i="2" s="1"/>
  <c r="BB54" i="2" s="1"/>
  <c r="BC54" i="2" s="1"/>
  <c r="BD54" i="2" s="1"/>
  <c r="BE54" i="2" s="1"/>
  <c r="BF54" i="2" s="1"/>
  <c r="BG54" i="2" s="1"/>
  <c r="BH54" i="2" s="1"/>
  <c r="BI54" i="2" s="1"/>
  <c r="BJ54" i="2" s="1"/>
  <c r="BK54" i="2" s="1"/>
  <c r="BL54" i="2" s="1"/>
  <c r="BM54" i="2" s="1"/>
  <c r="BN54" i="2" s="1"/>
  <c r="BO54" i="2" s="1"/>
  <c r="BP54" i="2" s="1"/>
  <c r="BQ54" i="2" s="1"/>
  <c r="BR54" i="2" s="1"/>
  <c r="BS54" i="2" s="1"/>
  <c r="BT54" i="2" s="1"/>
  <c r="BU54" i="2" s="1"/>
  <c r="D52" i="22"/>
  <c r="E52" i="22" s="1"/>
  <c r="F52" i="22" s="1"/>
  <c r="G52" i="22" s="1"/>
  <c r="H52" i="22" s="1"/>
  <c r="I52" i="22" s="1"/>
  <c r="J52" i="22" s="1"/>
  <c r="K52" i="22" s="1"/>
  <c r="L52" i="22" s="1"/>
  <c r="M52" i="22" s="1"/>
  <c r="N52" i="22" s="1"/>
  <c r="O52" i="22" s="1"/>
  <c r="P52" i="22" s="1"/>
  <c r="Q52" i="22" s="1"/>
  <c r="R52" i="22" s="1"/>
  <c r="S52" i="22" s="1"/>
  <c r="T52" i="22" s="1"/>
  <c r="U52" i="22" s="1"/>
  <c r="V52" i="22" s="1"/>
  <c r="W52" i="22" s="1"/>
  <c r="X52" i="22" s="1"/>
  <c r="Y52" i="22" s="1"/>
  <c r="Z52" i="22" s="1"/>
  <c r="AA52" i="22" s="1"/>
  <c r="AB52" i="22" s="1"/>
  <c r="AC52" i="22" s="1"/>
  <c r="AD52" i="22" s="1"/>
  <c r="AE52" i="22" s="1"/>
  <c r="AF52" i="22" s="1"/>
  <c r="AG52" i="22" s="1"/>
  <c r="AH52" i="22" s="1"/>
  <c r="D53" i="23"/>
  <c r="E53" i="23" s="1"/>
  <c r="F53" i="23" s="1"/>
  <c r="G53" i="23" s="1"/>
  <c r="H53" i="23" s="1"/>
  <c r="I53" i="23" s="1"/>
  <c r="J53" i="23" s="1"/>
  <c r="K53" i="23" s="1"/>
  <c r="L53" i="23" s="1"/>
  <c r="M53" i="23" s="1"/>
  <c r="N53" i="23" s="1"/>
  <c r="O53" i="23" s="1"/>
  <c r="P53" i="23" s="1"/>
  <c r="Q53" i="23" s="1"/>
  <c r="R53" i="23" s="1"/>
  <c r="S53" i="23" s="1"/>
  <c r="T53" i="23" s="1"/>
  <c r="U53" i="23" s="1"/>
  <c r="V53" i="23" s="1"/>
  <c r="W53" i="23" s="1"/>
  <c r="X53" i="23" s="1"/>
  <c r="Y53" i="23" s="1"/>
  <c r="Z53" i="23" s="1"/>
  <c r="AA53" i="23" s="1"/>
  <c r="AB53" i="23" s="1"/>
  <c r="AC53" i="23" s="1"/>
  <c r="AD53" i="23" s="1"/>
  <c r="AE53" i="23" s="1"/>
  <c r="AF53" i="23" s="1"/>
  <c r="AG53" i="23" s="1"/>
  <c r="AH53" i="23" s="1"/>
  <c r="AI53" i="23" s="1"/>
  <c r="AJ53" i="23" s="1"/>
  <c r="AK53" i="23" s="1"/>
  <c r="AL53" i="23" s="1"/>
  <c r="AM53" i="23" s="1"/>
  <c r="AN53" i="23" s="1"/>
  <c r="AO53" i="23" s="1"/>
  <c r="AP53" i="23" s="1"/>
  <c r="AQ53" i="23" s="1"/>
  <c r="AR53" i="23" s="1"/>
  <c r="AS53" i="23" s="1"/>
  <c r="AT53" i="23" s="1"/>
  <c r="AU53" i="23" s="1"/>
  <c r="AV53" i="23" s="1"/>
  <c r="AW53" i="23" s="1"/>
  <c r="AX53" i="23" s="1"/>
  <c r="AY53" i="23" s="1"/>
  <c r="AZ53" i="23" s="1"/>
  <c r="BA53" i="23" s="1"/>
  <c r="BB53" i="23" s="1"/>
  <c r="BC53" i="23" s="1"/>
  <c r="BD53" i="23" s="1"/>
  <c r="BE53" i="23" s="1"/>
  <c r="D53" i="24"/>
  <c r="E53" i="24" s="1"/>
  <c r="F53" i="24" s="1"/>
  <c r="G53" i="24" s="1"/>
  <c r="H53" i="24" s="1"/>
  <c r="I53" i="24" s="1"/>
  <c r="J53" i="24" s="1"/>
  <c r="K53" i="24" s="1"/>
  <c r="L53" i="24" s="1"/>
  <c r="M53" i="24" s="1"/>
  <c r="N53" i="24" s="1"/>
  <c r="O53" i="24" s="1"/>
  <c r="P53" i="24" s="1"/>
  <c r="Q53" i="24" s="1"/>
  <c r="R53" i="24" s="1"/>
  <c r="S53" i="24" s="1"/>
  <c r="T53" i="24" s="1"/>
  <c r="U53" i="24" s="1"/>
  <c r="V53" i="24" s="1"/>
  <c r="W53" i="24" s="1"/>
  <c r="X53" i="24" s="1"/>
  <c r="Y53" i="24" s="1"/>
  <c r="Z53" i="24" s="1"/>
  <c r="AA53" i="24" s="1"/>
  <c r="AB53" i="24" s="1"/>
  <c r="AC53" i="24" s="1"/>
  <c r="AD53" i="24" s="1"/>
  <c r="AE53" i="24" s="1"/>
  <c r="AF53" i="24" s="1"/>
  <c r="AG53" i="24" s="1"/>
  <c r="AH53" i="24" s="1"/>
  <c r="AI53" i="24" s="1"/>
  <c r="AJ53" i="24" s="1"/>
  <c r="AK53" i="24" s="1"/>
  <c r="AL53" i="24" s="1"/>
  <c r="AM53" i="24" s="1"/>
  <c r="AN53" i="24" s="1"/>
  <c r="AO53" i="24" s="1"/>
  <c r="AP53" i="24" s="1"/>
  <c r="AQ53" i="24" s="1"/>
  <c r="AR53" i="24" s="1"/>
  <c r="AS53" i="24" s="1"/>
  <c r="AT53" i="24" s="1"/>
  <c r="AU53" i="24" s="1"/>
  <c r="AV53" i="24" s="1"/>
  <c r="AW53" i="24" s="1"/>
  <c r="AX53" i="24" s="1"/>
  <c r="AY53" i="24" s="1"/>
  <c r="AZ53" i="24" s="1"/>
  <c r="BA53" i="24" s="1"/>
  <c r="BB53" i="24" s="1"/>
  <c r="BC53" i="24" s="1"/>
  <c r="BD53" i="24" s="1"/>
  <c r="BE53" i="24" s="1"/>
  <c r="D52" i="26"/>
  <c r="E52" i="26" s="1"/>
  <c r="F52" i="26" s="1"/>
  <c r="G52" i="26" s="1"/>
  <c r="H52" i="26" s="1"/>
  <c r="I52" i="26" s="1"/>
  <c r="J52" i="26" s="1"/>
  <c r="K52" i="26" s="1"/>
  <c r="L52" i="26" s="1"/>
  <c r="M52" i="26" s="1"/>
  <c r="N52" i="26" s="1"/>
  <c r="O52" i="26" s="1"/>
  <c r="P52" i="26" s="1"/>
  <c r="Q52" i="26" s="1"/>
  <c r="R52" i="26" s="1"/>
  <c r="S52" i="26" s="1"/>
  <c r="T52" i="26" s="1"/>
  <c r="U52" i="26" s="1"/>
  <c r="V52" i="26" s="1"/>
  <c r="W52" i="26" s="1"/>
  <c r="X52" i="26" s="1"/>
  <c r="Y52" i="26" s="1"/>
  <c r="Z52" i="26" s="1"/>
  <c r="AA52" i="26" s="1"/>
  <c r="AB52" i="26" s="1"/>
  <c r="AC52" i="26" s="1"/>
  <c r="AD52" i="26" s="1"/>
  <c r="AE52" i="26" s="1"/>
  <c r="AF52" i="26" s="1"/>
  <c r="AG52" i="26" s="1"/>
  <c r="AH52" i="26" s="1"/>
  <c r="AI52" i="26" s="1"/>
  <c r="AJ52" i="26" s="1"/>
  <c r="AK52" i="26" s="1"/>
  <c r="AL52" i="26" s="1"/>
  <c r="AM52" i="26" s="1"/>
  <c r="AN52" i="26" s="1"/>
  <c r="AO52" i="26" s="1"/>
  <c r="AP52" i="26" s="1"/>
  <c r="AQ52" i="26" s="1"/>
  <c r="AR52" i="26" s="1"/>
  <c r="AS52" i="26" s="1"/>
  <c r="AT52" i="26" s="1"/>
  <c r="AU52" i="26" s="1"/>
  <c r="AV52" i="26" s="1"/>
  <c r="AW52" i="26" s="1"/>
  <c r="AX52" i="26" s="1"/>
  <c r="AS84" i="22"/>
  <c r="G86" i="24"/>
  <c r="K82" i="22"/>
  <c r="D40" i="1"/>
  <c r="E40" i="1" s="1"/>
  <c r="F40" i="1" s="1"/>
  <c r="G40" i="1" s="1"/>
  <c r="H40" i="1" s="1"/>
  <c r="I40" i="1" s="1"/>
  <c r="J40" i="1" s="1"/>
  <c r="K40" i="1" s="1"/>
  <c r="L40" i="1" s="1"/>
  <c r="M40" i="1" s="1"/>
  <c r="N40" i="1" s="1"/>
  <c r="O40" i="1" s="1"/>
  <c r="P40" i="1" s="1"/>
  <c r="Q40" i="1" s="1"/>
  <c r="R40" i="1" s="1"/>
  <c r="S40" i="1" s="1"/>
  <c r="T40" i="1" s="1"/>
  <c r="U40" i="1" s="1"/>
  <c r="V40" i="1" s="1"/>
  <c r="W40" i="1" s="1"/>
  <c r="X40" i="1" s="1"/>
  <c r="Y40" i="1" s="1"/>
  <c r="Z40" i="1" s="1"/>
  <c r="AA40" i="1" s="1"/>
  <c r="AB40" i="1" s="1"/>
  <c r="AC40" i="1" s="1"/>
  <c r="AD40" i="1" s="1"/>
  <c r="AE40" i="1" s="1"/>
  <c r="AF40" i="1" s="1"/>
  <c r="AG40" i="1" s="1"/>
  <c r="AH40" i="1" s="1"/>
  <c r="AI40" i="1" s="1"/>
  <c r="AJ40" i="1" s="1"/>
  <c r="AK40" i="1" s="1"/>
  <c r="AL40" i="1" s="1"/>
  <c r="AM40" i="1" s="1"/>
  <c r="AN40" i="1" s="1"/>
  <c r="AO40" i="1" s="1"/>
  <c r="AP40" i="1" s="1"/>
  <c r="AQ40" i="1" s="1"/>
  <c r="AR40" i="1" s="1"/>
  <c r="AS40" i="1" s="1"/>
  <c r="AT40" i="1" s="1"/>
  <c r="AU40" i="1" s="1"/>
  <c r="AV40" i="1" s="1"/>
  <c r="AW40" i="1" s="1"/>
  <c r="AX40" i="1" s="1"/>
  <c r="AY40" i="1" s="1"/>
  <c r="AZ40" i="1" s="1"/>
  <c r="BA40" i="1" s="1"/>
  <c r="BB40" i="1" s="1"/>
  <c r="BC40" i="1" s="1"/>
  <c r="BD40" i="1" s="1"/>
  <c r="BE40" i="1" s="1"/>
  <c r="BF40" i="1" s="1"/>
  <c r="BG40" i="1" s="1"/>
  <c r="BH40" i="1" s="1"/>
  <c r="BI40" i="1" s="1"/>
  <c r="BJ40" i="1" s="1"/>
  <c r="BK40" i="1" s="1"/>
  <c r="BL40" i="1" s="1"/>
  <c r="BM40" i="1" s="1"/>
  <c r="BN40" i="1" s="1"/>
  <c r="BO40" i="1" s="1"/>
  <c r="BP40" i="1" s="1"/>
  <c r="BQ40" i="1" s="1"/>
  <c r="BR40" i="1" s="1"/>
  <c r="BS40" i="1" s="1"/>
  <c r="BT40" i="1" s="1"/>
  <c r="BU40" i="1" s="1"/>
  <c r="BV40" i="1" s="1"/>
  <c r="BW40" i="1" s="1"/>
  <c r="BX40" i="1" s="1"/>
  <c r="BY40" i="1" s="1"/>
  <c r="BZ40" i="1" s="1"/>
  <c r="CA40" i="1" s="1"/>
  <c r="CB40" i="1" s="1"/>
  <c r="D40" i="24"/>
  <c r="E40" i="24" s="1"/>
  <c r="F40" i="24" s="1"/>
  <c r="G40" i="24" s="1"/>
  <c r="H40" i="24" s="1"/>
  <c r="I40" i="24" s="1"/>
  <c r="J40" i="24" s="1"/>
  <c r="K40" i="24" s="1"/>
  <c r="L40" i="24" s="1"/>
  <c r="M40" i="24" s="1"/>
  <c r="N40" i="24" s="1"/>
  <c r="O40" i="24" s="1"/>
  <c r="P40" i="24" s="1"/>
  <c r="Q40" i="24" s="1"/>
  <c r="R40" i="24" s="1"/>
  <c r="S40" i="24" s="1"/>
  <c r="T40" i="24" s="1"/>
  <c r="U40" i="24" s="1"/>
  <c r="V40" i="24" s="1"/>
  <c r="W40" i="24" s="1"/>
  <c r="X40" i="24" s="1"/>
  <c r="Y40" i="24" s="1"/>
  <c r="Z40" i="24" s="1"/>
  <c r="AA40" i="24" s="1"/>
  <c r="AB40" i="24" s="1"/>
  <c r="AC40" i="24" s="1"/>
  <c r="AD40" i="24" s="1"/>
  <c r="AE40" i="24" s="1"/>
  <c r="AF40" i="24" s="1"/>
  <c r="AG40" i="24" s="1"/>
  <c r="AH40" i="24" s="1"/>
  <c r="AI40" i="24" s="1"/>
  <c r="AJ40" i="24" s="1"/>
  <c r="AK40" i="24" s="1"/>
  <c r="AL40" i="24" s="1"/>
  <c r="AM40" i="24" s="1"/>
  <c r="AN40" i="24" s="1"/>
  <c r="AO40" i="24" s="1"/>
  <c r="AP40" i="24" s="1"/>
  <c r="AQ40" i="24" s="1"/>
  <c r="AR40" i="24" s="1"/>
  <c r="AS40" i="24" s="1"/>
  <c r="AT40" i="24" s="1"/>
  <c r="AU40" i="24" s="1"/>
  <c r="AV40" i="24" s="1"/>
  <c r="AW40" i="24" s="1"/>
  <c r="AX40" i="24" s="1"/>
  <c r="AY40" i="24" s="1"/>
  <c r="AZ40" i="24" s="1"/>
  <c r="BA40" i="24" s="1"/>
  <c r="BB40" i="24" s="1"/>
  <c r="BC40" i="24" s="1"/>
  <c r="BD40" i="24" s="1"/>
  <c r="BE40" i="24" s="1"/>
  <c r="BF40" i="24" s="1"/>
  <c r="BG40" i="24" s="1"/>
  <c r="BH40" i="24" s="1"/>
  <c r="BI40" i="24" s="1"/>
  <c r="BJ40" i="24" s="1"/>
  <c r="BK40" i="24" s="1"/>
  <c r="BL40" i="24" s="1"/>
  <c r="BM40" i="24" s="1"/>
  <c r="BN40" i="24" s="1"/>
  <c r="BO40" i="24" s="1"/>
  <c r="BP40" i="24" s="1"/>
  <c r="BQ40" i="24" s="1"/>
  <c r="BR40" i="24" s="1"/>
  <c r="BS40" i="24" s="1"/>
  <c r="BT40" i="24" s="1"/>
  <c r="BU40" i="24" s="1"/>
  <c r="BV40" i="24" s="1"/>
  <c r="BW40" i="24" s="1"/>
  <c r="BX40" i="24" s="1"/>
  <c r="BY40" i="24" s="1"/>
  <c r="BZ40" i="24" s="1"/>
  <c r="CA40" i="24" s="1"/>
  <c r="CB40" i="24" s="1"/>
  <c r="D39" i="24"/>
  <c r="E39" i="24" s="1"/>
  <c r="F39" i="24" s="1"/>
  <c r="G39" i="24" s="1"/>
  <c r="H39" i="24" s="1"/>
  <c r="I39" i="24" s="1"/>
  <c r="J39" i="24" s="1"/>
  <c r="K39" i="24" s="1"/>
  <c r="L39" i="24" s="1"/>
  <c r="M39" i="24" s="1"/>
  <c r="N39" i="24" s="1"/>
  <c r="O39" i="24" s="1"/>
  <c r="P39" i="24" s="1"/>
  <c r="Q39" i="24" s="1"/>
  <c r="R39" i="24" s="1"/>
  <c r="S39" i="24" s="1"/>
  <c r="T39" i="24" s="1"/>
  <c r="U39" i="24" s="1"/>
  <c r="V39" i="24" s="1"/>
  <c r="W39" i="24" s="1"/>
  <c r="X39" i="24" s="1"/>
  <c r="Y39" i="24" s="1"/>
  <c r="Z39" i="24" s="1"/>
  <c r="AA39" i="24" s="1"/>
  <c r="D38" i="24"/>
  <c r="E38" i="24" s="1"/>
  <c r="F38" i="24" s="1"/>
  <c r="G38" i="24" s="1"/>
  <c r="H38" i="24" s="1"/>
  <c r="I38" i="24" s="1"/>
  <c r="J38" i="24" s="1"/>
  <c r="K38" i="24" s="1"/>
  <c r="L38" i="24" s="1"/>
  <c r="M38" i="24" s="1"/>
  <c r="N38" i="24" s="1"/>
  <c r="O38" i="24" s="1"/>
  <c r="P38" i="24" s="1"/>
  <c r="Q38" i="24" s="1"/>
  <c r="R38" i="24" s="1"/>
  <c r="S38" i="24" s="1"/>
  <c r="T38" i="24" s="1"/>
  <c r="U38" i="24" s="1"/>
  <c r="V38" i="24" s="1"/>
  <c r="W38" i="24" s="1"/>
  <c r="X38" i="24" s="1"/>
  <c r="Y38" i="24" s="1"/>
  <c r="Z38" i="24" s="1"/>
  <c r="AA38" i="24" s="1"/>
  <c r="AB38" i="24" s="1"/>
  <c r="AC38" i="24" s="1"/>
  <c r="AD38" i="24" s="1"/>
  <c r="AE38" i="24" s="1"/>
  <c r="AF38" i="24" s="1"/>
  <c r="AG38" i="24" s="1"/>
  <c r="AH38" i="24" s="1"/>
  <c r="AI38" i="24" s="1"/>
  <c r="AJ38" i="24" s="1"/>
  <c r="AK38" i="24" s="1"/>
  <c r="AL38" i="24" s="1"/>
  <c r="AM38" i="24" s="1"/>
  <c r="AN38" i="24" s="1"/>
  <c r="AO38" i="24" s="1"/>
  <c r="AP38" i="24" s="1"/>
  <c r="AQ38" i="24" s="1"/>
  <c r="AR38" i="24" s="1"/>
  <c r="AS38" i="24" s="1"/>
  <c r="AT38" i="24" s="1"/>
  <c r="AU38" i="24" s="1"/>
  <c r="AV38" i="24" s="1"/>
  <c r="AW38" i="24" s="1"/>
  <c r="AX38" i="24" s="1"/>
  <c r="AY38" i="24" s="1"/>
  <c r="AZ38" i="24" s="1"/>
  <c r="BA38" i="24" s="1"/>
  <c r="BB38" i="24" s="1"/>
  <c r="BC38" i="24" s="1"/>
  <c r="BD38" i="24" s="1"/>
  <c r="BE38" i="24" s="1"/>
  <c r="BF38" i="24" s="1"/>
  <c r="BG38" i="24" s="1"/>
  <c r="BH38" i="24" s="1"/>
  <c r="BI38" i="24" s="1"/>
  <c r="BJ38" i="24" s="1"/>
  <c r="BK38" i="24" s="1"/>
  <c r="BL38" i="24" s="1"/>
  <c r="BM38" i="24" s="1"/>
  <c r="BN38" i="24" s="1"/>
  <c r="BO38" i="24" s="1"/>
  <c r="BP38" i="24" s="1"/>
  <c r="BQ38" i="24" s="1"/>
  <c r="BR38" i="24" s="1"/>
  <c r="BS38" i="24" s="1"/>
  <c r="BT38" i="24" s="1"/>
  <c r="BU38" i="24" s="1"/>
  <c r="BV38" i="24" s="1"/>
  <c r="BW38" i="24" s="1"/>
  <c r="BX38" i="24" s="1"/>
  <c r="BY38" i="24" s="1"/>
  <c r="BZ38" i="24" s="1"/>
  <c r="CA38" i="24" s="1"/>
  <c r="CB38" i="24" s="1"/>
  <c r="U86" i="26"/>
  <c r="K86" i="22"/>
  <c r="AS86" i="22"/>
  <c r="N86" i="24"/>
  <c r="D39" i="2"/>
  <c r="E39" i="2" s="1"/>
  <c r="F39" i="2" s="1"/>
  <c r="G39" i="2" s="1"/>
  <c r="H39" i="2" s="1"/>
  <c r="I39" i="2" s="1"/>
  <c r="J39" i="2" s="1"/>
  <c r="K39" i="2" s="1"/>
  <c r="L39" i="2" s="1"/>
  <c r="M39" i="2" s="1"/>
  <c r="N39" i="2" s="1"/>
  <c r="O39" i="2" s="1"/>
  <c r="P39" i="2" s="1"/>
  <c r="Q39" i="2" s="1"/>
  <c r="R39" i="2" s="1"/>
  <c r="S39" i="2" s="1"/>
  <c r="T39" i="2" s="1"/>
  <c r="U39" i="2" s="1"/>
  <c r="V39" i="2" s="1"/>
  <c r="W39" i="2" s="1"/>
  <c r="X39" i="2" s="1"/>
  <c r="Y39" i="2" s="1"/>
  <c r="Z39" i="2" s="1"/>
  <c r="AA39" i="2" s="1"/>
  <c r="D38" i="2"/>
  <c r="E38" i="2" s="1"/>
  <c r="F38" i="2" s="1"/>
  <c r="G38" i="2" s="1"/>
  <c r="H38" i="2" s="1"/>
  <c r="I38" i="2" s="1"/>
  <c r="J38" i="2" s="1"/>
  <c r="K38" i="2" s="1"/>
  <c r="L38" i="2" s="1"/>
  <c r="M38" i="2" s="1"/>
  <c r="N38" i="2" s="1"/>
  <c r="O38" i="2" s="1"/>
  <c r="P38" i="2" s="1"/>
  <c r="Q38" i="2" s="1"/>
  <c r="R38" i="2" s="1"/>
  <c r="S38" i="2" s="1"/>
  <c r="T38" i="2" s="1"/>
  <c r="U38" i="2" s="1"/>
  <c r="V38" i="2" s="1"/>
  <c r="W38" i="2" s="1"/>
  <c r="X38" i="2" s="1"/>
  <c r="Y38" i="2" s="1"/>
  <c r="Z38" i="2" s="1"/>
  <c r="AA38" i="2" s="1"/>
  <c r="AB38" i="2" s="1"/>
  <c r="AC38" i="2" s="1"/>
  <c r="AD38" i="2" s="1"/>
  <c r="AE38" i="2" s="1"/>
  <c r="AF38" i="2" s="1"/>
  <c r="AG38" i="2" s="1"/>
  <c r="AH38" i="2" s="1"/>
  <c r="AI38" i="2" s="1"/>
  <c r="AJ38" i="2" s="1"/>
  <c r="AK38" i="2" s="1"/>
  <c r="AL38" i="2" s="1"/>
  <c r="AM38" i="2" s="1"/>
  <c r="AN38" i="2" s="1"/>
  <c r="AO38" i="2" s="1"/>
  <c r="AP38" i="2" s="1"/>
  <c r="AQ38" i="2" s="1"/>
  <c r="AR38" i="2" s="1"/>
  <c r="AS38" i="2" s="1"/>
  <c r="AT38" i="2" s="1"/>
  <c r="AU38" i="2" s="1"/>
  <c r="AV38" i="2" s="1"/>
  <c r="AW38" i="2" s="1"/>
  <c r="AX38" i="2" s="1"/>
  <c r="AY38" i="2" s="1"/>
  <c r="AZ38" i="2" s="1"/>
  <c r="BA38" i="2" s="1"/>
  <c r="BB38" i="2" s="1"/>
  <c r="BC38" i="2" s="1"/>
  <c r="BD38" i="2" s="1"/>
  <c r="BE38" i="2" s="1"/>
  <c r="BF38" i="2" s="1"/>
  <c r="BG38" i="2" s="1"/>
  <c r="BH38" i="2" s="1"/>
  <c r="BI38" i="2" s="1"/>
  <c r="BJ38" i="2" s="1"/>
  <c r="BK38" i="2" s="1"/>
  <c r="BL38" i="2" s="1"/>
  <c r="BM38" i="2" s="1"/>
  <c r="BN38" i="2" s="1"/>
  <c r="BO38" i="2" s="1"/>
  <c r="BP38" i="2" s="1"/>
  <c r="BQ38" i="2" s="1"/>
  <c r="BR38" i="2" s="1"/>
  <c r="BS38" i="2" s="1"/>
  <c r="BT38" i="2" s="1"/>
  <c r="BU38" i="2" s="1"/>
  <c r="BV38" i="2" s="1"/>
  <c r="BW38" i="2" s="1"/>
  <c r="BX38" i="2" s="1"/>
  <c r="BY38" i="2" s="1"/>
  <c r="BZ38" i="2" s="1"/>
  <c r="CA38" i="2" s="1"/>
  <c r="CB38" i="2" s="1"/>
  <c r="D40" i="22"/>
  <c r="E40" i="22" s="1"/>
  <c r="F40" i="22" s="1"/>
  <c r="G40" i="22" s="1"/>
  <c r="H40" i="22" s="1"/>
  <c r="I40" i="22" s="1"/>
  <c r="J40" i="22" s="1"/>
  <c r="K40" i="22" s="1"/>
  <c r="L40" i="22" s="1"/>
  <c r="M40" i="22" s="1"/>
  <c r="N40" i="22" s="1"/>
  <c r="O40" i="22" s="1"/>
  <c r="P40" i="22" s="1"/>
  <c r="Q40" i="22" s="1"/>
  <c r="R40" i="22" s="1"/>
  <c r="S40" i="22" s="1"/>
  <c r="T40" i="22" s="1"/>
  <c r="U40" i="22" s="1"/>
  <c r="V40" i="22" s="1"/>
  <c r="W40" i="22" s="1"/>
  <c r="X40" i="22" s="1"/>
  <c r="Y40" i="22" s="1"/>
  <c r="Z40" i="22" s="1"/>
  <c r="AA40" i="22" s="1"/>
  <c r="AB40" i="22" s="1"/>
  <c r="AC40" i="22" s="1"/>
  <c r="AD40" i="22" s="1"/>
  <c r="AE40" i="22" s="1"/>
  <c r="AF40" i="22" s="1"/>
  <c r="AG40" i="22" s="1"/>
  <c r="AH40" i="22" s="1"/>
  <c r="AI40" i="22" s="1"/>
  <c r="AJ40" i="22" s="1"/>
  <c r="AK40" i="22" s="1"/>
  <c r="AL40" i="22" s="1"/>
  <c r="AM40" i="22" s="1"/>
  <c r="AN40" i="22" s="1"/>
  <c r="AO40" i="22" s="1"/>
  <c r="AP40" i="22" s="1"/>
  <c r="AQ40" i="22" s="1"/>
  <c r="AR40" i="22" s="1"/>
  <c r="AS40" i="22" s="1"/>
  <c r="AT40" i="22" s="1"/>
  <c r="AU40" i="22" s="1"/>
  <c r="AV40" i="22" s="1"/>
  <c r="AW40" i="22" s="1"/>
  <c r="AX40" i="22" s="1"/>
  <c r="AY40" i="22" s="1"/>
  <c r="AZ40" i="22" s="1"/>
  <c r="BA40" i="22" s="1"/>
  <c r="BB40" i="22" s="1"/>
  <c r="BC40" i="22" s="1"/>
  <c r="BD40" i="22" s="1"/>
  <c r="BE40" i="22" s="1"/>
  <c r="BF40" i="22" s="1"/>
  <c r="BG40" i="22" s="1"/>
  <c r="BH40" i="22" s="1"/>
  <c r="BI40" i="22" s="1"/>
  <c r="BJ40" i="22" s="1"/>
  <c r="BK40" i="22" s="1"/>
  <c r="BL40" i="22" s="1"/>
  <c r="BM40" i="22" s="1"/>
  <c r="BN40" i="22" s="1"/>
  <c r="BO40" i="22" s="1"/>
  <c r="BP40" i="22" s="1"/>
  <c r="BQ40" i="22" s="1"/>
  <c r="BR40" i="22" s="1"/>
  <c r="BS40" i="22" s="1"/>
  <c r="BT40" i="22" s="1"/>
  <c r="BU40" i="22" s="1"/>
  <c r="BV40" i="22" s="1"/>
  <c r="BW40" i="22" s="1"/>
  <c r="BX40" i="22" s="1"/>
  <c r="BY40" i="22" s="1"/>
  <c r="BZ40" i="22" s="1"/>
  <c r="CA40" i="22" s="1"/>
  <c r="CB40" i="22" s="1"/>
  <c r="CV81" i="21"/>
  <c r="CV85" i="21"/>
  <c r="AA49" i="24"/>
  <c r="AA50" i="24" s="1"/>
  <c r="EW49" i="24"/>
  <c r="EW50" i="24" s="1"/>
  <c r="EA49" i="24"/>
  <c r="EA50" i="24" s="1"/>
  <c r="AR49" i="24"/>
  <c r="AR50" i="24" s="1"/>
  <c r="CB49" i="24"/>
  <c r="CB50" i="24" s="1"/>
  <c r="EE49" i="24"/>
  <c r="EE50" i="24" s="1"/>
  <c r="V49" i="24"/>
  <c r="V50" i="24" s="1"/>
  <c r="BY49" i="24"/>
  <c r="BY50" i="24" s="1"/>
  <c r="BK49" i="24"/>
  <c r="BK50" i="24" s="1"/>
  <c r="EF49" i="11"/>
  <c r="EF50" i="11" s="1"/>
  <c r="AG49" i="11"/>
  <c r="AG50" i="11" s="1"/>
  <c r="FN49" i="11"/>
  <c r="FN50" i="11" s="1"/>
  <c r="CA49" i="11"/>
  <c r="CA50" i="11" s="1"/>
  <c r="FS49" i="11"/>
  <c r="FS50" i="11" s="1"/>
  <c r="DS49" i="11"/>
  <c r="DS50" i="11" s="1"/>
  <c r="AJ49" i="22"/>
  <c r="AJ50" i="22" s="1"/>
  <c r="BX49" i="2"/>
  <c r="BX50" i="2" s="1"/>
  <c r="FI49" i="1"/>
  <c r="FI50" i="1" s="1"/>
  <c r="DX49" i="1"/>
  <c r="DX50" i="1" s="1"/>
  <c r="CU49" i="1"/>
  <c r="CU50" i="1" s="1"/>
  <c r="BB49" i="1"/>
  <c r="BB50" i="1" s="1"/>
  <c r="ED49" i="1"/>
  <c r="ED50" i="1" s="1"/>
  <c r="DL49" i="1"/>
  <c r="DL50" i="1" s="1"/>
  <c r="AZ49" i="1"/>
  <c r="AZ50" i="1" s="1"/>
  <c r="CF49" i="1"/>
  <c r="CF50" i="1" s="1"/>
  <c r="W49" i="1"/>
  <c r="W50" i="1" s="1"/>
  <c r="FP49" i="21"/>
  <c r="FP50" i="21" s="1"/>
  <c r="BJ49" i="21"/>
  <c r="BJ50" i="21" s="1"/>
  <c r="BG49" i="22"/>
  <c r="BG50" i="22" s="1"/>
  <c r="I49" i="8"/>
  <c r="I50" i="8" s="1"/>
  <c r="FA49" i="23"/>
  <c r="FA50" i="23" s="1"/>
  <c r="CU49" i="24"/>
  <c r="CU50" i="24" s="1"/>
  <c r="CY49" i="26"/>
  <c r="CY50" i="26" s="1"/>
  <c r="CS49" i="1"/>
  <c r="CS50" i="1" s="1"/>
  <c r="EI49" i="21"/>
  <c r="EI50" i="21" s="1"/>
  <c r="CV49" i="21"/>
  <c r="CV50" i="21" s="1"/>
  <c r="I49" i="21"/>
  <c r="I50" i="21" s="1"/>
  <c r="DM49" i="21"/>
  <c r="DM50" i="21" s="1"/>
  <c r="BO49" i="21"/>
  <c r="BO50" i="21" s="1"/>
  <c r="DJ49" i="21"/>
  <c r="DJ50" i="21" s="1"/>
  <c r="AV49" i="21"/>
  <c r="AV50" i="21" s="1"/>
  <c r="EP49" i="21"/>
  <c r="EP50" i="21" s="1"/>
  <c r="AA49" i="21"/>
  <c r="AA50" i="21" s="1"/>
  <c r="M49" i="21"/>
  <c r="M50" i="21" s="1"/>
  <c r="EK49" i="21"/>
  <c r="EK50" i="21" s="1"/>
  <c r="CI49" i="21"/>
  <c r="CI50" i="21" s="1"/>
  <c r="EZ49" i="21"/>
  <c r="EZ50" i="21" s="1"/>
  <c r="S49" i="8"/>
  <c r="S50" i="8" s="1"/>
  <c r="U49" i="8"/>
  <c r="U50" i="8" s="1"/>
  <c r="E49" i="8"/>
  <c r="E50" i="8" s="1"/>
  <c r="C74" i="25"/>
  <c r="BY49" i="25" s="1"/>
  <c r="BY50" i="25" s="1"/>
  <c r="AH49" i="25"/>
  <c r="AH50" i="25" s="1"/>
  <c r="AD49" i="25"/>
  <c r="AD50" i="25" s="1"/>
  <c r="D49" i="25"/>
  <c r="D50" i="25" s="1"/>
  <c r="CV83" i="21"/>
  <c r="AY49" i="11"/>
  <c r="AY50" i="11" s="1"/>
  <c r="CN49" i="2"/>
  <c r="CN50" i="2" s="1"/>
  <c r="EN49" i="2"/>
  <c r="EN50" i="2" s="1"/>
  <c r="AJ49" i="1"/>
  <c r="AJ50" i="1" s="1"/>
  <c r="DD49" i="1"/>
  <c r="DD50" i="1" s="1"/>
  <c r="CX49" i="1"/>
  <c r="CX50" i="1" s="1"/>
  <c r="FG49" i="1"/>
  <c r="FG50" i="1" s="1"/>
  <c r="V49" i="1"/>
  <c r="V50" i="1" s="1"/>
  <c r="EC49" i="1"/>
  <c r="EC50" i="1" s="1"/>
  <c r="N49" i="1"/>
  <c r="N50" i="1" s="1"/>
  <c r="AY49" i="1"/>
  <c r="AY50" i="1" s="1"/>
  <c r="FR49" i="1"/>
  <c r="FR50" i="1" s="1"/>
  <c r="BD49" i="1"/>
  <c r="BD50" i="1" s="1"/>
  <c r="BR49" i="1"/>
  <c r="BR50" i="1" s="1"/>
  <c r="FC49" i="1"/>
  <c r="FC50" i="1" s="1"/>
  <c r="EI49" i="1"/>
  <c r="EI50" i="1" s="1"/>
  <c r="FD49" i="1"/>
  <c r="FD50" i="1" s="1"/>
  <c r="CR49" i="1"/>
  <c r="CR50" i="1" s="1"/>
  <c r="CC49" i="1"/>
  <c r="CC50" i="1" s="1"/>
  <c r="S50" i="1"/>
  <c r="G49" i="1"/>
  <c r="G50" i="1" s="1"/>
  <c r="J49" i="21"/>
  <c r="J50" i="21" s="1"/>
  <c r="H49" i="21"/>
  <c r="H50" i="21" s="1"/>
  <c r="BS49" i="21"/>
  <c r="BS50" i="21" s="1"/>
  <c r="AA49" i="22"/>
  <c r="AA50" i="22" s="1"/>
  <c r="AN49" i="8"/>
  <c r="AN50" i="8" s="1"/>
  <c r="AR49" i="23"/>
  <c r="AR50" i="23" s="1"/>
  <c r="O49" i="24"/>
  <c r="O50" i="24" s="1"/>
  <c r="W49" i="24"/>
  <c r="W50" i="24" s="1"/>
  <c r="EG49" i="11"/>
  <c r="EG50" i="11" s="1"/>
  <c r="AG49" i="12"/>
  <c r="AG50" i="12" s="1"/>
  <c r="D49" i="1"/>
  <c r="CM49" i="1"/>
  <c r="CM50" i="1" s="1"/>
  <c r="FO49" i="1"/>
  <c r="FO50" i="1" s="1"/>
  <c r="H49" i="1"/>
  <c r="H50" i="1" s="1"/>
  <c r="AW49" i="1"/>
  <c r="AW50" i="1" s="1"/>
  <c r="C77" i="1"/>
  <c r="C71" i="1" s="1"/>
  <c r="C72" i="1" s="1"/>
  <c r="EF49" i="1"/>
  <c r="EF50" i="1" s="1"/>
  <c r="BX49" i="1"/>
  <c r="BX50" i="1" s="1"/>
  <c r="EW49" i="1"/>
  <c r="EW50" i="1" s="1"/>
  <c r="FB49" i="1"/>
  <c r="FB50" i="1" s="1"/>
  <c r="CB49" i="1"/>
  <c r="CB50" i="1" s="1"/>
  <c r="E49" i="1"/>
  <c r="E50" i="1" s="1"/>
  <c r="J49" i="1"/>
  <c r="J50" i="1" s="1"/>
  <c r="X49" i="1"/>
  <c r="X50" i="1" s="1"/>
  <c r="AG49" i="1"/>
  <c r="AG50" i="1" s="1"/>
  <c r="AV49" i="1"/>
  <c r="AV50" i="1" s="1"/>
  <c r="AT49" i="1"/>
  <c r="AT50" i="1" s="1"/>
  <c r="Y49" i="1"/>
  <c r="Y50" i="1" s="1"/>
  <c r="BI49" i="1"/>
  <c r="BI50" i="1" s="1"/>
  <c r="CP49" i="1"/>
  <c r="CP50" i="1" s="1"/>
  <c r="CL49" i="1"/>
  <c r="CL50" i="1" s="1"/>
  <c r="EP49" i="1"/>
  <c r="EP50" i="1" s="1"/>
  <c r="EV49" i="1"/>
  <c r="EV50" i="1" s="1"/>
  <c r="EJ49" i="1"/>
  <c r="EJ50" i="1" s="1"/>
  <c r="EH49" i="1"/>
  <c r="EH50" i="1" s="1"/>
  <c r="BE49" i="1"/>
  <c r="BE50" i="1" s="1"/>
  <c r="BW49" i="1"/>
  <c r="BW50" i="1" s="1"/>
  <c r="DM49" i="1"/>
  <c r="DM50" i="1" s="1"/>
  <c r="ER49" i="1"/>
  <c r="ER50" i="1" s="1"/>
  <c r="FM49" i="1"/>
  <c r="FM50" i="1" s="1"/>
  <c r="CO49" i="1"/>
  <c r="CO50" i="1" s="1"/>
  <c r="EY49" i="1"/>
  <c r="EY50" i="1" s="1"/>
  <c r="O49" i="1"/>
  <c r="O50" i="1" s="1"/>
  <c r="AB49" i="1"/>
  <c r="AB50" i="1" s="1"/>
  <c r="DB49" i="1"/>
  <c r="DB50" i="1" s="1"/>
  <c r="DE49" i="1"/>
  <c r="DE50" i="1" s="1"/>
  <c r="AL49" i="1"/>
  <c r="AL50" i="1" s="1"/>
  <c r="AF49" i="1"/>
  <c r="AF50" i="1" s="1"/>
  <c r="R49" i="1"/>
  <c r="R50" i="1" s="1"/>
  <c r="K49" i="1"/>
  <c r="K50" i="1" s="1"/>
  <c r="DI49" i="1"/>
  <c r="DI50" i="1" s="1"/>
  <c r="CE49" i="1"/>
  <c r="CE50" i="1" s="1"/>
  <c r="AX49" i="1"/>
  <c r="AX50" i="1" s="1"/>
  <c r="AC49" i="1"/>
  <c r="AC50" i="1" s="1"/>
  <c r="DU49" i="1"/>
  <c r="DU50" i="1" s="1"/>
  <c r="DJ49" i="1"/>
  <c r="DJ50" i="1" s="1"/>
  <c r="DZ49" i="1"/>
  <c r="DZ50" i="1" s="1"/>
  <c r="BN49" i="1"/>
  <c r="BN50" i="1" s="1"/>
  <c r="BU49" i="1"/>
  <c r="BU50" i="1" s="1"/>
  <c r="DA49" i="1"/>
  <c r="DA50" i="1" s="1"/>
  <c r="L49" i="1"/>
  <c r="L50" i="1" s="1"/>
  <c r="CV49" i="1"/>
  <c r="CV50" i="1" s="1"/>
  <c r="FP49" i="1"/>
  <c r="FP50" i="1" s="1"/>
  <c r="ET49" i="1"/>
  <c r="ET50" i="1" s="1"/>
  <c r="AE49" i="1"/>
  <c r="AE50" i="1" s="1"/>
  <c r="AP49" i="1"/>
  <c r="AP50" i="1" s="1"/>
  <c r="P49" i="1"/>
  <c r="P50" i="1" s="1"/>
  <c r="EK49" i="1"/>
  <c r="EK50" i="1" s="1"/>
  <c r="DO49" i="1"/>
  <c r="DO50" i="1" s="1"/>
  <c r="CT49" i="1"/>
  <c r="CT50" i="1" s="1"/>
  <c r="EO49" i="1"/>
  <c r="EO50" i="1" s="1"/>
  <c r="DQ49" i="1"/>
  <c r="DQ50" i="1" s="1"/>
  <c r="BQ49" i="1"/>
  <c r="BQ50" i="1" s="1"/>
  <c r="DT49" i="1"/>
  <c r="DT50" i="1" s="1"/>
  <c r="AI49" i="1"/>
  <c r="AI50" i="1" s="1"/>
  <c r="FA49" i="1"/>
  <c r="FA50" i="1" s="1"/>
  <c r="EE49" i="1"/>
  <c r="EE50" i="1" s="1"/>
  <c r="AU49" i="1"/>
  <c r="AU50" i="1" s="1"/>
  <c r="DP49" i="1"/>
  <c r="DP50" i="1" s="1"/>
  <c r="CA49" i="1"/>
  <c r="CA50" i="1" s="1"/>
  <c r="DK49" i="1"/>
  <c r="DK50" i="1" s="1"/>
  <c r="EG49" i="1"/>
  <c r="EG50" i="1" s="1"/>
  <c r="CQ49" i="1"/>
  <c r="CQ50" i="1" s="1"/>
  <c r="ES49" i="1"/>
  <c r="ES50" i="1" s="1"/>
  <c r="CG49" i="1"/>
  <c r="CG50" i="1" s="1"/>
  <c r="I49" i="1"/>
  <c r="I50" i="1" s="1"/>
  <c r="AZ49" i="2"/>
  <c r="AZ50" i="2" s="1"/>
  <c r="L49" i="2"/>
  <c r="L50" i="2" s="1"/>
  <c r="AU49" i="2"/>
  <c r="AU50" i="2" s="1"/>
  <c r="BO49" i="2"/>
  <c r="BO50" i="2" s="1"/>
  <c r="CI49" i="2"/>
  <c r="CI50" i="2" s="1"/>
  <c r="ES49" i="2"/>
  <c r="ES50" i="2" s="1"/>
  <c r="CB49" i="2"/>
  <c r="CB50" i="2" s="1"/>
  <c r="AH49" i="2"/>
  <c r="AH50" i="2" s="1"/>
  <c r="W49" i="2"/>
  <c r="W50" i="2" s="1"/>
  <c r="DC49" i="2"/>
  <c r="DC50" i="2" s="1"/>
  <c r="CR49" i="2"/>
  <c r="CR50" i="2" s="1"/>
  <c r="CV49" i="2"/>
  <c r="CV50" i="2" s="1"/>
  <c r="CM49" i="2"/>
  <c r="CM50" i="2" s="1"/>
  <c r="FC49" i="2"/>
  <c r="FC50" i="2" s="1"/>
  <c r="DT49" i="23"/>
  <c r="DT50" i="23" s="1"/>
  <c r="BF49" i="23"/>
  <c r="BF50" i="23" s="1"/>
  <c r="DQ49" i="23"/>
  <c r="DQ50" i="23" s="1"/>
  <c r="CU49" i="23"/>
  <c r="CU50" i="23" s="1"/>
  <c r="BB49" i="23"/>
  <c r="BB50" i="23" s="1"/>
  <c r="BG49" i="23"/>
  <c r="BG50" i="23" s="1"/>
  <c r="ET49" i="23"/>
  <c r="ET50" i="23" s="1"/>
  <c r="EN49" i="23"/>
  <c r="EN50" i="23" s="1"/>
  <c r="FD49" i="23"/>
  <c r="FD50" i="23" s="1"/>
  <c r="CV86" i="21"/>
  <c r="CY49" i="2"/>
  <c r="CY50" i="2" s="1"/>
  <c r="FJ49" i="1"/>
  <c r="FJ50" i="1" s="1"/>
  <c r="Z49" i="1"/>
  <c r="Z50" i="1" s="1"/>
  <c r="T49" i="1"/>
  <c r="T50" i="1" s="1"/>
  <c r="EU49" i="1"/>
  <c r="EU50" i="1" s="1"/>
  <c r="EL49" i="1"/>
  <c r="EL50" i="1" s="1"/>
  <c r="AH49" i="1"/>
  <c r="AH50" i="1" s="1"/>
  <c r="BS49" i="1"/>
  <c r="BS50" i="1" s="1"/>
  <c r="AQ49" i="1"/>
  <c r="AQ50" i="1" s="1"/>
  <c r="M49" i="1"/>
  <c r="M50" i="1" s="1"/>
  <c r="BN49" i="21"/>
  <c r="BN50" i="21" s="1"/>
  <c r="BB49" i="2"/>
  <c r="BB50" i="2" s="1"/>
  <c r="FO49" i="22"/>
  <c r="FO50" i="22" s="1"/>
  <c r="CJ49" i="23"/>
  <c r="CJ50" i="23" s="1"/>
  <c r="DI49" i="24"/>
  <c r="DI50" i="24" s="1"/>
  <c r="CU49" i="11"/>
  <c r="CU50" i="11" s="1"/>
  <c r="CX49" i="22"/>
  <c r="CX50" i="22" s="1"/>
  <c r="CN49" i="22"/>
  <c r="CN50" i="22" s="1"/>
  <c r="DT49" i="22"/>
  <c r="DT50" i="22" s="1"/>
  <c r="G49" i="22"/>
  <c r="G50" i="22" s="1"/>
  <c r="CR49" i="22"/>
  <c r="CR50" i="22" s="1"/>
  <c r="BM49" i="22"/>
  <c r="BM50" i="22" s="1"/>
  <c r="AG49" i="22"/>
  <c r="AG50" i="22" s="1"/>
  <c r="K49" i="22"/>
  <c r="K50" i="22" s="1"/>
  <c r="EC49" i="22"/>
  <c r="EC50" i="22" s="1"/>
  <c r="CL49" i="22"/>
  <c r="CL50" i="22" s="1"/>
  <c r="ET49" i="22"/>
  <c r="ET50" i="22" s="1"/>
  <c r="C49" i="22"/>
  <c r="C50" i="22" s="1"/>
  <c r="V49" i="22"/>
  <c r="V50" i="22" s="1"/>
  <c r="AA49" i="12"/>
  <c r="AA50" i="12" s="1"/>
  <c r="G49" i="12"/>
  <c r="G50" i="12" s="1"/>
  <c r="AN49" i="26"/>
  <c r="AN50" i="26" s="1"/>
  <c r="EL49" i="26"/>
  <c r="EL50" i="26" s="1"/>
  <c r="BT49" i="26"/>
  <c r="BT50" i="26" s="1"/>
  <c r="DY49" i="26"/>
  <c r="DY50" i="26" s="1"/>
  <c r="AX86" i="22"/>
  <c r="X49" i="12"/>
  <c r="X50" i="12" s="1"/>
  <c r="FJ49" i="2"/>
  <c r="FJ50" i="2" s="1"/>
  <c r="ED49" i="2"/>
  <c r="ED50" i="2" s="1"/>
  <c r="AK49" i="1"/>
  <c r="AK50" i="1" s="1"/>
  <c r="FS49" i="1"/>
  <c r="FS50" i="1" s="1"/>
  <c r="AA49" i="1"/>
  <c r="AA50" i="1" s="1"/>
  <c r="DG49" i="1"/>
  <c r="DG50" i="1" s="1"/>
  <c r="FF49" i="1"/>
  <c r="FF50" i="1" s="1"/>
  <c r="CJ49" i="1"/>
  <c r="CJ50" i="1" s="1"/>
  <c r="DN49" i="1"/>
  <c r="DN50" i="1" s="1"/>
  <c r="CY49" i="1"/>
  <c r="CY50" i="1" s="1"/>
  <c r="EA49" i="1"/>
  <c r="EA50" i="1" s="1"/>
  <c r="EN49" i="1"/>
  <c r="EN50" i="1" s="1"/>
  <c r="AD49" i="1"/>
  <c r="AD50" i="1" s="1"/>
  <c r="DH49" i="1"/>
  <c r="DH50" i="1" s="1"/>
  <c r="AN49" i="1"/>
  <c r="AN50" i="1" s="1"/>
  <c r="BJ49" i="1"/>
  <c r="BJ50" i="1" s="1"/>
  <c r="DV49" i="1"/>
  <c r="DV50" i="1" s="1"/>
  <c r="CN49" i="1"/>
  <c r="CN50" i="1" s="1"/>
  <c r="FN49" i="1"/>
  <c r="FN50" i="1" s="1"/>
  <c r="BC49" i="1"/>
  <c r="BC50" i="1" s="1"/>
  <c r="BA49" i="1"/>
  <c r="BA50" i="1" s="1"/>
  <c r="CT49" i="21"/>
  <c r="CT50" i="21" s="1"/>
  <c r="EO49" i="21"/>
  <c r="EO50" i="21" s="1"/>
  <c r="DU49" i="21"/>
  <c r="DU50" i="21" s="1"/>
  <c r="EX49" i="22"/>
  <c r="EX50" i="22" s="1"/>
  <c r="DP49" i="22"/>
  <c r="DP50" i="22" s="1"/>
  <c r="AF49" i="8"/>
  <c r="AF50" i="8" s="1"/>
  <c r="AV49" i="23"/>
  <c r="AV50" i="23" s="1"/>
  <c r="DI49" i="23"/>
  <c r="DI50" i="23" s="1"/>
  <c r="DC49" i="24"/>
  <c r="DC50" i="24" s="1"/>
  <c r="FH49" i="11"/>
  <c r="FH50" i="11" s="1"/>
  <c r="ER49" i="26"/>
  <c r="ER50" i="26" s="1"/>
  <c r="BF49" i="9"/>
  <c r="BF50" i="9" s="1"/>
  <c r="K49" i="9"/>
  <c r="K50" i="9" s="1"/>
  <c r="W49" i="9"/>
  <c r="W50" i="9" s="1"/>
  <c r="Q49" i="9"/>
  <c r="Q50" i="9" s="1"/>
  <c r="AQ49" i="9"/>
  <c r="AQ50" i="9" s="1"/>
  <c r="M49" i="9"/>
  <c r="M50" i="9" s="1"/>
  <c r="N49" i="9"/>
  <c r="N50" i="9" s="1"/>
  <c r="BB49" i="9"/>
  <c r="BB50" i="9" s="1"/>
  <c r="AJ49" i="9"/>
  <c r="AJ50" i="9" s="1"/>
  <c r="AX49" i="9"/>
  <c r="AX50" i="9" s="1"/>
  <c r="AH49" i="9"/>
  <c r="AH50" i="9" s="1"/>
  <c r="AE49" i="9"/>
  <c r="AE50" i="9" s="1"/>
  <c r="BI49" i="9"/>
  <c r="BI50" i="9" s="1"/>
  <c r="BD49" i="9"/>
  <c r="BD50" i="9" s="1"/>
  <c r="BN49" i="9"/>
  <c r="BN50" i="9" s="1"/>
  <c r="BS49" i="9"/>
  <c r="BS50" i="9" s="1"/>
  <c r="AW49" i="9"/>
  <c r="AW50" i="9" s="1"/>
  <c r="AL49" i="9"/>
  <c r="AL50" i="9" s="1"/>
  <c r="P49" i="9"/>
  <c r="P50" i="9" s="1"/>
  <c r="BC49" i="9"/>
  <c r="BC50" i="9" s="1"/>
  <c r="D49" i="9"/>
  <c r="U49" i="9"/>
  <c r="U50" i="9" s="1"/>
  <c r="AB49" i="9"/>
  <c r="AB50" i="9" s="1"/>
  <c r="Y49" i="9"/>
  <c r="Y50" i="9" s="1"/>
  <c r="AA49" i="9"/>
  <c r="AA50" i="9" s="1"/>
  <c r="AN49" i="9"/>
  <c r="AN50" i="9" s="1"/>
  <c r="AM49" i="9"/>
  <c r="AM50" i="9" s="1"/>
  <c r="O49" i="9"/>
  <c r="O50" i="9" s="1"/>
  <c r="L49" i="9"/>
  <c r="L50" i="9" s="1"/>
  <c r="EG49" i="9"/>
  <c r="EG50" i="9" s="1"/>
  <c r="BL49" i="9"/>
  <c r="BL50" i="9" s="1"/>
  <c r="CA49" i="9"/>
  <c r="CA50" i="9" s="1"/>
  <c r="BK49" i="9"/>
  <c r="BK50" i="9" s="1"/>
  <c r="R49" i="9"/>
  <c r="R50" i="9" s="1"/>
  <c r="AD49" i="9"/>
  <c r="AD50" i="9" s="1"/>
  <c r="V49" i="9"/>
  <c r="V50" i="9" s="1"/>
  <c r="AP49" i="9"/>
  <c r="AP50" i="9" s="1"/>
  <c r="AF49" i="9"/>
  <c r="AF50" i="9" s="1"/>
  <c r="AR49" i="9"/>
  <c r="AR50" i="9" s="1"/>
  <c r="AK49" i="9"/>
  <c r="AK50" i="9" s="1"/>
  <c r="AZ49" i="9"/>
  <c r="AZ50" i="9" s="1"/>
  <c r="AS49" i="9"/>
  <c r="AS50" i="9" s="1"/>
  <c r="BJ49" i="9"/>
  <c r="BJ50" i="9" s="1"/>
  <c r="S49" i="9"/>
  <c r="S50" i="9" s="1"/>
  <c r="I49" i="9"/>
  <c r="I50" i="9" s="1"/>
  <c r="E49" i="9"/>
  <c r="E50" i="9" s="1"/>
  <c r="Z49" i="9"/>
  <c r="Z50" i="9" s="1"/>
  <c r="BX49" i="9"/>
  <c r="BX50" i="9" s="1"/>
  <c r="T49" i="9"/>
  <c r="T50" i="9" s="1"/>
  <c r="AI49" i="9"/>
  <c r="AI50" i="9" s="1"/>
  <c r="AT49" i="9"/>
  <c r="AT50" i="9" s="1"/>
  <c r="X49" i="9"/>
  <c r="X50" i="9" s="1"/>
  <c r="J49" i="9"/>
  <c r="J50" i="9" s="1"/>
  <c r="AU49" i="9"/>
  <c r="AU50" i="9" s="1"/>
  <c r="BT49" i="9"/>
  <c r="BT50" i="9" s="1"/>
  <c r="AY49" i="9"/>
  <c r="AY50" i="9" s="1"/>
  <c r="DJ49" i="9"/>
  <c r="DJ50" i="9" s="1"/>
  <c r="EY49" i="9"/>
  <c r="EY50" i="9" s="1"/>
  <c r="EO49" i="9"/>
  <c r="EO50" i="9" s="1"/>
  <c r="FE49" i="9"/>
  <c r="FE50" i="9" s="1"/>
  <c r="FQ49" i="9"/>
  <c r="FQ50" i="9" s="1"/>
  <c r="CB49" i="9"/>
  <c r="CB50" i="9" s="1"/>
  <c r="CL49" i="9"/>
  <c r="CL50" i="9" s="1"/>
  <c r="FJ49" i="9"/>
  <c r="FJ50" i="9" s="1"/>
  <c r="CY49" i="9"/>
  <c r="CY50" i="9" s="1"/>
  <c r="BR49" i="9"/>
  <c r="BR50" i="9" s="1"/>
  <c r="CJ49" i="9"/>
  <c r="CJ50" i="9" s="1"/>
  <c r="EF49" i="9"/>
  <c r="EF50" i="9" s="1"/>
  <c r="BO49" i="9"/>
  <c r="BO50" i="9" s="1"/>
  <c r="CO49" i="9"/>
  <c r="CO50" i="9" s="1"/>
  <c r="BG49" i="9"/>
  <c r="BG50" i="9" s="1"/>
  <c r="EK49" i="9"/>
  <c r="EK50" i="9" s="1"/>
  <c r="DP49" i="9"/>
  <c r="DP50" i="9" s="1"/>
  <c r="EQ49" i="9"/>
  <c r="EQ50" i="9" s="1"/>
  <c r="CR49" i="9"/>
  <c r="CR50" i="9" s="1"/>
  <c r="FF49" i="9"/>
  <c r="FF50" i="9" s="1"/>
  <c r="EW49" i="9"/>
  <c r="EW50" i="9" s="1"/>
  <c r="DA49" i="9"/>
  <c r="DA50" i="9" s="1"/>
  <c r="DU49" i="9"/>
  <c r="DU50" i="9" s="1"/>
  <c r="CM49" i="9"/>
  <c r="CM50" i="9" s="1"/>
  <c r="FP49" i="9"/>
  <c r="FP50" i="9" s="1"/>
  <c r="CT49" i="9"/>
  <c r="CT50" i="9" s="1"/>
  <c r="DV49" i="9"/>
  <c r="DV50" i="9" s="1"/>
  <c r="AC49" i="9"/>
  <c r="AC50" i="9" s="1"/>
  <c r="C49" i="9"/>
  <c r="C50" i="9" s="1"/>
  <c r="BA49" i="9"/>
  <c r="BA50" i="9" s="1"/>
  <c r="ER49" i="9"/>
  <c r="ER50" i="9" s="1"/>
  <c r="CZ49" i="9"/>
  <c r="CZ50" i="9" s="1"/>
  <c r="F49" i="9"/>
  <c r="F50" i="9" s="1"/>
  <c r="BP49" i="9"/>
  <c r="BP50" i="9" s="1"/>
  <c r="DS49" i="9"/>
  <c r="DS50" i="9" s="1"/>
  <c r="DT49" i="9"/>
  <c r="DT50" i="9" s="1"/>
  <c r="EM49" i="9"/>
  <c r="EM50" i="9" s="1"/>
  <c r="CG49" i="9"/>
  <c r="CG50" i="9" s="1"/>
  <c r="EP49" i="9"/>
  <c r="EP50" i="9" s="1"/>
  <c r="CP49" i="9"/>
  <c r="CP50" i="9" s="1"/>
  <c r="DI49" i="9"/>
  <c r="DI50" i="9" s="1"/>
  <c r="DL49" i="9"/>
  <c r="DL50" i="9" s="1"/>
  <c r="C77" i="9"/>
  <c r="ET49" i="9"/>
  <c r="ET50" i="9" s="1"/>
  <c r="FB49" i="9"/>
  <c r="FB50" i="9" s="1"/>
  <c r="DR49" i="9"/>
  <c r="DR50" i="9" s="1"/>
  <c r="CW49" i="9"/>
  <c r="CW50" i="9" s="1"/>
  <c r="DK49" i="9"/>
  <c r="DK50" i="9" s="1"/>
  <c r="DH49" i="9"/>
  <c r="DH50" i="9" s="1"/>
  <c r="EH49" i="9"/>
  <c r="EH50" i="9" s="1"/>
  <c r="CC49" i="9"/>
  <c r="CC50" i="9" s="1"/>
  <c r="CK49" i="9"/>
  <c r="CK50" i="9" s="1"/>
  <c r="DM49" i="9"/>
  <c r="DM50" i="9" s="1"/>
  <c r="EX49" i="9"/>
  <c r="EX50" i="9" s="1"/>
  <c r="AV49" i="9"/>
  <c r="AV50" i="9" s="1"/>
  <c r="BM49" i="9"/>
  <c r="BM50" i="9" s="1"/>
  <c r="BY49" i="9"/>
  <c r="BY50" i="9" s="1"/>
  <c r="DO49" i="9"/>
  <c r="DO50" i="9" s="1"/>
  <c r="DB49" i="9"/>
  <c r="DB50" i="9" s="1"/>
  <c r="CQ49" i="9"/>
  <c r="CQ50" i="9" s="1"/>
  <c r="CH49" i="9"/>
  <c r="CH50" i="9" s="1"/>
  <c r="BE49" i="9"/>
  <c r="BE50" i="9" s="1"/>
  <c r="EV49" i="9"/>
  <c r="EV50" i="9" s="1"/>
  <c r="EB49" i="9"/>
  <c r="EB50" i="9" s="1"/>
  <c r="CE49" i="9"/>
  <c r="CE50" i="9" s="1"/>
  <c r="FS49" i="9"/>
  <c r="FS50" i="9" s="1"/>
  <c r="BH49" i="9"/>
  <c r="BH50" i="9" s="1"/>
  <c r="DQ49" i="9"/>
  <c r="DQ50" i="9" s="1"/>
  <c r="DW49" i="9"/>
  <c r="DW50" i="9" s="1"/>
  <c r="EJ49" i="9"/>
  <c r="EJ50" i="9" s="1"/>
  <c r="BU49" i="9"/>
  <c r="BU50" i="9" s="1"/>
  <c r="FM49" i="9"/>
  <c r="FM50" i="9" s="1"/>
  <c r="CF49" i="9"/>
  <c r="CF50" i="9" s="1"/>
  <c r="CN49" i="9"/>
  <c r="CN50" i="9" s="1"/>
  <c r="AO49" i="9"/>
  <c r="AO50" i="9" s="1"/>
  <c r="FI49" i="9"/>
  <c r="FI50" i="9" s="1"/>
  <c r="EL49" i="9"/>
  <c r="EL50" i="9" s="1"/>
  <c r="CD49" i="9"/>
  <c r="CD50" i="9" s="1"/>
  <c r="FL49" i="9"/>
  <c r="FL50" i="9" s="1"/>
  <c r="BQ49" i="9"/>
  <c r="BQ50" i="9" s="1"/>
  <c r="ES49" i="9"/>
  <c r="ES50" i="9" s="1"/>
  <c r="FD49" i="9"/>
  <c r="FD50" i="9" s="1"/>
  <c r="DX49" i="9"/>
  <c r="DX50" i="9" s="1"/>
  <c r="EI49" i="9"/>
  <c r="EI50" i="9" s="1"/>
  <c r="FK49" i="9"/>
  <c r="FK50" i="9" s="1"/>
  <c r="DY49" i="9"/>
  <c r="DY50" i="9" s="1"/>
  <c r="CX49" i="9"/>
  <c r="CX50" i="9" s="1"/>
  <c r="FO49" i="9"/>
  <c r="FO50" i="9" s="1"/>
  <c r="ED49" i="9"/>
  <c r="ED50" i="9" s="1"/>
  <c r="BW49" i="9"/>
  <c r="BW50" i="9" s="1"/>
  <c r="G49" i="9"/>
  <c r="G50" i="9" s="1"/>
  <c r="CS49" i="9"/>
  <c r="CS50" i="9" s="1"/>
  <c r="EE49" i="9"/>
  <c r="EE50" i="9" s="1"/>
  <c r="FN49" i="9"/>
  <c r="FN50" i="9" s="1"/>
  <c r="DG49" i="9"/>
  <c r="DG50" i="9" s="1"/>
  <c r="FC49" i="9"/>
  <c r="FC50" i="9" s="1"/>
  <c r="CI49" i="9"/>
  <c r="CI50" i="9" s="1"/>
  <c r="AG49" i="9"/>
  <c r="AG50" i="9" s="1"/>
  <c r="FH49" i="9"/>
  <c r="FH50" i="9" s="1"/>
  <c r="CV49" i="9"/>
  <c r="CV50" i="9" s="1"/>
  <c r="EC49" i="9"/>
  <c r="EC50" i="9" s="1"/>
  <c r="EU49" i="9"/>
  <c r="EU50" i="9" s="1"/>
  <c r="FA49" i="9"/>
  <c r="FA50" i="9" s="1"/>
  <c r="CU49" i="9"/>
  <c r="CU50" i="9" s="1"/>
  <c r="EZ49" i="9"/>
  <c r="EZ50" i="9" s="1"/>
  <c r="DZ49" i="9"/>
  <c r="DZ50" i="9" s="1"/>
  <c r="DD49" i="9"/>
  <c r="DD50" i="9" s="1"/>
  <c r="DE49" i="9"/>
  <c r="DE50" i="9" s="1"/>
  <c r="H49" i="9"/>
  <c r="H50" i="9" s="1"/>
  <c r="DN49" i="9"/>
  <c r="DN50" i="9" s="1"/>
  <c r="EN49" i="9"/>
  <c r="EN50" i="9" s="1"/>
  <c r="BZ49" i="9"/>
  <c r="BZ50" i="9" s="1"/>
  <c r="DF49" i="9"/>
  <c r="DF50" i="9" s="1"/>
  <c r="FR49" i="9"/>
  <c r="FR50" i="9" s="1"/>
  <c r="FG49" i="9"/>
  <c r="FG50" i="9" s="1"/>
  <c r="BV49" i="9"/>
  <c r="BV50" i="9" s="1"/>
  <c r="DC49" i="9"/>
  <c r="DC50" i="9" s="1"/>
  <c r="EA49" i="9"/>
  <c r="EA50" i="9" s="1"/>
  <c r="U49" i="11"/>
  <c r="U50" i="11" s="1"/>
  <c r="X49" i="11"/>
  <c r="X50" i="11" s="1"/>
  <c r="G49" i="11"/>
  <c r="G50" i="11" s="1"/>
  <c r="BS49" i="11"/>
  <c r="BS50" i="11" s="1"/>
  <c r="T49" i="11"/>
  <c r="T50" i="11" s="1"/>
  <c r="W49" i="11"/>
  <c r="W50" i="11" s="1"/>
  <c r="AZ49" i="11"/>
  <c r="AZ50" i="11" s="1"/>
  <c r="L49" i="11"/>
  <c r="L50" i="11" s="1"/>
  <c r="F49" i="11"/>
  <c r="F50" i="11" s="1"/>
  <c r="BT49" i="11"/>
  <c r="BT50" i="11" s="1"/>
  <c r="CT49" i="11"/>
  <c r="CT50" i="11" s="1"/>
  <c r="FM49" i="11"/>
  <c r="FM50" i="11" s="1"/>
  <c r="M49" i="11"/>
  <c r="M50" i="11" s="1"/>
  <c r="AQ49" i="11"/>
  <c r="AQ50" i="11" s="1"/>
  <c r="Z49" i="11"/>
  <c r="Z50" i="11" s="1"/>
  <c r="BH49" i="11"/>
  <c r="BH50" i="11" s="1"/>
  <c r="S49" i="11"/>
  <c r="S50" i="11" s="1"/>
  <c r="DX49" i="11"/>
  <c r="DX50" i="11" s="1"/>
  <c r="BO49" i="11"/>
  <c r="BO50" i="11" s="1"/>
  <c r="CM49" i="11"/>
  <c r="CM50" i="11" s="1"/>
  <c r="BU49" i="11"/>
  <c r="BU50" i="11" s="1"/>
  <c r="AA49" i="11"/>
  <c r="AA50" i="11" s="1"/>
  <c r="AP49" i="11"/>
  <c r="AP50" i="11" s="1"/>
  <c r="CI49" i="11"/>
  <c r="CI50" i="11" s="1"/>
  <c r="DP49" i="11"/>
  <c r="DP50" i="11" s="1"/>
  <c r="BB49" i="11"/>
  <c r="BB50" i="11" s="1"/>
  <c r="AX49" i="11"/>
  <c r="AX50" i="11" s="1"/>
  <c r="Y49" i="11"/>
  <c r="Y50" i="11" s="1"/>
  <c r="J49" i="11"/>
  <c r="J50" i="11" s="1"/>
  <c r="FE49" i="11"/>
  <c r="FE50" i="11" s="1"/>
  <c r="DE49" i="11"/>
  <c r="DE50" i="11" s="1"/>
  <c r="CB49" i="11"/>
  <c r="CB50" i="11" s="1"/>
  <c r="CC49" i="11"/>
  <c r="CC50" i="11" s="1"/>
  <c r="DI49" i="11"/>
  <c r="DI50" i="11" s="1"/>
  <c r="DZ49" i="11"/>
  <c r="DZ50" i="11" s="1"/>
  <c r="BN49" i="11"/>
  <c r="BN50" i="11" s="1"/>
  <c r="ES49" i="11"/>
  <c r="ES50" i="11" s="1"/>
  <c r="FQ49" i="11"/>
  <c r="FQ50" i="11" s="1"/>
  <c r="FF49" i="11"/>
  <c r="FF50" i="11" s="1"/>
  <c r="V49" i="11"/>
  <c r="V50" i="11" s="1"/>
  <c r="BM49" i="11"/>
  <c r="BM50" i="11" s="1"/>
  <c r="EZ49" i="11"/>
  <c r="EZ50" i="11" s="1"/>
  <c r="FG49" i="11"/>
  <c r="FG50" i="11" s="1"/>
  <c r="BX49" i="11"/>
  <c r="BX50" i="11" s="1"/>
  <c r="D49" i="11"/>
  <c r="EQ49" i="11"/>
  <c r="EQ50" i="11" s="1"/>
  <c r="CK49" i="11"/>
  <c r="CK50" i="11" s="1"/>
  <c r="BL49" i="11"/>
  <c r="BL50" i="11" s="1"/>
  <c r="CZ49" i="11"/>
  <c r="CZ50" i="11" s="1"/>
  <c r="P49" i="11"/>
  <c r="P50" i="11" s="1"/>
  <c r="AN49" i="11"/>
  <c r="AN50" i="11" s="1"/>
  <c r="E49" i="11"/>
  <c r="E50" i="11" s="1"/>
  <c r="DQ49" i="11"/>
  <c r="DQ50" i="11" s="1"/>
  <c r="CN49" i="11"/>
  <c r="CN50" i="11" s="1"/>
  <c r="AB49" i="11"/>
  <c r="AB50" i="11" s="1"/>
  <c r="EP49" i="11"/>
  <c r="EP50" i="11" s="1"/>
  <c r="FA49" i="11"/>
  <c r="FA50" i="11" s="1"/>
  <c r="BR49" i="11"/>
  <c r="BR50" i="11" s="1"/>
  <c r="EC49" i="11"/>
  <c r="EC50" i="11" s="1"/>
  <c r="K49" i="11"/>
  <c r="K50" i="11" s="1"/>
  <c r="AT49" i="11"/>
  <c r="AT50" i="11" s="1"/>
  <c r="BQ49" i="11"/>
  <c r="BQ50" i="11" s="1"/>
  <c r="C77" i="11"/>
  <c r="CG49" i="11"/>
  <c r="CG50" i="11" s="1"/>
  <c r="AJ49" i="11"/>
  <c r="AJ50" i="11" s="1"/>
  <c r="FI49" i="11"/>
  <c r="FI50" i="11" s="1"/>
  <c r="DR49" i="11"/>
  <c r="DR50" i="11" s="1"/>
  <c r="EU49" i="11"/>
  <c r="EU50" i="11" s="1"/>
  <c r="CO49" i="11"/>
  <c r="CO50" i="11" s="1"/>
  <c r="CV49" i="11"/>
  <c r="CV50" i="11" s="1"/>
  <c r="BG49" i="11"/>
  <c r="BG50" i="11" s="1"/>
  <c r="DO49" i="11"/>
  <c r="DO50" i="11" s="1"/>
  <c r="CQ49" i="11"/>
  <c r="CQ50" i="11" s="1"/>
  <c r="EM49" i="11"/>
  <c r="EM50" i="11" s="1"/>
  <c r="CF49" i="11"/>
  <c r="CF50" i="11" s="1"/>
  <c r="ER49" i="11"/>
  <c r="ER50" i="11" s="1"/>
  <c r="DU49" i="11"/>
  <c r="DU50" i="11" s="1"/>
  <c r="AF49" i="11"/>
  <c r="AF50" i="11" s="1"/>
  <c r="EA49" i="11"/>
  <c r="EA50" i="11" s="1"/>
  <c r="AM49" i="11"/>
  <c r="AM50" i="11" s="1"/>
  <c r="FK49" i="11"/>
  <c r="FK50" i="11" s="1"/>
  <c r="FD49" i="11"/>
  <c r="FD50" i="11" s="1"/>
  <c r="FB49" i="11"/>
  <c r="FB50" i="11" s="1"/>
  <c r="DD49" i="11"/>
  <c r="DD50" i="11" s="1"/>
  <c r="BI49" i="11"/>
  <c r="BI50" i="11" s="1"/>
  <c r="DT49" i="11"/>
  <c r="DT50" i="11" s="1"/>
  <c r="EO49" i="11"/>
  <c r="EO50" i="11" s="1"/>
  <c r="AD49" i="11"/>
  <c r="AD50" i="11" s="1"/>
  <c r="AH49" i="11"/>
  <c r="AH50" i="11" s="1"/>
  <c r="I49" i="11"/>
  <c r="I50" i="11" s="1"/>
  <c r="BJ49" i="11"/>
  <c r="BJ50" i="11" s="1"/>
  <c r="CP49" i="11"/>
  <c r="CP50" i="11" s="1"/>
  <c r="DM49" i="11"/>
  <c r="DM50" i="11" s="1"/>
  <c r="BD49" i="11"/>
  <c r="BD50" i="11" s="1"/>
  <c r="CX49" i="11"/>
  <c r="CX50" i="11" s="1"/>
  <c r="CL49" i="11"/>
  <c r="CL50" i="11" s="1"/>
  <c r="EK49" i="11"/>
  <c r="EK50" i="11" s="1"/>
  <c r="DA49" i="11"/>
  <c r="DA50" i="11" s="1"/>
  <c r="CH49" i="11"/>
  <c r="CH50" i="11" s="1"/>
  <c r="ET49" i="11"/>
  <c r="ET50" i="11" s="1"/>
  <c r="R49" i="11"/>
  <c r="R50" i="11" s="1"/>
  <c r="ED49" i="11"/>
  <c r="ED50" i="11" s="1"/>
  <c r="FJ49" i="11"/>
  <c r="FJ50" i="11" s="1"/>
  <c r="BV49" i="11"/>
  <c r="BV50" i="11" s="1"/>
  <c r="AL49" i="11"/>
  <c r="AL50" i="11" s="1"/>
  <c r="CR49" i="11"/>
  <c r="CR50" i="11" s="1"/>
  <c r="AW49" i="11"/>
  <c r="AW50" i="11" s="1"/>
  <c r="FR49" i="11"/>
  <c r="FR50" i="11" s="1"/>
  <c r="EN49" i="11"/>
  <c r="EN50" i="11" s="1"/>
  <c r="H49" i="11"/>
  <c r="H50" i="11" s="1"/>
  <c r="CE49" i="11"/>
  <c r="CE50" i="11" s="1"/>
  <c r="O49" i="11"/>
  <c r="O50" i="11" s="1"/>
  <c r="DW49" i="11"/>
  <c r="DW50" i="11" s="1"/>
  <c r="AU49" i="11"/>
  <c r="AU50" i="11" s="1"/>
  <c r="EH49" i="11"/>
  <c r="EH50" i="11" s="1"/>
  <c r="DH49" i="11"/>
  <c r="DH50" i="11" s="1"/>
  <c r="EB49" i="11"/>
  <c r="EB50" i="11" s="1"/>
  <c r="DG49" i="11"/>
  <c r="DG50" i="11" s="1"/>
  <c r="DL49" i="11"/>
  <c r="DL50" i="11" s="1"/>
  <c r="N49" i="11"/>
  <c r="N50" i="11" s="1"/>
  <c r="DK49" i="11"/>
  <c r="DK50" i="11" s="1"/>
  <c r="EI49" i="11"/>
  <c r="EI50" i="11" s="1"/>
  <c r="DY49" i="11"/>
  <c r="DY50" i="11" s="1"/>
  <c r="BC49" i="11"/>
  <c r="BC50" i="11" s="1"/>
  <c r="DC49" i="11"/>
  <c r="DC50" i="11" s="1"/>
  <c r="BA49" i="11"/>
  <c r="BA50" i="11" s="1"/>
  <c r="EL49" i="11"/>
  <c r="EL50" i="11" s="1"/>
  <c r="BW49" i="11"/>
  <c r="BW50" i="11" s="1"/>
  <c r="AS49" i="11"/>
  <c r="AS50" i="11" s="1"/>
  <c r="AO49" i="11"/>
  <c r="AO50" i="11" s="1"/>
  <c r="EY49" i="11"/>
  <c r="EY50" i="11" s="1"/>
  <c r="AF49" i="22"/>
  <c r="AF50" i="22" s="1"/>
  <c r="U49" i="22"/>
  <c r="U50" i="22" s="1"/>
  <c r="CS49" i="22"/>
  <c r="CS50" i="22" s="1"/>
  <c r="CO49" i="2"/>
  <c r="CO50" i="2" s="1"/>
  <c r="BZ49" i="2"/>
  <c r="BZ50" i="2" s="1"/>
  <c r="BT49" i="2"/>
  <c r="BT50" i="2" s="1"/>
  <c r="CE49" i="2"/>
  <c r="CE50" i="2" s="1"/>
  <c r="CA49" i="2"/>
  <c r="CA50" i="2" s="1"/>
  <c r="FS49" i="2"/>
  <c r="FS50" i="2" s="1"/>
  <c r="BP49" i="2"/>
  <c r="BP50" i="2" s="1"/>
  <c r="C77" i="2"/>
  <c r="EF49" i="21"/>
  <c r="EF50" i="21" s="1"/>
  <c r="DF49" i="21"/>
  <c r="DF50" i="21" s="1"/>
  <c r="C49" i="21"/>
  <c r="C50" i="21" s="1"/>
  <c r="AH49" i="21"/>
  <c r="AH50" i="21" s="1"/>
  <c r="P49" i="21"/>
  <c r="P50" i="21" s="1"/>
  <c r="AR49" i="21"/>
  <c r="AR50" i="21" s="1"/>
  <c r="AW49" i="21"/>
  <c r="AW50" i="21" s="1"/>
  <c r="FB49" i="21"/>
  <c r="FB50" i="21" s="1"/>
  <c r="BL49" i="21"/>
  <c r="BL50" i="21" s="1"/>
  <c r="BH49" i="21"/>
  <c r="BH50" i="21" s="1"/>
  <c r="FO49" i="21"/>
  <c r="FO50" i="21" s="1"/>
  <c r="Z49" i="2"/>
  <c r="Z50" i="2" s="1"/>
  <c r="F49" i="2"/>
  <c r="F50" i="2" s="1"/>
  <c r="Y49" i="2"/>
  <c r="Y50" i="2" s="1"/>
  <c r="EU49" i="22"/>
  <c r="EU50" i="22" s="1"/>
  <c r="AI49" i="22"/>
  <c r="AI50" i="22" s="1"/>
  <c r="FC49" i="22"/>
  <c r="FC50" i="22" s="1"/>
  <c r="AS49" i="22"/>
  <c r="AS50" i="22" s="1"/>
  <c r="AH49" i="22"/>
  <c r="AH50" i="22" s="1"/>
  <c r="FR49" i="22"/>
  <c r="FR50" i="22" s="1"/>
  <c r="DE49" i="22"/>
  <c r="DE50" i="22" s="1"/>
  <c r="CT49" i="22"/>
  <c r="CT50" i="22" s="1"/>
  <c r="DN49" i="22"/>
  <c r="DN50" i="22" s="1"/>
  <c r="AA49" i="8"/>
  <c r="AA50" i="8" s="1"/>
  <c r="AE49" i="8"/>
  <c r="AE50" i="8" s="1"/>
  <c r="EF49" i="23"/>
  <c r="EF50" i="23" s="1"/>
  <c r="S49" i="23"/>
  <c r="S50" i="23" s="1"/>
  <c r="BO49" i="23"/>
  <c r="BO50" i="23" s="1"/>
  <c r="BX49" i="23"/>
  <c r="BX50" i="23" s="1"/>
  <c r="AJ49" i="23"/>
  <c r="AJ50" i="23" s="1"/>
  <c r="CD49" i="23"/>
  <c r="CD50" i="23" s="1"/>
  <c r="EX49" i="23"/>
  <c r="EX50" i="23" s="1"/>
  <c r="EB49" i="23"/>
  <c r="EB50" i="23" s="1"/>
  <c r="DS49" i="24"/>
  <c r="DS50" i="24" s="1"/>
  <c r="G49" i="24"/>
  <c r="G50" i="24" s="1"/>
  <c r="D49" i="24"/>
  <c r="FC49" i="24"/>
  <c r="FC50" i="24" s="1"/>
  <c r="CM49" i="24"/>
  <c r="CM50" i="24" s="1"/>
  <c r="AE49" i="24"/>
  <c r="AE50" i="24" s="1"/>
  <c r="CF49" i="24"/>
  <c r="CF50" i="24" s="1"/>
  <c r="BE49" i="11"/>
  <c r="BE50" i="11" s="1"/>
  <c r="C49" i="11"/>
  <c r="C50" i="11" s="1"/>
  <c r="CD49" i="11"/>
  <c r="CD50" i="11" s="1"/>
  <c r="DF49" i="11"/>
  <c r="DF50" i="11" s="1"/>
  <c r="FC49" i="11"/>
  <c r="FC50" i="11" s="1"/>
  <c r="BO49" i="26"/>
  <c r="BO50" i="26" s="1"/>
  <c r="CC49" i="26"/>
  <c r="CC50" i="26" s="1"/>
  <c r="CO49" i="26"/>
  <c r="CO50" i="26" s="1"/>
  <c r="C74" i="12"/>
  <c r="AS49" i="12" s="1"/>
  <c r="AS50" i="12" s="1"/>
  <c r="AR49" i="12"/>
  <c r="AR50" i="12" s="1"/>
  <c r="AQ49" i="12"/>
  <c r="AQ50" i="12" s="1"/>
  <c r="AP49" i="12"/>
  <c r="AP50" i="12" s="1"/>
  <c r="AI49" i="12"/>
  <c r="AI50" i="12" s="1"/>
  <c r="U49" i="12"/>
  <c r="U50" i="12" s="1"/>
  <c r="AE49" i="12"/>
  <c r="AE50" i="12" s="1"/>
  <c r="AH49" i="12"/>
  <c r="AH50" i="12" s="1"/>
  <c r="AY49" i="12"/>
  <c r="AY50" i="12" s="1"/>
  <c r="AF49" i="12"/>
  <c r="AF50" i="12" s="1"/>
  <c r="Y49" i="12"/>
  <c r="Y50" i="12" s="1"/>
  <c r="R49" i="12"/>
  <c r="R50" i="12" s="1"/>
  <c r="AU49" i="12"/>
  <c r="AU50" i="12" s="1"/>
  <c r="BC49" i="12"/>
  <c r="BC50" i="12" s="1"/>
  <c r="AW49" i="12"/>
  <c r="AW50" i="12" s="1"/>
  <c r="J49" i="12"/>
  <c r="J50" i="12" s="1"/>
  <c r="AL49" i="12"/>
  <c r="AL50" i="12" s="1"/>
  <c r="AZ49" i="12"/>
  <c r="AZ50" i="12" s="1"/>
  <c r="N49" i="12"/>
  <c r="N50" i="12" s="1"/>
  <c r="AK49" i="12"/>
  <c r="AK50" i="12" s="1"/>
  <c r="H49" i="12"/>
  <c r="H50" i="12" s="1"/>
  <c r="P49" i="12"/>
  <c r="P50" i="12" s="1"/>
  <c r="O49" i="12"/>
  <c r="O50" i="12" s="1"/>
  <c r="Q49" i="12"/>
  <c r="Q50" i="12" s="1"/>
  <c r="S49" i="12"/>
  <c r="S50" i="12" s="1"/>
  <c r="AN49" i="12"/>
  <c r="AN50" i="12" s="1"/>
  <c r="T49" i="12"/>
  <c r="T50" i="12" s="1"/>
  <c r="AT49" i="12"/>
  <c r="AT50" i="12" s="1"/>
  <c r="D49" i="12"/>
  <c r="I49" i="12"/>
  <c r="I50" i="12" s="1"/>
  <c r="Z49" i="12"/>
  <c r="Z50" i="12" s="1"/>
  <c r="BD49" i="12"/>
  <c r="BD50" i="12" s="1"/>
  <c r="K49" i="12"/>
  <c r="K50" i="12" s="1"/>
  <c r="AC49" i="12"/>
  <c r="AC50" i="12" s="1"/>
  <c r="M49" i="12"/>
  <c r="M50" i="12" s="1"/>
  <c r="AM49" i="12"/>
  <c r="AM50" i="12" s="1"/>
  <c r="AJ49" i="12"/>
  <c r="AJ50" i="12" s="1"/>
  <c r="C49" i="12"/>
  <c r="C50" i="12" s="1"/>
  <c r="E49" i="12"/>
  <c r="E50" i="12" s="1"/>
  <c r="L49" i="12"/>
  <c r="L50" i="12" s="1"/>
  <c r="V49" i="12"/>
  <c r="V50" i="12" s="1"/>
  <c r="AO49" i="12"/>
  <c r="AO50" i="12" s="1"/>
  <c r="CK49" i="26"/>
  <c r="CK50" i="26" s="1"/>
  <c r="EX49" i="26"/>
  <c r="EX50" i="26" s="1"/>
  <c r="CT49" i="26"/>
  <c r="CT50" i="26" s="1"/>
  <c r="C49" i="26"/>
  <c r="C50" i="26" s="1"/>
  <c r="CU49" i="26"/>
  <c r="CU50" i="26" s="1"/>
  <c r="FN49" i="26"/>
  <c r="FN50" i="26" s="1"/>
  <c r="BZ49" i="26"/>
  <c r="BZ50" i="26" s="1"/>
  <c r="ED49" i="26"/>
  <c r="ED50" i="26" s="1"/>
  <c r="AR49" i="26"/>
  <c r="AR50" i="26" s="1"/>
  <c r="FS49" i="26"/>
  <c r="FS50" i="26" s="1"/>
  <c r="Y49" i="26"/>
  <c r="Y50" i="26" s="1"/>
  <c r="BE49" i="26"/>
  <c r="BE50" i="26" s="1"/>
  <c r="FF49" i="26"/>
  <c r="FF50" i="26" s="1"/>
  <c r="CA49" i="26"/>
  <c r="CA50" i="26" s="1"/>
  <c r="CL49" i="26"/>
  <c r="CL50" i="26" s="1"/>
  <c r="DR49" i="26"/>
  <c r="DR50" i="26" s="1"/>
  <c r="J49" i="26"/>
  <c r="J50" i="26" s="1"/>
  <c r="AB49" i="26"/>
  <c r="AB50" i="26" s="1"/>
  <c r="BQ49" i="26"/>
  <c r="BQ50" i="26" s="1"/>
  <c r="FP49" i="26"/>
  <c r="FP50" i="26" s="1"/>
  <c r="DQ49" i="26"/>
  <c r="DQ50" i="26" s="1"/>
  <c r="D49" i="26"/>
  <c r="AK49" i="26"/>
  <c r="AK50" i="26" s="1"/>
  <c r="BW49" i="26"/>
  <c r="BW50" i="26" s="1"/>
  <c r="EY49" i="26"/>
  <c r="EY50" i="26" s="1"/>
  <c r="DW49" i="26"/>
  <c r="DW50" i="26" s="1"/>
  <c r="DC49" i="26"/>
  <c r="DC50" i="26" s="1"/>
  <c r="CP49" i="26"/>
  <c r="CP50" i="26" s="1"/>
  <c r="BP49" i="26"/>
  <c r="BP50" i="26" s="1"/>
  <c r="P49" i="26"/>
  <c r="P50" i="26" s="1"/>
  <c r="DO49" i="26"/>
  <c r="DO50" i="26" s="1"/>
  <c r="O49" i="26"/>
  <c r="O50" i="26" s="1"/>
  <c r="EU49" i="26"/>
  <c r="EU50" i="26" s="1"/>
  <c r="BN49" i="26"/>
  <c r="BN50" i="26" s="1"/>
  <c r="EO49" i="26"/>
  <c r="EO50" i="26" s="1"/>
  <c r="CH49" i="26"/>
  <c r="CH50" i="26" s="1"/>
  <c r="FK49" i="26"/>
  <c r="FK50" i="26" s="1"/>
  <c r="Z49" i="26"/>
  <c r="Z50" i="26" s="1"/>
  <c r="H49" i="26"/>
  <c r="H50" i="26" s="1"/>
  <c r="FB49" i="26"/>
  <c r="FB50" i="26" s="1"/>
  <c r="DX49" i="26"/>
  <c r="DX50" i="26" s="1"/>
  <c r="U49" i="26"/>
  <c r="U50" i="26" s="1"/>
  <c r="EF49" i="26"/>
  <c r="EF50" i="26" s="1"/>
  <c r="CJ49" i="26"/>
  <c r="CJ50" i="26" s="1"/>
  <c r="DP49" i="26"/>
  <c r="DP50" i="26" s="1"/>
  <c r="EK49" i="26"/>
  <c r="EK50" i="26" s="1"/>
  <c r="AJ49" i="26"/>
  <c r="AJ50" i="26" s="1"/>
  <c r="AX49" i="26"/>
  <c r="AX50" i="26" s="1"/>
  <c r="CS49" i="26"/>
  <c r="CS50" i="26" s="1"/>
  <c r="EH49" i="26"/>
  <c r="EH50" i="26" s="1"/>
  <c r="Q49" i="26"/>
  <c r="Q50" i="26" s="1"/>
  <c r="BG49" i="26"/>
  <c r="BG50" i="26" s="1"/>
  <c r="EB49" i="26"/>
  <c r="EB50" i="26" s="1"/>
  <c r="V49" i="26"/>
  <c r="V50" i="26" s="1"/>
  <c r="DU49" i="26"/>
  <c r="DU50" i="26" s="1"/>
  <c r="C77" i="26"/>
  <c r="DI49" i="26"/>
  <c r="DI50" i="26" s="1"/>
  <c r="BY49" i="26"/>
  <c r="BY50" i="26" s="1"/>
  <c r="DK49" i="26"/>
  <c r="DK50" i="26" s="1"/>
  <c r="CD49" i="26"/>
  <c r="CD50" i="26" s="1"/>
  <c r="DS49" i="26"/>
  <c r="DS50" i="26" s="1"/>
  <c r="T49" i="26"/>
  <c r="T50" i="26" s="1"/>
  <c r="FJ49" i="26"/>
  <c r="FJ50" i="26" s="1"/>
  <c r="FO49" i="26"/>
  <c r="FO50" i="26" s="1"/>
  <c r="G49" i="26"/>
  <c r="G50" i="26" s="1"/>
  <c r="DL49" i="26"/>
  <c r="DL50" i="26" s="1"/>
  <c r="FG49" i="26"/>
  <c r="FG50" i="26" s="1"/>
  <c r="AD49" i="26"/>
  <c r="AD50" i="26" s="1"/>
  <c r="EN49" i="26"/>
  <c r="EN50" i="26" s="1"/>
  <c r="DM49" i="26"/>
  <c r="DM50" i="26" s="1"/>
  <c r="DE49" i="26"/>
  <c r="DE50" i="26" s="1"/>
  <c r="AQ49" i="26"/>
  <c r="AQ50" i="26" s="1"/>
  <c r="BX49" i="26"/>
  <c r="BX50" i="26" s="1"/>
  <c r="AT49" i="26"/>
  <c r="AT50" i="26" s="1"/>
  <c r="FC49" i="26"/>
  <c r="FC50" i="26" s="1"/>
  <c r="CB49" i="26"/>
  <c r="CB50" i="26" s="1"/>
  <c r="DD49" i="26"/>
  <c r="DD50" i="26" s="1"/>
  <c r="AC49" i="26"/>
  <c r="AC50" i="26" s="1"/>
  <c r="FI49" i="26"/>
  <c r="FI50" i="26" s="1"/>
  <c r="BV49" i="26"/>
  <c r="BV50" i="26" s="1"/>
  <c r="AI49" i="26"/>
  <c r="AI50" i="26" s="1"/>
  <c r="CN49" i="26"/>
  <c r="CN50" i="26" s="1"/>
  <c r="FQ49" i="26"/>
  <c r="FQ50" i="26" s="1"/>
  <c r="ES49" i="26"/>
  <c r="ES50" i="26" s="1"/>
  <c r="EJ49" i="26"/>
  <c r="EJ50" i="26" s="1"/>
  <c r="AY49" i="26"/>
  <c r="AY50" i="26" s="1"/>
  <c r="EZ49" i="26"/>
  <c r="EZ50" i="26" s="1"/>
  <c r="CV49" i="26"/>
  <c r="CV50" i="26" s="1"/>
  <c r="BA49" i="26"/>
  <c r="BA50" i="26" s="1"/>
  <c r="BF49" i="26"/>
  <c r="BF50" i="26" s="1"/>
  <c r="FA49" i="26"/>
  <c r="FA50" i="26" s="1"/>
  <c r="BC49" i="26"/>
  <c r="BC50" i="26" s="1"/>
  <c r="DJ49" i="26"/>
  <c r="DJ50" i="26" s="1"/>
  <c r="CW49" i="26"/>
  <c r="CW50" i="26" s="1"/>
  <c r="CI49" i="26"/>
  <c r="CI50" i="26" s="1"/>
  <c r="L49" i="26"/>
  <c r="L50" i="26" s="1"/>
  <c r="ET49" i="26"/>
  <c r="ET50" i="26" s="1"/>
  <c r="I49" i="26"/>
  <c r="I50" i="26" s="1"/>
  <c r="DT49" i="26"/>
  <c r="DT50" i="26" s="1"/>
  <c r="CM49" i="26"/>
  <c r="CM50" i="26" s="1"/>
  <c r="AZ49" i="26"/>
  <c r="AZ50" i="26" s="1"/>
  <c r="FR49" i="26"/>
  <c r="FR50" i="26" s="1"/>
  <c r="AF49" i="26"/>
  <c r="AF50" i="26" s="1"/>
  <c r="DB49" i="26"/>
  <c r="DB50" i="26" s="1"/>
  <c r="AM49" i="26"/>
  <c r="AM50" i="26" s="1"/>
  <c r="CE49" i="26"/>
  <c r="CE50" i="26" s="1"/>
  <c r="X49" i="26"/>
  <c r="X50" i="26" s="1"/>
  <c r="EG49" i="26"/>
  <c r="EG50" i="26" s="1"/>
  <c r="EQ49" i="26"/>
  <c r="EQ50" i="26" s="1"/>
  <c r="BI49" i="26"/>
  <c r="BI50" i="26" s="1"/>
  <c r="DF49" i="26"/>
  <c r="DF50" i="26" s="1"/>
  <c r="F49" i="26"/>
  <c r="F50" i="26" s="1"/>
  <c r="BL49" i="26"/>
  <c r="BL50" i="26" s="1"/>
  <c r="DV49" i="26"/>
  <c r="DV50" i="26" s="1"/>
  <c r="CG49" i="26"/>
  <c r="CG50" i="26" s="1"/>
  <c r="E49" i="26"/>
  <c r="E50" i="26" s="1"/>
  <c r="EE49" i="26"/>
  <c r="EE50" i="26" s="1"/>
  <c r="AP49" i="26"/>
  <c r="AP50" i="26" s="1"/>
  <c r="FD49" i="26"/>
  <c r="FD50" i="26" s="1"/>
  <c r="AL49" i="26"/>
  <c r="AL50" i="26" s="1"/>
  <c r="EV49" i="26"/>
  <c r="EV50" i="26" s="1"/>
  <c r="CX49" i="26"/>
  <c r="CX50" i="26" s="1"/>
  <c r="DZ49" i="26"/>
  <c r="DZ50" i="26" s="1"/>
  <c r="BU49" i="26"/>
  <c r="BU50" i="26" s="1"/>
  <c r="M49" i="26"/>
  <c r="M50" i="26" s="1"/>
  <c r="EW49" i="26"/>
  <c r="EW50" i="26" s="1"/>
  <c r="AO49" i="26"/>
  <c r="AO50" i="26" s="1"/>
  <c r="AE49" i="26"/>
  <c r="AE50" i="26" s="1"/>
  <c r="EM49" i="26"/>
  <c r="EM50" i="26" s="1"/>
  <c r="FE49" i="26"/>
  <c r="FE50" i="26" s="1"/>
  <c r="DH49" i="26"/>
  <c r="DH50" i="26" s="1"/>
  <c r="AA49" i="26"/>
  <c r="AA50" i="26" s="1"/>
  <c r="DA49" i="26"/>
  <c r="DA50" i="26" s="1"/>
  <c r="AS49" i="26"/>
  <c r="AS50" i="26" s="1"/>
  <c r="DG49" i="26"/>
  <c r="DG50" i="26" s="1"/>
  <c r="BS49" i="26"/>
  <c r="BS50" i="26" s="1"/>
  <c r="BM49" i="26"/>
  <c r="BM50" i="26" s="1"/>
  <c r="CF49" i="26"/>
  <c r="CF50" i="26" s="1"/>
  <c r="FL49" i="26"/>
  <c r="FL50" i="26" s="1"/>
  <c r="CR49" i="26"/>
  <c r="CR50" i="26" s="1"/>
  <c r="EN87" i="22"/>
  <c r="DR86" i="21"/>
  <c r="BB49" i="12"/>
  <c r="BB50" i="12" s="1"/>
  <c r="FQ49" i="24"/>
  <c r="FQ50" i="24" s="1"/>
  <c r="AC49" i="22"/>
  <c r="AC50" i="22" s="1"/>
  <c r="Z49" i="22"/>
  <c r="Z50" i="22" s="1"/>
  <c r="AO49" i="22"/>
  <c r="AO50" i="22" s="1"/>
  <c r="BB49" i="22"/>
  <c r="BB50" i="22" s="1"/>
  <c r="O49" i="22"/>
  <c r="O50" i="22" s="1"/>
  <c r="N49" i="26"/>
  <c r="N50" i="26" s="1"/>
  <c r="AK49" i="11"/>
  <c r="AK50" i="11" s="1"/>
  <c r="BQ49" i="2"/>
  <c r="BQ50" i="2" s="1"/>
  <c r="BL49" i="2"/>
  <c r="BL50" i="2" s="1"/>
  <c r="DA49" i="2"/>
  <c r="DA50" i="2" s="1"/>
  <c r="BN49" i="2"/>
  <c r="BN50" i="2" s="1"/>
  <c r="FR49" i="2"/>
  <c r="FR50" i="2" s="1"/>
  <c r="BV49" i="2"/>
  <c r="BV50" i="2" s="1"/>
  <c r="EP49" i="2"/>
  <c r="EP50" i="2" s="1"/>
  <c r="EX49" i="2"/>
  <c r="EX50" i="2" s="1"/>
  <c r="ER49" i="2"/>
  <c r="ER50" i="2" s="1"/>
  <c r="FH49" i="2"/>
  <c r="FH50" i="2" s="1"/>
  <c r="FK49" i="2"/>
  <c r="FK50" i="2" s="1"/>
  <c r="CS49" i="2"/>
  <c r="CS50" i="2" s="1"/>
  <c r="EL49" i="2"/>
  <c r="EL50" i="2" s="1"/>
  <c r="CU49" i="2"/>
  <c r="CU50" i="2" s="1"/>
  <c r="DF49" i="2"/>
  <c r="DF50" i="2" s="1"/>
  <c r="FM49" i="2"/>
  <c r="FM50" i="2" s="1"/>
  <c r="CD49" i="2"/>
  <c r="CD50" i="2" s="1"/>
  <c r="EA49" i="21"/>
  <c r="EA50" i="21" s="1"/>
  <c r="CM49" i="21"/>
  <c r="CM50" i="21" s="1"/>
  <c r="CF49" i="21"/>
  <c r="CF50" i="21" s="1"/>
  <c r="CX49" i="21"/>
  <c r="CX50" i="21" s="1"/>
  <c r="FI49" i="21"/>
  <c r="FI50" i="21" s="1"/>
  <c r="CH49" i="21"/>
  <c r="CH50" i="21" s="1"/>
  <c r="BI49" i="21"/>
  <c r="BI50" i="21" s="1"/>
  <c r="V49" i="21"/>
  <c r="V50" i="21" s="1"/>
  <c r="CP49" i="21"/>
  <c r="CP50" i="21" s="1"/>
  <c r="T49" i="21"/>
  <c r="T50" i="21" s="1"/>
  <c r="EN49" i="21"/>
  <c r="EN50" i="21" s="1"/>
  <c r="BT49" i="21"/>
  <c r="BT50" i="21" s="1"/>
  <c r="FJ49" i="21"/>
  <c r="FJ50" i="21" s="1"/>
  <c r="DC49" i="21"/>
  <c r="DC50" i="21" s="1"/>
  <c r="EQ49" i="21"/>
  <c r="EQ50" i="21" s="1"/>
  <c r="EG49" i="21"/>
  <c r="EG50" i="21" s="1"/>
  <c r="FH49" i="21"/>
  <c r="FH50" i="21" s="1"/>
  <c r="BQ49" i="21"/>
  <c r="BQ50" i="21" s="1"/>
  <c r="AJ49" i="21"/>
  <c r="AJ50" i="21" s="1"/>
  <c r="AK49" i="21"/>
  <c r="AK50" i="21" s="1"/>
  <c r="BZ49" i="21"/>
  <c r="BZ50" i="21" s="1"/>
  <c r="DV49" i="21"/>
  <c r="DV50" i="21" s="1"/>
  <c r="J49" i="2"/>
  <c r="J50" i="2" s="1"/>
  <c r="AQ49" i="2"/>
  <c r="AQ50" i="2" s="1"/>
  <c r="AI49" i="2"/>
  <c r="AI50" i="2" s="1"/>
  <c r="AJ49" i="2"/>
  <c r="AJ50" i="2" s="1"/>
  <c r="H49" i="2"/>
  <c r="H50" i="2" s="1"/>
  <c r="AN49" i="2"/>
  <c r="AN50" i="2" s="1"/>
  <c r="U49" i="2"/>
  <c r="U50" i="2" s="1"/>
  <c r="EE49" i="22"/>
  <c r="EE50" i="22" s="1"/>
  <c r="BZ49" i="22"/>
  <c r="BZ50" i="22" s="1"/>
  <c r="EA49" i="22"/>
  <c r="EA50" i="22" s="1"/>
  <c r="I49" i="22"/>
  <c r="I50" i="22" s="1"/>
  <c r="FI49" i="22"/>
  <c r="FI50" i="22" s="1"/>
  <c r="CA49" i="22"/>
  <c r="CA50" i="22" s="1"/>
  <c r="DQ49" i="22"/>
  <c r="DQ50" i="22" s="1"/>
  <c r="DF49" i="22"/>
  <c r="DF50" i="22" s="1"/>
  <c r="BK49" i="22"/>
  <c r="BK50" i="22" s="1"/>
  <c r="FN49" i="22"/>
  <c r="FN50" i="22" s="1"/>
  <c r="FQ49" i="22"/>
  <c r="FQ50" i="22" s="1"/>
  <c r="EO49" i="22"/>
  <c r="EO50" i="22" s="1"/>
  <c r="BL49" i="22"/>
  <c r="BL50" i="22" s="1"/>
  <c r="FL49" i="22"/>
  <c r="FL50" i="22" s="1"/>
  <c r="CY49" i="22"/>
  <c r="CY50" i="22" s="1"/>
  <c r="EV49" i="22"/>
  <c r="EV50" i="22" s="1"/>
  <c r="AL49" i="8"/>
  <c r="AL50" i="8" s="1"/>
  <c r="AJ49" i="8"/>
  <c r="AJ50" i="8" s="1"/>
  <c r="AB49" i="8"/>
  <c r="AB50" i="8" s="1"/>
  <c r="C74" i="8"/>
  <c r="CA49" i="8" s="1"/>
  <c r="CA50" i="8" s="1"/>
  <c r="CW49" i="23"/>
  <c r="CW50" i="23" s="1"/>
  <c r="AO49" i="23"/>
  <c r="AO50" i="23" s="1"/>
  <c r="FC49" i="23"/>
  <c r="FC50" i="23" s="1"/>
  <c r="ED49" i="23"/>
  <c r="ED50" i="23" s="1"/>
  <c r="EA49" i="23"/>
  <c r="EA50" i="23" s="1"/>
  <c r="FF49" i="23"/>
  <c r="FF50" i="23" s="1"/>
  <c r="BT49" i="23"/>
  <c r="BT50" i="23" s="1"/>
  <c r="AL49" i="23"/>
  <c r="AL50" i="23" s="1"/>
  <c r="BD49" i="23"/>
  <c r="BD50" i="23" s="1"/>
  <c r="CE49" i="23"/>
  <c r="CE50" i="23" s="1"/>
  <c r="CR49" i="23"/>
  <c r="CR50" i="23" s="1"/>
  <c r="O49" i="23"/>
  <c r="O50" i="23" s="1"/>
  <c r="ER49" i="23"/>
  <c r="ER50" i="23" s="1"/>
  <c r="AH49" i="23"/>
  <c r="AH50" i="23" s="1"/>
  <c r="DV49" i="24"/>
  <c r="DV50" i="24" s="1"/>
  <c r="FK49" i="24"/>
  <c r="FK50" i="24" s="1"/>
  <c r="DP49" i="24"/>
  <c r="DP50" i="24" s="1"/>
  <c r="Q49" i="24"/>
  <c r="Q50" i="24" s="1"/>
  <c r="BE49" i="24"/>
  <c r="BE50" i="24" s="1"/>
  <c r="FR49" i="24"/>
  <c r="FR50" i="24" s="1"/>
  <c r="DB49" i="24"/>
  <c r="DB50" i="24" s="1"/>
  <c r="BU49" i="24"/>
  <c r="BU50" i="24" s="1"/>
  <c r="CD49" i="24"/>
  <c r="CD50" i="24" s="1"/>
  <c r="DN49" i="24"/>
  <c r="DN50" i="24" s="1"/>
  <c r="DW49" i="24"/>
  <c r="DW50" i="24" s="1"/>
  <c r="AB49" i="24"/>
  <c r="AB50" i="24" s="1"/>
  <c r="BZ49" i="24"/>
  <c r="BZ50" i="24" s="1"/>
  <c r="DR49" i="24"/>
  <c r="DR50" i="24" s="1"/>
  <c r="DK49" i="24"/>
  <c r="DK50" i="24" s="1"/>
  <c r="BY49" i="11"/>
  <c r="BY50" i="11" s="1"/>
  <c r="CS49" i="11"/>
  <c r="CS50" i="11" s="1"/>
  <c r="EE49" i="11"/>
  <c r="EE50" i="11" s="1"/>
  <c r="BK49" i="11"/>
  <c r="BK50" i="11" s="1"/>
  <c r="BZ49" i="11"/>
  <c r="BZ50" i="11" s="1"/>
  <c r="DJ49" i="11"/>
  <c r="DJ50" i="11" s="1"/>
  <c r="CY49" i="11"/>
  <c r="CY50" i="11" s="1"/>
  <c r="DB49" i="11"/>
  <c r="DB50" i="11" s="1"/>
  <c r="AD49" i="12"/>
  <c r="AD50" i="12" s="1"/>
  <c r="W49" i="12"/>
  <c r="W50" i="12" s="1"/>
  <c r="BA49" i="12"/>
  <c r="BA50" i="12" s="1"/>
  <c r="FH49" i="26"/>
  <c r="FH50" i="26" s="1"/>
  <c r="CQ49" i="26"/>
  <c r="CQ50" i="26" s="1"/>
  <c r="BB49" i="26"/>
  <c r="BB50" i="26" s="1"/>
  <c r="EA49" i="26"/>
  <c r="EA50" i="26" s="1"/>
  <c r="W49" i="26"/>
  <c r="W50" i="26" s="1"/>
  <c r="BK49" i="26"/>
  <c r="BK50" i="26" s="1"/>
  <c r="AU49" i="26"/>
  <c r="AU50" i="26" s="1"/>
  <c r="EC49" i="26"/>
  <c r="EC50" i="26" s="1"/>
  <c r="EJ49" i="11"/>
  <c r="EJ50" i="11" s="1"/>
  <c r="BC49" i="2"/>
  <c r="BC50" i="2" s="1"/>
  <c r="E49" i="2"/>
  <c r="E50" i="2" s="1"/>
  <c r="S49" i="2"/>
  <c r="S50" i="2" s="1"/>
  <c r="AP49" i="2"/>
  <c r="AP50" i="2" s="1"/>
  <c r="P49" i="2"/>
  <c r="P50" i="2" s="1"/>
  <c r="AT49" i="2"/>
  <c r="AT50" i="2" s="1"/>
  <c r="V49" i="2"/>
  <c r="V50" i="2" s="1"/>
  <c r="R49" i="2"/>
  <c r="R50" i="2" s="1"/>
  <c r="AD49" i="2"/>
  <c r="AD50" i="2" s="1"/>
  <c r="AB49" i="2"/>
  <c r="AB50" i="2" s="1"/>
  <c r="C49" i="2"/>
  <c r="C50" i="2" s="1"/>
  <c r="AA49" i="2"/>
  <c r="AA50" i="2" s="1"/>
  <c r="AO49" i="2"/>
  <c r="AO50" i="2" s="1"/>
  <c r="AG49" i="2"/>
  <c r="AG50" i="2" s="1"/>
  <c r="AF49" i="2"/>
  <c r="AF50" i="2" s="1"/>
  <c r="O49" i="2"/>
  <c r="O50" i="2" s="1"/>
  <c r="CP49" i="2"/>
  <c r="CP50" i="2" s="1"/>
  <c r="DL49" i="2"/>
  <c r="DL50" i="2" s="1"/>
  <c r="BE49" i="2"/>
  <c r="BE50" i="2" s="1"/>
  <c r="BW49" i="2"/>
  <c r="BW50" i="2" s="1"/>
  <c r="FG49" i="2"/>
  <c r="FG50" i="2" s="1"/>
  <c r="DX49" i="2"/>
  <c r="DX50" i="2" s="1"/>
  <c r="BM49" i="2"/>
  <c r="BM50" i="2" s="1"/>
  <c r="CG49" i="2"/>
  <c r="CG50" i="2" s="1"/>
  <c r="BI49" i="2"/>
  <c r="BI50" i="2" s="1"/>
  <c r="FF49" i="2"/>
  <c r="FF50" i="2" s="1"/>
  <c r="EK49" i="2"/>
  <c r="EK50" i="2" s="1"/>
  <c r="FB49" i="2"/>
  <c r="FB50" i="2" s="1"/>
  <c r="ET49" i="2"/>
  <c r="ET50" i="2" s="1"/>
  <c r="FQ49" i="2"/>
  <c r="FQ50" i="2" s="1"/>
  <c r="FA49" i="2"/>
  <c r="FA50" i="2" s="1"/>
  <c r="BK49" i="2"/>
  <c r="BK50" i="2" s="1"/>
  <c r="DO49" i="2"/>
  <c r="DO50" i="2" s="1"/>
  <c r="DP49" i="2"/>
  <c r="DP50" i="2" s="1"/>
  <c r="CK49" i="2"/>
  <c r="CK50" i="2" s="1"/>
  <c r="D49" i="2"/>
  <c r="T49" i="2"/>
  <c r="T50" i="2" s="1"/>
  <c r="AR49" i="2"/>
  <c r="AR50" i="2" s="1"/>
  <c r="AL49" i="2"/>
  <c r="AL50" i="2" s="1"/>
  <c r="AM49" i="2"/>
  <c r="AM50" i="2" s="1"/>
  <c r="G49" i="2"/>
  <c r="G50" i="2" s="1"/>
  <c r="X49" i="2"/>
  <c r="X50" i="2" s="1"/>
  <c r="EA49" i="2"/>
  <c r="EA50" i="2" s="1"/>
  <c r="AY49" i="2"/>
  <c r="AY50" i="2" s="1"/>
  <c r="BA49" i="2"/>
  <c r="BA50" i="2" s="1"/>
  <c r="DQ49" i="2"/>
  <c r="DQ50" i="2" s="1"/>
  <c r="EZ49" i="2"/>
  <c r="EZ50" i="2" s="1"/>
  <c r="CC49" i="2"/>
  <c r="CC50" i="2" s="1"/>
  <c r="DD49" i="2"/>
  <c r="DD50" i="2" s="1"/>
  <c r="EV49" i="2"/>
  <c r="EV50" i="2" s="1"/>
  <c r="DH49" i="2"/>
  <c r="DH50" i="2" s="1"/>
  <c r="DI49" i="2"/>
  <c r="DI50" i="2" s="1"/>
  <c r="BY49" i="2"/>
  <c r="BY50" i="2" s="1"/>
  <c r="BF49" i="2"/>
  <c r="BF50" i="2" s="1"/>
  <c r="EI49" i="2"/>
  <c r="EI50" i="2" s="1"/>
  <c r="BR49" i="2"/>
  <c r="BR50" i="2" s="1"/>
  <c r="DZ49" i="2"/>
  <c r="DZ50" i="2" s="1"/>
  <c r="FI49" i="2"/>
  <c r="FI50" i="2" s="1"/>
  <c r="FO49" i="2"/>
  <c r="FO50" i="2" s="1"/>
  <c r="DR49" i="2"/>
  <c r="DR50" i="2" s="1"/>
  <c r="DE49" i="2"/>
  <c r="DE50" i="2" s="1"/>
  <c r="EQ49" i="2"/>
  <c r="EQ50" i="2" s="1"/>
  <c r="BG49" i="2"/>
  <c r="BG50" i="2" s="1"/>
  <c r="CT49" i="2"/>
  <c r="CT50" i="2" s="1"/>
  <c r="EG49" i="2"/>
  <c r="EG50" i="2" s="1"/>
  <c r="EE49" i="2"/>
  <c r="EE50" i="2" s="1"/>
  <c r="FN49" i="2"/>
  <c r="FN50" i="2" s="1"/>
  <c r="DU49" i="2"/>
  <c r="DU50" i="2" s="1"/>
  <c r="DT49" i="2"/>
  <c r="DT50" i="2" s="1"/>
  <c r="AM49" i="23"/>
  <c r="AM50" i="23" s="1"/>
  <c r="F49" i="23"/>
  <c r="F50" i="23" s="1"/>
  <c r="AU49" i="23"/>
  <c r="AU50" i="23" s="1"/>
  <c r="P49" i="23"/>
  <c r="P50" i="23" s="1"/>
  <c r="G49" i="23"/>
  <c r="G50" i="23" s="1"/>
  <c r="CF49" i="23"/>
  <c r="CF50" i="23" s="1"/>
  <c r="EI49" i="23"/>
  <c r="EI50" i="23" s="1"/>
  <c r="DV49" i="23"/>
  <c r="DV50" i="23" s="1"/>
  <c r="Y49" i="23"/>
  <c r="Y50" i="23" s="1"/>
  <c r="EH49" i="23"/>
  <c r="EH50" i="23" s="1"/>
  <c r="BN49" i="23"/>
  <c r="BN50" i="23" s="1"/>
  <c r="EG49" i="23"/>
  <c r="EG50" i="23" s="1"/>
  <c r="DH49" i="23"/>
  <c r="DH50" i="23" s="1"/>
  <c r="V49" i="23"/>
  <c r="V50" i="23" s="1"/>
  <c r="H49" i="23"/>
  <c r="H50" i="23" s="1"/>
  <c r="CC49" i="23"/>
  <c r="CC50" i="23" s="1"/>
  <c r="EW49" i="23"/>
  <c r="EW50" i="23" s="1"/>
  <c r="CZ49" i="23"/>
  <c r="CZ50" i="23" s="1"/>
  <c r="DG49" i="23"/>
  <c r="DG50" i="23" s="1"/>
  <c r="FK49" i="23"/>
  <c r="FK50" i="23" s="1"/>
  <c r="FQ49" i="23"/>
  <c r="FQ50" i="23" s="1"/>
  <c r="BY49" i="23"/>
  <c r="BY50" i="23" s="1"/>
  <c r="CX49" i="23"/>
  <c r="CX50" i="23" s="1"/>
  <c r="AE49" i="23"/>
  <c r="AE50" i="23" s="1"/>
  <c r="FO49" i="23"/>
  <c r="FO50" i="23" s="1"/>
  <c r="AT49" i="23"/>
  <c r="AT50" i="23" s="1"/>
  <c r="AA49" i="23"/>
  <c r="AA50" i="23" s="1"/>
  <c r="EC49" i="23"/>
  <c r="EC50" i="23" s="1"/>
  <c r="BV49" i="23"/>
  <c r="BV50" i="23" s="1"/>
  <c r="DY49" i="23"/>
  <c r="DY50" i="23" s="1"/>
  <c r="BS49" i="23"/>
  <c r="BS50" i="23" s="1"/>
  <c r="CN49" i="23"/>
  <c r="CN50" i="23" s="1"/>
  <c r="DA49" i="23"/>
  <c r="DA50" i="23" s="1"/>
  <c r="EZ49" i="23"/>
  <c r="EZ50" i="23" s="1"/>
  <c r="AZ49" i="23"/>
  <c r="AZ50" i="23" s="1"/>
  <c r="AD49" i="23"/>
  <c r="AD50" i="23" s="1"/>
  <c r="DU49" i="23"/>
  <c r="DU50" i="23" s="1"/>
  <c r="EY49" i="23"/>
  <c r="EY50" i="23" s="1"/>
  <c r="FP49" i="23"/>
  <c r="FP50" i="23" s="1"/>
  <c r="L49" i="23"/>
  <c r="L50" i="23" s="1"/>
  <c r="N49" i="23"/>
  <c r="N50" i="23" s="1"/>
  <c r="C77" i="23"/>
  <c r="DF49" i="23"/>
  <c r="DF50" i="23" s="1"/>
  <c r="DB49" i="23"/>
  <c r="DB50" i="23" s="1"/>
  <c r="EV49" i="23"/>
  <c r="EV50" i="23" s="1"/>
  <c r="DD49" i="23"/>
  <c r="DD50" i="23" s="1"/>
  <c r="AB49" i="23"/>
  <c r="AB50" i="23" s="1"/>
  <c r="CS49" i="23"/>
  <c r="CS50" i="23" s="1"/>
  <c r="CM49" i="23"/>
  <c r="CM50" i="23" s="1"/>
  <c r="AS49" i="23"/>
  <c r="AS50" i="23" s="1"/>
  <c r="FJ49" i="23"/>
  <c r="FJ50" i="23" s="1"/>
  <c r="CK49" i="23"/>
  <c r="CK50" i="23" s="1"/>
  <c r="BQ49" i="23"/>
  <c r="BQ50" i="23" s="1"/>
  <c r="BA49" i="23"/>
  <c r="BA50" i="23" s="1"/>
  <c r="AF49" i="23"/>
  <c r="AF50" i="23" s="1"/>
  <c r="CV49" i="23"/>
  <c r="CV50" i="23" s="1"/>
  <c r="DS49" i="23"/>
  <c r="DS50" i="23" s="1"/>
  <c r="DW49" i="23"/>
  <c r="DW50" i="23" s="1"/>
  <c r="DZ49" i="23"/>
  <c r="DZ50" i="23" s="1"/>
  <c r="EK49" i="23"/>
  <c r="EK50" i="23" s="1"/>
  <c r="J49" i="23"/>
  <c r="J50" i="23" s="1"/>
  <c r="BU49" i="23"/>
  <c r="BU50" i="23" s="1"/>
  <c r="AP49" i="23"/>
  <c r="AP50" i="23" s="1"/>
  <c r="EJ49" i="23"/>
  <c r="EJ50" i="23" s="1"/>
  <c r="BW49" i="23"/>
  <c r="BW50" i="23" s="1"/>
  <c r="BH49" i="23"/>
  <c r="BH50" i="23" s="1"/>
  <c r="CH49" i="23"/>
  <c r="CH50" i="23" s="1"/>
  <c r="CY49" i="23"/>
  <c r="CY50" i="23" s="1"/>
  <c r="Q49" i="23"/>
  <c r="Q50" i="23" s="1"/>
  <c r="I49" i="23"/>
  <c r="I50" i="23" s="1"/>
  <c r="BM49" i="23"/>
  <c r="BM50" i="23" s="1"/>
  <c r="CT49" i="23"/>
  <c r="CT50" i="23" s="1"/>
  <c r="DR49" i="23"/>
  <c r="DR50" i="23" s="1"/>
  <c r="AY49" i="23"/>
  <c r="AY50" i="23" s="1"/>
  <c r="AI49" i="23"/>
  <c r="AI50" i="23" s="1"/>
  <c r="CL49" i="23"/>
  <c r="CL50" i="23" s="1"/>
  <c r="DP49" i="23"/>
  <c r="DP50" i="23" s="1"/>
  <c r="DE49" i="23"/>
  <c r="DE50" i="23" s="1"/>
  <c r="FL49" i="23"/>
  <c r="FL50" i="23" s="1"/>
  <c r="EM49" i="23"/>
  <c r="EM50" i="23" s="1"/>
  <c r="DC49" i="23"/>
  <c r="DC50" i="23" s="1"/>
  <c r="E49" i="23"/>
  <c r="E50" i="23" s="1"/>
  <c r="EP49" i="23"/>
  <c r="EP50" i="23" s="1"/>
  <c r="DK49" i="23"/>
  <c r="DK50" i="23" s="1"/>
  <c r="ES49" i="23"/>
  <c r="ES50" i="23" s="1"/>
  <c r="BC49" i="23"/>
  <c r="BC50" i="23" s="1"/>
  <c r="FI49" i="23"/>
  <c r="FI50" i="23" s="1"/>
  <c r="EE49" i="23"/>
  <c r="EE50" i="23" s="1"/>
  <c r="BE49" i="23"/>
  <c r="BE50" i="23" s="1"/>
  <c r="CP49" i="23"/>
  <c r="CP50" i="23" s="1"/>
  <c r="FM49" i="23"/>
  <c r="FM50" i="23" s="1"/>
  <c r="FH49" i="23"/>
  <c r="FH50" i="23" s="1"/>
  <c r="W49" i="23"/>
  <c r="W50" i="23" s="1"/>
  <c r="DN49" i="23"/>
  <c r="DN50" i="23" s="1"/>
  <c r="AX49" i="23"/>
  <c r="AX50" i="23" s="1"/>
  <c r="EO49" i="23"/>
  <c r="EO50" i="23" s="1"/>
  <c r="FG49" i="23"/>
  <c r="FG50" i="23" s="1"/>
  <c r="EL49" i="23"/>
  <c r="EL50" i="23" s="1"/>
  <c r="DJ49" i="23"/>
  <c r="DJ50" i="23" s="1"/>
  <c r="BJ49" i="23"/>
  <c r="BJ50" i="23" s="1"/>
  <c r="D49" i="23"/>
  <c r="AQ49" i="23"/>
  <c r="AQ50" i="23" s="1"/>
  <c r="BZ49" i="23"/>
  <c r="BZ50" i="23" s="1"/>
  <c r="BI49" i="23"/>
  <c r="BI50" i="23" s="1"/>
  <c r="K49" i="23"/>
  <c r="K50" i="23" s="1"/>
  <c r="T49" i="23"/>
  <c r="T50" i="23" s="1"/>
  <c r="AC49" i="23"/>
  <c r="AC50" i="23" s="1"/>
  <c r="DO49" i="23"/>
  <c r="DO50" i="23" s="1"/>
  <c r="CB49" i="23"/>
  <c r="CB50" i="23" s="1"/>
  <c r="FE49" i="23"/>
  <c r="FE50" i="23" s="1"/>
  <c r="AG49" i="24"/>
  <c r="AG50" i="24" s="1"/>
  <c r="AW49" i="24"/>
  <c r="AW50" i="24" s="1"/>
  <c r="I49" i="24"/>
  <c r="I50" i="24" s="1"/>
  <c r="M49" i="24"/>
  <c r="M50" i="24" s="1"/>
  <c r="EK49" i="24"/>
  <c r="EK50" i="24" s="1"/>
  <c r="AD49" i="24"/>
  <c r="AD50" i="24" s="1"/>
  <c r="BO49" i="24"/>
  <c r="BO50" i="24" s="1"/>
  <c r="X49" i="24"/>
  <c r="X50" i="24" s="1"/>
  <c r="CI49" i="24"/>
  <c r="CI50" i="24" s="1"/>
  <c r="EB49" i="24"/>
  <c r="EB50" i="24" s="1"/>
  <c r="AK49" i="24"/>
  <c r="AK50" i="24" s="1"/>
  <c r="AY49" i="24"/>
  <c r="AY50" i="24" s="1"/>
  <c r="AF49" i="24"/>
  <c r="AF50" i="24" s="1"/>
  <c r="FB49" i="24"/>
  <c r="FB50" i="24" s="1"/>
  <c r="ES49" i="24"/>
  <c r="ES50" i="24" s="1"/>
  <c r="AL49" i="24"/>
  <c r="AL50" i="24" s="1"/>
  <c r="EV49" i="24"/>
  <c r="EV50" i="24" s="1"/>
  <c r="K49" i="24"/>
  <c r="K50" i="24" s="1"/>
  <c r="ED49" i="24"/>
  <c r="ED50" i="24" s="1"/>
  <c r="AM49" i="24"/>
  <c r="AM50" i="24" s="1"/>
  <c r="CY49" i="24"/>
  <c r="CY50" i="24" s="1"/>
  <c r="DX49" i="24"/>
  <c r="DX50" i="24" s="1"/>
  <c r="E49" i="24"/>
  <c r="E50" i="24" s="1"/>
  <c r="BA49" i="24"/>
  <c r="BA50" i="24" s="1"/>
  <c r="BP49" i="24"/>
  <c r="BP50" i="24" s="1"/>
  <c r="EX49" i="24"/>
  <c r="EX50" i="24" s="1"/>
  <c r="P49" i="24"/>
  <c r="P50" i="24" s="1"/>
  <c r="FH49" i="24"/>
  <c r="FH50" i="24" s="1"/>
  <c r="AJ49" i="24"/>
  <c r="AJ50" i="24" s="1"/>
  <c r="AO49" i="24"/>
  <c r="AO50" i="24" s="1"/>
  <c r="CK49" i="24"/>
  <c r="CK50" i="24" s="1"/>
  <c r="FA49" i="24"/>
  <c r="FA50" i="24" s="1"/>
  <c r="C77" i="24"/>
  <c r="BV49" i="24"/>
  <c r="BV50" i="24" s="1"/>
  <c r="DH49" i="24"/>
  <c r="DH50" i="24" s="1"/>
  <c r="AH49" i="24"/>
  <c r="AH50" i="24" s="1"/>
  <c r="BG49" i="24"/>
  <c r="BG50" i="24" s="1"/>
  <c r="BC49" i="24"/>
  <c r="BC50" i="24" s="1"/>
  <c r="F49" i="24"/>
  <c r="F50" i="24" s="1"/>
  <c r="CE49" i="24"/>
  <c r="CE50" i="24" s="1"/>
  <c r="L49" i="24"/>
  <c r="L50" i="24" s="1"/>
  <c r="FJ49" i="24"/>
  <c r="FJ50" i="24" s="1"/>
  <c r="AP49" i="24"/>
  <c r="AP50" i="24" s="1"/>
  <c r="AU49" i="24"/>
  <c r="AU50" i="24" s="1"/>
  <c r="AV49" i="24"/>
  <c r="AV50" i="24" s="1"/>
  <c r="N49" i="24"/>
  <c r="N50" i="24" s="1"/>
  <c r="EL49" i="24"/>
  <c r="EL50" i="24" s="1"/>
  <c r="CO49" i="24"/>
  <c r="CO50" i="24" s="1"/>
  <c r="CT49" i="24"/>
  <c r="CT50" i="24" s="1"/>
  <c r="CZ49" i="24"/>
  <c r="CZ50" i="24" s="1"/>
  <c r="ET49" i="24"/>
  <c r="ET50" i="24" s="1"/>
  <c r="CP49" i="24"/>
  <c r="CP50" i="24" s="1"/>
  <c r="CS49" i="24"/>
  <c r="CS50" i="24" s="1"/>
  <c r="FO49" i="24"/>
  <c r="FO50" i="24" s="1"/>
  <c r="CG49" i="24"/>
  <c r="CG50" i="24" s="1"/>
  <c r="CH49" i="24"/>
  <c r="CH50" i="24" s="1"/>
  <c r="FD49" i="24"/>
  <c r="FD50" i="24" s="1"/>
  <c r="EM49" i="24"/>
  <c r="EM50" i="24" s="1"/>
  <c r="EI49" i="24"/>
  <c r="EI50" i="24" s="1"/>
  <c r="BN49" i="24"/>
  <c r="BN50" i="24" s="1"/>
  <c r="AN49" i="24"/>
  <c r="AN50" i="24" s="1"/>
  <c r="CN49" i="24"/>
  <c r="CN50" i="24" s="1"/>
  <c r="BD49" i="24"/>
  <c r="BD50" i="24" s="1"/>
  <c r="EF49" i="24"/>
  <c r="EF50" i="24" s="1"/>
  <c r="Y49" i="24"/>
  <c r="Y50" i="24" s="1"/>
  <c r="J49" i="24"/>
  <c r="J50" i="24" s="1"/>
  <c r="AQ49" i="24"/>
  <c r="AQ50" i="24" s="1"/>
  <c r="FS49" i="24"/>
  <c r="FS50" i="24" s="1"/>
  <c r="BM49" i="24"/>
  <c r="BM50" i="24" s="1"/>
  <c r="CQ49" i="24"/>
  <c r="CQ50" i="24" s="1"/>
  <c r="EQ49" i="24"/>
  <c r="EQ50" i="24" s="1"/>
  <c r="AZ49" i="24"/>
  <c r="AZ50" i="24" s="1"/>
  <c r="EN49" i="24"/>
  <c r="EN50" i="24" s="1"/>
  <c r="BX49" i="24"/>
  <c r="BX50" i="24" s="1"/>
  <c r="AI49" i="24"/>
  <c r="AI50" i="24" s="1"/>
  <c r="FL49" i="24"/>
  <c r="FL50" i="24" s="1"/>
  <c r="CJ49" i="24"/>
  <c r="CJ50" i="24" s="1"/>
  <c r="CC49" i="24"/>
  <c r="CC50" i="24" s="1"/>
  <c r="DE49" i="24"/>
  <c r="DE50" i="24" s="1"/>
  <c r="FG49" i="24"/>
  <c r="FG50" i="24" s="1"/>
  <c r="DD49" i="24"/>
  <c r="DD50" i="24" s="1"/>
  <c r="DT49" i="24"/>
  <c r="DT50" i="24" s="1"/>
  <c r="BB49" i="24"/>
  <c r="BB50" i="24" s="1"/>
  <c r="FN49" i="24"/>
  <c r="FN50" i="24" s="1"/>
  <c r="FM49" i="24"/>
  <c r="FM50" i="24" s="1"/>
  <c r="CR49" i="24"/>
  <c r="CR50" i="24" s="1"/>
  <c r="BW49" i="24"/>
  <c r="BW50" i="24" s="1"/>
  <c r="FI49" i="24"/>
  <c r="FI50" i="24" s="1"/>
  <c r="DG49" i="24"/>
  <c r="DG50" i="24" s="1"/>
  <c r="EZ49" i="24"/>
  <c r="EZ50" i="24" s="1"/>
  <c r="BH49" i="24"/>
  <c r="BH50" i="24" s="1"/>
  <c r="FP49" i="24"/>
  <c r="FP50" i="24" s="1"/>
  <c r="BQ49" i="24"/>
  <c r="BQ50" i="24" s="1"/>
  <c r="H49" i="24"/>
  <c r="H50" i="24" s="1"/>
  <c r="CL49" i="24"/>
  <c r="CL50" i="24" s="1"/>
  <c r="DL49" i="24"/>
  <c r="DL50" i="24" s="1"/>
  <c r="C49" i="24"/>
  <c r="C50" i="24" s="1"/>
  <c r="DJ49" i="24"/>
  <c r="DJ50" i="24" s="1"/>
  <c r="DY49" i="24"/>
  <c r="DY50" i="24" s="1"/>
  <c r="BJ49" i="24"/>
  <c r="BJ50" i="24" s="1"/>
  <c r="AS49" i="24"/>
  <c r="AS50" i="24" s="1"/>
  <c r="EY49" i="24"/>
  <c r="EY50" i="24" s="1"/>
  <c r="BS49" i="24"/>
  <c r="BS50" i="24" s="1"/>
  <c r="ER49" i="24"/>
  <c r="ER50" i="24" s="1"/>
  <c r="DQ49" i="24"/>
  <c r="DQ50" i="24" s="1"/>
  <c r="DZ49" i="24"/>
  <c r="DZ50" i="24" s="1"/>
  <c r="AT49" i="24"/>
  <c r="AT50" i="24" s="1"/>
  <c r="S49" i="24"/>
  <c r="S50" i="24" s="1"/>
  <c r="BF49" i="24"/>
  <c r="BF50" i="24" s="1"/>
  <c r="DM49" i="24"/>
  <c r="DM50" i="24" s="1"/>
  <c r="DA49" i="24"/>
  <c r="DA50" i="24" s="1"/>
  <c r="P49" i="22"/>
  <c r="P50" i="22" s="1"/>
  <c r="BH49" i="22"/>
  <c r="BH50" i="22" s="1"/>
  <c r="S49" i="26"/>
  <c r="S50" i="26" s="1"/>
  <c r="DN49" i="11"/>
  <c r="DN50" i="11" s="1"/>
  <c r="DG49" i="2"/>
  <c r="DG50" i="2" s="1"/>
  <c r="BS49" i="2"/>
  <c r="BS50" i="2" s="1"/>
  <c r="EJ49" i="2"/>
  <c r="EJ50" i="2" s="1"/>
  <c r="DW49" i="2"/>
  <c r="DW50" i="2" s="1"/>
  <c r="CL49" i="2"/>
  <c r="CL50" i="2" s="1"/>
  <c r="EU49" i="2"/>
  <c r="EU50" i="2" s="1"/>
  <c r="CF49" i="2"/>
  <c r="CF50" i="2" s="1"/>
  <c r="DS49" i="2"/>
  <c r="DS50" i="2" s="1"/>
  <c r="DK49" i="2"/>
  <c r="DK50" i="2" s="1"/>
  <c r="BW49" i="21"/>
  <c r="BW50" i="21" s="1"/>
  <c r="FE49" i="21"/>
  <c r="FE50" i="21" s="1"/>
  <c r="AB49" i="21"/>
  <c r="AB50" i="21" s="1"/>
  <c r="FM49" i="21"/>
  <c r="FM50" i="21" s="1"/>
  <c r="FK49" i="21"/>
  <c r="FK50" i="21" s="1"/>
  <c r="CC49" i="21"/>
  <c r="CC50" i="21" s="1"/>
  <c r="R49" i="21"/>
  <c r="R50" i="21" s="1"/>
  <c r="BR49" i="21"/>
  <c r="BR50" i="21" s="1"/>
  <c r="Q49" i="21"/>
  <c r="Q50" i="21" s="1"/>
  <c r="ES49" i="21"/>
  <c r="ES50" i="21" s="1"/>
  <c r="W49" i="21"/>
  <c r="W50" i="21" s="1"/>
  <c r="Q49" i="2"/>
  <c r="Q50" i="2" s="1"/>
  <c r="FL49" i="2"/>
  <c r="FL50" i="2" s="1"/>
  <c r="I49" i="2"/>
  <c r="I50" i="2" s="1"/>
  <c r="AE49" i="2"/>
  <c r="AE50" i="2" s="1"/>
  <c r="DJ49" i="22"/>
  <c r="DJ50" i="22" s="1"/>
  <c r="EF49" i="22"/>
  <c r="EF50" i="22" s="1"/>
  <c r="EK49" i="22"/>
  <c r="EK50" i="22" s="1"/>
  <c r="DA49" i="22"/>
  <c r="DA50" i="22" s="1"/>
  <c r="ER49" i="22"/>
  <c r="ER50" i="22" s="1"/>
  <c r="FG49" i="22"/>
  <c r="FG50" i="22" s="1"/>
  <c r="DV49" i="22"/>
  <c r="DV50" i="22" s="1"/>
  <c r="P49" i="8"/>
  <c r="P50" i="8" s="1"/>
  <c r="L49" i="8"/>
  <c r="L50" i="8" s="1"/>
  <c r="AN49" i="23"/>
  <c r="AN50" i="23" s="1"/>
  <c r="U49" i="23"/>
  <c r="U50" i="23" s="1"/>
  <c r="CO49" i="23"/>
  <c r="CO50" i="23" s="1"/>
  <c r="AW49" i="23"/>
  <c r="AW50" i="23" s="1"/>
  <c r="FN49" i="23"/>
  <c r="FN50" i="23" s="1"/>
  <c r="FR49" i="23"/>
  <c r="FR50" i="23" s="1"/>
  <c r="DL49" i="23"/>
  <c r="DL50" i="23" s="1"/>
  <c r="CA49" i="23"/>
  <c r="CA50" i="23" s="1"/>
  <c r="EG49" i="24"/>
  <c r="EG50" i="24" s="1"/>
  <c r="FF49" i="24"/>
  <c r="FF50" i="24" s="1"/>
  <c r="BI49" i="24"/>
  <c r="BI50" i="24" s="1"/>
  <c r="R49" i="24"/>
  <c r="R50" i="24" s="1"/>
  <c r="T49" i="24"/>
  <c r="T50" i="24" s="1"/>
  <c r="CX49" i="24"/>
  <c r="CX50" i="24" s="1"/>
  <c r="DO49" i="24"/>
  <c r="DO50" i="24" s="1"/>
  <c r="AC49" i="24"/>
  <c r="AC50" i="24" s="1"/>
  <c r="BP49" i="11"/>
  <c r="BP50" i="11" s="1"/>
  <c r="AE49" i="11"/>
  <c r="AE50" i="11" s="1"/>
  <c r="AR49" i="11"/>
  <c r="AR50" i="11" s="1"/>
  <c r="CJ49" i="11"/>
  <c r="CJ50" i="11" s="1"/>
  <c r="EI49" i="26"/>
  <c r="EI50" i="26" s="1"/>
  <c r="BJ49" i="26"/>
  <c r="BJ50" i="26" s="1"/>
  <c r="DN49" i="26"/>
  <c r="DN50" i="26" s="1"/>
  <c r="DV49" i="11"/>
  <c r="DV50" i="11" s="1"/>
  <c r="AQ49" i="21"/>
  <c r="AQ50" i="21" s="1"/>
  <c r="BG49" i="21"/>
  <c r="BG50" i="21" s="1"/>
  <c r="BE49" i="21"/>
  <c r="BE50" i="21" s="1"/>
  <c r="EW49" i="21"/>
  <c r="EW50" i="21" s="1"/>
  <c r="CU49" i="21"/>
  <c r="CU50" i="21" s="1"/>
  <c r="BF49" i="21"/>
  <c r="BF50" i="21" s="1"/>
  <c r="ET49" i="21"/>
  <c r="ET50" i="21" s="1"/>
  <c r="DN49" i="21"/>
  <c r="DN50" i="21" s="1"/>
  <c r="CK49" i="21"/>
  <c r="CK50" i="21" s="1"/>
  <c r="DO49" i="21"/>
  <c r="DO50" i="21" s="1"/>
  <c r="FR49" i="21"/>
  <c r="FR50" i="21" s="1"/>
  <c r="X49" i="21"/>
  <c r="X50" i="21" s="1"/>
  <c r="AM49" i="21"/>
  <c r="AM50" i="21" s="1"/>
  <c r="CW49" i="21"/>
  <c r="CW50" i="21" s="1"/>
  <c r="ED49" i="21"/>
  <c r="ED50" i="21" s="1"/>
  <c r="DD49" i="21"/>
  <c r="DD50" i="21" s="1"/>
  <c r="DX49" i="21"/>
  <c r="DX50" i="21" s="1"/>
  <c r="CO49" i="21"/>
  <c r="CO50" i="21" s="1"/>
  <c r="BP49" i="21"/>
  <c r="BP50" i="21" s="1"/>
  <c r="CN49" i="21"/>
  <c r="CN50" i="21" s="1"/>
  <c r="CA49" i="21"/>
  <c r="CA50" i="21" s="1"/>
  <c r="AP49" i="21"/>
  <c r="AP50" i="21" s="1"/>
  <c r="FG49" i="21"/>
  <c r="FG50" i="21" s="1"/>
  <c r="DS49" i="21"/>
  <c r="DS50" i="21" s="1"/>
  <c r="DB49" i="21"/>
  <c r="DB50" i="21" s="1"/>
  <c r="BC49" i="21"/>
  <c r="BC50" i="21" s="1"/>
  <c r="D49" i="21"/>
  <c r="EL49" i="21"/>
  <c r="EL50" i="21" s="1"/>
  <c r="CQ49" i="21"/>
  <c r="CQ50" i="21" s="1"/>
  <c r="AO49" i="21"/>
  <c r="AO50" i="21" s="1"/>
  <c r="CG49" i="21"/>
  <c r="CG50" i="21" s="1"/>
  <c r="EV49" i="21"/>
  <c r="EV50" i="21" s="1"/>
  <c r="DI49" i="21"/>
  <c r="DI50" i="21" s="1"/>
  <c r="ER49" i="21"/>
  <c r="ER50" i="21" s="1"/>
  <c r="EB49" i="21"/>
  <c r="EB50" i="21" s="1"/>
  <c r="FN49" i="21"/>
  <c r="FN50" i="21" s="1"/>
  <c r="U49" i="21"/>
  <c r="U50" i="21" s="1"/>
  <c r="DE49" i="21"/>
  <c r="DE50" i="21" s="1"/>
  <c r="DA49" i="21"/>
  <c r="DA50" i="21" s="1"/>
  <c r="DP49" i="21"/>
  <c r="DP50" i="21" s="1"/>
  <c r="DK49" i="21"/>
  <c r="DK50" i="21" s="1"/>
  <c r="FQ49" i="21"/>
  <c r="FQ50" i="21" s="1"/>
  <c r="EC49" i="21"/>
  <c r="EC50" i="21" s="1"/>
  <c r="EX49" i="21"/>
  <c r="EX50" i="21" s="1"/>
  <c r="FS49" i="21"/>
  <c r="FS50" i="21" s="1"/>
  <c r="CY49" i="21"/>
  <c r="CY50" i="21" s="1"/>
  <c r="EY49" i="21"/>
  <c r="EY50" i="21" s="1"/>
  <c r="DL49" i="21"/>
  <c r="DL50" i="21" s="1"/>
  <c r="CR49" i="21"/>
  <c r="CR50" i="21" s="1"/>
  <c r="FF49" i="21"/>
  <c r="FF50" i="21" s="1"/>
  <c r="EJ49" i="21"/>
  <c r="EJ50" i="21" s="1"/>
  <c r="CE49" i="21"/>
  <c r="CE50" i="21" s="1"/>
  <c r="EE49" i="21"/>
  <c r="EE50" i="21" s="1"/>
  <c r="AD49" i="21"/>
  <c r="AD50" i="21" s="1"/>
  <c r="AF49" i="21"/>
  <c r="AF50" i="21" s="1"/>
  <c r="AS49" i="21"/>
  <c r="AS50" i="21" s="1"/>
  <c r="FL49" i="21"/>
  <c r="FL50" i="21" s="1"/>
  <c r="BB49" i="21"/>
  <c r="BB50" i="21" s="1"/>
  <c r="DZ49" i="21"/>
  <c r="DZ50" i="21" s="1"/>
  <c r="S49" i="21"/>
  <c r="S50" i="21" s="1"/>
  <c r="CZ49" i="21"/>
  <c r="CZ50" i="21" s="1"/>
  <c r="Z49" i="21"/>
  <c r="Z50" i="21" s="1"/>
  <c r="BU49" i="21"/>
  <c r="BU50" i="21" s="1"/>
  <c r="FC49" i="21"/>
  <c r="FC50" i="21" s="1"/>
  <c r="DQ49" i="21"/>
  <c r="DQ50" i="21" s="1"/>
  <c r="BM49" i="21"/>
  <c r="BM50" i="21" s="1"/>
  <c r="O49" i="21"/>
  <c r="O50" i="21" s="1"/>
  <c r="AY49" i="21"/>
  <c r="AY50" i="21" s="1"/>
  <c r="AU49" i="21"/>
  <c r="AU50" i="21" s="1"/>
  <c r="AL49" i="21"/>
  <c r="AL50" i="21" s="1"/>
  <c r="DY49" i="21"/>
  <c r="DY50" i="21" s="1"/>
  <c r="K49" i="21"/>
  <c r="K50" i="21" s="1"/>
  <c r="CB49" i="21"/>
  <c r="CB50" i="21" s="1"/>
  <c r="AN49" i="21"/>
  <c r="AN50" i="21" s="1"/>
  <c r="EU49" i="21"/>
  <c r="EU50" i="21" s="1"/>
  <c r="CS49" i="21"/>
  <c r="CS50" i="21" s="1"/>
  <c r="AI49" i="21"/>
  <c r="AI50" i="21" s="1"/>
  <c r="N49" i="21"/>
  <c r="N50" i="21" s="1"/>
  <c r="BV49" i="21"/>
  <c r="BV50" i="21" s="1"/>
  <c r="AE49" i="21"/>
  <c r="AE50" i="21" s="1"/>
  <c r="J49" i="22"/>
  <c r="J50" i="22" s="1"/>
  <c r="BD49" i="22"/>
  <c r="BD50" i="22" s="1"/>
  <c r="L49" i="22"/>
  <c r="L50" i="22" s="1"/>
  <c r="Y49" i="22"/>
  <c r="Y50" i="22" s="1"/>
  <c r="S49" i="22"/>
  <c r="S50" i="22" s="1"/>
  <c r="AB49" i="22"/>
  <c r="AB50" i="22" s="1"/>
  <c r="BA49" i="22"/>
  <c r="BA50" i="22" s="1"/>
  <c r="R49" i="22"/>
  <c r="R50" i="22" s="1"/>
  <c r="W49" i="22"/>
  <c r="W50" i="22" s="1"/>
  <c r="AD49" i="22"/>
  <c r="AD50" i="22" s="1"/>
  <c r="Q49" i="22"/>
  <c r="Q50" i="22" s="1"/>
  <c r="EN49" i="22"/>
  <c r="EN50" i="22" s="1"/>
  <c r="BN49" i="22"/>
  <c r="BN50" i="22" s="1"/>
  <c r="FF49" i="22"/>
  <c r="FF50" i="22" s="1"/>
  <c r="EB49" i="22"/>
  <c r="EB50" i="22" s="1"/>
  <c r="DZ49" i="22"/>
  <c r="DZ50" i="22" s="1"/>
  <c r="CK49" i="22"/>
  <c r="CK50" i="22" s="1"/>
  <c r="DG49" i="22"/>
  <c r="DG50" i="22" s="1"/>
  <c r="CP49" i="22"/>
  <c r="CP50" i="22" s="1"/>
  <c r="DM49" i="22"/>
  <c r="DM50" i="22" s="1"/>
  <c r="EQ49" i="22"/>
  <c r="EQ50" i="22" s="1"/>
  <c r="CE49" i="22"/>
  <c r="CE50" i="22" s="1"/>
  <c r="CZ49" i="22"/>
  <c r="CZ50" i="22" s="1"/>
  <c r="DB49" i="22"/>
  <c r="DB50" i="22" s="1"/>
  <c r="BV49" i="22"/>
  <c r="BV50" i="22" s="1"/>
  <c r="DS49" i="22"/>
  <c r="DS50" i="22" s="1"/>
  <c r="DC49" i="22"/>
  <c r="DC50" i="22" s="1"/>
  <c r="BR49" i="22"/>
  <c r="BR50" i="22" s="1"/>
  <c r="CM49" i="22"/>
  <c r="CM50" i="22" s="1"/>
  <c r="CU49" i="22"/>
  <c r="CU50" i="22" s="1"/>
  <c r="CD49" i="22"/>
  <c r="CD50" i="22" s="1"/>
  <c r="BO49" i="22"/>
  <c r="BO50" i="22" s="1"/>
  <c r="BF49" i="22"/>
  <c r="BF50" i="22" s="1"/>
  <c r="BU49" i="22"/>
  <c r="BU50" i="22" s="1"/>
  <c r="EI49" i="22"/>
  <c r="EI50" i="22" s="1"/>
  <c r="BX49" i="22"/>
  <c r="BX50" i="22" s="1"/>
  <c r="N49" i="22"/>
  <c r="N50" i="22" s="1"/>
  <c r="FD49" i="22"/>
  <c r="FD50" i="22" s="1"/>
  <c r="BJ49" i="22"/>
  <c r="BJ50" i="22" s="1"/>
  <c r="X49" i="22"/>
  <c r="X50" i="22" s="1"/>
  <c r="CF49" i="22"/>
  <c r="CF50" i="22" s="1"/>
  <c r="EH49" i="22"/>
  <c r="EH50" i="22" s="1"/>
  <c r="AY49" i="22"/>
  <c r="AY50" i="22" s="1"/>
  <c r="BT49" i="22"/>
  <c r="BT50" i="22" s="1"/>
  <c r="DW49" i="22"/>
  <c r="DW50" i="22" s="1"/>
  <c r="CV49" i="22"/>
  <c r="CV50" i="22" s="1"/>
  <c r="EM49" i="22"/>
  <c r="EM50" i="22" s="1"/>
  <c r="CH49" i="22"/>
  <c r="CH50" i="22" s="1"/>
  <c r="FE49" i="22"/>
  <c r="FE50" i="22" s="1"/>
  <c r="FA49" i="22"/>
  <c r="FA50" i="22" s="1"/>
  <c r="DH49" i="22"/>
  <c r="DH50" i="22" s="1"/>
  <c r="DO49" i="22"/>
  <c r="DO50" i="22" s="1"/>
  <c r="DX49" i="22"/>
  <c r="DX50" i="22" s="1"/>
  <c r="BS49" i="22"/>
  <c r="BS50" i="22" s="1"/>
  <c r="EZ49" i="22"/>
  <c r="EZ50" i="22" s="1"/>
  <c r="DY49" i="22"/>
  <c r="DY50" i="22" s="1"/>
  <c r="BW49" i="22"/>
  <c r="BW50" i="22" s="1"/>
  <c r="CC49" i="22"/>
  <c r="CC50" i="22" s="1"/>
  <c r="EW49" i="22"/>
  <c r="EW50" i="22" s="1"/>
  <c r="BY49" i="22"/>
  <c r="BY50" i="22" s="1"/>
  <c r="BI49" i="22"/>
  <c r="BI50" i="22" s="1"/>
  <c r="AR49" i="22"/>
  <c r="AR50" i="22" s="1"/>
  <c r="AK49" i="22"/>
  <c r="AK50" i="22" s="1"/>
  <c r="CO49" i="22"/>
  <c r="CO50" i="22" s="1"/>
  <c r="H49" i="22"/>
  <c r="H50" i="22" s="1"/>
  <c r="EY49" i="22"/>
  <c r="EY50" i="22" s="1"/>
  <c r="AN49" i="22"/>
  <c r="AN50" i="22" s="1"/>
  <c r="DU49" i="22"/>
  <c r="DU50" i="22" s="1"/>
  <c r="CJ49" i="22"/>
  <c r="CJ50" i="22" s="1"/>
  <c r="DI49" i="22"/>
  <c r="DI50" i="22" s="1"/>
  <c r="BQ49" i="22"/>
  <c r="BQ50" i="22" s="1"/>
  <c r="FM49" i="22"/>
  <c r="FM50" i="22" s="1"/>
  <c r="AP49" i="22"/>
  <c r="AP50" i="22" s="1"/>
  <c r="AM49" i="22"/>
  <c r="AM50" i="22" s="1"/>
  <c r="AT49" i="22"/>
  <c r="AT50" i="22" s="1"/>
  <c r="AE49" i="22"/>
  <c r="AE50" i="22" s="1"/>
  <c r="BC49" i="22"/>
  <c r="BC50" i="22" s="1"/>
  <c r="F49" i="22"/>
  <c r="F50" i="22" s="1"/>
  <c r="AL49" i="22"/>
  <c r="AL50" i="22" s="1"/>
  <c r="EP49" i="22"/>
  <c r="EP50" i="22" s="1"/>
  <c r="DD49" i="22"/>
  <c r="DD50" i="22" s="1"/>
  <c r="EJ49" i="22"/>
  <c r="EJ50" i="22" s="1"/>
  <c r="CI49" i="22"/>
  <c r="CI50" i="22" s="1"/>
  <c r="DR49" i="22"/>
  <c r="DR50" i="22" s="1"/>
  <c r="C77" i="22"/>
  <c r="EG49" i="22"/>
  <c r="EG50" i="22" s="1"/>
  <c r="AK49" i="8"/>
  <c r="AK50" i="8" s="1"/>
  <c r="D49" i="8"/>
  <c r="J49" i="8"/>
  <c r="J50" i="8" s="1"/>
  <c r="Y49" i="8"/>
  <c r="Y50" i="8" s="1"/>
  <c r="AH49" i="8"/>
  <c r="AH50" i="8" s="1"/>
  <c r="K49" i="8"/>
  <c r="K50" i="8" s="1"/>
  <c r="T49" i="8"/>
  <c r="T50" i="8" s="1"/>
  <c r="N49" i="8"/>
  <c r="N50" i="8" s="1"/>
  <c r="AD49" i="8"/>
  <c r="AD50" i="8" s="1"/>
  <c r="W49" i="8"/>
  <c r="W50" i="8" s="1"/>
  <c r="AG49" i="8"/>
  <c r="AG50" i="8" s="1"/>
  <c r="AM49" i="8"/>
  <c r="AM50" i="8" s="1"/>
  <c r="AO49" i="8"/>
  <c r="AO50" i="8" s="1"/>
  <c r="AP49" i="8"/>
  <c r="AP50" i="8" s="1"/>
  <c r="R49" i="8"/>
  <c r="R50" i="8" s="1"/>
  <c r="F49" i="8"/>
  <c r="F50" i="8" s="1"/>
  <c r="M49" i="8"/>
  <c r="M50" i="8" s="1"/>
  <c r="C49" i="8"/>
  <c r="C50" i="8" s="1"/>
  <c r="G49" i="8"/>
  <c r="G50" i="8" s="1"/>
  <c r="AS49" i="8"/>
  <c r="AS50" i="8" s="1"/>
  <c r="AI49" i="8"/>
  <c r="AI50" i="8" s="1"/>
  <c r="AQ49" i="8"/>
  <c r="AQ50" i="8" s="1"/>
  <c r="H49" i="8"/>
  <c r="H50" i="8" s="1"/>
  <c r="AC49" i="8"/>
  <c r="AC50" i="8" s="1"/>
  <c r="X49" i="8"/>
  <c r="X50" i="8" s="1"/>
  <c r="U49" i="25"/>
  <c r="U50" i="25" s="1"/>
  <c r="K49" i="25"/>
  <c r="K50" i="25" s="1"/>
  <c r="AG49" i="25"/>
  <c r="AG50" i="25" s="1"/>
  <c r="AY49" i="25"/>
  <c r="AY50" i="25" s="1"/>
  <c r="AO49" i="25"/>
  <c r="AO50" i="25" s="1"/>
  <c r="AM49" i="25"/>
  <c r="AM50" i="25" s="1"/>
  <c r="X49" i="25"/>
  <c r="X50" i="25" s="1"/>
  <c r="AR49" i="25"/>
  <c r="AR50" i="25" s="1"/>
  <c r="AA49" i="25"/>
  <c r="AA50" i="25" s="1"/>
  <c r="O49" i="25"/>
  <c r="O50" i="25" s="1"/>
  <c r="AJ49" i="25"/>
  <c r="AJ50" i="25" s="1"/>
  <c r="E49" i="25"/>
  <c r="E50" i="25" s="1"/>
  <c r="BA49" i="25"/>
  <c r="BA50" i="25" s="1"/>
  <c r="AW49" i="25"/>
  <c r="AW50" i="25" s="1"/>
  <c r="AQ49" i="25"/>
  <c r="AQ50" i="25" s="1"/>
  <c r="AP49" i="25"/>
  <c r="AP50" i="25" s="1"/>
  <c r="R49" i="25"/>
  <c r="R50" i="25" s="1"/>
  <c r="AV49" i="25"/>
  <c r="AV50" i="25" s="1"/>
  <c r="V49" i="25"/>
  <c r="V50" i="25" s="1"/>
  <c r="T49" i="25"/>
  <c r="T50" i="25" s="1"/>
  <c r="AE49" i="25"/>
  <c r="AE50" i="25" s="1"/>
  <c r="AC49" i="25"/>
  <c r="AC50" i="25" s="1"/>
  <c r="Q49" i="25"/>
  <c r="Q50" i="25" s="1"/>
  <c r="AN49" i="25"/>
  <c r="AN50" i="25" s="1"/>
  <c r="Z49" i="25"/>
  <c r="Z50" i="25" s="1"/>
  <c r="AI49" i="25"/>
  <c r="AI50" i="25" s="1"/>
  <c r="C49" i="25"/>
  <c r="C50" i="25" s="1"/>
  <c r="Y49" i="25"/>
  <c r="Y50" i="25" s="1"/>
  <c r="BC49" i="25"/>
  <c r="BC50" i="25" s="1"/>
  <c r="L49" i="25"/>
  <c r="L50" i="25" s="1"/>
  <c r="P49" i="25"/>
  <c r="P50" i="25" s="1"/>
  <c r="AF49" i="25"/>
  <c r="AF50" i="25" s="1"/>
  <c r="AU49" i="25"/>
  <c r="AU50" i="25" s="1"/>
  <c r="S49" i="25"/>
  <c r="S50" i="25" s="1"/>
  <c r="G49" i="25"/>
  <c r="G50" i="25" s="1"/>
  <c r="AK49" i="25"/>
  <c r="AK50" i="25" s="1"/>
  <c r="BB49" i="25"/>
  <c r="BB50" i="25" s="1"/>
  <c r="BD49" i="25"/>
  <c r="BD50" i="25" s="1"/>
  <c r="F49" i="25"/>
  <c r="F50" i="25" s="1"/>
  <c r="AL49" i="25"/>
  <c r="AL50" i="25" s="1"/>
  <c r="H49" i="25"/>
  <c r="H50" i="25" s="1"/>
  <c r="AB49" i="25"/>
  <c r="AB50" i="25" s="1"/>
  <c r="AX49" i="25"/>
  <c r="AX50" i="25" s="1"/>
  <c r="M49" i="25"/>
  <c r="M50" i="25" s="1"/>
  <c r="I49" i="25"/>
  <c r="I50" i="25" s="1"/>
  <c r="U49" i="24"/>
  <c r="U50" i="24" s="1"/>
  <c r="E49" i="22"/>
  <c r="E50" i="22" s="1"/>
  <c r="AW49" i="22"/>
  <c r="AW50" i="22" s="1"/>
  <c r="AZ49" i="22"/>
  <c r="AZ50" i="22" s="1"/>
  <c r="M49" i="22"/>
  <c r="M50" i="22" s="1"/>
  <c r="FP49" i="22"/>
  <c r="FP50" i="22" s="1"/>
  <c r="FL49" i="11"/>
  <c r="FL50" i="11" s="1"/>
  <c r="CW49" i="11"/>
  <c r="CW50" i="11" s="1"/>
  <c r="EH49" i="2"/>
  <c r="EH50" i="2" s="1"/>
  <c r="CZ49" i="2"/>
  <c r="CZ50" i="2" s="1"/>
  <c r="BJ49" i="2"/>
  <c r="BJ50" i="2" s="1"/>
  <c r="DY49" i="2"/>
  <c r="DY50" i="2" s="1"/>
  <c r="FP49" i="2"/>
  <c r="FP50" i="2" s="1"/>
  <c r="EW49" i="2"/>
  <c r="EW50" i="2" s="1"/>
  <c r="BU49" i="2"/>
  <c r="BU50" i="2" s="1"/>
  <c r="CW49" i="2"/>
  <c r="CW50" i="2" s="1"/>
  <c r="DV49" i="2"/>
  <c r="DV50" i="2" s="1"/>
  <c r="CX49" i="2"/>
  <c r="CX50" i="2" s="1"/>
  <c r="EF49" i="2"/>
  <c r="EF50" i="2" s="1"/>
  <c r="EO49" i="2"/>
  <c r="EO50" i="2" s="1"/>
  <c r="CH49" i="2"/>
  <c r="CH50" i="2" s="1"/>
  <c r="DM49" i="2"/>
  <c r="DM50" i="2" s="1"/>
  <c r="FD49" i="2"/>
  <c r="FD50" i="2" s="1"/>
  <c r="DN49" i="2"/>
  <c r="DN50" i="2" s="1"/>
  <c r="DJ49" i="2"/>
  <c r="DJ50" i="2" s="1"/>
  <c r="EB49" i="2"/>
  <c r="EB50" i="2" s="1"/>
  <c r="DG49" i="21"/>
  <c r="DG50" i="21" s="1"/>
  <c r="CJ49" i="21"/>
  <c r="CJ50" i="21" s="1"/>
  <c r="EM49" i="21"/>
  <c r="EM50" i="21" s="1"/>
  <c r="F49" i="21"/>
  <c r="F50" i="21" s="1"/>
  <c r="AZ49" i="21"/>
  <c r="AZ50" i="21" s="1"/>
  <c r="BY49" i="21"/>
  <c r="BY50" i="21" s="1"/>
  <c r="Y49" i="21"/>
  <c r="Y50" i="21" s="1"/>
  <c r="L49" i="21"/>
  <c r="L50" i="21" s="1"/>
  <c r="CL49" i="21"/>
  <c r="CL50" i="21" s="1"/>
  <c r="DT49" i="21"/>
  <c r="DT50" i="21" s="1"/>
  <c r="AG49" i="21"/>
  <c r="AG50" i="21" s="1"/>
  <c r="BA49" i="21"/>
  <c r="BA50" i="21" s="1"/>
  <c r="E49" i="21"/>
  <c r="E50" i="21" s="1"/>
  <c r="BX49" i="21"/>
  <c r="BX50" i="21" s="1"/>
  <c r="G49" i="21"/>
  <c r="G50" i="21" s="1"/>
  <c r="AX49" i="21"/>
  <c r="AX50" i="21" s="1"/>
  <c r="DH49" i="21"/>
  <c r="DH50" i="21" s="1"/>
  <c r="BD49" i="21"/>
  <c r="BD50" i="21" s="1"/>
  <c r="DW49" i="21"/>
  <c r="DW50" i="21" s="1"/>
  <c r="AC49" i="21"/>
  <c r="AC50" i="21" s="1"/>
  <c r="AT49" i="21"/>
  <c r="AT50" i="21" s="1"/>
  <c r="EH49" i="21"/>
  <c r="EH50" i="21" s="1"/>
  <c r="CD49" i="21"/>
  <c r="CD50" i="21" s="1"/>
  <c r="FA49" i="21"/>
  <c r="FA50" i="21" s="1"/>
  <c r="AK49" i="2"/>
  <c r="AK50" i="2" s="1"/>
  <c r="BD49" i="2"/>
  <c r="BD50" i="2" s="1"/>
  <c r="AC49" i="2"/>
  <c r="AC50" i="2" s="1"/>
  <c r="AV49" i="2"/>
  <c r="AV50" i="2" s="1"/>
  <c r="M49" i="2"/>
  <c r="M50" i="2" s="1"/>
  <c r="DB49" i="2"/>
  <c r="DB50" i="2" s="1"/>
  <c r="AX49" i="2"/>
  <c r="AX50" i="2" s="1"/>
  <c r="N49" i="2"/>
  <c r="N50" i="2" s="1"/>
  <c r="FK49" i="22"/>
  <c r="FK50" i="22" s="1"/>
  <c r="ED49" i="22"/>
  <c r="ED50" i="22" s="1"/>
  <c r="T49" i="22"/>
  <c r="T50" i="22" s="1"/>
  <c r="AU49" i="22"/>
  <c r="AU50" i="22" s="1"/>
  <c r="ES49" i="22"/>
  <c r="ES50" i="22" s="1"/>
  <c r="BE49" i="22"/>
  <c r="BE50" i="22" s="1"/>
  <c r="AQ49" i="22"/>
  <c r="AQ50" i="22" s="1"/>
  <c r="D49" i="22"/>
  <c r="FJ49" i="22"/>
  <c r="FJ50" i="22" s="1"/>
  <c r="BP49" i="22"/>
  <c r="BP50" i="22" s="1"/>
  <c r="CW49" i="22"/>
  <c r="CW50" i="22" s="1"/>
  <c r="EL49" i="22"/>
  <c r="EL50" i="22" s="1"/>
  <c r="DL49" i="22"/>
  <c r="DL50" i="22" s="1"/>
  <c r="CQ49" i="22"/>
  <c r="CQ50" i="22" s="1"/>
  <c r="FH49" i="22"/>
  <c r="FH50" i="22" s="1"/>
  <c r="FB49" i="22"/>
  <c r="FB50" i="22" s="1"/>
  <c r="CB49" i="22"/>
  <c r="CB50" i="22" s="1"/>
  <c r="V49" i="8"/>
  <c r="V50" i="8" s="1"/>
  <c r="Q49" i="8"/>
  <c r="Q50" i="8" s="1"/>
  <c r="AV49" i="8"/>
  <c r="AV50" i="8" s="1"/>
  <c r="O49" i="8"/>
  <c r="O50" i="8" s="1"/>
  <c r="AK49" i="23"/>
  <c r="AK50" i="23" s="1"/>
  <c r="EU49" i="23"/>
  <c r="EU50" i="23" s="1"/>
  <c r="M49" i="23"/>
  <c r="M50" i="23" s="1"/>
  <c r="EQ49" i="23"/>
  <c r="EQ50" i="23" s="1"/>
  <c r="FB49" i="23"/>
  <c r="FB50" i="23" s="1"/>
  <c r="CQ49" i="23"/>
  <c r="CQ50" i="23" s="1"/>
  <c r="BP49" i="23"/>
  <c r="BP50" i="23" s="1"/>
  <c r="FS49" i="23"/>
  <c r="FS50" i="23" s="1"/>
  <c r="AG49" i="23"/>
  <c r="AG50" i="23" s="1"/>
  <c r="BR49" i="23"/>
  <c r="BR50" i="23" s="1"/>
  <c r="CG49" i="23"/>
  <c r="CG50" i="23" s="1"/>
  <c r="DM49" i="23"/>
  <c r="DM50" i="23" s="1"/>
  <c r="Z49" i="23"/>
  <c r="Z50" i="23" s="1"/>
  <c r="DX49" i="23"/>
  <c r="DX50" i="23" s="1"/>
  <c r="R49" i="23"/>
  <c r="R50" i="23" s="1"/>
  <c r="BK49" i="23"/>
  <c r="BK50" i="23" s="1"/>
  <c r="EP49" i="24"/>
  <c r="EP50" i="24" s="1"/>
  <c r="EH49" i="24"/>
  <c r="EH50" i="24" s="1"/>
  <c r="EO49" i="24"/>
  <c r="EO50" i="24" s="1"/>
  <c r="CV49" i="24"/>
  <c r="CV50" i="24" s="1"/>
  <c r="BT49" i="24"/>
  <c r="BT50" i="24" s="1"/>
  <c r="EC49" i="24"/>
  <c r="EC50" i="24" s="1"/>
  <c r="DF49" i="24"/>
  <c r="DF50" i="24" s="1"/>
  <c r="AX49" i="24"/>
  <c r="AX50" i="24" s="1"/>
  <c r="Z49" i="24"/>
  <c r="Z50" i="24" s="1"/>
  <c r="BL49" i="24"/>
  <c r="BL50" i="24" s="1"/>
  <c r="CA49" i="24"/>
  <c r="CA50" i="24" s="1"/>
  <c r="EJ49" i="24"/>
  <c r="EJ50" i="24" s="1"/>
  <c r="EU49" i="24"/>
  <c r="EU50" i="24" s="1"/>
  <c r="BR49" i="24"/>
  <c r="BR50" i="24" s="1"/>
  <c r="DU49" i="24"/>
  <c r="DU50" i="24" s="1"/>
  <c r="EW49" i="11"/>
  <c r="EW50" i="11" s="1"/>
  <c r="AC49" i="11"/>
  <c r="AC50" i="11" s="1"/>
  <c r="Q49" i="11"/>
  <c r="Q50" i="11" s="1"/>
  <c r="AI49" i="11"/>
  <c r="AI50" i="11" s="1"/>
  <c r="BF49" i="11"/>
  <c r="BF50" i="11" s="1"/>
  <c r="EX49" i="11"/>
  <c r="EX50" i="11" s="1"/>
  <c r="EV49" i="11"/>
  <c r="EV50" i="11" s="1"/>
  <c r="FP49" i="11"/>
  <c r="FP50" i="11" s="1"/>
  <c r="W49" i="25"/>
  <c r="W50" i="25" s="1"/>
  <c r="F49" i="12"/>
  <c r="F50" i="12" s="1"/>
  <c r="AG49" i="26"/>
  <c r="AG50" i="26" s="1"/>
  <c r="AV49" i="26"/>
  <c r="AV50" i="26" s="1"/>
  <c r="FM49" i="26"/>
  <c r="FM50" i="26" s="1"/>
  <c r="R49" i="26"/>
  <c r="R50" i="26" s="1"/>
  <c r="BR49" i="26"/>
  <c r="BR50" i="26" s="1"/>
  <c r="BD49" i="26"/>
  <c r="BD50" i="26" s="1"/>
  <c r="AW49" i="26"/>
  <c r="AW50" i="26" s="1"/>
  <c r="EP49" i="26"/>
  <c r="EP50" i="26" s="1"/>
  <c r="BH49" i="26"/>
  <c r="BH50" i="26" s="1"/>
  <c r="AV49" i="11"/>
  <c r="AV50" i="11" s="1"/>
  <c r="Z49" i="8"/>
  <c r="Z50" i="8" s="1"/>
  <c r="U49" i="1"/>
  <c r="U50" i="1" s="1"/>
  <c r="BL49" i="1"/>
  <c r="BL50" i="1" s="1"/>
  <c r="EM49" i="1"/>
  <c r="EM50" i="1" s="1"/>
  <c r="BF49" i="1"/>
  <c r="BF50" i="1" s="1"/>
  <c r="AR49" i="1"/>
  <c r="AR50" i="1" s="1"/>
  <c r="BZ49" i="1"/>
  <c r="BZ50" i="1" s="1"/>
  <c r="CK49" i="1"/>
  <c r="CK50" i="1" s="1"/>
  <c r="AM49" i="1"/>
  <c r="AM50" i="1" s="1"/>
  <c r="DF49" i="1"/>
  <c r="DF50" i="1" s="1"/>
  <c r="BO49" i="1"/>
  <c r="BO50" i="1" s="1"/>
  <c r="M87" i="22"/>
  <c r="M82" i="22"/>
  <c r="D40" i="21"/>
  <c r="E40" i="21" s="1"/>
  <c r="F40" i="21" s="1"/>
  <c r="G40" i="21" s="1"/>
  <c r="H40" i="21" s="1"/>
  <c r="I40" i="21" s="1"/>
  <c r="J40" i="21" s="1"/>
  <c r="K40" i="21" s="1"/>
  <c r="L40" i="21" s="1"/>
  <c r="M40" i="21" s="1"/>
  <c r="N40" i="21" s="1"/>
  <c r="O40" i="21" s="1"/>
  <c r="P40" i="21" s="1"/>
  <c r="Q40" i="21" s="1"/>
  <c r="R40" i="21" s="1"/>
  <c r="S40" i="21" s="1"/>
  <c r="T40" i="21" s="1"/>
  <c r="U40" i="21" s="1"/>
  <c r="V40" i="21" s="1"/>
  <c r="W40" i="21" s="1"/>
  <c r="X40" i="21" s="1"/>
  <c r="Y40" i="21" s="1"/>
  <c r="Z40" i="21" s="1"/>
  <c r="AA40" i="21" s="1"/>
  <c r="AB40" i="21" s="1"/>
  <c r="AC40" i="21" s="1"/>
  <c r="AD40" i="21" s="1"/>
  <c r="AE40" i="21" s="1"/>
  <c r="AF40" i="21" s="1"/>
  <c r="AG40" i="21" s="1"/>
  <c r="AH40" i="21" s="1"/>
  <c r="AI40" i="21" s="1"/>
  <c r="AJ40" i="21" s="1"/>
  <c r="AK40" i="21" s="1"/>
  <c r="AL40" i="21" s="1"/>
  <c r="AM40" i="21" s="1"/>
  <c r="AN40" i="21" s="1"/>
  <c r="AO40" i="21" s="1"/>
  <c r="AP40" i="21" s="1"/>
  <c r="AQ40" i="21" s="1"/>
  <c r="AR40" i="21" s="1"/>
  <c r="AS40" i="21" s="1"/>
  <c r="AT40" i="21" s="1"/>
  <c r="AU40" i="21" s="1"/>
  <c r="AV40" i="21" s="1"/>
  <c r="AW40" i="21" s="1"/>
  <c r="AX40" i="21" s="1"/>
  <c r="AY40" i="21" s="1"/>
  <c r="AZ40" i="21" s="1"/>
  <c r="BA40" i="21" s="1"/>
  <c r="BB40" i="21" s="1"/>
  <c r="BC40" i="21" s="1"/>
  <c r="BD40" i="21" s="1"/>
  <c r="BE40" i="21" s="1"/>
  <c r="BF40" i="21" s="1"/>
  <c r="BG40" i="21" s="1"/>
  <c r="BH40" i="21" s="1"/>
  <c r="BI40" i="21" s="1"/>
  <c r="BJ40" i="21" s="1"/>
  <c r="BK40" i="21" s="1"/>
  <c r="BL40" i="21" s="1"/>
  <c r="BM40" i="21" s="1"/>
  <c r="BN40" i="21" s="1"/>
  <c r="BO40" i="21" s="1"/>
  <c r="BP40" i="21" s="1"/>
  <c r="BQ40" i="21" s="1"/>
  <c r="BR40" i="21" s="1"/>
  <c r="BS40" i="21" s="1"/>
  <c r="BT40" i="21" s="1"/>
  <c r="BU40" i="21" s="1"/>
  <c r="BV40" i="21" s="1"/>
  <c r="BW40" i="21" s="1"/>
  <c r="BX40" i="21" s="1"/>
  <c r="BY40" i="21" s="1"/>
  <c r="BZ40" i="21" s="1"/>
  <c r="CA40" i="21" s="1"/>
  <c r="CB40" i="21" s="1"/>
  <c r="O84" i="24"/>
  <c r="O82" i="24"/>
  <c r="D40" i="9"/>
  <c r="E40" i="9" s="1"/>
  <c r="F40" i="9" s="1"/>
  <c r="G40" i="9" s="1"/>
  <c r="H40" i="9" s="1"/>
  <c r="I40" i="9" s="1"/>
  <c r="J40" i="9" s="1"/>
  <c r="K40" i="9" s="1"/>
  <c r="L40" i="9" s="1"/>
  <c r="M40" i="9" s="1"/>
  <c r="N40" i="9" s="1"/>
  <c r="O40" i="9" s="1"/>
  <c r="P40" i="9" s="1"/>
  <c r="Q40" i="9" s="1"/>
  <c r="R40" i="9" s="1"/>
  <c r="S40" i="9" s="1"/>
  <c r="T40" i="9" s="1"/>
  <c r="U40" i="9" s="1"/>
  <c r="V40" i="9" s="1"/>
  <c r="W40" i="9" s="1"/>
  <c r="X40" i="9" s="1"/>
  <c r="Y40" i="9" s="1"/>
  <c r="Z40" i="9" s="1"/>
  <c r="AA40" i="9" s="1"/>
  <c r="AB40" i="9" s="1"/>
  <c r="AC40" i="9" s="1"/>
  <c r="AD40" i="9" s="1"/>
  <c r="AE40" i="9" s="1"/>
  <c r="AF40" i="9" s="1"/>
  <c r="AG40" i="9" s="1"/>
  <c r="AH40" i="9" s="1"/>
  <c r="AI40" i="9" s="1"/>
  <c r="AJ40" i="9" s="1"/>
  <c r="AK40" i="9" s="1"/>
  <c r="AL40" i="9" s="1"/>
  <c r="AM40" i="9" s="1"/>
  <c r="AN40" i="9" s="1"/>
  <c r="AO40" i="9" s="1"/>
  <c r="AP40" i="9" s="1"/>
  <c r="AQ40" i="9" s="1"/>
  <c r="AR40" i="9" s="1"/>
  <c r="AS40" i="9" s="1"/>
  <c r="AT40" i="9" s="1"/>
  <c r="AU40" i="9" s="1"/>
  <c r="AV40" i="9" s="1"/>
  <c r="AW40" i="9" s="1"/>
  <c r="AX40" i="9" s="1"/>
  <c r="AY40" i="9" s="1"/>
  <c r="AZ40" i="9" s="1"/>
  <c r="BA40" i="9" s="1"/>
  <c r="BB40" i="9" s="1"/>
  <c r="BC40" i="9" s="1"/>
  <c r="BD40" i="9" s="1"/>
  <c r="BE40" i="9" s="1"/>
  <c r="BF40" i="9" s="1"/>
  <c r="BG40" i="9" s="1"/>
  <c r="BH40" i="9" s="1"/>
  <c r="BI40" i="9" s="1"/>
  <c r="BJ40" i="9" s="1"/>
  <c r="BK40" i="9" s="1"/>
  <c r="BL40" i="9" s="1"/>
  <c r="BM40" i="9" s="1"/>
  <c r="BN40" i="9" s="1"/>
  <c r="BO40" i="9" s="1"/>
  <c r="BP40" i="9" s="1"/>
  <c r="BQ40" i="9" s="1"/>
  <c r="BR40" i="9" s="1"/>
  <c r="BS40" i="9" s="1"/>
  <c r="BT40" i="9" s="1"/>
  <c r="BU40" i="9" s="1"/>
  <c r="BV40" i="9" s="1"/>
  <c r="BW40" i="9" s="1"/>
  <c r="BX40" i="9" s="1"/>
  <c r="BY40" i="9" s="1"/>
  <c r="BZ40" i="9" s="1"/>
  <c r="CA40" i="9" s="1"/>
  <c r="CB40" i="9" s="1"/>
  <c r="EE82" i="26"/>
  <c r="O87" i="24"/>
  <c r="D40" i="11"/>
  <c r="E40" i="11" s="1"/>
  <c r="F40" i="11" s="1"/>
  <c r="G40" i="11" s="1"/>
  <c r="H40" i="11" s="1"/>
  <c r="I40" i="11" s="1"/>
  <c r="J40" i="11" s="1"/>
  <c r="K40" i="11" s="1"/>
  <c r="L40" i="11" s="1"/>
  <c r="M40" i="11" s="1"/>
  <c r="N40" i="11" s="1"/>
  <c r="O40" i="11" s="1"/>
  <c r="P40" i="11" s="1"/>
  <c r="Q40" i="11" s="1"/>
  <c r="R40" i="11" s="1"/>
  <c r="S40" i="11" s="1"/>
  <c r="T40" i="11" s="1"/>
  <c r="U40" i="11" s="1"/>
  <c r="V40" i="11" s="1"/>
  <c r="W40" i="11" s="1"/>
  <c r="X40" i="11" s="1"/>
  <c r="Y40" i="11" s="1"/>
  <c r="Z40" i="11" s="1"/>
  <c r="AA40" i="11" s="1"/>
  <c r="AB40" i="11" s="1"/>
  <c r="AC40" i="11" s="1"/>
  <c r="AD40" i="11" s="1"/>
  <c r="AE40" i="11" s="1"/>
  <c r="AF40" i="11" s="1"/>
  <c r="AG40" i="11" s="1"/>
  <c r="AH40" i="11" s="1"/>
  <c r="AI40" i="11" s="1"/>
  <c r="AJ40" i="11" s="1"/>
  <c r="AK40" i="11" s="1"/>
  <c r="AL40" i="11" s="1"/>
  <c r="AM40" i="11" s="1"/>
  <c r="AN40" i="11" s="1"/>
  <c r="AO40" i="11" s="1"/>
  <c r="AP40" i="11" s="1"/>
  <c r="AQ40" i="11" s="1"/>
  <c r="AR40" i="11" s="1"/>
  <c r="AS40" i="11" s="1"/>
  <c r="AT40" i="11" s="1"/>
  <c r="AU40" i="11" s="1"/>
  <c r="AV40" i="11" s="1"/>
  <c r="AW40" i="11" s="1"/>
  <c r="AX40" i="11" s="1"/>
  <c r="AY40" i="11" s="1"/>
  <c r="AZ40" i="11" s="1"/>
  <c r="BA40" i="11" s="1"/>
  <c r="BB40" i="11" s="1"/>
  <c r="BC40" i="11" s="1"/>
  <c r="BD40" i="11" s="1"/>
  <c r="BE40" i="11" s="1"/>
  <c r="BF40" i="11" s="1"/>
  <c r="BG40" i="11" s="1"/>
  <c r="BH40" i="11" s="1"/>
  <c r="BI40" i="11" s="1"/>
  <c r="BJ40" i="11" s="1"/>
  <c r="BK40" i="11" s="1"/>
  <c r="BL40" i="11" s="1"/>
  <c r="BM40" i="11" s="1"/>
  <c r="BN40" i="11" s="1"/>
  <c r="BO40" i="11" s="1"/>
  <c r="BP40" i="11" s="1"/>
  <c r="BQ40" i="11" s="1"/>
  <c r="BR40" i="11" s="1"/>
  <c r="BS40" i="11" s="1"/>
  <c r="BT40" i="11" s="1"/>
  <c r="BU40" i="11" s="1"/>
  <c r="BV40" i="11" s="1"/>
  <c r="BW40" i="11" s="1"/>
  <c r="BX40" i="11" s="1"/>
  <c r="BY40" i="11" s="1"/>
  <c r="BZ40" i="11" s="1"/>
  <c r="CA40" i="11" s="1"/>
  <c r="CB40" i="11" s="1"/>
  <c r="DR81" i="21"/>
  <c r="AM82" i="24"/>
  <c r="V84" i="25"/>
  <c r="V82" i="25"/>
  <c r="V86" i="25"/>
  <c r="V87" i="25"/>
  <c r="DR85" i="21"/>
  <c r="FC21" i="1"/>
  <c r="EZ21" i="1"/>
  <c r="FC21" i="2"/>
  <c r="FB21" i="2"/>
  <c r="EY21" i="2"/>
  <c r="FA21" i="8"/>
  <c r="FA21" i="11"/>
  <c r="C55" i="21"/>
  <c r="FH10" i="8"/>
  <c r="FH12" i="8" s="1"/>
  <c r="FO10" i="21"/>
  <c r="FO12" i="21" s="1"/>
  <c r="FK10" i="2"/>
  <c r="FK12" i="2" s="1"/>
  <c r="EV21" i="12"/>
  <c r="FB86" i="26"/>
  <c r="FP10" i="24"/>
  <c r="FP12" i="24" s="1"/>
  <c r="FP10" i="25"/>
  <c r="FP12" i="25" s="1"/>
  <c r="EO21" i="8"/>
  <c r="EQ21" i="9"/>
  <c r="EP21" i="1"/>
  <c r="ET21" i="2"/>
  <c r="BS82" i="25"/>
  <c r="DD84" i="26"/>
  <c r="CV82" i="26"/>
  <c r="BE29" i="21"/>
  <c r="D84" i="24"/>
  <c r="BU29" i="25"/>
  <c r="CG87" i="26"/>
  <c r="D83" i="24"/>
  <c r="E83" i="24" s="1"/>
  <c r="F83" i="24" s="1"/>
  <c r="G83" i="24" s="1"/>
  <c r="AM87" i="24"/>
  <c r="T84" i="25"/>
  <c r="D80" i="24"/>
  <c r="E80" i="24" s="1"/>
  <c r="F80" i="24" s="1"/>
  <c r="G80" i="24" s="1"/>
  <c r="AK82" i="24"/>
  <c r="D85" i="24"/>
  <c r="E85" i="24" s="1"/>
  <c r="F85" i="24" s="1"/>
  <c r="G85" i="24" s="1"/>
  <c r="DD82" i="26"/>
  <c r="CG82" i="26"/>
  <c r="AM84" i="24"/>
  <c r="T86" i="25"/>
  <c r="D81" i="24"/>
  <c r="E81" i="24" s="1"/>
  <c r="F81" i="24" s="1"/>
  <c r="G81" i="24" s="1"/>
  <c r="D86" i="24"/>
  <c r="FB87" i="26"/>
  <c r="BE29" i="26"/>
  <c r="FR82" i="24"/>
  <c r="EX82" i="22"/>
  <c r="FS84" i="22"/>
  <c r="FB84" i="26"/>
  <c r="FF82" i="25"/>
  <c r="FP10" i="12"/>
  <c r="FP12" i="12" s="1"/>
  <c r="FM10" i="22"/>
  <c r="FM12" i="22" s="1"/>
  <c r="FG10" i="8"/>
  <c r="FG12" i="8" s="1"/>
  <c r="FM10" i="1"/>
  <c r="FM12" i="1" s="1"/>
  <c r="FM10" i="9"/>
  <c r="FM12" i="9" s="1"/>
  <c r="FD10" i="21"/>
  <c r="FD12" i="21" s="1"/>
  <c r="FF10" i="23"/>
  <c r="FF12" i="23" s="1"/>
  <c r="FM10" i="23"/>
  <c r="FM12" i="23" s="1"/>
  <c r="FP10" i="26"/>
  <c r="FP12" i="26" s="1"/>
  <c r="FJ10" i="11"/>
  <c r="FJ12" i="11" s="1"/>
  <c r="FN10" i="1"/>
  <c r="FN12" i="1" s="1"/>
  <c r="FR10" i="21"/>
  <c r="FR12" i="21" s="1"/>
  <c r="FP10" i="2"/>
  <c r="FP12" i="2" s="1"/>
  <c r="FQ10" i="24"/>
  <c r="FQ12" i="24" s="1"/>
  <c r="FR10" i="1"/>
  <c r="FR12" i="1" s="1"/>
  <c r="FM10" i="21"/>
  <c r="FM12" i="21" s="1"/>
  <c r="FL10" i="25"/>
  <c r="FL12" i="25" s="1"/>
  <c r="FQ10" i="12"/>
  <c r="FQ12" i="12" s="1"/>
  <c r="EM21" i="8"/>
  <c r="EM21" i="12"/>
  <c r="EG21" i="12"/>
  <c r="EH21" i="1"/>
  <c r="EG21" i="9"/>
  <c r="EH21" i="12"/>
  <c r="EF21" i="12"/>
  <c r="EH21" i="9"/>
  <c r="EI21" i="9"/>
  <c r="Y86" i="24"/>
  <c r="Y87" i="24"/>
  <c r="ET87" i="26"/>
  <c r="ET82" i="26"/>
  <c r="ET86" i="26"/>
  <c r="EE82" i="25"/>
  <c r="EE84" i="25"/>
  <c r="DX84" i="25"/>
  <c r="DX82" i="25"/>
  <c r="DX86" i="25"/>
  <c r="DX87" i="25"/>
  <c r="N84" i="25"/>
  <c r="N87" i="25"/>
  <c r="DP82" i="26"/>
  <c r="DP87" i="26"/>
  <c r="AO84" i="26"/>
  <c r="AO87" i="26"/>
  <c r="AO82" i="26"/>
  <c r="BG84" i="25"/>
  <c r="BG87" i="25"/>
  <c r="BG86" i="25"/>
  <c r="BG82" i="25"/>
  <c r="AS86" i="21"/>
  <c r="AS85" i="21"/>
  <c r="AS83" i="21"/>
  <c r="EE86" i="26"/>
  <c r="EE84" i="26"/>
  <c r="D81" i="26"/>
  <c r="D84" i="26"/>
  <c r="D80" i="26"/>
  <c r="D87" i="26"/>
  <c r="D85" i="26"/>
  <c r="D82" i="26"/>
  <c r="D86" i="26"/>
  <c r="DI82" i="22"/>
  <c r="DI84" i="22"/>
  <c r="DI86" i="22"/>
  <c r="BT85" i="21"/>
  <c r="BT86" i="21"/>
  <c r="BT83" i="21"/>
  <c r="CP86" i="26"/>
  <c r="CP87" i="26"/>
  <c r="CP82" i="26"/>
  <c r="G84" i="22"/>
  <c r="G86" i="22"/>
  <c r="G87" i="22"/>
  <c r="BT81" i="21"/>
  <c r="G82" i="22"/>
  <c r="D83" i="26"/>
  <c r="L85" i="21"/>
  <c r="L83" i="21"/>
  <c r="BN86" i="24"/>
  <c r="BN87" i="24"/>
  <c r="BN82" i="24"/>
  <c r="BN84" i="24"/>
  <c r="CH85" i="21"/>
  <c r="BR86" i="26"/>
  <c r="BR84" i="26"/>
  <c r="BR87" i="26"/>
  <c r="Y82" i="24"/>
  <c r="Y84" i="24"/>
  <c r="BF86" i="24"/>
  <c r="P86" i="25"/>
  <c r="AS82" i="22"/>
  <c r="P87" i="25"/>
  <c r="AK87" i="24"/>
  <c r="W84" i="26"/>
  <c r="ES87" i="26"/>
  <c r="DP86" i="21"/>
  <c r="ES82" i="26"/>
  <c r="BS87" i="24"/>
  <c r="C55" i="22"/>
  <c r="W86" i="26"/>
  <c r="ES84" i="26"/>
  <c r="DP81" i="21"/>
  <c r="BS86" i="24"/>
  <c r="DP83" i="21"/>
  <c r="FD86" i="21"/>
  <c r="U82" i="26"/>
  <c r="W87" i="26"/>
  <c r="BD29" i="21"/>
  <c r="BS82" i="24"/>
  <c r="FD81" i="21"/>
  <c r="U87" i="26"/>
  <c r="P84" i="25"/>
  <c r="T82" i="25"/>
  <c r="FS10" i="24"/>
  <c r="FS12" i="24" s="1"/>
  <c r="FQ10" i="9"/>
  <c r="FQ12" i="9" s="1"/>
  <c r="FQ10" i="22"/>
  <c r="FQ12" i="22" s="1"/>
  <c r="FQ10" i="1"/>
  <c r="FQ12" i="1" s="1"/>
  <c r="FL10" i="21"/>
  <c r="FL12" i="21" s="1"/>
  <c r="FN10" i="21"/>
  <c r="FN12" i="21" s="1"/>
  <c r="FH10" i="22"/>
  <c r="FH12" i="22" s="1"/>
  <c r="FF10" i="21"/>
  <c r="FF12" i="21" s="1"/>
  <c r="FN10" i="8"/>
  <c r="FN12" i="8" s="1"/>
  <c r="FI10" i="12"/>
  <c r="FI12" i="12" s="1"/>
  <c r="FK10" i="26"/>
  <c r="FK12" i="26" s="1"/>
  <c r="FP10" i="9"/>
  <c r="FP12" i="9" s="1"/>
  <c r="FP10" i="23"/>
  <c r="FP12" i="23" s="1"/>
  <c r="FH10" i="25"/>
  <c r="FH12" i="25" s="1"/>
  <c r="FG10" i="22"/>
  <c r="FG12" i="22" s="1"/>
  <c r="FM10" i="8"/>
  <c r="FM12" i="8" s="1"/>
  <c r="FO10" i="23"/>
  <c r="FO12" i="23" s="1"/>
  <c r="FD10" i="11"/>
  <c r="FD12" i="11" s="1"/>
  <c r="FK10" i="12"/>
  <c r="FK12" i="12" s="1"/>
  <c r="FK10" i="21"/>
  <c r="FK12" i="21" s="1"/>
  <c r="FE10" i="8"/>
  <c r="FE12" i="8" s="1"/>
  <c r="FL10" i="11"/>
  <c r="FL12" i="11" s="1"/>
  <c r="FG10" i="25"/>
  <c r="FG12" i="25" s="1"/>
  <c r="FO10" i="2"/>
  <c r="FO12" i="2" s="1"/>
  <c r="FJ10" i="24"/>
  <c r="FJ12" i="24" s="1"/>
  <c r="FJ10" i="21"/>
  <c r="FJ12" i="21" s="1"/>
  <c r="FN10" i="22"/>
  <c r="FN12" i="22" s="1"/>
  <c r="FO10" i="1"/>
  <c r="FO12" i="1" s="1"/>
  <c r="FN10" i="23"/>
  <c r="FN12" i="23" s="1"/>
  <c r="FE10" i="23"/>
  <c r="FE12" i="23" s="1"/>
  <c r="FD10" i="22"/>
  <c r="FD12" i="22" s="1"/>
  <c r="FK10" i="11"/>
  <c r="FK12" i="11" s="1"/>
  <c r="FN10" i="9"/>
  <c r="FN12" i="9" s="1"/>
  <c r="FN10" i="25"/>
  <c r="FN12" i="25" s="1"/>
  <c r="M86" i="11"/>
  <c r="M84" i="11"/>
  <c r="M87" i="11"/>
  <c r="EL85" i="21"/>
  <c r="AS81" i="21"/>
  <c r="L81" i="21"/>
  <c r="L86" i="21"/>
  <c r="EE21" i="2"/>
  <c r="ET82" i="24"/>
  <c r="FE83" i="21"/>
  <c r="ES82" i="25"/>
  <c r="EX86" i="22"/>
  <c r="FD85" i="21"/>
  <c r="FR84" i="24"/>
  <c r="EN84" i="22"/>
  <c r="T86" i="11"/>
  <c r="EZ82" i="11"/>
  <c r="EN86" i="22"/>
  <c r="FR86" i="24"/>
  <c r="FE85" i="21"/>
  <c r="ES84" i="25"/>
  <c r="T87" i="11"/>
  <c r="AK84" i="8"/>
  <c r="T84" i="11"/>
  <c r="FO84" i="22"/>
  <c r="ER86" i="24"/>
  <c r="FE81" i="21"/>
  <c r="FD84" i="26"/>
  <c r="DD86" i="26"/>
  <c r="DP86" i="26"/>
  <c r="DP84" i="26"/>
  <c r="CG84" i="26"/>
  <c r="EM49" i="2"/>
  <c r="EM50" i="2" s="1"/>
  <c r="F82" i="9"/>
  <c r="Z86" i="11"/>
  <c r="DX21" i="12"/>
  <c r="Z84" i="11"/>
  <c r="DW21" i="2"/>
  <c r="DX21" i="8"/>
  <c r="Z82" i="11"/>
  <c r="EZ86" i="11"/>
  <c r="EZ87" i="11"/>
  <c r="ES21" i="1"/>
  <c r="DU21" i="1"/>
  <c r="DO21" i="1"/>
  <c r="CL21" i="1"/>
  <c r="BH49" i="1"/>
  <c r="BH50" i="1" s="1"/>
  <c r="BG49" i="1"/>
  <c r="BG50" i="1" s="1"/>
  <c r="CH49" i="1"/>
  <c r="CH50" i="1" s="1"/>
  <c r="EQ49" i="1"/>
  <c r="EQ50" i="1" s="1"/>
  <c r="CI49" i="1"/>
  <c r="CI50" i="1" s="1"/>
  <c r="FE49" i="1"/>
  <c r="FE50" i="1" s="1"/>
  <c r="FL49" i="1"/>
  <c r="FL50" i="1" s="1"/>
  <c r="EZ49" i="1"/>
  <c r="EZ50" i="1" s="1"/>
  <c r="FQ49" i="1"/>
  <c r="FQ50" i="1" s="1"/>
  <c r="CW49" i="1"/>
  <c r="CW50" i="1" s="1"/>
  <c r="AO49" i="1"/>
  <c r="AO50" i="1" s="1"/>
  <c r="D22" i="8"/>
  <c r="E22" i="8" s="1"/>
  <c r="F22" i="8" s="1"/>
  <c r="G22" i="8" s="1"/>
  <c r="H22" i="8" s="1"/>
  <c r="I22" i="8" s="1"/>
  <c r="J22" i="8" s="1"/>
  <c r="K22" i="8" s="1"/>
  <c r="L22" i="8" s="1"/>
  <c r="M22" i="8" s="1"/>
  <c r="N22" i="8" s="1"/>
  <c r="O22" i="8" s="1"/>
  <c r="P22" i="8" s="1"/>
  <c r="Q22" i="8" s="1"/>
  <c r="R22" i="8" s="1"/>
  <c r="S22" i="8" s="1"/>
  <c r="T22" i="8" s="1"/>
  <c r="U22" i="8" s="1"/>
  <c r="V22" i="8" s="1"/>
  <c r="W22" i="8" s="1"/>
  <c r="X22" i="8" s="1"/>
  <c r="Y22" i="8" s="1"/>
  <c r="Z22" i="8" s="1"/>
  <c r="AA22" i="8" s="1"/>
  <c r="AB22" i="8" s="1"/>
  <c r="AC22" i="8" s="1"/>
  <c r="AD22" i="8" s="1"/>
  <c r="AE22" i="8" s="1"/>
  <c r="AF22" i="8" s="1"/>
  <c r="AG22" i="8" s="1"/>
  <c r="AH22" i="8" s="1"/>
  <c r="AI22" i="8" s="1"/>
  <c r="AJ22" i="8" s="1"/>
  <c r="AK22" i="8" s="1"/>
  <c r="AL22" i="8" s="1"/>
  <c r="AM22" i="8" s="1"/>
  <c r="AN22" i="8" s="1"/>
  <c r="AO22" i="8" s="1"/>
  <c r="AP22" i="8" s="1"/>
  <c r="AQ22" i="8" s="1"/>
  <c r="AR22" i="8" s="1"/>
  <c r="AS22" i="8" s="1"/>
  <c r="AT22" i="8" s="1"/>
  <c r="AU22" i="8" s="1"/>
  <c r="AV22" i="8" s="1"/>
  <c r="AW22" i="8" s="1"/>
  <c r="AX22" i="8" s="1"/>
  <c r="AY22" i="8" s="1"/>
  <c r="AZ22" i="8" s="1"/>
  <c r="BA22" i="8" s="1"/>
  <c r="BB22" i="8" s="1"/>
  <c r="BC22" i="8" s="1"/>
  <c r="BD22" i="8" s="1"/>
  <c r="BE22" i="8" s="1"/>
  <c r="BF22" i="8" s="1"/>
  <c r="BG22" i="8" s="1"/>
  <c r="BH22" i="8" s="1"/>
  <c r="BI22" i="8" s="1"/>
  <c r="BJ22" i="8" s="1"/>
  <c r="BK22" i="8" s="1"/>
  <c r="BL22" i="8" s="1"/>
  <c r="BM22" i="8" s="1"/>
  <c r="BN22" i="8" s="1"/>
  <c r="BO22" i="8" s="1"/>
  <c r="BP22" i="8" s="1"/>
  <c r="BQ22" i="8" s="1"/>
  <c r="BR22" i="8" s="1"/>
  <c r="BS22" i="8" s="1"/>
  <c r="BT22" i="8" s="1"/>
  <c r="BU22" i="8" s="1"/>
  <c r="BV22" i="8" s="1"/>
  <c r="BW22" i="8" s="1"/>
  <c r="BX22" i="8" s="1"/>
  <c r="BY22" i="8" s="1"/>
  <c r="BZ22" i="8" s="1"/>
  <c r="CA22" i="8" s="1"/>
  <c r="CB22" i="8" s="1"/>
  <c r="CC22" i="8" s="1"/>
  <c r="CD22" i="8" s="1"/>
  <c r="CE22" i="8" s="1"/>
  <c r="CF22" i="8" s="1"/>
  <c r="CG22" i="8" s="1"/>
  <c r="CH22" i="8" s="1"/>
  <c r="CI22" i="8" s="1"/>
  <c r="CJ22" i="8" s="1"/>
  <c r="CK22" i="8" s="1"/>
  <c r="CL22" i="8" s="1"/>
  <c r="CM22" i="8" s="1"/>
  <c r="CN22" i="8" s="1"/>
  <c r="CO22" i="8" s="1"/>
  <c r="CP22" i="8" s="1"/>
  <c r="CQ22" i="8" s="1"/>
  <c r="CR22" i="8" s="1"/>
  <c r="CS22" i="8" s="1"/>
  <c r="CT22" i="8" s="1"/>
  <c r="CU22" i="8" s="1"/>
  <c r="CV22" i="8" s="1"/>
  <c r="CW22" i="8" s="1"/>
  <c r="CX22" i="8" s="1"/>
  <c r="CY22" i="8" s="1"/>
  <c r="CZ22" i="8" s="1"/>
  <c r="DA22" i="8" s="1"/>
  <c r="DB22" i="8" s="1"/>
  <c r="DC22" i="8" s="1"/>
  <c r="DD22" i="8" s="1"/>
  <c r="DE22" i="8" s="1"/>
  <c r="DF22" i="8" s="1"/>
  <c r="DG22" i="8" s="1"/>
  <c r="DH22" i="8" s="1"/>
  <c r="DI22" i="8" s="1"/>
  <c r="DJ22" i="8" s="1"/>
  <c r="DK22" i="8" s="1"/>
  <c r="DL22" i="8" s="1"/>
  <c r="DM22" i="8" s="1"/>
  <c r="DN22" i="8" s="1"/>
  <c r="DO22" i="8" s="1"/>
  <c r="DP22" i="8" s="1"/>
  <c r="DQ22" i="8" s="1"/>
  <c r="DR22" i="8" s="1"/>
  <c r="DS22" i="8" s="1"/>
  <c r="DT22" i="8" s="1"/>
  <c r="DU22" i="8" s="1"/>
  <c r="DV22" i="8" s="1"/>
  <c r="DW22" i="8" s="1"/>
  <c r="DX22" i="8" s="1"/>
  <c r="DY22" i="8" s="1"/>
  <c r="DZ22" i="8" s="1"/>
  <c r="EA22" i="8" s="1"/>
  <c r="EB22" i="8" s="1"/>
  <c r="EC22" i="8" s="1"/>
  <c r="ED22" i="8" s="1"/>
  <c r="EE22" i="8" s="1"/>
  <c r="EF22" i="8" s="1"/>
  <c r="EG22" i="8" s="1"/>
  <c r="EH22" i="8" s="1"/>
  <c r="EI22" i="8" s="1"/>
  <c r="EJ22" i="8" s="1"/>
  <c r="EK22" i="8" s="1"/>
  <c r="EL22" i="8" s="1"/>
  <c r="EM22" i="8" s="1"/>
  <c r="EN22" i="8" s="1"/>
  <c r="EO22" i="8" s="1"/>
  <c r="EP22" i="8" s="1"/>
  <c r="EQ22" i="8" s="1"/>
  <c r="ER22" i="8" s="1"/>
  <c r="ES22" i="8" s="1"/>
  <c r="ET22" i="8" s="1"/>
  <c r="EU22" i="8" s="1"/>
  <c r="EV22" i="8" s="1"/>
  <c r="EW22" i="8" s="1"/>
  <c r="EX22" i="8" s="1"/>
  <c r="EY22" i="8" s="1"/>
  <c r="EZ22" i="8" s="1"/>
  <c r="FA22" i="8" s="1"/>
  <c r="FB22" i="8" s="1"/>
  <c r="FC22" i="8" s="1"/>
  <c r="FD22" i="8" s="1"/>
  <c r="FE22" i="8" s="1"/>
  <c r="FF22" i="8" s="1"/>
  <c r="FG22" i="8" s="1"/>
  <c r="FH22" i="8" s="1"/>
  <c r="FI22" i="8" s="1"/>
  <c r="FJ22" i="8" s="1"/>
  <c r="FK22" i="8" s="1"/>
  <c r="FL22" i="8" s="1"/>
  <c r="FM22" i="8" s="1"/>
  <c r="FN22" i="8" s="1"/>
  <c r="FO22" i="8" s="1"/>
  <c r="FP22" i="8" s="1"/>
  <c r="FQ22" i="8" s="1"/>
  <c r="FR22" i="8" s="1"/>
  <c r="FS22" i="8" s="1"/>
  <c r="CP21" i="1"/>
  <c r="CJ21" i="1"/>
  <c r="CH21" i="1"/>
  <c r="BM21" i="2"/>
  <c r="BK21" i="2"/>
  <c r="BI21" i="2"/>
  <c r="BF21" i="2"/>
  <c r="AI21" i="2"/>
  <c r="AF21" i="2"/>
  <c r="Z21" i="2"/>
  <c r="CJ21" i="9"/>
  <c r="P21" i="11"/>
  <c r="FG21" i="12"/>
  <c r="FD21" i="12"/>
  <c r="EL21" i="12"/>
  <c r="EJ21" i="12"/>
  <c r="EC21" i="12"/>
  <c r="DC21" i="12"/>
  <c r="CU21" i="12"/>
  <c r="CS21" i="12"/>
  <c r="BS21" i="12"/>
  <c r="EI21" i="2"/>
  <c r="BW21" i="2"/>
  <c r="CR21" i="8"/>
  <c r="BW21" i="8"/>
  <c r="U21" i="9"/>
  <c r="BW21" i="11"/>
  <c r="T21" i="11"/>
  <c r="CW21" i="26"/>
  <c r="BY21" i="1"/>
  <c r="BS21" i="1"/>
  <c r="BN21" i="1"/>
  <c r="BE21" i="1"/>
  <c r="AN21" i="1"/>
  <c r="AJ21" i="1"/>
  <c r="L21" i="1"/>
  <c r="EO21" i="2"/>
  <c r="EM21" i="2"/>
  <c r="EF21" i="2"/>
  <c r="EC21" i="2"/>
  <c r="CW21" i="2"/>
  <c r="CU21" i="2"/>
  <c r="CS21" i="2"/>
  <c r="CQ21" i="2"/>
  <c r="CG21" i="2"/>
  <c r="CE21" i="2"/>
  <c r="CC21" i="2"/>
  <c r="CA21" i="2"/>
  <c r="BY21" i="2"/>
  <c r="EK21" i="8"/>
  <c r="EG21" i="8"/>
  <c r="ED21" i="8"/>
  <c r="EC21" i="8"/>
  <c r="DZ21" i="8"/>
  <c r="DW21" i="8"/>
  <c r="DR21" i="8"/>
  <c r="DN21" i="8"/>
  <c r="DF21" i="8"/>
  <c r="DB21" i="8"/>
  <c r="CZ21" i="8"/>
  <c r="CV21" i="8"/>
  <c r="CT21" i="8"/>
  <c r="CP21" i="8"/>
  <c r="CN21" i="8"/>
  <c r="CL21" i="8"/>
  <c r="CJ21" i="8"/>
  <c r="BY21" i="8"/>
  <c r="FS21" i="9"/>
  <c r="FM21" i="9"/>
  <c r="FJ21" i="9"/>
  <c r="FF21" i="9"/>
  <c r="EJ21" i="9"/>
  <c r="EE21" i="9"/>
  <c r="EC21" i="9"/>
  <c r="DV21" i="9"/>
  <c r="DQ21" i="9"/>
  <c r="DP21" i="9"/>
  <c r="DF21" i="9"/>
  <c r="DD21" i="9"/>
  <c r="DB21" i="9"/>
  <c r="CY21" i="9"/>
  <c r="CV21" i="9"/>
  <c r="CO21" i="9"/>
  <c r="CM21" i="9"/>
  <c r="CG21" i="9"/>
  <c r="CE21" i="9"/>
  <c r="CB21" i="9"/>
  <c r="BY21" i="9"/>
  <c r="BS21" i="9"/>
  <c r="BP21" i="9"/>
  <c r="BL21" i="9"/>
  <c r="BI21" i="9"/>
  <c r="BG21" i="9"/>
  <c r="X21" i="9"/>
  <c r="R21" i="9"/>
  <c r="ES21" i="11"/>
  <c r="EF21" i="11"/>
  <c r="EC21" i="11"/>
  <c r="EA21" i="11"/>
  <c r="DY21" i="11"/>
  <c r="DQ21" i="11"/>
  <c r="DM21" i="11"/>
  <c r="DJ21" i="11"/>
  <c r="CZ21" i="11"/>
  <c r="BT21" i="11"/>
  <c r="BD21" i="12"/>
  <c r="R21" i="12"/>
  <c r="G21" i="12"/>
  <c r="AU21" i="1"/>
  <c r="D22" i="23"/>
  <c r="E22" i="23" s="1"/>
  <c r="F22" i="23" s="1"/>
  <c r="G22" i="23" s="1"/>
  <c r="H22" i="23" s="1"/>
  <c r="I22" i="23" s="1"/>
  <c r="J22" i="23" s="1"/>
  <c r="K22" i="23" s="1"/>
  <c r="L22" i="23" s="1"/>
  <c r="M22" i="23" s="1"/>
  <c r="N22" i="23" s="1"/>
  <c r="O22" i="23" s="1"/>
  <c r="P22" i="23" s="1"/>
  <c r="Q22" i="23" s="1"/>
  <c r="R22" i="23" s="1"/>
  <c r="S22" i="23" s="1"/>
  <c r="T22" i="23" s="1"/>
  <c r="U22" i="23" s="1"/>
  <c r="V22" i="23" s="1"/>
  <c r="W22" i="23" s="1"/>
  <c r="X22" i="23" s="1"/>
  <c r="Y22" i="23" s="1"/>
  <c r="Z22" i="23" s="1"/>
  <c r="AA22" i="23" s="1"/>
  <c r="AB22" i="23" s="1"/>
  <c r="AC22" i="23" s="1"/>
  <c r="AD22" i="23" s="1"/>
  <c r="AE22" i="23" s="1"/>
  <c r="AF22" i="23" s="1"/>
  <c r="AG22" i="23" s="1"/>
  <c r="AH22" i="23" s="1"/>
  <c r="AI22" i="23" s="1"/>
  <c r="AJ22" i="23" s="1"/>
  <c r="AK22" i="23" s="1"/>
  <c r="AL22" i="23" s="1"/>
  <c r="AM22" i="23" s="1"/>
  <c r="AN22" i="23" s="1"/>
  <c r="AO22" i="23" s="1"/>
  <c r="AP22" i="23" s="1"/>
  <c r="AQ22" i="23" s="1"/>
  <c r="AR22" i="23" s="1"/>
  <c r="AS22" i="23" s="1"/>
  <c r="AT22" i="23" s="1"/>
  <c r="AU22" i="23" s="1"/>
  <c r="AV22" i="23" s="1"/>
  <c r="AW22" i="23" s="1"/>
  <c r="AX22" i="23" s="1"/>
  <c r="AY22" i="23" s="1"/>
  <c r="AZ22" i="23" s="1"/>
  <c r="BA22" i="23" s="1"/>
  <c r="BB22" i="23" s="1"/>
  <c r="BC22" i="23" s="1"/>
  <c r="BD22" i="23" s="1"/>
  <c r="BE22" i="23" s="1"/>
  <c r="BF22" i="23" s="1"/>
  <c r="BG22" i="23" s="1"/>
  <c r="BH22" i="23" s="1"/>
  <c r="BI22" i="23" s="1"/>
  <c r="BJ22" i="23" s="1"/>
  <c r="BK22" i="23" s="1"/>
  <c r="BL22" i="23" s="1"/>
  <c r="BM22" i="23" s="1"/>
  <c r="BN22" i="23" s="1"/>
  <c r="BO22" i="23" s="1"/>
  <c r="BP22" i="23" s="1"/>
  <c r="BQ22" i="23" s="1"/>
  <c r="BR22" i="23" s="1"/>
  <c r="BS22" i="23" s="1"/>
  <c r="BT22" i="23" s="1"/>
  <c r="BU22" i="23" s="1"/>
  <c r="BV22" i="23" s="1"/>
  <c r="BW22" i="23" s="1"/>
  <c r="BX22" i="23" s="1"/>
  <c r="BY22" i="23" s="1"/>
  <c r="BZ22" i="23" s="1"/>
  <c r="CA22" i="23" s="1"/>
  <c r="CB22" i="23" s="1"/>
  <c r="CC22" i="23" s="1"/>
  <c r="CD22" i="23" s="1"/>
  <c r="CE22" i="23" s="1"/>
  <c r="CF22" i="23" s="1"/>
  <c r="CG22" i="23" s="1"/>
  <c r="CH22" i="23" s="1"/>
  <c r="CI22" i="23" s="1"/>
  <c r="CJ22" i="23" s="1"/>
  <c r="CK22" i="23" s="1"/>
  <c r="CL22" i="23" s="1"/>
  <c r="CM22" i="23" s="1"/>
  <c r="CN22" i="23" s="1"/>
  <c r="CO22" i="23" s="1"/>
  <c r="CP22" i="23" s="1"/>
  <c r="CQ22" i="23" s="1"/>
  <c r="CR22" i="23" s="1"/>
  <c r="CS22" i="23" s="1"/>
  <c r="CT22" i="23" s="1"/>
  <c r="CU22" i="23" s="1"/>
  <c r="CV22" i="23" s="1"/>
  <c r="CW22" i="23" s="1"/>
  <c r="CX22" i="23" s="1"/>
  <c r="CY22" i="23" s="1"/>
  <c r="CZ22" i="23" s="1"/>
  <c r="DA22" i="23" s="1"/>
  <c r="DB22" i="23" s="1"/>
  <c r="DC22" i="23" s="1"/>
  <c r="DD22" i="23" s="1"/>
  <c r="DE22" i="23" s="1"/>
  <c r="DF22" i="23" s="1"/>
  <c r="DG22" i="23" s="1"/>
  <c r="DH22" i="23" s="1"/>
  <c r="DI22" i="23" s="1"/>
  <c r="DJ22" i="23" s="1"/>
  <c r="DK22" i="23" s="1"/>
  <c r="DL22" i="23" s="1"/>
  <c r="DM22" i="23" s="1"/>
  <c r="DN22" i="23" s="1"/>
  <c r="DO22" i="23" s="1"/>
  <c r="DP22" i="23" s="1"/>
  <c r="DQ22" i="23" s="1"/>
  <c r="DR22" i="23" s="1"/>
  <c r="DS22" i="23" s="1"/>
  <c r="DT22" i="23" s="1"/>
  <c r="DU22" i="23" s="1"/>
  <c r="DV22" i="23" s="1"/>
  <c r="DW22" i="23" s="1"/>
  <c r="DX22" i="23" s="1"/>
  <c r="DY22" i="23" s="1"/>
  <c r="DZ22" i="23" s="1"/>
  <c r="EA22" i="23" s="1"/>
  <c r="EB22" i="23" s="1"/>
  <c r="EC22" i="23" s="1"/>
  <c r="ED22" i="23" s="1"/>
  <c r="EE22" i="23" s="1"/>
  <c r="EF22" i="23" s="1"/>
  <c r="EG22" i="23" s="1"/>
  <c r="EH22" i="23" s="1"/>
  <c r="EI22" i="23" s="1"/>
  <c r="EJ22" i="23" s="1"/>
  <c r="EK22" i="23" s="1"/>
  <c r="EL22" i="23" s="1"/>
  <c r="EM22" i="23" s="1"/>
  <c r="EN22" i="23" s="1"/>
  <c r="EO22" i="23" s="1"/>
  <c r="EP22" i="23" s="1"/>
  <c r="EQ22" i="23" s="1"/>
  <c r="ER22" i="23" s="1"/>
  <c r="ES22" i="23" s="1"/>
  <c r="ET22" i="23" s="1"/>
  <c r="EU22" i="23" s="1"/>
  <c r="EV22" i="23" s="1"/>
  <c r="EW22" i="23" s="1"/>
  <c r="EX22" i="23" s="1"/>
  <c r="EY22" i="23" s="1"/>
  <c r="EZ22" i="23" s="1"/>
  <c r="FA22" i="23" s="1"/>
  <c r="FB22" i="23" s="1"/>
  <c r="FC22" i="23" s="1"/>
  <c r="FD22" i="23" s="1"/>
  <c r="FE22" i="23" s="1"/>
  <c r="FF22" i="23" s="1"/>
  <c r="FG22" i="23" s="1"/>
  <c r="FH22" i="23" s="1"/>
  <c r="FI22" i="23" s="1"/>
  <c r="FJ22" i="23" s="1"/>
  <c r="FK22" i="23" s="1"/>
  <c r="FL22" i="23" s="1"/>
  <c r="FM22" i="23" s="1"/>
  <c r="FN22" i="23" s="1"/>
  <c r="FO22" i="23" s="1"/>
  <c r="FP22" i="23" s="1"/>
  <c r="FQ22" i="23" s="1"/>
  <c r="FR22" i="23" s="1"/>
  <c r="FS22" i="23" s="1"/>
  <c r="DM10" i="11"/>
  <c r="DM12" i="11" s="1"/>
  <c r="DQ21" i="26"/>
  <c r="DU21" i="26"/>
  <c r="EP21" i="26"/>
  <c r="CC10" i="2"/>
  <c r="CC12" i="2" s="1"/>
  <c r="CC10" i="8"/>
  <c r="CC12" i="8" s="1"/>
  <c r="BX10" i="8"/>
  <c r="BX12" i="8" s="1"/>
  <c r="FD10" i="25"/>
  <c r="FD12" i="25" s="1"/>
  <c r="BH49" i="2"/>
  <c r="BH50" i="2" s="1"/>
  <c r="EC49" i="2"/>
  <c r="EC50" i="2" s="1"/>
  <c r="FE49" i="2"/>
  <c r="FE50" i="2" s="1"/>
  <c r="EY49" i="2"/>
  <c r="EY50" i="2" s="1"/>
  <c r="DR21" i="1"/>
  <c r="FG21" i="2"/>
  <c r="D22" i="2"/>
  <c r="E22" i="2" s="1"/>
  <c r="F22" i="2" s="1"/>
  <c r="G22" i="2" s="1"/>
  <c r="H22" i="2" s="1"/>
  <c r="I22" i="2" s="1"/>
  <c r="J22" i="2" s="1"/>
  <c r="K22" i="2" s="1"/>
  <c r="L22" i="2" s="1"/>
  <c r="M22" i="2" s="1"/>
  <c r="N22" i="2" s="1"/>
  <c r="O22" i="2" s="1"/>
  <c r="P22" i="2" s="1"/>
  <c r="Q22" i="2" s="1"/>
  <c r="R22" i="2" s="1"/>
  <c r="S22" i="2" s="1"/>
  <c r="T22" i="2" s="1"/>
  <c r="U22" i="2" s="1"/>
  <c r="V22" i="2" s="1"/>
  <c r="W22" i="2" s="1"/>
  <c r="X22" i="2" s="1"/>
  <c r="Y22" i="2" s="1"/>
  <c r="Z22" i="2" s="1"/>
  <c r="AA22" i="2" s="1"/>
  <c r="AB22" i="2" s="1"/>
  <c r="AC22" i="2" s="1"/>
  <c r="AD22" i="2" s="1"/>
  <c r="AE22" i="2" s="1"/>
  <c r="AF22" i="2" s="1"/>
  <c r="AG22" i="2" s="1"/>
  <c r="AH22" i="2" s="1"/>
  <c r="AI22" i="2" s="1"/>
  <c r="AJ22" i="2" s="1"/>
  <c r="AK22" i="2" s="1"/>
  <c r="AL22" i="2" s="1"/>
  <c r="AM22" i="2" s="1"/>
  <c r="AN22" i="2" s="1"/>
  <c r="AO22" i="2" s="1"/>
  <c r="AP22" i="2" s="1"/>
  <c r="AQ22" i="2" s="1"/>
  <c r="AR22" i="2" s="1"/>
  <c r="AS22" i="2" s="1"/>
  <c r="AT22" i="2" s="1"/>
  <c r="AU22" i="2" s="1"/>
  <c r="AV22" i="2" s="1"/>
  <c r="AW22" i="2" s="1"/>
  <c r="AX22" i="2" s="1"/>
  <c r="AY22" i="2" s="1"/>
  <c r="AZ22" i="2" s="1"/>
  <c r="BA22" i="2" s="1"/>
  <c r="BB22" i="2" s="1"/>
  <c r="BC22" i="2" s="1"/>
  <c r="BD22" i="2" s="1"/>
  <c r="BE22" i="2" s="1"/>
  <c r="BF22" i="2" s="1"/>
  <c r="BG22" i="2" s="1"/>
  <c r="BH22" i="2" s="1"/>
  <c r="BI22" i="2" s="1"/>
  <c r="BJ22" i="2" s="1"/>
  <c r="BK22" i="2" s="1"/>
  <c r="BL22" i="2" s="1"/>
  <c r="BM22" i="2" s="1"/>
  <c r="BN22" i="2" s="1"/>
  <c r="BO22" i="2" s="1"/>
  <c r="BP22" i="2" s="1"/>
  <c r="BQ22" i="2" s="1"/>
  <c r="BR22" i="2" s="1"/>
  <c r="BS22" i="2" s="1"/>
  <c r="BT22" i="2" s="1"/>
  <c r="BU22" i="2" s="1"/>
  <c r="BV22" i="2" s="1"/>
  <c r="BW22" i="2" s="1"/>
  <c r="BX22" i="2" s="1"/>
  <c r="BY22" i="2" s="1"/>
  <c r="BZ22" i="2" s="1"/>
  <c r="CA22" i="2" s="1"/>
  <c r="CB22" i="2" s="1"/>
  <c r="CC22" i="2" s="1"/>
  <c r="CD22" i="2" s="1"/>
  <c r="CE22" i="2" s="1"/>
  <c r="CF22" i="2" s="1"/>
  <c r="CG22" i="2" s="1"/>
  <c r="CH22" i="2" s="1"/>
  <c r="CI22" i="2" s="1"/>
  <c r="CJ22" i="2" s="1"/>
  <c r="CK22" i="2" s="1"/>
  <c r="CL22" i="2" s="1"/>
  <c r="CM22" i="2" s="1"/>
  <c r="CN22" i="2" s="1"/>
  <c r="CO22" i="2" s="1"/>
  <c r="CP22" i="2" s="1"/>
  <c r="CQ22" i="2" s="1"/>
  <c r="CR22" i="2" s="1"/>
  <c r="CS22" i="2" s="1"/>
  <c r="CT22" i="2" s="1"/>
  <c r="CU22" i="2" s="1"/>
  <c r="CV22" i="2" s="1"/>
  <c r="CW22" i="2" s="1"/>
  <c r="CX22" i="2" s="1"/>
  <c r="CY22" i="2" s="1"/>
  <c r="CZ22" i="2" s="1"/>
  <c r="DA22" i="2" s="1"/>
  <c r="DB22" i="2" s="1"/>
  <c r="DC22" i="2" s="1"/>
  <c r="DD22" i="2" s="1"/>
  <c r="DE22" i="2" s="1"/>
  <c r="DF22" i="2" s="1"/>
  <c r="DG22" i="2" s="1"/>
  <c r="DH22" i="2" s="1"/>
  <c r="DI22" i="2" s="1"/>
  <c r="DJ22" i="2" s="1"/>
  <c r="DK22" i="2" s="1"/>
  <c r="DL22" i="2" s="1"/>
  <c r="DM22" i="2" s="1"/>
  <c r="DN22" i="2" s="1"/>
  <c r="DO22" i="2" s="1"/>
  <c r="DP22" i="2" s="1"/>
  <c r="DQ22" i="2" s="1"/>
  <c r="DR22" i="2" s="1"/>
  <c r="DS22" i="2" s="1"/>
  <c r="DT22" i="2" s="1"/>
  <c r="DU22" i="2" s="1"/>
  <c r="DV22" i="2" s="1"/>
  <c r="DW22" i="2" s="1"/>
  <c r="DX22" i="2" s="1"/>
  <c r="DY22" i="2" s="1"/>
  <c r="DZ22" i="2" s="1"/>
  <c r="EA22" i="2" s="1"/>
  <c r="EB22" i="2" s="1"/>
  <c r="EC22" i="2" s="1"/>
  <c r="ED22" i="2" s="1"/>
  <c r="EE22" i="2" s="1"/>
  <c r="EF22" i="2" s="1"/>
  <c r="EG22" i="2" s="1"/>
  <c r="EH22" i="2" s="1"/>
  <c r="EI22" i="2" s="1"/>
  <c r="EJ22" i="2" s="1"/>
  <c r="EK22" i="2" s="1"/>
  <c r="EL22" i="2" s="1"/>
  <c r="EM22" i="2" s="1"/>
  <c r="EN22" i="2" s="1"/>
  <c r="EO22" i="2" s="1"/>
  <c r="EP22" i="2" s="1"/>
  <c r="EQ22" i="2" s="1"/>
  <c r="ER22" i="2" s="1"/>
  <c r="ES22" i="2" s="1"/>
  <c r="ET22" i="2" s="1"/>
  <c r="EU22" i="2" s="1"/>
  <c r="EV22" i="2" s="1"/>
  <c r="EW22" i="2" s="1"/>
  <c r="EX22" i="2" s="1"/>
  <c r="EY22" i="2" s="1"/>
  <c r="EZ22" i="2" s="1"/>
  <c r="FA22" i="2" s="1"/>
  <c r="FB22" i="2" s="1"/>
  <c r="FC22" i="2" s="1"/>
  <c r="FD22" i="2" s="1"/>
  <c r="FE22" i="2" s="1"/>
  <c r="FF22" i="2" s="1"/>
  <c r="FG22" i="2" s="1"/>
  <c r="FH22" i="2" s="1"/>
  <c r="FI22" i="2" s="1"/>
  <c r="FJ22" i="2" s="1"/>
  <c r="FK22" i="2" s="1"/>
  <c r="FL22" i="2" s="1"/>
  <c r="FM22" i="2" s="1"/>
  <c r="FN22" i="2" s="1"/>
  <c r="FO22" i="2" s="1"/>
  <c r="FP22" i="2" s="1"/>
  <c r="FQ22" i="2" s="1"/>
  <c r="FR22" i="2" s="1"/>
  <c r="FS22" i="2" s="1"/>
  <c r="D22" i="9"/>
  <c r="E22" i="9" s="1"/>
  <c r="F22" i="9" s="1"/>
  <c r="G22" i="9" s="1"/>
  <c r="H22" i="9" s="1"/>
  <c r="I22" i="9" s="1"/>
  <c r="J22" i="9" s="1"/>
  <c r="K22" i="9" s="1"/>
  <c r="L22" i="9" s="1"/>
  <c r="M22" i="9" s="1"/>
  <c r="N22" i="9" s="1"/>
  <c r="O22" i="9" s="1"/>
  <c r="P22" i="9" s="1"/>
  <c r="Q22" i="9" s="1"/>
  <c r="R22" i="9" s="1"/>
  <c r="S22" i="9" s="1"/>
  <c r="T22" i="9" s="1"/>
  <c r="U22" i="9" s="1"/>
  <c r="V22" i="9" s="1"/>
  <c r="W22" i="9" s="1"/>
  <c r="X22" i="9" s="1"/>
  <c r="Y22" i="9" s="1"/>
  <c r="Z22" i="9" s="1"/>
  <c r="AA22" i="9" s="1"/>
  <c r="AB22" i="9" s="1"/>
  <c r="AC22" i="9" s="1"/>
  <c r="AD22" i="9" s="1"/>
  <c r="AE22" i="9" s="1"/>
  <c r="AF22" i="9" s="1"/>
  <c r="AG22" i="9" s="1"/>
  <c r="AH22" i="9" s="1"/>
  <c r="AI22" i="9" s="1"/>
  <c r="AJ22" i="9" s="1"/>
  <c r="AK22" i="9" s="1"/>
  <c r="AL22" i="9" s="1"/>
  <c r="AM22" i="9" s="1"/>
  <c r="AN22" i="9" s="1"/>
  <c r="AO22" i="9" s="1"/>
  <c r="AP22" i="9" s="1"/>
  <c r="AQ22" i="9" s="1"/>
  <c r="AR22" i="9" s="1"/>
  <c r="AS22" i="9" s="1"/>
  <c r="AT22" i="9" s="1"/>
  <c r="AU22" i="9" s="1"/>
  <c r="AV22" i="9" s="1"/>
  <c r="AW22" i="9" s="1"/>
  <c r="AX22" i="9" s="1"/>
  <c r="AY22" i="9" s="1"/>
  <c r="AZ22" i="9" s="1"/>
  <c r="BA22" i="9" s="1"/>
  <c r="BB22" i="9" s="1"/>
  <c r="BC22" i="9" s="1"/>
  <c r="BD22" i="9" s="1"/>
  <c r="BE22" i="9" s="1"/>
  <c r="BF22" i="9" s="1"/>
  <c r="BG22" i="9" s="1"/>
  <c r="BH22" i="9" s="1"/>
  <c r="BI22" i="9" s="1"/>
  <c r="BJ22" i="9" s="1"/>
  <c r="BK22" i="9" s="1"/>
  <c r="BL22" i="9" s="1"/>
  <c r="BM22" i="9" s="1"/>
  <c r="BN22" i="9" s="1"/>
  <c r="BO22" i="9" s="1"/>
  <c r="BP22" i="9" s="1"/>
  <c r="BQ22" i="9" s="1"/>
  <c r="BR22" i="9" s="1"/>
  <c r="BS22" i="9" s="1"/>
  <c r="BT22" i="9" s="1"/>
  <c r="BU22" i="9" s="1"/>
  <c r="BV22" i="9" s="1"/>
  <c r="BW22" i="9" s="1"/>
  <c r="BX22" i="9" s="1"/>
  <c r="BY22" i="9" s="1"/>
  <c r="BZ22" i="9" s="1"/>
  <c r="CA22" i="9" s="1"/>
  <c r="CB22" i="9" s="1"/>
  <c r="CC22" i="9" s="1"/>
  <c r="CD22" i="9" s="1"/>
  <c r="CE22" i="9" s="1"/>
  <c r="CF22" i="9" s="1"/>
  <c r="CG22" i="9" s="1"/>
  <c r="CH22" i="9" s="1"/>
  <c r="CI22" i="9" s="1"/>
  <c r="CJ22" i="9" s="1"/>
  <c r="CK22" i="9" s="1"/>
  <c r="CL22" i="9" s="1"/>
  <c r="CM22" i="9" s="1"/>
  <c r="CN22" i="9" s="1"/>
  <c r="CO22" i="9" s="1"/>
  <c r="CP22" i="9" s="1"/>
  <c r="CQ22" i="9" s="1"/>
  <c r="CR22" i="9" s="1"/>
  <c r="CS22" i="9" s="1"/>
  <c r="CT22" i="9" s="1"/>
  <c r="CU22" i="9" s="1"/>
  <c r="CV22" i="9" s="1"/>
  <c r="CW22" i="9" s="1"/>
  <c r="CX22" i="9" s="1"/>
  <c r="CY22" i="9" s="1"/>
  <c r="CZ22" i="9" s="1"/>
  <c r="DA22" i="9" s="1"/>
  <c r="DB22" i="9" s="1"/>
  <c r="DC22" i="9" s="1"/>
  <c r="DD22" i="9" s="1"/>
  <c r="DE22" i="9" s="1"/>
  <c r="DF22" i="9" s="1"/>
  <c r="DG22" i="9" s="1"/>
  <c r="DH22" i="9" s="1"/>
  <c r="DI22" i="9" s="1"/>
  <c r="DJ22" i="9" s="1"/>
  <c r="DK22" i="9" s="1"/>
  <c r="DL22" i="9" s="1"/>
  <c r="DM22" i="9" s="1"/>
  <c r="DN22" i="9" s="1"/>
  <c r="DO22" i="9" s="1"/>
  <c r="DP22" i="9" s="1"/>
  <c r="DQ22" i="9" s="1"/>
  <c r="DR22" i="9" s="1"/>
  <c r="DS22" i="9" s="1"/>
  <c r="DT22" i="9" s="1"/>
  <c r="DU22" i="9" s="1"/>
  <c r="DV22" i="9" s="1"/>
  <c r="DW22" i="9" s="1"/>
  <c r="DX22" i="9" s="1"/>
  <c r="DY22" i="9" s="1"/>
  <c r="DZ22" i="9" s="1"/>
  <c r="EA22" i="9" s="1"/>
  <c r="EB22" i="9" s="1"/>
  <c r="EC22" i="9" s="1"/>
  <c r="ED22" i="9" s="1"/>
  <c r="EE22" i="9" s="1"/>
  <c r="EF22" i="9" s="1"/>
  <c r="EG22" i="9" s="1"/>
  <c r="EH22" i="9" s="1"/>
  <c r="EI22" i="9" s="1"/>
  <c r="EJ22" i="9" s="1"/>
  <c r="EK22" i="9" s="1"/>
  <c r="EL22" i="9" s="1"/>
  <c r="EM22" i="9" s="1"/>
  <c r="EN22" i="9" s="1"/>
  <c r="EO22" i="9" s="1"/>
  <c r="EP22" i="9" s="1"/>
  <c r="EQ22" i="9" s="1"/>
  <c r="ER22" i="9" s="1"/>
  <c r="ES22" i="9" s="1"/>
  <c r="ET22" i="9" s="1"/>
  <c r="EU22" i="9" s="1"/>
  <c r="EV22" i="9" s="1"/>
  <c r="EW22" i="9" s="1"/>
  <c r="EX22" i="9" s="1"/>
  <c r="EY22" i="9" s="1"/>
  <c r="EZ22" i="9" s="1"/>
  <c r="FA22" i="9" s="1"/>
  <c r="FB22" i="9" s="1"/>
  <c r="FC22" i="9" s="1"/>
  <c r="FD22" i="9" s="1"/>
  <c r="FE22" i="9" s="1"/>
  <c r="FF22" i="9" s="1"/>
  <c r="FG22" i="9" s="1"/>
  <c r="FH22" i="9" s="1"/>
  <c r="FI22" i="9" s="1"/>
  <c r="FJ22" i="9" s="1"/>
  <c r="FK22" i="9" s="1"/>
  <c r="FL22" i="9" s="1"/>
  <c r="FM22" i="9" s="1"/>
  <c r="FN22" i="9" s="1"/>
  <c r="FO22" i="9" s="1"/>
  <c r="FP22" i="9" s="1"/>
  <c r="FQ22" i="9" s="1"/>
  <c r="FR22" i="9" s="1"/>
  <c r="FS22" i="9" s="1"/>
  <c r="C21" i="1"/>
  <c r="FL21" i="1"/>
  <c r="EF21" i="1"/>
  <c r="DY21" i="1"/>
  <c r="DL21" i="1"/>
  <c r="CZ21" i="1"/>
  <c r="CQ21" i="1"/>
  <c r="CO21" i="1"/>
  <c r="CM21" i="1"/>
  <c r="CI21" i="1"/>
  <c r="CE21" i="1"/>
  <c r="CC21" i="1"/>
  <c r="BT21" i="1"/>
  <c r="AM21" i="1"/>
  <c r="Z21" i="1"/>
  <c r="F21" i="1"/>
  <c r="DR21" i="2"/>
  <c r="DR21" i="11"/>
  <c r="DR21" i="12"/>
  <c r="D54" i="1"/>
  <c r="E54" i="1" s="1"/>
  <c r="F54" i="1" s="1"/>
  <c r="G54" i="1" s="1"/>
  <c r="H54" i="1" s="1"/>
  <c r="I54" i="1" s="1"/>
  <c r="J54" i="1" s="1"/>
  <c r="K54" i="1" s="1"/>
  <c r="L54" i="1" s="1"/>
  <c r="M54" i="1" s="1"/>
  <c r="N54" i="1" s="1"/>
  <c r="O54" i="1" s="1"/>
  <c r="P54" i="1" s="1"/>
  <c r="Q54" i="1" s="1"/>
  <c r="R54" i="1" s="1"/>
  <c r="S54" i="1" s="1"/>
  <c r="T54" i="1" s="1"/>
  <c r="U54" i="1" s="1"/>
  <c r="V54" i="1" s="1"/>
  <c r="W54" i="1" s="1"/>
  <c r="X54" i="1" s="1"/>
  <c r="Y54" i="1" s="1"/>
  <c r="Z54" i="1" s="1"/>
  <c r="AA54" i="1" s="1"/>
  <c r="AB54" i="1" s="1"/>
  <c r="AC54" i="1" s="1"/>
  <c r="AD54" i="1" s="1"/>
  <c r="AE54" i="1" s="1"/>
  <c r="AF54" i="1" s="1"/>
  <c r="AG54" i="1" s="1"/>
  <c r="AH54" i="1" s="1"/>
  <c r="AI54" i="1" s="1"/>
  <c r="AJ54" i="1" s="1"/>
  <c r="AK54" i="1" s="1"/>
  <c r="AL54" i="1" s="1"/>
  <c r="AM54" i="1" s="1"/>
  <c r="AN54" i="1" s="1"/>
  <c r="AO54" i="1" s="1"/>
  <c r="AP54" i="1" s="1"/>
  <c r="AQ54" i="1" s="1"/>
  <c r="AR54" i="1" s="1"/>
  <c r="AS54" i="1" s="1"/>
  <c r="AT54" i="1" s="1"/>
  <c r="AU54" i="1" s="1"/>
  <c r="AV54" i="1" s="1"/>
  <c r="AW54" i="1" s="1"/>
  <c r="AX54" i="1" s="1"/>
  <c r="AY54" i="1" s="1"/>
  <c r="AZ54" i="1" s="1"/>
  <c r="BA54" i="1" s="1"/>
  <c r="BB54" i="1" s="1"/>
  <c r="BC54" i="1" s="1"/>
  <c r="BD54" i="1" s="1"/>
  <c r="BE54" i="1" s="1"/>
  <c r="BF54" i="1" s="1"/>
  <c r="BG54" i="1" s="1"/>
  <c r="BH54" i="1" s="1"/>
  <c r="BI54" i="1" s="1"/>
  <c r="BJ54" i="1" s="1"/>
  <c r="BK54" i="1" s="1"/>
  <c r="BL54" i="1" s="1"/>
  <c r="BM54" i="1" s="1"/>
  <c r="BN54" i="1" s="1"/>
  <c r="BO54" i="1" s="1"/>
  <c r="BP54" i="1" s="1"/>
  <c r="BQ54" i="1" s="1"/>
  <c r="BR54" i="1" s="1"/>
  <c r="BS54" i="1" s="1"/>
  <c r="BT54" i="1" s="1"/>
  <c r="BU54" i="1" s="1"/>
  <c r="FA21" i="9"/>
  <c r="D51" i="1"/>
  <c r="E51" i="1" s="1"/>
  <c r="F51" i="1" s="1"/>
  <c r="DG10" i="21"/>
  <c r="DG12" i="21" s="1"/>
  <c r="AT10" i="2"/>
  <c r="AT12" i="2" s="1"/>
  <c r="EN21" i="2"/>
  <c r="EG21" i="2"/>
  <c r="DZ21" i="2"/>
  <c r="DL21" i="2"/>
  <c r="DD21" i="2"/>
  <c r="DB21" i="2"/>
  <c r="CZ21" i="2"/>
  <c r="CV21" i="2"/>
  <c r="CT21" i="2"/>
  <c r="CF21" i="2"/>
  <c r="CD21" i="2"/>
  <c r="BX21" i="2"/>
  <c r="BU21" i="2"/>
  <c r="BN21" i="2"/>
  <c r="BJ21" i="2"/>
  <c r="AG21" i="2"/>
  <c r="O21" i="2"/>
  <c r="K21" i="2"/>
  <c r="E21" i="2"/>
  <c r="AS49" i="2"/>
  <c r="AS50" i="2" s="1"/>
  <c r="FH21" i="8"/>
  <c r="EN21" i="8"/>
  <c r="EL21" i="8"/>
  <c r="EJ21" i="8"/>
  <c r="EH21" i="8"/>
  <c r="EE21" i="8"/>
  <c r="EB21" i="8"/>
  <c r="DY21" i="8"/>
  <c r="DQ21" i="8"/>
  <c r="DO21" i="8"/>
  <c r="DK21" i="8"/>
  <c r="DG21" i="8"/>
  <c r="DE21" i="8"/>
  <c r="DC21" i="8"/>
  <c r="DA21" i="8"/>
  <c r="CU21" i="8"/>
  <c r="CQ21" i="8"/>
  <c r="CM21" i="8"/>
  <c r="CK21" i="8"/>
  <c r="BT21" i="8"/>
  <c r="AS21" i="8"/>
  <c r="FQ21" i="9"/>
  <c r="FK21" i="9"/>
  <c r="FH21" i="9"/>
  <c r="EW21" i="9"/>
  <c r="ER21" i="9"/>
  <c r="EL21" i="9"/>
  <c r="ED21" i="9"/>
  <c r="DZ21" i="9"/>
  <c r="DR21" i="9"/>
  <c r="DM21" i="9"/>
  <c r="CZ21" i="9"/>
  <c r="CN21" i="9"/>
  <c r="CL21" i="9"/>
  <c r="CH21" i="9"/>
  <c r="CF21" i="9"/>
  <c r="CC21" i="9"/>
  <c r="BJ21" i="9"/>
  <c r="BH21" i="9"/>
  <c r="BC21" i="9"/>
  <c r="AS21" i="9"/>
  <c r="AA21" i="9"/>
  <c r="Y21" i="9"/>
  <c r="O21" i="9"/>
  <c r="FQ21" i="11"/>
  <c r="FK21" i="11"/>
  <c r="FD21" i="11"/>
  <c r="EO21" i="11"/>
  <c r="EK21" i="11"/>
  <c r="EG21" i="11"/>
  <c r="EE21" i="11"/>
  <c r="EB21" i="11"/>
  <c r="DZ21" i="11"/>
  <c r="DP21" i="11"/>
  <c r="DO21" i="11"/>
  <c r="CJ21" i="11"/>
  <c r="CG21" i="11"/>
  <c r="CE21" i="11"/>
  <c r="CC21" i="11"/>
  <c r="BV21" i="11"/>
  <c r="BM21" i="11"/>
  <c r="BC21" i="11"/>
  <c r="AZ21" i="11"/>
  <c r="AL21" i="11"/>
  <c r="AE21" i="11"/>
  <c r="AA21" i="11"/>
  <c r="R21" i="11"/>
  <c r="I21" i="11"/>
  <c r="E21" i="11"/>
  <c r="FP21" i="12"/>
  <c r="FM21" i="12"/>
  <c r="FJ21" i="12"/>
  <c r="FH21" i="12"/>
  <c r="FF21" i="12"/>
  <c r="EK21" i="12"/>
  <c r="DY21" i="12"/>
  <c r="CT21" i="12"/>
  <c r="CM21" i="12"/>
  <c r="CI21" i="12"/>
  <c r="CC21" i="12"/>
  <c r="CA21" i="12"/>
  <c r="BY21" i="12"/>
  <c r="BU21" i="12"/>
  <c r="BP21" i="12"/>
  <c r="BN21" i="12"/>
  <c r="BL21" i="12"/>
  <c r="BJ21" i="12"/>
  <c r="BF21" i="12"/>
  <c r="AX21" i="12"/>
  <c r="AV21" i="12"/>
  <c r="AQ21" i="12"/>
  <c r="AF21" i="12"/>
  <c r="W21" i="12"/>
  <c r="BR21" i="1"/>
  <c r="V21" i="1"/>
  <c r="AU21" i="2"/>
  <c r="EI21" i="8"/>
  <c r="N21" i="8"/>
  <c r="BR21" i="9"/>
  <c r="M21" i="11"/>
  <c r="BR21" i="12"/>
  <c r="FC21" i="8"/>
  <c r="FQ21" i="22"/>
  <c r="DM10" i="21"/>
  <c r="DM12" i="21" s="1"/>
  <c r="BO10" i="21"/>
  <c r="BO12" i="21" s="1"/>
  <c r="BJ10" i="21"/>
  <c r="BJ12" i="21" s="1"/>
  <c r="DG10" i="8"/>
  <c r="DG12" i="8" s="1"/>
  <c r="G10" i="9"/>
  <c r="G12" i="9" s="1"/>
  <c r="CZ10" i="22"/>
  <c r="CZ12" i="22" s="1"/>
  <c r="BO10" i="22"/>
  <c r="BO12" i="22" s="1"/>
  <c r="BJ10" i="22"/>
  <c r="BJ12" i="22" s="1"/>
  <c r="AX31" i="22"/>
  <c r="C49" i="23"/>
  <c r="C50" i="23" s="1"/>
  <c r="AT10" i="9"/>
  <c r="AT12" i="9" s="1"/>
  <c r="D10" i="11"/>
  <c r="D12" i="11" s="1"/>
  <c r="CF10" i="25"/>
  <c r="CF12" i="25" s="1"/>
  <c r="BO10" i="25"/>
  <c r="BO12" i="25" s="1"/>
  <c r="BJ10" i="25"/>
  <c r="BJ12" i="25" s="1"/>
  <c r="DG10" i="12"/>
  <c r="DG12" i="12" s="1"/>
  <c r="CZ10" i="12"/>
  <c r="CZ12" i="12" s="1"/>
  <c r="DU21" i="8"/>
  <c r="DV21" i="8"/>
  <c r="CM29" i="21"/>
  <c r="FO82" i="22"/>
  <c r="DW86" i="25"/>
  <c r="FF86" i="25"/>
  <c r="CP84" i="1"/>
  <c r="FO87" i="22"/>
  <c r="ER84" i="24"/>
  <c r="FS86" i="22"/>
  <c r="DW82" i="25"/>
  <c r="EL81" i="21"/>
  <c r="DW84" i="24"/>
  <c r="FB86" i="24"/>
  <c r="EX87" i="22"/>
  <c r="FF87" i="25"/>
  <c r="CG84" i="1"/>
  <c r="CU86" i="9"/>
  <c r="FS87" i="22"/>
  <c r="FS88" i="22" s="1"/>
  <c r="FB87" i="24"/>
  <c r="EL83" i="21"/>
  <c r="DX84" i="22"/>
  <c r="DW81" i="21"/>
  <c r="BD29" i="26"/>
  <c r="C55" i="25"/>
  <c r="BD29" i="24"/>
  <c r="BB29" i="22"/>
  <c r="AQ29" i="21"/>
  <c r="BZ86" i="8"/>
  <c r="AK87" i="8"/>
  <c r="K86" i="9"/>
  <c r="FL82" i="9"/>
  <c r="DT21" i="8"/>
  <c r="S84" i="8"/>
  <c r="M87" i="8"/>
  <c r="BZ84" i="8"/>
  <c r="BZ82" i="8"/>
  <c r="M86" i="8"/>
  <c r="M84" i="8"/>
  <c r="DT21" i="11"/>
  <c r="FK82" i="25"/>
  <c r="FG84" i="22"/>
  <c r="FQ86" i="24"/>
  <c r="DJ87" i="2"/>
  <c r="FO86" i="25"/>
  <c r="EM84" i="25"/>
  <c r="DW87" i="24"/>
  <c r="ES84" i="22"/>
  <c r="ER82" i="24"/>
  <c r="EM86" i="25"/>
  <c r="FB82" i="24"/>
  <c r="FO82" i="25"/>
  <c r="DW86" i="24"/>
  <c r="FQ84" i="24"/>
  <c r="FO84" i="25"/>
  <c r="FK84" i="25"/>
  <c r="FQ87" i="24"/>
  <c r="ES87" i="25"/>
  <c r="FK87" i="25"/>
  <c r="DP87" i="9"/>
  <c r="AK82" i="9"/>
  <c r="EL87" i="1"/>
  <c r="BT84" i="23"/>
  <c r="DQ21" i="12"/>
  <c r="DU87" i="11"/>
  <c r="BZ86" i="2"/>
  <c r="DL86" i="2"/>
  <c r="DP21" i="8"/>
  <c r="AQ29" i="24"/>
  <c r="AJ87" i="12"/>
  <c r="AJ84" i="12"/>
  <c r="ED87" i="11"/>
  <c r="ED86" i="11"/>
  <c r="G84" i="11"/>
  <c r="G87" i="11"/>
  <c r="DR87" i="1"/>
  <c r="X86" i="21"/>
  <c r="X81" i="21"/>
  <c r="FP82" i="24"/>
  <c r="FP86" i="24"/>
  <c r="FP84" i="24"/>
  <c r="FP87" i="24"/>
  <c r="EE84" i="22"/>
  <c r="EE87" i="22"/>
  <c r="EE86" i="22"/>
  <c r="R81" i="21"/>
  <c r="R83" i="21"/>
  <c r="AI52" i="1"/>
  <c r="AJ52" i="1" s="1"/>
  <c r="AK52" i="1" s="1"/>
  <c r="AL52" i="1" s="1"/>
  <c r="AM52" i="1" s="1"/>
  <c r="AN52" i="1" s="1"/>
  <c r="AO52" i="1" s="1"/>
  <c r="AP52" i="1" s="1"/>
  <c r="AQ52" i="1" s="1"/>
  <c r="AR52" i="1" s="1"/>
  <c r="AS52" i="1" s="1"/>
  <c r="AT52" i="1" s="1"/>
  <c r="AU52" i="1" s="1"/>
  <c r="CB86" i="12"/>
  <c r="CB84" i="12"/>
  <c r="CT29" i="21"/>
  <c r="BG82" i="12"/>
  <c r="CT29" i="25"/>
  <c r="AU82" i="25"/>
  <c r="AU84" i="25"/>
  <c r="AU86" i="25"/>
  <c r="EA82" i="25"/>
  <c r="EA86" i="25"/>
  <c r="EA87" i="25"/>
  <c r="EA84" i="25"/>
  <c r="AX86" i="25"/>
  <c r="AX84" i="25"/>
  <c r="AX87" i="25"/>
  <c r="AX82" i="25"/>
  <c r="BE29" i="22"/>
  <c r="F87" i="25"/>
  <c r="F82" i="25"/>
  <c r="F86" i="25"/>
  <c r="F84" i="25"/>
  <c r="R87" i="26"/>
  <c r="R82" i="26"/>
  <c r="R84" i="26"/>
  <c r="R86" i="26"/>
  <c r="EX86" i="26"/>
  <c r="EX82" i="26"/>
  <c r="EX87" i="26"/>
  <c r="AU83" i="21"/>
  <c r="AU81" i="21"/>
  <c r="AU86" i="21"/>
  <c r="M86" i="21"/>
  <c r="M83" i="21"/>
  <c r="M81" i="21"/>
  <c r="M85" i="21"/>
  <c r="CH86" i="21"/>
  <c r="CH83" i="21"/>
  <c r="T82" i="24"/>
  <c r="T86" i="24"/>
  <c r="T87" i="24"/>
  <c r="T84" i="24"/>
  <c r="EJ87" i="24"/>
  <c r="EJ82" i="24"/>
  <c r="EJ84" i="24"/>
  <c r="D52" i="24"/>
  <c r="C55" i="24"/>
  <c r="BW29" i="25"/>
  <c r="F86" i="12"/>
  <c r="BP86" i="24"/>
  <c r="CB82" i="12"/>
  <c r="EU82" i="25"/>
  <c r="EU84" i="25"/>
  <c r="EU86" i="25"/>
  <c r="AK84" i="25"/>
  <c r="AK82" i="25"/>
  <c r="AR86" i="26"/>
  <c r="AR87" i="26"/>
  <c r="AR84" i="26"/>
  <c r="AR82" i="26"/>
  <c r="EX84" i="25"/>
  <c r="EX82" i="25"/>
  <c r="EX87" i="25"/>
  <c r="FG87" i="26"/>
  <c r="FG86" i="26"/>
  <c r="EZ87" i="24"/>
  <c r="EZ82" i="24"/>
  <c r="EZ86" i="24"/>
  <c r="DR82" i="12"/>
  <c r="DR87" i="12"/>
  <c r="CY29" i="25"/>
  <c r="DF29" i="21"/>
  <c r="BY29" i="25"/>
  <c r="DR84" i="12"/>
  <c r="DA29" i="21"/>
  <c r="FE87" i="12"/>
  <c r="F87" i="24"/>
  <c r="F86" i="24"/>
  <c r="F84" i="24"/>
  <c r="AW29" i="25"/>
  <c r="DR86" i="12"/>
  <c r="FE84" i="12"/>
  <c r="EM82" i="25"/>
  <c r="AW29" i="21"/>
  <c r="AW29" i="26"/>
  <c r="BD29" i="25"/>
  <c r="N86" i="25"/>
  <c r="N82" i="25"/>
  <c r="BT86" i="26"/>
  <c r="BT84" i="26"/>
  <c r="BT87" i="26"/>
  <c r="G87" i="24"/>
  <c r="G84" i="24"/>
  <c r="C55" i="8"/>
  <c r="AX82" i="22"/>
  <c r="AX87" i="22"/>
  <c r="FG82" i="22"/>
  <c r="FG86" i="22"/>
  <c r="EE87" i="25"/>
  <c r="EE86" i="25"/>
  <c r="AW29" i="22"/>
  <c r="DN21" i="1"/>
  <c r="DF29" i="26"/>
  <c r="BE29" i="25"/>
  <c r="BE29" i="24"/>
  <c r="AQ29" i="22"/>
  <c r="FA85" i="21"/>
  <c r="FA81" i="21"/>
  <c r="FA86" i="21"/>
  <c r="FA83" i="21"/>
  <c r="FQ81" i="21"/>
  <c r="FQ86" i="21"/>
  <c r="FQ83" i="21"/>
  <c r="FD86" i="26"/>
  <c r="FD82" i="26"/>
  <c r="ET87" i="24"/>
  <c r="ET86" i="24"/>
  <c r="DW85" i="21"/>
  <c r="DW86" i="21"/>
  <c r="FG84" i="26"/>
  <c r="FG82" i="26"/>
  <c r="DX82" i="22"/>
  <c r="DX87" i="22"/>
  <c r="DI87" i="11"/>
  <c r="DI82" i="11"/>
  <c r="S84" i="9"/>
  <c r="S87" i="9"/>
  <c r="U84" i="23"/>
  <c r="FF87" i="23"/>
  <c r="EL84" i="1"/>
  <c r="BF82" i="1"/>
  <c r="FF86" i="23"/>
  <c r="ED82" i="11"/>
  <c r="M82" i="1"/>
  <c r="AL84" i="1"/>
  <c r="AL82" i="1"/>
  <c r="FF84" i="23"/>
  <c r="BT82" i="23"/>
  <c r="CU84" i="9"/>
  <c r="EL87" i="12"/>
  <c r="ED84" i="23"/>
  <c r="DI87" i="23"/>
  <c r="AJ82" i="1"/>
  <c r="EU84" i="8"/>
  <c r="ED82" i="23"/>
  <c r="BZ84" i="2"/>
  <c r="Z82" i="2"/>
  <c r="BT86" i="23"/>
  <c r="BZ82" i="2"/>
  <c r="M84" i="1"/>
  <c r="DP86" i="9"/>
  <c r="ET82" i="12"/>
  <c r="S86" i="9"/>
  <c r="H87" i="9"/>
  <c r="EM87" i="2"/>
  <c r="AK84" i="23"/>
  <c r="AK82" i="8"/>
  <c r="EL82" i="1"/>
  <c r="I86" i="2"/>
  <c r="AK86" i="23"/>
  <c r="ET82" i="23"/>
  <c r="AK82" i="23"/>
  <c r="P87" i="1"/>
  <c r="AX87" i="2"/>
  <c r="G87" i="2"/>
  <c r="ET87" i="23"/>
  <c r="P82" i="1"/>
  <c r="AX84" i="2"/>
  <c r="AX86" i="2"/>
  <c r="G86" i="2"/>
  <c r="AL86" i="1"/>
  <c r="CB86" i="1"/>
  <c r="EP82" i="23"/>
  <c r="ED86" i="23"/>
  <c r="BF84" i="9"/>
  <c r="BF86" i="9"/>
  <c r="P84" i="1"/>
  <c r="DK87" i="1"/>
  <c r="D52" i="8"/>
  <c r="EA87" i="9"/>
  <c r="CU87" i="9"/>
  <c r="ET84" i="23"/>
  <c r="AJ87" i="1"/>
  <c r="EF84" i="9"/>
  <c r="DR82" i="1"/>
  <c r="CH86" i="9"/>
  <c r="EZ86" i="9"/>
  <c r="DR86" i="1"/>
  <c r="AJ86" i="1"/>
  <c r="CU84" i="11"/>
  <c r="ED84" i="11"/>
  <c r="M86" i="1"/>
  <c r="DP82" i="9"/>
  <c r="DW84" i="11"/>
  <c r="FI86" i="11"/>
  <c r="N86" i="1"/>
  <c r="EN82" i="1"/>
  <c r="AW29" i="8"/>
  <c r="FB87" i="11"/>
  <c r="DJ86" i="12"/>
  <c r="EJ82" i="2"/>
  <c r="EN87" i="1"/>
  <c r="BF84" i="1"/>
  <c r="AR84" i="9"/>
  <c r="AR87" i="9"/>
  <c r="EN84" i="1"/>
  <c r="Q82" i="2"/>
  <c r="F87" i="9"/>
  <c r="AR86" i="9"/>
  <c r="V82" i="23"/>
  <c r="Q87" i="2"/>
  <c r="DK86" i="1"/>
  <c r="BF86" i="1"/>
  <c r="FN82" i="8"/>
  <c r="EN82" i="8"/>
  <c r="FL87" i="9"/>
  <c r="DK82" i="1"/>
  <c r="EN84" i="8"/>
  <c r="EN87" i="8"/>
  <c r="FL86" i="9"/>
  <c r="CG87" i="8"/>
  <c r="F84" i="9"/>
  <c r="DW87" i="11"/>
  <c r="H86" i="23"/>
  <c r="G86" i="11"/>
  <c r="CU82" i="11"/>
  <c r="EC82" i="11"/>
  <c r="AX86" i="12"/>
  <c r="DW82" i="11"/>
  <c r="AQ29" i="8"/>
  <c r="CB87" i="23"/>
  <c r="G82" i="11"/>
  <c r="Z86" i="2"/>
  <c r="H84" i="9"/>
  <c r="N82" i="1"/>
  <c r="V84" i="23"/>
  <c r="FQ86" i="11"/>
  <c r="EP87" i="1"/>
  <c r="Z87" i="2"/>
  <c r="EF84" i="23"/>
  <c r="FG86" i="9"/>
  <c r="CG86" i="8"/>
  <c r="V86" i="23"/>
  <c r="CG84" i="8"/>
  <c r="Q84" i="2"/>
  <c r="FQ87" i="11"/>
  <c r="AK87" i="9"/>
  <c r="EU84" i="23"/>
  <c r="L82" i="1"/>
  <c r="N87" i="1"/>
  <c r="BZ82" i="23"/>
  <c r="H86" i="9"/>
  <c r="FB84" i="11"/>
  <c r="AK86" i="9"/>
  <c r="DS86" i="8"/>
  <c r="EK86" i="23"/>
  <c r="EK82" i="23"/>
  <c r="FI82" i="9"/>
  <c r="FI86" i="9"/>
  <c r="FI84" i="9"/>
  <c r="FI87" i="9"/>
  <c r="DL86" i="23"/>
  <c r="DL84" i="23"/>
  <c r="DL82" i="23"/>
  <c r="FE82" i="1"/>
  <c r="FE84" i="1"/>
  <c r="FE87" i="1"/>
  <c r="FK84" i="11"/>
  <c r="FK87" i="11"/>
  <c r="DB86" i="23"/>
  <c r="DB82" i="23"/>
  <c r="DB87" i="23"/>
  <c r="DB84" i="23"/>
  <c r="AO86" i="11"/>
  <c r="AO87" i="11"/>
  <c r="E86" i="11"/>
  <c r="E84" i="11"/>
  <c r="E82" i="11"/>
  <c r="E87" i="11"/>
  <c r="D39" i="23"/>
  <c r="E39" i="23" s="1"/>
  <c r="F39" i="23" s="1"/>
  <c r="G39" i="23" s="1"/>
  <c r="H39" i="23" s="1"/>
  <c r="I39" i="23" s="1"/>
  <c r="J39" i="23" s="1"/>
  <c r="K39" i="23" s="1"/>
  <c r="L39" i="23" s="1"/>
  <c r="M39" i="23" s="1"/>
  <c r="N39" i="23" s="1"/>
  <c r="O39" i="23" s="1"/>
  <c r="P39" i="23" s="1"/>
  <c r="Q39" i="23" s="1"/>
  <c r="R39" i="23" s="1"/>
  <c r="S39" i="23" s="1"/>
  <c r="T39" i="23" s="1"/>
  <c r="U39" i="23" s="1"/>
  <c r="V39" i="23" s="1"/>
  <c r="W39" i="23" s="1"/>
  <c r="X39" i="23" s="1"/>
  <c r="Y39" i="23" s="1"/>
  <c r="Z39" i="23" s="1"/>
  <c r="AA39" i="23" s="1"/>
  <c r="EN86" i="23"/>
  <c r="EN87" i="23"/>
  <c r="EN84" i="23"/>
  <c r="BR82" i="23"/>
  <c r="BR86" i="23"/>
  <c r="BR84" i="23"/>
  <c r="BR87" i="23"/>
  <c r="EK84" i="11"/>
  <c r="EK86" i="11"/>
  <c r="EK82" i="11"/>
  <c r="EK87" i="11"/>
  <c r="EN82" i="23"/>
  <c r="CP84" i="23"/>
  <c r="CP86" i="23"/>
  <c r="EU87" i="23"/>
  <c r="DX87" i="2"/>
  <c r="FG82" i="1"/>
  <c r="EJ87" i="2"/>
  <c r="EU87" i="8"/>
  <c r="EU86" i="8"/>
  <c r="FI82" i="11"/>
  <c r="H82" i="12"/>
  <c r="E87" i="2"/>
  <c r="EU86" i="23"/>
  <c r="DX84" i="2"/>
  <c r="ET86" i="9"/>
  <c r="DX86" i="2"/>
  <c r="EF82" i="12"/>
  <c r="H82" i="23"/>
  <c r="FG87" i="1"/>
  <c r="DL87" i="2"/>
  <c r="ET82" i="9"/>
  <c r="H87" i="23"/>
  <c r="E82" i="2"/>
  <c r="CB87" i="9"/>
  <c r="DS82" i="11"/>
  <c r="EJ84" i="2"/>
  <c r="FG86" i="1"/>
  <c r="FB84" i="23"/>
  <c r="BF87" i="9"/>
  <c r="FB87" i="23"/>
  <c r="DL84" i="2"/>
  <c r="ET87" i="9"/>
  <c r="FI87" i="11"/>
  <c r="FB86" i="23"/>
  <c r="E84" i="2"/>
  <c r="CU86" i="11"/>
  <c r="FN86" i="23"/>
  <c r="FN82" i="23"/>
  <c r="D81" i="1"/>
  <c r="D80" i="1"/>
  <c r="CC10" i="9"/>
  <c r="CC12" i="9" s="1"/>
  <c r="DQ82" i="12"/>
  <c r="DQ86" i="12"/>
  <c r="DQ87" i="12"/>
  <c r="FB87" i="9"/>
  <c r="FB84" i="9"/>
  <c r="FB82" i="9"/>
  <c r="D82" i="1"/>
  <c r="T87" i="2"/>
  <c r="FK82" i="11"/>
  <c r="FB87" i="2"/>
  <c r="C55" i="23"/>
  <c r="N86" i="23"/>
  <c r="N82" i="23"/>
  <c r="N87" i="23"/>
  <c r="AZ86" i="1"/>
  <c r="AZ82" i="1"/>
  <c r="EZ84" i="23"/>
  <c r="EZ82" i="23"/>
  <c r="EM84" i="9"/>
  <c r="EM87" i="9"/>
  <c r="CC10" i="1"/>
  <c r="CC12" i="1" s="1"/>
  <c r="CC10" i="21"/>
  <c r="CC12" i="21" s="1"/>
  <c r="D86" i="1"/>
  <c r="F82" i="8"/>
  <c r="EZ86" i="23"/>
  <c r="FM86" i="11"/>
  <c r="FM82" i="11"/>
  <c r="V84" i="9"/>
  <c r="V87" i="9"/>
  <c r="I86" i="11"/>
  <c r="I87" i="11"/>
  <c r="EM82" i="9"/>
  <c r="T86" i="2"/>
  <c r="EN82" i="9"/>
  <c r="CH84" i="9"/>
  <c r="DI82" i="2"/>
  <c r="EF86" i="23"/>
  <c r="EF82" i="23"/>
  <c r="FF86" i="1"/>
  <c r="FF82" i="1"/>
  <c r="FF84" i="1"/>
  <c r="I87" i="8"/>
  <c r="I84" i="8"/>
  <c r="CB86" i="23"/>
  <c r="CB84" i="23"/>
  <c r="FR87" i="23"/>
  <c r="FR86" i="23"/>
  <c r="EJ84" i="23"/>
  <c r="EJ87" i="23"/>
  <c r="EJ82" i="23"/>
  <c r="D87" i="1"/>
  <c r="EJ86" i="23"/>
  <c r="BB29" i="9"/>
  <c r="FN84" i="23"/>
  <c r="DI84" i="2"/>
  <c r="F86" i="8"/>
  <c r="EM86" i="9"/>
  <c r="FL82" i="12"/>
  <c r="FL86" i="12"/>
  <c r="FL84" i="12"/>
  <c r="EY86" i="11"/>
  <c r="EY82" i="11"/>
  <c r="EY84" i="11"/>
  <c r="F87" i="8"/>
  <c r="FN87" i="23"/>
  <c r="D83" i="1"/>
  <c r="T82" i="2"/>
  <c r="FK86" i="11"/>
  <c r="D85" i="1"/>
  <c r="V86" i="9"/>
  <c r="DI86" i="2"/>
  <c r="EP82" i="1"/>
  <c r="EP84" i="1"/>
  <c r="BG84" i="9"/>
  <c r="BG86" i="9"/>
  <c r="EP86" i="2"/>
  <c r="EP87" i="2"/>
  <c r="EP84" i="2"/>
  <c r="ER87" i="8"/>
  <c r="ER86" i="8"/>
  <c r="ER82" i="8"/>
  <c r="ER84" i="8"/>
  <c r="Z84" i="9"/>
  <c r="Z82" i="9"/>
  <c r="Z87" i="9"/>
  <c r="Z86" i="9"/>
  <c r="J84" i="12"/>
  <c r="J87" i="12"/>
  <c r="J82" i="12"/>
  <c r="J86" i="12"/>
  <c r="R86" i="9"/>
  <c r="R84" i="9"/>
  <c r="R82" i="9"/>
  <c r="AX82" i="9"/>
  <c r="AX84" i="9"/>
  <c r="AX87" i="9"/>
  <c r="AX86" i="9"/>
  <c r="O82" i="23"/>
  <c r="O87" i="23"/>
  <c r="O86" i="23"/>
  <c r="O84" i="23"/>
  <c r="EE86" i="23"/>
  <c r="EE87" i="23"/>
  <c r="EE82" i="23"/>
  <c r="U84" i="9"/>
  <c r="U82" i="9"/>
  <c r="U87" i="9"/>
  <c r="EA82" i="8"/>
  <c r="EA84" i="8"/>
  <c r="EA87" i="8"/>
  <c r="EA86" i="8"/>
  <c r="FA86" i="8"/>
  <c r="FA87" i="8"/>
  <c r="FA84" i="8"/>
  <c r="X84" i="23"/>
  <c r="X86" i="23"/>
  <c r="X82" i="23"/>
  <c r="EZ87" i="2"/>
  <c r="EZ84" i="2"/>
  <c r="EZ82" i="2"/>
  <c r="AS86" i="1"/>
  <c r="AS82" i="1"/>
  <c r="AS87" i="1"/>
  <c r="T82" i="1"/>
  <c r="T87" i="1"/>
  <c r="T84" i="1"/>
  <c r="T86" i="1"/>
  <c r="FO87" i="2"/>
  <c r="FO86" i="2"/>
  <c r="FO82" i="2"/>
  <c r="AL84" i="2"/>
  <c r="AL82" i="2"/>
  <c r="EK86" i="1"/>
  <c r="EK87" i="1"/>
  <c r="EK82" i="1"/>
  <c r="CV87" i="1"/>
  <c r="CV86" i="1"/>
  <c r="AR82" i="1"/>
  <c r="AR84" i="1"/>
  <c r="D51" i="2"/>
  <c r="C55" i="2"/>
  <c r="D51" i="9"/>
  <c r="C55" i="9"/>
  <c r="EN86" i="9"/>
  <c r="EN84" i="9"/>
  <c r="J84" i="9"/>
  <c r="J82" i="9"/>
  <c r="J86" i="9"/>
  <c r="J87" i="9"/>
  <c r="DU86" i="12"/>
  <c r="DU87" i="12"/>
  <c r="DU84" i="12"/>
  <c r="DU82" i="12"/>
  <c r="DP87" i="12"/>
  <c r="DP82" i="12"/>
  <c r="DP86" i="12"/>
  <c r="P87" i="12"/>
  <c r="P84" i="12"/>
  <c r="P86" i="12"/>
  <c r="P82" i="12"/>
  <c r="EP82" i="2"/>
  <c r="P84" i="9"/>
  <c r="AR87" i="1"/>
  <c r="AL87" i="2"/>
  <c r="EE84" i="23"/>
  <c r="CN84" i="12"/>
  <c r="DP84" i="12"/>
  <c r="X87" i="23"/>
  <c r="EK84" i="1"/>
  <c r="FA82" i="8"/>
  <c r="J82" i="1"/>
  <c r="J86" i="1"/>
  <c r="DS82" i="23"/>
  <c r="DS87" i="23"/>
  <c r="DS86" i="23"/>
  <c r="BS87" i="23"/>
  <c r="BS86" i="23"/>
  <c r="CI82" i="23"/>
  <c r="CI87" i="23"/>
  <c r="CI84" i="23"/>
  <c r="CI86" i="23"/>
  <c r="FP84" i="11"/>
  <c r="FP87" i="11"/>
  <c r="FP86" i="11"/>
  <c r="EK87" i="8"/>
  <c r="EK86" i="8"/>
  <c r="K87" i="23"/>
  <c r="K86" i="23"/>
  <c r="K82" i="23"/>
  <c r="AZ84" i="23"/>
  <c r="AZ87" i="23"/>
  <c r="DS84" i="23"/>
  <c r="EK84" i="8"/>
  <c r="EK82" i="8"/>
  <c r="AW29" i="2"/>
  <c r="ES87" i="11"/>
  <c r="ES86" i="11"/>
  <c r="ES82" i="11"/>
  <c r="BS82" i="23"/>
  <c r="CP87" i="23"/>
  <c r="BG82" i="9"/>
  <c r="AZ84" i="1"/>
  <c r="DL82" i="11"/>
  <c r="J87" i="1"/>
  <c r="AZ87" i="1"/>
  <c r="BS84" i="23"/>
  <c r="J84" i="1"/>
  <c r="DY86" i="2"/>
  <c r="DY82" i="2"/>
  <c r="DY87" i="2"/>
  <c r="DY84" i="2"/>
  <c r="CP86" i="1"/>
  <c r="CP82" i="1"/>
  <c r="CG86" i="1"/>
  <c r="CG82" i="1"/>
  <c r="I82" i="8"/>
  <c r="I86" i="8"/>
  <c r="EY84" i="8"/>
  <c r="EY86" i="8"/>
  <c r="EY87" i="11"/>
  <c r="CH82" i="9"/>
  <c r="BD29" i="12"/>
  <c r="BD29" i="9"/>
  <c r="AX82" i="12"/>
  <c r="FF10" i="26"/>
  <c r="FF12" i="26" s="1"/>
  <c r="FH10" i="12"/>
  <c r="FH12" i="12" s="1"/>
  <c r="BG84" i="12"/>
  <c r="AJ82" i="12"/>
  <c r="T82" i="12"/>
  <c r="AX87" i="12"/>
  <c r="E87" i="12"/>
  <c r="K82" i="12"/>
  <c r="F82" i="12"/>
  <c r="T86" i="12"/>
  <c r="E82" i="12"/>
  <c r="EZ82" i="12"/>
  <c r="BG87" i="12"/>
  <c r="K84" i="12"/>
  <c r="K86" i="12"/>
  <c r="T84" i="12"/>
  <c r="E84" i="12"/>
  <c r="FO82" i="12"/>
  <c r="FE10" i="26"/>
  <c r="FE12" i="26" s="1"/>
  <c r="FO87" i="12"/>
  <c r="F84" i="12"/>
  <c r="FQ82" i="11"/>
  <c r="AK82" i="11"/>
  <c r="AK84" i="11"/>
  <c r="FJ10" i="25"/>
  <c r="FJ12" i="25" s="1"/>
  <c r="I84" i="11"/>
  <c r="EC87" i="11"/>
  <c r="BT82" i="11"/>
  <c r="DQ84" i="11"/>
  <c r="DI86" i="11"/>
  <c r="EM86" i="11"/>
  <c r="BT86" i="11"/>
  <c r="I82" i="11"/>
  <c r="AK86" i="11"/>
  <c r="DU82" i="11"/>
  <c r="DU86" i="11"/>
  <c r="BT87" i="11"/>
  <c r="EM82" i="11"/>
  <c r="DQ86" i="11"/>
  <c r="DQ87" i="11"/>
  <c r="EM84" i="11"/>
  <c r="FB82" i="11"/>
  <c r="EC86" i="11"/>
  <c r="AQ29" i="12"/>
  <c r="DF29" i="2"/>
  <c r="FN84" i="8"/>
  <c r="BE29" i="8"/>
  <c r="DL86" i="11"/>
  <c r="BD29" i="11"/>
  <c r="FN86" i="8"/>
  <c r="FA84" i="11"/>
  <c r="BB29" i="8"/>
  <c r="BD29" i="23"/>
  <c r="DL86" i="1"/>
  <c r="AM10" i="12"/>
  <c r="AM12" i="12" s="1"/>
  <c r="CC10" i="22"/>
  <c r="CC12" i="22" s="1"/>
  <c r="CZ10" i="26"/>
  <c r="CZ12" i="26" s="1"/>
  <c r="BL29" i="2"/>
  <c r="BE29" i="2"/>
  <c r="FA86" i="11"/>
  <c r="AV10" i="21"/>
  <c r="AV12" i="21" s="1"/>
  <c r="CB87" i="12"/>
  <c r="U87" i="23"/>
  <c r="FE82" i="12"/>
  <c r="AM10" i="24"/>
  <c r="AM12" i="24" s="1"/>
  <c r="BJ10" i="11"/>
  <c r="BJ12" i="11" s="1"/>
  <c r="AT10" i="26"/>
  <c r="AT12" i="26" s="1"/>
  <c r="BB29" i="11"/>
  <c r="DL84" i="11"/>
  <c r="DL84" i="1"/>
  <c r="BI84" i="1"/>
  <c r="BI82" i="1"/>
  <c r="BI87" i="1"/>
  <c r="BA10" i="2"/>
  <c r="BA12" i="2" s="1"/>
  <c r="BB29" i="2"/>
  <c r="FA82" i="11"/>
  <c r="DL87" i="1"/>
  <c r="U86" i="23"/>
  <c r="R87" i="9"/>
  <c r="CZ10" i="1"/>
  <c r="CZ12" i="1" s="1"/>
  <c r="CC10" i="12"/>
  <c r="CC12" i="12" s="1"/>
  <c r="C55" i="11"/>
  <c r="AQ29" i="9"/>
  <c r="BD29" i="2"/>
  <c r="EL87" i="24"/>
  <c r="EL84" i="24"/>
  <c r="EL82" i="24"/>
  <c r="EL86" i="24"/>
  <c r="R87" i="24"/>
  <c r="R86" i="24"/>
  <c r="R82" i="24"/>
  <c r="R84" i="24"/>
  <c r="V87" i="24"/>
  <c r="V84" i="24"/>
  <c r="V82" i="24"/>
  <c r="V86" i="24"/>
  <c r="FD84" i="9"/>
  <c r="FD87" i="9"/>
  <c r="DB86" i="2"/>
  <c r="DB87" i="2"/>
  <c r="DB84" i="2"/>
  <c r="DB82" i="2"/>
  <c r="FR87" i="8"/>
  <c r="FR86" i="8"/>
  <c r="FR84" i="8"/>
  <c r="FR82" i="8"/>
  <c r="CH87" i="1"/>
  <c r="CH84" i="1"/>
  <c r="CH86" i="1"/>
  <c r="CH82" i="1"/>
  <c r="EP85" i="21"/>
  <c r="EP81" i="21"/>
  <c r="EP86" i="21"/>
  <c r="EP83" i="21"/>
  <c r="BG81" i="21"/>
  <c r="BG85" i="21"/>
  <c r="BG83" i="21"/>
  <c r="AQ29" i="26"/>
  <c r="DW86" i="26"/>
  <c r="DW87" i="26"/>
  <c r="DW82" i="26"/>
  <c r="CB87" i="22"/>
  <c r="CB86" i="22"/>
  <c r="CB84" i="22"/>
  <c r="CB82" i="22"/>
  <c r="BB29" i="25"/>
  <c r="BD29" i="8"/>
  <c r="DY84" i="11"/>
  <c r="DY87" i="11"/>
  <c r="DY86" i="11"/>
  <c r="CI82" i="22"/>
  <c r="CI84" i="22"/>
  <c r="CI87" i="22"/>
  <c r="CI86" i="22"/>
  <c r="BU29" i="21"/>
  <c r="Q86" i="12"/>
  <c r="AQ29" i="25"/>
  <c r="BB29" i="12"/>
  <c r="FL87" i="26"/>
  <c r="FL86" i="26"/>
  <c r="FL84" i="26"/>
  <c r="FL82" i="26"/>
  <c r="FR82" i="9"/>
  <c r="FR86" i="9"/>
  <c r="FR84" i="9"/>
  <c r="FR87" i="9"/>
  <c r="EZ82" i="1"/>
  <c r="EZ87" i="1"/>
  <c r="EZ84" i="1"/>
  <c r="BE29" i="12"/>
  <c r="CM29" i="25"/>
  <c r="BD29" i="22"/>
  <c r="CY29" i="21"/>
  <c r="CW29" i="21"/>
  <c r="DW84" i="26"/>
  <c r="U85" i="21"/>
  <c r="U86" i="21"/>
  <c r="U83" i="21"/>
  <c r="U81" i="21"/>
  <c r="FF86" i="2"/>
  <c r="FF87" i="2"/>
  <c r="FF84" i="2"/>
  <c r="FF82" i="2"/>
  <c r="CV84" i="12"/>
  <c r="CV86" i="12"/>
  <c r="CV82" i="12"/>
  <c r="CV87" i="12"/>
  <c r="FL84" i="24"/>
  <c r="FL87" i="24"/>
  <c r="FL86" i="24"/>
  <c r="FL82" i="24"/>
  <c r="EK82" i="22"/>
  <c r="EK87" i="22"/>
  <c r="EK84" i="22"/>
  <c r="EK86" i="22"/>
  <c r="ER84" i="26"/>
  <c r="ER82" i="26"/>
  <c r="ER87" i="26"/>
  <c r="ER86" i="26"/>
  <c r="FM85" i="21"/>
  <c r="FM81" i="21"/>
  <c r="FM86" i="21"/>
  <c r="BE29" i="11"/>
  <c r="AQ29" i="11"/>
  <c r="AU86" i="8"/>
  <c r="AU87" i="8"/>
  <c r="AU82" i="8"/>
  <c r="AU84" i="8"/>
  <c r="EE84" i="11"/>
  <c r="EE82" i="11"/>
  <c r="EE86" i="11"/>
  <c r="EE87" i="11"/>
  <c r="BG82" i="26"/>
  <c r="BG87" i="26"/>
  <c r="BG86" i="26"/>
  <c r="BG84" i="26"/>
  <c r="BK82" i="24"/>
  <c r="BE29" i="1"/>
  <c r="BB29" i="26"/>
  <c r="BI86" i="11"/>
  <c r="BI84" i="11"/>
  <c r="AQ29" i="1"/>
  <c r="AJ86" i="24"/>
  <c r="AJ82" i="24"/>
  <c r="AJ84" i="24"/>
  <c r="CI87" i="24"/>
  <c r="CI86" i="24"/>
  <c r="CI82" i="24"/>
  <c r="CI84" i="24"/>
  <c r="K87" i="25"/>
  <c r="K86" i="25"/>
  <c r="K82" i="25"/>
  <c r="K84" i="25"/>
  <c r="BW29" i="21"/>
  <c r="BL29" i="24"/>
  <c r="BL29" i="21"/>
  <c r="O86" i="11"/>
  <c r="AW29" i="9"/>
  <c r="FR86" i="26"/>
  <c r="FR84" i="26"/>
  <c r="FR87" i="26"/>
  <c r="W81" i="21"/>
  <c r="W86" i="21"/>
  <c r="W83" i="21"/>
  <c r="W85" i="21"/>
  <c r="AS84" i="11"/>
  <c r="AS82" i="11"/>
  <c r="AS86" i="11"/>
  <c r="DY84" i="1"/>
  <c r="DY87" i="1"/>
  <c r="DY86" i="1"/>
  <c r="DY82" i="1"/>
  <c r="BB29" i="1"/>
  <c r="BK86" i="24"/>
  <c r="DF29" i="25"/>
  <c r="BE29" i="9"/>
  <c r="AQ29" i="2"/>
  <c r="FR82" i="26"/>
  <c r="BG86" i="21"/>
  <c r="CD29" i="25"/>
  <c r="CR29" i="25"/>
  <c r="CF29" i="21"/>
  <c r="AW29" i="24"/>
  <c r="U84" i="22"/>
  <c r="U86" i="22"/>
  <c r="U82" i="22"/>
  <c r="BS86" i="25"/>
  <c r="BS87" i="25"/>
  <c r="X84" i="25"/>
  <c r="X86" i="25"/>
  <c r="W86" i="24"/>
  <c r="W82" i="24"/>
  <c r="W84" i="24"/>
  <c r="X84" i="24"/>
  <c r="X82" i="24"/>
  <c r="X86" i="24"/>
  <c r="X87" i="24"/>
  <c r="BZ86" i="23"/>
  <c r="BZ84" i="23"/>
  <c r="H87" i="12"/>
  <c r="H84" i="12"/>
  <c r="EP84" i="11"/>
  <c r="EP82" i="11"/>
  <c r="EP86" i="11"/>
  <c r="EY82" i="8"/>
  <c r="EY87" i="8"/>
  <c r="S86" i="8"/>
  <c r="S87" i="8"/>
  <c r="AJ84" i="26"/>
  <c r="AJ82" i="26"/>
  <c r="AJ87" i="26"/>
  <c r="CV84" i="26"/>
  <c r="CV87" i="26"/>
  <c r="AO83" i="21"/>
  <c r="AO86" i="21"/>
  <c r="AO81" i="21"/>
  <c r="AL84" i="24"/>
  <c r="AL82" i="24"/>
  <c r="AL87" i="24"/>
  <c r="EF87" i="12"/>
  <c r="EF84" i="12"/>
  <c r="ES82" i="22"/>
  <c r="ES86" i="22"/>
  <c r="EL86" i="12"/>
  <c r="EL84" i="12"/>
  <c r="BF87" i="24"/>
  <c r="BF84" i="24"/>
  <c r="BB29" i="21"/>
  <c r="AZ86" i="23"/>
  <c r="AZ82" i="23"/>
  <c r="X83" i="21"/>
  <c r="X85" i="21"/>
  <c r="DX87" i="9"/>
  <c r="DX86" i="9"/>
  <c r="DX82" i="9"/>
  <c r="DX84" i="9"/>
  <c r="BI86" i="24"/>
  <c r="BI84" i="24"/>
  <c r="CB86" i="9"/>
  <c r="CB84" i="9"/>
  <c r="BB29" i="24"/>
  <c r="E86" i="24"/>
  <c r="E82" i="24"/>
  <c r="E87" i="24"/>
  <c r="AK87" i="25"/>
  <c r="AK86" i="25"/>
  <c r="J86" i="25"/>
  <c r="J82" i="25"/>
  <c r="J84" i="25"/>
  <c r="D51" i="26"/>
  <c r="C55" i="26"/>
  <c r="AK85" i="21"/>
  <c r="AK86" i="21"/>
  <c r="AK83" i="21"/>
  <c r="AJ82" i="22"/>
  <c r="AJ86" i="22"/>
  <c r="AJ84" i="22"/>
  <c r="AJ87" i="22"/>
  <c r="CN86" i="12"/>
  <c r="CN82" i="12"/>
  <c r="X87" i="2"/>
  <c r="X86" i="2"/>
  <c r="X84" i="2"/>
  <c r="M84" i="22"/>
  <c r="M86" i="22"/>
  <c r="BD29" i="1"/>
  <c r="BK87" i="1"/>
  <c r="BK86" i="1"/>
  <c r="V87" i="1"/>
  <c r="V86" i="1"/>
  <c r="V84" i="1"/>
  <c r="FP82" i="1"/>
  <c r="FP87" i="1"/>
  <c r="FP86" i="1"/>
  <c r="AU84" i="11"/>
  <c r="AU86" i="11"/>
  <c r="AU82" i="11"/>
  <c r="D52" i="12"/>
  <c r="C55" i="12"/>
  <c r="EZ84" i="9"/>
  <c r="EZ82" i="9"/>
  <c r="CP82" i="9"/>
  <c r="CP84" i="9"/>
  <c r="CP87" i="9"/>
  <c r="CP86" i="9"/>
  <c r="BN82" i="9"/>
  <c r="BN87" i="9"/>
  <c r="BN84" i="9"/>
  <c r="BN86" i="9"/>
  <c r="BW29" i="8"/>
  <c r="C55" i="1"/>
  <c r="AW29" i="1"/>
  <c r="AQ29" i="23"/>
  <c r="FO82" i="9"/>
  <c r="FO84" i="9"/>
  <c r="FO86" i="9"/>
  <c r="FO87" i="9"/>
  <c r="FF86" i="11"/>
  <c r="FF84" i="11"/>
  <c r="FF87" i="11"/>
  <c r="FF82" i="11"/>
  <c r="AK87" i="12"/>
  <c r="AK84" i="12"/>
  <c r="AK86" i="12"/>
  <c r="AK82" i="12"/>
  <c r="AU87" i="11"/>
  <c r="BU29" i="12"/>
  <c r="BK86" i="12"/>
  <c r="BK84" i="12"/>
  <c r="BE29" i="23"/>
  <c r="FG84" i="9"/>
  <c r="FG82" i="9"/>
  <c r="EZ84" i="12"/>
  <c r="EZ87" i="12"/>
  <c r="AW29" i="12"/>
  <c r="BG87" i="8"/>
  <c r="BG86" i="8"/>
  <c r="EZ86" i="2"/>
  <c r="AW29" i="11"/>
  <c r="AW29" i="23"/>
  <c r="BI87" i="11"/>
  <c r="BI82" i="11"/>
  <c r="EK87" i="23"/>
  <c r="EK84" i="23"/>
  <c r="DR87" i="11"/>
  <c r="DR82" i="11"/>
  <c r="DR84" i="11"/>
  <c r="AM82" i="23"/>
  <c r="AM87" i="23"/>
  <c r="ET87" i="12"/>
  <c r="ET86" i="12"/>
  <c r="CF29" i="8"/>
  <c r="CD29" i="8"/>
  <c r="BY29" i="8"/>
  <c r="FD86" i="2"/>
  <c r="DF29" i="12"/>
  <c r="CY29" i="2"/>
  <c r="CM29" i="8"/>
  <c r="BL29" i="8"/>
  <c r="FD87" i="2"/>
  <c r="DJ84" i="2"/>
  <c r="DJ86" i="2"/>
  <c r="I84" i="2"/>
  <c r="I82" i="2"/>
  <c r="EF86" i="9"/>
  <c r="EF82" i="9"/>
  <c r="EA84" i="9"/>
  <c r="EA86" i="9"/>
  <c r="EJ87" i="12"/>
  <c r="EJ84" i="12"/>
  <c r="EJ86" i="12"/>
  <c r="EJ82" i="12"/>
  <c r="CG86" i="23"/>
  <c r="CG87" i="23"/>
  <c r="DJ82" i="12"/>
  <c r="DJ84" i="12"/>
  <c r="DA29" i="12"/>
  <c r="CY29" i="8"/>
  <c r="BY29" i="2"/>
  <c r="FD82" i="2"/>
  <c r="G82" i="2"/>
  <c r="FO86" i="12"/>
  <c r="CG84" i="23"/>
  <c r="EP87" i="23"/>
  <c r="EP86" i="23"/>
  <c r="FQ86" i="9"/>
  <c r="FQ82" i="9"/>
  <c r="FQ87" i="9"/>
  <c r="FS86" i="11"/>
  <c r="FS87" i="11"/>
  <c r="FS88" i="11" s="1"/>
  <c r="DF29" i="8"/>
  <c r="CK29" i="9"/>
  <c r="CF29" i="2"/>
  <c r="FR82" i="23"/>
  <c r="BB29" i="23"/>
  <c r="FS82" i="11"/>
  <c r="BG82" i="8"/>
  <c r="AM86" i="23"/>
  <c r="D39" i="8"/>
  <c r="E39" i="8" s="1"/>
  <c r="F39" i="8" s="1"/>
  <c r="G39" i="8" s="1"/>
  <c r="H39" i="8" s="1"/>
  <c r="I39" i="8" s="1"/>
  <c r="J39" i="8" s="1"/>
  <c r="K39" i="8" s="1"/>
  <c r="L39" i="8" s="1"/>
  <c r="M39" i="8" s="1"/>
  <c r="N39" i="8" s="1"/>
  <c r="O39" i="8" s="1"/>
  <c r="P39" i="8" s="1"/>
  <c r="Q39" i="8" s="1"/>
  <c r="R39" i="8" s="1"/>
  <c r="S39" i="8" s="1"/>
  <c r="T39" i="8" s="1"/>
  <c r="U39" i="8" s="1"/>
  <c r="V39" i="8" s="1"/>
  <c r="W39" i="8" s="1"/>
  <c r="X39" i="8" s="1"/>
  <c r="Y39" i="8" s="1"/>
  <c r="Z39" i="8" s="1"/>
  <c r="AA39" i="8" s="1"/>
  <c r="CB87" i="1"/>
  <c r="CB84" i="1"/>
  <c r="P86" i="9"/>
  <c r="P87" i="9"/>
  <c r="DS82" i="8"/>
  <c r="DS84" i="8"/>
  <c r="DS84" i="11"/>
  <c r="DS87" i="11"/>
  <c r="FB86" i="2"/>
  <c r="FB82" i="2"/>
  <c r="DI84" i="23"/>
  <c r="DI86" i="23"/>
  <c r="K84" i="9"/>
  <c r="K87" i="9"/>
  <c r="FM87" i="11"/>
  <c r="FM84" i="11"/>
  <c r="AO82" i="11"/>
  <c r="AO84" i="11"/>
  <c r="L87" i="1"/>
  <c r="L84" i="1"/>
  <c r="CV84" i="1"/>
  <c r="CV82" i="1"/>
  <c r="EM84" i="2"/>
  <c r="EM86" i="2"/>
  <c r="FD86" i="9"/>
  <c r="FD82" i="9"/>
  <c r="Q87" i="12"/>
  <c r="Q82" i="12"/>
  <c r="O87" i="11"/>
  <c r="O84" i="11"/>
  <c r="FR82" i="12"/>
  <c r="FR86" i="12"/>
  <c r="FR87" i="12"/>
  <c r="DM21" i="1"/>
  <c r="DM21" i="2"/>
  <c r="BW29" i="9"/>
  <c r="BK86" i="23"/>
  <c r="BK86" i="2"/>
  <c r="BK87" i="9"/>
  <c r="DA29" i="23"/>
  <c r="CK29" i="2"/>
  <c r="BK84" i="23"/>
  <c r="DI21" i="12"/>
  <c r="DI21" i="8"/>
  <c r="CK29" i="23"/>
  <c r="BU29" i="1"/>
  <c r="DJ21" i="8"/>
  <c r="DH21" i="8"/>
  <c r="DK21" i="12"/>
  <c r="DH21" i="12"/>
  <c r="BK87" i="24"/>
  <c r="BY29" i="24"/>
  <c r="BU29" i="24"/>
  <c r="BK86" i="9"/>
  <c r="BK87" i="23"/>
  <c r="BY29" i="23"/>
  <c r="DH29" i="1"/>
  <c r="CM29" i="11"/>
  <c r="DF29" i="24"/>
  <c r="CY29" i="22"/>
  <c r="CY29" i="1"/>
  <c r="CW29" i="25"/>
  <c r="BK82" i="12"/>
  <c r="BK87" i="12"/>
  <c r="DA29" i="26"/>
  <c r="CK29" i="25"/>
  <c r="BU29" i="26"/>
  <c r="BL29" i="25"/>
  <c r="CY29" i="9"/>
  <c r="CY29" i="12"/>
  <c r="CK29" i="22"/>
  <c r="CK29" i="26"/>
  <c r="CF29" i="12"/>
  <c r="CD29" i="26"/>
  <c r="BY29" i="12"/>
  <c r="DF29" i="22"/>
  <c r="DA29" i="1"/>
  <c r="CD29" i="24"/>
  <c r="BW29" i="24"/>
  <c r="BL29" i="22"/>
  <c r="BL29" i="23"/>
  <c r="BK82" i="2"/>
  <c r="BK84" i="2"/>
  <c r="DA29" i="25"/>
  <c r="CR29" i="11"/>
  <c r="CM29" i="26"/>
  <c r="CK29" i="21"/>
  <c r="CM29" i="24"/>
  <c r="CR29" i="24"/>
  <c r="CF29" i="26"/>
  <c r="BY29" i="22"/>
  <c r="BY29" i="26"/>
  <c r="BY29" i="21"/>
  <c r="BW29" i="22"/>
  <c r="BW29" i="26"/>
  <c r="BP82" i="24"/>
  <c r="BP84" i="24"/>
  <c r="BL29" i="26"/>
  <c r="BK82" i="1"/>
  <c r="BK84" i="1"/>
  <c r="DA29" i="22"/>
  <c r="CW29" i="1"/>
  <c r="CK29" i="11"/>
  <c r="CD29" i="22"/>
  <c r="CD29" i="21"/>
  <c r="CF29" i="24"/>
  <c r="CF29" i="25"/>
  <c r="BL29" i="9"/>
  <c r="CM29" i="22"/>
  <c r="CK29" i="24"/>
  <c r="CF29" i="22"/>
  <c r="BW29" i="1"/>
  <c r="BU29" i="11"/>
  <c r="CY29" i="23"/>
  <c r="CY29" i="26"/>
  <c r="CW29" i="22"/>
  <c r="CY29" i="24"/>
  <c r="CT29" i="22"/>
  <c r="CW29" i="24"/>
  <c r="CW29" i="26"/>
  <c r="CW29" i="2"/>
  <c r="CT29" i="26"/>
  <c r="CR29" i="22"/>
  <c r="CR29" i="26"/>
  <c r="DA29" i="24"/>
  <c r="CR29" i="21"/>
  <c r="CT29" i="24"/>
  <c r="CW29" i="23"/>
  <c r="CW29" i="9"/>
  <c r="CT29" i="11"/>
  <c r="CK29" i="1"/>
  <c r="CD29" i="11"/>
  <c r="BY29" i="1"/>
  <c r="BU29" i="22"/>
  <c r="BL29" i="11"/>
  <c r="BL29" i="12"/>
  <c r="CT29" i="12"/>
  <c r="CT29" i="8"/>
  <c r="CM29" i="12"/>
  <c r="CK29" i="12"/>
  <c r="CF29" i="23"/>
  <c r="CR29" i="12"/>
  <c r="CM29" i="2"/>
  <c r="CK29" i="8"/>
  <c r="CD29" i="2"/>
  <c r="CF29" i="9"/>
  <c r="BY29" i="9"/>
  <c r="BW29" i="12"/>
  <c r="BU29" i="8"/>
  <c r="CR29" i="9"/>
  <c r="CD29" i="9"/>
  <c r="CF29" i="1"/>
  <c r="CD29" i="1"/>
  <c r="BW29" i="2"/>
  <c r="BU29" i="2"/>
  <c r="BW29" i="23"/>
  <c r="BL29" i="1"/>
  <c r="BU29" i="23"/>
  <c r="CD29" i="23"/>
  <c r="CD29" i="12"/>
  <c r="DG21" i="9"/>
  <c r="DA29" i="9"/>
  <c r="CY29" i="11"/>
  <c r="CW29" i="12"/>
  <c r="CT29" i="9"/>
  <c r="CT29" i="23"/>
  <c r="CW29" i="11"/>
  <c r="CR29" i="23"/>
  <c r="CR29" i="1"/>
  <c r="CR29" i="8"/>
  <c r="DA29" i="2"/>
  <c r="CW29" i="8"/>
  <c r="DA29" i="8"/>
  <c r="CT29" i="1"/>
  <c r="CT29" i="2"/>
  <c r="CR29" i="2"/>
  <c r="CM29" i="9"/>
  <c r="DF29" i="23"/>
  <c r="DF29" i="9"/>
  <c r="DF29" i="1"/>
  <c r="DF29" i="11"/>
  <c r="DA29" i="11"/>
  <c r="CM29" i="1"/>
  <c r="CM29" i="23"/>
  <c r="CF29" i="11"/>
  <c r="BY29" i="11"/>
  <c r="BW29" i="11"/>
  <c r="BU29" i="9"/>
  <c r="BK84" i="9"/>
  <c r="DD21" i="11"/>
  <c r="D53" i="1"/>
  <c r="E53" i="1" s="1"/>
  <c r="F53" i="1" s="1"/>
  <c r="G53" i="1" s="1"/>
  <c r="H53" i="1" s="1"/>
  <c r="I53" i="1" s="1"/>
  <c r="J53" i="1" s="1"/>
  <c r="K53" i="1" s="1"/>
  <c r="L53" i="1" s="1"/>
  <c r="M53" i="1" s="1"/>
  <c r="N53" i="1" s="1"/>
  <c r="O53" i="1" s="1"/>
  <c r="P53" i="1" s="1"/>
  <c r="Q53" i="1" s="1"/>
  <c r="R53" i="1" s="1"/>
  <c r="S53" i="1" s="1"/>
  <c r="T53" i="1" s="1"/>
  <c r="U53" i="1" s="1"/>
  <c r="V53" i="1" s="1"/>
  <c r="W53" i="1" s="1"/>
  <c r="X53" i="1" s="1"/>
  <c r="Y53" i="1" s="1"/>
  <c r="Z53" i="1" s="1"/>
  <c r="AA53" i="1" s="1"/>
  <c r="AB53" i="1" s="1"/>
  <c r="AC53" i="1" s="1"/>
  <c r="AD53" i="1" s="1"/>
  <c r="AE53" i="1" s="1"/>
  <c r="AF53" i="1" s="1"/>
  <c r="AG53" i="1" s="1"/>
  <c r="AH53" i="1" s="1"/>
  <c r="AI53" i="1" s="1"/>
  <c r="AJ53" i="1" s="1"/>
  <c r="AK53" i="1" s="1"/>
  <c r="AL53" i="1" s="1"/>
  <c r="AM53" i="1" s="1"/>
  <c r="AN53" i="1" s="1"/>
  <c r="AO53" i="1" s="1"/>
  <c r="AP53" i="1" s="1"/>
  <c r="AQ53" i="1" s="1"/>
  <c r="AR53" i="1" s="1"/>
  <c r="AS53" i="1" s="1"/>
  <c r="AT53" i="1" s="1"/>
  <c r="AU53" i="1" s="1"/>
  <c r="AV53" i="1" s="1"/>
  <c r="AW53" i="1" s="1"/>
  <c r="AX53" i="1" s="1"/>
  <c r="AY53" i="1" s="1"/>
  <c r="AZ53" i="1" s="1"/>
  <c r="BA53" i="1" s="1"/>
  <c r="BB53" i="1" s="1"/>
  <c r="BC53" i="1" s="1"/>
  <c r="BD53" i="1" s="1"/>
  <c r="BE53" i="1" s="1"/>
  <c r="D52" i="1"/>
  <c r="DG21" i="1"/>
  <c r="DD21" i="8"/>
  <c r="DF21" i="11"/>
  <c r="DF1" i="23"/>
  <c r="DF1" i="26"/>
  <c r="I10" i="12"/>
  <c r="I12" i="12" s="1"/>
  <c r="AZ49" i="25" l="1"/>
  <c r="AZ50" i="25" s="1"/>
  <c r="AX49" i="8"/>
  <c r="AX50" i="8" s="1"/>
  <c r="AV49" i="12"/>
  <c r="AV50" i="12" s="1"/>
  <c r="AW49" i="8"/>
  <c r="AW50" i="8" s="1"/>
  <c r="AY49" i="8"/>
  <c r="AY50" i="8" s="1"/>
  <c r="BB49" i="8"/>
  <c r="BB50" i="8" s="1"/>
  <c r="BD49" i="8"/>
  <c r="BD50" i="8" s="1"/>
  <c r="AT49" i="8"/>
  <c r="AT50" i="8" s="1"/>
  <c r="AX49" i="12"/>
  <c r="AX50" i="12" s="1"/>
  <c r="BC49" i="8"/>
  <c r="BC50" i="8" s="1"/>
  <c r="AT49" i="25"/>
  <c r="AT50" i="25" s="1"/>
  <c r="AU49" i="8"/>
  <c r="AU50" i="8" s="1"/>
  <c r="BA49" i="8"/>
  <c r="BA50" i="8" s="1"/>
  <c r="AR49" i="8"/>
  <c r="AR50" i="8" s="1"/>
  <c r="AZ49" i="8"/>
  <c r="AZ50" i="8" s="1"/>
  <c r="AS49" i="25"/>
  <c r="AS50" i="25" s="1"/>
  <c r="E26" i="9"/>
  <c r="F26" i="9" s="1"/>
  <c r="G26" i="9" s="1"/>
  <c r="H26" i="9" s="1"/>
  <c r="I26" i="9" s="1"/>
  <c r="J26" i="9" s="1"/>
  <c r="K26" i="9" s="1"/>
  <c r="L26" i="9" s="1"/>
  <c r="M26" i="9" s="1"/>
  <c r="N26" i="9" s="1"/>
  <c r="O26" i="9" s="1"/>
  <c r="P26" i="9" s="1"/>
  <c r="E26" i="26"/>
  <c r="F26" i="26" s="1"/>
  <c r="G26" i="26" s="1"/>
  <c r="H26" i="26" s="1"/>
  <c r="I26" i="26" s="1"/>
  <c r="J26" i="26" s="1"/>
  <c r="K26" i="26" s="1"/>
  <c r="L26" i="26" s="1"/>
  <c r="M26" i="26" s="1"/>
  <c r="N26" i="26" s="1"/>
  <c r="O26" i="26" s="1"/>
  <c r="P26" i="26" s="1"/>
  <c r="E27" i="27"/>
  <c r="S30" i="18"/>
  <c r="E23" i="27"/>
  <c r="S26" i="18"/>
  <c r="E21" i="27"/>
  <c r="S24" i="18"/>
  <c r="E26" i="23"/>
  <c r="F26" i="23" s="1"/>
  <c r="G26" i="23" s="1"/>
  <c r="H26" i="23" s="1"/>
  <c r="I26" i="23" s="1"/>
  <c r="J26" i="23" s="1"/>
  <c r="K26" i="23" s="1"/>
  <c r="L26" i="23" s="1"/>
  <c r="M26" i="23" s="1"/>
  <c r="N26" i="23" s="1"/>
  <c r="O26" i="23" s="1"/>
  <c r="P26" i="23" s="1"/>
  <c r="D41" i="8"/>
  <c r="E41" i="8" s="1"/>
  <c r="F41" i="8" s="1"/>
  <c r="G41" i="8" s="1"/>
  <c r="H41" i="8" s="1"/>
  <c r="I41" i="8" s="1"/>
  <c r="J41" i="8" s="1"/>
  <c r="K41" i="8" s="1"/>
  <c r="L41" i="8" s="1"/>
  <c r="M41" i="8" s="1"/>
  <c r="N41" i="8" s="1"/>
  <c r="O41" i="8" s="1"/>
  <c r="P41" i="8" s="1"/>
  <c r="E26" i="24"/>
  <c r="F26" i="24" s="1"/>
  <c r="G26" i="24" s="1"/>
  <c r="H26" i="24" s="1"/>
  <c r="I26" i="24" s="1"/>
  <c r="J26" i="24" s="1"/>
  <c r="K26" i="24" s="1"/>
  <c r="L26" i="24" s="1"/>
  <c r="M26" i="24" s="1"/>
  <c r="N26" i="24" s="1"/>
  <c r="O26" i="24" s="1"/>
  <c r="P26" i="24" s="1"/>
  <c r="D41" i="23"/>
  <c r="E41" i="23" s="1"/>
  <c r="F41" i="23" s="1"/>
  <c r="G41" i="23" s="1"/>
  <c r="H41" i="23" s="1"/>
  <c r="I41" i="23" s="1"/>
  <c r="J41" i="23" s="1"/>
  <c r="K41" i="23" s="1"/>
  <c r="L41" i="23" s="1"/>
  <c r="M41" i="23" s="1"/>
  <c r="N41" i="23" s="1"/>
  <c r="O41" i="23" s="1"/>
  <c r="P41" i="23" s="1"/>
  <c r="E26" i="21"/>
  <c r="F26" i="21" s="1"/>
  <c r="G26" i="21" s="1"/>
  <c r="H26" i="21" s="1"/>
  <c r="I26" i="21" s="1"/>
  <c r="J26" i="21" s="1"/>
  <c r="K26" i="21" s="1"/>
  <c r="L26" i="21" s="1"/>
  <c r="M26" i="21" s="1"/>
  <c r="N26" i="21" s="1"/>
  <c r="O26" i="21" s="1"/>
  <c r="P26" i="21" s="1"/>
  <c r="E26" i="12"/>
  <c r="F26" i="12" s="1"/>
  <c r="G26" i="12" s="1"/>
  <c r="H26" i="12" s="1"/>
  <c r="I26" i="12" s="1"/>
  <c r="J26" i="12" s="1"/>
  <c r="K26" i="12" s="1"/>
  <c r="L26" i="12" s="1"/>
  <c r="M26" i="12" s="1"/>
  <c r="N26" i="12" s="1"/>
  <c r="O26" i="12" s="1"/>
  <c r="P26" i="12" s="1"/>
  <c r="E26" i="25"/>
  <c r="F26" i="25" s="1"/>
  <c r="G26" i="25" s="1"/>
  <c r="H26" i="25" s="1"/>
  <c r="I26" i="25" s="1"/>
  <c r="J26" i="25" s="1"/>
  <c r="K26" i="25" s="1"/>
  <c r="L26" i="25" s="1"/>
  <c r="M26" i="25" s="1"/>
  <c r="N26" i="25" s="1"/>
  <c r="O26" i="25" s="1"/>
  <c r="P26" i="25" s="1"/>
  <c r="E26" i="11"/>
  <c r="F26" i="11" s="1"/>
  <c r="G26" i="11" s="1"/>
  <c r="H26" i="11" s="1"/>
  <c r="I26" i="11" s="1"/>
  <c r="J26" i="11" s="1"/>
  <c r="K26" i="11" s="1"/>
  <c r="L26" i="11" s="1"/>
  <c r="M26" i="11" s="1"/>
  <c r="N26" i="11" s="1"/>
  <c r="O26" i="11" s="1"/>
  <c r="P26" i="11" s="1"/>
  <c r="E26" i="8"/>
  <c r="F26" i="8" s="1"/>
  <c r="G26" i="8" s="1"/>
  <c r="H26" i="8" s="1"/>
  <c r="I26" i="8" s="1"/>
  <c r="J26" i="8" s="1"/>
  <c r="K26" i="8" s="1"/>
  <c r="L26" i="8" s="1"/>
  <c r="M26" i="8" s="1"/>
  <c r="N26" i="8" s="1"/>
  <c r="O26" i="8" s="1"/>
  <c r="P26" i="8" s="1"/>
  <c r="E26" i="22"/>
  <c r="F26" i="22" s="1"/>
  <c r="G26" i="22" s="1"/>
  <c r="H26" i="22" s="1"/>
  <c r="I26" i="22" s="1"/>
  <c r="J26" i="22" s="1"/>
  <c r="K26" i="22" s="1"/>
  <c r="L26" i="22" s="1"/>
  <c r="M26" i="22" s="1"/>
  <c r="N26" i="22" s="1"/>
  <c r="O26" i="22" s="1"/>
  <c r="P26" i="22" s="1"/>
  <c r="E26" i="2"/>
  <c r="F26" i="2" s="1"/>
  <c r="G26" i="2" s="1"/>
  <c r="H26" i="2" s="1"/>
  <c r="I26" i="2" s="1"/>
  <c r="J26" i="2" s="1"/>
  <c r="K26" i="2" s="1"/>
  <c r="L26" i="2" s="1"/>
  <c r="M26" i="2" s="1"/>
  <c r="N26" i="2" s="1"/>
  <c r="O26" i="2" s="1"/>
  <c r="P26" i="2" s="1"/>
  <c r="FA86" i="2"/>
  <c r="AO84" i="2"/>
  <c r="AR87" i="8"/>
  <c r="EU87" i="22"/>
  <c r="EJ82" i="8"/>
  <c r="K86" i="2"/>
  <c r="EM86" i="22"/>
  <c r="W82" i="2"/>
  <c r="AO87" i="23"/>
  <c r="BS87" i="8"/>
  <c r="AR84" i="22"/>
  <c r="ED81" i="21"/>
  <c r="FQ87" i="23"/>
  <c r="CN82" i="23"/>
  <c r="CG85" i="21"/>
  <c r="FD86" i="23"/>
  <c r="BI87" i="22"/>
  <c r="DJ82" i="22"/>
  <c r="AK82" i="22"/>
  <c r="N84" i="2"/>
  <c r="CB83" i="21"/>
  <c r="EL84" i="8"/>
  <c r="FA87" i="22"/>
  <c r="BT82" i="8"/>
  <c r="ET85" i="21"/>
  <c r="EY87" i="2"/>
  <c r="DY86" i="8"/>
  <c r="DS85" i="21"/>
  <c r="DD82" i="2"/>
  <c r="FP86" i="23"/>
  <c r="U82" i="2"/>
  <c r="DU87" i="2"/>
  <c r="CV84" i="22"/>
  <c r="F87" i="2"/>
  <c r="EM84" i="23"/>
  <c r="AM86" i="8"/>
  <c r="FQ87" i="8"/>
  <c r="EA87" i="2"/>
  <c r="DB85" i="21"/>
  <c r="P84" i="2"/>
  <c r="CB84" i="2"/>
  <c r="BS86" i="2"/>
  <c r="FK87" i="2"/>
  <c r="FM87" i="2"/>
  <c r="BS82" i="22"/>
  <c r="FR85" i="21"/>
  <c r="DW87" i="2"/>
  <c r="AJ82" i="2"/>
  <c r="FN83" i="21"/>
  <c r="DR86" i="22"/>
  <c r="FB87" i="22"/>
  <c r="FL82" i="2"/>
  <c r="EJ81" i="21"/>
  <c r="FG86" i="21"/>
  <c r="AS87" i="8"/>
  <c r="EP82" i="8"/>
  <c r="FF84" i="8"/>
  <c r="FP86" i="8"/>
  <c r="FK84" i="22"/>
  <c r="CH86" i="23"/>
  <c r="ES84" i="23"/>
  <c r="EC87" i="23"/>
  <c r="FO87" i="23"/>
  <c r="AR86" i="2"/>
  <c r="FI87" i="2"/>
  <c r="AU87" i="23"/>
  <c r="EJ84" i="22"/>
  <c r="EE82" i="8"/>
  <c r="D82" i="2"/>
  <c r="DQ81" i="21"/>
  <c r="DP82" i="2"/>
  <c r="EE85" i="21"/>
  <c r="EL87" i="23"/>
  <c r="FE86" i="23"/>
  <c r="EM84" i="8"/>
  <c r="BG84" i="2"/>
  <c r="Z84" i="23"/>
  <c r="O84" i="2"/>
  <c r="CI84" i="2"/>
  <c r="EF82" i="22"/>
  <c r="BF86" i="2"/>
  <c r="FN87" i="2"/>
  <c r="BF87" i="23"/>
  <c r="EA82" i="22"/>
  <c r="FL84" i="8"/>
  <c r="DX86" i="23"/>
  <c r="DS87" i="2"/>
  <c r="ER82" i="22"/>
  <c r="Y86" i="2"/>
  <c r="DI81" i="21"/>
  <c r="DY87" i="23"/>
  <c r="EP82" i="22"/>
  <c r="DX83" i="21"/>
  <c r="FB82" i="8"/>
  <c r="FD87" i="8"/>
  <c r="AS87" i="23"/>
  <c r="DR84" i="23"/>
  <c r="FO84" i="8"/>
  <c r="DY86" i="21"/>
  <c r="BZ82" i="22"/>
  <c r="AS87" i="2"/>
  <c r="EC83" i="21"/>
  <c r="CH84" i="22"/>
  <c r="DJ86" i="8"/>
  <c r="FE87" i="22"/>
  <c r="DX86" i="8"/>
  <c r="BI84" i="23"/>
  <c r="EZ83" i="21"/>
  <c r="EK86" i="21"/>
  <c r="AO86" i="8"/>
  <c r="AZ87" i="2"/>
  <c r="DD81" i="21"/>
  <c r="ED82" i="22"/>
  <c r="FF86" i="22"/>
  <c r="R86" i="2"/>
  <c r="BI87" i="2"/>
  <c r="FP86" i="2"/>
  <c r="CN83" i="21"/>
  <c r="ET87" i="8"/>
  <c r="FI86" i="22"/>
  <c r="Z82" i="8"/>
  <c r="BT87" i="22"/>
  <c r="FL84" i="22"/>
  <c r="CV82" i="23"/>
  <c r="EX81" i="21"/>
  <c r="FM87" i="8"/>
  <c r="CN86" i="2"/>
  <c r="FP81" i="21"/>
  <c r="ED82" i="2"/>
  <c r="DW87" i="23"/>
  <c r="AM87" i="22"/>
  <c r="EL87" i="2"/>
  <c r="FQ84" i="2"/>
  <c r="CI86" i="21"/>
  <c r="CN87" i="8"/>
  <c r="EM85" i="21"/>
  <c r="AX87" i="23"/>
  <c r="EE86" i="2"/>
  <c r="DP84" i="22"/>
  <c r="BK87" i="22"/>
  <c r="FR84" i="22"/>
  <c r="DR86" i="2"/>
  <c r="DP86" i="23"/>
  <c r="FB83" i="21"/>
  <c r="BR84" i="22"/>
  <c r="EZ86" i="8"/>
  <c r="FG82" i="8"/>
  <c r="EF87" i="2"/>
  <c r="FG86" i="23"/>
  <c r="J82" i="2"/>
  <c r="DB84" i="22"/>
  <c r="FO83" i="21"/>
  <c r="EY84" i="22"/>
  <c r="FI86" i="21"/>
  <c r="DB87" i="8"/>
  <c r="CU86" i="22"/>
  <c r="FI87" i="23"/>
  <c r="CG84" i="22"/>
  <c r="CB82" i="8"/>
  <c r="DS84" i="22"/>
  <c r="AJ87" i="23"/>
  <c r="FR84" i="2"/>
  <c r="BR82" i="2"/>
  <c r="CH87" i="2"/>
  <c r="CG86" i="2"/>
  <c r="DL81" i="21"/>
  <c r="ER81" i="21"/>
  <c r="CH84" i="8"/>
  <c r="AX84" i="8"/>
  <c r="DR86" i="8"/>
  <c r="DY86" i="22"/>
  <c r="CV84" i="8"/>
  <c r="EF84" i="8"/>
  <c r="Z82" i="22"/>
  <c r="DW87" i="22"/>
  <c r="BI86" i="8"/>
  <c r="DD86" i="23"/>
  <c r="FF81" i="21"/>
  <c r="FN82" i="22"/>
  <c r="EA84" i="23"/>
  <c r="ES85" i="21"/>
  <c r="DD87" i="22"/>
  <c r="CP86" i="2"/>
  <c r="FK82" i="23"/>
  <c r="EC82" i="8"/>
  <c r="CN84" i="22"/>
  <c r="AL84" i="23"/>
  <c r="CI82" i="8"/>
  <c r="ES86" i="2"/>
  <c r="AM87" i="2"/>
  <c r="FL86" i="21"/>
  <c r="FE84" i="2"/>
  <c r="FL84" i="23"/>
  <c r="FG82" i="2"/>
  <c r="BK82" i="8"/>
  <c r="EY81" i="21"/>
  <c r="EU81" i="21"/>
  <c r="AZ86" i="22"/>
  <c r="ES82" i="8"/>
  <c r="DU83" i="21"/>
  <c r="DJ84" i="23"/>
  <c r="CU86" i="2"/>
  <c r="H87" i="2"/>
  <c r="EK84" i="2"/>
  <c r="DD84" i="8"/>
  <c r="DI86" i="8"/>
  <c r="DW82" i="8"/>
  <c r="FD84" i="22"/>
  <c r="DP86" i="8"/>
  <c r="DQ86" i="22"/>
  <c r="AO87" i="22"/>
  <c r="EN86" i="21"/>
  <c r="AJ82" i="8"/>
  <c r="CV84" i="2"/>
  <c r="EA85" i="21"/>
  <c r="ER86" i="23"/>
  <c r="FK82" i="8"/>
  <c r="EX87" i="23"/>
  <c r="EC82" i="2"/>
  <c r="BR84" i="8"/>
  <c r="DU84" i="22"/>
  <c r="EF86" i="21"/>
  <c r="AL82" i="8"/>
  <c r="BF82" i="22"/>
  <c r="CP82" i="22"/>
  <c r="EL86" i="22"/>
  <c r="FQ87" i="22"/>
  <c r="AK84" i="2"/>
  <c r="BF87" i="8"/>
  <c r="ED86" i="8"/>
  <c r="EX84" i="8"/>
  <c r="EC84" i="22"/>
  <c r="FM87" i="22"/>
  <c r="CP86" i="8"/>
  <c r="AZ86" i="8"/>
  <c r="DL87" i="8"/>
  <c r="AL84" i="22"/>
  <c r="FK86" i="21"/>
  <c r="CP83" i="21"/>
  <c r="FI84" i="8"/>
  <c r="FA84" i="23"/>
  <c r="BG82" i="23"/>
  <c r="DQ86" i="8"/>
  <c r="ER84" i="2"/>
  <c r="CU81" i="21"/>
  <c r="AR87" i="23"/>
  <c r="CU82" i="8"/>
  <c r="ET87" i="22"/>
  <c r="EZ82" i="22"/>
  <c r="AU82" i="22"/>
  <c r="S86" i="2"/>
  <c r="DU82" i="23"/>
  <c r="AU82" i="2"/>
  <c r="EU84" i="2"/>
  <c r="DQ87" i="2"/>
  <c r="FM82" i="23"/>
  <c r="FA84" i="1"/>
  <c r="EA86" i="1"/>
  <c r="F87" i="1"/>
  <c r="DD82" i="1"/>
  <c r="EF87" i="1"/>
  <c r="X86" i="1"/>
  <c r="DI84" i="1"/>
  <c r="DP86" i="1"/>
  <c r="EC86" i="1"/>
  <c r="FL86" i="1"/>
  <c r="FD82" i="1"/>
  <c r="K82" i="1"/>
  <c r="EJ82" i="1"/>
  <c r="DU82" i="1"/>
  <c r="FI86" i="1"/>
  <c r="S84" i="1"/>
  <c r="AU87" i="1"/>
  <c r="BZ82" i="1"/>
  <c r="DW82" i="1"/>
  <c r="EM87" i="1"/>
  <c r="ER82" i="1"/>
  <c r="H84" i="1"/>
  <c r="Y84" i="1"/>
  <c r="AM84" i="1"/>
  <c r="O86" i="1"/>
  <c r="DX87" i="1"/>
  <c r="CN86" i="1"/>
  <c r="DQ82" i="1"/>
  <c r="U86" i="1"/>
  <c r="DS84" i="1"/>
  <c r="FM82" i="1"/>
  <c r="FB84" i="1"/>
  <c r="E82" i="1"/>
  <c r="AO87" i="1"/>
  <c r="ED84" i="1"/>
  <c r="FN82" i="1"/>
  <c r="CI86" i="1"/>
  <c r="BT86" i="1"/>
  <c r="W82" i="1"/>
  <c r="EY84" i="1"/>
  <c r="AX84" i="1"/>
  <c r="CU86" i="1"/>
  <c r="EE82" i="1"/>
  <c r="R87" i="1"/>
  <c r="FO87" i="1"/>
  <c r="Z84" i="1"/>
  <c r="BG84" i="1"/>
  <c r="ES84" i="1"/>
  <c r="AK82" i="1"/>
  <c r="BR84" i="1"/>
  <c r="G82" i="1"/>
  <c r="FK86" i="1"/>
  <c r="DB87" i="1"/>
  <c r="ET86" i="1"/>
  <c r="FR82" i="1"/>
  <c r="Q84" i="1"/>
  <c r="EU86" i="1"/>
  <c r="BS82" i="1"/>
  <c r="FS82" i="26"/>
  <c r="H82" i="24"/>
  <c r="H83" i="24"/>
  <c r="I83" i="24" s="1"/>
  <c r="J83" i="24" s="1"/>
  <c r="K83" i="24" s="1"/>
  <c r="L83" i="24" s="1"/>
  <c r="M83" i="24" s="1"/>
  <c r="N83" i="24" s="1"/>
  <c r="O83" i="24" s="1"/>
  <c r="P83" i="24" s="1"/>
  <c r="Q83" i="24" s="1"/>
  <c r="R83" i="24" s="1"/>
  <c r="S83" i="24" s="1"/>
  <c r="T83" i="24" s="1"/>
  <c r="U83" i="24" s="1"/>
  <c r="V83" i="24" s="1"/>
  <c r="W83" i="24" s="1"/>
  <c r="X83" i="24" s="1"/>
  <c r="Y83" i="24" s="1"/>
  <c r="Z83" i="24" s="1"/>
  <c r="H87" i="24"/>
  <c r="H86" i="24"/>
  <c r="H85" i="24"/>
  <c r="I85" i="24" s="1"/>
  <c r="J85" i="24" s="1"/>
  <c r="K85" i="24" s="1"/>
  <c r="L85" i="24" s="1"/>
  <c r="M85" i="24" s="1"/>
  <c r="N85" i="24" s="1"/>
  <c r="O85" i="24" s="1"/>
  <c r="P85" i="24" s="1"/>
  <c r="Q85" i="24" s="1"/>
  <c r="R85" i="24" s="1"/>
  <c r="S85" i="24" s="1"/>
  <c r="T85" i="24" s="1"/>
  <c r="U85" i="24" s="1"/>
  <c r="V85" i="24" s="1"/>
  <c r="W85" i="24" s="1"/>
  <c r="X85" i="24" s="1"/>
  <c r="Y85" i="24" s="1"/>
  <c r="Z85" i="24" s="1"/>
  <c r="H80" i="24"/>
  <c r="I80" i="24" s="1"/>
  <c r="J80" i="24" s="1"/>
  <c r="K80" i="24" s="1"/>
  <c r="L80" i="24" s="1"/>
  <c r="M80" i="24" s="1"/>
  <c r="N80" i="24" s="1"/>
  <c r="O80" i="24" s="1"/>
  <c r="P80" i="24" s="1"/>
  <c r="Q80" i="24" s="1"/>
  <c r="R80" i="24" s="1"/>
  <c r="S80" i="24" s="1"/>
  <c r="T80" i="24" s="1"/>
  <c r="U80" i="24" s="1"/>
  <c r="V80" i="24" s="1"/>
  <c r="W80" i="24" s="1"/>
  <c r="X80" i="24" s="1"/>
  <c r="Y80" i="24" s="1"/>
  <c r="Z80" i="24" s="1"/>
  <c r="H81" i="24"/>
  <c r="I81" i="24" s="1"/>
  <c r="J81" i="24" s="1"/>
  <c r="K81" i="24" s="1"/>
  <c r="L81" i="24" s="1"/>
  <c r="M81" i="24" s="1"/>
  <c r="N81" i="24" s="1"/>
  <c r="O81" i="24" s="1"/>
  <c r="P81" i="24" s="1"/>
  <c r="Q81" i="24" s="1"/>
  <c r="R81" i="24" s="1"/>
  <c r="S81" i="24" s="1"/>
  <c r="T81" i="24" s="1"/>
  <c r="U81" i="24" s="1"/>
  <c r="V81" i="24" s="1"/>
  <c r="W81" i="24" s="1"/>
  <c r="X81" i="24" s="1"/>
  <c r="Y81" i="24" s="1"/>
  <c r="Z81" i="24" s="1"/>
  <c r="FS84" i="26"/>
  <c r="EP86" i="12"/>
  <c r="DX84" i="1"/>
  <c r="EP87" i="12"/>
  <c r="EP82" i="12"/>
  <c r="FS86" i="26"/>
  <c r="FP82" i="9"/>
  <c r="ER87" i="12"/>
  <c r="BK86" i="26"/>
  <c r="FG86" i="25"/>
  <c r="DX86" i="1"/>
  <c r="DX82" i="1"/>
  <c r="ER82" i="12"/>
  <c r="BK82" i="26"/>
  <c r="FP84" i="9"/>
  <c r="FG84" i="25"/>
  <c r="ES84" i="9"/>
  <c r="DL82" i="9"/>
  <c r="EU87" i="24"/>
  <c r="G86" i="26"/>
  <c r="DX86" i="26"/>
  <c r="EU86" i="24"/>
  <c r="EU82" i="24"/>
  <c r="CG84" i="11"/>
  <c r="FG82" i="25"/>
  <c r="CG86" i="11"/>
  <c r="EX86" i="24"/>
  <c r="R86" i="8"/>
  <c r="EX84" i="24"/>
  <c r="R87" i="8"/>
  <c r="EX87" i="24"/>
  <c r="DX84" i="26"/>
  <c r="R84" i="8"/>
  <c r="BP82" i="12"/>
  <c r="ED87" i="26"/>
  <c r="CG82" i="11"/>
  <c r="BP84" i="12"/>
  <c r="BK84" i="26"/>
  <c r="BP87" i="12"/>
  <c r="CN87" i="9"/>
  <c r="FP87" i="9"/>
  <c r="BF82" i="23"/>
  <c r="BF86" i="23"/>
  <c r="BF84" i="23"/>
  <c r="BK84" i="8"/>
  <c r="DL87" i="9"/>
  <c r="DL86" i="9"/>
  <c r="O86" i="26"/>
  <c r="AS86" i="12"/>
  <c r="ES82" i="9"/>
  <c r="ES86" i="9"/>
  <c r="AS82" i="12"/>
  <c r="AS87" i="12"/>
  <c r="EU86" i="26"/>
  <c r="CH84" i="26"/>
  <c r="CB84" i="26"/>
  <c r="BK87" i="8"/>
  <c r="R82" i="23"/>
  <c r="EU84" i="26"/>
  <c r="CB82" i="26"/>
  <c r="G84" i="26"/>
  <c r="Q87" i="24"/>
  <c r="R86" i="23"/>
  <c r="L86" i="12"/>
  <c r="FK84" i="26"/>
  <c r="ER84" i="12"/>
  <c r="CN82" i="9"/>
  <c r="ER82" i="9"/>
  <c r="O87" i="26"/>
  <c r="CH82" i="26"/>
  <c r="FK87" i="26"/>
  <c r="R84" i="23"/>
  <c r="L87" i="12"/>
  <c r="FK82" i="26"/>
  <c r="AJ86" i="9"/>
  <c r="CN86" i="9"/>
  <c r="ER86" i="9"/>
  <c r="EU87" i="26"/>
  <c r="Q86" i="24"/>
  <c r="O84" i="26"/>
  <c r="CB86" i="26"/>
  <c r="L84" i="12"/>
  <c r="AM86" i="26"/>
  <c r="AJ87" i="9"/>
  <c r="CH87" i="26"/>
  <c r="G82" i="26"/>
  <c r="BT82" i="24"/>
  <c r="AO82" i="24"/>
  <c r="EN84" i="26"/>
  <c r="FM87" i="24"/>
  <c r="AO84" i="24"/>
  <c r="ED82" i="26"/>
  <c r="FM82" i="24"/>
  <c r="DX87" i="26"/>
  <c r="EN86" i="26"/>
  <c r="ED84" i="26"/>
  <c r="BT87" i="24"/>
  <c r="Q84" i="24"/>
  <c r="FM84" i="24"/>
  <c r="EN87" i="26"/>
  <c r="BT84" i="24"/>
  <c r="AJ82" i="9"/>
  <c r="BK86" i="8"/>
  <c r="AM82" i="26"/>
  <c r="ER84" i="9"/>
  <c r="AM84" i="26"/>
  <c r="AO86" i="24"/>
  <c r="AU84" i="24"/>
  <c r="EY84" i="25"/>
  <c r="FM86" i="23"/>
  <c r="FM87" i="23"/>
  <c r="BP84" i="11"/>
  <c r="Q82" i="22"/>
  <c r="D85" i="21"/>
  <c r="Q87" i="22"/>
  <c r="Q86" i="22"/>
  <c r="Q86" i="21"/>
  <c r="CU84" i="25"/>
  <c r="DD86" i="11"/>
  <c r="Z87" i="25"/>
  <c r="EM82" i="24"/>
  <c r="CU86" i="25"/>
  <c r="E51" i="25"/>
  <c r="E59" i="25" s="1"/>
  <c r="DD82" i="11"/>
  <c r="Z86" i="25"/>
  <c r="CU87" i="25"/>
  <c r="DD84" i="11"/>
  <c r="FF87" i="12"/>
  <c r="Z82" i="25"/>
  <c r="AU82" i="24"/>
  <c r="BP82" i="11"/>
  <c r="FM84" i="23"/>
  <c r="AU86" i="24"/>
  <c r="EY84" i="9"/>
  <c r="EY86" i="9"/>
  <c r="DY82" i="23"/>
  <c r="FG87" i="2"/>
  <c r="EY82" i="9"/>
  <c r="DY86" i="23"/>
  <c r="FG84" i="2"/>
  <c r="BP87" i="11"/>
  <c r="DY84" i="23"/>
  <c r="FG86" i="2"/>
  <c r="FS86" i="8"/>
  <c r="EM87" i="24"/>
  <c r="R87" i="25"/>
  <c r="CU84" i="2"/>
  <c r="FF86" i="12"/>
  <c r="Q81" i="21"/>
  <c r="AO84" i="23"/>
  <c r="AO82" i="23"/>
  <c r="FS82" i="8"/>
  <c r="EM84" i="24"/>
  <c r="R86" i="25"/>
  <c r="EY87" i="25"/>
  <c r="FS87" i="8"/>
  <c r="FS88" i="8" s="1"/>
  <c r="FR88" i="8" s="1"/>
  <c r="Y87" i="12"/>
  <c r="CU87" i="2"/>
  <c r="FN86" i="12"/>
  <c r="FN84" i="12"/>
  <c r="AO86" i="23"/>
  <c r="EY86" i="25"/>
  <c r="Q85" i="21"/>
  <c r="R82" i="25"/>
  <c r="CU82" i="2"/>
  <c r="FN87" i="12"/>
  <c r="FF82" i="12"/>
  <c r="L82" i="24"/>
  <c r="AO86" i="12"/>
  <c r="AO84" i="12"/>
  <c r="DL86" i="24"/>
  <c r="EX86" i="11"/>
  <c r="DL87" i="24"/>
  <c r="E82" i="8"/>
  <c r="L87" i="24"/>
  <c r="DL82" i="24"/>
  <c r="E81" i="8"/>
  <c r="F81" i="8" s="1"/>
  <c r="G81" i="8" s="1"/>
  <c r="H81" i="8" s="1"/>
  <c r="I81" i="8" s="1"/>
  <c r="J81" i="8" s="1"/>
  <c r="K81" i="8" s="1"/>
  <c r="L81" i="8" s="1"/>
  <c r="M81" i="8" s="1"/>
  <c r="N81" i="8" s="1"/>
  <c r="O81" i="8" s="1"/>
  <c r="P81" i="8" s="1"/>
  <c r="Q81" i="8" s="1"/>
  <c r="R81" i="8" s="1"/>
  <c r="S81" i="8" s="1"/>
  <c r="T81" i="8" s="1"/>
  <c r="U81" i="8" s="1"/>
  <c r="V81" i="8" s="1"/>
  <c r="W81" i="8" s="1"/>
  <c r="X81" i="8" s="1"/>
  <c r="Y81" i="8" s="1"/>
  <c r="Z81" i="8" s="1"/>
  <c r="J87" i="2"/>
  <c r="J86" i="2"/>
  <c r="E86" i="8"/>
  <c r="FL87" i="23"/>
  <c r="H86" i="22"/>
  <c r="E84" i="8"/>
  <c r="Z86" i="1"/>
  <c r="FD82" i="23"/>
  <c r="DR84" i="2"/>
  <c r="DQ86" i="25"/>
  <c r="DR87" i="2"/>
  <c r="P87" i="23"/>
  <c r="BR87" i="24"/>
  <c r="DI85" i="21"/>
  <c r="EJ82" i="26"/>
  <c r="R87" i="11"/>
  <c r="R86" i="11"/>
  <c r="R84" i="11"/>
  <c r="Q87" i="11"/>
  <c r="BT84" i="9"/>
  <c r="DJ82" i="9"/>
  <c r="EN86" i="12"/>
  <c r="DP84" i="23"/>
  <c r="FO86" i="8"/>
  <c r="DI86" i="21"/>
  <c r="DP82" i="23"/>
  <c r="FO87" i="8"/>
  <c r="EJ86" i="26"/>
  <c r="DQ84" i="25"/>
  <c r="EF86" i="22"/>
  <c r="BR82" i="8"/>
  <c r="EN84" i="12"/>
  <c r="FO82" i="8"/>
  <c r="DQ82" i="25"/>
  <c r="DI83" i="21"/>
  <c r="P81" i="21"/>
  <c r="BR86" i="8"/>
  <c r="P82" i="23"/>
  <c r="BR86" i="24"/>
  <c r="DY81" i="21"/>
  <c r="EN82" i="12"/>
  <c r="EF87" i="22"/>
  <c r="EF84" i="22"/>
  <c r="P86" i="21"/>
  <c r="P86" i="23"/>
  <c r="BR82" i="24"/>
  <c r="DJ87" i="9"/>
  <c r="P85" i="21"/>
  <c r="M84" i="23"/>
  <c r="BR87" i="8"/>
  <c r="DP87" i="23"/>
  <c r="CI84" i="1"/>
  <c r="BT82" i="9"/>
  <c r="EJ84" i="26"/>
  <c r="FR87" i="22"/>
  <c r="FR88" i="22" s="1"/>
  <c r="CV86" i="24"/>
  <c r="DY83" i="21"/>
  <c r="DL86" i="26"/>
  <c r="Y86" i="11"/>
  <c r="DJ86" i="9"/>
  <c r="CI82" i="1"/>
  <c r="CI87" i="1"/>
  <c r="H86" i="21"/>
  <c r="DL87" i="26"/>
  <c r="DR84" i="25"/>
  <c r="H85" i="21"/>
  <c r="DR87" i="25"/>
  <c r="J84" i="11"/>
  <c r="DL82" i="26"/>
  <c r="M87" i="23"/>
  <c r="FN82" i="2"/>
  <c r="BT86" i="9"/>
  <c r="FR86" i="21"/>
  <c r="FR87" i="21" s="1"/>
  <c r="FQ87" i="21" s="1"/>
  <c r="FR86" i="22"/>
  <c r="H83" i="21"/>
  <c r="DR82" i="2"/>
  <c r="FR81" i="21"/>
  <c r="DR86" i="25"/>
  <c r="M82" i="23"/>
  <c r="FR83" i="21"/>
  <c r="AZ84" i="26"/>
  <c r="FR82" i="22"/>
  <c r="DY85" i="21"/>
  <c r="AZ86" i="26"/>
  <c r="J87" i="11"/>
  <c r="CV87" i="24"/>
  <c r="DW86" i="2"/>
  <c r="I82" i="12"/>
  <c r="DD86" i="24"/>
  <c r="Y82" i="11"/>
  <c r="FN86" i="2"/>
  <c r="DW84" i="2"/>
  <c r="BF82" i="2"/>
  <c r="Y87" i="11"/>
  <c r="DB82" i="11"/>
  <c r="CV82" i="24"/>
  <c r="DD84" i="24"/>
  <c r="DW82" i="2"/>
  <c r="DB87" i="11"/>
  <c r="Q84" i="11"/>
  <c r="ED84" i="24"/>
  <c r="J86" i="11"/>
  <c r="Q82" i="11"/>
  <c r="AZ82" i="26"/>
  <c r="DB84" i="11"/>
  <c r="FN84" i="2"/>
  <c r="W87" i="2"/>
  <c r="I87" i="12"/>
  <c r="CH87" i="24"/>
  <c r="DD82" i="24"/>
  <c r="CC38" i="9"/>
  <c r="CD38" i="9" s="1"/>
  <c r="CE38" i="9" s="1"/>
  <c r="CF38" i="9" s="1"/>
  <c r="CG38" i="9" s="1"/>
  <c r="CH38" i="9" s="1"/>
  <c r="CI38" i="9" s="1"/>
  <c r="CJ38" i="9" s="1"/>
  <c r="CK38" i="9" s="1"/>
  <c r="CL38" i="9" s="1"/>
  <c r="CM38" i="9" s="1"/>
  <c r="CN38" i="9" s="1"/>
  <c r="CO38" i="9" s="1"/>
  <c r="CP38" i="9" s="1"/>
  <c r="CQ38" i="9" s="1"/>
  <c r="CR38" i="9" s="1"/>
  <c r="CS38" i="9" s="1"/>
  <c r="CT38" i="9" s="1"/>
  <c r="CU38" i="9" s="1"/>
  <c r="CV38" i="9" s="1"/>
  <c r="CW38" i="9" s="1"/>
  <c r="CX38" i="9" s="1"/>
  <c r="CY38" i="9" s="1"/>
  <c r="CZ38" i="9" s="1"/>
  <c r="DA38" i="9" s="1"/>
  <c r="DB38" i="9" s="1"/>
  <c r="DC38" i="9" s="1"/>
  <c r="DD38" i="9" s="1"/>
  <c r="DE38" i="9" s="1"/>
  <c r="DF38" i="9" s="1"/>
  <c r="DG38" i="9" s="1"/>
  <c r="DH38" i="9" s="1"/>
  <c r="DI38" i="9" s="1"/>
  <c r="DJ38" i="9" s="1"/>
  <c r="DK38" i="9" s="1"/>
  <c r="DL38" i="9" s="1"/>
  <c r="DM38" i="9" s="1"/>
  <c r="DN38" i="9" s="1"/>
  <c r="DO38" i="9" s="1"/>
  <c r="DP38" i="9" s="1"/>
  <c r="DQ38" i="9" s="1"/>
  <c r="DR38" i="9" s="1"/>
  <c r="DS38" i="9" s="1"/>
  <c r="DT38" i="9" s="1"/>
  <c r="DU38" i="9" s="1"/>
  <c r="DV38" i="9" s="1"/>
  <c r="DW38" i="9" s="1"/>
  <c r="DX38" i="9" s="1"/>
  <c r="DY38" i="9" s="1"/>
  <c r="DZ38" i="9" s="1"/>
  <c r="EA38" i="9" s="1"/>
  <c r="EB38" i="9" s="1"/>
  <c r="EC38" i="9" s="1"/>
  <c r="ED38" i="9" s="1"/>
  <c r="EE38" i="9" s="1"/>
  <c r="EF38" i="9" s="1"/>
  <c r="EG38" i="9" s="1"/>
  <c r="EH38" i="9" s="1"/>
  <c r="EI38" i="9" s="1"/>
  <c r="EJ38" i="9" s="1"/>
  <c r="EK38" i="9" s="1"/>
  <c r="EL38" i="9" s="1"/>
  <c r="EM38" i="9" s="1"/>
  <c r="EN38" i="9" s="1"/>
  <c r="EO38" i="9" s="1"/>
  <c r="EP38" i="9" s="1"/>
  <c r="EQ38" i="9" s="1"/>
  <c r="ER38" i="9" s="1"/>
  <c r="C19" i="18"/>
  <c r="CC38" i="1"/>
  <c r="CD38" i="1" s="1"/>
  <c r="CE38" i="1" s="1"/>
  <c r="CF38" i="1" s="1"/>
  <c r="CG38" i="1" s="1"/>
  <c r="CH38" i="1" s="1"/>
  <c r="CI38" i="1" s="1"/>
  <c r="CJ38" i="1" s="1"/>
  <c r="CK38" i="1" s="1"/>
  <c r="CL38" i="1" s="1"/>
  <c r="CM38" i="1" s="1"/>
  <c r="CN38" i="1" s="1"/>
  <c r="CO38" i="1" s="1"/>
  <c r="CP38" i="1" s="1"/>
  <c r="CQ38" i="1" s="1"/>
  <c r="CR38" i="1" s="1"/>
  <c r="CS38" i="1" s="1"/>
  <c r="CT38" i="1" s="1"/>
  <c r="CU38" i="1" s="1"/>
  <c r="CV38" i="1" s="1"/>
  <c r="CW38" i="1" s="1"/>
  <c r="CX38" i="1" s="1"/>
  <c r="CY38" i="1" s="1"/>
  <c r="CZ38" i="1" s="1"/>
  <c r="DA38" i="1" s="1"/>
  <c r="DB38" i="1" s="1"/>
  <c r="DC38" i="1" s="1"/>
  <c r="DD38" i="1" s="1"/>
  <c r="DE38" i="1" s="1"/>
  <c r="DF38" i="1" s="1"/>
  <c r="DG38" i="1" s="1"/>
  <c r="DH38" i="1" s="1"/>
  <c r="DI38" i="1" s="1"/>
  <c r="DJ38" i="1" s="1"/>
  <c r="DK38" i="1" s="1"/>
  <c r="DL38" i="1" s="1"/>
  <c r="DM38" i="1" s="1"/>
  <c r="DN38" i="1" s="1"/>
  <c r="DO38" i="1" s="1"/>
  <c r="DP38" i="1" s="1"/>
  <c r="DQ38" i="1" s="1"/>
  <c r="DR38" i="1" s="1"/>
  <c r="DS38" i="1" s="1"/>
  <c r="DT38" i="1" s="1"/>
  <c r="DU38" i="1" s="1"/>
  <c r="DV38" i="1" s="1"/>
  <c r="DW38" i="1" s="1"/>
  <c r="DX38" i="1" s="1"/>
  <c r="DY38" i="1" s="1"/>
  <c r="DZ38" i="1" s="1"/>
  <c r="EA38" i="1" s="1"/>
  <c r="EB38" i="1" s="1"/>
  <c r="EC38" i="1" s="1"/>
  <c r="ED38" i="1" s="1"/>
  <c r="EE38" i="1" s="1"/>
  <c r="EF38" i="1" s="1"/>
  <c r="EG38" i="1" s="1"/>
  <c r="EH38" i="1" s="1"/>
  <c r="EI38" i="1" s="1"/>
  <c r="EJ38" i="1" s="1"/>
  <c r="EK38" i="1" s="1"/>
  <c r="EL38" i="1" s="1"/>
  <c r="EM38" i="1" s="1"/>
  <c r="EN38" i="1" s="1"/>
  <c r="EO38" i="1" s="1"/>
  <c r="EP38" i="1" s="1"/>
  <c r="EQ38" i="1" s="1"/>
  <c r="ER38" i="1" s="1"/>
  <c r="ES38" i="1" s="1"/>
  <c r="ET38" i="1" s="1"/>
  <c r="EU38" i="1" s="1"/>
  <c r="C7" i="18"/>
  <c r="BF84" i="2"/>
  <c r="FD87" i="12"/>
  <c r="FE86" i="11"/>
  <c r="FO82" i="11"/>
  <c r="DX87" i="12"/>
  <c r="CC38" i="11"/>
  <c r="CD38" i="11" s="1"/>
  <c r="CE38" i="11" s="1"/>
  <c r="CF38" i="11" s="1"/>
  <c r="CG38" i="11" s="1"/>
  <c r="CH38" i="11" s="1"/>
  <c r="CI38" i="11" s="1"/>
  <c r="CJ38" i="11" s="1"/>
  <c r="CK38" i="11" s="1"/>
  <c r="CL38" i="11" s="1"/>
  <c r="CM38" i="11" s="1"/>
  <c r="CN38" i="11" s="1"/>
  <c r="CO38" i="11" s="1"/>
  <c r="CP38" i="11" s="1"/>
  <c r="CQ38" i="11" s="1"/>
  <c r="CR38" i="11" s="1"/>
  <c r="CS38" i="11" s="1"/>
  <c r="CT38" i="11" s="1"/>
  <c r="CU38" i="11" s="1"/>
  <c r="CV38" i="11" s="1"/>
  <c r="CW38" i="11" s="1"/>
  <c r="CX38" i="11" s="1"/>
  <c r="CY38" i="11" s="1"/>
  <c r="CZ38" i="11" s="1"/>
  <c r="DA38" i="11" s="1"/>
  <c r="DB38" i="11" s="1"/>
  <c r="DC38" i="11" s="1"/>
  <c r="DD38" i="11" s="1"/>
  <c r="DE38" i="11" s="1"/>
  <c r="DF38" i="11" s="1"/>
  <c r="DG38" i="11" s="1"/>
  <c r="DH38" i="11" s="1"/>
  <c r="DI38" i="11" s="1"/>
  <c r="DJ38" i="11" s="1"/>
  <c r="DK38" i="11" s="1"/>
  <c r="DL38" i="11" s="1"/>
  <c r="DM38" i="11" s="1"/>
  <c r="DN38" i="11" s="1"/>
  <c r="DO38" i="11" s="1"/>
  <c r="DP38" i="11" s="1"/>
  <c r="DQ38" i="11" s="1"/>
  <c r="DR38" i="11" s="1"/>
  <c r="DS38" i="11" s="1"/>
  <c r="DT38" i="11" s="1"/>
  <c r="DU38" i="11" s="1"/>
  <c r="DV38" i="11" s="1"/>
  <c r="DW38" i="11" s="1"/>
  <c r="DX38" i="11" s="1"/>
  <c r="DY38" i="11" s="1"/>
  <c r="DZ38" i="11" s="1"/>
  <c r="EA38" i="11" s="1"/>
  <c r="EB38" i="11" s="1"/>
  <c r="EC38" i="11" s="1"/>
  <c r="ED38" i="11" s="1"/>
  <c r="EE38" i="11" s="1"/>
  <c r="EF38" i="11" s="1"/>
  <c r="EG38" i="11" s="1"/>
  <c r="EH38" i="11" s="1"/>
  <c r="EI38" i="11" s="1"/>
  <c r="EJ38" i="11" s="1"/>
  <c r="EK38" i="11" s="1"/>
  <c r="EL38" i="11" s="1"/>
  <c r="EM38" i="11" s="1"/>
  <c r="EN38" i="11" s="1"/>
  <c r="EO38" i="11" s="1"/>
  <c r="C23" i="18"/>
  <c r="FG84" i="11"/>
  <c r="FD87" i="23"/>
  <c r="Y84" i="12"/>
  <c r="J84" i="2"/>
  <c r="EX82" i="11"/>
  <c r="P82" i="8"/>
  <c r="H84" i="22"/>
  <c r="CH84" i="24"/>
  <c r="ED86" i="24"/>
  <c r="D82" i="21"/>
  <c r="E82" i="21" s="1"/>
  <c r="F82" i="21" s="1"/>
  <c r="G82" i="21" s="1"/>
  <c r="H82" i="21" s="1"/>
  <c r="I82" i="21" s="1"/>
  <c r="J82" i="21" s="1"/>
  <c r="K82" i="21" s="1"/>
  <c r="L82" i="21" s="1"/>
  <c r="M82" i="21" s="1"/>
  <c r="N82" i="21" s="1"/>
  <c r="O82" i="21" s="1"/>
  <c r="P82" i="21" s="1"/>
  <c r="Q82" i="21" s="1"/>
  <c r="R82" i="21" s="1"/>
  <c r="S82" i="21" s="1"/>
  <c r="T82" i="21" s="1"/>
  <c r="U82" i="21" s="1"/>
  <c r="V82" i="21" s="1"/>
  <c r="W82" i="21" s="1"/>
  <c r="X82" i="21" s="1"/>
  <c r="Y82" i="21" s="1"/>
  <c r="Z82" i="21" s="1"/>
  <c r="H87" i="22"/>
  <c r="FD84" i="12"/>
  <c r="Z82" i="1"/>
  <c r="FD82" i="12"/>
  <c r="DX84" i="12"/>
  <c r="DX82" i="12"/>
  <c r="FE87" i="11"/>
  <c r="Z87" i="1"/>
  <c r="FL82" i="23"/>
  <c r="C58" i="22"/>
  <c r="L84" i="24"/>
  <c r="D84" i="21"/>
  <c r="E84" i="21" s="1"/>
  <c r="F84" i="21" s="1"/>
  <c r="G84" i="21" s="1"/>
  <c r="H84" i="21" s="1"/>
  <c r="I84" i="21" s="1"/>
  <c r="J84" i="21" s="1"/>
  <c r="K84" i="21" s="1"/>
  <c r="L84" i="21" s="1"/>
  <c r="M84" i="21" s="1"/>
  <c r="N84" i="21" s="1"/>
  <c r="O84" i="21" s="1"/>
  <c r="P84" i="21" s="1"/>
  <c r="Q84" i="21" s="1"/>
  <c r="R84" i="21" s="1"/>
  <c r="S84" i="21" s="1"/>
  <c r="T84" i="21" s="1"/>
  <c r="U84" i="21" s="1"/>
  <c r="V84" i="21" s="1"/>
  <c r="W84" i="21" s="1"/>
  <c r="X84" i="21" s="1"/>
  <c r="Y84" i="21" s="1"/>
  <c r="Z84" i="21" s="1"/>
  <c r="CC38" i="24"/>
  <c r="CD38" i="24" s="1"/>
  <c r="CE38" i="24" s="1"/>
  <c r="CF38" i="24" s="1"/>
  <c r="CG38" i="24" s="1"/>
  <c r="CH38" i="24" s="1"/>
  <c r="CI38" i="24" s="1"/>
  <c r="CJ38" i="24" s="1"/>
  <c r="CK38" i="24" s="1"/>
  <c r="CL38" i="24" s="1"/>
  <c r="CM38" i="24" s="1"/>
  <c r="CN38" i="24" s="1"/>
  <c r="CO38" i="24" s="1"/>
  <c r="CP38" i="24" s="1"/>
  <c r="CQ38" i="24" s="1"/>
  <c r="CR38" i="24" s="1"/>
  <c r="CS38" i="24" s="1"/>
  <c r="CT38" i="24" s="1"/>
  <c r="CU38" i="24" s="1"/>
  <c r="CV38" i="24" s="1"/>
  <c r="CW38" i="24" s="1"/>
  <c r="CX38" i="24" s="1"/>
  <c r="CY38" i="24" s="1"/>
  <c r="CZ38" i="24" s="1"/>
  <c r="DA38" i="24" s="1"/>
  <c r="DB38" i="24" s="1"/>
  <c r="DC38" i="24" s="1"/>
  <c r="DD38" i="24" s="1"/>
  <c r="DE38" i="24" s="1"/>
  <c r="DF38" i="24" s="1"/>
  <c r="DG38" i="24" s="1"/>
  <c r="DH38" i="24" s="1"/>
  <c r="DI38" i="24" s="1"/>
  <c r="DJ38" i="24" s="1"/>
  <c r="DK38" i="24" s="1"/>
  <c r="DL38" i="24" s="1"/>
  <c r="DM38" i="24" s="1"/>
  <c r="DN38" i="24" s="1"/>
  <c r="DO38" i="24" s="1"/>
  <c r="DP38" i="24" s="1"/>
  <c r="DQ38" i="24" s="1"/>
  <c r="DR38" i="24" s="1"/>
  <c r="DS38" i="24" s="1"/>
  <c r="DT38" i="24" s="1"/>
  <c r="DU38" i="24" s="1"/>
  <c r="DV38" i="24" s="1"/>
  <c r="DW38" i="24" s="1"/>
  <c r="DX38" i="24" s="1"/>
  <c r="DY38" i="24" s="1"/>
  <c r="DZ38" i="24" s="1"/>
  <c r="EA38" i="24" s="1"/>
  <c r="EB38" i="24" s="1"/>
  <c r="EC38" i="24" s="1"/>
  <c r="ED38" i="24" s="1"/>
  <c r="EE38" i="24" s="1"/>
  <c r="EF38" i="24" s="1"/>
  <c r="EG38" i="24" s="1"/>
  <c r="EH38" i="24" s="1"/>
  <c r="EI38" i="24" s="1"/>
  <c r="EJ38" i="24" s="1"/>
  <c r="EK38" i="24" s="1"/>
  <c r="EL38" i="24" s="1"/>
  <c r="EM38" i="24" s="1"/>
  <c r="EN38" i="24" s="1"/>
  <c r="EO38" i="24" s="1"/>
  <c r="EP38" i="24" s="1"/>
  <c r="EQ38" i="24" s="1"/>
  <c r="ER38" i="24" s="1"/>
  <c r="C21" i="18"/>
  <c r="CC40" i="26"/>
  <c r="CD40" i="26" s="1"/>
  <c r="CE40" i="26" s="1"/>
  <c r="CF40" i="26" s="1"/>
  <c r="CG40" i="26" s="1"/>
  <c r="CH40" i="26" s="1"/>
  <c r="CI40" i="26" s="1"/>
  <c r="CJ40" i="26" s="1"/>
  <c r="CK40" i="26" s="1"/>
  <c r="CL40" i="26" s="1"/>
  <c r="CM40" i="26" s="1"/>
  <c r="CN40" i="26" s="1"/>
  <c r="CO40" i="26" s="1"/>
  <c r="CP40" i="26" s="1"/>
  <c r="CQ40" i="26" s="1"/>
  <c r="CR40" i="26" s="1"/>
  <c r="CS40" i="26" s="1"/>
  <c r="CT40" i="26" s="1"/>
  <c r="CU40" i="26" s="1"/>
  <c r="CV40" i="26" s="1"/>
  <c r="CW40" i="26" s="1"/>
  <c r="CX40" i="26" s="1"/>
  <c r="CY40" i="26" s="1"/>
  <c r="CZ40" i="26" s="1"/>
  <c r="DA40" i="26" s="1"/>
  <c r="DB40" i="26" s="1"/>
  <c r="DC40" i="26" s="1"/>
  <c r="DD40" i="26" s="1"/>
  <c r="DE40" i="26" s="1"/>
  <c r="DF40" i="26" s="1"/>
  <c r="DG40" i="26" s="1"/>
  <c r="DH40" i="26" s="1"/>
  <c r="DI40" i="26" s="1"/>
  <c r="DJ40" i="26" s="1"/>
  <c r="DK40" i="26" s="1"/>
  <c r="DL40" i="26" s="1"/>
  <c r="DM40" i="26" s="1"/>
  <c r="DN40" i="26" s="1"/>
  <c r="DO40" i="26" s="1"/>
  <c r="DP40" i="26" s="1"/>
  <c r="DQ40" i="26" s="1"/>
  <c r="DR40" i="26" s="1"/>
  <c r="DS40" i="26" s="1"/>
  <c r="DT40" i="26" s="1"/>
  <c r="DU40" i="26" s="1"/>
  <c r="DV40" i="26" s="1"/>
  <c r="DW40" i="26" s="1"/>
  <c r="DX40" i="26" s="1"/>
  <c r="DY40" i="26" s="1"/>
  <c r="DZ40" i="26" s="1"/>
  <c r="EA40" i="26" s="1"/>
  <c r="EB40" i="26" s="1"/>
  <c r="EC40" i="26" s="1"/>
  <c r="ED40" i="26" s="1"/>
  <c r="EE40" i="26" s="1"/>
  <c r="EF40" i="26" s="1"/>
  <c r="EG40" i="26" s="1"/>
  <c r="EH40" i="26" s="1"/>
  <c r="F29" i="18"/>
  <c r="CC38" i="8"/>
  <c r="CD38" i="8" s="1"/>
  <c r="CE38" i="8" s="1"/>
  <c r="CF38" i="8" s="1"/>
  <c r="CG38" i="8" s="1"/>
  <c r="CH38" i="8" s="1"/>
  <c r="CI38" i="8" s="1"/>
  <c r="CJ38" i="8" s="1"/>
  <c r="CK38" i="8" s="1"/>
  <c r="CL38" i="8" s="1"/>
  <c r="CM38" i="8" s="1"/>
  <c r="CN38" i="8" s="1"/>
  <c r="CO38" i="8" s="1"/>
  <c r="CP38" i="8" s="1"/>
  <c r="CQ38" i="8" s="1"/>
  <c r="CR38" i="8" s="1"/>
  <c r="CS38" i="8" s="1"/>
  <c r="CT38" i="8" s="1"/>
  <c r="CU38" i="8" s="1"/>
  <c r="CV38" i="8" s="1"/>
  <c r="CW38" i="8" s="1"/>
  <c r="CX38" i="8" s="1"/>
  <c r="CY38" i="8" s="1"/>
  <c r="CZ38" i="8" s="1"/>
  <c r="DA38" i="8" s="1"/>
  <c r="DB38" i="8" s="1"/>
  <c r="DC38" i="8" s="1"/>
  <c r="DD38" i="8" s="1"/>
  <c r="DE38" i="8" s="1"/>
  <c r="DF38" i="8" s="1"/>
  <c r="DG38" i="8" s="1"/>
  <c r="DH38" i="8" s="1"/>
  <c r="DI38" i="8" s="1"/>
  <c r="DJ38" i="8" s="1"/>
  <c r="DK38" i="8" s="1"/>
  <c r="DL38" i="8" s="1"/>
  <c r="DM38" i="8" s="1"/>
  <c r="DN38" i="8" s="1"/>
  <c r="DO38" i="8" s="1"/>
  <c r="DP38" i="8" s="1"/>
  <c r="DQ38" i="8" s="1"/>
  <c r="DR38" i="8" s="1"/>
  <c r="DS38" i="8" s="1"/>
  <c r="DT38" i="8" s="1"/>
  <c r="DU38" i="8" s="1"/>
  <c r="DV38" i="8" s="1"/>
  <c r="DW38" i="8" s="1"/>
  <c r="DX38" i="8" s="1"/>
  <c r="DY38" i="8" s="1"/>
  <c r="DZ38" i="8" s="1"/>
  <c r="EA38" i="8" s="1"/>
  <c r="EB38" i="8" s="1"/>
  <c r="EC38" i="8" s="1"/>
  <c r="ED38" i="8" s="1"/>
  <c r="EE38" i="8" s="1"/>
  <c r="EF38" i="8" s="1"/>
  <c r="EG38" i="8" s="1"/>
  <c r="EH38" i="8" s="1"/>
  <c r="EI38" i="8" s="1"/>
  <c r="EJ38" i="8" s="1"/>
  <c r="EK38" i="8" s="1"/>
  <c r="EL38" i="8" s="1"/>
  <c r="EM38" i="8" s="1"/>
  <c r="EN38" i="8" s="1"/>
  <c r="EO38" i="8" s="1"/>
  <c r="C15" i="18"/>
  <c r="D83" i="21"/>
  <c r="CC40" i="2"/>
  <c r="CD40" i="2" s="1"/>
  <c r="CE40" i="2" s="1"/>
  <c r="CF40" i="2" s="1"/>
  <c r="CG40" i="2" s="1"/>
  <c r="CH40" i="2" s="1"/>
  <c r="CI40" i="2" s="1"/>
  <c r="CJ40" i="2" s="1"/>
  <c r="CK40" i="2" s="1"/>
  <c r="CL40" i="2" s="1"/>
  <c r="CM40" i="2" s="1"/>
  <c r="CN40" i="2" s="1"/>
  <c r="CO40" i="2" s="1"/>
  <c r="CP40" i="2" s="1"/>
  <c r="CQ40" i="2" s="1"/>
  <c r="CR40" i="2" s="1"/>
  <c r="CS40" i="2" s="1"/>
  <c r="CT40" i="2" s="1"/>
  <c r="CU40" i="2" s="1"/>
  <c r="CV40" i="2" s="1"/>
  <c r="CW40" i="2" s="1"/>
  <c r="CX40" i="2" s="1"/>
  <c r="CY40" i="2" s="1"/>
  <c r="CZ40" i="2" s="1"/>
  <c r="DA40" i="2" s="1"/>
  <c r="DB40" i="2" s="1"/>
  <c r="DC40" i="2" s="1"/>
  <c r="DD40" i="2" s="1"/>
  <c r="DE40" i="2" s="1"/>
  <c r="DF40" i="2" s="1"/>
  <c r="DG40" i="2" s="1"/>
  <c r="DH40" i="2" s="1"/>
  <c r="DI40" i="2" s="1"/>
  <c r="DJ40" i="2" s="1"/>
  <c r="DK40" i="2" s="1"/>
  <c r="DL40" i="2" s="1"/>
  <c r="DM40" i="2" s="1"/>
  <c r="DN40" i="2" s="1"/>
  <c r="DO40" i="2" s="1"/>
  <c r="DP40" i="2" s="1"/>
  <c r="DQ40" i="2" s="1"/>
  <c r="DR40" i="2" s="1"/>
  <c r="DS40" i="2" s="1"/>
  <c r="DT40" i="2" s="1"/>
  <c r="DU40" i="2" s="1"/>
  <c r="DV40" i="2" s="1"/>
  <c r="DW40" i="2" s="1"/>
  <c r="DX40" i="2" s="1"/>
  <c r="DY40" i="2" s="1"/>
  <c r="DZ40" i="2" s="1"/>
  <c r="EA40" i="2" s="1"/>
  <c r="EB40" i="2" s="1"/>
  <c r="EC40" i="2" s="1"/>
  <c r="ED40" i="2" s="1"/>
  <c r="EE40" i="2" s="1"/>
  <c r="EF40" i="2" s="1"/>
  <c r="EG40" i="2" s="1"/>
  <c r="EH40" i="2" s="1"/>
  <c r="EI40" i="2" s="1"/>
  <c r="EJ40" i="2" s="1"/>
  <c r="EK40" i="2" s="1"/>
  <c r="EL40" i="2" s="1"/>
  <c r="EM40" i="2" s="1"/>
  <c r="EN40" i="2" s="1"/>
  <c r="EO40" i="2" s="1"/>
  <c r="EP40" i="2" s="1"/>
  <c r="EQ40" i="2" s="1"/>
  <c r="ER40" i="2" s="1"/>
  <c r="F11" i="18"/>
  <c r="CC38" i="26"/>
  <c r="CD38" i="26" s="1"/>
  <c r="CE38" i="26" s="1"/>
  <c r="CF38" i="26" s="1"/>
  <c r="CG38" i="26" s="1"/>
  <c r="CH38" i="26" s="1"/>
  <c r="CI38" i="26" s="1"/>
  <c r="CJ38" i="26" s="1"/>
  <c r="CK38" i="26" s="1"/>
  <c r="CL38" i="26" s="1"/>
  <c r="CM38" i="26" s="1"/>
  <c r="CN38" i="26" s="1"/>
  <c r="CO38" i="26" s="1"/>
  <c r="CP38" i="26" s="1"/>
  <c r="CQ38" i="26" s="1"/>
  <c r="CR38" i="26" s="1"/>
  <c r="CS38" i="26" s="1"/>
  <c r="CT38" i="26" s="1"/>
  <c r="CU38" i="26" s="1"/>
  <c r="CV38" i="26" s="1"/>
  <c r="CW38" i="26" s="1"/>
  <c r="CX38" i="26" s="1"/>
  <c r="CY38" i="26" s="1"/>
  <c r="CZ38" i="26" s="1"/>
  <c r="DA38" i="26" s="1"/>
  <c r="DB38" i="26" s="1"/>
  <c r="DC38" i="26" s="1"/>
  <c r="DD38" i="26" s="1"/>
  <c r="DE38" i="26" s="1"/>
  <c r="DF38" i="26" s="1"/>
  <c r="DG38" i="26" s="1"/>
  <c r="DH38" i="26" s="1"/>
  <c r="DI38" i="26" s="1"/>
  <c r="DJ38" i="26" s="1"/>
  <c r="DK38" i="26" s="1"/>
  <c r="DL38" i="26" s="1"/>
  <c r="DM38" i="26" s="1"/>
  <c r="DN38" i="26" s="1"/>
  <c r="DO38" i="26" s="1"/>
  <c r="DP38" i="26" s="1"/>
  <c r="DQ38" i="26" s="1"/>
  <c r="DR38" i="26" s="1"/>
  <c r="DS38" i="26" s="1"/>
  <c r="DT38" i="26" s="1"/>
  <c r="DU38" i="26" s="1"/>
  <c r="DV38" i="26" s="1"/>
  <c r="DW38" i="26" s="1"/>
  <c r="DX38" i="26" s="1"/>
  <c r="DY38" i="26" s="1"/>
  <c r="DZ38" i="26" s="1"/>
  <c r="EA38" i="26" s="1"/>
  <c r="EB38" i="26" s="1"/>
  <c r="EC38" i="26" s="1"/>
  <c r="ED38" i="26" s="1"/>
  <c r="EE38" i="26" s="1"/>
  <c r="EF38" i="26" s="1"/>
  <c r="EG38" i="26" s="1"/>
  <c r="EH38" i="26" s="1"/>
  <c r="C29" i="18"/>
  <c r="C30" i="18" s="1"/>
  <c r="BF87" i="2"/>
  <c r="FO87" i="11"/>
  <c r="FG87" i="11"/>
  <c r="ED87" i="24"/>
  <c r="Y86" i="12"/>
  <c r="AO87" i="12"/>
  <c r="FL86" i="23"/>
  <c r="W84" i="2"/>
  <c r="P87" i="8"/>
  <c r="CH82" i="24"/>
  <c r="D81" i="21"/>
  <c r="CC40" i="22"/>
  <c r="CD40" i="22" s="1"/>
  <c r="CE40" i="22" s="1"/>
  <c r="CF40" i="22" s="1"/>
  <c r="CG40" i="22" s="1"/>
  <c r="CH40" i="22" s="1"/>
  <c r="CI40" i="22" s="1"/>
  <c r="CJ40" i="22" s="1"/>
  <c r="CK40" i="22" s="1"/>
  <c r="CL40" i="22" s="1"/>
  <c r="CM40" i="22" s="1"/>
  <c r="CN40" i="22" s="1"/>
  <c r="CO40" i="22" s="1"/>
  <c r="CP40" i="22" s="1"/>
  <c r="CQ40" i="22" s="1"/>
  <c r="CR40" i="22" s="1"/>
  <c r="CS40" i="22" s="1"/>
  <c r="CT40" i="22" s="1"/>
  <c r="CU40" i="22" s="1"/>
  <c r="CV40" i="22" s="1"/>
  <c r="CW40" i="22" s="1"/>
  <c r="CX40" i="22" s="1"/>
  <c r="CY40" i="22" s="1"/>
  <c r="CZ40" i="22" s="1"/>
  <c r="DA40" i="22" s="1"/>
  <c r="DB40" i="22" s="1"/>
  <c r="DC40" i="22" s="1"/>
  <c r="DD40" i="22" s="1"/>
  <c r="DE40" i="22" s="1"/>
  <c r="DF40" i="22" s="1"/>
  <c r="DG40" i="22" s="1"/>
  <c r="DH40" i="22" s="1"/>
  <c r="DI40" i="22" s="1"/>
  <c r="DJ40" i="22" s="1"/>
  <c r="DK40" i="22" s="1"/>
  <c r="DL40" i="22" s="1"/>
  <c r="DM40" i="22" s="1"/>
  <c r="DN40" i="22" s="1"/>
  <c r="DO40" i="22" s="1"/>
  <c r="DP40" i="22" s="1"/>
  <c r="DQ40" i="22" s="1"/>
  <c r="DR40" i="22" s="1"/>
  <c r="DS40" i="22" s="1"/>
  <c r="DT40" i="22" s="1"/>
  <c r="DU40" i="22" s="1"/>
  <c r="DV40" i="22" s="1"/>
  <c r="DW40" i="22" s="1"/>
  <c r="DX40" i="22" s="1"/>
  <c r="DY40" i="22" s="1"/>
  <c r="DZ40" i="22" s="1"/>
  <c r="EA40" i="22" s="1"/>
  <c r="EB40" i="22" s="1"/>
  <c r="EC40" i="22" s="1"/>
  <c r="ED40" i="22" s="1"/>
  <c r="EE40" i="22" s="1"/>
  <c r="EF40" i="22" s="1"/>
  <c r="EG40" i="22" s="1"/>
  <c r="EH40" i="22" s="1"/>
  <c r="EI40" i="22" s="1"/>
  <c r="EJ40" i="22" s="1"/>
  <c r="EK40" i="22" s="1"/>
  <c r="EL40" i="22" s="1"/>
  <c r="EM40" i="22" s="1"/>
  <c r="EN40" i="22" s="1"/>
  <c r="EO40" i="22" s="1"/>
  <c r="EP40" i="22" s="1"/>
  <c r="EQ40" i="22" s="1"/>
  <c r="ER40" i="22" s="1"/>
  <c r="F13" i="18"/>
  <c r="CC40" i="8"/>
  <c r="CD40" i="8" s="1"/>
  <c r="CE40" i="8" s="1"/>
  <c r="CF40" i="8" s="1"/>
  <c r="CG40" i="8" s="1"/>
  <c r="CH40" i="8" s="1"/>
  <c r="CI40" i="8" s="1"/>
  <c r="CJ40" i="8" s="1"/>
  <c r="CK40" i="8" s="1"/>
  <c r="CL40" i="8" s="1"/>
  <c r="CM40" i="8" s="1"/>
  <c r="CN40" i="8" s="1"/>
  <c r="CO40" i="8" s="1"/>
  <c r="CP40" i="8" s="1"/>
  <c r="CQ40" i="8" s="1"/>
  <c r="CR40" i="8" s="1"/>
  <c r="CS40" i="8" s="1"/>
  <c r="CT40" i="8" s="1"/>
  <c r="CU40" i="8" s="1"/>
  <c r="CV40" i="8" s="1"/>
  <c r="CW40" i="8" s="1"/>
  <c r="CX40" i="8" s="1"/>
  <c r="CY40" i="8" s="1"/>
  <c r="CZ40" i="8" s="1"/>
  <c r="DA40" i="8" s="1"/>
  <c r="DB40" i="8" s="1"/>
  <c r="DC40" i="8" s="1"/>
  <c r="DD40" i="8" s="1"/>
  <c r="DE40" i="8" s="1"/>
  <c r="DF40" i="8" s="1"/>
  <c r="DG40" i="8" s="1"/>
  <c r="DH40" i="8" s="1"/>
  <c r="DI40" i="8" s="1"/>
  <c r="DJ40" i="8" s="1"/>
  <c r="DK40" i="8" s="1"/>
  <c r="DL40" i="8" s="1"/>
  <c r="DM40" i="8" s="1"/>
  <c r="DN40" i="8" s="1"/>
  <c r="DO40" i="8" s="1"/>
  <c r="DP40" i="8" s="1"/>
  <c r="DQ40" i="8" s="1"/>
  <c r="DR40" i="8" s="1"/>
  <c r="DS40" i="8" s="1"/>
  <c r="DT40" i="8" s="1"/>
  <c r="DU40" i="8" s="1"/>
  <c r="DV40" i="8" s="1"/>
  <c r="DW40" i="8" s="1"/>
  <c r="DX40" i="8" s="1"/>
  <c r="DY40" i="8" s="1"/>
  <c r="DZ40" i="8" s="1"/>
  <c r="EA40" i="8" s="1"/>
  <c r="EB40" i="8" s="1"/>
  <c r="EC40" i="8" s="1"/>
  <c r="ED40" i="8" s="1"/>
  <c r="EE40" i="8" s="1"/>
  <c r="EF40" i="8" s="1"/>
  <c r="EG40" i="8" s="1"/>
  <c r="EH40" i="8" s="1"/>
  <c r="EI40" i="8" s="1"/>
  <c r="EJ40" i="8" s="1"/>
  <c r="EK40" i="8" s="1"/>
  <c r="EL40" i="8" s="1"/>
  <c r="EM40" i="8" s="1"/>
  <c r="EN40" i="8" s="1"/>
  <c r="EO40" i="8" s="1"/>
  <c r="F15" i="18"/>
  <c r="CC38" i="21"/>
  <c r="CD38" i="21" s="1"/>
  <c r="CE38" i="21" s="1"/>
  <c r="CF38" i="21" s="1"/>
  <c r="CG38" i="21" s="1"/>
  <c r="CH38" i="21" s="1"/>
  <c r="CI38" i="21" s="1"/>
  <c r="CJ38" i="21" s="1"/>
  <c r="CK38" i="21" s="1"/>
  <c r="CL38" i="21" s="1"/>
  <c r="CM38" i="21" s="1"/>
  <c r="CN38" i="21" s="1"/>
  <c r="CO38" i="21" s="1"/>
  <c r="CP38" i="21" s="1"/>
  <c r="CQ38" i="21" s="1"/>
  <c r="CR38" i="21" s="1"/>
  <c r="CS38" i="21" s="1"/>
  <c r="CT38" i="21" s="1"/>
  <c r="CU38" i="21" s="1"/>
  <c r="CV38" i="21" s="1"/>
  <c r="CW38" i="21" s="1"/>
  <c r="CX38" i="21" s="1"/>
  <c r="CY38" i="21" s="1"/>
  <c r="CZ38" i="21" s="1"/>
  <c r="DA38" i="21" s="1"/>
  <c r="DB38" i="21" s="1"/>
  <c r="DC38" i="21" s="1"/>
  <c r="DD38" i="21" s="1"/>
  <c r="DE38" i="21" s="1"/>
  <c r="DF38" i="21" s="1"/>
  <c r="DG38" i="21" s="1"/>
  <c r="DH38" i="21" s="1"/>
  <c r="DI38" i="21" s="1"/>
  <c r="DJ38" i="21" s="1"/>
  <c r="DK38" i="21" s="1"/>
  <c r="DL38" i="21" s="1"/>
  <c r="DM38" i="21" s="1"/>
  <c r="DN38" i="21" s="1"/>
  <c r="DO38" i="21" s="1"/>
  <c r="DP38" i="21" s="1"/>
  <c r="DQ38" i="21" s="1"/>
  <c r="DR38" i="21" s="1"/>
  <c r="DS38" i="21" s="1"/>
  <c r="DT38" i="21" s="1"/>
  <c r="DU38" i="21" s="1"/>
  <c r="DV38" i="21" s="1"/>
  <c r="DW38" i="21" s="1"/>
  <c r="DX38" i="21" s="1"/>
  <c r="DY38" i="21" s="1"/>
  <c r="DZ38" i="21" s="1"/>
  <c r="EA38" i="21" s="1"/>
  <c r="EB38" i="21" s="1"/>
  <c r="EC38" i="21" s="1"/>
  <c r="ED38" i="21" s="1"/>
  <c r="EE38" i="21" s="1"/>
  <c r="EF38" i="21" s="1"/>
  <c r="EG38" i="21" s="1"/>
  <c r="EH38" i="21" s="1"/>
  <c r="EI38" i="21" s="1"/>
  <c r="EJ38" i="21" s="1"/>
  <c r="EK38" i="21" s="1"/>
  <c r="EL38" i="21" s="1"/>
  <c r="EM38" i="21" s="1"/>
  <c r="EN38" i="21" s="1"/>
  <c r="EO38" i="21" s="1"/>
  <c r="EP38" i="21" s="1"/>
  <c r="C9" i="18"/>
  <c r="CC38" i="12"/>
  <c r="CD38" i="12" s="1"/>
  <c r="CE38" i="12" s="1"/>
  <c r="CF38" i="12" s="1"/>
  <c r="CG38" i="12" s="1"/>
  <c r="CH38" i="12" s="1"/>
  <c r="CI38" i="12" s="1"/>
  <c r="CJ38" i="12" s="1"/>
  <c r="CK38" i="12" s="1"/>
  <c r="CL38" i="12" s="1"/>
  <c r="CM38" i="12" s="1"/>
  <c r="CN38" i="12" s="1"/>
  <c r="CO38" i="12" s="1"/>
  <c r="CP38" i="12" s="1"/>
  <c r="CQ38" i="12" s="1"/>
  <c r="CR38" i="12" s="1"/>
  <c r="CS38" i="12" s="1"/>
  <c r="CT38" i="12" s="1"/>
  <c r="CU38" i="12" s="1"/>
  <c r="CV38" i="12" s="1"/>
  <c r="CW38" i="12" s="1"/>
  <c r="CX38" i="12" s="1"/>
  <c r="CY38" i="12" s="1"/>
  <c r="CZ38" i="12" s="1"/>
  <c r="DA38" i="12" s="1"/>
  <c r="DB38" i="12" s="1"/>
  <c r="DC38" i="12" s="1"/>
  <c r="DD38" i="12" s="1"/>
  <c r="DE38" i="12" s="1"/>
  <c r="DF38" i="12" s="1"/>
  <c r="DG38" i="12" s="1"/>
  <c r="DH38" i="12" s="1"/>
  <c r="DI38" i="12" s="1"/>
  <c r="DJ38" i="12" s="1"/>
  <c r="DK38" i="12" s="1"/>
  <c r="DL38" i="12" s="1"/>
  <c r="DM38" i="12" s="1"/>
  <c r="DN38" i="12" s="1"/>
  <c r="DO38" i="12" s="1"/>
  <c r="DP38" i="12" s="1"/>
  <c r="DQ38" i="12" s="1"/>
  <c r="DR38" i="12" s="1"/>
  <c r="DS38" i="12" s="1"/>
  <c r="DT38" i="12" s="1"/>
  <c r="DU38" i="12" s="1"/>
  <c r="DV38" i="12" s="1"/>
  <c r="DW38" i="12" s="1"/>
  <c r="DX38" i="12" s="1"/>
  <c r="DY38" i="12" s="1"/>
  <c r="DZ38" i="12" s="1"/>
  <c r="EA38" i="12" s="1"/>
  <c r="EB38" i="12" s="1"/>
  <c r="EC38" i="12" s="1"/>
  <c r="ED38" i="12" s="1"/>
  <c r="EE38" i="12" s="1"/>
  <c r="EF38" i="12" s="1"/>
  <c r="EG38" i="12" s="1"/>
  <c r="EH38" i="12" s="1"/>
  <c r="EI38" i="12" s="1"/>
  <c r="EJ38" i="12" s="1"/>
  <c r="EK38" i="12" s="1"/>
  <c r="EL38" i="12" s="1"/>
  <c r="EM38" i="12" s="1"/>
  <c r="EN38" i="12" s="1"/>
  <c r="EO38" i="12" s="1"/>
  <c r="C27" i="18"/>
  <c r="CC38" i="25"/>
  <c r="CD38" i="25" s="1"/>
  <c r="CE38" i="25" s="1"/>
  <c r="CF38" i="25" s="1"/>
  <c r="CG38" i="25" s="1"/>
  <c r="CH38" i="25" s="1"/>
  <c r="CI38" i="25" s="1"/>
  <c r="CJ38" i="25" s="1"/>
  <c r="CK38" i="25" s="1"/>
  <c r="CL38" i="25" s="1"/>
  <c r="CM38" i="25" s="1"/>
  <c r="CN38" i="25" s="1"/>
  <c r="CO38" i="25" s="1"/>
  <c r="CP38" i="25" s="1"/>
  <c r="CQ38" i="25" s="1"/>
  <c r="CR38" i="25" s="1"/>
  <c r="CS38" i="25" s="1"/>
  <c r="CT38" i="25" s="1"/>
  <c r="CU38" i="25" s="1"/>
  <c r="CV38" i="25" s="1"/>
  <c r="CW38" i="25" s="1"/>
  <c r="CX38" i="25" s="1"/>
  <c r="CY38" i="25" s="1"/>
  <c r="CZ38" i="25" s="1"/>
  <c r="DA38" i="25" s="1"/>
  <c r="DB38" i="25" s="1"/>
  <c r="DC38" i="25" s="1"/>
  <c r="DD38" i="25" s="1"/>
  <c r="DE38" i="25" s="1"/>
  <c r="DF38" i="25" s="1"/>
  <c r="DG38" i="25" s="1"/>
  <c r="DH38" i="25" s="1"/>
  <c r="DI38" i="25" s="1"/>
  <c r="DJ38" i="25" s="1"/>
  <c r="DK38" i="25" s="1"/>
  <c r="DL38" i="25" s="1"/>
  <c r="DM38" i="25" s="1"/>
  <c r="DN38" i="25" s="1"/>
  <c r="DO38" i="25" s="1"/>
  <c r="DP38" i="25" s="1"/>
  <c r="DQ38" i="25" s="1"/>
  <c r="DR38" i="25" s="1"/>
  <c r="DS38" i="25" s="1"/>
  <c r="DT38" i="25" s="1"/>
  <c r="DU38" i="25" s="1"/>
  <c r="DV38" i="25" s="1"/>
  <c r="DW38" i="25" s="1"/>
  <c r="DX38" i="25" s="1"/>
  <c r="DY38" i="25" s="1"/>
  <c r="DZ38" i="25" s="1"/>
  <c r="EA38" i="25" s="1"/>
  <c r="EB38" i="25" s="1"/>
  <c r="EC38" i="25" s="1"/>
  <c r="ED38" i="25" s="1"/>
  <c r="EE38" i="25" s="1"/>
  <c r="EF38" i="25" s="1"/>
  <c r="EG38" i="25" s="1"/>
  <c r="EH38" i="25" s="1"/>
  <c r="C25" i="18"/>
  <c r="CC38" i="23"/>
  <c r="CD38" i="23" s="1"/>
  <c r="CE38" i="23" s="1"/>
  <c r="CF38" i="23" s="1"/>
  <c r="CG38" i="23" s="1"/>
  <c r="CH38" i="23" s="1"/>
  <c r="CI38" i="23" s="1"/>
  <c r="CJ38" i="23" s="1"/>
  <c r="CK38" i="23" s="1"/>
  <c r="CL38" i="23" s="1"/>
  <c r="CM38" i="23" s="1"/>
  <c r="CN38" i="23" s="1"/>
  <c r="CO38" i="23" s="1"/>
  <c r="CP38" i="23" s="1"/>
  <c r="CQ38" i="23" s="1"/>
  <c r="CR38" i="23" s="1"/>
  <c r="CS38" i="23" s="1"/>
  <c r="CT38" i="23" s="1"/>
  <c r="CU38" i="23" s="1"/>
  <c r="CV38" i="23" s="1"/>
  <c r="CW38" i="23" s="1"/>
  <c r="CX38" i="23" s="1"/>
  <c r="CY38" i="23" s="1"/>
  <c r="CZ38" i="23" s="1"/>
  <c r="DA38" i="23" s="1"/>
  <c r="DB38" i="23" s="1"/>
  <c r="DC38" i="23" s="1"/>
  <c r="DD38" i="23" s="1"/>
  <c r="DE38" i="23" s="1"/>
  <c r="DF38" i="23" s="1"/>
  <c r="DG38" i="23" s="1"/>
  <c r="DH38" i="23" s="1"/>
  <c r="DI38" i="23" s="1"/>
  <c r="DJ38" i="23" s="1"/>
  <c r="DK38" i="23" s="1"/>
  <c r="DL38" i="23" s="1"/>
  <c r="DM38" i="23" s="1"/>
  <c r="DN38" i="23" s="1"/>
  <c r="DO38" i="23" s="1"/>
  <c r="DP38" i="23" s="1"/>
  <c r="DQ38" i="23" s="1"/>
  <c r="DR38" i="23" s="1"/>
  <c r="DS38" i="23" s="1"/>
  <c r="DT38" i="23" s="1"/>
  <c r="DU38" i="23" s="1"/>
  <c r="DV38" i="23" s="1"/>
  <c r="DW38" i="23" s="1"/>
  <c r="DX38" i="23" s="1"/>
  <c r="DY38" i="23" s="1"/>
  <c r="DZ38" i="23" s="1"/>
  <c r="EA38" i="23" s="1"/>
  <c r="EB38" i="23" s="1"/>
  <c r="EC38" i="23" s="1"/>
  <c r="ED38" i="23" s="1"/>
  <c r="EE38" i="23" s="1"/>
  <c r="EF38" i="23" s="1"/>
  <c r="EG38" i="23" s="1"/>
  <c r="EH38" i="23" s="1"/>
  <c r="C17" i="18"/>
  <c r="W86" i="2"/>
  <c r="FG86" i="11"/>
  <c r="CC40" i="9"/>
  <c r="CD40" i="9" s="1"/>
  <c r="CE40" i="9" s="1"/>
  <c r="CF40" i="9" s="1"/>
  <c r="CG40" i="9" s="1"/>
  <c r="CH40" i="9" s="1"/>
  <c r="CI40" i="9" s="1"/>
  <c r="CJ40" i="9" s="1"/>
  <c r="CK40" i="9" s="1"/>
  <c r="CL40" i="9" s="1"/>
  <c r="CM40" i="9" s="1"/>
  <c r="CN40" i="9" s="1"/>
  <c r="CO40" i="9" s="1"/>
  <c r="CP40" i="9" s="1"/>
  <c r="CQ40" i="9" s="1"/>
  <c r="CR40" i="9" s="1"/>
  <c r="CS40" i="9" s="1"/>
  <c r="CT40" i="9" s="1"/>
  <c r="CU40" i="9" s="1"/>
  <c r="CV40" i="9" s="1"/>
  <c r="CW40" i="9" s="1"/>
  <c r="CX40" i="9" s="1"/>
  <c r="CY40" i="9" s="1"/>
  <c r="CZ40" i="9" s="1"/>
  <c r="DA40" i="9" s="1"/>
  <c r="DB40" i="9" s="1"/>
  <c r="DC40" i="9" s="1"/>
  <c r="DD40" i="9" s="1"/>
  <c r="DE40" i="9" s="1"/>
  <c r="DF40" i="9" s="1"/>
  <c r="DG40" i="9" s="1"/>
  <c r="DH40" i="9" s="1"/>
  <c r="DI40" i="9" s="1"/>
  <c r="DJ40" i="9" s="1"/>
  <c r="DK40" i="9" s="1"/>
  <c r="DL40" i="9" s="1"/>
  <c r="DM40" i="9" s="1"/>
  <c r="DN40" i="9" s="1"/>
  <c r="DO40" i="9" s="1"/>
  <c r="DP40" i="9" s="1"/>
  <c r="DQ40" i="9" s="1"/>
  <c r="DR40" i="9" s="1"/>
  <c r="DS40" i="9" s="1"/>
  <c r="DT40" i="9" s="1"/>
  <c r="DU40" i="9" s="1"/>
  <c r="DV40" i="9" s="1"/>
  <c r="DW40" i="9" s="1"/>
  <c r="DX40" i="9" s="1"/>
  <c r="DY40" i="9" s="1"/>
  <c r="DZ40" i="9" s="1"/>
  <c r="EA40" i="9" s="1"/>
  <c r="EB40" i="9" s="1"/>
  <c r="EC40" i="9" s="1"/>
  <c r="ED40" i="9" s="1"/>
  <c r="EE40" i="9" s="1"/>
  <c r="EF40" i="9" s="1"/>
  <c r="EG40" i="9" s="1"/>
  <c r="EH40" i="9" s="1"/>
  <c r="EI40" i="9" s="1"/>
  <c r="EJ40" i="9" s="1"/>
  <c r="EK40" i="9" s="1"/>
  <c r="EL40" i="9" s="1"/>
  <c r="EM40" i="9" s="1"/>
  <c r="EN40" i="9" s="1"/>
  <c r="EO40" i="9" s="1"/>
  <c r="EP40" i="9" s="1"/>
  <c r="EQ40" i="9" s="1"/>
  <c r="ER40" i="9" s="1"/>
  <c r="F19" i="18"/>
  <c r="CC40" i="12"/>
  <c r="CD40" i="12" s="1"/>
  <c r="CE40" i="12" s="1"/>
  <c r="CF40" i="12" s="1"/>
  <c r="CG40" i="12" s="1"/>
  <c r="CH40" i="12" s="1"/>
  <c r="CI40" i="12" s="1"/>
  <c r="CJ40" i="12" s="1"/>
  <c r="CK40" i="12" s="1"/>
  <c r="CL40" i="12" s="1"/>
  <c r="CM40" i="12" s="1"/>
  <c r="CN40" i="12" s="1"/>
  <c r="CO40" i="12" s="1"/>
  <c r="CP40" i="12" s="1"/>
  <c r="CQ40" i="12" s="1"/>
  <c r="CR40" i="12" s="1"/>
  <c r="CS40" i="12" s="1"/>
  <c r="CT40" i="12" s="1"/>
  <c r="CU40" i="12" s="1"/>
  <c r="CV40" i="12" s="1"/>
  <c r="CW40" i="12" s="1"/>
  <c r="CX40" i="12" s="1"/>
  <c r="CY40" i="12" s="1"/>
  <c r="CZ40" i="12" s="1"/>
  <c r="DA40" i="12" s="1"/>
  <c r="DB40" i="12" s="1"/>
  <c r="DC40" i="12" s="1"/>
  <c r="DD40" i="12" s="1"/>
  <c r="DE40" i="12" s="1"/>
  <c r="DF40" i="12" s="1"/>
  <c r="DG40" i="12" s="1"/>
  <c r="DH40" i="12" s="1"/>
  <c r="DI40" i="12" s="1"/>
  <c r="DJ40" i="12" s="1"/>
  <c r="DK40" i="12" s="1"/>
  <c r="DL40" i="12" s="1"/>
  <c r="DM40" i="12" s="1"/>
  <c r="DN40" i="12" s="1"/>
  <c r="DO40" i="12" s="1"/>
  <c r="DP40" i="12" s="1"/>
  <c r="DQ40" i="12" s="1"/>
  <c r="DR40" i="12" s="1"/>
  <c r="DS40" i="12" s="1"/>
  <c r="DT40" i="12" s="1"/>
  <c r="DU40" i="12" s="1"/>
  <c r="DV40" i="12" s="1"/>
  <c r="DW40" i="12" s="1"/>
  <c r="DX40" i="12" s="1"/>
  <c r="DY40" i="12" s="1"/>
  <c r="DZ40" i="12" s="1"/>
  <c r="EA40" i="12" s="1"/>
  <c r="EB40" i="12" s="1"/>
  <c r="EC40" i="12" s="1"/>
  <c r="ED40" i="12" s="1"/>
  <c r="EE40" i="12" s="1"/>
  <c r="EF40" i="12" s="1"/>
  <c r="EG40" i="12" s="1"/>
  <c r="EH40" i="12" s="1"/>
  <c r="EI40" i="12" s="1"/>
  <c r="EJ40" i="12" s="1"/>
  <c r="EK40" i="12" s="1"/>
  <c r="EL40" i="12" s="1"/>
  <c r="EM40" i="12" s="1"/>
  <c r="EN40" i="12" s="1"/>
  <c r="EO40" i="12" s="1"/>
  <c r="F27" i="18"/>
  <c r="FD84" i="23"/>
  <c r="Z86" i="26"/>
  <c r="EX87" i="11"/>
  <c r="FE82" i="11"/>
  <c r="I84" i="12"/>
  <c r="FO86" i="11"/>
  <c r="P84" i="8"/>
  <c r="D79" i="21"/>
  <c r="E79" i="21" s="1"/>
  <c r="F79" i="21" s="1"/>
  <c r="G79" i="21" s="1"/>
  <c r="H79" i="21" s="1"/>
  <c r="I79" i="21" s="1"/>
  <c r="J79" i="21" s="1"/>
  <c r="K79" i="21" s="1"/>
  <c r="L79" i="21" s="1"/>
  <c r="M79" i="21" s="1"/>
  <c r="N79" i="21" s="1"/>
  <c r="O79" i="21" s="1"/>
  <c r="P79" i="21" s="1"/>
  <c r="Q79" i="21" s="1"/>
  <c r="R79" i="21" s="1"/>
  <c r="S79" i="21" s="1"/>
  <c r="T79" i="21" s="1"/>
  <c r="U79" i="21" s="1"/>
  <c r="V79" i="21" s="1"/>
  <c r="W79" i="21" s="1"/>
  <c r="X79" i="21" s="1"/>
  <c r="Y79" i="21" s="1"/>
  <c r="Z79" i="21" s="1"/>
  <c r="D80" i="21"/>
  <c r="E80" i="21" s="1"/>
  <c r="F80" i="21" s="1"/>
  <c r="G80" i="21" s="1"/>
  <c r="H80" i="21" s="1"/>
  <c r="I80" i="21" s="1"/>
  <c r="J80" i="21" s="1"/>
  <c r="K80" i="21" s="1"/>
  <c r="L80" i="21" s="1"/>
  <c r="M80" i="21" s="1"/>
  <c r="N80" i="21" s="1"/>
  <c r="O80" i="21" s="1"/>
  <c r="P80" i="21" s="1"/>
  <c r="Q80" i="21" s="1"/>
  <c r="R80" i="21" s="1"/>
  <c r="S80" i="21" s="1"/>
  <c r="T80" i="21" s="1"/>
  <c r="U80" i="21" s="1"/>
  <c r="V80" i="21" s="1"/>
  <c r="W80" i="21" s="1"/>
  <c r="X80" i="21" s="1"/>
  <c r="Y80" i="21" s="1"/>
  <c r="Z80" i="21" s="1"/>
  <c r="CC40" i="11"/>
  <c r="CD40" i="11" s="1"/>
  <c r="CE40" i="11" s="1"/>
  <c r="CF40" i="11" s="1"/>
  <c r="CG40" i="11" s="1"/>
  <c r="CH40" i="11" s="1"/>
  <c r="CI40" i="11" s="1"/>
  <c r="CJ40" i="11" s="1"/>
  <c r="CK40" i="11" s="1"/>
  <c r="CL40" i="11" s="1"/>
  <c r="CM40" i="11" s="1"/>
  <c r="CN40" i="11" s="1"/>
  <c r="CO40" i="11" s="1"/>
  <c r="CP40" i="11" s="1"/>
  <c r="CQ40" i="11" s="1"/>
  <c r="CR40" i="11" s="1"/>
  <c r="CS40" i="11" s="1"/>
  <c r="CT40" i="11" s="1"/>
  <c r="CU40" i="11" s="1"/>
  <c r="CV40" i="11" s="1"/>
  <c r="CW40" i="11" s="1"/>
  <c r="CX40" i="11" s="1"/>
  <c r="CY40" i="11" s="1"/>
  <c r="CZ40" i="11" s="1"/>
  <c r="DA40" i="11" s="1"/>
  <c r="DB40" i="11" s="1"/>
  <c r="DC40" i="11" s="1"/>
  <c r="DD40" i="11" s="1"/>
  <c r="DE40" i="11" s="1"/>
  <c r="DF40" i="11" s="1"/>
  <c r="DG40" i="11" s="1"/>
  <c r="DH40" i="11" s="1"/>
  <c r="DI40" i="11" s="1"/>
  <c r="DJ40" i="11" s="1"/>
  <c r="DK40" i="11" s="1"/>
  <c r="DL40" i="11" s="1"/>
  <c r="DM40" i="11" s="1"/>
  <c r="DN40" i="11" s="1"/>
  <c r="DO40" i="11" s="1"/>
  <c r="DP40" i="11" s="1"/>
  <c r="DQ40" i="11" s="1"/>
  <c r="DR40" i="11" s="1"/>
  <c r="DS40" i="11" s="1"/>
  <c r="DT40" i="11" s="1"/>
  <c r="DU40" i="11" s="1"/>
  <c r="DV40" i="11" s="1"/>
  <c r="DW40" i="11" s="1"/>
  <c r="DX40" i="11" s="1"/>
  <c r="DY40" i="11" s="1"/>
  <c r="DZ40" i="11" s="1"/>
  <c r="EA40" i="11" s="1"/>
  <c r="EB40" i="11" s="1"/>
  <c r="EC40" i="11" s="1"/>
  <c r="ED40" i="11" s="1"/>
  <c r="EE40" i="11" s="1"/>
  <c r="EF40" i="11" s="1"/>
  <c r="EG40" i="11" s="1"/>
  <c r="EH40" i="11" s="1"/>
  <c r="EI40" i="11" s="1"/>
  <c r="EJ40" i="11" s="1"/>
  <c r="EK40" i="11" s="1"/>
  <c r="EL40" i="11" s="1"/>
  <c r="EM40" i="11" s="1"/>
  <c r="EN40" i="11" s="1"/>
  <c r="EO40" i="11" s="1"/>
  <c r="F23" i="18"/>
  <c r="CC38" i="2"/>
  <c r="CD38" i="2" s="1"/>
  <c r="CE38" i="2" s="1"/>
  <c r="CF38" i="2" s="1"/>
  <c r="CG38" i="2" s="1"/>
  <c r="CH38" i="2" s="1"/>
  <c r="CI38" i="2" s="1"/>
  <c r="CJ38" i="2" s="1"/>
  <c r="CK38" i="2" s="1"/>
  <c r="CL38" i="2" s="1"/>
  <c r="CM38" i="2" s="1"/>
  <c r="CN38" i="2" s="1"/>
  <c r="CO38" i="2" s="1"/>
  <c r="CP38" i="2" s="1"/>
  <c r="CQ38" i="2" s="1"/>
  <c r="CR38" i="2" s="1"/>
  <c r="CS38" i="2" s="1"/>
  <c r="CT38" i="2" s="1"/>
  <c r="CU38" i="2" s="1"/>
  <c r="CV38" i="2" s="1"/>
  <c r="CW38" i="2" s="1"/>
  <c r="CX38" i="2" s="1"/>
  <c r="CY38" i="2" s="1"/>
  <c r="CZ38" i="2" s="1"/>
  <c r="DA38" i="2" s="1"/>
  <c r="DB38" i="2" s="1"/>
  <c r="DC38" i="2" s="1"/>
  <c r="DD38" i="2" s="1"/>
  <c r="DE38" i="2" s="1"/>
  <c r="DF38" i="2" s="1"/>
  <c r="DG38" i="2" s="1"/>
  <c r="DH38" i="2" s="1"/>
  <c r="DI38" i="2" s="1"/>
  <c r="DJ38" i="2" s="1"/>
  <c r="DK38" i="2" s="1"/>
  <c r="DL38" i="2" s="1"/>
  <c r="DM38" i="2" s="1"/>
  <c r="DN38" i="2" s="1"/>
  <c r="DO38" i="2" s="1"/>
  <c r="DP38" i="2" s="1"/>
  <c r="DQ38" i="2" s="1"/>
  <c r="DR38" i="2" s="1"/>
  <c r="DS38" i="2" s="1"/>
  <c r="DT38" i="2" s="1"/>
  <c r="DU38" i="2" s="1"/>
  <c r="DV38" i="2" s="1"/>
  <c r="DW38" i="2" s="1"/>
  <c r="DX38" i="2" s="1"/>
  <c r="DY38" i="2" s="1"/>
  <c r="DZ38" i="2" s="1"/>
  <c r="EA38" i="2" s="1"/>
  <c r="EB38" i="2" s="1"/>
  <c r="EC38" i="2" s="1"/>
  <c r="ED38" i="2" s="1"/>
  <c r="EE38" i="2" s="1"/>
  <c r="EF38" i="2" s="1"/>
  <c r="EG38" i="2" s="1"/>
  <c r="EH38" i="2" s="1"/>
  <c r="EI38" i="2" s="1"/>
  <c r="EJ38" i="2" s="1"/>
  <c r="EK38" i="2" s="1"/>
  <c r="EL38" i="2" s="1"/>
  <c r="EM38" i="2" s="1"/>
  <c r="EN38" i="2" s="1"/>
  <c r="EO38" i="2" s="1"/>
  <c r="EP38" i="2" s="1"/>
  <c r="EQ38" i="2" s="1"/>
  <c r="ER38" i="2" s="1"/>
  <c r="C11" i="18"/>
  <c r="CC40" i="24"/>
  <c r="CD40" i="24" s="1"/>
  <c r="CE40" i="24" s="1"/>
  <c r="CF40" i="24" s="1"/>
  <c r="CG40" i="24" s="1"/>
  <c r="CH40" i="24" s="1"/>
  <c r="CI40" i="24" s="1"/>
  <c r="CJ40" i="24" s="1"/>
  <c r="CK40" i="24" s="1"/>
  <c r="CL40" i="24" s="1"/>
  <c r="CM40" i="24" s="1"/>
  <c r="CN40" i="24" s="1"/>
  <c r="CO40" i="24" s="1"/>
  <c r="CP40" i="24" s="1"/>
  <c r="CQ40" i="24" s="1"/>
  <c r="CR40" i="24" s="1"/>
  <c r="CS40" i="24" s="1"/>
  <c r="CT40" i="24" s="1"/>
  <c r="CU40" i="24" s="1"/>
  <c r="CV40" i="24" s="1"/>
  <c r="CW40" i="24" s="1"/>
  <c r="CX40" i="24" s="1"/>
  <c r="CY40" i="24" s="1"/>
  <c r="CZ40" i="24" s="1"/>
  <c r="DA40" i="24" s="1"/>
  <c r="DB40" i="24" s="1"/>
  <c r="DC40" i="24" s="1"/>
  <c r="DD40" i="24" s="1"/>
  <c r="DE40" i="24" s="1"/>
  <c r="DF40" i="24" s="1"/>
  <c r="DG40" i="24" s="1"/>
  <c r="DH40" i="24" s="1"/>
  <c r="DI40" i="24" s="1"/>
  <c r="DJ40" i="24" s="1"/>
  <c r="DK40" i="24" s="1"/>
  <c r="DL40" i="24" s="1"/>
  <c r="DM40" i="24" s="1"/>
  <c r="DN40" i="24" s="1"/>
  <c r="DO40" i="24" s="1"/>
  <c r="DP40" i="24" s="1"/>
  <c r="DQ40" i="24" s="1"/>
  <c r="DR40" i="24" s="1"/>
  <c r="DS40" i="24" s="1"/>
  <c r="DT40" i="24" s="1"/>
  <c r="DU40" i="24" s="1"/>
  <c r="DV40" i="24" s="1"/>
  <c r="DW40" i="24" s="1"/>
  <c r="DX40" i="24" s="1"/>
  <c r="DY40" i="24" s="1"/>
  <c r="DZ40" i="24" s="1"/>
  <c r="EA40" i="24" s="1"/>
  <c r="EB40" i="24" s="1"/>
  <c r="EC40" i="24" s="1"/>
  <c r="ED40" i="24" s="1"/>
  <c r="EE40" i="24" s="1"/>
  <c r="EF40" i="24" s="1"/>
  <c r="EG40" i="24" s="1"/>
  <c r="EH40" i="24" s="1"/>
  <c r="EI40" i="24" s="1"/>
  <c r="EJ40" i="24" s="1"/>
  <c r="EK40" i="24" s="1"/>
  <c r="EL40" i="24" s="1"/>
  <c r="EM40" i="24" s="1"/>
  <c r="EN40" i="24" s="1"/>
  <c r="EO40" i="24" s="1"/>
  <c r="EP40" i="24" s="1"/>
  <c r="EQ40" i="24" s="1"/>
  <c r="ER40" i="24" s="1"/>
  <c r="F21" i="18"/>
  <c r="CC40" i="25"/>
  <c r="CD40" i="25" s="1"/>
  <c r="CE40" i="25" s="1"/>
  <c r="CF40" i="25" s="1"/>
  <c r="CG40" i="25" s="1"/>
  <c r="CH40" i="25" s="1"/>
  <c r="CI40" i="25" s="1"/>
  <c r="CJ40" i="25" s="1"/>
  <c r="CK40" i="25" s="1"/>
  <c r="CL40" i="25" s="1"/>
  <c r="CM40" i="25" s="1"/>
  <c r="CN40" i="25" s="1"/>
  <c r="CO40" i="25" s="1"/>
  <c r="CP40" i="25" s="1"/>
  <c r="CQ40" i="25" s="1"/>
  <c r="CR40" i="25" s="1"/>
  <c r="CS40" i="25" s="1"/>
  <c r="CT40" i="25" s="1"/>
  <c r="CU40" i="25" s="1"/>
  <c r="CV40" i="25" s="1"/>
  <c r="CW40" i="25" s="1"/>
  <c r="CX40" i="25" s="1"/>
  <c r="CY40" i="25" s="1"/>
  <c r="CZ40" i="25" s="1"/>
  <c r="DA40" i="25" s="1"/>
  <c r="DB40" i="25" s="1"/>
  <c r="DC40" i="25" s="1"/>
  <c r="DD40" i="25" s="1"/>
  <c r="DE40" i="25" s="1"/>
  <c r="DF40" i="25" s="1"/>
  <c r="DG40" i="25" s="1"/>
  <c r="DH40" i="25" s="1"/>
  <c r="DI40" i="25" s="1"/>
  <c r="DJ40" i="25" s="1"/>
  <c r="DK40" i="25" s="1"/>
  <c r="DL40" i="25" s="1"/>
  <c r="DM40" i="25" s="1"/>
  <c r="DN40" i="25" s="1"/>
  <c r="DO40" i="25" s="1"/>
  <c r="DP40" i="25" s="1"/>
  <c r="DQ40" i="25" s="1"/>
  <c r="DR40" i="25" s="1"/>
  <c r="DS40" i="25" s="1"/>
  <c r="DT40" i="25" s="1"/>
  <c r="DU40" i="25" s="1"/>
  <c r="DV40" i="25" s="1"/>
  <c r="DW40" i="25" s="1"/>
  <c r="DX40" i="25" s="1"/>
  <c r="DY40" i="25" s="1"/>
  <c r="DZ40" i="25" s="1"/>
  <c r="EA40" i="25" s="1"/>
  <c r="EB40" i="25" s="1"/>
  <c r="EC40" i="25" s="1"/>
  <c r="ED40" i="25" s="1"/>
  <c r="EE40" i="25" s="1"/>
  <c r="EF40" i="25" s="1"/>
  <c r="EG40" i="25" s="1"/>
  <c r="EH40" i="25" s="1"/>
  <c r="F25" i="18"/>
  <c r="CC38" i="22"/>
  <c r="CD38" i="22" s="1"/>
  <c r="CE38" i="22" s="1"/>
  <c r="CF38" i="22" s="1"/>
  <c r="CG38" i="22" s="1"/>
  <c r="CH38" i="22" s="1"/>
  <c r="CI38" i="22" s="1"/>
  <c r="CJ38" i="22" s="1"/>
  <c r="CK38" i="22" s="1"/>
  <c r="CL38" i="22" s="1"/>
  <c r="CM38" i="22" s="1"/>
  <c r="CN38" i="22" s="1"/>
  <c r="CO38" i="22" s="1"/>
  <c r="CP38" i="22" s="1"/>
  <c r="CQ38" i="22" s="1"/>
  <c r="CR38" i="22" s="1"/>
  <c r="CS38" i="22" s="1"/>
  <c r="CT38" i="22" s="1"/>
  <c r="CU38" i="22" s="1"/>
  <c r="CV38" i="22" s="1"/>
  <c r="CW38" i="22" s="1"/>
  <c r="CX38" i="22" s="1"/>
  <c r="CY38" i="22" s="1"/>
  <c r="CZ38" i="22" s="1"/>
  <c r="DA38" i="22" s="1"/>
  <c r="DB38" i="22" s="1"/>
  <c r="DC38" i="22" s="1"/>
  <c r="DD38" i="22" s="1"/>
  <c r="DE38" i="22" s="1"/>
  <c r="DF38" i="22" s="1"/>
  <c r="DG38" i="22" s="1"/>
  <c r="DH38" i="22" s="1"/>
  <c r="DI38" i="22" s="1"/>
  <c r="DJ38" i="22" s="1"/>
  <c r="DK38" i="22" s="1"/>
  <c r="DL38" i="22" s="1"/>
  <c r="DM38" i="22" s="1"/>
  <c r="DN38" i="22" s="1"/>
  <c r="DO38" i="22" s="1"/>
  <c r="DP38" i="22" s="1"/>
  <c r="DQ38" i="22" s="1"/>
  <c r="DR38" i="22" s="1"/>
  <c r="DS38" i="22" s="1"/>
  <c r="DT38" i="22" s="1"/>
  <c r="DU38" i="22" s="1"/>
  <c r="DV38" i="22" s="1"/>
  <c r="DW38" i="22" s="1"/>
  <c r="DX38" i="22" s="1"/>
  <c r="DY38" i="22" s="1"/>
  <c r="DZ38" i="22" s="1"/>
  <c r="EA38" i="22" s="1"/>
  <c r="EB38" i="22" s="1"/>
  <c r="EC38" i="22" s="1"/>
  <c r="ED38" i="22" s="1"/>
  <c r="EE38" i="22" s="1"/>
  <c r="EF38" i="22" s="1"/>
  <c r="EG38" i="22" s="1"/>
  <c r="EH38" i="22" s="1"/>
  <c r="EI38" i="22" s="1"/>
  <c r="EJ38" i="22" s="1"/>
  <c r="EK38" i="22" s="1"/>
  <c r="EL38" i="22" s="1"/>
  <c r="EM38" i="22" s="1"/>
  <c r="EN38" i="22" s="1"/>
  <c r="EO38" i="22" s="1"/>
  <c r="EP38" i="22" s="1"/>
  <c r="EQ38" i="22" s="1"/>
  <c r="ER38" i="22" s="1"/>
  <c r="C13" i="18"/>
  <c r="C14" i="18" s="1"/>
  <c r="CC40" i="23"/>
  <c r="CD40" i="23" s="1"/>
  <c r="CE40" i="23" s="1"/>
  <c r="CF40" i="23" s="1"/>
  <c r="CG40" i="23" s="1"/>
  <c r="CH40" i="23" s="1"/>
  <c r="CI40" i="23" s="1"/>
  <c r="CJ40" i="23" s="1"/>
  <c r="CK40" i="23" s="1"/>
  <c r="CL40" i="23" s="1"/>
  <c r="CM40" i="23" s="1"/>
  <c r="CN40" i="23" s="1"/>
  <c r="CO40" i="23" s="1"/>
  <c r="CP40" i="23" s="1"/>
  <c r="CQ40" i="23" s="1"/>
  <c r="CR40" i="23" s="1"/>
  <c r="CS40" i="23" s="1"/>
  <c r="CT40" i="23" s="1"/>
  <c r="CU40" i="23" s="1"/>
  <c r="CV40" i="23" s="1"/>
  <c r="CW40" i="23" s="1"/>
  <c r="CX40" i="23" s="1"/>
  <c r="CY40" i="23" s="1"/>
  <c r="CZ40" i="23" s="1"/>
  <c r="DA40" i="23" s="1"/>
  <c r="DB40" i="23" s="1"/>
  <c r="DC40" i="23" s="1"/>
  <c r="DD40" i="23" s="1"/>
  <c r="DE40" i="23" s="1"/>
  <c r="DF40" i="23" s="1"/>
  <c r="DG40" i="23" s="1"/>
  <c r="DH40" i="23" s="1"/>
  <c r="DI40" i="23" s="1"/>
  <c r="DJ40" i="23" s="1"/>
  <c r="DK40" i="23" s="1"/>
  <c r="DL40" i="23" s="1"/>
  <c r="DM40" i="23" s="1"/>
  <c r="DN40" i="23" s="1"/>
  <c r="DO40" i="23" s="1"/>
  <c r="DP40" i="23" s="1"/>
  <c r="DQ40" i="23" s="1"/>
  <c r="DR40" i="23" s="1"/>
  <c r="DS40" i="23" s="1"/>
  <c r="DT40" i="23" s="1"/>
  <c r="DU40" i="23" s="1"/>
  <c r="DV40" i="23" s="1"/>
  <c r="DW40" i="23" s="1"/>
  <c r="DX40" i="23" s="1"/>
  <c r="DY40" i="23" s="1"/>
  <c r="DZ40" i="23" s="1"/>
  <c r="EA40" i="23" s="1"/>
  <c r="EB40" i="23" s="1"/>
  <c r="EC40" i="23" s="1"/>
  <c r="ED40" i="23" s="1"/>
  <c r="EE40" i="23" s="1"/>
  <c r="EF40" i="23" s="1"/>
  <c r="EG40" i="23" s="1"/>
  <c r="EH40" i="23" s="1"/>
  <c r="F17" i="18"/>
  <c r="CC40" i="21"/>
  <c r="CD40" i="21" s="1"/>
  <c r="CE40" i="21" s="1"/>
  <c r="CF40" i="21" s="1"/>
  <c r="CG40" i="21" s="1"/>
  <c r="CH40" i="21" s="1"/>
  <c r="CI40" i="21" s="1"/>
  <c r="CJ40" i="21" s="1"/>
  <c r="CK40" i="21" s="1"/>
  <c r="CL40" i="21" s="1"/>
  <c r="CM40" i="21" s="1"/>
  <c r="CN40" i="21" s="1"/>
  <c r="CO40" i="21" s="1"/>
  <c r="CP40" i="21" s="1"/>
  <c r="CQ40" i="21" s="1"/>
  <c r="CR40" i="21" s="1"/>
  <c r="CS40" i="21" s="1"/>
  <c r="CT40" i="21" s="1"/>
  <c r="CU40" i="21" s="1"/>
  <c r="CV40" i="21" s="1"/>
  <c r="CW40" i="21" s="1"/>
  <c r="CX40" i="21" s="1"/>
  <c r="CY40" i="21" s="1"/>
  <c r="CZ40" i="21" s="1"/>
  <c r="DA40" i="21" s="1"/>
  <c r="DB40" i="21" s="1"/>
  <c r="DC40" i="21" s="1"/>
  <c r="DD40" i="21" s="1"/>
  <c r="DE40" i="21" s="1"/>
  <c r="DF40" i="21" s="1"/>
  <c r="DG40" i="21" s="1"/>
  <c r="DH40" i="21" s="1"/>
  <c r="DI40" i="21" s="1"/>
  <c r="DJ40" i="21" s="1"/>
  <c r="DK40" i="21" s="1"/>
  <c r="DL40" i="21" s="1"/>
  <c r="DM40" i="21" s="1"/>
  <c r="DN40" i="21" s="1"/>
  <c r="DO40" i="21" s="1"/>
  <c r="DP40" i="21" s="1"/>
  <c r="DQ40" i="21" s="1"/>
  <c r="DR40" i="21" s="1"/>
  <c r="DS40" i="21" s="1"/>
  <c r="DT40" i="21" s="1"/>
  <c r="DU40" i="21" s="1"/>
  <c r="DV40" i="21" s="1"/>
  <c r="DW40" i="21" s="1"/>
  <c r="DX40" i="21" s="1"/>
  <c r="DY40" i="21" s="1"/>
  <c r="DZ40" i="21" s="1"/>
  <c r="EA40" i="21" s="1"/>
  <c r="EB40" i="21" s="1"/>
  <c r="EC40" i="21" s="1"/>
  <c r="ED40" i="21" s="1"/>
  <c r="EE40" i="21" s="1"/>
  <c r="EF40" i="21" s="1"/>
  <c r="EG40" i="21" s="1"/>
  <c r="EH40" i="21" s="1"/>
  <c r="EI40" i="21" s="1"/>
  <c r="EJ40" i="21" s="1"/>
  <c r="EK40" i="21" s="1"/>
  <c r="EL40" i="21" s="1"/>
  <c r="EM40" i="21" s="1"/>
  <c r="EN40" i="21" s="1"/>
  <c r="EO40" i="21" s="1"/>
  <c r="EP40" i="21" s="1"/>
  <c r="F9" i="18"/>
  <c r="CC40" i="1"/>
  <c r="CD40" i="1" s="1"/>
  <c r="CE40" i="1" s="1"/>
  <c r="CF40" i="1" s="1"/>
  <c r="CG40" i="1" s="1"/>
  <c r="CH40" i="1" s="1"/>
  <c r="CI40" i="1" s="1"/>
  <c r="CJ40" i="1" s="1"/>
  <c r="CK40" i="1" s="1"/>
  <c r="CL40" i="1" s="1"/>
  <c r="CM40" i="1" s="1"/>
  <c r="CN40" i="1" s="1"/>
  <c r="CO40" i="1" s="1"/>
  <c r="CP40" i="1" s="1"/>
  <c r="CQ40" i="1" s="1"/>
  <c r="CR40" i="1" s="1"/>
  <c r="CS40" i="1" s="1"/>
  <c r="CT40" i="1" s="1"/>
  <c r="CU40" i="1" s="1"/>
  <c r="CV40" i="1" s="1"/>
  <c r="CW40" i="1" s="1"/>
  <c r="CX40" i="1" s="1"/>
  <c r="CY40" i="1" s="1"/>
  <c r="CZ40" i="1" s="1"/>
  <c r="DA40" i="1" s="1"/>
  <c r="DB40" i="1" s="1"/>
  <c r="DC40" i="1" s="1"/>
  <c r="DD40" i="1" s="1"/>
  <c r="DE40" i="1" s="1"/>
  <c r="DF40" i="1" s="1"/>
  <c r="DG40" i="1" s="1"/>
  <c r="DH40" i="1" s="1"/>
  <c r="DI40" i="1" s="1"/>
  <c r="DJ40" i="1" s="1"/>
  <c r="DK40" i="1" s="1"/>
  <c r="DL40" i="1" s="1"/>
  <c r="DM40" i="1" s="1"/>
  <c r="DN40" i="1" s="1"/>
  <c r="DO40" i="1" s="1"/>
  <c r="DP40" i="1" s="1"/>
  <c r="DQ40" i="1" s="1"/>
  <c r="DR40" i="1" s="1"/>
  <c r="DS40" i="1" s="1"/>
  <c r="DT40" i="1" s="1"/>
  <c r="DU40" i="1" s="1"/>
  <c r="DV40" i="1" s="1"/>
  <c r="DW40" i="1" s="1"/>
  <c r="DX40" i="1" s="1"/>
  <c r="DY40" i="1" s="1"/>
  <c r="DZ40" i="1" s="1"/>
  <c r="EA40" i="1" s="1"/>
  <c r="EB40" i="1" s="1"/>
  <c r="EC40" i="1" s="1"/>
  <c r="ED40" i="1" s="1"/>
  <c r="EE40" i="1" s="1"/>
  <c r="EF40" i="1" s="1"/>
  <c r="EG40" i="1" s="1"/>
  <c r="EH40" i="1" s="1"/>
  <c r="EI40" i="1" s="1"/>
  <c r="EJ40" i="1" s="1"/>
  <c r="EK40" i="1" s="1"/>
  <c r="EL40" i="1" s="1"/>
  <c r="EM40" i="1" s="1"/>
  <c r="EN40" i="1" s="1"/>
  <c r="EO40" i="1" s="1"/>
  <c r="EP40" i="1" s="1"/>
  <c r="EQ40" i="1" s="1"/>
  <c r="ER40" i="1" s="1"/>
  <c r="ES40" i="1" s="1"/>
  <c r="ET40" i="1" s="1"/>
  <c r="EU40" i="1" s="1"/>
  <c r="F7" i="18"/>
  <c r="CN84" i="11"/>
  <c r="K84" i="26"/>
  <c r="P84" i="22"/>
  <c r="CN82" i="24"/>
  <c r="AZ87" i="24"/>
  <c r="FL85" i="21"/>
  <c r="S84" i="26"/>
  <c r="FE86" i="25"/>
  <c r="K87" i="26"/>
  <c r="S86" i="26"/>
  <c r="K82" i="26"/>
  <c r="S87" i="26"/>
  <c r="FL81" i="21"/>
  <c r="DI82" i="25"/>
  <c r="AJ82" i="11"/>
  <c r="AJ86" i="11"/>
  <c r="AJ87" i="11"/>
  <c r="DP86" i="22"/>
  <c r="DP87" i="22"/>
  <c r="DI87" i="25"/>
  <c r="BK82" i="22"/>
  <c r="DI86" i="25"/>
  <c r="FE87" i="25"/>
  <c r="BK86" i="22"/>
  <c r="FE82" i="25"/>
  <c r="AR82" i="24"/>
  <c r="DQ84" i="2"/>
  <c r="BS84" i="22"/>
  <c r="P86" i="22"/>
  <c r="AZ86" i="24"/>
  <c r="BK84" i="22"/>
  <c r="FP84" i="26"/>
  <c r="AZ82" i="24"/>
  <c r="FL83" i="21"/>
  <c r="DP82" i="22"/>
  <c r="FP87" i="26"/>
  <c r="DQ82" i="2"/>
  <c r="AR87" i="24"/>
  <c r="FP82" i="26"/>
  <c r="CN84" i="24"/>
  <c r="P82" i="22"/>
  <c r="DQ86" i="2"/>
  <c r="AR86" i="24"/>
  <c r="BT87" i="12"/>
  <c r="BT82" i="12"/>
  <c r="BT84" i="12"/>
  <c r="Z82" i="26"/>
  <c r="Z87" i="26"/>
  <c r="Y84" i="2"/>
  <c r="DJ86" i="11"/>
  <c r="FM86" i="2"/>
  <c r="FM84" i="2"/>
  <c r="DU84" i="25"/>
  <c r="BF87" i="11"/>
  <c r="FN82" i="11"/>
  <c r="FN87" i="11"/>
  <c r="FM82" i="2"/>
  <c r="DJ82" i="11"/>
  <c r="AX86" i="11"/>
  <c r="X82" i="9"/>
  <c r="EM87" i="22"/>
  <c r="FD86" i="22"/>
  <c r="BS87" i="22"/>
  <c r="BP86" i="26"/>
  <c r="BP87" i="26"/>
  <c r="DS87" i="26"/>
  <c r="AX82" i="11"/>
  <c r="Y82" i="2"/>
  <c r="DJ84" i="11"/>
  <c r="M86" i="24"/>
  <c r="M82" i="24"/>
  <c r="BS86" i="22"/>
  <c r="FN84" i="11"/>
  <c r="AX84" i="11"/>
  <c r="Y87" i="2"/>
  <c r="CN84" i="26"/>
  <c r="BF82" i="11"/>
  <c r="FD87" i="22"/>
  <c r="M87" i="24"/>
  <c r="DU87" i="25"/>
  <c r="BF84" i="11"/>
  <c r="X87" i="22"/>
  <c r="DU82" i="25"/>
  <c r="C58" i="26"/>
  <c r="DS86" i="26"/>
  <c r="CN82" i="26"/>
  <c r="DS84" i="26"/>
  <c r="EA87" i="26"/>
  <c r="CN87" i="26"/>
  <c r="EA86" i="26"/>
  <c r="BP82" i="26"/>
  <c r="EA84" i="26"/>
  <c r="H87" i="25"/>
  <c r="H84" i="25"/>
  <c r="H82" i="25"/>
  <c r="CN82" i="11"/>
  <c r="L86" i="11"/>
  <c r="L84" i="11"/>
  <c r="CN86" i="11"/>
  <c r="L82" i="11"/>
  <c r="CN87" i="24"/>
  <c r="X87" i="9"/>
  <c r="X84" i="9"/>
  <c r="FD82" i="22"/>
  <c r="X82" i="22"/>
  <c r="EM82" i="22"/>
  <c r="EM84" i="22"/>
  <c r="X84" i="22"/>
  <c r="FE82" i="2"/>
  <c r="FE87" i="2"/>
  <c r="FE86" i="2"/>
  <c r="C58" i="2"/>
  <c r="EC87" i="24"/>
  <c r="FM84" i="25"/>
  <c r="DL82" i="12"/>
  <c r="DI87" i="24"/>
  <c r="DI86" i="24"/>
  <c r="FR84" i="11"/>
  <c r="DL86" i="12"/>
  <c r="EP86" i="9"/>
  <c r="FR82" i="11"/>
  <c r="DS84" i="9"/>
  <c r="DS86" i="9"/>
  <c r="DS82" i="9"/>
  <c r="BK84" i="25"/>
  <c r="BP84" i="25"/>
  <c r="DQ87" i="24"/>
  <c r="BP82" i="25"/>
  <c r="Z87" i="23"/>
  <c r="FE84" i="23"/>
  <c r="Z86" i="23"/>
  <c r="EE82" i="2"/>
  <c r="BP86" i="25"/>
  <c r="DB86" i="12"/>
  <c r="EK87" i="25"/>
  <c r="EE82" i="24"/>
  <c r="EE84" i="24"/>
  <c r="FE82" i="23"/>
  <c r="EP82" i="9"/>
  <c r="EA87" i="24"/>
  <c r="L82" i="23"/>
  <c r="I82" i="26"/>
  <c r="ET82" i="11"/>
  <c r="EL82" i="23"/>
  <c r="EX86" i="12"/>
  <c r="DB84" i="26"/>
  <c r="W82" i="12"/>
  <c r="D81" i="11"/>
  <c r="E81" i="11" s="1"/>
  <c r="F81" i="11" s="1"/>
  <c r="G81" i="11" s="1"/>
  <c r="H81" i="11" s="1"/>
  <c r="I81" i="11" s="1"/>
  <c r="J81" i="11" s="1"/>
  <c r="K81" i="11" s="1"/>
  <c r="L81" i="11" s="1"/>
  <c r="M81" i="11" s="1"/>
  <c r="N81" i="11" s="1"/>
  <c r="O81" i="11" s="1"/>
  <c r="P81" i="11" s="1"/>
  <c r="Q81" i="11" s="1"/>
  <c r="R81" i="11" s="1"/>
  <c r="S81" i="11" s="1"/>
  <c r="T81" i="11" s="1"/>
  <c r="U81" i="11" s="1"/>
  <c r="V81" i="11" s="1"/>
  <c r="W81" i="11" s="1"/>
  <c r="X81" i="11" s="1"/>
  <c r="Y81" i="11" s="1"/>
  <c r="Z81" i="11" s="1"/>
  <c r="CB82" i="24"/>
  <c r="DI87" i="8"/>
  <c r="F83" i="11"/>
  <c r="G83" i="11" s="1"/>
  <c r="H83" i="11" s="1"/>
  <c r="I83" i="11" s="1"/>
  <c r="J83" i="11" s="1"/>
  <c r="K83" i="11" s="1"/>
  <c r="L83" i="11" s="1"/>
  <c r="M83" i="11" s="1"/>
  <c r="N83" i="11" s="1"/>
  <c r="O83" i="11" s="1"/>
  <c r="P83" i="11" s="1"/>
  <c r="Q83" i="11" s="1"/>
  <c r="R83" i="11" s="1"/>
  <c r="S83" i="11" s="1"/>
  <c r="T83" i="11" s="1"/>
  <c r="U83" i="11" s="1"/>
  <c r="V83" i="11" s="1"/>
  <c r="W83" i="11" s="1"/>
  <c r="X83" i="11" s="1"/>
  <c r="Y83" i="11" s="1"/>
  <c r="Z83" i="11" s="1"/>
  <c r="AM82" i="11"/>
  <c r="BI84" i="9"/>
  <c r="FI84" i="2"/>
  <c r="AR82" i="25"/>
  <c r="DP87" i="11"/>
  <c r="CB84" i="24"/>
  <c r="FS86" i="23"/>
  <c r="DD87" i="12"/>
  <c r="CG87" i="25"/>
  <c r="AR84" i="25"/>
  <c r="DD82" i="12"/>
  <c r="P87" i="11"/>
  <c r="CG86" i="25"/>
  <c r="FM87" i="25"/>
  <c r="DW84" i="8"/>
  <c r="CI86" i="2"/>
  <c r="DD84" i="12"/>
  <c r="FN87" i="24"/>
  <c r="O86" i="2"/>
  <c r="DS84" i="24"/>
  <c r="P86" i="11"/>
  <c r="G84" i="9"/>
  <c r="EK84" i="9"/>
  <c r="DS84" i="25"/>
  <c r="FE84" i="24"/>
  <c r="O87" i="2"/>
  <c r="DS87" i="25"/>
  <c r="FE82" i="24"/>
  <c r="AR87" i="25"/>
  <c r="V84" i="11"/>
  <c r="I86" i="21"/>
  <c r="S84" i="22"/>
  <c r="FE84" i="9"/>
  <c r="DS82" i="25"/>
  <c r="DW87" i="8"/>
  <c r="FE86" i="24"/>
  <c r="I85" i="21"/>
  <c r="V82" i="11"/>
  <c r="EL86" i="11"/>
  <c r="CN82" i="8"/>
  <c r="I84" i="24"/>
  <c r="K84" i="1"/>
  <c r="EY82" i="1"/>
  <c r="U86" i="2"/>
  <c r="DW84" i="23"/>
  <c r="ES83" i="21"/>
  <c r="K84" i="8"/>
  <c r="ER87" i="2"/>
  <c r="DQ84" i="8"/>
  <c r="EU82" i="2"/>
  <c r="EY86" i="1"/>
  <c r="O82" i="2"/>
  <c r="FG84" i="23"/>
  <c r="L87" i="23"/>
  <c r="BS87" i="1"/>
  <c r="EU86" i="2"/>
  <c r="S87" i="2"/>
  <c r="FG87" i="8"/>
  <c r="AL86" i="23"/>
  <c r="CI82" i="2"/>
  <c r="S82" i="2"/>
  <c r="EU87" i="2"/>
  <c r="I81" i="21"/>
  <c r="BS84" i="2"/>
  <c r="EA86" i="2"/>
  <c r="F84" i="2"/>
  <c r="CI87" i="2"/>
  <c r="Q82" i="23"/>
  <c r="EE84" i="8"/>
  <c r="CU84" i="1"/>
  <c r="T87" i="22"/>
  <c r="AM86" i="22"/>
  <c r="DR82" i="23"/>
  <c r="DW86" i="8"/>
  <c r="S84" i="2"/>
  <c r="K87" i="1"/>
  <c r="DR86" i="23"/>
  <c r="O84" i="8"/>
  <c r="DR87" i="23"/>
  <c r="BS87" i="2"/>
  <c r="DJ87" i="23"/>
  <c r="K86" i="1"/>
  <c r="AJ86" i="23"/>
  <c r="L84" i="23"/>
  <c r="BS86" i="1"/>
  <c r="FR88" i="11"/>
  <c r="FQ88" i="11" s="1"/>
  <c r="FP88" i="11" s="1"/>
  <c r="FG84" i="8"/>
  <c r="O87" i="8"/>
  <c r="EZ85" i="21"/>
  <c r="Y86" i="22"/>
  <c r="EE81" i="21"/>
  <c r="EL82" i="2"/>
  <c r="FO82" i="1"/>
  <c r="EX82" i="23"/>
  <c r="FK84" i="2"/>
  <c r="AU82" i="23"/>
  <c r="Y81" i="21"/>
  <c r="FS87" i="2"/>
  <c r="FS88" i="2" s="1"/>
  <c r="AM84" i="2"/>
  <c r="F84" i="1"/>
  <c r="L82" i="22"/>
  <c r="O87" i="1"/>
  <c r="FG82" i="23"/>
  <c r="BZ87" i="12"/>
  <c r="EJ87" i="9"/>
  <c r="EJ86" i="1"/>
  <c r="CI82" i="11"/>
  <c r="K82" i="8"/>
  <c r="L82" i="9"/>
  <c r="EL84" i="11"/>
  <c r="CV82" i="11"/>
  <c r="DU86" i="23"/>
  <c r="EC87" i="8"/>
  <c r="BI82" i="9"/>
  <c r="FK87" i="8"/>
  <c r="AX87" i="1"/>
  <c r="BF86" i="26"/>
  <c r="D87" i="11"/>
  <c r="ED87" i="1"/>
  <c r="ED86" i="1"/>
  <c r="DB83" i="21"/>
  <c r="AX82" i="1"/>
  <c r="EA84" i="2"/>
  <c r="D84" i="11"/>
  <c r="FK87" i="9"/>
  <c r="AR82" i="2"/>
  <c r="D59" i="23"/>
  <c r="DQ82" i="24"/>
  <c r="CI81" i="21"/>
  <c r="AS86" i="24"/>
  <c r="D86" i="11"/>
  <c r="FF86" i="26"/>
  <c r="EJ86" i="22"/>
  <c r="AX86" i="1"/>
  <c r="D85" i="11"/>
  <c r="E85" i="11" s="1"/>
  <c r="F85" i="11" s="1"/>
  <c r="G85" i="11" s="1"/>
  <c r="H85" i="11" s="1"/>
  <c r="I85" i="11" s="1"/>
  <c r="J85" i="11" s="1"/>
  <c r="K85" i="11" s="1"/>
  <c r="L85" i="11" s="1"/>
  <c r="M85" i="11" s="1"/>
  <c r="N85" i="11" s="1"/>
  <c r="O85" i="11" s="1"/>
  <c r="P85" i="11" s="1"/>
  <c r="Q85" i="11" s="1"/>
  <c r="R85" i="11" s="1"/>
  <c r="S85" i="11" s="1"/>
  <c r="T85" i="11" s="1"/>
  <c r="U85" i="11" s="1"/>
  <c r="V85" i="11" s="1"/>
  <c r="W85" i="11" s="1"/>
  <c r="X85" i="11" s="1"/>
  <c r="Y85" i="11" s="1"/>
  <c r="Z85" i="11" s="1"/>
  <c r="ED82" i="1"/>
  <c r="AO86" i="1"/>
  <c r="D80" i="11"/>
  <c r="E80" i="11" s="1"/>
  <c r="F80" i="11" s="1"/>
  <c r="G80" i="11" s="1"/>
  <c r="H80" i="11" s="1"/>
  <c r="I80" i="11" s="1"/>
  <c r="J80" i="11" s="1"/>
  <c r="K80" i="11" s="1"/>
  <c r="L80" i="11" s="1"/>
  <c r="M80" i="11" s="1"/>
  <c r="N80" i="11" s="1"/>
  <c r="O80" i="11" s="1"/>
  <c r="P80" i="11" s="1"/>
  <c r="Q80" i="11" s="1"/>
  <c r="R80" i="11" s="1"/>
  <c r="S80" i="11" s="1"/>
  <c r="T80" i="11" s="1"/>
  <c r="U80" i="11" s="1"/>
  <c r="V80" i="11" s="1"/>
  <c r="W80" i="11" s="1"/>
  <c r="X80" i="11" s="1"/>
  <c r="Y80" i="11" s="1"/>
  <c r="Z80" i="11" s="1"/>
  <c r="CV84" i="11"/>
  <c r="D82" i="11"/>
  <c r="CV86" i="11"/>
  <c r="BZ84" i="12"/>
  <c r="DJ86" i="23"/>
  <c r="CV82" i="2"/>
  <c r="K82" i="2"/>
  <c r="AO82" i="8"/>
  <c r="AJ86" i="25"/>
  <c r="EL82" i="26"/>
  <c r="DQ86" i="24"/>
  <c r="AS87" i="24"/>
  <c r="DX87" i="24"/>
  <c r="CB86" i="24"/>
  <c r="AZ84" i="22"/>
  <c r="E55" i="11"/>
  <c r="E58" i="11" s="1"/>
  <c r="DD84" i="1"/>
  <c r="FK86" i="8"/>
  <c r="EX84" i="23"/>
  <c r="Y82" i="23"/>
  <c r="EL82" i="11"/>
  <c r="BZ82" i="12"/>
  <c r="DB84" i="9"/>
  <c r="DD87" i="9"/>
  <c r="DQ82" i="8"/>
  <c r="D87" i="9"/>
  <c r="AM82" i="8"/>
  <c r="CV86" i="2"/>
  <c r="AJ87" i="25"/>
  <c r="AS84" i="24"/>
  <c r="EX87" i="12"/>
  <c r="EX82" i="12"/>
  <c r="T82" i="9"/>
  <c r="T87" i="9"/>
  <c r="FQ87" i="25"/>
  <c r="FQ84" i="25"/>
  <c r="FQ82" i="25"/>
  <c r="FQ86" i="25"/>
  <c r="AU87" i="2"/>
  <c r="AU84" i="2"/>
  <c r="EK87" i="24"/>
  <c r="EK86" i="24"/>
  <c r="V85" i="21"/>
  <c r="V86" i="21"/>
  <c r="V83" i="21"/>
  <c r="V81" i="21"/>
  <c r="EF84" i="2"/>
  <c r="EF86" i="2"/>
  <c r="EF82" i="2"/>
  <c r="EK82" i="24"/>
  <c r="BN87" i="12"/>
  <c r="BN84" i="12"/>
  <c r="BN82" i="12"/>
  <c r="BN86" i="12"/>
  <c r="CH87" i="12"/>
  <c r="CH82" i="12"/>
  <c r="FN87" i="22"/>
  <c r="FN84" i="22"/>
  <c r="J86" i="21"/>
  <c r="J83" i="21"/>
  <c r="J85" i="21"/>
  <c r="W84" i="11"/>
  <c r="W82" i="11"/>
  <c r="W87" i="11"/>
  <c r="DR84" i="24"/>
  <c r="DR87" i="24"/>
  <c r="DR86" i="24"/>
  <c r="DR82" i="24"/>
  <c r="FE86" i="8"/>
  <c r="FE82" i="8"/>
  <c r="FE84" i="8"/>
  <c r="FE87" i="8"/>
  <c r="S86" i="22"/>
  <c r="S87" i="22"/>
  <c r="FQ86" i="8"/>
  <c r="BG84" i="24"/>
  <c r="EA86" i="11"/>
  <c r="AU86" i="2"/>
  <c r="ER87" i="11"/>
  <c r="ER86" i="11"/>
  <c r="ER82" i="11"/>
  <c r="U84" i="8"/>
  <c r="U87" i="8"/>
  <c r="U82" i="8"/>
  <c r="CV87" i="9"/>
  <c r="CV82" i="9"/>
  <c r="BK85" i="21"/>
  <c r="BK81" i="21"/>
  <c r="BK86" i="21"/>
  <c r="Y85" i="21"/>
  <c r="Y86" i="21"/>
  <c r="T86" i="9"/>
  <c r="U86" i="8"/>
  <c r="O84" i="1"/>
  <c r="S87" i="1"/>
  <c r="S82" i="1"/>
  <c r="S86" i="1"/>
  <c r="CH84" i="12"/>
  <c r="CV84" i="9"/>
  <c r="J81" i="21"/>
  <c r="I86" i="22"/>
  <c r="I84" i="22"/>
  <c r="I82" i="22"/>
  <c r="DP87" i="24"/>
  <c r="DP82" i="24"/>
  <c r="DP86" i="24"/>
  <c r="J86" i="23"/>
  <c r="J82" i="23"/>
  <c r="J84" i="23"/>
  <c r="J87" i="23"/>
  <c r="F82" i="1"/>
  <c r="F86" i="1"/>
  <c r="DP84" i="24"/>
  <c r="BG87" i="24"/>
  <c r="BG86" i="24"/>
  <c r="FD86" i="11"/>
  <c r="FD82" i="11"/>
  <c r="FD84" i="11"/>
  <c r="EY84" i="24"/>
  <c r="EY82" i="24"/>
  <c r="EY86" i="24"/>
  <c r="EY87" i="24"/>
  <c r="EE82" i="9"/>
  <c r="EE86" i="9"/>
  <c r="EE84" i="9"/>
  <c r="I87" i="1"/>
  <c r="I82" i="1"/>
  <c r="I84" i="1"/>
  <c r="FQ87" i="1"/>
  <c r="FQ84" i="1"/>
  <c r="FQ86" i="1"/>
  <c r="FQ82" i="1"/>
  <c r="DB87" i="26"/>
  <c r="DB86" i="26"/>
  <c r="X87" i="11"/>
  <c r="X84" i="11"/>
  <c r="X86" i="11"/>
  <c r="X82" i="11"/>
  <c r="FI82" i="2"/>
  <c r="FI86" i="2"/>
  <c r="EA82" i="11"/>
  <c r="EA84" i="11"/>
  <c r="ER84" i="22"/>
  <c r="ER86" i="22"/>
  <c r="ER87" i="22"/>
  <c r="ES86" i="21"/>
  <c r="ES81" i="21"/>
  <c r="ET87" i="2"/>
  <c r="ET86" i="2"/>
  <c r="ET82" i="2"/>
  <c r="ET84" i="2"/>
  <c r="FP87" i="22"/>
  <c r="FP84" i="22"/>
  <c r="FP82" i="22"/>
  <c r="FP86" i="22"/>
  <c r="FK84" i="23"/>
  <c r="FK87" i="23"/>
  <c r="FK86" i="23"/>
  <c r="FQ82" i="8"/>
  <c r="FQ84" i="8"/>
  <c r="E86" i="22"/>
  <c r="E84" i="22"/>
  <c r="E87" i="22"/>
  <c r="E82" i="22"/>
  <c r="N82" i="11"/>
  <c r="N86" i="11"/>
  <c r="N84" i="11"/>
  <c r="N87" i="11"/>
  <c r="FN86" i="22"/>
  <c r="EY87" i="1"/>
  <c r="ER84" i="11"/>
  <c r="FD87" i="11"/>
  <c r="O82" i="1"/>
  <c r="T84" i="9"/>
  <c r="I86" i="1"/>
  <c r="EK84" i="24"/>
  <c r="C58" i="23"/>
  <c r="FE87" i="23"/>
  <c r="BG87" i="2"/>
  <c r="EE84" i="2"/>
  <c r="J86" i="24"/>
  <c r="AO84" i="1"/>
  <c r="L86" i="9"/>
  <c r="FR86" i="11"/>
  <c r="CU87" i="8"/>
  <c r="DD86" i="2"/>
  <c r="DD84" i="2"/>
  <c r="EZ87" i="22"/>
  <c r="FI84" i="25"/>
  <c r="DI84" i="24"/>
  <c r="ES87" i="8"/>
  <c r="BS86" i="21"/>
  <c r="DJ86" i="24"/>
  <c r="D41" i="9"/>
  <c r="E41" i="9" s="1"/>
  <c r="F41" i="9" s="1"/>
  <c r="G41" i="9" s="1"/>
  <c r="H41" i="9" s="1"/>
  <c r="I41" i="9" s="1"/>
  <c r="J41" i="9" s="1"/>
  <c r="K41" i="9" s="1"/>
  <c r="L41" i="9" s="1"/>
  <c r="M41" i="9" s="1"/>
  <c r="N41" i="9" s="1"/>
  <c r="O41" i="9" s="1"/>
  <c r="P41" i="9" s="1"/>
  <c r="DL87" i="12"/>
  <c r="Y82" i="22"/>
  <c r="FO86" i="1"/>
  <c r="EL87" i="26"/>
  <c r="Z82" i="23"/>
  <c r="AJ84" i="23"/>
  <c r="O86" i="9"/>
  <c r="FO84" i="1"/>
  <c r="DS86" i="21"/>
  <c r="EE87" i="24"/>
  <c r="CG82" i="25"/>
  <c r="Y84" i="22"/>
  <c r="EL86" i="26"/>
  <c r="AL84" i="11"/>
  <c r="BZ82" i="11"/>
  <c r="DP84" i="2"/>
  <c r="FG87" i="23"/>
  <c r="AX84" i="23"/>
  <c r="EE87" i="2"/>
  <c r="FN82" i="9"/>
  <c r="FF84" i="24"/>
  <c r="L82" i="25"/>
  <c r="P86" i="24"/>
  <c r="EY86" i="12"/>
  <c r="DD87" i="1"/>
  <c r="BP87" i="9"/>
  <c r="P82" i="24"/>
  <c r="CN82" i="2"/>
  <c r="EJ87" i="8"/>
  <c r="EY82" i="12"/>
  <c r="EK86" i="25"/>
  <c r="EN82" i="24"/>
  <c r="BP82" i="9"/>
  <c r="BK86" i="25"/>
  <c r="BF84" i="12"/>
  <c r="FD86" i="1"/>
  <c r="P84" i="24"/>
  <c r="FN86" i="26"/>
  <c r="FS86" i="2"/>
  <c r="EX86" i="23"/>
  <c r="Y86" i="23"/>
  <c r="CI86" i="11"/>
  <c r="BG82" i="2"/>
  <c r="AL82" i="23"/>
  <c r="DU84" i="23"/>
  <c r="D81" i="2"/>
  <c r="E81" i="2" s="1"/>
  <c r="F81" i="2" s="1"/>
  <c r="G81" i="2" s="1"/>
  <c r="H81" i="2" s="1"/>
  <c r="I81" i="2" s="1"/>
  <c r="J81" i="2" s="1"/>
  <c r="K81" i="2" s="1"/>
  <c r="L81" i="2" s="1"/>
  <c r="M81" i="2" s="1"/>
  <c r="N81" i="2" s="1"/>
  <c r="O81" i="2" s="1"/>
  <c r="P81" i="2" s="1"/>
  <c r="Q81" i="2" s="1"/>
  <c r="R81" i="2" s="1"/>
  <c r="S81" i="2" s="1"/>
  <c r="T81" i="2" s="1"/>
  <c r="U81" i="2" s="1"/>
  <c r="V81" i="2" s="1"/>
  <c r="W81" i="2" s="1"/>
  <c r="X81" i="2" s="1"/>
  <c r="Y81" i="2" s="1"/>
  <c r="Z81" i="2" s="1"/>
  <c r="FE82" i="9"/>
  <c r="EJ86" i="8"/>
  <c r="DJ82" i="23"/>
  <c r="BI86" i="9"/>
  <c r="DQ87" i="8"/>
  <c r="FK86" i="2"/>
  <c r="AX86" i="23"/>
  <c r="CU87" i="1"/>
  <c r="ES84" i="2"/>
  <c r="D80" i="9"/>
  <c r="E80" i="9" s="1"/>
  <c r="F80" i="9" s="1"/>
  <c r="G80" i="9" s="1"/>
  <c r="H80" i="9" s="1"/>
  <c r="I80" i="9" s="1"/>
  <c r="J80" i="9" s="1"/>
  <c r="K80" i="9" s="1"/>
  <c r="L80" i="9" s="1"/>
  <c r="M80" i="9" s="1"/>
  <c r="N80" i="9" s="1"/>
  <c r="O80" i="9" s="1"/>
  <c r="P80" i="9" s="1"/>
  <c r="Q80" i="9" s="1"/>
  <c r="R80" i="9" s="1"/>
  <c r="S80" i="9" s="1"/>
  <c r="T80" i="9" s="1"/>
  <c r="U80" i="9" s="1"/>
  <c r="V80" i="9" s="1"/>
  <c r="W80" i="9" s="1"/>
  <c r="X80" i="9" s="1"/>
  <c r="Y80" i="9" s="1"/>
  <c r="Z80" i="9" s="1"/>
  <c r="EJ86" i="9"/>
  <c r="O86" i="8"/>
  <c r="EK87" i="9"/>
  <c r="AO87" i="8"/>
  <c r="FQ87" i="2"/>
  <c r="K84" i="2"/>
  <c r="I82" i="23"/>
  <c r="I87" i="23"/>
  <c r="EA86" i="24"/>
  <c r="AJ82" i="25"/>
  <c r="EK84" i="25"/>
  <c r="BI83" i="21"/>
  <c r="BF86" i="12"/>
  <c r="EM87" i="8"/>
  <c r="EE86" i="21"/>
  <c r="DY86" i="24"/>
  <c r="FA86" i="25"/>
  <c r="EE83" i="21"/>
  <c r="DX86" i="24"/>
  <c r="DD86" i="1"/>
  <c r="CI84" i="8"/>
  <c r="EJ82" i="9"/>
  <c r="FN86" i="1"/>
  <c r="EJ84" i="1"/>
  <c r="CI86" i="8"/>
  <c r="AL87" i="11"/>
  <c r="D84" i="9"/>
  <c r="AX83" i="21"/>
  <c r="CI87" i="11"/>
  <c r="FN84" i="1"/>
  <c r="FM86" i="9"/>
  <c r="EJ87" i="1"/>
  <c r="V86" i="11"/>
  <c r="D81" i="9"/>
  <c r="E81" i="9" s="1"/>
  <c r="F81" i="9" s="1"/>
  <c r="G81" i="9" s="1"/>
  <c r="H81" i="9" s="1"/>
  <c r="I81" i="9" s="1"/>
  <c r="J81" i="9" s="1"/>
  <c r="K81" i="9" s="1"/>
  <c r="L81" i="9" s="1"/>
  <c r="M81" i="9" s="1"/>
  <c r="N81" i="9" s="1"/>
  <c r="O81" i="9" s="1"/>
  <c r="P81" i="9" s="1"/>
  <c r="Q81" i="9" s="1"/>
  <c r="R81" i="9" s="1"/>
  <c r="S81" i="9" s="1"/>
  <c r="T81" i="9" s="1"/>
  <c r="U81" i="9" s="1"/>
  <c r="V81" i="9" s="1"/>
  <c r="W81" i="9" s="1"/>
  <c r="X81" i="9" s="1"/>
  <c r="Y81" i="9" s="1"/>
  <c r="Z81" i="9" s="1"/>
  <c r="AM82" i="2"/>
  <c r="FL87" i="11"/>
  <c r="S86" i="23"/>
  <c r="FN86" i="24"/>
  <c r="K87" i="8"/>
  <c r="S82" i="11"/>
  <c r="EY84" i="12"/>
  <c r="ER86" i="2"/>
  <c r="FG86" i="8"/>
  <c r="Q84" i="8"/>
  <c r="D84" i="2"/>
  <c r="CH84" i="2"/>
  <c r="H82" i="11"/>
  <c r="EP84" i="9"/>
  <c r="W86" i="23"/>
  <c r="DD84" i="9"/>
  <c r="BS82" i="2"/>
  <c r="DW82" i="9"/>
  <c r="Q87" i="23"/>
  <c r="AO84" i="8"/>
  <c r="CB86" i="2"/>
  <c r="EL84" i="2"/>
  <c r="K87" i="2"/>
  <c r="BS84" i="1"/>
  <c r="FI82" i="25"/>
  <c r="C58" i="8"/>
  <c r="EZ81" i="21"/>
  <c r="DJ82" i="24"/>
  <c r="DY84" i="24"/>
  <c r="EC82" i="24"/>
  <c r="AX81" i="21"/>
  <c r="F81" i="21"/>
  <c r="BS81" i="21"/>
  <c r="DY87" i="24"/>
  <c r="AZ82" i="22"/>
  <c r="Y84" i="25"/>
  <c r="DD82" i="22"/>
  <c r="FN87" i="1"/>
  <c r="DU87" i="23"/>
  <c r="O82" i="22"/>
  <c r="CU83" i="21"/>
  <c r="EM86" i="8"/>
  <c r="EN86" i="24"/>
  <c r="FA87" i="25"/>
  <c r="BP84" i="9"/>
  <c r="FM87" i="9"/>
  <c r="AU84" i="23"/>
  <c r="D85" i="9"/>
  <c r="E85" i="9" s="1"/>
  <c r="F85" i="9" s="1"/>
  <c r="G85" i="9" s="1"/>
  <c r="H85" i="9" s="1"/>
  <c r="I85" i="9" s="1"/>
  <c r="J85" i="9" s="1"/>
  <c r="K85" i="9" s="1"/>
  <c r="L85" i="9" s="1"/>
  <c r="M85" i="9" s="1"/>
  <c r="N85" i="9" s="1"/>
  <c r="O85" i="9" s="1"/>
  <c r="P85" i="9" s="1"/>
  <c r="Q85" i="9" s="1"/>
  <c r="R85" i="9" s="1"/>
  <c r="S85" i="9" s="1"/>
  <c r="T85" i="9" s="1"/>
  <c r="U85" i="9" s="1"/>
  <c r="V85" i="9" s="1"/>
  <c r="W85" i="9" s="1"/>
  <c r="X85" i="9" s="1"/>
  <c r="Y85" i="9" s="1"/>
  <c r="Z85" i="9" s="1"/>
  <c r="D82" i="9"/>
  <c r="AM86" i="2"/>
  <c r="AU86" i="22"/>
  <c r="S87" i="23"/>
  <c r="Y87" i="23"/>
  <c r="AL85" i="21"/>
  <c r="BF81" i="21"/>
  <c r="L87" i="9"/>
  <c r="EC87" i="2"/>
  <c r="EC86" i="2"/>
  <c r="T86" i="23"/>
  <c r="AL86" i="11"/>
  <c r="H86" i="11"/>
  <c r="W87" i="23"/>
  <c r="CI87" i="8"/>
  <c r="FK82" i="2"/>
  <c r="ES87" i="2"/>
  <c r="AX82" i="23"/>
  <c r="CB82" i="2"/>
  <c r="FD84" i="1"/>
  <c r="Q84" i="23"/>
  <c r="CB87" i="2"/>
  <c r="CP84" i="2"/>
  <c r="I84" i="23"/>
  <c r="DQ86" i="21"/>
  <c r="CN82" i="22"/>
  <c r="DQ83" i="21"/>
  <c r="DB82" i="24"/>
  <c r="FI87" i="24"/>
  <c r="ET87" i="11"/>
  <c r="I86" i="26"/>
  <c r="AX86" i="21"/>
  <c r="Y82" i="25"/>
  <c r="I87" i="24"/>
  <c r="DX82" i="24"/>
  <c r="I82" i="24"/>
  <c r="D86" i="9"/>
  <c r="CI87" i="9"/>
  <c r="ED84" i="12"/>
  <c r="CP87" i="2"/>
  <c r="G82" i="8"/>
  <c r="FI87" i="25"/>
  <c r="FM84" i="26"/>
  <c r="I84" i="26"/>
  <c r="BS85" i="21"/>
  <c r="Y87" i="25"/>
  <c r="DS87" i="24"/>
  <c r="FM82" i="9"/>
  <c r="CU82" i="1"/>
  <c r="BG86" i="2"/>
  <c r="L84" i="22"/>
  <c r="S82" i="23"/>
  <c r="AL81" i="21"/>
  <c r="BF83" i="21"/>
  <c r="EC84" i="2"/>
  <c r="T87" i="23"/>
  <c r="CH82" i="2"/>
  <c r="EJ84" i="8"/>
  <c r="BG82" i="11"/>
  <c r="EL86" i="23"/>
  <c r="EK82" i="9"/>
  <c r="BR87" i="12"/>
  <c r="ES82" i="2"/>
  <c r="CN84" i="8"/>
  <c r="DD86" i="9"/>
  <c r="FQ82" i="2"/>
  <c r="DS86" i="24"/>
  <c r="EA82" i="24"/>
  <c r="CN87" i="22"/>
  <c r="FS84" i="23"/>
  <c r="DB84" i="24"/>
  <c r="EM82" i="8"/>
  <c r="EC86" i="24"/>
  <c r="EN84" i="24"/>
  <c r="FA84" i="25"/>
  <c r="F85" i="21"/>
  <c r="AZ87" i="22"/>
  <c r="AR84" i="23"/>
  <c r="AR86" i="23"/>
  <c r="EN87" i="11"/>
  <c r="EN84" i="11"/>
  <c r="EN82" i="11"/>
  <c r="CP82" i="12"/>
  <c r="CP86" i="12"/>
  <c r="CP84" i="12"/>
  <c r="CP87" i="12"/>
  <c r="V87" i="2"/>
  <c r="V84" i="2"/>
  <c r="W84" i="8"/>
  <c r="W82" i="8"/>
  <c r="W87" i="8"/>
  <c r="W86" i="8"/>
  <c r="DQ82" i="23"/>
  <c r="DQ84" i="23"/>
  <c r="EN87" i="2"/>
  <c r="EN82" i="2"/>
  <c r="EN86" i="11"/>
  <c r="DQ86" i="23"/>
  <c r="V86" i="2"/>
  <c r="FB87" i="12"/>
  <c r="FA86" i="24"/>
  <c r="FA82" i="24"/>
  <c r="FA87" i="24"/>
  <c r="FA84" i="24"/>
  <c r="L86" i="2"/>
  <c r="L87" i="2"/>
  <c r="K86" i="24"/>
  <c r="K82" i="24"/>
  <c r="K84" i="24"/>
  <c r="FG87" i="24"/>
  <c r="FG86" i="24"/>
  <c r="FG84" i="24"/>
  <c r="FG82" i="24"/>
  <c r="L87" i="8"/>
  <c r="L84" i="8"/>
  <c r="L82" i="8"/>
  <c r="L86" i="8"/>
  <c r="W87" i="22"/>
  <c r="W86" i="22"/>
  <c r="T83" i="21"/>
  <c r="T85" i="21"/>
  <c r="T86" i="21"/>
  <c r="FP84" i="12"/>
  <c r="FP87" i="12"/>
  <c r="FP86" i="12"/>
  <c r="ES82" i="24"/>
  <c r="ES86" i="24"/>
  <c r="ES84" i="24"/>
  <c r="BT84" i="2"/>
  <c r="BT86" i="2"/>
  <c r="BT82" i="2"/>
  <c r="FP82" i="12"/>
  <c r="BT87" i="2"/>
  <c r="EN84" i="2"/>
  <c r="DQ87" i="23"/>
  <c r="ES87" i="24"/>
  <c r="FS87" i="9"/>
  <c r="FS88" i="9" s="1"/>
  <c r="FR88" i="9" s="1"/>
  <c r="FQ88" i="9" s="1"/>
  <c r="FS82" i="9"/>
  <c r="Q87" i="26"/>
  <c r="Q86" i="26"/>
  <c r="Q82" i="26"/>
  <c r="AO86" i="25"/>
  <c r="AO82" i="25"/>
  <c r="AO84" i="25"/>
  <c r="AO87" i="25"/>
  <c r="BG86" i="22"/>
  <c r="BG84" i="22"/>
  <c r="BG82" i="22"/>
  <c r="M84" i="2"/>
  <c r="M82" i="2"/>
  <c r="DJ82" i="26"/>
  <c r="DJ87" i="26"/>
  <c r="DJ86" i="26"/>
  <c r="DJ84" i="26"/>
  <c r="G86" i="23"/>
  <c r="G84" i="23"/>
  <c r="Y82" i="8"/>
  <c r="Y87" i="8"/>
  <c r="BN84" i="11"/>
  <c r="BN82" i="11"/>
  <c r="BN87" i="11"/>
  <c r="BN86" i="11"/>
  <c r="G87" i="23"/>
  <c r="W84" i="22"/>
  <c r="V82" i="2"/>
  <c r="V87" i="12"/>
  <c r="V86" i="12"/>
  <c r="V82" i="12"/>
  <c r="CU86" i="23"/>
  <c r="CU82" i="23"/>
  <c r="CU84" i="23"/>
  <c r="CU87" i="23"/>
  <c r="BN82" i="26"/>
  <c r="BN84" i="26"/>
  <c r="FB86" i="12"/>
  <c r="FB84" i="12"/>
  <c r="BS82" i="9"/>
  <c r="BS87" i="9"/>
  <c r="BS86" i="9"/>
  <c r="BS84" i="9"/>
  <c r="DU87" i="8"/>
  <c r="DU82" i="8"/>
  <c r="DU86" i="8"/>
  <c r="DU84" i="8"/>
  <c r="DL87" i="22"/>
  <c r="DL86" i="22"/>
  <c r="DL84" i="22"/>
  <c r="DL82" i="22"/>
  <c r="EY82" i="23"/>
  <c r="EY86" i="23"/>
  <c r="EY87" i="23"/>
  <c r="EY84" i="23"/>
  <c r="N81" i="21"/>
  <c r="N85" i="21"/>
  <c r="N83" i="21"/>
  <c r="N86" i="21"/>
  <c r="AR82" i="23"/>
  <c r="BG87" i="22"/>
  <c r="Y86" i="8"/>
  <c r="L82" i="2"/>
  <c r="EN86" i="2"/>
  <c r="M86" i="2"/>
  <c r="M87" i="2"/>
  <c r="T81" i="21"/>
  <c r="Q84" i="26"/>
  <c r="AU86" i="23"/>
  <c r="FL84" i="11"/>
  <c r="AM82" i="22"/>
  <c r="FN84" i="24"/>
  <c r="AL86" i="21"/>
  <c r="EA82" i="2"/>
  <c r="AL87" i="23"/>
  <c r="EL84" i="23"/>
  <c r="FE87" i="9"/>
  <c r="CH86" i="2"/>
  <c r="DB87" i="12"/>
  <c r="W82" i="23"/>
  <c r="EL86" i="2"/>
  <c r="FK84" i="8"/>
  <c r="DQ85" i="21"/>
  <c r="EJ87" i="22"/>
  <c r="DB86" i="24"/>
  <c r="FF82" i="24"/>
  <c r="F83" i="21"/>
  <c r="CG81" i="21"/>
  <c r="BZ86" i="11"/>
  <c r="FN84" i="9"/>
  <c r="AJ82" i="23"/>
  <c r="DD87" i="2"/>
  <c r="EP86" i="24"/>
  <c r="EE86" i="8"/>
  <c r="FL86" i="11"/>
  <c r="FS84" i="2"/>
  <c r="DB86" i="21"/>
  <c r="BF86" i="21"/>
  <c r="F86" i="11"/>
  <c r="W84" i="12"/>
  <c r="F87" i="11"/>
  <c r="BZ87" i="11"/>
  <c r="EY86" i="2"/>
  <c r="BR87" i="2"/>
  <c r="Q86" i="8"/>
  <c r="DB87" i="9"/>
  <c r="D86" i="2"/>
  <c r="O82" i="9"/>
  <c r="CN86" i="8"/>
  <c r="U87" i="2"/>
  <c r="D87" i="2"/>
  <c r="DP87" i="2"/>
  <c r="EX83" i="21"/>
  <c r="EP84" i="24"/>
  <c r="FF87" i="26"/>
  <c r="EM86" i="21"/>
  <c r="EZ86" i="21"/>
  <c r="DW86" i="23"/>
  <c r="Y82" i="26"/>
  <c r="DB81" i="21"/>
  <c r="EE87" i="8"/>
  <c r="S84" i="11"/>
  <c r="EA87" i="23"/>
  <c r="FN84" i="26"/>
  <c r="E59" i="11"/>
  <c r="BR84" i="2"/>
  <c r="Q87" i="8"/>
  <c r="F82" i="2"/>
  <c r="D80" i="2"/>
  <c r="E80" i="2" s="1"/>
  <c r="F80" i="2" s="1"/>
  <c r="G80" i="2" s="1"/>
  <c r="H80" i="2" s="1"/>
  <c r="I80" i="2" s="1"/>
  <c r="J80" i="2" s="1"/>
  <c r="K80" i="2" s="1"/>
  <c r="L80" i="2" s="1"/>
  <c r="M80" i="2" s="1"/>
  <c r="N80" i="2" s="1"/>
  <c r="O80" i="2" s="1"/>
  <c r="P80" i="2" s="1"/>
  <c r="Q80" i="2" s="1"/>
  <c r="R80" i="2" s="1"/>
  <c r="S80" i="2" s="1"/>
  <c r="T80" i="2" s="1"/>
  <c r="U80" i="2" s="1"/>
  <c r="V80" i="2" s="1"/>
  <c r="W80" i="2" s="1"/>
  <c r="X80" i="2" s="1"/>
  <c r="Y80" i="2" s="1"/>
  <c r="Z80" i="2" s="1"/>
  <c r="EA82" i="23"/>
  <c r="G87" i="9"/>
  <c r="D85" i="2"/>
  <c r="E85" i="2" s="1"/>
  <c r="F85" i="2" s="1"/>
  <c r="G85" i="2" s="1"/>
  <c r="H85" i="2" s="1"/>
  <c r="I85" i="2" s="1"/>
  <c r="J85" i="2" s="1"/>
  <c r="K85" i="2" s="1"/>
  <c r="L85" i="2" s="1"/>
  <c r="M85" i="2" s="1"/>
  <c r="N85" i="2" s="1"/>
  <c r="O85" i="2" s="1"/>
  <c r="P85" i="2" s="1"/>
  <c r="Q85" i="2" s="1"/>
  <c r="R85" i="2" s="1"/>
  <c r="S85" i="2" s="1"/>
  <c r="T85" i="2" s="1"/>
  <c r="U85" i="2" s="1"/>
  <c r="V85" i="2" s="1"/>
  <c r="W85" i="2" s="1"/>
  <c r="X85" i="2" s="1"/>
  <c r="Y85" i="2" s="1"/>
  <c r="Z85" i="2" s="1"/>
  <c r="FQ86" i="2"/>
  <c r="FD87" i="1"/>
  <c r="EM81" i="21"/>
  <c r="BI84" i="25"/>
  <c r="EJ82" i="22"/>
  <c r="DY84" i="8"/>
  <c r="DY87" i="8"/>
  <c r="FM82" i="25"/>
  <c r="FF87" i="24"/>
  <c r="DY82" i="8"/>
  <c r="Y84" i="26"/>
  <c r="ET82" i="22"/>
  <c r="CV87" i="22"/>
  <c r="AO82" i="1"/>
  <c r="S86" i="11"/>
  <c r="EA86" i="23"/>
  <c r="AM84" i="22"/>
  <c r="FN82" i="26"/>
  <c r="F84" i="11"/>
  <c r="P82" i="2"/>
  <c r="ER82" i="2"/>
  <c r="BR86" i="2"/>
  <c r="F86" i="2"/>
  <c r="DB84" i="12"/>
  <c r="DP86" i="2"/>
  <c r="DB82" i="9"/>
  <c r="D83" i="2"/>
  <c r="E83" i="2" s="1"/>
  <c r="F83" i="2" s="1"/>
  <c r="G83" i="2" s="1"/>
  <c r="H83" i="2" s="1"/>
  <c r="I83" i="2" s="1"/>
  <c r="J83" i="2" s="1"/>
  <c r="K83" i="2" s="1"/>
  <c r="L83" i="2" s="1"/>
  <c r="M83" i="2" s="1"/>
  <c r="N83" i="2" s="1"/>
  <c r="O83" i="2" s="1"/>
  <c r="P83" i="2" s="1"/>
  <c r="Q83" i="2" s="1"/>
  <c r="R83" i="2" s="1"/>
  <c r="S83" i="2" s="1"/>
  <c r="T83" i="2" s="1"/>
  <c r="U83" i="2" s="1"/>
  <c r="V83" i="2" s="1"/>
  <c r="W83" i="2" s="1"/>
  <c r="X83" i="2" s="1"/>
  <c r="Y83" i="2" s="1"/>
  <c r="Z83" i="2" s="1"/>
  <c r="DW82" i="23"/>
  <c r="P87" i="2"/>
  <c r="P86" i="2"/>
  <c r="DS83" i="21"/>
  <c r="FP86" i="21"/>
  <c r="EM83" i="21"/>
  <c r="W86" i="12"/>
  <c r="ET86" i="11"/>
  <c r="CI85" i="21"/>
  <c r="ET84" i="22"/>
  <c r="ET86" i="22"/>
  <c r="L87" i="25"/>
  <c r="CI83" i="21"/>
  <c r="L86" i="25"/>
  <c r="ED87" i="2"/>
  <c r="FR87" i="2"/>
  <c r="ER87" i="23"/>
  <c r="ER84" i="23"/>
  <c r="FM82" i="8"/>
  <c r="EK83" i="21"/>
  <c r="D59" i="24"/>
  <c r="BK82" i="25"/>
  <c r="BF87" i="12"/>
  <c r="DU86" i="2"/>
  <c r="CI82" i="9"/>
  <c r="L86" i="22"/>
  <c r="AU87" i="22"/>
  <c r="DS84" i="2"/>
  <c r="BG84" i="11"/>
  <c r="BG87" i="11"/>
  <c r="DX82" i="11"/>
  <c r="FK86" i="9"/>
  <c r="FN86" i="9"/>
  <c r="ER82" i="23"/>
  <c r="G86" i="9"/>
  <c r="CV87" i="2"/>
  <c r="DS81" i="21"/>
  <c r="EP82" i="24"/>
  <c r="O87" i="22"/>
  <c r="CN86" i="22"/>
  <c r="DJ84" i="24"/>
  <c r="ES86" i="8"/>
  <c r="FF85" i="21"/>
  <c r="DR86" i="26"/>
  <c r="CP84" i="24"/>
  <c r="F59" i="24"/>
  <c r="ED86" i="2"/>
  <c r="CN87" i="2"/>
  <c r="FF82" i="9"/>
  <c r="EC86" i="8"/>
  <c r="DU82" i="2"/>
  <c r="DU84" i="2"/>
  <c r="ED84" i="2"/>
  <c r="CN84" i="23"/>
  <c r="AM84" i="8"/>
  <c r="AM86" i="1"/>
  <c r="FO84" i="23"/>
  <c r="EA81" i="21"/>
  <c r="U84" i="24"/>
  <c r="DR84" i="26"/>
  <c r="EM82" i="23"/>
  <c r="ED87" i="12"/>
  <c r="AM86" i="11"/>
  <c r="FF86" i="9"/>
  <c r="EC84" i="8"/>
  <c r="H87" i="11"/>
  <c r="CU84" i="8"/>
  <c r="DR84" i="9"/>
  <c r="DI82" i="8"/>
  <c r="G84" i="8"/>
  <c r="FR82" i="2"/>
  <c r="FO82" i="24"/>
  <c r="EZ86" i="22"/>
  <c r="CU85" i="21"/>
  <c r="DU85" i="21"/>
  <c r="BI81" i="21"/>
  <c r="FF83" i="21"/>
  <c r="CU86" i="21"/>
  <c r="ES84" i="8"/>
  <c r="FI82" i="24"/>
  <c r="Y86" i="26"/>
  <c r="CV86" i="22"/>
  <c r="CV82" i="22"/>
  <c r="F51" i="11"/>
  <c r="G51" i="11" s="1"/>
  <c r="G55" i="11" s="1"/>
  <c r="G58" i="11" s="1"/>
  <c r="AM87" i="8"/>
  <c r="U82" i="24"/>
  <c r="DD84" i="22"/>
  <c r="AU84" i="22"/>
  <c r="EM86" i="23"/>
  <c r="CI84" i="9"/>
  <c r="P82" i="11"/>
  <c r="T82" i="22"/>
  <c r="AM84" i="11"/>
  <c r="T84" i="23"/>
  <c r="EF87" i="11"/>
  <c r="DX86" i="11"/>
  <c r="FF84" i="9"/>
  <c r="BR87" i="9"/>
  <c r="EY82" i="2"/>
  <c r="DR82" i="9"/>
  <c r="CU86" i="8"/>
  <c r="DR87" i="9"/>
  <c r="DI84" i="8"/>
  <c r="G87" i="8"/>
  <c r="N87" i="12"/>
  <c r="FS82" i="23"/>
  <c r="U84" i="2"/>
  <c r="FO86" i="24"/>
  <c r="EZ84" i="22"/>
  <c r="DU86" i="21"/>
  <c r="FP83" i="21"/>
  <c r="O86" i="22"/>
  <c r="BI85" i="21"/>
  <c r="FF86" i="21"/>
  <c r="BR86" i="9"/>
  <c r="J82" i="24"/>
  <c r="CG86" i="21"/>
  <c r="CG83" i="21"/>
  <c r="EK85" i="21"/>
  <c r="ED82" i="12"/>
  <c r="N82" i="12"/>
  <c r="FM86" i="26"/>
  <c r="D59" i="11"/>
  <c r="EM87" i="23"/>
  <c r="FR86" i="2"/>
  <c r="T84" i="22"/>
  <c r="J87" i="24"/>
  <c r="DS86" i="2"/>
  <c r="D55" i="11"/>
  <c r="D58" i="11" s="1"/>
  <c r="N84" i="12"/>
  <c r="BR82" i="9"/>
  <c r="EY84" i="2"/>
  <c r="FR88" i="23"/>
  <c r="CP82" i="2"/>
  <c r="O87" i="9"/>
  <c r="FO84" i="24"/>
  <c r="Z87" i="24"/>
  <c r="DU81" i="21"/>
  <c r="FP85" i="21"/>
  <c r="FI84" i="24"/>
  <c r="CP82" i="24"/>
  <c r="CP86" i="24"/>
  <c r="DD86" i="22"/>
  <c r="EK81" i="21"/>
  <c r="BR82" i="12"/>
  <c r="BR84" i="12"/>
  <c r="AM82" i="9"/>
  <c r="CU86" i="24"/>
  <c r="BS84" i="11"/>
  <c r="DW84" i="9"/>
  <c r="DW87" i="9"/>
  <c r="U86" i="24"/>
  <c r="V84" i="12"/>
  <c r="AM84" i="9"/>
  <c r="DS82" i="2"/>
  <c r="FK82" i="9"/>
  <c r="BS86" i="11"/>
  <c r="FM86" i="8"/>
  <c r="FM84" i="8"/>
  <c r="BG86" i="23"/>
  <c r="FF82" i="26"/>
  <c r="EA83" i="21"/>
  <c r="BF87" i="26"/>
  <c r="BI86" i="25"/>
  <c r="EU87" i="9"/>
  <c r="CB86" i="11"/>
  <c r="L84" i="2"/>
  <c r="EU86" i="9"/>
  <c r="K87" i="24"/>
  <c r="S82" i="24"/>
  <c r="CU87" i="24"/>
  <c r="C58" i="11"/>
  <c r="EF82" i="11"/>
  <c r="DP86" i="11"/>
  <c r="DP82" i="11"/>
  <c r="FP82" i="23"/>
  <c r="CB87" i="11"/>
  <c r="CB82" i="11"/>
  <c r="CN86" i="23"/>
  <c r="FS84" i="9"/>
  <c r="AR87" i="2"/>
  <c r="AR84" i="2"/>
  <c r="Z82" i="24"/>
  <c r="FM87" i="26"/>
  <c r="AU82" i="9"/>
  <c r="BN87" i="26"/>
  <c r="FP87" i="23"/>
  <c r="FP84" i="23"/>
  <c r="BG84" i="23"/>
  <c r="Z84" i="24"/>
  <c r="S86" i="24"/>
  <c r="FO82" i="23"/>
  <c r="CN84" i="2"/>
  <c r="CN87" i="23"/>
  <c r="AM82" i="1"/>
  <c r="W84" i="9"/>
  <c r="EA86" i="21"/>
  <c r="BI87" i="25"/>
  <c r="BN86" i="26"/>
  <c r="EU84" i="9"/>
  <c r="S87" i="24"/>
  <c r="CU84" i="24"/>
  <c r="EF84" i="11"/>
  <c r="BS87" i="11"/>
  <c r="AU84" i="9"/>
  <c r="W86" i="9"/>
  <c r="EX86" i="21"/>
  <c r="FO86" i="23"/>
  <c r="DX87" i="11"/>
  <c r="AM86" i="9"/>
  <c r="AM87" i="1"/>
  <c r="BG87" i="23"/>
  <c r="W82" i="9"/>
  <c r="AU86" i="9"/>
  <c r="EX85" i="21"/>
  <c r="BF82" i="26"/>
  <c r="E59" i="24"/>
  <c r="DR82" i="26"/>
  <c r="E26" i="1"/>
  <c r="F26" i="1" s="1"/>
  <c r="G26" i="1" s="1"/>
  <c r="H26" i="1" s="1"/>
  <c r="ED82" i="9"/>
  <c r="C58" i="1"/>
  <c r="ES84" i="12"/>
  <c r="DU87" i="24"/>
  <c r="FL86" i="22"/>
  <c r="EA87" i="12"/>
  <c r="DP86" i="25"/>
  <c r="M86" i="25"/>
  <c r="AR82" i="11"/>
  <c r="BR86" i="25"/>
  <c r="BR87" i="25"/>
  <c r="FA87" i="9"/>
  <c r="EF87" i="24"/>
  <c r="FI87" i="12"/>
  <c r="FD86" i="25"/>
  <c r="DD86" i="25"/>
  <c r="FD87" i="24"/>
  <c r="CP81" i="21"/>
  <c r="DU84" i="26"/>
  <c r="ES82" i="12"/>
  <c r="R84" i="1"/>
  <c r="R82" i="1"/>
  <c r="CN87" i="25"/>
  <c r="EZ84" i="26"/>
  <c r="EJ86" i="11"/>
  <c r="AS82" i="26"/>
  <c r="F82" i="26"/>
  <c r="E86" i="9"/>
  <c r="DU84" i="24"/>
  <c r="FD84" i="24"/>
  <c r="C58" i="12"/>
  <c r="BR84" i="25"/>
  <c r="AR86" i="11"/>
  <c r="U84" i="12"/>
  <c r="AK84" i="26"/>
  <c r="E85" i="26"/>
  <c r="F85" i="26" s="1"/>
  <c r="G85" i="26" s="1"/>
  <c r="H85" i="26" s="1"/>
  <c r="I85" i="26" s="1"/>
  <c r="J85" i="26" s="1"/>
  <c r="K85" i="26" s="1"/>
  <c r="L85" i="26" s="1"/>
  <c r="M85" i="26" s="1"/>
  <c r="N85" i="26" s="1"/>
  <c r="O85" i="26" s="1"/>
  <c r="P85" i="26" s="1"/>
  <c r="Q85" i="26" s="1"/>
  <c r="R85" i="26" s="1"/>
  <c r="S85" i="26" s="1"/>
  <c r="T85" i="26" s="1"/>
  <c r="U85" i="26" s="1"/>
  <c r="V85" i="26" s="1"/>
  <c r="W85" i="26" s="1"/>
  <c r="X85" i="26" s="1"/>
  <c r="Y85" i="26" s="1"/>
  <c r="Z85" i="26" s="1"/>
  <c r="E81" i="26"/>
  <c r="F81" i="26" s="1"/>
  <c r="G81" i="26" s="1"/>
  <c r="H81" i="26" s="1"/>
  <c r="I81" i="26" s="1"/>
  <c r="J81" i="26" s="1"/>
  <c r="K81" i="26" s="1"/>
  <c r="L81" i="26" s="1"/>
  <c r="M81" i="26" s="1"/>
  <c r="N81" i="26" s="1"/>
  <c r="O81" i="26" s="1"/>
  <c r="P81" i="26" s="1"/>
  <c r="Q81" i="26" s="1"/>
  <c r="R81" i="26" s="1"/>
  <c r="S81" i="26" s="1"/>
  <c r="T81" i="26" s="1"/>
  <c r="U81" i="26" s="1"/>
  <c r="V81" i="26" s="1"/>
  <c r="W81" i="26" s="1"/>
  <c r="X81" i="26" s="1"/>
  <c r="Y81" i="26" s="1"/>
  <c r="Z81" i="26" s="1"/>
  <c r="AZ84" i="25"/>
  <c r="AX82" i="26"/>
  <c r="EJ82" i="25"/>
  <c r="U82" i="12"/>
  <c r="G82" i="25"/>
  <c r="FP82" i="25"/>
  <c r="FO86" i="26"/>
  <c r="K84" i="11"/>
  <c r="F84" i="26"/>
  <c r="FK82" i="1"/>
  <c r="CH86" i="11"/>
  <c r="AS82" i="23"/>
  <c r="FP86" i="25"/>
  <c r="EC87" i="26"/>
  <c r="FO84" i="26"/>
  <c r="F86" i="26"/>
  <c r="DD84" i="25"/>
  <c r="Z86" i="12"/>
  <c r="CN86" i="25"/>
  <c r="ES86" i="12"/>
  <c r="FA87" i="2"/>
  <c r="FD82" i="25"/>
  <c r="S87" i="12"/>
  <c r="DU84" i="9"/>
  <c r="CI84" i="12"/>
  <c r="AR87" i="12"/>
  <c r="CP86" i="25"/>
  <c r="BI84" i="26"/>
  <c r="DY86" i="9"/>
  <c r="DU86" i="1"/>
  <c r="U84" i="25"/>
  <c r="EP84" i="26"/>
  <c r="DQ84" i="26"/>
  <c r="R86" i="1"/>
  <c r="FR86" i="1"/>
  <c r="E87" i="26"/>
  <c r="ET84" i="25"/>
  <c r="X84" i="26"/>
  <c r="EM82" i="26"/>
  <c r="BN82" i="25"/>
  <c r="BN84" i="25"/>
  <c r="AZ87" i="25"/>
  <c r="W82" i="25"/>
  <c r="FE87" i="26"/>
  <c r="AS86" i="23"/>
  <c r="DX87" i="23"/>
  <c r="I82" i="9"/>
  <c r="S86" i="12"/>
  <c r="EN86" i="25"/>
  <c r="FB86" i="25"/>
  <c r="DY84" i="26"/>
  <c r="FE86" i="26"/>
  <c r="BF86" i="25"/>
  <c r="EA84" i="12"/>
  <c r="G84" i="25"/>
  <c r="AL84" i="9"/>
  <c r="FI82" i="1"/>
  <c r="Q86" i="25"/>
  <c r="N87" i="9"/>
  <c r="AZ82" i="12"/>
  <c r="EU84" i="1"/>
  <c r="Q87" i="1"/>
  <c r="K82" i="11"/>
  <c r="EU82" i="12"/>
  <c r="EC87" i="9"/>
  <c r="BR81" i="21"/>
  <c r="EN87" i="25"/>
  <c r="V82" i="26"/>
  <c r="DY82" i="26"/>
  <c r="AL87" i="9"/>
  <c r="AU87" i="12"/>
  <c r="AR86" i="12"/>
  <c r="AZ86" i="25"/>
  <c r="AX84" i="26"/>
  <c r="AX87" i="24"/>
  <c r="W87" i="25"/>
  <c r="AO82" i="9"/>
  <c r="S82" i="12"/>
  <c r="DI84" i="12"/>
  <c r="DX84" i="23"/>
  <c r="CH82" i="11"/>
  <c r="U82" i="11"/>
  <c r="DQ87" i="1"/>
  <c r="EE87" i="12"/>
  <c r="P82" i="26"/>
  <c r="U87" i="25"/>
  <c r="H86" i="26"/>
  <c r="G86" i="25"/>
  <c r="ET82" i="25"/>
  <c r="BR86" i="21"/>
  <c r="ER84" i="25"/>
  <c r="EZ82" i="26"/>
  <c r="BS82" i="26"/>
  <c r="BT84" i="25"/>
  <c r="DU86" i="24"/>
  <c r="N87" i="26"/>
  <c r="CI86" i="12"/>
  <c r="K86" i="11"/>
  <c r="AU84" i="12"/>
  <c r="EK82" i="12"/>
  <c r="AZ87" i="11"/>
  <c r="G82" i="12"/>
  <c r="Z87" i="12"/>
  <c r="AS84" i="23"/>
  <c r="EA86" i="12"/>
  <c r="EU86" i="12"/>
  <c r="AM86" i="25"/>
  <c r="ET83" i="21"/>
  <c r="EN84" i="25"/>
  <c r="FE82" i="26"/>
  <c r="EZ87" i="26"/>
  <c r="BT87" i="25"/>
  <c r="BZ86" i="21"/>
  <c r="CP84" i="25"/>
  <c r="BZ84" i="24"/>
  <c r="BN86" i="25"/>
  <c r="DY87" i="26"/>
  <c r="O87" i="25"/>
  <c r="FM86" i="12"/>
  <c r="BZ84" i="9"/>
  <c r="FK87" i="12"/>
  <c r="FK82" i="12"/>
  <c r="AR82" i="12"/>
  <c r="AX84" i="24"/>
  <c r="FN87" i="25"/>
  <c r="O86" i="25"/>
  <c r="AO86" i="9"/>
  <c r="BZ82" i="9"/>
  <c r="FA82" i="9"/>
  <c r="DY82" i="12"/>
  <c r="CG86" i="12"/>
  <c r="U86" i="11"/>
  <c r="H82" i="1"/>
  <c r="CI87" i="12"/>
  <c r="BZ87" i="24"/>
  <c r="EY86" i="21"/>
  <c r="E86" i="26"/>
  <c r="ED87" i="25"/>
  <c r="ET87" i="25"/>
  <c r="AS87" i="25"/>
  <c r="FN82" i="25"/>
  <c r="CI84" i="25"/>
  <c r="E83" i="26"/>
  <c r="F83" i="26" s="1"/>
  <c r="G83" i="26" s="1"/>
  <c r="H83" i="26" s="1"/>
  <c r="I83" i="26" s="1"/>
  <c r="J83" i="26" s="1"/>
  <c r="K83" i="26" s="1"/>
  <c r="L83" i="26" s="1"/>
  <c r="M83" i="26" s="1"/>
  <c r="N83" i="26" s="1"/>
  <c r="O83" i="26" s="1"/>
  <c r="P83" i="26" s="1"/>
  <c r="Q83" i="26" s="1"/>
  <c r="R83" i="26" s="1"/>
  <c r="S83" i="26" s="1"/>
  <c r="T83" i="26" s="1"/>
  <c r="U83" i="26" s="1"/>
  <c r="V83" i="26" s="1"/>
  <c r="W83" i="26" s="1"/>
  <c r="X83" i="26" s="1"/>
  <c r="Y83" i="26" s="1"/>
  <c r="Z83" i="26" s="1"/>
  <c r="E80" i="26"/>
  <c r="F80" i="26" s="1"/>
  <c r="G80" i="26" s="1"/>
  <c r="H80" i="26" s="1"/>
  <c r="I80" i="26" s="1"/>
  <c r="J80" i="26" s="1"/>
  <c r="K80" i="26" s="1"/>
  <c r="L80" i="26" s="1"/>
  <c r="M80" i="26" s="1"/>
  <c r="N80" i="26" s="1"/>
  <c r="O80" i="26" s="1"/>
  <c r="P80" i="26" s="1"/>
  <c r="Q80" i="26" s="1"/>
  <c r="R80" i="26" s="1"/>
  <c r="S80" i="26" s="1"/>
  <c r="T80" i="26" s="1"/>
  <c r="U80" i="26" s="1"/>
  <c r="V80" i="26" s="1"/>
  <c r="W80" i="26" s="1"/>
  <c r="X80" i="26" s="1"/>
  <c r="Y80" i="26" s="1"/>
  <c r="Z80" i="26" s="1"/>
  <c r="V84" i="26"/>
  <c r="FK86" i="12"/>
  <c r="FI87" i="1"/>
  <c r="AU86" i="26"/>
  <c r="AU82" i="26"/>
  <c r="FA86" i="9"/>
  <c r="H86" i="1"/>
  <c r="CG86" i="9"/>
  <c r="V87" i="26"/>
  <c r="CP87" i="25"/>
  <c r="FN84" i="25"/>
  <c r="O84" i="25"/>
  <c r="N86" i="9"/>
  <c r="DY84" i="12"/>
  <c r="DY87" i="12"/>
  <c r="ET87" i="1"/>
  <c r="AS82" i="9"/>
  <c r="I84" i="9"/>
  <c r="Q82" i="9"/>
  <c r="E86" i="1"/>
  <c r="U82" i="25"/>
  <c r="CV87" i="25"/>
  <c r="E82" i="26"/>
  <c r="D59" i="12"/>
  <c r="DQ87" i="9"/>
  <c r="AX82" i="24"/>
  <c r="BZ86" i="24"/>
  <c r="FI83" i="21"/>
  <c r="Q86" i="1"/>
  <c r="Y87" i="1"/>
  <c r="CV84" i="23"/>
  <c r="FI87" i="8"/>
  <c r="EC84" i="1"/>
  <c r="Q82" i="1"/>
  <c r="U84" i="1"/>
  <c r="ET81" i="21"/>
  <c r="ED85" i="21"/>
  <c r="ED83" i="21"/>
  <c r="CV86" i="23"/>
  <c r="CV87" i="23"/>
  <c r="EA84" i="22"/>
  <c r="J82" i="8"/>
  <c r="ET86" i="21"/>
  <c r="D80" i="23"/>
  <c r="E80" i="23" s="1"/>
  <c r="F80" i="23" s="1"/>
  <c r="G80" i="23" s="1"/>
  <c r="H80" i="23" s="1"/>
  <c r="I80" i="23" s="1"/>
  <c r="J80" i="23" s="1"/>
  <c r="K80" i="23" s="1"/>
  <c r="L80" i="23" s="1"/>
  <c r="M80" i="23" s="1"/>
  <c r="N80" i="23" s="1"/>
  <c r="O80" i="23" s="1"/>
  <c r="P80" i="23" s="1"/>
  <c r="Q80" i="23" s="1"/>
  <c r="R80" i="23" s="1"/>
  <c r="S80" i="23" s="1"/>
  <c r="T80" i="23" s="1"/>
  <c r="U80" i="23" s="1"/>
  <c r="V80" i="23" s="1"/>
  <c r="W80" i="23" s="1"/>
  <c r="X80" i="23" s="1"/>
  <c r="Y80" i="23" s="1"/>
  <c r="Z80" i="23" s="1"/>
  <c r="ED82" i="8"/>
  <c r="ED84" i="8"/>
  <c r="EU87" i="1"/>
  <c r="ER84" i="1"/>
  <c r="EY85" i="21"/>
  <c r="Y86" i="1"/>
  <c r="FB87" i="1"/>
  <c r="CP85" i="21"/>
  <c r="EC82" i="23"/>
  <c r="FA82" i="23"/>
  <c r="DQ84" i="1"/>
  <c r="E84" i="1"/>
  <c r="F86" i="23"/>
  <c r="ET86" i="8"/>
  <c r="ED86" i="21"/>
  <c r="FS82" i="1"/>
  <c r="E51" i="8"/>
  <c r="F51" i="8" s="1"/>
  <c r="G51" i="8" s="1"/>
  <c r="H51" i="8" s="1"/>
  <c r="CH49" i="8"/>
  <c r="CH50" i="8" s="1"/>
  <c r="FA84" i="2"/>
  <c r="E84" i="23"/>
  <c r="FB82" i="25"/>
  <c r="DQ82" i="26"/>
  <c r="BF82" i="25"/>
  <c r="EC86" i="23"/>
  <c r="FK84" i="1"/>
  <c r="FA86" i="23"/>
  <c r="EM84" i="1"/>
  <c r="C58" i="9"/>
  <c r="M82" i="9"/>
  <c r="EC87" i="12"/>
  <c r="FS86" i="1"/>
  <c r="D55" i="8"/>
  <c r="D58" i="8" s="1"/>
  <c r="EM86" i="1"/>
  <c r="EL84" i="9"/>
  <c r="P87" i="26"/>
  <c r="EF82" i="24"/>
  <c r="EF87" i="25"/>
  <c r="CI87" i="26"/>
  <c r="EM87" i="26"/>
  <c r="G89" i="18"/>
  <c r="G116" i="18" s="1"/>
  <c r="FM87" i="12"/>
  <c r="FA84" i="12"/>
  <c r="FI84" i="1"/>
  <c r="E86" i="23"/>
  <c r="E87" i="23"/>
  <c r="AX86" i="26"/>
  <c r="FB84" i="25"/>
  <c r="FS82" i="25"/>
  <c r="J87" i="26"/>
  <c r="BI86" i="26"/>
  <c r="EZ84" i="25"/>
  <c r="Q87" i="25"/>
  <c r="FG87" i="12"/>
  <c r="CU82" i="26"/>
  <c r="BF87" i="25"/>
  <c r="DW86" i="12"/>
  <c r="FK87" i="1"/>
  <c r="Z82" i="12"/>
  <c r="BI87" i="12"/>
  <c r="DX82" i="23"/>
  <c r="M86" i="9"/>
  <c r="EU82" i="1"/>
  <c r="CG82" i="12"/>
  <c r="E85" i="1"/>
  <c r="F85" i="1" s="1"/>
  <c r="G85" i="1" s="1"/>
  <c r="H85" i="1" s="1"/>
  <c r="I85" i="1" s="1"/>
  <c r="J85" i="1" s="1"/>
  <c r="K85" i="1" s="1"/>
  <c r="L85" i="1" s="1"/>
  <c r="M85" i="1" s="1"/>
  <c r="N85" i="1" s="1"/>
  <c r="O85" i="1" s="1"/>
  <c r="P85" i="1" s="1"/>
  <c r="Q85" i="1" s="1"/>
  <c r="R85" i="1" s="1"/>
  <c r="S85" i="1" s="1"/>
  <c r="T85" i="1" s="1"/>
  <c r="U85" i="1" s="1"/>
  <c r="V85" i="1" s="1"/>
  <c r="W85" i="1" s="1"/>
  <c r="X85" i="1" s="1"/>
  <c r="Y85" i="1" s="1"/>
  <c r="Z85" i="1" s="1"/>
  <c r="EC86" i="9"/>
  <c r="H87" i="1"/>
  <c r="Y82" i="1"/>
  <c r="E80" i="1"/>
  <c r="F80" i="1" s="1"/>
  <c r="G80" i="1" s="1"/>
  <c r="H80" i="1" s="1"/>
  <c r="I80" i="1" s="1"/>
  <c r="J80" i="1" s="1"/>
  <c r="K80" i="1" s="1"/>
  <c r="L80" i="1" s="1"/>
  <c r="M80" i="1" s="1"/>
  <c r="N80" i="1" s="1"/>
  <c r="O80" i="1" s="1"/>
  <c r="P80" i="1" s="1"/>
  <c r="Q80" i="1" s="1"/>
  <c r="R80" i="1" s="1"/>
  <c r="S80" i="1" s="1"/>
  <c r="T80" i="1" s="1"/>
  <c r="U80" i="1" s="1"/>
  <c r="V80" i="1" s="1"/>
  <c r="W80" i="1" s="1"/>
  <c r="X80" i="1" s="1"/>
  <c r="Y80" i="1" s="1"/>
  <c r="Z80" i="1" s="1"/>
  <c r="DQ86" i="1"/>
  <c r="Q87" i="9"/>
  <c r="EL87" i="9"/>
  <c r="FB82" i="1"/>
  <c r="DU87" i="9"/>
  <c r="E87" i="1"/>
  <c r="D87" i="8"/>
  <c r="D41" i="1"/>
  <c r="E41" i="1" s="1"/>
  <c r="F41" i="1" s="1"/>
  <c r="G41" i="1" s="1"/>
  <c r="H41" i="1" s="1"/>
  <c r="ER87" i="1"/>
  <c r="EC84" i="23"/>
  <c r="FL84" i="1"/>
  <c r="DI84" i="9"/>
  <c r="ED87" i="9"/>
  <c r="FA82" i="26"/>
  <c r="P84" i="26"/>
  <c r="H84" i="26"/>
  <c r="C58" i="24"/>
  <c r="BF53" i="25"/>
  <c r="BG53" i="25" s="1"/>
  <c r="ED86" i="25"/>
  <c r="FI86" i="26"/>
  <c r="AS86" i="25"/>
  <c r="E83" i="21"/>
  <c r="EP84" i="25"/>
  <c r="FK87" i="24"/>
  <c r="DW82" i="12"/>
  <c r="C58" i="25"/>
  <c r="EM86" i="26"/>
  <c r="FL84" i="25"/>
  <c r="EP86" i="26"/>
  <c r="EF86" i="25"/>
  <c r="M82" i="25"/>
  <c r="CI86" i="26"/>
  <c r="P27" i="18"/>
  <c r="D41" i="26"/>
  <c r="E41" i="26" s="1"/>
  <c r="F41" i="26" s="1"/>
  <c r="G41" i="26" s="1"/>
  <c r="H41" i="26" s="1"/>
  <c r="I41" i="26" s="1"/>
  <c r="J41" i="26" s="1"/>
  <c r="K41" i="26" s="1"/>
  <c r="L41" i="26" s="1"/>
  <c r="M41" i="26" s="1"/>
  <c r="N41" i="26" s="1"/>
  <c r="O41" i="26" s="1"/>
  <c r="P41" i="26" s="1"/>
  <c r="E83" i="23"/>
  <c r="F83" i="23" s="1"/>
  <c r="G83" i="23" s="1"/>
  <c r="H83" i="23" s="1"/>
  <c r="I83" i="23" s="1"/>
  <c r="J83" i="23" s="1"/>
  <c r="K83" i="23" s="1"/>
  <c r="L83" i="23" s="1"/>
  <c r="M83" i="23" s="1"/>
  <c r="N83" i="23" s="1"/>
  <c r="O83" i="23" s="1"/>
  <c r="P83" i="23" s="1"/>
  <c r="Q83" i="23" s="1"/>
  <c r="R83" i="23" s="1"/>
  <c r="S83" i="23" s="1"/>
  <c r="T83" i="23" s="1"/>
  <c r="U83" i="23" s="1"/>
  <c r="V83" i="23" s="1"/>
  <c r="W83" i="23" s="1"/>
  <c r="X83" i="23" s="1"/>
  <c r="Y83" i="23" s="1"/>
  <c r="Z83" i="23" s="1"/>
  <c r="P21" i="18"/>
  <c r="P19" i="18"/>
  <c r="FS86" i="25"/>
  <c r="BI87" i="26"/>
  <c r="EZ82" i="25"/>
  <c r="Q84" i="25"/>
  <c r="AR84" i="11"/>
  <c r="D87" i="12"/>
  <c r="AZ84" i="12"/>
  <c r="EC82" i="9"/>
  <c r="ER86" i="1"/>
  <c r="FL82" i="1"/>
  <c r="DI87" i="9"/>
  <c r="DL83" i="21"/>
  <c r="H82" i="26"/>
  <c r="ED82" i="25"/>
  <c r="AK86" i="26"/>
  <c r="FI87" i="26"/>
  <c r="X86" i="26"/>
  <c r="DI82" i="9"/>
  <c r="EP87" i="26"/>
  <c r="CI82" i="26"/>
  <c r="FA86" i="12"/>
  <c r="FB86" i="1"/>
  <c r="CP86" i="21"/>
  <c r="DQ86" i="26"/>
  <c r="E86" i="25"/>
  <c r="DJ86" i="25"/>
  <c r="FQ87" i="26"/>
  <c r="EC86" i="12"/>
  <c r="FA87" i="23"/>
  <c r="FL87" i="1"/>
  <c r="M87" i="9"/>
  <c r="EM86" i="12"/>
  <c r="CG84" i="12"/>
  <c r="E83" i="1"/>
  <c r="F83" i="1" s="1"/>
  <c r="G83" i="1" s="1"/>
  <c r="H83" i="1" s="1"/>
  <c r="I83" i="1" s="1"/>
  <c r="J83" i="1" s="1"/>
  <c r="K83" i="1" s="1"/>
  <c r="L83" i="1" s="1"/>
  <c r="M83" i="1" s="1"/>
  <c r="N83" i="1" s="1"/>
  <c r="O83" i="1" s="1"/>
  <c r="P83" i="1" s="1"/>
  <c r="Q83" i="1" s="1"/>
  <c r="R83" i="1" s="1"/>
  <c r="S83" i="1" s="1"/>
  <c r="T83" i="1" s="1"/>
  <c r="U83" i="1" s="1"/>
  <c r="V83" i="1" s="1"/>
  <c r="W83" i="1" s="1"/>
  <c r="X83" i="1" s="1"/>
  <c r="Y83" i="1" s="1"/>
  <c r="Z83" i="1" s="1"/>
  <c r="EA87" i="1"/>
  <c r="EM82" i="1"/>
  <c r="E81" i="1"/>
  <c r="F81" i="1" s="1"/>
  <c r="G81" i="1" s="1"/>
  <c r="H81" i="1" s="1"/>
  <c r="I81" i="1" s="1"/>
  <c r="J81" i="1" s="1"/>
  <c r="K81" i="1" s="1"/>
  <c r="L81" i="1" s="1"/>
  <c r="M81" i="1" s="1"/>
  <c r="N81" i="1" s="1"/>
  <c r="O81" i="1" s="1"/>
  <c r="P81" i="1" s="1"/>
  <c r="Q81" i="1" s="1"/>
  <c r="R81" i="1" s="1"/>
  <c r="S81" i="1" s="1"/>
  <c r="T81" i="1" s="1"/>
  <c r="U81" i="1" s="1"/>
  <c r="V81" i="1" s="1"/>
  <c r="W81" i="1" s="1"/>
  <c r="X81" i="1" s="1"/>
  <c r="Y81" i="1" s="1"/>
  <c r="Z81" i="1" s="1"/>
  <c r="DU82" i="9"/>
  <c r="DD87" i="23"/>
  <c r="DD84" i="23"/>
  <c r="ET84" i="1"/>
  <c r="ET82" i="1"/>
  <c r="ED86" i="9"/>
  <c r="FS87" i="1"/>
  <c r="FS88" i="1" s="1"/>
  <c r="Q84" i="9"/>
  <c r="EL82" i="9"/>
  <c r="AK87" i="26"/>
  <c r="D55" i="25"/>
  <c r="D58" i="25" s="1"/>
  <c r="AS82" i="25"/>
  <c r="X87" i="26"/>
  <c r="EF84" i="24"/>
  <c r="FS87" i="25"/>
  <c r="FS88" i="25" s="1"/>
  <c r="FL82" i="25"/>
  <c r="DW87" i="12"/>
  <c r="FL87" i="25"/>
  <c r="FQ84" i="26"/>
  <c r="DP87" i="25"/>
  <c r="C58" i="21"/>
  <c r="BZ81" i="21"/>
  <c r="BZ85" i="21"/>
  <c r="G91" i="18"/>
  <c r="G118" i="18" s="1"/>
  <c r="G95" i="18"/>
  <c r="G122" i="18" s="1"/>
  <c r="F84" i="23"/>
  <c r="ES86" i="23"/>
  <c r="F82" i="23"/>
  <c r="D84" i="23"/>
  <c r="D82" i="23"/>
  <c r="D86" i="23"/>
  <c r="EL87" i="8"/>
  <c r="V84" i="8"/>
  <c r="DD87" i="8"/>
  <c r="EP87" i="8"/>
  <c r="DX87" i="8"/>
  <c r="FP84" i="8"/>
  <c r="N87" i="8"/>
  <c r="FD82" i="8"/>
  <c r="CH82" i="8"/>
  <c r="CB87" i="8"/>
  <c r="FL86" i="8"/>
  <c r="J86" i="8"/>
  <c r="BI82" i="8"/>
  <c r="BI87" i="8"/>
  <c r="FP82" i="8"/>
  <c r="D84" i="8"/>
  <c r="ET82" i="8"/>
  <c r="BI84" i="22"/>
  <c r="D59" i="22"/>
  <c r="FL82" i="22"/>
  <c r="FL87" i="22"/>
  <c r="CG82" i="2"/>
  <c r="D55" i="21"/>
  <c r="D58" i="21" s="1"/>
  <c r="AJ81" i="21"/>
  <c r="AM81" i="21"/>
  <c r="E81" i="21"/>
  <c r="CB86" i="21"/>
  <c r="FQ86" i="23"/>
  <c r="D87" i="23"/>
  <c r="D55" i="23"/>
  <c r="D58" i="23" s="1"/>
  <c r="D85" i="23"/>
  <c r="E85" i="23" s="1"/>
  <c r="F85" i="23" s="1"/>
  <c r="G85" i="23" s="1"/>
  <c r="H85" i="23" s="1"/>
  <c r="I85" i="23" s="1"/>
  <c r="J85" i="23" s="1"/>
  <c r="K85" i="23" s="1"/>
  <c r="L85" i="23" s="1"/>
  <c r="M85" i="23" s="1"/>
  <c r="N85" i="23" s="1"/>
  <c r="O85" i="23" s="1"/>
  <c r="P85" i="23" s="1"/>
  <c r="Q85" i="23" s="1"/>
  <c r="R85" i="23" s="1"/>
  <c r="S85" i="23" s="1"/>
  <c r="T85" i="23" s="1"/>
  <c r="U85" i="23" s="1"/>
  <c r="V85" i="23" s="1"/>
  <c r="W85" i="23" s="1"/>
  <c r="X85" i="23" s="1"/>
  <c r="Y85" i="23" s="1"/>
  <c r="Z85" i="23" s="1"/>
  <c r="CH82" i="23"/>
  <c r="BI87" i="23"/>
  <c r="D81" i="23"/>
  <c r="E81" i="23" s="1"/>
  <c r="F81" i="23" s="1"/>
  <c r="G81" i="23" s="1"/>
  <c r="H81" i="23" s="1"/>
  <c r="I81" i="23" s="1"/>
  <c r="J81" i="23" s="1"/>
  <c r="K81" i="23" s="1"/>
  <c r="L81" i="23" s="1"/>
  <c r="M81" i="23" s="1"/>
  <c r="N81" i="23" s="1"/>
  <c r="O81" i="23" s="1"/>
  <c r="P81" i="23" s="1"/>
  <c r="Q81" i="23" s="1"/>
  <c r="R81" i="23" s="1"/>
  <c r="S81" i="23" s="1"/>
  <c r="T81" i="23" s="1"/>
  <c r="U81" i="23" s="1"/>
  <c r="V81" i="23" s="1"/>
  <c r="W81" i="23" s="1"/>
  <c r="X81" i="23" s="1"/>
  <c r="Y81" i="23" s="1"/>
  <c r="Z81" i="23" s="1"/>
  <c r="CH87" i="23"/>
  <c r="BI84" i="8"/>
  <c r="CH86" i="8"/>
  <c r="AR82" i="8"/>
  <c r="AZ87" i="8"/>
  <c r="AS82" i="8"/>
  <c r="CH87" i="8"/>
  <c r="FL82" i="8"/>
  <c r="EP84" i="8"/>
  <c r="FF86" i="8"/>
  <c r="FL87" i="8"/>
  <c r="AO82" i="22"/>
  <c r="F87" i="22"/>
  <c r="DY87" i="22"/>
  <c r="EU86" i="21"/>
  <c r="G86" i="21"/>
  <c r="FK81" i="21"/>
  <c r="G83" i="21"/>
  <c r="G81" i="21"/>
  <c r="BR85" i="21"/>
  <c r="EU85" i="21"/>
  <c r="U87" i="1"/>
  <c r="U82" i="1"/>
  <c r="EA82" i="1"/>
  <c r="EA84" i="1"/>
  <c r="FR87" i="1"/>
  <c r="EE84" i="1"/>
  <c r="EC87" i="1"/>
  <c r="G87" i="1"/>
  <c r="EC82" i="1"/>
  <c r="BT82" i="1"/>
  <c r="BZ87" i="26"/>
  <c r="BZ82" i="26"/>
  <c r="EY82" i="26"/>
  <c r="T84" i="26"/>
  <c r="BS87" i="26"/>
  <c r="EK84" i="26"/>
  <c r="BZ86" i="26"/>
  <c r="N84" i="26"/>
  <c r="L87" i="26"/>
  <c r="FO82" i="26"/>
  <c r="FI84" i="26"/>
  <c r="EY84" i="26"/>
  <c r="AL86" i="26"/>
  <c r="J82" i="26"/>
  <c r="BF53" i="12"/>
  <c r="BG53" i="12" s="1"/>
  <c r="DI87" i="12"/>
  <c r="EK87" i="12"/>
  <c r="R87" i="12"/>
  <c r="EU87" i="12"/>
  <c r="CU86" i="12"/>
  <c r="EK84" i="12"/>
  <c r="EC84" i="12"/>
  <c r="EE82" i="12"/>
  <c r="M84" i="12"/>
  <c r="FG84" i="12"/>
  <c r="FA87" i="12"/>
  <c r="M86" i="12"/>
  <c r="CU87" i="12"/>
  <c r="EE84" i="12"/>
  <c r="DI82" i="12"/>
  <c r="BS87" i="12"/>
  <c r="O84" i="12"/>
  <c r="M87" i="12"/>
  <c r="AZ86" i="12"/>
  <c r="FQ86" i="12"/>
  <c r="BS86" i="12"/>
  <c r="CU82" i="12"/>
  <c r="AL87" i="12"/>
  <c r="EM84" i="12"/>
  <c r="FR82" i="25"/>
  <c r="EL87" i="25"/>
  <c r="BZ87" i="25"/>
  <c r="M87" i="25"/>
  <c r="EZ49" i="25"/>
  <c r="EZ50" i="25" s="1"/>
  <c r="FR87" i="25"/>
  <c r="BZ86" i="25"/>
  <c r="AL84" i="25"/>
  <c r="AL87" i="25"/>
  <c r="AL82" i="25"/>
  <c r="AL86" i="25"/>
  <c r="CI87" i="25"/>
  <c r="CI82" i="25"/>
  <c r="W84" i="25"/>
  <c r="DJ87" i="25"/>
  <c r="AM84" i="25"/>
  <c r="BT82" i="25"/>
  <c r="AM82" i="25"/>
  <c r="E87" i="25"/>
  <c r="DY84" i="25"/>
  <c r="D85" i="25"/>
  <c r="E85" i="25" s="1"/>
  <c r="F85" i="25" s="1"/>
  <c r="G85" i="25" s="1"/>
  <c r="H85" i="25" s="1"/>
  <c r="I85" i="25" s="1"/>
  <c r="J85" i="25" s="1"/>
  <c r="K85" i="25" s="1"/>
  <c r="L85" i="25" s="1"/>
  <c r="M85" i="25" s="1"/>
  <c r="N85" i="25" s="1"/>
  <c r="O85" i="25" s="1"/>
  <c r="P85" i="25" s="1"/>
  <c r="Q85" i="25" s="1"/>
  <c r="R85" i="25" s="1"/>
  <c r="S85" i="25" s="1"/>
  <c r="T85" i="25" s="1"/>
  <c r="U85" i="25" s="1"/>
  <c r="V85" i="25" s="1"/>
  <c r="W85" i="25" s="1"/>
  <c r="X85" i="25" s="1"/>
  <c r="Y85" i="25" s="1"/>
  <c r="Z85" i="25" s="1"/>
  <c r="EP87" i="25"/>
  <c r="DY86" i="25"/>
  <c r="D80" i="25"/>
  <c r="E80" i="25" s="1"/>
  <c r="F80" i="25" s="1"/>
  <c r="G80" i="25" s="1"/>
  <c r="H80" i="25" s="1"/>
  <c r="I80" i="25" s="1"/>
  <c r="J80" i="25" s="1"/>
  <c r="K80" i="25" s="1"/>
  <c r="L80" i="25" s="1"/>
  <c r="M80" i="25" s="1"/>
  <c r="N80" i="25" s="1"/>
  <c r="O80" i="25" s="1"/>
  <c r="P80" i="25" s="1"/>
  <c r="Q80" i="25" s="1"/>
  <c r="R80" i="25" s="1"/>
  <c r="S80" i="25" s="1"/>
  <c r="T80" i="25" s="1"/>
  <c r="U80" i="25" s="1"/>
  <c r="V80" i="25" s="1"/>
  <c r="W80" i="25" s="1"/>
  <c r="X80" i="25" s="1"/>
  <c r="Y80" i="25" s="1"/>
  <c r="Z80" i="25" s="1"/>
  <c r="EP82" i="25"/>
  <c r="BZ84" i="25"/>
  <c r="ER86" i="25"/>
  <c r="BK82" i="11"/>
  <c r="EU87" i="11"/>
  <c r="EU84" i="11"/>
  <c r="AZ82" i="11"/>
  <c r="BK87" i="11"/>
  <c r="BK86" i="11"/>
  <c r="EU82" i="11"/>
  <c r="EJ82" i="11"/>
  <c r="AZ86" i="11"/>
  <c r="U84" i="11"/>
  <c r="EJ87" i="11"/>
  <c r="FD82" i="24"/>
  <c r="CG84" i="24"/>
  <c r="CG87" i="24"/>
  <c r="CG86" i="24"/>
  <c r="CG82" i="24"/>
  <c r="FS87" i="24"/>
  <c r="FS88" i="24" s="1"/>
  <c r="FR88" i="24" s="1"/>
  <c r="FQ88" i="24" s="1"/>
  <c r="FP88" i="24" s="1"/>
  <c r="FO88" i="24" s="1"/>
  <c r="AZ87" i="9"/>
  <c r="E84" i="9"/>
  <c r="BZ87" i="9"/>
  <c r="AL86" i="9"/>
  <c r="N84" i="9"/>
  <c r="AZ84" i="9"/>
  <c r="E83" i="9"/>
  <c r="F83" i="9" s="1"/>
  <c r="G83" i="9" s="1"/>
  <c r="H83" i="9" s="1"/>
  <c r="I83" i="9" s="1"/>
  <c r="J83" i="9" s="1"/>
  <c r="K83" i="9" s="1"/>
  <c r="L83" i="9" s="1"/>
  <c r="M83" i="9" s="1"/>
  <c r="N83" i="9" s="1"/>
  <c r="O83" i="9" s="1"/>
  <c r="P83" i="9" s="1"/>
  <c r="Q83" i="9" s="1"/>
  <c r="R83" i="9" s="1"/>
  <c r="S83" i="9" s="1"/>
  <c r="T83" i="9" s="1"/>
  <c r="U83" i="9" s="1"/>
  <c r="V83" i="9" s="1"/>
  <c r="W83" i="9" s="1"/>
  <c r="X83" i="9" s="1"/>
  <c r="Y83" i="9" s="1"/>
  <c r="Z83" i="9" s="1"/>
  <c r="AZ82" i="9"/>
  <c r="E87" i="9"/>
  <c r="BV54" i="23"/>
  <c r="BW54" i="23" s="1"/>
  <c r="BX54" i="23" s="1"/>
  <c r="BY54" i="23" s="1"/>
  <c r="BZ54" i="23" s="1"/>
  <c r="CA54" i="23" s="1"/>
  <c r="CB54" i="23" s="1"/>
  <c r="CC54" i="23" s="1"/>
  <c r="CD54" i="23" s="1"/>
  <c r="CE54" i="23" s="1"/>
  <c r="CF54" i="23" s="1"/>
  <c r="CG54" i="23" s="1"/>
  <c r="CH54" i="23" s="1"/>
  <c r="CI54" i="23" s="1"/>
  <c r="CJ54" i="23" s="1"/>
  <c r="CK54" i="23" s="1"/>
  <c r="CL54" i="23" s="1"/>
  <c r="CM54" i="23" s="1"/>
  <c r="CN54" i="23" s="1"/>
  <c r="CO54" i="23" s="1"/>
  <c r="CP54" i="23" s="1"/>
  <c r="CQ54" i="23" s="1"/>
  <c r="CR54" i="23" s="1"/>
  <c r="CS54" i="23" s="1"/>
  <c r="CT54" i="23" s="1"/>
  <c r="CU54" i="23" s="1"/>
  <c r="CV54" i="23" s="1"/>
  <c r="CW54" i="23" s="1"/>
  <c r="CX54" i="23" s="1"/>
  <c r="CY54" i="23" s="1"/>
  <c r="CZ54" i="23" s="1"/>
  <c r="DA54" i="23" s="1"/>
  <c r="DB54" i="23" s="1"/>
  <c r="DC54" i="23" s="1"/>
  <c r="DD54" i="23" s="1"/>
  <c r="DE54" i="23" s="1"/>
  <c r="DF54" i="23" s="1"/>
  <c r="DG54" i="23" s="1"/>
  <c r="DH54" i="23" s="1"/>
  <c r="DI54" i="23" s="1"/>
  <c r="DJ54" i="23" s="1"/>
  <c r="DK54" i="23" s="1"/>
  <c r="DL54" i="23" s="1"/>
  <c r="DM54" i="23" s="1"/>
  <c r="DN54" i="23" s="1"/>
  <c r="DO54" i="23" s="1"/>
  <c r="DP54" i="23" s="1"/>
  <c r="DQ54" i="23" s="1"/>
  <c r="DR54" i="23" s="1"/>
  <c r="DS54" i="23" s="1"/>
  <c r="DT54" i="23" s="1"/>
  <c r="DU54" i="23" s="1"/>
  <c r="DV54" i="23" s="1"/>
  <c r="DW54" i="23" s="1"/>
  <c r="DX54" i="23" s="1"/>
  <c r="DY54" i="23" s="1"/>
  <c r="DZ54" i="23" s="1"/>
  <c r="EA54" i="23" s="1"/>
  <c r="EB54" i="23" s="1"/>
  <c r="EC54" i="23" s="1"/>
  <c r="ED54" i="23" s="1"/>
  <c r="EE54" i="23" s="1"/>
  <c r="EF54" i="23" s="1"/>
  <c r="EG54" i="23" s="1"/>
  <c r="EH54" i="23" s="1"/>
  <c r="EI54" i="23" s="1"/>
  <c r="EJ54" i="23" s="1"/>
  <c r="EK54" i="23" s="1"/>
  <c r="EL54" i="23" s="1"/>
  <c r="EM54" i="23" s="1"/>
  <c r="EN54" i="23" s="1"/>
  <c r="EO54" i="23" s="1"/>
  <c r="EP54" i="23" s="1"/>
  <c r="EQ54" i="23" s="1"/>
  <c r="ER54" i="23" s="1"/>
  <c r="ES54" i="23" s="1"/>
  <c r="ET54" i="23" s="1"/>
  <c r="EU54" i="23" s="1"/>
  <c r="EV54" i="23" s="1"/>
  <c r="EW54" i="23" s="1"/>
  <c r="EX54" i="23" s="1"/>
  <c r="EY54" i="23" s="1"/>
  <c r="EZ54" i="23" s="1"/>
  <c r="FA54" i="23" s="1"/>
  <c r="FB54" i="23" s="1"/>
  <c r="FC54" i="23" s="1"/>
  <c r="FD54" i="23" s="1"/>
  <c r="FE54" i="23" s="1"/>
  <c r="FF54" i="23" s="1"/>
  <c r="FG54" i="23" s="1"/>
  <c r="FH54" i="23" s="1"/>
  <c r="FI54" i="23" s="1"/>
  <c r="FJ54" i="23" s="1"/>
  <c r="FK54" i="23" s="1"/>
  <c r="FL54" i="23" s="1"/>
  <c r="FM54" i="23" s="1"/>
  <c r="FN54" i="23" s="1"/>
  <c r="FO54" i="23" s="1"/>
  <c r="FP54" i="23" s="1"/>
  <c r="FQ54" i="23" s="1"/>
  <c r="FR54" i="23" s="1"/>
  <c r="FS54" i="23" s="1"/>
  <c r="FQ84" i="23"/>
  <c r="FI86" i="23"/>
  <c r="BI82" i="23"/>
  <c r="CH84" i="23"/>
  <c r="FI84" i="23"/>
  <c r="FI82" i="23"/>
  <c r="FQ82" i="23"/>
  <c r="BI86" i="23"/>
  <c r="ES87" i="23"/>
  <c r="ES82" i="23"/>
  <c r="DD82" i="23"/>
  <c r="FI86" i="8"/>
  <c r="FF87" i="8"/>
  <c r="CV86" i="8"/>
  <c r="FI82" i="8"/>
  <c r="DL86" i="8"/>
  <c r="H84" i="8"/>
  <c r="CV87" i="8"/>
  <c r="AS86" i="8"/>
  <c r="H82" i="8"/>
  <c r="BS84" i="8"/>
  <c r="DL84" i="8"/>
  <c r="FI84" i="22"/>
  <c r="CU82" i="22"/>
  <c r="DQ87" i="22"/>
  <c r="BT84" i="22"/>
  <c r="BT86" i="22"/>
  <c r="BT82" i="22"/>
  <c r="FI87" i="22"/>
  <c r="AJ86" i="2"/>
  <c r="BI86" i="2"/>
  <c r="E55" i="21"/>
  <c r="E58" i="21" s="1"/>
  <c r="FS83" i="21"/>
  <c r="D41" i="21"/>
  <c r="E41" i="21" s="1"/>
  <c r="F41" i="21" s="1"/>
  <c r="G41" i="21" s="1"/>
  <c r="H41" i="21" s="1"/>
  <c r="I41" i="21" s="1"/>
  <c r="J41" i="21" s="1"/>
  <c r="K41" i="21" s="1"/>
  <c r="L41" i="21" s="1"/>
  <c r="M41" i="21" s="1"/>
  <c r="N41" i="21" s="1"/>
  <c r="O41" i="21" s="1"/>
  <c r="P41" i="21" s="1"/>
  <c r="FI85" i="21"/>
  <c r="EN81" i="21"/>
  <c r="E85" i="21"/>
  <c r="FI81" i="21"/>
  <c r="EU83" i="21"/>
  <c r="EN85" i="21"/>
  <c r="FK85" i="21"/>
  <c r="FK83" i="21"/>
  <c r="DP84" i="1"/>
  <c r="N82" i="8"/>
  <c r="V87" i="22"/>
  <c r="EX82" i="8"/>
  <c r="BT86" i="8"/>
  <c r="FR84" i="1"/>
  <c r="DB82" i="8"/>
  <c r="EX86" i="8"/>
  <c r="AS84" i="8"/>
  <c r="DB86" i="8"/>
  <c r="FA82" i="22"/>
  <c r="EY86" i="22"/>
  <c r="FF82" i="22"/>
  <c r="FE86" i="22"/>
  <c r="FM84" i="1"/>
  <c r="EL86" i="8"/>
  <c r="DR84" i="8"/>
  <c r="AK86" i="1"/>
  <c r="AK84" i="1"/>
  <c r="AJ87" i="8"/>
  <c r="EC87" i="22"/>
  <c r="AS86" i="2"/>
  <c r="FM86" i="1"/>
  <c r="N86" i="2"/>
  <c r="BT87" i="8"/>
  <c r="FB86" i="8"/>
  <c r="EK86" i="2"/>
  <c r="FB84" i="22"/>
  <c r="AS84" i="2"/>
  <c r="G86" i="1"/>
  <c r="FB84" i="8"/>
  <c r="CG86" i="22"/>
  <c r="BR49" i="8"/>
  <c r="BR50" i="8" s="1"/>
  <c r="CP82" i="8"/>
  <c r="FP87" i="8"/>
  <c r="DB84" i="8"/>
  <c r="EL82" i="8"/>
  <c r="AX86" i="8"/>
  <c r="AX87" i="8"/>
  <c r="H87" i="8"/>
  <c r="N84" i="8"/>
  <c r="DL82" i="8"/>
  <c r="AL86" i="22"/>
  <c r="AO86" i="22"/>
  <c r="V84" i="22"/>
  <c r="BI86" i="22"/>
  <c r="DW86" i="22"/>
  <c r="EY82" i="22"/>
  <c r="FQ84" i="22"/>
  <c r="AL82" i="22"/>
  <c r="DY84" i="22"/>
  <c r="AL87" i="22"/>
  <c r="F84" i="22"/>
  <c r="FI82" i="22"/>
  <c r="AO84" i="22"/>
  <c r="V82" i="22"/>
  <c r="CU87" i="22"/>
  <c r="EY87" i="22"/>
  <c r="FA84" i="22"/>
  <c r="FQ86" i="22"/>
  <c r="F82" i="22"/>
  <c r="AO86" i="2"/>
  <c r="FA82" i="2"/>
  <c r="AM85" i="21"/>
  <c r="CB81" i="21"/>
  <c r="EC81" i="21"/>
  <c r="ER86" i="21"/>
  <c r="K85" i="21"/>
  <c r="AM86" i="21"/>
  <c r="CB85" i="21"/>
  <c r="K83" i="21"/>
  <c r="K86" i="21"/>
  <c r="BT84" i="1"/>
  <c r="BT87" i="1"/>
  <c r="DU84" i="1"/>
  <c r="FM87" i="1"/>
  <c r="DU87" i="1"/>
  <c r="CI49" i="25"/>
  <c r="CI50" i="25" s="1"/>
  <c r="FE49" i="25"/>
  <c r="FE50" i="25" s="1"/>
  <c r="FD86" i="8"/>
  <c r="CP84" i="8"/>
  <c r="DJ84" i="8"/>
  <c r="AJ86" i="8"/>
  <c r="T86" i="8"/>
  <c r="CP87" i="8"/>
  <c r="V87" i="8"/>
  <c r="EF86" i="8"/>
  <c r="BF82" i="8"/>
  <c r="DR82" i="8"/>
  <c r="X87" i="8"/>
  <c r="DJ87" i="8"/>
  <c r="DJ82" i="8"/>
  <c r="AR84" i="8"/>
  <c r="AZ82" i="8"/>
  <c r="AJ84" i="8"/>
  <c r="T84" i="8"/>
  <c r="DR87" i="8"/>
  <c r="AX82" i="8"/>
  <c r="FD84" i="8"/>
  <c r="T82" i="8"/>
  <c r="DP82" i="8"/>
  <c r="EF82" i="8"/>
  <c r="DP84" i="8"/>
  <c r="Z84" i="8"/>
  <c r="X82" i="8"/>
  <c r="Z87" i="8"/>
  <c r="Z86" i="8"/>
  <c r="D85" i="8"/>
  <c r="E85" i="8" s="1"/>
  <c r="F85" i="8" s="1"/>
  <c r="G85" i="8" s="1"/>
  <c r="H85" i="8" s="1"/>
  <c r="I85" i="8" s="1"/>
  <c r="J85" i="8" s="1"/>
  <c r="K85" i="8" s="1"/>
  <c r="L85" i="8" s="1"/>
  <c r="M85" i="8" s="1"/>
  <c r="N85" i="8" s="1"/>
  <c r="O85" i="8" s="1"/>
  <c r="P85" i="8" s="1"/>
  <c r="Q85" i="8" s="1"/>
  <c r="R85" i="8" s="1"/>
  <c r="S85" i="8" s="1"/>
  <c r="T85" i="8" s="1"/>
  <c r="U85" i="8" s="1"/>
  <c r="V85" i="8" s="1"/>
  <c r="W85" i="8" s="1"/>
  <c r="X85" i="8" s="1"/>
  <c r="Y85" i="8" s="1"/>
  <c r="Z85" i="8" s="1"/>
  <c r="ET84" i="8"/>
  <c r="AR86" i="8"/>
  <c r="AZ84" i="8"/>
  <c r="EA86" i="22"/>
  <c r="FK86" i="22"/>
  <c r="AR82" i="22"/>
  <c r="D85" i="22"/>
  <c r="E85" i="22" s="1"/>
  <c r="F85" i="22" s="1"/>
  <c r="G85" i="22" s="1"/>
  <c r="H85" i="22" s="1"/>
  <c r="I85" i="22" s="1"/>
  <c r="J85" i="22" s="1"/>
  <c r="K85" i="22" s="1"/>
  <c r="L85" i="22" s="1"/>
  <c r="M85" i="22" s="1"/>
  <c r="N85" i="22" s="1"/>
  <c r="O85" i="22" s="1"/>
  <c r="P85" i="22" s="1"/>
  <c r="Q85" i="22" s="1"/>
  <c r="R85" i="22" s="1"/>
  <c r="S85" i="22" s="1"/>
  <c r="T85" i="22" s="1"/>
  <c r="U85" i="22" s="1"/>
  <c r="V85" i="22" s="1"/>
  <c r="W85" i="22" s="1"/>
  <c r="X85" i="22" s="1"/>
  <c r="Y85" i="22" s="1"/>
  <c r="Z85" i="22" s="1"/>
  <c r="Z84" i="22"/>
  <c r="EC86" i="22"/>
  <c r="FE82" i="22"/>
  <c r="EA87" i="22"/>
  <c r="FM84" i="22"/>
  <c r="AK86" i="22"/>
  <c r="CG87" i="22"/>
  <c r="EC82" i="22"/>
  <c r="FM82" i="22"/>
  <c r="FK82" i="22"/>
  <c r="FM86" i="22"/>
  <c r="AR86" i="22"/>
  <c r="Z87" i="22"/>
  <c r="D41" i="22"/>
  <c r="E41" i="22" s="1"/>
  <c r="F41" i="22" s="1"/>
  <c r="G41" i="22" s="1"/>
  <c r="H41" i="22" s="1"/>
  <c r="I41" i="22" s="1"/>
  <c r="J41" i="22" s="1"/>
  <c r="K41" i="22" s="1"/>
  <c r="L41" i="22" s="1"/>
  <c r="M41" i="22" s="1"/>
  <c r="N41" i="22" s="1"/>
  <c r="O41" i="22" s="1"/>
  <c r="P41" i="22" s="1"/>
  <c r="FF84" i="22"/>
  <c r="EU82" i="22"/>
  <c r="FK87" i="22"/>
  <c r="AR87" i="22"/>
  <c r="DR84" i="22"/>
  <c r="AK86" i="2"/>
  <c r="FP87" i="2"/>
  <c r="AK87" i="2"/>
  <c r="FP82" i="2"/>
  <c r="AK82" i="2"/>
  <c r="Z83" i="21"/>
  <c r="DX86" i="21"/>
  <c r="FN86" i="21"/>
  <c r="O83" i="21"/>
  <c r="O81" i="21"/>
  <c r="X84" i="1"/>
  <c r="W86" i="1"/>
  <c r="EE86" i="1"/>
  <c r="W84" i="1"/>
  <c r="BZ84" i="1"/>
  <c r="X87" i="1"/>
  <c r="X82" i="1"/>
  <c r="DI86" i="1"/>
  <c r="S82" i="25"/>
  <c r="S87" i="25"/>
  <c r="DL84" i="25"/>
  <c r="DL86" i="25"/>
  <c r="I86" i="25"/>
  <c r="I82" i="25"/>
  <c r="I87" i="25"/>
  <c r="I84" i="25"/>
  <c r="DB82" i="25"/>
  <c r="DB86" i="25"/>
  <c r="FI84" i="12"/>
  <c r="DD86" i="8"/>
  <c r="DX84" i="8"/>
  <c r="EP86" i="8"/>
  <c r="AU86" i="12"/>
  <c r="DX82" i="8"/>
  <c r="AS86" i="26"/>
  <c r="Z86" i="22"/>
  <c r="EF85" i="21"/>
  <c r="E84" i="25"/>
  <c r="J84" i="26"/>
  <c r="V82" i="8"/>
  <c r="AL84" i="12"/>
  <c r="FF82" i="8"/>
  <c r="FE84" i="22"/>
  <c r="EZ86" i="25"/>
  <c r="FD84" i="25"/>
  <c r="FG82" i="12"/>
  <c r="EF87" i="8"/>
  <c r="AO87" i="9"/>
  <c r="CU86" i="26"/>
  <c r="DJ82" i="25"/>
  <c r="DD82" i="25"/>
  <c r="BF84" i="8"/>
  <c r="ES87" i="1"/>
  <c r="BI82" i="2"/>
  <c r="AJ87" i="2"/>
  <c r="U87" i="12"/>
  <c r="DY82" i="9"/>
  <c r="EX87" i="8"/>
  <c r="FP84" i="2"/>
  <c r="EM82" i="12"/>
  <c r="BZ87" i="1"/>
  <c r="X84" i="8"/>
  <c r="FL84" i="2"/>
  <c r="J87" i="8"/>
  <c r="BT84" i="8"/>
  <c r="D82" i="8"/>
  <c r="D83" i="8"/>
  <c r="E83" i="8" s="1"/>
  <c r="F83" i="8" s="1"/>
  <c r="G83" i="8" s="1"/>
  <c r="H83" i="8" s="1"/>
  <c r="I83" i="8" s="1"/>
  <c r="J83" i="8" s="1"/>
  <c r="K83" i="8" s="1"/>
  <c r="L83" i="8" s="1"/>
  <c r="M83" i="8" s="1"/>
  <c r="N83" i="8" s="1"/>
  <c r="O83" i="8" s="1"/>
  <c r="P83" i="8" s="1"/>
  <c r="Q83" i="8" s="1"/>
  <c r="R83" i="8" s="1"/>
  <c r="S83" i="8" s="1"/>
  <c r="T83" i="8" s="1"/>
  <c r="U83" i="8" s="1"/>
  <c r="V83" i="8" s="1"/>
  <c r="W83" i="8" s="1"/>
  <c r="X83" i="8" s="1"/>
  <c r="Y83" i="8" s="1"/>
  <c r="Z83" i="8" s="1"/>
  <c r="DD82" i="8"/>
  <c r="FQ82" i="12"/>
  <c r="W87" i="1"/>
  <c r="DX81" i="21"/>
  <c r="EL87" i="22"/>
  <c r="D59" i="21"/>
  <c r="CV86" i="25"/>
  <c r="FR86" i="25"/>
  <c r="CU84" i="22"/>
  <c r="EK87" i="26"/>
  <c r="DJ84" i="22"/>
  <c r="EU86" i="22"/>
  <c r="EY87" i="26"/>
  <c r="DW84" i="22"/>
  <c r="E59" i="21"/>
  <c r="Y82" i="9"/>
  <c r="Y86" i="9"/>
  <c r="FA84" i="26"/>
  <c r="FA86" i="22"/>
  <c r="EZ82" i="8"/>
  <c r="EU84" i="22"/>
  <c r="EZ87" i="8"/>
  <c r="EP86" i="22"/>
  <c r="O86" i="21"/>
  <c r="BS86" i="26"/>
  <c r="DP82" i="25"/>
  <c r="AL84" i="26"/>
  <c r="DB86" i="22"/>
  <c r="DY82" i="22"/>
  <c r="BQ49" i="25"/>
  <c r="BQ50" i="25" s="1"/>
  <c r="EQ49" i="25"/>
  <c r="EQ50" i="25" s="1"/>
  <c r="DV49" i="25"/>
  <c r="DV50" i="25" s="1"/>
  <c r="DD85" i="21"/>
  <c r="N86" i="26"/>
  <c r="CG82" i="22"/>
  <c r="DS86" i="22"/>
  <c r="DS82" i="22"/>
  <c r="DS87" i="22"/>
  <c r="CD49" i="8"/>
  <c r="CD50" i="8" s="1"/>
  <c r="FI86" i="12"/>
  <c r="FM82" i="12"/>
  <c r="DP87" i="8"/>
  <c r="D81" i="22"/>
  <c r="E81" i="22" s="1"/>
  <c r="F81" i="22" s="1"/>
  <c r="G81" i="22" s="1"/>
  <c r="H81" i="22" s="1"/>
  <c r="I81" i="22" s="1"/>
  <c r="J81" i="22" s="1"/>
  <c r="K81" i="22" s="1"/>
  <c r="L81" i="22" s="1"/>
  <c r="M81" i="22" s="1"/>
  <c r="N81" i="22" s="1"/>
  <c r="O81" i="22" s="1"/>
  <c r="P81" i="22" s="1"/>
  <c r="Q81" i="22" s="1"/>
  <c r="R81" i="22" s="1"/>
  <c r="S81" i="22" s="1"/>
  <c r="T81" i="22" s="1"/>
  <c r="U81" i="22" s="1"/>
  <c r="V81" i="22" s="1"/>
  <c r="W81" i="22" s="1"/>
  <c r="X81" i="22" s="1"/>
  <c r="Y81" i="22" s="1"/>
  <c r="Z81" i="22" s="1"/>
  <c r="AZ85" i="21"/>
  <c r="S84" i="25"/>
  <c r="AU87" i="26"/>
  <c r="AL86" i="12"/>
  <c r="BF86" i="8"/>
  <c r="CU87" i="26"/>
  <c r="FQ86" i="26"/>
  <c r="ED87" i="8"/>
  <c r="AJ84" i="2"/>
  <c r="BR87" i="11"/>
  <c r="X84" i="12"/>
  <c r="O82" i="12"/>
  <c r="D41" i="12"/>
  <c r="E41" i="12" s="1"/>
  <c r="F41" i="12" s="1"/>
  <c r="G41" i="12" s="1"/>
  <c r="H41" i="12" s="1"/>
  <c r="I41" i="12" s="1"/>
  <c r="J41" i="12" s="1"/>
  <c r="K41" i="12" s="1"/>
  <c r="L41" i="12" s="1"/>
  <c r="M41" i="12" s="1"/>
  <c r="N41" i="12" s="1"/>
  <c r="O41" i="12" s="1"/>
  <c r="P41" i="12" s="1"/>
  <c r="O87" i="12"/>
  <c r="CB84" i="8"/>
  <c r="BI84" i="2"/>
  <c r="DY87" i="9"/>
  <c r="D80" i="12"/>
  <c r="E80" i="12" s="1"/>
  <c r="F80" i="12" s="1"/>
  <c r="G80" i="12" s="1"/>
  <c r="H80" i="12" s="1"/>
  <c r="I80" i="12" s="1"/>
  <c r="J80" i="12" s="1"/>
  <c r="K80" i="12" s="1"/>
  <c r="L80" i="12" s="1"/>
  <c r="M80" i="12" s="1"/>
  <c r="N80" i="12" s="1"/>
  <c r="O80" i="12" s="1"/>
  <c r="P80" i="12" s="1"/>
  <c r="Q80" i="12" s="1"/>
  <c r="R80" i="12" s="1"/>
  <c r="S80" i="12" s="1"/>
  <c r="T80" i="12" s="1"/>
  <c r="U80" i="12" s="1"/>
  <c r="V80" i="12" s="1"/>
  <c r="W80" i="12" s="1"/>
  <c r="X80" i="12" s="1"/>
  <c r="Y80" i="12" s="1"/>
  <c r="Z80" i="12" s="1"/>
  <c r="DI82" i="1"/>
  <c r="I86" i="9"/>
  <c r="CB86" i="8"/>
  <c r="FB87" i="8"/>
  <c r="D80" i="8"/>
  <c r="E80" i="8" s="1"/>
  <c r="F80" i="8" s="1"/>
  <c r="G80" i="8" s="1"/>
  <c r="H80" i="8" s="1"/>
  <c r="I80" i="8" s="1"/>
  <c r="J80" i="8" s="1"/>
  <c r="K80" i="8" s="1"/>
  <c r="L80" i="8" s="1"/>
  <c r="M80" i="8" s="1"/>
  <c r="N80" i="8" s="1"/>
  <c r="O80" i="8" s="1"/>
  <c r="P80" i="8" s="1"/>
  <c r="Q80" i="8" s="1"/>
  <c r="R80" i="8" s="1"/>
  <c r="S80" i="8" s="1"/>
  <c r="T80" i="8" s="1"/>
  <c r="U80" i="8" s="1"/>
  <c r="V80" i="8" s="1"/>
  <c r="W80" i="8" s="1"/>
  <c r="X80" i="8" s="1"/>
  <c r="Y80" i="8" s="1"/>
  <c r="Z80" i="8" s="1"/>
  <c r="D86" i="8"/>
  <c r="CV82" i="8"/>
  <c r="AK87" i="1"/>
  <c r="FQ87" i="12"/>
  <c r="X87" i="12"/>
  <c r="Y84" i="9"/>
  <c r="DX85" i="21"/>
  <c r="FP87" i="25"/>
  <c r="FA87" i="26"/>
  <c r="CV82" i="25"/>
  <c r="EK86" i="26"/>
  <c r="EL84" i="25"/>
  <c r="BS82" i="12"/>
  <c r="CN82" i="25"/>
  <c r="EL82" i="25"/>
  <c r="DW82" i="22"/>
  <c r="X82" i="12"/>
  <c r="FO85" i="21"/>
  <c r="EL84" i="22"/>
  <c r="EZ84" i="8"/>
  <c r="EF82" i="25"/>
  <c r="FB82" i="22"/>
  <c r="DB84" i="25"/>
  <c r="DR87" i="22"/>
  <c r="DL82" i="25"/>
  <c r="AL87" i="26"/>
  <c r="CZ49" i="25"/>
  <c r="CZ50" i="25" s="1"/>
  <c r="CP84" i="22"/>
  <c r="CH82" i="25"/>
  <c r="CH84" i="25"/>
  <c r="CH87" i="25"/>
  <c r="CH86" i="25"/>
  <c r="D83" i="22"/>
  <c r="E83" i="22" s="1"/>
  <c r="F83" i="22" s="1"/>
  <c r="G83" i="22" s="1"/>
  <c r="H83" i="22" s="1"/>
  <c r="I83" i="22" s="1"/>
  <c r="J83" i="22" s="1"/>
  <c r="K83" i="22" s="1"/>
  <c r="L83" i="22" s="1"/>
  <c r="M83" i="22" s="1"/>
  <c r="N83" i="22" s="1"/>
  <c r="O83" i="22" s="1"/>
  <c r="P83" i="22" s="1"/>
  <c r="Q83" i="22" s="1"/>
  <c r="R83" i="22" s="1"/>
  <c r="S83" i="22" s="1"/>
  <c r="T83" i="22" s="1"/>
  <c r="U83" i="22" s="1"/>
  <c r="V83" i="22" s="1"/>
  <c r="W83" i="22" s="1"/>
  <c r="X83" i="22" s="1"/>
  <c r="Y83" i="22" s="1"/>
  <c r="Z83" i="22" s="1"/>
  <c r="DS87" i="12"/>
  <c r="CP86" i="11"/>
  <c r="CN84" i="1"/>
  <c r="EC82" i="26"/>
  <c r="FN85" i="21"/>
  <c r="S81" i="21"/>
  <c r="DR82" i="22"/>
  <c r="CS49" i="25"/>
  <c r="CS50" i="25" s="1"/>
  <c r="BM49" i="25"/>
  <c r="BM50" i="25" s="1"/>
  <c r="FS49" i="25"/>
  <c r="FS50" i="25" s="1"/>
  <c r="DP82" i="1"/>
  <c r="DW86" i="1"/>
  <c r="G84" i="1"/>
  <c r="BR87" i="1"/>
  <c r="D80" i="22"/>
  <c r="E80" i="22" s="1"/>
  <c r="F80" i="22" s="1"/>
  <c r="G80" i="22" s="1"/>
  <c r="H80" i="22" s="1"/>
  <c r="I80" i="22" s="1"/>
  <c r="J80" i="22" s="1"/>
  <c r="K80" i="22" s="1"/>
  <c r="L80" i="22" s="1"/>
  <c r="M80" i="22" s="1"/>
  <c r="N80" i="22" s="1"/>
  <c r="O80" i="22" s="1"/>
  <c r="P80" i="22" s="1"/>
  <c r="Q80" i="22" s="1"/>
  <c r="R80" i="22" s="1"/>
  <c r="S80" i="22" s="1"/>
  <c r="T80" i="22" s="1"/>
  <c r="U80" i="22" s="1"/>
  <c r="V80" i="22" s="1"/>
  <c r="W80" i="22" s="1"/>
  <c r="X80" i="22" s="1"/>
  <c r="Y80" i="22" s="1"/>
  <c r="Z80" i="22" s="1"/>
  <c r="DS84" i="12"/>
  <c r="L84" i="26"/>
  <c r="DY87" i="25"/>
  <c r="CP84" i="11"/>
  <c r="AM82" i="12"/>
  <c r="G86" i="12"/>
  <c r="G84" i="12"/>
  <c r="CH84" i="11"/>
  <c r="BZ86" i="1"/>
  <c r="AS82" i="2"/>
  <c r="DW84" i="1"/>
  <c r="FA82" i="1"/>
  <c r="N87" i="2"/>
  <c r="DS87" i="1"/>
  <c r="AL87" i="8"/>
  <c r="AU82" i="1"/>
  <c r="CG87" i="9"/>
  <c r="AU84" i="1"/>
  <c r="AL84" i="8"/>
  <c r="D82" i="22"/>
  <c r="EC84" i="26"/>
  <c r="EY83" i="21"/>
  <c r="FK82" i="24"/>
  <c r="FS82" i="24"/>
  <c r="FS86" i="24"/>
  <c r="EP87" i="22"/>
  <c r="S86" i="21"/>
  <c r="AZ81" i="21"/>
  <c r="FM49" i="25"/>
  <c r="FM50" i="25" s="1"/>
  <c r="CX49" i="8"/>
  <c r="CX50" i="8" s="1"/>
  <c r="CB49" i="25"/>
  <c r="CB50" i="25" s="1"/>
  <c r="BO49" i="25"/>
  <c r="BO50" i="25" s="1"/>
  <c r="FI49" i="25"/>
  <c r="FI50" i="25" s="1"/>
  <c r="FL49" i="25"/>
  <c r="FL50" i="25" s="1"/>
  <c r="DP49" i="25"/>
  <c r="DP50" i="25" s="1"/>
  <c r="FO49" i="25"/>
  <c r="FO50" i="25" s="1"/>
  <c r="EE49" i="25"/>
  <c r="EE50" i="25" s="1"/>
  <c r="D13" i="25"/>
  <c r="D14" i="25" s="1"/>
  <c r="D17" i="25" s="1"/>
  <c r="D28" i="25" s="1"/>
  <c r="D36" i="25" s="1"/>
  <c r="D42" i="25" s="1"/>
  <c r="DW87" i="1"/>
  <c r="EE87" i="1"/>
  <c r="L86" i="26"/>
  <c r="BR86" i="11"/>
  <c r="AM84" i="12"/>
  <c r="FL87" i="2"/>
  <c r="FA87" i="1"/>
  <c r="AI52" i="2"/>
  <c r="AJ52" i="2" s="1"/>
  <c r="AK52" i="2" s="1"/>
  <c r="AL52" i="2" s="1"/>
  <c r="AM52" i="2" s="1"/>
  <c r="AN52" i="2" s="1"/>
  <c r="AO52" i="2" s="1"/>
  <c r="AP52" i="2" s="1"/>
  <c r="AQ52" i="2" s="1"/>
  <c r="AR52" i="2" s="1"/>
  <c r="AS52" i="2" s="1"/>
  <c r="AT52" i="2" s="1"/>
  <c r="AU52" i="2" s="1"/>
  <c r="AV52" i="2" s="1"/>
  <c r="AW52" i="2" s="1"/>
  <c r="AX52" i="2" s="1"/>
  <c r="AY52" i="2" s="1"/>
  <c r="AL86" i="8"/>
  <c r="FF87" i="22"/>
  <c r="D86" i="22"/>
  <c r="FK84" i="24"/>
  <c r="EP84" i="22"/>
  <c r="FG49" i="25"/>
  <c r="FG50" i="25" s="1"/>
  <c r="CH49" i="25"/>
  <c r="CH50" i="25" s="1"/>
  <c r="CC49" i="25"/>
  <c r="CC50" i="25" s="1"/>
  <c r="DG49" i="25"/>
  <c r="DG50" i="25" s="1"/>
  <c r="DV49" i="8"/>
  <c r="DV50" i="8" s="1"/>
  <c r="CO49" i="8"/>
  <c r="CO50" i="8" s="1"/>
  <c r="D87" i="22"/>
  <c r="N84" i="22"/>
  <c r="DS82" i="12"/>
  <c r="EJ86" i="21"/>
  <c r="CP82" i="11"/>
  <c r="BR84" i="11"/>
  <c r="AM87" i="12"/>
  <c r="D55" i="2"/>
  <c r="D58" i="2" s="1"/>
  <c r="AS86" i="9"/>
  <c r="AS84" i="9"/>
  <c r="CN87" i="1"/>
  <c r="DI87" i="1"/>
  <c r="DP87" i="1"/>
  <c r="CG84" i="9"/>
  <c r="N82" i="2"/>
  <c r="CH82" i="22"/>
  <c r="CN86" i="21"/>
  <c r="FN81" i="21"/>
  <c r="ER82" i="25"/>
  <c r="FO81" i="21"/>
  <c r="EF87" i="26"/>
  <c r="FG83" i="21"/>
  <c r="EF86" i="26"/>
  <c r="EF82" i="26"/>
  <c r="R87" i="22"/>
  <c r="DI82" i="26"/>
  <c r="DZ49" i="25"/>
  <c r="DZ50" i="25" s="1"/>
  <c r="BP49" i="25"/>
  <c r="BP50" i="25" s="1"/>
  <c r="FP49" i="25"/>
  <c r="FP50" i="25" s="1"/>
  <c r="BR49" i="25"/>
  <c r="BR50" i="25" s="1"/>
  <c r="DT49" i="25"/>
  <c r="DT50" i="25" s="1"/>
  <c r="DX49" i="25"/>
  <c r="DX50" i="25" s="1"/>
  <c r="CA49" i="25"/>
  <c r="CA50" i="25" s="1"/>
  <c r="EF49" i="25"/>
  <c r="EF50" i="25" s="1"/>
  <c r="DB87" i="22"/>
  <c r="DB82" i="22"/>
  <c r="DL49" i="25"/>
  <c r="DL50" i="25" s="1"/>
  <c r="EI49" i="25"/>
  <c r="EI50" i="25" s="1"/>
  <c r="CK49" i="25"/>
  <c r="CK50" i="25" s="1"/>
  <c r="FQ49" i="25"/>
  <c r="FQ50" i="25" s="1"/>
  <c r="C77" i="25"/>
  <c r="CM49" i="25"/>
  <c r="CM50" i="25" s="1"/>
  <c r="CD49" i="25"/>
  <c r="CD50" i="25" s="1"/>
  <c r="DY49" i="25"/>
  <c r="DY50" i="25" s="1"/>
  <c r="EH49" i="25"/>
  <c r="EH50" i="25" s="1"/>
  <c r="CP49" i="25"/>
  <c r="CP50" i="25" s="1"/>
  <c r="EP49" i="25"/>
  <c r="EP50" i="25" s="1"/>
  <c r="FN49" i="25"/>
  <c r="FN50" i="25" s="1"/>
  <c r="BE49" i="25"/>
  <c r="BE50" i="25" s="1"/>
  <c r="BG49" i="25"/>
  <c r="BG50" i="25" s="1"/>
  <c r="FR49" i="25"/>
  <c r="FR50" i="25" s="1"/>
  <c r="EC49" i="25"/>
  <c r="EC50" i="25" s="1"/>
  <c r="BI49" i="25"/>
  <c r="BI50" i="25" s="1"/>
  <c r="BL49" i="25"/>
  <c r="BL50" i="25" s="1"/>
  <c r="ED49" i="25"/>
  <c r="ED50" i="25" s="1"/>
  <c r="FF49" i="25"/>
  <c r="FF50" i="25" s="1"/>
  <c r="BW49" i="25"/>
  <c r="BW50" i="25" s="1"/>
  <c r="EG49" i="25"/>
  <c r="EG50" i="25" s="1"/>
  <c r="CU49" i="25"/>
  <c r="CU50" i="25" s="1"/>
  <c r="CV49" i="25"/>
  <c r="CV50" i="25" s="1"/>
  <c r="BF49" i="25"/>
  <c r="BF50" i="25" s="1"/>
  <c r="CY49" i="25"/>
  <c r="CY50" i="25" s="1"/>
  <c r="BS49" i="25"/>
  <c r="BS50" i="25" s="1"/>
  <c r="BU49" i="25"/>
  <c r="BU50" i="25" s="1"/>
  <c r="DR49" i="25"/>
  <c r="DR50" i="25" s="1"/>
  <c r="ER49" i="25"/>
  <c r="ER50" i="25" s="1"/>
  <c r="CW49" i="25"/>
  <c r="CW50" i="25" s="1"/>
  <c r="DB49" i="25"/>
  <c r="DB50" i="25" s="1"/>
  <c r="EB49" i="25"/>
  <c r="EB50" i="25" s="1"/>
  <c r="BJ49" i="25"/>
  <c r="BJ50" i="25" s="1"/>
  <c r="DO49" i="25"/>
  <c r="DO50" i="25" s="1"/>
  <c r="CG49" i="25"/>
  <c r="CG50" i="25" s="1"/>
  <c r="CF49" i="25"/>
  <c r="CF50" i="25" s="1"/>
  <c r="DF49" i="25"/>
  <c r="DF50" i="25" s="1"/>
  <c r="FB49" i="25"/>
  <c r="FB50" i="25" s="1"/>
  <c r="BN49" i="25"/>
  <c r="BN50" i="25" s="1"/>
  <c r="DA49" i="25"/>
  <c r="DA50" i="25" s="1"/>
  <c r="DD49" i="25"/>
  <c r="DD50" i="25" s="1"/>
  <c r="ES49" i="25"/>
  <c r="ES50" i="25" s="1"/>
  <c r="EO49" i="25"/>
  <c r="EO50" i="25" s="1"/>
  <c r="CO49" i="25"/>
  <c r="CO50" i="25" s="1"/>
  <c r="CQ49" i="25"/>
  <c r="CQ50" i="25" s="1"/>
  <c r="EA49" i="25"/>
  <c r="EA50" i="25" s="1"/>
  <c r="CT49" i="25"/>
  <c r="CT50" i="25" s="1"/>
  <c r="DW49" i="25"/>
  <c r="DW50" i="25" s="1"/>
  <c r="CR49" i="25"/>
  <c r="CR50" i="25" s="1"/>
  <c r="BT49" i="25"/>
  <c r="BT50" i="25" s="1"/>
  <c r="FC49" i="25"/>
  <c r="FC50" i="25" s="1"/>
  <c r="CX49" i="25"/>
  <c r="CX50" i="25" s="1"/>
  <c r="BZ49" i="25"/>
  <c r="BZ50" i="25" s="1"/>
  <c r="EU49" i="25"/>
  <c r="EU50" i="25" s="1"/>
  <c r="CJ49" i="25"/>
  <c r="CJ50" i="25" s="1"/>
  <c r="BX49" i="25"/>
  <c r="BX50" i="25" s="1"/>
  <c r="BV49" i="25"/>
  <c r="BV50" i="25" s="1"/>
  <c r="FH49" i="25"/>
  <c r="FH50" i="25" s="1"/>
  <c r="FK49" i="25"/>
  <c r="FK50" i="25" s="1"/>
  <c r="EV49" i="25"/>
  <c r="EV50" i="25" s="1"/>
  <c r="EN49" i="25"/>
  <c r="EN50" i="25" s="1"/>
  <c r="DK49" i="25"/>
  <c r="DK50" i="25" s="1"/>
  <c r="EX49" i="25"/>
  <c r="EX50" i="25" s="1"/>
  <c r="DS49" i="25"/>
  <c r="DS50" i="25" s="1"/>
  <c r="EK49" i="25"/>
  <c r="EK50" i="25" s="1"/>
  <c r="EL49" i="25"/>
  <c r="EL50" i="25" s="1"/>
  <c r="DH49" i="25"/>
  <c r="DH50" i="25" s="1"/>
  <c r="CE49" i="25"/>
  <c r="CE50" i="25" s="1"/>
  <c r="EM49" i="25"/>
  <c r="EM50" i="25" s="1"/>
  <c r="FA49" i="25"/>
  <c r="FA50" i="25" s="1"/>
  <c r="DC49" i="25"/>
  <c r="DC50" i="25" s="1"/>
  <c r="DN49" i="25"/>
  <c r="DN50" i="25" s="1"/>
  <c r="DQ49" i="25"/>
  <c r="DQ50" i="25" s="1"/>
  <c r="ET49" i="25"/>
  <c r="ET50" i="25" s="1"/>
  <c r="CN49" i="25"/>
  <c r="CN50" i="25" s="1"/>
  <c r="DJ49" i="25"/>
  <c r="DJ50" i="25" s="1"/>
  <c r="FJ49" i="25"/>
  <c r="FJ50" i="25" s="1"/>
  <c r="DE49" i="25"/>
  <c r="DE50" i="25" s="1"/>
  <c r="DM49" i="25"/>
  <c r="DM50" i="25" s="1"/>
  <c r="BH49" i="25"/>
  <c r="BH50" i="25" s="1"/>
  <c r="EJ49" i="25"/>
  <c r="EJ50" i="25" s="1"/>
  <c r="DU49" i="25"/>
  <c r="DU50" i="25" s="1"/>
  <c r="D41" i="11"/>
  <c r="E41" i="11" s="1"/>
  <c r="F41" i="11" s="1"/>
  <c r="G41" i="11" s="1"/>
  <c r="H41" i="11" s="1"/>
  <c r="I41" i="11" s="1"/>
  <c r="J41" i="11" s="1"/>
  <c r="K41" i="11" s="1"/>
  <c r="L41" i="11" s="1"/>
  <c r="M41" i="11" s="1"/>
  <c r="N41" i="11" s="1"/>
  <c r="O41" i="11" s="1"/>
  <c r="P41" i="11" s="1"/>
  <c r="CY49" i="8"/>
  <c r="CY50" i="8" s="1"/>
  <c r="BL49" i="8"/>
  <c r="BL50" i="8" s="1"/>
  <c r="DQ49" i="8"/>
  <c r="DQ50" i="8" s="1"/>
  <c r="EZ49" i="8"/>
  <c r="EZ50" i="8" s="1"/>
  <c r="DS49" i="8"/>
  <c r="DS50" i="8" s="1"/>
  <c r="BJ49" i="8"/>
  <c r="BJ50" i="8" s="1"/>
  <c r="FH49" i="8"/>
  <c r="FH50" i="8" s="1"/>
  <c r="DT49" i="8"/>
  <c r="DT50" i="8" s="1"/>
  <c r="EA49" i="8"/>
  <c r="EA50" i="8" s="1"/>
  <c r="BS86" i="8"/>
  <c r="BS82" i="8"/>
  <c r="FS49" i="8"/>
  <c r="FS50" i="8" s="1"/>
  <c r="DU49" i="8"/>
  <c r="DU50" i="8" s="1"/>
  <c r="FQ49" i="8"/>
  <c r="FQ50" i="8" s="1"/>
  <c r="DZ49" i="8"/>
  <c r="DZ50" i="8" s="1"/>
  <c r="CC49" i="8"/>
  <c r="CC50" i="8" s="1"/>
  <c r="CZ49" i="8"/>
  <c r="CZ50" i="8" s="1"/>
  <c r="BK49" i="8"/>
  <c r="BK50" i="8" s="1"/>
  <c r="BY49" i="8"/>
  <c r="BY50" i="8" s="1"/>
  <c r="EG49" i="8"/>
  <c r="EG50" i="8" s="1"/>
  <c r="C77" i="8"/>
  <c r="CB49" i="8"/>
  <c r="CB50" i="8" s="1"/>
  <c r="BF86" i="22"/>
  <c r="BF87" i="22"/>
  <c r="CH86" i="22"/>
  <c r="ED84" i="22"/>
  <c r="J87" i="22"/>
  <c r="R84" i="22"/>
  <c r="D55" i="22"/>
  <c r="D58" i="22" s="1"/>
  <c r="AK84" i="22"/>
  <c r="CH87" i="22"/>
  <c r="R86" i="22"/>
  <c r="AI52" i="22"/>
  <c r="AJ52" i="22" s="1"/>
  <c r="AK52" i="22" s="1"/>
  <c r="AL52" i="22" s="1"/>
  <c r="AM52" i="22" s="1"/>
  <c r="AN52" i="22" s="1"/>
  <c r="AO52" i="22" s="1"/>
  <c r="AP52" i="22" s="1"/>
  <c r="AQ52" i="22" s="1"/>
  <c r="AR52" i="22" s="1"/>
  <c r="AS52" i="22" s="1"/>
  <c r="AT52" i="22" s="1"/>
  <c r="AU52" i="22" s="1"/>
  <c r="AV52" i="22" s="1"/>
  <c r="AW52" i="22" s="1"/>
  <c r="AX52" i="22" s="1"/>
  <c r="AY52" i="22" s="1"/>
  <c r="AZ52" i="22" s="1"/>
  <c r="BA52" i="22" s="1"/>
  <c r="BB52" i="22" s="1"/>
  <c r="BC52" i="22" s="1"/>
  <c r="BD52" i="22" s="1"/>
  <c r="BE52" i="22" s="1"/>
  <c r="BF52" i="22" s="1"/>
  <c r="BG52" i="22" s="1"/>
  <c r="BH52" i="22" s="1"/>
  <c r="ED87" i="22"/>
  <c r="BI82" i="22"/>
  <c r="ED86" i="22"/>
  <c r="AK87" i="22"/>
  <c r="BF84" i="22"/>
  <c r="DJ86" i="22"/>
  <c r="FB86" i="22"/>
  <c r="FQ82" i="22"/>
  <c r="DJ87" i="22"/>
  <c r="EL82" i="22"/>
  <c r="AO82" i="2"/>
  <c r="H82" i="2"/>
  <c r="FL86" i="2"/>
  <c r="EK87" i="2"/>
  <c r="AO87" i="2"/>
  <c r="CG84" i="2"/>
  <c r="CG87" i="2"/>
  <c r="D41" i="2"/>
  <c r="E41" i="2" s="1"/>
  <c r="F41" i="2" s="1"/>
  <c r="G41" i="2" s="1"/>
  <c r="H41" i="2" s="1"/>
  <c r="I41" i="2" s="1"/>
  <c r="J41" i="2" s="1"/>
  <c r="K41" i="2" s="1"/>
  <c r="L41" i="2" s="1"/>
  <c r="M41" i="2" s="1"/>
  <c r="N41" i="2" s="1"/>
  <c r="O41" i="2" s="1"/>
  <c r="P41" i="2" s="1"/>
  <c r="EK82" i="2"/>
  <c r="AZ86" i="21"/>
  <c r="FB81" i="21"/>
  <c r="EJ83" i="21"/>
  <c r="AJ83" i="21"/>
  <c r="Z81" i="21"/>
  <c r="FB85" i="21"/>
  <c r="EJ85" i="21"/>
  <c r="AJ86" i="21"/>
  <c r="EF81" i="21"/>
  <c r="FG85" i="21"/>
  <c r="S83" i="21"/>
  <c r="Z85" i="21"/>
  <c r="FB86" i="21"/>
  <c r="EF83" i="21"/>
  <c r="AR86" i="21"/>
  <c r="EN83" i="21"/>
  <c r="FG81" i="21"/>
  <c r="FO86" i="21"/>
  <c r="FS85" i="21"/>
  <c r="FS81" i="21"/>
  <c r="FA86" i="1"/>
  <c r="DS82" i="1"/>
  <c r="DS86" i="1"/>
  <c r="BG86" i="1"/>
  <c r="BR82" i="1"/>
  <c r="EF82" i="1"/>
  <c r="BR86" i="1"/>
  <c r="AU86" i="1"/>
  <c r="BG82" i="1"/>
  <c r="EF86" i="1"/>
  <c r="EF84" i="1"/>
  <c r="CN82" i="1"/>
  <c r="BF53" i="24"/>
  <c r="BG53" i="24" s="1"/>
  <c r="BH53" i="24" s="1"/>
  <c r="BI53" i="24" s="1"/>
  <c r="BJ53" i="24" s="1"/>
  <c r="BK53" i="24" s="1"/>
  <c r="BL53" i="24" s="1"/>
  <c r="BM53" i="24" s="1"/>
  <c r="BN53" i="24" s="1"/>
  <c r="BO53" i="24" s="1"/>
  <c r="BP53" i="24" s="1"/>
  <c r="BQ53" i="24" s="1"/>
  <c r="BR53" i="24" s="1"/>
  <c r="BS53" i="24" s="1"/>
  <c r="BT53" i="24" s="1"/>
  <c r="BU53" i="24" s="1"/>
  <c r="BV53" i="24" s="1"/>
  <c r="BW53" i="24" s="1"/>
  <c r="BX53" i="24" s="1"/>
  <c r="BY53" i="24" s="1"/>
  <c r="BZ53" i="24" s="1"/>
  <c r="CA53" i="24" s="1"/>
  <c r="CB53" i="24" s="1"/>
  <c r="CC53" i="24" s="1"/>
  <c r="CD53" i="24" s="1"/>
  <c r="CE53" i="24" s="1"/>
  <c r="CF53" i="24" s="1"/>
  <c r="CG53" i="24" s="1"/>
  <c r="CH53" i="24" s="1"/>
  <c r="CI53" i="24" s="1"/>
  <c r="CJ53" i="24" s="1"/>
  <c r="CK53" i="24" s="1"/>
  <c r="CL53" i="24" s="1"/>
  <c r="CM53" i="24" s="1"/>
  <c r="CN53" i="24" s="1"/>
  <c r="CO53" i="24" s="1"/>
  <c r="CP53" i="24" s="1"/>
  <c r="CQ53" i="24" s="1"/>
  <c r="CR53" i="24" s="1"/>
  <c r="CS53" i="24" s="1"/>
  <c r="CT53" i="24" s="1"/>
  <c r="CU53" i="24" s="1"/>
  <c r="CV53" i="24" s="1"/>
  <c r="CW53" i="24" s="1"/>
  <c r="CX53" i="24" s="1"/>
  <c r="CY53" i="24" s="1"/>
  <c r="CZ53" i="24" s="1"/>
  <c r="DA53" i="24" s="1"/>
  <c r="DB53" i="24" s="1"/>
  <c r="DC53" i="24" s="1"/>
  <c r="DD53" i="24" s="1"/>
  <c r="DE53" i="24" s="1"/>
  <c r="DF53" i="24" s="1"/>
  <c r="DG53" i="24" s="1"/>
  <c r="DH53" i="24" s="1"/>
  <c r="DI53" i="24" s="1"/>
  <c r="DJ53" i="24" s="1"/>
  <c r="DK53" i="24" s="1"/>
  <c r="DL53" i="24" s="1"/>
  <c r="DM53" i="24" s="1"/>
  <c r="DN53" i="24" s="1"/>
  <c r="DO53" i="24" s="1"/>
  <c r="DP53" i="24" s="1"/>
  <c r="DQ53" i="24" s="1"/>
  <c r="DR53" i="24" s="1"/>
  <c r="DS53" i="24" s="1"/>
  <c r="DT53" i="24" s="1"/>
  <c r="DU53" i="24" s="1"/>
  <c r="DV53" i="24" s="1"/>
  <c r="DW53" i="24" s="1"/>
  <c r="DX53" i="24" s="1"/>
  <c r="DY53" i="24" s="1"/>
  <c r="DZ53" i="24" s="1"/>
  <c r="EA53" i="24" s="1"/>
  <c r="EB53" i="24" s="1"/>
  <c r="EC53" i="24" s="1"/>
  <c r="ED53" i="24" s="1"/>
  <c r="EE53" i="24" s="1"/>
  <c r="EF53" i="24" s="1"/>
  <c r="EG53" i="24" s="1"/>
  <c r="EH53" i="24" s="1"/>
  <c r="EI53" i="24" s="1"/>
  <c r="EJ53" i="24" s="1"/>
  <c r="EK53" i="24" s="1"/>
  <c r="EL53" i="24" s="1"/>
  <c r="EM53" i="24" s="1"/>
  <c r="EN53" i="24" s="1"/>
  <c r="EO53" i="24" s="1"/>
  <c r="EP53" i="24" s="1"/>
  <c r="EQ53" i="24" s="1"/>
  <c r="ER53" i="24" s="1"/>
  <c r="ES53" i="24" s="1"/>
  <c r="ET53" i="24" s="1"/>
  <c r="EU53" i="24" s="1"/>
  <c r="EV53" i="24" s="1"/>
  <c r="EW53" i="24" s="1"/>
  <c r="EX53" i="24" s="1"/>
  <c r="EY53" i="24" s="1"/>
  <c r="EZ53" i="24" s="1"/>
  <c r="FA53" i="24" s="1"/>
  <c r="FB53" i="24" s="1"/>
  <c r="FC53" i="24" s="1"/>
  <c r="FD53" i="24" s="1"/>
  <c r="FE53" i="24" s="1"/>
  <c r="FF53" i="24" s="1"/>
  <c r="FG53" i="24" s="1"/>
  <c r="FH53" i="24" s="1"/>
  <c r="FI53" i="24" s="1"/>
  <c r="FJ53" i="24" s="1"/>
  <c r="FK53" i="24" s="1"/>
  <c r="FL53" i="24" s="1"/>
  <c r="FM53" i="24" s="1"/>
  <c r="FN53" i="24" s="1"/>
  <c r="FO53" i="24" s="1"/>
  <c r="FP53" i="24" s="1"/>
  <c r="FQ53" i="24" s="1"/>
  <c r="FR53" i="24" s="1"/>
  <c r="FS53" i="24" s="1"/>
  <c r="BF53" i="8"/>
  <c r="BG53" i="8" s="1"/>
  <c r="BV54" i="11"/>
  <c r="BW54" i="11" s="1"/>
  <c r="BX54" i="11" s="1"/>
  <c r="BY54" i="11" s="1"/>
  <c r="BZ54" i="11" s="1"/>
  <c r="CA54" i="11" s="1"/>
  <c r="CB54" i="11" s="1"/>
  <c r="CC54" i="11" s="1"/>
  <c r="CD54" i="11" s="1"/>
  <c r="CE54" i="11" s="1"/>
  <c r="CF54" i="11" s="1"/>
  <c r="CG54" i="11" s="1"/>
  <c r="CH54" i="11" s="1"/>
  <c r="CI54" i="11" s="1"/>
  <c r="CJ54" i="11" s="1"/>
  <c r="CK54" i="11" s="1"/>
  <c r="CL54" i="11" s="1"/>
  <c r="CM54" i="11" s="1"/>
  <c r="CN54" i="11" s="1"/>
  <c r="CO54" i="11" s="1"/>
  <c r="CP54" i="11" s="1"/>
  <c r="CQ54" i="11" s="1"/>
  <c r="CR54" i="11" s="1"/>
  <c r="CS54" i="11" s="1"/>
  <c r="CT54" i="11" s="1"/>
  <c r="CU54" i="11" s="1"/>
  <c r="CV54" i="11" s="1"/>
  <c r="CW54" i="11" s="1"/>
  <c r="CX54" i="11" s="1"/>
  <c r="CY54" i="11" s="1"/>
  <c r="CZ54" i="11" s="1"/>
  <c r="DA54" i="11" s="1"/>
  <c r="DB54" i="11" s="1"/>
  <c r="DC54" i="11" s="1"/>
  <c r="DD54" i="11" s="1"/>
  <c r="DE54" i="11" s="1"/>
  <c r="DF54" i="11" s="1"/>
  <c r="DG54" i="11" s="1"/>
  <c r="DH54" i="11" s="1"/>
  <c r="DI54" i="11" s="1"/>
  <c r="DJ54" i="11" s="1"/>
  <c r="DK54" i="11" s="1"/>
  <c r="DL54" i="11" s="1"/>
  <c r="DM54" i="11" s="1"/>
  <c r="DN54" i="11" s="1"/>
  <c r="DO54" i="11" s="1"/>
  <c r="DP54" i="11" s="1"/>
  <c r="DQ54" i="11" s="1"/>
  <c r="DR54" i="11" s="1"/>
  <c r="DS54" i="11" s="1"/>
  <c r="DT54" i="11" s="1"/>
  <c r="DU54" i="11" s="1"/>
  <c r="DV54" i="11" s="1"/>
  <c r="DW54" i="11" s="1"/>
  <c r="DX54" i="11" s="1"/>
  <c r="DY54" i="11" s="1"/>
  <c r="DZ54" i="11" s="1"/>
  <c r="EA54" i="11" s="1"/>
  <c r="EB54" i="11" s="1"/>
  <c r="EC54" i="11" s="1"/>
  <c r="ED54" i="11" s="1"/>
  <c r="EE54" i="11" s="1"/>
  <c r="EF54" i="11" s="1"/>
  <c r="EG54" i="11" s="1"/>
  <c r="EH54" i="11" s="1"/>
  <c r="EI54" i="11" s="1"/>
  <c r="EJ54" i="11" s="1"/>
  <c r="EK54" i="11" s="1"/>
  <c r="EL54" i="11" s="1"/>
  <c r="EM54" i="11" s="1"/>
  <c r="EN54" i="11" s="1"/>
  <c r="EO54" i="11" s="1"/>
  <c r="EP54" i="11" s="1"/>
  <c r="EQ54" i="11" s="1"/>
  <c r="ER54" i="11" s="1"/>
  <c r="ES54" i="11" s="1"/>
  <c r="ET54" i="11" s="1"/>
  <c r="EU54" i="11" s="1"/>
  <c r="EV54" i="11" s="1"/>
  <c r="EW54" i="11" s="1"/>
  <c r="EX54" i="11" s="1"/>
  <c r="EY54" i="11" s="1"/>
  <c r="EZ54" i="11" s="1"/>
  <c r="FA54" i="11" s="1"/>
  <c r="FB54" i="11" s="1"/>
  <c r="FC54" i="11" s="1"/>
  <c r="FD54" i="11" s="1"/>
  <c r="FE54" i="11" s="1"/>
  <c r="FF54" i="11" s="1"/>
  <c r="FG54" i="11" s="1"/>
  <c r="FH54" i="11" s="1"/>
  <c r="FI54" i="11" s="1"/>
  <c r="FJ54" i="11" s="1"/>
  <c r="FK54" i="11" s="1"/>
  <c r="FL54" i="11" s="1"/>
  <c r="FM54" i="11" s="1"/>
  <c r="FN54" i="11" s="1"/>
  <c r="FO54" i="11" s="1"/>
  <c r="FP54" i="11" s="1"/>
  <c r="FQ54" i="11" s="1"/>
  <c r="FR54" i="11" s="1"/>
  <c r="FS54" i="11" s="1"/>
  <c r="BV54" i="2"/>
  <c r="BW54" i="2" s="1"/>
  <c r="BX54" i="2" s="1"/>
  <c r="BY54" i="2" s="1"/>
  <c r="BZ54" i="2" s="1"/>
  <c r="CA54" i="2" s="1"/>
  <c r="CB54" i="2" s="1"/>
  <c r="CC54" i="2" s="1"/>
  <c r="CD54" i="2" s="1"/>
  <c r="CE54" i="2" s="1"/>
  <c r="CF54" i="2" s="1"/>
  <c r="CG54" i="2" s="1"/>
  <c r="CH54" i="2" s="1"/>
  <c r="CI54" i="2" s="1"/>
  <c r="CJ54" i="2" s="1"/>
  <c r="CK54" i="2" s="1"/>
  <c r="CL54" i="2" s="1"/>
  <c r="CM54" i="2" s="1"/>
  <c r="CN54" i="2" s="1"/>
  <c r="CO54" i="2" s="1"/>
  <c r="CP54" i="2" s="1"/>
  <c r="CQ54" i="2" s="1"/>
  <c r="CR54" i="2" s="1"/>
  <c r="CS54" i="2" s="1"/>
  <c r="CT54" i="2" s="1"/>
  <c r="CU54" i="2" s="1"/>
  <c r="CV54" i="2" s="1"/>
  <c r="CW54" i="2" s="1"/>
  <c r="CX54" i="2" s="1"/>
  <c r="CY54" i="2" s="1"/>
  <c r="CZ54" i="2" s="1"/>
  <c r="DA54" i="2" s="1"/>
  <c r="DB54" i="2" s="1"/>
  <c r="DC54" i="2" s="1"/>
  <c r="DD54" i="2" s="1"/>
  <c r="DE54" i="2" s="1"/>
  <c r="DF54" i="2" s="1"/>
  <c r="DG54" i="2" s="1"/>
  <c r="DH54" i="2" s="1"/>
  <c r="DI54" i="2" s="1"/>
  <c r="DJ54" i="2" s="1"/>
  <c r="DK54" i="2" s="1"/>
  <c r="DL54" i="2" s="1"/>
  <c r="DM54" i="2" s="1"/>
  <c r="DN54" i="2" s="1"/>
  <c r="DO54" i="2" s="1"/>
  <c r="DP54" i="2" s="1"/>
  <c r="DQ54" i="2" s="1"/>
  <c r="DR54" i="2" s="1"/>
  <c r="DS54" i="2" s="1"/>
  <c r="DT54" i="2" s="1"/>
  <c r="DU54" i="2" s="1"/>
  <c r="DV54" i="2" s="1"/>
  <c r="DW54" i="2" s="1"/>
  <c r="DX54" i="2" s="1"/>
  <c r="DY54" i="2" s="1"/>
  <c r="DZ54" i="2" s="1"/>
  <c r="EA54" i="2" s="1"/>
  <c r="EB54" i="2" s="1"/>
  <c r="EC54" i="2" s="1"/>
  <c r="ED54" i="2" s="1"/>
  <c r="EE54" i="2" s="1"/>
  <c r="EF54" i="2" s="1"/>
  <c r="EG54" i="2" s="1"/>
  <c r="EH54" i="2" s="1"/>
  <c r="EI54" i="2" s="1"/>
  <c r="EJ54" i="2" s="1"/>
  <c r="EK54" i="2" s="1"/>
  <c r="EL54" i="2" s="1"/>
  <c r="EM54" i="2" s="1"/>
  <c r="EN54" i="2" s="1"/>
  <c r="EO54" i="2" s="1"/>
  <c r="EP54" i="2" s="1"/>
  <c r="EQ54" i="2" s="1"/>
  <c r="ER54" i="2" s="1"/>
  <c r="ES54" i="2" s="1"/>
  <c r="ET54" i="2" s="1"/>
  <c r="EU54" i="2" s="1"/>
  <c r="EV54" i="2" s="1"/>
  <c r="EW54" i="2" s="1"/>
  <c r="EX54" i="2" s="1"/>
  <c r="EY54" i="2" s="1"/>
  <c r="EZ54" i="2" s="1"/>
  <c r="FA54" i="2" s="1"/>
  <c r="FB54" i="2" s="1"/>
  <c r="FC54" i="2" s="1"/>
  <c r="FD54" i="2" s="1"/>
  <c r="FE54" i="2" s="1"/>
  <c r="FF54" i="2" s="1"/>
  <c r="FG54" i="2" s="1"/>
  <c r="FH54" i="2" s="1"/>
  <c r="FI54" i="2" s="1"/>
  <c r="FJ54" i="2" s="1"/>
  <c r="FK54" i="2" s="1"/>
  <c r="FL54" i="2" s="1"/>
  <c r="FM54" i="2" s="1"/>
  <c r="FN54" i="2" s="1"/>
  <c r="FO54" i="2" s="1"/>
  <c r="FP54" i="2" s="1"/>
  <c r="FQ54" i="2" s="1"/>
  <c r="FR54" i="2" s="1"/>
  <c r="FS54" i="2" s="1"/>
  <c r="BV54" i="12"/>
  <c r="BW54" i="12" s="1"/>
  <c r="BX54" i="12" s="1"/>
  <c r="BY54" i="12" s="1"/>
  <c r="BZ54" i="12" s="1"/>
  <c r="CA54" i="12" s="1"/>
  <c r="CB54" i="12" s="1"/>
  <c r="CC54" i="12" s="1"/>
  <c r="CD54" i="12" s="1"/>
  <c r="CE54" i="12" s="1"/>
  <c r="CF54" i="12" s="1"/>
  <c r="CG54" i="12" s="1"/>
  <c r="CH54" i="12" s="1"/>
  <c r="CI54" i="12" s="1"/>
  <c r="CJ54" i="12" s="1"/>
  <c r="CK54" i="12" s="1"/>
  <c r="CL54" i="12" s="1"/>
  <c r="CM54" i="12" s="1"/>
  <c r="CN54" i="12" s="1"/>
  <c r="CO54" i="12" s="1"/>
  <c r="CP54" i="12" s="1"/>
  <c r="CQ54" i="12" s="1"/>
  <c r="CR54" i="12" s="1"/>
  <c r="CS54" i="12" s="1"/>
  <c r="CT54" i="12" s="1"/>
  <c r="CU54" i="12" s="1"/>
  <c r="CV54" i="12" s="1"/>
  <c r="CW54" i="12" s="1"/>
  <c r="CX54" i="12" s="1"/>
  <c r="CY54" i="12" s="1"/>
  <c r="CZ54" i="12" s="1"/>
  <c r="DA54" i="12" s="1"/>
  <c r="DB54" i="12" s="1"/>
  <c r="DC54" i="12" s="1"/>
  <c r="DD54" i="12" s="1"/>
  <c r="DE54" i="12" s="1"/>
  <c r="DF54" i="12" s="1"/>
  <c r="DG54" i="12" s="1"/>
  <c r="DH54" i="12" s="1"/>
  <c r="DI54" i="12" s="1"/>
  <c r="DJ54" i="12" s="1"/>
  <c r="DK54" i="12" s="1"/>
  <c r="DL54" i="12" s="1"/>
  <c r="DM54" i="12" s="1"/>
  <c r="DN54" i="12" s="1"/>
  <c r="DO54" i="12" s="1"/>
  <c r="DP54" i="12" s="1"/>
  <c r="DQ54" i="12" s="1"/>
  <c r="DR54" i="12" s="1"/>
  <c r="DS54" i="12" s="1"/>
  <c r="DT54" i="12" s="1"/>
  <c r="DU54" i="12" s="1"/>
  <c r="DV54" i="12" s="1"/>
  <c r="DW54" i="12" s="1"/>
  <c r="DX54" i="12" s="1"/>
  <c r="DY54" i="12" s="1"/>
  <c r="DZ54" i="12" s="1"/>
  <c r="EA54" i="12" s="1"/>
  <c r="EB54" i="12" s="1"/>
  <c r="EC54" i="12" s="1"/>
  <c r="ED54" i="12" s="1"/>
  <c r="EE54" i="12" s="1"/>
  <c r="EF54" i="12" s="1"/>
  <c r="EG54" i="12" s="1"/>
  <c r="EH54" i="12" s="1"/>
  <c r="EI54" i="12" s="1"/>
  <c r="EJ54" i="12" s="1"/>
  <c r="EK54" i="12" s="1"/>
  <c r="EL54" i="12" s="1"/>
  <c r="EM54" i="12" s="1"/>
  <c r="EN54" i="12" s="1"/>
  <c r="EO54" i="12" s="1"/>
  <c r="EP54" i="12" s="1"/>
  <c r="EQ54" i="12" s="1"/>
  <c r="ER54" i="12" s="1"/>
  <c r="ES54" i="12" s="1"/>
  <c r="ET54" i="12" s="1"/>
  <c r="EU54" i="12" s="1"/>
  <c r="EV54" i="12" s="1"/>
  <c r="EW54" i="12" s="1"/>
  <c r="EX54" i="12" s="1"/>
  <c r="EY54" i="12" s="1"/>
  <c r="EZ54" i="12" s="1"/>
  <c r="FA54" i="12" s="1"/>
  <c r="FB54" i="12" s="1"/>
  <c r="FC54" i="12" s="1"/>
  <c r="FD54" i="12" s="1"/>
  <c r="FE54" i="12" s="1"/>
  <c r="FF54" i="12" s="1"/>
  <c r="FG54" i="12" s="1"/>
  <c r="FH54" i="12" s="1"/>
  <c r="FI54" i="12" s="1"/>
  <c r="FJ54" i="12" s="1"/>
  <c r="FK54" i="12" s="1"/>
  <c r="FL54" i="12" s="1"/>
  <c r="FM54" i="12" s="1"/>
  <c r="FN54" i="12" s="1"/>
  <c r="FO54" i="12" s="1"/>
  <c r="FP54" i="12" s="1"/>
  <c r="FQ54" i="12" s="1"/>
  <c r="FR54" i="12" s="1"/>
  <c r="FS54" i="12" s="1"/>
  <c r="BV54" i="21"/>
  <c r="BW54" i="21" s="1"/>
  <c r="BX54" i="21" s="1"/>
  <c r="BY54" i="21" s="1"/>
  <c r="BZ54" i="21" s="1"/>
  <c r="CA54" i="21" s="1"/>
  <c r="CB54" i="21" s="1"/>
  <c r="CC54" i="21" s="1"/>
  <c r="CD54" i="21" s="1"/>
  <c r="CE54" i="21" s="1"/>
  <c r="CF54" i="21" s="1"/>
  <c r="CG54" i="21" s="1"/>
  <c r="CH54" i="21" s="1"/>
  <c r="CI54" i="21" s="1"/>
  <c r="CJ54" i="21" s="1"/>
  <c r="CK54" i="21" s="1"/>
  <c r="CL54" i="21" s="1"/>
  <c r="CM54" i="21" s="1"/>
  <c r="CN54" i="21" s="1"/>
  <c r="CO54" i="21" s="1"/>
  <c r="CP54" i="21" s="1"/>
  <c r="CQ54" i="21" s="1"/>
  <c r="CR54" i="21" s="1"/>
  <c r="CS54" i="21" s="1"/>
  <c r="CT54" i="21" s="1"/>
  <c r="CU54" i="21" s="1"/>
  <c r="CV54" i="21" s="1"/>
  <c r="CW54" i="21" s="1"/>
  <c r="CX54" i="21" s="1"/>
  <c r="CY54" i="21" s="1"/>
  <c r="CZ54" i="21" s="1"/>
  <c r="DA54" i="21" s="1"/>
  <c r="DB54" i="21" s="1"/>
  <c r="DC54" i="21" s="1"/>
  <c r="DD54" i="21" s="1"/>
  <c r="DE54" i="21" s="1"/>
  <c r="DF54" i="21" s="1"/>
  <c r="DG54" i="21" s="1"/>
  <c r="DH54" i="21" s="1"/>
  <c r="DI54" i="21" s="1"/>
  <c r="DJ54" i="21" s="1"/>
  <c r="DK54" i="21" s="1"/>
  <c r="DL54" i="21" s="1"/>
  <c r="DM54" i="21" s="1"/>
  <c r="DN54" i="21" s="1"/>
  <c r="DO54" i="21" s="1"/>
  <c r="DP54" i="21" s="1"/>
  <c r="DQ54" i="21" s="1"/>
  <c r="DR54" i="21" s="1"/>
  <c r="DS54" i="21" s="1"/>
  <c r="DT54" i="21" s="1"/>
  <c r="DU54" i="21" s="1"/>
  <c r="DV54" i="21" s="1"/>
  <c r="DW54" i="21" s="1"/>
  <c r="DX54" i="21" s="1"/>
  <c r="DY54" i="21" s="1"/>
  <c r="DZ54" i="21" s="1"/>
  <c r="EA54" i="21" s="1"/>
  <c r="EB54" i="21" s="1"/>
  <c r="EC54" i="21" s="1"/>
  <c r="ED54" i="21" s="1"/>
  <c r="EE54" i="21" s="1"/>
  <c r="EF54" i="21" s="1"/>
  <c r="EG54" i="21" s="1"/>
  <c r="EH54" i="21" s="1"/>
  <c r="EI54" i="21" s="1"/>
  <c r="EJ54" i="21" s="1"/>
  <c r="EK54" i="21" s="1"/>
  <c r="EL54" i="21" s="1"/>
  <c r="EM54" i="21" s="1"/>
  <c r="EN54" i="21" s="1"/>
  <c r="EO54" i="21" s="1"/>
  <c r="EP54" i="21" s="1"/>
  <c r="EQ54" i="21" s="1"/>
  <c r="ER54" i="21" s="1"/>
  <c r="ES54" i="21" s="1"/>
  <c r="ET54" i="21" s="1"/>
  <c r="EU54" i="21" s="1"/>
  <c r="EV54" i="21" s="1"/>
  <c r="EW54" i="21" s="1"/>
  <c r="EX54" i="21" s="1"/>
  <c r="EY54" i="21" s="1"/>
  <c r="EZ54" i="21" s="1"/>
  <c r="FA54" i="21" s="1"/>
  <c r="FB54" i="21" s="1"/>
  <c r="FC54" i="21" s="1"/>
  <c r="FD54" i="21" s="1"/>
  <c r="FE54" i="21" s="1"/>
  <c r="FF54" i="21" s="1"/>
  <c r="FG54" i="21" s="1"/>
  <c r="FH54" i="21" s="1"/>
  <c r="FI54" i="21" s="1"/>
  <c r="FJ54" i="21" s="1"/>
  <c r="FK54" i="21" s="1"/>
  <c r="FL54" i="21" s="1"/>
  <c r="FM54" i="21" s="1"/>
  <c r="FN54" i="21" s="1"/>
  <c r="FO54" i="21" s="1"/>
  <c r="FP54" i="21" s="1"/>
  <c r="FQ54" i="21" s="1"/>
  <c r="FR54" i="21" s="1"/>
  <c r="FS54" i="21" s="1"/>
  <c r="BF53" i="23"/>
  <c r="BG53" i="23" s="1"/>
  <c r="BV54" i="24"/>
  <c r="BW54" i="24" s="1"/>
  <c r="BX54" i="24" s="1"/>
  <c r="BY54" i="24" s="1"/>
  <c r="BZ54" i="24" s="1"/>
  <c r="CA54" i="24" s="1"/>
  <c r="CB54" i="24" s="1"/>
  <c r="CC54" i="24" s="1"/>
  <c r="CD54" i="24" s="1"/>
  <c r="CE54" i="24" s="1"/>
  <c r="CF54" i="24" s="1"/>
  <c r="CG54" i="24" s="1"/>
  <c r="CH54" i="24" s="1"/>
  <c r="CI54" i="24" s="1"/>
  <c r="CJ54" i="24" s="1"/>
  <c r="CK54" i="24" s="1"/>
  <c r="CL54" i="24" s="1"/>
  <c r="CM54" i="24" s="1"/>
  <c r="CN54" i="24" s="1"/>
  <c r="CO54" i="24" s="1"/>
  <c r="CP54" i="24" s="1"/>
  <c r="CQ54" i="24" s="1"/>
  <c r="CR54" i="24" s="1"/>
  <c r="CS54" i="24" s="1"/>
  <c r="CT54" i="24" s="1"/>
  <c r="CU54" i="24" s="1"/>
  <c r="CV54" i="24" s="1"/>
  <c r="CW54" i="24" s="1"/>
  <c r="CX54" i="24" s="1"/>
  <c r="CY54" i="24" s="1"/>
  <c r="CZ54" i="24" s="1"/>
  <c r="DA54" i="24" s="1"/>
  <c r="DB54" i="24" s="1"/>
  <c r="DC54" i="24" s="1"/>
  <c r="DD54" i="24" s="1"/>
  <c r="DE54" i="24" s="1"/>
  <c r="DF54" i="24" s="1"/>
  <c r="DG54" i="24" s="1"/>
  <c r="DH54" i="24" s="1"/>
  <c r="DI54" i="24" s="1"/>
  <c r="DJ54" i="24" s="1"/>
  <c r="DK54" i="24" s="1"/>
  <c r="DL54" i="24" s="1"/>
  <c r="DM54" i="24" s="1"/>
  <c r="DN54" i="24" s="1"/>
  <c r="DO54" i="24" s="1"/>
  <c r="DP54" i="24" s="1"/>
  <c r="DQ54" i="24" s="1"/>
  <c r="DR54" i="24" s="1"/>
  <c r="DS54" i="24" s="1"/>
  <c r="DT54" i="24" s="1"/>
  <c r="DU54" i="24" s="1"/>
  <c r="DV54" i="24" s="1"/>
  <c r="DW54" i="24" s="1"/>
  <c r="DX54" i="24" s="1"/>
  <c r="DY54" i="24" s="1"/>
  <c r="DZ54" i="24" s="1"/>
  <c r="EA54" i="24" s="1"/>
  <c r="EB54" i="24" s="1"/>
  <c r="EC54" i="24" s="1"/>
  <c r="ED54" i="24" s="1"/>
  <c r="EE54" i="24" s="1"/>
  <c r="EF54" i="24" s="1"/>
  <c r="EG54" i="24" s="1"/>
  <c r="EH54" i="24" s="1"/>
  <c r="EI54" i="24" s="1"/>
  <c r="EJ54" i="24" s="1"/>
  <c r="EK54" i="24" s="1"/>
  <c r="EL54" i="24" s="1"/>
  <c r="EM54" i="24" s="1"/>
  <c r="EN54" i="24" s="1"/>
  <c r="EO54" i="24" s="1"/>
  <c r="EP54" i="24" s="1"/>
  <c r="EQ54" i="24" s="1"/>
  <c r="ER54" i="24" s="1"/>
  <c r="ES54" i="24" s="1"/>
  <c r="ET54" i="24" s="1"/>
  <c r="EU54" i="24" s="1"/>
  <c r="EV54" i="24" s="1"/>
  <c r="EW54" i="24" s="1"/>
  <c r="EX54" i="24" s="1"/>
  <c r="EY54" i="24" s="1"/>
  <c r="EZ54" i="24" s="1"/>
  <c r="FA54" i="24" s="1"/>
  <c r="FB54" i="24" s="1"/>
  <c r="FC54" i="24" s="1"/>
  <c r="FD54" i="24" s="1"/>
  <c r="FE54" i="24" s="1"/>
  <c r="FF54" i="24" s="1"/>
  <c r="FG54" i="24" s="1"/>
  <c r="FH54" i="24" s="1"/>
  <c r="FI54" i="24" s="1"/>
  <c r="FJ54" i="24" s="1"/>
  <c r="FK54" i="24" s="1"/>
  <c r="FL54" i="24" s="1"/>
  <c r="FM54" i="24" s="1"/>
  <c r="FN54" i="24" s="1"/>
  <c r="FO54" i="24" s="1"/>
  <c r="FP54" i="24" s="1"/>
  <c r="FQ54" i="24" s="1"/>
  <c r="FR54" i="24" s="1"/>
  <c r="FS54" i="24" s="1"/>
  <c r="BV54" i="26"/>
  <c r="BW54" i="26" s="1"/>
  <c r="BX54" i="26" s="1"/>
  <c r="BY54" i="26" s="1"/>
  <c r="BZ54" i="26" s="1"/>
  <c r="CA54" i="26" s="1"/>
  <c r="CB54" i="26" s="1"/>
  <c r="CC54" i="26" s="1"/>
  <c r="CD54" i="26" s="1"/>
  <c r="CE54" i="26" s="1"/>
  <c r="CF54" i="26" s="1"/>
  <c r="CG54" i="26" s="1"/>
  <c r="CH54" i="26" s="1"/>
  <c r="CI54" i="26" s="1"/>
  <c r="CJ54" i="26" s="1"/>
  <c r="CK54" i="26" s="1"/>
  <c r="CL54" i="26" s="1"/>
  <c r="CM54" i="26" s="1"/>
  <c r="CN54" i="26" s="1"/>
  <c r="CO54" i="26" s="1"/>
  <c r="CP54" i="26" s="1"/>
  <c r="CQ54" i="26" s="1"/>
  <c r="CR54" i="26" s="1"/>
  <c r="CS54" i="26" s="1"/>
  <c r="CT54" i="26" s="1"/>
  <c r="CU54" i="26" s="1"/>
  <c r="CV54" i="26" s="1"/>
  <c r="CW54" i="26" s="1"/>
  <c r="CX54" i="26" s="1"/>
  <c r="CY54" i="26" s="1"/>
  <c r="CZ54" i="26" s="1"/>
  <c r="DA54" i="26" s="1"/>
  <c r="DB54" i="26" s="1"/>
  <c r="DC54" i="26" s="1"/>
  <c r="DD54" i="26" s="1"/>
  <c r="DE54" i="26" s="1"/>
  <c r="DF54" i="26" s="1"/>
  <c r="DG54" i="26" s="1"/>
  <c r="DH54" i="26" s="1"/>
  <c r="DI54" i="26" s="1"/>
  <c r="DJ54" i="26" s="1"/>
  <c r="DK54" i="26" s="1"/>
  <c r="DL54" i="26" s="1"/>
  <c r="DM54" i="26" s="1"/>
  <c r="DN54" i="26" s="1"/>
  <c r="DO54" i="26" s="1"/>
  <c r="DP54" i="26" s="1"/>
  <c r="DQ54" i="26" s="1"/>
  <c r="DR54" i="26" s="1"/>
  <c r="DS54" i="26" s="1"/>
  <c r="DT54" i="26" s="1"/>
  <c r="DU54" i="26" s="1"/>
  <c r="DV54" i="26" s="1"/>
  <c r="DW54" i="26" s="1"/>
  <c r="DX54" i="26" s="1"/>
  <c r="DY54" i="26" s="1"/>
  <c r="DZ54" i="26" s="1"/>
  <c r="EA54" i="26" s="1"/>
  <c r="EB54" i="26" s="1"/>
  <c r="EC54" i="26" s="1"/>
  <c r="ED54" i="26" s="1"/>
  <c r="EE54" i="26" s="1"/>
  <c r="EF54" i="26" s="1"/>
  <c r="EG54" i="26" s="1"/>
  <c r="EH54" i="26" s="1"/>
  <c r="EI54" i="26" s="1"/>
  <c r="EJ54" i="26" s="1"/>
  <c r="EK54" i="26" s="1"/>
  <c r="EL54" i="26" s="1"/>
  <c r="EM54" i="26" s="1"/>
  <c r="EN54" i="26" s="1"/>
  <c r="EO54" i="26" s="1"/>
  <c r="EP54" i="26" s="1"/>
  <c r="EQ54" i="26" s="1"/>
  <c r="ER54" i="26" s="1"/>
  <c r="ES54" i="26" s="1"/>
  <c r="ET54" i="26" s="1"/>
  <c r="EU54" i="26" s="1"/>
  <c r="EV54" i="26" s="1"/>
  <c r="EW54" i="26" s="1"/>
  <c r="EX54" i="26" s="1"/>
  <c r="EY54" i="26" s="1"/>
  <c r="EZ54" i="26" s="1"/>
  <c r="FA54" i="26" s="1"/>
  <c r="FB54" i="26" s="1"/>
  <c r="FC54" i="26" s="1"/>
  <c r="FD54" i="26" s="1"/>
  <c r="FE54" i="26" s="1"/>
  <c r="FF54" i="26" s="1"/>
  <c r="FG54" i="26" s="1"/>
  <c r="FH54" i="26" s="1"/>
  <c r="FI54" i="26" s="1"/>
  <c r="FJ54" i="26" s="1"/>
  <c r="FK54" i="26" s="1"/>
  <c r="FL54" i="26" s="1"/>
  <c r="FM54" i="26" s="1"/>
  <c r="FN54" i="26" s="1"/>
  <c r="FO54" i="26" s="1"/>
  <c r="FP54" i="26" s="1"/>
  <c r="FQ54" i="26" s="1"/>
  <c r="FR54" i="26" s="1"/>
  <c r="FS54" i="26" s="1"/>
  <c r="BF53" i="26"/>
  <c r="BG53" i="26" s="1"/>
  <c r="BH53" i="26" s="1"/>
  <c r="BI53" i="26" s="1"/>
  <c r="BJ53" i="26" s="1"/>
  <c r="BK53" i="26" s="1"/>
  <c r="BL53" i="26" s="1"/>
  <c r="BM53" i="26" s="1"/>
  <c r="BN53" i="26" s="1"/>
  <c r="BO53" i="26" s="1"/>
  <c r="BP53" i="26" s="1"/>
  <c r="BQ53" i="26" s="1"/>
  <c r="BR53" i="26" s="1"/>
  <c r="BS53" i="26" s="1"/>
  <c r="BT53" i="26" s="1"/>
  <c r="BU53" i="26" s="1"/>
  <c r="BV53" i="26" s="1"/>
  <c r="BW53" i="26" s="1"/>
  <c r="BX53" i="26" s="1"/>
  <c r="BY53" i="26" s="1"/>
  <c r="BZ53" i="26" s="1"/>
  <c r="CA53" i="26" s="1"/>
  <c r="CB53" i="26" s="1"/>
  <c r="CC53" i="26" s="1"/>
  <c r="CD53" i="26" s="1"/>
  <c r="CE53" i="26" s="1"/>
  <c r="CF53" i="26" s="1"/>
  <c r="CG53" i="26" s="1"/>
  <c r="CH53" i="26" s="1"/>
  <c r="CI53" i="26" s="1"/>
  <c r="CJ53" i="26" s="1"/>
  <c r="CK53" i="26" s="1"/>
  <c r="CL53" i="26" s="1"/>
  <c r="CM53" i="26" s="1"/>
  <c r="CN53" i="26" s="1"/>
  <c r="CO53" i="26" s="1"/>
  <c r="CP53" i="26" s="1"/>
  <c r="CQ53" i="26" s="1"/>
  <c r="CR53" i="26" s="1"/>
  <c r="CS53" i="26" s="1"/>
  <c r="CT53" i="26" s="1"/>
  <c r="CU53" i="26" s="1"/>
  <c r="CV53" i="26" s="1"/>
  <c r="CW53" i="26" s="1"/>
  <c r="CX53" i="26" s="1"/>
  <c r="CY53" i="26" s="1"/>
  <c r="CZ53" i="26" s="1"/>
  <c r="DA53" i="26" s="1"/>
  <c r="DB53" i="26" s="1"/>
  <c r="DC53" i="26" s="1"/>
  <c r="DD53" i="26" s="1"/>
  <c r="DE53" i="26" s="1"/>
  <c r="DF53" i="26" s="1"/>
  <c r="DG53" i="26" s="1"/>
  <c r="DH53" i="26" s="1"/>
  <c r="DI53" i="26" s="1"/>
  <c r="DJ53" i="26" s="1"/>
  <c r="DK53" i="26" s="1"/>
  <c r="DL53" i="26" s="1"/>
  <c r="DM53" i="26" s="1"/>
  <c r="DN53" i="26" s="1"/>
  <c r="DO53" i="26" s="1"/>
  <c r="DP53" i="26" s="1"/>
  <c r="DQ53" i="26" s="1"/>
  <c r="DR53" i="26" s="1"/>
  <c r="DS53" i="26" s="1"/>
  <c r="DT53" i="26" s="1"/>
  <c r="DU53" i="26" s="1"/>
  <c r="DV53" i="26" s="1"/>
  <c r="DW53" i="26" s="1"/>
  <c r="DX53" i="26" s="1"/>
  <c r="DY53" i="26" s="1"/>
  <c r="DZ53" i="26" s="1"/>
  <c r="EA53" i="26" s="1"/>
  <c r="EB53" i="26" s="1"/>
  <c r="EC53" i="26" s="1"/>
  <c r="ED53" i="26" s="1"/>
  <c r="EE53" i="26" s="1"/>
  <c r="EF53" i="26" s="1"/>
  <c r="EG53" i="26" s="1"/>
  <c r="EH53" i="26" s="1"/>
  <c r="EI53" i="26" s="1"/>
  <c r="EJ53" i="26" s="1"/>
  <c r="EK53" i="26" s="1"/>
  <c r="EL53" i="26" s="1"/>
  <c r="EM53" i="26" s="1"/>
  <c r="EN53" i="26" s="1"/>
  <c r="EO53" i="26" s="1"/>
  <c r="EP53" i="26" s="1"/>
  <c r="EQ53" i="26" s="1"/>
  <c r="ER53" i="26" s="1"/>
  <c r="ES53" i="26" s="1"/>
  <c r="ET53" i="26" s="1"/>
  <c r="EU53" i="26" s="1"/>
  <c r="EV53" i="26" s="1"/>
  <c r="EW53" i="26" s="1"/>
  <c r="EX53" i="26" s="1"/>
  <c r="EY53" i="26" s="1"/>
  <c r="EZ53" i="26" s="1"/>
  <c r="FA53" i="26" s="1"/>
  <c r="FB53" i="26" s="1"/>
  <c r="FC53" i="26" s="1"/>
  <c r="FD53" i="26" s="1"/>
  <c r="FE53" i="26" s="1"/>
  <c r="FF53" i="26" s="1"/>
  <c r="FG53" i="26" s="1"/>
  <c r="FH53" i="26" s="1"/>
  <c r="FI53" i="26" s="1"/>
  <c r="FJ53" i="26" s="1"/>
  <c r="FK53" i="26" s="1"/>
  <c r="FL53" i="26" s="1"/>
  <c r="FM53" i="26" s="1"/>
  <c r="FN53" i="26" s="1"/>
  <c r="FO53" i="26" s="1"/>
  <c r="FP53" i="26" s="1"/>
  <c r="FQ53" i="26" s="1"/>
  <c r="FR53" i="26" s="1"/>
  <c r="FS53" i="26" s="1"/>
  <c r="BV54" i="1"/>
  <c r="BW54" i="1" s="1"/>
  <c r="BX54" i="1" s="1"/>
  <c r="BY54" i="1" s="1"/>
  <c r="BZ54" i="1" s="1"/>
  <c r="CA54" i="1" s="1"/>
  <c r="CB54" i="1" s="1"/>
  <c r="CC54" i="1" s="1"/>
  <c r="CD54" i="1" s="1"/>
  <c r="CE54" i="1" s="1"/>
  <c r="CF54" i="1" s="1"/>
  <c r="CG54" i="1" s="1"/>
  <c r="CH54" i="1" s="1"/>
  <c r="CI54" i="1" s="1"/>
  <c r="CJ54" i="1" s="1"/>
  <c r="CK54" i="1" s="1"/>
  <c r="CL54" i="1" s="1"/>
  <c r="CM54" i="1" s="1"/>
  <c r="CN54" i="1" s="1"/>
  <c r="CO54" i="1" s="1"/>
  <c r="CP54" i="1" s="1"/>
  <c r="CQ54" i="1" s="1"/>
  <c r="CR54" i="1" s="1"/>
  <c r="CS54" i="1" s="1"/>
  <c r="CT54" i="1" s="1"/>
  <c r="CU54" i="1" s="1"/>
  <c r="CV54" i="1" s="1"/>
  <c r="CW54" i="1" s="1"/>
  <c r="CX54" i="1" s="1"/>
  <c r="CY54" i="1" s="1"/>
  <c r="CZ54" i="1" s="1"/>
  <c r="DA54" i="1" s="1"/>
  <c r="DB54" i="1" s="1"/>
  <c r="DC54" i="1" s="1"/>
  <c r="DD54" i="1" s="1"/>
  <c r="DE54" i="1" s="1"/>
  <c r="DF54" i="1" s="1"/>
  <c r="DG54" i="1" s="1"/>
  <c r="DH54" i="1" s="1"/>
  <c r="DI54" i="1" s="1"/>
  <c r="DJ54" i="1" s="1"/>
  <c r="DK54" i="1" s="1"/>
  <c r="DL54" i="1" s="1"/>
  <c r="DM54" i="1" s="1"/>
  <c r="DN54" i="1" s="1"/>
  <c r="DO54" i="1" s="1"/>
  <c r="DP54" i="1" s="1"/>
  <c r="DQ54" i="1" s="1"/>
  <c r="DR54" i="1" s="1"/>
  <c r="DS54" i="1" s="1"/>
  <c r="DT54" i="1" s="1"/>
  <c r="DU54" i="1" s="1"/>
  <c r="DV54" i="1" s="1"/>
  <c r="DW54" i="1" s="1"/>
  <c r="DX54" i="1" s="1"/>
  <c r="DY54" i="1" s="1"/>
  <c r="DZ54" i="1" s="1"/>
  <c r="EA54" i="1" s="1"/>
  <c r="EB54" i="1" s="1"/>
  <c r="EC54" i="1" s="1"/>
  <c r="ED54" i="1" s="1"/>
  <c r="EE54" i="1" s="1"/>
  <c r="EF54" i="1" s="1"/>
  <c r="EG54" i="1" s="1"/>
  <c r="EH54" i="1" s="1"/>
  <c r="EI54" i="1" s="1"/>
  <c r="EJ54" i="1" s="1"/>
  <c r="EK54" i="1" s="1"/>
  <c r="EL54" i="1" s="1"/>
  <c r="EM54" i="1" s="1"/>
  <c r="EN54" i="1" s="1"/>
  <c r="EO54" i="1" s="1"/>
  <c r="EP54" i="1" s="1"/>
  <c r="EQ54" i="1" s="1"/>
  <c r="ER54" i="1" s="1"/>
  <c r="ES54" i="1" s="1"/>
  <c r="ET54" i="1" s="1"/>
  <c r="EU54" i="1" s="1"/>
  <c r="EV54" i="1" s="1"/>
  <c r="EW54" i="1" s="1"/>
  <c r="EX54" i="1" s="1"/>
  <c r="EY54" i="1" s="1"/>
  <c r="EZ54" i="1" s="1"/>
  <c r="FA54" i="1" s="1"/>
  <c r="FB54" i="1" s="1"/>
  <c r="FC54" i="1" s="1"/>
  <c r="FD54" i="1" s="1"/>
  <c r="FE54" i="1" s="1"/>
  <c r="FF54" i="1" s="1"/>
  <c r="FG54" i="1" s="1"/>
  <c r="FH54" i="1" s="1"/>
  <c r="FI54" i="1" s="1"/>
  <c r="FJ54" i="1" s="1"/>
  <c r="FK54" i="1" s="1"/>
  <c r="FL54" i="1" s="1"/>
  <c r="FM54" i="1" s="1"/>
  <c r="FN54" i="1" s="1"/>
  <c r="FO54" i="1" s="1"/>
  <c r="FP54" i="1" s="1"/>
  <c r="FQ54" i="1" s="1"/>
  <c r="FR54" i="1" s="1"/>
  <c r="FS54" i="1" s="1"/>
  <c r="BF53" i="11"/>
  <c r="BG53" i="11" s="1"/>
  <c r="BH53" i="11" s="1"/>
  <c r="BI53" i="11" s="1"/>
  <c r="BJ53" i="11" s="1"/>
  <c r="BK53" i="11" s="1"/>
  <c r="BL53" i="11" s="1"/>
  <c r="BM53" i="11" s="1"/>
  <c r="BN53" i="11" s="1"/>
  <c r="BO53" i="11" s="1"/>
  <c r="BP53" i="11" s="1"/>
  <c r="BQ53" i="11" s="1"/>
  <c r="BR53" i="11" s="1"/>
  <c r="BS53" i="11" s="1"/>
  <c r="BT53" i="11" s="1"/>
  <c r="BU53" i="11" s="1"/>
  <c r="BV53" i="11" s="1"/>
  <c r="BW53" i="11" s="1"/>
  <c r="BX53" i="11" s="1"/>
  <c r="BY53" i="11" s="1"/>
  <c r="BZ53" i="11" s="1"/>
  <c r="CA53" i="11" s="1"/>
  <c r="CB53" i="11" s="1"/>
  <c r="CC53" i="11" s="1"/>
  <c r="CD53" i="11" s="1"/>
  <c r="CE53" i="11" s="1"/>
  <c r="CF53" i="11" s="1"/>
  <c r="CG53" i="11" s="1"/>
  <c r="CH53" i="11" s="1"/>
  <c r="CI53" i="11" s="1"/>
  <c r="CJ53" i="11" s="1"/>
  <c r="CK53" i="11" s="1"/>
  <c r="CL53" i="11" s="1"/>
  <c r="CM53" i="11" s="1"/>
  <c r="CN53" i="11" s="1"/>
  <c r="CO53" i="11" s="1"/>
  <c r="CP53" i="11" s="1"/>
  <c r="CQ53" i="11" s="1"/>
  <c r="CR53" i="11" s="1"/>
  <c r="CS53" i="11" s="1"/>
  <c r="CT53" i="11" s="1"/>
  <c r="CU53" i="11" s="1"/>
  <c r="CV53" i="11" s="1"/>
  <c r="CW53" i="11" s="1"/>
  <c r="CX53" i="11" s="1"/>
  <c r="CY53" i="11" s="1"/>
  <c r="CZ53" i="11" s="1"/>
  <c r="DA53" i="11" s="1"/>
  <c r="DB53" i="11" s="1"/>
  <c r="DC53" i="11" s="1"/>
  <c r="DD53" i="11" s="1"/>
  <c r="DE53" i="11" s="1"/>
  <c r="DF53" i="11" s="1"/>
  <c r="DG53" i="11" s="1"/>
  <c r="DH53" i="11" s="1"/>
  <c r="DI53" i="11" s="1"/>
  <c r="DJ53" i="11" s="1"/>
  <c r="DK53" i="11" s="1"/>
  <c r="DL53" i="11" s="1"/>
  <c r="DM53" i="11" s="1"/>
  <c r="DN53" i="11" s="1"/>
  <c r="DO53" i="11" s="1"/>
  <c r="DP53" i="11" s="1"/>
  <c r="DQ53" i="11" s="1"/>
  <c r="DR53" i="11" s="1"/>
  <c r="DS53" i="11" s="1"/>
  <c r="DT53" i="11" s="1"/>
  <c r="DU53" i="11" s="1"/>
  <c r="DV53" i="11" s="1"/>
  <c r="DW53" i="11" s="1"/>
  <c r="DX53" i="11" s="1"/>
  <c r="DY53" i="11" s="1"/>
  <c r="DZ53" i="11" s="1"/>
  <c r="EA53" i="11" s="1"/>
  <c r="EB53" i="11" s="1"/>
  <c r="EC53" i="11" s="1"/>
  <c r="ED53" i="11" s="1"/>
  <c r="EE53" i="11" s="1"/>
  <c r="EF53" i="11" s="1"/>
  <c r="EG53" i="11" s="1"/>
  <c r="EH53" i="11" s="1"/>
  <c r="EI53" i="11" s="1"/>
  <c r="EJ53" i="11" s="1"/>
  <c r="EK53" i="11" s="1"/>
  <c r="EL53" i="11" s="1"/>
  <c r="EM53" i="11" s="1"/>
  <c r="EN53" i="11" s="1"/>
  <c r="EO53" i="11" s="1"/>
  <c r="EP53" i="11" s="1"/>
  <c r="EQ53" i="11" s="1"/>
  <c r="ER53" i="11" s="1"/>
  <c r="ES53" i="11" s="1"/>
  <c r="ET53" i="11" s="1"/>
  <c r="EU53" i="11" s="1"/>
  <c r="EV53" i="11" s="1"/>
  <c r="EW53" i="11" s="1"/>
  <c r="EX53" i="11" s="1"/>
  <c r="EY53" i="11" s="1"/>
  <c r="EZ53" i="11" s="1"/>
  <c r="FA53" i="11" s="1"/>
  <c r="FB53" i="11" s="1"/>
  <c r="FC53" i="11" s="1"/>
  <c r="FD53" i="11" s="1"/>
  <c r="FE53" i="11" s="1"/>
  <c r="FF53" i="11" s="1"/>
  <c r="FG53" i="11" s="1"/>
  <c r="FH53" i="11" s="1"/>
  <c r="FI53" i="11" s="1"/>
  <c r="FJ53" i="11" s="1"/>
  <c r="FK53" i="11" s="1"/>
  <c r="FL53" i="11" s="1"/>
  <c r="FM53" i="11" s="1"/>
  <c r="FN53" i="11" s="1"/>
  <c r="FO53" i="11" s="1"/>
  <c r="FP53" i="11" s="1"/>
  <c r="FQ53" i="11" s="1"/>
  <c r="FR53" i="11" s="1"/>
  <c r="FS53" i="11" s="1"/>
  <c r="BV54" i="25"/>
  <c r="BW54" i="25" s="1"/>
  <c r="BX54" i="25" s="1"/>
  <c r="BY54" i="25" s="1"/>
  <c r="BZ54" i="25" s="1"/>
  <c r="CA54" i="25" s="1"/>
  <c r="CB54" i="25" s="1"/>
  <c r="CC54" i="25" s="1"/>
  <c r="CD54" i="25" s="1"/>
  <c r="CE54" i="25" s="1"/>
  <c r="CF54" i="25" s="1"/>
  <c r="CG54" i="25" s="1"/>
  <c r="CH54" i="25" s="1"/>
  <c r="CI54" i="25" s="1"/>
  <c r="CJ54" i="25" s="1"/>
  <c r="CK54" i="25" s="1"/>
  <c r="CL54" i="25" s="1"/>
  <c r="CM54" i="25" s="1"/>
  <c r="CN54" i="25" s="1"/>
  <c r="CO54" i="25" s="1"/>
  <c r="CP54" i="25" s="1"/>
  <c r="CQ54" i="25" s="1"/>
  <c r="CR54" i="25" s="1"/>
  <c r="CS54" i="25" s="1"/>
  <c r="CT54" i="25" s="1"/>
  <c r="CU54" i="25" s="1"/>
  <c r="CV54" i="25" s="1"/>
  <c r="CW54" i="25" s="1"/>
  <c r="CX54" i="25" s="1"/>
  <c r="CY54" i="25" s="1"/>
  <c r="CZ54" i="25" s="1"/>
  <c r="DA54" i="25" s="1"/>
  <c r="DB54" i="25" s="1"/>
  <c r="DC54" i="25" s="1"/>
  <c r="DD54" i="25" s="1"/>
  <c r="DE54" i="25" s="1"/>
  <c r="DF54" i="25" s="1"/>
  <c r="DG54" i="25" s="1"/>
  <c r="DH54" i="25" s="1"/>
  <c r="DI54" i="25" s="1"/>
  <c r="DJ54" i="25" s="1"/>
  <c r="DK54" i="25" s="1"/>
  <c r="DL54" i="25" s="1"/>
  <c r="DM54" i="25" s="1"/>
  <c r="DN54" i="25" s="1"/>
  <c r="DO54" i="25" s="1"/>
  <c r="DP54" i="25" s="1"/>
  <c r="DQ54" i="25" s="1"/>
  <c r="DR54" i="25" s="1"/>
  <c r="DS54" i="25" s="1"/>
  <c r="DT54" i="25" s="1"/>
  <c r="DU54" i="25" s="1"/>
  <c r="DV54" i="25" s="1"/>
  <c r="DW54" i="25" s="1"/>
  <c r="DX54" i="25" s="1"/>
  <c r="DY54" i="25" s="1"/>
  <c r="DZ54" i="25" s="1"/>
  <c r="EA54" i="25" s="1"/>
  <c r="EB54" i="25" s="1"/>
  <c r="EC54" i="25" s="1"/>
  <c r="ED54" i="25" s="1"/>
  <c r="EE54" i="25" s="1"/>
  <c r="EF54" i="25" s="1"/>
  <c r="EG54" i="25" s="1"/>
  <c r="EH54" i="25" s="1"/>
  <c r="EI54" i="25" s="1"/>
  <c r="EJ54" i="25" s="1"/>
  <c r="EK54" i="25" s="1"/>
  <c r="EL54" i="25" s="1"/>
  <c r="EM54" i="25" s="1"/>
  <c r="EN54" i="25" s="1"/>
  <c r="EO54" i="25" s="1"/>
  <c r="EP54" i="25" s="1"/>
  <c r="EQ54" i="25" s="1"/>
  <c r="ER54" i="25" s="1"/>
  <c r="ES54" i="25" s="1"/>
  <c r="ET54" i="25" s="1"/>
  <c r="EU54" i="25" s="1"/>
  <c r="EV54" i="25" s="1"/>
  <c r="EW54" i="25" s="1"/>
  <c r="EX54" i="25" s="1"/>
  <c r="EY54" i="25" s="1"/>
  <c r="EZ54" i="25" s="1"/>
  <c r="FA54" i="25" s="1"/>
  <c r="FB54" i="25" s="1"/>
  <c r="FC54" i="25" s="1"/>
  <c r="FD54" i="25" s="1"/>
  <c r="FE54" i="25" s="1"/>
  <c r="FF54" i="25" s="1"/>
  <c r="FG54" i="25" s="1"/>
  <c r="FH54" i="25" s="1"/>
  <c r="FI54" i="25" s="1"/>
  <c r="FJ54" i="25" s="1"/>
  <c r="FK54" i="25" s="1"/>
  <c r="FL54" i="25" s="1"/>
  <c r="FM54" i="25" s="1"/>
  <c r="FN54" i="25" s="1"/>
  <c r="FO54" i="25" s="1"/>
  <c r="FP54" i="25" s="1"/>
  <c r="FQ54" i="25" s="1"/>
  <c r="FR54" i="25" s="1"/>
  <c r="FS54" i="25" s="1"/>
  <c r="BF53" i="22"/>
  <c r="BG53" i="22" s="1"/>
  <c r="BH53" i="22" s="1"/>
  <c r="BI53" i="22" s="1"/>
  <c r="BJ53" i="22" s="1"/>
  <c r="BK53" i="22" s="1"/>
  <c r="BL53" i="22" s="1"/>
  <c r="BM53" i="22" s="1"/>
  <c r="BN53" i="22" s="1"/>
  <c r="BO53" i="22" s="1"/>
  <c r="BP53" i="22" s="1"/>
  <c r="BQ53" i="22" s="1"/>
  <c r="BR53" i="22" s="1"/>
  <c r="BS53" i="22" s="1"/>
  <c r="BT53" i="22" s="1"/>
  <c r="BU53" i="22" s="1"/>
  <c r="BV53" i="22" s="1"/>
  <c r="BW53" i="22" s="1"/>
  <c r="BX53" i="22" s="1"/>
  <c r="BY53" i="22" s="1"/>
  <c r="BZ53" i="22" s="1"/>
  <c r="CA53" i="22" s="1"/>
  <c r="CB53" i="22" s="1"/>
  <c r="CC53" i="22" s="1"/>
  <c r="CD53" i="22" s="1"/>
  <c r="CE53" i="22" s="1"/>
  <c r="CF53" i="22" s="1"/>
  <c r="CG53" i="22" s="1"/>
  <c r="CH53" i="22" s="1"/>
  <c r="CI53" i="22" s="1"/>
  <c r="CJ53" i="22" s="1"/>
  <c r="CK53" i="22" s="1"/>
  <c r="CL53" i="22" s="1"/>
  <c r="CM53" i="22" s="1"/>
  <c r="CN53" i="22" s="1"/>
  <c r="CO53" i="22" s="1"/>
  <c r="CP53" i="22" s="1"/>
  <c r="CQ53" i="22" s="1"/>
  <c r="CR53" i="22" s="1"/>
  <c r="CS53" i="22" s="1"/>
  <c r="CT53" i="22" s="1"/>
  <c r="CU53" i="22" s="1"/>
  <c r="CV53" i="22" s="1"/>
  <c r="CW53" i="22" s="1"/>
  <c r="CX53" i="22" s="1"/>
  <c r="CY53" i="22" s="1"/>
  <c r="CZ53" i="22" s="1"/>
  <c r="DA53" i="22" s="1"/>
  <c r="DB53" i="22" s="1"/>
  <c r="DC53" i="22" s="1"/>
  <c r="DD53" i="22" s="1"/>
  <c r="DE53" i="22" s="1"/>
  <c r="DF53" i="22" s="1"/>
  <c r="DG53" i="22" s="1"/>
  <c r="DH53" i="22" s="1"/>
  <c r="DI53" i="22" s="1"/>
  <c r="DJ53" i="22" s="1"/>
  <c r="DK53" i="22" s="1"/>
  <c r="DL53" i="22" s="1"/>
  <c r="DM53" i="22" s="1"/>
  <c r="DN53" i="22" s="1"/>
  <c r="DO53" i="22" s="1"/>
  <c r="DP53" i="22" s="1"/>
  <c r="DQ53" i="22" s="1"/>
  <c r="DR53" i="22" s="1"/>
  <c r="DS53" i="22" s="1"/>
  <c r="DT53" i="22" s="1"/>
  <c r="DU53" i="22" s="1"/>
  <c r="DV53" i="22" s="1"/>
  <c r="DW53" i="22" s="1"/>
  <c r="DX53" i="22" s="1"/>
  <c r="DY53" i="22" s="1"/>
  <c r="DZ53" i="22" s="1"/>
  <c r="EA53" i="22" s="1"/>
  <c r="EB53" i="22" s="1"/>
  <c r="EC53" i="22" s="1"/>
  <c r="ED53" i="22" s="1"/>
  <c r="EE53" i="22" s="1"/>
  <c r="EF53" i="22" s="1"/>
  <c r="EG53" i="22" s="1"/>
  <c r="EH53" i="22" s="1"/>
  <c r="EI53" i="22" s="1"/>
  <c r="EJ53" i="22" s="1"/>
  <c r="EK53" i="22" s="1"/>
  <c r="EL53" i="22" s="1"/>
  <c r="EM53" i="22" s="1"/>
  <c r="EN53" i="22" s="1"/>
  <c r="EO53" i="22" s="1"/>
  <c r="EP53" i="22" s="1"/>
  <c r="EQ53" i="22" s="1"/>
  <c r="ER53" i="22" s="1"/>
  <c r="ES53" i="22" s="1"/>
  <c r="ET53" i="22" s="1"/>
  <c r="EU53" i="22" s="1"/>
  <c r="EV53" i="22" s="1"/>
  <c r="EW53" i="22" s="1"/>
  <c r="EX53" i="22" s="1"/>
  <c r="EY53" i="22" s="1"/>
  <c r="EZ53" i="22" s="1"/>
  <c r="FA53" i="22" s="1"/>
  <c r="FB53" i="22" s="1"/>
  <c r="FC53" i="22" s="1"/>
  <c r="FD53" i="22" s="1"/>
  <c r="FE53" i="22" s="1"/>
  <c r="FF53" i="22" s="1"/>
  <c r="FG53" i="22" s="1"/>
  <c r="FH53" i="22" s="1"/>
  <c r="FI53" i="22" s="1"/>
  <c r="FJ53" i="22" s="1"/>
  <c r="FK53" i="22" s="1"/>
  <c r="FL53" i="22" s="1"/>
  <c r="FM53" i="22" s="1"/>
  <c r="FN53" i="22" s="1"/>
  <c r="FO53" i="22" s="1"/>
  <c r="FP53" i="22" s="1"/>
  <c r="FQ53" i="22" s="1"/>
  <c r="FR53" i="22" s="1"/>
  <c r="FS53" i="22" s="1"/>
  <c r="BF53" i="1"/>
  <c r="BG53" i="1" s="1"/>
  <c r="BH53" i="1" s="1"/>
  <c r="BI53" i="1" s="1"/>
  <c r="BJ53" i="1" s="1"/>
  <c r="BK53" i="1" s="1"/>
  <c r="BV54" i="9"/>
  <c r="BW54" i="9" s="1"/>
  <c r="BX54" i="9" s="1"/>
  <c r="BY54" i="9" s="1"/>
  <c r="BZ54" i="9" s="1"/>
  <c r="CA54" i="9" s="1"/>
  <c r="CB54" i="9" s="1"/>
  <c r="CC54" i="9" s="1"/>
  <c r="CD54" i="9" s="1"/>
  <c r="CE54" i="9" s="1"/>
  <c r="CF54" i="9" s="1"/>
  <c r="CG54" i="9" s="1"/>
  <c r="CH54" i="9" s="1"/>
  <c r="CI54" i="9" s="1"/>
  <c r="CJ54" i="9" s="1"/>
  <c r="CK54" i="9" s="1"/>
  <c r="CL54" i="9" s="1"/>
  <c r="CM54" i="9" s="1"/>
  <c r="CN54" i="9" s="1"/>
  <c r="CO54" i="9" s="1"/>
  <c r="CP54" i="9" s="1"/>
  <c r="CQ54" i="9" s="1"/>
  <c r="CR54" i="9" s="1"/>
  <c r="CS54" i="9" s="1"/>
  <c r="CT54" i="9" s="1"/>
  <c r="CU54" i="9" s="1"/>
  <c r="CV54" i="9" s="1"/>
  <c r="CW54" i="9" s="1"/>
  <c r="CX54" i="9" s="1"/>
  <c r="CY54" i="9" s="1"/>
  <c r="CZ54" i="9" s="1"/>
  <c r="DA54" i="9" s="1"/>
  <c r="DB54" i="9" s="1"/>
  <c r="DC54" i="9" s="1"/>
  <c r="DD54" i="9" s="1"/>
  <c r="DE54" i="9" s="1"/>
  <c r="DF54" i="9" s="1"/>
  <c r="DG54" i="9" s="1"/>
  <c r="DH54" i="9" s="1"/>
  <c r="DI54" i="9" s="1"/>
  <c r="DJ54" i="9" s="1"/>
  <c r="DK54" i="9" s="1"/>
  <c r="DL54" i="9" s="1"/>
  <c r="DM54" i="9" s="1"/>
  <c r="DN54" i="9" s="1"/>
  <c r="DO54" i="9" s="1"/>
  <c r="DP54" i="9" s="1"/>
  <c r="DQ54" i="9" s="1"/>
  <c r="DR54" i="9" s="1"/>
  <c r="DS54" i="9" s="1"/>
  <c r="DT54" i="9" s="1"/>
  <c r="DU54" i="9" s="1"/>
  <c r="DV54" i="9" s="1"/>
  <c r="DW54" i="9" s="1"/>
  <c r="DX54" i="9" s="1"/>
  <c r="DY54" i="9" s="1"/>
  <c r="DZ54" i="9" s="1"/>
  <c r="EA54" i="9" s="1"/>
  <c r="EB54" i="9" s="1"/>
  <c r="EC54" i="9" s="1"/>
  <c r="ED54" i="9" s="1"/>
  <c r="EE54" i="9" s="1"/>
  <c r="EF54" i="9" s="1"/>
  <c r="EG54" i="9" s="1"/>
  <c r="EH54" i="9" s="1"/>
  <c r="EI54" i="9" s="1"/>
  <c r="EJ54" i="9" s="1"/>
  <c r="EK54" i="9" s="1"/>
  <c r="EL54" i="9" s="1"/>
  <c r="EM54" i="9" s="1"/>
  <c r="EN54" i="9" s="1"/>
  <c r="EO54" i="9" s="1"/>
  <c r="EP54" i="9" s="1"/>
  <c r="EQ54" i="9" s="1"/>
  <c r="ER54" i="9" s="1"/>
  <c r="ES54" i="9" s="1"/>
  <c r="ET54" i="9" s="1"/>
  <c r="EU54" i="9" s="1"/>
  <c r="EV54" i="9" s="1"/>
  <c r="EW54" i="9" s="1"/>
  <c r="EX54" i="9" s="1"/>
  <c r="EY54" i="9" s="1"/>
  <c r="EZ54" i="9" s="1"/>
  <c r="FA54" i="9" s="1"/>
  <c r="FB54" i="9" s="1"/>
  <c r="FC54" i="9" s="1"/>
  <c r="FD54" i="9" s="1"/>
  <c r="FE54" i="9" s="1"/>
  <c r="FF54" i="9" s="1"/>
  <c r="FG54" i="9" s="1"/>
  <c r="FH54" i="9" s="1"/>
  <c r="FI54" i="9" s="1"/>
  <c r="FJ54" i="9" s="1"/>
  <c r="FK54" i="9" s="1"/>
  <c r="FL54" i="9" s="1"/>
  <c r="FM54" i="9" s="1"/>
  <c r="FN54" i="9" s="1"/>
  <c r="FO54" i="9" s="1"/>
  <c r="FP54" i="9" s="1"/>
  <c r="FQ54" i="9" s="1"/>
  <c r="FR54" i="9" s="1"/>
  <c r="FS54" i="9" s="1"/>
  <c r="BL52" i="11"/>
  <c r="BM52" i="11" s="1"/>
  <c r="BN52" i="11" s="1"/>
  <c r="BV54" i="22"/>
  <c r="BW54" i="22" s="1"/>
  <c r="BX54" i="22" s="1"/>
  <c r="BY54" i="22" s="1"/>
  <c r="BZ54" i="22" s="1"/>
  <c r="CA54" i="22" s="1"/>
  <c r="CB54" i="22" s="1"/>
  <c r="CC54" i="22" s="1"/>
  <c r="CD54" i="22" s="1"/>
  <c r="CE54" i="22" s="1"/>
  <c r="CF54" i="22" s="1"/>
  <c r="CG54" i="22" s="1"/>
  <c r="CH54" i="22" s="1"/>
  <c r="CI54" i="22" s="1"/>
  <c r="CJ54" i="22" s="1"/>
  <c r="CK54" i="22" s="1"/>
  <c r="CL54" i="22" s="1"/>
  <c r="CM54" i="22" s="1"/>
  <c r="CN54" i="22" s="1"/>
  <c r="CO54" i="22" s="1"/>
  <c r="CP54" i="22" s="1"/>
  <c r="CQ54" i="22" s="1"/>
  <c r="CR54" i="22" s="1"/>
  <c r="CS54" i="22" s="1"/>
  <c r="CT54" i="22" s="1"/>
  <c r="CU54" i="22" s="1"/>
  <c r="CV54" i="22" s="1"/>
  <c r="CW54" i="22" s="1"/>
  <c r="CX54" i="22" s="1"/>
  <c r="CY54" i="22" s="1"/>
  <c r="CZ54" i="22" s="1"/>
  <c r="DA54" i="22" s="1"/>
  <c r="DB54" i="22" s="1"/>
  <c r="DC54" i="22" s="1"/>
  <c r="DD54" i="22" s="1"/>
  <c r="DE54" i="22" s="1"/>
  <c r="DF54" i="22" s="1"/>
  <c r="DG54" i="22" s="1"/>
  <c r="DH54" i="22" s="1"/>
  <c r="DI54" i="22" s="1"/>
  <c r="DJ54" i="22" s="1"/>
  <c r="DK54" i="22" s="1"/>
  <c r="DL54" i="22" s="1"/>
  <c r="DM54" i="22" s="1"/>
  <c r="DN54" i="22" s="1"/>
  <c r="DO54" i="22" s="1"/>
  <c r="DP54" i="22" s="1"/>
  <c r="DQ54" i="22" s="1"/>
  <c r="DR54" i="22" s="1"/>
  <c r="DS54" i="22" s="1"/>
  <c r="DT54" i="22" s="1"/>
  <c r="DU54" i="22" s="1"/>
  <c r="DV54" i="22" s="1"/>
  <c r="DW54" i="22" s="1"/>
  <c r="DX54" i="22" s="1"/>
  <c r="DY54" i="22" s="1"/>
  <c r="DZ54" i="22" s="1"/>
  <c r="EA54" i="22" s="1"/>
  <c r="EB54" i="22" s="1"/>
  <c r="EC54" i="22" s="1"/>
  <c r="ED54" i="22" s="1"/>
  <c r="EE54" i="22" s="1"/>
  <c r="EF54" i="22" s="1"/>
  <c r="EG54" i="22" s="1"/>
  <c r="EH54" i="22" s="1"/>
  <c r="EI54" i="22" s="1"/>
  <c r="EJ54" i="22" s="1"/>
  <c r="EK54" i="22" s="1"/>
  <c r="EL54" i="22" s="1"/>
  <c r="EM54" i="22" s="1"/>
  <c r="EN54" i="22" s="1"/>
  <c r="EO54" i="22" s="1"/>
  <c r="EP54" i="22" s="1"/>
  <c r="EQ54" i="22" s="1"/>
  <c r="ER54" i="22" s="1"/>
  <c r="ES54" i="22" s="1"/>
  <c r="ET54" i="22" s="1"/>
  <c r="EU54" i="22" s="1"/>
  <c r="EV54" i="22" s="1"/>
  <c r="EW54" i="22" s="1"/>
  <c r="EX54" i="22" s="1"/>
  <c r="EY54" i="22" s="1"/>
  <c r="EZ54" i="22" s="1"/>
  <c r="FA54" i="22" s="1"/>
  <c r="FB54" i="22" s="1"/>
  <c r="FC54" i="22" s="1"/>
  <c r="FD54" i="22" s="1"/>
  <c r="FE54" i="22" s="1"/>
  <c r="FF54" i="22" s="1"/>
  <c r="FG54" i="22" s="1"/>
  <c r="FH54" i="22" s="1"/>
  <c r="FI54" i="22" s="1"/>
  <c r="FJ54" i="22" s="1"/>
  <c r="FK54" i="22" s="1"/>
  <c r="FL54" i="22" s="1"/>
  <c r="FM54" i="22" s="1"/>
  <c r="FN54" i="22" s="1"/>
  <c r="FO54" i="22" s="1"/>
  <c r="FP54" i="22" s="1"/>
  <c r="FQ54" i="22" s="1"/>
  <c r="FR54" i="22" s="1"/>
  <c r="FS54" i="22" s="1"/>
  <c r="BV54" i="8"/>
  <c r="BW54" i="8" s="1"/>
  <c r="BX54" i="8" s="1"/>
  <c r="BY54" i="8" s="1"/>
  <c r="BZ54" i="8" s="1"/>
  <c r="CA54" i="8" s="1"/>
  <c r="CB54" i="8" s="1"/>
  <c r="CC54" i="8" s="1"/>
  <c r="CD54" i="8" s="1"/>
  <c r="CE54" i="8" s="1"/>
  <c r="CF54" i="8" s="1"/>
  <c r="CG54" i="8" s="1"/>
  <c r="CH54" i="8" s="1"/>
  <c r="CI54" i="8" s="1"/>
  <c r="CJ54" i="8" s="1"/>
  <c r="CK54" i="8" s="1"/>
  <c r="CL54" i="8" s="1"/>
  <c r="CM54" i="8" s="1"/>
  <c r="CN54" i="8" s="1"/>
  <c r="CO54" i="8" s="1"/>
  <c r="CP54" i="8" s="1"/>
  <c r="CQ54" i="8" s="1"/>
  <c r="CR54" i="8" s="1"/>
  <c r="CS54" i="8" s="1"/>
  <c r="CT54" i="8" s="1"/>
  <c r="CU54" i="8" s="1"/>
  <c r="CV54" i="8" s="1"/>
  <c r="CW54" i="8" s="1"/>
  <c r="CX54" i="8" s="1"/>
  <c r="CY54" i="8" s="1"/>
  <c r="CZ54" i="8" s="1"/>
  <c r="DA54" i="8" s="1"/>
  <c r="DB54" i="8" s="1"/>
  <c r="DC54" i="8" s="1"/>
  <c r="DD54" i="8" s="1"/>
  <c r="DE54" i="8" s="1"/>
  <c r="DF54" i="8" s="1"/>
  <c r="DG54" i="8" s="1"/>
  <c r="DH54" i="8" s="1"/>
  <c r="DI54" i="8" s="1"/>
  <c r="DJ54" i="8" s="1"/>
  <c r="DK54" i="8" s="1"/>
  <c r="DL54" i="8" s="1"/>
  <c r="DM54" i="8" s="1"/>
  <c r="DN54" i="8" s="1"/>
  <c r="DO54" i="8" s="1"/>
  <c r="DP54" i="8" s="1"/>
  <c r="DQ54" i="8" s="1"/>
  <c r="DR54" i="8" s="1"/>
  <c r="DS54" i="8" s="1"/>
  <c r="DT54" i="8" s="1"/>
  <c r="DU54" i="8" s="1"/>
  <c r="DV54" i="8" s="1"/>
  <c r="DW54" i="8" s="1"/>
  <c r="DX54" i="8" s="1"/>
  <c r="DY54" i="8" s="1"/>
  <c r="DZ54" i="8" s="1"/>
  <c r="EA54" i="8" s="1"/>
  <c r="EB54" i="8" s="1"/>
  <c r="EC54" i="8" s="1"/>
  <c r="ED54" i="8" s="1"/>
  <c r="EE54" i="8" s="1"/>
  <c r="EF54" i="8" s="1"/>
  <c r="EG54" i="8" s="1"/>
  <c r="EH54" i="8" s="1"/>
  <c r="EI54" i="8" s="1"/>
  <c r="EJ54" i="8" s="1"/>
  <c r="EK54" i="8" s="1"/>
  <c r="EL54" i="8" s="1"/>
  <c r="EM54" i="8" s="1"/>
  <c r="EN54" i="8" s="1"/>
  <c r="EO54" i="8" s="1"/>
  <c r="EP54" i="8" s="1"/>
  <c r="EQ54" i="8" s="1"/>
  <c r="ER54" i="8" s="1"/>
  <c r="ES54" i="8" s="1"/>
  <c r="ET54" i="8" s="1"/>
  <c r="EU54" i="8" s="1"/>
  <c r="EV54" i="8" s="1"/>
  <c r="EW54" i="8" s="1"/>
  <c r="EX54" i="8" s="1"/>
  <c r="EY54" i="8" s="1"/>
  <c r="EZ54" i="8" s="1"/>
  <c r="FA54" i="8" s="1"/>
  <c r="FB54" i="8" s="1"/>
  <c r="FC54" i="8" s="1"/>
  <c r="FD54" i="8" s="1"/>
  <c r="FE54" i="8" s="1"/>
  <c r="FF54" i="8" s="1"/>
  <c r="FG54" i="8" s="1"/>
  <c r="FH54" i="8" s="1"/>
  <c r="FI54" i="8" s="1"/>
  <c r="FJ54" i="8" s="1"/>
  <c r="FK54" i="8" s="1"/>
  <c r="FL54" i="8" s="1"/>
  <c r="FM54" i="8" s="1"/>
  <c r="FN54" i="8" s="1"/>
  <c r="FO54" i="8" s="1"/>
  <c r="FP54" i="8" s="1"/>
  <c r="FQ54" i="8" s="1"/>
  <c r="FR54" i="8" s="1"/>
  <c r="FS54" i="8" s="1"/>
  <c r="BF53" i="2"/>
  <c r="BG53" i="2" s="1"/>
  <c r="BH53" i="2" s="1"/>
  <c r="BI53" i="2" s="1"/>
  <c r="BF53" i="21"/>
  <c r="BG53" i="21" s="1"/>
  <c r="N82" i="22"/>
  <c r="AS87" i="26"/>
  <c r="E55" i="22"/>
  <c r="E58" i="22" s="1"/>
  <c r="EJ86" i="25"/>
  <c r="R86" i="12"/>
  <c r="H84" i="2"/>
  <c r="ES86" i="1"/>
  <c r="FS84" i="12"/>
  <c r="D83" i="12"/>
  <c r="E83" i="12" s="1"/>
  <c r="F83" i="12" s="1"/>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D85" i="12"/>
  <c r="E85" i="12" s="1"/>
  <c r="F85" i="12" s="1"/>
  <c r="G85" i="12" s="1"/>
  <c r="H85" i="12" s="1"/>
  <c r="I85" i="12" s="1"/>
  <c r="J85" i="12" s="1"/>
  <c r="K85" i="12" s="1"/>
  <c r="L85" i="12" s="1"/>
  <c r="M85" i="12" s="1"/>
  <c r="N85" i="12" s="1"/>
  <c r="O85" i="12" s="1"/>
  <c r="P85" i="12" s="1"/>
  <c r="Q85" i="12" s="1"/>
  <c r="R85" i="12" s="1"/>
  <c r="S85" i="12" s="1"/>
  <c r="T85" i="12" s="1"/>
  <c r="U85" i="12" s="1"/>
  <c r="V85" i="12" s="1"/>
  <c r="W85" i="12" s="1"/>
  <c r="X85" i="12" s="1"/>
  <c r="Y85" i="12" s="1"/>
  <c r="Z85" i="12" s="1"/>
  <c r="BF53" i="9"/>
  <c r="BG53" i="9" s="1"/>
  <c r="BH53" i="9" s="1"/>
  <c r="BI53" i="9" s="1"/>
  <c r="BJ53" i="9" s="1"/>
  <c r="BK53" i="9" s="1"/>
  <c r="BL53" i="9" s="1"/>
  <c r="BM53" i="9" s="1"/>
  <c r="BN53" i="9" s="1"/>
  <c r="BO53" i="9" s="1"/>
  <c r="BP53" i="9" s="1"/>
  <c r="BQ53" i="9" s="1"/>
  <c r="BR53" i="9" s="1"/>
  <c r="BS53" i="9" s="1"/>
  <c r="BT53" i="9" s="1"/>
  <c r="BU53" i="9" s="1"/>
  <c r="BV53" i="9" s="1"/>
  <c r="BW53" i="9" s="1"/>
  <c r="BX53" i="9" s="1"/>
  <c r="BY53" i="9" s="1"/>
  <c r="BZ53" i="9" s="1"/>
  <c r="CA53" i="9" s="1"/>
  <c r="CB53" i="9" s="1"/>
  <c r="CC53" i="9" s="1"/>
  <c r="CD53" i="9" s="1"/>
  <c r="CE53" i="9" s="1"/>
  <c r="CF53" i="9" s="1"/>
  <c r="CG53" i="9" s="1"/>
  <c r="CH53" i="9" s="1"/>
  <c r="CI53" i="9" s="1"/>
  <c r="CJ53" i="9" s="1"/>
  <c r="CK53" i="9" s="1"/>
  <c r="CL53" i="9" s="1"/>
  <c r="CM53" i="9" s="1"/>
  <c r="CN53" i="9" s="1"/>
  <c r="CO53" i="9" s="1"/>
  <c r="CP53" i="9" s="1"/>
  <c r="CQ53" i="9" s="1"/>
  <c r="CR53" i="9" s="1"/>
  <c r="CS53" i="9" s="1"/>
  <c r="CT53" i="9" s="1"/>
  <c r="CU53" i="9" s="1"/>
  <c r="CV53" i="9" s="1"/>
  <c r="CW53" i="9" s="1"/>
  <c r="CX53" i="9" s="1"/>
  <c r="CY53" i="9" s="1"/>
  <c r="CZ53" i="9" s="1"/>
  <c r="DA53" i="9" s="1"/>
  <c r="DB53" i="9" s="1"/>
  <c r="DC53" i="9" s="1"/>
  <c r="DD53" i="9" s="1"/>
  <c r="DE53" i="9" s="1"/>
  <c r="DF53" i="9" s="1"/>
  <c r="DG53" i="9" s="1"/>
  <c r="DH53" i="9" s="1"/>
  <c r="DI53" i="9" s="1"/>
  <c r="DJ53" i="9" s="1"/>
  <c r="DK53" i="9" s="1"/>
  <c r="DL53" i="9" s="1"/>
  <c r="DM53" i="9" s="1"/>
  <c r="DN53" i="9" s="1"/>
  <c r="DO53" i="9" s="1"/>
  <c r="DP53" i="9" s="1"/>
  <c r="DQ53" i="9" s="1"/>
  <c r="DR53" i="9" s="1"/>
  <c r="DS53" i="9" s="1"/>
  <c r="DT53" i="9" s="1"/>
  <c r="DU53" i="9" s="1"/>
  <c r="DV53" i="9" s="1"/>
  <c r="DW53" i="9" s="1"/>
  <c r="DX53" i="9" s="1"/>
  <c r="DY53" i="9" s="1"/>
  <c r="DZ53" i="9" s="1"/>
  <c r="EA53" i="9" s="1"/>
  <c r="EB53" i="9" s="1"/>
  <c r="EC53" i="9" s="1"/>
  <c r="ED53" i="9" s="1"/>
  <c r="EE53" i="9" s="1"/>
  <c r="EF53" i="9" s="1"/>
  <c r="EG53" i="9" s="1"/>
  <c r="EH53" i="9" s="1"/>
  <c r="EI53" i="9" s="1"/>
  <c r="EJ53" i="9" s="1"/>
  <c r="EK53" i="9" s="1"/>
  <c r="EL53" i="9" s="1"/>
  <c r="EM53" i="9" s="1"/>
  <c r="EN53" i="9" s="1"/>
  <c r="EO53" i="9" s="1"/>
  <c r="EP53" i="9" s="1"/>
  <c r="EQ53" i="9" s="1"/>
  <c r="ER53" i="9" s="1"/>
  <c r="ES53" i="9" s="1"/>
  <c r="ET53" i="9" s="1"/>
  <c r="EU53" i="9" s="1"/>
  <c r="EV53" i="9" s="1"/>
  <c r="EW53" i="9" s="1"/>
  <c r="EX53" i="9" s="1"/>
  <c r="EY53" i="9" s="1"/>
  <c r="EZ53" i="9" s="1"/>
  <c r="FA53" i="9" s="1"/>
  <c r="FB53" i="9" s="1"/>
  <c r="FC53" i="9" s="1"/>
  <c r="FD53" i="9" s="1"/>
  <c r="FE53" i="9" s="1"/>
  <c r="FF53" i="9" s="1"/>
  <c r="FG53" i="9" s="1"/>
  <c r="FH53" i="9" s="1"/>
  <c r="FI53" i="9" s="1"/>
  <c r="FJ53" i="9" s="1"/>
  <c r="FK53" i="9" s="1"/>
  <c r="FL53" i="9" s="1"/>
  <c r="FM53" i="9" s="1"/>
  <c r="FN53" i="9" s="1"/>
  <c r="FO53" i="9" s="1"/>
  <c r="FP53" i="9" s="1"/>
  <c r="FQ53" i="9" s="1"/>
  <c r="FR53" i="9" s="1"/>
  <c r="FS53" i="9" s="1"/>
  <c r="H86" i="2"/>
  <c r="R82" i="2"/>
  <c r="AZ86" i="2"/>
  <c r="AZ84" i="2"/>
  <c r="DQ86" i="9"/>
  <c r="DL86" i="21"/>
  <c r="AR85" i="21"/>
  <c r="D81" i="25"/>
  <c r="E81" i="25" s="1"/>
  <c r="F81" i="25" s="1"/>
  <c r="G81" i="25" s="1"/>
  <c r="H81" i="25" s="1"/>
  <c r="I81" i="25" s="1"/>
  <c r="J81" i="25" s="1"/>
  <c r="K81" i="25" s="1"/>
  <c r="L81" i="25" s="1"/>
  <c r="M81" i="25" s="1"/>
  <c r="N81" i="25" s="1"/>
  <c r="O81" i="25" s="1"/>
  <c r="P81" i="25" s="1"/>
  <c r="Q81" i="25" s="1"/>
  <c r="R81" i="25" s="1"/>
  <c r="S81" i="25" s="1"/>
  <c r="T81" i="25" s="1"/>
  <c r="U81" i="25" s="1"/>
  <c r="V81" i="25" s="1"/>
  <c r="W81" i="25" s="1"/>
  <c r="X81" i="25" s="1"/>
  <c r="Y81" i="25" s="1"/>
  <c r="Z81" i="25" s="1"/>
  <c r="D87" i="25"/>
  <c r="BZ87" i="22"/>
  <c r="ER85" i="21"/>
  <c r="DI84" i="26"/>
  <c r="DU86" i="22"/>
  <c r="EC82" i="25"/>
  <c r="EC87" i="25"/>
  <c r="EC84" i="25"/>
  <c r="CP86" i="22"/>
  <c r="CP87" i="22"/>
  <c r="T86" i="26"/>
  <c r="T87" i="26"/>
  <c r="N87" i="22"/>
  <c r="FS87" i="12"/>
  <c r="FS88" i="12" s="1"/>
  <c r="FR88" i="12" s="1"/>
  <c r="EJ84" i="25"/>
  <c r="R82" i="12"/>
  <c r="ES82" i="1"/>
  <c r="FS86" i="12"/>
  <c r="DB86" i="1"/>
  <c r="BI82" i="12"/>
  <c r="D84" i="12"/>
  <c r="R87" i="2"/>
  <c r="R84" i="2"/>
  <c r="DB84" i="1"/>
  <c r="AR83" i="21"/>
  <c r="D82" i="25"/>
  <c r="BZ86" i="22"/>
  <c r="EC86" i="21"/>
  <c r="EC85" i="21"/>
  <c r="DI86" i="26"/>
  <c r="DU87" i="22"/>
  <c r="AI52" i="25"/>
  <c r="AJ52" i="25" s="1"/>
  <c r="AK52" i="25" s="1"/>
  <c r="AL52" i="25" s="1"/>
  <c r="AM52" i="25" s="1"/>
  <c r="AN52" i="25" s="1"/>
  <c r="AO52" i="25" s="1"/>
  <c r="AP52" i="25" s="1"/>
  <c r="AQ52" i="25" s="1"/>
  <c r="AR52" i="25" s="1"/>
  <c r="AS52" i="25" s="1"/>
  <c r="AT52" i="25" s="1"/>
  <c r="AU52" i="25" s="1"/>
  <c r="AV52" i="25" s="1"/>
  <c r="AW52" i="25" s="1"/>
  <c r="AX52" i="25" s="1"/>
  <c r="AY52" i="25" s="1"/>
  <c r="DQ82" i="22"/>
  <c r="DQ84" i="22"/>
  <c r="DD83" i="21"/>
  <c r="DD86" i="21"/>
  <c r="J84" i="22"/>
  <c r="J82" i="22"/>
  <c r="CN85" i="21"/>
  <c r="CN81" i="21"/>
  <c r="DU86" i="26"/>
  <c r="DU82" i="26"/>
  <c r="F51" i="22"/>
  <c r="F55" i="22" s="1"/>
  <c r="F58" i="22" s="1"/>
  <c r="BI86" i="12"/>
  <c r="DB82" i="1"/>
  <c r="D81" i="12"/>
  <c r="E81" i="12" s="1"/>
  <c r="F81" i="12" s="1"/>
  <c r="G81" i="12" s="1"/>
  <c r="H81" i="12" s="1"/>
  <c r="I81" i="12" s="1"/>
  <c r="J81" i="12" s="1"/>
  <c r="K81" i="12" s="1"/>
  <c r="L81" i="12" s="1"/>
  <c r="M81" i="12" s="1"/>
  <c r="N81" i="12" s="1"/>
  <c r="O81" i="12" s="1"/>
  <c r="P81" i="12" s="1"/>
  <c r="Q81" i="12" s="1"/>
  <c r="R81" i="12" s="1"/>
  <c r="S81" i="12" s="1"/>
  <c r="T81" i="12" s="1"/>
  <c r="U81" i="12" s="1"/>
  <c r="V81" i="12" s="1"/>
  <c r="W81" i="12" s="1"/>
  <c r="X81" i="12" s="1"/>
  <c r="Y81" i="12" s="1"/>
  <c r="Z81" i="12" s="1"/>
  <c r="D86" i="12"/>
  <c r="BG87" i="1"/>
  <c r="AZ82" i="2"/>
  <c r="DQ82" i="9"/>
  <c r="DL85" i="21"/>
  <c r="D84" i="25"/>
  <c r="D83" i="25"/>
  <c r="E83" i="25" s="1"/>
  <c r="F83" i="25" s="1"/>
  <c r="G83" i="25" s="1"/>
  <c r="H83" i="25" s="1"/>
  <c r="I83" i="25" s="1"/>
  <c r="J83" i="25" s="1"/>
  <c r="K83" i="25" s="1"/>
  <c r="L83" i="25" s="1"/>
  <c r="M83" i="25" s="1"/>
  <c r="N83" i="25" s="1"/>
  <c r="O83" i="25" s="1"/>
  <c r="P83" i="25" s="1"/>
  <c r="Q83" i="25" s="1"/>
  <c r="R83" i="25" s="1"/>
  <c r="S83" i="25" s="1"/>
  <c r="T83" i="25" s="1"/>
  <c r="U83" i="25" s="1"/>
  <c r="V83" i="25" s="1"/>
  <c r="W83" i="25" s="1"/>
  <c r="X83" i="25" s="1"/>
  <c r="Y83" i="25" s="1"/>
  <c r="Z83" i="25" s="1"/>
  <c r="BZ84" i="22"/>
  <c r="D41" i="24"/>
  <c r="E41" i="24" s="1"/>
  <c r="F41" i="24" s="1"/>
  <c r="G41" i="24" s="1"/>
  <c r="H41" i="24" s="1"/>
  <c r="I41" i="24" s="1"/>
  <c r="J41" i="24" s="1"/>
  <c r="K41" i="24" s="1"/>
  <c r="L41" i="24" s="1"/>
  <c r="M41" i="24" s="1"/>
  <c r="N41" i="24" s="1"/>
  <c r="O41" i="24" s="1"/>
  <c r="P41" i="24" s="1"/>
  <c r="ER83" i="21"/>
  <c r="DU82" i="22"/>
  <c r="BR82" i="22"/>
  <c r="BR87" i="22"/>
  <c r="BR86" i="22"/>
  <c r="F55" i="21"/>
  <c r="F58" i="21" s="1"/>
  <c r="H51" i="24"/>
  <c r="H59" i="24" s="1"/>
  <c r="EN49" i="8"/>
  <c r="EN50" i="8" s="1"/>
  <c r="EW49" i="8"/>
  <c r="EW50" i="8" s="1"/>
  <c r="BG49" i="8"/>
  <c r="BG50" i="8" s="1"/>
  <c r="BM49" i="8"/>
  <c r="BM50" i="8" s="1"/>
  <c r="FI49" i="8"/>
  <c r="FI50" i="8" s="1"/>
  <c r="FL49" i="8"/>
  <c r="FL50" i="8" s="1"/>
  <c r="DA49" i="8"/>
  <c r="DA50" i="8" s="1"/>
  <c r="EQ49" i="8"/>
  <c r="EQ50" i="8" s="1"/>
  <c r="CI49" i="8"/>
  <c r="CI50" i="8" s="1"/>
  <c r="ER49" i="8"/>
  <c r="ER50" i="8" s="1"/>
  <c r="BU49" i="8"/>
  <c r="BU50" i="8" s="1"/>
  <c r="EF49" i="8"/>
  <c r="EF50" i="8" s="1"/>
  <c r="DI49" i="8"/>
  <c r="DI50" i="8" s="1"/>
  <c r="DC49" i="8"/>
  <c r="DC50" i="8" s="1"/>
  <c r="FB49" i="8"/>
  <c r="FB50" i="8" s="1"/>
  <c r="DJ49" i="8"/>
  <c r="DJ50" i="8" s="1"/>
  <c r="FN49" i="8"/>
  <c r="FN50" i="8" s="1"/>
  <c r="EL49" i="8"/>
  <c r="EL50" i="8" s="1"/>
  <c r="CT49" i="8"/>
  <c r="CT50" i="8" s="1"/>
  <c r="FR49" i="8"/>
  <c r="FR50" i="8" s="1"/>
  <c r="EV49" i="8"/>
  <c r="EV50" i="8" s="1"/>
  <c r="EC49" i="8"/>
  <c r="EC50" i="8" s="1"/>
  <c r="BI49" i="8"/>
  <c r="BI50" i="8" s="1"/>
  <c r="CK49" i="8"/>
  <c r="CK50" i="8" s="1"/>
  <c r="CE49" i="8"/>
  <c r="CE50" i="8" s="1"/>
  <c r="CF49" i="8"/>
  <c r="CF50" i="8" s="1"/>
  <c r="DM49" i="8"/>
  <c r="DM50" i="8" s="1"/>
  <c r="BF49" i="8"/>
  <c r="BF50" i="8" s="1"/>
  <c r="CJ49" i="8"/>
  <c r="CJ50" i="8" s="1"/>
  <c r="CU49" i="8"/>
  <c r="CU50" i="8" s="1"/>
  <c r="EE49" i="8"/>
  <c r="EE50" i="8" s="1"/>
  <c r="CG49" i="8"/>
  <c r="CG50" i="8" s="1"/>
  <c r="BK49" i="25"/>
  <c r="BK50" i="25" s="1"/>
  <c r="FD49" i="25"/>
  <c r="FD50" i="25" s="1"/>
  <c r="EY49" i="25"/>
  <c r="EY50" i="25" s="1"/>
  <c r="DI49" i="25"/>
  <c r="DI50" i="25" s="1"/>
  <c r="CL49" i="25"/>
  <c r="CL50" i="25" s="1"/>
  <c r="EW49" i="25"/>
  <c r="EW50" i="25" s="1"/>
  <c r="EJ49" i="8"/>
  <c r="EJ50" i="8" s="1"/>
  <c r="ET49" i="8"/>
  <c r="ET50" i="8" s="1"/>
  <c r="EB49" i="8"/>
  <c r="EB50" i="8" s="1"/>
  <c r="DP49" i="8"/>
  <c r="DP50" i="8" s="1"/>
  <c r="DG49" i="8"/>
  <c r="DG50" i="8" s="1"/>
  <c r="BP49" i="8"/>
  <c r="BP50" i="8" s="1"/>
  <c r="DE49" i="8"/>
  <c r="DE50" i="8" s="1"/>
  <c r="DN49" i="8"/>
  <c r="DN50" i="8" s="1"/>
  <c r="BZ49" i="8"/>
  <c r="BZ50" i="8" s="1"/>
  <c r="EP49" i="8"/>
  <c r="EP50" i="8" s="1"/>
  <c r="DF49" i="8"/>
  <c r="DF50" i="8" s="1"/>
  <c r="DK49" i="8"/>
  <c r="DK50" i="8" s="1"/>
  <c r="EX49" i="8"/>
  <c r="EX50" i="8" s="1"/>
  <c r="DL49" i="8"/>
  <c r="DL50" i="8" s="1"/>
  <c r="EI49" i="8"/>
  <c r="EI50" i="8" s="1"/>
  <c r="FA49" i="8"/>
  <c r="FA50" i="8" s="1"/>
  <c r="DW49" i="8"/>
  <c r="DW50" i="8" s="1"/>
  <c r="FO49" i="8"/>
  <c r="FO50" i="8" s="1"/>
  <c r="FE49" i="8"/>
  <c r="FE50" i="8" s="1"/>
  <c r="EM49" i="8"/>
  <c r="EM50" i="8" s="1"/>
  <c r="CV49" i="8"/>
  <c r="CV50" i="8" s="1"/>
  <c r="BX49" i="8"/>
  <c r="BX50" i="8" s="1"/>
  <c r="BV49" i="8"/>
  <c r="BV50" i="8" s="1"/>
  <c r="DR49" i="8"/>
  <c r="DR50" i="8" s="1"/>
  <c r="DO49" i="8"/>
  <c r="DO50" i="8" s="1"/>
  <c r="EU49" i="8"/>
  <c r="EU50" i="8" s="1"/>
  <c r="BS49" i="8"/>
  <c r="BS50" i="8" s="1"/>
  <c r="BN49" i="8"/>
  <c r="BN50" i="8" s="1"/>
  <c r="BE49" i="8"/>
  <c r="BE50" i="8" s="1"/>
  <c r="CM49" i="8"/>
  <c r="CM50" i="8" s="1"/>
  <c r="FM49" i="8"/>
  <c r="FM50" i="8" s="1"/>
  <c r="DY49" i="8"/>
  <c r="DY50" i="8" s="1"/>
  <c r="ED49" i="8"/>
  <c r="ED50" i="8" s="1"/>
  <c r="EO49" i="8"/>
  <c r="EO50" i="8" s="1"/>
  <c r="BT49" i="8"/>
  <c r="BT50" i="8" s="1"/>
  <c r="DD49" i="8"/>
  <c r="DD50" i="8" s="1"/>
  <c r="BQ49" i="8"/>
  <c r="BQ50" i="8" s="1"/>
  <c r="FP49" i="8"/>
  <c r="FP50" i="8" s="1"/>
  <c r="CP49" i="8"/>
  <c r="CP50" i="8" s="1"/>
  <c r="FC49" i="8"/>
  <c r="FC50" i="8" s="1"/>
  <c r="DX49" i="8"/>
  <c r="DX50" i="8" s="1"/>
  <c r="CS49" i="8"/>
  <c r="CS50" i="8" s="1"/>
  <c r="FF49" i="8"/>
  <c r="FF50" i="8" s="1"/>
  <c r="DH49" i="8"/>
  <c r="DH50" i="8" s="1"/>
  <c r="BW49" i="8"/>
  <c r="BW50" i="8" s="1"/>
  <c r="D41" i="25"/>
  <c r="E41" i="25" s="1"/>
  <c r="F41" i="25" s="1"/>
  <c r="G41" i="25" s="1"/>
  <c r="H41" i="25" s="1"/>
  <c r="I41" i="25" s="1"/>
  <c r="J41" i="25" s="1"/>
  <c r="K41" i="25" s="1"/>
  <c r="L41" i="25" s="1"/>
  <c r="M41" i="25" s="1"/>
  <c r="N41" i="25" s="1"/>
  <c r="O41" i="25" s="1"/>
  <c r="P41" i="25" s="1"/>
  <c r="FK49" i="8"/>
  <c r="FK50" i="8" s="1"/>
  <c r="FJ49" i="8"/>
  <c r="FJ50" i="8" s="1"/>
  <c r="CR49" i="8"/>
  <c r="CR50" i="8" s="1"/>
  <c r="CL49" i="8"/>
  <c r="CL50" i="8" s="1"/>
  <c r="EK49" i="8"/>
  <c r="EK50" i="8" s="1"/>
  <c r="D14" i="1"/>
  <c r="D17" i="1" s="1"/>
  <c r="D50" i="1"/>
  <c r="D50" i="21"/>
  <c r="D13" i="21"/>
  <c r="D14" i="21" s="1"/>
  <c r="D17" i="21" s="1"/>
  <c r="D50" i="24"/>
  <c r="D13" i="24"/>
  <c r="D14" i="24" s="1"/>
  <c r="D17" i="24" s="1"/>
  <c r="D18" i="24" s="1"/>
  <c r="D13" i="2"/>
  <c r="D14" i="2" s="1"/>
  <c r="D17" i="2" s="1"/>
  <c r="D50" i="2"/>
  <c r="FD49" i="8"/>
  <c r="FD50" i="8" s="1"/>
  <c r="DB49" i="8"/>
  <c r="DB50" i="8" s="1"/>
  <c r="ES49" i="8"/>
  <c r="ES50" i="8" s="1"/>
  <c r="BO49" i="8"/>
  <c r="BO50" i="8" s="1"/>
  <c r="CW49" i="8"/>
  <c r="CW50" i="8" s="1"/>
  <c r="EY49" i="8"/>
  <c r="EY50" i="8" s="1"/>
  <c r="BH49" i="8"/>
  <c r="BH50" i="8" s="1"/>
  <c r="CQ49" i="8"/>
  <c r="CQ50" i="8" s="1"/>
  <c r="CN49" i="8"/>
  <c r="CN50" i="8" s="1"/>
  <c r="EH49" i="8"/>
  <c r="EH50" i="8" s="1"/>
  <c r="D13" i="12"/>
  <c r="D14" i="12" s="1"/>
  <c r="D17" i="12" s="1"/>
  <c r="D50" i="12"/>
  <c r="D50" i="22"/>
  <c r="D13" i="22"/>
  <c r="D14" i="22" s="1"/>
  <c r="D17" i="22" s="1"/>
  <c r="BH49" i="12"/>
  <c r="BH50" i="12" s="1"/>
  <c r="DD49" i="12"/>
  <c r="DD50" i="12" s="1"/>
  <c r="BI49" i="12"/>
  <c r="BI50" i="12" s="1"/>
  <c r="DM49" i="12"/>
  <c r="DM50" i="12" s="1"/>
  <c r="BX49" i="12"/>
  <c r="BX50" i="12" s="1"/>
  <c r="CO49" i="12"/>
  <c r="CO50" i="12" s="1"/>
  <c r="FK49" i="12"/>
  <c r="FK50" i="12" s="1"/>
  <c r="EN49" i="12"/>
  <c r="EN50" i="12" s="1"/>
  <c r="EE49" i="12"/>
  <c r="EE50" i="12" s="1"/>
  <c r="EI49" i="12"/>
  <c r="EI50" i="12" s="1"/>
  <c r="DE49" i="12"/>
  <c r="DE50" i="12" s="1"/>
  <c r="FC49" i="12"/>
  <c r="FC50" i="12" s="1"/>
  <c r="DA49" i="12"/>
  <c r="DA50" i="12" s="1"/>
  <c r="BU49" i="12"/>
  <c r="BU50" i="12" s="1"/>
  <c r="DT49" i="12"/>
  <c r="DT50" i="12" s="1"/>
  <c r="DF49" i="12"/>
  <c r="DF50" i="12" s="1"/>
  <c r="DO49" i="12"/>
  <c r="DO50" i="12" s="1"/>
  <c r="BG49" i="12"/>
  <c r="BG50" i="12" s="1"/>
  <c r="DN49" i="12"/>
  <c r="DN50" i="12" s="1"/>
  <c r="FR49" i="12"/>
  <c r="FR50" i="12" s="1"/>
  <c r="FQ49" i="12"/>
  <c r="FQ50" i="12" s="1"/>
  <c r="FB49" i="12"/>
  <c r="FB50" i="12" s="1"/>
  <c r="DL49" i="12"/>
  <c r="DL50" i="12" s="1"/>
  <c r="DG49" i="12"/>
  <c r="DG50" i="12" s="1"/>
  <c r="EY49" i="12"/>
  <c r="EY50" i="12" s="1"/>
  <c r="CM49" i="12"/>
  <c r="CM50" i="12" s="1"/>
  <c r="EW49" i="12"/>
  <c r="EW50" i="12" s="1"/>
  <c r="FO49" i="12"/>
  <c r="FO50" i="12" s="1"/>
  <c r="DZ49" i="12"/>
  <c r="DZ50" i="12" s="1"/>
  <c r="CI49" i="12"/>
  <c r="CI50" i="12" s="1"/>
  <c r="BE49" i="12"/>
  <c r="BE50" i="12" s="1"/>
  <c r="EF49" i="12"/>
  <c r="EF50" i="12" s="1"/>
  <c r="EL49" i="12"/>
  <c r="EL50" i="12" s="1"/>
  <c r="EV49" i="12"/>
  <c r="EV50" i="12" s="1"/>
  <c r="EK49" i="12"/>
  <c r="EK50" i="12" s="1"/>
  <c r="EQ49" i="12"/>
  <c r="EQ50" i="12" s="1"/>
  <c r="CE49" i="12"/>
  <c r="CE50" i="12" s="1"/>
  <c r="EM49" i="12"/>
  <c r="EM50" i="12" s="1"/>
  <c r="DB49" i="12"/>
  <c r="DB50" i="12" s="1"/>
  <c r="DI49" i="12"/>
  <c r="DI50" i="12" s="1"/>
  <c r="CN49" i="12"/>
  <c r="CN50" i="12" s="1"/>
  <c r="EX49" i="12"/>
  <c r="EX50" i="12" s="1"/>
  <c r="CS49" i="12"/>
  <c r="CS50" i="12" s="1"/>
  <c r="EP49" i="12"/>
  <c r="EP50" i="12" s="1"/>
  <c r="FM49" i="12"/>
  <c r="FM50" i="12" s="1"/>
  <c r="BO49" i="12"/>
  <c r="BO50" i="12" s="1"/>
  <c r="EA49" i="12"/>
  <c r="EA50" i="12" s="1"/>
  <c r="CJ49" i="12"/>
  <c r="CJ50" i="12" s="1"/>
  <c r="BW49" i="12"/>
  <c r="BW50" i="12" s="1"/>
  <c r="EJ49" i="12"/>
  <c r="EJ50" i="12" s="1"/>
  <c r="BQ49" i="12"/>
  <c r="BQ50" i="12" s="1"/>
  <c r="BK49" i="12"/>
  <c r="BK50" i="12" s="1"/>
  <c r="CB49" i="12"/>
  <c r="CB50" i="12" s="1"/>
  <c r="FP49" i="12"/>
  <c r="FP50" i="12" s="1"/>
  <c r="CL49" i="12"/>
  <c r="CL50" i="12" s="1"/>
  <c r="CH49" i="12"/>
  <c r="CH50" i="12" s="1"/>
  <c r="FE49" i="12"/>
  <c r="FE50" i="12" s="1"/>
  <c r="FS49" i="12"/>
  <c r="FS50" i="12" s="1"/>
  <c r="ET49" i="12"/>
  <c r="ET50" i="12" s="1"/>
  <c r="DK49" i="12"/>
  <c r="DK50" i="12" s="1"/>
  <c r="CU49" i="12"/>
  <c r="CU50" i="12" s="1"/>
  <c r="C77" i="12"/>
  <c r="BY49" i="12"/>
  <c r="BY50" i="12" s="1"/>
  <c r="ED49" i="12"/>
  <c r="ED50" i="12" s="1"/>
  <c r="CQ49" i="12"/>
  <c r="CQ50" i="12" s="1"/>
  <c r="FG49" i="12"/>
  <c r="FG50" i="12" s="1"/>
  <c r="CK49" i="12"/>
  <c r="CK50" i="12" s="1"/>
  <c r="BN49" i="12"/>
  <c r="BN50" i="12" s="1"/>
  <c r="FI49" i="12"/>
  <c r="FI50" i="12" s="1"/>
  <c r="FD49" i="12"/>
  <c r="FD50" i="12" s="1"/>
  <c r="DW49" i="12"/>
  <c r="DW50" i="12" s="1"/>
  <c r="CT49" i="12"/>
  <c r="CT50" i="12" s="1"/>
  <c r="EC49" i="12"/>
  <c r="EC50" i="12" s="1"/>
  <c r="CZ49" i="12"/>
  <c r="CZ50" i="12" s="1"/>
  <c r="CY49" i="12"/>
  <c r="CY50" i="12" s="1"/>
  <c r="ES49" i="12"/>
  <c r="ES50" i="12" s="1"/>
  <c r="DP49" i="12"/>
  <c r="DP50" i="12" s="1"/>
  <c r="DU49" i="12"/>
  <c r="DU50" i="12" s="1"/>
  <c r="FJ49" i="12"/>
  <c r="FJ50" i="12" s="1"/>
  <c r="BJ49" i="12"/>
  <c r="BJ50" i="12" s="1"/>
  <c r="BR49" i="12"/>
  <c r="BR50" i="12" s="1"/>
  <c r="FF49" i="12"/>
  <c r="FF50" i="12" s="1"/>
  <c r="DY49" i="12"/>
  <c r="DY50" i="12" s="1"/>
  <c r="ER49" i="12"/>
  <c r="ER50" i="12" s="1"/>
  <c r="CP49" i="12"/>
  <c r="CP50" i="12" s="1"/>
  <c r="CG49" i="12"/>
  <c r="CG50" i="12" s="1"/>
  <c r="BL49" i="12"/>
  <c r="BL50" i="12" s="1"/>
  <c r="DR49" i="12"/>
  <c r="DR50" i="12" s="1"/>
  <c r="CV49" i="12"/>
  <c r="CV50" i="12" s="1"/>
  <c r="CD49" i="12"/>
  <c r="CD50" i="12" s="1"/>
  <c r="BF49" i="12"/>
  <c r="BF50" i="12" s="1"/>
  <c r="FA49" i="12"/>
  <c r="FA50" i="12" s="1"/>
  <c r="BS49" i="12"/>
  <c r="BS50" i="12" s="1"/>
  <c r="BP49" i="12"/>
  <c r="BP50" i="12" s="1"/>
  <c r="EB49" i="12"/>
  <c r="EB50" i="12" s="1"/>
  <c r="FN49" i="12"/>
  <c r="FN50" i="12" s="1"/>
  <c r="DJ49" i="12"/>
  <c r="DJ50" i="12" s="1"/>
  <c r="DV49" i="12"/>
  <c r="DV50" i="12" s="1"/>
  <c r="BZ49" i="12"/>
  <c r="BZ50" i="12" s="1"/>
  <c r="EH49" i="12"/>
  <c r="EH50" i="12" s="1"/>
  <c r="DC49" i="12"/>
  <c r="DC50" i="12" s="1"/>
  <c r="EU49" i="12"/>
  <c r="EU50" i="12" s="1"/>
  <c r="DX49" i="12"/>
  <c r="DX50" i="12" s="1"/>
  <c r="CC49" i="12"/>
  <c r="CC50" i="12" s="1"/>
  <c r="FH49" i="12"/>
  <c r="FH50" i="12" s="1"/>
  <c r="DH49" i="12"/>
  <c r="DH50" i="12" s="1"/>
  <c r="CF49" i="12"/>
  <c r="CF50" i="12" s="1"/>
  <c r="BV49" i="12"/>
  <c r="BV50" i="12" s="1"/>
  <c r="DQ49" i="12"/>
  <c r="DQ50" i="12" s="1"/>
  <c r="CX49" i="12"/>
  <c r="CX50" i="12" s="1"/>
  <c r="EO49" i="12"/>
  <c r="EO50" i="12" s="1"/>
  <c r="CW49" i="12"/>
  <c r="CW50" i="12" s="1"/>
  <c r="CR49" i="12"/>
  <c r="CR50" i="12" s="1"/>
  <c r="BM49" i="12"/>
  <c r="BM50" i="12" s="1"/>
  <c r="BT49" i="12"/>
  <c r="BT50" i="12" s="1"/>
  <c r="EZ49" i="12"/>
  <c r="EZ50" i="12" s="1"/>
  <c r="DS49" i="12"/>
  <c r="DS50" i="12" s="1"/>
  <c r="EG49" i="12"/>
  <c r="EG50" i="12" s="1"/>
  <c r="CA49" i="12"/>
  <c r="CA50" i="12" s="1"/>
  <c r="FL49" i="12"/>
  <c r="FL50" i="12" s="1"/>
  <c r="D13" i="11"/>
  <c r="D14" i="11" s="1"/>
  <c r="D17" i="11" s="1"/>
  <c r="D50" i="11"/>
  <c r="D13" i="8"/>
  <c r="D14" i="8" s="1"/>
  <c r="D17" i="8" s="1"/>
  <c r="D30" i="8" s="1"/>
  <c r="D50" i="8"/>
  <c r="D50" i="23"/>
  <c r="D13" i="23"/>
  <c r="D14" i="23" s="1"/>
  <c r="D17" i="23" s="1"/>
  <c r="FG49" i="8"/>
  <c r="FG50" i="8" s="1"/>
  <c r="D50" i="26"/>
  <c r="D13" i="26"/>
  <c r="D14" i="26" s="1"/>
  <c r="D17" i="26" s="1"/>
  <c r="D13" i="9"/>
  <c r="D14" i="9" s="1"/>
  <c r="D17" i="9" s="1"/>
  <c r="D19" i="9" s="1"/>
  <c r="D50" i="9"/>
  <c r="CM81" i="21"/>
  <c r="F59" i="21"/>
  <c r="G55" i="21"/>
  <c r="G58" i="21" s="1"/>
  <c r="H51" i="21"/>
  <c r="H59" i="21" s="1"/>
  <c r="E59" i="12"/>
  <c r="D55" i="1"/>
  <c r="D58" i="1" s="1"/>
  <c r="D59" i="1"/>
  <c r="D60" i="1" s="1"/>
  <c r="AQ81" i="21"/>
  <c r="FR88" i="26"/>
  <c r="DF81" i="21"/>
  <c r="CR81" i="21"/>
  <c r="AS52" i="21"/>
  <c r="E52" i="24"/>
  <c r="D55" i="24"/>
  <c r="D58" i="24" s="1"/>
  <c r="CK81" i="21"/>
  <c r="E52" i="8"/>
  <c r="F52" i="8" s="1"/>
  <c r="G52" i="8" s="1"/>
  <c r="BW82" i="8"/>
  <c r="E55" i="23"/>
  <c r="E58" i="23" s="1"/>
  <c r="AW82" i="8"/>
  <c r="BE82" i="24"/>
  <c r="F51" i="23"/>
  <c r="F59" i="23" s="1"/>
  <c r="E51" i="2"/>
  <c r="F51" i="2" s="1"/>
  <c r="D59" i="2"/>
  <c r="AQ82" i="8"/>
  <c r="CY82" i="24"/>
  <c r="BY82" i="1"/>
  <c r="E51" i="9"/>
  <c r="D59" i="9"/>
  <c r="D55" i="9"/>
  <c r="D58" i="9" s="1"/>
  <c r="BD82" i="9"/>
  <c r="BD82" i="23"/>
  <c r="E59" i="1"/>
  <c r="E60" i="1" s="1"/>
  <c r="BU82" i="11"/>
  <c r="BU82" i="24"/>
  <c r="CD82" i="25"/>
  <c r="AY52" i="26"/>
  <c r="DF82" i="26"/>
  <c r="BW82" i="25"/>
  <c r="CY82" i="2"/>
  <c r="BU82" i="2"/>
  <c r="CW82" i="24"/>
  <c r="BE82" i="12"/>
  <c r="CR82" i="12"/>
  <c r="BW82" i="1"/>
  <c r="BU82" i="26"/>
  <c r="E51" i="26"/>
  <c r="D59" i="26"/>
  <c r="D55" i="26"/>
  <c r="D58" i="26" s="1"/>
  <c r="BW82" i="23"/>
  <c r="CD82" i="23"/>
  <c r="BY82" i="12"/>
  <c r="BU82" i="25"/>
  <c r="BY82" i="8"/>
  <c r="DA82" i="2"/>
  <c r="DF82" i="11"/>
  <c r="BU82" i="8"/>
  <c r="CK82" i="22"/>
  <c r="AQ82" i="11"/>
  <c r="BU82" i="1"/>
  <c r="CT82" i="9"/>
  <c r="CF82" i="12"/>
  <c r="BB82" i="8"/>
  <c r="F59" i="12"/>
  <c r="G51" i="12"/>
  <c r="CR82" i="25"/>
  <c r="E52" i="12"/>
  <c r="D55" i="12"/>
  <c r="D58" i="12" s="1"/>
  <c r="CT82" i="12"/>
  <c r="DH29" i="23"/>
  <c r="CT82" i="25"/>
  <c r="E52" i="1"/>
  <c r="AZ52" i="9"/>
  <c r="G51" i="1"/>
  <c r="F59" i="1"/>
  <c r="F60" i="1" s="1"/>
  <c r="AS52" i="23"/>
  <c r="AV52" i="1"/>
  <c r="BL82" i="26"/>
  <c r="CD82" i="2"/>
  <c r="CY82" i="25"/>
  <c r="BW81" i="21"/>
  <c r="CK82" i="9"/>
  <c r="BY82" i="23"/>
  <c r="CF81" i="21"/>
  <c r="DA82" i="22"/>
  <c r="BY82" i="25"/>
  <c r="CD82" i="24"/>
  <c r="CW82" i="25"/>
  <c r="CT82" i="11"/>
  <c r="DA82" i="12"/>
  <c r="ES38" i="22" l="1"/>
  <c r="ET38" i="22" s="1"/>
  <c r="EU38" i="22" s="1"/>
  <c r="EV38" i="22" s="1"/>
  <c r="EW38" i="22" s="1"/>
  <c r="EX38" i="22" s="1"/>
  <c r="EY38" i="22" s="1"/>
  <c r="EZ38" i="22" s="1"/>
  <c r="FA38" i="22" s="1"/>
  <c r="FB38" i="22" s="1"/>
  <c r="FC38" i="22" s="1"/>
  <c r="FD38" i="22" s="1"/>
  <c r="FE38" i="22" s="1"/>
  <c r="FF38" i="22" s="1"/>
  <c r="FG38" i="22" s="1"/>
  <c r="FH38" i="22" s="1"/>
  <c r="FI38" i="22" s="1"/>
  <c r="FJ38" i="22" s="1"/>
  <c r="FK38" i="22" s="1"/>
  <c r="FL38" i="22" s="1"/>
  <c r="FM38" i="22" s="1"/>
  <c r="FN38" i="22" s="1"/>
  <c r="FO38" i="22" s="1"/>
  <c r="FP38" i="22" s="1"/>
  <c r="FQ38" i="22" s="1"/>
  <c r="FR38" i="22" s="1"/>
  <c r="FS38" i="22" s="1"/>
  <c r="E13" i="18"/>
  <c r="EI38" i="26"/>
  <c r="EJ38" i="26" s="1"/>
  <c r="EK38" i="26" s="1"/>
  <c r="EL38" i="26" s="1"/>
  <c r="EM38" i="26" s="1"/>
  <c r="EN38" i="26" s="1"/>
  <c r="EO38" i="26" s="1"/>
  <c r="EP38" i="26" s="1"/>
  <c r="EQ38" i="26" s="1"/>
  <c r="ER38" i="26" s="1"/>
  <c r="ES38" i="26" s="1"/>
  <c r="ET38" i="26" s="1"/>
  <c r="EU38" i="26" s="1"/>
  <c r="EV38" i="26" s="1"/>
  <c r="EW38" i="26" s="1"/>
  <c r="EX38" i="26" s="1"/>
  <c r="EY38" i="26" s="1"/>
  <c r="EZ38" i="26" s="1"/>
  <c r="FA38" i="26" s="1"/>
  <c r="FB38" i="26" s="1"/>
  <c r="FC38" i="26" s="1"/>
  <c r="FD38" i="26" s="1"/>
  <c r="E29" i="18"/>
  <c r="EI38" i="23"/>
  <c r="EJ38" i="23" s="1"/>
  <c r="EK38" i="23" s="1"/>
  <c r="EL38" i="23" s="1"/>
  <c r="EM38" i="23" s="1"/>
  <c r="EN38" i="23" s="1"/>
  <c r="EO38" i="23" s="1"/>
  <c r="EP38" i="23" s="1"/>
  <c r="EQ38" i="23" s="1"/>
  <c r="ER38" i="23" s="1"/>
  <c r="ES38" i="23" s="1"/>
  <c r="ET38" i="23" s="1"/>
  <c r="EU38" i="23" s="1"/>
  <c r="EV38" i="23" s="1"/>
  <c r="EW38" i="23" s="1"/>
  <c r="EX38" i="23" s="1"/>
  <c r="EY38" i="23" s="1"/>
  <c r="EZ38" i="23" s="1"/>
  <c r="FA38" i="23" s="1"/>
  <c r="FB38" i="23" s="1"/>
  <c r="FC38" i="23" s="1"/>
  <c r="FD38" i="23" s="1"/>
  <c r="E17" i="18"/>
  <c r="EI40" i="25"/>
  <c r="EJ40" i="25" s="1"/>
  <c r="EK40" i="25" s="1"/>
  <c r="EL40" i="25" s="1"/>
  <c r="EM40" i="25" s="1"/>
  <c r="EN40" i="25" s="1"/>
  <c r="EO40" i="25" s="1"/>
  <c r="EP40" i="25" s="1"/>
  <c r="EQ40" i="25" s="1"/>
  <c r="ER40" i="25" s="1"/>
  <c r="ES40" i="25" s="1"/>
  <c r="ET40" i="25" s="1"/>
  <c r="EU40" i="25" s="1"/>
  <c r="EV40" i="25" s="1"/>
  <c r="EW40" i="25" s="1"/>
  <c r="EX40" i="25" s="1"/>
  <c r="EY40" i="25" s="1"/>
  <c r="EZ40" i="25" s="1"/>
  <c r="FA40" i="25" s="1"/>
  <c r="FB40" i="25" s="1"/>
  <c r="FC40" i="25" s="1"/>
  <c r="FD40" i="25" s="1"/>
  <c r="FE40" i="25" s="1"/>
  <c r="FF40" i="25" s="1"/>
  <c r="FG40" i="25" s="1"/>
  <c r="FH40" i="25" s="1"/>
  <c r="FI40" i="25" s="1"/>
  <c r="FJ40" i="25" s="1"/>
  <c r="FK40" i="25" s="1"/>
  <c r="FL40" i="25" s="1"/>
  <c r="FM40" i="25" s="1"/>
  <c r="FN40" i="25" s="1"/>
  <c r="FO40" i="25" s="1"/>
  <c r="FP40" i="25" s="1"/>
  <c r="FQ40" i="25" s="1"/>
  <c r="FR40" i="25" s="1"/>
  <c r="FS40" i="25" s="1"/>
  <c r="H25" i="18"/>
  <c r="ES40" i="2"/>
  <c r="ET40" i="2" s="1"/>
  <c r="EU40" i="2" s="1"/>
  <c r="EV40" i="2" s="1"/>
  <c r="EW40" i="2" s="1"/>
  <c r="EX40" i="2" s="1"/>
  <c r="EY40" i="2" s="1"/>
  <c r="EZ40" i="2" s="1"/>
  <c r="FA40" i="2" s="1"/>
  <c r="FB40" i="2" s="1"/>
  <c r="FC40" i="2" s="1"/>
  <c r="FD40" i="2" s="1"/>
  <c r="FE40" i="2" s="1"/>
  <c r="FF40" i="2" s="1"/>
  <c r="FG40" i="2" s="1"/>
  <c r="FH40" i="2" s="1"/>
  <c r="FI40" i="2" s="1"/>
  <c r="FJ40" i="2" s="1"/>
  <c r="FK40" i="2" s="1"/>
  <c r="FL40" i="2" s="1"/>
  <c r="FM40" i="2" s="1"/>
  <c r="FN40" i="2" s="1"/>
  <c r="FO40" i="2" s="1"/>
  <c r="FP40" i="2" s="1"/>
  <c r="FQ40" i="2" s="1"/>
  <c r="FR40" i="2" s="1"/>
  <c r="FS40" i="2" s="1"/>
  <c r="H11" i="18"/>
  <c r="EI38" i="25"/>
  <c r="EJ38" i="25" s="1"/>
  <c r="EK38" i="25" s="1"/>
  <c r="EL38" i="25" s="1"/>
  <c r="EM38" i="25" s="1"/>
  <c r="EN38" i="25" s="1"/>
  <c r="EO38" i="25" s="1"/>
  <c r="EP38" i="25" s="1"/>
  <c r="EQ38" i="25" s="1"/>
  <c r="ER38" i="25" s="1"/>
  <c r="ES38" i="25" s="1"/>
  <c r="ET38" i="25" s="1"/>
  <c r="EU38" i="25" s="1"/>
  <c r="EV38" i="25" s="1"/>
  <c r="EW38" i="25" s="1"/>
  <c r="EX38" i="25" s="1"/>
  <c r="EY38" i="25" s="1"/>
  <c r="EZ38" i="25" s="1"/>
  <c r="FA38" i="25" s="1"/>
  <c r="FB38" i="25" s="1"/>
  <c r="FC38" i="25" s="1"/>
  <c r="FD38" i="25" s="1"/>
  <c r="FE38" i="25" s="1"/>
  <c r="FF38" i="25" s="1"/>
  <c r="FG38" i="25" s="1"/>
  <c r="FH38" i="25" s="1"/>
  <c r="FI38" i="25" s="1"/>
  <c r="FJ38" i="25" s="1"/>
  <c r="FK38" i="25" s="1"/>
  <c r="FL38" i="25" s="1"/>
  <c r="FM38" i="25" s="1"/>
  <c r="FN38" i="25" s="1"/>
  <c r="FO38" i="25" s="1"/>
  <c r="FP38" i="25" s="1"/>
  <c r="FQ38" i="25" s="1"/>
  <c r="FR38" i="25" s="1"/>
  <c r="FS38" i="25" s="1"/>
  <c r="E25" i="18"/>
  <c r="D25" i="18" s="1"/>
  <c r="EP38" i="12"/>
  <c r="EQ38" i="12" s="1"/>
  <c r="ER38" i="12" s="1"/>
  <c r="ES38" i="12" s="1"/>
  <c r="ET38" i="12" s="1"/>
  <c r="EU38" i="12" s="1"/>
  <c r="EV38" i="12" s="1"/>
  <c r="EW38" i="12" s="1"/>
  <c r="EX38" i="12" s="1"/>
  <c r="EY38" i="12" s="1"/>
  <c r="EZ38" i="12" s="1"/>
  <c r="FA38" i="12" s="1"/>
  <c r="FB38" i="12" s="1"/>
  <c r="FC38" i="12" s="1"/>
  <c r="FD38" i="12" s="1"/>
  <c r="E27" i="18"/>
  <c r="D27" i="18" s="1"/>
  <c r="EP38" i="8"/>
  <c r="EQ38" i="8" s="1"/>
  <c r="ER38" i="8" s="1"/>
  <c r="ES38" i="8" s="1"/>
  <c r="ET38" i="8" s="1"/>
  <c r="EU38" i="8" s="1"/>
  <c r="EV38" i="8" s="1"/>
  <c r="EW38" i="8" s="1"/>
  <c r="EX38" i="8" s="1"/>
  <c r="EY38" i="8" s="1"/>
  <c r="EZ38" i="8" s="1"/>
  <c r="FA38" i="8" s="1"/>
  <c r="FB38" i="8" s="1"/>
  <c r="FC38" i="8" s="1"/>
  <c r="FD38" i="8" s="1"/>
  <c r="FE38" i="8" s="1"/>
  <c r="FF38" i="8" s="1"/>
  <c r="FG38" i="8" s="1"/>
  <c r="FH38" i="8" s="1"/>
  <c r="FI38" i="8" s="1"/>
  <c r="FJ38" i="8" s="1"/>
  <c r="FK38" i="8" s="1"/>
  <c r="FL38" i="8" s="1"/>
  <c r="FM38" i="8" s="1"/>
  <c r="FN38" i="8" s="1"/>
  <c r="FO38" i="8" s="1"/>
  <c r="FP38" i="8" s="1"/>
  <c r="FQ38" i="8" s="1"/>
  <c r="FR38" i="8" s="1"/>
  <c r="FS38" i="8" s="1"/>
  <c r="E15" i="18"/>
  <c r="AG9" i="18" s="1"/>
  <c r="EV40" i="1"/>
  <c r="EW40" i="1" s="1"/>
  <c r="EX40" i="1" s="1"/>
  <c r="EY40" i="1" s="1"/>
  <c r="EZ40" i="1" s="1"/>
  <c r="FA40" i="1" s="1"/>
  <c r="FB40" i="1" s="1"/>
  <c r="FC40" i="1" s="1"/>
  <c r="FD40" i="1" s="1"/>
  <c r="FE40" i="1" s="1"/>
  <c r="FF40" i="1" s="1"/>
  <c r="FG40" i="1" s="1"/>
  <c r="FH40" i="1" s="1"/>
  <c r="FI40" i="1" s="1"/>
  <c r="FJ40" i="1" s="1"/>
  <c r="FK40" i="1" s="1"/>
  <c r="FL40" i="1" s="1"/>
  <c r="FM40" i="1" s="1"/>
  <c r="FN40" i="1" s="1"/>
  <c r="FO40" i="1" s="1"/>
  <c r="FP40" i="1" s="1"/>
  <c r="FQ40" i="1" s="1"/>
  <c r="FR40" i="1" s="1"/>
  <c r="FS40" i="1" s="1"/>
  <c r="H7" i="18"/>
  <c r="ES38" i="2"/>
  <c r="ET38" i="2" s="1"/>
  <c r="EU38" i="2" s="1"/>
  <c r="EV38" i="2" s="1"/>
  <c r="EW38" i="2" s="1"/>
  <c r="EX38" i="2" s="1"/>
  <c r="EY38" i="2" s="1"/>
  <c r="EZ38" i="2" s="1"/>
  <c r="FA38" i="2" s="1"/>
  <c r="FB38" i="2" s="1"/>
  <c r="FC38" i="2" s="1"/>
  <c r="FD38" i="2" s="1"/>
  <c r="FE38" i="2" s="1"/>
  <c r="FF38" i="2" s="1"/>
  <c r="FG38" i="2" s="1"/>
  <c r="FH38" i="2" s="1"/>
  <c r="FI38" i="2" s="1"/>
  <c r="FJ38" i="2" s="1"/>
  <c r="FK38" i="2" s="1"/>
  <c r="FL38" i="2" s="1"/>
  <c r="FM38" i="2" s="1"/>
  <c r="FN38" i="2" s="1"/>
  <c r="FO38" i="2" s="1"/>
  <c r="FP38" i="2" s="1"/>
  <c r="FQ38" i="2" s="1"/>
  <c r="FR38" i="2" s="1"/>
  <c r="FS38" i="2" s="1"/>
  <c r="E11" i="18"/>
  <c r="ES38" i="9"/>
  <c r="ET38" i="9" s="1"/>
  <c r="EU38" i="9" s="1"/>
  <c r="EV38" i="9" s="1"/>
  <c r="EW38" i="9" s="1"/>
  <c r="EX38" i="9" s="1"/>
  <c r="EY38" i="9" s="1"/>
  <c r="EZ38" i="9" s="1"/>
  <c r="FA38" i="9" s="1"/>
  <c r="FB38" i="9" s="1"/>
  <c r="FC38" i="9" s="1"/>
  <c r="FD38" i="9" s="1"/>
  <c r="FE38" i="9" s="1"/>
  <c r="FF38" i="9" s="1"/>
  <c r="FG38" i="9" s="1"/>
  <c r="FH38" i="9" s="1"/>
  <c r="FI38" i="9" s="1"/>
  <c r="FJ38" i="9" s="1"/>
  <c r="FK38" i="9" s="1"/>
  <c r="E19" i="18"/>
  <c r="EV38" i="1"/>
  <c r="EW38" i="1" s="1"/>
  <c r="EX38" i="1" s="1"/>
  <c r="EY38" i="1" s="1"/>
  <c r="EZ38" i="1" s="1"/>
  <c r="FA38" i="1" s="1"/>
  <c r="FB38" i="1" s="1"/>
  <c r="FC38" i="1" s="1"/>
  <c r="FD38" i="1" s="1"/>
  <c r="FE38" i="1" s="1"/>
  <c r="FF38" i="1" s="1"/>
  <c r="FG38" i="1" s="1"/>
  <c r="FH38" i="1" s="1"/>
  <c r="FI38" i="1" s="1"/>
  <c r="FJ38" i="1" s="1"/>
  <c r="FK38" i="1" s="1"/>
  <c r="E7" i="18"/>
  <c r="D7" i="18" s="1"/>
  <c r="EP40" i="12"/>
  <c r="EQ40" i="12" s="1"/>
  <c r="ER40" i="12" s="1"/>
  <c r="ES40" i="12" s="1"/>
  <c r="ET40" i="12" s="1"/>
  <c r="EU40" i="12" s="1"/>
  <c r="EV40" i="12" s="1"/>
  <c r="EW40" i="12" s="1"/>
  <c r="EX40" i="12" s="1"/>
  <c r="EY40" i="12" s="1"/>
  <c r="EZ40" i="12" s="1"/>
  <c r="FA40" i="12" s="1"/>
  <c r="FB40" i="12" s="1"/>
  <c r="FC40" i="12" s="1"/>
  <c r="FD40" i="12" s="1"/>
  <c r="FE40" i="12" s="1"/>
  <c r="FF40" i="12" s="1"/>
  <c r="FG40" i="12" s="1"/>
  <c r="FH40" i="12" s="1"/>
  <c r="FI40" i="12" s="1"/>
  <c r="FJ40" i="12" s="1"/>
  <c r="FK40" i="12" s="1"/>
  <c r="FL40" i="12" s="1"/>
  <c r="FM40" i="12" s="1"/>
  <c r="FN40" i="12" s="1"/>
  <c r="FO40" i="12" s="1"/>
  <c r="FP40" i="12" s="1"/>
  <c r="FQ40" i="12" s="1"/>
  <c r="FR40" i="12" s="1"/>
  <c r="FS40" i="12" s="1"/>
  <c r="H27" i="18"/>
  <c r="EQ38" i="21"/>
  <c r="ER38" i="21" s="1"/>
  <c r="ES38" i="21" s="1"/>
  <c r="ET38" i="21" s="1"/>
  <c r="EU38" i="21" s="1"/>
  <c r="EV38" i="21" s="1"/>
  <c r="EW38" i="21" s="1"/>
  <c r="EX38" i="21" s="1"/>
  <c r="EY38" i="21" s="1"/>
  <c r="EZ38" i="21" s="1"/>
  <c r="FA38" i="21" s="1"/>
  <c r="FB38" i="21" s="1"/>
  <c r="FC38" i="21" s="1"/>
  <c r="FD38" i="21" s="1"/>
  <c r="FE38" i="21" s="1"/>
  <c r="FF38" i="21" s="1"/>
  <c r="FG38" i="21" s="1"/>
  <c r="FH38" i="21" s="1"/>
  <c r="FI38" i="21" s="1"/>
  <c r="FJ38" i="21" s="1"/>
  <c r="FK38" i="21" s="1"/>
  <c r="FL38" i="21" s="1"/>
  <c r="FM38" i="21" s="1"/>
  <c r="FN38" i="21" s="1"/>
  <c r="FO38" i="21" s="1"/>
  <c r="FP38" i="21" s="1"/>
  <c r="FQ38" i="21" s="1"/>
  <c r="FR38" i="21" s="1"/>
  <c r="FS38" i="21" s="1"/>
  <c r="E9" i="18"/>
  <c r="EI40" i="26"/>
  <c r="EJ40" i="26" s="1"/>
  <c r="EK40" i="26" s="1"/>
  <c r="EL40" i="26" s="1"/>
  <c r="EM40" i="26" s="1"/>
  <c r="EN40" i="26" s="1"/>
  <c r="EO40" i="26" s="1"/>
  <c r="EP40" i="26" s="1"/>
  <c r="EQ40" i="26" s="1"/>
  <c r="ER40" i="26" s="1"/>
  <c r="ES40" i="26" s="1"/>
  <c r="ET40" i="26" s="1"/>
  <c r="EU40" i="26" s="1"/>
  <c r="EV40" i="26" s="1"/>
  <c r="EW40" i="26" s="1"/>
  <c r="EX40" i="26" s="1"/>
  <c r="EY40" i="26" s="1"/>
  <c r="EZ40" i="26" s="1"/>
  <c r="FA40" i="26" s="1"/>
  <c r="FB40" i="26" s="1"/>
  <c r="FC40" i="26" s="1"/>
  <c r="FD40" i="26" s="1"/>
  <c r="FE40" i="26" s="1"/>
  <c r="FF40" i="26" s="1"/>
  <c r="FG40" i="26" s="1"/>
  <c r="FH40" i="26" s="1"/>
  <c r="FI40" i="26" s="1"/>
  <c r="FJ40" i="26" s="1"/>
  <c r="FK40" i="26" s="1"/>
  <c r="FL40" i="26" s="1"/>
  <c r="FM40" i="26" s="1"/>
  <c r="FN40" i="26" s="1"/>
  <c r="FO40" i="26" s="1"/>
  <c r="FP40" i="26" s="1"/>
  <c r="FQ40" i="26" s="1"/>
  <c r="FR40" i="26" s="1"/>
  <c r="FS40" i="26" s="1"/>
  <c r="H29" i="18"/>
  <c r="ES40" i="24"/>
  <c r="ET40" i="24" s="1"/>
  <c r="EU40" i="24" s="1"/>
  <c r="EV40" i="24" s="1"/>
  <c r="EW40" i="24" s="1"/>
  <c r="EX40" i="24" s="1"/>
  <c r="EY40" i="24" s="1"/>
  <c r="EZ40" i="24" s="1"/>
  <c r="FA40" i="24" s="1"/>
  <c r="FB40" i="24" s="1"/>
  <c r="FC40" i="24" s="1"/>
  <c r="FD40" i="24" s="1"/>
  <c r="FE40" i="24" s="1"/>
  <c r="FF40" i="24" s="1"/>
  <c r="FG40" i="24" s="1"/>
  <c r="FH40" i="24" s="1"/>
  <c r="FI40" i="24" s="1"/>
  <c r="FJ40" i="24" s="1"/>
  <c r="FK40" i="24" s="1"/>
  <c r="FL40" i="24" s="1"/>
  <c r="FM40" i="24" s="1"/>
  <c r="FN40" i="24" s="1"/>
  <c r="FO40" i="24" s="1"/>
  <c r="FP40" i="24" s="1"/>
  <c r="FQ40" i="24" s="1"/>
  <c r="FR40" i="24" s="1"/>
  <c r="FS40" i="24" s="1"/>
  <c r="H21" i="18"/>
  <c r="D30" i="1"/>
  <c r="EQ40" i="21"/>
  <c r="ER40" i="21" s="1"/>
  <c r="ES40" i="21" s="1"/>
  <c r="ET40" i="21" s="1"/>
  <c r="EU40" i="21" s="1"/>
  <c r="EV40" i="21" s="1"/>
  <c r="EW40" i="21" s="1"/>
  <c r="EX40" i="21" s="1"/>
  <c r="EY40" i="21" s="1"/>
  <c r="EZ40" i="21" s="1"/>
  <c r="FA40" i="21" s="1"/>
  <c r="FB40" i="21" s="1"/>
  <c r="FC40" i="21" s="1"/>
  <c r="FD40" i="21" s="1"/>
  <c r="FE40" i="21" s="1"/>
  <c r="FF40" i="21" s="1"/>
  <c r="FG40" i="21" s="1"/>
  <c r="FH40" i="21" s="1"/>
  <c r="FI40" i="21" s="1"/>
  <c r="FJ40" i="21" s="1"/>
  <c r="FK40" i="21" s="1"/>
  <c r="FL40" i="21" s="1"/>
  <c r="FM40" i="21" s="1"/>
  <c r="FN40" i="21" s="1"/>
  <c r="FO40" i="21" s="1"/>
  <c r="FP40" i="21" s="1"/>
  <c r="FQ40" i="21" s="1"/>
  <c r="FR40" i="21" s="1"/>
  <c r="FS40" i="21" s="1"/>
  <c r="H9" i="18"/>
  <c r="EP40" i="11"/>
  <c r="EQ40" i="11" s="1"/>
  <c r="ER40" i="11" s="1"/>
  <c r="ES40" i="11" s="1"/>
  <c r="ET40" i="11" s="1"/>
  <c r="EU40" i="11" s="1"/>
  <c r="EV40" i="11" s="1"/>
  <c r="EW40" i="11" s="1"/>
  <c r="EX40" i="11" s="1"/>
  <c r="EY40" i="11" s="1"/>
  <c r="EZ40" i="11" s="1"/>
  <c r="FA40" i="11" s="1"/>
  <c r="FB40" i="11" s="1"/>
  <c r="FC40" i="11" s="1"/>
  <c r="FD40" i="11" s="1"/>
  <c r="FE40" i="11" s="1"/>
  <c r="FF40" i="11" s="1"/>
  <c r="FG40" i="11" s="1"/>
  <c r="FH40" i="11" s="1"/>
  <c r="FI40" i="11" s="1"/>
  <c r="FJ40" i="11" s="1"/>
  <c r="FK40" i="11" s="1"/>
  <c r="FL40" i="11" s="1"/>
  <c r="FM40" i="11" s="1"/>
  <c r="FN40" i="11" s="1"/>
  <c r="FO40" i="11" s="1"/>
  <c r="FP40" i="11" s="1"/>
  <c r="FQ40" i="11" s="1"/>
  <c r="FR40" i="11" s="1"/>
  <c r="FS40" i="11" s="1"/>
  <c r="H23" i="18"/>
  <c r="ES40" i="9"/>
  <c r="ET40" i="9" s="1"/>
  <c r="EU40" i="9" s="1"/>
  <c r="EV40" i="9" s="1"/>
  <c r="EW40" i="9" s="1"/>
  <c r="EX40" i="9" s="1"/>
  <c r="EY40" i="9" s="1"/>
  <c r="EZ40" i="9" s="1"/>
  <c r="FA40" i="9" s="1"/>
  <c r="FB40" i="9" s="1"/>
  <c r="FC40" i="9" s="1"/>
  <c r="FD40" i="9" s="1"/>
  <c r="FE40" i="9" s="1"/>
  <c r="FF40" i="9" s="1"/>
  <c r="FG40" i="9" s="1"/>
  <c r="FH40" i="9" s="1"/>
  <c r="FI40" i="9" s="1"/>
  <c r="FJ40" i="9" s="1"/>
  <c r="FK40" i="9" s="1"/>
  <c r="H19" i="18"/>
  <c r="EP40" i="8"/>
  <c r="EQ40" i="8" s="1"/>
  <c r="ER40" i="8" s="1"/>
  <c r="ES40" i="8" s="1"/>
  <c r="ET40" i="8" s="1"/>
  <c r="EU40" i="8" s="1"/>
  <c r="EV40" i="8" s="1"/>
  <c r="EW40" i="8" s="1"/>
  <c r="EX40" i="8" s="1"/>
  <c r="EY40" i="8" s="1"/>
  <c r="EZ40" i="8" s="1"/>
  <c r="FA40" i="8" s="1"/>
  <c r="FB40" i="8" s="1"/>
  <c r="FC40" i="8" s="1"/>
  <c r="FD40" i="8" s="1"/>
  <c r="H15" i="18"/>
  <c r="ES38" i="24"/>
  <c r="ET38" i="24" s="1"/>
  <c r="EU38" i="24" s="1"/>
  <c r="EV38" i="24" s="1"/>
  <c r="EW38" i="24" s="1"/>
  <c r="EX38" i="24" s="1"/>
  <c r="EY38" i="24" s="1"/>
  <c r="EZ38" i="24" s="1"/>
  <c r="FA38" i="24" s="1"/>
  <c r="FB38" i="24" s="1"/>
  <c r="FC38" i="24" s="1"/>
  <c r="FD38" i="24" s="1"/>
  <c r="E21" i="18"/>
  <c r="AJ12" i="18" s="1"/>
  <c r="EP38" i="11"/>
  <c r="EQ38" i="11" s="1"/>
  <c r="ER38" i="11" s="1"/>
  <c r="ES38" i="11" s="1"/>
  <c r="ET38" i="11" s="1"/>
  <c r="EU38" i="11" s="1"/>
  <c r="EV38" i="11" s="1"/>
  <c r="EW38" i="11" s="1"/>
  <c r="EX38" i="11" s="1"/>
  <c r="EY38" i="11" s="1"/>
  <c r="EZ38" i="11" s="1"/>
  <c r="FA38" i="11" s="1"/>
  <c r="FB38" i="11" s="1"/>
  <c r="FC38" i="11" s="1"/>
  <c r="FD38" i="11" s="1"/>
  <c r="E23" i="18"/>
  <c r="AG13" i="18" s="1"/>
  <c r="EI40" i="23"/>
  <c r="EJ40" i="23" s="1"/>
  <c r="EK40" i="23" s="1"/>
  <c r="EL40" i="23" s="1"/>
  <c r="EM40" i="23" s="1"/>
  <c r="EN40" i="23" s="1"/>
  <c r="EO40" i="23" s="1"/>
  <c r="EP40" i="23" s="1"/>
  <c r="EQ40" i="23" s="1"/>
  <c r="ER40" i="23" s="1"/>
  <c r="ES40" i="23" s="1"/>
  <c r="ET40" i="23" s="1"/>
  <c r="EU40" i="23" s="1"/>
  <c r="EV40" i="23" s="1"/>
  <c r="EW40" i="23" s="1"/>
  <c r="EX40" i="23" s="1"/>
  <c r="EY40" i="23" s="1"/>
  <c r="EZ40" i="23" s="1"/>
  <c r="FA40" i="23" s="1"/>
  <c r="FB40" i="23" s="1"/>
  <c r="FC40" i="23" s="1"/>
  <c r="FD40" i="23" s="1"/>
  <c r="FE40" i="23" s="1"/>
  <c r="FF40" i="23" s="1"/>
  <c r="FG40" i="23" s="1"/>
  <c r="FH40" i="23" s="1"/>
  <c r="FI40" i="23" s="1"/>
  <c r="FJ40" i="23" s="1"/>
  <c r="FK40" i="23" s="1"/>
  <c r="FL40" i="23" s="1"/>
  <c r="FM40" i="23" s="1"/>
  <c r="FN40" i="23" s="1"/>
  <c r="FO40" i="23" s="1"/>
  <c r="FP40" i="23" s="1"/>
  <c r="FQ40" i="23" s="1"/>
  <c r="FR40" i="23" s="1"/>
  <c r="FS40" i="23" s="1"/>
  <c r="H17" i="18"/>
  <c r="ES40" i="22"/>
  <c r="ET40" i="22" s="1"/>
  <c r="EU40" i="22" s="1"/>
  <c r="EV40" i="22" s="1"/>
  <c r="EW40" i="22" s="1"/>
  <c r="EX40" i="22" s="1"/>
  <c r="EY40" i="22" s="1"/>
  <c r="EZ40" i="22" s="1"/>
  <c r="FA40" i="22" s="1"/>
  <c r="FB40" i="22" s="1"/>
  <c r="FC40" i="22" s="1"/>
  <c r="FD40" i="22" s="1"/>
  <c r="FE40" i="22" s="1"/>
  <c r="FF40" i="22" s="1"/>
  <c r="FG40" i="22" s="1"/>
  <c r="FH40" i="22" s="1"/>
  <c r="FI40" i="22" s="1"/>
  <c r="FJ40" i="22" s="1"/>
  <c r="FK40" i="22" s="1"/>
  <c r="FL40" i="22" s="1"/>
  <c r="FM40" i="22" s="1"/>
  <c r="FN40" i="22" s="1"/>
  <c r="FO40" i="22" s="1"/>
  <c r="FP40" i="22" s="1"/>
  <c r="FQ40" i="22" s="1"/>
  <c r="FR40" i="22" s="1"/>
  <c r="FS40" i="22" s="1"/>
  <c r="H13" i="18"/>
  <c r="E25" i="27"/>
  <c r="S28" i="18"/>
  <c r="E19" i="27"/>
  <c r="S22" i="18"/>
  <c r="E17" i="27"/>
  <c r="S20" i="18"/>
  <c r="FE38" i="26"/>
  <c r="FF38" i="26" s="1"/>
  <c r="FG38" i="26" s="1"/>
  <c r="FH38" i="26" s="1"/>
  <c r="FI38" i="26" s="1"/>
  <c r="FJ38" i="26" s="1"/>
  <c r="FK38" i="26" s="1"/>
  <c r="FL38" i="26" s="1"/>
  <c r="FM38" i="26" s="1"/>
  <c r="FN38" i="26" s="1"/>
  <c r="FO38" i="26" s="1"/>
  <c r="FP38" i="26" s="1"/>
  <c r="FQ38" i="26" s="1"/>
  <c r="FR38" i="26" s="1"/>
  <c r="FS38" i="26" s="1"/>
  <c r="AJ16" i="18" s="1"/>
  <c r="FE38" i="12"/>
  <c r="FF38" i="12" s="1"/>
  <c r="FG38" i="12" s="1"/>
  <c r="FH38" i="12" s="1"/>
  <c r="FI38" i="12" s="1"/>
  <c r="FJ38" i="12" s="1"/>
  <c r="FK38" i="12" s="1"/>
  <c r="FL38" i="12" s="1"/>
  <c r="FM38" i="12" s="1"/>
  <c r="FN38" i="12" s="1"/>
  <c r="FO38" i="12" s="1"/>
  <c r="FP38" i="12" s="1"/>
  <c r="FQ38" i="12" s="1"/>
  <c r="FR38" i="12" s="1"/>
  <c r="FS38" i="12" s="1"/>
  <c r="FE38" i="11"/>
  <c r="FF38" i="11" s="1"/>
  <c r="FG38" i="11" s="1"/>
  <c r="FH38" i="11" s="1"/>
  <c r="FI38" i="11" s="1"/>
  <c r="FJ38" i="11" s="1"/>
  <c r="FK38" i="11" s="1"/>
  <c r="FL38" i="11" s="1"/>
  <c r="FM38" i="11" s="1"/>
  <c r="FN38" i="11" s="1"/>
  <c r="FO38" i="11" s="1"/>
  <c r="FP38" i="11" s="1"/>
  <c r="FQ38" i="11" s="1"/>
  <c r="FR38" i="11" s="1"/>
  <c r="FS38" i="11" s="1"/>
  <c r="FE38" i="24"/>
  <c r="FF38" i="24" s="1"/>
  <c r="FG38" i="24" s="1"/>
  <c r="FH38" i="24" s="1"/>
  <c r="FI38" i="24" s="1"/>
  <c r="FJ38" i="24" s="1"/>
  <c r="FK38" i="24" s="1"/>
  <c r="FL38" i="24" s="1"/>
  <c r="FM38" i="24" s="1"/>
  <c r="FN38" i="24" s="1"/>
  <c r="FO38" i="24" s="1"/>
  <c r="FP38" i="24" s="1"/>
  <c r="FQ38" i="24" s="1"/>
  <c r="FR38" i="24" s="1"/>
  <c r="FS38" i="24" s="1"/>
  <c r="FL38" i="9"/>
  <c r="FM38" i="9" s="1"/>
  <c r="FN38" i="9" s="1"/>
  <c r="FO38" i="9" s="1"/>
  <c r="FP38" i="9" s="1"/>
  <c r="FQ38" i="9" s="1"/>
  <c r="FR38" i="9" s="1"/>
  <c r="FS38" i="9" s="1"/>
  <c r="AF11" i="18"/>
  <c r="FE38" i="23"/>
  <c r="FF38" i="23" s="1"/>
  <c r="FG38" i="23" s="1"/>
  <c r="FH38" i="23" s="1"/>
  <c r="FI38" i="23" s="1"/>
  <c r="FJ38" i="23" s="1"/>
  <c r="FK38" i="23" s="1"/>
  <c r="FL38" i="23" s="1"/>
  <c r="FM38" i="23" s="1"/>
  <c r="FN38" i="23" s="1"/>
  <c r="FO38" i="23" s="1"/>
  <c r="FP38" i="23" s="1"/>
  <c r="FQ38" i="23" s="1"/>
  <c r="FR38" i="23" s="1"/>
  <c r="FS38" i="23" s="1"/>
  <c r="D17" i="18"/>
  <c r="FQ88" i="8"/>
  <c r="FP88" i="8" s="1"/>
  <c r="FO88" i="8" s="1"/>
  <c r="FN88" i="8" s="1"/>
  <c r="B79" i="18"/>
  <c r="B106" i="18" s="1"/>
  <c r="D11" i="18"/>
  <c r="AG6" i="18"/>
  <c r="FL38" i="1"/>
  <c r="FM38" i="1" s="1"/>
  <c r="FN38" i="1" s="1"/>
  <c r="FO38" i="1" s="1"/>
  <c r="FP38" i="1" s="1"/>
  <c r="FQ38" i="1" s="1"/>
  <c r="FR38" i="1" s="1"/>
  <c r="FS38" i="1" s="1"/>
  <c r="G7" i="18"/>
  <c r="G29" i="18"/>
  <c r="G27" i="18"/>
  <c r="G25" i="18"/>
  <c r="G21" i="18"/>
  <c r="FL40" i="9"/>
  <c r="FM40" i="9" s="1"/>
  <c r="FN40" i="9" s="1"/>
  <c r="FO40" i="9" s="1"/>
  <c r="FP40" i="9" s="1"/>
  <c r="FQ40" i="9" s="1"/>
  <c r="FR40" i="9" s="1"/>
  <c r="FS40" i="9" s="1"/>
  <c r="G19" i="18"/>
  <c r="FQ88" i="22"/>
  <c r="FP88" i="22" s="1"/>
  <c r="FO88" i="22" s="1"/>
  <c r="FN88" i="22" s="1"/>
  <c r="FM88" i="22" s="1"/>
  <c r="FQ88" i="23"/>
  <c r="FP88" i="23" s="1"/>
  <c r="FO88" i="23" s="1"/>
  <c r="FN88" i="23" s="1"/>
  <c r="FM88" i="23" s="1"/>
  <c r="FE40" i="8"/>
  <c r="FF40" i="8" s="1"/>
  <c r="FG40" i="8" s="1"/>
  <c r="FH40" i="8" s="1"/>
  <c r="FI40" i="8" s="1"/>
  <c r="FJ40" i="8" s="1"/>
  <c r="FK40" i="8" s="1"/>
  <c r="FL40" i="8" s="1"/>
  <c r="FM40" i="8" s="1"/>
  <c r="FN40" i="8" s="1"/>
  <c r="FO40" i="8" s="1"/>
  <c r="FP40" i="8" s="1"/>
  <c r="FQ40" i="8" s="1"/>
  <c r="FR40" i="8" s="1"/>
  <c r="FS40" i="8" s="1"/>
  <c r="FO88" i="11"/>
  <c r="FN88" i="11" s="1"/>
  <c r="FM88" i="11" s="1"/>
  <c r="FP88" i="9"/>
  <c r="FO88" i="9" s="1"/>
  <c r="FN88" i="9" s="1"/>
  <c r="FM88" i="9" s="1"/>
  <c r="F51" i="25"/>
  <c r="F59" i="25" s="1"/>
  <c r="E55" i="25"/>
  <c r="E58" i="25" s="1"/>
  <c r="C20" i="18"/>
  <c r="C22" i="18"/>
  <c r="C26" i="18"/>
  <c r="C10" i="18"/>
  <c r="AF16" i="18"/>
  <c r="B95" i="18"/>
  <c r="B122" i="18" s="1"/>
  <c r="AG16" i="18"/>
  <c r="C28" i="18"/>
  <c r="C16" i="18"/>
  <c r="C12" i="18"/>
  <c r="F10" i="18"/>
  <c r="H51" i="11"/>
  <c r="H59" i="11" s="1"/>
  <c r="D29" i="18"/>
  <c r="D30" i="23"/>
  <c r="E13" i="23" s="1"/>
  <c r="E14" i="23" s="1"/>
  <c r="E17" i="23" s="1"/>
  <c r="FR88" i="2"/>
  <c r="FQ88" i="2" s="1"/>
  <c r="FP88" i="2" s="1"/>
  <c r="FO88" i="2" s="1"/>
  <c r="FN88" i="2" s="1"/>
  <c r="FM88" i="2" s="1"/>
  <c r="FP87" i="21"/>
  <c r="FO87" i="21" s="1"/>
  <c r="FN87" i="21" s="1"/>
  <c r="FM87" i="21" s="1"/>
  <c r="G59" i="11"/>
  <c r="F55" i="11"/>
  <c r="F58" i="11" s="1"/>
  <c r="F59" i="11"/>
  <c r="AG15" i="18"/>
  <c r="AF15" i="18"/>
  <c r="F59" i="8"/>
  <c r="G55" i="8"/>
  <c r="G58" i="8" s="1"/>
  <c r="I51" i="24"/>
  <c r="J51" i="24" s="1"/>
  <c r="G93" i="18"/>
  <c r="G120" i="18" s="1"/>
  <c r="FR88" i="1"/>
  <c r="FQ88" i="1" s="1"/>
  <c r="FP88" i="1" s="1"/>
  <c r="FO88" i="1" s="1"/>
  <c r="FN88" i="1" s="1"/>
  <c r="FM88" i="1" s="1"/>
  <c r="G59" i="8"/>
  <c r="FQ88" i="26"/>
  <c r="FP88" i="26" s="1"/>
  <c r="FO88" i="26" s="1"/>
  <c r="FN88" i="26" s="1"/>
  <c r="E59" i="8"/>
  <c r="G85" i="18"/>
  <c r="G112" i="18" s="1"/>
  <c r="G87" i="18"/>
  <c r="G114" i="18" s="1"/>
  <c r="AJ9" i="18"/>
  <c r="FR88" i="25"/>
  <c r="FQ88" i="25" s="1"/>
  <c r="FP88" i="25" s="1"/>
  <c r="FO88" i="25" s="1"/>
  <c r="FN88" i="25" s="1"/>
  <c r="D30" i="21"/>
  <c r="E13" i="21" s="1"/>
  <c r="E14" i="21" s="1"/>
  <c r="E17" i="21" s="1"/>
  <c r="D19" i="25"/>
  <c r="F59" i="22"/>
  <c r="FQ88" i="12"/>
  <c r="FP88" i="12" s="1"/>
  <c r="FO88" i="12" s="1"/>
  <c r="FN88" i="12" s="1"/>
  <c r="D30" i="25"/>
  <c r="E13" i="25" s="1"/>
  <c r="E14" i="25" s="1"/>
  <c r="E17" i="25" s="1"/>
  <c r="E28" i="25" s="1"/>
  <c r="E36" i="25" s="1"/>
  <c r="E42" i="25" s="1"/>
  <c r="C18" i="18"/>
  <c r="D18" i="25"/>
  <c r="F22" i="18"/>
  <c r="C24" i="18"/>
  <c r="G51" i="22"/>
  <c r="G59" i="22" s="1"/>
  <c r="F28" i="18"/>
  <c r="BL82" i="8"/>
  <c r="BD82" i="2"/>
  <c r="BL53" i="1"/>
  <c r="BM53" i="1" s="1"/>
  <c r="BN53" i="1" s="1"/>
  <c r="BO53" i="1" s="1"/>
  <c r="BP53" i="1" s="1"/>
  <c r="F26" i="18"/>
  <c r="F20" i="18"/>
  <c r="F3" i="18"/>
  <c r="AW52" i="1"/>
  <c r="AX52" i="1" s="1"/>
  <c r="AY52" i="1" s="1"/>
  <c r="AZ52" i="1" s="1"/>
  <c r="F16" i="18"/>
  <c r="F24" i="18"/>
  <c r="F12" i="18"/>
  <c r="F18" i="18"/>
  <c r="F30" i="18"/>
  <c r="AW82" i="25"/>
  <c r="BJ53" i="2"/>
  <c r="BK53" i="2" s="1"/>
  <c r="BL53" i="2" s="1"/>
  <c r="BM53" i="2" s="1"/>
  <c r="BN53" i="2" s="1"/>
  <c r="BO53" i="2" s="1"/>
  <c r="BP53" i="2" s="1"/>
  <c r="BQ53" i="2" s="1"/>
  <c r="BR53" i="2" s="1"/>
  <c r="BS53" i="2" s="1"/>
  <c r="BT53" i="2" s="1"/>
  <c r="BU53" i="2" s="1"/>
  <c r="BV53" i="2" s="1"/>
  <c r="BW53" i="2" s="1"/>
  <c r="BX53" i="2" s="1"/>
  <c r="BY53" i="2" s="1"/>
  <c r="BZ53" i="2" s="1"/>
  <c r="CA53" i="2" s="1"/>
  <c r="CB53" i="2" s="1"/>
  <c r="CC53" i="2" s="1"/>
  <c r="CD53" i="2" s="1"/>
  <c r="CE53" i="2" s="1"/>
  <c r="CF53" i="2" s="1"/>
  <c r="CG53" i="2" s="1"/>
  <c r="CH53" i="2" s="1"/>
  <c r="CI53" i="2" s="1"/>
  <c r="CJ53" i="2" s="1"/>
  <c r="CK53" i="2" s="1"/>
  <c r="CL53" i="2" s="1"/>
  <c r="CM53" i="2" s="1"/>
  <c r="CN53" i="2" s="1"/>
  <c r="CO53" i="2" s="1"/>
  <c r="CP53" i="2" s="1"/>
  <c r="CQ53" i="2" s="1"/>
  <c r="CR53" i="2" s="1"/>
  <c r="CS53" i="2" s="1"/>
  <c r="CT53" i="2" s="1"/>
  <c r="CU53" i="2" s="1"/>
  <c r="CV53" i="2" s="1"/>
  <c r="CW53" i="2" s="1"/>
  <c r="CX53" i="2" s="1"/>
  <c r="CY53" i="2" s="1"/>
  <c r="CZ53" i="2" s="1"/>
  <c r="DA53" i="2" s="1"/>
  <c r="DB53" i="2" s="1"/>
  <c r="DC53" i="2" s="1"/>
  <c r="DD53" i="2" s="1"/>
  <c r="DE53" i="2" s="1"/>
  <c r="DF53" i="2" s="1"/>
  <c r="DG53" i="2" s="1"/>
  <c r="DH53" i="2" s="1"/>
  <c r="DI53" i="2" s="1"/>
  <c r="DJ53" i="2" s="1"/>
  <c r="DK53" i="2" s="1"/>
  <c r="DL53" i="2" s="1"/>
  <c r="DM53" i="2" s="1"/>
  <c r="DN53" i="2" s="1"/>
  <c r="DO53" i="2" s="1"/>
  <c r="DP53" i="2" s="1"/>
  <c r="DQ53" i="2" s="1"/>
  <c r="DR53" i="2" s="1"/>
  <c r="DS53" i="2" s="1"/>
  <c r="DT53" i="2" s="1"/>
  <c r="DU53" i="2" s="1"/>
  <c r="DV53" i="2" s="1"/>
  <c r="DW53" i="2" s="1"/>
  <c r="DX53" i="2" s="1"/>
  <c r="DY53" i="2" s="1"/>
  <c r="DZ53" i="2" s="1"/>
  <c r="EA53" i="2" s="1"/>
  <c r="EB53" i="2" s="1"/>
  <c r="EC53" i="2" s="1"/>
  <c r="ED53" i="2" s="1"/>
  <c r="EE53" i="2" s="1"/>
  <c r="EF53" i="2" s="1"/>
  <c r="EG53" i="2" s="1"/>
  <c r="EH53" i="2" s="1"/>
  <c r="EI53" i="2" s="1"/>
  <c r="EJ53" i="2" s="1"/>
  <c r="EK53" i="2" s="1"/>
  <c r="EL53" i="2" s="1"/>
  <c r="EM53" i="2" s="1"/>
  <c r="EN53" i="2" s="1"/>
  <c r="EO53" i="2" s="1"/>
  <c r="EP53" i="2" s="1"/>
  <c r="EQ53" i="2" s="1"/>
  <c r="ER53" i="2" s="1"/>
  <c r="ES53" i="2" s="1"/>
  <c r="ET53" i="2" s="1"/>
  <c r="EU53" i="2" s="1"/>
  <c r="EV53" i="2" s="1"/>
  <c r="EW53" i="2" s="1"/>
  <c r="EX53" i="2" s="1"/>
  <c r="EY53" i="2" s="1"/>
  <c r="EZ53" i="2" s="1"/>
  <c r="FA53" i="2" s="1"/>
  <c r="FB53" i="2" s="1"/>
  <c r="FC53" i="2" s="1"/>
  <c r="FD53" i="2" s="1"/>
  <c r="FE53" i="2" s="1"/>
  <c r="FF53" i="2" s="1"/>
  <c r="FG53" i="2" s="1"/>
  <c r="FH53" i="2" s="1"/>
  <c r="FI53" i="2" s="1"/>
  <c r="FJ53" i="2" s="1"/>
  <c r="FK53" i="2" s="1"/>
  <c r="FL53" i="2" s="1"/>
  <c r="FM53" i="2" s="1"/>
  <c r="FN53" i="2" s="1"/>
  <c r="FO53" i="2" s="1"/>
  <c r="FP53" i="2" s="1"/>
  <c r="FQ53" i="2" s="1"/>
  <c r="FR53" i="2" s="1"/>
  <c r="FS53" i="2" s="1"/>
  <c r="F14" i="18"/>
  <c r="BO52" i="11"/>
  <c r="BP52" i="11" s="1"/>
  <c r="BQ52" i="11" s="1"/>
  <c r="BR52" i="11" s="1"/>
  <c r="BS52" i="11" s="1"/>
  <c r="BT52" i="11" s="1"/>
  <c r="BU52" i="11" s="1"/>
  <c r="BV52" i="11" s="1"/>
  <c r="BW52" i="11" s="1"/>
  <c r="BX52" i="11" s="1"/>
  <c r="BY52" i="11" s="1"/>
  <c r="BZ52" i="11" s="1"/>
  <c r="CA52" i="11" s="1"/>
  <c r="CB52" i="11" s="1"/>
  <c r="CC52" i="11" s="1"/>
  <c r="CD52" i="11" s="1"/>
  <c r="CE52" i="11" s="1"/>
  <c r="D30" i="9"/>
  <c r="E13" i="9" s="1"/>
  <c r="E14" i="9" s="1"/>
  <c r="E17" i="9" s="1"/>
  <c r="E19" i="9" s="1"/>
  <c r="D28" i="9"/>
  <c r="D36" i="9" s="1"/>
  <c r="D42" i="9" s="1"/>
  <c r="D18" i="9"/>
  <c r="D19" i="1"/>
  <c r="D18" i="1"/>
  <c r="D28" i="1"/>
  <c r="D36" i="1" s="1"/>
  <c r="D42" i="1" s="1"/>
  <c r="D30" i="11"/>
  <c r="E13" i="11" s="1"/>
  <c r="E14" i="11" s="1"/>
  <c r="E17" i="11" s="1"/>
  <c r="D19" i="11"/>
  <c r="D28" i="11"/>
  <c r="D36" i="11" s="1"/>
  <c r="D42" i="11" s="1"/>
  <c r="D18" i="11"/>
  <c r="D18" i="26"/>
  <c r="D19" i="26"/>
  <c r="D28" i="26"/>
  <c r="D36" i="26" s="1"/>
  <c r="D42" i="26" s="1"/>
  <c r="D18" i="12"/>
  <c r="D19" i="12"/>
  <c r="D28" i="12"/>
  <c r="D36" i="12" s="1"/>
  <c r="D42" i="12" s="1"/>
  <c r="D30" i="26"/>
  <c r="E13" i="26" s="1"/>
  <c r="E14" i="26" s="1"/>
  <c r="E17" i="26" s="1"/>
  <c r="D19" i="24"/>
  <c r="D18" i="8"/>
  <c r="D28" i="8"/>
  <c r="D36" i="8" s="1"/>
  <c r="D42" i="8" s="1"/>
  <c r="D19" i="8"/>
  <c r="D28" i="24"/>
  <c r="D36" i="24" s="1"/>
  <c r="D42" i="24" s="1"/>
  <c r="D30" i="12"/>
  <c r="E13" i="12" s="1"/>
  <c r="E14" i="12" s="1"/>
  <c r="E17" i="12" s="1"/>
  <c r="D18" i="2"/>
  <c r="D19" i="2"/>
  <c r="D28" i="2"/>
  <c r="D36" i="2" s="1"/>
  <c r="D42" i="2" s="1"/>
  <c r="D19" i="21"/>
  <c r="D18" i="21"/>
  <c r="D28" i="21"/>
  <c r="D36" i="21" s="1"/>
  <c r="D42" i="21" s="1"/>
  <c r="D18" i="22"/>
  <c r="D28" i="22"/>
  <c r="D19" i="22"/>
  <c r="D30" i="22"/>
  <c r="D30" i="24"/>
  <c r="E13" i="24" s="1"/>
  <c r="E14" i="24" s="1"/>
  <c r="E17" i="24" s="1"/>
  <c r="E30" i="24" s="1"/>
  <c r="F13" i="24" s="1"/>
  <c r="F14" i="24" s="1"/>
  <c r="F17" i="24" s="1"/>
  <c r="F30" i="24" s="1"/>
  <c r="D18" i="23"/>
  <c r="D19" i="23"/>
  <c r="D28" i="23"/>
  <c r="D36" i="23" s="1"/>
  <c r="D42" i="23" s="1"/>
  <c r="BE82" i="26"/>
  <c r="BW82" i="24"/>
  <c r="CT81" i="21"/>
  <c r="AZ52" i="25"/>
  <c r="BU81" i="21"/>
  <c r="D30" i="2"/>
  <c r="E13" i="8"/>
  <c r="E14" i="8" s="1"/>
  <c r="E17" i="8" s="1"/>
  <c r="H55" i="21"/>
  <c r="H58" i="21" s="1"/>
  <c r="I51" i="21"/>
  <c r="J51" i="21" s="1"/>
  <c r="K51" i="21" s="1"/>
  <c r="K55" i="21" s="1"/>
  <c r="K58" i="21" s="1"/>
  <c r="AQ84" i="2"/>
  <c r="DF82" i="22"/>
  <c r="CM82" i="24"/>
  <c r="DF82" i="25"/>
  <c r="BL82" i="2"/>
  <c r="AQ82" i="24"/>
  <c r="H52" i="8"/>
  <c r="H55" i="8" s="1"/>
  <c r="H58" i="8" s="1"/>
  <c r="CR82" i="22"/>
  <c r="E55" i="24"/>
  <c r="E58" i="24" s="1"/>
  <c r="F52" i="24"/>
  <c r="BH53" i="25"/>
  <c r="CM82" i="22"/>
  <c r="CY82" i="11"/>
  <c r="CY81" i="21"/>
  <c r="BW82" i="26"/>
  <c r="BE82" i="22"/>
  <c r="E55" i="8"/>
  <c r="E58" i="8" s="1"/>
  <c r="AW81" i="21"/>
  <c r="AT52" i="21"/>
  <c r="BL81" i="21"/>
  <c r="BI52" i="22"/>
  <c r="AQ82" i="22"/>
  <c r="F55" i="8"/>
  <c r="F58" i="8" s="1"/>
  <c r="BE82" i="8"/>
  <c r="DH82" i="1"/>
  <c r="BU82" i="12"/>
  <c r="F55" i="23"/>
  <c r="F58" i="23" s="1"/>
  <c r="CW82" i="12"/>
  <c r="AQ82" i="12"/>
  <c r="G51" i="23"/>
  <c r="G59" i="23" s="1"/>
  <c r="AQ84" i="25"/>
  <c r="CD82" i="8"/>
  <c r="BD82" i="1"/>
  <c r="CR82" i="2"/>
  <c r="DF82" i="8"/>
  <c r="BH53" i="23"/>
  <c r="BI53" i="23" s="1"/>
  <c r="AW82" i="2"/>
  <c r="CM82" i="23"/>
  <c r="AQ82" i="9"/>
  <c r="BE82" i="9"/>
  <c r="E59" i="2"/>
  <c r="F59" i="2"/>
  <c r="F55" i="2"/>
  <c r="F58" i="2" s="1"/>
  <c r="CY82" i="9"/>
  <c r="CY82" i="8"/>
  <c r="E55" i="2"/>
  <c r="E58" i="2" s="1"/>
  <c r="CW82" i="23"/>
  <c r="G51" i="2"/>
  <c r="G59" i="2" s="1"/>
  <c r="BY82" i="9"/>
  <c r="CT82" i="8"/>
  <c r="CY82" i="23"/>
  <c r="CW82" i="8"/>
  <c r="BB82" i="2"/>
  <c r="DF82" i="23"/>
  <c r="BL82" i="23"/>
  <c r="AZ52" i="2"/>
  <c r="F51" i="9"/>
  <c r="E55" i="9"/>
  <c r="E58" i="9" s="1"/>
  <c r="E59" i="9"/>
  <c r="DA82" i="8"/>
  <c r="BH53" i="8"/>
  <c r="BB82" i="1"/>
  <c r="CK82" i="23"/>
  <c r="DF82" i="2"/>
  <c r="CF82" i="26"/>
  <c r="CM82" i="26"/>
  <c r="DF82" i="12"/>
  <c r="AQ82" i="25"/>
  <c r="BE82" i="2"/>
  <c r="DF82" i="1"/>
  <c r="CK82" i="2"/>
  <c r="BU82" i="22"/>
  <c r="BB82" i="24"/>
  <c r="AQ82" i="26"/>
  <c r="AW82" i="9"/>
  <c r="H59" i="8"/>
  <c r="I51" i="8"/>
  <c r="E59" i="26"/>
  <c r="E55" i="26"/>
  <c r="E58" i="26" s="1"/>
  <c r="F51" i="26"/>
  <c r="BY82" i="26"/>
  <c r="CK82" i="12"/>
  <c r="CD82" i="11"/>
  <c r="AZ52" i="26"/>
  <c r="BD82" i="22"/>
  <c r="BB82" i="25"/>
  <c r="BB82" i="26"/>
  <c r="CF82" i="2"/>
  <c r="DA82" i="24"/>
  <c r="DA82" i="23"/>
  <c r="AW82" i="24"/>
  <c r="BH53" i="21"/>
  <c r="BE82" i="11"/>
  <c r="BD82" i="8"/>
  <c r="BU82" i="9"/>
  <c r="CR82" i="8"/>
  <c r="BW82" i="11"/>
  <c r="CW82" i="1"/>
  <c r="BH53" i="12"/>
  <c r="AQ82" i="2"/>
  <c r="BB81" i="21"/>
  <c r="CW82" i="9"/>
  <c r="BE82" i="1"/>
  <c r="AW82" i="12"/>
  <c r="AW82" i="11"/>
  <c r="H51" i="12"/>
  <c r="G59" i="12"/>
  <c r="F52" i="12"/>
  <c r="E55" i="12"/>
  <c r="E58" i="12" s="1"/>
  <c r="CM82" i="9"/>
  <c r="CM82" i="2"/>
  <c r="AQ82" i="23"/>
  <c r="AW82" i="1"/>
  <c r="BE82" i="23"/>
  <c r="CD82" i="1"/>
  <c r="CR82" i="26"/>
  <c r="AT52" i="23"/>
  <c r="CW82" i="22"/>
  <c r="CD82" i="22"/>
  <c r="BW82" i="22"/>
  <c r="CF82" i="24"/>
  <c r="CR82" i="24"/>
  <c r="CT82" i="26"/>
  <c r="CK82" i="1"/>
  <c r="CW82" i="26"/>
  <c r="BL82" i="12"/>
  <c r="BW82" i="2"/>
  <c r="CF82" i="23"/>
  <c r="H51" i="1"/>
  <c r="G59" i="1"/>
  <c r="G60" i="1" s="1"/>
  <c r="CD82" i="9"/>
  <c r="BL82" i="1"/>
  <c r="BA52" i="9"/>
  <c r="E55" i="1"/>
  <c r="E58" i="1" s="1"/>
  <c r="F52" i="1"/>
  <c r="DA82" i="9"/>
  <c r="AQ84" i="26"/>
  <c r="CW82" i="11"/>
  <c r="CT82" i="23"/>
  <c r="BY82" i="11"/>
  <c r="CT82" i="2"/>
  <c r="FN88" i="24"/>
  <c r="AG5" i="18" l="1"/>
  <c r="AG12" i="18"/>
  <c r="AF12" i="18"/>
  <c r="B75" i="18"/>
  <c r="B102" i="18" s="1"/>
  <c r="AF13" i="18"/>
  <c r="D23" i="18"/>
  <c r="D24" i="18" s="1"/>
  <c r="D15" i="18"/>
  <c r="D16" i="18" s="1"/>
  <c r="AF8" i="18"/>
  <c r="D13" i="18"/>
  <c r="AG8" i="18"/>
  <c r="E24" i="18"/>
  <c r="H26" i="18"/>
  <c r="H3" i="18"/>
  <c r="D87" i="18" s="1"/>
  <c r="D114" i="18" s="1"/>
  <c r="AF5" i="18"/>
  <c r="AJ5" i="18"/>
  <c r="H28" i="18"/>
  <c r="B93" i="18"/>
  <c r="B120" i="18" s="1"/>
  <c r="AG14" i="18"/>
  <c r="B91" i="18"/>
  <c r="B118" i="18" s="1"/>
  <c r="AF14" i="18"/>
  <c r="B89" i="18"/>
  <c r="B116" i="18" s="1"/>
  <c r="AJ13" i="18"/>
  <c r="E22" i="18"/>
  <c r="AG11" i="18"/>
  <c r="AJ11" i="18"/>
  <c r="AF10" i="18"/>
  <c r="E18" i="18"/>
  <c r="AG10" i="18"/>
  <c r="AJ10" i="18"/>
  <c r="B83" i="18"/>
  <c r="B110" i="18" s="1"/>
  <c r="E16" i="18"/>
  <c r="E14" i="18"/>
  <c r="AF7" i="18"/>
  <c r="AG7" i="18"/>
  <c r="B77" i="18"/>
  <c r="B104" i="18" s="1"/>
  <c r="AJ7" i="18"/>
  <c r="AJ6" i="18"/>
  <c r="D9" i="18"/>
  <c r="AF6" i="18"/>
  <c r="AJ15" i="18"/>
  <c r="AJ14" i="18"/>
  <c r="D21" i="18"/>
  <c r="D22" i="18" s="1"/>
  <c r="B87" i="18"/>
  <c r="B114" i="18" s="1"/>
  <c r="D19" i="18"/>
  <c r="D20" i="18" s="1"/>
  <c r="B85" i="18"/>
  <c r="B112" i="18" s="1"/>
  <c r="H20" i="18"/>
  <c r="B81" i="18"/>
  <c r="B108" i="18" s="1"/>
  <c r="AF9" i="18"/>
  <c r="AJ8" i="18"/>
  <c r="E12" i="18"/>
  <c r="B73" i="18"/>
  <c r="B100" i="18" s="1"/>
  <c r="E10" i="18"/>
  <c r="E20" i="18"/>
  <c r="E30" i="18"/>
  <c r="H16" i="18"/>
  <c r="E28" i="18"/>
  <c r="E26" i="18"/>
  <c r="H22" i="18"/>
  <c r="G15" i="18"/>
  <c r="G16" i="18" s="1"/>
  <c r="G51" i="25"/>
  <c r="H51" i="25" s="1"/>
  <c r="H55" i="25" s="1"/>
  <c r="H58" i="25" s="1"/>
  <c r="F55" i="25"/>
  <c r="F58" i="25" s="1"/>
  <c r="I51" i="11"/>
  <c r="I59" i="11" s="1"/>
  <c r="H55" i="11"/>
  <c r="H58" i="11" s="1"/>
  <c r="H30" i="18"/>
  <c r="D12" i="18"/>
  <c r="D30" i="18"/>
  <c r="I59" i="24"/>
  <c r="E19" i="21"/>
  <c r="E30" i="21"/>
  <c r="F13" i="21" s="1"/>
  <c r="F14" i="21" s="1"/>
  <c r="F17" i="21" s="1"/>
  <c r="E18" i="21"/>
  <c r="G28" i="18"/>
  <c r="H12" i="18"/>
  <c r="G11" i="18"/>
  <c r="G12" i="18" s="1"/>
  <c r="E19" i="25"/>
  <c r="D14" i="18"/>
  <c r="G3" i="18"/>
  <c r="D10" i="18"/>
  <c r="D26" i="18"/>
  <c r="D18" i="18"/>
  <c r="D28" i="18"/>
  <c r="E18" i="25"/>
  <c r="G30" i="18"/>
  <c r="G22" i="18"/>
  <c r="G20" i="18"/>
  <c r="H51" i="22"/>
  <c r="I51" i="22" s="1"/>
  <c r="J51" i="22" s="1"/>
  <c r="G55" i="22"/>
  <c r="G58" i="22" s="1"/>
  <c r="E30" i="25"/>
  <c r="F13" i="25" s="1"/>
  <c r="F14" i="25" s="1"/>
  <c r="F17" i="25" s="1"/>
  <c r="E19" i="24"/>
  <c r="F19" i="24" s="1"/>
  <c r="E30" i="11"/>
  <c r="F13" i="11" s="1"/>
  <c r="F14" i="11" s="1"/>
  <c r="F17" i="11" s="1"/>
  <c r="E19" i="11"/>
  <c r="E18" i="24"/>
  <c r="F18" i="24" s="1"/>
  <c r="BB82" i="12"/>
  <c r="BD81" i="21"/>
  <c r="AW82" i="26"/>
  <c r="E19" i="12"/>
  <c r="BL82" i="24"/>
  <c r="BQ53" i="1"/>
  <c r="BR53" i="1" s="1"/>
  <c r="BB52" i="9"/>
  <c r="BC52" i="9" s="1"/>
  <c r="BD52" i="9" s="1"/>
  <c r="BE52" i="9" s="1"/>
  <c r="BF52" i="9" s="1"/>
  <c r="BG52" i="9" s="1"/>
  <c r="BH52" i="9" s="1"/>
  <c r="BI52" i="9" s="1"/>
  <c r="BJ52" i="9" s="1"/>
  <c r="BK52" i="9" s="1"/>
  <c r="BL52" i="9" s="1"/>
  <c r="BM52" i="9" s="1"/>
  <c r="BN52" i="9" s="1"/>
  <c r="BO52" i="9" s="1"/>
  <c r="BP52" i="9" s="1"/>
  <c r="AW82" i="23"/>
  <c r="BB82" i="11"/>
  <c r="BB82" i="9"/>
  <c r="BJ53" i="23"/>
  <c r="BK53" i="23" s="1"/>
  <c r="BL53" i="23" s="1"/>
  <c r="BM53" i="23" s="1"/>
  <c r="BN53" i="23" s="1"/>
  <c r="BO53" i="23" s="1"/>
  <c r="BP53" i="23" s="1"/>
  <c r="BQ53" i="23" s="1"/>
  <c r="BR53" i="23" s="1"/>
  <c r="BS53" i="23" s="1"/>
  <c r="BT53" i="23" s="1"/>
  <c r="BU53" i="23" s="1"/>
  <c r="BV53" i="23" s="1"/>
  <c r="BW53" i="23" s="1"/>
  <c r="BX53" i="23" s="1"/>
  <c r="BY53" i="23" s="1"/>
  <c r="BZ53" i="23" s="1"/>
  <c r="CA53" i="23" s="1"/>
  <c r="CB53" i="23" s="1"/>
  <c r="CC53" i="23" s="1"/>
  <c r="CD53" i="23" s="1"/>
  <c r="CE53" i="23" s="1"/>
  <c r="CF53" i="23" s="1"/>
  <c r="CG53" i="23" s="1"/>
  <c r="CH53" i="23" s="1"/>
  <c r="CI53" i="23" s="1"/>
  <c r="CJ53" i="23" s="1"/>
  <c r="CK53" i="23" s="1"/>
  <c r="CL53" i="23" s="1"/>
  <c r="CM53" i="23" s="1"/>
  <c r="CN53" i="23" s="1"/>
  <c r="CO53" i="23" s="1"/>
  <c r="CP53" i="23" s="1"/>
  <c r="CQ53" i="23" s="1"/>
  <c r="CR53" i="23" s="1"/>
  <c r="CS53" i="23" s="1"/>
  <c r="CT53" i="23" s="1"/>
  <c r="CU53" i="23" s="1"/>
  <c r="CV53" i="23" s="1"/>
  <c r="CW53" i="23" s="1"/>
  <c r="CX53" i="23" s="1"/>
  <c r="CY53" i="23" s="1"/>
  <c r="CZ53" i="23" s="1"/>
  <c r="DA53" i="23" s="1"/>
  <c r="DB53" i="23" s="1"/>
  <c r="DC53" i="23" s="1"/>
  <c r="DD53" i="23" s="1"/>
  <c r="DE53" i="23" s="1"/>
  <c r="DF53" i="23" s="1"/>
  <c r="DG53" i="23" s="1"/>
  <c r="DH53" i="23" s="1"/>
  <c r="DI53" i="23" s="1"/>
  <c r="DJ53" i="23" s="1"/>
  <c r="DK53" i="23" s="1"/>
  <c r="DL53" i="23" s="1"/>
  <c r="DM53" i="23" s="1"/>
  <c r="DN53" i="23" s="1"/>
  <c r="DO53" i="23" s="1"/>
  <c r="DP53" i="23" s="1"/>
  <c r="DQ53" i="23" s="1"/>
  <c r="DR53" i="23" s="1"/>
  <c r="DS53" i="23" s="1"/>
  <c r="DT53" i="23" s="1"/>
  <c r="DU53" i="23" s="1"/>
  <c r="DV53" i="23" s="1"/>
  <c r="DW53" i="23" s="1"/>
  <c r="DX53" i="23" s="1"/>
  <c r="DY53" i="23" s="1"/>
  <c r="DZ53" i="23" s="1"/>
  <c r="EA53" i="23" s="1"/>
  <c r="EB53" i="23" s="1"/>
  <c r="EC53" i="23" s="1"/>
  <c r="ED53" i="23" s="1"/>
  <c r="EE53" i="23" s="1"/>
  <c r="EF53" i="23" s="1"/>
  <c r="EG53" i="23" s="1"/>
  <c r="EH53" i="23" s="1"/>
  <c r="EI53" i="23" s="1"/>
  <c r="EJ53" i="23" s="1"/>
  <c r="EK53" i="23" s="1"/>
  <c r="EL53" i="23" s="1"/>
  <c r="EM53" i="23" s="1"/>
  <c r="EN53" i="23" s="1"/>
  <c r="EO53" i="23" s="1"/>
  <c r="EP53" i="23" s="1"/>
  <c r="EQ53" i="23" s="1"/>
  <c r="ER53" i="23" s="1"/>
  <c r="ES53" i="23" s="1"/>
  <c r="ET53" i="23" s="1"/>
  <c r="EU53" i="23" s="1"/>
  <c r="EV53" i="23" s="1"/>
  <c r="EW53" i="23" s="1"/>
  <c r="EX53" i="23" s="1"/>
  <c r="EY53" i="23" s="1"/>
  <c r="EZ53" i="23" s="1"/>
  <c r="FA53" i="23" s="1"/>
  <c r="FB53" i="23" s="1"/>
  <c r="FC53" i="23" s="1"/>
  <c r="FD53" i="23" s="1"/>
  <c r="FE53" i="23" s="1"/>
  <c r="FF53" i="23" s="1"/>
  <c r="FG53" i="23" s="1"/>
  <c r="FH53" i="23" s="1"/>
  <c r="FI53" i="23" s="1"/>
  <c r="FJ53" i="23" s="1"/>
  <c r="FK53" i="23" s="1"/>
  <c r="FL53" i="23" s="1"/>
  <c r="FM53" i="23" s="1"/>
  <c r="FN53" i="23" s="1"/>
  <c r="FO53" i="23" s="1"/>
  <c r="FP53" i="23" s="1"/>
  <c r="FQ53" i="23" s="1"/>
  <c r="FR53" i="23" s="1"/>
  <c r="FS53" i="23" s="1"/>
  <c r="G26" i="18"/>
  <c r="BB82" i="22"/>
  <c r="BD82" i="25"/>
  <c r="BJ52" i="22"/>
  <c r="BK52" i="22" s="1"/>
  <c r="BL52" i="22" s="1"/>
  <c r="BM52" i="22" s="1"/>
  <c r="BN52" i="22" s="1"/>
  <c r="BO52" i="22" s="1"/>
  <c r="BP52" i="22" s="1"/>
  <c r="BQ52" i="22" s="1"/>
  <c r="BR52" i="22" s="1"/>
  <c r="BS52" i="22" s="1"/>
  <c r="BT52" i="22" s="1"/>
  <c r="BU52" i="22" s="1"/>
  <c r="BV52" i="22" s="1"/>
  <c r="BW52" i="22" s="1"/>
  <c r="BX52" i="22" s="1"/>
  <c r="BY52" i="22" s="1"/>
  <c r="BZ52" i="22" s="1"/>
  <c r="CA52" i="22" s="1"/>
  <c r="CB52" i="22" s="1"/>
  <c r="CC52" i="22" s="1"/>
  <c r="CD52" i="22" s="1"/>
  <c r="CE52" i="22" s="1"/>
  <c r="CF52" i="22" s="1"/>
  <c r="CG52" i="22" s="1"/>
  <c r="CH52" i="22" s="1"/>
  <c r="CI52" i="22" s="1"/>
  <c r="CJ52" i="22" s="1"/>
  <c r="CK52" i="22" s="1"/>
  <c r="CL52" i="22" s="1"/>
  <c r="CM52" i="22" s="1"/>
  <c r="CN52" i="22" s="1"/>
  <c r="CO52" i="22" s="1"/>
  <c r="CP52" i="22" s="1"/>
  <c r="CQ52" i="22" s="1"/>
  <c r="CR52" i="22" s="1"/>
  <c r="CS52" i="22" s="1"/>
  <c r="CT52" i="22" s="1"/>
  <c r="CU52" i="22" s="1"/>
  <c r="CV52" i="22" s="1"/>
  <c r="CW52" i="22" s="1"/>
  <c r="CX52" i="22" s="1"/>
  <c r="CY52" i="22" s="1"/>
  <c r="CZ52" i="22" s="1"/>
  <c r="DA52" i="22" s="1"/>
  <c r="DB52" i="22" s="1"/>
  <c r="DC52" i="22" s="1"/>
  <c r="DD52" i="22" s="1"/>
  <c r="DE52" i="22" s="1"/>
  <c r="DF52" i="22" s="1"/>
  <c r="DG52" i="22" s="1"/>
  <c r="DH52" i="22" s="1"/>
  <c r="DI52" i="22" s="1"/>
  <c r="DJ52" i="22" s="1"/>
  <c r="DK52" i="22" s="1"/>
  <c r="DL52" i="22" s="1"/>
  <c r="DM52" i="22" s="1"/>
  <c r="DN52" i="22" s="1"/>
  <c r="DO52" i="22" s="1"/>
  <c r="DP52" i="22" s="1"/>
  <c r="DQ52" i="22" s="1"/>
  <c r="DR52" i="22" s="1"/>
  <c r="DS52" i="22" s="1"/>
  <c r="DT52" i="22" s="1"/>
  <c r="DU52" i="22" s="1"/>
  <c r="DV52" i="22" s="1"/>
  <c r="DW52" i="22" s="1"/>
  <c r="DX52" i="22" s="1"/>
  <c r="DY52" i="22" s="1"/>
  <c r="DZ52" i="22" s="1"/>
  <c r="EA52" i="22" s="1"/>
  <c r="EB52" i="22" s="1"/>
  <c r="EC52" i="22" s="1"/>
  <c r="ED52" i="22" s="1"/>
  <c r="EE52" i="22" s="1"/>
  <c r="EF52" i="22" s="1"/>
  <c r="EG52" i="22" s="1"/>
  <c r="EH52" i="22" s="1"/>
  <c r="EI52" i="22" s="1"/>
  <c r="EJ52" i="22" s="1"/>
  <c r="EK52" i="22" s="1"/>
  <c r="EL52" i="22" s="1"/>
  <c r="EM52" i="22" s="1"/>
  <c r="EN52" i="22" s="1"/>
  <c r="EO52" i="22" s="1"/>
  <c r="EP52" i="22" s="1"/>
  <c r="EQ52" i="22" s="1"/>
  <c r="ER52" i="22" s="1"/>
  <c r="ES52" i="22" s="1"/>
  <c r="ET52" i="22" s="1"/>
  <c r="EU52" i="22" s="1"/>
  <c r="EV52" i="22" s="1"/>
  <c r="EW52" i="22" s="1"/>
  <c r="EX52" i="22" s="1"/>
  <c r="EY52" i="22" s="1"/>
  <c r="EZ52" i="22" s="1"/>
  <c r="FA52" i="22" s="1"/>
  <c r="FB52" i="22" s="1"/>
  <c r="FC52" i="22" s="1"/>
  <c r="FD52" i="22" s="1"/>
  <c r="FE52" i="22" s="1"/>
  <c r="FF52" i="22" s="1"/>
  <c r="FG52" i="22" s="1"/>
  <c r="FH52" i="22" s="1"/>
  <c r="FI52" i="22" s="1"/>
  <c r="FJ52" i="22" s="1"/>
  <c r="FK52" i="22" s="1"/>
  <c r="FL52" i="22" s="1"/>
  <c r="FM52" i="22" s="1"/>
  <c r="FN52" i="22" s="1"/>
  <c r="FO52" i="22" s="1"/>
  <c r="FP52" i="22" s="1"/>
  <c r="FQ52" i="22" s="1"/>
  <c r="FR52" i="22" s="1"/>
  <c r="FS52" i="22" s="1"/>
  <c r="CF52" i="11"/>
  <c r="CG52" i="11" s="1"/>
  <c r="CH52" i="11" s="1"/>
  <c r="CI52" i="11" s="1"/>
  <c r="CJ52" i="11" s="1"/>
  <c r="CK52" i="11" s="1"/>
  <c r="CL52" i="11" s="1"/>
  <c r="CM52" i="11" s="1"/>
  <c r="CN52" i="11" s="1"/>
  <c r="CO52" i="11" s="1"/>
  <c r="CP52" i="11" s="1"/>
  <c r="CQ52" i="11" s="1"/>
  <c r="E28" i="24"/>
  <c r="E36" i="24" s="1"/>
  <c r="E42" i="24" s="1"/>
  <c r="E28" i="12"/>
  <c r="E36" i="12" s="1"/>
  <c r="E42" i="12" s="1"/>
  <c r="E18" i="11"/>
  <c r="E30" i="12"/>
  <c r="F13" i="12" s="1"/>
  <c r="F14" i="12" s="1"/>
  <c r="F17" i="12" s="1"/>
  <c r="E13" i="22"/>
  <c r="E14" i="22" s="1"/>
  <c r="E17" i="22" s="1"/>
  <c r="E18" i="22" s="1"/>
  <c r="E28" i="21"/>
  <c r="E36" i="21" s="1"/>
  <c r="E42" i="21" s="1"/>
  <c r="D36" i="22"/>
  <c r="D42" i="22" s="1"/>
  <c r="E18" i="12"/>
  <c r="E28" i="11"/>
  <c r="E36" i="11" s="1"/>
  <c r="E42" i="11" s="1"/>
  <c r="H18" i="18"/>
  <c r="G17" i="18"/>
  <c r="G18" i="18" s="1"/>
  <c r="G13" i="18"/>
  <c r="G14" i="18" s="1"/>
  <c r="H14" i="18"/>
  <c r="G23" i="18"/>
  <c r="G24" i="18" s="1"/>
  <c r="H24" i="18"/>
  <c r="H10" i="18"/>
  <c r="G9" i="18"/>
  <c r="G10" i="18" s="1"/>
  <c r="E30" i="26"/>
  <c r="F13" i="26" s="1"/>
  <c r="F14" i="26" s="1"/>
  <c r="F17" i="26" s="1"/>
  <c r="K59" i="21"/>
  <c r="J59" i="21"/>
  <c r="BA52" i="25"/>
  <c r="I59" i="21"/>
  <c r="J55" i="21"/>
  <c r="J58" i="21" s="1"/>
  <c r="L51" i="21"/>
  <c r="I55" i="21"/>
  <c r="I58" i="21" s="1"/>
  <c r="E13" i="1"/>
  <c r="E14" i="1" s="1"/>
  <c r="E17" i="1" s="1"/>
  <c r="E19" i="1" s="1"/>
  <c r="E13" i="2"/>
  <c r="E14" i="2" s="1"/>
  <c r="E17" i="2" s="1"/>
  <c r="E30" i="2" s="1"/>
  <c r="E18" i="8"/>
  <c r="E28" i="8"/>
  <c r="E36" i="8" s="1"/>
  <c r="E42" i="8" s="1"/>
  <c r="E19" i="8"/>
  <c r="E30" i="8"/>
  <c r="E28" i="23"/>
  <c r="E19" i="23"/>
  <c r="E18" i="23"/>
  <c r="E30" i="23"/>
  <c r="E30" i="9"/>
  <c r="I52" i="8"/>
  <c r="I55" i="8" s="1"/>
  <c r="I58" i="8" s="1"/>
  <c r="AQ83" i="21"/>
  <c r="AQ84" i="22"/>
  <c r="J59" i="24"/>
  <c r="K51" i="24"/>
  <c r="G52" i="24"/>
  <c r="F55" i="24"/>
  <c r="F58" i="24" s="1"/>
  <c r="AU52" i="21"/>
  <c r="BI53" i="25"/>
  <c r="G55" i="23"/>
  <c r="G58" i="23" s="1"/>
  <c r="H51" i="23"/>
  <c r="I51" i="23" s="1"/>
  <c r="G55" i="2"/>
  <c r="G58" i="2" s="1"/>
  <c r="AQ84" i="12"/>
  <c r="BI53" i="8"/>
  <c r="AW84" i="12"/>
  <c r="H51" i="2"/>
  <c r="AQ84" i="24"/>
  <c r="AQ84" i="11"/>
  <c r="F55" i="9"/>
  <c r="F58" i="9" s="1"/>
  <c r="F59" i="9"/>
  <c r="G51" i="9"/>
  <c r="BA52" i="2"/>
  <c r="AU52" i="23"/>
  <c r="BA52" i="1"/>
  <c r="AQ84" i="9"/>
  <c r="BI53" i="21"/>
  <c r="E18" i="26"/>
  <c r="E19" i="26"/>
  <c r="E28" i="26"/>
  <c r="G51" i="26"/>
  <c r="F55" i="26"/>
  <c r="F58" i="26" s="1"/>
  <c r="F59" i="26"/>
  <c r="BI53" i="12"/>
  <c r="BA52" i="26"/>
  <c r="J51" i="8"/>
  <c r="I59" i="8"/>
  <c r="G52" i="12"/>
  <c r="F55" i="12"/>
  <c r="F58" i="12" s="1"/>
  <c r="H59" i="12"/>
  <c r="I51" i="12"/>
  <c r="DH82" i="23"/>
  <c r="AW84" i="24"/>
  <c r="F55" i="1"/>
  <c r="F58" i="1" s="1"/>
  <c r="G52" i="1"/>
  <c r="I51" i="1"/>
  <c r="H59" i="1"/>
  <c r="H60" i="1" s="1"/>
  <c r="FM88" i="8"/>
  <c r="BB84" i="22"/>
  <c r="G13" i="24"/>
  <c r="G14" i="24" s="1"/>
  <c r="G17" i="24" s="1"/>
  <c r="G30" i="24" s="1"/>
  <c r="FL88" i="2"/>
  <c r="E18" i="9"/>
  <c r="FM88" i="25"/>
  <c r="BB84" i="12"/>
  <c r="FM88" i="26"/>
  <c r="FL88" i="11"/>
  <c r="FL88" i="22"/>
  <c r="FL88" i="1"/>
  <c r="FM88" i="12"/>
  <c r="FM88" i="24"/>
  <c r="FL88" i="9"/>
  <c r="FL87" i="21"/>
  <c r="FL88" i="23"/>
  <c r="E28" i="9"/>
  <c r="D91" i="18" l="1"/>
  <c r="D118" i="18" s="1"/>
  <c r="D89" i="18"/>
  <c r="D116" i="18" s="1"/>
  <c r="D85" i="18"/>
  <c r="D112" i="18" s="1"/>
  <c r="BH59" i="1"/>
  <c r="BG60" i="1"/>
  <c r="D93" i="18"/>
  <c r="D120" i="18" s="1"/>
  <c r="D95" i="18"/>
  <c r="D122" i="18" s="1"/>
  <c r="G55" i="25"/>
  <c r="G58" i="25" s="1"/>
  <c r="H59" i="25"/>
  <c r="G59" i="25"/>
  <c r="I51" i="25"/>
  <c r="I55" i="25" s="1"/>
  <c r="I58" i="25" s="1"/>
  <c r="H59" i="22"/>
  <c r="I55" i="11"/>
  <c r="I58" i="11" s="1"/>
  <c r="J51" i="11"/>
  <c r="K51" i="11" s="1"/>
  <c r="F19" i="21"/>
  <c r="F18" i="21"/>
  <c r="F30" i="21"/>
  <c r="G13" i="21" s="1"/>
  <c r="G14" i="21" s="1"/>
  <c r="G17" i="21" s="1"/>
  <c r="I55" i="22"/>
  <c r="I58" i="22" s="1"/>
  <c r="F18" i="25"/>
  <c r="I59" i="22"/>
  <c r="H55" i="22"/>
  <c r="H58" i="22" s="1"/>
  <c r="F28" i="25"/>
  <c r="F36" i="25" s="1"/>
  <c r="F42" i="25" s="1"/>
  <c r="F19" i="25"/>
  <c r="F19" i="11"/>
  <c r="F28" i="24"/>
  <c r="F36" i="24" s="1"/>
  <c r="F42" i="24" s="1"/>
  <c r="F30" i="25"/>
  <c r="G13" i="25" s="1"/>
  <c r="G14" i="25" s="1"/>
  <c r="G17" i="25" s="1"/>
  <c r="F30" i="11"/>
  <c r="G13" i="11" s="1"/>
  <c r="G14" i="11" s="1"/>
  <c r="G17" i="11" s="1"/>
  <c r="F18" i="11"/>
  <c r="BB52" i="26"/>
  <c r="BC52" i="26" s="1"/>
  <c r="BD52" i="26" s="1"/>
  <c r="BE52" i="26" s="1"/>
  <c r="BF52" i="26" s="1"/>
  <c r="BG52" i="26" s="1"/>
  <c r="BH52" i="26" s="1"/>
  <c r="BI52" i="26" s="1"/>
  <c r="BJ52" i="26" s="1"/>
  <c r="BK52" i="26" s="1"/>
  <c r="BL52" i="26" s="1"/>
  <c r="BM52" i="26" s="1"/>
  <c r="BN52" i="26" s="1"/>
  <c r="BO52" i="26" s="1"/>
  <c r="BP52" i="26" s="1"/>
  <c r="BQ52" i="26" s="1"/>
  <c r="BR52" i="26" s="1"/>
  <c r="BS52" i="26" s="1"/>
  <c r="BT52" i="26" s="1"/>
  <c r="BU52" i="26" s="1"/>
  <c r="BV52" i="26" s="1"/>
  <c r="BW52" i="26" s="1"/>
  <c r="BX52" i="26" s="1"/>
  <c r="BY52" i="26" s="1"/>
  <c r="BZ52" i="26" s="1"/>
  <c r="CA52" i="26" s="1"/>
  <c r="CB52" i="26" s="1"/>
  <c r="CC52" i="26" s="1"/>
  <c r="CD52" i="26" s="1"/>
  <c r="CE52" i="26" s="1"/>
  <c r="CF52" i="26" s="1"/>
  <c r="CG52" i="26" s="1"/>
  <c r="CH52" i="26" s="1"/>
  <c r="CI52" i="26" s="1"/>
  <c r="CJ52" i="26" s="1"/>
  <c r="CK52" i="26" s="1"/>
  <c r="CL52" i="26" s="1"/>
  <c r="CM52" i="26" s="1"/>
  <c r="CN52" i="26" s="1"/>
  <c r="CO52" i="26" s="1"/>
  <c r="CP52" i="26" s="1"/>
  <c r="CQ52" i="26" s="1"/>
  <c r="CR52" i="26" s="1"/>
  <c r="CS52" i="26" s="1"/>
  <c r="CT52" i="26" s="1"/>
  <c r="CU52" i="26" s="1"/>
  <c r="CV52" i="26" s="1"/>
  <c r="CW52" i="26" s="1"/>
  <c r="CX52" i="26" s="1"/>
  <c r="CY52" i="26" s="1"/>
  <c r="CZ52" i="26" s="1"/>
  <c r="DA52" i="26" s="1"/>
  <c r="DB52" i="26" s="1"/>
  <c r="DC52" i="26" s="1"/>
  <c r="DD52" i="26" s="1"/>
  <c r="DE52" i="26" s="1"/>
  <c r="DF52" i="26" s="1"/>
  <c r="DG52" i="26" s="1"/>
  <c r="DH52" i="26" s="1"/>
  <c r="DI52" i="26" s="1"/>
  <c r="DJ52" i="26" s="1"/>
  <c r="DK52" i="26" s="1"/>
  <c r="DL52" i="26" s="1"/>
  <c r="DM52" i="26" s="1"/>
  <c r="DN52" i="26" s="1"/>
  <c r="DO52" i="26" s="1"/>
  <c r="DP52" i="26" s="1"/>
  <c r="DQ52" i="26" s="1"/>
  <c r="DR52" i="26" s="1"/>
  <c r="DS52" i="26" s="1"/>
  <c r="DT52" i="26" s="1"/>
  <c r="DU52" i="26" s="1"/>
  <c r="DV52" i="26" s="1"/>
  <c r="DW52" i="26" s="1"/>
  <c r="DX52" i="26" s="1"/>
  <c r="DY52" i="26" s="1"/>
  <c r="DZ52" i="26" s="1"/>
  <c r="EA52" i="26" s="1"/>
  <c r="EB52" i="26" s="1"/>
  <c r="EC52" i="26" s="1"/>
  <c r="ED52" i="26" s="1"/>
  <c r="EE52" i="26" s="1"/>
  <c r="EF52" i="26" s="1"/>
  <c r="EG52" i="26" s="1"/>
  <c r="EH52" i="26" s="1"/>
  <c r="EI52" i="26" s="1"/>
  <c r="EJ52" i="26" s="1"/>
  <c r="EK52" i="26" s="1"/>
  <c r="EL52" i="26" s="1"/>
  <c r="EM52" i="26" s="1"/>
  <c r="EN52" i="26" s="1"/>
  <c r="EO52" i="26" s="1"/>
  <c r="EP52" i="26" s="1"/>
  <c r="EQ52" i="26" s="1"/>
  <c r="ER52" i="26" s="1"/>
  <c r="ES52" i="26" s="1"/>
  <c r="ET52" i="26" s="1"/>
  <c r="EU52" i="26" s="1"/>
  <c r="EV52" i="26" s="1"/>
  <c r="EW52" i="26" s="1"/>
  <c r="EX52" i="26" s="1"/>
  <c r="EY52" i="26" s="1"/>
  <c r="EZ52" i="26" s="1"/>
  <c r="FA52" i="26" s="1"/>
  <c r="FB52" i="26" s="1"/>
  <c r="FC52" i="26" s="1"/>
  <c r="FD52" i="26" s="1"/>
  <c r="FE52" i="26" s="1"/>
  <c r="FF52" i="26" s="1"/>
  <c r="FG52" i="26" s="1"/>
  <c r="FH52" i="26" s="1"/>
  <c r="FI52" i="26" s="1"/>
  <c r="FJ52" i="26" s="1"/>
  <c r="FK52" i="26" s="1"/>
  <c r="FL52" i="26" s="1"/>
  <c r="FM52" i="26" s="1"/>
  <c r="FN52" i="26" s="1"/>
  <c r="FO52" i="26" s="1"/>
  <c r="FP52" i="26" s="1"/>
  <c r="FQ52" i="26" s="1"/>
  <c r="FR52" i="26" s="1"/>
  <c r="FS52" i="26" s="1"/>
  <c r="BB52" i="2"/>
  <c r="BC52" i="2" s="1"/>
  <c r="BD52" i="2" s="1"/>
  <c r="BE52" i="2" s="1"/>
  <c r="BF52" i="2" s="1"/>
  <c r="BG52" i="2" s="1"/>
  <c r="BH52" i="2" s="1"/>
  <c r="BI52" i="2" s="1"/>
  <c r="BJ52" i="2" s="1"/>
  <c r="BK52" i="2" s="1"/>
  <c r="BL52" i="2" s="1"/>
  <c r="BM52" i="2" s="1"/>
  <c r="BN52" i="2" s="1"/>
  <c r="BO52" i="2" s="1"/>
  <c r="BP52" i="2" s="1"/>
  <c r="BQ52" i="2" s="1"/>
  <c r="BR52" i="2" s="1"/>
  <c r="BS52" i="2" s="1"/>
  <c r="BT52" i="2" s="1"/>
  <c r="BU52" i="2" s="1"/>
  <c r="BV52" i="2" s="1"/>
  <c r="BW52" i="2" s="1"/>
  <c r="BX52" i="2" s="1"/>
  <c r="BY52" i="2" s="1"/>
  <c r="BZ52" i="2" s="1"/>
  <c r="CA52" i="2" s="1"/>
  <c r="CB52" i="2" s="1"/>
  <c r="CC52" i="2" s="1"/>
  <c r="CD52" i="2" s="1"/>
  <c r="CE52" i="2" s="1"/>
  <c r="CF52" i="2" s="1"/>
  <c r="CG52" i="2" s="1"/>
  <c r="CH52" i="2" s="1"/>
  <c r="CI52" i="2" s="1"/>
  <c r="CJ52" i="2" s="1"/>
  <c r="CK52" i="2" s="1"/>
  <c r="CL52" i="2" s="1"/>
  <c r="CM52" i="2" s="1"/>
  <c r="CN52" i="2" s="1"/>
  <c r="CO52" i="2" s="1"/>
  <c r="CP52" i="2" s="1"/>
  <c r="CQ52" i="2" s="1"/>
  <c r="CR52" i="2" s="1"/>
  <c r="CS52" i="2" s="1"/>
  <c r="CT52" i="2" s="1"/>
  <c r="CU52" i="2" s="1"/>
  <c r="CV52" i="2" s="1"/>
  <c r="CW52" i="2" s="1"/>
  <c r="CX52" i="2" s="1"/>
  <c r="CY52" i="2" s="1"/>
  <c r="CZ52" i="2" s="1"/>
  <c r="DA52" i="2" s="1"/>
  <c r="DB52" i="2" s="1"/>
  <c r="DC52" i="2" s="1"/>
  <c r="DD52" i="2" s="1"/>
  <c r="DE52" i="2" s="1"/>
  <c r="DF52" i="2" s="1"/>
  <c r="DG52" i="2" s="1"/>
  <c r="DH52" i="2" s="1"/>
  <c r="DI52" i="2" s="1"/>
  <c r="DJ52" i="2" s="1"/>
  <c r="DK52" i="2" s="1"/>
  <c r="DL52" i="2" s="1"/>
  <c r="DM52" i="2" s="1"/>
  <c r="DN52" i="2" s="1"/>
  <c r="DO52" i="2" s="1"/>
  <c r="DP52" i="2" s="1"/>
  <c r="DQ52" i="2" s="1"/>
  <c r="DR52" i="2" s="1"/>
  <c r="DS52" i="2" s="1"/>
  <c r="DT52" i="2" s="1"/>
  <c r="DU52" i="2" s="1"/>
  <c r="DV52" i="2" s="1"/>
  <c r="DW52" i="2" s="1"/>
  <c r="DX52" i="2" s="1"/>
  <c r="DY52" i="2" s="1"/>
  <c r="DZ52" i="2" s="1"/>
  <c r="EA52" i="2" s="1"/>
  <c r="EB52" i="2" s="1"/>
  <c r="EC52" i="2" s="1"/>
  <c r="ED52" i="2" s="1"/>
  <c r="EE52" i="2" s="1"/>
  <c r="EF52" i="2" s="1"/>
  <c r="EG52" i="2" s="1"/>
  <c r="EH52" i="2" s="1"/>
  <c r="EI52" i="2" s="1"/>
  <c r="EJ52" i="2" s="1"/>
  <c r="EK52" i="2" s="1"/>
  <c r="EL52" i="2" s="1"/>
  <c r="EM52" i="2" s="1"/>
  <c r="EN52" i="2" s="1"/>
  <c r="EO52" i="2" s="1"/>
  <c r="EP52" i="2" s="1"/>
  <c r="EQ52" i="2" s="1"/>
  <c r="ER52" i="2" s="1"/>
  <c r="ES52" i="2" s="1"/>
  <c r="ET52" i="2" s="1"/>
  <c r="EU52" i="2" s="1"/>
  <c r="EV52" i="2" s="1"/>
  <c r="EW52" i="2" s="1"/>
  <c r="EX52" i="2" s="1"/>
  <c r="EY52" i="2" s="1"/>
  <c r="EZ52" i="2" s="1"/>
  <c r="FA52" i="2" s="1"/>
  <c r="FB52" i="2" s="1"/>
  <c r="FC52" i="2" s="1"/>
  <c r="FD52" i="2" s="1"/>
  <c r="FE52" i="2" s="1"/>
  <c r="FF52" i="2" s="1"/>
  <c r="FG52" i="2" s="1"/>
  <c r="FH52" i="2" s="1"/>
  <c r="FI52" i="2" s="1"/>
  <c r="FJ52" i="2" s="1"/>
  <c r="FK52" i="2" s="1"/>
  <c r="FL52" i="2" s="1"/>
  <c r="FM52" i="2" s="1"/>
  <c r="FN52" i="2" s="1"/>
  <c r="FO52" i="2" s="1"/>
  <c r="FP52" i="2" s="1"/>
  <c r="FQ52" i="2" s="1"/>
  <c r="FR52" i="2" s="1"/>
  <c r="FS52" i="2" s="1"/>
  <c r="BJ53" i="8"/>
  <c r="BK53" i="8" s="1"/>
  <c r="BL53" i="8" s="1"/>
  <c r="BM53" i="8" s="1"/>
  <c r="BN53" i="8" s="1"/>
  <c r="BO53" i="8" s="1"/>
  <c r="BP53" i="8" s="1"/>
  <c r="BQ53" i="8" s="1"/>
  <c r="BR53" i="8" s="1"/>
  <c r="BS53" i="8" s="1"/>
  <c r="BT53" i="8" s="1"/>
  <c r="BU53" i="8" s="1"/>
  <c r="BV53" i="8" s="1"/>
  <c r="BW53" i="8" s="1"/>
  <c r="BX53" i="8" s="1"/>
  <c r="BY53" i="8" s="1"/>
  <c r="BZ53" i="8" s="1"/>
  <c r="CA53" i="8" s="1"/>
  <c r="CB53" i="8" s="1"/>
  <c r="CC53" i="8" s="1"/>
  <c r="CD53" i="8" s="1"/>
  <c r="CE53" i="8" s="1"/>
  <c r="CF53" i="8" s="1"/>
  <c r="CG53" i="8" s="1"/>
  <c r="CH53" i="8" s="1"/>
  <c r="CI53" i="8" s="1"/>
  <c r="CJ53" i="8" s="1"/>
  <c r="CK53" i="8" s="1"/>
  <c r="CL53" i="8" s="1"/>
  <c r="CM53" i="8" s="1"/>
  <c r="CN53" i="8" s="1"/>
  <c r="CO53" i="8" s="1"/>
  <c r="CP53" i="8" s="1"/>
  <c r="CQ53" i="8" s="1"/>
  <c r="CR53" i="8" s="1"/>
  <c r="CS53" i="8" s="1"/>
  <c r="CT53" i="8" s="1"/>
  <c r="CU53" i="8" s="1"/>
  <c r="CV53" i="8" s="1"/>
  <c r="CW53" i="8" s="1"/>
  <c r="CX53" i="8" s="1"/>
  <c r="CY53" i="8" s="1"/>
  <c r="CZ53" i="8" s="1"/>
  <c r="DA53" i="8" s="1"/>
  <c r="DB53" i="8" s="1"/>
  <c r="DC53" i="8" s="1"/>
  <c r="DD53" i="8" s="1"/>
  <c r="DE53" i="8" s="1"/>
  <c r="DF53" i="8" s="1"/>
  <c r="DG53" i="8" s="1"/>
  <c r="DH53" i="8" s="1"/>
  <c r="DI53" i="8" s="1"/>
  <c r="DJ53" i="8" s="1"/>
  <c r="DK53" i="8" s="1"/>
  <c r="DL53" i="8" s="1"/>
  <c r="DM53" i="8" s="1"/>
  <c r="DN53" i="8" s="1"/>
  <c r="DO53" i="8" s="1"/>
  <c r="DP53" i="8" s="1"/>
  <c r="DQ53" i="8" s="1"/>
  <c r="DR53" i="8" s="1"/>
  <c r="DS53" i="8" s="1"/>
  <c r="DT53" i="8" s="1"/>
  <c r="DU53" i="8" s="1"/>
  <c r="DV53" i="8" s="1"/>
  <c r="DW53" i="8" s="1"/>
  <c r="DX53" i="8" s="1"/>
  <c r="DY53" i="8" s="1"/>
  <c r="DZ53" i="8" s="1"/>
  <c r="EA53" i="8" s="1"/>
  <c r="EB53" i="8" s="1"/>
  <c r="EC53" i="8" s="1"/>
  <c r="ED53" i="8" s="1"/>
  <c r="EE53" i="8" s="1"/>
  <c r="EF53" i="8" s="1"/>
  <c r="EG53" i="8" s="1"/>
  <c r="EH53" i="8" s="1"/>
  <c r="EI53" i="8" s="1"/>
  <c r="EJ53" i="8" s="1"/>
  <c r="EK53" i="8" s="1"/>
  <c r="EL53" i="8" s="1"/>
  <c r="EM53" i="8" s="1"/>
  <c r="EN53" i="8" s="1"/>
  <c r="EO53" i="8" s="1"/>
  <c r="EP53" i="8" s="1"/>
  <c r="EQ53" i="8" s="1"/>
  <c r="ER53" i="8" s="1"/>
  <c r="ES53" i="8" s="1"/>
  <c r="ET53" i="8" s="1"/>
  <c r="EU53" i="8" s="1"/>
  <c r="EV53" i="8" s="1"/>
  <c r="EW53" i="8" s="1"/>
  <c r="EX53" i="8" s="1"/>
  <c r="EY53" i="8" s="1"/>
  <c r="EZ53" i="8" s="1"/>
  <c r="FA53" i="8" s="1"/>
  <c r="FB53" i="8" s="1"/>
  <c r="FC53" i="8" s="1"/>
  <c r="FD53" i="8" s="1"/>
  <c r="FE53" i="8" s="1"/>
  <c r="FF53" i="8" s="1"/>
  <c r="FG53" i="8" s="1"/>
  <c r="FH53" i="8" s="1"/>
  <c r="FI53" i="8" s="1"/>
  <c r="FJ53" i="8" s="1"/>
  <c r="FK53" i="8" s="1"/>
  <c r="FL53" i="8" s="1"/>
  <c r="FM53" i="8" s="1"/>
  <c r="FN53" i="8" s="1"/>
  <c r="FO53" i="8" s="1"/>
  <c r="FP53" i="8" s="1"/>
  <c r="FQ53" i="8" s="1"/>
  <c r="FR53" i="8" s="1"/>
  <c r="FS53" i="8" s="1"/>
  <c r="BB52" i="25"/>
  <c r="BC52" i="25" s="1"/>
  <c r="AW84" i="11"/>
  <c r="CR52" i="11"/>
  <c r="CS52" i="11" s="1"/>
  <c r="CT52" i="11" s="1"/>
  <c r="CU52" i="11" s="1"/>
  <c r="CV52" i="11" s="1"/>
  <c r="CF82" i="8"/>
  <c r="BL82" i="9"/>
  <c r="BB82" i="23"/>
  <c r="BS53" i="1"/>
  <c r="BT53" i="1" s="1"/>
  <c r="BD82" i="26"/>
  <c r="BD82" i="12"/>
  <c r="BJ53" i="12"/>
  <c r="BK53" i="12" s="1"/>
  <c r="BL53" i="12" s="1"/>
  <c r="BM53" i="12" s="1"/>
  <c r="BN53" i="12" s="1"/>
  <c r="BO53" i="12" s="1"/>
  <c r="BP53" i="12" s="1"/>
  <c r="BQ53" i="12" s="1"/>
  <c r="BR53" i="12" s="1"/>
  <c r="BS53" i="12" s="1"/>
  <c r="BT53" i="12" s="1"/>
  <c r="BU53" i="12" s="1"/>
  <c r="BV53" i="12" s="1"/>
  <c r="BW53" i="12" s="1"/>
  <c r="BX53" i="12" s="1"/>
  <c r="BY53" i="12" s="1"/>
  <c r="BZ53" i="12" s="1"/>
  <c r="CA53" i="12" s="1"/>
  <c r="CB53" i="12" s="1"/>
  <c r="CC53" i="12" s="1"/>
  <c r="CD53" i="12" s="1"/>
  <c r="CE53" i="12" s="1"/>
  <c r="CF53" i="12" s="1"/>
  <c r="CG53" i="12" s="1"/>
  <c r="CH53" i="12" s="1"/>
  <c r="CI53" i="12" s="1"/>
  <c r="CJ53" i="12" s="1"/>
  <c r="CK53" i="12" s="1"/>
  <c r="CL53" i="12" s="1"/>
  <c r="CM53" i="12" s="1"/>
  <c r="CN53" i="12" s="1"/>
  <c r="CO53" i="12" s="1"/>
  <c r="CP53" i="12" s="1"/>
  <c r="CQ53" i="12" s="1"/>
  <c r="CR53" i="12" s="1"/>
  <c r="CS53" i="12" s="1"/>
  <c r="CT53" i="12" s="1"/>
  <c r="CU53" i="12" s="1"/>
  <c r="CV53" i="12" s="1"/>
  <c r="CW53" i="12" s="1"/>
  <c r="CX53" i="12" s="1"/>
  <c r="CY53" i="12" s="1"/>
  <c r="CZ53" i="12" s="1"/>
  <c r="DA53" i="12" s="1"/>
  <c r="DB53" i="12" s="1"/>
  <c r="DC53" i="12" s="1"/>
  <c r="DD53" i="12" s="1"/>
  <c r="DE53" i="12" s="1"/>
  <c r="DF53" i="12" s="1"/>
  <c r="DG53" i="12" s="1"/>
  <c r="DH53" i="12" s="1"/>
  <c r="DI53" i="12" s="1"/>
  <c r="DJ53" i="12" s="1"/>
  <c r="DK53" i="12" s="1"/>
  <c r="DL53" i="12" s="1"/>
  <c r="DM53" i="12" s="1"/>
  <c r="DN53" i="12" s="1"/>
  <c r="DO53" i="12" s="1"/>
  <c r="DP53" i="12" s="1"/>
  <c r="DQ53" i="12" s="1"/>
  <c r="DR53" i="12" s="1"/>
  <c r="DS53" i="12" s="1"/>
  <c r="DT53" i="12" s="1"/>
  <c r="DU53" i="12" s="1"/>
  <c r="DV53" i="12" s="1"/>
  <c r="DW53" i="12" s="1"/>
  <c r="DX53" i="12" s="1"/>
  <c r="DY53" i="12" s="1"/>
  <c r="DZ53" i="12" s="1"/>
  <c r="EA53" i="12" s="1"/>
  <c r="EB53" i="12" s="1"/>
  <c r="EC53" i="12" s="1"/>
  <c r="ED53" i="12" s="1"/>
  <c r="EE53" i="12" s="1"/>
  <c r="EF53" i="12" s="1"/>
  <c r="EG53" i="12" s="1"/>
  <c r="EH53" i="12" s="1"/>
  <c r="EI53" i="12" s="1"/>
  <c r="EJ53" i="12" s="1"/>
  <c r="EK53" i="12" s="1"/>
  <c r="EL53" i="12" s="1"/>
  <c r="EM53" i="12" s="1"/>
  <c r="EN53" i="12" s="1"/>
  <c r="EO53" i="12" s="1"/>
  <c r="EP53" i="12" s="1"/>
  <c r="EQ53" i="12" s="1"/>
  <c r="ER53" i="12" s="1"/>
  <c r="ES53" i="12" s="1"/>
  <c r="ET53" i="12" s="1"/>
  <c r="EU53" i="12" s="1"/>
  <c r="EV53" i="12" s="1"/>
  <c r="EW53" i="12" s="1"/>
  <c r="EX53" i="12" s="1"/>
  <c r="EY53" i="12" s="1"/>
  <c r="EZ53" i="12" s="1"/>
  <c r="FA53" i="12" s="1"/>
  <c r="FB53" i="12" s="1"/>
  <c r="FC53" i="12" s="1"/>
  <c r="FD53" i="12" s="1"/>
  <c r="FE53" i="12" s="1"/>
  <c r="FF53" i="12" s="1"/>
  <c r="FG53" i="12" s="1"/>
  <c r="FH53" i="12" s="1"/>
  <c r="FI53" i="12" s="1"/>
  <c r="FJ53" i="12" s="1"/>
  <c r="FK53" i="12" s="1"/>
  <c r="FL53" i="12" s="1"/>
  <c r="FM53" i="12" s="1"/>
  <c r="FN53" i="12" s="1"/>
  <c r="FO53" i="12" s="1"/>
  <c r="FP53" i="12" s="1"/>
  <c r="FQ53" i="12" s="1"/>
  <c r="FR53" i="12" s="1"/>
  <c r="FS53" i="12" s="1"/>
  <c r="BJ53" i="21"/>
  <c r="BK53" i="21" s="1"/>
  <c r="BL53" i="21" s="1"/>
  <c r="BM53" i="21" s="1"/>
  <c r="BN53" i="21" s="1"/>
  <c r="BO53" i="21" s="1"/>
  <c r="BP53" i="21" s="1"/>
  <c r="BQ53" i="21" s="1"/>
  <c r="BR53" i="21" s="1"/>
  <c r="BS53" i="21" s="1"/>
  <c r="BT53" i="21" s="1"/>
  <c r="BU53" i="21" s="1"/>
  <c r="BV53" i="21" s="1"/>
  <c r="BW53" i="21" s="1"/>
  <c r="BX53" i="21" s="1"/>
  <c r="BY53" i="21" s="1"/>
  <c r="BZ53" i="21" s="1"/>
  <c r="CA53" i="21" s="1"/>
  <c r="CB53" i="21" s="1"/>
  <c r="CC53" i="21" s="1"/>
  <c r="CD53" i="21" s="1"/>
  <c r="CE53" i="21" s="1"/>
  <c r="CF53" i="21" s="1"/>
  <c r="CG53" i="21" s="1"/>
  <c r="CH53" i="21" s="1"/>
  <c r="CI53" i="21" s="1"/>
  <c r="CJ53" i="21" s="1"/>
  <c r="CK53" i="21" s="1"/>
  <c r="CL53" i="21" s="1"/>
  <c r="CM53" i="21" s="1"/>
  <c r="CN53" i="21" s="1"/>
  <c r="CO53" i="21" s="1"/>
  <c r="CP53" i="21" s="1"/>
  <c r="CQ53" i="21" s="1"/>
  <c r="CR53" i="21" s="1"/>
  <c r="CS53" i="21" s="1"/>
  <c r="CT53" i="21" s="1"/>
  <c r="CU53" i="21" s="1"/>
  <c r="CV53" i="21" s="1"/>
  <c r="CW53" i="21" s="1"/>
  <c r="CX53" i="21" s="1"/>
  <c r="CY53" i="21" s="1"/>
  <c r="CZ53" i="21" s="1"/>
  <c r="DA53" i="21" s="1"/>
  <c r="DB53" i="21" s="1"/>
  <c r="DC53" i="21" s="1"/>
  <c r="DD53" i="21" s="1"/>
  <c r="DE53" i="21" s="1"/>
  <c r="DF53" i="21" s="1"/>
  <c r="DG53" i="21" s="1"/>
  <c r="DH53" i="21" s="1"/>
  <c r="DI53" i="21" s="1"/>
  <c r="DJ53" i="21" s="1"/>
  <c r="DK53" i="21" s="1"/>
  <c r="DL53" i="21" s="1"/>
  <c r="DM53" i="21" s="1"/>
  <c r="DN53" i="21" s="1"/>
  <c r="DO53" i="21" s="1"/>
  <c r="DP53" i="21" s="1"/>
  <c r="DQ53" i="21" s="1"/>
  <c r="DR53" i="21" s="1"/>
  <c r="DS53" i="21" s="1"/>
  <c r="DT53" i="21" s="1"/>
  <c r="DU53" i="21" s="1"/>
  <c r="DV53" i="21" s="1"/>
  <c r="DW53" i="21" s="1"/>
  <c r="DX53" i="21" s="1"/>
  <c r="DY53" i="21" s="1"/>
  <c r="DZ53" i="21" s="1"/>
  <c r="EA53" i="21" s="1"/>
  <c r="EB53" i="21" s="1"/>
  <c r="EC53" i="21" s="1"/>
  <c r="ED53" i="21" s="1"/>
  <c r="EE53" i="21" s="1"/>
  <c r="EF53" i="21" s="1"/>
  <c r="EG53" i="21" s="1"/>
  <c r="EH53" i="21" s="1"/>
  <c r="EI53" i="21" s="1"/>
  <c r="EJ53" i="21" s="1"/>
  <c r="EK53" i="21" s="1"/>
  <c r="EL53" i="21" s="1"/>
  <c r="EM53" i="21" s="1"/>
  <c r="EN53" i="21" s="1"/>
  <c r="EO53" i="21" s="1"/>
  <c r="EP53" i="21" s="1"/>
  <c r="EQ53" i="21" s="1"/>
  <c r="ER53" i="21" s="1"/>
  <c r="ES53" i="21" s="1"/>
  <c r="ET53" i="21" s="1"/>
  <c r="EU53" i="21" s="1"/>
  <c r="EV53" i="21" s="1"/>
  <c r="EW53" i="21" s="1"/>
  <c r="EX53" i="21" s="1"/>
  <c r="EY53" i="21" s="1"/>
  <c r="EZ53" i="21" s="1"/>
  <c r="FA53" i="21" s="1"/>
  <c r="FB53" i="21" s="1"/>
  <c r="FC53" i="21" s="1"/>
  <c r="FD53" i="21" s="1"/>
  <c r="FE53" i="21" s="1"/>
  <c r="FF53" i="21" s="1"/>
  <c r="FG53" i="21" s="1"/>
  <c r="FH53" i="21" s="1"/>
  <c r="FI53" i="21" s="1"/>
  <c r="FJ53" i="21" s="1"/>
  <c r="FK53" i="21" s="1"/>
  <c r="FL53" i="21" s="1"/>
  <c r="FM53" i="21" s="1"/>
  <c r="FN53" i="21" s="1"/>
  <c r="FO53" i="21" s="1"/>
  <c r="FP53" i="21" s="1"/>
  <c r="FQ53" i="21" s="1"/>
  <c r="FR53" i="21" s="1"/>
  <c r="FS53" i="21" s="1"/>
  <c r="BE82" i="25"/>
  <c r="AW84" i="23"/>
  <c r="BL82" i="22"/>
  <c r="BD82" i="11"/>
  <c r="BQ52" i="9"/>
  <c r="BR52" i="9" s="1"/>
  <c r="BS52" i="9" s="1"/>
  <c r="BT52" i="9" s="1"/>
  <c r="BE81" i="21"/>
  <c r="BJ53" i="25"/>
  <c r="BK53" i="25" s="1"/>
  <c r="BL53" i="25" s="1"/>
  <c r="BM53" i="25" s="1"/>
  <c r="BN53" i="25" s="1"/>
  <c r="BO53" i="25" s="1"/>
  <c r="BP53" i="25" s="1"/>
  <c r="BQ53" i="25" s="1"/>
  <c r="BR53" i="25" s="1"/>
  <c r="BS53" i="25" s="1"/>
  <c r="BT53" i="25" s="1"/>
  <c r="BU53" i="25" s="1"/>
  <c r="BV53" i="25" s="1"/>
  <c r="BW53" i="25" s="1"/>
  <c r="BX53" i="25" s="1"/>
  <c r="BY53" i="25" s="1"/>
  <c r="BZ53" i="25" s="1"/>
  <c r="CA53" i="25" s="1"/>
  <c r="CB53" i="25" s="1"/>
  <c r="CC53" i="25" s="1"/>
  <c r="CD53" i="25" s="1"/>
  <c r="CE53" i="25" s="1"/>
  <c r="CF53" i="25" s="1"/>
  <c r="CG53" i="25" s="1"/>
  <c r="CH53" i="25" s="1"/>
  <c r="CI53" i="25" s="1"/>
  <c r="CJ53" i="25" s="1"/>
  <c r="CK53" i="25" s="1"/>
  <c r="CL53" i="25" s="1"/>
  <c r="CM53" i="25" s="1"/>
  <c r="CN53" i="25" s="1"/>
  <c r="CO53" i="25" s="1"/>
  <c r="CP53" i="25" s="1"/>
  <c r="CQ53" i="25" s="1"/>
  <c r="CR53" i="25" s="1"/>
  <c r="CS53" i="25" s="1"/>
  <c r="CT53" i="25" s="1"/>
  <c r="CU53" i="25" s="1"/>
  <c r="CV53" i="25" s="1"/>
  <c r="CW53" i="25" s="1"/>
  <c r="CX53" i="25" s="1"/>
  <c r="CY53" i="25" s="1"/>
  <c r="CZ53" i="25" s="1"/>
  <c r="DA53" i="25" s="1"/>
  <c r="DB53" i="25" s="1"/>
  <c r="DC53" i="25" s="1"/>
  <c r="DD53" i="25" s="1"/>
  <c r="DE53" i="25" s="1"/>
  <c r="DF53" i="25" s="1"/>
  <c r="DG53" i="25" s="1"/>
  <c r="DH53" i="25" s="1"/>
  <c r="DI53" i="25" s="1"/>
  <c r="DJ53" i="25" s="1"/>
  <c r="DK53" i="25" s="1"/>
  <c r="DL53" i="25" s="1"/>
  <c r="DM53" i="25" s="1"/>
  <c r="DN53" i="25" s="1"/>
  <c r="DO53" i="25" s="1"/>
  <c r="DP53" i="25" s="1"/>
  <c r="DQ53" i="25" s="1"/>
  <c r="DR53" i="25" s="1"/>
  <c r="DS53" i="25" s="1"/>
  <c r="DT53" i="25" s="1"/>
  <c r="DU53" i="25" s="1"/>
  <c r="DV53" i="25" s="1"/>
  <c r="DW53" i="25" s="1"/>
  <c r="DX53" i="25" s="1"/>
  <c r="DY53" i="25" s="1"/>
  <c r="DZ53" i="25" s="1"/>
  <c r="EA53" i="25" s="1"/>
  <c r="EB53" i="25" s="1"/>
  <c r="EC53" i="25" s="1"/>
  <c r="ED53" i="25" s="1"/>
  <c r="EE53" i="25" s="1"/>
  <c r="EF53" i="25" s="1"/>
  <c r="EG53" i="25" s="1"/>
  <c r="EH53" i="25" s="1"/>
  <c r="EI53" i="25" s="1"/>
  <c r="EJ53" i="25" s="1"/>
  <c r="EK53" i="25" s="1"/>
  <c r="EL53" i="25" s="1"/>
  <c r="EM53" i="25" s="1"/>
  <c r="EN53" i="25" s="1"/>
  <c r="EO53" i="25" s="1"/>
  <c r="EP53" i="25" s="1"/>
  <c r="EQ53" i="25" s="1"/>
  <c r="ER53" i="25" s="1"/>
  <c r="ES53" i="25" s="1"/>
  <c r="ET53" i="25" s="1"/>
  <c r="EU53" i="25" s="1"/>
  <c r="EV53" i="25" s="1"/>
  <c r="EW53" i="25" s="1"/>
  <c r="EX53" i="25" s="1"/>
  <c r="EY53" i="25" s="1"/>
  <c r="EZ53" i="25" s="1"/>
  <c r="FA53" i="25" s="1"/>
  <c r="FB53" i="25" s="1"/>
  <c r="FC53" i="25" s="1"/>
  <c r="FD53" i="25" s="1"/>
  <c r="FE53" i="25" s="1"/>
  <c r="FF53" i="25" s="1"/>
  <c r="FG53" i="25" s="1"/>
  <c r="FH53" i="25" s="1"/>
  <c r="FI53" i="25" s="1"/>
  <c r="FJ53" i="25" s="1"/>
  <c r="FK53" i="25" s="1"/>
  <c r="FL53" i="25" s="1"/>
  <c r="FM53" i="25" s="1"/>
  <c r="FN53" i="25" s="1"/>
  <c r="FO53" i="25" s="1"/>
  <c r="FP53" i="25" s="1"/>
  <c r="FQ53" i="25" s="1"/>
  <c r="FR53" i="25" s="1"/>
  <c r="FS53" i="25" s="1"/>
  <c r="BB52" i="1"/>
  <c r="BC52" i="1" s="1"/>
  <c r="BD52" i="1" s="1"/>
  <c r="BE52" i="1" s="1"/>
  <c r="BF52" i="1" s="1"/>
  <c r="BG52" i="1" s="1"/>
  <c r="BH52" i="1" s="1"/>
  <c r="BI52" i="1" s="1"/>
  <c r="BJ52" i="1" s="1"/>
  <c r="BK52" i="1" s="1"/>
  <c r="BL52" i="1" s="1"/>
  <c r="BM52" i="1" s="1"/>
  <c r="BN52" i="1" s="1"/>
  <c r="BO52" i="1" s="1"/>
  <c r="BP52" i="1" s="1"/>
  <c r="BQ52" i="1" s="1"/>
  <c r="BR52" i="1" s="1"/>
  <c r="BS52" i="1" s="1"/>
  <c r="BT52" i="1" s="1"/>
  <c r="BU52" i="1" s="1"/>
  <c r="BV52" i="1" s="1"/>
  <c r="BW52" i="1" s="1"/>
  <c r="BX52" i="1" s="1"/>
  <c r="BY52" i="1" s="1"/>
  <c r="BZ52" i="1" s="1"/>
  <c r="CA52" i="1" s="1"/>
  <c r="CB52" i="1" s="1"/>
  <c r="CC52" i="1" s="1"/>
  <c r="CD52" i="1" s="1"/>
  <c r="CE52" i="1" s="1"/>
  <c r="CF52" i="1" s="1"/>
  <c r="CG52" i="1" s="1"/>
  <c r="CH52" i="1" s="1"/>
  <c r="CI52" i="1" s="1"/>
  <c r="CJ52" i="1" s="1"/>
  <c r="CK52" i="1" s="1"/>
  <c r="CL52" i="1" s="1"/>
  <c r="CM52" i="1" s="1"/>
  <c r="CN52" i="1" s="1"/>
  <c r="CO52" i="1" s="1"/>
  <c r="CP52" i="1" s="1"/>
  <c r="CQ52" i="1" s="1"/>
  <c r="CR52" i="1" s="1"/>
  <c r="CS52" i="1" s="1"/>
  <c r="CT52" i="1" s="1"/>
  <c r="CU52" i="1" s="1"/>
  <c r="CV52" i="1" s="1"/>
  <c r="CW52" i="1" s="1"/>
  <c r="CX52" i="1" s="1"/>
  <c r="CY52" i="1" s="1"/>
  <c r="CZ52" i="1" s="1"/>
  <c r="DA52" i="1" s="1"/>
  <c r="DB52" i="1" s="1"/>
  <c r="DC52" i="1" s="1"/>
  <c r="DD52" i="1" s="1"/>
  <c r="DE52" i="1" s="1"/>
  <c r="DF52" i="1" s="1"/>
  <c r="DG52" i="1" s="1"/>
  <c r="DH52" i="1" s="1"/>
  <c r="DI52" i="1" s="1"/>
  <c r="DJ52" i="1" s="1"/>
  <c r="DK52" i="1" s="1"/>
  <c r="DL52" i="1" s="1"/>
  <c r="DM52" i="1" s="1"/>
  <c r="DN52" i="1" s="1"/>
  <c r="DO52" i="1" s="1"/>
  <c r="DP52" i="1" s="1"/>
  <c r="DQ52" i="1" s="1"/>
  <c r="DR52" i="1" s="1"/>
  <c r="DS52" i="1" s="1"/>
  <c r="DT52" i="1" s="1"/>
  <c r="DU52" i="1" s="1"/>
  <c r="DV52" i="1" s="1"/>
  <c r="DW52" i="1" s="1"/>
  <c r="DX52" i="1" s="1"/>
  <c r="DY52" i="1" s="1"/>
  <c r="DZ52" i="1" s="1"/>
  <c r="EA52" i="1" s="1"/>
  <c r="EB52" i="1" s="1"/>
  <c r="EC52" i="1" s="1"/>
  <c r="ED52" i="1" s="1"/>
  <c r="EE52" i="1" s="1"/>
  <c r="EF52" i="1" s="1"/>
  <c r="EG52" i="1" s="1"/>
  <c r="EH52" i="1" s="1"/>
  <c r="EI52" i="1" s="1"/>
  <c r="EJ52" i="1" s="1"/>
  <c r="EK52" i="1" s="1"/>
  <c r="EL52" i="1" s="1"/>
  <c r="EM52" i="1" s="1"/>
  <c r="EN52" i="1" s="1"/>
  <c r="EO52" i="1" s="1"/>
  <c r="EP52" i="1" s="1"/>
  <c r="EQ52" i="1" s="1"/>
  <c r="ER52" i="1" s="1"/>
  <c r="ES52" i="1" s="1"/>
  <c r="ET52" i="1" s="1"/>
  <c r="EU52" i="1" s="1"/>
  <c r="EV52" i="1" s="1"/>
  <c r="EW52" i="1" s="1"/>
  <c r="EX52" i="1" s="1"/>
  <c r="EY52" i="1" s="1"/>
  <c r="EZ52" i="1" s="1"/>
  <c r="FA52" i="1" s="1"/>
  <c r="FB52" i="1" s="1"/>
  <c r="FC52" i="1" s="1"/>
  <c r="FD52" i="1" s="1"/>
  <c r="FE52" i="1" s="1"/>
  <c r="FF52" i="1" s="1"/>
  <c r="FG52" i="1" s="1"/>
  <c r="FH52" i="1" s="1"/>
  <c r="FI52" i="1" s="1"/>
  <c r="FJ52" i="1" s="1"/>
  <c r="FK52" i="1" s="1"/>
  <c r="FL52" i="1" s="1"/>
  <c r="FM52" i="1" s="1"/>
  <c r="FN52" i="1" s="1"/>
  <c r="FO52" i="1" s="1"/>
  <c r="FP52" i="1" s="1"/>
  <c r="FQ52" i="1" s="1"/>
  <c r="FR52" i="1" s="1"/>
  <c r="FS52" i="1" s="1"/>
  <c r="E19" i="22"/>
  <c r="F28" i="11"/>
  <c r="F36" i="11" s="1"/>
  <c r="F42" i="11" s="1"/>
  <c r="E28" i="22"/>
  <c r="E36" i="22" s="1"/>
  <c r="E42" i="22" s="1"/>
  <c r="E30" i="22"/>
  <c r="F13" i="22" s="1"/>
  <c r="F14" i="22" s="1"/>
  <c r="F17" i="22" s="1"/>
  <c r="F18" i="22" s="1"/>
  <c r="F28" i="21"/>
  <c r="F36" i="21" s="1"/>
  <c r="F42" i="21" s="1"/>
  <c r="F30" i="26"/>
  <c r="G13" i="26" s="1"/>
  <c r="G14" i="26" s="1"/>
  <c r="G17" i="26" s="1"/>
  <c r="M51" i="21"/>
  <c r="L59" i="21"/>
  <c r="L55" i="21"/>
  <c r="L58" i="21" s="1"/>
  <c r="E18" i="1"/>
  <c r="E28" i="1"/>
  <c r="E30" i="1"/>
  <c r="F13" i="2"/>
  <c r="F14" i="2" s="1"/>
  <c r="F17" i="2" s="1"/>
  <c r="E18" i="2"/>
  <c r="E28" i="2"/>
  <c r="E19" i="2"/>
  <c r="F13" i="8"/>
  <c r="F14" i="8" s="1"/>
  <c r="F17" i="8" s="1"/>
  <c r="F13" i="23"/>
  <c r="F14" i="23" s="1"/>
  <c r="F17" i="23" s="1"/>
  <c r="F30" i="23" s="1"/>
  <c r="E36" i="23"/>
  <c r="E42" i="23" s="1"/>
  <c r="F18" i="12"/>
  <c r="F28" i="12"/>
  <c r="F19" i="12"/>
  <c r="F30" i="12"/>
  <c r="AW84" i="8"/>
  <c r="BB84" i="25"/>
  <c r="J52" i="8"/>
  <c r="J55" i="8" s="1"/>
  <c r="J58" i="8" s="1"/>
  <c r="AW83" i="21"/>
  <c r="H59" i="23"/>
  <c r="AV52" i="21"/>
  <c r="G55" i="24"/>
  <c r="G58" i="24" s="1"/>
  <c r="H52" i="24"/>
  <c r="H55" i="23"/>
  <c r="H58" i="23" s="1"/>
  <c r="L51" i="24"/>
  <c r="K59" i="24"/>
  <c r="DK29" i="8"/>
  <c r="BB84" i="2"/>
  <c r="AW84" i="25"/>
  <c r="AW84" i="2"/>
  <c r="H55" i="2"/>
  <c r="H58" i="2" s="1"/>
  <c r="I51" i="2"/>
  <c r="H59" i="2"/>
  <c r="AV52" i="23"/>
  <c r="G18" i="24"/>
  <c r="G59" i="9"/>
  <c r="G55" i="9"/>
  <c r="G58" i="9" s="1"/>
  <c r="H51" i="9"/>
  <c r="F18" i="26"/>
  <c r="F19" i="26"/>
  <c r="AW84" i="1"/>
  <c r="AW84" i="9"/>
  <c r="F28" i="26"/>
  <c r="E36" i="26"/>
  <c r="E42" i="26" s="1"/>
  <c r="G59" i="26"/>
  <c r="G55" i="26"/>
  <c r="G58" i="26" s="1"/>
  <c r="H51" i="26"/>
  <c r="J59" i="8"/>
  <c r="K51" i="8"/>
  <c r="BD84" i="23"/>
  <c r="J51" i="12"/>
  <c r="I59" i="12"/>
  <c r="G19" i="24"/>
  <c r="H52" i="12"/>
  <c r="G55" i="12"/>
  <c r="G58" i="12" s="1"/>
  <c r="J59" i="22"/>
  <c r="K51" i="22"/>
  <c r="J55" i="22"/>
  <c r="J58" i="22" s="1"/>
  <c r="I59" i="1"/>
  <c r="I60" i="1" s="1"/>
  <c r="J51" i="1"/>
  <c r="I59" i="23"/>
  <c r="J51" i="23"/>
  <c r="I55" i="23"/>
  <c r="I58" i="23" s="1"/>
  <c r="G55" i="1"/>
  <c r="G58" i="1" s="1"/>
  <c r="H52" i="1"/>
  <c r="BB84" i="24"/>
  <c r="H13" i="24"/>
  <c r="H14" i="24" s="1"/>
  <c r="H17" i="24" s="1"/>
  <c r="H30" i="24" s="1"/>
  <c r="E36" i="9"/>
  <c r="E42" i="9" s="1"/>
  <c r="F13" i="9"/>
  <c r="F14" i="9" s="1"/>
  <c r="F17" i="9" s="1"/>
  <c r="F19" i="9" s="1"/>
  <c r="FK88" i="9"/>
  <c r="FS89" i="9"/>
  <c r="FL88" i="24"/>
  <c r="FK88" i="22"/>
  <c r="FS89" i="22"/>
  <c r="BD84" i="8"/>
  <c r="BD84" i="2"/>
  <c r="FS89" i="23"/>
  <c r="FK88" i="23"/>
  <c r="FS88" i="21"/>
  <c r="FK87" i="21"/>
  <c r="FL88" i="12"/>
  <c r="FK88" i="1"/>
  <c r="FS89" i="1"/>
  <c r="FK88" i="11"/>
  <c r="FS89" i="11"/>
  <c r="FL88" i="26"/>
  <c r="FL88" i="25"/>
  <c r="BD84" i="25"/>
  <c r="FK88" i="2"/>
  <c r="FS89" i="2"/>
  <c r="FL88" i="8"/>
  <c r="BI59" i="1" l="1"/>
  <c r="BH60" i="1"/>
  <c r="I59" i="25"/>
  <c r="J51" i="25"/>
  <c r="J59" i="25" s="1"/>
  <c r="J59" i="11"/>
  <c r="J55" i="11"/>
  <c r="J58" i="11" s="1"/>
  <c r="G18" i="21"/>
  <c r="G19" i="21"/>
  <c r="G30" i="21"/>
  <c r="H13" i="21" s="1"/>
  <c r="H14" i="21" s="1"/>
  <c r="H17" i="21" s="1"/>
  <c r="G19" i="25"/>
  <c r="G28" i="24"/>
  <c r="H28" i="24" s="1"/>
  <c r="G18" i="11"/>
  <c r="G19" i="11"/>
  <c r="G30" i="11"/>
  <c r="H13" i="11" s="1"/>
  <c r="H14" i="11" s="1"/>
  <c r="H17" i="11" s="1"/>
  <c r="H30" i="11" s="1"/>
  <c r="BL82" i="25"/>
  <c r="CK82" i="8"/>
  <c r="AW52" i="23"/>
  <c r="AX52" i="23" s="1"/>
  <c r="AY52" i="23" s="1"/>
  <c r="AZ52" i="23" s="1"/>
  <c r="BA52" i="23" s="1"/>
  <c r="BB52" i="23" s="1"/>
  <c r="BC52" i="23" s="1"/>
  <c r="BD52" i="23" s="1"/>
  <c r="BE52" i="23" s="1"/>
  <c r="BF52" i="23" s="1"/>
  <c r="BG52" i="23" s="1"/>
  <c r="BH52" i="23" s="1"/>
  <c r="BI52" i="23" s="1"/>
  <c r="BJ52" i="23" s="1"/>
  <c r="BK52" i="23" s="1"/>
  <c r="BL52" i="23" s="1"/>
  <c r="BM52" i="23" s="1"/>
  <c r="BN52" i="23" s="1"/>
  <c r="BO52" i="23" s="1"/>
  <c r="BP52" i="23" s="1"/>
  <c r="AW52" i="21"/>
  <c r="AX52" i="21" s="1"/>
  <c r="AY52" i="21" s="1"/>
  <c r="AZ52" i="21" s="1"/>
  <c r="BA52" i="21" s="1"/>
  <c r="BD52" i="25"/>
  <c r="BE52" i="25" s="1"/>
  <c r="BF52" i="25" s="1"/>
  <c r="BG52" i="25" s="1"/>
  <c r="BH52" i="25" s="1"/>
  <c r="BI52" i="25" s="1"/>
  <c r="BJ52" i="25" s="1"/>
  <c r="BK52" i="25" s="1"/>
  <c r="BL52" i="25" s="1"/>
  <c r="BM52" i="25" s="1"/>
  <c r="BN52" i="25" s="1"/>
  <c r="BO52" i="25" s="1"/>
  <c r="BP52" i="25" s="1"/>
  <c r="BQ52" i="25" s="1"/>
  <c r="BR52" i="25" s="1"/>
  <c r="BS52" i="25" s="1"/>
  <c r="BT52" i="25" s="1"/>
  <c r="BU52" i="25" s="1"/>
  <c r="BV52" i="25" s="1"/>
  <c r="BW52" i="25" s="1"/>
  <c r="BX52" i="25" s="1"/>
  <c r="BY52" i="25" s="1"/>
  <c r="BZ52" i="25" s="1"/>
  <c r="CA52" i="25" s="1"/>
  <c r="CB52" i="25" s="1"/>
  <c r="CC52" i="25" s="1"/>
  <c r="CD52" i="25" s="1"/>
  <c r="CE52" i="25" s="1"/>
  <c r="CF52" i="25" s="1"/>
  <c r="CG52" i="25" s="1"/>
  <c r="CH52" i="25" s="1"/>
  <c r="CI52" i="25" s="1"/>
  <c r="CJ52" i="25" s="1"/>
  <c r="CK52" i="25" s="1"/>
  <c r="CL52" i="25" s="1"/>
  <c r="CM52" i="25" s="1"/>
  <c r="CN52" i="25" s="1"/>
  <c r="CO52" i="25" s="1"/>
  <c r="CP52" i="25" s="1"/>
  <c r="CQ52" i="25" s="1"/>
  <c r="CR52" i="25" s="1"/>
  <c r="CS52" i="25" s="1"/>
  <c r="CT52" i="25" s="1"/>
  <c r="CU52" i="25" s="1"/>
  <c r="CV52" i="25" s="1"/>
  <c r="CW52" i="25" s="1"/>
  <c r="CX52" i="25" s="1"/>
  <c r="CY52" i="25" s="1"/>
  <c r="CZ52" i="25" s="1"/>
  <c r="DA52" i="25" s="1"/>
  <c r="DB52" i="25" s="1"/>
  <c r="DC52" i="25" s="1"/>
  <c r="DD52" i="25" s="1"/>
  <c r="DE52" i="25" s="1"/>
  <c r="DF52" i="25" s="1"/>
  <c r="DG52" i="25" s="1"/>
  <c r="DH52" i="25" s="1"/>
  <c r="DI52" i="25" s="1"/>
  <c r="DJ52" i="25" s="1"/>
  <c r="DK52" i="25" s="1"/>
  <c r="DL52" i="25" s="1"/>
  <c r="DM52" i="25" s="1"/>
  <c r="DN52" i="25" s="1"/>
  <c r="DO52" i="25" s="1"/>
  <c r="DP52" i="25" s="1"/>
  <c r="DQ52" i="25" s="1"/>
  <c r="DR52" i="25" s="1"/>
  <c r="DS52" i="25" s="1"/>
  <c r="DT52" i="25" s="1"/>
  <c r="DU52" i="25" s="1"/>
  <c r="DV52" i="25" s="1"/>
  <c r="DW52" i="25" s="1"/>
  <c r="DX52" i="25" s="1"/>
  <c r="DY52" i="25" s="1"/>
  <c r="DZ52" i="25" s="1"/>
  <c r="EA52" i="25" s="1"/>
  <c r="EB52" i="25" s="1"/>
  <c r="EC52" i="25" s="1"/>
  <c r="ED52" i="25" s="1"/>
  <c r="EE52" i="25" s="1"/>
  <c r="EF52" i="25" s="1"/>
  <c r="EG52" i="25" s="1"/>
  <c r="EH52" i="25" s="1"/>
  <c r="EI52" i="25" s="1"/>
  <c r="EJ52" i="25" s="1"/>
  <c r="EK52" i="25" s="1"/>
  <c r="EL52" i="25" s="1"/>
  <c r="EM52" i="25" s="1"/>
  <c r="EN52" i="25" s="1"/>
  <c r="EO52" i="25" s="1"/>
  <c r="EP52" i="25" s="1"/>
  <c r="EQ52" i="25" s="1"/>
  <c r="ER52" i="25" s="1"/>
  <c r="ES52" i="25" s="1"/>
  <c r="ET52" i="25" s="1"/>
  <c r="EU52" i="25" s="1"/>
  <c r="EV52" i="25" s="1"/>
  <c r="EW52" i="25" s="1"/>
  <c r="EX52" i="25" s="1"/>
  <c r="EY52" i="25" s="1"/>
  <c r="EZ52" i="25" s="1"/>
  <c r="FA52" i="25" s="1"/>
  <c r="FB52" i="25" s="1"/>
  <c r="FC52" i="25" s="1"/>
  <c r="FD52" i="25" s="1"/>
  <c r="FE52" i="25" s="1"/>
  <c r="FF52" i="25" s="1"/>
  <c r="FG52" i="25" s="1"/>
  <c r="FH52" i="25" s="1"/>
  <c r="FI52" i="25" s="1"/>
  <c r="FJ52" i="25" s="1"/>
  <c r="FK52" i="25" s="1"/>
  <c r="FL52" i="25" s="1"/>
  <c r="FM52" i="25" s="1"/>
  <c r="FN52" i="25" s="1"/>
  <c r="FO52" i="25" s="1"/>
  <c r="FP52" i="25" s="1"/>
  <c r="FQ52" i="25" s="1"/>
  <c r="FR52" i="25" s="1"/>
  <c r="FS52" i="25" s="1"/>
  <c r="BU52" i="9"/>
  <c r="BV52" i="9" s="1"/>
  <c r="BW52" i="9" s="1"/>
  <c r="BX52" i="9" s="1"/>
  <c r="BB84" i="26"/>
  <c r="BY82" i="2"/>
  <c r="BY82" i="24"/>
  <c r="BB84" i="23"/>
  <c r="BU53" i="1"/>
  <c r="BV53" i="1" s="1"/>
  <c r="BW53" i="1" s="1"/>
  <c r="BX53" i="1" s="1"/>
  <c r="CW52" i="11"/>
  <c r="CX52" i="11" s="1"/>
  <c r="CY52" i="11" s="1"/>
  <c r="CZ52" i="11" s="1"/>
  <c r="DA52" i="11" s="1"/>
  <c r="DB52" i="11" s="1"/>
  <c r="DC52" i="11" s="1"/>
  <c r="DD52" i="11" s="1"/>
  <c r="DE52" i="11" s="1"/>
  <c r="DF52" i="11" s="1"/>
  <c r="DG52" i="11" s="1"/>
  <c r="DH52" i="11" s="1"/>
  <c r="DI52" i="11" s="1"/>
  <c r="DJ52" i="11" s="1"/>
  <c r="DK52" i="11" s="1"/>
  <c r="DL52" i="11" s="1"/>
  <c r="DM52" i="11" s="1"/>
  <c r="DN52" i="11" s="1"/>
  <c r="DO52" i="11" s="1"/>
  <c r="DP52" i="11" s="1"/>
  <c r="DQ52" i="11" s="1"/>
  <c r="DR52" i="11" s="1"/>
  <c r="DS52" i="11" s="1"/>
  <c r="DT52" i="11" s="1"/>
  <c r="DU52" i="11" s="1"/>
  <c r="DV52" i="11" s="1"/>
  <c r="DW52" i="11" s="1"/>
  <c r="DX52" i="11" s="1"/>
  <c r="DY52" i="11" s="1"/>
  <c r="DZ52" i="11" s="1"/>
  <c r="EA52" i="11" s="1"/>
  <c r="EB52" i="11" s="1"/>
  <c r="EC52" i="11" s="1"/>
  <c r="ED52" i="11" s="1"/>
  <c r="EE52" i="11" s="1"/>
  <c r="EF52" i="11" s="1"/>
  <c r="EG52" i="11" s="1"/>
  <c r="EH52" i="11" s="1"/>
  <c r="EI52" i="11" s="1"/>
  <c r="EJ52" i="11" s="1"/>
  <c r="EK52" i="11" s="1"/>
  <c r="EL52" i="11" s="1"/>
  <c r="EM52" i="11" s="1"/>
  <c r="EN52" i="11" s="1"/>
  <c r="EO52" i="11" s="1"/>
  <c r="EP52" i="11" s="1"/>
  <c r="EQ52" i="11" s="1"/>
  <c r="ER52" i="11" s="1"/>
  <c r="ES52" i="11" s="1"/>
  <c r="ET52" i="11" s="1"/>
  <c r="EU52" i="11" s="1"/>
  <c r="EV52" i="11" s="1"/>
  <c r="EW52" i="11" s="1"/>
  <c r="EX52" i="11" s="1"/>
  <c r="EY52" i="11" s="1"/>
  <c r="EZ52" i="11" s="1"/>
  <c r="FA52" i="11" s="1"/>
  <c r="FB52" i="11" s="1"/>
  <c r="FC52" i="11" s="1"/>
  <c r="FD52" i="11" s="1"/>
  <c r="FE52" i="11" s="1"/>
  <c r="FF52" i="11" s="1"/>
  <c r="FG52" i="11" s="1"/>
  <c r="FH52" i="11" s="1"/>
  <c r="FI52" i="11" s="1"/>
  <c r="FJ52" i="11" s="1"/>
  <c r="FK52" i="11" s="1"/>
  <c r="FL52" i="11" s="1"/>
  <c r="FM52" i="11" s="1"/>
  <c r="FN52" i="11" s="1"/>
  <c r="FO52" i="11" s="1"/>
  <c r="FP52" i="11" s="1"/>
  <c r="FQ52" i="11" s="1"/>
  <c r="FR52" i="11" s="1"/>
  <c r="FS52" i="11" s="1"/>
  <c r="G28" i="11"/>
  <c r="G36" i="11" s="1"/>
  <c r="G42" i="11" s="1"/>
  <c r="G28" i="21"/>
  <c r="G36" i="21" s="1"/>
  <c r="G42" i="21" s="1"/>
  <c r="F30" i="22"/>
  <c r="G13" i="22" s="1"/>
  <c r="G14" i="22" s="1"/>
  <c r="G17" i="22" s="1"/>
  <c r="G30" i="22" s="1"/>
  <c r="F19" i="22"/>
  <c r="F28" i="22"/>
  <c r="G30" i="26"/>
  <c r="M59" i="21"/>
  <c r="N51" i="21"/>
  <c r="M55" i="21"/>
  <c r="M58" i="21" s="1"/>
  <c r="G28" i="25"/>
  <c r="G36" i="25" s="1"/>
  <c r="G42" i="25" s="1"/>
  <c r="F28" i="23"/>
  <c r="F36" i="23" s="1"/>
  <c r="F42" i="23" s="1"/>
  <c r="F18" i="23"/>
  <c r="F18" i="2"/>
  <c r="F19" i="2"/>
  <c r="F13" i="1"/>
  <c r="F14" i="1" s="1"/>
  <c r="F17" i="1" s="1"/>
  <c r="F18" i="1" s="1"/>
  <c r="E36" i="1"/>
  <c r="E42" i="1" s="1"/>
  <c r="E36" i="2"/>
  <c r="E42" i="2" s="1"/>
  <c r="F28" i="2"/>
  <c r="F30" i="2"/>
  <c r="F28" i="8"/>
  <c r="F18" i="8"/>
  <c r="F19" i="8"/>
  <c r="F30" i="8"/>
  <c r="G13" i="23"/>
  <c r="G14" i="23" s="1"/>
  <c r="G17" i="23" s="1"/>
  <c r="G30" i="23" s="1"/>
  <c r="F19" i="23"/>
  <c r="F30" i="9"/>
  <c r="G13" i="9" s="1"/>
  <c r="G14" i="9" s="1"/>
  <c r="G17" i="9" s="1"/>
  <c r="G30" i="25"/>
  <c r="G18" i="25"/>
  <c r="G13" i="12"/>
  <c r="G14" i="12" s="1"/>
  <c r="G17" i="12" s="1"/>
  <c r="G18" i="12" s="1"/>
  <c r="F36" i="12"/>
  <c r="F42" i="12" s="1"/>
  <c r="K52" i="8"/>
  <c r="L52" i="8" s="1"/>
  <c r="BB83" i="21"/>
  <c r="G18" i="26"/>
  <c r="I52" i="24"/>
  <c r="H55" i="24"/>
  <c r="H58" i="24" s="1"/>
  <c r="M51" i="24"/>
  <c r="L59" i="24"/>
  <c r="I55" i="2"/>
  <c r="I58" i="2" s="1"/>
  <c r="J51" i="2"/>
  <c r="I59" i="2"/>
  <c r="H59" i="9"/>
  <c r="H55" i="9"/>
  <c r="H58" i="9" s="1"/>
  <c r="I51" i="9"/>
  <c r="BD84" i="26"/>
  <c r="BB84" i="1"/>
  <c r="BB84" i="9"/>
  <c r="G19" i="26"/>
  <c r="F36" i="26"/>
  <c r="F42" i="26" s="1"/>
  <c r="G28" i="26"/>
  <c r="L51" i="8"/>
  <c r="K59" i="8"/>
  <c r="I51" i="26"/>
  <c r="H59" i="26"/>
  <c r="H55" i="26"/>
  <c r="H58" i="26" s="1"/>
  <c r="I52" i="12"/>
  <c r="H55" i="12"/>
  <c r="H58" i="12" s="1"/>
  <c r="J59" i="12"/>
  <c r="K51" i="12"/>
  <c r="H18" i="24"/>
  <c r="F18" i="9"/>
  <c r="K59" i="22"/>
  <c r="L51" i="22"/>
  <c r="K55" i="22"/>
  <c r="K58" i="22" s="1"/>
  <c r="L51" i="11"/>
  <c r="K55" i="11"/>
  <c r="K58" i="11" s="1"/>
  <c r="K59" i="11"/>
  <c r="K51" i="23"/>
  <c r="J55" i="23"/>
  <c r="J58" i="23" s="1"/>
  <c r="J59" i="23"/>
  <c r="J59" i="1"/>
  <c r="J60" i="1" s="1"/>
  <c r="K51" i="1"/>
  <c r="H19" i="24"/>
  <c r="I52" i="1"/>
  <c r="H55" i="1"/>
  <c r="H58" i="1" s="1"/>
  <c r="BD84" i="24"/>
  <c r="I13" i="24"/>
  <c r="I14" i="24" s="1"/>
  <c r="I17" i="24" s="1"/>
  <c r="I30" i="24" s="1"/>
  <c r="FS89" i="8"/>
  <c r="FK88" i="8"/>
  <c r="FK88" i="25"/>
  <c r="FS89" i="25"/>
  <c r="FR88" i="21"/>
  <c r="BE84" i="12"/>
  <c r="BE84" i="25"/>
  <c r="F28" i="9"/>
  <c r="BE84" i="2"/>
  <c r="BE84" i="8"/>
  <c r="FR89" i="2"/>
  <c r="FS89" i="26"/>
  <c r="FK88" i="26"/>
  <c r="FR89" i="11"/>
  <c r="FR89" i="1"/>
  <c r="FK88" i="12"/>
  <c r="FS89" i="12"/>
  <c r="BE84" i="23"/>
  <c r="FR89" i="23"/>
  <c r="FR89" i="22"/>
  <c r="BE84" i="22"/>
  <c r="FS89" i="24"/>
  <c r="FK88" i="24"/>
  <c r="FR89" i="9"/>
  <c r="BE84" i="11"/>
  <c r="BJ59" i="1" l="1"/>
  <c r="BI60" i="1"/>
  <c r="K51" i="25"/>
  <c r="L51" i="25" s="1"/>
  <c r="L55" i="25" s="1"/>
  <c r="L58" i="25" s="1"/>
  <c r="J55" i="25"/>
  <c r="J58" i="25" s="1"/>
  <c r="H18" i="21"/>
  <c r="G36" i="24"/>
  <c r="G42" i="24" s="1"/>
  <c r="H30" i="21"/>
  <c r="I13" i="21" s="1"/>
  <c r="I14" i="21" s="1"/>
  <c r="I17" i="21" s="1"/>
  <c r="H19" i="21"/>
  <c r="H19" i="11"/>
  <c r="H18" i="11"/>
  <c r="H28" i="11"/>
  <c r="H36" i="11" s="1"/>
  <c r="H42" i="11" s="1"/>
  <c r="H28" i="21"/>
  <c r="H36" i="21" s="1"/>
  <c r="H42" i="21" s="1"/>
  <c r="BB52" i="21"/>
  <c r="BC52" i="21" s="1"/>
  <c r="BD52" i="21" s="1"/>
  <c r="BE52" i="21" s="1"/>
  <c r="BF52" i="21" s="1"/>
  <c r="BG52" i="21" s="1"/>
  <c r="BH52" i="21" s="1"/>
  <c r="BI52" i="21" s="1"/>
  <c r="BJ52" i="21" s="1"/>
  <c r="BK52" i="21" s="1"/>
  <c r="BL52" i="21" s="1"/>
  <c r="BM52" i="21" s="1"/>
  <c r="BN52" i="21" s="1"/>
  <c r="BO52" i="21" s="1"/>
  <c r="BP52" i="21" s="1"/>
  <c r="BQ52" i="21" s="1"/>
  <c r="BR52" i="21" s="1"/>
  <c r="BS52" i="21" s="1"/>
  <c r="BT52" i="21" s="1"/>
  <c r="BU52" i="21" s="1"/>
  <c r="BV52" i="21" s="1"/>
  <c r="BW52" i="21" s="1"/>
  <c r="BX52" i="21" s="1"/>
  <c r="BY52" i="21" s="1"/>
  <c r="BZ52" i="21" s="1"/>
  <c r="CA52" i="21" s="1"/>
  <c r="CB52" i="21" s="1"/>
  <c r="CC52" i="21" s="1"/>
  <c r="CD52" i="21" s="1"/>
  <c r="CE52" i="21" s="1"/>
  <c r="CF52" i="21" s="1"/>
  <c r="CG52" i="21" s="1"/>
  <c r="CH52" i="21" s="1"/>
  <c r="CI52" i="21" s="1"/>
  <c r="CJ52" i="21" s="1"/>
  <c r="CK52" i="21" s="1"/>
  <c r="CL52" i="21" s="1"/>
  <c r="CM52" i="21" s="1"/>
  <c r="CN52" i="21" s="1"/>
  <c r="CO52" i="21" s="1"/>
  <c r="CP52" i="21" s="1"/>
  <c r="CQ52" i="21" s="1"/>
  <c r="CR52" i="21" s="1"/>
  <c r="CS52" i="21" s="1"/>
  <c r="CT52" i="21" s="1"/>
  <c r="CU52" i="21" s="1"/>
  <c r="CV52" i="21" s="1"/>
  <c r="CW52" i="21" s="1"/>
  <c r="CX52" i="21" s="1"/>
  <c r="CY52" i="21" s="1"/>
  <c r="CZ52" i="21" s="1"/>
  <c r="DA52" i="21" s="1"/>
  <c r="DB52" i="21" s="1"/>
  <c r="DC52" i="21" s="1"/>
  <c r="DD52" i="21" s="1"/>
  <c r="DE52" i="21" s="1"/>
  <c r="DF52" i="21" s="1"/>
  <c r="DG52" i="21" s="1"/>
  <c r="DH52" i="21" s="1"/>
  <c r="DI52" i="21" s="1"/>
  <c r="DJ52" i="21" s="1"/>
  <c r="DK52" i="21" s="1"/>
  <c r="DL52" i="21" s="1"/>
  <c r="DM52" i="21" s="1"/>
  <c r="DN52" i="21" s="1"/>
  <c r="DO52" i="21" s="1"/>
  <c r="DP52" i="21" s="1"/>
  <c r="DQ52" i="21" s="1"/>
  <c r="DR52" i="21" s="1"/>
  <c r="DS52" i="21" s="1"/>
  <c r="DT52" i="21" s="1"/>
  <c r="DU52" i="21" s="1"/>
  <c r="DV52" i="21" s="1"/>
  <c r="DW52" i="21" s="1"/>
  <c r="DX52" i="21" s="1"/>
  <c r="DY52" i="21" s="1"/>
  <c r="DZ52" i="21" s="1"/>
  <c r="EA52" i="21" s="1"/>
  <c r="EB52" i="21" s="1"/>
  <c r="EC52" i="21" s="1"/>
  <c r="ED52" i="21" s="1"/>
  <c r="EE52" i="21" s="1"/>
  <c r="EF52" i="21" s="1"/>
  <c r="EG52" i="21" s="1"/>
  <c r="EH52" i="21" s="1"/>
  <c r="EI52" i="21" s="1"/>
  <c r="EJ52" i="21" s="1"/>
  <c r="EK52" i="21" s="1"/>
  <c r="EL52" i="21" s="1"/>
  <c r="EM52" i="21" s="1"/>
  <c r="EN52" i="21" s="1"/>
  <c r="EO52" i="21" s="1"/>
  <c r="EP52" i="21" s="1"/>
  <c r="EQ52" i="21" s="1"/>
  <c r="ER52" i="21" s="1"/>
  <c r="ES52" i="21" s="1"/>
  <c r="ET52" i="21" s="1"/>
  <c r="EU52" i="21" s="1"/>
  <c r="EV52" i="21" s="1"/>
  <c r="EW52" i="21" s="1"/>
  <c r="EX52" i="21" s="1"/>
  <c r="EY52" i="21" s="1"/>
  <c r="EZ52" i="21" s="1"/>
  <c r="FA52" i="21" s="1"/>
  <c r="FB52" i="21" s="1"/>
  <c r="FC52" i="21" s="1"/>
  <c r="FD52" i="21" s="1"/>
  <c r="FE52" i="21" s="1"/>
  <c r="FF52" i="21" s="1"/>
  <c r="FG52" i="21" s="1"/>
  <c r="FH52" i="21" s="1"/>
  <c r="FI52" i="21" s="1"/>
  <c r="FJ52" i="21" s="1"/>
  <c r="FK52" i="21" s="1"/>
  <c r="FL52" i="21" s="1"/>
  <c r="FM52" i="21" s="1"/>
  <c r="FN52" i="21" s="1"/>
  <c r="FO52" i="21" s="1"/>
  <c r="FP52" i="21" s="1"/>
  <c r="FQ52" i="21" s="1"/>
  <c r="FR52" i="21" s="1"/>
  <c r="FS52" i="21" s="1"/>
  <c r="BY82" i="22"/>
  <c r="BY53" i="1"/>
  <c r="BZ53" i="1" s="1"/>
  <c r="CA53" i="1" s="1"/>
  <c r="CB53" i="1" s="1"/>
  <c r="CC53" i="1" s="1"/>
  <c r="CD53" i="1" s="1"/>
  <c r="CE53" i="1" s="1"/>
  <c r="CF53" i="1" s="1"/>
  <c r="CG53" i="1" s="1"/>
  <c r="CH53" i="1" s="1"/>
  <c r="CI53" i="1" s="1"/>
  <c r="CJ53" i="1" s="1"/>
  <c r="CK53" i="1" s="1"/>
  <c r="CL53" i="1" s="1"/>
  <c r="CM53" i="1" s="1"/>
  <c r="CN53" i="1" s="1"/>
  <c r="CO53" i="1" s="1"/>
  <c r="CP53" i="1" s="1"/>
  <c r="CQ53" i="1" s="1"/>
  <c r="CR53" i="1" s="1"/>
  <c r="CS53" i="1" s="1"/>
  <c r="CK82" i="24"/>
  <c r="BQ52" i="23"/>
  <c r="BR52" i="23" s="1"/>
  <c r="BS52" i="23" s="1"/>
  <c r="BT52" i="23" s="1"/>
  <c r="BU82" i="23"/>
  <c r="BW82" i="9"/>
  <c r="BL82" i="11"/>
  <c r="CW82" i="2"/>
  <c r="CM82" i="8"/>
  <c r="BY81" i="21"/>
  <c r="BY52" i="9"/>
  <c r="BZ52" i="9" s="1"/>
  <c r="CA52" i="9" s="1"/>
  <c r="CB52" i="9" s="1"/>
  <c r="CC52" i="9" s="1"/>
  <c r="CD52" i="9" s="1"/>
  <c r="CE52" i="9" s="1"/>
  <c r="BD84" i="11"/>
  <c r="G19" i="22"/>
  <c r="G18" i="22"/>
  <c r="H13" i="22"/>
  <c r="H14" i="22" s="1"/>
  <c r="H17" i="22" s="1"/>
  <c r="H30" i="22" s="1"/>
  <c r="F36" i="22"/>
  <c r="F42" i="22" s="1"/>
  <c r="G28" i="22"/>
  <c r="O51" i="21"/>
  <c r="N59" i="21"/>
  <c r="N55" i="21"/>
  <c r="N58" i="21" s="1"/>
  <c r="F28" i="1"/>
  <c r="F36" i="1" s="1"/>
  <c r="F42" i="1" s="1"/>
  <c r="G19" i="23"/>
  <c r="G28" i="12"/>
  <c r="G36" i="12" s="1"/>
  <c r="G42" i="12" s="1"/>
  <c r="G28" i="23"/>
  <c r="G36" i="23" s="1"/>
  <c r="G42" i="23" s="1"/>
  <c r="F19" i="1"/>
  <c r="F30" i="1"/>
  <c r="F36" i="2"/>
  <c r="F42" i="2" s="1"/>
  <c r="G13" i="2"/>
  <c r="G14" i="2" s="1"/>
  <c r="G17" i="2" s="1"/>
  <c r="G13" i="8"/>
  <c r="G14" i="8" s="1"/>
  <c r="G17" i="8" s="1"/>
  <c r="G19" i="8" s="1"/>
  <c r="F36" i="8"/>
  <c r="F42" i="8" s="1"/>
  <c r="H13" i="23"/>
  <c r="H14" i="23" s="1"/>
  <c r="H17" i="23" s="1"/>
  <c r="H30" i="23" s="1"/>
  <c r="G18" i="23"/>
  <c r="G30" i="9"/>
  <c r="H13" i="25"/>
  <c r="H14" i="25" s="1"/>
  <c r="H17" i="25" s="1"/>
  <c r="G19" i="12"/>
  <c r="G30" i="12"/>
  <c r="BD83" i="21"/>
  <c r="K55" i="8"/>
  <c r="K58" i="8" s="1"/>
  <c r="M59" i="24"/>
  <c r="N51" i="24"/>
  <c r="J52" i="24"/>
  <c r="I55" i="24"/>
  <c r="I58" i="24" s="1"/>
  <c r="DK82" i="8"/>
  <c r="J59" i="2"/>
  <c r="K51" i="2"/>
  <c r="J55" i="2"/>
  <c r="J58" i="2" s="1"/>
  <c r="BD84" i="9"/>
  <c r="G18" i="9"/>
  <c r="I59" i="9"/>
  <c r="J51" i="9"/>
  <c r="I55" i="9"/>
  <c r="I58" i="9" s="1"/>
  <c r="BD84" i="1"/>
  <c r="L59" i="8"/>
  <c r="M51" i="8"/>
  <c r="H13" i="26"/>
  <c r="H14" i="26" s="1"/>
  <c r="H17" i="26" s="1"/>
  <c r="I18" i="24"/>
  <c r="G36" i="26"/>
  <c r="G42" i="26" s="1"/>
  <c r="I55" i="26"/>
  <c r="I58" i="26" s="1"/>
  <c r="J51" i="26"/>
  <c r="I59" i="26"/>
  <c r="I19" i="24"/>
  <c r="L51" i="12"/>
  <c r="K59" i="12"/>
  <c r="J52" i="12"/>
  <c r="I55" i="12"/>
  <c r="I58" i="12" s="1"/>
  <c r="M51" i="22"/>
  <c r="L59" i="22"/>
  <c r="L55" i="22"/>
  <c r="L58" i="22" s="1"/>
  <c r="BE84" i="24"/>
  <c r="J52" i="1"/>
  <c r="I55" i="1"/>
  <c r="I58" i="1" s="1"/>
  <c r="L51" i="1"/>
  <c r="K59" i="1"/>
  <c r="K60" i="1" s="1"/>
  <c r="L51" i="23"/>
  <c r="K59" i="23"/>
  <c r="K55" i="23"/>
  <c r="K58" i="23" s="1"/>
  <c r="L59" i="11"/>
  <c r="M51" i="11"/>
  <c r="L55" i="11"/>
  <c r="L58" i="11" s="1"/>
  <c r="BE84" i="26"/>
  <c r="J13" i="24"/>
  <c r="J14" i="24" s="1"/>
  <c r="J17" i="24" s="1"/>
  <c r="J30" i="24" s="1"/>
  <c r="FR89" i="24"/>
  <c r="FR89" i="12"/>
  <c r="H36" i="24"/>
  <c r="I28" i="24"/>
  <c r="F36" i="9"/>
  <c r="F42" i="9" s="1"/>
  <c r="G28" i="9"/>
  <c r="G19" i="9"/>
  <c r="FR89" i="8"/>
  <c r="I13" i="11"/>
  <c r="I14" i="11" s="1"/>
  <c r="I17" i="11" s="1"/>
  <c r="FR89" i="26"/>
  <c r="M52" i="8"/>
  <c r="L55" i="8"/>
  <c r="L58" i="8" s="1"/>
  <c r="FR89" i="25"/>
  <c r="BK59" i="1" l="1"/>
  <c r="BJ60" i="1"/>
  <c r="L59" i="25"/>
  <c r="M51" i="25"/>
  <c r="M55" i="25" s="1"/>
  <c r="M58" i="25" s="1"/>
  <c r="K59" i="25"/>
  <c r="K55" i="25"/>
  <c r="K58" i="25" s="1"/>
  <c r="I19" i="21"/>
  <c r="H42" i="24"/>
  <c r="I30" i="21"/>
  <c r="J13" i="21" s="1"/>
  <c r="J14" i="21" s="1"/>
  <c r="J17" i="21" s="1"/>
  <c r="I18" i="21"/>
  <c r="I18" i="11"/>
  <c r="I28" i="21"/>
  <c r="I36" i="21" s="1"/>
  <c r="I42" i="21" s="1"/>
  <c r="CT53" i="1"/>
  <c r="CU53" i="1" s="1"/>
  <c r="CV53" i="1" s="1"/>
  <c r="H19" i="22"/>
  <c r="CF82" i="22"/>
  <c r="CD82" i="26"/>
  <c r="CF52" i="9"/>
  <c r="CG52" i="9" s="1"/>
  <c r="CH52" i="9" s="1"/>
  <c r="CI52" i="9" s="1"/>
  <c r="CJ52" i="9" s="1"/>
  <c r="CK52" i="9" s="1"/>
  <c r="CL52" i="9" s="1"/>
  <c r="CF82" i="9"/>
  <c r="CF82" i="25"/>
  <c r="CD81" i="21"/>
  <c r="BW82" i="12"/>
  <c r="CR82" i="23"/>
  <c r="BU52" i="23"/>
  <c r="BV52" i="23" s="1"/>
  <c r="BW52" i="23" s="1"/>
  <c r="BX52" i="23" s="1"/>
  <c r="BY52" i="23" s="1"/>
  <c r="BZ52" i="23" s="1"/>
  <c r="CA52" i="23" s="1"/>
  <c r="CB52" i="23" s="1"/>
  <c r="CC52" i="23" s="1"/>
  <c r="CT82" i="24"/>
  <c r="I13" i="22"/>
  <c r="I14" i="22" s="1"/>
  <c r="I17" i="22" s="1"/>
  <c r="I30" i="22" s="1"/>
  <c r="H18" i="22"/>
  <c r="G36" i="22"/>
  <c r="G42" i="22" s="1"/>
  <c r="H28" i="22"/>
  <c r="P51" i="21"/>
  <c r="O59" i="21"/>
  <c r="O55" i="21"/>
  <c r="O58" i="21" s="1"/>
  <c r="G28" i="8"/>
  <c r="G36" i="8" s="1"/>
  <c r="G42" i="8" s="1"/>
  <c r="H18" i="23"/>
  <c r="G13" i="1"/>
  <c r="G14" i="1" s="1"/>
  <c r="G17" i="1" s="1"/>
  <c r="G30" i="1" s="1"/>
  <c r="G18" i="2"/>
  <c r="G19" i="2"/>
  <c r="G28" i="2"/>
  <c r="G30" i="2"/>
  <c r="G18" i="8"/>
  <c r="G30" i="8"/>
  <c r="I13" i="23"/>
  <c r="I14" i="23" s="1"/>
  <c r="I17" i="23" s="1"/>
  <c r="I30" i="23" s="1"/>
  <c r="H28" i="23"/>
  <c r="H19" i="23"/>
  <c r="I30" i="11"/>
  <c r="J13" i="11" s="1"/>
  <c r="J14" i="11" s="1"/>
  <c r="J17" i="11" s="1"/>
  <c r="H28" i="25"/>
  <c r="H19" i="25"/>
  <c r="H18" i="25"/>
  <c r="H30" i="25"/>
  <c r="H13" i="12"/>
  <c r="H14" i="12" s="1"/>
  <c r="H17" i="12" s="1"/>
  <c r="H30" i="12" s="1"/>
  <c r="H18" i="26"/>
  <c r="H30" i="26"/>
  <c r="I13" i="26" s="1"/>
  <c r="I14" i="26" s="1"/>
  <c r="I17" i="26" s="1"/>
  <c r="BE83" i="21"/>
  <c r="K52" i="24"/>
  <c r="J55" i="24"/>
  <c r="J58" i="24" s="1"/>
  <c r="N59" i="24"/>
  <c r="O51" i="24"/>
  <c r="L51" i="2"/>
  <c r="K59" i="2"/>
  <c r="K55" i="2"/>
  <c r="K58" i="2" s="1"/>
  <c r="K51" i="9"/>
  <c r="J55" i="9"/>
  <c r="J58" i="9" s="1"/>
  <c r="J59" i="9"/>
  <c r="J18" i="24"/>
  <c r="BE84" i="1"/>
  <c r="H19" i="26"/>
  <c r="BE84" i="9"/>
  <c r="J55" i="26"/>
  <c r="J58" i="26" s="1"/>
  <c r="J59" i="26"/>
  <c r="K51" i="26"/>
  <c r="N51" i="8"/>
  <c r="M59" i="8"/>
  <c r="H28" i="26"/>
  <c r="I19" i="11"/>
  <c r="M51" i="12"/>
  <c r="L59" i="12"/>
  <c r="K52" i="12"/>
  <c r="J55" i="12"/>
  <c r="J58" i="12" s="1"/>
  <c r="J19" i="24"/>
  <c r="M59" i="22"/>
  <c r="M55" i="22"/>
  <c r="M58" i="22" s="1"/>
  <c r="N51" i="22"/>
  <c r="M55" i="11"/>
  <c r="M58" i="11" s="1"/>
  <c r="N51" i="11"/>
  <c r="M59" i="11"/>
  <c r="L59" i="23"/>
  <c r="L55" i="23"/>
  <c r="L58" i="23" s="1"/>
  <c r="M51" i="23"/>
  <c r="L59" i="1"/>
  <c r="L60" i="1" s="1"/>
  <c r="M51" i="1"/>
  <c r="J55" i="1"/>
  <c r="J58" i="1" s="1"/>
  <c r="K52" i="1"/>
  <c r="BL84" i="8"/>
  <c r="M55" i="8"/>
  <c r="M58" i="8" s="1"/>
  <c r="N52" i="8"/>
  <c r="BL84" i="22"/>
  <c r="I36" i="24"/>
  <c r="J28" i="24"/>
  <c r="I28" i="11"/>
  <c r="H13" i="9"/>
  <c r="H14" i="9" s="1"/>
  <c r="H17" i="9" s="1"/>
  <c r="H18" i="9" s="1"/>
  <c r="BL84" i="2"/>
  <c r="BL84" i="25"/>
  <c r="BL84" i="23"/>
  <c r="G36" i="9"/>
  <c r="G42" i="9" s="1"/>
  <c r="BL84" i="11"/>
  <c r="BL84" i="12"/>
  <c r="K13" i="24"/>
  <c r="K14" i="24" s="1"/>
  <c r="K17" i="24" s="1"/>
  <c r="K30" i="24" s="1"/>
  <c r="BL59" i="1" l="1"/>
  <c r="BK60" i="1"/>
  <c r="N51" i="25"/>
  <c r="N55" i="25" s="1"/>
  <c r="N58" i="25" s="1"/>
  <c r="M59" i="25"/>
  <c r="J19" i="21"/>
  <c r="I42" i="24"/>
  <c r="J30" i="21"/>
  <c r="K13" i="21" s="1"/>
  <c r="K14" i="21" s="1"/>
  <c r="K17" i="21" s="1"/>
  <c r="J18" i="21"/>
  <c r="J28" i="21"/>
  <c r="J36" i="21" s="1"/>
  <c r="J42" i="21" s="1"/>
  <c r="CD82" i="12"/>
  <c r="CK82" i="26"/>
  <c r="CF82" i="11"/>
  <c r="CW53" i="1"/>
  <c r="CX53" i="1" s="1"/>
  <c r="CD52" i="23"/>
  <c r="CE52" i="23" s="1"/>
  <c r="CF52" i="23" s="1"/>
  <c r="CG52" i="23" s="1"/>
  <c r="CH52" i="23" s="1"/>
  <c r="CI52" i="23" s="1"/>
  <c r="CJ52" i="23" s="1"/>
  <c r="CK52" i="23" s="1"/>
  <c r="CL52" i="23" s="1"/>
  <c r="CM52" i="23" s="1"/>
  <c r="CN52" i="23" s="1"/>
  <c r="CO52" i="23" s="1"/>
  <c r="CP52" i="23" s="1"/>
  <c r="CQ52" i="23" s="1"/>
  <c r="CR52" i="23" s="1"/>
  <c r="CS52" i="23" s="1"/>
  <c r="CK82" i="25"/>
  <c r="DF82" i="24"/>
  <c r="CW81" i="21"/>
  <c r="CR82" i="9"/>
  <c r="CM52" i="9"/>
  <c r="CN52" i="9" s="1"/>
  <c r="CO52" i="9" s="1"/>
  <c r="CP52" i="9" s="1"/>
  <c r="CQ52" i="9" s="1"/>
  <c r="CT82" i="22"/>
  <c r="I18" i="22"/>
  <c r="I19" i="22"/>
  <c r="J13" i="22"/>
  <c r="J14" i="22" s="1"/>
  <c r="J17" i="22" s="1"/>
  <c r="J30" i="22" s="1"/>
  <c r="H36" i="22"/>
  <c r="H42" i="22" s="1"/>
  <c r="I28" i="22"/>
  <c r="P59" i="21"/>
  <c r="Q51" i="21"/>
  <c r="P55" i="21"/>
  <c r="P58" i="21" s="1"/>
  <c r="I19" i="23"/>
  <c r="H13" i="1"/>
  <c r="H14" i="1" s="1"/>
  <c r="H17" i="1" s="1"/>
  <c r="H30" i="1" s="1"/>
  <c r="G18" i="1"/>
  <c r="G28" i="1"/>
  <c r="G19" i="1"/>
  <c r="H13" i="2"/>
  <c r="H14" i="2" s="1"/>
  <c r="H17" i="2" s="1"/>
  <c r="H30" i="2" s="1"/>
  <c r="G36" i="2"/>
  <c r="G42" i="2" s="1"/>
  <c r="H13" i="8"/>
  <c r="H14" i="8" s="1"/>
  <c r="H17" i="8" s="1"/>
  <c r="J13" i="23"/>
  <c r="J14" i="23" s="1"/>
  <c r="J17" i="23" s="1"/>
  <c r="H36" i="23"/>
  <c r="H42" i="23" s="1"/>
  <c r="I28" i="23"/>
  <c r="I18" i="23"/>
  <c r="H30" i="9"/>
  <c r="J30" i="11"/>
  <c r="K13" i="11" s="1"/>
  <c r="K14" i="11" s="1"/>
  <c r="K17" i="11" s="1"/>
  <c r="H36" i="25"/>
  <c r="H42" i="25" s="1"/>
  <c r="I13" i="25"/>
  <c r="I14" i="25" s="1"/>
  <c r="I17" i="25" s="1"/>
  <c r="I18" i="25" s="1"/>
  <c r="I13" i="12"/>
  <c r="I14" i="12" s="1"/>
  <c r="I17" i="12" s="1"/>
  <c r="I30" i="12" s="1"/>
  <c r="H18" i="12"/>
  <c r="H28" i="12"/>
  <c r="H19" i="12"/>
  <c r="I30" i="26"/>
  <c r="P51" i="24"/>
  <c r="O59" i="24"/>
  <c r="L52" i="24"/>
  <c r="K55" i="24"/>
  <c r="K58" i="24" s="1"/>
  <c r="K19" i="24"/>
  <c r="L59" i="2"/>
  <c r="M51" i="2"/>
  <c r="L55" i="2"/>
  <c r="L58" i="2" s="1"/>
  <c r="K59" i="9"/>
  <c r="K55" i="9"/>
  <c r="K58" i="9" s="1"/>
  <c r="L51" i="9"/>
  <c r="I19" i="26"/>
  <c r="I18" i="26"/>
  <c r="J19" i="11"/>
  <c r="L51" i="26"/>
  <c r="K59" i="26"/>
  <c r="K55" i="26"/>
  <c r="K58" i="26" s="1"/>
  <c r="N59" i="8"/>
  <c r="O51" i="8"/>
  <c r="H28" i="9"/>
  <c r="H36" i="9" s="1"/>
  <c r="H42" i="9" s="1"/>
  <c r="H36" i="26"/>
  <c r="H42" i="26" s="1"/>
  <c r="I28" i="26"/>
  <c r="M59" i="12"/>
  <c r="N51" i="12"/>
  <c r="L52" i="12"/>
  <c r="K55" i="12"/>
  <c r="K58" i="12" s="1"/>
  <c r="L13" i="24"/>
  <c r="L14" i="24" s="1"/>
  <c r="L17" i="24" s="1"/>
  <c r="L30" i="24" s="1"/>
  <c r="N55" i="22"/>
  <c r="N58" i="22" s="1"/>
  <c r="N59" i="22"/>
  <c r="O51" i="22"/>
  <c r="BL84" i="24"/>
  <c r="L52" i="1"/>
  <c r="K55" i="1"/>
  <c r="K58" i="1" s="1"/>
  <c r="N51" i="1"/>
  <c r="M59" i="1"/>
  <c r="M60" i="1" s="1"/>
  <c r="M55" i="23"/>
  <c r="M58" i="23" s="1"/>
  <c r="N51" i="23"/>
  <c r="M59" i="23"/>
  <c r="O51" i="11"/>
  <c r="N55" i="11"/>
  <c r="N58" i="11" s="1"/>
  <c r="N59" i="11"/>
  <c r="BL84" i="26"/>
  <c r="K18" i="24"/>
  <c r="J18" i="11"/>
  <c r="O52" i="8"/>
  <c r="N55" i="8"/>
  <c r="N58" i="8" s="1"/>
  <c r="J28" i="11"/>
  <c r="I36" i="11"/>
  <c r="I42" i="11" s="1"/>
  <c r="J36" i="24"/>
  <c r="K28" i="24"/>
  <c r="H19" i="9"/>
  <c r="BM59" i="1" l="1"/>
  <c r="BL60" i="1"/>
  <c r="O51" i="25"/>
  <c r="O59" i="25" s="1"/>
  <c r="N59" i="25"/>
  <c r="J42" i="24"/>
  <c r="K18" i="21"/>
  <c r="K19" i="21"/>
  <c r="K30" i="21"/>
  <c r="L13" i="21" s="1"/>
  <c r="L14" i="21" s="1"/>
  <c r="L17" i="21" s="1"/>
  <c r="K28" i="21"/>
  <c r="K36" i="21" s="1"/>
  <c r="K42" i="21" s="1"/>
  <c r="CR52" i="9"/>
  <c r="CS52" i="9" s="1"/>
  <c r="CT52" i="9" s="1"/>
  <c r="CU52" i="9" s="1"/>
  <c r="CV52" i="9" s="1"/>
  <c r="DA81" i="21"/>
  <c r="CM82" i="25"/>
  <c r="CY53" i="1"/>
  <c r="CZ53" i="1" s="1"/>
  <c r="DA53" i="1" s="1"/>
  <c r="DB53" i="1" s="1"/>
  <c r="CY82" i="26"/>
  <c r="CY82" i="22"/>
  <c r="DF82" i="9"/>
  <c r="CT52" i="23"/>
  <c r="CU52" i="23" s="1"/>
  <c r="CV52" i="23" s="1"/>
  <c r="CK82" i="11"/>
  <c r="CM82" i="12"/>
  <c r="J19" i="22"/>
  <c r="J18" i="22"/>
  <c r="K13" i="22"/>
  <c r="K14" i="22" s="1"/>
  <c r="K17" i="22" s="1"/>
  <c r="K30" i="22" s="1"/>
  <c r="I36" i="22"/>
  <c r="I42" i="22" s="1"/>
  <c r="J28" i="22"/>
  <c r="Q55" i="21"/>
  <c r="Q58" i="21" s="1"/>
  <c r="R51" i="21"/>
  <c r="Q59" i="21"/>
  <c r="J19" i="23"/>
  <c r="H18" i="2"/>
  <c r="I19" i="12"/>
  <c r="J18" i="23"/>
  <c r="I13" i="1"/>
  <c r="I14" i="1" s="1"/>
  <c r="I17" i="1" s="1"/>
  <c r="H28" i="1"/>
  <c r="G36" i="1"/>
  <c r="G42" i="1" s="1"/>
  <c r="H19" i="1"/>
  <c r="H18" i="1"/>
  <c r="I13" i="2"/>
  <c r="I14" i="2" s="1"/>
  <c r="I17" i="2" s="1"/>
  <c r="I30" i="2" s="1"/>
  <c r="H28" i="2"/>
  <c r="H19" i="2"/>
  <c r="H19" i="8"/>
  <c r="H28" i="8"/>
  <c r="H18" i="8"/>
  <c r="H30" i="8"/>
  <c r="I36" i="23"/>
  <c r="I42" i="23" s="1"/>
  <c r="J28" i="23"/>
  <c r="J30" i="23"/>
  <c r="K30" i="11"/>
  <c r="L13" i="11" s="1"/>
  <c r="L14" i="11" s="1"/>
  <c r="L17" i="11" s="1"/>
  <c r="I30" i="25"/>
  <c r="I28" i="25"/>
  <c r="I19" i="25"/>
  <c r="J13" i="12"/>
  <c r="J14" i="12" s="1"/>
  <c r="J17" i="12" s="1"/>
  <c r="J30" i="12" s="1"/>
  <c r="I28" i="12"/>
  <c r="H36" i="12"/>
  <c r="H42" i="12" s="1"/>
  <c r="I18" i="12"/>
  <c r="J13" i="26"/>
  <c r="J14" i="26" s="1"/>
  <c r="J17" i="26" s="1"/>
  <c r="J18" i="26" s="1"/>
  <c r="BL83" i="21"/>
  <c r="M52" i="24"/>
  <c r="L55" i="24"/>
  <c r="L58" i="24" s="1"/>
  <c r="P59" i="24"/>
  <c r="Q51" i="24"/>
  <c r="K19" i="11"/>
  <c r="M59" i="2"/>
  <c r="N51" i="2"/>
  <c r="M55" i="2"/>
  <c r="M58" i="2" s="1"/>
  <c r="L55" i="9"/>
  <c r="L58" i="9" s="1"/>
  <c r="M51" i="9"/>
  <c r="L59" i="9"/>
  <c r="BL84" i="9"/>
  <c r="BL84" i="1"/>
  <c r="L55" i="26"/>
  <c r="L58" i="26" s="1"/>
  <c r="M51" i="26"/>
  <c r="L59" i="26"/>
  <c r="I36" i="26"/>
  <c r="I42" i="26" s="1"/>
  <c r="O59" i="8"/>
  <c r="P51" i="8"/>
  <c r="N59" i="12"/>
  <c r="O51" i="12"/>
  <c r="M52" i="12"/>
  <c r="L55" i="12"/>
  <c r="L58" i="12" s="1"/>
  <c r="P51" i="22"/>
  <c r="O59" i="22"/>
  <c r="O55" i="22"/>
  <c r="O58" i="22" s="1"/>
  <c r="O51" i="1"/>
  <c r="N59" i="1"/>
  <c r="N60" i="1" s="1"/>
  <c r="M52" i="1"/>
  <c r="L55" i="1"/>
  <c r="L58" i="1" s="1"/>
  <c r="O55" i="11"/>
  <c r="O58" i="11" s="1"/>
  <c r="O59" i="11"/>
  <c r="P51" i="11"/>
  <c r="N59" i="23"/>
  <c r="N55" i="23"/>
  <c r="N58" i="23" s="1"/>
  <c r="O51" i="23"/>
  <c r="M13" i="24"/>
  <c r="M14" i="24" s="1"/>
  <c r="M17" i="24" s="1"/>
  <c r="M30" i="24" s="1"/>
  <c r="L28" i="24"/>
  <c r="K36" i="24"/>
  <c r="J36" i="11"/>
  <c r="J42" i="11" s="1"/>
  <c r="K28" i="11"/>
  <c r="I13" i="9"/>
  <c r="I14" i="9" s="1"/>
  <c r="I17" i="9" s="1"/>
  <c r="I30" i="9" s="1"/>
  <c r="L18" i="24"/>
  <c r="L19" i="24"/>
  <c r="P52" i="8"/>
  <c r="O55" i="8"/>
  <c r="O58" i="8" s="1"/>
  <c r="K18" i="11"/>
  <c r="I25" i="1" l="1"/>
  <c r="I19" i="1" s="1"/>
  <c r="BN59" i="1"/>
  <c r="BM60" i="1"/>
  <c r="O55" i="25"/>
  <c r="O58" i="25" s="1"/>
  <c r="P51" i="25"/>
  <c r="Q51" i="25" s="1"/>
  <c r="K42" i="24"/>
  <c r="L19" i="21"/>
  <c r="L18" i="21"/>
  <c r="L30" i="21"/>
  <c r="M13" i="21" s="1"/>
  <c r="M14" i="21" s="1"/>
  <c r="M17" i="21" s="1"/>
  <c r="L28" i="21"/>
  <c r="L36" i="21" s="1"/>
  <c r="L42" i="21" s="1"/>
  <c r="K19" i="22"/>
  <c r="CY82" i="12"/>
  <c r="CW52" i="23"/>
  <c r="CX52" i="23" s="1"/>
  <c r="DC53" i="1"/>
  <c r="DD53" i="1" s="1"/>
  <c r="DE53" i="1" s="1"/>
  <c r="CM82" i="11"/>
  <c r="DA82" i="26"/>
  <c r="DA82" i="25"/>
  <c r="CW52" i="9"/>
  <c r="CX52" i="9" s="1"/>
  <c r="CY52" i="9" s="1"/>
  <c r="CZ52" i="9" s="1"/>
  <c r="DA52" i="9" s="1"/>
  <c r="DB52" i="9" s="1"/>
  <c r="DC52" i="9" s="1"/>
  <c r="DD52" i="9" s="1"/>
  <c r="DE52" i="9" s="1"/>
  <c r="DF52" i="9" s="1"/>
  <c r="DG52" i="9" s="1"/>
  <c r="DH52" i="9" s="1"/>
  <c r="DI52" i="9" s="1"/>
  <c r="DJ52" i="9" s="1"/>
  <c r="DK52" i="9" s="1"/>
  <c r="DL52" i="9" s="1"/>
  <c r="DM52" i="9" s="1"/>
  <c r="DN52" i="9" s="1"/>
  <c r="DO52" i="9" s="1"/>
  <c r="DP52" i="9" s="1"/>
  <c r="DQ52" i="9" s="1"/>
  <c r="DR52" i="9" s="1"/>
  <c r="DS52" i="9" s="1"/>
  <c r="DT52" i="9" s="1"/>
  <c r="DU52" i="9" s="1"/>
  <c r="DV52" i="9" s="1"/>
  <c r="DW52" i="9" s="1"/>
  <c r="DX52" i="9" s="1"/>
  <c r="DY52" i="9" s="1"/>
  <c r="DZ52" i="9" s="1"/>
  <c r="EA52" i="9" s="1"/>
  <c r="EB52" i="9" s="1"/>
  <c r="EC52" i="9" s="1"/>
  <c r="ED52" i="9" s="1"/>
  <c r="EE52" i="9" s="1"/>
  <c r="EF52" i="9" s="1"/>
  <c r="EG52" i="9" s="1"/>
  <c r="EH52" i="9" s="1"/>
  <c r="EI52" i="9" s="1"/>
  <c r="EJ52" i="9" s="1"/>
  <c r="EK52" i="9" s="1"/>
  <c r="EL52" i="9" s="1"/>
  <c r="EM52" i="9" s="1"/>
  <c r="EN52" i="9" s="1"/>
  <c r="EO52" i="9" s="1"/>
  <c r="EP52" i="9" s="1"/>
  <c r="EQ52" i="9" s="1"/>
  <c r="ER52" i="9" s="1"/>
  <c r="ES52" i="9" s="1"/>
  <c r="ET52" i="9" s="1"/>
  <c r="EU52" i="9" s="1"/>
  <c r="EV52" i="9" s="1"/>
  <c r="EW52" i="9" s="1"/>
  <c r="EX52" i="9" s="1"/>
  <c r="EY52" i="9" s="1"/>
  <c r="EZ52" i="9" s="1"/>
  <c r="FA52" i="9" s="1"/>
  <c r="FB52" i="9" s="1"/>
  <c r="FC52" i="9" s="1"/>
  <c r="FD52" i="9" s="1"/>
  <c r="FE52" i="9" s="1"/>
  <c r="FF52" i="9" s="1"/>
  <c r="FG52" i="9" s="1"/>
  <c r="FH52" i="9" s="1"/>
  <c r="FI52" i="9" s="1"/>
  <c r="FJ52" i="9" s="1"/>
  <c r="FK52" i="9" s="1"/>
  <c r="FL52" i="9" s="1"/>
  <c r="FM52" i="9" s="1"/>
  <c r="FN52" i="9" s="1"/>
  <c r="FO52" i="9" s="1"/>
  <c r="FP52" i="9" s="1"/>
  <c r="FQ52" i="9" s="1"/>
  <c r="FR52" i="9" s="1"/>
  <c r="FS52" i="9" s="1"/>
  <c r="K18" i="22"/>
  <c r="L13" i="22"/>
  <c r="L14" i="22" s="1"/>
  <c r="L17" i="22" s="1"/>
  <c r="J36" i="22"/>
  <c r="J42" i="22" s="1"/>
  <c r="K28" i="22"/>
  <c r="J28" i="26"/>
  <c r="J36" i="26" s="1"/>
  <c r="J42" i="26" s="1"/>
  <c r="I18" i="1"/>
  <c r="R55" i="21"/>
  <c r="R58" i="21" s="1"/>
  <c r="R59" i="21"/>
  <c r="S51" i="21"/>
  <c r="J18" i="12"/>
  <c r="J19" i="12"/>
  <c r="I19" i="2"/>
  <c r="H36" i="1"/>
  <c r="H42" i="1" s="1"/>
  <c r="J13" i="2"/>
  <c r="J14" i="2" s="1"/>
  <c r="J17" i="2" s="1"/>
  <c r="J30" i="2" s="1"/>
  <c r="H36" i="2"/>
  <c r="H42" i="2" s="1"/>
  <c r="I28" i="2"/>
  <c r="I18" i="2"/>
  <c r="I13" i="8"/>
  <c r="I14" i="8" s="1"/>
  <c r="I17" i="8" s="1"/>
  <c r="I18" i="8" s="1"/>
  <c r="H36" i="8"/>
  <c r="H42" i="8" s="1"/>
  <c r="K13" i="23"/>
  <c r="K14" i="23" s="1"/>
  <c r="K17" i="23" s="1"/>
  <c r="K28" i="23" s="1"/>
  <c r="J36" i="23"/>
  <c r="J42" i="23" s="1"/>
  <c r="L30" i="11"/>
  <c r="J13" i="25"/>
  <c r="J14" i="25" s="1"/>
  <c r="J17" i="25" s="1"/>
  <c r="J18" i="25" s="1"/>
  <c r="I36" i="25"/>
  <c r="I42" i="25" s="1"/>
  <c r="K13" i="12"/>
  <c r="K14" i="12" s="1"/>
  <c r="K17" i="12" s="1"/>
  <c r="K30" i="12" s="1"/>
  <c r="J28" i="12"/>
  <c r="I36" i="12"/>
  <c r="I42" i="12" s="1"/>
  <c r="J19" i="26"/>
  <c r="J30" i="26"/>
  <c r="Q59" i="24"/>
  <c r="R51" i="24"/>
  <c r="N52" i="24"/>
  <c r="M55" i="24"/>
  <c r="M58" i="24" s="1"/>
  <c r="L19" i="11"/>
  <c r="M19" i="24"/>
  <c r="M18" i="24"/>
  <c r="N55" i="2"/>
  <c r="N58" i="2" s="1"/>
  <c r="O51" i="2"/>
  <c r="N59" i="2"/>
  <c r="N51" i="9"/>
  <c r="M59" i="9"/>
  <c r="M55" i="9"/>
  <c r="M58" i="9" s="1"/>
  <c r="M55" i="26"/>
  <c r="M58" i="26" s="1"/>
  <c r="N51" i="26"/>
  <c r="M59" i="26"/>
  <c r="Q51" i="8"/>
  <c r="P59" i="8"/>
  <c r="N52" i="12"/>
  <c r="M55" i="12"/>
  <c r="M58" i="12" s="1"/>
  <c r="L18" i="11"/>
  <c r="P51" i="12"/>
  <c r="O59" i="12"/>
  <c r="Q51" i="22"/>
  <c r="P59" i="22"/>
  <c r="P55" i="22"/>
  <c r="P58" i="22" s="1"/>
  <c r="Q51" i="11"/>
  <c r="P55" i="11"/>
  <c r="P58" i="11" s="1"/>
  <c r="P59" i="11"/>
  <c r="P51" i="23"/>
  <c r="O59" i="23"/>
  <c r="O55" i="23"/>
  <c r="O58" i="23" s="1"/>
  <c r="M55" i="1"/>
  <c r="M58" i="1" s="1"/>
  <c r="N52" i="1"/>
  <c r="O59" i="1"/>
  <c r="O60" i="1" s="1"/>
  <c r="P51" i="1"/>
  <c r="N13" i="24"/>
  <c r="N14" i="24" s="1"/>
  <c r="N17" i="24" s="1"/>
  <c r="N30" i="24" s="1"/>
  <c r="BU84" i="22"/>
  <c r="P55" i="8"/>
  <c r="P58" i="8" s="1"/>
  <c r="Q52" i="8"/>
  <c r="BU84" i="8"/>
  <c r="I18" i="9"/>
  <c r="I28" i="9"/>
  <c r="K36" i="11"/>
  <c r="K42" i="11" s="1"/>
  <c r="L28" i="11"/>
  <c r="BU84" i="12"/>
  <c r="BU84" i="11"/>
  <c r="I19" i="9"/>
  <c r="J13" i="9"/>
  <c r="J14" i="9" s="1"/>
  <c r="J17" i="9" s="1"/>
  <c r="J30" i="9" s="1"/>
  <c r="BU84" i="25"/>
  <c r="BU84" i="2"/>
  <c r="L36" i="24"/>
  <c r="M28" i="24"/>
  <c r="BU84" i="23"/>
  <c r="I28" i="1" l="1"/>
  <c r="I26" i="1"/>
  <c r="I41" i="1"/>
  <c r="I30" i="1"/>
  <c r="J13" i="1" s="1"/>
  <c r="J14" i="1" s="1"/>
  <c r="J17" i="1" s="1"/>
  <c r="BO59" i="1"/>
  <c r="BN60" i="1"/>
  <c r="P59" i="25"/>
  <c r="P55" i="25"/>
  <c r="P58" i="25" s="1"/>
  <c r="L42" i="24"/>
  <c r="M19" i="21"/>
  <c r="M18" i="21"/>
  <c r="M28" i="21"/>
  <c r="M36" i="21" s="1"/>
  <c r="M42" i="21" s="1"/>
  <c r="M30" i="21"/>
  <c r="N13" i="21" s="1"/>
  <c r="N14" i="21" s="1"/>
  <c r="N17" i="21" s="1"/>
  <c r="L19" i="22"/>
  <c r="CY52" i="23"/>
  <c r="CZ52" i="23" s="1"/>
  <c r="DF53" i="1"/>
  <c r="DG53" i="1" s="1"/>
  <c r="DH53" i="1" s="1"/>
  <c r="DI53" i="1" s="1"/>
  <c r="DJ53" i="1" s="1"/>
  <c r="DK53" i="1" s="1"/>
  <c r="DL53" i="1" s="1"/>
  <c r="DM53" i="1" s="1"/>
  <c r="DN53" i="1" s="1"/>
  <c r="DO53" i="1" s="1"/>
  <c r="DP53" i="1" s="1"/>
  <c r="DQ53" i="1" s="1"/>
  <c r="DR53" i="1" s="1"/>
  <c r="DS53" i="1" s="1"/>
  <c r="DT53" i="1" s="1"/>
  <c r="DU53" i="1" s="1"/>
  <c r="DV53" i="1" s="1"/>
  <c r="DW53" i="1" s="1"/>
  <c r="DX53" i="1" s="1"/>
  <c r="DY53" i="1" s="1"/>
  <c r="DZ53" i="1" s="1"/>
  <c r="EA53" i="1" s="1"/>
  <c r="EB53" i="1" s="1"/>
  <c r="EC53" i="1" s="1"/>
  <c r="ED53" i="1" s="1"/>
  <c r="EE53" i="1" s="1"/>
  <c r="EF53" i="1" s="1"/>
  <c r="EG53" i="1" s="1"/>
  <c r="EH53" i="1" s="1"/>
  <c r="EI53" i="1" s="1"/>
  <c r="EJ53" i="1" s="1"/>
  <c r="EK53" i="1" s="1"/>
  <c r="EL53" i="1" s="1"/>
  <c r="EM53" i="1" s="1"/>
  <c r="EN53" i="1" s="1"/>
  <c r="EO53" i="1" s="1"/>
  <c r="EP53" i="1" s="1"/>
  <c r="EQ53" i="1" s="1"/>
  <c r="ER53" i="1" s="1"/>
  <c r="ES53" i="1" s="1"/>
  <c r="ET53" i="1" s="1"/>
  <c r="EU53" i="1" s="1"/>
  <c r="EV53" i="1" s="1"/>
  <c r="EW53" i="1" s="1"/>
  <c r="EX53" i="1" s="1"/>
  <c r="EY53" i="1" s="1"/>
  <c r="EZ53" i="1" s="1"/>
  <c r="FA53" i="1" s="1"/>
  <c r="FB53" i="1" s="1"/>
  <c r="FC53" i="1" s="1"/>
  <c r="FD53" i="1" s="1"/>
  <c r="FE53" i="1" s="1"/>
  <c r="FF53" i="1" s="1"/>
  <c r="FG53" i="1" s="1"/>
  <c r="FH53" i="1" s="1"/>
  <c r="FI53" i="1" s="1"/>
  <c r="FJ53" i="1" s="1"/>
  <c r="FK53" i="1" s="1"/>
  <c r="FL53" i="1" s="1"/>
  <c r="FM53" i="1" s="1"/>
  <c r="FN53" i="1" s="1"/>
  <c r="FO53" i="1" s="1"/>
  <c r="FP53" i="1" s="1"/>
  <c r="FQ53" i="1" s="1"/>
  <c r="FR53" i="1" s="1"/>
  <c r="FS53" i="1" s="1"/>
  <c r="CR82" i="11"/>
  <c r="L18" i="22"/>
  <c r="L30" i="22"/>
  <c r="M13" i="22" s="1"/>
  <c r="M14" i="22" s="1"/>
  <c r="M17" i="22" s="1"/>
  <c r="K36" i="22"/>
  <c r="K42" i="22" s="1"/>
  <c r="L28" i="22"/>
  <c r="S59" i="21"/>
  <c r="T51" i="21"/>
  <c r="S55" i="21"/>
  <c r="S58" i="21" s="1"/>
  <c r="J18" i="2"/>
  <c r="J19" i="2"/>
  <c r="K19" i="12"/>
  <c r="J28" i="25"/>
  <c r="J36" i="25" s="1"/>
  <c r="J42" i="25" s="1"/>
  <c r="I28" i="8"/>
  <c r="I36" i="8" s="1"/>
  <c r="I42" i="8" s="1"/>
  <c r="I19" i="8"/>
  <c r="I36" i="1"/>
  <c r="I42" i="1" s="1"/>
  <c r="K13" i="2"/>
  <c r="K14" i="2" s="1"/>
  <c r="K17" i="2" s="1"/>
  <c r="K30" i="2" s="1"/>
  <c r="I36" i="2"/>
  <c r="I42" i="2" s="1"/>
  <c r="J28" i="2"/>
  <c r="I30" i="8"/>
  <c r="K36" i="23"/>
  <c r="K42" i="23" s="1"/>
  <c r="K19" i="23"/>
  <c r="K18" i="23"/>
  <c r="K30" i="23"/>
  <c r="J30" i="25"/>
  <c r="J19" i="25"/>
  <c r="L13" i="12"/>
  <c r="L14" i="12" s="1"/>
  <c r="L17" i="12" s="1"/>
  <c r="L30" i="12" s="1"/>
  <c r="J36" i="12"/>
  <c r="J42" i="12" s="1"/>
  <c r="K28" i="12"/>
  <c r="K18" i="12"/>
  <c r="K13" i="26"/>
  <c r="K14" i="26" s="1"/>
  <c r="K17" i="26" s="1"/>
  <c r="K30" i="26" s="1"/>
  <c r="O52" i="24"/>
  <c r="N55" i="24"/>
  <c r="N58" i="24" s="1"/>
  <c r="R59" i="24"/>
  <c r="S51" i="24"/>
  <c r="P51" i="2"/>
  <c r="O55" i="2"/>
  <c r="O58" i="2" s="1"/>
  <c r="O59" i="2"/>
  <c r="N19" i="24"/>
  <c r="O51" i="9"/>
  <c r="N55" i="9"/>
  <c r="N58" i="9" s="1"/>
  <c r="N59" i="9"/>
  <c r="N18" i="24"/>
  <c r="Q59" i="8"/>
  <c r="R51" i="8"/>
  <c r="O51" i="26"/>
  <c r="N55" i="26"/>
  <c r="N58" i="26" s="1"/>
  <c r="N59" i="26"/>
  <c r="Q51" i="12"/>
  <c r="P59" i="12"/>
  <c r="O52" i="12"/>
  <c r="N55" i="12"/>
  <c r="N58" i="12" s="1"/>
  <c r="Q55" i="25"/>
  <c r="Q58" i="25" s="1"/>
  <c r="Q59" i="25"/>
  <c r="R51" i="25"/>
  <c r="R51" i="22"/>
  <c r="Q59" i="22"/>
  <c r="Q55" i="22"/>
  <c r="Q58" i="22" s="1"/>
  <c r="P59" i="1"/>
  <c r="P60" i="1" s="1"/>
  <c r="Q51" i="1"/>
  <c r="O52" i="1"/>
  <c r="N55" i="1"/>
  <c r="N58" i="1" s="1"/>
  <c r="BU84" i="24"/>
  <c r="Q51" i="23"/>
  <c r="P59" i="23"/>
  <c r="P55" i="23"/>
  <c r="P58" i="23" s="1"/>
  <c r="R51" i="11"/>
  <c r="Q59" i="11"/>
  <c r="Q55" i="11"/>
  <c r="Q58" i="11" s="1"/>
  <c r="BU84" i="26"/>
  <c r="O13" i="24"/>
  <c r="O14" i="24" s="1"/>
  <c r="O17" i="24" s="1"/>
  <c r="O30" i="24" s="1"/>
  <c r="BW84" i="8"/>
  <c r="BW84" i="23"/>
  <c r="J19" i="9"/>
  <c r="M13" i="11"/>
  <c r="M14" i="11" s="1"/>
  <c r="M17" i="11" s="1"/>
  <c r="M28" i="11" s="1"/>
  <c r="BW84" i="2"/>
  <c r="J18" i="9"/>
  <c r="BW84" i="11"/>
  <c r="M36" i="24"/>
  <c r="N28" i="24"/>
  <c r="BW84" i="12"/>
  <c r="K13" i="9"/>
  <c r="K14" i="9" s="1"/>
  <c r="K17" i="9" s="1"/>
  <c r="K30" i="9" s="1"/>
  <c r="L36" i="11"/>
  <c r="L42" i="11" s="1"/>
  <c r="BW84" i="25"/>
  <c r="I36" i="9"/>
  <c r="I42" i="9" s="1"/>
  <c r="J28" i="9"/>
  <c r="Q55" i="8"/>
  <c r="Q58" i="8" s="1"/>
  <c r="R52" i="8"/>
  <c r="BW84" i="22"/>
  <c r="J18" i="1" l="1"/>
  <c r="J25" i="1"/>
  <c r="J26" i="1" s="1"/>
  <c r="BP59" i="1"/>
  <c r="BO60" i="1"/>
  <c r="M42" i="24"/>
  <c r="N19" i="21"/>
  <c r="N30" i="21"/>
  <c r="O13" i="21" s="1"/>
  <c r="O14" i="21" s="1"/>
  <c r="O17" i="21" s="1"/>
  <c r="N18" i="21"/>
  <c r="N28" i="21"/>
  <c r="N36" i="21" s="1"/>
  <c r="N42" i="21" s="1"/>
  <c r="DA82" i="11"/>
  <c r="DA52" i="23"/>
  <c r="DB52" i="23" s="1"/>
  <c r="DC52" i="23" s="1"/>
  <c r="DD52" i="23" s="1"/>
  <c r="DE52" i="23" s="1"/>
  <c r="DF52" i="23" s="1"/>
  <c r="DG52" i="23" s="1"/>
  <c r="DH52" i="23" s="1"/>
  <c r="DI52" i="23" s="1"/>
  <c r="DJ52" i="23" s="1"/>
  <c r="DK52" i="23" s="1"/>
  <c r="DL52" i="23" s="1"/>
  <c r="DM52" i="23" s="1"/>
  <c r="DN52" i="23" s="1"/>
  <c r="DO52" i="23" s="1"/>
  <c r="DP52" i="23" s="1"/>
  <c r="DQ52" i="23" s="1"/>
  <c r="DR52" i="23" s="1"/>
  <c r="DS52" i="23" s="1"/>
  <c r="DT52" i="23" s="1"/>
  <c r="DU52" i="23" s="1"/>
  <c r="DV52" i="23" s="1"/>
  <c r="DW52" i="23" s="1"/>
  <c r="DX52" i="23" s="1"/>
  <c r="DY52" i="23" s="1"/>
  <c r="DZ52" i="23" s="1"/>
  <c r="EA52" i="23" s="1"/>
  <c r="EB52" i="23" s="1"/>
  <c r="EC52" i="23" s="1"/>
  <c r="ED52" i="23" s="1"/>
  <c r="EE52" i="23" s="1"/>
  <c r="EF52" i="23" s="1"/>
  <c r="EG52" i="23" s="1"/>
  <c r="EH52" i="23" s="1"/>
  <c r="EI52" i="23" s="1"/>
  <c r="EJ52" i="23" s="1"/>
  <c r="EK52" i="23" s="1"/>
  <c r="EL52" i="23" s="1"/>
  <c r="EM52" i="23" s="1"/>
  <c r="EN52" i="23" s="1"/>
  <c r="EO52" i="23" s="1"/>
  <c r="EP52" i="23" s="1"/>
  <c r="EQ52" i="23" s="1"/>
  <c r="ER52" i="23" s="1"/>
  <c r="ES52" i="23" s="1"/>
  <c r="ET52" i="23" s="1"/>
  <c r="EU52" i="23" s="1"/>
  <c r="EV52" i="23" s="1"/>
  <c r="EW52" i="23" s="1"/>
  <c r="EX52" i="23" s="1"/>
  <c r="EY52" i="23" s="1"/>
  <c r="EZ52" i="23" s="1"/>
  <c r="FA52" i="23" s="1"/>
  <c r="FB52" i="23" s="1"/>
  <c r="FC52" i="23" s="1"/>
  <c r="FD52" i="23" s="1"/>
  <c r="FE52" i="23" s="1"/>
  <c r="FF52" i="23" s="1"/>
  <c r="FG52" i="23" s="1"/>
  <c r="FH52" i="23" s="1"/>
  <c r="FI52" i="23" s="1"/>
  <c r="FJ52" i="23" s="1"/>
  <c r="FK52" i="23" s="1"/>
  <c r="FL52" i="23" s="1"/>
  <c r="FM52" i="23" s="1"/>
  <c r="FN52" i="23" s="1"/>
  <c r="FO52" i="23" s="1"/>
  <c r="FP52" i="23" s="1"/>
  <c r="FQ52" i="23" s="1"/>
  <c r="FR52" i="23" s="1"/>
  <c r="FS52" i="23" s="1"/>
  <c r="M19" i="22"/>
  <c r="M18" i="22"/>
  <c r="M30" i="22"/>
  <c r="N13" i="22" s="1"/>
  <c r="N14" i="22" s="1"/>
  <c r="N17" i="22" s="1"/>
  <c r="L36" i="22"/>
  <c r="L42" i="22" s="1"/>
  <c r="M28" i="22"/>
  <c r="T55" i="21"/>
  <c r="T58" i="21" s="1"/>
  <c r="T59" i="21"/>
  <c r="U51" i="21"/>
  <c r="K19" i="2"/>
  <c r="L18" i="12"/>
  <c r="L13" i="2"/>
  <c r="L14" i="2" s="1"/>
  <c r="L17" i="2" s="1"/>
  <c r="J36" i="2"/>
  <c r="J42" i="2" s="1"/>
  <c r="K28" i="2"/>
  <c r="K18" i="2"/>
  <c r="J13" i="8"/>
  <c r="J14" i="8" s="1"/>
  <c r="J17" i="8" s="1"/>
  <c r="L13" i="23"/>
  <c r="L14" i="23" s="1"/>
  <c r="L17" i="23" s="1"/>
  <c r="L30" i="23" s="1"/>
  <c r="M30" i="11"/>
  <c r="K13" i="25"/>
  <c r="K14" i="25" s="1"/>
  <c r="K17" i="25" s="1"/>
  <c r="K30" i="25" s="1"/>
  <c r="M13" i="12"/>
  <c r="M14" i="12" s="1"/>
  <c r="M17" i="12" s="1"/>
  <c r="L28" i="12"/>
  <c r="K36" i="12"/>
  <c r="K42" i="12" s="1"/>
  <c r="L19" i="12"/>
  <c r="L13" i="26"/>
  <c r="L14" i="26" s="1"/>
  <c r="L17" i="26" s="1"/>
  <c r="L30" i="26" s="1"/>
  <c r="K18" i="26"/>
  <c r="K28" i="26"/>
  <c r="K19" i="26"/>
  <c r="BU83" i="21"/>
  <c r="S59" i="24"/>
  <c r="T51" i="24"/>
  <c r="P52" i="24"/>
  <c r="O55" i="24"/>
  <c r="O58" i="24" s="1"/>
  <c r="P59" i="2"/>
  <c r="Q51" i="2"/>
  <c r="P55" i="2"/>
  <c r="P58" i="2" s="1"/>
  <c r="O55" i="9"/>
  <c r="O58" i="9" s="1"/>
  <c r="O59" i="9"/>
  <c r="P51" i="9"/>
  <c r="BU84" i="1"/>
  <c r="O19" i="24"/>
  <c r="O18" i="24"/>
  <c r="BU84" i="9"/>
  <c r="O59" i="26"/>
  <c r="P51" i="26"/>
  <c r="O55" i="26"/>
  <c r="O58" i="26" s="1"/>
  <c r="R59" i="8"/>
  <c r="S51" i="8"/>
  <c r="P52" i="12"/>
  <c r="O55" i="12"/>
  <c r="O58" i="12" s="1"/>
  <c r="Q59" i="12"/>
  <c r="R51" i="12"/>
  <c r="S51" i="22"/>
  <c r="R55" i="22"/>
  <c r="R58" i="22" s="1"/>
  <c r="R59" i="22"/>
  <c r="S51" i="25"/>
  <c r="R59" i="25"/>
  <c r="R55" i="25"/>
  <c r="R58" i="25" s="1"/>
  <c r="R55" i="11"/>
  <c r="R58" i="11" s="1"/>
  <c r="S51" i="11"/>
  <c r="R59" i="11"/>
  <c r="O55" i="1"/>
  <c r="O58" i="1" s="1"/>
  <c r="P52" i="1"/>
  <c r="BW84" i="24"/>
  <c r="R51" i="23"/>
  <c r="Q59" i="23"/>
  <c r="Q55" i="23"/>
  <c r="Q58" i="23" s="1"/>
  <c r="Q59" i="1"/>
  <c r="Q60" i="1" s="1"/>
  <c r="R51" i="1"/>
  <c r="BW84" i="26"/>
  <c r="J36" i="9"/>
  <c r="J42" i="9" s="1"/>
  <c r="K28" i="9"/>
  <c r="BY84" i="2"/>
  <c r="M36" i="11"/>
  <c r="M42" i="11" s="1"/>
  <c r="N36" i="24"/>
  <c r="O28" i="24"/>
  <c r="BY84" i="22"/>
  <c r="K18" i="9"/>
  <c r="BY84" i="25"/>
  <c r="M19" i="11"/>
  <c r="M18" i="11"/>
  <c r="K19" i="9"/>
  <c r="S52" i="8"/>
  <c r="R55" i="8"/>
  <c r="R58" i="8" s="1"/>
  <c r="BY84" i="23"/>
  <c r="BY84" i="8"/>
  <c r="L13" i="9"/>
  <c r="L14" i="9" s="1"/>
  <c r="L17" i="9" s="1"/>
  <c r="L30" i="9" s="1"/>
  <c r="BY84" i="12"/>
  <c r="BY84" i="11"/>
  <c r="P13" i="24"/>
  <c r="P14" i="24" s="1"/>
  <c r="P17" i="24" s="1"/>
  <c r="P30" i="24" s="1"/>
  <c r="J41" i="1" l="1"/>
  <c r="J19" i="1"/>
  <c r="J28" i="1"/>
  <c r="J30" i="1"/>
  <c r="K13" i="1" s="1"/>
  <c r="K14" i="1" s="1"/>
  <c r="K17" i="1" s="1"/>
  <c r="BQ59" i="1"/>
  <c r="BP60" i="1"/>
  <c r="N42" i="24"/>
  <c r="O19" i="21"/>
  <c r="O30" i="21"/>
  <c r="P13" i="21" s="1"/>
  <c r="P14" i="21" s="1"/>
  <c r="P17" i="21" s="1"/>
  <c r="O18" i="21"/>
  <c r="O28" i="21"/>
  <c r="O36" i="21" s="1"/>
  <c r="O42" i="21" s="1"/>
  <c r="N19" i="22"/>
  <c r="N30" i="22"/>
  <c r="O13" i="22" s="1"/>
  <c r="O14" i="22" s="1"/>
  <c r="O17" i="22" s="1"/>
  <c r="O30" i="22" s="1"/>
  <c r="P13" i="22" s="1"/>
  <c r="P14" i="22" s="1"/>
  <c r="P17" i="22" s="1"/>
  <c r="P30" i="22" s="1"/>
  <c r="Q13" i="22" s="1"/>
  <c r="M36" i="22"/>
  <c r="M42" i="22" s="1"/>
  <c r="N28" i="22"/>
  <c r="N18" i="22"/>
  <c r="L19" i="2"/>
  <c r="L19" i="26"/>
  <c r="V51" i="21"/>
  <c r="U55" i="21"/>
  <c r="U58" i="21" s="1"/>
  <c r="U59" i="21"/>
  <c r="M18" i="12"/>
  <c r="M19" i="12"/>
  <c r="L18" i="2"/>
  <c r="K36" i="2"/>
  <c r="K42" i="2" s="1"/>
  <c r="L28" i="2"/>
  <c r="L30" i="2"/>
  <c r="J18" i="8"/>
  <c r="J28" i="8"/>
  <c r="J19" i="8"/>
  <c r="J30" i="8"/>
  <c r="M13" i="23"/>
  <c r="M14" i="23" s="1"/>
  <c r="M17" i="23" s="1"/>
  <c r="L19" i="23"/>
  <c r="L28" i="23"/>
  <c r="L18" i="23"/>
  <c r="L13" i="25"/>
  <c r="L14" i="25" s="1"/>
  <c r="L17" i="25" s="1"/>
  <c r="L30" i="25" s="1"/>
  <c r="K28" i="25"/>
  <c r="K18" i="25"/>
  <c r="K19" i="25"/>
  <c r="L36" i="12"/>
  <c r="L42" i="12" s="1"/>
  <c r="M28" i="12"/>
  <c r="M30" i="12"/>
  <c r="M13" i="26"/>
  <c r="M14" i="26" s="1"/>
  <c r="M17" i="26" s="1"/>
  <c r="M30" i="26" s="1"/>
  <c r="K36" i="26"/>
  <c r="K42" i="26" s="1"/>
  <c r="L28" i="26"/>
  <c r="L18" i="26"/>
  <c r="BW83" i="21"/>
  <c r="Q52" i="24"/>
  <c r="P55" i="24"/>
  <c r="P58" i="24" s="1"/>
  <c r="U51" i="24"/>
  <c r="R51" i="2"/>
  <c r="Q55" i="2"/>
  <c r="Q58" i="2" s="1"/>
  <c r="Q59" i="2"/>
  <c r="P59" i="9"/>
  <c r="Q51" i="9"/>
  <c r="P55" i="9"/>
  <c r="P58" i="9" s="1"/>
  <c r="BW84" i="9"/>
  <c r="P18" i="24"/>
  <c r="BW84" i="1"/>
  <c r="Q51" i="26"/>
  <c r="P59" i="26"/>
  <c r="P55" i="26"/>
  <c r="P58" i="26" s="1"/>
  <c r="S59" i="8"/>
  <c r="T51" i="8"/>
  <c r="R59" i="12"/>
  <c r="S51" i="12"/>
  <c r="Q52" i="12"/>
  <c r="P55" i="12"/>
  <c r="P58" i="12" s="1"/>
  <c r="S59" i="25"/>
  <c r="S55" i="25"/>
  <c r="S58" i="25" s="1"/>
  <c r="T51" i="25"/>
  <c r="T51" i="22"/>
  <c r="S59" i="22"/>
  <c r="S55" i="22"/>
  <c r="S58" i="22" s="1"/>
  <c r="S51" i="23"/>
  <c r="R59" i="23"/>
  <c r="R55" i="23"/>
  <c r="R58" i="23" s="1"/>
  <c r="T51" i="11"/>
  <c r="S55" i="11"/>
  <c r="S58" i="11" s="1"/>
  <c r="S59" i="11"/>
  <c r="S51" i="1"/>
  <c r="R59" i="1"/>
  <c r="R60" i="1" s="1"/>
  <c r="P55" i="1"/>
  <c r="P58" i="1" s="1"/>
  <c r="Q52" i="1"/>
  <c r="BY84" i="24"/>
  <c r="Q13" i="24"/>
  <c r="BY84" i="26"/>
  <c r="CD84" i="2"/>
  <c r="P19" i="24"/>
  <c r="T52" i="8"/>
  <c r="S55" i="8"/>
  <c r="S58" i="8" s="1"/>
  <c r="CD84" i="11"/>
  <c r="CD84" i="12"/>
  <c r="O36" i="24"/>
  <c r="P28" i="24"/>
  <c r="CD84" i="8"/>
  <c r="N13" i="11"/>
  <c r="N14" i="11" s="1"/>
  <c r="N17" i="11" s="1"/>
  <c r="N28" i="11" s="1"/>
  <c r="CD84" i="25"/>
  <c r="CD84" i="22"/>
  <c r="M13" i="9"/>
  <c r="M14" i="9" s="1"/>
  <c r="M17" i="9" s="1"/>
  <c r="M30" i="9" s="1"/>
  <c r="L19" i="9"/>
  <c r="L18" i="9"/>
  <c r="CD84" i="23"/>
  <c r="K36" i="9"/>
  <c r="K42" i="9" s="1"/>
  <c r="L28" i="9"/>
  <c r="K18" i="1" l="1"/>
  <c r="J36" i="1"/>
  <c r="J42" i="1" s="1"/>
  <c r="K25" i="1"/>
  <c r="K26" i="1" s="1"/>
  <c r="L26" i="1" s="1"/>
  <c r="M26" i="1" s="1"/>
  <c r="N26" i="1" s="1"/>
  <c r="O26" i="1" s="1"/>
  <c r="P26" i="1" s="1"/>
  <c r="BR59" i="1"/>
  <c r="BQ60" i="1"/>
  <c r="O42" i="24"/>
  <c r="P19" i="21"/>
  <c r="P30" i="21"/>
  <c r="Q13" i="21" s="1"/>
  <c r="P18" i="21"/>
  <c r="P28" i="21"/>
  <c r="O19" i="22"/>
  <c r="P19" i="22" s="1"/>
  <c r="O18" i="22"/>
  <c r="P18" i="22" s="1"/>
  <c r="N36" i="22"/>
  <c r="N42" i="22" s="1"/>
  <c r="O28" i="22"/>
  <c r="L19" i="25"/>
  <c r="V59" i="21"/>
  <c r="V55" i="21"/>
  <c r="V58" i="21" s="1"/>
  <c r="W51" i="21"/>
  <c r="M18" i="26"/>
  <c r="M19" i="26"/>
  <c r="L18" i="25"/>
  <c r="M19" i="23"/>
  <c r="M18" i="23"/>
  <c r="L36" i="2"/>
  <c r="L42" i="2" s="1"/>
  <c r="M13" i="2"/>
  <c r="M14" i="2" s="1"/>
  <c r="M17" i="2" s="1"/>
  <c r="K13" i="8"/>
  <c r="K14" i="8" s="1"/>
  <c r="K17" i="8" s="1"/>
  <c r="K30" i="8" s="1"/>
  <c r="J36" i="8"/>
  <c r="J42" i="8" s="1"/>
  <c r="L36" i="23"/>
  <c r="L42" i="23" s="1"/>
  <c r="M28" i="23"/>
  <c r="M30" i="23"/>
  <c r="N30" i="11"/>
  <c r="M13" i="25"/>
  <c r="M14" i="25" s="1"/>
  <c r="M17" i="25" s="1"/>
  <c r="M30" i="25" s="1"/>
  <c r="L28" i="25"/>
  <c r="K36" i="25"/>
  <c r="K42" i="25" s="1"/>
  <c r="M36" i="12"/>
  <c r="M42" i="12" s="1"/>
  <c r="N13" i="12"/>
  <c r="N14" i="12" s="1"/>
  <c r="N17" i="12" s="1"/>
  <c r="N13" i="26"/>
  <c r="N14" i="26" s="1"/>
  <c r="N17" i="26" s="1"/>
  <c r="N30" i="26" s="1"/>
  <c r="L36" i="26"/>
  <c r="L42" i="26" s="1"/>
  <c r="M28" i="26"/>
  <c r="BY83" i="21"/>
  <c r="V51" i="24"/>
  <c r="R52" i="24"/>
  <c r="Q55" i="24"/>
  <c r="Q58" i="24" s="1"/>
  <c r="S51" i="2"/>
  <c r="R55" i="2"/>
  <c r="R58" i="2" s="1"/>
  <c r="R59" i="2"/>
  <c r="R51" i="9"/>
  <c r="Q59" i="9"/>
  <c r="Q55" i="9"/>
  <c r="Q58" i="9" s="1"/>
  <c r="BY84" i="1"/>
  <c r="BY84" i="9"/>
  <c r="U51" i="8"/>
  <c r="T59" i="8"/>
  <c r="Q55" i="26"/>
  <c r="Q58" i="26" s="1"/>
  <c r="Q59" i="26"/>
  <c r="R51" i="26"/>
  <c r="T51" i="12"/>
  <c r="S59" i="12"/>
  <c r="N19" i="11"/>
  <c r="R52" i="12"/>
  <c r="Q55" i="12"/>
  <c r="Q58" i="12" s="1"/>
  <c r="M18" i="9"/>
  <c r="M19" i="9"/>
  <c r="T59" i="25"/>
  <c r="T55" i="25"/>
  <c r="T58" i="25" s="1"/>
  <c r="U51" i="25"/>
  <c r="T55" i="22"/>
  <c r="T58" i="22" s="1"/>
  <c r="U51" i="22"/>
  <c r="T59" i="22"/>
  <c r="U51" i="11"/>
  <c r="T55" i="11"/>
  <c r="T58" i="11" s="1"/>
  <c r="T59" i="11"/>
  <c r="R52" i="1"/>
  <c r="Q55" i="1"/>
  <c r="Q58" i="1" s="1"/>
  <c r="T51" i="1"/>
  <c r="S59" i="1"/>
  <c r="S60" i="1" s="1"/>
  <c r="CD84" i="24"/>
  <c r="T51" i="23"/>
  <c r="S55" i="23"/>
  <c r="S58" i="23" s="1"/>
  <c r="S59" i="23"/>
  <c r="CD84" i="26"/>
  <c r="N13" i="9"/>
  <c r="N14" i="9" s="1"/>
  <c r="N17" i="9" s="1"/>
  <c r="N30" i="9" s="1"/>
  <c r="L36" i="9"/>
  <c r="L42" i="9" s="1"/>
  <c r="M28" i="9"/>
  <c r="CF84" i="12"/>
  <c r="CF84" i="11"/>
  <c r="CF84" i="2"/>
  <c r="N36" i="11"/>
  <c r="N42" i="11" s="1"/>
  <c r="CF84" i="23"/>
  <c r="U52" i="8"/>
  <c r="T55" i="8"/>
  <c r="T58" i="8" s="1"/>
  <c r="CF84" i="22"/>
  <c r="CF84" i="8"/>
  <c r="P36" i="24"/>
  <c r="N18" i="11"/>
  <c r="CF84" i="25"/>
  <c r="K19" i="1" l="1"/>
  <c r="K28" i="1"/>
  <c r="K41" i="1"/>
  <c r="L41" i="1" s="1"/>
  <c r="M41" i="1" s="1"/>
  <c r="N41" i="1" s="1"/>
  <c r="O41" i="1" s="1"/>
  <c r="P41" i="1" s="1"/>
  <c r="K30" i="1"/>
  <c r="L13" i="1" s="1"/>
  <c r="L14" i="1" s="1"/>
  <c r="L17" i="1" s="1"/>
  <c r="L30" i="1" s="1"/>
  <c r="M13" i="1" s="1"/>
  <c r="M14" i="1" s="1"/>
  <c r="M17" i="1" s="1"/>
  <c r="M30" i="1" s="1"/>
  <c r="N13" i="1" s="1"/>
  <c r="N14" i="1" s="1"/>
  <c r="N17" i="1" s="1"/>
  <c r="BS59" i="1"/>
  <c r="BR60" i="1"/>
  <c r="P42" i="24"/>
  <c r="P36" i="21"/>
  <c r="P42" i="21" s="1"/>
  <c r="P28" i="22"/>
  <c r="O36" i="22"/>
  <c r="O42" i="22" s="1"/>
  <c r="W59" i="21"/>
  <c r="W55" i="21"/>
  <c r="W58" i="21" s="1"/>
  <c r="X51" i="21"/>
  <c r="K18" i="8"/>
  <c r="K19" i="8"/>
  <c r="M19" i="25"/>
  <c r="N19" i="26"/>
  <c r="K28" i="8"/>
  <c r="K36" i="8" s="1"/>
  <c r="K42" i="8" s="1"/>
  <c r="M19" i="2"/>
  <c r="M18" i="2"/>
  <c r="M28" i="2"/>
  <c r="M30" i="2"/>
  <c r="L13" i="8"/>
  <c r="L14" i="8" s="1"/>
  <c r="L17" i="8" s="1"/>
  <c r="L30" i="8" s="1"/>
  <c r="N13" i="23"/>
  <c r="N14" i="23" s="1"/>
  <c r="N17" i="23" s="1"/>
  <c r="M36" i="23"/>
  <c r="M42" i="23" s="1"/>
  <c r="N13" i="25"/>
  <c r="N14" i="25" s="1"/>
  <c r="N17" i="25" s="1"/>
  <c r="N30" i="25" s="1"/>
  <c r="L36" i="25"/>
  <c r="L42" i="25" s="1"/>
  <c r="M28" i="25"/>
  <c r="M18" i="25"/>
  <c r="N18" i="12"/>
  <c r="N19" i="12"/>
  <c r="N28" i="12"/>
  <c r="N30" i="12"/>
  <c r="O13" i="26"/>
  <c r="O14" i="26" s="1"/>
  <c r="O17" i="26" s="1"/>
  <c r="N28" i="26"/>
  <c r="M36" i="26"/>
  <c r="M42" i="26" s="1"/>
  <c r="N18" i="26"/>
  <c r="CD83" i="21"/>
  <c r="S52" i="24"/>
  <c r="R55" i="24"/>
  <c r="R58" i="24" s="1"/>
  <c r="W51" i="24"/>
  <c r="N18" i="9"/>
  <c r="S59" i="2"/>
  <c r="T51" i="2"/>
  <c r="S55" i="2"/>
  <c r="S58" i="2" s="1"/>
  <c r="N19" i="9"/>
  <c r="R55" i="9"/>
  <c r="R58" i="9" s="1"/>
  <c r="R59" i="9"/>
  <c r="S51" i="9"/>
  <c r="CD84" i="9"/>
  <c r="CD84" i="1"/>
  <c r="U59" i="8"/>
  <c r="V51" i="8"/>
  <c r="R59" i="26"/>
  <c r="R55" i="26"/>
  <c r="R58" i="26" s="1"/>
  <c r="S51" i="26"/>
  <c r="S52" i="12"/>
  <c r="R55" i="12"/>
  <c r="R58" i="12" s="1"/>
  <c r="U51" i="12"/>
  <c r="V51" i="22"/>
  <c r="U59" i="22"/>
  <c r="U55" i="22"/>
  <c r="U58" i="22" s="1"/>
  <c r="U59" i="25"/>
  <c r="V51" i="25"/>
  <c r="U55" i="25"/>
  <c r="U58" i="25" s="1"/>
  <c r="U55" i="11"/>
  <c r="U58" i="11" s="1"/>
  <c r="U59" i="11"/>
  <c r="V51" i="11"/>
  <c r="T59" i="23"/>
  <c r="T55" i="23"/>
  <c r="T58" i="23" s="1"/>
  <c r="U51" i="23"/>
  <c r="U51" i="1"/>
  <c r="S52" i="1"/>
  <c r="R55" i="1"/>
  <c r="R58" i="1" s="1"/>
  <c r="CF84" i="24"/>
  <c r="CF84" i="26"/>
  <c r="O13" i="9"/>
  <c r="O14" i="9" s="1"/>
  <c r="O17" i="9" s="1"/>
  <c r="O30" i="9" s="1"/>
  <c r="CK84" i="22"/>
  <c r="CK84" i="23"/>
  <c r="O13" i="11"/>
  <c r="O14" i="11" s="1"/>
  <c r="O17" i="11" s="1"/>
  <c r="O30" i="11" s="1"/>
  <c r="CK84" i="2"/>
  <c r="CK84" i="11"/>
  <c r="CK84" i="12"/>
  <c r="V52" i="8"/>
  <c r="U55" i="8"/>
  <c r="U58" i="8" s="1"/>
  <c r="CK84" i="25"/>
  <c r="CK84" i="8"/>
  <c r="M36" i="9"/>
  <c r="M42" i="9" s="1"/>
  <c r="N28" i="9"/>
  <c r="L18" i="1" l="1"/>
  <c r="M18" i="1" s="1"/>
  <c r="N18" i="1" s="1"/>
  <c r="N30" i="1"/>
  <c r="K36" i="1"/>
  <c r="K42" i="1" s="1"/>
  <c r="L28" i="1"/>
  <c r="L19" i="1"/>
  <c r="M19" i="1" s="1"/>
  <c r="N19" i="1" s="1"/>
  <c r="BT59" i="1"/>
  <c r="BS60" i="1"/>
  <c r="P36" i="22"/>
  <c r="P42" i="22" s="1"/>
  <c r="L19" i="8"/>
  <c r="Y51" i="21"/>
  <c r="X59" i="21"/>
  <c r="X55" i="21"/>
  <c r="X58" i="21" s="1"/>
  <c r="N18" i="25"/>
  <c r="O13" i="1"/>
  <c r="O14" i="1" s="1"/>
  <c r="O17" i="1" s="1"/>
  <c r="N13" i="2"/>
  <c r="N14" i="2" s="1"/>
  <c r="N17" i="2" s="1"/>
  <c r="N19" i="2" s="1"/>
  <c r="M36" i="2"/>
  <c r="M42" i="2" s="1"/>
  <c r="M13" i="8"/>
  <c r="M14" i="8" s="1"/>
  <c r="M17" i="8" s="1"/>
  <c r="M30" i="8" s="1"/>
  <c r="L28" i="8"/>
  <c r="L18" i="8"/>
  <c r="N19" i="23"/>
  <c r="N18" i="23"/>
  <c r="N28" i="23"/>
  <c r="N30" i="23"/>
  <c r="O13" i="25"/>
  <c r="O14" i="25" s="1"/>
  <c r="O17" i="25" s="1"/>
  <c r="O30" i="25" s="1"/>
  <c r="M36" i="25"/>
  <c r="M42" i="25" s="1"/>
  <c r="N28" i="25"/>
  <c r="N19" i="25"/>
  <c r="O13" i="12"/>
  <c r="O14" i="12" s="1"/>
  <c r="O17" i="12" s="1"/>
  <c r="O19" i="12" s="1"/>
  <c r="N36" i="12"/>
  <c r="N42" i="12" s="1"/>
  <c r="O28" i="26"/>
  <c r="N36" i="26"/>
  <c r="N42" i="26" s="1"/>
  <c r="O18" i="26"/>
  <c r="O19" i="26"/>
  <c r="O30" i="26"/>
  <c r="CF83" i="21"/>
  <c r="X51" i="24"/>
  <c r="T52" i="24"/>
  <c r="T59" i="24" s="1"/>
  <c r="U59" i="24" s="1"/>
  <c r="V59" i="24" s="1"/>
  <c r="W59" i="24" s="1"/>
  <c r="S55" i="24"/>
  <c r="S58" i="24" s="1"/>
  <c r="U51" i="2"/>
  <c r="T59" i="2"/>
  <c r="T55" i="2"/>
  <c r="T58" i="2" s="1"/>
  <c r="S55" i="9"/>
  <c r="S58" i="9" s="1"/>
  <c r="S59" i="9"/>
  <c r="T51" i="9"/>
  <c r="CF84" i="9"/>
  <c r="CF84" i="1"/>
  <c r="V59" i="8"/>
  <c r="W51" i="8"/>
  <c r="O18" i="11"/>
  <c r="O18" i="9"/>
  <c r="T51" i="26"/>
  <c r="S59" i="26"/>
  <c r="S55" i="26"/>
  <c r="S58" i="26" s="1"/>
  <c r="V51" i="12"/>
  <c r="T52" i="12"/>
  <c r="T59" i="12" s="1"/>
  <c r="U59" i="12" s="1"/>
  <c r="S55" i="12"/>
  <c r="S58" i="12" s="1"/>
  <c r="O19" i="9"/>
  <c r="V55" i="25"/>
  <c r="V58" i="25" s="1"/>
  <c r="W51" i="25"/>
  <c r="V59" i="25"/>
  <c r="W51" i="22"/>
  <c r="V59" i="22"/>
  <c r="V55" i="22"/>
  <c r="V58" i="22" s="1"/>
  <c r="S55" i="1"/>
  <c r="S58" i="1" s="1"/>
  <c r="T52" i="1"/>
  <c r="T59" i="1" s="1"/>
  <c r="T60" i="1" s="1"/>
  <c r="V51" i="1"/>
  <c r="V55" i="11"/>
  <c r="V58" i="11" s="1"/>
  <c r="V59" i="11"/>
  <c r="W51" i="11"/>
  <c r="CK84" i="24"/>
  <c r="U59" i="23"/>
  <c r="V51" i="23"/>
  <c r="U55" i="23"/>
  <c r="U58" i="23" s="1"/>
  <c r="CK84" i="26"/>
  <c r="P13" i="11"/>
  <c r="P14" i="11" s="1"/>
  <c r="P17" i="11" s="1"/>
  <c r="P30" i="11" s="1"/>
  <c r="P13" i="9"/>
  <c r="P14" i="9" s="1"/>
  <c r="P17" i="9" s="1"/>
  <c r="P30" i="9" s="1"/>
  <c r="N36" i="9"/>
  <c r="N42" i="9" s="1"/>
  <c r="O28" i="9"/>
  <c r="CM84" i="2"/>
  <c r="CM84" i="8"/>
  <c r="CM84" i="25"/>
  <c r="CM84" i="12"/>
  <c r="CM84" i="11"/>
  <c r="CM84" i="23"/>
  <c r="CM84" i="22"/>
  <c r="W52" i="8"/>
  <c r="V55" i="8"/>
  <c r="V58" i="8" s="1"/>
  <c r="O28" i="11"/>
  <c r="O19" i="11"/>
  <c r="M28" i="1" l="1"/>
  <c r="L36" i="1"/>
  <c r="L42" i="1" s="1"/>
  <c r="U59" i="1"/>
  <c r="U60" i="1" s="1"/>
  <c r="BT60" i="1"/>
  <c r="BU59" i="1"/>
  <c r="Y59" i="21"/>
  <c r="Z51" i="21"/>
  <c r="Y55" i="21"/>
  <c r="Y58" i="21" s="1"/>
  <c r="O28" i="12"/>
  <c r="O36" i="12" s="1"/>
  <c r="O42" i="12" s="1"/>
  <c r="O19" i="25"/>
  <c r="M18" i="8"/>
  <c r="O18" i="1"/>
  <c r="O19" i="1"/>
  <c r="O30" i="1"/>
  <c r="N28" i="2"/>
  <c r="N18" i="2"/>
  <c r="N30" i="2"/>
  <c r="N13" i="8"/>
  <c r="N14" i="8" s="1"/>
  <c r="N17" i="8" s="1"/>
  <c r="N30" i="8" s="1"/>
  <c r="L36" i="8"/>
  <c r="L42" i="8" s="1"/>
  <c r="M28" i="8"/>
  <c r="M19" i="8"/>
  <c r="O13" i="23"/>
  <c r="O14" i="23" s="1"/>
  <c r="O17" i="23" s="1"/>
  <c r="O19" i="23" s="1"/>
  <c r="N36" i="23"/>
  <c r="N42" i="23" s="1"/>
  <c r="P13" i="25"/>
  <c r="P14" i="25" s="1"/>
  <c r="P17" i="25" s="1"/>
  <c r="P30" i="25" s="1"/>
  <c r="O28" i="25"/>
  <c r="N36" i="25"/>
  <c r="N42" i="25" s="1"/>
  <c r="O18" i="25"/>
  <c r="O18" i="12"/>
  <c r="O30" i="12"/>
  <c r="P13" i="26"/>
  <c r="P14" i="26" s="1"/>
  <c r="P17" i="26" s="1"/>
  <c r="P18" i="26" s="1"/>
  <c r="O36" i="26"/>
  <c r="O42" i="26" s="1"/>
  <c r="CK83" i="21"/>
  <c r="U52" i="24"/>
  <c r="T55" i="24"/>
  <c r="T58" i="24" s="1"/>
  <c r="Y51" i="24"/>
  <c r="X59" i="24"/>
  <c r="U55" i="2"/>
  <c r="U58" i="2" s="1"/>
  <c r="U59" i="2"/>
  <c r="V51" i="2"/>
  <c r="T59" i="9"/>
  <c r="U51" i="9"/>
  <c r="T55" i="9"/>
  <c r="T58" i="9" s="1"/>
  <c r="P19" i="9"/>
  <c r="CK84" i="9"/>
  <c r="CK84" i="1"/>
  <c r="P19" i="11"/>
  <c r="X51" i="8"/>
  <c r="W59" i="8"/>
  <c r="T59" i="26"/>
  <c r="T55" i="26"/>
  <c r="T58" i="26" s="1"/>
  <c r="U51" i="26"/>
  <c r="U52" i="12"/>
  <c r="T55" i="12"/>
  <c r="T58" i="12" s="1"/>
  <c r="W51" i="12"/>
  <c r="V59" i="12"/>
  <c r="P18" i="11"/>
  <c r="W59" i="22"/>
  <c r="X51" i="22"/>
  <c r="W55" i="22"/>
  <c r="W58" i="22" s="1"/>
  <c r="W59" i="25"/>
  <c r="X51" i="25"/>
  <c r="W55" i="25"/>
  <c r="W58" i="25" s="1"/>
  <c r="P18" i="9"/>
  <c r="CM84" i="24"/>
  <c r="V55" i="23"/>
  <c r="V58" i="23" s="1"/>
  <c r="V59" i="23"/>
  <c r="W51" i="23"/>
  <c r="X51" i="11"/>
  <c r="W55" i="11"/>
  <c r="W58" i="11" s="1"/>
  <c r="W59" i="11"/>
  <c r="V59" i="1"/>
  <c r="V60" i="1" s="1"/>
  <c r="W51" i="1"/>
  <c r="T55" i="1"/>
  <c r="T58" i="1" s="1"/>
  <c r="U52" i="1"/>
  <c r="CM84" i="26"/>
  <c r="Q13" i="9"/>
  <c r="Q13" i="11"/>
  <c r="CR84" i="11"/>
  <c r="CR84" i="12"/>
  <c r="O36" i="9"/>
  <c r="O42" i="9" s="1"/>
  <c r="P28" i="9"/>
  <c r="O36" i="11"/>
  <c r="O42" i="11" s="1"/>
  <c r="P28" i="11"/>
  <c r="CR84" i="25"/>
  <c r="W55" i="8"/>
  <c r="W58" i="8" s="1"/>
  <c r="X52" i="8"/>
  <c r="CR84" i="8"/>
  <c r="CR84" i="2"/>
  <c r="CR84" i="22"/>
  <c r="CR84" i="23"/>
  <c r="N28" i="1" l="1"/>
  <c r="M36" i="1"/>
  <c r="M42" i="1" s="1"/>
  <c r="BV59" i="1"/>
  <c r="BU60" i="1"/>
  <c r="N19" i="8"/>
  <c r="Z55" i="21"/>
  <c r="Z58" i="21" s="1"/>
  <c r="Z59" i="21"/>
  <c r="AA51" i="21"/>
  <c r="AA29" i="21" s="1"/>
  <c r="P18" i="25"/>
  <c r="P28" i="26"/>
  <c r="P36" i="26" s="1"/>
  <c r="P42" i="26" s="1"/>
  <c r="P13" i="1"/>
  <c r="P14" i="1" s="1"/>
  <c r="P17" i="1" s="1"/>
  <c r="O13" i="2"/>
  <c r="O14" i="2" s="1"/>
  <c r="O17" i="2" s="1"/>
  <c r="O19" i="2" s="1"/>
  <c r="N36" i="2"/>
  <c r="N42" i="2" s="1"/>
  <c r="O13" i="8"/>
  <c r="O14" i="8" s="1"/>
  <c r="O17" i="8" s="1"/>
  <c r="O30" i="8" s="1"/>
  <c r="N28" i="8"/>
  <c r="M36" i="8"/>
  <c r="M42" i="8" s="1"/>
  <c r="N18" i="8"/>
  <c r="O28" i="23"/>
  <c r="O18" i="23"/>
  <c r="O30" i="23"/>
  <c r="Q13" i="25"/>
  <c r="O36" i="25"/>
  <c r="O42" i="25" s="1"/>
  <c r="P28" i="25"/>
  <c r="P19" i="25"/>
  <c r="P13" i="12"/>
  <c r="P14" i="12" s="1"/>
  <c r="P17" i="12" s="1"/>
  <c r="P30" i="12" s="1"/>
  <c r="P30" i="26"/>
  <c r="P19" i="26"/>
  <c r="CM83" i="21"/>
  <c r="Z51" i="24"/>
  <c r="Y59" i="24"/>
  <c r="V52" i="24"/>
  <c r="U55" i="24"/>
  <c r="U58" i="24" s="1"/>
  <c r="V59" i="2"/>
  <c r="W51" i="2"/>
  <c r="V55" i="2"/>
  <c r="V58" i="2" s="1"/>
  <c r="U59" i="9"/>
  <c r="U55" i="9"/>
  <c r="U58" i="9" s="1"/>
  <c r="V51" i="9"/>
  <c r="CM84" i="9"/>
  <c r="CM84" i="1"/>
  <c r="X59" i="8"/>
  <c r="Y51" i="8"/>
  <c r="U59" i="26"/>
  <c r="V51" i="26"/>
  <c r="U55" i="26"/>
  <c r="U58" i="26" s="1"/>
  <c r="X51" i="12"/>
  <c r="W59" i="12"/>
  <c r="V52" i="12"/>
  <c r="U55" i="12"/>
  <c r="U58" i="12" s="1"/>
  <c r="X55" i="22"/>
  <c r="X58" i="22" s="1"/>
  <c r="Y51" i="22"/>
  <c r="X59" i="22"/>
  <c r="Y51" i="25"/>
  <c r="X55" i="25"/>
  <c r="X58" i="25" s="1"/>
  <c r="X59" i="25"/>
  <c r="CR84" i="24"/>
  <c r="X51" i="23"/>
  <c r="W59" i="23"/>
  <c r="W55" i="23"/>
  <c r="W58" i="23" s="1"/>
  <c r="V52" i="1"/>
  <c r="U55" i="1"/>
  <c r="U58" i="1" s="1"/>
  <c r="W59" i="1"/>
  <c r="W60" i="1" s="1"/>
  <c r="X51" i="1"/>
  <c r="X59" i="11"/>
  <c r="X55" i="11"/>
  <c r="X58" i="11" s="1"/>
  <c r="Y51" i="11"/>
  <c r="CR84" i="26"/>
  <c r="CT84" i="12"/>
  <c r="CT84" i="11"/>
  <c r="CT84" i="23"/>
  <c r="CT84" i="22"/>
  <c r="X55" i="8"/>
  <c r="X58" i="8" s="1"/>
  <c r="Y52" i="8"/>
  <c r="P36" i="11"/>
  <c r="P42" i="11" s="1"/>
  <c r="P36" i="9"/>
  <c r="P42" i="9" s="1"/>
  <c r="CT84" i="2"/>
  <c r="CT84" i="8"/>
  <c r="CT84" i="25"/>
  <c r="N36" i="1" l="1"/>
  <c r="N42" i="1" s="1"/>
  <c r="O28" i="1"/>
  <c r="O36" i="1" s="1"/>
  <c r="O42" i="1" s="1"/>
  <c r="BW59" i="1"/>
  <c r="BV60" i="1"/>
  <c r="AA80" i="21"/>
  <c r="AA79" i="21"/>
  <c r="AA55" i="21"/>
  <c r="AA58" i="21" s="1"/>
  <c r="AA31" i="21" s="1"/>
  <c r="AA59" i="21"/>
  <c r="AB51" i="21"/>
  <c r="AB29" i="21" s="1"/>
  <c r="O28" i="2"/>
  <c r="O36" i="2" s="1"/>
  <c r="O42" i="2" s="1"/>
  <c r="O18" i="8"/>
  <c r="P18" i="1"/>
  <c r="P19" i="1"/>
  <c r="P30" i="1"/>
  <c r="O30" i="2"/>
  <c r="O18" i="2"/>
  <c r="P13" i="8"/>
  <c r="P14" i="8" s="1"/>
  <c r="P17" i="8" s="1"/>
  <c r="N36" i="8"/>
  <c r="N42" i="8" s="1"/>
  <c r="O28" i="8"/>
  <c r="O19" i="8"/>
  <c r="P13" i="23"/>
  <c r="P14" i="23" s="1"/>
  <c r="P17" i="23" s="1"/>
  <c r="P19" i="23" s="1"/>
  <c r="O36" i="23"/>
  <c r="O42" i="23" s="1"/>
  <c r="P36" i="25"/>
  <c r="P42" i="25" s="1"/>
  <c r="Q13" i="12"/>
  <c r="P19" i="12"/>
  <c r="P28" i="12"/>
  <c r="P18" i="12"/>
  <c r="Q13" i="26"/>
  <c r="CR83" i="21"/>
  <c r="W52" i="24"/>
  <c r="V55" i="24"/>
  <c r="V58" i="24" s="1"/>
  <c r="AA51" i="24"/>
  <c r="Z59" i="24"/>
  <c r="W55" i="2"/>
  <c r="W58" i="2" s="1"/>
  <c r="X51" i="2"/>
  <c r="W59" i="2"/>
  <c r="W51" i="9"/>
  <c r="V55" i="9"/>
  <c r="V58" i="9" s="1"/>
  <c r="V59" i="9"/>
  <c r="CR84" i="9"/>
  <c r="CR84" i="1"/>
  <c r="W51" i="26"/>
  <c r="V59" i="26"/>
  <c r="V55" i="26"/>
  <c r="V58" i="26" s="1"/>
  <c r="Z51" i="8"/>
  <c r="Y59" i="8"/>
  <c r="X59" i="12"/>
  <c r="Y51" i="12"/>
  <c r="W52" i="12"/>
  <c r="V55" i="12"/>
  <c r="V58" i="12" s="1"/>
  <c r="Y55" i="25"/>
  <c r="Y58" i="25" s="1"/>
  <c r="Y59" i="25"/>
  <c r="Z51" i="25"/>
  <c r="Y55" i="22"/>
  <c r="Y58" i="22" s="1"/>
  <c r="Z51" i="22"/>
  <c r="Y59" i="22"/>
  <c r="Y55" i="11"/>
  <c r="Y58" i="11" s="1"/>
  <c r="Z51" i="11"/>
  <c r="Y59" i="11"/>
  <c r="CT84" i="24"/>
  <c r="V55" i="1"/>
  <c r="V58" i="1" s="1"/>
  <c r="W52" i="1"/>
  <c r="Y51" i="23"/>
  <c r="X59" i="23"/>
  <c r="X55" i="23"/>
  <c r="X58" i="23" s="1"/>
  <c r="X59" i="1"/>
  <c r="X60" i="1" s="1"/>
  <c r="Y51" i="1"/>
  <c r="CT84" i="26"/>
  <c r="Y55" i="8"/>
  <c r="Y58" i="8" s="1"/>
  <c r="Z52" i="8"/>
  <c r="CW84" i="8"/>
  <c r="CW84" i="22"/>
  <c r="CW84" i="23"/>
  <c r="CW84" i="11"/>
  <c r="CW84" i="12"/>
  <c r="CW84" i="25"/>
  <c r="CW84" i="2"/>
  <c r="P28" i="1" l="1"/>
  <c r="P36" i="1" s="1"/>
  <c r="P42" i="1" s="1"/>
  <c r="BX59" i="1"/>
  <c r="BW60" i="1"/>
  <c r="AB79" i="21"/>
  <c r="AB80" i="21"/>
  <c r="AA81" i="21"/>
  <c r="AC51" i="21"/>
  <c r="AC29" i="21" s="1"/>
  <c r="AB55" i="21"/>
  <c r="AB58" i="21" s="1"/>
  <c r="AB31" i="21" s="1"/>
  <c r="AB59" i="21"/>
  <c r="Q13" i="1"/>
  <c r="P13" i="2"/>
  <c r="P14" i="2" s="1"/>
  <c r="P17" i="2" s="1"/>
  <c r="P30" i="2" s="1"/>
  <c r="P19" i="8"/>
  <c r="O36" i="8"/>
  <c r="O42" i="8" s="1"/>
  <c r="P28" i="8"/>
  <c r="P18" i="8"/>
  <c r="P30" i="8"/>
  <c r="P28" i="23"/>
  <c r="P30" i="23"/>
  <c r="P18" i="23"/>
  <c r="P36" i="12"/>
  <c r="P42" i="12" s="1"/>
  <c r="CT83" i="21"/>
  <c r="AA59" i="24"/>
  <c r="AB51" i="24"/>
  <c r="X52" i="24"/>
  <c r="W55" i="24"/>
  <c r="W58" i="24" s="1"/>
  <c r="Y51" i="2"/>
  <c r="X55" i="2"/>
  <c r="X58" i="2" s="1"/>
  <c r="X59" i="2"/>
  <c r="W55" i="9"/>
  <c r="W58" i="9" s="1"/>
  <c r="X51" i="9"/>
  <c r="W59" i="9"/>
  <c r="CT84" i="1"/>
  <c r="CT84" i="9"/>
  <c r="Z59" i="8"/>
  <c r="AA51" i="8"/>
  <c r="X51" i="26"/>
  <c r="W59" i="26"/>
  <c r="W55" i="26"/>
  <c r="W58" i="26" s="1"/>
  <c r="Y59" i="12"/>
  <c r="Z51" i="12"/>
  <c r="X52" i="12"/>
  <c r="W55" i="12"/>
  <c r="W58" i="12" s="1"/>
  <c r="Z59" i="22"/>
  <c r="Z55" i="22"/>
  <c r="Z58" i="22" s="1"/>
  <c r="AA51" i="22"/>
  <c r="AA29" i="22" s="1"/>
  <c r="AA51" i="25"/>
  <c r="AA29" i="25" s="1"/>
  <c r="Z55" i="25"/>
  <c r="Z58" i="25" s="1"/>
  <c r="Z59" i="25"/>
  <c r="Z51" i="1"/>
  <c r="Y59" i="1"/>
  <c r="Y60" i="1" s="1"/>
  <c r="CW84" i="24"/>
  <c r="Z51" i="23"/>
  <c r="Y55" i="23"/>
  <c r="Y58" i="23" s="1"/>
  <c r="Y59" i="23"/>
  <c r="AA51" i="11"/>
  <c r="AA29" i="11" s="1"/>
  <c r="Z59" i="11"/>
  <c r="Z55" i="11"/>
  <c r="Z58" i="11" s="1"/>
  <c r="W55" i="1"/>
  <c r="W58" i="1" s="1"/>
  <c r="X52" i="1"/>
  <c r="CW84" i="26"/>
  <c r="CY84" i="8"/>
  <c r="CY84" i="12"/>
  <c r="CY84" i="11"/>
  <c r="CY84" i="23"/>
  <c r="CY84" i="22"/>
  <c r="CY84" i="2"/>
  <c r="CY84" i="25"/>
  <c r="AA52" i="8"/>
  <c r="Z55" i="8"/>
  <c r="Z58" i="8" s="1"/>
  <c r="BY59" i="1" l="1"/>
  <c r="BX60" i="1"/>
  <c r="AC79" i="21"/>
  <c r="AC80" i="21"/>
  <c r="AC83" i="21"/>
  <c r="AB81" i="21"/>
  <c r="AB83" i="21"/>
  <c r="AA80" i="11"/>
  <c r="AA81" i="11"/>
  <c r="AA80" i="22"/>
  <c r="AA81" i="22"/>
  <c r="AA29" i="8"/>
  <c r="AA81" i="25"/>
  <c r="AA80" i="25"/>
  <c r="AC55" i="21"/>
  <c r="AC58" i="21" s="1"/>
  <c r="AC31" i="21" s="1"/>
  <c r="AC59" i="21"/>
  <c r="AD51" i="21"/>
  <c r="AD29" i="21" s="1"/>
  <c r="Q13" i="2"/>
  <c r="P28" i="2"/>
  <c r="P36" i="2" s="1"/>
  <c r="P42" i="2" s="1"/>
  <c r="P19" i="2"/>
  <c r="P18" i="2"/>
  <c r="Q13" i="8"/>
  <c r="P36" i="8"/>
  <c r="P42" i="8" s="1"/>
  <c r="Q13" i="23"/>
  <c r="P36" i="23"/>
  <c r="P42" i="23" s="1"/>
  <c r="CW83" i="21"/>
  <c r="Y52" i="24"/>
  <c r="X55" i="24"/>
  <c r="X58" i="24" s="1"/>
  <c r="AC51" i="24"/>
  <c r="AB59" i="24"/>
  <c r="Y59" i="2"/>
  <c r="Y55" i="2"/>
  <c r="Y58" i="2" s="1"/>
  <c r="Z51" i="2"/>
  <c r="X59" i="9"/>
  <c r="X55" i="9"/>
  <c r="X58" i="9" s="1"/>
  <c r="Y51" i="9"/>
  <c r="CW84" i="1"/>
  <c r="CW84" i="9"/>
  <c r="Y51" i="26"/>
  <c r="X59" i="26"/>
  <c r="X55" i="26"/>
  <c r="X58" i="26" s="1"/>
  <c r="AA59" i="8"/>
  <c r="AB51" i="8"/>
  <c r="AB29" i="8" s="1"/>
  <c r="Y52" i="12"/>
  <c r="X55" i="12"/>
  <c r="X58" i="12" s="1"/>
  <c r="Z59" i="12"/>
  <c r="AA51" i="12"/>
  <c r="AB51" i="25"/>
  <c r="AB29" i="25" s="1"/>
  <c r="AA55" i="25"/>
  <c r="AA58" i="25" s="1"/>
  <c r="AA31" i="25" s="1"/>
  <c r="AA59" i="25"/>
  <c r="AA55" i="22"/>
  <c r="AA58" i="22" s="1"/>
  <c r="AA31" i="22" s="1"/>
  <c r="AA59" i="22"/>
  <c r="AB51" i="22"/>
  <c r="AB29" i="22" s="1"/>
  <c r="AA55" i="11"/>
  <c r="AA58" i="11" s="1"/>
  <c r="AA31" i="11" s="1"/>
  <c r="AB51" i="11"/>
  <c r="AB29" i="11" s="1"/>
  <c r="AA59" i="11"/>
  <c r="Y52" i="1"/>
  <c r="X55" i="1"/>
  <c r="X58" i="1" s="1"/>
  <c r="CY84" i="24"/>
  <c r="Z55" i="23"/>
  <c r="Z58" i="23" s="1"/>
  <c r="AA51" i="23"/>
  <c r="AA29" i="23" s="1"/>
  <c r="Z59" i="23"/>
  <c r="Z59" i="1"/>
  <c r="Z60" i="1" s="1"/>
  <c r="CY84" i="26"/>
  <c r="DA84" i="8"/>
  <c r="DA84" i="25"/>
  <c r="DA84" i="22"/>
  <c r="DA84" i="23"/>
  <c r="AB52" i="8"/>
  <c r="AA55" i="8"/>
  <c r="AA58" i="8" s="1"/>
  <c r="AA31" i="8" s="1"/>
  <c r="DA84" i="11"/>
  <c r="DA84" i="12"/>
  <c r="DA84" i="2"/>
  <c r="BZ59" i="1" l="1"/>
  <c r="BY60" i="1"/>
  <c r="AB80" i="11"/>
  <c r="AB81" i="22"/>
  <c r="AD80" i="21"/>
  <c r="AB82" i="11"/>
  <c r="AB84" i="11"/>
  <c r="AB80" i="22"/>
  <c r="AB84" i="25"/>
  <c r="AB81" i="11"/>
  <c r="AB84" i="8"/>
  <c r="AB84" i="22"/>
  <c r="AB82" i="22"/>
  <c r="AB80" i="25"/>
  <c r="AC81" i="21"/>
  <c r="AD83" i="21"/>
  <c r="AD81" i="21"/>
  <c r="AB81" i="25"/>
  <c r="AD79" i="21"/>
  <c r="AA82" i="25"/>
  <c r="AW84" i="22"/>
  <c r="BB84" i="11"/>
  <c r="AW82" i="22"/>
  <c r="AA82" i="22"/>
  <c r="AA82" i="11"/>
  <c r="AA80" i="23"/>
  <c r="AA81" i="23"/>
  <c r="AA80" i="8"/>
  <c r="AB80" i="8" s="1"/>
  <c r="AA81" i="8"/>
  <c r="AB81" i="8" s="1"/>
  <c r="AD55" i="21"/>
  <c r="AD58" i="21" s="1"/>
  <c r="AD31" i="21" s="1"/>
  <c r="AE51" i="21"/>
  <c r="AE29" i="21" s="1"/>
  <c r="AD59" i="21"/>
  <c r="CY83" i="21"/>
  <c r="AD51" i="24"/>
  <c r="AC59" i="24"/>
  <c r="Z52" i="24"/>
  <c r="Y55" i="24"/>
  <c r="Y58" i="24" s="1"/>
  <c r="Z59" i="2"/>
  <c r="Z55" i="2"/>
  <c r="Z58" i="2" s="1"/>
  <c r="AA51" i="2"/>
  <c r="AA29" i="2" s="1"/>
  <c r="Y55" i="9"/>
  <c r="Y58" i="9" s="1"/>
  <c r="Z51" i="9"/>
  <c r="Y59" i="9"/>
  <c r="CY84" i="9"/>
  <c r="CY84" i="1"/>
  <c r="AB59" i="8"/>
  <c r="AC51" i="8"/>
  <c r="AC29" i="8" s="1"/>
  <c r="Y59" i="26"/>
  <c r="Y55" i="26"/>
  <c r="Y58" i="26" s="1"/>
  <c r="Z51" i="26"/>
  <c r="AA59" i="12"/>
  <c r="AB51" i="12"/>
  <c r="Z52" i="12"/>
  <c r="Y55" i="12"/>
  <c r="Y58" i="12" s="1"/>
  <c r="AC51" i="22"/>
  <c r="AC29" i="22" s="1"/>
  <c r="AB59" i="22"/>
  <c r="AB55" i="22"/>
  <c r="AB58" i="22" s="1"/>
  <c r="AB31" i="22" s="1"/>
  <c r="AC51" i="25"/>
  <c r="AC29" i="25" s="1"/>
  <c r="AB55" i="25"/>
  <c r="AB58" i="25" s="1"/>
  <c r="AB31" i="25" s="1"/>
  <c r="AB59" i="25"/>
  <c r="AA59" i="1"/>
  <c r="AA60" i="1" s="1"/>
  <c r="AB51" i="1"/>
  <c r="AC51" i="11"/>
  <c r="AC29" i="11" s="1"/>
  <c r="AB59" i="11"/>
  <c r="AB55" i="11"/>
  <c r="AB58" i="11" s="1"/>
  <c r="AB31" i="11" s="1"/>
  <c r="DA84" i="24"/>
  <c r="AA55" i="23"/>
  <c r="AA58" i="23" s="1"/>
  <c r="AA31" i="23" s="1"/>
  <c r="AA59" i="23"/>
  <c r="AB51" i="23"/>
  <c r="AB29" i="23" s="1"/>
  <c r="Z52" i="1"/>
  <c r="Y55" i="1"/>
  <c r="Y58" i="1" s="1"/>
  <c r="DA84" i="26"/>
  <c r="DF84" i="25"/>
  <c r="DF84" i="2"/>
  <c r="DF84" i="23"/>
  <c r="DF84" i="22"/>
  <c r="DF84" i="8"/>
  <c r="AC52" i="8"/>
  <c r="AB55" i="8"/>
  <c r="AB58" i="8" s="1"/>
  <c r="AB31" i="8" s="1"/>
  <c r="DF84" i="12"/>
  <c r="DF84" i="11"/>
  <c r="CA59" i="1" l="1"/>
  <c r="BZ60" i="1"/>
  <c r="AC80" i="25"/>
  <c r="AC80" i="22"/>
  <c r="AC81" i="22"/>
  <c r="AB81" i="23"/>
  <c r="AC81" i="25"/>
  <c r="AC81" i="8"/>
  <c r="AC82" i="11"/>
  <c r="AC82" i="22"/>
  <c r="AC84" i="22"/>
  <c r="AC80" i="8"/>
  <c r="AC81" i="11"/>
  <c r="AB84" i="23"/>
  <c r="AB82" i="23"/>
  <c r="AB82" i="25"/>
  <c r="AC84" i="25"/>
  <c r="AC82" i="25"/>
  <c r="AB80" i="23"/>
  <c r="AB82" i="8"/>
  <c r="AC80" i="11"/>
  <c r="AA82" i="23"/>
  <c r="AE79" i="21"/>
  <c r="AE80" i="21"/>
  <c r="AA82" i="8"/>
  <c r="AQ84" i="8"/>
  <c r="AA80" i="2"/>
  <c r="AA81" i="2"/>
  <c r="BD84" i="22"/>
  <c r="AQ84" i="23"/>
  <c r="AE55" i="21"/>
  <c r="AE58" i="21" s="1"/>
  <c r="AE31" i="21" s="1"/>
  <c r="AF51" i="21"/>
  <c r="AF29" i="21" s="1"/>
  <c r="AE59" i="21"/>
  <c r="DA83" i="21"/>
  <c r="AA52" i="24"/>
  <c r="AA29" i="24" s="1"/>
  <c r="Z55" i="24"/>
  <c r="Z58" i="24" s="1"/>
  <c r="AD59" i="24"/>
  <c r="AE51" i="24"/>
  <c r="AB51" i="2"/>
  <c r="AB29" i="2" s="1"/>
  <c r="AA59" i="2"/>
  <c r="AA55" i="2"/>
  <c r="AA58" i="2" s="1"/>
  <c r="AA31" i="2" s="1"/>
  <c r="Z59" i="9"/>
  <c r="Z55" i="9"/>
  <c r="Z58" i="9" s="1"/>
  <c r="AA51" i="9"/>
  <c r="AA29" i="9" s="1"/>
  <c r="DA84" i="9"/>
  <c r="DA84" i="1"/>
  <c r="AC59" i="8"/>
  <c r="AD51" i="8"/>
  <c r="AD29" i="8" s="1"/>
  <c r="AA51" i="26"/>
  <c r="AA29" i="26" s="1"/>
  <c r="Z59" i="26"/>
  <c r="Z55" i="26"/>
  <c r="Z58" i="26" s="1"/>
  <c r="AA52" i="12"/>
  <c r="AA29" i="12" s="1"/>
  <c r="Z55" i="12"/>
  <c r="Z58" i="12" s="1"/>
  <c r="AB59" i="12"/>
  <c r="AC51" i="12"/>
  <c r="DH84" i="23"/>
  <c r="AD51" i="22"/>
  <c r="AD29" i="22" s="1"/>
  <c r="AC59" i="22"/>
  <c r="AC55" i="22"/>
  <c r="AC58" i="22" s="1"/>
  <c r="AC31" i="22" s="1"/>
  <c r="AC55" i="25"/>
  <c r="AC58" i="25" s="1"/>
  <c r="AC31" i="25" s="1"/>
  <c r="AC59" i="25"/>
  <c r="AD51" i="25"/>
  <c r="AD29" i="25" s="1"/>
  <c r="DF84" i="24"/>
  <c r="Z55" i="1"/>
  <c r="Z58" i="1" s="1"/>
  <c r="AA52" i="1"/>
  <c r="AC55" i="11"/>
  <c r="AC58" i="11" s="1"/>
  <c r="AC31" i="11" s="1"/>
  <c r="AD51" i="11"/>
  <c r="AD29" i="11" s="1"/>
  <c r="AC59" i="11"/>
  <c r="AB59" i="1"/>
  <c r="AB60" i="1" s="1"/>
  <c r="AC51" i="1"/>
  <c r="AB59" i="23"/>
  <c r="AC51" i="23"/>
  <c r="AC29" i="23" s="1"/>
  <c r="AB55" i="23"/>
  <c r="AB58" i="23" s="1"/>
  <c r="AB31" i="23" s="1"/>
  <c r="DF84" i="26"/>
  <c r="AD52" i="8"/>
  <c r="AC55" i="8"/>
  <c r="AC58" i="8" s="1"/>
  <c r="AC31" i="8" s="1"/>
  <c r="CB59" i="1" l="1"/>
  <c r="CA60" i="1"/>
  <c r="AD80" i="22"/>
  <c r="AC80" i="23"/>
  <c r="AC81" i="23"/>
  <c r="AD81" i="8"/>
  <c r="AB80" i="2"/>
  <c r="AD80" i="11"/>
  <c r="AF80" i="21"/>
  <c r="AC82" i="8"/>
  <c r="AF79" i="21"/>
  <c r="AC84" i="8"/>
  <c r="AD80" i="8"/>
  <c r="AD84" i="25"/>
  <c r="AF81" i="21"/>
  <c r="AC82" i="23"/>
  <c r="AC84" i="23"/>
  <c r="AD82" i="22"/>
  <c r="AB81" i="2"/>
  <c r="AB82" i="2" s="1"/>
  <c r="AD81" i="25"/>
  <c r="AD82" i="25" s="1"/>
  <c r="AD81" i="22"/>
  <c r="AD82" i="8"/>
  <c r="AD84" i="8"/>
  <c r="AD80" i="25"/>
  <c r="AD84" i="11"/>
  <c r="AD82" i="11"/>
  <c r="AD81" i="11"/>
  <c r="AE81" i="21"/>
  <c r="AA81" i="26"/>
  <c r="AA80" i="26"/>
  <c r="AA80" i="12"/>
  <c r="AA81" i="12"/>
  <c r="AA82" i="2"/>
  <c r="AA81" i="9"/>
  <c r="AA80" i="9"/>
  <c r="AA80" i="1"/>
  <c r="AA81" i="1"/>
  <c r="BB84" i="8"/>
  <c r="AA81" i="24"/>
  <c r="AA80" i="24"/>
  <c r="AF59" i="21"/>
  <c r="AF55" i="21"/>
  <c r="AF58" i="21" s="1"/>
  <c r="AF31" i="21" s="1"/>
  <c r="AG51" i="21"/>
  <c r="AG29" i="21" s="1"/>
  <c r="DF83" i="21"/>
  <c r="AF51" i="24"/>
  <c r="AE59" i="24"/>
  <c r="AB52" i="24"/>
  <c r="AB29" i="24" s="1"/>
  <c r="AA55" i="24"/>
  <c r="AA58" i="24" s="1"/>
  <c r="AA31" i="24" s="1"/>
  <c r="DK84" i="8"/>
  <c r="AB59" i="2"/>
  <c r="AB55" i="2"/>
  <c r="AB58" i="2" s="1"/>
  <c r="AB31" i="2" s="1"/>
  <c r="AC51" i="2"/>
  <c r="AC29" i="2" s="1"/>
  <c r="AB51" i="9"/>
  <c r="AB29" i="9" s="1"/>
  <c r="AA55" i="9"/>
  <c r="AA58" i="9" s="1"/>
  <c r="AA31" i="9" s="1"/>
  <c r="AA59" i="9"/>
  <c r="DF84" i="1"/>
  <c r="DF84" i="9"/>
  <c r="AB51" i="26"/>
  <c r="AB29" i="26" s="1"/>
  <c r="AA55" i="26"/>
  <c r="AA58" i="26" s="1"/>
  <c r="AA31" i="26" s="1"/>
  <c r="AA59" i="26"/>
  <c r="AD59" i="8"/>
  <c r="AE51" i="8"/>
  <c r="AD51" i="12"/>
  <c r="AC59" i="12"/>
  <c r="AB52" i="12"/>
  <c r="AB29" i="12" s="1"/>
  <c r="AA55" i="12"/>
  <c r="AA58" i="12" s="1"/>
  <c r="AA31" i="12" s="1"/>
  <c r="AD55" i="25"/>
  <c r="AD58" i="25" s="1"/>
  <c r="AD31" i="25" s="1"/>
  <c r="AD59" i="25"/>
  <c r="AE51" i="25"/>
  <c r="AE29" i="25" s="1"/>
  <c r="AD59" i="22"/>
  <c r="AE51" i="22"/>
  <c r="AE29" i="22" s="1"/>
  <c r="AD55" i="22"/>
  <c r="AD58" i="22" s="1"/>
  <c r="AD31" i="22" s="1"/>
  <c r="AD59" i="11"/>
  <c r="AD55" i="11"/>
  <c r="AD58" i="11" s="1"/>
  <c r="AD31" i="11" s="1"/>
  <c r="AE51" i="11"/>
  <c r="AE29" i="11" s="1"/>
  <c r="AA31" i="1"/>
  <c r="AB52" i="1"/>
  <c r="AB29" i="1" s="1"/>
  <c r="AD51" i="23"/>
  <c r="AD29" i="23" s="1"/>
  <c r="AC55" i="23"/>
  <c r="AC58" i="23" s="1"/>
  <c r="AC31" i="23" s="1"/>
  <c r="AC59" i="23"/>
  <c r="AD51" i="1"/>
  <c r="AC59" i="1"/>
  <c r="AC60" i="1" s="1"/>
  <c r="AE52" i="8"/>
  <c r="AD55" i="8"/>
  <c r="AD58" i="8" s="1"/>
  <c r="AD31" i="8" s="1"/>
  <c r="CC59" i="1" l="1"/>
  <c r="CB60" i="1"/>
  <c r="AC80" i="2"/>
  <c r="AD80" i="23"/>
  <c r="AB80" i="26"/>
  <c r="AB81" i="24"/>
  <c r="AB80" i="9"/>
  <c r="AB82" i="24"/>
  <c r="AB84" i="24"/>
  <c r="AB81" i="12"/>
  <c r="AD82" i="23"/>
  <c r="AD84" i="23"/>
  <c r="AB81" i="1"/>
  <c r="AB80" i="12"/>
  <c r="AD81" i="23"/>
  <c r="AB84" i="9"/>
  <c r="AB80" i="1"/>
  <c r="AC81" i="2"/>
  <c r="AB84" i="26"/>
  <c r="AB82" i="26"/>
  <c r="AB80" i="24"/>
  <c r="AB81" i="9"/>
  <c r="AB81" i="26"/>
  <c r="AG79" i="21"/>
  <c r="AG80" i="21"/>
  <c r="AG81" i="21" s="1"/>
  <c r="AA82" i="24"/>
  <c r="AE29" i="8"/>
  <c r="AE80" i="22"/>
  <c r="AE81" i="22"/>
  <c r="AE80" i="25"/>
  <c r="AE81" i="25"/>
  <c r="AE80" i="11"/>
  <c r="AE81" i="11"/>
  <c r="AA82" i="1"/>
  <c r="BD84" i="12"/>
  <c r="BD82" i="24"/>
  <c r="AA82" i="12"/>
  <c r="AA82" i="26"/>
  <c r="AA82" i="9"/>
  <c r="AW84" i="26"/>
  <c r="AG59" i="21"/>
  <c r="AH59" i="21" s="1"/>
  <c r="AI59" i="21" s="1"/>
  <c r="AJ59" i="21" s="1"/>
  <c r="AK59" i="21" s="1"/>
  <c r="AL59" i="21" s="1"/>
  <c r="AM59" i="21" s="1"/>
  <c r="AN59" i="21" s="1"/>
  <c r="AO59" i="21" s="1"/>
  <c r="AP59" i="21" s="1"/>
  <c r="AQ59" i="21" s="1"/>
  <c r="AR59" i="21" s="1"/>
  <c r="AS59" i="21" s="1"/>
  <c r="AT59" i="21" s="1"/>
  <c r="AU59" i="21" s="1"/>
  <c r="AV59" i="21" s="1"/>
  <c r="AW59" i="21" s="1"/>
  <c r="AX59" i="21" s="1"/>
  <c r="AY59" i="21" s="1"/>
  <c r="AZ59" i="21" s="1"/>
  <c r="BA59" i="21" s="1"/>
  <c r="BB59" i="21" s="1"/>
  <c r="BC59" i="21" s="1"/>
  <c r="BD59" i="21" s="1"/>
  <c r="BE59" i="21" s="1"/>
  <c r="BF59" i="21" s="1"/>
  <c r="BG59" i="21" s="1"/>
  <c r="BH59" i="21" s="1"/>
  <c r="BI59" i="21" s="1"/>
  <c r="BJ59" i="21" s="1"/>
  <c r="BK59" i="21" s="1"/>
  <c r="BL59" i="21" s="1"/>
  <c r="BM59" i="21" s="1"/>
  <c r="BN59" i="21" s="1"/>
  <c r="BO59" i="21" s="1"/>
  <c r="BP59" i="21" s="1"/>
  <c r="BQ59" i="21" s="1"/>
  <c r="BR59" i="21" s="1"/>
  <c r="BS59" i="21" s="1"/>
  <c r="BT59" i="21" s="1"/>
  <c r="BU59" i="21" s="1"/>
  <c r="BV59" i="21" s="1"/>
  <c r="BW59" i="21" s="1"/>
  <c r="BX59" i="21" s="1"/>
  <c r="BY59" i="21" s="1"/>
  <c r="BZ59" i="21" s="1"/>
  <c r="CA59" i="21" s="1"/>
  <c r="CB59" i="21" s="1"/>
  <c r="CC59" i="21" s="1"/>
  <c r="CD59" i="21" s="1"/>
  <c r="CE59" i="21" s="1"/>
  <c r="CF59" i="21" s="1"/>
  <c r="CG59" i="21" s="1"/>
  <c r="CH59" i="21" s="1"/>
  <c r="CI59" i="21" s="1"/>
  <c r="CJ59" i="21" s="1"/>
  <c r="CK59" i="21" s="1"/>
  <c r="CL59" i="21" s="1"/>
  <c r="CM59" i="21" s="1"/>
  <c r="CN59" i="21" s="1"/>
  <c r="CO59" i="21" s="1"/>
  <c r="CP59" i="21" s="1"/>
  <c r="CQ59" i="21" s="1"/>
  <c r="CR59" i="21" s="1"/>
  <c r="CS59" i="21" s="1"/>
  <c r="CT59" i="21" s="1"/>
  <c r="CU59" i="21" s="1"/>
  <c r="CV59" i="21" s="1"/>
  <c r="CW59" i="21" s="1"/>
  <c r="CX59" i="21" s="1"/>
  <c r="CY59" i="21" s="1"/>
  <c r="CZ59" i="21" s="1"/>
  <c r="DA59" i="21" s="1"/>
  <c r="DB59" i="21" s="1"/>
  <c r="DC59" i="21" s="1"/>
  <c r="DD59" i="21" s="1"/>
  <c r="DE59" i="21" s="1"/>
  <c r="DF59" i="21" s="1"/>
  <c r="DG59" i="21" s="1"/>
  <c r="DH59" i="21" s="1"/>
  <c r="DI59" i="21" s="1"/>
  <c r="DJ59" i="21" s="1"/>
  <c r="DK59" i="21" s="1"/>
  <c r="DL59" i="21" s="1"/>
  <c r="DM59" i="21" s="1"/>
  <c r="DN59" i="21" s="1"/>
  <c r="DO59" i="21" s="1"/>
  <c r="DP59" i="21" s="1"/>
  <c r="DQ59" i="21" s="1"/>
  <c r="DR59" i="21" s="1"/>
  <c r="DS59" i="21" s="1"/>
  <c r="DT59" i="21" s="1"/>
  <c r="DU59" i="21" s="1"/>
  <c r="DV59" i="21" s="1"/>
  <c r="DW59" i="21" s="1"/>
  <c r="DX59" i="21" s="1"/>
  <c r="DY59" i="21" s="1"/>
  <c r="DZ59" i="21" s="1"/>
  <c r="EA59" i="21" s="1"/>
  <c r="EB59" i="21" s="1"/>
  <c r="EC59" i="21" s="1"/>
  <c r="ED59" i="21" s="1"/>
  <c r="EE59" i="21" s="1"/>
  <c r="EF59" i="21" s="1"/>
  <c r="EG59" i="21" s="1"/>
  <c r="EH59" i="21" s="1"/>
  <c r="EI59" i="21" s="1"/>
  <c r="EJ59" i="21" s="1"/>
  <c r="EK59" i="21" s="1"/>
  <c r="EL59" i="21" s="1"/>
  <c r="EM59" i="21" s="1"/>
  <c r="EN59" i="21" s="1"/>
  <c r="EO59" i="21" s="1"/>
  <c r="EP59" i="21" s="1"/>
  <c r="EQ59" i="21" s="1"/>
  <c r="ER59" i="21" s="1"/>
  <c r="ES59" i="21" s="1"/>
  <c r="ET59" i="21" s="1"/>
  <c r="EU59" i="21" s="1"/>
  <c r="EV59" i="21" s="1"/>
  <c r="EW59" i="21" s="1"/>
  <c r="EX59" i="21" s="1"/>
  <c r="EY59" i="21" s="1"/>
  <c r="EZ59" i="21" s="1"/>
  <c r="FA59" i="21" s="1"/>
  <c r="FB59" i="21" s="1"/>
  <c r="FC59" i="21" s="1"/>
  <c r="FD59" i="21" s="1"/>
  <c r="FE59" i="21" s="1"/>
  <c r="FF59" i="21" s="1"/>
  <c r="FG59" i="21" s="1"/>
  <c r="FH59" i="21" s="1"/>
  <c r="FI59" i="21" s="1"/>
  <c r="FJ59" i="21" s="1"/>
  <c r="FK59" i="21" s="1"/>
  <c r="FL59" i="21" s="1"/>
  <c r="FM59" i="21" s="1"/>
  <c r="FN59" i="21" s="1"/>
  <c r="FO59" i="21" s="1"/>
  <c r="FP59" i="21" s="1"/>
  <c r="FQ59" i="21" s="1"/>
  <c r="FR59" i="21" s="1"/>
  <c r="FS59" i="21" s="1"/>
  <c r="AG55" i="21"/>
  <c r="AG58" i="21" s="1"/>
  <c r="AG31" i="21" s="1"/>
  <c r="AH51" i="21"/>
  <c r="AH29" i="21" s="1"/>
  <c r="AC52" i="24"/>
  <c r="AC29" i="24" s="1"/>
  <c r="AB55" i="24"/>
  <c r="AB58" i="24" s="1"/>
  <c r="AB31" i="24" s="1"/>
  <c r="AG51" i="24"/>
  <c r="AF59" i="24"/>
  <c r="AC55" i="2"/>
  <c r="AC58" i="2" s="1"/>
  <c r="AC31" i="2" s="1"/>
  <c r="AC59" i="2"/>
  <c r="AD51" i="2"/>
  <c r="AD29" i="2" s="1"/>
  <c r="AB55" i="9"/>
  <c r="AB58" i="9" s="1"/>
  <c r="AB31" i="9" s="1"/>
  <c r="AB59" i="9"/>
  <c r="AC51" i="9"/>
  <c r="AC29" i="9" s="1"/>
  <c r="DH84" i="1"/>
  <c r="AE59" i="8"/>
  <c r="AF51" i="8"/>
  <c r="AB59" i="26"/>
  <c r="AB55" i="26"/>
  <c r="AB58" i="26" s="1"/>
  <c r="AB31" i="26" s="1"/>
  <c r="AC51" i="26"/>
  <c r="AC29" i="26" s="1"/>
  <c r="AC52" i="12"/>
  <c r="AC29" i="12" s="1"/>
  <c r="AB55" i="12"/>
  <c r="AB58" i="12" s="1"/>
  <c r="AB31" i="12" s="1"/>
  <c r="AE51" i="12"/>
  <c r="AD59" i="12"/>
  <c r="AF51" i="22"/>
  <c r="AF29" i="22" s="1"/>
  <c r="AE55" i="22"/>
  <c r="AE58" i="22" s="1"/>
  <c r="AE31" i="22" s="1"/>
  <c r="AE59" i="22"/>
  <c r="AE59" i="25"/>
  <c r="AE55" i="25"/>
  <c r="AE58" i="25" s="1"/>
  <c r="AE31" i="25" s="1"/>
  <c r="AF51" i="25"/>
  <c r="AF29" i="25" s="1"/>
  <c r="AD59" i="23"/>
  <c r="AE51" i="23"/>
  <c r="AE29" i="23" s="1"/>
  <c r="AD55" i="23"/>
  <c r="AD58" i="23" s="1"/>
  <c r="AD31" i="23" s="1"/>
  <c r="AE51" i="1"/>
  <c r="AD59" i="1"/>
  <c r="AD60" i="1" s="1"/>
  <c r="AC52" i="1"/>
  <c r="AC29" i="1" s="1"/>
  <c r="AB55" i="1"/>
  <c r="AB58" i="1" s="1"/>
  <c r="AB31" i="1" s="1"/>
  <c r="AF51" i="11"/>
  <c r="AF29" i="11" s="1"/>
  <c r="AE55" i="11"/>
  <c r="AE58" i="11" s="1"/>
  <c r="AE31" i="11" s="1"/>
  <c r="AE59" i="11"/>
  <c r="AF52" i="8"/>
  <c r="AE55" i="8"/>
  <c r="AE58" i="8" s="1"/>
  <c r="AE31" i="8" s="1"/>
  <c r="CD59" i="1" l="1"/>
  <c r="CC60" i="1"/>
  <c r="AC80" i="24"/>
  <c r="AF81" i="25"/>
  <c r="AC81" i="24"/>
  <c r="AC81" i="1"/>
  <c r="AF80" i="11"/>
  <c r="AC82" i="24"/>
  <c r="AC84" i="24"/>
  <c r="AF80" i="25"/>
  <c r="AB82" i="1"/>
  <c r="AB84" i="12"/>
  <c r="AC81" i="12"/>
  <c r="AC84" i="9"/>
  <c r="AC82" i="9"/>
  <c r="AC84" i="2"/>
  <c r="AC84" i="1"/>
  <c r="AC82" i="1"/>
  <c r="AF82" i="25"/>
  <c r="AC80" i="1"/>
  <c r="AB82" i="12"/>
  <c r="AF84" i="11"/>
  <c r="AD84" i="2"/>
  <c r="AF81" i="22"/>
  <c r="AF82" i="22" s="1"/>
  <c r="AD81" i="2"/>
  <c r="AD82" i="2" s="1"/>
  <c r="AB84" i="1"/>
  <c r="AC80" i="12"/>
  <c r="AD80" i="2"/>
  <c r="AC82" i="12"/>
  <c r="AF29" i="8"/>
  <c r="AF80" i="22"/>
  <c r="AC81" i="26"/>
  <c r="AC80" i="26"/>
  <c r="AF81" i="11"/>
  <c r="AF82" i="11" s="1"/>
  <c r="AC81" i="9"/>
  <c r="AC80" i="9"/>
  <c r="AB82" i="9"/>
  <c r="AC82" i="2"/>
  <c r="AE81" i="8"/>
  <c r="AE80" i="8"/>
  <c r="AH79" i="21"/>
  <c r="AH80" i="21"/>
  <c r="AE82" i="11"/>
  <c r="AE82" i="22"/>
  <c r="AE80" i="23"/>
  <c r="AE81" i="23"/>
  <c r="AE82" i="25"/>
  <c r="C4" i="16"/>
  <c r="AH55" i="21"/>
  <c r="AH58" i="21" s="1"/>
  <c r="AH31" i="21" s="1"/>
  <c r="AI51" i="21"/>
  <c r="AI29" i="21" s="1"/>
  <c r="AD52" i="24"/>
  <c r="AD29" i="24" s="1"/>
  <c r="AC55" i="24"/>
  <c r="AC58" i="24" s="1"/>
  <c r="AC31" i="24" s="1"/>
  <c r="AH51" i="24"/>
  <c r="AG59" i="24"/>
  <c r="AD59" i="2"/>
  <c r="AE51" i="2"/>
  <c r="AE29" i="2" s="1"/>
  <c r="AD55" i="2"/>
  <c r="AD58" i="2" s="1"/>
  <c r="AD31" i="2" s="1"/>
  <c r="AD51" i="9"/>
  <c r="AD29" i="9" s="1"/>
  <c r="AC59" i="9"/>
  <c r="AC55" i="9"/>
  <c r="AC58" i="9" s="1"/>
  <c r="AC31" i="9" s="1"/>
  <c r="AC59" i="26"/>
  <c r="AC55" i="26"/>
  <c r="AC58" i="26" s="1"/>
  <c r="AC31" i="26" s="1"/>
  <c r="AD51" i="26"/>
  <c r="AD29" i="26" s="1"/>
  <c r="AG51" i="8"/>
  <c r="AF59" i="8"/>
  <c r="AF51" i="12"/>
  <c r="AE59" i="12"/>
  <c r="AD52" i="12"/>
  <c r="AD29" i="12" s="1"/>
  <c r="AC55" i="12"/>
  <c r="AC58" i="12" s="1"/>
  <c r="AC31" i="12" s="1"/>
  <c r="AF59" i="25"/>
  <c r="AG51" i="25"/>
  <c r="AG29" i="25" s="1"/>
  <c r="AF55" i="25"/>
  <c r="AF58" i="25" s="1"/>
  <c r="AF31" i="25" s="1"/>
  <c r="AG51" i="22"/>
  <c r="AG29" i="22" s="1"/>
  <c r="AF59" i="22"/>
  <c r="AF55" i="22"/>
  <c r="AF58" i="22" s="1"/>
  <c r="AF31" i="22" s="1"/>
  <c r="AF59" i="11"/>
  <c r="AF55" i="11"/>
  <c r="AF58" i="11" s="1"/>
  <c r="AF31" i="11" s="1"/>
  <c r="AG51" i="11"/>
  <c r="AG29" i="11" s="1"/>
  <c r="AG81" i="11" s="1"/>
  <c r="AD52" i="1"/>
  <c r="AD29" i="1" s="1"/>
  <c r="AC55" i="1"/>
  <c r="AC58" i="1" s="1"/>
  <c r="AC31" i="1" s="1"/>
  <c r="AF51" i="1"/>
  <c r="AE59" i="1"/>
  <c r="AE60" i="1" s="1"/>
  <c r="AE55" i="23"/>
  <c r="AE58" i="23" s="1"/>
  <c r="AE31" i="23" s="1"/>
  <c r="AE59" i="23"/>
  <c r="AF51" i="23"/>
  <c r="AF29" i="23" s="1"/>
  <c r="AG52" i="8"/>
  <c r="AF55" i="8"/>
  <c r="AF58" i="8" s="1"/>
  <c r="AF31" i="8" s="1"/>
  <c r="CE59" i="1" l="1"/>
  <c r="CD60" i="1"/>
  <c r="D4" i="22"/>
  <c r="D4" i="26"/>
  <c r="D4" i="12"/>
  <c r="D4" i="25"/>
  <c r="D4" i="11"/>
  <c r="D4" i="24"/>
  <c r="D4" i="9"/>
  <c r="D4" i="23"/>
  <c r="D4" i="8"/>
  <c r="D4" i="2"/>
  <c r="D4" i="21"/>
  <c r="D4" i="1"/>
  <c r="AD81" i="24"/>
  <c r="AD80" i="12"/>
  <c r="AD80" i="24"/>
  <c r="AF84" i="8"/>
  <c r="AF82" i="8"/>
  <c r="AF81" i="8"/>
  <c r="AD80" i="26"/>
  <c r="AE82" i="8"/>
  <c r="AD81" i="26"/>
  <c r="AC84" i="26"/>
  <c r="AD84" i="1"/>
  <c r="AD80" i="9"/>
  <c r="AD81" i="12"/>
  <c r="AD84" i="26"/>
  <c r="AD82" i="26"/>
  <c r="AC84" i="12"/>
  <c r="AD81" i="9"/>
  <c r="AD82" i="9" s="1"/>
  <c r="AD80" i="1"/>
  <c r="AF84" i="23"/>
  <c r="AF82" i="23"/>
  <c r="AF81" i="23"/>
  <c r="AD82" i="12"/>
  <c r="AD84" i="12"/>
  <c r="AD84" i="9"/>
  <c r="AD84" i="24"/>
  <c r="AD82" i="24"/>
  <c r="AF80" i="23"/>
  <c r="AF80" i="8"/>
  <c r="AD81" i="1"/>
  <c r="AD82" i="1" s="1"/>
  <c r="AC82" i="26"/>
  <c r="AG81" i="22"/>
  <c r="AG82" i="22" s="1"/>
  <c r="AG81" i="25"/>
  <c r="AG82" i="25" s="1"/>
  <c r="AG80" i="25"/>
  <c r="AG29" i="8"/>
  <c r="AG82" i="11"/>
  <c r="AG80" i="11"/>
  <c r="AG80" i="22"/>
  <c r="AI80" i="21"/>
  <c r="AJ80" i="21" s="1"/>
  <c r="AK80" i="21" s="1"/>
  <c r="AL80" i="21" s="1"/>
  <c r="AM80" i="21" s="1"/>
  <c r="AI79" i="21"/>
  <c r="AJ79" i="21" s="1"/>
  <c r="AK79" i="21" s="1"/>
  <c r="AL79" i="21" s="1"/>
  <c r="AM79" i="21" s="1"/>
  <c r="AH83" i="21"/>
  <c r="AH81" i="21"/>
  <c r="AE80" i="2"/>
  <c r="AE81" i="2"/>
  <c r="AE82" i="23"/>
  <c r="D4" i="16"/>
  <c r="AJ51" i="21"/>
  <c r="AI55" i="21"/>
  <c r="AI58" i="21" s="1"/>
  <c r="AI31" i="21" s="1"/>
  <c r="AE52" i="24"/>
  <c r="AE29" i="24" s="1"/>
  <c r="AD55" i="24"/>
  <c r="AD58" i="24" s="1"/>
  <c r="AD31" i="24" s="1"/>
  <c r="AI51" i="24"/>
  <c r="AF51" i="2"/>
  <c r="AF29" i="2" s="1"/>
  <c r="AE59" i="2"/>
  <c r="AE55" i="2"/>
  <c r="AE58" i="2" s="1"/>
  <c r="AE31" i="2" s="1"/>
  <c r="AD59" i="9"/>
  <c r="AE51" i="9"/>
  <c r="AE29" i="9" s="1"/>
  <c r="AD55" i="9"/>
  <c r="AD58" i="9" s="1"/>
  <c r="AD31" i="9" s="1"/>
  <c r="AG59" i="8"/>
  <c r="AH51" i="8"/>
  <c r="AD55" i="26"/>
  <c r="AD58" i="26" s="1"/>
  <c r="AD31" i="26" s="1"/>
  <c r="AD59" i="26"/>
  <c r="AE51" i="26"/>
  <c r="AE29" i="26" s="1"/>
  <c r="AE52" i="12"/>
  <c r="AE29" i="12" s="1"/>
  <c r="AD55" i="12"/>
  <c r="AD58" i="12" s="1"/>
  <c r="AD31" i="12" s="1"/>
  <c r="AF59" i="12"/>
  <c r="AG51" i="12"/>
  <c r="AG55" i="22"/>
  <c r="AG58" i="22" s="1"/>
  <c r="AG31" i="22" s="1"/>
  <c r="AH51" i="22"/>
  <c r="AH29" i="22" s="1"/>
  <c r="AG59" i="22"/>
  <c r="AH59" i="22" s="1"/>
  <c r="AI59" i="22" s="1"/>
  <c r="AJ59" i="22" s="1"/>
  <c r="AK59" i="22" s="1"/>
  <c r="AL59" i="22" s="1"/>
  <c r="AM59" i="22" s="1"/>
  <c r="AN59" i="22" s="1"/>
  <c r="AO59" i="22" s="1"/>
  <c r="AP59" i="22" s="1"/>
  <c r="AQ59" i="22" s="1"/>
  <c r="AR59" i="22" s="1"/>
  <c r="AS59" i="22" s="1"/>
  <c r="AT59" i="22" s="1"/>
  <c r="AU59" i="22" s="1"/>
  <c r="AV59" i="22" s="1"/>
  <c r="AW59" i="22" s="1"/>
  <c r="AX59" i="22" s="1"/>
  <c r="AY59" i="22" s="1"/>
  <c r="AZ59" i="22" s="1"/>
  <c r="BA59" i="22" s="1"/>
  <c r="BB59" i="22" s="1"/>
  <c r="BC59" i="22" s="1"/>
  <c r="BD59" i="22" s="1"/>
  <c r="BE59" i="22" s="1"/>
  <c r="BF59" i="22" s="1"/>
  <c r="BG59" i="22" s="1"/>
  <c r="BH59" i="22" s="1"/>
  <c r="BI59" i="22" s="1"/>
  <c r="BJ59" i="22" s="1"/>
  <c r="BK59" i="22" s="1"/>
  <c r="BL59" i="22" s="1"/>
  <c r="BM59" i="22" s="1"/>
  <c r="BN59" i="22" s="1"/>
  <c r="BO59" i="22" s="1"/>
  <c r="BP59" i="22" s="1"/>
  <c r="BQ59" i="22" s="1"/>
  <c r="BR59" i="22" s="1"/>
  <c r="BS59" i="22" s="1"/>
  <c r="BT59" i="22" s="1"/>
  <c r="BU59" i="22" s="1"/>
  <c r="BV59" i="22" s="1"/>
  <c r="BW59" i="22" s="1"/>
  <c r="BX59" i="22" s="1"/>
  <c r="BY59" i="22" s="1"/>
  <c r="BZ59" i="22" s="1"/>
  <c r="CA59" i="22" s="1"/>
  <c r="CB59" i="22" s="1"/>
  <c r="CC59" i="22" s="1"/>
  <c r="CD59" i="22" s="1"/>
  <c r="CE59" i="22" s="1"/>
  <c r="CF59" i="22" s="1"/>
  <c r="CG59" i="22" s="1"/>
  <c r="CH59" i="22" s="1"/>
  <c r="CI59" i="22" s="1"/>
  <c r="CJ59" i="22" s="1"/>
  <c r="CK59" i="22" s="1"/>
  <c r="CL59" i="22" s="1"/>
  <c r="CM59" i="22" s="1"/>
  <c r="CN59" i="22" s="1"/>
  <c r="CO59" i="22" s="1"/>
  <c r="CP59" i="22" s="1"/>
  <c r="CQ59" i="22" s="1"/>
  <c r="CR59" i="22" s="1"/>
  <c r="CS59" i="22" s="1"/>
  <c r="CT59" i="22" s="1"/>
  <c r="CU59" i="22" s="1"/>
  <c r="CV59" i="22" s="1"/>
  <c r="CW59" i="22" s="1"/>
  <c r="CX59" i="22" s="1"/>
  <c r="CY59" i="22" s="1"/>
  <c r="CZ59" i="22" s="1"/>
  <c r="DA59" i="22" s="1"/>
  <c r="DB59" i="22" s="1"/>
  <c r="DC59" i="22" s="1"/>
  <c r="DD59" i="22" s="1"/>
  <c r="DE59" i="22" s="1"/>
  <c r="DF59" i="22" s="1"/>
  <c r="DG59" i="22" s="1"/>
  <c r="DH59" i="22" s="1"/>
  <c r="DI59" i="22" s="1"/>
  <c r="DJ59" i="22" s="1"/>
  <c r="DK59" i="22" s="1"/>
  <c r="DL59" i="22" s="1"/>
  <c r="DM59" i="22" s="1"/>
  <c r="DN59" i="22" s="1"/>
  <c r="DO59" i="22" s="1"/>
  <c r="DP59" i="22" s="1"/>
  <c r="DQ59" i="22" s="1"/>
  <c r="DR59" i="22" s="1"/>
  <c r="DS59" i="22" s="1"/>
  <c r="DT59" i="22" s="1"/>
  <c r="DU59" i="22" s="1"/>
  <c r="DV59" i="22" s="1"/>
  <c r="DW59" i="22" s="1"/>
  <c r="DX59" i="22" s="1"/>
  <c r="DY59" i="22" s="1"/>
  <c r="DZ59" i="22" s="1"/>
  <c r="EA59" i="22" s="1"/>
  <c r="EB59" i="22" s="1"/>
  <c r="EC59" i="22" s="1"/>
  <c r="ED59" i="22" s="1"/>
  <c r="EE59" i="22" s="1"/>
  <c r="EF59" i="22" s="1"/>
  <c r="EG59" i="22" s="1"/>
  <c r="EH59" i="22" s="1"/>
  <c r="EI59" i="22" s="1"/>
  <c r="EJ59" i="22" s="1"/>
  <c r="EK59" i="22" s="1"/>
  <c r="EL59" i="22" s="1"/>
  <c r="EM59" i="22" s="1"/>
  <c r="EN59" i="22" s="1"/>
  <c r="EO59" i="22" s="1"/>
  <c r="EP59" i="22" s="1"/>
  <c r="EQ59" i="22" s="1"/>
  <c r="ER59" i="22" s="1"/>
  <c r="ES59" i="22" s="1"/>
  <c r="ET59" i="22" s="1"/>
  <c r="EU59" i="22" s="1"/>
  <c r="EV59" i="22" s="1"/>
  <c r="EW59" i="22" s="1"/>
  <c r="EX59" i="22" s="1"/>
  <c r="EY59" i="22" s="1"/>
  <c r="EZ59" i="22" s="1"/>
  <c r="FA59" i="22" s="1"/>
  <c r="FB59" i="22" s="1"/>
  <c r="FC59" i="22" s="1"/>
  <c r="FD59" i="22" s="1"/>
  <c r="FE59" i="22" s="1"/>
  <c r="FF59" i="22" s="1"/>
  <c r="FG59" i="22" s="1"/>
  <c r="FH59" i="22" s="1"/>
  <c r="FI59" i="22" s="1"/>
  <c r="FJ59" i="22" s="1"/>
  <c r="FK59" i="22" s="1"/>
  <c r="FL59" i="22" s="1"/>
  <c r="FM59" i="22" s="1"/>
  <c r="FN59" i="22" s="1"/>
  <c r="FO59" i="22" s="1"/>
  <c r="FP59" i="22" s="1"/>
  <c r="FQ59" i="22" s="1"/>
  <c r="FR59" i="22" s="1"/>
  <c r="FS59" i="22" s="1"/>
  <c r="AG59" i="25"/>
  <c r="AH59" i="25" s="1"/>
  <c r="AI59" i="25" s="1"/>
  <c r="AJ59" i="25" s="1"/>
  <c r="AK59" i="25" s="1"/>
  <c r="AL59" i="25" s="1"/>
  <c r="AM59" i="25" s="1"/>
  <c r="AN59" i="25" s="1"/>
  <c r="AO59" i="25" s="1"/>
  <c r="AP59" i="25" s="1"/>
  <c r="AQ59" i="25" s="1"/>
  <c r="AR59" i="25" s="1"/>
  <c r="AS59" i="25" s="1"/>
  <c r="AT59" i="25" s="1"/>
  <c r="AU59" i="25" s="1"/>
  <c r="AV59" i="25" s="1"/>
  <c r="AW59" i="25" s="1"/>
  <c r="AX59" i="25" s="1"/>
  <c r="AY59" i="25" s="1"/>
  <c r="AZ59" i="25" s="1"/>
  <c r="BA59" i="25" s="1"/>
  <c r="BB59" i="25" s="1"/>
  <c r="BC59" i="25" s="1"/>
  <c r="BD59" i="25" s="1"/>
  <c r="BE59" i="25" s="1"/>
  <c r="BF59" i="25" s="1"/>
  <c r="BG59" i="25" s="1"/>
  <c r="BH59" i="25" s="1"/>
  <c r="BI59" i="25" s="1"/>
  <c r="BJ59" i="25" s="1"/>
  <c r="BK59" i="25" s="1"/>
  <c r="BL59" i="25" s="1"/>
  <c r="BM59" i="25" s="1"/>
  <c r="BN59" i="25" s="1"/>
  <c r="BO59" i="25" s="1"/>
  <c r="BP59" i="25" s="1"/>
  <c r="BQ59" i="25" s="1"/>
  <c r="BR59" i="25" s="1"/>
  <c r="BS59" i="25" s="1"/>
  <c r="BT59" i="25" s="1"/>
  <c r="BU59" i="25" s="1"/>
  <c r="BV59" i="25" s="1"/>
  <c r="BW59" i="25" s="1"/>
  <c r="BX59" i="25" s="1"/>
  <c r="BY59" i="25" s="1"/>
  <c r="BZ59" i="25" s="1"/>
  <c r="CA59" i="25" s="1"/>
  <c r="CB59" i="25" s="1"/>
  <c r="CC59" i="25" s="1"/>
  <c r="CD59" i="25" s="1"/>
  <c r="CE59" i="25" s="1"/>
  <c r="CF59" i="25" s="1"/>
  <c r="CG59" i="25" s="1"/>
  <c r="CH59" i="25" s="1"/>
  <c r="CI59" i="25" s="1"/>
  <c r="CJ59" i="25" s="1"/>
  <c r="CK59" i="25" s="1"/>
  <c r="CL59" i="25" s="1"/>
  <c r="CM59" i="25" s="1"/>
  <c r="CN59" i="25" s="1"/>
  <c r="CO59" i="25" s="1"/>
  <c r="CP59" i="25" s="1"/>
  <c r="CQ59" i="25" s="1"/>
  <c r="CR59" i="25" s="1"/>
  <c r="CS59" i="25" s="1"/>
  <c r="CT59" i="25" s="1"/>
  <c r="CU59" i="25" s="1"/>
  <c r="CV59" i="25" s="1"/>
  <c r="CW59" i="25" s="1"/>
  <c r="CX59" i="25" s="1"/>
  <c r="CY59" i="25" s="1"/>
  <c r="CZ59" i="25" s="1"/>
  <c r="DA59" i="25" s="1"/>
  <c r="DB59" i="25" s="1"/>
  <c r="DC59" i="25" s="1"/>
  <c r="DD59" i="25" s="1"/>
  <c r="DE59" i="25" s="1"/>
  <c r="DF59" i="25" s="1"/>
  <c r="DG59" i="25" s="1"/>
  <c r="DH59" i="25" s="1"/>
  <c r="DI59" i="25" s="1"/>
  <c r="DJ59" i="25" s="1"/>
  <c r="DK59" i="25" s="1"/>
  <c r="DL59" i="25" s="1"/>
  <c r="DM59" i="25" s="1"/>
  <c r="DN59" i="25" s="1"/>
  <c r="DO59" i="25" s="1"/>
  <c r="DP59" i="25" s="1"/>
  <c r="DQ59" i="25" s="1"/>
  <c r="DR59" i="25" s="1"/>
  <c r="DS59" i="25" s="1"/>
  <c r="DT59" i="25" s="1"/>
  <c r="DU59" i="25" s="1"/>
  <c r="DV59" i="25" s="1"/>
  <c r="DW59" i="25" s="1"/>
  <c r="DX59" i="25" s="1"/>
  <c r="DY59" i="25" s="1"/>
  <c r="DZ59" i="25" s="1"/>
  <c r="EA59" i="25" s="1"/>
  <c r="EB59" i="25" s="1"/>
  <c r="EC59" i="25" s="1"/>
  <c r="ED59" i="25" s="1"/>
  <c r="EE59" i="25" s="1"/>
  <c r="EF59" i="25" s="1"/>
  <c r="EG59" i="25" s="1"/>
  <c r="EH59" i="25" s="1"/>
  <c r="EI59" i="25" s="1"/>
  <c r="EJ59" i="25" s="1"/>
  <c r="EK59" i="25" s="1"/>
  <c r="EL59" i="25" s="1"/>
  <c r="EM59" i="25" s="1"/>
  <c r="EN59" i="25" s="1"/>
  <c r="EO59" i="25" s="1"/>
  <c r="EP59" i="25" s="1"/>
  <c r="EQ59" i="25" s="1"/>
  <c r="ER59" i="25" s="1"/>
  <c r="ES59" i="25" s="1"/>
  <c r="ET59" i="25" s="1"/>
  <c r="EU59" i="25" s="1"/>
  <c r="EV59" i="25" s="1"/>
  <c r="EW59" i="25" s="1"/>
  <c r="EX59" i="25" s="1"/>
  <c r="EY59" i="25" s="1"/>
  <c r="EZ59" i="25" s="1"/>
  <c r="FA59" i="25" s="1"/>
  <c r="FB59" i="25" s="1"/>
  <c r="FC59" i="25" s="1"/>
  <c r="FD59" i="25" s="1"/>
  <c r="FE59" i="25" s="1"/>
  <c r="FF59" i="25" s="1"/>
  <c r="FG59" i="25" s="1"/>
  <c r="FH59" i="25" s="1"/>
  <c r="FI59" i="25" s="1"/>
  <c r="FJ59" i="25" s="1"/>
  <c r="FK59" i="25" s="1"/>
  <c r="FL59" i="25" s="1"/>
  <c r="FM59" i="25" s="1"/>
  <c r="FN59" i="25" s="1"/>
  <c r="FO59" i="25" s="1"/>
  <c r="FP59" i="25" s="1"/>
  <c r="FQ59" i="25" s="1"/>
  <c r="FR59" i="25" s="1"/>
  <c r="FS59" i="25" s="1"/>
  <c r="AG55" i="25"/>
  <c r="AG58" i="25" s="1"/>
  <c r="AG31" i="25" s="1"/>
  <c r="AH51" i="25"/>
  <c r="AH29" i="25" s="1"/>
  <c r="AG51" i="23"/>
  <c r="AG29" i="23" s="1"/>
  <c r="AF59" i="23"/>
  <c r="AF55" i="23"/>
  <c r="AF58" i="23" s="1"/>
  <c r="AF31" i="23" s="1"/>
  <c r="AG59" i="11"/>
  <c r="AH59" i="11" s="1"/>
  <c r="AI59" i="11" s="1"/>
  <c r="AJ59" i="11" s="1"/>
  <c r="AK59" i="11" s="1"/>
  <c r="AL59" i="11" s="1"/>
  <c r="AM59" i="11" s="1"/>
  <c r="AN59" i="11" s="1"/>
  <c r="AO59" i="11" s="1"/>
  <c r="AP59" i="11" s="1"/>
  <c r="AQ59" i="11" s="1"/>
  <c r="AR59" i="11" s="1"/>
  <c r="AS59" i="11" s="1"/>
  <c r="AT59" i="11" s="1"/>
  <c r="AU59" i="11" s="1"/>
  <c r="AV59" i="11" s="1"/>
  <c r="AW59" i="11" s="1"/>
  <c r="AX59" i="11" s="1"/>
  <c r="AY59" i="11" s="1"/>
  <c r="AZ59" i="11" s="1"/>
  <c r="BA59" i="11" s="1"/>
  <c r="BB59" i="11" s="1"/>
  <c r="BC59" i="11" s="1"/>
  <c r="BD59" i="11" s="1"/>
  <c r="BE59" i="11" s="1"/>
  <c r="BF59" i="11" s="1"/>
  <c r="BG59" i="11" s="1"/>
  <c r="BH59" i="11" s="1"/>
  <c r="BI59" i="11" s="1"/>
  <c r="BJ59" i="11" s="1"/>
  <c r="BK59" i="11" s="1"/>
  <c r="BL59" i="11" s="1"/>
  <c r="BM59" i="11" s="1"/>
  <c r="BN59" i="11" s="1"/>
  <c r="BO59" i="11" s="1"/>
  <c r="BP59" i="11" s="1"/>
  <c r="BQ59" i="11" s="1"/>
  <c r="BR59" i="11" s="1"/>
  <c r="BS59" i="11" s="1"/>
  <c r="BT59" i="11" s="1"/>
  <c r="BU59" i="11" s="1"/>
  <c r="BV59" i="11" s="1"/>
  <c r="BW59" i="11" s="1"/>
  <c r="BX59" i="11" s="1"/>
  <c r="BY59" i="11" s="1"/>
  <c r="BZ59" i="11" s="1"/>
  <c r="CA59" i="11" s="1"/>
  <c r="CB59" i="11" s="1"/>
  <c r="CC59" i="11" s="1"/>
  <c r="CD59" i="11" s="1"/>
  <c r="CE59" i="11" s="1"/>
  <c r="CF59" i="11" s="1"/>
  <c r="CG59" i="11" s="1"/>
  <c r="CH59" i="11" s="1"/>
  <c r="CI59" i="11" s="1"/>
  <c r="CJ59" i="11" s="1"/>
  <c r="CK59" i="11" s="1"/>
  <c r="CL59" i="11" s="1"/>
  <c r="CM59" i="11" s="1"/>
  <c r="CN59" i="11" s="1"/>
  <c r="CO59" i="11" s="1"/>
  <c r="CP59" i="11" s="1"/>
  <c r="CQ59" i="11" s="1"/>
  <c r="CR59" i="11" s="1"/>
  <c r="CS59" i="11" s="1"/>
  <c r="CT59" i="11" s="1"/>
  <c r="CU59" i="11" s="1"/>
  <c r="CV59" i="11" s="1"/>
  <c r="CW59" i="11" s="1"/>
  <c r="CX59" i="11" s="1"/>
  <c r="CY59" i="11" s="1"/>
  <c r="CZ59" i="11" s="1"/>
  <c r="DA59" i="11" s="1"/>
  <c r="DB59" i="11" s="1"/>
  <c r="DC59" i="11" s="1"/>
  <c r="DD59" i="11" s="1"/>
  <c r="DE59" i="11" s="1"/>
  <c r="DF59" i="11" s="1"/>
  <c r="DG59" i="11" s="1"/>
  <c r="DH59" i="11" s="1"/>
  <c r="DI59" i="11" s="1"/>
  <c r="DJ59" i="11" s="1"/>
  <c r="DK59" i="11" s="1"/>
  <c r="DL59" i="11" s="1"/>
  <c r="DM59" i="11" s="1"/>
  <c r="DN59" i="11" s="1"/>
  <c r="DO59" i="11" s="1"/>
  <c r="DP59" i="11" s="1"/>
  <c r="DQ59" i="11" s="1"/>
  <c r="DR59" i="11" s="1"/>
  <c r="DS59" i="11" s="1"/>
  <c r="DT59" i="11" s="1"/>
  <c r="DU59" i="11" s="1"/>
  <c r="DV59" i="11" s="1"/>
  <c r="DW59" i="11" s="1"/>
  <c r="DX59" i="11" s="1"/>
  <c r="DY59" i="11" s="1"/>
  <c r="DZ59" i="11" s="1"/>
  <c r="EA59" i="11" s="1"/>
  <c r="EB59" i="11" s="1"/>
  <c r="EC59" i="11" s="1"/>
  <c r="ED59" i="11" s="1"/>
  <c r="EE59" i="11" s="1"/>
  <c r="EF59" i="11" s="1"/>
  <c r="EG59" i="11" s="1"/>
  <c r="EH59" i="11" s="1"/>
  <c r="EI59" i="11" s="1"/>
  <c r="EJ59" i="11" s="1"/>
  <c r="EK59" i="11" s="1"/>
  <c r="EL59" i="11" s="1"/>
  <c r="EM59" i="11" s="1"/>
  <c r="EN59" i="11" s="1"/>
  <c r="EO59" i="11" s="1"/>
  <c r="EP59" i="11" s="1"/>
  <c r="EQ59" i="11" s="1"/>
  <c r="ER59" i="11" s="1"/>
  <c r="ES59" i="11" s="1"/>
  <c r="ET59" i="11" s="1"/>
  <c r="EU59" i="11" s="1"/>
  <c r="EV59" i="11" s="1"/>
  <c r="EW59" i="11" s="1"/>
  <c r="EX59" i="11" s="1"/>
  <c r="EY59" i="11" s="1"/>
  <c r="EZ59" i="11" s="1"/>
  <c r="FA59" i="11" s="1"/>
  <c r="FB59" i="11" s="1"/>
  <c r="FC59" i="11" s="1"/>
  <c r="FD59" i="11" s="1"/>
  <c r="FE59" i="11" s="1"/>
  <c r="FF59" i="11" s="1"/>
  <c r="FG59" i="11" s="1"/>
  <c r="FH59" i="11" s="1"/>
  <c r="FI59" i="11" s="1"/>
  <c r="FJ59" i="11" s="1"/>
  <c r="FK59" i="11" s="1"/>
  <c r="FL59" i="11" s="1"/>
  <c r="FM59" i="11" s="1"/>
  <c r="FN59" i="11" s="1"/>
  <c r="FO59" i="11" s="1"/>
  <c r="FP59" i="11" s="1"/>
  <c r="FQ59" i="11" s="1"/>
  <c r="FR59" i="11" s="1"/>
  <c r="FS59" i="11" s="1"/>
  <c r="AG55" i="11"/>
  <c r="AG58" i="11" s="1"/>
  <c r="AG31" i="11" s="1"/>
  <c r="AH51" i="11"/>
  <c r="AH29" i="11" s="1"/>
  <c r="AG51" i="1"/>
  <c r="AF59" i="1"/>
  <c r="AF60" i="1" s="1"/>
  <c r="AE52" i="1"/>
  <c r="AE29" i="1" s="1"/>
  <c r="AD55" i="1"/>
  <c r="AD58" i="1" s="1"/>
  <c r="AD31" i="1" s="1"/>
  <c r="AH52" i="8"/>
  <c r="AG55" i="8"/>
  <c r="AG58" i="8" s="1"/>
  <c r="AG31" i="8" s="1"/>
  <c r="CF59" i="1" l="1"/>
  <c r="CE60" i="1"/>
  <c r="AG81" i="23"/>
  <c r="AG82" i="23" s="1"/>
  <c r="E4" i="22"/>
  <c r="E4" i="26"/>
  <c r="E4" i="12"/>
  <c r="E4" i="25"/>
  <c r="E4" i="11"/>
  <c r="E4" i="24"/>
  <c r="E4" i="9"/>
  <c r="E4" i="23"/>
  <c r="E4" i="8"/>
  <c r="E4" i="2"/>
  <c r="E4" i="1"/>
  <c r="E4" i="21"/>
  <c r="AF81" i="2"/>
  <c r="AF80" i="2"/>
  <c r="AF84" i="2"/>
  <c r="AF82" i="2"/>
  <c r="AG80" i="23"/>
  <c r="AG81" i="8"/>
  <c r="AG82" i="8" s="1"/>
  <c r="AG80" i="8"/>
  <c r="AI81" i="21"/>
  <c r="AE82" i="2"/>
  <c r="AH81" i="25"/>
  <c r="AH80" i="25"/>
  <c r="AH80" i="11"/>
  <c r="AH81" i="11"/>
  <c r="AH82" i="11" s="1"/>
  <c r="AH81" i="22"/>
  <c r="AH80" i="22"/>
  <c r="AI51" i="8"/>
  <c r="AH29" i="8"/>
  <c r="AE80" i="12"/>
  <c r="AE81" i="12"/>
  <c r="AE80" i="24"/>
  <c r="AE81" i="24"/>
  <c r="AE81" i="26"/>
  <c r="AE80" i="26"/>
  <c r="AE80" i="9"/>
  <c r="AE81" i="9"/>
  <c r="AE80" i="1"/>
  <c r="AE81" i="1"/>
  <c r="E4" i="16"/>
  <c r="AJ55" i="21"/>
  <c r="AJ58" i="21" s="1"/>
  <c r="AK51" i="21"/>
  <c r="AF52" i="24"/>
  <c r="AF29" i="24" s="1"/>
  <c r="AE55" i="24"/>
  <c r="AE58" i="24" s="1"/>
  <c r="AE31" i="24" s="1"/>
  <c r="AJ51" i="24"/>
  <c r="AG51" i="2"/>
  <c r="AG29" i="2" s="1"/>
  <c r="AF55" i="2"/>
  <c r="AF58" i="2" s="1"/>
  <c r="AF31" i="2" s="1"/>
  <c r="AF59" i="2"/>
  <c r="AE55" i="9"/>
  <c r="AE58" i="9" s="1"/>
  <c r="AE31" i="9" s="1"/>
  <c r="AF51" i="9"/>
  <c r="AF29" i="9" s="1"/>
  <c r="AE59" i="9"/>
  <c r="AE55" i="26"/>
  <c r="AE58" i="26" s="1"/>
  <c r="AE31" i="26" s="1"/>
  <c r="AF51" i="26"/>
  <c r="AF29" i="26" s="1"/>
  <c r="AE59" i="26"/>
  <c r="AH51" i="12"/>
  <c r="AG59" i="12"/>
  <c r="AF52" i="12"/>
  <c r="AF29" i="12" s="1"/>
  <c r="AE55" i="12"/>
  <c r="AE58" i="12" s="1"/>
  <c r="AE31" i="12" s="1"/>
  <c r="AI51" i="25"/>
  <c r="AI29" i="25" s="1"/>
  <c r="AH55" i="25"/>
  <c r="AH58" i="25" s="1"/>
  <c r="AH31" i="25" s="1"/>
  <c r="AI51" i="22"/>
  <c r="AI29" i="22" s="1"/>
  <c r="AH55" i="22"/>
  <c r="AH58" i="22" s="1"/>
  <c r="AH31" i="22" s="1"/>
  <c r="AF52" i="1"/>
  <c r="AF29" i="1" s="1"/>
  <c r="AE55" i="1"/>
  <c r="AE58" i="1" s="1"/>
  <c r="AE31" i="1" s="1"/>
  <c r="AG59" i="1"/>
  <c r="AG60" i="1" s="1"/>
  <c r="AH51" i="1"/>
  <c r="AH55" i="11"/>
  <c r="AH58" i="11" s="1"/>
  <c r="AH31" i="11" s="1"/>
  <c r="AI51" i="11"/>
  <c r="AI29" i="11" s="1"/>
  <c r="AG55" i="23"/>
  <c r="AG58" i="23" s="1"/>
  <c r="AG31" i="23" s="1"/>
  <c r="AG59" i="23"/>
  <c r="AH59" i="23" s="1"/>
  <c r="AI59" i="23" s="1"/>
  <c r="AJ59" i="23" s="1"/>
  <c r="AK59" i="23" s="1"/>
  <c r="AL59" i="23" s="1"/>
  <c r="AM59" i="23" s="1"/>
  <c r="AN59" i="23" s="1"/>
  <c r="AO59" i="23" s="1"/>
  <c r="AP59" i="23" s="1"/>
  <c r="AQ59" i="23" s="1"/>
  <c r="AR59" i="23" s="1"/>
  <c r="AS59" i="23" s="1"/>
  <c r="AT59" i="23" s="1"/>
  <c r="AU59" i="23" s="1"/>
  <c r="AV59" i="23" s="1"/>
  <c r="AW59" i="23" s="1"/>
  <c r="AX59" i="23" s="1"/>
  <c r="AY59" i="23" s="1"/>
  <c r="AZ59" i="23" s="1"/>
  <c r="BA59" i="23" s="1"/>
  <c r="BB59" i="23" s="1"/>
  <c r="BC59" i="23" s="1"/>
  <c r="BD59" i="23" s="1"/>
  <c r="BE59" i="23" s="1"/>
  <c r="BF59" i="23" s="1"/>
  <c r="BG59" i="23" s="1"/>
  <c r="BH59" i="23" s="1"/>
  <c r="BI59" i="23" s="1"/>
  <c r="BJ59" i="23" s="1"/>
  <c r="BK59" i="23" s="1"/>
  <c r="BL59" i="23" s="1"/>
  <c r="BM59" i="23" s="1"/>
  <c r="BN59" i="23" s="1"/>
  <c r="BO59" i="23" s="1"/>
  <c r="BP59" i="23" s="1"/>
  <c r="BQ59" i="23" s="1"/>
  <c r="BR59" i="23" s="1"/>
  <c r="BS59" i="23" s="1"/>
  <c r="BT59" i="23" s="1"/>
  <c r="BU59" i="23" s="1"/>
  <c r="BV59" i="23" s="1"/>
  <c r="BW59" i="23" s="1"/>
  <c r="BX59" i="23" s="1"/>
  <c r="BY59" i="23" s="1"/>
  <c r="BZ59" i="23" s="1"/>
  <c r="CA59" i="23" s="1"/>
  <c r="CB59" i="23" s="1"/>
  <c r="CC59" i="23" s="1"/>
  <c r="CD59" i="23" s="1"/>
  <c r="CE59" i="23" s="1"/>
  <c r="CF59" i="23" s="1"/>
  <c r="CG59" i="23" s="1"/>
  <c r="CH59" i="23" s="1"/>
  <c r="CI59" i="23" s="1"/>
  <c r="CJ59" i="23" s="1"/>
  <c r="CK59" i="23" s="1"/>
  <c r="CL59" i="23" s="1"/>
  <c r="CM59" i="23" s="1"/>
  <c r="CN59" i="23" s="1"/>
  <c r="CO59" i="23" s="1"/>
  <c r="CP59" i="23" s="1"/>
  <c r="CQ59" i="23" s="1"/>
  <c r="CR59" i="23" s="1"/>
  <c r="CS59" i="23" s="1"/>
  <c r="CT59" i="23" s="1"/>
  <c r="CU59" i="23" s="1"/>
  <c r="CV59" i="23" s="1"/>
  <c r="CW59" i="23" s="1"/>
  <c r="CX59" i="23" s="1"/>
  <c r="CY59" i="23" s="1"/>
  <c r="CZ59" i="23" s="1"/>
  <c r="DA59" i="23" s="1"/>
  <c r="DB59" i="23" s="1"/>
  <c r="DC59" i="23" s="1"/>
  <c r="DD59" i="23" s="1"/>
  <c r="DE59" i="23" s="1"/>
  <c r="DF59" i="23" s="1"/>
  <c r="DG59" i="23" s="1"/>
  <c r="DH59" i="23" s="1"/>
  <c r="DI59" i="23" s="1"/>
  <c r="DJ59" i="23" s="1"/>
  <c r="DK59" i="23" s="1"/>
  <c r="DL59" i="23" s="1"/>
  <c r="DM59" i="23" s="1"/>
  <c r="DN59" i="23" s="1"/>
  <c r="DO59" i="23" s="1"/>
  <c r="DP59" i="23" s="1"/>
  <c r="DQ59" i="23" s="1"/>
  <c r="DR59" i="23" s="1"/>
  <c r="DS59" i="23" s="1"/>
  <c r="DT59" i="23" s="1"/>
  <c r="DU59" i="23" s="1"/>
  <c r="DV59" i="23" s="1"/>
  <c r="DW59" i="23" s="1"/>
  <c r="DX59" i="23" s="1"/>
  <c r="DY59" i="23" s="1"/>
  <c r="DZ59" i="23" s="1"/>
  <c r="EA59" i="23" s="1"/>
  <c r="EB59" i="23" s="1"/>
  <c r="EC59" i="23" s="1"/>
  <c r="ED59" i="23" s="1"/>
  <c r="EE59" i="23" s="1"/>
  <c r="EF59" i="23" s="1"/>
  <c r="EG59" i="23" s="1"/>
  <c r="EH59" i="23" s="1"/>
  <c r="EI59" i="23" s="1"/>
  <c r="EJ59" i="23" s="1"/>
  <c r="EK59" i="23" s="1"/>
  <c r="EL59" i="23" s="1"/>
  <c r="EM59" i="23" s="1"/>
  <c r="EN59" i="23" s="1"/>
  <c r="EO59" i="23" s="1"/>
  <c r="EP59" i="23" s="1"/>
  <c r="EQ59" i="23" s="1"/>
  <c r="ER59" i="23" s="1"/>
  <c r="ES59" i="23" s="1"/>
  <c r="ET59" i="23" s="1"/>
  <c r="EU59" i="23" s="1"/>
  <c r="EV59" i="23" s="1"/>
  <c r="EW59" i="23" s="1"/>
  <c r="EX59" i="23" s="1"/>
  <c r="EY59" i="23" s="1"/>
  <c r="EZ59" i="23" s="1"/>
  <c r="FA59" i="23" s="1"/>
  <c r="FB59" i="23" s="1"/>
  <c r="FC59" i="23" s="1"/>
  <c r="FD59" i="23" s="1"/>
  <c r="FE59" i="23" s="1"/>
  <c r="FF59" i="23" s="1"/>
  <c r="FG59" i="23" s="1"/>
  <c r="FH59" i="23" s="1"/>
  <c r="FI59" i="23" s="1"/>
  <c r="FJ59" i="23" s="1"/>
  <c r="FK59" i="23" s="1"/>
  <c r="FL59" i="23" s="1"/>
  <c r="FM59" i="23" s="1"/>
  <c r="FN59" i="23" s="1"/>
  <c r="FO59" i="23" s="1"/>
  <c r="FP59" i="23" s="1"/>
  <c r="FQ59" i="23" s="1"/>
  <c r="FR59" i="23" s="1"/>
  <c r="FS59" i="23" s="1"/>
  <c r="AH51" i="23"/>
  <c r="AH29" i="23" s="1"/>
  <c r="AI52" i="8"/>
  <c r="AH59" i="8"/>
  <c r="AI59" i="8" s="1"/>
  <c r="AJ59" i="8" s="1"/>
  <c r="AK59" i="8" s="1"/>
  <c r="AL59" i="8" s="1"/>
  <c r="AM59" i="8" s="1"/>
  <c r="AN59" i="8" s="1"/>
  <c r="AO59" i="8" s="1"/>
  <c r="AP59" i="8" s="1"/>
  <c r="AQ59" i="8" s="1"/>
  <c r="AR59" i="8" s="1"/>
  <c r="AS59" i="8" s="1"/>
  <c r="AT59" i="8" s="1"/>
  <c r="AU59" i="8" s="1"/>
  <c r="AV59" i="8" s="1"/>
  <c r="AW59" i="8" s="1"/>
  <c r="AX59" i="8" s="1"/>
  <c r="AY59" i="8" s="1"/>
  <c r="AZ59" i="8" s="1"/>
  <c r="BA59" i="8" s="1"/>
  <c r="BB59" i="8" s="1"/>
  <c r="BC59" i="8" s="1"/>
  <c r="BD59" i="8" s="1"/>
  <c r="BE59" i="8" s="1"/>
  <c r="BF59" i="8" s="1"/>
  <c r="BG59" i="8" s="1"/>
  <c r="BH59" i="8" s="1"/>
  <c r="BI59" i="8" s="1"/>
  <c r="BJ59" i="8" s="1"/>
  <c r="BK59" i="8" s="1"/>
  <c r="BL59" i="8" s="1"/>
  <c r="BM59" i="8" s="1"/>
  <c r="BN59" i="8" s="1"/>
  <c r="BO59" i="8" s="1"/>
  <c r="BP59" i="8" s="1"/>
  <c r="BQ59" i="8" s="1"/>
  <c r="BR59" i="8" s="1"/>
  <c r="BS59" i="8" s="1"/>
  <c r="BT59" i="8" s="1"/>
  <c r="BU59" i="8" s="1"/>
  <c r="BV59" i="8" s="1"/>
  <c r="BW59" i="8" s="1"/>
  <c r="BX59" i="8" s="1"/>
  <c r="BY59" i="8" s="1"/>
  <c r="BZ59" i="8" s="1"/>
  <c r="CA59" i="8" s="1"/>
  <c r="CB59" i="8" s="1"/>
  <c r="CC59" i="8" s="1"/>
  <c r="CD59" i="8" s="1"/>
  <c r="CE59" i="8" s="1"/>
  <c r="CF59" i="8" s="1"/>
  <c r="CG59" i="8" s="1"/>
  <c r="CH59" i="8" s="1"/>
  <c r="CI59" i="8" s="1"/>
  <c r="CJ59" i="8" s="1"/>
  <c r="CK59" i="8" s="1"/>
  <c r="CL59" i="8" s="1"/>
  <c r="CM59" i="8" s="1"/>
  <c r="CN59" i="8" s="1"/>
  <c r="CO59" i="8" s="1"/>
  <c r="CP59" i="8" s="1"/>
  <c r="CQ59" i="8" s="1"/>
  <c r="CR59" i="8" s="1"/>
  <c r="CS59" i="8" s="1"/>
  <c r="CT59" i="8" s="1"/>
  <c r="CU59" i="8" s="1"/>
  <c r="CV59" i="8" s="1"/>
  <c r="CW59" i="8" s="1"/>
  <c r="CX59" i="8" s="1"/>
  <c r="CY59" i="8" s="1"/>
  <c r="CZ59" i="8" s="1"/>
  <c r="DA59" i="8" s="1"/>
  <c r="DB59" i="8" s="1"/>
  <c r="DC59" i="8" s="1"/>
  <c r="DD59" i="8" s="1"/>
  <c r="DE59" i="8" s="1"/>
  <c r="DF59" i="8" s="1"/>
  <c r="DG59" i="8" s="1"/>
  <c r="DH59" i="8" s="1"/>
  <c r="DI59" i="8" s="1"/>
  <c r="DJ59" i="8" s="1"/>
  <c r="DK59" i="8" s="1"/>
  <c r="DL59" i="8" s="1"/>
  <c r="DM59" i="8" s="1"/>
  <c r="DN59" i="8" s="1"/>
  <c r="DO59" i="8" s="1"/>
  <c r="DP59" i="8" s="1"/>
  <c r="DQ59" i="8" s="1"/>
  <c r="DR59" i="8" s="1"/>
  <c r="DS59" i="8" s="1"/>
  <c r="DT59" i="8" s="1"/>
  <c r="DU59" i="8" s="1"/>
  <c r="DV59" i="8" s="1"/>
  <c r="DW59" i="8" s="1"/>
  <c r="DX59" i="8" s="1"/>
  <c r="DY59" i="8" s="1"/>
  <c r="DZ59" i="8" s="1"/>
  <c r="EA59" i="8" s="1"/>
  <c r="EB59" i="8" s="1"/>
  <c r="EC59" i="8" s="1"/>
  <c r="ED59" i="8" s="1"/>
  <c r="EE59" i="8" s="1"/>
  <c r="EF59" i="8" s="1"/>
  <c r="EG59" i="8" s="1"/>
  <c r="EH59" i="8" s="1"/>
  <c r="EI59" i="8" s="1"/>
  <c r="EJ59" i="8" s="1"/>
  <c r="EK59" i="8" s="1"/>
  <c r="EL59" i="8" s="1"/>
  <c r="EM59" i="8" s="1"/>
  <c r="EN59" i="8" s="1"/>
  <c r="EO59" i="8" s="1"/>
  <c r="EP59" i="8" s="1"/>
  <c r="EQ59" i="8" s="1"/>
  <c r="ER59" i="8" s="1"/>
  <c r="ES59" i="8" s="1"/>
  <c r="ET59" i="8" s="1"/>
  <c r="EU59" i="8" s="1"/>
  <c r="EV59" i="8" s="1"/>
  <c r="EW59" i="8" s="1"/>
  <c r="EX59" i="8" s="1"/>
  <c r="EY59" i="8" s="1"/>
  <c r="EZ59" i="8" s="1"/>
  <c r="FA59" i="8" s="1"/>
  <c r="FB59" i="8" s="1"/>
  <c r="FC59" i="8" s="1"/>
  <c r="FD59" i="8" s="1"/>
  <c r="FE59" i="8" s="1"/>
  <c r="FF59" i="8" s="1"/>
  <c r="FG59" i="8" s="1"/>
  <c r="FH59" i="8" s="1"/>
  <c r="FI59" i="8" s="1"/>
  <c r="FJ59" i="8" s="1"/>
  <c r="FK59" i="8" s="1"/>
  <c r="FL59" i="8" s="1"/>
  <c r="FM59" i="8" s="1"/>
  <c r="FN59" i="8" s="1"/>
  <c r="FO59" i="8" s="1"/>
  <c r="FP59" i="8" s="1"/>
  <c r="FQ59" i="8" s="1"/>
  <c r="FR59" i="8" s="1"/>
  <c r="FS59" i="8" s="1"/>
  <c r="AH55" i="8"/>
  <c r="AH58" i="8" s="1"/>
  <c r="AH31" i="8" s="1"/>
  <c r="CG59" i="1" l="1"/>
  <c r="CF60" i="1"/>
  <c r="AG81" i="2"/>
  <c r="F4" i="22"/>
  <c r="F4" i="26"/>
  <c r="F4" i="12"/>
  <c r="F4" i="25"/>
  <c r="F4" i="11"/>
  <c r="F4" i="24"/>
  <c r="F4" i="9"/>
  <c r="F4" i="23"/>
  <c r="F4" i="8"/>
  <c r="F4" i="2"/>
  <c r="F4" i="21"/>
  <c r="F4" i="1"/>
  <c r="AF81" i="24"/>
  <c r="AF80" i="1"/>
  <c r="AF81" i="1"/>
  <c r="AF81" i="26"/>
  <c r="AB86" i="22"/>
  <c r="AB87" i="22" s="1"/>
  <c r="AF84" i="1"/>
  <c r="AF82" i="1"/>
  <c r="AF82" i="26"/>
  <c r="AF81" i="9"/>
  <c r="AF82" i="9" s="1"/>
  <c r="AF80" i="24"/>
  <c r="AF80" i="9"/>
  <c r="AF81" i="12"/>
  <c r="AF82" i="24"/>
  <c r="AF80" i="26"/>
  <c r="AF80" i="12"/>
  <c r="AF82" i="12"/>
  <c r="AF84" i="12"/>
  <c r="AG80" i="2"/>
  <c r="AG82" i="2"/>
  <c r="AI80" i="22"/>
  <c r="AJ80" i="22" s="1"/>
  <c r="AK80" i="22" s="1"/>
  <c r="AL80" i="22" s="1"/>
  <c r="AM80" i="22" s="1"/>
  <c r="AI81" i="22"/>
  <c r="AJ81" i="22" s="1"/>
  <c r="AK81" i="22" s="1"/>
  <c r="AL81" i="22" s="1"/>
  <c r="AM81" i="22" s="1"/>
  <c r="AJ51" i="8"/>
  <c r="AK51" i="8" s="1"/>
  <c r="AL51" i="8" s="1"/>
  <c r="AM51" i="8" s="1"/>
  <c r="AN51" i="8" s="1"/>
  <c r="AI29" i="8"/>
  <c r="AI80" i="25"/>
  <c r="AJ80" i="25" s="1"/>
  <c r="AK80" i="25" s="1"/>
  <c r="AL80" i="25" s="1"/>
  <c r="AM80" i="25" s="1"/>
  <c r="AI81" i="11"/>
  <c r="AJ81" i="11" s="1"/>
  <c r="AK81" i="11" s="1"/>
  <c r="AL81" i="11" s="1"/>
  <c r="AM81" i="11" s="1"/>
  <c r="AI81" i="25"/>
  <c r="AJ81" i="25" s="1"/>
  <c r="AK81" i="25" s="1"/>
  <c r="AL81" i="25" s="1"/>
  <c r="AM81" i="25" s="1"/>
  <c r="AI80" i="11"/>
  <c r="AJ80" i="11" s="1"/>
  <c r="AK80" i="11" s="1"/>
  <c r="AL80" i="11" s="1"/>
  <c r="AM80" i="11" s="1"/>
  <c r="AE82" i="9"/>
  <c r="AH81" i="23"/>
  <c r="AH80" i="23"/>
  <c r="AE82" i="12"/>
  <c r="AH84" i="25"/>
  <c r="AH82" i="22"/>
  <c r="AH84" i="11"/>
  <c r="AH82" i="25"/>
  <c r="AH80" i="8"/>
  <c r="AH81" i="8"/>
  <c r="AH82" i="8" s="1"/>
  <c r="AH84" i="22"/>
  <c r="AE82" i="1"/>
  <c r="AE82" i="26"/>
  <c r="AE82" i="24"/>
  <c r="F4" i="16"/>
  <c r="AK55" i="21"/>
  <c r="AK58" i="21" s="1"/>
  <c r="AL51" i="21"/>
  <c r="AK51" i="24"/>
  <c r="AG52" i="24"/>
  <c r="AG29" i="24" s="1"/>
  <c r="AG80" i="24" s="1"/>
  <c r="AF55" i="24"/>
  <c r="AF58" i="24" s="1"/>
  <c r="AF31" i="24" s="1"/>
  <c r="AG59" i="2"/>
  <c r="AH59" i="2" s="1"/>
  <c r="AI59" i="2" s="1"/>
  <c r="AJ59" i="2" s="1"/>
  <c r="AK59" i="2" s="1"/>
  <c r="AL59" i="2" s="1"/>
  <c r="AM59" i="2" s="1"/>
  <c r="AN59" i="2" s="1"/>
  <c r="AO59" i="2" s="1"/>
  <c r="AP59" i="2" s="1"/>
  <c r="AQ59" i="2" s="1"/>
  <c r="AR59" i="2" s="1"/>
  <c r="AS59" i="2" s="1"/>
  <c r="AT59" i="2" s="1"/>
  <c r="AU59" i="2" s="1"/>
  <c r="AV59" i="2" s="1"/>
  <c r="AW59" i="2" s="1"/>
  <c r="AX59" i="2" s="1"/>
  <c r="AY59" i="2" s="1"/>
  <c r="AZ59" i="2" s="1"/>
  <c r="BA59" i="2" s="1"/>
  <c r="BB59" i="2" s="1"/>
  <c r="BC59" i="2" s="1"/>
  <c r="BD59" i="2" s="1"/>
  <c r="BE59" i="2" s="1"/>
  <c r="BF59" i="2" s="1"/>
  <c r="BG59" i="2" s="1"/>
  <c r="BH59" i="2" s="1"/>
  <c r="BI59" i="2" s="1"/>
  <c r="BJ59" i="2" s="1"/>
  <c r="BK59" i="2" s="1"/>
  <c r="BL59" i="2" s="1"/>
  <c r="BM59" i="2" s="1"/>
  <c r="BN59" i="2" s="1"/>
  <c r="BO59" i="2" s="1"/>
  <c r="BP59" i="2" s="1"/>
  <c r="BQ59" i="2" s="1"/>
  <c r="BR59" i="2" s="1"/>
  <c r="BS59" i="2" s="1"/>
  <c r="BT59" i="2" s="1"/>
  <c r="BU59" i="2" s="1"/>
  <c r="BV59" i="2" s="1"/>
  <c r="BW59" i="2" s="1"/>
  <c r="BX59" i="2" s="1"/>
  <c r="BY59" i="2" s="1"/>
  <c r="BZ59" i="2" s="1"/>
  <c r="CA59" i="2" s="1"/>
  <c r="CB59" i="2" s="1"/>
  <c r="CC59" i="2" s="1"/>
  <c r="CD59" i="2" s="1"/>
  <c r="CE59" i="2" s="1"/>
  <c r="CF59" i="2" s="1"/>
  <c r="CG59" i="2" s="1"/>
  <c r="CH59" i="2" s="1"/>
  <c r="CI59" i="2" s="1"/>
  <c r="CJ59" i="2" s="1"/>
  <c r="CK59" i="2" s="1"/>
  <c r="CL59" i="2" s="1"/>
  <c r="CM59" i="2" s="1"/>
  <c r="CN59" i="2" s="1"/>
  <c r="CO59" i="2" s="1"/>
  <c r="CP59" i="2" s="1"/>
  <c r="CQ59" i="2" s="1"/>
  <c r="CR59" i="2" s="1"/>
  <c r="CS59" i="2" s="1"/>
  <c r="CT59" i="2" s="1"/>
  <c r="CU59" i="2" s="1"/>
  <c r="CV59" i="2" s="1"/>
  <c r="CW59" i="2" s="1"/>
  <c r="CX59" i="2" s="1"/>
  <c r="CY59" i="2" s="1"/>
  <c r="CZ59" i="2" s="1"/>
  <c r="DA59" i="2" s="1"/>
  <c r="DB59" i="2" s="1"/>
  <c r="DC59" i="2" s="1"/>
  <c r="DD59" i="2" s="1"/>
  <c r="DE59" i="2" s="1"/>
  <c r="DF59" i="2" s="1"/>
  <c r="DG59" i="2" s="1"/>
  <c r="DH59" i="2" s="1"/>
  <c r="DI59" i="2" s="1"/>
  <c r="DJ59" i="2" s="1"/>
  <c r="DK59" i="2" s="1"/>
  <c r="DL59" i="2" s="1"/>
  <c r="DM59" i="2" s="1"/>
  <c r="DN59" i="2" s="1"/>
  <c r="DO59" i="2" s="1"/>
  <c r="DP59" i="2" s="1"/>
  <c r="DQ59" i="2" s="1"/>
  <c r="DR59" i="2" s="1"/>
  <c r="DS59" i="2" s="1"/>
  <c r="DT59" i="2" s="1"/>
  <c r="DU59" i="2" s="1"/>
  <c r="DV59" i="2" s="1"/>
  <c r="DW59" i="2" s="1"/>
  <c r="DX59" i="2" s="1"/>
  <c r="DY59" i="2" s="1"/>
  <c r="DZ59" i="2" s="1"/>
  <c r="EA59" i="2" s="1"/>
  <c r="EB59" i="2" s="1"/>
  <c r="EC59" i="2" s="1"/>
  <c r="ED59" i="2" s="1"/>
  <c r="EE59" i="2" s="1"/>
  <c r="EF59" i="2" s="1"/>
  <c r="EG59" i="2" s="1"/>
  <c r="EH59" i="2" s="1"/>
  <c r="EI59" i="2" s="1"/>
  <c r="EJ59" i="2" s="1"/>
  <c r="EK59" i="2" s="1"/>
  <c r="EL59" i="2" s="1"/>
  <c r="EM59" i="2" s="1"/>
  <c r="EN59" i="2" s="1"/>
  <c r="EO59" i="2" s="1"/>
  <c r="EP59" i="2" s="1"/>
  <c r="EQ59" i="2" s="1"/>
  <c r="ER59" i="2" s="1"/>
  <c r="ES59" i="2" s="1"/>
  <c r="ET59" i="2" s="1"/>
  <c r="EU59" i="2" s="1"/>
  <c r="EV59" i="2" s="1"/>
  <c r="EW59" i="2" s="1"/>
  <c r="EX59" i="2" s="1"/>
  <c r="EY59" i="2" s="1"/>
  <c r="EZ59" i="2" s="1"/>
  <c r="FA59" i="2" s="1"/>
  <c r="FB59" i="2" s="1"/>
  <c r="FC59" i="2" s="1"/>
  <c r="FD59" i="2" s="1"/>
  <c r="FE59" i="2" s="1"/>
  <c r="FF59" i="2" s="1"/>
  <c r="FG59" i="2" s="1"/>
  <c r="FH59" i="2" s="1"/>
  <c r="FI59" i="2" s="1"/>
  <c r="FJ59" i="2" s="1"/>
  <c r="FK59" i="2" s="1"/>
  <c r="FL59" i="2" s="1"/>
  <c r="FM59" i="2" s="1"/>
  <c r="FN59" i="2" s="1"/>
  <c r="FO59" i="2" s="1"/>
  <c r="FP59" i="2" s="1"/>
  <c r="FQ59" i="2" s="1"/>
  <c r="FR59" i="2" s="1"/>
  <c r="FS59" i="2" s="1"/>
  <c r="AH51" i="2"/>
  <c r="AH29" i="2" s="1"/>
  <c r="AG55" i="2"/>
  <c r="AG58" i="2" s="1"/>
  <c r="AG31" i="2" s="1"/>
  <c r="AF55" i="9"/>
  <c r="AF58" i="9" s="1"/>
  <c r="AF31" i="9" s="1"/>
  <c r="AF59" i="9"/>
  <c r="AG51" i="9"/>
  <c r="AG29" i="9" s="1"/>
  <c r="AG51" i="26"/>
  <c r="AG29" i="26" s="1"/>
  <c r="AG81" i="26" s="1"/>
  <c r="AF55" i="26"/>
  <c r="AF58" i="26" s="1"/>
  <c r="AF31" i="26" s="1"/>
  <c r="AF59" i="26"/>
  <c r="AG52" i="12"/>
  <c r="AG29" i="12" s="1"/>
  <c r="AF55" i="12"/>
  <c r="AF58" i="12" s="1"/>
  <c r="AF31" i="12" s="1"/>
  <c r="AI51" i="12"/>
  <c r="AJ51" i="22"/>
  <c r="AI55" i="22"/>
  <c r="AI58" i="22" s="1"/>
  <c r="AI31" i="22" s="1"/>
  <c r="AJ51" i="25"/>
  <c r="AI55" i="25"/>
  <c r="AI58" i="25" s="1"/>
  <c r="AI31" i="25" s="1"/>
  <c r="AH55" i="23"/>
  <c r="AH58" i="23" s="1"/>
  <c r="AH31" i="23" s="1"/>
  <c r="AI51" i="23"/>
  <c r="AI29" i="23" s="1"/>
  <c r="AF55" i="1"/>
  <c r="AF58" i="1" s="1"/>
  <c r="AF31" i="1" s="1"/>
  <c r="AG52" i="1"/>
  <c r="AH52" i="1" s="1"/>
  <c r="AH59" i="1" s="1"/>
  <c r="AI55" i="11"/>
  <c r="AI58" i="11" s="1"/>
  <c r="AI31" i="11" s="1"/>
  <c r="AJ51" i="11"/>
  <c r="AI51" i="1"/>
  <c r="AI29" i="1" s="1"/>
  <c r="AH29" i="1"/>
  <c r="AJ52" i="8"/>
  <c r="AI55" i="8"/>
  <c r="AI58" i="8" s="1"/>
  <c r="AI31" i="8" s="1"/>
  <c r="CH59" i="1" l="1"/>
  <c r="CG60" i="1"/>
  <c r="AI59" i="1"/>
  <c r="AH60" i="1"/>
  <c r="AB84" i="2"/>
  <c r="G4" i="22"/>
  <c r="G4" i="26"/>
  <c r="G4" i="12"/>
  <c r="G4" i="25"/>
  <c r="G4" i="11"/>
  <c r="G4" i="24"/>
  <c r="G4" i="9"/>
  <c r="G4" i="23"/>
  <c r="G4" i="8"/>
  <c r="G4" i="2"/>
  <c r="G4" i="1"/>
  <c r="G4" i="21"/>
  <c r="AB86" i="24"/>
  <c r="AB87" i="24" s="1"/>
  <c r="AB85" i="21"/>
  <c r="AB86" i="21" s="1"/>
  <c r="AC86" i="22"/>
  <c r="AC87" i="22" s="1"/>
  <c r="AO51" i="8"/>
  <c r="AP51" i="8" s="1"/>
  <c r="AH55" i="1"/>
  <c r="AH58" i="1" s="1"/>
  <c r="AH31" i="1" s="1"/>
  <c r="AI82" i="22"/>
  <c r="AG80" i="26"/>
  <c r="AG80" i="9"/>
  <c r="AG55" i="1"/>
  <c r="AG58" i="1" s="1"/>
  <c r="AG31" i="1" s="1"/>
  <c r="AG29" i="1"/>
  <c r="AI80" i="8"/>
  <c r="AJ80" i="8" s="1"/>
  <c r="AK80" i="8" s="1"/>
  <c r="AL80" i="8" s="1"/>
  <c r="AM80" i="8" s="1"/>
  <c r="AG81" i="24"/>
  <c r="AG82" i="24" s="1"/>
  <c r="AG81" i="9"/>
  <c r="AG82" i="9" s="1"/>
  <c r="AG81" i="12"/>
  <c r="AG82" i="12" s="1"/>
  <c r="AG82" i="26"/>
  <c r="AG80" i="12"/>
  <c r="AI81" i="23"/>
  <c r="AJ81" i="23" s="1"/>
  <c r="AK81" i="23" s="1"/>
  <c r="AL81" i="23" s="1"/>
  <c r="AM81" i="23" s="1"/>
  <c r="AI82" i="25"/>
  <c r="AI81" i="8"/>
  <c r="AJ81" i="8" s="1"/>
  <c r="AK81" i="8" s="1"/>
  <c r="AL81" i="8" s="1"/>
  <c r="AM81" i="8" s="1"/>
  <c r="AI82" i="11"/>
  <c r="AH82" i="23"/>
  <c r="AI80" i="23"/>
  <c r="AJ80" i="23" s="1"/>
  <c r="AK80" i="23" s="1"/>
  <c r="AL80" i="23" s="1"/>
  <c r="AM80" i="23" s="1"/>
  <c r="AH81" i="2"/>
  <c r="AH80" i="2"/>
  <c r="AH84" i="8"/>
  <c r="G4" i="16"/>
  <c r="AL55" i="21"/>
  <c r="AL58" i="21" s="1"/>
  <c r="AM51" i="21"/>
  <c r="AH52" i="24"/>
  <c r="AH29" i="24" s="1"/>
  <c r="AG55" i="24"/>
  <c r="AG58" i="24" s="1"/>
  <c r="AG31" i="24" s="1"/>
  <c r="AL51" i="24"/>
  <c r="AI51" i="2"/>
  <c r="AI29" i="2" s="1"/>
  <c r="AH55" i="2"/>
  <c r="AH58" i="2" s="1"/>
  <c r="AH31" i="2" s="1"/>
  <c r="AH51" i="9"/>
  <c r="AH29" i="9" s="1"/>
  <c r="AG59" i="9"/>
  <c r="AH59" i="9" s="1"/>
  <c r="AI59" i="9" s="1"/>
  <c r="AJ59" i="9" s="1"/>
  <c r="AK59" i="9" s="1"/>
  <c r="AL59" i="9" s="1"/>
  <c r="AM59" i="9" s="1"/>
  <c r="AN59" i="9" s="1"/>
  <c r="AO59" i="9" s="1"/>
  <c r="AP59" i="9" s="1"/>
  <c r="AQ59" i="9" s="1"/>
  <c r="AR59" i="9" s="1"/>
  <c r="AS59" i="9" s="1"/>
  <c r="AT59" i="9" s="1"/>
  <c r="AU59" i="9" s="1"/>
  <c r="AV59" i="9" s="1"/>
  <c r="AW59" i="9" s="1"/>
  <c r="AX59" i="9" s="1"/>
  <c r="AY59" i="9" s="1"/>
  <c r="AZ59" i="9" s="1"/>
  <c r="BA59" i="9" s="1"/>
  <c r="BB59" i="9" s="1"/>
  <c r="BC59" i="9" s="1"/>
  <c r="BD59" i="9" s="1"/>
  <c r="BE59" i="9" s="1"/>
  <c r="BF59" i="9" s="1"/>
  <c r="BG59" i="9" s="1"/>
  <c r="BH59" i="9" s="1"/>
  <c r="BI59" i="9" s="1"/>
  <c r="BJ59" i="9" s="1"/>
  <c r="BK59" i="9" s="1"/>
  <c r="BL59" i="9" s="1"/>
  <c r="BM59" i="9" s="1"/>
  <c r="BN59" i="9" s="1"/>
  <c r="BO59" i="9" s="1"/>
  <c r="BP59" i="9" s="1"/>
  <c r="BQ59" i="9" s="1"/>
  <c r="BR59" i="9" s="1"/>
  <c r="BS59" i="9" s="1"/>
  <c r="BT59" i="9" s="1"/>
  <c r="BU59" i="9" s="1"/>
  <c r="BV59" i="9" s="1"/>
  <c r="BW59" i="9" s="1"/>
  <c r="BX59" i="9" s="1"/>
  <c r="BY59" i="9" s="1"/>
  <c r="BZ59" i="9" s="1"/>
  <c r="CA59" i="9" s="1"/>
  <c r="CB59" i="9" s="1"/>
  <c r="CC59" i="9" s="1"/>
  <c r="CD59" i="9" s="1"/>
  <c r="CE59" i="9" s="1"/>
  <c r="CF59" i="9" s="1"/>
  <c r="CG59" i="9" s="1"/>
  <c r="CH59" i="9" s="1"/>
  <c r="CI59" i="9" s="1"/>
  <c r="CJ59" i="9" s="1"/>
  <c r="CK59" i="9" s="1"/>
  <c r="CL59" i="9" s="1"/>
  <c r="CM59" i="9" s="1"/>
  <c r="CN59" i="9" s="1"/>
  <c r="CO59" i="9" s="1"/>
  <c r="CP59" i="9" s="1"/>
  <c r="CQ59" i="9" s="1"/>
  <c r="CR59" i="9" s="1"/>
  <c r="CS59" i="9" s="1"/>
  <c r="CT59" i="9" s="1"/>
  <c r="CU59" i="9" s="1"/>
  <c r="CV59" i="9" s="1"/>
  <c r="CW59" i="9" s="1"/>
  <c r="CX59" i="9" s="1"/>
  <c r="CY59" i="9" s="1"/>
  <c r="CZ59" i="9" s="1"/>
  <c r="DA59" i="9" s="1"/>
  <c r="DB59" i="9" s="1"/>
  <c r="DC59" i="9" s="1"/>
  <c r="DD59" i="9" s="1"/>
  <c r="DE59" i="9" s="1"/>
  <c r="DF59" i="9" s="1"/>
  <c r="DG59" i="9" s="1"/>
  <c r="DH59" i="9" s="1"/>
  <c r="DI59" i="9" s="1"/>
  <c r="DJ59" i="9" s="1"/>
  <c r="DK59" i="9" s="1"/>
  <c r="DL59" i="9" s="1"/>
  <c r="DM59" i="9" s="1"/>
  <c r="DN59" i="9" s="1"/>
  <c r="DO59" i="9" s="1"/>
  <c r="DP59" i="9" s="1"/>
  <c r="DQ59" i="9" s="1"/>
  <c r="DR59" i="9" s="1"/>
  <c r="DS59" i="9" s="1"/>
  <c r="DT59" i="9" s="1"/>
  <c r="DU59" i="9" s="1"/>
  <c r="DV59" i="9" s="1"/>
  <c r="DW59" i="9" s="1"/>
  <c r="DX59" i="9" s="1"/>
  <c r="DY59" i="9" s="1"/>
  <c r="DZ59" i="9" s="1"/>
  <c r="EA59" i="9" s="1"/>
  <c r="EB59" i="9" s="1"/>
  <c r="EC59" i="9" s="1"/>
  <c r="ED59" i="9" s="1"/>
  <c r="EE59" i="9" s="1"/>
  <c r="EF59" i="9" s="1"/>
  <c r="EG59" i="9" s="1"/>
  <c r="EH59" i="9" s="1"/>
  <c r="EI59" i="9" s="1"/>
  <c r="EJ59" i="9" s="1"/>
  <c r="EK59" i="9" s="1"/>
  <c r="EL59" i="9" s="1"/>
  <c r="EM59" i="9" s="1"/>
  <c r="EN59" i="9" s="1"/>
  <c r="EO59" i="9" s="1"/>
  <c r="EP59" i="9" s="1"/>
  <c r="EQ59" i="9" s="1"/>
  <c r="ER59" i="9" s="1"/>
  <c r="ES59" i="9" s="1"/>
  <c r="ET59" i="9" s="1"/>
  <c r="EU59" i="9" s="1"/>
  <c r="EV59" i="9" s="1"/>
  <c r="EW59" i="9" s="1"/>
  <c r="EX59" i="9" s="1"/>
  <c r="EY59" i="9" s="1"/>
  <c r="EZ59" i="9" s="1"/>
  <c r="FA59" i="9" s="1"/>
  <c r="FB59" i="9" s="1"/>
  <c r="FC59" i="9" s="1"/>
  <c r="FD59" i="9" s="1"/>
  <c r="FE59" i="9" s="1"/>
  <c r="FF59" i="9" s="1"/>
  <c r="FG59" i="9" s="1"/>
  <c r="FH59" i="9" s="1"/>
  <c r="FI59" i="9" s="1"/>
  <c r="FJ59" i="9" s="1"/>
  <c r="FK59" i="9" s="1"/>
  <c r="FL59" i="9" s="1"/>
  <c r="FM59" i="9" s="1"/>
  <c r="FN59" i="9" s="1"/>
  <c r="FO59" i="9" s="1"/>
  <c r="FP59" i="9" s="1"/>
  <c r="FQ59" i="9" s="1"/>
  <c r="FR59" i="9" s="1"/>
  <c r="FS59" i="9" s="1"/>
  <c r="AG55" i="9"/>
  <c r="AG58" i="9" s="1"/>
  <c r="AG31" i="9" s="1"/>
  <c r="AH51" i="26"/>
  <c r="AH29" i="26" s="1"/>
  <c r="AG55" i="26"/>
  <c r="AG58" i="26" s="1"/>
  <c r="AG31" i="26" s="1"/>
  <c r="AG59" i="26"/>
  <c r="AH59" i="26" s="1"/>
  <c r="AI59" i="26" s="1"/>
  <c r="AJ59" i="26" s="1"/>
  <c r="AK59" i="26" s="1"/>
  <c r="AL59" i="26" s="1"/>
  <c r="AM59" i="26" s="1"/>
  <c r="AN59" i="26" s="1"/>
  <c r="AO59" i="26" s="1"/>
  <c r="AP59" i="26" s="1"/>
  <c r="AQ59" i="26" s="1"/>
  <c r="AR59" i="26" s="1"/>
  <c r="AS59" i="26" s="1"/>
  <c r="AT59" i="26" s="1"/>
  <c r="AU59" i="26" s="1"/>
  <c r="AV59" i="26" s="1"/>
  <c r="AW59" i="26" s="1"/>
  <c r="AX59" i="26" s="1"/>
  <c r="AY59" i="26" s="1"/>
  <c r="AZ59" i="26" s="1"/>
  <c r="BA59" i="26" s="1"/>
  <c r="BB59" i="26" s="1"/>
  <c r="BC59" i="26" s="1"/>
  <c r="BD59" i="26" s="1"/>
  <c r="BE59" i="26" s="1"/>
  <c r="BF59" i="26" s="1"/>
  <c r="BG59" i="26" s="1"/>
  <c r="BH59" i="26" s="1"/>
  <c r="BI59" i="26" s="1"/>
  <c r="BJ59" i="26" s="1"/>
  <c r="BK59" i="26" s="1"/>
  <c r="BL59" i="26" s="1"/>
  <c r="BM59" i="26" s="1"/>
  <c r="BN59" i="26" s="1"/>
  <c r="BO59" i="26" s="1"/>
  <c r="BP59" i="26" s="1"/>
  <c r="BQ59" i="26" s="1"/>
  <c r="BR59" i="26" s="1"/>
  <c r="BS59" i="26" s="1"/>
  <c r="BT59" i="26" s="1"/>
  <c r="BU59" i="26" s="1"/>
  <c r="BV59" i="26" s="1"/>
  <c r="BW59" i="26" s="1"/>
  <c r="BX59" i="26" s="1"/>
  <c r="BY59" i="26" s="1"/>
  <c r="BZ59" i="26" s="1"/>
  <c r="CA59" i="26" s="1"/>
  <c r="CB59" i="26" s="1"/>
  <c r="CC59" i="26" s="1"/>
  <c r="CD59" i="26" s="1"/>
  <c r="CE59" i="26" s="1"/>
  <c r="CF59" i="26" s="1"/>
  <c r="CG59" i="26" s="1"/>
  <c r="CH59" i="26" s="1"/>
  <c r="CI59" i="26" s="1"/>
  <c r="CJ59" i="26" s="1"/>
  <c r="CK59" i="26" s="1"/>
  <c r="CL59" i="26" s="1"/>
  <c r="CM59" i="26" s="1"/>
  <c r="CN59" i="26" s="1"/>
  <c r="CO59" i="26" s="1"/>
  <c r="CP59" i="26" s="1"/>
  <c r="CQ59" i="26" s="1"/>
  <c r="CR59" i="26" s="1"/>
  <c r="CS59" i="26" s="1"/>
  <c r="CT59" i="26" s="1"/>
  <c r="CU59" i="26" s="1"/>
  <c r="CV59" i="26" s="1"/>
  <c r="CW59" i="26" s="1"/>
  <c r="CX59" i="26" s="1"/>
  <c r="CY59" i="26" s="1"/>
  <c r="CZ59" i="26" s="1"/>
  <c r="DA59" i="26" s="1"/>
  <c r="DB59" i="26" s="1"/>
  <c r="DC59" i="26" s="1"/>
  <c r="DD59" i="26" s="1"/>
  <c r="DE59" i="26" s="1"/>
  <c r="DF59" i="26" s="1"/>
  <c r="DG59" i="26" s="1"/>
  <c r="DH59" i="26" s="1"/>
  <c r="DI59" i="26" s="1"/>
  <c r="DJ59" i="26" s="1"/>
  <c r="DK59" i="26" s="1"/>
  <c r="DL59" i="26" s="1"/>
  <c r="DM59" i="26" s="1"/>
  <c r="DN59" i="26" s="1"/>
  <c r="DO59" i="26" s="1"/>
  <c r="DP59" i="26" s="1"/>
  <c r="DQ59" i="26" s="1"/>
  <c r="DR59" i="26" s="1"/>
  <c r="DS59" i="26" s="1"/>
  <c r="DT59" i="26" s="1"/>
  <c r="DU59" i="26" s="1"/>
  <c r="DV59" i="26" s="1"/>
  <c r="DW59" i="26" s="1"/>
  <c r="DX59" i="26" s="1"/>
  <c r="DY59" i="26" s="1"/>
  <c r="DZ59" i="26" s="1"/>
  <c r="EA59" i="26" s="1"/>
  <c r="EB59" i="26" s="1"/>
  <c r="EC59" i="26" s="1"/>
  <c r="ED59" i="26" s="1"/>
  <c r="EE59" i="26" s="1"/>
  <c r="EF59" i="26" s="1"/>
  <c r="EG59" i="26" s="1"/>
  <c r="EH59" i="26" s="1"/>
  <c r="EI59" i="26" s="1"/>
  <c r="EJ59" i="26" s="1"/>
  <c r="EK59" i="26" s="1"/>
  <c r="EL59" i="26" s="1"/>
  <c r="EM59" i="26" s="1"/>
  <c r="EN59" i="26" s="1"/>
  <c r="EO59" i="26" s="1"/>
  <c r="EP59" i="26" s="1"/>
  <c r="EQ59" i="26" s="1"/>
  <c r="ER59" i="26" s="1"/>
  <c r="ES59" i="26" s="1"/>
  <c r="ET59" i="26" s="1"/>
  <c r="EU59" i="26" s="1"/>
  <c r="EV59" i="26" s="1"/>
  <c r="EW59" i="26" s="1"/>
  <c r="EX59" i="26" s="1"/>
  <c r="EY59" i="26" s="1"/>
  <c r="EZ59" i="26" s="1"/>
  <c r="FA59" i="26" s="1"/>
  <c r="FB59" i="26" s="1"/>
  <c r="FC59" i="26" s="1"/>
  <c r="FD59" i="26" s="1"/>
  <c r="FE59" i="26" s="1"/>
  <c r="FF59" i="26" s="1"/>
  <c r="FG59" i="26" s="1"/>
  <c r="FH59" i="26" s="1"/>
  <c r="FI59" i="26" s="1"/>
  <c r="FJ59" i="26" s="1"/>
  <c r="FK59" i="26" s="1"/>
  <c r="FL59" i="26" s="1"/>
  <c r="FM59" i="26" s="1"/>
  <c r="FN59" i="26" s="1"/>
  <c r="FO59" i="26" s="1"/>
  <c r="FP59" i="26" s="1"/>
  <c r="FQ59" i="26" s="1"/>
  <c r="FR59" i="26" s="1"/>
  <c r="FS59" i="26" s="1"/>
  <c r="AJ51" i="12"/>
  <c r="AH52" i="12"/>
  <c r="AH29" i="12" s="1"/>
  <c r="AG55" i="12"/>
  <c r="AG58" i="12" s="1"/>
  <c r="AG31" i="12" s="1"/>
  <c r="AK51" i="25"/>
  <c r="AJ55" i="25"/>
  <c r="AJ58" i="25" s="1"/>
  <c r="AJ55" i="22"/>
  <c r="AJ58" i="22" s="1"/>
  <c r="AK51" i="22"/>
  <c r="AK51" i="11"/>
  <c r="AJ55" i="11"/>
  <c r="AJ58" i="11" s="1"/>
  <c r="AJ51" i="23"/>
  <c r="AI55" i="23"/>
  <c r="AI58" i="23" s="1"/>
  <c r="AI31" i="23" s="1"/>
  <c r="AJ51" i="1"/>
  <c r="AI55" i="1"/>
  <c r="AI58" i="1" s="1"/>
  <c r="AI31" i="1" s="1"/>
  <c r="AK52" i="8"/>
  <c r="AJ55" i="8"/>
  <c r="AJ58" i="8" s="1"/>
  <c r="CI59" i="1" l="1"/>
  <c r="CH60" i="1"/>
  <c r="AJ59" i="1"/>
  <c r="AI60" i="1"/>
  <c r="H4" i="22"/>
  <c r="H4" i="26"/>
  <c r="H4" i="12"/>
  <c r="H4" i="25"/>
  <c r="H4" i="11"/>
  <c r="H4" i="24"/>
  <c r="H4" i="9"/>
  <c r="H4" i="23"/>
  <c r="H4" i="8"/>
  <c r="H4" i="2"/>
  <c r="H4" i="21"/>
  <c r="H4" i="1"/>
  <c r="AQ51" i="8"/>
  <c r="AC85" i="21"/>
  <c r="AC86" i="21" s="1"/>
  <c r="AB86" i="9"/>
  <c r="AB87" i="9" s="1"/>
  <c r="AG81" i="1"/>
  <c r="AG80" i="1"/>
  <c r="AH80" i="1" s="1"/>
  <c r="AI80" i="1" s="1"/>
  <c r="AJ80" i="1" s="1"/>
  <c r="AK80" i="1" s="1"/>
  <c r="AL80" i="1" s="1"/>
  <c r="AM80" i="1" s="1"/>
  <c r="AI82" i="8"/>
  <c r="AI82" i="23"/>
  <c r="AI80" i="2"/>
  <c r="AJ80" i="2" s="1"/>
  <c r="AK80" i="2" s="1"/>
  <c r="AL80" i="2" s="1"/>
  <c r="AM80" i="2" s="1"/>
  <c r="AI81" i="2"/>
  <c r="AJ81" i="2" s="1"/>
  <c r="AK81" i="2" s="1"/>
  <c r="AL81" i="2" s="1"/>
  <c r="AM81" i="2" s="1"/>
  <c r="AH82" i="2"/>
  <c r="AH84" i="2"/>
  <c r="AH80" i="24"/>
  <c r="AH81" i="24"/>
  <c r="AH80" i="26"/>
  <c r="AH81" i="26"/>
  <c r="AH81" i="9"/>
  <c r="AH80" i="9"/>
  <c r="AH81" i="12"/>
  <c r="AH82" i="12" s="1"/>
  <c r="AH80" i="12"/>
  <c r="H4" i="16"/>
  <c r="AQ84" i="1"/>
  <c r="AQ82" i="1"/>
  <c r="AN51" i="21"/>
  <c r="AN29" i="21" s="1"/>
  <c r="AM55" i="21"/>
  <c r="AM58" i="21" s="1"/>
  <c r="AM51" i="24"/>
  <c r="AI52" i="24"/>
  <c r="AI29" i="24" s="1"/>
  <c r="AH59" i="24"/>
  <c r="AI59" i="24" s="1"/>
  <c r="AJ59" i="24" s="1"/>
  <c r="AK59" i="24" s="1"/>
  <c r="AL59" i="24" s="1"/>
  <c r="AM59" i="24" s="1"/>
  <c r="AN59" i="24" s="1"/>
  <c r="AO59" i="24" s="1"/>
  <c r="AP59" i="24" s="1"/>
  <c r="AQ59" i="24" s="1"/>
  <c r="AR59" i="24" s="1"/>
  <c r="AS59" i="24" s="1"/>
  <c r="AT59" i="24" s="1"/>
  <c r="AU59" i="24" s="1"/>
  <c r="AV59" i="24" s="1"/>
  <c r="AW59" i="24" s="1"/>
  <c r="AX59" i="24" s="1"/>
  <c r="AY59" i="24" s="1"/>
  <c r="AZ59" i="24" s="1"/>
  <c r="BA59" i="24" s="1"/>
  <c r="BB59" i="24" s="1"/>
  <c r="BC59" i="24" s="1"/>
  <c r="BD59" i="24" s="1"/>
  <c r="BE59" i="24" s="1"/>
  <c r="BF59" i="24" s="1"/>
  <c r="BG59" i="24" s="1"/>
  <c r="BH59" i="24" s="1"/>
  <c r="BI59" i="24" s="1"/>
  <c r="BJ59" i="24" s="1"/>
  <c r="BK59" i="24" s="1"/>
  <c r="BL59" i="24" s="1"/>
  <c r="BM59" i="24" s="1"/>
  <c r="BN59" i="24" s="1"/>
  <c r="BO59" i="24" s="1"/>
  <c r="BP59" i="24" s="1"/>
  <c r="BQ59" i="24" s="1"/>
  <c r="BR59" i="24" s="1"/>
  <c r="BS59" i="24" s="1"/>
  <c r="BT59" i="24" s="1"/>
  <c r="BU59" i="24" s="1"/>
  <c r="BV59" i="24" s="1"/>
  <c r="BW59" i="24" s="1"/>
  <c r="BX59" i="24" s="1"/>
  <c r="BY59" i="24" s="1"/>
  <c r="BZ59" i="24" s="1"/>
  <c r="CA59" i="24" s="1"/>
  <c r="CB59" i="24" s="1"/>
  <c r="CC59" i="24" s="1"/>
  <c r="CD59" i="24" s="1"/>
  <c r="CE59" i="24" s="1"/>
  <c r="CF59" i="24" s="1"/>
  <c r="CG59" i="24" s="1"/>
  <c r="CH59" i="24" s="1"/>
  <c r="CI59" i="24" s="1"/>
  <c r="CJ59" i="24" s="1"/>
  <c r="CK59" i="24" s="1"/>
  <c r="CL59" i="24" s="1"/>
  <c r="CM59" i="24" s="1"/>
  <c r="CN59" i="24" s="1"/>
  <c r="CO59" i="24" s="1"/>
  <c r="CP59" i="24" s="1"/>
  <c r="CQ59" i="24" s="1"/>
  <c r="CR59" i="24" s="1"/>
  <c r="CS59" i="24" s="1"/>
  <c r="CT59" i="24" s="1"/>
  <c r="CU59" i="24" s="1"/>
  <c r="CV59" i="24" s="1"/>
  <c r="CW59" i="24" s="1"/>
  <c r="CX59" i="24" s="1"/>
  <c r="CY59" i="24" s="1"/>
  <c r="CZ59" i="24" s="1"/>
  <c r="DA59" i="24" s="1"/>
  <c r="DB59" i="24" s="1"/>
  <c r="DC59" i="24" s="1"/>
  <c r="DD59" i="24" s="1"/>
  <c r="DE59" i="24" s="1"/>
  <c r="DF59" i="24" s="1"/>
  <c r="DG59" i="24" s="1"/>
  <c r="DH59" i="24" s="1"/>
  <c r="DI59" i="24" s="1"/>
  <c r="DJ59" i="24" s="1"/>
  <c r="DK59" i="24" s="1"/>
  <c r="DL59" i="24" s="1"/>
  <c r="DM59" i="24" s="1"/>
  <c r="DN59" i="24" s="1"/>
  <c r="DO59" i="24" s="1"/>
  <c r="DP59" i="24" s="1"/>
  <c r="DQ59" i="24" s="1"/>
  <c r="DR59" i="24" s="1"/>
  <c r="DS59" i="24" s="1"/>
  <c r="DT59" i="24" s="1"/>
  <c r="DU59" i="24" s="1"/>
  <c r="DV59" i="24" s="1"/>
  <c r="DW59" i="24" s="1"/>
  <c r="DX59" i="24" s="1"/>
  <c r="DY59" i="24" s="1"/>
  <c r="DZ59" i="24" s="1"/>
  <c r="EA59" i="24" s="1"/>
  <c r="EB59" i="24" s="1"/>
  <c r="EC59" i="24" s="1"/>
  <c r="ED59" i="24" s="1"/>
  <c r="EE59" i="24" s="1"/>
  <c r="EF59" i="24" s="1"/>
  <c r="EG59" i="24" s="1"/>
  <c r="EH59" i="24" s="1"/>
  <c r="EI59" i="24" s="1"/>
  <c r="EJ59" i="24" s="1"/>
  <c r="EK59" i="24" s="1"/>
  <c r="EL59" i="24" s="1"/>
  <c r="EM59" i="24" s="1"/>
  <c r="EN59" i="24" s="1"/>
  <c r="EO59" i="24" s="1"/>
  <c r="EP59" i="24" s="1"/>
  <c r="EQ59" i="24" s="1"/>
  <c r="ER59" i="24" s="1"/>
  <c r="ES59" i="24" s="1"/>
  <c r="ET59" i="24" s="1"/>
  <c r="EU59" i="24" s="1"/>
  <c r="EV59" i="24" s="1"/>
  <c r="EW59" i="24" s="1"/>
  <c r="EX59" i="24" s="1"/>
  <c r="EY59" i="24" s="1"/>
  <c r="EZ59" i="24" s="1"/>
  <c r="FA59" i="24" s="1"/>
  <c r="FB59" i="24" s="1"/>
  <c r="FC59" i="24" s="1"/>
  <c r="FD59" i="24" s="1"/>
  <c r="FE59" i="24" s="1"/>
  <c r="FF59" i="24" s="1"/>
  <c r="FG59" i="24" s="1"/>
  <c r="FH59" i="24" s="1"/>
  <c r="FI59" i="24" s="1"/>
  <c r="FJ59" i="24" s="1"/>
  <c r="FK59" i="24" s="1"/>
  <c r="FL59" i="24" s="1"/>
  <c r="FM59" i="24" s="1"/>
  <c r="FN59" i="24" s="1"/>
  <c r="FO59" i="24" s="1"/>
  <c r="FP59" i="24" s="1"/>
  <c r="FQ59" i="24" s="1"/>
  <c r="FR59" i="24" s="1"/>
  <c r="FS59" i="24" s="1"/>
  <c r="AH55" i="24"/>
  <c r="AH58" i="24" s="1"/>
  <c r="AH31" i="24" s="1"/>
  <c r="AJ51" i="2"/>
  <c r="AI55" i="2"/>
  <c r="AI58" i="2" s="1"/>
  <c r="AI31" i="2" s="1"/>
  <c r="AH55" i="9"/>
  <c r="AH58" i="9" s="1"/>
  <c r="AH31" i="9" s="1"/>
  <c r="AI51" i="9"/>
  <c r="AI29" i="9" s="1"/>
  <c r="AI51" i="26"/>
  <c r="AI29" i="26" s="1"/>
  <c r="AH55" i="26"/>
  <c r="AH58" i="26" s="1"/>
  <c r="AH31" i="26" s="1"/>
  <c r="AI52" i="12"/>
  <c r="AI29" i="12" s="1"/>
  <c r="AH59" i="12"/>
  <c r="AI59" i="12" s="1"/>
  <c r="AJ59" i="12" s="1"/>
  <c r="AK59" i="12" s="1"/>
  <c r="AL59" i="12" s="1"/>
  <c r="AM59" i="12" s="1"/>
  <c r="AN59" i="12" s="1"/>
  <c r="AO59" i="12" s="1"/>
  <c r="AP59" i="12" s="1"/>
  <c r="AQ59" i="12" s="1"/>
  <c r="AR59" i="12" s="1"/>
  <c r="AS59" i="12" s="1"/>
  <c r="AT59" i="12" s="1"/>
  <c r="AU59" i="12" s="1"/>
  <c r="AV59" i="12" s="1"/>
  <c r="AW59" i="12" s="1"/>
  <c r="AX59" i="12" s="1"/>
  <c r="AY59" i="12" s="1"/>
  <c r="AZ59" i="12" s="1"/>
  <c r="BA59" i="12" s="1"/>
  <c r="BB59" i="12" s="1"/>
  <c r="BC59" i="12" s="1"/>
  <c r="BD59" i="12" s="1"/>
  <c r="BE59" i="12" s="1"/>
  <c r="BF59" i="12" s="1"/>
  <c r="BG59" i="12" s="1"/>
  <c r="BH59" i="12" s="1"/>
  <c r="BI59" i="12" s="1"/>
  <c r="BJ59" i="12" s="1"/>
  <c r="BK59" i="12" s="1"/>
  <c r="BL59" i="12" s="1"/>
  <c r="BM59" i="12" s="1"/>
  <c r="BN59" i="12" s="1"/>
  <c r="BO59" i="12" s="1"/>
  <c r="BP59" i="12" s="1"/>
  <c r="BQ59" i="12" s="1"/>
  <c r="BR59" i="12" s="1"/>
  <c r="BS59" i="12" s="1"/>
  <c r="BT59" i="12" s="1"/>
  <c r="BU59" i="12" s="1"/>
  <c r="BV59" i="12" s="1"/>
  <c r="BW59" i="12" s="1"/>
  <c r="BX59" i="12" s="1"/>
  <c r="BY59" i="12" s="1"/>
  <c r="BZ59" i="12" s="1"/>
  <c r="CA59" i="12" s="1"/>
  <c r="CB59" i="12" s="1"/>
  <c r="CC59" i="12" s="1"/>
  <c r="CD59" i="12" s="1"/>
  <c r="CE59" i="12" s="1"/>
  <c r="CF59" i="12" s="1"/>
  <c r="CG59" i="12" s="1"/>
  <c r="CH59" i="12" s="1"/>
  <c r="CI59" i="12" s="1"/>
  <c r="CJ59" i="12" s="1"/>
  <c r="CK59" i="12" s="1"/>
  <c r="CL59" i="12" s="1"/>
  <c r="CM59" i="12" s="1"/>
  <c r="CN59" i="12" s="1"/>
  <c r="CO59" i="12" s="1"/>
  <c r="CP59" i="12" s="1"/>
  <c r="CQ59" i="12" s="1"/>
  <c r="CR59" i="12" s="1"/>
  <c r="CS59" i="12" s="1"/>
  <c r="CT59" i="12" s="1"/>
  <c r="CU59" i="12" s="1"/>
  <c r="CV59" i="12" s="1"/>
  <c r="CW59" i="12" s="1"/>
  <c r="CX59" i="12" s="1"/>
  <c r="CY59" i="12" s="1"/>
  <c r="CZ59" i="12" s="1"/>
  <c r="DA59" i="12" s="1"/>
  <c r="DB59" i="12" s="1"/>
  <c r="DC59" i="12" s="1"/>
  <c r="DD59" i="12" s="1"/>
  <c r="DE59" i="12" s="1"/>
  <c r="DF59" i="12" s="1"/>
  <c r="DG59" i="12" s="1"/>
  <c r="DH59" i="12" s="1"/>
  <c r="DI59" i="12" s="1"/>
  <c r="DJ59" i="12" s="1"/>
  <c r="DK59" i="12" s="1"/>
  <c r="DL59" i="12" s="1"/>
  <c r="DM59" i="12" s="1"/>
  <c r="DN59" i="12" s="1"/>
  <c r="DO59" i="12" s="1"/>
  <c r="DP59" i="12" s="1"/>
  <c r="DQ59" i="12" s="1"/>
  <c r="DR59" i="12" s="1"/>
  <c r="DS59" i="12" s="1"/>
  <c r="DT59" i="12" s="1"/>
  <c r="DU59" i="12" s="1"/>
  <c r="DV59" i="12" s="1"/>
  <c r="DW59" i="12" s="1"/>
  <c r="DX59" i="12" s="1"/>
  <c r="DY59" i="12" s="1"/>
  <c r="DZ59" i="12" s="1"/>
  <c r="EA59" i="12" s="1"/>
  <c r="EB59" i="12" s="1"/>
  <c r="EC59" i="12" s="1"/>
  <c r="ED59" i="12" s="1"/>
  <c r="EE59" i="12" s="1"/>
  <c r="EF59" i="12" s="1"/>
  <c r="EG59" i="12" s="1"/>
  <c r="EH59" i="12" s="1"/>
  <c r="EI59" i="12" s="1"/>
  <c r="EJ59" i="12" s="1"/>
  <c r="EK59" i="12" s="1"/>
  <c r="EL59" i="12" s="1"/>
  <c r="EM59" i="12" s="1"/>
  <c r="EN59" i="12" s="1"/>
  <c r="EO59" i="12" s="1"/>
  <c r="EP59" i="12" s="1"/>
  <c r="EQ59" i="12" s="1"/>
  <c r="ER59" i="12" s="1"/>
  <c r="ES59" i="12" s="1"/>
  <c r="ET59" i="12" s="1"/>
  <c r="EU59" i="12" s="1"/>
  <c r="EV59" i="12" s="1"/>
  <c r="EW59" i="12" s="1"/>
  <c r="EX59" i="12" s="1"/>
  <c r="EY59" i="12" s="1"/>
  <c r="EZ59" i="12" s="1"/>
  <c r="FA59" i="12" s="1"/>
  <c r="FB59" i="12" s="1"/>
  <c r="FC59" i="12" s="1"/>
  <c r="FD59" i="12" s="1"/>
  <c r="FE59" i="12" s="1"/>
  <c r="FF59" i="12" s="1"/>
  <c r="FG59" i="12" s="1"/>
  <c r="FH59" i="12" s="1"/>
  <c r="FI59" i="12" s="1"/>
  <c r="FJ59" i="12" s="1"/>
  <c r="FK59" i="12" s="1"/>
  <c r="FL59" i="12" s="1"/>
  <c r="FM59" i="12" s="1"/>
  <c r="FN59" i="12" s="1"/>
  <c r="FO59" i="12" s="1"/>
  <c r="FP59" i="12" s="1"/>
  <c r="FQ59" i="12" s="1"/>
  <c r="FR59" i="12" s="1"/>
  <c r="FS59" i="12" s="1"/>
  <c r="AH55" i="12"/>
  <c r="AH58" i="12" s="1"/>
  <c r="AH31" i="12" s="1"/>
  <c r="AK51" i="12"/>
  <c r="AK55" i="22"/>
  <c r="AK58" i="22" s="1"/>
  <c r="AL51" i="22"/>
  <c r="AL51" i="25"/>
  <c r="AK55" i="25"/>
  <c r="AK58" i="25" s="1"/>
  <c r="AK51" i="1"/>
  <c r="AJ55" i="1"/>
  <c r="AJ58" i="1" s="1"/>
  <c r="AJ55" i="23"/>
  <c r="AJ58" i="23" s="1"/>
  <c r="AK51" i="23"/>
  <c r="AL51" i="11"/>
  <c r="AK55" i="11"/>
  <c r="AK58" i="11" s="1"/>
  <c r="AL52" i="8"/>
  <c r="AK55" i="8"/>
  <c r="AK58" i="8" s="1"/>
  <c r="AR51" i="8" l="1"/>
  <c r="CJ59" i="1"/>
  <c r="CI60" i="1"/>
  <c r="AK59" i="1"/>
  <c r="AJ60" i="1"/>
  <c r="I4" i="22"/>
  <c r="I4" i="26"/>
  <c r="I4" i="12"/>
  <c r="I4" i="25"/>
  <c r="I4" i="11"/>
  <c r="I4" i="24"/>
  <c r="I4" i="9"/>
  <c r="I4" i="23"/>
  <c r="I4" i="8"/>
  <c r="I4" i="2"/>
  <c r="I4" i="1"/>
  <c r="I4" i="21"/>
  <c r="AB86" i="11"/>
  <c r="AB87" i="11" s="1"/>
  <c r="AB86" i="25"/>
  <c r="AB87" i="25" s="1"/>
  <c r="AC86" i="9"/>
  <c r="AC87" i="9" s="1"/>
  <c r="AC86" i="24"/>
  <c r="AC87" i="24" s="1"/>
  <c r="AN79" i="21"/>
  <c r="AO79" i="21" s="1"/>
  <c r="AN80" i="21"/>
  <c r="AO80" i="21" s="1"/>
  <c r="AH81" i="1"/>
  <c r="AI81" i="1" s="1"/>
  <c r="AI81" i="24"/>
  <c r="AJ81" i="24" s="1"/>
  <c r="AK81" i="24" s="1"/>
  <c r="AL81" i="24" s="1"/>
  <c r="AM81" i="24" s="1"/>
  <c r="AG82" i="1"/>
  <c r="AI81" i="26"/>
  <c r="AJ81" i="26" s="1"/>
  <c r="AK81" i="26" s="1"/>
  <c r="AL81" i="26" s="1"/>
  <c r="AM81" i="26" s="1"/>
  <c r="AI82" i="2"/>
  <c r="AI80" i="9"/>
  <c r="AJ80" i="9" s="1"/>
  <c r="AK80" i="9" s="1"/>
  <c r="AL80" i="9" s="1"/>
  <c r="AM80" i="9" s="1"/>
  <c r="AI80" i="26"/>
  <c r="AJ80" i="26" s="1"/>
  <c r="AK80" i="26" s="1"/>
  <c r="AL80" i="26" s="1"/>
  <c r="AM80" i="26" s="1"/>
  <c r="AI80" i="24"/>
  <c r="AJ80" i="24" s="1"/>
  <c r="AK80" i="24" s="1"/>
  <c r="AL80" i="24" s="1"/>
  <c r="AM80" i="24" s="1"/>
  <c r="AH82" i="24"/>
  <c r="AI81" i="9"/>
  <c r="AJ81" i="9" s="1"/>
  <c r="AK81" i="9" s="1"/>
  <c r="AL81" i="9" s="1"/>
  <c r="AM81" i="9" s="1"/>
  <c r="AI80" i="12"/>
  <c r="AJ80" i="12" s="1"/>
  <c r="AK80" i="12" s="1"/>
  <c r="AL80" i="12" s="1"/>
  <c r="AM80" i="12" s="1"/>
  <c r="AI81" i="12"/>
  <c r="AJ81" i="12" s="1"/>
  <c r="AK81" i="12" s="1"/>
  <c r="AL81" i="12" s="1"/>
  <c r="AM81" i="12" s="1"/>
  <c r="AH84" i="26"/>
  <c r="AH84" i="24"/>
  <c r="AH84" i="12"/>
  <c r="AH82" i="26"/>
  <c r="AH84" i="9"/>
  <c r="AH82" i="9"/>
  <c r="I4" i="16"/>
  <c r="AY51" i="8"/>
  <c r="AN55" i="21"/>
  <c r="AN58" i="21" s="1"/>
  <c r="AN31" i="21" s="1"/>
  <c r="AO51" i="21"/>
  <c r="AJ52" i="24"/>
  <c r="AI55" i="24"/>
  <c r="AI58" i="24" s="1"/>
  <c r="AI31" i="24" s="1"/>
  <c r="AN51" i="24"/>
  <c r="AJ55" i="2"/>
  <c r="AJ58" i="2" s="1"/>
  <c r="AK51" i="2"/>
  <c r="AI55" i="9"/>
  <c r="AI58" i="9" s="1"/>
  <c r="AI31" i="9" s="1"/>
  <c r="AJ51" i="9"/>
  <c r="AJ51" i="26"/>
  <c r="AI55" i="26"/>
  <c r="AI58" i="26" s="1"/>
  <c r="AI31" i="26" s="1"/>
  <c r="AL51" i="12"/>
  <c r="AJ52" i="12"/>
  <c r="AI55" i="12"/>
  <c r="AI58" i="12" s="1"/>
  <c r="AI31" i="12" s="1"/>
  <c r="AL55" i="22"/>
  <c r="AL58" i="22" s="1"/>
  <c r="AM51" i="22"/>
  <c r="AM51" i="25"/>
  <c r="AL55" i="25"/>
  <c r="AL58" i="25" s="1"/>
  <c r="AL51" i="23"/>
  <c r="AK55" i="23"/>
  <c r="AK58" i="23" s="1"/>
  <c r="AM51" i="11"/>
  <c r="AL55" i="11"/>
  <c r="AL58" i="11" s="1"/>
  <c r="AK55" i="1"/>
  <c r="AK58" i="1" s="1"/>
  <c r="AL51" i="1"/>
  <c r="AM52" i="8"/>
  <c r="AL55" i="8"/>
  <c r="AL58" i="8" s="1"/>
  <c r="AS51" i="8" l="1"/>
  <c r="CK59" i="1"/>
  <c r="CJ60" i="1"/>
  <c r="AL59" i="1"/>
  <c r="AK60" i="1"/>
  <c r="J4" i="22"/>
  <c r="J4" i="26"/>
  <c r="J4" i="12"/>
  <c r="J4" i="25"/>
  <c r="J4" i="11"/>
  <c r="J4" i="24"/>
  <c r="J4" i="9"/>
  <c r="J4" i="23"/>
  <c r="J4" i="8"/>
  <c r="J4" i="2"/>
  <c r="J4" i="21"/>
  <c r="J4" i="1"/>
  <c r="AC86" i="11"/>
  <c r="AC87" i="11" s="1"/>
  <c r="AH84" i="1"/>
  <c r="AH82" i="1"/>
  <c r="AC86" i="25"/>
  <c r="AC87" i="25" s="1"/>
  <c r="AN81" i="21"/>
  <c r="AI82" i="24"/>
  <c r="AJ81" i="1"/>
  <c r="AK81" i="1" s="1"/>
  <c r="AL81" i="1" s="1"/>
  <c r="AM81" i="1" s="1"/>
  <c r="AI82" i="1"/>
  <c r="AI82" i="26"/>
  <c r="AI82" i="12"/>
  <c r="AI82" i="9"/>
  <c r="J4" i="16"/>
  <c r="AZ51" i="8"/>
  <c r="AO55" i="21"/>
  <c r="AO58" i="21" s="1"/>
  <c r="AP51" i="21"/>
  <c r="AP29" i="21" s="1"/>
  <c r="AO51" i="24"/>
  <c r="AK52" i="24"/>
  <c r="AJ55" i="24"/>
  <c r="AJ58" i="24" s="1"/>
  <c r="AK55" i="2"/>
  <c r="AK58" i="2" s="1"/>
  <c r="AL51" i="2"/>
  <c r="AJ55" i="9"/>
  <c r="AJ58" i="9" s="1"/>
  <c r="AK51" i="9"/>
  <c r="AJ55" i="26"/>
  <c r="AJ58" i="26" s="1"/>
  <c r="AK51" i="26"/>
  <c r="AK52" i="12"/>
  <c r="AJ55" i="12"/>
  <c r="AJ58" i="12" s="1"/>
  <c r="AM51" i="12"/>
  <c r="AN51" i="25"/>
  <c r="AN29" i="25" s="1"/>
  <c r="AM55" i="25"/>
  <c r="AM58" i="25" s="1"/>
  <c r="AM55" i="22"/>
  <c r="AM58" i="22" s="1"/>
  <c r="AN51" i="22"/>
  <c r="AN29" i="22" s="1"/>
  <c r="AM55" i="11"/>
  <c r="AM58" i="11" s="1"/>
  <c r="AN51" i="11"/>
  <c r="AN29" i="11" s="1"/>
  <c r="AL55" i="1"/>
  <c r="AL58" i="1" s="1"/>
  <c r="AM51" i="1"/>
  <c r="AL55" i="23"/>
  <c r="AL58" i="23" s="1"/>
  <c r="AM51" i="23"/>
  <c r="AN52" i="8"/>
  <c r="AN29" i="8" s="1"/>
  <c r="AM55" i="8"/>
  <c r="AM58" i="8" s="1"/>
  <c r="AT51" i="8" l="1"/>
  <c r="CL59" i="1"/>
  <c r="CK60" i="1"/>
  <c r="AM59" i="1"/>
  <c r="AL60" i="1"/>
  <c r="K4" i="22"/>
  <c r="K4" i="26"/>
  <c r="K4" i="12"/>
  <c r="K4" i="25"/>
  <c r="K4" i="11"/>
  <c r="K4" i="24"/>
  <c r="K4" i="9"/>
  <c r="K4" i="23"/>
  <c r="K4" i="8"/>
  <c r="K4" i="2"/>
  <c r="K4" i="1"/>
  <c r="K4" i="21"/>
  <c r="AP79" i="21"/>
  <c r="AQ79" i="21" s="1"/>
  <c r="AR79" i="21" s="1"/>
  <c r="AS79" i="21" s="1"/>
  <c r="AP80" i="21"/>
  <c r="AQ80" i="21" s="1"/>
  <c r="AR80" i="21" s="1"/>
  <c r="AS80" i="21" s="1"/>
  <c r="AN80" i="11"/>
  <c r="AO80" i="11" s="1"/>
  <c r="AN81" i="11"/>
  <c r="AO81" i="11" s="1"/>
  <c r="AN81" i="22"/>
  <c r="AO81" i="22" s="1"/>
  <c r="AN80" i="22"/>
  <c r="AO80" i="22" s="1"/>
  <c r="AN80" i="8"/>
  <c r="AO80" i="8" s="1"/>
  <c r="AN81" i="8"/>
  <c r="AO81" i="8" s="1"/>
  <c r="AN80" i="25"/>
  <c r="AO80" i="25" s="1"/>
  <c r="AN81" i="25"/>
  <c r="AO81" i="25" s="1"/>
  <c r="K4" i="16"/>
  <c r="CF82" i="1"/>
  <c r="AP55" i="21"/>
  <c r="AP58" i="21" s="1"/>
  <c r="AP31" i="21" s="1"/>
  <c r="AQ51" i="21"/>
  <c r="AQ56" i="21" s="1"/>
  <c r="BA51" i="8"/>
  <c r="AL52" i="24"/>
  <c r="AK55" i="24"/>
  <c r="AK58" i="24" s="1"/>
  <c r="AP51" i="24"/>
  <c r="AL55" i="2"/>
  <c r="AL58" i="2" s="1"/>
  <c r="AM51" i="2"/>
  <c r="AK55" i="9"/>
  <c r="AK58" i="9" s="1"/>
  <c r="AL51" i="9"/>
  <c r="AK55" i="26"/>
  <c r="AK58" i="26" s="1"/>
  <c r="AL51" i="26"/>
  <c r="AN51" i="12"/>
  <c r="AL52" i="12"/>
  <c r="AK55" i="12"/>
  <c r="AK58" i="12" s="1"/>
  <c r="AN55" i="22"/>
  <c r="AN58" i="22" s="1"/>
  <c r="AN31" i="22" s="1"/>
  <c r="AO51" i="22"/>
  <c r="AO51" i="25"/>
  <c r="AN55" i="25"/>
  <c r="AN58" i="25" s="1"/>
  <c r="AN31" i="25" s="1"/>
  <c r="AM55" i="23"/>
  <c r="AM58" i="23" s="1"/>
  <c r="AN51" i="23"/>
  <c r="AN29" i="23" s="1"/>
  <c r="AM55" i="1"/>
  <c r="AM58" i="1" s="1"/>
  <c r="AN51" i="1"/>
  <c r="AN29" i="1" s="1"/>
  <c r="AO51" i="11"/>
  <c r="AN55" i="11"/>
  <c r="AN58" i="11" s="1"/>
  <c r="AN31" i="11" s="1"/>
  <c r="AO52" i="8"/>
  <c r="AN55" i="8"/>
  <c r="AN58" i="8" s="1"/>
  <c r="AN31" i="8" s="1"/>
  <c r="AU51" i="8" l="1"/>
  <c r="CM59" i="1"/>
  <c r="CL60" i="1"/>
  <c r="AN59" i="1"/>
  <c r="AM60" i="1"/>
  <c r="L4" i="22"/>
  <c r="L4" i="26"/>
  <c r="L4" i="12"/>
  <c r="L4" i="25"/>
  <c r="L4" i="11"/>
  <c r="L4" i="24"/>
  <c r="L4" i="9"/>
  <c r="L4" i="23"/>
  <c r="L4" i="8"/>
  <c r="L4" i="2"/>
  <c r="L4" i="21"/>
  <c r="L4" i="1"/>
  <c r="AQ51" i="24"/>
  <c r="AP81" i="21"/>
  <c r="AB86" i="1"/>
  <c r="AB87" i="1" s="1"/>
  <c r="AN82" i="8"/>
  <c r="AN81" i="1"/>
  <c r="AO81" i="1" s="1"/>
  <c r="AN82" i="11"/>
  <c r="AN80" i="1"/>
  <c r="AO80" i="1" s="1"/>
  <c r="AN81" i="23"/>
  <c r="AO81" i="23" s="1"/>
  <c r="AN80" i="23"/>
  <c r="AO80" i="23" s="1"/>
  <c r="AN82" i="22"/>
  <c r="AN82" i="25"/>
  <c r="AH86" i="22"/>
  <c r="AH87" i="22" s="1"/>
  <c r="L4" i="16"/>
  <c r="AR51" i="21"/>
  <c r="AR56" i="21" s="1"/>
  <c r="AQ55" i="21"/>
  <c r="AQ58" i="21" s="1"/>
  <c r="AQ31" i="21" s="1"/>
  <c r="BB51" i="8"/>
  <c r="CM82" i="1"/>
  <c r="AM52" i="24"/>
  <c r="AL55" i="24"/>
  <c r="AL58" i="24" s="1"/>
  <c r="AN51" i="2"/>
  <c r="AN29" i="2" s="1"/>
  <c r="AM55" i="2"/>
  <c r="AM58" i="2" s="1"/>
  <c r="AM51" i="9"/>
  <c r="AL55" i="9"/>
  <c r="AL58" i="9" s="1"/>
  <c r="AL55" i="26"/>
  <c r="AL58" i="26" s="1"/>
  <c r="AM51" i="26"/>
  <c r="AM52" i="12"/>
  <c r="AL55" i="12"/>
  <c r="AL58" i="12" s="1"/>
  <c r="AO51" i="12"/>
  <c r="AO55" i="22"/>
  <c r="AO58" i="22" s="1"/>
  <c r="AP51" i="22"/>
  <c r="AP29" i="22" s="1"/>
  <c r="AP51" i="25"/>
  <c r="AP29" i="25" s="1"/>
  <c r="AO55" i="25"/>
  <c r="AO58" i="25" s="1"/>
  <c r="AO55" i="11"/>
  <c r="AO58" i="11" s="1"/>
  <c r="AP51" i="11"/>
  <c r="AP29" i="11" s="1"/>
  <c r="AN55" i="1"/>
  <c r="AN58" i="1" s="1"/>
  <c r="AN31" i="1" s="1"/>
  <c r="AO51" i="1"/>
  <c r="AN55" i="23"/>
  <c r="AN58" i="23" s="1"/>
  <c r="AN31" i="23" s="1"/>
  <c r="AO51" i="23"/>
  <c r="AP52" i="8"/>
  <c r="AP29" i="8" s="1"/>
  <c r="AO55" i="8"/>
  <c r="AO58" i="8" s="1"/>
  <c r="AR51" i="24" l="1"/>
  <c r="AV51" i="8"/>
  <c r="CN59" i="1"/>
  <c r="CM60" i="1"/>
  <c r="AO59" i="1"/>
  <c r="AN60" i="1"/>
  <c r="AP81" i="22"/>
  <c r="AQ81" i="22" s="1"/>
  <c r="AR81" i="22" s="1"/>
  <c r="AS81" i="22" s="1"/>
  <c r="M4" i="22"/>
  <c r="M4" i="26"/>
  <c r="M4" i="12"/>
  <c r="M4" i="25"/>
  <c r="M4" i="11"/>
  <c r="M4" i="24"/>
  <c r="M4" i="9"/>
  <c r="M4" i="23"/>
  <c r="M4" i="8"/>
  <c r="M4" i="2"/>
  <c r="M4" i="1"/>
  <c r="M4" i="21"/>
  <c r="AP81" i="11"/>
  <c r="AQ81" i="11" s="1"/>
  <c r="AR81" i="11" s="1"/>
  <c r="AS81" i="11" s="1"/>
  <c r="AP80" i="8"/>
  <c r="AQ80" i="8" s="1"/>
  <c r="AR80" i="8" s="1"/>
  <c r="AS80" i="8" s="1"/>
  <c r="AP80" i="25"/>
  <c r="AQ80" i="25" s="1"/>
  <c r="AR80" i="25" s="1"/>
  <c r="AS80" i="25" s="1"/>
  <c r="AP81" i="8"/>
  <c r="AQ81" i="8" s="1"/>
  <c r="AR81" i="8" s="1"/>
  <c r="AS81" i="8" s="1"/>
  <c r="AP80" i="22"/>
  <c r="AQ80" i="22" s="1"/>
  <c r="AR80" i="22" s="1"/>
  <c r="AS80" i="22" s="1"/>
  <c r="AP80" i="11"/>
  <c r="AQ80" i="11" s="1"/>
  <c r="AR80" i="11" s="1"/>
  <c r="AS80" i="11" s="1"/>
  <c r="AP81" i="25"/>
  <c r="AQ81" i="25" s="1"/>
  <c r="AR81" i="25" s="1"/>
  <c r="AS81" i="25" s="1"/>
  <c r="AC86" i="1"/>
  <c r="AC87" i="1" s="1"/>
  <c r="AN82" i="1"/>
  <c r="AN81" i="2"/>
  <c r="AO81" i="2" s="1"/>
  <c r="AN80" i="2"/>
  <c r="AO80" i="2" s="1"/>
  <c r="AN82" i="23"/>
  <c r="M4" i="16"/>
  <c r="AP55" i="22"/>
  <c r="AP58" i="22" s="1"/>
  <c r="AP31" i="22" s="1"/>
  <c r="AQ51" i="22"/>
  <c r="AQ56" i="22" s="1"/>
  <c r="AP55" i="8"/>
  <c r="AP58" i="8" s="1"/>
  <c r="AP31" i="8" s="1"/>
  <c r="AQ52" i="8"/>
  <c r="AQ56" i="8" s="1"/>
  <c r="AP55" i="11"/>
  <c r="AP58" i="11" s="1"/>
  <c r="AP31" i="11" s="1"/>
  <c r="AQ51" i="11"/>
  <c r="AQ56" i="11" s="1"/>
  <c r="AP55" i="25"/>
  <c r="AP58" i="25" s="1"/>
  <c r="AP31" i="25" s="1"/>
  <c r="AQ51" i="25"/>
  <c r="AQ56" i="25" s="1"/>
  <c r="BC51" i="8"/>
  <c r="CR82" i="1"/>
  <c r="AS51" i="24"/>
  <c r="AS51" i="21"/>
  <c r="AS56" i="21" s="1"/>
  <c r="AR55" i="21"/>
  <c r="AR58" i="21" s="1"/>
  <c r="AN52" i="24"/>
  <c r="AN29" i="24" s="1"/>
  <c r="AM55" i="24"/>
  <c r="AM58" i="24" s="1"/>
  <c r="AO51" i="2"/>
  <c r="AN55" i="2"/>
  <c r="AN58" i="2" s="1"/>
  <c r="AN31" i="2" s="1"/>
  <c r="AM55" i="9"/>
  <c r="AM58" i="9" s="1"/>
  <c r="AN51" i="9"/>
  <c r="AN29" i="9" s="1"/>
  <c r="AM55" i="26"/>
  <c r="AM58" i="26" s="1"/>
  <c r="AN51" i="26"/>
  <c r="AN29" i="26" s="1"/>
  <c r="AP51" i="12"/>
  <c r="AN52" i="12"/>
  <c r="AN29" i="12" s="1"/>
  <c r="AM55" i="12"/>
  <c r="AM58" i="12" s="1"/>
  <c r="AO55" i="23"/>
  <c r="AO58" i="23" s="1"/>
  <c r="AP51" i="23"/>
  <c r="AP29" i="23" s="1"/>
  <c r="AO55" i="1"/>
  <c r="AO58" i="1" s="1"/>
  <c r="AP51" i="1"/>
  <c r="AP29" i="1" s="1"/>
  <c r="AW51" i="8" l="1"/>
  <c r="CO59" i="1"/>
  <c r="CN60" i="1"/>
  <c r="AP59" i="1"/>
  <c r="AO60" i="1"/>
  <c r="AP82" i="22"/>
  <c r="AP80" i="1"/>
  <c r="AQ80" i="1" s="1"/>
  <c r="AR80" i="1" s="1"/>
  <c r="AS80" i="1" s="1"/>
  <c r="N4" i="22"/>
  <c r="N4" i="26"/>
  <c r="N4" i="12"/>
  <c r="N4" i="25"/>
  <c r="N4" i="11"/>
  <c r="N4" i="24"/>
  <c r="N4" i="9"/>
  <c r="N4" i="23"/>
  <c r="N4" i="8"/>
  <c r="N4" i="2"/>
  <c r="N4" i="21"/>
  <c r="N4" i="1"/>
  <c r="AP82" i="11"/>
  <c r="AP81" i="1"/>
  <c r="AQ81" i="1" s="1"/>
  <c r="AR81" i="1" s="1"/>
  <c r="AS81" i="1" s="1"/>
  <c r="AQ51" i="12"/>
  <c r="AP82" i="25"/>
  <c r="AP82" i="8"/>
  <c r="AP80" i="23"/>
  <c r="AQ80" i="23" s="1"/>
  <c r="AR80" i="23" s="1"/>
  <c r="AS80" i="23" s="1"/>
  <c r="AP81" i="23"/>
  <c r="AQ81" i="23" s="1"/>
  <c r="AR81" i="23" s="1"/>
  <c r="AS81" i="23" s="1"/>
  <c r="AB86" i="12"/>
  <c r="AB87" i="12" s="1"/>
  <c r="AN82" i="2"/>
  <c r="AN81" i="12"/>
  <c r="AO81" i="12" s="1"/>
  <c r="AN80" i="12"/>
  <c r="AO80" i="12" s="1"/>
  <c r="AN80" i="9"/>
  <c r="AO80" i="9" s="1"/>
  <c r="AN81" i="9"/>
  <c r="AO81" i="9" s="1"/>
  <c r="AN80" i="26"/>
  <c r="AO80" i="26" s="1"/>
  <c r="AN81" i="26"/>
  <c r="AO81" i="26" s="1"/>
  <c r="AN81" i="24"/>
  <c r="AO81" i="24" s="1"/>
  <c r="AN80" i="24"/>
  <c r="AO80" i="24" s="1"/>
  <c r="AH86" i="24"/>
  <c r="AH87" i="24" s="1"/>
  <c r="AH85" i="21"/>
  <c r="AH86" i="21" s="1"/>
  <c r="N4" i="16"/>
  <c r="AP55" i="23"/>
  <c r="AP58" i="23" s="1"/>
  <c r="AP31" i="23" s="1"/>
  <c r="AQ51" i="23"/>
  <c r="AQ56" i="23" s="1"/>
  <c r="AT51" i="21"/>
  <c r="AS55" i="21"/>
  <c r="AS58" i="21" s="1"/>
  <c r="AP55" i="1"/>
  <c r="AP58" i="1" s="1"/>
  <c r="AP31" i="1" s="1"/>
  <c r="AQ51" i="1"/>
  <c r="AQ56" i="1" s="1"/>
  <c r="CT82" i="1"/>
  <c r="AR51" i="25"/>
  <c r="AR56" i="25" s="1"/>
  <c r="AQ55" i="25"/>
  <c r="AQ58" i="25" s="1"/>
  <c r="AQ31" i="25" s="1"/>
  <c r="AR52" i="8"/>
  <c r="AR56" i="8" s="1"/>
  <c r="AQ55" i="8"/>
  <c r="AQ58" i="8" s="1"/>
  <c r="AQ31" i="8" s="1"/>
  <c r="AT51" i="24"/>
  <c r="AQ55" i="11"/>
  <c r="AQ58" i="11" s="1"/>
  <c r="AQ31" i="11" s="1"/>
  <c r="AR51" i="11"/>
  <c r="AR56" i="11" s="1"/>
  <c r="AR51" i="22"/>
  <c r="AR56" i="22" s="1"/>
  <c r="AQ55" i="22"/>
  <c r="AQ58" i="22" s="1"/>
  <c r="AQ31" i="22" s="1"/>
  <c r="BD51" i="8"/>
  <c r="AO52" i="24"/>
  <c r="AN55" i="24"/>
  <c r="AN58" i="24" s="1"/>
  <c r="AN31" i="24" s="1"/>
  <c r="AO55" i="2"/>
  <c r="AO58" i="2" s="1"/>
  <c r="AP51" i="2"/>
  <c r="AP29" i="2" s="1"/>
  <c r="AO51" i="9"/>
  <c r="AN55" i="9"/>
  <c r="AN58" i="9" s="1"/>
  <c r="AN31" i="9" s="1"/>
  <c r="AN55" i="26"/>
  <c r="AN58" i="26" s="1"/>
  <c r="AN31" i="26" s="1"/>
  <c r="AO51" i="26"/>
  <c r="AO52" i="12"/>
  <c r="AN55" i="12"/>
  <c r="AN58" i="12" s="1"/>
  <c r="AN31" i="12" s="1"/>
  <c r="AT29" i="21" l="1"/>
  <c r="AT56" i="21"/>
  <c r="AX51" i="8"/>
  <c r="AR51" i="12"/>
  <c r="CP59" i="1"/>
  <c r="CO60" i="1"/>
  <c r="AQ59" i="1"/>
  <c r="AP60" i="1"/>
  <c r="O4" i="22"/>
  <c r="O4" i="26"/>
  <c r="O4" i="12"/>
  <c r="O4" i="25"/>
  <c r="O4" i="11"/>
  <c r="O4" i="24"/>
  <c r="O4" i="9"/>
  <c r="O4" i="23"/>
  <c r="O4" i="8"/>
  <c r="O4" i="2"/>
  <c r="O4" i="1"/>
  <c r="O4" i="21"/>
  <c r="AP81" i="2"/>
  <c r="AQ81" i="2" s="1"/>
  <c r="AR81" i="2" s="1"/>
  <c r="AS81" i="2" s="1"/>
  <c r="AP82" i="1"/>
  <c r="AP80" i="2"/>
  <c r="AQ80" i="2" s="1"/>
  <c r="AR80" i="2" s="1"/>
  <c r="AS80" i="2" s="1"/>
  <c r="AP82" i="23"/>
  <c r="AB86" i="8"/>
  <c r="AB87" i="8" s="1"/>
  <c r="AB86" i="26"/>
  <c r="AB87" i="26" s="1"/>
  <c r="AC86" i="12"/>
  <c r="AC87" i="12" s="1"/>
  <c r="AT80" i="21"/>
  <c r="AU80" i="21" s="1"/>
  <c r="AT79" i="21"/>
  <c r="AU79" i="21" s="1"/>
  <c r="AN82" i="24"/>
  <c r="AN82" i="9"/>
  <c r="AN82" i="12"/>
  <c r="AN82" i="26"/>
  <c r="AH86" i="25"/>
  <c r="AH87" i="25" s="1"/>
  <c r="O4" i="16"/>
  <c r="AU51" i="21"/>
  <c r="AU56" i="21" s="1"/>
  <c r="AT55" i="21"/>
  <c r="AT58" i="21" s="1"/>
  <c r="AT31" i="21" s="1"/>
  <c r="AP55" i="2"/>
  <c r="AP58" i="2" s="1"/>
  <c r="AP31" i="2" s="1"/>
  <c r="AQ51" i="2"/>
  <c r="AQ56" i="2" s="1"/>
  <c r="AU51" i="24"/>
  <c r="CY82" i="1"/>
  <c r="AS51" i="11"/>
  <c r="AS56" i="11" s="1"/>
  <c r="AR55" i="11"/>
  <c r="AR58" i="11" s="1"/>
  <c r="AR51" i="1"/>
  <c r="AR56" i="1" s="1"/>
  <c r="AQ55" i="1"/>
  <c r="AQ58" i="1" s="1"/>
  <c r="AQ31" i="1" s="1"/>
  <c r="AR51" i="23"/>
  <c r="AR56" i="23" s="1"/>
  <c r="AQ55" i="23"/>
  <c r="AQ58" i="23" s="1"/>
  <c r="AQ31" i="23" s="1"/>
  <c r="AR55" i="22"/>
  <c r="AR58" i="22" s="1"/>
  <c r="AS51" i="22"/>
  <c r="AS56" i="22" s="1"/>
  <c r="AR55" i="8"/>
  <c r="AR58" i="8" s="1"/>
  <c r="AS52" i="8"/>
  <c r="AS56" i="8" s="1"/>
  <c r="BE51" i="8"/>
  <c r="AS51" i="12"/>
  <c r="AS51" i="25"/>
  <c r="AS56" i="25" s="1"/>
  <c r="AR55" i="25"/>
  <c r="AR58" i="25" s="1"/>
  <c r="AP52" i="24"/>
  <c r="AP29" i="24" s="1"/>
  <c r="AP81" i="24" s="1"/>
  <c r="AQ81" i="24" s="1"/>
  <c r="AR81" i="24" s="1"/>
  <c r="AS81" i="24" s="1"/>
  <c r="AO55" i="24"/>
  <c r="AO58" i="24" s="1"/>
  <c r="AO55" i="9"/>
  <c r="AO58" i="9" s="1"/>
  <c r="AP51" i="9"/>
  <c r="AP29" i="9" s="1"/>
  <c r="AP51" i="26"/>
  <c r="AP29" i="26" s="1"/>
  <c r="AP81" i="26" s="1"/>
  <c r="AQ81" i="26" s="1"/>
  <c r="AR81" i="26" s="1"/>
  <c r="AS81" i="26" s="1"/>
  <c r="AO55" i="26"/>
  <c r="AO58" i="26" s="1"/>
  <c r="AP52" i="12"/>
  <c r="AP29" i="12" s="1"/>
  <c r="AP80" i="12" s="1"/>
  <c r="AQ80" i="12" s="1"/>
  <c r="AR80" i="12" s="1"/>
  <c r="AS80" i="12" s="1"/>
  <c r="AO55" i="12"/>
  <c r="AO58" i="12" s="1"/>
  <c r="CQ59" i="1" l="1"/>
  <c r="CP60" i="1"/>
  <c r="AR59" i="1"/>
  <c r="AQ60" i="1"/>
  <c r="P4" i="22"/>
  <c r="P4" i="26"/>
  <c r="P4" i="12"/>
  <c r="P4" i="25"/>
  <c r="P4" i="11"/>
  <c r="P4" i="24"/>
  <c r="P4" i="9"/>
  <c r="P4" i="23"/>
  <c r="P4" i="8"/>
  <c r="P4" i="2"/>
  <c r="P4" i="21"/>
  <c r="P4" i="1"/>
  <c r="AP80" i="9"/>
  <c r="AQ80" i="9" s="1"/>
  <c r="AR80" i="9" s="1"/>
  <c r="AS80" i="9" s="1"/>
  <c r="AP81" i="12"/>
  <c r="AQ81" i="12" s="1"/>
  <c r="AR81" i="12" s="1"/>
  <c r="AS81" i="12" s="1"/>
  <c r="AP80" i="24"/>
  <c r="AQ80" i="24" s="1"/>
  <c r="AR80" i="24" s="1"/>
  <c r="AS80" i="24" s="1"/>
  <c r="AP80" i="26"/>
  <c r="AQ80" i="26" s="1"/>
  <c r="AR80" i="26" s="1"/>
  <c r="AS80" i="26" s="1"/>
  <c r="AP81" i="9"/>
  <c r="AQ81" i="9" s="1"/>
  <c r="AR81" i="9" s="1"/>
  <c r="AS81" i="9" s="1"/>
  <c r="AP82" i="24"/>
  <c r="AP82" i="26"/>
  <c r="AP82" i="2"/>
  <c r="AC86" i="26"/>
  <c r="AC87" i="26" s="1"/>
  <c r="AC86" i="8"/>
  <c r="AC87" i="8" s="1"/>
  <c r="AT81" i="21"/>
  <c r="AH86" i="9"/>
  <c r="AH87" i="9" s="1"/>
  <c r="AH86" i="11"/>
  <c r="AH87" i="11" s="1"/>
  <c r="P4" i="16"/>
  <c r="BF51" i="8"/>
  <c r="AP55" i="9"/>
  <c r="AP58" i="9" s="1"/>
  <c r="AP31" i="9" s="1"/>
  <c r="AQ51" i="9"/>
  <c r="AQ56" i="9" s="1"/>
  <c r="AP55" i="24"/>
  <c r="AP58" i="24" s="1"/>
  <c r="AP31" i="24" s="1"/>
  <c r="AQ52" i="24"/>
  <c r="AQ56" i="24" s="1"/>
  <c r="AS55" i="22"/>
  <c r="AS58" i="22" s="1"/>
  <c r="AT51" i="22"/>
  <c r="DA82" i="1"/>
  <c r="AR51" i="2"/>
  <c r="AR56" i="2" s="1"/>
  <c r="AQ55" i="2"/>
  <c r="AQ58" i="2" s="1"/>
  <c r="AQ31" i="2" s="1"/>
  <c r="AP55" i="26"/>
  <c r="AP58" i="26" s="1"/>
  <c r="AP31" i="26" s="1"/>
  <c r="AQ51" i="26"/>
  <c r="AQ56" i="26" s="1"/>
  <c r="AS51" i="1"/>
  <c r="AS56" i="1" s="1"/>
  <c r="AR55" i="1"/>
  <c r="AR58" i="1" s="1"/>
  <c r="AP55" i="12"/>
  <c r="AP58" i="12" s="1"/>
  <c r="AP31" i="12" s="1"/>
  <c r="AQ52" i="12"/>
  <c r="AQ56" i="12" s="1"/>
  <c r="AS55" i="8"/>
  <c r="AS58" i="8" s="1"/>
  <c r="AT52" i="8"/>
  <c r="AV51" i="24"/>
  <c r="AS55" i="25"/>
  <c r="AS58" i="25" s="1"/>
  <c r="AT51" i="25"/>
  <c r="AT51" i="12"/>
  <c r="AS51" i="23"/>
  <c r="AS56" i="23" s="1"/>
  <c r="AR55" i="23"/>
  <c r="AR58" i="23" s="1"/>
  <c r="AS55" i="11"/>
  <c r="AS58" i="11" s="1"/>
  <c r="AT51" i="11"/>
  <c r="AV51" i="21"/>
  <c r="AU55" i="21"/>
  <c r="AU58" i="21" s="1"/>
  <c r="AV29" i="21" l="1"/>
  <c r="AV79" i="21" s="1"/>
  <c r="AW79" i="21" s="1"/>
  <c r="AX79" i="21" s="1"/>
  <c r="AV56" i="21"/>
  <c r="AT29" i="22"/>
  <c r="AT56" i="22"/>
  <c r="AT29" i="11"/>
  <c r="AT81" i="11" s="1"/>
  <c r="AU81" i="11" s="1"/>
  <c r="AT56" i="11"/>
  <c r="AT29" i="8"/>
  <c r="AT80" i="8" s="1"/>
  <c r="AU80" i="8" s="1"/>
  <c r="AT56" i="8"/>
  <c r="AT29" i="25"/>
  <c r="AT81" i="25" s="1"/>
  <c r="AU81" i="25" s="1"/>
  <c r="AT56" i="25"/>
  <c r="CR59" i="1"/>
  <c r="CQ60" i="1"/>
  <c r="AS59" i="1"/>
  <c r="AR60" i="1"/>
  <c r="Q4" i="22"/>
  <c r="Q4" i="26"/>
  <c r="Q4" i="12"/>
  <c r="Q4" i="25"/>
  <c r="Q4" i="11"/>
  <c r="Q4" i="24"/>
  <c r="Q4" i="9"/>
  <c r="Q4" i="23"/>
  <c r="Q4" i="8"/>
  <c r="Q4" i="2"/>
  <c r="Q4" i="1"/>
  <c r="Q4" i="21"/>
  <c r="AP82" i="9"/>
  <c r="AP82" i="12"/>
  <c r="AV80" i="21"/>
  <c r="AW80" i="21" s="1"/>
  <c r="AX80" i="21" s="1"/>
  <c r="AT80" i="11"/>
  <c r="AU80" i="11" s="1"/>
  <c r="AT81" i="22"/>
  <c r="AU81" i="22" s="1"/>
  <c r="AT80" i="22"/>
  <c r="AU80" i="22" s="1"/>
  <c r="Q4" i="16"/>
  <c r="AT55" i="25"/>
  <c r="AU51" i="25"/>
  <c r="AU56" i="25" s="1"/>
  <c r="AU52" i="8"/>
  <c r="AU56" i="8" s="1"/>
  <c r="AT55" i="8"/>
  <c r="AT58" i="8" s="1"/>
  <c r="AT31" i="8" s="1"/>
  <c r="AT55" i="22"/>
  <c r="AT58" i="22" s="1"/>
  <c r="AT31" i="22" s="1"/>
  <c r="AU51" i="22"/>
  <c r="AU56" i="22" s="1"/>
  <c r="AR51" i="9"/>
  <c r="AR56" i="9" s="1"/>
  <c r="AQ55" i="9"/>
  <c r="AQ58" i="9" s="1"/>
  <c r="AQ31" i="9" s="1"/>
  <c r="AT51" i="23"/>
  <c r="AS55" i="23"/>
  <c r="AS58" i="23" s="1"/>
  <c r="AU51" i="11"/>
  <c r="AU56" i="11" s="1"/>
  <c r="AT55" i="11"/>
  <c r="AW51" i="24"/>
  <c r="AR52" i="12"/>
  <c r="AR56" i="12" s="1"/>
  <c r="AQ55" i="12"/>
  <c r="AQ58" i="12" s="1"/>
  <c r="AQ31" i="12" s="1"/>
  <c r="AQ55" i="26"/>
  <c r="AQ58" i="26" s="1"/>
  <c r="AQ31" i="26" s="1"/>
  <c r="AR51" i="26"/>
  <c r="AR56" i="26" s="1"/>
  <c r="AR52" i="24"/>
  <c r="AR56" i="24" s="1"/>
  <c r="AQ55" i="24"/>
  <c r="AQ58" i="24" s="1"/>
  <c r="AQ31" i="24" s="1"/>
  <c r="BG51" i="8"/>
  <c r="AW51" i="21"/>
  <c r="AW56" i="21" s="1"/>
  <c r="AV55" i="21"/>
  <c r="AV58" i="21" s="1"/>
  <c r="AV31" i="21" s="1"/>
  <c r="AT51" i="1"/>
  <c r="AS55" i="1"/>
  <c r="AS58" i="1" s="1"/>
  <c r="AS51" i="2"/>
  <c r="AS56" i="2" s="1"/>
  <c r="AR55" i="2"/>
  <c r="AR58" i="2" s="1"/>
  <c r="AU51" i="12"/>
  <c r="AT58" i="25" l="1"/>
  <c r="AT31" i="25" s="1"/>
  <c r="AT80" i="25"/>
  <c r="AU80" i="25" s="1"/>
  <c r="AT29" i="1"/>
  <c r="AT81" i="1" s="1"/>
  <c r="AU81" i="1" s="1"/>
  <c r="AT56" i="1"/>
  <c r="AT58" i="11"/>
  <c r="AT31" i="11" s="1"/>
  <c r="AT81" i="8"/>
  <c r="AU81" i="8" s="1"/>
  <c r="AT29" i="23"/>
  <c r="AT80" i="23" s="1"/>
  <c r="AU80" i="23" s="1"/>
  <c r="AT56" i="23"/>
  <c r="CS59" i="1"/>
  <c r="CR60" i="1"/>
  <c r="AT59" i="1"/>
  <c r="AS60" i="1"/>
  <c r="R4" i="22"/>
  <c r="R4" i="26"/>
  <c r="R4" i="12"/>
  <c r="R4" i="25"/>
  <c r="R4" i="11"/>
  <c r="R4" i="24"/>
  <c r="R4" i="9"/>
  <c r="R4" i="23"/>
  <c r="R4" i="8"/>
  <c r="R4" i="2"/>
  <c r="R4" i="21"/>
  <c r="R4" i="1"/>
  <c r="AB86" i="2"/>
  <c r="AB87" i="2" s="1"/>
  <c r="AV81" i="21"/>
  <c r="AT82" i="22"/>
  <c r="AT82" i="25"/>
  <c r="AT80" i="1"/>
  <c r="AU80" i="1" s="1"/>
  <c r="AT82" i="11"/>
  <c r="R4" i="16"/>
  <c r="AW55" i="21"/>
  <c r="AW58" i="21" s="1"/>
  <c r="AW31" i="21" s="1"/>
  <c r="AX51" i="21"/>
  <c r="AX56" i="21" s="1"/>
  <c r="AS52" i="12"/>
  <c r="AS56" i="12" s="1"/>
  <c r="AR55" i="12"/>
  <c r="AR58" i="12" s="1"/>
  <c r="AU55" i="11"/>
  <c r="AU58" i="11" s="1"/>
  <c r="AV51" i="11"/>
  <c r="AV52" i="8"/>
  <c r="AU55" i="8"/>
  <c r="AU58" i="8" s="1"/>
  <c r="AS51" i="26"/>
  <c r="AS56" i="26" s="1"/>
  <c r="AR55" i="26"/>
  <c r="AR58" i="26" s="1"/>
  <c r="AX51" i="24"/>
  <c r="AV51" i="22"/>
  <c r="AU55" i="22"/>
  <c r="AU58" i="22" s="1"/>
  <c r="AV51" i="25"/>
  <c r="AU55" i="25"/>
  <c r="AU58" i="25" s="1"/>
  <c r="AS55" i="2"/>
  <c r="AS58" i="2" s="1"/>
  <c r="AT51" i="2"/>
  <c r="AS52" i="24"/>
  <c r="AS56" i="24" s="1"/>
  <c r="AR55" i="24"/>
  <c r="AR58" i="24" s="1"/>
  <c r="AS51" i="9"/>
  <c r="AS56" i="9" s="1"/>
  <c r="AR55" i="9"/>
  <c r="AR58" i="9" s="1"/>
  <c r="AV51" i="12"/>
  <c r="AU51" i="1"/>
  <c r="AU56" i="1" s="1"/>
  <c r="AT55" i="1"/>
  <c r="AT58" i="1" s="1"/>
  <c r="AT31" i="1" s="1"/>
  <c r="BH51" i="8"/>
  <c r="AU51" i="23"/>
  <c r="AU56" i="23" s="1"/>
  <c r="AT55" i="23"/>
  <c r="AH86" i="1"/>
  <c r="AH87" i="1" s="1"/>
  <c r="AV29" i="25" l="1"/>
  <c r="AV81" i="25" s="1"/>
  <c r="AW81" i="25" s="1"/>
  <c r="AX81" i="25" s="1"/>
  <c r="AV56" i="25"/>
  <c r="AT81" i="23"/>
  <c r="AU81" i="23" s="1"/>
  <c r="AV29" i="8"/>
  <c r="AV80" i="8" s="1"/>
  <c r="AW80" i="8" s="1"/>
  <c r="AX80" i="8" s="1"/>
  <c r="AV56" i="8"/>
  <c r="AV29" i="22"/>
  <c r="AV81" i="22" s="1"/>
  <c r="AW81" i="22" s="1"/>
  <c r="AX81" i="22" s="1"/>
  <c r="AV56" i="22"/>
  <c r="AT82" i="8"/>
  <c r="AV29" i="11"/>
  <c r="AV81" i="11" s="1"/>
  <c r="AW81" i="11" s="1"/>
  <c r="AX81" i="11" s="1"/>
  <c r="AV56" i="11"/>
  <c r="AT29" i="2"/>
  <c r="AT80" i="2" s="1"/>
  <c r="AU80" i="2" s="1"/>
  <c r="AT56" i="2"/>
  <c r="AT58" i="23"/>
  <c r="AT31" i="23" s="1"/>
  <c r="CT59" i="1"/>
  <c r="CS60" i="1"/>
  <c r="AU59" i="1"/>
  <c r="AT60" i="1"/>
  <c r="S4" i="22"/>
  <c r="S4" i="26"/>
  <c r="S4" i="12"/>
  <c r="S4" i="25"/>
  <c r="S4" i="11"/>
  <c r="S4" i="24"/>
  <c r="S4" i="9"/>
  <c r="S4" i="23"/>
  <c r="S4" i="8"/>
  <c r="S4" i="2"/>
  <c r="S4" i="1"/>
  <c r="S4" i="21"/>
  <c r="AV80" i="25"/>
  <c r="AW80" i="25" s="1"/>
  <c r="AX80" i="25" s="1"/>
  <c r="AC86" i="2"/>
  <c r="AC87" i="2" s="1"/>
  <c r="AT82" i="1"/>
  <c r="AV82" i="25"/>
  <c r="AV80" i="22"/>
  <c r="AW80" i="22" s="1"/>
  <c r="AX80" i="22" s="1"/>
  <c r="AT82" i="23"/>
  <c r="S4" i="16"/>
  <c r="AW51" i="12"/>
  <c r="AY51" i="24"/>
  <c r="AV55" i="8"/>
  <c r="AW52" i="8"/>
  <c r="AW56" i="8" s="1"/>
  <c r="AT55" i="2"/>
  <c r="AU51" i="2"/>
  <c r="AU56" i="2" s="1"/>
  <c r="AV55" i="11"/>
  <c r="AW51" i="11"/>
  <c r="AW56" i="11" s="1"/>
  <c r="AY51" i="21"/>
  <c r="AX55" i="21"/>
  <c r="AX58" i="21" s="1"/>
  <c r="BI51" i="8"/>
  <c r="AT52" i="24"/>
  <c r="AS55" i="24"/>
  <c r="AS58" i="24" s="1"/>
  <c r="AV55" i="25"/>
  <c r="AV58" i="25" s="1"/>
  <c r="AV31" i="25" s="1"/>
  <c r="AW51" i="25"/>
  <c r="AW56" i="25" s="1"/>
  <c r="AT52" i="12"/>
  <c r="AS55" i="12"/>
  <c r="AS58" i="12" s="1"/>
  <c r="AV51" i="23"/>
  <c r="AU55" i="23"/>
  <c r="AU58" i="23" s="1"/>
  <c r="AV51" i="1"/>
  <c r="AU55" i="1"/>
  <c r="AU58" i="1" s="1"/>
  <c r="AS55" i="9"/>
  <c r="AS58" i="9" s="1"/>
  <c r="AT51" i="9"/>
  <c r="AV55" i="22"/>
  <c r="AW51" i="22"/>
  <c r="AW56" i="22" s="1"/>
  <c r="AT51" i="26"/>
  <c r="AS55" i="26"/>
  <c r="AS58" i="26" s="1"/>
  <c r="AV29" i="23" l="1"/>
  <c r="AV56" i="23"/>
  <c r="AT29" i="12"/>
  <c r="AT56" i="12"/>
  <c r="AT29" i="24"/>
  <c r="AT81" i="24" s="1"/>
  <c r="AU81" i="24" s="1"/>
  <c r="AT56" i="24"/>
  <c r="AV80" i="11"/>
  <c r="AW80" i="11" s="1"/>
  <c r="AX80" i="11" s="1"/>
  <c r="AV58" i="11"/>
  <c r="AV31" i="11" s="1"/>
  <c r="AV81" i="8"/>
  <c r="AW81" i="8" s="1"/>
  <c r="AX81" i="8" s="1"/>
  <c r="AT29" i="26"/>
  <c r="AT80" i="26" s="1"/>
  <c r="AU80" i="26" s="1"/>
  <c r="AT56" i="26"/>
  <c r="AT81" i="2"/>
  <c r="AU81" i="2" s="1"/>
  <c r="AY29" i="21"/>
  <c r="AY79" i="21" s="1"/>
  <c r="AZ79" i="21" s="1"/>
  <c r="AY56" i="21"/>
  <c r="AT29" i="9"/>
  <c r="AT56" i="9"/>
  <c r="AT58" i="2"/>
  <c r="AT31" i="2" s="1"/>
  <c r="AV29" i="1"/>
  <c r="AV80" i="1" s="1"/>
  <c r="AW80" i="1" s="1"/>
  <c r="AX80" i="1" s="1"/>
  <c r="AV56" i="1"/>
  <c r="AV58" i="22"/>
  <c r="AV31" i="22" s="1"/>
  <c r="AV58" i="8"/>
  <c r="AV31" i="8" s="1"/>
  <c r="CU59" i="1"/>
  <c r="CT60" i="1"/>
  <c r="AV59" i="1"/>
  <c r="AU60" i="1"/>
  <c r="T4" i="22"/>
  <c r="T4" i="26"/>
  <c r="T4" i="12"/>
  <c r="T4" i="25"/>
  <c r="T4" i="11"/>
  <c r="T4" i="24"/>
  <c r="T4" i="9"/>
  <c r="T4" i="23"/>
  <c r="T4" i="8"/>
  <c r="T4" i="2"/>
  <c r="T4" i="21"/>
  <c r="T4" i="1"/>
  <c r="AV82" i="11"/>
  <c r="AB86" i="23"/>
  <c r="AB87" i="23" s="1"/>
  <c r="AV81" i="23"/>
  <c r="AW81" i="23" s="1"/>
  <c r="AX81" i="23" s="1"/>
  <c r="AV81" i="1"/>
  <c r="AW81" i="1" s="1"/>
  <c r="AX81" i="1" s="1"/>
  <c r="AV80" i="23"/>
  <c r="AW80" i="23" s="1"/>
  <c r="AX80" i="23" s="1"/>
  <c r="AV82" i="22"/>
  <c r="AT80" i="24"/>
  <c r="AU80" i="24" s="1"/>
  <c r="AT80" i="12"/>
  <c r="AU80" i="12" s="1"/>
  <c r="AT81" i="12"/>
  <c r="AU81" i="12" s="1"/>
  <c r="AT81" i="9"/>
  <c r="AU81" i="9" s="1"/>
  <c r="AT80" i="9"/>
  <c r="AU80" i="9" s="1"/>
  <c r="T4" i="16"/>
  <c r="AU52" i="12"/>
  <c r="AU56" i="12" s="1"/>
  <c r="AT55" i="12"/>
  <c r="AT58" i="12" s="1"/>
  <c r="AT31" i="12" s="1"/>
  <c r="AU52" i="24"/>
  <c r="AU56" i="24" s="1"/>
  <c r="AT55" i="24"/>
  <c r="AT58" i="24" s="1"/>
  <c r="AT31" i="24" s="1"/>
  <c r="AX51" i="22"/>
  <c r="AX56" i="22" s="1"/>
  <c r="AW55" i="22"/>
  <c r="AW58" i="22" s="1"/>
  <c r="AW31" i="22" s="1"/>
  <c r="AV51" i="2"/>
  <c r="AU55" i="2"/>
  <c r="AU58" i="2" s="1"/>
  <c r="AZ51" i="24"/>
  <c r="AT55" i="9"/>
  <c r="AT58" i="9" s="1"/>
  <c r="AT31" i="9" s="1"/>
  <c r="AU51" i="9"/>
  <c r="AU56" i="9" s="1"/>
  <c r="AX51" i="25"/>
  <c r="AX56" i="25" s="1"/>
  <c r="AW55" i="25"/>
  <c r="AW58" i="25" s="1"/>
  <c r="AW31" i="25" s="1"/>
  <c r="AW55" i="11"/>
  <c r="AW58" i="11" s="1"/>
  <c r="AW31" i="11" s="1"/>
  <c r="AX51" i="11"/>
  <c r="AX56" i="11" s="1"/>
  <c r="AX52" i="8"/>
  <c r="AX56" i="8" s="1"/>
  <c r="AW55" i="8"/>
  <c r="AW58" i="8" s="1"/>
  <c r="AW31" i="8" s="1"/>
  <c r="AX51" i="12"/>
  <c r="AW51" i="1"/>
  <c r="AW56" i="1" s="1"/>
  <c r="AV55" i="1"/>
  <c r="AV58" i="1" s="1"/>
  <c r="AV31" i="1" s="1"/>
  <c r="AZ51" i="21"/>
  <c r="AZ56" i="21" s="1"/>
  <c r="AY55" i="21"/>
  <c r="AY58" i="21" s="1"/>
  <c r="AY31" i="21" s="1"/>
  <c r="AT55" i="26"/>
  <c r="AU51" i="26"/>
  <c r="AU56" i="26" s="1"/>
  <c r="AW51" i="23"/>
  <c r="AW56" i="23" s="1"/>
  <c r="AV55" i="23"/>
  <c r="AV58" i="23" s="1"/>
  <c r="AV31" i="23" s="1"/>
  <c r="BJ51" i="8"/>
  <c r="AT82" i="2" l="1"/>
  <c r="AV82" i="8"/>
  <c r="AT81" i="26"/>
  <c r="AU81" i="26" s="1"/>
  <c r="AY80" i="21"/>
  <c r="AZ80" i="21" s="1"/>
  <c r="AT58" i="26"/>
  <c r="AT31" i="26" s="1"/>
  <c r="AV29" i="2"/>
  <c r="AV56" i="2"/>
  <c r="CV59" i="1"/>
  <c r="CU60" i="1"/>
  <c r="AW59" i="1"/>
  <c r="AV60" i="1"/>
  <c r="U4" i="22"/>
  <c r="U4" i="26"/>
  <c r="U4" i="12"/>
  <c r="U4" i="25"/>
  <c r="U4" i="11"/>
  <c r="U4" i="24"/>
  <c r="U4" i="9"/>
  <c r="U4" i="23"/>
  <c r="U4" i="8"/>
  <c r="U4" i="2"/>
  <c r="U4" i="1"/>
  <c r="U4" i="21"/>
  <c r="AY81" i="21"/>
  <c r="AC86" i="23"/>
  <c r="AC87" i="23" s="1"/>
  <c r="AV80" i="2"/>
  <c r="AW80" i="2" s="1"/>
  <c r="AX80" i="2" s="1"/>
  <c r="AV81" i="2"/>
  <c r="AW81" i="2" s="1"/>
  <c r="AX81" i="2" s="1"/>
  <c r="AV82" i="1"/>
  <c r="AV82" i="23"/>
  <c r="AT82" i="9"/>
  <c r="AT82" i="12"/>
  <c r="AT82" i="24"/>
  <c r="AH86" i="8"/>
  <c r="AH87" i="8" s="1"/>
  <c r="AH86" i="26"/>
  <c r="AH87" i="26" s="1"/>
  <c r="U4" i="16"/>
  <c r="AX51" i="23"/>
  <c r="AX56" i="23" s="1"/>
  <c r="AW55" i="23"/>
  <c r="AW58" i="23" s="1"/>
  <c r="AW31" i="23" s="1"/>
  <c r="BA51" i="21"/>
  <c r="AZ55" i="21"/>
  <c r="AZ58" i="21" s="1"/>
  <c r="AV55" i="2"/>
  <c r="AV58" i="2" s="1"/>
  <c r="AV31" i="2" s="1"/>
  <c r="AW51" i="2"/>
  <c r="AW56" i="2" s="1"/>
  <c r="AY51" i="12"/>
  <c r="AX55" i="11"/>
  <c r="AX58" i="11" s="1"/>
  <c r="AY51" i="11"/>
  <c r="AV51" i="9"/>
  <c r="AU55" i="9"/>
  <c r="AU58" i="9" s="1"/>
  <c r="AV51" i="26"/>
  <c r="AU55" i="26"/>
  <c r="AU58" i="26" s="1"/>
  <c r="BA51" i="24"/>
  <c r="AV52" i="24"/>
  <c r="AU55" i="24"/>
  <c r="AU58" i="24" s="1"/>
  <c r="BK51" i="8"/>
  <c r="AX51" i="1"/>
  <c r="AX56" i="1" s="1"/>
  <c r="AW55" i="1"/>
  <c r="AW58" i="1" s="1"/>
  <c r="AW31" i="1" s="1"/>
  <c r="AY52" i="8"/>
  <c r="AX55" i="8"/>
  <c r="AX58" i="8" s="1"/>
  <c r="AY51" i="25"/>
  <c r="AX55" i="25"/>
  <c r="AX58" i="25" s="1"/>
  <c r="AX55" i="22"/>
  <c r="AX58" i="22" s="1"/>
  <c r="AY51" i="22"/>
  <c r="AV52" i="12"/>
  <c r="AU55" i="12"/>
  <c r="AU58" i="12" s="1"/>
  <c r="AY29" i="22" l="1"/>
  <c r="AY56" i="22"/>
  <c r="AY29" i="25"/>
  <c r="AY56" i="25"/>
  <c r="AY29" i="8"/>
  <c r="AY56" i="8"/>
  <c r="AY29" i="11"/>
  <c r="AY56" i="11"/>
  <c r="BA29" i="21"/>
  <c r="BA80" i="21" s="1"/>
  <c r="BB80" i="21" s="1"/>
  <c r="BA56" i="21"/>
  <c r="AV29" i="24"/>
  <c r="AV81" i="24" s="1"/>
  <c r="AW81" i="24" s="1"/>
  <c r="AX81" i="24" s="1"/>
  <c r="AV56" i="24"/>
  <c r="AV29" i="26"/>
  <c r="AV81" i="26" s="1"/>
  <c r="AW81" i="26" s="1"/>
  <c r="AX81" i="26" s="1"/>
  <c r="AV56" i="26"/>
  <c r="AT82" i="26"/>
  <c r="AV29" i="12"/>
  <c r="AV56" i="12"/>
  <c r="AV29" i="9"/>
  <c r="AV56" i="9"/>
  <c r="CW59" i="1"/>
  <c r="CV60" i="1"/>
  <c r="AX59" i="1"/>
  <c r="AW60" i="1"/>
  <c r="V4" i="22"/>
  <c r="V4" i="26"/>
  <c r="V4" i="12"/>
  <c r="V4" i="25"/>
  <c r="V4" i="11"/>
  <c r="V4" i="24"/>
  <c r="V4" i="9"/>
  <c r="V4" i="23"/>
  <c r="V4" i="8"/>
  <c r="V4" i="2"/>
  <c r="V4" i="21"/>
  <c r="V4" i="1"/>
  <c r="AY81" i="8"/>
  <c r="AZ81" i="8" s="1"/>
  <c r="AY80" i="8"/>
  <c r="AZ80" i="8" s="1"/>
  <c r="AY81" i="25"/>
  <c r="AZ81" i="25" s="1"/>
  <c r="AY80" i="25"/>
  <c r="AZ80" i="25" s="1"/>
  <c r="AY81" i="22"/>
  <c r="AZ81" i="22" s="1"/>
  <c r="AY80" i="22"/>
  <c r="AZ80" i="22" s="1"/>
  <c r="AY81" i="11"/>
  <c r="AZ81" i="11" s="1"/>
  <c r="AY80" i="11"/>
  <c r="AZ80" i="11" s="1"/>
  <c r="AV82" i="2"/>
  <c r="AV80" i="12"/>
  <c r="AW80" i="12" s="1"/>
  <c r="AX80" i="12" s="1"/>
  <c r="AV81" i="9"/>
  <c r="AW81" i="9" s="1"/>
  <c r="AX81" i="9" s="1"/>
  <c r="AV80" i="9"/>
  <c r="AW80" i="9" s="1"/>
  <c r="AX80" i="9" s="1"/>
  <c r="AV81" i="12"/>
  <c r="AW81" i="12" s="1"/>
  <c r="AX81" i="12" s="1"/>
  <c r="V4" i="16"/>
  <c r="AY55" i="22"/>
  <c r="AY58" i="22" s="1"/>
  <c r="AY31" i="22" s="1"/>
  <c r="AZ51" i="22"/>
  <c r="AZ56" i="22" s="1"/>
  <c r="BB51" i="24"/>
  <c r="AZ51" i="12"/>
  <c r="BL51" i="8"/>
  <c r="AZ51" i="11"/>
  <c r="AZ56" i="11" s="1"/>
  <c r="AY55" i="11"/>
  <c r="AX51" i="2"/>
  <c r="AX56" i="2" s="1"/>
  <c r="AW55" i="2"/>
  <c r="AW58" i="2" s="1"/>
  <c r="AW31" i="2" s="1"/>
  <c r="AZ52" i="8"/>
  <c r="AZ56" i="8" s="1"/>
  <c r="AY55" i="8"/>
  <c r="AV55" i="9"/>
  <c r="AV58" i="9" s="1"/>
  <c r="AV31" i="9" s="1"/>
  <c r="AW51" i="9"/>
  <c r="AW56" i="9" s="1"/>
  <c r="BB51" i="21"/>
  <c r="BB56" i="21" s="1"/>
  <c r="BA55" i="21"/>
  <c r="AW52" i="12"/>
  <c r="AW56" i="12" s="1"/>
  <c r="AV55" i="12"/>
  <c r="AV58" i="12" s="1"/>
  <c r="AV31" i="12" s="1"/>
  <c r="AZ51" i="25"/>
  <c r="AZ56" i="25" s="1"/>
  <c r="AY55" i="25"/>
  <c r="AY58" i="25" s="1"/>
  <c r="AY31" i="25" s="1"/>
  <c r="AY51" i="1"/>
  <c r="AX55" i="1"/>
  <c r="AX58" i="1" s="1"/>
  <c r="AW52" i="24"/>
  <c r="AW56" i="24" s="1"/>
  <c r="AV55" i="24"/>
  <c r="AV55" i="26"/>
  <c r="AV58" i="26" s="1"/>
  <c r="AV31" i="26" s="1"/>
  <c r="AW51" i="26"/>
  <c r="AW56" i="26" s="1"/>
  <c r="AY51" i="23"/>
  <c r="AX55" i="23"/>
  <c r="AX58" i="23" s="1"/>
  <c r="AY29" i="1" l="1"/>
  <c r="AY56" i="1"/>
  <c r="BA81" i="21"/>
  <c r="AY29" i="23"/>
  <c r="AY56" i="23"/>
  <c r="BA79" i="21"/>
  <c r="BB79" i="21" s="1"/>
  <c r="AV80" i="24"/>
  <c r="AW80" i="24" s="1"/>
  <c r="AX80" i="24" s="1"/>
  <c r="BA58" i="21"/>
  <c r="BA31" i="21" s="1"/>
  <c r="AY58" i="8"/>
  <c r="AY31" i="8" s="1"/>
  <c r="AV80" i="26"/>
  <c r="AW80" i="26" s="1"/>
  <c r="AX80" i="26" s="1"/>
  <c r="AV58" i="24"/>
  <c r="AV31" i="24" s="1"/>
  <c r="AY58" i="11"/>
  <c r="AY31" i="11" s="1"/>
  <c r="CX59" i="1"/>
  <c r="CW60" i="1"/>
  <c r="AY59" i="1"/>
  <c r="AX60" i="1"/>
  <c r="W4" i="22"/>
  <c r="W4" i="26"/>
  <c r="W4" i="12"/>
  <c r="W4" i="25"/>
  <c r="W4" i="11"/>
  <c r="W4" i="24"/>
  <c r="W4" i="9"/>
  <c r="W4" i="23"/>
  <c r="W4" i="8"/>
  <c r="W4" i="2"/>
  <c r="W4" i="1"/>
  <c r="W4" i="21"/>
  <c r="AY82" i="8"/>
  <c r="AY82" i="22"/>
  <c r="AY81" i="1"/>
  <c r="AZ81" i="1" s="1"/>
  <c r="AY80" i="1"/>
  <c r="AZ80" i="1" s="1"/>
  <c r="AY82" i="25"/>
  <c r="AY81" i="23"/>
  <c r="AZ81" i="23" s="1"/>
  <c r="AY80" i="23"/>
  <c r="AZ80" i="23" s="1"/>
  <c r="AY82" i="11"/>
  <c r="AV82" i="26"/>
  <c r="AV82" i="9"/>
  <c r="AV82" i="24"/>
  <c r="AV82" i="12"/>
  <c r="W4" i="16"/>
  <c r="AX51" i="26"/>
  <c r="AX56" i="26" s="1"/>
  <c r="AW55" i="26"/>
  <c r="AW58" i="26" s="1"/>
  <c r="AW31" i="26" s="1"/>
  <c r="AX51" i="9"/>
  <c r="AX56" i="9" s="1"/>
  <c r="AW55" i="9"/>
  <c r="AW58" i="9" s="1"/>
  <c r="AW31" i="9" s="1"/>
  <c r="BM51" i="8"/>
  <c r="BC51" i="24"/>
  <c r="AZ51" i="1"/>
  <c r="AZ56" i="1" s="1"/>
  <c r="AY55" i="1"/>
  <c r="BA51" i="12"/>
  <c r="BA51" i="22"/>
  <c r="AZ55" i="22"/>
  <c r="AZ58" i="22" s="1"/>
  <c r="AX52" i="12"/>
  <c r="AX56" i="12" s="1"/>
  <c r="AW55" i="12"/>
  <c r="AW58" i="12" s="1"/>
  <c r="AW31" i="12" s="1"/>
  <c r="AY51" i="2"/>
  <c r="AX55" i="2"/>
  <c r="AX58" i="2" s="1"/>
  <c r="AY55" i="23"/>
  <c r="AY58" i="23" s="1"/>
  <c r="AY31" i="23" s="1"/>
  <c r="AZ51" i="23"/>
  <c r="AZ56" i="23" s="1"/>
  <c r="AX52" i="24"/>
  <c r="AX56" i="24" s="1"/>
  <c r="AW55" i="24"/>
  <c r="AW58" i="24" s="1"/>
  <c r="AW31" i="24" s="1"/>
  <c r="BA51" i="25"/>
  <c r="AZ55" i="25"/>
  <c r="AZ58" i="25" s="1"/>
  <c r="BC51" i="21"/>
  <c r="BB55" i="21"/>
  <c r="BB58" i="21" s="1"/>
  <c r="BB31" i="21" s="1"/>
  <c r="BA52" i="8"/>
  <c r="AZ55" i="8"/>
  <c r="AZ58" i="8" s="1"/>
  <c r="BA51" i="11"/>
  <c r="AZ55" i="11"/>
  <c r="AZ58" i="11" s="1"/>
  <c r="AY58" i="1" l="1"/>
  <c r="AY31" i="1" s="1"/>
  <c r="AY29" i="2"/>
  <c r="AY56" i="2"/>
  <c r="BA29" i="11"/>
  <c r="BA56" i="11"/>
  <c r="BA29" i="22"/>
  <c r="BA80" i="22" s="1"/>
  <c r="BB80" i="22" s="1"/>
  <c r="BA56" i="22"/>
  <c r="BA29" i="25"/>
  <c r="BA80" i="25" s="1"/>
  <c r="BB80" i="25" s="1"/>
  <c r="BA56" i="25"/>
  <c r="BA29" i="8"/>
  <c r="BA81" i="8" s="1"/>
  <c r="BB81" i="8" s="1"/>
  <c r="BA56" i="8"/>
  <c r="BC29" i="21"/>
  <c r="BC79" i="21" s="1"/>
  <c r="BD79" i="21" s="1"/>
  <c r="BE79" i="21" s="1"/>
  <c r="BF79" i="21" s="1"/>
  <c r="BG79" i="21" s="1"/>
  <c r="BC56" i="21"/>
  <c r="CY59" i="1"/>
  <c r="CX60" i="1"/>
  <c r="AZ59" i="1"/>
  <c r="AY60" i="1"/>
  <c r="X4" i="22"/>
  <c r="X4" i="26"/>
  <c r="X4" i="12"/>
  <c r="X4" i="25"/>
  <c r="X4" i="11"/>
  <c r="X4" i="24"/>
  <c r="X4" i="9"/>
  <c r="X4" i="23"/>
  <c r="X4" i="8"/>
  <c r="X4" i="2"/>
  <c r="X4" i="21"/>
  <c r="X4" i="1"/>
  <c r="BD51" i="24"/>
  <c r="AY82" i="1"/>
  <c r="BA81" i="22"/>
  <c r="BB81" i="22" s="1"/>
  <c r="BA80" i="11"/>
  <c r="BB80" i="11" s="1"/>
  <c r="BA81" i="11"/>
  <c r="BB81" i="11" s="1"/>
  <c r="AY81" i="2"/>
  <c r="AZ81" i="2" s="1"/>
  <c r="AY80" i="2"/>
  <c r="AZ80" i="2" s="1"/>
  <c r="AY82" i="23"/>
  <c r="AH86" i="12"/>
  <c r="AH87" i="12" s="1"/>
  <c r="X4" i="16"/>
  <c r="BB52" i="8"/>
  <c r="BB56" i="8" s="1"/>
  <c r="BA55" i="8"/>
  <c r="BB51" i="25"/>
  <c r="BB56" i="25" s="1"/>
  <c r="BA55" i="25"/>
  <c r="BB51" i="12"/>
  <c r="BA55" i="11"/>
  <c r="BA58" i="11" s="1"/>
  <c r="BA31" i="11" s="1"/>
  <c r="BB51" i="11"/>
  <c r="BB56" i="11" s="1"/>
  <c r="BC55" i="21"/>
  <c r="BD51" i="21"/>
  <c r="BD56" i="21" s="1"/>
  <c r="AY52" i="24"/>
  <c r="AX55" i="24"/>
  <c r="AX58" i="24" s="1"/>
  <c r="BN51" i="8"/>
  <c r="AY52" i="12"/>
  <c r="AX55" i="12"/>
  <c r="AX58" i="12" s="1"/>
  <c r="AY51" i="9"/>
  <c r="AX55" i="9"/>
  <c r="AX58" i="9" s="1"/>
  <c r="BA51" i="23"/>
  <c r="AZ55" i="23"/>
  <c r="AZ58" i="23" s="1"/>
  <c r="AZ51" i="2"/>
  <c r="AZ56" i="2" s="1"/>
  <c r="AY55" i="2"/>
  <c r="AY58" i="2" s="1"/>
  <c r="AY31" i="2" s="1"/>
  <c r="BA55" i="22"/>
  <c r="BA58" i="22" s="1"/>
  <c r="BA31" i="22" s="1"/>
  <c r="BB51" i="22"/>
  <c r="BB56" i="22" s="1"/>
  <c r="BA51" i="1"/>
  <c r="AZ55" i="1"/>
  <c r="AZ58" i="1" s="1"/>
  <c r="AY51" i="26"/>
  <c r="AX55" i="26"/>
  <c r="AX58" i="26" s="1"/>
  <c r="AQ86" i="22"/>
  <c r="AQ87" i="22" s="1"/>
  <c r="AQ86" i="24"/>
  <c r="AQ87" i="24" s="1"/>
  <c r="AY29" i="9" l="1"/>
  <c r="AY56" i="9"/>
  <c r="AY29" i="12"/>
  <c r="AY81" i="12" s="1"/>
  <c r="AZ81" i="12" s="1"/>
  <c r="AY56" i="12"/>
  <c r="AY29" i="26"/>
  <c r="AY56" i="26"/>
  <c r="BA81" i="25"/>
  <c r="BB81" i="25" s="1"/>
  <c r="BA80" i="8"/>
  <c r="BB80" i="8" s="1"/>
  <c r="BC58" i="21"/>
  <c r="BC31" i="21" s="1"/>
  <c r="AY29" i="24"/>
  <c r="AY81" i="24" s="1"/>
  <c r="AZ81" i="24" s="1"/>
  <c r="AY56" i="24"/>
  <c r="BA58" i="25"/>
  <c r="BA31" i="25" s="1"/>
  <c r="BE51" i="24"/>
  <c r="BF51" i="24" s="1"/>
  <c r="BA29" i="23"/>
  <c r="BA56" i="23"/>
  <c r="BA29" i="1"/>
  <c r="BA80" i="1" s="1"/>
  <c r="BB80" i="1" s="1"/>
  <c r="BA56" i="1"/>
  <c r="BA58" i="8"/>
  <c r="BA31" i="8" s="1"/>
  <c r="BC80" i="21"/>
  <c r="BD80" i="21" s="1"/>
  <c r="BE80" i="21" s="1"/>
  <c r="BF80" i="21" s="1"/>
  <c r="BG80" i="21" s="1"/>
  <c r="CZ59" i="1"/>
  <c r="CY60" i="1"/>
  <c r="BA59" i="1"/>
  <c r="AZ60" i="1"/>
  <c r="BA80" i="23"/>
  <c r="BB80" i="23" s="1"/>
  <c r="Y4" i="22"/>
  <c r="Y4" i="26"/>
  <c r="Y4" i="12"/>
  <c r="Y4" i="25"/>
  <c r="Y4" i="11"/>
  <c r="Y4" i="24"/>
  <c r="Y4" i="9"/>
  <c r="Y4" i="23"/>
  <c r="Y4" i="8"/>
  <c r="Y4" i="2"/>
  <c r="Y4" i="1"/>
  <c r="Y4" i="21"/>
  <c r="BC81" i="21"/>
  <c r="BA82" i="22"/>
  <c r="BA82" i="25"/>
  <c r="BA82" i="8"/>
  <c r="AY82" i="2"/>
  <c r="BA82" i="11"/>
  <c r="BA81" i="23"/>
  <c r="BB81" i="23" s="1"/>
  <c r="AY80" i="12"/>
  <c r="AZ80" i="12" s="1"/>
  <c r="AY81" i="9"/>
  <c r="AZ81" i="9" s="1"/>
  <c r="AY80" i="9"/>
  <c r="AZ80" i="9" s="1"/>
  <c r="AY81" i="26"/>
  <c r="AZ81" i="26" s="1"/>
  <c r="AY80" i="26"/>
  <c r="AZ80" i="26" s="1"/>
  <c r="Y4" i="16"/>
  <c r="BO51" i="8"/>
  <c r="BE51" i="21"/>
  <c r="BD55" i="21"/>
  <c r="BD58" i="21" s="1"/>
  <c r="BD31" i="21" s="1"/>
  <c r="BC51" i="25"/>
  <c r="BB55" i="25"/>
  <c r="BB58" i="25" s="1"/>
  <c r="BB31" i="25" s="1"/>
  <c r="BB55" i="22"/>
  <c r="BB58" i="22" s="1"/>
  <c r="BB31" i="22" s="1"/>
  <c r="BC51" i="22"/>
  <c r="BC51" i="11"/>
  <c r="BB55" i="11"/>
  <c r="BB58" i="11" s="1"/>
  <c r="BB31" i="11" s="1"/>
  <c r="BC51" i="12"/>
  <c r="BB51" i="1"/>
  <c r="BB56" i="1" s="1"/>
  <c r="BA55" i="1"/>
  <c r="BA58" i="1" s="1"/>
  <c r="BA31" i="1" s="1"/>
  <c r="BA51" i="2"/>
  <c r="AZ55" i="2"/>
  <c r="AZ58" i="2" s="1"/>
  <c r="AZ51" i="9"/>
  <c r="AZ56" i="9" s="1"/>
  <c r="AY55" i="9"/>
  <c r="AY58" i="9" s="1"/>
  <c r="AY31" i="9" s="1"/>
  <c r="AZ51" i="26"/>
  <c r="AZ56" i="26" s="1"/>
  <c r="AY55" i="26"/>
  <c r="AY58" i="26" s="1"/>
  <c r="AY31" i="26" s="1"/>
  <c r="BA55" i="23"/>
  <c r="BA58" i="23" s="1"/>
  <c r="BA31" i="23" s="1"/>
  <c r="BB51" i="23"/>
  <c r="BB56" i="23" s="1"/>
  <c r="AZ52" i="12"/>
  <c r="AZ56" i="12" s="1"/>
  <c r="AY55" i="12"/>
  <c r="AY58" i="12" s="1"/>
  <c r="AY31" i="12" s="1"/>
  <c r="AZ52" i="24"/>
  <c r="AZ56" i="24" s="1"/>
  <c r="AY55" i="24"/>
  <c r="BC52" i="8"/>
  <c r="BB55" i="8"/>
  <c r="BB58" i="8" s="1"/>
  <c r="BB31" i="8" s="1"/>
  <c r="BA81" i="1" l="1"/>
  <c r="BB81" i="1" s="1"/>
  <c r="BC29" i="25"/>
  <c r="BC80" i="25" s="1"/>
  <c r="BD80" i="25" s="1"/>
  <c r="BE80" i="25" s="1"/>
  <c r="BF80" i="25" s="1"/>
  <c r="BG80" i="25" s="1"/>
  <c r="BC56" i="25"/>
  <c r="BC29" i="22"/>
  <c r="BC56" i="22"/>
  <c r="AY80" i="24"/>
  <c r="AZ80" i="24" s="1"/>
  <c r="BC29" i="8"/>
  <c r="BC80" i="8" s="1"/>
  <c r="BD80" i="8" s="1"/>
  <c r="BE80" i="8" s="1"/>
  <c r="BF80" i="8" s="1"/>
  <c r="BG80" i="8" s="1"/>
  <c r="BC56" i="8"/>
  <c r="BA29" i="2"/>
  <c r="BA80" i="2" s="1"/>
  <c r="BB80" i="2" s="1"/>
  <c r="BA56" i="2"/>
  <c r="AY58" i="24"/>
  <c r="AY31" i="24" s="1"/>
  <c r="BC29" i="11"/>
  <c r="BC80" i="11" s="1"/>
  <c r="BD80" i="11" s="1"/>
  <c r="BE80" i="11" s="1"/>
  <c r="BF80" i="11" s="1"/>
  <c r="BG80" i="11" s="1"/>
  <c r="BC56" i="11"/>
  <c r="DA59" i="1"/>
  <c r="CZ60" i="1"/>
  <c r="BB59" i="1"/>
  <c r="BA60" i="1"/>
  <c r="BC81" i="22"/>
  <c r="BD81" i="22" s="1"/>
  <c r="BE81" i="22" s="1"/>
  <c r="BF81" i="22" s="1"/>
  <c r="BG81" i="22" s="1"/>
  <c r="Z4" i="22"/>
  <c r="Z4" i="26"/>
  <c r="Z4" i="12"/>
  <c r="Z4" i="25"/>
  <c r="Z4" i="11"/>
  <c r="Z4" i="24"/>
  <c r="Z4" i="9"/>
  <c r="Z4" i="23"/>
  <c r="Z4" i="8"/>
  <c r="Z4" i="2"/>
  <c r="Z4" i="21"/>
  <c r="Z4" i="1"/>
  <c r="BC80" i="22"/>
  <c r="BD80" i="22" s="1"/>
  <c r="BE80" i="22" s="1"/>
  <c r="BF80" i="22" s="1"/>
  <c r="BG80" i="22" s="1"/>
  <c r="BC81" i="25"/>
  <c r="BD81" i="25" s="1"/>
  <c r="BE81" i="25" s="1"/>
  <c r="BF81" i="25" s="1"/>
  <c r="BG81" i="25" s="1"/>
  <c r="BD51" i="12"/>
  <c r="BC81" i="8"/>
  <c r="BD81" i="8" s="1"/>
  <c r="BE81" i="8" s="1"/>
  <c r="BF81" i="8" s="1"/>
  <c r="BG81" i="8" s="1"/>
  <c r="BA82" i="23"/>
  <c r="BA82" i="1"/>
  <c r="AY82" i="12"/>
  <c r="AY82" i="24"/>
  <c r="AY82" i="26"/>
  <c r="AY82" i="9"/>
  <c r="AH86" i="23"/>
  <c r="AH87" i="23" s="1"/>
  <c r="Z4" i="16"/>
  <c r="BG51" i="24"/>
  <c r="BB51" i="2"/>
  <c r="BB56" i="2" s="1"/>
  <c r="BA55" i="2"/>
  <c r="BC55" i="22"/>
  <c r="BC58" i="22" s="1"/>
  <c r="BC31" i="22" s="1"/>
  <c r="BD51" i="22"/>
  <c r="BD56" i="22" s="1"/>
  <c r="BA52" i="12"/>
  <c r="AZ55" i="12"/>
  <c r="AZ58" i="12" s="1"/>
  <c r="BA51" i="26"/>
  <c r="AZ55" i="26"/>
  <c r="AZ58" i="26" s="1"/>
  <c r="BF51" i="21"/>
  <c r="BE56" i="21"/>
  <c r="BE58" i="21" s="1"/>
  <c r="BE31" i="21" s="1"/>
  <c r="BC51" i="23"/>
  <c r="BB55" i="23"/>
  <c r="BB58" i="23" s="1"/>
  <c r="BB31" i="23" s="1"/>
  <c r="BA51" i="9"/>
  <c r="AZ55" i="9"/>
  <c r="AZ58" i="9" s="1"/>
  <c r="BB55" i="1"/>
  <c r="BB58" i="1" s="1"/>
  <c r="BB31" i="1" s="1"/>
  <c r="BC51" i="1"/>
  <c r="BP51" i="8"/>
  <c r="BD52" i="8"/>
  <c r="BD56" i="8" s="1"/>
  <c r="BC55" i="8"/>
  <c r="BA52" i="24"/>
  <c r="AZ55" i="24"/>
  <c r="AZ58" i="24" s="1"/>
  <c r="BD51" i="11"/>
  <c r="BD56" i="11" s="1"/>
  <c r="BC55" i="11"/>
  <c r="BD51" i="25"/>
  <c r="BD56" i="25" s="1"/>
  <c r="BC55" i="25"/>
  <c r="BC58" i="25" s="1"/>
  <c r="BC31" i="25" s="1"/>
  <c r="BA29" i="9" l="1"/>
  <c r="BA80" i="9" s="1"/>
  <c r="BB80" i="9" s="1"/>
  <c r="BA56" i="9"/>
  <c r="BC29" i="23"/>
  <c r="BC56" i="23"/>
  <c r="BA81" i="2"/>
  <c r="BB81" i="2" s="1"/>
  <c r="BC81" i="11"/>
  <c r="BD81" i="11" s="1"/>
  <c r="BE81" i="11" s="1"/>
  <c r="BF81" i="11" s="1"/>
  <c r="BG81" i="11" s="1"/>
  <c r="BA29" i="12"/>
  <c r="BA80" i="12" s="1"/>
  <c r="BB80" i="12" s="1"/>
  <c r="BA56" i="12"/>
  <c r="BA29" i="26"/>
  <c r="BA81" i="26" s="1"/>
  <c r="BB81" i="26" s="1"/>
  <c r="BA56" i="26"/>
  <c r="BE51" i="12"/>
  <c r="BF51" i="12" s="1"/>
  <c r="BC58" i="11"/>
  <c r="BC31" i="11" s="1"/>
  <c r="BA29" i="24"/>
  <c r="BA80" i="24" s="1"/>
  <c r="BB80" i="24" s="1"/>
  <c r="BA56" i="24"/>
  <c r="BA58" i="2"/>
  <c r="BA31" i="2" s="1"/>
  <c r="BC58" i="8"/>
  <c r="BC31" i="8" s="1"/>
  <c r="BC29" i="1"/>
  <c r="BC56" i="1"/>
  <c r="DA60" i="1"/>
  <c r="DB59" i="1"/>
  <c r="BC59" i="1"/>
  <c r="BB60" i="1"/>
  <c r="BC82" i="22"/>
  <c r="BC81" i="1"/>
  <c r="BD81" i="1" s="1"/>
  <c r="BE81" i="1" s="1"/>
  <c r="BF81" i="1" s="1"/>
  <c r="BG81" i="1" s="1"/>
  <c r="AA4" i="22"/>
  <c r="AA4" i="26"/>
  <c r="AA4" i="12"/>
  <c r="AA4" i="25"/>
  <c r="AA4" i="11"/>
  <c r="AA4" i="24"/>
  <c r="AA4" i="9"/>
  <c r="AA4" i="23"/>
  <c r="AA4" i="8"/>
  <c r="AA4" i="2"/>
  <c r="AA4" i="1"/>
  <c r="AA4" i="21"/>
  <c r="BC82" i="11"/>
  <c r="BC82" i="8"/>
  <c r="BC80" i="23"/>
  <c r="BD80" i="23" s="1"/>
  <c r="BE80" i="23" s="1"/>
  <c r="BF80" i="23" s="1"/>
  <c r="BG80" i="23" s="1"/>
  <c r="BC81" i="23"/>
  <c r="BD81" i="23" s="1"/>
  <c r="BE81" i="23" s="1"/>
  <c r="BF81" i="23" s="1"/>
  <c r="BG81" i="23" s="1"/>
  <c r="BC80" i="1"/>
  <c r="BD80" i="1" s="1"/>
  <c r="BE80" i="1" s="1"/>
  <c r="BF80" i="1" s="1"/>
  <c r="BG80" i="1" s="1"/>
  <c r="BC82" i="25"/>
  <c r="BA81" i="12"/>
  <c r="BB81" i="12" s="1"/>
  <c r="BA82" i="2"/>
  <c r="BA81" i="9"/>
  <c r="BB81" i="9" s="1"/>
  <c r="AH86" i="2"/>
  <c r="AH87" i="2" s="1"/>
  <c r="AA4" i="16"/>
  <c r="BE52" i="8"/>
  <c r="BD55" i="8"/>
  <c r="BD58" i="8" s="1"/>
  <c r="BD31" i="8" s="1"/>
  <c r="BD51" i="1"/>
  <c r="BD56" i="1" s="1"/>
  <c r="BC55" i="1"/>
  <c r="BC58" i="1" s="1"/>
  <c r="BC31" i="1" s="1"/>
  <c r="BE51" i="11"/>
  <c r="BD55" i="11"/>
  <c r="BD58" i="11" s="1"/>
  <c r="BD31" i="11" s="1"/>
  <c r="BC55" i="23"/>
  <c r="BC58" i="23" s="1"/>
  <c r="BC31" i="23" s="1"/>
  <c r="BD51" i="23"/>
  <c r="BD56" i="23" s="1"/>
  <c r="BB52" i="12"/>
  <c r="BB56" i="12" s="1"/>
  <c r="BA55" i="12"/>
  <c r="BA58" i="12" s="1"/>
  <c r="BA31" i="12" s="1"/>
  <c r="BE51" i="22"/>
  <c r="BD55" i="22"/>
  <c r="BD58" i="22" s="1"/>
  <c r="BD31" i="22" s="1"/>
  <c r="BC51" i="2"/>
  <c r="BB55" i="2"/>
  <c r="BB58" i="2" s="1"/>
  <c r="BB31" i="2" s="1"/>
  <c r="BE51" i="25"/>
  <c r="BD55" i="25"/>
  <c r="BD58" i="25" s="1"/>
  <c r="BD31" i="25" s="1"/>
  <c r="BB52" i="24"/>
  <c r="BB56" i="24" s="1"/>
  <c r="BA55" i="24"/>
  <c r="BQ51" i="8"/>
  <c r="BB51" i="9"/>
  <c r="BB56" i="9" s="1"/>
  <c r="BA55" i="9"/>
  <c r="BA58" i="9" s="1"/>
  <c r="BA31" i="9" s="1"/>
  <c r="BG51" i="21"/>
  <c r="BG57" i="21" s="1"/>
  <c r="BF56" i="21"/>
  <c r="BF58" i="21" s="1"/>
  <c r="BB51" i="26"/>
  <c r="BB56" i="26" s="1"/>
  <c r="BA55" i="26"/>
  <c r="BA58" i="26" s="1"/>
  <c r="BA31" i="26" s="1"/>
  <c r="BH51" i="24"/>
  <c r="AQ85" i="21"/>
  <c r="AQ86" i="21" s="1"/>
  <c r="AQ86" i="11"/>
  <c r="AQ87" i="11" s="1"/>
  <c r="BA58" i="24" l="1"/>
  <c r="BA31" i="24" s="1"/>
  <c r="BC29" i="2"/>
  <c r="BC56" i="2"/>
  <c r="BA80" i="26"/>
  <c r="BB80" i="26" s="1"/>
  <c r="BA81" i="24"/>
  <c r="BB81" i="24" s="1"/>
  <c r="DC59" i="1"/>
  <c r="DB60" i="1"/>
  <c r="BD59" i="1"/>
  <c r="BC60" i="1"/>
  <c r="BC82" i="1"/>
  <c r="BC81" i="2"/>
  <c r="BD81" i="2" s="1"/>
  <c r="BE81" i="2" s="1"/>
  <c r="BF81" i="2" s="1"/>
  <c r="BG81" i="2" s="1"/>
  <c r="AB4" i="22"/>
  <c r="AB4" i="26"/>
  <c r="AB4" i="12"/>
  <c r="AB4" i="25"/>
  <c r="AB4" i="11"/>
  <c r="AB4" i="24"/>
  <c r="AB4" i="9"/>
  <c r="AB4" i="23"/>
  <c r="AB4" i="8"/>
  <c r="AB4" i="2"/>
  <c r="AB4" i="21"/>
  <c r="AB4" i="1"/>
  <c r="BA82" i="12"/>
  <c r="BC80" i="2"/>
  <c r="BD80" i="2" s="1"/>
  <c r="BE80" i="2" s="1"/>
  <c r="BF80" i="2" s="1"/>
  <c r="BG80" i="2" s="1"/>
  <c r="BC82" i="23"/>
  <c r="BA82" i="24"/>
  <c r="BA82" i="26"/>
  <c r="BA82" i="9"/>
  <c r="AB4" i="16"/>
  <c r="BB55" i="9"/>
  <c r="BB58" i="9" s="1"/>
  <c r="BB31" i="9" s="1"/>
  <c r="BC51" i="9"/>
  <c r="BD51" i="2"/>
  <c r="BD56" i="2" s="1"/>
  <c r="BC55" i="2"/>
  <c r="BC58" i="2" s="1"/>
  <c r="BC31" i="2" s="1"/>
  <c r="BC52" i="12"/>
  <c r="BB55" i="12"/>
  <c r="BB58" i="12" s="1"/>
  <c r="BB31" i="12" s="1"/>
  <c r="BG51" i="12"/>
  <c r="BD55" i="23"/>
  <c r="BD58" i="23" s="1"/>
  <c r="BD31" i="23" s="1"/>
  <c r="BE51" i="23"/>
  <c r="BB55" i="26"/>
  <c r="BB58" i="26" s="1"/>
  <c r="BB31" i="26" s="1"/>
  <c r="BC51" i="26"/>
  <c r="BC52" i="24"/>
  <c r="BB55" i="24"/>
  <c r="BB58" i="24" s="1"/>
  <c r="BB31" i="24" s="1"/>
  <c r="BF51" i="11"/>
  <c r="BE56" i="11"/>
  <c r="BE58" i="11" s="1"/>
  <c r="BE31" i="11" s="1"/>
  <c r="BI51" i="24"/>
  <c r="BH51" i="21"/>
  <c r="BG56" i="21"/>
  <c r="BG58" i="21" s="1"/>
  <c r="BR51" i="8"/>
  <c r="BF51" i="25"/>
  <c r="BE56" i="25"/>
  <c r="BE58" i="25" s="1"/>
  <c r="BE31" i="25" s="1"/>
  <c r="BF51" i="22"/>
  <c r="BE56" i="22"/>
  <c r="BE58" i="22" s="1"/>
  <c r="BE31" i="22" s="1"/>
  <c r="BE51" i="1"/>
  <c r="BD55" i="1"/>
  <c r="BD58" i="1" s="1"/>
  <c r="BD31" i="1" s="1"/>
  <c r="BF52" i="8"/>
  <c r="BE56" i="8"/>
  <c r="BE58" i="8" s="1"/>
  <c r="BE31" i="8" s="1"/>
  <c r="BJ51" i="24" l="1"/>
  <c r="BC29" i="26"/>
  <c r="BC81" i="26" s="1"/>
  <c r="BD81" i="26" s="1"/>
  <c r="BE81" i="26" s="1"/>
  <c r="BF81" i="26" s="1"/>
  <c r="BG81" i="26" s="1"/>
  <c r="BC56" i="26"/>
  <c r="BC29" i="24"/>
  <c r="BC81" i="24" s="1"/>
  <c r="BD81" i="24" s="1"/>
  <c r="BE81" i="24" s="1"/>
  <c r="BF81" i="24" s="1"/>
  <c r="BG81" i="24" s="1"/>
  <c r="BC56" i="24"/>
  <c r="BC29" i="12"/>
  <c r="BC80" i="12" s="1"/>
  <c r="BD80" i="12" s="1"/>
  <c r="BE80" i="12" s="1"/>
  <c r="BF80" i="12" s="1"/>
  <c r="BG80" i="12" s="1"/>
  <c r="BC56" i="12"/>
  <c r="BC29" i="9"/>
  <c r="BC80" i="9" s="1"/>
  <c r="BD80" i="9" s="1"/>
  <c r="BE80" i="9" s="1"/>
  <c r="BF80" i="9" s="1"/>
  <c r="BG80" i="9" s="1"/>
  <c r="BC56" i="9"/>
  <c r="BH29" i="21"/>
  <c r="BH79" i="21" s="1"/>
  <c r="BI79" i="21" s="1"/>
  <c r="BH57" i="21"/>
  <c r="BD60" i="1"/>
  <c r="BE59" i="1"/>
  <c r="DD59" i="1"/>
  <c r="DC60" i="1"/>
  <c r="BC82" i="2"/>
  <c r="AC4" i="22"/>
  <c r="AC4" i="26"/>
  <c r="AC4" i="12"/>
  <c r="AC4" i="25"/>
  <c r="AC4" i="11"/>
  <c r="AC4" i="24"/>
  <c r="AC4" i="9"/>
  <c r="AC4" i="23"/>
  <c r="AC4" i="8"/>
  <c r="AC4" i="2"/>
  <c r="AC4" i="1"/>
  <c r="AC4" i="21"/>
  <c r="BC81" i="9"/>
  <c r="BD81" i="9" s="1"/>
  <c r="BE81" i="9" s="1"/>
  <c r="BF81" i="9" s="1"/>
  <c r="BG81" i="9" s="1"/>
  <c r="BC82" i="24"/>
  <c r="BC80" i="24"/>
  <c r="BD80" i="24" s="1"/>
  <c r="BE80" i="24" s="1"/>
  <c r="BF80" i="24" s="1"/>
  <c r="BG80" i="24" s="1"/>
  <c r="BC82" i="26"/>
  <c r="BC81" i="12"/>
  <c r="BD81" i="12" s="1"/>
  <c r="BE81" i="12" s="1"/>
  <c r="BF81" i="12" s="1"/>
  <c r="BG81" i="12" s="1"/>
  <c r="BC80" i="26"/>
  <c r="BD80" i="26" s="1"/>
  <c r="BE80" i="26" s="1"/>
  <c r="BF80" i="26" s="1"/>
  <c r="BG80" i="26" s="1"/>
  <c r="AC4" i="16"/>
  <c r="BG52" i="8"/>
  <c r="BG57" i="8" s="1"/>
  <c r="BF56" i="8"/>
  <c r="BF58" i="8" s="1"/>
  <c r="BS51" i="8"/>
  <c r="BG51" i="11"/>
  <c r="BG57" i="11" s="1"/>
  <c r="BF56" i="11"/>
  <c r="BF58" i="11" s="1"/>
  <c r="BH51" i="12"/>
  <c r="BD55" i="2"/>
  <c r="BD58" i="2" s="1"/>
  <c r="BD31" i="2" s="1"/>
  <c r="BE51" i="2"/>
  <c r="BG51" i="22"/>
  <c r="BG57" i="22" s="1"/>
  <c r="BF56" i="22"/>
  <c r="BF58" i="22" s="1"/>
  <c r="BK51" i="24"/>
  <c r="BF51" i="23"/>
  <c r="BE56" i="23"/>
  <c r="BE58" i="23" s="1"/>
  <c r="BE31" i="23" s="1"/>
  <c r="BC55" i="24"/>
  <c r="BC58" i="24" s="1"/>
  <c r="BC31" i="24" s="1"/>
  <c r="BD52" i="24"/>
  <c r="BD56" i="24" s="1"/>
  <c r="BC55" i="12"/>
  <c r="BC58" i="12" s="1"/>
  <c r="BC31" i="12" s="1"/>
  <c r="BD52" i="12"/>
  <c r="BD56" i="12" s="1"/>
  <c r="BC55" i="9"/>
  <c r="BD51" i="9"/>
  <c r="BD56" i="9" s="1"/>
  <c r="BF51" i="1"/>
  <c r="BE56" i="1"/>
  <c r="BE58" i="1" s="1"/>
  <c r="BE31" i="1" s="1"/>
  <c r="BG51" i="25"/>
  <c r="BG57" i="25" s="1"/>
  <c r="BF56" i="25"/>
  <c r="BF58" i="25" s="1"/>
  <c r="BI51" i="21"/>
  <c r="BI57" i="21" s="1"/>
  <c r="BH56" i="21"/>
  <c r="BC55" i="26"/>
  <c r="BC58" i="26" s="1"/>
  <c r="BC31" i="26" s="1"/>
  <c r="BD51" i="26"/>
  <c r="BD56" i="26" s="1"/>
  <c r="AQ86" i="9"/>
  <c r="AQ87" i="9" s="1"/>
  <c r="BC58" i="9" l="1"/>
  <c r="BC31" i="9" s="1"/>
  <c r="BH58" i="21"/>
  <c r="BH31" i="21" s="1"/>
  <c r="BH80" i="21"/>
  <c r="BI80" i="21" s="1"/>
  <c r="DE59" i="1"/>
  <c r="DD60" i="1"/>
  <c r="BF59" i="1"/>
  <c r="BF60" i="1" s="1"/>
  <c r="BE60" i="1"/>
  <c r="BC82" i="9"/>
  <c r="AD4" i="22"/>
  <c r="AD4" i="26"/>
  <c r="AD4" i="12"/>
  <c r="AD4" i="25"/>
  <c r="AD4" i="11"/>
  <c r="AD4" i="24"/>
  <c r="AD4" i="9"/>
  <c r="AD4" i="23"/>
  <c r="AD4" i="8"/>
  <c r="AD4" i="2"/>
  <c r="AD4" i="21"/>
  <c r="AD4" i="1"/>
  <c r="BH81" i="21"/>
  <c r="BC82" i="12"/>
  <c r="AD4" i="16"/>
  <c r="BJ51" i="21"/>
  <c r="BI56" i="21"/>
  <c r="BI58" i="21" s="1"/>
  <c r="BG51" i="1"/>
  <c r="BG57" i="1" s="1"/>
  <c r="BF56" i="1"/>
  <c r="BF58" i="1" s="1"/>
  <c r="BH51" i="22"/>
  <c r="BG56" i="22"/>
  <c r="BG58" i="22" s="1"/>
  <c r="BE52" i="12"/>
  <c r="BD55" i="12"/>
  <c r="BD58" i="12" s="1"/>
  <c r="BD31" i="12" s="1"/>
  <c r="BT51" i="8"/>
  <c r="BI51" i="12"/>
  <c r="BD55" i="26"/>
  <c r="BD58" i="26" s="1"/>
  <c r="BD31" i="26" s="1"/>
  <c r="BE51" i="26"/>
  <c r="BE51" i="9"/>
  <c r="BD55" i="9"/>
  <c r="BD58" i="9" s="1"/>
  <c r="BD31" i="9" s="1"/>
  <c r="BE52" i="24"/>
  <c r="BD55" i="24"/>
  <c r="BD58" i="24" s="1"/>
  <c r="BD31" i="24" s="1"/>
  <c r="BE56" i="2"/>
  <c r="BE58" i="2" s="1"/>
  <c r="BE31" i="2" s="1"/>
  <c r="BF51" i="2"/>
  <c r="BG51" i="23"/>
  <c r="BG57" i="23" s="1"/>
  <c r="BF56" i="23"/>
  <c r="BF58" i="23" s="1"/>
  <c r="BH51" i="25"/>
  <c r="BG56" i="25"/>
  <c r="BG58" i="25" s="1"/>
  <c r="BL51" i="24"/>
  <c r="BH51" i="11"/>
  <c r="BG56" i="11"/>
  <c r="BG58" i="11" s="1"/>
  <c r="BH52" i="8"/>
  <c r="BG56" i="8"/>
  <c r="BG58" i="8" s="1"/>
  <c r="AW86" i="22"/>
  <c r="AW87" i="22" s="1"/>
  <c r="BH29" i="22" l="1"/>
  <c r="BH57" i="22"/>
  <c r="BH29" i="25"/>
  <c r="BH57" i="25"/>
  <c r="BH29" i="8"/>
  <c r="BH57" i="8"/>
  <c r="BH29" i="11"/>
  <c r="BH81" i="11" s="1"/>
  <c r="BI81" i="11" s="1"/>
  <c r="BH57" i="11"/>
  <c r="BJ29" i="21"/>
  <c r="BJ57" i="21"/>
  <c r="DF59" i="1"/>
  <c r="DE60" i="1"/>
  <c r="AE4" i="22"/>
  <c r="AE4" i="26"/>
  <c r="AE4" i="12"/>
  <c r="AE4" i="25"/>
  <c r="AE4" i="11"/>
  <c r="AE4" i="24"/>
  <c r="AE4" i="9"/>
  <c r="AE4" i="23"/>
  <c r="AE4" i="8"/>
  <c r="AE4" i="2"/>
  <c r="AE4" i="1"/>
  <c r="AE4" i="21"/>
  <c r="BJ80" i="21"/>
  <c r="BK80" i="21" s="1"/>
  <c r="BL80" i="21" s="1"/>
  <c r="BJ79" i="21"/>
  <c r="BK79" i="21" s="1"/>
  <c r="BL79" i="21" s="1"/>
  <c r="BH80" i="8"/>
  <c r="BI80" i="8" s="1"/>
  <c r="BH81" i="8"/>
  <c r="BI81" i="8" s="1"/>
  <c r="BH80" i="11"/>
  <c r="BI80" i="11" s="1"/>
  <c r="BH80" i="25"/>
  <c r="BI80" i="25" s="1"/>
  <c r="BH81" i="25"/>
  <c r="BI81" i="25" s="1"/>
  <c r="BH81" i="22"/>
  <c r="BI81" i="22" s="1"/>
  <c r="BH80" i="22"/>
  <c r="BI80" i="22" s="1"/>
  <c r="AE4" i="16"/>
  <c r="BI51" i="11"/>
  <c r="BI57" i="11" s="1"/>
  <c r="BH56" i="11"/>
  <c r="BI51" i="25"/>
  <c r="BI57" i="25" s="1"/>
  <c r="BH56" i="25"/>
  <c r="BH58" i="25" s="1"/>
  <c r="BH31" i="25" s="1"/>
  <c r="BG51" i="2"/>
  <c r="BG57" i="2" s="1"/>
  <c r="BF56" i="2"/>
  <c r="BF58" i="2" s="1"/>
  <c r="BF52" i="12"/>
  <c r="BE56" i="12"/>
  <c r="BE58" i="12" s="1"/>
  <c r="BE31" i="12" s="1"/>
  <c r="BI52" i="8"/>
  <c r="BI57" i="8" s="1"/>
  <c r="BH56" i="8"/>
  <c r="BH58" i="8" s="1"/>
  <c r="BH31" i="8" s="1"/>
  <c r="BM51" i="24"/>
  <c r="BE56" i="26"/>
  <c r="BE58" i="26" s="1"/>
  <c r="BE31" i="26" s="1"/>
  <c r="BF51" i="26"/>
  <c r="BU51" i="8"/>
  <c r="BF51" i="9"/>
  <c r="BE56" i="9"/>
  <c r="BE58" i="9" s="1"/>
  <c r="BE31" i="9" s="1"/>
  <c r="BJ51" i="12"/>
  <c r="BG56" i="1"/>
  <c r="BG58" i="1" s="1"/>
  <c r="BH51" i="1"/>
  <c r="BH51" i="23"/>
  <c r="BG56" i="23"/>
  <c r="BG58" i="23" s="1"/>
  <c r="BF52" i="24"/>
  <c r="BE56" i="24"/>
  <c r="BE58" i="24" s="1"/>
  <c r="BE31" i="24" s="1"/>
  <c r="BI51" i="22"/>
  <c r="BI57" i="22" s="1"/>
  <c r="BH56" i="22"/>
  <c r="BH58" i="22" s="1"/>
  <c r="BH31" i="22" s="1"/>
  <c r="BK51" i="21"/>
  <c r="BK57" i="21" s="1"/>
  <c r="BJ56" i="21"/>
  <c r="BH29" i="23" l="1"/>
  <c r="BH57" i="23"/>
  <c r="BH29" i="1"/>
  <c r="BH57" i="1"/>
  <c r="BH58" i="11"/>
  <c r="BH31" i="11" s="1"/>
  <c r="BJ58" i="21"/>
  <c r="BJ31" i="21" s="1"/>
  <c r="DG59" i="1"/>
  <c r="DF60" i="1"/>
  <c r="AF4" i="22"/>
  <c r="AF4" i="26"/>
  <c r="AF4" i="12"/>
  <c r="AF4" i="25"/>
  <c r="AF4" i="11"/>
  <c r="AF4" i="24"/>
  <c r="AF4" i="9"/>
  <c r="AF4" i="23"/>
  <c r="AF4" i="8"/>
  <c r="AF4" i="2"/>
  <c r="AF4" i="21"/>
  <c r="AF4" i="1"/>
  <c r="BJ81" i="21"/>
  <c r="BH82" i="11"/>
  <c r="BH80" i="23"/>
  <c r="BI80" i="23" s="1"/>
  <c r="BH81" i="23"/>
  <c r="BI81" i="23" s="1"/>
  <c r="BH81" i="1"/>
  <c r="BI81" i="1" s="1"/>
  <c r="BH80" i="1"/>
  <c r="BI80" i="1" s="1"/>
  <c r="BH82" i="22"/>
  <c r="BH82" i="8"/>
  <c r="BH82" i="25"/>
  <c r="AF4" i="16"/>
  <c r="BJ51" i="22"/>
  <c r="BI56" i="22"/>
  <c r="BI58" i="22" s="1"/>
  <c r="BI51" i="23"/>
  <c r="BI57" i="23" s="1"/>
  <c r="BH56" i="23"/>
  <c r="BH58" i="23" s="1"/>
  <c r="BH31" i="23" s="1"/>
  <c r="BK51" i="12"/>
  <c r="BN51" i="24"/>
  <c r="BG52" i="12"/>
  <c r="BG57" i="12" s="1"/>
  <c r="BF56" i="12"/>
  <c r="BF58" i="12" s="1"/>
  <c r="BJ51" i="25"/>
  <c r="BI56" i="25"/>
  <c r="BI58" i="25" s="1"/>
  <c r="BL51" i="21"/>
  <c r="BL57" i="21" s="1"/>
  <c r="BK56" i="21"/>
  <c r="BK58" i="21" s="1"/>
  <c r="BG52" i="24"/>
  <c r="BG57" i="24" s="1"/>
  <c r="BF56" i="24"/>
  <c r="BF58" i="24" s="1"/>
  <c r="BG51" i="9"/>
  <c r="BG57" i="9" s="1"/>
  <c r="BF56" i="9"/>
  <c r="BF58" i="9" s="1"/>
  <c r="BJ52" i="8"/>
  <c r="BI56" i="8"/>
  <c r="BI58" i="8" s="1"/>
  <c r="BH51" i="2"/>
  <c r="BG56" i="2"/>
  <c r="BG58" i="2" s="1"/>
  <c r="BJ51" i="11"/>
  <c r="BI56" i="11"/>
  <c r="BI58" i="11" s="1"/>
  <c r="BI51" i="1"/>
  <c r="BI57" i="1" s="1"/>
  <c r="BH56" i="1"/>
  <c r="BH58" i="1" s="1"/>
  <c r="BH31" i="1" s="1"/>
  <c r="BG51" i="26"/>
  <c r="BG57" i="26" s="1"/>
  <c r="BF56" i="26"/>
  <c r="BF58" i="26" s="1"/>
  <c r="BV51" i="8"/>
  <c r="AQ86" i="1"/>
  <c r="AQ87" i="1" s="1"/>
  <c r="AQ86" i="8"/>
  <c r="AQ87" i="8" s="1"/>
  <c r="AW86" i="25"/>
  <c r="AW87" i="25" s="1"/>
  <c r="AW86" i="24"/>
  <c r="AW87" i="24" s="1"/>
  <c r="BJ29" i="25" l="1"/>
  <c r="BJ57" i="25"/>
  <c r="BH29" i="2"/>
  <c r="BH57" i="2"/>
  <c r="BJ29" i="11"/>
  <c r="BJ81" i="11" s="1"/>
  <c r="BK81" i="11" s="1"/>
  <c r="BL81" i="11" s="1"/>
  <c r="BJ57" i="11"/>
  <c r="BJ29" i="8"/>
  <c r="BJ57" i="8"/>
  <c r="BJ29" i="22"/>
  <c r="BJ57" i="22"/>
  <c r="DH59" i="1"/>
  <c r="DG60" i="1"/>
  <c r="BJ80" i="22"/>
  <c r="BK80" i="22" s="1"/>
  <c r="BL80" i="22" s="1"/>
  <c r="AG4" i="22"/>
  <c r="AG4" i="26"/>
  <c r="AG4" i="12"/>
  <c r="AG4" i="25"/>
  <c r="AG4" i="11"/>
  <c r="AG4" i="24"/>
  <c r="AG4" i="9"/>
  <c r="AG4" i="23"/>
  <c r="AG4" i="8"/>
  <c r="AG4" i="2"/>
  <c r="AG4" i="1"/>
  <c r="AG4" i="21"/>
  <c r="BJ82" i="11"/>
  <c r="BJ81" i="22"/>
  <c r="BK81" i="22" s="1"/>
  <c r="BL81" i="22" s="1"/>
  <c r="BJ80" i="11"/>
  <c r="BK80" i="11" s="1"/>
  <c r="BL80" i="11" s="1"/>
  <c r="BJ81" i="8"/>
  <c r="BK81" i="8" s="1"/>
  <c r="BL81" i="8" s="1"/>
  <c r="BJ80" i="8"/>
  <c r="BK80" i="8" s="1"/>
  <c r="BL80" i="8" s="1"/>
  <c r="BJ81" i="25"/>
  <c r="BK81" i="25" s="1"/>
  <c r="BL81" i="25" s="1"/>
  <c r="BJ80" i="25"/>
  <c r="BK80" i="25" s="1"/>
  <c r="BL80" i="25" s="1"/>
  <c r="BH82" i="23"/>
  <c r="BH82" i="1"/>
  <c r="BH81" i="2"/>
  <c r="BI81" i="2" s="1"/>
  <c r="BH80" i="2"/>
  <c r="BI80" i="2" s="1"/>
  <c r="AG4" i="16"/>
  <c r="BK51" i="11"/>
  <c r="BK57" i="11" s="1"/>
  <c r="BJ56" i="11"/>
  <c r="BJ58" i="11" s="1"/>
  <c r="BJ31" i="11" s="1"/>
  <c r="BH52" i="24"/>
  <c r="BG56" i="24"/>
  <c r="BG58" i="24" s="1"/>
  <c r="BO51" i="24"/>
  <c r="BW51" i="8"/>
  <c r="BH51" i="26"/>
  <c r="BG56" i="26"/>
  <c r="BG58" i="26" s="1"/>
  <c r="BK52" i="8"/>
  <c r="BK57" i="8" s="1"/>
  <c r="BJ56" i="8"/>
  <c r="BK51" i="25"/>
  <c r="BK57" i="25" s="1"/>
  <c r="BJ56" i="25"/>
  <c r="BJ58" i="25" s="1"/>
  <c r="BJ31" i="25" s="1"/>
  <c r="BJ51" i="23"/>
  <c r="BI56" i="23"/>
  <c r="BI58" i="23" s="1"/>
  <c r="BI56" i="1"/>
  <c r="BI58" i="1" s="1"/>
  <c r="BJ51" i="1"/>
  <c r="BI51" i="2"/>
  <c r="BI57" i="2" s="1"/>
  <c r="BH56" i="2"/>
  <c r="BH58" i="2" s="1"/>
  <c r="BH31" i="2" s="1"/>
  <c r="BH51" i="9"/>
  <c r="BG56" i="9"/>
  <c r="BG58" i="9" s="1"/>
  <c r="BL56" i="21"/>
  <c r="BL58" i="21" s="1"/>
  <c r="BL31" i="21" s="1"/>
  <c r="BM51" i="21"/>
  <c r="BH52" i="12"/>
  <c r="BG56" i="12"/>
  <c r="BG58" i="12" s="1"/>
  <c r="BL51" i="12"/>
  <c r="BK51" i="22"/>
  <c r="BK57" i="22" s="1"/>
  <c r="BJ56" i="22"/>
  <c r="AQ86" i="26"/>
  <c r="AQ87" i="26" s="1"/>
  <c r="AW85" i="21"/>
  <c r="AW86" i="21" s="1"/>
  <c r="BH29" i="9" l="1"/>
  <c r="BH57" i="9"/>
  <c r="BH29" i="12"/>
  <c r="BH57" i="12"/>
  <c r="BH29" i="26"/>
  <c r="BH57" i="26"/>
  <c r="BJ29" i="1"/>
  <c r="BJ80" i="1" s="1"/>
  <c r="BK80" i="1" s="1"/>
  <c r="BL80" i="1" s="1"/>
  <c r="BJ57" i="1"/>
  <c r="BM29" i="21"/>
  <c r="BM80" i="21" s="1"/>
  <c r="BM57" i="21"/>
  <c r="BH29" i="24"/>
  <c r="BH80" i="24" s="1"/>
  <c r="BI80" i="24" s="1"/>
  <c r="BH57" i="24"/>
  <c r="BJ29" i="23"/>
  <c r="BJ81" i="23" s="1"/>
  <c r="BK81" i="23" s="1"/>
  <c r="BL81" i="23" s="1"/>
  <c r="BJ57" i="23"/>
  <c r="BJ58" i="22"/>
  <c r="BJ31" i="22" s="1"/>
  <c r="BJ58" i="8"/>
  <c r="BJ31" i="8" s="1"/>
  <c r="DI59" i="1"/>
  <c r="DH60" i="1"/>
  <c r="AH4" i="22"/>
  <c r="AH4" i="26"/>
  <c r="AH4" i="12"/>
  <c r="AH4" i="25"/>
  <c r="AH4" i="11"/>
  <c r="AH4" i="24"/>
  <c r="AH4" i="9"/>
  <c r="AH4" i="23"/>
  <c r="AH4" i="8"/>
  <c r="AH4" i="2"/>
  <c r="AH4" i="21"/>
  <c r="AH4" i="1"/>
  <c r="BJ82" i="22"/>
  <c r="BJ82" i="8"/>
  <c r="BJ82" i="25"/>
  <c r="BH80" i="12"/>
  <c r="BI80" i="12" s="1"/>
  <c r="BH81" i="12"/>
  <c r="BI81" i="12" s="1"/>
  <c r="BH81" i="9"/>
  <c r="BI81" i="9" s="1"/>
  <c r="BH80" i="9"/>
  <c r="BI80" i="9" s="1"/>
  <c r="BH81" i="26"/>
  <c r="BI81" i="26" s="1"/>
  <c r="BH80" i="26"/>
  <c r="BI80" i="26" s="1"/>
  <c r="BH81" i="24"/>
  <c r="BI81" i="24" s="1"/>
  <c r="BH82" i="2"/>
  <c r="AH4" i="16"/>
  <c r="BM56" i="21"/>
  <c r="BN51" i="21"/>
  <c r="BM51" i="12"/>
  <c r="BI51" i="26"/>
  <c r="BI57" i="26" s="1"/>
  <c r="BH56" i="26"/>
  <c r="BH58" i="26" s="1"/>
  <c r="BH31" i="26" s="1"/>
  <c r="BP51" i="24"/>
  <c r="BK51" i="1"/>
  <c r="BK57" i="1" s="1"/>
  <c r="BJ56" i="1"/>
  <c r="BJ51" i="2"/>
  <c r="BI56" i="2"/>
  <c r="BI58" i="2" s="1"/>
  <c r="BL51" i="25"/>
  <c r="BL57" i="25" s="1"/>
  <c r="BK56" i="25"/>
  <c r="BK58" i="25" s="1"/>
  <c r="BL51" i="11"/>
  <c r="BL57" i="11" s="1"/>
  <c r="BK56" i="11"/>
  <c r="BK58" i="11" s="1"/>
  <c r="BK56" i="22"/>
  <c r="BK58" i="22" s="1"/>
  <c r="BL51" i="22"/>
  <c r="BL57" i="22" s="1"/>
  <c r="BI52" i="12"/>
  <c r="BI57" i="12" s="1"/>
  <c r="BH56" i="12"/>
  <c r="BH58" i="12" s="1"/>
  <c r="BH31" i="12" s="1"/>
  <c r="BI51" i="9"/>
  <c r="BI57" i="9" s="1"/>
  <c r="BH56" i="9"/>
  <c r="BH58" i="9" s="1"/>
  <c r="BH31" i="9" s="1"/>
  <c r="BK51" i="23"/>
  <c r="BK57" i="23" s="1"/>
  <c r="BJ56" i="23"/>
  <c r="BL52" i="8"/>
  <c r="BL57" i="8" s="1"/>
  <c r="BK56" i="8"/>
  <c r="BK58" i="8" s="1"/>
  <c r="BX51" i="8"/>
  <c r="BI52" i="24"/>
  <c r="BI57" i="24" s="1"/>
  <c r="BH56" i="24"/>
  <c r="BH58" i="24" s="1"/>
  <c r="BH31" i="24" s="1"/>
  <c r="BJ58" i="1" l="1"/>
  <c r="BJ31" i="1" s="1"/>
  <c r="BJ29" i="2"/>
  <c r="BJ57" i="2"/>
  <c r="BJ80" i="23"/>
  <c r="BK80" i="23" s="1"/>
  <c r="BL80" i="23" s="1"/>
  <c r="BJ81" i="1"/>
  <c r="BK81" i="1" s="1"/>
  <c r="BL81" i="1" s="1"/>
  <c r="BN29" i="21"/>
  <c r="BN80" i="21" s="1"/>
  <c r="BN81" i="21" s="1"/>
  <c r="BN57" i="21"/>
  <c r="BQ51" i="24"/>
  <c r="BM58" i="21"/>
  <c r="BM31" i="21" s="1"/>
  <c r="BM79" i="21"/>
  <c r="BJ58" i="23"/>
  <c r="BJ31" i="23" s="1"/>
  <c r="DJ59" i="1"/>
  <c r="DI60" i="1"/>
  <c r="BJ80" i="2"/>
  <c r="BK80" i="2" s="1"/>
  <c r="BL80" i="2" s="1"/>
  <c r="BN79" i="21"/>
  <c r="AI4" i="22"/>
  <c r="AI4" i="26"/>
  <c r="AI4" i="12"/>
  <c r="AI4" i="25"/>
  <c r="AI4" i="11"/>
  <c r="AI4" i="24"/>
  <c r="AI4" i="9"/>
  <c r="AI4" i="23"/>
  <c r="AI4" i="8"/>
  <c r="AI4" i="2"/>
  <c r="AI4" i="1"/>
  <c r="AI4" i="21"/>
  <c r="BM81" i="21"/>
  <c r="BJ82" i="1"/>
  <c r="BJ82" i="23"/>
  <c r="BJ81" i="2"/>
  <c r="BK81" i="2" s="1"/>
  <c r="BL81" i="2" s="1"/>
  <c r="BH82" i="24"/>
  <c r="BH82" i="12"/>
  <c r="BH82" i="26"/>
  <c r="BH82" i="9"/>
  <c r="AI4" i="16"/>
  <c r="BM52" i="8"/>
  <c r="BL56" i="8"/>
  <c r="BL58" i="8" s="1"/>
  <c r="BL31" i="8" s="1"/>
  <c r="BN56" i="21"/>
  <c r="BN58" i="21" s="1"/>
  <c r="BN31" i="21" s="1"/>
  <c r="BO51" i="21"/>
  <c r="BL56" i="22"/>
  <c r="BL58" i="22" s="1"/>
  <c r="BL31" i="22" s="1"/>
  <c r="BM51" i="22"/>
  <c r="BR51" i="24"/>
  <c r="BN51" i="12"/>
  <c r="BM51" i="25"/>
  <c r="BL56" i="25"/>
  <c r="BL58" i="25" s="1"/>
  <c r="BL31" i="25" s="1"/>
  <c r="BY51" i="8"/>
  <c r="BL51" i="1"/>
  <c r="BL57" i="1" s="1"/>
  <c r="BK56" i="1"/>
  <c r="BK58" i="1" s="1"/>
  <c r="BJ51" i="26"/>
  <c r="BI56" i="26"/>
  <c r="BI58" i="26" s="1"/>
  <c r="BI56" i="24"/>
  <c r="BI58" i="24" s="1"/>
  <c r="BJ52" i="24"/>
  <c r="BJ51" i="9"/>
  <c r="BI56" i="9"/>
  <c r="BI58" i="9" s="1"/>
  <c r="BL51" i="23"/>
  <c r="BL57" i="23" s="1"/>
  <c r="BK56" i="23"/>
  <c r="BK58" i="23" s="1"/>
  <c r="BJ52" i="12"/>
  <c r="BI56" i="12"/>
  <c r="BI58" i="12" s="1"/>
  <c r="BM51" i="11"/>
  <c r="BL56" i="11"/>
  <c r="BL58" i="11" s="1"/>
  <c r="BL31" i="11" s="1"/>
  <c r="BK51" i="2"/>
  <c r="BK57" i="2" s="1"/>
  <c r="BJ56" i="2"/>
  <c r="BJ58" i="2" s="1"/>
  <c r="BJ31" i="2" s="1"/>
  <c r="AQ86" i="23"/>
  <c r="AQ87" i="23" s="1"/>
  <c r="BB86" i="22"/>
  <c r="BB87" i="22" s="1"/>
  <c r="AW86" i="11"/>
  <c r="AW87" i="11" s="1"/>
  <c r="AW86" i="9"/>
  <c r="AW87" i="9" s="1"/>
  <c r="BM29" i="8" l="1"/>
  <c r="BM57" i="8"/>
  <c r="BO29" i="21"/>
  <c r="BO57" i="21"/>
  <c r="BM29" i="25"/>
  <c r="BM57" i="25"/>
  <c r="BM29" i="11"/>
  <c r="BM57" i="11"/>
  <c r="BJ29" i="9"/>
  <c r="BJ80" i="9" s="1"/>
  <c r="BK80" i="9" s="1"/>
  <c r="BL80" i="9" s="1"/>
  <c r="BJ57" i="9"/>
  <c r="BJ29" i="26"/>
  <c r="BJ80" i="26" s="1"/>
  <c r="BK80" i="26" s="1"/>
  <c r="BL80" i="26" s="1"/>
  <c r="BJ57" i="26"/>
  <c r="BJ29" i="12"/>
  <c r="BJ81" i="12" s="1"/>
  <c r="BK81" i="12" s="1"/>
  <c r="BL81" i="12" s="1"/>
  <c r="BJ57" i="12"/>
  <c r="BM29" i="22"/>
  <c r="BM57" i="22"/>
  <c r="BJ29" i="24"/>
  <c r="BJ57" i="24"/>
  <c r="DK59" i="1"/>
  <c r="DJ60" i="1"/>
  <c r="AJ4" i="22"/>
  <c r="AJ4" i="26"/>
  <c r="AJ4" i="12"/>
  <c r="AJ4" i="25"/>
  <c r="AJ4" i="11"/>
  <c r="AJ4" i="24"/>
  <c r="AJ4" i="9"/>
  <c r="AJ4" i="23"/>
  <c r="AJ4" i="8"/>
  <c r="AJ4" i="2"/>
  <c r="AJ4" i="21"/>
  <c r="AJ4" i="1"/>
  <c r="BO80" i="21"/>
  <c r="BO79" i="21"/>
  <c r="BM80" i="22"/>
  <c r="BM81" i="22"/>
  <c r="BM81" i="25"/>
  <c r="BN81" i="25" s="1"/>
  <c r="BM80" i="25"/>
  <c r="BN80" i="25" s="1"/>
  <c r="BM80" i="8"/>
  <c r="BM81" i="8"/>
  <c r="BM81" i="11"/>
  <c r="BN81" i="11" s="1"/>
  <c r="BM80" i="11"/>
  <c r="BN80" i="11" s="1"/>
  <c r="BJ82" i="2"/>
  <c r="BJ81" i="26"/>
  <c r="BK81" i="26" s="1"/>
  <c r="BL81" i="26" s="1"/>
  <c r="BJ80" i="24"/>
  <c r="BK80" i="24" s="1"/>
  <c r="BL80" i="24" s="1"/>
  <c r="BJ81" i="24"/>
  <c r="BK81" i="24" s="1"/>
  <c r="BL81" i="24" s="1"/>
  <c r="AJ4" i="16"/>
  <c r="BS51" i="24"/>
  <c r="BK52" i="24"/>
  <c r="BK57" i="24" s="1"/>
  <c r="BJ56" i="24"/>
  <c r="BJ58" i="24" s="1"/>
  <c r="BJ31" i="24" s="1"/>
  <c r="BP51" i="21"/>
  <c r="BO56" i="21"/>
  <c r="BO58" i="21" s="1"/>
  <c r="BO31" i="21" s="1"/>
  <c r="BN51" i="11"/>
  <c r="BN57" i="11" s="1"/>
  <c r="BM56" i="11"/>
  <c r="BM58" i="11" s="1"/>
  <c r="BM31" i="11" s="1"/>
  <c r="BM51" i="1"/>
  <c r="BL56" i="1"/>
  <c r="BL58" i="1" s="1"/>
  <c r="BL31" i="1" s="1"/>
  <c r="BN51" i="25"/>
  <c r="BN57" i="25" s="1"/>
  <c r="BM56" i="25"/>
  <c r="BZ51" i="8"/>
  <c r="BN51" i="22"/>
  <c r="BM56" i="22"/>
  <c r="BM58" i="22" s="1"/>
  <c r="BM31" i="22" s="1"/>
  <c r="BM51" i="23"/>
  <c r="BL56" i="23"/>
  <c r="BL58" i="23" s="1"/>
  <c r="BL31" i="23" s="1"/>
  <c r="BL51" i="2"/>
  <c r="BL57" i="2" s="1"/>
  <c r="BK56" i="2"/>
  <c r="BK58" i="2" s="1"/>
  <c r="BK52" i="12"/>
  <c r="BK57" i="12" s="1"/>
  <c r="BJ56" i="12"/>
  <c r="BK51" i="9"/>
  <c r="BK57" i="9" s="1"/>
  <c r="BJ56" i="9"/>
  <c r="BJ58" i="9" s="1"/>
  <c r="BJ31" i="9" s="1"/>
  <c r="BK51" i="26"/>
  <c r="BK57" i="26" s="1"/>
  <c r="BJ56" i="26"/>
  <c r="BJ58" i="26" s="1"/>
  <c r="BJ31" i="26" s="1"/>
  <c r="BO51" i="12"/>
  <c r="BN52" i="8"/>
  <c r="BM56" i="8"/>
  <c r="BM58" i="8" s="1"/>
  <c r="BM31" i="8" s="1"/>
  <c r="BM29" i="1" l="1"/>
  <c r="BM57" i="1"/>
  <c r="BN29" i="22"/>
  <c r="BN57" i="22"/>
  <c r="BP29" i="21"/>
  <c r="BP80" i="21" s="1"/>
  <c r="BP57" i="21"/>
  <c r="BJ81" i="9"/>
  <c r="BK81" i="9" s="1"/>
  <c r="BL81" i="9" s="1"/>
  <c r="BM29" i="23"/>
  <c r="BM57" i="23"/>
  <c r="BM58" i="25"/>
  <c r="BM31" i="25" s="1"/>
  <c r="BJ82" i="12"/>
  <c r="BJ58" i="12"/>
  <c r="BJ31" i="12" s="1"/>
  <c r="BN29" i="8"/>
  <c r="BN80" i="8" s="1"/>
  <c r="BN57" i="8"/>
  <c r="BJ80" i="12"/>
  <c r="BK80" i="12" s="1"/>
  <c r="BL80" i="12" s="1"/>
  <c r="DL59" i="1"/>
  <c r="DK60" i="1"/>
  <c r="BN81" i="22"/>
  <c r="BN82" i="22" s="1"/>
  <c r="BN80" i="22"/>
  <c r="AK4" i="22"/>
  <c r="AK4" i="26"/>
  <c r="AK4" i="12"/>
  <c r="AK4" i="25"/>
  <c r="AK4" i="11"/>
  <c r="AK4" i="24"/>
  <c r="AK4" i="9"/>
  <c r="AK4" i="23"/>
  <c r="AK4" i="8"/>
  <c r="AK4" i="2"/>
  <c r="AK4" i="1"/>
  <c r="AK4" i="21"/>
  <c r="BP79" i="21"/>
  <c r="BM82" i="11"/>
  <c r="BO83" i="21"/>
  <c r="BO81" i="21"/>
  <c r="BM82" i="22"/>
  <c r="BM80" i="23"/>
  <c r="BM81" i="23"/>
  <c r="BM82" i="8"/>
  <c r="BM82" i="25"/>
  <c r="BM80" i="1"/>
  <c r="BM81" i="1"/>
  <c r="BJ82" i="9"/>
  <c r="BJ82" i="24"/>
  <c r="BJ82" i="26"/>
  <c r="AK4" i="16"/>
  <c r="BP51" i="12"/>
  <c r="BN51" i="23"/>
  <c r="BM56" i="23"/>
  <c r="CA51" i="8"/>
  <c r="BL51" i="9"/>
  <c r="BL57" i="9" s="1"/>
  <c r="BK56" i="9"/>
  <c r="BK58" i="9" s="1"/>
  <c r="BM51" i="2"/>
  <c r="BL56" i="2"/>
  <c r="BL58" i="2" s="1"/>
  <c r="BL31" i="2" s="1"/>
  <c r="BQ51" i="21"/>
  <c r="BP56" i="21"/>
  <c r="BP58" i="21" s="1"/>
  <c r="BP31" i="21" s="1"/>
  <c r="BO51" i="22"/>
  <c r="BN56" i="22"/>
  <c r="BN58" i="22" s="1"/>
  <c r="BN31" i="22" s="1"/>
  <c r="BN51" i="1"/>
  <c r="BM56" i="1"/>
  <c r="BM58" i="1" s="1"/>
  <c r="BM31" i="1" s="1"/>
  <c r="BO52" i="8"/>
  <c r="BN56" i="8"/>
  <c r="BL51" i="26"/>
  <c r="BL57" i="26" s="1"/>
  <c r="BK56" i="26"/>
  <c r="BK58" i="26" s="1"/>
  <c r="BL52" i="12"/>
  <c r="BL57" i="12" s="1"/>
  <c r="BK56" i="12"/>
  <c r="BK58" i="12" s="1"/>
  <c r="BN56" i="25"/>
  <c r="BN58" i="25" s="1"/>
  <c r="BO51" i="25"/>
  <c r="BO51" i="11"/>
  <c r="BN56" i="11"/>
  <c r="BN58" i="11" s="1"/>
  <c r="BL52" i="24"/>
  <c r="BL57" i="24" s="1"/>
  <c r="BK56" i="24"/>
  <c r="BK58" i="24" s="1"/>
  <c r="BT51" i="24"/>
  <c r="BU51" i="24" l="1"/>
  <c r="BM29" i="2"/>
  <c r="BM57" i="2"/>
  <c r="BM58" i="23"/>
  <c r="BM31" i="23" s="1"/>
  <c r="BN81" i="8"/>
  <c r="BN82" i="8" s="1"/>
  <c r="BN29" i="1"/>
  <c r="BN57" i="1"/>
  <c r="BO29" i="22"/>
  <c r="BO80" i="22" s="1"/>
  <c r="BO57" i="22"/>
  <c r="BO29" i="25"/>
  <c r="BO81" i="25" s="1"/>
  <c r="BP81" i="25" s="1"/>
  <c r="BO57" i="25"/>
  <c r="BN58" i="8"/>
  <c r="BN31" i="8" s="1"/>
  <c r="BO29" i="11"/>
  <c r="BO81" i="11" s="1"/>
  <c r="BP81" i="11" s="1"/>
  <c r="BO57" i="11"/>
  <c r="BN29" i="23"/>
  <c r="BN57" i="23"/>
  <c r="BQ29" i="21"/>
  <c r="BQ57" i="21"/>
  <c r="BO29" i="8"/>
  <c r="BO57" i="8"/>
  <c r="DM59" i="1"/>
  <c r="DL60" i="1"/>
  <c r="BN81" i="23"/>
  <c r="BN82" i="23" s="1"/>
  <c r="BN80" i="23"/>
  <c r="BN81" i="1"/>
  <c r="BN82" i="1" s="1"/>
  <c r="BN80" i="1"/>
  <c r="AL4" i="22"/>
  <c r="AL4" i="26"/>
  <c r="AL4" i="12"/>
  <c r="AL4" i="25"/>
  <c r="AL4" i="11"/>
  <c r="AL4" i="24"/>
  <c r="AL4" i="9"/>
  <c r="AL4" i="23"/>
  <c r="AL4" i="8"/>
  <c r="AL4" i="2"/>
  <c r="AL4" i="21"/>
  <c r="AL4" i="1"/>
  <c r="BQ80" i="21"/>
  <c r="BR80" i="21" s="1"/>
  <c r="BS80" i="21" s="1"/>
  <c r="BT80" i="21" s="1"/>
  <c r="BU80" i="21" s="1"/>
  <c r="BQ79" i="21"/>
  <c r="BR79" i="21" s="1"/>
  <c r="BS79" i="21" s="1"/>
  <c r="BT79" i="21" s="1"/>
  <c r="BU79" i="21" s="1"/>
  <c r="BP81" i="21"/>
  <c r="BO81" i="8"/>
  <c r="BO81" i="22"/>
  <c r="BO80" i="8"/>
  <c r="BM82" i="1"/>
  <c r="BM80" i="2"/>
  <c r="BM81" i="2"/>
  <c r="BM82" i="23"/>
  <c r="AL4" i="16"/>
  <c r="AK17" i="16" s="1"/>
  <c r="AL7" i="25" s="1"/>
  <c r="BO56" i="25"/>
  <c r="BP51" i="25"/>
  <c r="BP57" i="25" s="1"/>
  <c r="BM51" i="9"/>
  <c r="BL56" i="9"/>
  <c r="BL58" i="9" s="1"/>
  <c r="BL31" i="9" s="1"/>
  <c r="BQ51" i="12"/>
  <c r="BM52" i="24"/>
  <c r="BL56" i="24"/>
  <c r="BL58" i="24" s="1"/>
  <c r="BL31" i="24" s="1"/>
  <c r="BM51" i="26"/>
  <c r="BL56" i="26"/>
  <c r="BL58" i="26" s="1"/>
  <c r="BL31" i="26" s="1"/>
  <c r="BO51" i="1"/>
  <c r="BN56" i="1"/>
  <c r="BQ56" i="21"/>
  <c r="BQ58" i="21" s="1"/>
  <c r="BQ31" i="21" s="1"/>
  <c r="BR51" i="21"/>
  <c r="BR57" i="21" s="1"/>
  <c r="BO51" i="23"/>
  <c r="BN56" i="23"/>
  <c r="BN58" i="23" s="1"/>
  <c r="BN31" i="23" s="1"/>
  <c r="BV51" i="24"/>
  <c r="BP51" i="11"/>
  <c r="BP57" i="11" s="1"/>
  <c r="BO56" i="11"/>
  <c r="BM52" i="12"/>
  <c r="BL56" i="12"/>
  <c r="BL58" i="12" s="1"/>
  <c r="BL31" i="12" s="1"/>
  <c r="BP52" i="8"/>
  <c r="BO56" i="8"/>
  <c r="BO58" i="8" s="1"/>
  <c r="BO31" i="8" s="1"/>
  <c r="BP51" i="22"/>
  <c r="BO56" i="22"/>
  <c r="BO58" i="22" s="1"/>
  <c r="BO31" i="22" s="1"/>
  <c r="BN51" i="2"/>
  <c r="BM56" i="2"/>
  <c r="BM58" i="2" s="1"/>
  <c r="BM31" i="2" s="1"/>
  <c r="CB51" i="8"/>
  <c r="AQ86" i="2"/>
  <c r="AQ87" i="2" s="1"/>
  <c r="BB85" i="21"/>
  <c r="BB86" i="21" s="1"/>
  <c r="BM29" i="26" l="1"/>
  <c r="BM57" i="26"/>
  <c r="BO58" i="11"/>
  <c r="BO31" i="11" s="1"/>
  <c r="BO80" i="11"/>
  <c r="BP80" i="11" s="1"/>
  <c r="BO80" i="25"/>
  <c r="BP80" i="25" s="1"/>
  <c r="BM29" i="12"/>
  <c r="BM57" i="12"/>
  <c r="BO29" i="23"/>
  <c r="BO57" i="23"/>
  <c r="BP29" i="22"/>
  <c r="BP57" i="22"/>
  <c r="BM29" i="24"/>
  <c r="BM57" i="24"/>
  <c r="BO58" i="25"/>
  <c r="BO31" i="25" s="1"/>
  <c r="BN58" i="1"/>
  <c r="BN31" i="1" s="1"/>
  <c r="BP29" i="8"/>
  <c r="BP57" i="8"/>
  <c r="BM29" i="9"/>
  <c r="BM57" i="9"/>
  <c r="BO29" i="1"/>
  <c r="BO57" i="1"/>
  <c r="BN29" i="2"/>
  <c r="BN57" i="2"/>
  <c r="DM60" i="1"/>
  <c r="DN59" i="1"/>
  <c r="AK18" i="16"/>
  <c r="AL7" i="12" s="1"/>
  <c r="AL25" i="12" s="1"/>
  <c r="AK19" i="16"/>
  <c r="AL7" i="26" s="1"/>
  <c r="AL25" i="26" s="1"/>
  <c r="AK14" i="16"/>
  <c r="AL7" i="9" s="1"/>
  <c r="AL10" i="9" s="1"/>
  <c r="AL12" i="9" s="1"/>
  <c r="AK8" i="16"/>
  <c r="AL7" i="1" s="1"/>
  <c r="AL25" i="1" s="1"/>
  <c r="AK16" i="16"/>
  <c r="AL7" i="11" s="1"/>
  <c r="AL25" i="11" s="1"/>
  <c r="AK15" i="16"/>
  <c r="AL7" i="24" s="1"/>
  <c r="AL10" i="24" s="1"/>
  <c r="AL12" i="24" s="1"/>
  <c r="AL25" i="25"/>
  <c r="AL10" i="25"/>
  <c r="AL12" i="25" s="1"/>
  <c r="P9" i="16"/>
  <c r="Q7" i="21" s="1"/>
  <c r="P12" i="16"/>
  <c r="Q7" i="8" s="1"/>
  <c r="P13" i="16"/>
  <c r="Q7" i="23" s="1"/>
  <c r="P19" i="16"/>
  <c r="Q7" i="26" s="1"/>
  <c r="P11" i="16"/>
  <c r="Q7" i="22" s="1"/>
  <c r="P14" i="16"/>
  <c r="Q7" i="9" s="1"/>
  <c r="P18" i="16"/>
  <c r="Q7" i="12" s="1"/>
  <c r="P17" i="16"/>
  <c r="Q7" i="25" s="1"/>
  <c r="P10" i="16"/>
  <c r="Q7" i="2" s="1"/>
  <c r="P16" i="16"/>
  <c r="Q7" i="11" s="1"/>
  <c r="P15" i="16"/>
  <c r="Q7" i="24" s="1"/>
  <c r="P8" i="16"/>
  <c r="Q7" i="1" s="1"/>
  <c r="Q11" i="16"/>
  <c r="R7" i="22" s="1"/>
  <c r="Q10" i="16"/>
  <c r="R7" i="2" s="1"/>
  <c r="Q9" i="16"/>
  <c r="R7" i="21" s="1"/>
  <c r="Q13" i="16"/>
  <c r="R7" i="23" s="1"/>
  <c r="Q12" i="16"/>
  <c r="R7" i="8" s="1"/>
  <c r="Q8" i="16"/>
  <c r="R7" i="1" s="1"/>
  <c r="Q19" i="16"/>
  <c r="R7" i="26" s="1"/>
  <c r="Q14" i="16"/>
  <c r="R7" i="9" s="1"/>
  <c r="Q18" i="16"/>
  <c r="R7" i="12" s="1"/>
  <c r="Q17" i="16"/>
  <c r="R7" i="25" s="1"/>
  <c r="Q16" i="16"/>
  <c r="R7" i="11" s="1"/>
  <c r="Q15" i="16"/>
  <c r="R7" i="24" s="1"/>
  <c r="R15" i="16"/>
  <c r="S7" i="24" s="1"/>
  <c r="R10" i="16"/>
  <c r="S7" i="2" s="1"/>
  <c r="R13" i="16"/>
  <c r="S7" i="23" s="1"/>
  <c r="R9" i="16"/>
  <c r="S7" i="21" s="1"/>
  <c r="R12" i="16"/>
  <c r="S7" i="8" s="1"/>
  <c r="R8" i="16"/>
  <c r="S7" i="1" s="1"/>
  <c r="R11" i="16"/>
  <c r="S7" i="22" s="1"/>
  <c r="R19" i="16"/>
  <c r="S7" i="26" s="1"/>
  <c r="R14" i="16"/>
  <c r="S7" i="9" s="1"/>
  <c r="R18" i="16"/>
  <c r="S7" i="12" s="1"/>
  <c r="S10" i="12" s="1"/>
  <c r="S12" i="12" s="1"/>
  <c r="R17" i="16"/>
  <c r="S7" i="25" s="1"/>
  <c r="R16" i="16"/>
  <c r="S7" i="11" s="1"/>
  <c r="S11" i="16"/>
  <c r="T7" i="22" s="1"/>
  <c r="S10" i="16"/>
  <c r="T7" i="2" s="1"/>
  <c r="S9" i="16"/>
  <c r="T7" i="21" s="1"/>
  <c r="S14" i="16"/>
  <c r="T7" i="9" s="1"/>
  <c r="S13" i="16"/>
  <c r="T7" i="23" s="1"/>
  <c r="S12" i="16"/>
  <c r="T7" i="8" s="1"/>
  <c r="S8" i="16"/>
  <c r="T7" i="1" s="1"/>
  <c r="S19" i="16"/>
  <c r="T7" i="26" s="1"/>
  <c r="S18" i="16"/>
  <c r="T7" i="12" s="1"/>
  <c r="S16" i="16"/>
  <c r="T7" i="11" s="1"/>
  <c r="S15" i="16"/>
  <c r="T7" i="24" s="1"/>
  <c r="S17" i="16"/>
  <c r="T7" i="25" s="1"/>
  <c r="T11" i="16"/>
  <c r="U7" i="22" s="1"/>
  <c r="T14" i="16"/>
  <c r="U7" i="9" s="1"/>
  <c r="T9" i="16"/>
  <c r="U7" i="21" s="1"/>
  <c r="T15" i="16"/>
  <c r="U7" i="24" s="1"/>
  <c r="T12" i="16"/>
  <c r="U7" i="8" s="1"/>
  <c r="T13" i="16"/>
  <c r="U7" i="23" s="1"/>
  <c r="T8" i="16"/>
  <c r="U7" i="1" s="1"/>
  <c r="T19" i="16"/>
  <c r="U7" i="26" s="1"/>
  <c r="T18" i="16"/>
  <c r="U7" i="12" s="1"/>
  <c r="T10" i="16"/>
  <c r="U7" i="2" s="1"/>
  <c r="T17" i="16"/>
  <c r="U7" i="25" s="1"/>
  <c r="T16" i="16"/>
  <c r="U7" i="11" s="1"/>
  <c r="U16" i="16"/>
  <c r="V7" i="11" s="1"/>
  <c r="U17" i="16"/>
  <c r="V7" i="25" s="1"/>
  <c r="U12" i="16"/>
  <c r="V7" i="8" s="1"/>
  <c r="U11" i="16"/>
  <c r="V7" i="22" s="1"/>
  <c r="U10" i="16"/>
  <c r="V7" i="2" s="1"/>
  <c r="U9" i="16"/>
  <c r="V7" i="21" s="1"/>
  <c r="U14" i="16"/>
  <c r="V7" i="9" s="1"/>
  <c r="U15" i="16"/>
  <c r="V7" i="24" s="1"/>
  <c r="U13" i="16"/>
  <c r="V7" i="23" s="1"/>
  <c r="U19" i="16"/>
  <c r="V7" i="26" s="1"/>
  <c r="U8" i="16"/>
  <c r="V7" i="1" s="1"/>
  <c r="U18" i="16"/>
  <c r="V7" i="12" s="1"/>
  <c r="V12" i="16"/>
  <c r="W7" i="8" s="1"/>
  <c r="V9" i="16"/>
  <c r="W7" i="21" s="1"/>
  <c r="V16" i="16"/>
  <c r="W7" i="11" s="1"/>
  <c r="V15" i="16"/>
  <c r="W7" i="24" s="1"/>
  <c r="V11" i="16"/>
  <c r="W7" i="22" s="1"/>
  <c r="V13" i="16"/>
  <c r="W7" i="23" s="1"/>
  <c r="V14" i="16"/>
  <c r="W7" i="9" s="1"/>
  <c r="V8" i="16"/>
  <c r="W7" i="1" s="1"/>
  <c r="V19" i="16"/>
  <c r="W7" i="26" s="1"/>
  <c r="V10" i="16"/>
  <c r="W7" i="2" s="1"/>
  <c r="V18" i="16"/>
  <c r="W7" i="12" s="1"/>
  <c r="V17" i="16"/>
  <c r="W7" i="25" s="1"/>
  <c r="W13" i="16"/>
  <c r="X7" i="23" s="1"/>
  <c r="W11" i="16"/>
  <c r="X7" i="22" s="1"/>
  <c r="W10" i="16"/>
  <c r="X7" i="2" s="1"/>
  <c r="W9" i="16"/>
  <c r="X7" i="21" s="1"/>
  <c r="W16" i="16"/>
  <c r="X7" i="11" s="1"/>
  <c r="W12" i="16"/>
  <c r="X7" i="8" s="1"/>
  <c r="W15" i="16"/>
  <c r="X7" i="24" s="1"/>
  <c r="W14" i="16"/>
  <c r="X7" i="9" s="1"/>
  <c r="W19" i="16"/>
  <c r="X7" i="26" s="1"/>
  <c r="W18" i="16"/>
  <c r="X7" i="12" s="1"/>
  <c r="W17" i="16"/>
  <c r="X7" i="25" s="1"/>
  <c r="W8" i="16"/>
  <c r="X7" i="1" s="1"/>
  <c r="X13" i="16"/>
  <c r="Y7" i="23" s="1"/>
  <c r="X10" i="16"/>
  <c r="Y7" i="2" s="1"/>
  <c r="X17" i="16"/>
  <c r="Y7" i="25" s="1"/>
  <c r="X9" i="16"/>
  <c r="Y7" i="21" s="1"/>
  <c r="X16" i="16"/>
  <c r="Y7" i="11" s="1"/>
  <c r="X12" i="16"/>
  <c r="Y7" i="8" s="1"/>
  <c r="X11" i="16"/>
  <c r="Y7" i="22" s="1"/>
  <c r="X15" i="16"/>
  <c r="Y7" i="24" s="1"/>
  <c r="X14" i="16"/>
  <c r="Y7" i="9" s="1"/>
  <c r="X8" i="16"/>
  <c r="Y7" i="1" s="1"/>
  <c r="X19" i="16"/>
  <c r="Y7" i="26" s="1"/>
  <c r="X18" i="16"/>
  <c r="Y7" i="12" s="1"/>
  <c r="Y18" i="16"/>
  <c r="Z7" i="12" s="1"/>
  <c r="Y9" i="16"/>
  <c r="Z7" i="21" s="1"/>
  <c r="Y11" i="16"/>
  <c r="Z7" i="22" s="1"/>
  <c r="Y10" i="16"/>
  <c r="Z7" i="2" s="1"/>
  <c r="Y17" i="16"/>
  <c r="Z7" i="25" s="1"/>
  <c r="Y15" i="16"/>
  <c r="Z7" i="24" s="1"/>
  <c r="Y16" i="16"/>
  <c r="Z7" i="11" s="1"/>
  <c r="Y12" i="16"/>
  <c r="Z7" i="8" s="1"/>
  <c r="Y13" i="16"/>
  <c r="Z7" i="23" s="1"/>
  <c r="Y14" i="16"/>
  <c r="Z7" i="9" s="1"/>
  <c r="Y8" i="16"/>
  <c r="Z7" i="1" s="1"/>
  <c r="Y19" i="16"/>
  <c r="Z7" i="26" s="1"/>
  <c r="Z11" i="16"/>
  <c r="AA7" i="22" s="1"/>
  <c r="Z18" i="16"/>
  <c r="AA7" i="12" s="1"/>
  <c r="Z9" i="16"/>
  <c r="AA7" i="21" s="1"/>
  <c r="Z17" i="16"/>
  <c r="AA7" i="25" s="1"/>
  <c r="Z13" i="16"/>
  <c r="AA7" i="23" s="1"/>
  <c r="Z16" i="16"/>
  <c r="AA7" i="11" s="1"/>
  <c r="Z12" i="16"/>
  <c r="AA7" i="8" s="1"/>
  <c r="Z15" i="16"/>
  <c r="AA7" i="24" s="1"/>
  <c r="Z14" i="16"/>
  <c r="AA7" i="9" s="1"/>
  <c r="Z8" i="16"/>
  <c r="AA7" i="1" s="1"/>
  <c r="Z10" i="16"/>
  <c r="AA7" i="2" s="1"/>
  <c r="Z19" i="16"/>
  <c r="AA7" i="26" s="1"/>
  <c r="AA10" i="16"/>
  <c r="AB7" i="2" s="1"/>
  <c r="AA9" i="16"/>
  <c r="AB7" i="21" s="1"/>
  <c r="AA12" i="16"/>
  <c r="AB7" i="8" s="1"/>
  <c r="AA11" i="16"/>
  <c r="AB7" i="22" s="1"/>
  <c r="AA18" i="16"/>
  <c r="AB7" i="12" s="1"/>
  <c r="AA17" i="16"/>
  <c r="AB7" i="25" s="1"/>
  <c r="AA16" i="16"/>
  <c r="AB7" i="11" s="1"/>
  <c r="AA13" i="16"/>
  <c r="AB7" i="23" s="1"/>
  <c r="AA15" i="16"/>
  <c r="AB7" i="24" s="1"/>
  <c r="AA8" i="16"/>
  <c r="AB7" i="1" s="1"/>
  <c r="AA19" i="16"/>
  <c r="AB7" i="26" s="1"/>
  <c r="AA14" i="16"/>
  <c r="AB7" i="9" s="1"/>
  <c r="AB8" i="16"/>
  <c r="AC7" i="1" s="1"/>
  <c r="AB9" i="16"/>
  <c r="AC7" i="21" s="1"/>
  <c r="AB12" i="16"/>
  <c r="AC7" i="8" s="1"/>
  <c r="AB19" i="16"/>
  <c r="AC7" i="26" s="1"/>
  <c r="AB18" i="16"/>
  <c r="AC7" i="12" s="1"/>
  <c r="AB11" i="16"/>
  <c r="AC7" i="22" s="1"/>
  <c r="AB17" i="16"/>
  <c r="AC7" i="25" s="1"/>
  <c r="AB16" i="16"/>
  <c r="AC7" i="11" s="1"/>
  <c r="AB13" i="16"/>
  <c r="AC7" i="23" s="1"/>
  <c r="AB15" i="16"/>
  <c r="AC7" i="24" s="1"/>
  <c r="AB10" i="16"/>
  <c r="AC7" i="2" s="1"/>
  <c r="AB14" i="16"/>
  <c r="AC7" i="9" s="1"/>
  <c r="AC10" i="16"/>
  <c r="AD7" i="2" s="1"/>
  <c r="AC9" i="16"/>
  <c r="AD7" i="21" s="1"/>
  <c r="AC13" i="16"/>
  <c r="AD7" i="23" s="1"/>
  <c r="AC12" i="16"/>
  <c r="AD7" i="8" s="1"/>
  <c r="AC14" i="16"/>
  <c r="AD7" i="9" s="1"/>
  <c r="AC16" i="16"/>
  <c r="AD7" i="11" s="1"/>
  <c r="AC19" i="16"/>
  <c r="AD7" i="26" s="1"/>
  <c r="AC17" i="16"/>
  <c r="AD7" i="25" s="1"/>
  <c r="AC18" i="16"/>
  <c r="AD7" i="12" s="1"/>
  <c r="AC11" i="16"/>
  <c r="AD7" i="22" s="1"/>
  <c r="AC15" i="16"/>
  <c r="AD7" i="24" s="1"/>
  <c r="AC8" i="16"/>
  <c r="AD7" i="1" s="1"/>
  <c r="AD15" i="16"/>
  <c r="AE7" i="24" s="1"/>
  <c r="AD10" i="16"/>
  <c r="AE7" i="2" s="1"/>
  <c r="AD13" i="16"/>
  <c r="AE7" i="23" s="1"/>
  <c r="AD14" i="16"/>
  <c r="AE7" i="9" s="1"/>
  <c r="AD8" i="16"/>
  <c r="AE7" i="1" s="1"/>
  <c r="AD19" i="16"/>
  <c r="AE7" i="26" s="1"/>
  <c r="AD9" i="16"/>
  <c r="AE7" i="21" s="1"/>
  <c r="AD18" i="16"/>
  <c r="AE7" i="12" s="1"/>
  <c r="AD12" i="16"/>
  <c r="AE7" i="8" s="1"/>
  <c r="AD17" i="16"/>
  <c r="AE7" i="25" s="1"/>
  <c r="AD11" i="16"/>
  <c r="AE7" i="22" s="1"/>
  <c r="AD16" i="16"/>
  <c r="AE7" i="11" s="1"/>
  <c r="AE11" i="16"/>
  <c r="AF7" i="22" s="1"/>
  <c r="AE10" i="16"/>
  <c r="AF7" i="2" s="1"/>
  <c r="AE9" i="16"/>
  <c r="AF7" i="21" s="1"/>
  <c r="AE13" i="16"/>
  <c r="AF7" i="23" s="1"/>
  <c r="AE8" i="16"/>
  <c r="AF7" i="1" s="1"/>
  <c r="AE14" i="16"/>
  <c r="AF7" i="9" s="1"/>
  <c r="AE17" i="16"/>
  <c r="AF7" i="25" s="1"/>
  <c r="AE19" i="16"/>
  <c r="AF7" i="26" s="1"/>
  <c r="AE18" i="16"/>
  <c r="AF7" i="12" s="1"/>
  <c r="AE12" i="16"/>
  <c r="AF7" i="8" s="1"/>
  <c r="AE16" i="16"/>
  <c r="AF7" i="11" s="1"/>
  <c r="AE15" i="16"/>
  <c r="AF7" i="24" s="1"/>
  <c r="AF11" i="16"/>
  <c r="AG7" i="22" s="1"/>
  <c r="AF10" i="16"/>
  <c r="AG7" i="2" s="1"/>
  <c r="AF15" i="16"/>
  <c r="AG7" i="24" s="1"/>
  <c r="AF14" i="16"/>
  <c r="AG7" i="9" s="1"/>
  <c r="AF8" i="16"/>
  <c r="AG7" i="1" s="1"/>
  <c r="AF9" i="16"/>
  <c r="AG7" i="21" s="1"/>
  <c r="AF19" i="16"/>
  <c r="AG7" i="26" s="1"/>
  <c r="AF18" i="16"/>
  <c r="AG7" i="12" s="1"/>
  <c r="AF12" i="16"/>
  <c r="AG7" i="8" s="1"/>
  <c r="AF13" i="16"/>
  <c r="AG7" i="23" s="1"/>
  <c r="AF17" i="16"/>
  <c r="AG7" i="25" s="1"/>
  <c r="AF16" i="16"/>
  <c r="AG7" i="11" s="1"/>
  <c r="AG12" i="16"/>
  <c r="AH7" i="8" s="1"/>
  <c r="AG11" i="16"/>
  <c r="AH7" i="22" s="1"/>
  <c r="AG10" i="16"/>
  <c r="AH7" i="2" s="1"/>
  <c r="AG9" i="16"/>
  <c r="AH7" i="21" s="1"/>
  <c r="AG15" i="16"/>
  <c r="AH7" i="24" s="1"/>
  <c r="AG14" i="16"/>
  <c r="AH7" i="9" s="1"/>
  <c r="AG8" i="16"/>
  <c r="AH7" i="1" s="1"/>
  <c r="AG19" i="16"/>
  <c r="AH7" i="26" s="1"/>
  <c r="AG13" i="16"/>
  <c r="AH7" i="23" s="1"/>
  <c r="AG17" i="16"/>
  <c r="AH7" i="25" s="1"/>
  <c r="AG18" i="16"/>
  <c r="AH7" i="12" s="1"/>
  <c r="AG16" i="16"/>
  <c r="AH7" i="11" s="1"/>
  <c r="AH12" i="16"/>
  <c r="AI7" i="8" s="1"/>
  <c r="AH9" i="16"/>
  <c r="AI7" i="21" s="1"/>
  <c r="AH10" i="16"/>
  <c r="AI7" i="2" s="1"/>
  <c r="AH16" i="16"/>
  <c r="AI7" i="11" s="1"/>
  <c r="AH15" i="16"/>
  <c r="AI7" i="24" s="1"/>
  <c r="AH14" i="16"/>
  <c r="AI7" i="9" s="1"/>
  <c r="AH8" i="16"/>
  <c r="AI7" i="1" s="1"/>
  <c r="AH19" i="16"/>
  <c r="AI7" i="26" s="1"/>
  <c r="AH11" i="16"/>
  <c r="AI7" i="22" s="1"/>
  <c r="AH18" i="16"/>
  <c r="AI7" i="12" s="1"/>
  <c r="AH13" i="16"/>
  <c r="AI7" i="23" s="1"/>
  <c r="AH17" i="16"/>
  <c r="AI7" i="25" s="1"/>
  <c r="AI13" i="16"/>
  <c r="AJ7" i="23" s="1"/>
  <c r="AI10" i="16"/>
  <c r="AJ7" i="2" s="1"/>
  <c r="AI9" i="16"/>
  <c r="AJ7" i="21" s="1"/>
  <c r="AI16" i="16"/>
  <c r="AJ7" i="11" s="1"/>
  <c r="AI15" i="16"/>
  <c r="AJ7" i="24" s="1"/>
  <c r="AI14" i="16"/>
  <c r="AJ7" i="9" s="1"/>
  <c r="AI8" i="16"/>
  <c r="AJ7" i="1" s="1"/>
  <c r="AI19" i="16"/>
  <c r="AJ7" i="26" s="1"/>
  <c r="AI17" i="16"/>
  <c r="AJ7" i="25" s="1"/>
  <c r="AI11" i="16"/>
  <c r="AJ7" i="22" s="1"/>
  <c r="AI12" i="16"/>
  <c r="AJ7" i="8" s="1"/>
  <c r="AI18" i="16"/>
  <c r="AJ7" i="12" s="1"/>
  <c r="AJ10" i="16"/>
  <c r="AK7" i="2" s="1"/>
  <c r="AJ17" i="16"/>
  <c r="AK7" i="25" s="1"/>
  <c r="AJ16" i="16"/>
  <c r="AK7" i="11" s="1"/>
  <c r="AJ15" i="16"/>
  <c r="AK7" i="24" s="1"/>
  <c r="AJ9" i="16"/>
  <c r="AK7" i="21" s="1"/>
  <c r="AJ14" i="16"/>
  <c r="AK7" i="9" s="1"/>
  <c r="AJ8" i="16"/>
  <c r="AK7" i="1" s="1"/>
  <c r="AJ19" i="16"/>
  <c r="AK7" i="26" s="1"/>
  <c r="AJ11" i="16"/>
  <c r="AK7" i="22" s="1"/>
  <c r="AJ12" i="16"/>
  <c r="AK7" i="8" s="1"/>
  <c r="AJ18" i="16"/>
  <c r="AK7" i="12" s="1"/>
  <c r="AJ13" i="16"/>
  <c r="AK7" i="23" s="1"/>
  <c r="AK13" i="16"/>
  <c r="AL7" i="23" s="1"/>
  <c r="AK12" i="16"/>
  <c r="AL7" i="8" s="1"/>
  <c r="AK10" i="16"/>
  <c r="AL7" i="2" s="1"/>
  <c r="AK11" i="16"/>
  <c r="AL7" i="22" s="1"/>
  <c r="AK9" i="16"/>
  <c r="AL7" i="21" s="1"/>
  <c r="BO81" i="23"/>
  <c r="BN80" i="2"/>
  <c r="BN81" i="2"/>
  <c r="BN82" i="2" s="1"/>
  <c r="AM4" i="22"/>
  <c r="AM4" i="26"/>
  <c r="AM4" i="12"/>
  <c r="AM4" i="25"/>
  <c r="AM4" i="11"/>
  <c r="AM4" i="24"/>
  <c r="AM4" i="9"/>
  <c r="AM4" i="23"/>
  <c r="AM4" i="8"/>
  <c r="AM4" i="2"/>
  <c r="AM4" i="1"/>
  <c r="AM4" i="21"/>
  <c r="BW51" i="24"/>
  <c r="BQ81" i="21"/>
  <c r="BP80" i="22"/>
  <c r="BP80" i="8"/>
  <c r="BP81" i="22"/>
  <c r="BP81" i="8"/>
  <c r="BO80" i="23"/>
  <c r="BO82" i="25"/>
  <c r="BO84" i="22"/>
  <c r="BO84" i="8"/>
  <c r="BO82" i="23"/>
  <c r="BO84" i="1"/>
  <c r="BO80" i="1"/>
  <c r="BO81" i="1"/>
  <c r="BO82" i="22"/>
  <c r="BO82" i="8"/>
  <c r="BO82" i="11"/>
  <c r="BM82" i="2"/>
  <c r="BM81" i="26"/>
  <c r="BN81" i="26" s="1"/>
  <c r="BM80" i="26"/>
  <c r="BN80" i="26" s="1"/>
  <c r="BM81" i="12"/>
  <c r="BN81" i="12" s="1"/>
  <c r="BM80" i="12"/>
  <c r="BN80" i="12" s="1"/>
  <c r="BM81" i="9"/>
  <c r="BN81" i="9" s="1"/>
  <c r="BM80" i="9"/>
  <c r="BN80" i="9" s="1"/>
  <c r="BM80" i="24"/>
  <c r="BN80" i="24" s="1"/>
  <c r="BM81" i="24"/>
  <c r="BN81" i="24" s="1"/>
  <c r="AM4" i="16"/>
  <c r="BN52" i="12"/>
  <c r="BN57" i="12" s="1"/>
  <c r="BM56" i="12"/>
  <c r="BM58" i="12" s="1"/>
  <c r="BM31" i="12" s="1"/>
  <c r="BR56" i="21"/>
  <c r="BR58" i="21" s="1"/>
  <c r="BS51" i="21"/>
  <c r="BS57" i="21" s="1"/>
  <c r="BN51" i="9"/>
  <c r="BN57" i="9" s="1"/>
  <c r="BM56" i="9"/>
  <c r="BM58" i="9" s="1"/>
  <c r="BM31" i="9" s="1"/>
  <c r="BQ51" i="22"/>
  <c r="BP56" i="22"/>
  <c r="BP58" i="22" s="1"/>
  <c r="BP31" i="22" s="1"/>
  <c r="BX51" i="24"/>
  <c r="BR51" i="12"/>
  <c r="CC51" i="8"/>
  <c r="BM56" i="26"/>
  <c r="BM58" i="26" s="1"/>
  <c r="BM31" i="26" s="1"/>
  <c r="BN51" i="26"/>
  <c r="BN57" i="26" s="1"/>
  <c r="BP56" i="25"/>
  <c r="BP58" i="25" s="1"/>
  <c r="BQ51" i="25"/>
  <c r="BO51" i="2"/>
  <c r="BN56" i="2"/>
  <c r="BN58" i="2" s="1"/>
  <c r="BN31" i="2" s="1"/>
  <c r="BQ52" i="8"/>
  <c r="BP56" i="8"/>
  <c r="BP58" i="8" s="1"/>
  <c r="BP31" i="8" s="1"/>
  <c r="BP56" i="11"/>
  <c r="BP58" i="11" s="1"/>
  <c r="BQ51" i="11"/>
  <c r="BP51" i="23"/>
  <c r="BO56" i="23"/>
  <c r="BO58" i="23" s="1"/>
  <c r="BO31" i="23" s="1"/>
  <c r="BP51" i="1"/>
  <c r="BO56" i="1"/>
  <c r="BO58" i="1" s="1"/>
  <c r="BO31" i="1" s="1"/>
  <c r="BN52" i="24"/>
  <c r="BN57" i="24" s="1"/>
  <c r="BM56" i="24"/>
  <c r="BM58" i="24" s="1"/>
  <c r="BM31" i="24" s="1"/>
  <c r="AW86" i="1"/>
  <c r="AW87" i="1" s="1"/>
  <c r="BB86" i="25"/>
  <c r="BB87" i="25" s="1"/>
  <c r="BB86" i="24"/>
  <c r="BB87" i="24" s="1"/>
  <c r="AL25" i="24" l="1"/>
  <c r="AL10" i="11"/>
  <c r="AL12" i="11" s="1"/>
  <c r="AL10" i="1"/>
  <c r="AL12" i="1" s="1"/>
  <c r="BP29" i="23"/>
  <c r="BP57" i="23"/>
  <c r="BO29" i="2"/>
  <c r="BO57" i="2"/>
  <c r="AL25" i="9"/>
  <c r="BQ29" i="25"/>
  <c r="BQ57" i="25"/>
  <c r="AL10" i="26"/>
  <c r="AL12" i="26" s="1"/>
  <c r="BP29" i="1"/>
  <c r="BP57" i="1"/>
  <c r="BQ29" i="11"/>
  <c r="BQ81" i="11" s="1"/>
  <c r="BR81" i="11" s="1"/>
  <c r="BS81" i="11" s="1"/>
  <c r="BT81" i="11" s="1"/>
  <c r="BU81" i="11" s="1"/>
  <c r="BQ57" i="11"/>
  <c r="AL10" i="12"/>
  <c r="AL12" i="12" s="1"/>
  <c r="BQ29" i="22"/>
  <c r="BQ57" i="22"/>
  <c r="BQ29" i="8"/>
  <c r="BQ57" i="8"/>
  <c r="DO59" i="1"/>
  <c r="DN60" i="1"/>
  <c r="AI25" i="23"/>
  <c r="AI10" i="23"/>
  <c r="AI12" i="23" s="1"/>
  <c r="AG25" i="25"/>
  <c r="AG10" i="25"/>
  <c r="AG12" i="25" s="1"/>
  <c r="AD25" i="24"/>
  <c r="AD10" i="24"/>
  <c r="AD12" i="24" s="1"/>
  <c r="AA25" i="2"/>
  <c r="AA10" i="2"/>
  <c r="AA12" i="2" s="1"/>
  <c r="AK25" i="8"/>
  <c r="AK10" i="8"/>
  <c r="AK12" i="8" s="1"/>
  <c r="AJ25" i="22"/>
  <c r="AJ10" i="22"/>
  <c r="AJ12" i="22" s="1"/>
  <c r="AI25" i="12"/>
  <c r="AI10" i="12"/>
  <c r="AI12" i="12" s="1"/>
  <c r="AH25" i="25"/>
  <c r="AH35" i="25"/>
  <c r="AH10" i="25"/>
  <c r="AH12" i="25" s="1"/>
  <c r="AG25" i="23"/>
  <c r="AG10" i="23"/>
  <c r="AG12" i="23" s="1"/>
  <c r="AF25" i="8"/>
  <c r="AF10" i="8"/>
  <c r="AF12" i="8" s="1"/>
  <c r="AE25" i="25"/>
  <c r="AE10" i="25"/>
  <c r="AE12" i="25" s="1"/>
  <c r="AD25" i="22"/>
  <c r="AD10" i="22"/>
  <c r="AD12" i="22" s="1"/>
  <c r="AC25" i="24"/>
  <c r="AC10" i="24"/>
  <c r="AC12" i="24" s="1"/>
  <c r="AB35" i="1"/>
  <c r="AB39" i="1" s="1"/>
  <c r="AC39" i="1" s="1"/>
  <c r="AD39" i="1" s="1"/>
  <c r="AE39" i="1" s="1"/>
  <c r="AF39" i="1" s="1"/>
  <c r="AG39" i="1" s="1"/>
  <c r="AB25" i="1"/>
  <c r="AB10" i="1"/>
  <c r="AB12" i="1" s="1"/>
  <c r="AA25" i="1"/>
  <c r="AA10" i="1"/>
  <c r="AA12" i="1" s="1"/>
  <c r="Z25" i="9"/>
  <c r="Z10" i="9"/>
  <c r="Z12" i="9" s="1"/>
  <c r="Y25" i="1"/>
  <c r="Y10" i="1"/>
  <c r="Y12" i="1" s="1"/>
  <c r="X25" i="12"/>
  <c r="X10" i="12"/>
  <c r="X12" i="12" s="1"/>
  <c r="W25" i="2"/>
  <c r="W10" i="2"/>
  <c r="W12" i="2" s="1"/>
  <c r="V25" i="26"/>
  <c r="V10" i="26"/>
  <c r="V12" i="26" s="1"/>
  <c r="U25" i="2"/>
  <c r="U10" i="2"/>
  <c r="U12" i="2" s="1"/>
  <c r="T25" i="11"/>
  <c r="T10" i="11"/>
  <c r="T12" i="11" s="1"/>
  <c r="R25" i="25"/>
  <c r="R10" i="25"/>
  <c r="R12" i="25" s="1"/>
  <c r="Q25" i="11"/>
  <c r="Q10" i="11"/>
  <c r="Q12" i="11" s="1"/>
  <c r="Q14" i="11" s="1"/>
  <c r="Q17" i="11" s="1"/>
  <c r="AJ25" i="8"/>
  <c r="AJ10" i="8"/>
  <c r="AJ12" i="8" s="1"/>
  <c r="AE25" i="22"/>
  <c r="AE10" i="22"/>
  <c r="AE12" i="22" s="1"/>
  <c r="AK25" i="22"/>
  <c r="AK10" i="22"/>
  <c r="AK12" i="22" s="1"/>
  <c r="AJ25" i="25"/>
  <c r="AJ10" i="25"/>
  <c r="AJ12" i="25" s="1"/>
  <c r="AI25" i="22"/>
  <c r="AI10" i="22"/>
  <c r="AI12" i="22" s="1"/>
  <c r="AH25" i="23"/>
  <c r="AH35" i="23"/>
  <c r="AH10" i="23"/>
  <c r="AH12" i="23" s="1"/>
  <c r="AG25" i="8"/>
  <c r="AG10" i="8"/>
  <c r="AG12" i="8" s="1"/>
  <c r="AF25" i="12"/>
  <c r="AF10" i="12"/>
  <c r="AF12" i="12" s="1"/>
  <c r="AE25" i="8"/>
  <c r="AE10" i="8"/>
  <c r="AE12" i="8" s="1"/>
  <c r="AD25" i="12"/>
  <c r="AD10" i="12"/>
  <c r="AD12" i="12" s="1"/>
  <c r="AC25" i="23"/>
  <c r="AC10" i="23"/>
  <c r="AC12" i="23" s="1"/>
  <c r="AB35" i="24"/>
  <c r="AB39" i="24" s="1"/>
  <c r="AC39" i="24" s="1"/>
  <c r="AD39" i="24" s="1"/>
  <c r="AE39" i="24" s="1"/>
  <c r="AF39" i="24" s="1"/>
  <c r="AG39" i="24" s="1"/>
  <c r="AB25" i="24"/>
  <c r="AB10" i="24"/>
  <c r="AB12" i="24" s="1"/>
  <c r="AA25" i="9"/>
  <c r="AA10" i="9"/>
  <c r="AA12" i="9" s="1"/>
  <c r="Z25" i="23"/>
  <c r="Z10" i="23"/>
  <c r="Z12" i="23" s="1"/>
  <c r="Y25" i="9"/>
  <c r="Y10" i="9"/>
  <c r="Y12" i="9" s="1"/>
  <c r="X25" i="26"/>
  <c r="X10" i="26"/>
  <c r="X12" i="26" s="1"/>
  <c r="W25" i="26"/>
  <c r="W10" i="26"/>
  <c r="W12" i="26" s="1"/>
  <c r="V25" i="23"/>
  <c r="V10" i="23"/>
  <c r="V12" i="23" s="1"/>
  <c r="U25" i="12"/>
  <c r="U10" i="12"/>
  <c r="U12" i="12" s="1"/>
  <c r="T25" i="12"/>
  <c r="T10" i="12"/>
  <c r="T12" i="12" s="1"/>
  <c r="S10" i="9"/>
  <c r="S12" i="9" s="1"/>
  <c r="R25" i="12"/>
  <c r="R10" i="12"/>
  <c r="R12" i="12" s="1"/>
  <c r="Q25" i="2"/>
  <c r="Q10" i="2"/>
  <c r="Q12" i="2" s="1"/>
  <c r="Q14" i="2" s="1"/>
  <c r="Q17" i="2" s="1"/>
  <c r="AK25" i="12"/>
  <c r="AK10" i="12"/>
  <c r="AK12" i="12" s="1"/>
  <c r="AF25" i="11"/>
  <c r="AF10" i="11"/>
  <c r="AF12" i="11" s="1"/>
  <c r="AK25" i="26"/>
  <c r="AK10" i="26"/>
  <c r="AK12" i="26" s="1"/>
  <c r="AJ25" i="26"/>
  <c r="AJ10" i="26"/>
  <c r="AJ12" i="26" s="1"/>
  <c r="AI25" i="26"/>
  <c r="AI10" i="26"/>
  <c r="AI12" i="26" s="1"/>
  <c r="AH25" i="26"/>
  <c r="AH35" i="26"/>
  <c r="AH10" i="26"/>
  <c r="AH12" i="26" s="1"/>
  <c r="AG25" i="12"/>
  <c r="AG10" i="12"/>
  <c r="AG12" i="12" s="1"/>
  <c r="AF25" i="26"/>
  <c r="AF10" i="26"/>
  <c r="AF12" i="26" s="1"/>
  <c r="AE25" i="12"/>
  <c r="AE10" i="12"/>
  <c r="AE12" i="12" s="1"/>
  <c r="AD25" i="25"/>
  <c r="AD10" i="25"/>
  <c r="AD12" i="25" s="1"/>
  <c r="AC25" i="11"/>
  <c r="AC10" i="11"/>
  <c r="AC12" i="11" s="1"/>
  <c r="AB25" i="23"/>
  <c r="AB35" i="23"/>
  <c r="AB39" i="23" s="1"/>
  <c r="AC39" i="23" s="1"/>
  <c r="AD39" i="23" s="1"/>
  <c r="AE39" i="23" s="1"/>
  <c r="AF39" i="23" s="1"/>
  <c r="AG39" i="23" s="1"/>
  <c r="AH39" i="23" s="1"/>
  <c r="AI39" i="23" s="1"/>
  <c r="AJ39" i="23" s="1"/>
  <c r="AK39" i="23" s="1"/>
  <c r="AL39" i="23" s="1"/>
  <c r="AM39" i="23" s="1"/>
  <c r="AN39" i="23" s="1"/>
  <c r="AB10" i="23"/>
  <c r="AB12" i="23" s="1"/>
  <c r="AA25" i="24"/>
  <c r="AA10" i="24"/>
  <c r="AA12" i="24" s="1"/>
  <c r="Z25" i="8"/>
  <c r="Z10" i="8"/>
  <c r="Z12" i="8" s="1"/>
  <c r="Y25" i="24"/>
  <c r="Y10" i="24"/>
  <c r="Y12" i="24" s="1"/>
  <c r="X25" i="9"/>
  <c r="X10" i="9"/>
  <c r="X12" i="9" s="1"/>
  <c r="W25" i="1"/>
  <c r="W10" i="1"/>
  <c r="W12" i="1" s="1"/>
  <c r="V25" i="24"/>
  <c r="V10" i="24"/>
  <c r="V12" i="24" s="1"/>
  <c r="U25" i="26"/>
  <c r="U10" i="26"/>
  <c r="U12" i="26" s="1"/>
  <c r="T25" i="26"/>
  <c r="T10" i="26"/>
  <c r="T12" i="26" s="1"/>
  <c r="S10" i="26"/>
  <c r="S12" i="26" s="1"/>
  <c r="R25" i="9"/>
  <c r="R10" i="9"/>
  <c r="R12" i="9" s="1"/>
  <c r="Q25" i="25"/>
  <c r="Q10" i="25"/>
  <c r="Q12" i="25" s="1"/>
  <c r="Q14" i="25" s="1"/>
  <c r="Q17" i="25" s="1"/>
  <c r="AK25" i="1"/>
  <c r="AK10" i="1"/>
  <c r="AK12" i="1" s="1"/>
  <c r="AJ25" i="1"/>
  <c r="AJ10" i="1"/>
  <c r="AJ12" i="1" s="1"/>
  <c r="AI25" i="1"/>
  <c r="AI10" i="1"/>
  <c r="AI12" i="1" s="1"/>
  <c r="AH25" i="1"/>
  <c r="AH35" i="1"/>
  <c r="AH10" i="1"/>
  <c r="AH12" i="1" s="1"/>
  <c r="AG25" i="26"/>
  <c r="AG10" i="26"/>
  <c r="AG12" i="26" s="1"/>
  <c r="AF25" i="25"/>
  <c r="AF10" i="25"/>
  <c r="AF12" i="25" s="1"/>
  <c r="AE25" i="21"/>
  <c r="AE10" i="21"/>
  <c r="AE12" i="21" s="1"/>
  <c r="AD25" i="26"/>
  <c r="AD10" i="26"/>
  <c r="AD12" i="26" s="1"/>
  <c r="AC25" i="25"/>
  <c r="AC10" i="25"/>
  <c r="AC12" i="25" s="1"/>
  <c r="AB25" i="11"/>
  <c r="AB10" i="11"/>
  <c r="AB12" i="11" s="1"/>
  <c r="AB35" i="11"/>
  <c r="AB39" i="11" s="1"/>
  <c r="AC39" i="11" s="1"/>
  <c r="AD39" i="11" s="1"/>
  <c r="AE39" i="11" s="1"/>
  <c r="AF39" i="11" s="1"/>
  <c r="AG39" i="11" s="1"/>
  <c r="AA25" i="8"/>
  <c r="AA10" i="8"/>
  <c r="AA12" i="8" s="1"/>
  <c r="Z25" i="11"/>
  <c r="Z10" i="11"/>
  <c r="Z12" i="11" s="1"/>
  <c r="Y25" i="22"/>
  <c r="Y10" i="22"/>
  <c r="Y12" i="22" s="1"/>
  <c r="X25" i="24"/>
  <c r="X10" i="24"/>
  <c r="X12" i="24" s="1"/>
  <c r="W25" i="9"/>
  <c r="W10" i="9"/>
  <c r="W12" i="9" s="1"/>
  <c r="V25" i="9"/>
  <c r="V10" i="9"/>
  <c r="V12" i="9" s="1"/>
  <c r="U25" i="1"/>
  <c r="U10" i="1"/>
  <c r="U12" i="1" s="1"/>
  <c r="T25" i="1"/>
  <c r="T10" i="1"/>
  <c r="T12" i="1" s="1"/>
  <c r="S10" i="22"/>
  <c r="S12" i="22" s="1"/>
  <c r="R25" i="26"/>
  <c r="R10" i="26"/>
  <c r="R12" i="26" s="1"/>
  <c r="Q25" i="12"/>
  <c r="Q10" i="12"/>
  <c r="Q12" i="12" s="1"/>
  <c r="Q14" i="12" s="1"/>
  <c r="Q17" i="12" s="1"/>
  <c r="AK25" i="9"/>
  <c r="AK10" i="9"/>
  <c r="AK12" i="9" s="1"/>
  <c r="AJ25" i="9"/>
  <c r="AJ10" i="9"/>
  <c r="AJ12" i="9" s="1"/>
  <c r="AI25" i="9"/>
  <c r="AI10" i="9"/>
  <c r="AI12" i="9" s="1"/>
  <c r="AH25" i="9"/>
  <c r="AH35" i="9"/>
  <c r="AH10" i="9"/>
  <c r="AH12" i="9" s="1"/>
  <c r="AG25" i="21"/>
  <c r="AG10" i="21"/>
  <c r="AG12" i="21" s="1"/>
  <c r="AF25" i="9"/>
  <c r="AF10" i="9"/>
  <c r="AF12" i="9" s="1"/>
  <c r="AE25" i="26"/>
  <c r="AE10" i="26"/>
  <c r="AE12" i="26" s="1"/>
  <c r="AD25" i="11"/>
  <c r="AD10" i="11"/>
  <c r="AD12" i="11" s="1"/>
  <c r="AC25" i="22"/>
  <c r="AC10" i="22"/>
  <c r="AC12" i="22" s="1"/>
  <c r="AB25" i="25"/>
  <c r="AB35" i="25"/>
  <c r="AB39" i="25" s="1"/>
  <c r="AC39" i="25" s="1"/>
  <c r="AD39" i="25" s="1"/>
  <c r="AE39" i="25" s="1"/>
  <c r="AF39" i="25" s="1"/>
  <c r="AG39" i="25" s="1"/>
  <c r="AH39" i="25" s="1"/>
  <c r="AI39" i="25" s="1"/>
  <c r="AJ39" i="25" s="1"/>
  <c r="AK39" i="25" s="1"/>
  <c r="AL39" i="25" s="1"/>
  <c r="AM39" i="25" s="1"/>
  <c r="AN39" i="25" s="1"/>
  <c r="AB10" i="25"/>
  <c r="AB12" i="25" s="1"/>
  <c r="AA25" i="11"/>
  <c r="AA10" i="11"/>
  <c r="AA12" i="11" s="1"/>
  <c r="Z25" i="24"/>
  <c r="Z10" i="24"/>
  <c r="Z12" i="24" s="1"/>
  <c r="Y25" i="8"/>
  <c r="Y10" i="8"/>
  <c r="Y12" i="8" s="1"/>
  <c r="X25" i="8"/>
  <c r="X10" i="8"/>
  <c r="X12" i="8" s="1"/>
  <c r="W25" i="23"/>
  <c r="W10" i="23"/>
  <c r="W12" i="23" s="1"/>
  <c r="V25" i="21"/>
  <c r="V10" i="21"/>
  <c r="V12" i="21" s="1"/>
  <c r="U25" i="23"/>
  <c r="U10" i="23"/>
  <c r="U12" i="23" s="1"/>
  <c r="T25" i="8"/>
  <c r="T10" i="8"/>
  <c r="T12" i="8" s="1"/>
  <c r="S10" i="1"/>
  <c r="S12" i="1" s="1"/>
  <c r="R10" i="1"/>
  <c r="R12" i="1" s="1"/>
  <c r="Q25" i="9"/>
  <c r="Q10" i="9"/>
  <c r="Q12" i="9" s="1"/>
  <c r="Q14" i="9" s="1"/>
  <c r="Q17" i="9" s="1"/>
  <c r="AG25" i="1"/>
  <c r="AG10" i="1"/>
  <c r="AG12" i="1" s="1"/>
  <c r="AC25" i="12"/>
  <c r="AC10" i="12"/>
  <c r="AC12" i="12" s="1"/>
  <c r="AA25" i="23"/>
  <c r="AA10" i="23"/>
  <c r="AA12" i="23" s="1"/>
  <c r="Z25" i="25"/>
  <c r="Z10" i="25"/>
  <c r="Z12" i="25" s="1"/>
  <c r="Y25" i="11"/>
  <c r="Y10" i="11"/>
  <c r="Y12" i="11" s="1"/>
  <c r="X25" i="11"/>
  <c r="X10" i="11"/>
  <c r="X12" i="11" s="1"/>
  <c r="W25" i="22"/>
  <c r="W10" i="22"/>
  <c r="W12" i="22" s="1"/>
  <c r="V25" i="2"/>
  <c r="V10" i="2"/>
  <c r="V12" i="2" s="1"/>
  <c r="U25" i="8"/>
  <c r="U10" i="8"/>
  <c r="U12" i="8" s="1"/>
  <c r="T25" i="23"/>
  <c r="T10" i="23"/>
  <c r="T12" i="23" s="1"/>
  <c r="S10" i="8"/>
  <c r="S12" i="8" s="1"/>
  <c r="R25" i="8"/>
  <c r="R10" i="8"/>
  <c r="R12" i="8" s="1"/>
  <c r="Q25" i="22"/>
  <c r="Q10" i="22"/>
  <c r="Q12" i="22" s="1"/>
  <c r="Q14" i="22" s="1"/>
  <c r="Q17" i="22" s="1"/>
  <c r="AL25" i="21"/>
  <c r="AL10" i="21"/>
  <c r="AL12" i="21" s="1"/>
  <c r="AI25" i="24"/>
  <c r="AI10" i="24"/>
  <c r="AI12" i="24" s="1"/>
  <c r="AH25" i="24"/>
  <c r="AH35" i="24"/>
  <c r="AH10" i="24"/>
  <c r="AH12" i="24" s="1"/>
  <c r="AF25" i="1"/>
  <c r="AF10" i="1"/>
  <c r="AF12" i="1" s="1"/>
  <c r="AB25" i="12"/>
  <c r="AB10" i="12"/>
  <c r="AB12" i="12" s="1"/>
  <c r="AB35" i="12"/>
  <c r="AB39" i="12" s="1"/>
  <c r="AC39" i="12" s="1"/>
  <c r="AD39" i="12" s="1"/>
  <c r="AE39" i="12" s="1"/>
  <c r="AF39" i="12" s="1"/>
  <c r="AG39" i="12" s="1"/>
  <c r="AL25" i="22"/>
  <c r="AL10" i="22"/>
  <c r="AL12" i="22" s="1"/>
  <c r="AK25" i="24"/>
  <c r="AK10" i="24"/>
  <c r="AK12" i="24" s="1"/>
  <c r="AJ25" i="11"/>
  <c r="AJ10" i="11"/>
  <c r="AJ12" i="11" s="1"/>
  <c r="AI25" i="11"/>
  <c r="AI10" i="11"/>
  <c r="AI12" i="11" s="1"/>
  <c r="AH25" i="21"/>
  <c r="AH35" i="21"/>
  <c r="AH10" i="21"/>
  <c r="AH12" i="21" s="1"/>
  <c r="AG25" i="9"/>
  <c r="AG10" i="9"/>
  <c r="AG12" i="9" s="1"/>
  <c r="AF25" i="23"/>
  <c r="AF10" i="23"/>
  <c r="AF12" i="23" s="1"/>
  <c r="AE25" i="9"/>
  <c r="AE10" i="9"/>
  <c r="AE12" i="9" s="1"/>
  <c r="AD25" i="8"/>
  <c r="AD10" i="8"/>
  <c r="AD12" i="8" s="1"/>
  <c r="AC25" i="26"/>
  <c r="AC10" i="26"/>
  <c r="AC12" i="26" s="1"/>
  <c r="AB35" i="22"/>
  <c r="AB39" i="22" s="1"/>
  <c r="AC39" i="22" s="1"/>
  <c r="AD39" i="22" s="1"/>
  <c r="AE39" i="22" s="1"/>
  <c r="AF39" i="22" s="1"/>
  <c r="AG39" i="22" s="1"/>
  <c r="AB25" i="22"/>
  <c r="AB10" i="22"/>
  <c r="AB12" i="22" s="1"/>
  <c r="AA25" i="25"/>
  <c r="AA10" i="25"/>
  <c r="AA12" i="25" s="1"/>
  <c r="Z25" i="2"/>
  <c r="Z10" i="2"/>
  <c r="Z12" i="2" s="1"/>
  <c r="Y25" i="21"/>
  <c r="Y10" i="21"/>
  <c r="Y12" i="21" s="1"/>
  <c r="X25" i="21"/>
  <c r="X10" i="21"/>
  <c r="X12" i="21" s="1"/>
  <c r="W25" i="24"/>
  <c r="W10" i="24"/>
  <c r="W12" i="24" s="1"/>
  <c r="V25" i="22"/>
  <c r="V10" i="22"/>
  <c r="V12" i="22" s="1"/>
  <c r="U25" i="24"/>
  <c r="U10" i="24"/>
  <c r="U12" i="24" s="1"/>
  <c r="T25" i="9"/>
  <c r="T10" i="9"/>
  <c r="T12" i="9" s="1"/>
  <c r="S10" i="21"/>
  <c r="S12" i="21" s="1"/>
  <c r="R25" i="23"/>
  <c r="R10" i="23"/>
  <c r="R12" i="23" s="1"/>
  <c r="Q25" i="26"/>
  <c r="Q10" i="26"/>
  <c r="Q12" i="26" s="1"/>
  <c r="Q14" i="26" s="1"/>
  <c r="Q17" i="26" s="1"/>
  <c r="AK25" i="21"/>
  <c r="AK10" i="21"/>
  <c r="AK12" i="21" s="1"/>
  <c r="AE25" i="1"/>
  <c r="AE10" i="1"/>
  <c r="AE12" i="1" s="1"/>
  <c r="AL25" i="2"/>
  <c r="AL10" i="2"/>
  <c r="AL12" i="2" s="1"/>
  <c r="AK25" i="11"/>
  <c r="AK10" i="11"/>
  <c r="AK12" i="11" s="1"/>
  <c r="AJ25" i="21"/>
  <c r="AJ10" i="21"/>
  <c r="AJ12" i="21" s="1"/>
  <c r="AI25" i="2"/>
  <c r="AI10" i="2"/>
  <c r="AI12" i="2" s="1"/>
  <c r="AH25" i="2"/>
  <c r="AH35" i="2"/>
  <c r="AH10" i="2"/>
  <c r="AH12" i="2" s="1"/>
  <c r="AG25" i="24"/>
  <c r="AG10" i="24"/>
  <c r="AG12" i="24" s="1"/>
  <c r="AF25" i="21"/>
  <c r="AF10" i="21"/>
  <c r="AF12" i="21" s="1"/>
  <c r="AE25" i="23"/>
  <c r="AE10" i="23"/>
  <c r="AE12" i="23" s="1"/>
  <c r="AD25" i="23"/>
  <c r="AD10" i="23"/>
  <c r="AD12" i="23" s="1"/>
  <c r="AC25" i="8"/>
  <c r="AC10" i="8"/>
  <c r="AC12" i="8" s="1"/>
  <c r="AB25" i="8"/>
  <c r="AB10" i="8"/>
  <c r="AB12" i="8" s="1"/>
  <c r="AB35" i="8"/>
  <c r="AB39" i="8" s="1"/>
  <c r="AC39" i="8" s="1"/>
  <c r="AD39" i="8" s="1"/>
  <c r="AE39" i="8" s="1"/>
  <c r="AF39" i="8" s="1"/>
  <c r="AG39" i="8" s="1"/>
  <c r="AA25" i="21"/>
  <c r="AA10" i="21"/>
  <c r="AA12" i="21" s="1"/>
  <c r="Z25" i="22"/>
  <c r="Z10" i="22"/>
  <c r="Z12" i="22" s="1"/>
  <c r="Y25" i="25"/>
  <c r="Y10" i="25"/>
  <c r="Y12" i="25" s="1"/>
  <c r="X25" i="2"/>
  <c r="X10" i="2"/>
  <c r="X12" i="2" s="1"/>
  <c r="W25" i="11"/>
  <c r="W10" i="11"/>
  <c r="W12" i="11" s="1"/>
  <c r="V25" i="8"/>
  <c r="V10" i="8"/>
  <c r="V12" i="8" s="1"/>
  <c r="U25" i="21"/>
  <c r="U10" i="21"/>
  <c r="U12" i="21" s="1"/>
  <c r="T25" i="21"/>
  <c r="T10" i="21"/>
  <c r="T12" i="21" s="1"/>
  <c r="S10" i="23"/>
  <c r="S12" i="23" s="1"/>
  <c r="R25" i="21"/>
  <c r="R10" i="21"/>
  <c r="R12" i="21" s="1"/>
  <c r="Q25" i="23"/>
  <c r="Q10" i="23"/>
  <c r="Q12" i="23" s="1"/>
  <c r="Q14" i="23" s="1"/>
  <c r="Q17" i="23" s="1"/>
  <c r="AJ25" i="24"/>
  <c r="AJ10" i="24"/>
  <c r="AJ12" i="24" s="1"/>
  <c r="AD25" i="9"/>
  <c r="AD10" i="9"/>
  <c r="AD12" i="9" s="1"/>
  <c r="AL25" i="8"/>
  <c r="AL10" i="8"/>
  <c r="AL12" i="8" s="1"/>
  <c r="AK25" i="25"/>
  <c r="AK10" i="25"/>
  <c r="AK12" i="25" s="1"/>
  <c r="AJ25" i="2"/>
  <c r="AJ10" i="2"/>
  <c r="AJ12" i="2" s="1"/>
  <c r="AI25" i="21"/>
  <c r="AI10" i="21"/>
  <c r="AI12" i="21" s="1"/>
  <c r="AH35" i="22"/>
  <c r="AH25" i="22"/>
  <c r="AH10" i="22"/>
  <c r="AH12" i="22" s="1"/>
  <c r="AG25" i="2"/>
  <c r="AG10" i="2"/>
  <c r="AG12" i="2" s="1"/>
  <c r="AF25" i="2"/>
  <c r="AF10" i="2"/>
  <c r="AF12" i="2" s="1"/>
  <c r="AE25" i="2"/>
  <c r="AE10" i="2"/>
  <c r="AE12" i="2" s="1"/>
  <c r="AD25" i="21"/>
  <c r="AD10" i="21"/>
  <c r="AD12" i="21" s="1"/>
  <c r="AC25" i="21"/>
  <c r="AC10" i="21"/>
  <c r="AC12" i="21" s="1"/>
  <c r="AB25" i="21"/>
  <c r="AB35" i="21"/>
  <c r="AB39" i="21" s="1"/>
  <c r="AC39" i="21" s="1"/>
  <c r="AD39" i="21" s="1"/>
  <c r="AE39" i="21" s="1"/>
  <c r="AF39" i="21" s="1"/>
  <c r="AG39" i="21" s="1"/>
  <c r="AH39" i="21" s="1"/>
  <c r="AI39" i="21" s="1"/>
  <c r="AJ39" i="21" s="1"/>
  <c r="AK39" i="21" s="1"/>
  <c r="AL39" i="21" s="1"/>
  <c r="AM39" i="21" s="1"/>
  <c r="AN39" i="21" s="1"/>
  <c r="AB10" i="21"/>
  <c r="AB12" i="21" s="1"/>
  <c r="AA25" i="12"/>
  <c r="AA10" i="12"/>
  <c r="AA12" i="12" s="1"/>
  <c r="Z25" i="21"/>
  <c r="Z10" i="21"/>
  <c r="Z12" i="21" s="1"/>
  <c r="Y25" i="2"/>
  <c r="Y10" i="2"/>
  <c r="Y12" i="2" s="1"/>
  <c r="X25" i="22"/>
  <c r="X10" i="22"/>
  <c r="X12" i="22" s="1"/>
  <c r="W25" i="21"/>
  <c r="W10" i="21"/>
  <c r="W12" i="21" s="1"/>
  <c r="V25" i="25"/>
  <c r="V10" i="25"/>
  <c r="V12" i="25" s="1"/>
  <c r="U25" i="9"/>
  <c r="U10" i="9"/>
  <c r="U12" i="9" s="1"/>
  <c r="T25" i="2"/>
  <c r="T10" i="2"/>
  <c r="T12" i="2" s="1"/>
  <c r="S10" i="2"/>
  <c r="S12" i="2" s="1"/>
  <c r="R25" i="2"/>
  <c r="R10" i="2"/>
  <c r="R12" i="2" s="1"/>
  <c r="Q25" i="8"/>
  <c r="Q10" i="8"/>
  <c r="Q12" i="8" s="1"/>
  <c r="Q14" i="8" s="1"/>
  <c r="Q17" i="8" s="1"/>
  <c r="AL25" i="23"/>
  <c r="AL10" i="23"/>
  <c r="AL12" i="23" s="1"/>
  <c r="AK25" i="2"/>
  <c r="AK10" i="2"/>
  <c r="AK12" i="2" s="1"/>
  <c r="AJ25" i="23"/>
  <c r="AJ10" i="23"/>
  <c r="AJ12" i="23" s="1"/>
  <c r="AI25" i="8"/>
  <c r="AI10" i="8"/>
  <c r="AI12" i="8" s="1"/>
  <c r="AH25" i="8"/>
  <c r="AH35" i="8"/>
  <c r="AH10" i="8"/>
  <c r="AH12" i="8" s="1"/>
  <c r="AG25" i="22"/>
  <c r="AG10" i="22"/>
  <c r="AG12" i="22" s="1"/>
  <c r="AF25" i="22"/>
  <c r="AF10" i="22"/>
  <c r="AF12" i="22" s="1"/>
  <c r="AE25" i="24"/>
  <c r="AE10" i="24"/>
  <c r="AE12" i="24" s="1"/>
  <c r="AD25" i="2"/>
  <c r="AD10" i="2"/>
  <c r="AD12" i="2" s="1"/>
  <c r="AC25" i="1"/>
  <c r="AC10" i="1"/>
  <c r="AC12" i="1" s="1"/>
  <c r="AB25" i="2"/>
  <c r="AB35" i="2"/>
  <c r="AB39" i="2" s="1"/>
  <c r="AC39" i="2" s="1"/>
  <c r="AD39" i="2" s="1"/>
  <c r="AE39" i="2" s="1"/>
  <c r="AF39" i="2" s="1"/>
  <c r="AG39" i="2" s="1"/>
  <c r="AH39" i="2" s="1"/>
  <c r="AI39" i="2" s="1"/>
  <c r="AJ39" i="2" s="1"/>
  <c r="AK39" i="2" s="1"/>
  <c r="AL39" i="2" s="1"/>
  <c r="AM39" i="2" s="1"/>
  <c r="AN39" i="2" s="1"/>
  <c r="AB10" i="2"/>
  <c r="AB12" i="2" s="1"/>
  <c r="AA25" i="22"/>
  <c r="AA10" i="22"/>
  <c r="AA12" i="22" s="1"/>
  <c r="Z25" i="12"/>
  <c r="Z10" i="12"/>
  <c r="Z12" i="12" s="1"/>
  <c r="Y25" i="23"/>
  <c r="Y10" i="23"/>
  <c r="Y12" i="23" s="1"/>
  <c r="X25" i="23"/>
  <c r="X10" i="23"/>
  <c r="X12" i="23" s="1"/>
  <c r="W25" i="8"/>
  <c r="W10" i="8"/>
  <c r="W12" i="8" s="1"/>
  <c r="V25" i="11"/>
  <c r="V10" i="11"/>
  <c r="V12" i="11" s="1"/>
  <c r="U25" i="22"/>
  <c r="U10" i="22"/>
  <c r="U12" i="22" s="1"/>
  <c r="T25" i="22"/>
  <c r="T10" i="22"/>
  <c r="T12" i="22" s="1"/>
  <c r="S10" i="24"/>
  <c r="S12" i="24" s="1"/>
  <c r="R25" i="22"/>
  <c r="R10" i="22"/>
  <c r="R12" i="22" s="1"/>
  <c r="Q25" i="21"/>
  <c r="Q10" i="21"/>
  <c r="Q12" i="21" s="1"/>
  <c r="Q14" i="21" s="1"/>
  <c r="Q17" i="21" s="1"/>
  <c r="AK25" i="23"/>
  <c r="AK10" i="23"/>
  <c r="AK12" i="23" s="1"/>
  <c r="AJ25" i="12"/>
  <c r="AJ10" i="12"/>
  <c r="AJ12" i="12" s="1"/>
  <c r="AI25" i="25"/>
  <c r="AI10" i="25"/>
  <c r="AI12" i="25" s="1"/>
  <c r="AH25" i="11"/>
  <c r="AH10" i="11"/>
  <c r="AH12" i="11" s="1"/>
  <c r="AH35" i="11"/>
  <c r="AG25" i="11"/>
  <c r="AG10" i="11"/>
  <c r="AG12" i="11" s="1"/>
  <c r="AF25" i="24"/>
  <c r="AF10" i="24"/>
  <c r="AF12" i="24" s="1"/>
  <c r="AE25" i="11"/>
  <c r="AE10" i="11"/>
  <c r="AE12" i="11" s="1"/>
  <c r="AD25" i="1"/>
  <c r="AD10" i="1"/>
  <c r="AD12" i="1" s="1"/>
  <c r="AC25" i="9"/>
  <c r="AC10" i="9"/>
  <c r="AC12" i="9" s="1"/>
  <c r="AB25" i="9"/>
  <c r="AB35" i="9"/>
  <c r="AB39" i="9" s="1"/>
  <c r="AC39" i="9" s="1"/>
  <c r="AD39" i="9" s="1"/>
  <c r="AE39" i="9" s="1"/>
  <c r="AF39" i="9" s="1"/>
  <c r="AG39" i="9" s="1"/>
  <c r="AH39" i="9" s="1"/>
  <c r="AI39" i="9" s="1"/>
  <c r="AJ39" i="9" s="1"/>
  <c r="AK39" i="9" s="1"/>
  <c r="AL39" i="9" s="1"/>
  <c r="AM39" i="9" s="1"/>
  <c r="AN39" i="9" s="1"/>
  <c r="AB10" i="9"/>
  <c r="AB12" i="9" s="1"/>
  <c r="AA25" i="26"/>
  <c r="AA10" i="26"/>
  <c r="AA12" i="26" s="1"/>
  <c r="Z25" i="26"/>
  <c r="Z10" i="26"/>
  <c r="Z12" i="26" s="1"/>
  <c r="Y25" i="12"/>
  <c r="Y10" i="12"/>
  <c r="Y12" i="12" s="1"/>
  <c r="X25" i="1"/>
  <c r="X10" i="1"/>
  <c r="X12" i="1" s="1"/>
  <c r="W25" i="25"/>
  <c r="W10" i="25"/>
  <c r="W12" i="25" s="1"/>
  <c r="V25" i="12"/>
  <c r="V10" i="12"/>
  <c r="V12" i="12" s="1"/>
  <c r="U25" i="11"/>
  <c r="U10" i="11"/>
  <c r="U12" i="11" s="1"/>
  <c r="T25" i="25"/>
  <c r="T10" i="25"/>
  <c r="T12" i="25" s="1"/>
  <c r="S10" i="11"/>
  <c r="S12" i="11" s="1"/>
  <c r="R25" i="24"/>
  <c r="R10" i="24"/>
  <c r="R12" i="24" s="1"/>
  <c r="Q25" i="1"/>
  <c r="Q10" i="1"/>
  <c r="Q12" i="1" s="1"/>
  <c r="Q14" i="1" s="1"/>
  <c r="Q17" i="1" s="1"/>
  <c r="AH25" i="12"/>
  <c r="AH35" i="12"/>
  <c r="AH10" i="12"/>
  <c r="AH12" i="12" s="1"/>
  <c r="AC25" i="2"/>
  <c r="AC10" i="2"/>
  <c r="AC12" i="2" s="1"/>
  <c r="AB25" i="26"/>
  <c r="AB35" i="26"/>
  <c r="AB39" i="26" s="1"/>
  <c r="AC39" i="26" s="1"/>
  <c r="AD39" i="26" s="1"/>
  <c r="AE39" i="26" s="1"/>
  <c r="AF39" i="26" s="1"/>
  <c r="AG39" i="26" s="1"/>
  <c r="AH39" i="26" s="1"/>
  <c r="AI39" i="26" s="1"/>
  <c r="AJ39" i="26" s="1"/>
  <c r="AK39" i="26" s="1"/>
  <c r="AL39" i="26" s="1"/>
  <c r="AM39" i="26" s="1"/>
  <c r="AN39" i="26" s="1"/>
  <c r="AB10" i="26"/>
  <c r="AB12" i="26" s="1"/>
  <c r="Z25" i="1"/>
  <c r="Z10" i="1"/>
  <c r="Z12" i="1" s="1"/>
  <c r="Y25" i="26"/>
  <c r="Y10" i="26"/>
  <c r="Y12" i="26" s="1"/>
  <c r="X25" i="25"/>
  <c r="X10" i="25"/>
  <c r="X12" i="25" s="1"/>
  <c r="W25" i="12"/>
  <c r="W10" i="12"/>
  <c r="W12" i="12" s="1"/>
  <c r="V25" i="1"/>
  <c r="V10" i="1"/>
  <c r="V12" i="1" s="1"/>
  <c r="U25" i="25"/>
  <c r="U10" i="25"/>
  <c r="U12" i="25" s="1"/>
  <c r="T25" i="24"/>
  <c r="T10" i="24"/>
  <c r="T12" i="24" s="1"/>
  <c r="S10" i="25"/>
  <c r="S12" i="25" s="1"/>
  <c r="R25" i="11"/>
  <c r="R10" i="11"/>
  <c r="R12" i="11" s="1"/>
  <c r="Q25" i="24"/>
  <c r="Q10" i="24"/>
  <c r="Q12" i="24" s="1"/>
  <c r="Q14" i="24" s="1"/>
  <c r="Q17" i="24" s="1"/>
  <c r="BP81" i="23"/>
  <c r="BP82" i="23" s="1"/>
  <c r="AN4" i="22"/>
  <c r="AN4" i="26"/>
  <c r="AN4" i="12"/>
  <c r="AN4" i="25"/>
  <c r="AN4" i="11"/>
  <c r="AN4" i="24"/>
  <c r="AN4" i="9"/>
  <c r="AN4" i="23"/>
  <c r="AN4" i="8"/>
  <c r="AN4" i="2"/>
  <c r="AN4" i="21"/>
  <c r="AN4" i="1"/>
  <c r="BQ81" i="8"/>
  <c r="BR81" i="8" s="1"/>
  <c r="BS81" i="8" s="1"/>
  <c r="BT81" i="8" s="1"/>
  <c r="BU81" i="8" s="1"/>
  <c r="BQ80" i="22"/>
  <c r="BR80" i="22" s="1"/>
  <c r="BS80" i="22" s="1"/>
  <c r="BT80" i="22" s="1"/>
  <c r="BU80" i="22" s="1"/>
  <c r="BQ82" i="11"/>
  <c r="BQ81" i="22"/>
  <c r="BR81" i="22" s="1"/>
  <c r="BS81" i="22" s="1"/>
  <c r="BT81" i="22" s="1"/>
  <c r="BU81" i="22" s="1"/>
  <c r="BQ81" i="25"/>
  <c r="BR81" i="25" s="1"/>
  <c r="BS81" i="25" s="1"/>
  <c r="BT81" i="25" s="1"/>
  <c r="BU81" i="25" s="1"/>
  <c r="BQ80" i="8"/>
  <c r="BR80" i="8" s="1"/>
  <c r="BS80" i="8" s="1"/>
  <c r="BT80" i="8" s="1"/>
  <c r="BU80" i="8" s="1"/>
  <c r="BQ80" i="11"/>
  <c r="BR80" i="11" s="1"/>
  <c r="BS80" i="11" s="1"/>
  <c r="BT80" i="11" s="1"/>
  <c r="BU80" i="11" s="1"/>
  <c r="BQ80" i="25"/>
  <c r="BR80" i="25" s="1"/>
  <c r="BS80" i="25" s="1"/>
  <c r="BT80" i="25" s="1"/>
  <c r="BU80" i="25" s="1"/>
  <c r="BP81" i="1"/>
  <c r="BP80" i="1"/>
  <c r="BP80" i="23"/>
  <c r="BP82" i="22"/>
  <c r="BO82" i="1"/>
  <c r="BP82" i="8"/>
  <c r="BM82" i="24"/>
  <c r="BM82" i="9"/>
  <c r="BO80" i="2"/>
  <c r="BO84" i="23"/>
  <c r="BM82" i="26"/>
  <c r="BO81" i="2"/>
  <c r="BM82" i="12"/>
  <c r="AN4" i="16"/>
  <c r="BN56" i="26"/>
  <c r="BN58" i="26" s="1"/>
  <c r="BO51" i="26"/>
  <c r="BS51" i="12"/>
  <c r="BS56" i="21"/>
  <c r="BS58" i="21" s="1"/>
  <c r="BT51" i="21"/>
  <c r="BT57" i="21" s="1"/>
  <c r="BQ51" i="23"/>
  <c r="BP56" i="23"/>
  <c r="BP58" i="23" s="1"/>
  <c r="BP31" i="23" s="1"/>
  <c r="BR51" i="22"/>
  <c r="BR57" i="22" s="1"/>
  <c r="BQ56" i="22"/>
  <c r="BQ58" i="22" s="1"/>
  <c r="BQ31" i="22" s="1"/>
  <c r="BR51" i="11"/>
  <c r="BR57" i="11" s="1"/>
  <c r="BQ56" i="11"/>
  <c r="BQ58" i="11" s="1"/>
  <c r="BQ31" i="11" s="1"/>
  <c r="BR51" i="25"/>
  <c r="BR57" i="25" s="1"/>
  <c r="BQ56" i="25"/>
  <c r="BQ58" i="25" s="1"/>
  <c r="BQ31" i="25" s="1"/>
  <c r="BO52" i="24"/>
  <c r="BN56" i="24"/>
  <c r="BN58" i="24" s="1"/>
  <c r="BR52" i="8"/>
  <c r="BR57" i="8" s="1"/>
  <c r="BQ56" i="8"/>
  <c r="BQ58" i="8" s="1"/>
  <c r="BQ31" i="8" s="1"/>
  <c r="BQ51" i="1"/>
  <c r="BP56" i="1"/>
  <c r="BP58" i="1" s="1"/>
  <c r="BP31" i="1" s="1"/>
  <c r="BP51" i="2"/>
  <c r="BO56" i="2"/>
  <c r="BO58" i="2" s="1"/>
  <c r="BO31" i="2" s="1"/>
  <c r="CD51" i="8"/>
  <c r="BY51" i="24"/>
  <c r="BN56" i="9"/>
  <c r="BN58" i="9" s="1"/>
  <c r="BO51" i="9"/>
  <c r="BO52" i="12"/>
  <c r="BN56" i="12"/>
  <c r="BN58" i="12" s="1"/>
  <c r="BE86" i="22"/>
  <c r="BE87" i="22" s="1"/>
  <c r="BB86" i="11"/>
  <c r="BB87" i="11" s="1"/>
  <c r="BQ29" i="23" l="1"/>
  <c r="BQ57" i="23"/>
  <c r="BP29" i="2"/>
  <c r="BP57" i="2"/>
  <c r="BO29" i="9"/>
  <c r="BO81" i="9" s="1"/>
  <c r="BP81" i="9" s="1"/>
  <c r="BO57" i="9"/>
  <c r="BQ29" i="1"/>
  <c r="BQ80" i="1" s="1"/>
  <c r="BR80" i="1" s="1"/>
  <c r="BS80" i="1" s="1"/>
  <c r="BT80" i="1" s="1"/>
  <c r="BU80" i="1" s="1"/>
  <c r="BQ57" i="1"/>
  <c r="BO29" i="26"/>
  <c r="BO57" i="26"/>
  <c r="BO29" i="24"/>
  <c r="BO57" i="24"/>
  <c r="BO29" i="12"/>
  <c r="BO57" i="12"/>
  <c r="DP59" i="1"/>
  <c r="DO60" i="1"/>
  <c r="AH39" i="11"/>
  <c r="AI39" i="11" s="1"/>
  <c r="AJ39" i="11" s="1"/>
  <c r="AK39" i="11" s="1"/>
  <c r="AL39" i="11" s="1"/>
  <c r="AM39" i="11" s="1"/>
  <c r="AN39" i="11" s="1"/>
  <c r="Q19" i="8"/>
  <c r="Q30" i="8"/>
  <c r="R13" i="8" s="1"/>
  <c r="R14" i="8" s="1"/>
  <c r="R17" i="8" s="1"/>
  <c r="R30" i="8" s="1"/>
  <c r="Q18" i="8"/>
  <c r="Q28" i="8"/>
  <c r="AH39" i="8"/>
  <c r="AI39" i="8" s="1"/>
  <c r="AJ39" i="8" s="1"/>
  <c r="AK39" i="8" s="1"/>
  <c r="AL39" i="8" s="1"/>
  <c r="AM39" i="8" s="1"/>
  <c r="AN39" i="8" s="1"/>
  <c r="Q30" i="12"/>
  <c r="Q28" i="12"/>
  <c r="Q18" i="12"/>
  <c r="Q19" i="12"/>
  <c r="Q41" i="8"/>
  <c r="R41" i="8" s="1"/>
  <c r="Q26" i="8"/>
  <c r="R26" i="8" s="1"/>
  <c r="Q41" i="12"/>
  <c r="R41" i="12" s="1"/>
  <c r="Q26" i="12"/>
  <c r="R26" i="12" s="1"/>
  <c r="Q30" i="24"/>
  <c r="R13" i="24" s="1"/>
  <c r="R14" i="24" s="1"/>
  <c r="R17" i="24" s="1"/>
  <c r="R30" i="24" s="1"/>
  <c r="Q18" i="24"/>
  <c r="Q19" i="24"/>
  <c r="Q28" i="24"/>
  <c r="Q19" i="21"/>
  <c r="Q28" i="21"/>
  <c r="Q18" i="21"/>
  <c r="Q30" i="21"/>
  <c r="Q19" i="23"/>
  <c r="Q18" i="23"/>
  <c r="Q30" i="23"/>
  <c r="Q28" i="23"/>
  <c r="AH39" i="12"/>
  <c r="AI39" i="12" s="1"/>
  <c r="AJ39" i="12" s="1"/>
  <c r="AK39" i="12" s="1"/>
  <c r="AL39" i="12" s="1"/>
  <c r="AM39" i="12" s="1"/>
  <c r="AN39" i="12" s="1"/>
  <c r="Q30" i="22"/>
  <c r="R13" i="22" s="1"/>
  <c r="R14" i="22" s="1"/>
  <c r="R17" i="22" s="1"/>
  <c r="R30" i="22" s="1"/>
  <c r="Q19" i="22"/>
  <c r="Q18" i="22"/>
  <c r="Q28" i="22"/>
  <c r="Q26" i="21"/>
  <c r="R26" i="21" s="1"/>
  <c r="Q41" i="21"/>
  <c r="R41" i="21" s="1"/>
  <c r="Q26" i="22"/>
  <c r="R26" i="22" s="1"/>
  <c r="Q41" i="22"/>
  <c r="R41" i="22" s="1"/>
  <c r="Q30" i="26"/>
  <c r="Q18" i="26"/>
  <c r="Q28" i="26"/>
  <c r="Q19" i="26"/>
  <c r="AH39" i="22"/>
  <c r="AI39" i="22" s="1"/>
  <c r="AJ39" i="22" s="1"/>
  <c r="AK39" i="22" s="1"/>
  <c r="AL39" i="22" s="1"/>
  <c r="AM39" i="22" s="1"/>
  <c r="AN39" i="22" s="1"/>
  <c r="Q30" i="9"/>
  <c r="R13" i="9" s="1"/>
  <c r="R14" i="9" s="1"/>
  <c r="R17" i="9" s="1"/>
  <c r="R30" i="9" s="1"/>
  <c r="Q28" i="9"/>
  <c r="Q18" i="9"/>
  <c r="Q19" i="9"/>
  <c r="Q26" i="23"/>
  <c r="R26" i="23" s="1"/>
  <c r="Q41" i="23"/>
  <c r="R41" i="23" s="1"/>
  <c r="Q26" i="26"/>
  <c r="R26" i="26" s="1"/>
  <c r="Q41" i="26"/>
  <c r="R41" i="26" s="1"/>
  <c r="Q41" i="9"/>
  <c r="R41" i="9" s="1"/>
  <c r="Q26" i="9"/>
  <c r="R26" i="9" s="1"/>
  <c r="Q41" i="24"/>
  <c r="R41" i="24" s="1"/>
  <c r="Q26" i="24"/>
  <c r="R26" i="24" s="1"/>
  <c r="Q28" i="1"/>
  <c r="Q18" i="1"/>
  <c r="Q19" i="1"/>
  <c r="Q30" i="1"/>
  <c r="R13" i="1" s="1"/>
  <c r="R14" i="1" s="1"/>
  <c r="R17" i="1" s="1"/>
  <c r="AH39" i="1"/>
  <c r="AI39" i="1" s="1"/>
  <c r="AJ39" i="1" s="1"/>
  <c r="AK39" i="1" s="1"/>
  <c r="AL39" i="1" s="1"/>
  <c r="AM39" i="1" s="1"/>
  <c r="AN39" i="1" s="1"/>
  <c r="Q26" i="1"/>
  <c r="Q41" i="1"/>
  <c r="Q30" i="25"/>
  <c r="R13" i="25" s="1"/>
  <c r="R14" i="25" s="1"/>
  <c r="R17" i="25" s="1"/>
  <c r="R30" i="25" s="1"/>
  <c r="Q19" i="25"/>
  <c r="Q28" i="25"/>
  <c r="Q18" i="25"/>
  <c r="Q28" i="2"/>
  <c r="Q18" i="2"/>
  <c r="Q19" i="2"/>
  <c r="Q30" i="2"/>
  <c r="AH39" i="24"/>
  <c r="AI39" i="24" s="1"/>
  <c r="AJ39" i="24" s="1"/>
  <c r="AK39" i="24" s="1"/>
  <c r="AL39" i="24" s="1"/>
  <c r="AM39" i="24" s="1"/>
  <c r="AN39" i="24" s="1"/>
  <c r="Q30" i="11"/>
  <c r="R13" i="11" s="1"/>
  <c r="R14" i="11" s="1"/>
  <c r="R17" i="11" s="1"/>
  <c r="R30" i="11" s="1"/>
  <c r="Q18" i="11"/>
  <c r="Q28" i="11"/>
  <c r="Q19" i="11"/>
  <c r="Q41" i="25"/>
  <c r="R41" i="25" s="1"/>
  <c r="Q26" i="25"/>
  <c r="R26" i="25" s="1"/>
  <c r="Q41" i="2"/>
  <c r="R41" i="2" s="1"/>
  <c r="Q26" i="2"/>
  <c r="R26" i="2" s="1"/>
  <c r="Q41" i="11"/>
  <c r="R41" i="11" s="1"/>
  <c r="Q26" i="11"/>
  <c r="R26" i="11" s="1"/>
  <c r="BQ81" i="23"/>
  <c r="BR81" i="23" s="1"/>
  <c r="BS81" i="23" s="1"/>
  <c r="BT81" i="23" s="1"/>
  <c r="BU81" i="23" s="1"/>
  <c r="AO4" i="22"/>
  <c r="AO4" i="26"/>
  <c r="AO4" i="12"/>
  <c r="AO4" i="25"/>
  <c r="AO4" i="11"/>
  <c r="AO4" i="24"/>
  <c r="AO4" i="9"/>
  <c r="AO4" i="23"/>
  <c r="AO4" i="8"/>
  <c r="AO4" i="2"/>
  <c r="AO4" i="1"/>
  <c r="AO4" i="21"/>
  <c r="BQ82" i="8"/>
  <c r="BQ81" i="1"/>
  <c r="BR81" i="1" s="1"/>
  <c r="BS81" i="1" s="1"/>
  <c r="BT81" i="1" s="1"/>
  <c r="BU81" i="1" s="1"/>
  <c r="BQ82" i="22"/>
  <c r="BP82" i="1"/>
  <c r="BQ80" i="23"/>
  <c r="BR80" i="23" s="1"/>
  <c r="BS80" i="23" s="1"/>
  <c r="BT80" i="23" s="1"/>
  <c r="BU80" i="23" s="1"/>
  <c r="BQ82" i="25"/>
  <c r="BP80" i="2"/>
  <c r="BP81" i="2"/>
  <c r="BO81" i="12"/>
  <c r="BP81" i="12" s="1"/>
  <c r="BO81" i="26"/>
  <c r="BP81" i="26" s="1"/>
  <c r="BO80" i="24"/>
  <c r="BP80" i="24" s="1"/>
  <c r="BO84" i="2"/>
  <c r="BO82" i="9"/>
  <c r="BO80" i="12"/>
  <c r="BP80" i="12" s="1"/>
  <c r="BO80" i="9"/>
  <c r="BP80" i="9" s="1"/>
  <c r="BO80" i="26"/>
  <c r="BP80" i="26" s="1"/>
  <c r="BO81" i="24"/>
  <c r="BP81" i="24" s="1"/>
  <c r="BO82" i="2"/>
  <c r="AO4" i="16"/>
  <c r="BP51" i="9"/>
  <c r="BP57" i="9" s="1"/>
  <c r="BO56" i="9"/>
  <c r="BO58" i="9" s="1"/>
  <c r="BO31" i="9" s="1"/>
  <c r="CE51" i="8"/>
  <c r="BR51" i="23"/>
  <c r="BR57" i="23" s="1"/>
  <c r="BQ56" i="23"/>
  <c r="BQ58" i="23" s="1"/>
  <c r="BQ31" i="23" s="1"/>
  <c r="BR51" i="1"/>
  <c r="BR57" i="1" s="1"/>
  <c r="BQ56" i="1"/>
  <c r="BS52" i="8"/>
  <c r="BS57" i="8" s="1"/>
  <c r="BR56" i="8"/>
  <c r="BR58" i="8" s="1"/>
  <c r="BS51" i="25"/>
  <c r="BS57" i="25" s="1"/>
  <c r="BR56" i="25"/>
  <c r="BR58" i="25" s="1"/>
  <c r="BT56" i="21"/>
  <c r="BT58" i="21" s="1"/>
  <c r="BU51" i="21"/>
  <c r="BR56" i="22"/>
  <c r="BR58" i="22" s="1"/>
  <c r="BS51" i="22"/>
  <c r="BS57" i="22" s="1"/>
  <c r="BP51" i="26"/>
  <c r="BP57" i="26" s="1"/>
  <c r="BO56" i="26"/>
  <c r="BO58" i="26" s="1"/>
  <c r="BO31" i="26" s="1"/>
  <c r="BP52" i="12"/>
  <c r="BP57" i="12" s="1"/>
  <c r="BO56" i="12"/>
  <c r="BZ51" i="24"/>
  <c r="BP56" i="2"/>
  <c r="BP58" i="2" s="1"/>
  <c r="BP31" i="2" s="1"/>
  <c r="BQ51" i="2"/>
  <c r="BP52" i="24"/>
  <c r="BP57" i="24" s="1"/>
  <c r="BO56" i="24"/>
  <c r="BO58" i="24" s="1"/>
  <c r="BO31" i="24" s="1"/>
  <c r="BS51" i="11"/>
  <c r="BS57" i="11" s="1"/>
  <c r="BR56" i="11"/>
  <c r="BR58" i="11" s="1"/>
  <c r="BT51" i="12"/>
  <c r="AW86" i="8"/>
  <c r="AW87" i="8" s="1"/>
  <c r="AW86" i="26"/>
  <c r="AW87" i="26" s="1"/>
  <c r="BE85" i="21"/>
  <c r="BE86" i="21" s="1"/>
  <c r="R25" i="1" l="1"/>
  <c r="R26" i="1" s="1"/>
  <c r="BQ58" i="1"/>
  <c r="BQ31" i="1" s="1"/>
  <c r="BQ29" i="2"/>
  <c r="BQ57" i="2"/>
  <c r="BO58" i="12"/>
  <c r="BO31" i="12" s="1"/>
  <c r="DQ59" i="1"/>
  <c r="DP60" i="1"/>
  <c r="R19" i="11"/>
  <c r="R18" i="11"/>
  <c r="R19" i="9"/>
  <c r="R18" i="9"/>
  <c r="R19" i="8"/>
  <c r="R19" i="22"/>
  <c r="S13" i="11"/>
  <c r="S14" i="11" s="1"/>
  <c r="S17" i="11" s="1"/>
  <c r="S25" i="11" s="1"/>
  <c r="R13" i="2"/>
  <c r="R14" i="2" s="1"/>
  <c r="R17" i="2" s="1"/>
  <c r="R19" i="2" s="1"/>
  <c r="R13" i="21"/>
  <c r="R14" i="21" s="1"/>
  <c r="R17" i="21" s="1"/>
  <c r="R18" i="21" s="1"/>
  <c r="R18" i="1"/>
  <c r="Q36" i="21"/>
  <c r="Q42" i="21" s="1"/>
  <c r="Q36" i="1"/>
  <c r="Q42" i="1" s="1"/>
  <c r="Q36" i="9"/>
  <c r="Q42" i="9" s="1"/>
  <c r="R28" i="9"/>
  <c r="Q36" i="22"/>
  <c r="Q42" i="22" s="1"/>
  <c r="R28" i="22"/>
  <c r="Q36" i="12"/>
  <c r="Q42" i="12" s="1"/>
  <c r="R18" i="25"/>
  <c r="S13" i="9"/>
  <c r="S14" i="9" s="1"/>
  <c r="S17" i="9" s="1"/>
  <c r="S25" i="9" s="1"/>
  <c r="S19" i="9" s="1"/>
  <c r="R18" i="22"/>
  <c r="R28" i="24"/>
  <c r="R36" i="24" s="1"/>
  <c r="Q36" i="24"/>
  <c r="Q42" i="24" s="1"/>
  <c r="R13" i="12"/>
  <c r="R14" i="12" s="1"/>
  <c r="R17" i="12" s="1"/>
  <c r="R19" i="12" s="1"/>
  <c r="Q36" i="2"/>
  <c r="Q42" i="2" s="1"/>
  <c r="Q36" i="25"/>
  <c r="Q42" i="25" s="1"/>
  <c r="R28" i="25"/>
  <c r="R36" i="25" s="1"/>
  <c r="R19" i="24"/>
  <c r="R19" i="25"/>
  <c r="S13" i="22"/>
  <c r="S14" i="22" s="1"/>
  <c r="S17" i="22" s="1"/>
  <c r="S25" i="22" s="1"/>
  <c r="S41" i="22" s="1"/>
  <c r="T41" i="22" s="1"/>
  <c r="U41" i="22" s="1"/>
  <c r="V41" i="22" s="1"/>
  <c r="W41" i="22" s="1"/>
  <c r="X41" i="22" s="1"/>
  <c r="Y41" i="22" s="1"/>
  <c r="Z41" i="22" s="1"/>
  <c r="AA41" i="22" s="1"/>
  <c r="R18" i="24"/>
  <c r="Q36" i="8"/>
  <c r="Q42" i="8" s="1"/>
  <c r="R28" i="8"/>
  <c r="R36" i="8" s="1"/>
  <c r="S13" i="25"/>
  <c r="S14" i="25" s="1"/>
  <c r="S17" i="25" s="1"/>
  <c r="S25" i="25" s="1"/>
  <c r="Q36" i="26"/>
  <c r="Q42" i="26" s="1"/>
  <c r="S13" i="24"/>
  <c r="S14" i="24" s="1"/>
  <c r="S17" i="24" s="1"/>
  <c r="S25" i="24" s="1"/>
  <c r="R18" i="8"/>
  <c r="Q36" i="11"/>
  <c r="Q42" i="11" s="1"/>
  <c r="R28" i="11"/>
  <c r="Q36" i="23"/>
  <c r="Q42" i="23" s="1"/>
  <c r="S13" i="8"/>
  <c r="S14" i="8" s="1"/>
  <c r="S17" i="8" s="1"/>
  <c r="S25" i="8" s="1"/>
  <c r="R13" i="26"/>
  <c r="R14" i="26" s="1"/>
  <c r="R17" i="26" s="1"/>
  <c r="R28" i="26" s="1"/>
  <c r="R36" i="26" s="1"/>
  <c r="R13" i="23"/>
  <c r="R14" i="23" s="1"/>
  <c r="R17" i="23" s="1"/>
  <c r="R19" i="23" s="1"/>
  <c r="BQ82" i="23"/>
  <c r="AP4" i="22"/>
  <c r="AP4" i="26"/>
  <c r="AP4" i="12"/>
  <c r="AP4" i="25"/>
  <c r="AP4" i="11"/>
  <c r="AP4" i="24"/>
  <c r="AP4" i="9"/>
  <c r="AP4" i="23"/>
  <c r="AP4" i="8"/>
  <c r="AP4" i="2"/>
  <c r="AP4" i="21"/>
  <c r="AP4" i="1"/>
  <c r="BQ82" i="1"/>
  <c r="BQ80" i="2"/>
  <c r="BR80" i="2" s="1"/>
  <c r="BS80" i="2" s="1"/>
  <c r="BT80" i="2" s="1"/>
  <c r="BU80" i="2" s="1"/>
  <c r="BQ81" i="2"/>
  <c r="BR81" i="2" s="1"/>
  <c r="BS81" i="2" s="1"/>
  <c r="BT81" i="2" s="1"/>
  <c r="BU81" i="2" s="1"/>
  <c r="BP82" i="2"/>
  <c r="BO82" i="26"/>
  <c r="BO82" i="24"/>
  <c r="BO82" i="12"/>
  <c r="AP4" i="16"/>
  <c r="BT51" i="11"/>
  <c r="BT57" i="11" s="1"/>
  <c r="BS56" i="11"/>
  <c r="BS58" i="11" s="1"/>
  <c r="BT51" i="25"/>
  <c r="BT57" i="25" s="1"/>
  <c r="BS56" i="25"/>
  <c r="BS58" i="25" s="1"/>
  <c r="BS51" i="23"/>
  <c r="BS57" i="23" s="1"/>
  <c r="BR56" i="23"/>
  <c r="BR58" i="23" s="1"/>
  <c r="BQ56" i="2"/>
  <c r="BQ58" i="2" s="1"/>
  <c r="BQ31" i="2" s="1"/>
  <c r="BR51" i="2"/>
  <c r="BR57" i="2" s="1"/>
  <c r="BS56" i="22"/>
  <c r="BS58" i="22" s="1"/>
  <c r="BT51" i="22"/>
  <c r="BT57" i="22" s="1"/>
  <c r="BS51" i="1"/>
  <c r="BS57" i="1" s="1"/>
  <c r="BR56" i="1"/>
  <c r="BR58" i="1" s="1"/>
  <c r="BU51" i="12"/>
  <c r="BV51" i="21"/>
  <c r="BV29" i="21" s="1"/>
  <c r="BU57" i="21"/>
  <c r="BU58" i="21" s="1"/>
  <c r="BU31" i="21" s="1"/>
  <c r="BQ52" i="12"/>
  <c r="BP56" i="12"/>
  <c r="BP58" i="12" s="1"/>
  <c r="BQ51" i="9"/>
  <c r="BP56" i="9"/>
  <c r="BP58" i="9" s="1"/>
  <c r="BP56" i="24"/>
  <c r="BP58" i="24" s="1"/>
  <c r="BQ52" i="24"/>
  <c r="CA51" i="24"/>
  <c r="BP56" i="26"/>
  <c r="BP58" i="26" s="1"/>
  <c r="BQ51" i="26"/>
  <c r="BT52" i="8"/>
  <c r="BT57" i="8" s="1"/>
  <c r="BS56" i="8"/>
  <c r="BS58" i="8" s="1"/>
  <c r="CF51" i="8"/>
  <c r="BE86" i="24"/>
  <c r="BE87" i="24" s="1"/>
  <c r="R28" i="1" l="1"/>
  <c r="R41" i="1"/>
  <c r="R30" i="1"/>
  <c r="S13" i="1" s="1"/>
  <c r="S14" i="1" s="1"/>
  <c r="S17" i="1" s="1"/>
  <c r="S25" i="1" s="1"/>
  <c r="S19" i="1" s="1"/>
  <c r="R19" i="1"/>
  <c r="BQ29" i="26"/>
  <c r="BQ81" i="26" s="1"/>
  <c r="BR81" i="26" s="1"/>
  <c r="BS81" i="26" s="1"/>
  <c r="BT81" i="26" s="1"/>
  <c r="BU81" i="26" s="1"/>
  <c r="BQ57" i="26"/>
  <c r="BQ29" i="9"/>
  <c r="BQ57" i="9"/>
  <c r="BQ29" i="24"/>
  <c r="BQ80" i="24" s="1"/>
  <c r="BR80" i="24" s="1"/>
  <c r="BS80" i="24" s="1"/>
  <c r="BT80" i="24" s="1"/>
  <c r="BU80" i="24" s="1"/>
  <c r="BQ57" i="24"/>
  <c r="BQ29" i="12"/>
  <c r="BQ81" i="12" s="1"/>
  <c r="BR81" i="12" s="1"/>
  <c r="BS81" i="12" s="1"/>
  <c r="BT81" i="12" s="1"/>
  <c r="BU81" i="12" s="1"/>
  <c r="BQ57" i="12"/>
  <c r="R42" i="26"/>
  <c r="S28" i="25"/>
  <c r="DR59" i="1"/>
  <c r="DQ60" i="1"/>
  <c r="R18" i="26"/>
  <c r="R42" i="25"/>
  <c r="S19" i="11"/>
  <c r="S26" i="11"/>
  <c r="T26" i="11" s="1"/>
  <c r="U26" i="11" s="1"/>
  <c r="V26" i="11" s="1"/>
  <c r="W26" i="11" s="1"/>
  <c r="X26" i="11" s="1"/>
  <c r="Y26" i="11" s="1"/>
  <c r="Z26" i="11" s="1"/>
  <c r="AA26" i="11" s="1"/>
  <c r="AB26" i="11" s="1"/>
  <c r="AC26" i="11" s="1"/>
  <c r="AD26" i="11" s="1"/>
  <c r="AE26" i="11" s="1"/>
  <c r="AF26" i="11" s="1"/>
  <c r="AG26" i="11" s="1"/>
  <c r="AH26" i="11" s="1"/>
  <c r="AI26" i="11" s="1"/>
  <c r="AJ26" i="11" s="1"/>
  <c r="AK26" i="11" s="1"/>
  <c r="AL26" i="11" s="1"/>
  <c r="AM26" i="11" s="1"/>
  <c r="S28" i="24"/>
  <c r="S36" i="24" s="1"/>
  <c r="S28" i="8"/>
  <c r="S36" i="8" s="1"/>
  <c r="AB41" i="22"/>
  <c r="AC41" i="22" s="1"/>
  <c r="AD41" i="22" s="1"/>
  <c r="AE41" i="22" s="1"/>
  <c r="AA83" i="22"/>
  <c r="S41" i="24"/>
  <c r="T41" i="24" s="1"/>
  <c r="U41" i="24" s="1"/>
  <c r="V41" i="24" s="1"/>
  <c r="W41" i="24" s="1"/>
  <c r="X41" i="24" s="1"/>
  <c r="Y41" i="24" s="1"/>
  <c r="Z41" i="24" s="1"/>
  <c r="AA41" i="24" s="1"/>
  <c r="S26" i="22"/>
  <c r="T26" i="22" s="1"/>
  <c r="U26" i="22" s="1"/>
  <c r="V26" i="22" s="1"/>
  <c r="W26" i="22" s="1"/>
  <c r="X26" i="22" s="1"/>
  <c r="Y26" i="22" s="1"/>
  <c r="Z26" i="22" s="1"/>
  <c r="AA26" i="22" s="1"/>
  <c r="AB26" i="22" s="1"/>
  <c r="AC26" i="22" s="1"/>
  <c r="AD26" i="22" s="1"/>
  <c r="AE26" i="22" s="1"/>
  <c r="AF26" i="22" s="1"/>
  <c r="AG26" i="22" s="1"/>
  <c r="AH26" i="22" s="1"/>
  <c r="AI26" i="22" s="1"/>
  <c r="AJ26" i="22" s="1"/>
  <c r="AK26" i="22" s="1"/>
  <c r="AL26" i="22" s="1"/>
  <c r="AM26" i="22" s="1"/>
  <c r="R30" i="26"/>
  <c r="S18" i="8"/>
  <c r="S18" i="24"/>
  <c r="S26" i="24"/>
  <c r="T26" i="24" s="1"/>
  <c r="U26" i="24" s="1"/>
  <c r="V26" i="24" s="1"/>
  <c r="W26" i="24" s="1"/>
  <c r="X26" i="24" s="1"/>
  <c r="Y26" i="24" s="1"/>
  <c r="Z26" i="24" s="1"/>
  <c r="AA26" i="24" s="1"/>
  <c r="AB26" i="24" s="1"/>
  <c r="AC26" i="24" s="1"/>
  <c r="AD26" i="24" s="1"/>
  <c r="AE26" i="24" s="1"/>
  <c r="AF26" i="24" s="1"/>
  <c r="AG26" i="24" s="1"/>
  <c r="AH26" i="24" s="1"/>
  <c r="AI26" i="24" s="1"/>
  <c r="AJ26" i="24" s="1"/>
  <c r="AK26" i="24" s="1"/>
  <c r="AL26" i="24" s="1"/>
  <c r="AM26" i="24" s="1"/>
  <c r="S30" i="24"/>
  <c r="S30" i="22"/>
  <c r="T13" i="22" s="1"/>
  <c r="T14" i="22" s="1"/>
  <c r="T17" i="22" s="1"/>
  <c r="T30" i="22" s="1"/>
  <c r="U13" i="22" s="1"/>
  <c r="U14" i="22" s="1"/>
  <c r="U17" i="22" s="1"/>
  <c r="U30" i="22" s="1"/>
  <c r="V13" i="22" s="1"/>
  <c r="V14" i="22" s="1"/>
  <c r="V17" i="22" s="1"/>
  <c r="V30" i="22" s="1"/>
  <c r="W13" i="22" s="1"/>
  <c r="W14" i="22" s="1"/>
  <c r="W17" i="22" s="1"/>
  <c r="W30" i="22" s="1"/>
  <c r="X13" i="22" s="1"/>
  <c r="X14" i="22" s="1"/>
  <c r="X17" i="22" s="1"/>
  <c r="X30" i="22" s="1"/>
  <c r="Y13" i="22" s="1"/>
  <c r="Y14" i="22" s="1"/>
  <c r="Y17" i="22" s="1"/>
  <c r="Y30" i="22" s="1"/>
  <c r="Z13" i="22" s="1"/>
  <c r="Z14" i="22" s="1"/>
  <c r="Z17" i="22" s="1"/>
  <c r="Z30" i="22" s="1"/>
  <c r="AA13" i="22" s="1"/>
  <c r="AA14" i="22" s="1"/>
  <c r="AA17" i="22" s="1"/>
  <c r="AA30" i="22" s="1"/>
  <c r="S18" i="25"/>
  <c r="R18" i="12"/>
  <c r="R30" i="21"/>
  <c r="S26" i="25"/>
  <c r="T26" i="25" s="1"/>
  <c r="U26" i="25" s="1"/>
  <c r="V26" i="25" s="1"/>
  <c r="W26" i="25" s="1"/>
  <c r="X26" i="25" s="1"/>
  <c r="Y26" i="25" s="1"/>
  <c r="Z26" i="25" s="1"/>
  <c r="AA26" i="25" s="1"/>
  <c r="AB26" i="25" s="1"/>
  <c r="AC26" i="25" s="1"/>
  <c r="AD26" i="25" s="1"/>
  <c r="AE26" i="25" s="1"/>
  <c r="AF26" i="25" s="1"/>
  <c r="AG26" i="25" s="1"/>
  <c r="AH26" i="25" s="1"/>
  <c r="AI26" i="25" s="1"/>
  <c r="AJ26" i="25" s="1"/>
  <c r="AK26" i="25" s="1"/>
  <c r="AL26" i="25" s="1"/>
  <c r="AM26" i="25" s="1"/>
  <c r="S30" i="8"/>
  <c r="R19" i="26"/>
  <c r="R28" i="2"/>
  <c r="R36" i="2" s="1"/>
  <c r="R42" i="2" s="1"/>
  <c r="R28" i="12"/>
  <c r="R28" i="21"/>
  <c r="S26" i="8"/>
  <c r="T26" i="8" s="1"/>
  <c r="U26" i="8" s="1"/>
  <c r="V26" i="8" s="1"/>
  <c r="W26" i="8" s="1"/>
  <c r="X26" i="8" s="1"/>
  <c r="Y26" i="8" s="1"/>
  <c r="Z26" i="8" s="1"/>
  <c r="AA26" i="8" s="1"/>
  <c r="AB26" i="8" s="1"/>
  <c r="AC26" i="8" s="1"/>
  <c r="AD26" i="8" s="1"/>
  <c r="AE26" i="8" s="1"/>
  <c r="AF26" i="8" s="1"/>
  <c r="AG26" i="8" s="1"/>
  <c r="AH26" i="8" s="1"/>
  <c r="AI26" i="8" s="1"/>
  <c r="AJ26" i="8" s="1"/>
  <c r="AK26" i="8" s="1"/>
  <c r="AL26" i="8" s="1"/>
  <c r="AM26" i="8" s="1"/>
  <c r="S26" i="9"/>
  <c r="T26" i="9" s="1"/>
  <c r="U26" i="9" s="1"/>
  <c r="V26" i="9" s="1"/>
  <c r="W26" i="9" s="1"/>
  <c r="X26" i="9" s="1"/>
  <c r="Y26" i="9" s="1"/>
  <c r="Z26" i="9" s="1"/>
  <c r="AA26" i="9" s="1"/>
  <c r="AB26" i="9" s="1"/>
  <c r="AC26" i="9" s="1"/>
  <c r="AD26" i="9" s="1"/>
  <c r="AE26" i="9" s="1"/>
  <c r="AF26" i="9" s="1"/>
  <c r="AG26" i="9" s="1"/>
  <c r="AH26" i="9" s="1"/>
  <c r="AI26" i="9" s="1"/>
  <c r="AJ26" i="9" s="1"/>
  <c r="AK26" i="9" s="1"/>
  <c r="AL26" i="9" s="1"/>
  <c r="AM26" i="9" s="1"/>
  <c r="S18" i="9"/>
  <c r="R18" i="23"/>
  <c r="S19" i="25"/>
  <c r="R30" i="12"/>
  <c r="R19" i="21"/>
  <c r="R28" i="23"/>
  <c r="S41" i="9"/>
  <c r="T41" i="9" s="1"/>
  <c r="U41" i="9" s="1"/>
  <c r="V41" i="9" s="1"/>
  <c r="W41" i="9" s="1"/>
  <c r="X41" i="9" s="1"/>
  <c r="Y41" i="9" s="1"/>
  <c r="Z41" i="9" s="1"/>
  <c r="AA41" i="9" s="1"/>
  <c r="S41" i="25"/>
  <c r="T41" i="25" s="1"/>
  <c r="U41" i="25" s="1"/>
  <c r="V41" i="25" s="1"/>
  <c r="W41" i="25" s="1"/>
  <c r="X41" i="25" s="1"/>
  <c r="Y41" i="25" s="1"/>
  <c r="Z41" i="25" s="1"/>
  <c r="AA41" i="25" s="1"/>
  <c r="R36" i="22"/>
  <c r="R42" i="22" s="1"/>
  <c r="S28" i="22"/>
  <c r="R18" i="2"/>
  <c r="S26" i="1"/>
  <c r="T26" i="1" s="1"/>
  <c r="U26" i="1" s="1"/>
  <c r="V26" i="1" s="1"/>
  <c r="W26" i="1" s="1"/>
  <c r="X26" i="1" s="1"/>
  <c r="Y26" i="1" s="1"/>
  <c r="Z26" i="1" s="1"/>
  <c r="AA26" i="1" s="1"/>
  <c r="AB26" i="1" s="1"/>
  <c r="AC26" i="1" s="1"/>
  <c r="AD26" i="1" s="1"/>
  <c r="AE26" i="1" s="1"/>
  <c r="AF26" i="1" s="1"/>
  <c r="AG26" i="1" s="1"/>
  <c r="AH26" i="1" s="1"/>
  <c r="AI26" i="1" s="1"/>
  <c r="AJ26" i="1" s="1"/>
  <c r="AK26" i="1" s="1"/>
  <c r="AL26" i="1" s="1"/>
  <c r="AM26" i="1" s="1"/>
  <c r="S30" i="25"/>
  <c r="T13" i="25" s="1"/>
  <c r="T14" i="25" s="1"/>
  <c r="T17" i="25" s="1"/>
  <c r="T30" i="25" s="1"/>
  <c r="U13" i="25" s="1"/>
  <c r="U14" i="25" s="1"/>
  <c r="U17" i="25" s="1"/>
  <c r="U30" i="25" s="1"/>
  <c r="V13" i="25" s="1"/>
  <c r="V14" i="25" s="1"/>
  <c r="V17" i="25" s="1"/>
  <c r="V30" i="25" s="1"/>
  <c r="W13" i="25" s="1"/>
  <c r="W14" i="25" s="1"/>
  <c r="W17" i="25" s="1"/>
  <c r="W30" i="25" s="1"/>
  <c r="X13" i="25" s="1"/>
  <c r="X14" i="25" s="1"/>
  <c r="X17" i="25" s="1"/>
  <c r="X30" i="25" s="1"/>
  <c r="Y13" i="25" s="1"/>
  <c r="Y14" i="25" s="1"/>
  <c r="Y17" i="25" s="1"/>
  <c r="Y30" i="25" s="1"/>
  <c r="Z13" i="25" s="1"/>
  <c r="Z14" i="25" s="1"/>
  <c r="Z17" i="25" s="1"/>
  <c r="Z30" i="25" s="1"/>
  <c r="AA13" i="25" s="1"/>
  <c r="AA14" i="25" s="1"/>
  <c r="AA17" i="25" s="1"/>
  <c r="AA30" i="25" s="1"/>
  <c r="R42" i="24"/>
  <c r="S41" i="11"/>
  <c r="T41" i="11" s="1"/>
  <c r="U41" i="11" s="1"/>
  <c r="V41" i="11" s="1"/>
  <c r="W41" i="11" s="1"/>
  <c r="X41" i="11" s="1"/>
  <c r="Y41" i="11" s="1"/>
  <c r="Z41" i="11" s="1"/>
  <c r="AA41" i="11" s="1"/>
  <c r="R30" i="2"/>
  <c r="S30" i="11"/>
  <c r="T13" i="11" s="1"/>
  <c r="T14" i="11" s="1"/>
  <c r="T17" i="11" s="1"/>
  <c r="T30" i="11" s="1"/>
  <c r="U13" i="11" s="1"/>
  <c r="U14" i="11" s="1"/>
  <c r="U17" i="11" s="1"/>
  <c r="U30" i="11" s="1"/>
  <c r="V13" i="11" s="1"/>
  <c r="V14" i="11" s="1"/>
  <c r="V17" i="11" s="1"/>
  <c r="V30" i="11" s="1"/>
  <c r="W13" i="11" s="1"/>
  <c r="W14" i="11" s="1"/>
  <c r="W17" i="11" s="1"/>
  <c r="W30" i="11" s="1"/>
  <c r="X13" i="11" s="1"/>
  <c r="X14" i="11" s="1"/>
  <c r="X17" i="11" s="1"/>
  <c r="X30" i="11" s="1"/>
  <c r="Y13" i="11" s="1"/>
  <c r="Y14" i="11" s="1"/>
  <c r="Y17" i="11" s="1"/>
  <c r="Y30" i="11" s="1"/>
  <c r="Z13" i="11" s="1"/>
  <c r="Z14" i="11" s="1"/>
  <c r="Z17" i="11" s="1"/>
  <c r="Z30" i="11" s="1"/>
  <c r="AA13" i="11" s="1"/>
  <c r="AA14" i="11" s="1"/>
  <c r="AA17" i="11" s="1"/>
  <c r="AA30" i="11" s="1"/>
  <c r="S36" i="25"/>
  <c r="S19" i="24"/>
  <c r="R36" i="9"/>
  <c r="R42" i="9" s="1"/>
  <c r="S28" i="9"/>
  <c r="S19" i="8"/>
  <c r="S19" i="22"/>
  <c r="S18" i="22"/>
  <c r="S41" i="8"/>
  <c r="T41" i="8" s="1"/>
  <c r="U41" i="8" s="1"/>
  <c r="V41" i="8" s="1"/>
  <c r="W41" i="8" s="1"/>
  <c r="X41" i="8" s="1"/>
  <c r="Y41" i="8" s="1"/>
  <c r="Z41" i="8" s="1"/>
  <c r="AA41" i="8" s="1"/>
  <c r="S41" i="1"/>
  <c r="T41" i="1" s="1"/>
  <c r="U41" i="1" s="1"/>
  <c r="V41" i="1" s="1"/>
  <c r="W41" i="1" s="1"/>
  <c r="X41" i="1" s="1"/>
  <c r="Y41" i="1" s="1"/>
  <c r="Z41" i="1" s="1"/>
  <c r="AA41" i="1" s="1"/>
  <c r="R30" i="23"/>
  <c r="S13" i="23" s="1"/>
  <c r="S14" i="23" s="1"/>
  <c r="S17" i="23" s="1"/>
  <c r="S25" i="23" s="1"/>
  <c r="R36" i="11"/>
  <c r="R42" i="11" s="1"/>
  <c r="S28" i="11"/>
  <c r="R42" i="8"/>
  <c r="S30" i="9"/>
  <c r="T13" i="9" s="1"/>
  <c r="T14" i="9" s="1"/>
  <c r="T17" i="9" s="1"/>
  <c r="T30" i="9" s="1"/>
  <c r="U13" i="9" s="1"/>
  <c r="U14" i="9" s="1"/>
  <c r="U17" i="9" s="1"/>
  <c r="U30" i="9" s="1"/>
  <c r="V13" i="9" s="1"/>
  <c r="V14" i="9" s="1"/>
  <c r="V17" i="9" s="1"/>
  <c r="V30" i="9" s="1"/>
  <c r="W13" i="9" s="1"/>
  <c r="W14" i="9" s="1"/>
  <c r="W17" i="9" s="1"/>
  <c r="W30" i="9" s="1"/>
  <c r="X13" i="9" s="1"/>
  <c r="X14" i="9" s="1"/>
  <c r="X17" i="9" s="1"/>
  <c r="X30" i="9" s="1"/>
  <c r="Y13" i="9" s="1"/>
  <c r="Y14" i="9" s="1"/>
  <c r="Y17" i="9" s="1"/>
  <c r="Y30" i="9" s="1"/>
  <c r="Z13" i="9" s="1"/>
  <c r="Z14" i="9" s="1"/>
  <c r="Z17" i="9" s="1"/>
  <c r="Z30" i="9" s="1"/>
  <c r="AA13" i="9" s="1"/>
  <c r="AA14" i="9" s="1"/>
  <c r="AA17" i="9" s="1"/>
  <c r="AA30" i="9" s="1"/>
  <c r="S18" i="11"/>
  <c r="AQ4" i="22"/>
  <c r="AQ4" i="26"/>
  <c r="AQ4" i="12"/>
  <c r="AQ4" i="25"/>
  <c r="AQ4" i="11"/>
  <c r="AQ4" i="24"/>
  <c r="AQ4" i="9"/>
  <c r="AQ4" i="23"/>
  <c r="AQ4" i="8"/>
  <c r="AQ4" i="2"/>
  <c r="AQ4" i="1"/>
  <c r="AQ4" i="21"/>
  <c r="BV80" i="21"/>
  <c r="BW80" i="21" s="1"/>
  <c r="BV79" i="21"/>
  <c r="BW79" i="21" s="1"/>
  <c r="BQ80" i="12"/>
  <c r="BR80" i="12" s="1"/>
  <c r="BS80" i="12" s="1"/>
  <c r="BT80" i="12" s="1"/>
  <c r="BU80" i="12" s="1"/>
  <c r="BQ82" i="2"/>
  <c r="BQ81" i="24"/>
  <c r="BR81" i="24" s="1"/>
  <c r="BS81" i="24" s="1"/>
  <c r="BT81" i="24" s="1"/>
  <c r="BU81" i="24" s="1"/>
  <c r="BQ81" i="9"/>
  <c r="BR81" i="9" s="1"/>
  <c r="BS81" i="9" s="1"/>
  <c r="BT81" i="9" s="1"/>
  <c r="BU81" i="9" s="1"/>
  <c r="BQ82" i="26"/>
  <c r="BQ82" i="12"/>
  <c r="BQ80" i="9"/>
  <c r="BR80" i="9" s="1"/>
  <c r="BS80" i="9" s="1"/>
  <c r="BT80" i="9" s="1"/>
  <c r="BU80" i="9" s="1"/>
  <c r="BQ80" i="26"/>
  <c r="BR80" i="26" s="1"/>
  <c r="BS80" i="26" s="1"/>
  <c r="BT80" i="26" s="1"/>
  <c r="BU80" i="26" s="1"/>
  <c r="AQ4" i="16"/>
  <c r="CB51" i="24"/>
  <c r="BT56" i="25"/>
  <c r="BT58" i="25" s="1"/>
  <c r="BU51" i="25"/>
  <c r="BV51" i="12"/>
  <c r="BT51" i="1"/>
  <c r="BT57" i="1" s="1"/>
  <c r="BS56" i="1"/>
  <c r="BS58" i="1" s="1"/>
  <c r="BU52" i="8"/>
  <c r="BT56" i="8"/>
  <c r="BT58" i="8" s="1"/>
  <c r="BT56" i="22"/>
  <c r="BT58" i="22" s="1"/>
  <c r="BU51" i="22"/>
  <c r="BR51" i="26"/>
  <c r="BR57" i="26" s="1"/>
  <c r="BQ56" i="26"/>
  <c r="BQ58" i="26" s="1"/>
  <c r="BQ31" i="26" s="1"/>
  <c r="BR52" i="24"/>
  <c r="BR57" i="24" s="1"/>
  <c r="BQ56" i="24"/>
  <c r="BQ58" i="24" s="1"/>
  <c r="BQ31" i="24" s="1"/>
  <c r="BR52" i="12"/>
  <c r="BR57" i="12" s="1"/>
  <c r="BQ56" i="12"/>
  <c r="BQ58" i="12" s="1"/>
  <c r="BQ31" i="12" s="1"/>
  <c r="CG51" i="8"/>
  <c r="BR51" i="9"/>
  <c r="BR57" i="9" s="1"/>
  <c r="BQ56" i="9"/>
  <c r="BQ58" i="9" s="1"/>
  <c r="BQ31" i="9" s="1"/>
  <c r="BW51" i="21"/>
  <c r="BV57" i="21"/>
  <c r="BV58" i="21" s="1"/>
  <c r="BV31" i="21" s="1"/>
  <c r="BR56" i="2"/>
  <c r="BR58" i="2" s="1"/>
  <c r="BS51" i="2"/>
  <c r="BS57" i="2" s="1"/>
  <c r="BT51" i="23"/>
  <c r="BT57" i="23" s="1"/>
  <c r="BS56" i="23"/>
  <c r="BS58" i="23" s="1"/>
  <c r="BT56" i="11"/>
  <c r="BT58" i="11" s="1"/>
  <c r="BU51" i="11"/>
  <c r="AW86" i="23"/>
  <c r="AW87" i="23" s="1"/>
  <c r="BE86" i="25"/>
  <c r="BE87" i="25" s="1"/>
  <c r="BE86" i="11"/>
  <c r="BE87" i="11" s="1"/>
  <c r="BB86" i="9"/>
  <c r="BB87" i="9" s="1"/>
  <c r="S18" i="1" l="1"/>
  <c r="S28" i="1"/>
  <c r="S36" i="1" s="1"/>
  <c r="S42" i="1" s="1"/>
  <c r="R36" i="1"/>
  <c r="R42" i="1" s="1"/>
  <c r="S30" i="1"/>
  <c r="T13" i="1" s="1"/>
  <c r="T14" i="1" s="1"/>
  <c r="T17" i="1" s="1"/>
  <c r="T30" i="1" s="1"/>
  <c r="U13" i="1" s="1"/>
  <c r="U14" i="1" s="1"/>
  <c r="U17" i="1" s="1"/>
  <c r="U30" i="1" s="1"/>
  <c r="V13" i="1" s="1"/>
  <c r="V14" i="1" s="1"/>
  <c r="V17" i="1" s="1"/>
  <c r="V30" i="1" s="1"/>
  <c r="W13" i="1" s="1"/>
  <c r="W14" i="1" s="1"/>
  <c r="W17" i="1" s="1"/>
  <c r="W30" i="1" s="1"/>
  <c r="X13" i="1" s="1"/>
  <c r="X14" i="1" s="1"/>
  <c r="X17" i="1" s="1"/>
  <c r="X30" i="1" s="1"/>
  <c r="Y13" i="1" s="1"/>
  <c r="Y14" i="1" s="1"/>
  <c r="Y17" i="1" s="1"/>
  <c r="Y30" i="1" s="1"/>
  <c r="Z13" i="1" s="1"/>
  <c r="Z14" i="1" s="1"/>
  <c r="Z17" i="1" s="1"/>
  <c r="Z30" i="1" s="1"/>
  <c r="AA13" i="1" s="1"/>
  <c r="AA14" i="1" s="1"/>
  <c r="AA17" i="1" s="1"/>
  <c r="AA30" i="1" s="1"/>
  <c r="AB13" i="1" s="1"/>
  <c r="AB14" i="1" s="1"/>
  <c r="AB17" i="1" s="1"/>
  <c r="AB30" i="1" s="1"/>
  <c r="AC13" i="1" s="1"/>
  <c r="AC14" i="1" s="1"/>
  <c r="AC17" i="1" s="1"/>
  <c r="AC30" i="1" s="1"/>
  <c r="AD13" i="1" s="1"/>
  <c r="AD14" i="1" s="1"/>
  <c r="AD17" i="1" s="1"/>
  <c r="AD30" i="1" s="1"/>
  <c r="AE13" i="1" s="1"/>
  <c r="AE14" i="1" s="1"/>
  <c r="AE17" i="1" s="1"/>
  <c r="AE30" i="1" s="1"/>
  <c r="AF13" i="1" s="1"/>
  <c r="AF14" i="1" s="1"/>
  <c r="AF17" i="1" s="1"/>
  <c r="AF30" i="1" s="1"/>
  <c r="AG13" i="1" s="1"/>
  <c r="AG14" i="1" s="1"/>
  <c r="AG17" i="1" s="1"/>
  <c r="AG30" i="1" s="1"/>
  <c r="DS59" i="1"/>
  <c r="DR60" i="1"/>
  <c r="S42" i="24"/>
  <c r="S42" i="25"/>
  <c r="T28" i="25"/>
  <c r="U28" i="25" s="1"/>
  <c r="T18" i="11"/>
  <c r="U18" i="11" s="1"/>
  <c r="V18" i="11" s="1"/>
  <c r="W18" i="11" s="1"/>
  <c r="X18" i="11" s="1"/>
  <c r="Y18" i="11" s="1"/>
  <c r="Z18" i="11" s="1"/>
  <c r="AA18" i="11" s="1"/>
  <c r="T18" i="22"/>
  <c r="U18" i="22" s="1"/>
  <c r="V18" i="22" s="1"/>
  <c r="W18" i="22" s="1"/>
  <c r="X18" i="22" s="1"/>
  <c r="Y18" i="22" s="1"/>
  <c r="Z18" i="22" s="1"/>
  <c r="AA18" i="22" s="1"/>
  <c r="T19" i="22"/>
  <c r="U19" i="22" s="1"/>
  <c r="V19" i="22" s="1"/>
  <c r="W19" i="22" s="1"/>
  <c r="X19" i="22" s="1"/>
  <c r="Y19" i="22" s="1"/>
  <c r="Z19" i="22" s="1"/>
  <c r="AA19" i="22" s="1"/>
  <c r="AB13" i="25"/>
  <c r="AB14" i="25" s="1"/>
  <c r="AB17" i="25" s="1"/>
  <c r="AB30" i="25" s="1"/>
  <c r="AC13" i="25" s="1"/>
  <c r="AC14" i="25" s="1"/>
  <c r="AC17" i="25" s="1"/>
  <c r="AC30" i="25" s="1"/>
  <c r="AD13" i="25" s="1"/>
  <c r="AD14" i="25" s="1"/>
  <c r="AD17" i="25" s="1"/>
  <c r="AD30" i="25" s="1"/>
  <c r="AE13" i="25" s="1"/>
  <c r="AE14" i="25" s="1"/>
  <c r="AE17" i="25" s="1"/>
  <c r="AE30" i="25" s="1"/>
  <c r="AF13" i="25" s="1"/>
  <c r="AF14" i="25" s="1"/>
  <c r="AF17" i="25" s="1"/>
  <c r="AF30" i="25" s="1"/>
  <c r="AG13" i="25" s="1"/>
  <c r="AG14" i="25" s="1"/>
  <c r="AG17" i="25" s="1"/>
  <c r="AG30" i="25" s="1"/>
  <c r="T18" i="1"/>
  <c r="U18" i="1" s="1"/>
  <c r="V18" i="1" s="1"/>
  <c r="T13" i="8"/>
  <c r="T14" i="8" s="1"/>
  <c r="T17" i="8" s="1"/>
  <c r="T30" i="8" s="1"/>
  <c r="S13" i="26"/>
  <c r="S14" i="26" s="1"/>
  <c r="S17" i="26" s="1"/>
  <c r="S13" i="12"/>
  <c r="S14" i="12" s="1"/>
  <c r="S17" i="12" s="1"/>
  <c r="S18" i="12" s="1"/>
  <c r="S36" i="9"/>
  <c r="S42" i="9" s="1"/>
  <c r="T28" i="9"/>
  <c r="T19" i="25"/>
  <c r="U19" i="25" s="1"/>
  <c r="V19" i="25" s="1"/>
  <c r="W19" i="25" s="1"/>
  <c r="X19" i="25" s="1"/>
  <c r="Y19" i="25" s="1"/>
  <c r="Z19" i="25" s="1"/>
  <c r="AA19" i="25" s="1"/>
  <c r="T19" i="9"/>
  <c r="U19" i="9" s="1"/>
  <c r="V19" i="9" s="1"/>
  <c r="W19" i="9" s="1"/>
  <c r="X19" i="9" s="1"/>
  <c r="Y19" i="9" s="1"/>
  <c r="Z19" i="9" s="1"/>
  <c r="AA19" i="9" s="1"/>
  <c r="AB13" i="9"/>
  <c r="AB14" i="9" s="1"/>
  <c r="AB17" i="9" s="1"/>
  <c r="AB30" i="9" s="1"/>
  <c r="AC13" i="9" s="1"/>
  <c r="AC14" i="9" s="1"/>
  <c r="AC17" i="9" s="1"/>
  <c r="AC30" i="9" s="1"/>
  <c r="AD13" i="9" s="1"/>
  <c r="AD14" i="9" s="1"/>
  <c r="AD17" i="9" s="1"/>
  <c r="AD30" i="9" s="1"/>
  <c r="AE13" i="9" s="1"/>
  <c r="AE14" i="9" s="1"/>
  <c r="AE17" i="9" s="1"/>
  <c r="AE30" i="9" s="1"/>
  <c r="AF13" i="9" s="1"/>
  <c r="AF14" i="9" s="1"/>
  <c r="AF17" i="9" s="1"/>
  <c r="AF30" i="9" s="1"/>
  <c r="S36" i="22"/>
  <c r="S42" i="22" s="1"/>
  <c r="T28" i="22"/>
  <c r="S18" i="23"/>
  <c r="S13" i="21"/>
  <c r="S14" i="21" s="1"/>
  <c r="S17" i="21" s="1"/>
  <c r="AB41" i="24"/>
  <c r="AC41" i="24" s="1"/>
  <c r="AD41" i="24" s="1"/>
  <c r="AE41" i="24" s="1"/>
  <c r="AA83" i="24"/>
  <c r="T18" i="9"/>
  <c r="U18" i="9" s="1"/>
  <c r="V18" i="9" s="1"/>
  <c r="W18" i="9" s="1"/>
  <c r="X18" i="9" s="1"/>
  <c r="Y18" i="9" s="1"/>
  <c r="Z18" i="9" s="1"/>
  <c r="AA18" i="9" s="1"/>
  <c r="T19" i="11"/>
  <c r="U19" i="11" s="1"/>
  <c r="V19" i="11" s="1"/>
  <c r="W19" i="11" s="1"/>
  <c r="X19" i="11" s="1"/>
  <c r="Y19" i="11" s="1"/>
  <c r="Z19" i="11" s="1"/>
  <c r="AA19" i="11" s="1"/>
  <c r="S36" i="11"/>
  <c r="S42" i="11" s="1"/>
  <c r="T28" i="11"/>
  <c r="AB41" i="25"/>
  <c r="AC41" i="25" s="1"/>
  <c r="AD41" i="25" s="1"/>
  <c r="AE41" i="25" s="1"/>
  <c r="AA83" i="25"/>
  <c r="T18" i="25"/>
  <c r="U18" i="25" s="1"/>
  <c r="V18" i="25" s="1"/>
  <c r="W18" i="25" s="1"/>
  <c r="X18" i="25" s="1"/>
  <c r="Y18" i="25" s="1"/>
  <c r="Z18" i="25" s="1"/>
  <c r="AA18" i="25" s="1"/>
  <c r="T36" i="25"/>
  <c r="AB41" i="9"/>
  <c r="AC41" i="9" s="1"/>
  <c r="AD41" i="9" s="1"/>
  <c r="AE41" i="9" s="1"/>
  <c r="AA83" i="9"/>
  <c r="AB13" i="22"/>
  <c r="AB14" i="22" s="1"/>
  <c r="AB17" i="22" s="1"/>
  <c r="AA84" i="22"/>
  <c r="AB83" i="22"/>
  <c r="AC83" i="22" s="1"/>
  <c r="AD83" i="22" s="1"/>
  <c r="AD84" i="22" s="1"/>
  <c r="S30" i="23"/>
  <c r="S26" i="23"/>
  <c r="T26" i="23" s="1"/>
  <c r="U26" i="23" s="1"/>
  <c r="V26" i="23" s="1"/>
  <c r="W26" i="23" s="1"/>
  <c r="X26" i="23" s="1"/>
  <c r="Y26" i="23" s="1"/>
  <c r="Z26" i="23" s="1"/>
  <c r="AA26" i="23" s="1"/>
  <c r="AB26" i="23" s="1"/>
  <c r="AC26" i="23" s="1"/>
  <c r="AD26" i="23" s="1"/>
  <c r="AE26" i="23" s="1"/>
  <c r="AF26" i="23" s="1"/>
  <c r="AG26" i="23" s="1"/>
  <c r="AH26" i="23" s="1"/>
  <c r="AI26" i="23" s="1"/>
  <c r="AJ26" i="23" s="1"/>
  <c r="AK26" i="23" s="1"/>
  <c r="AL26" i="23" s="1"/>
  <c r="AM26" i="23" s="1"/>
  <c r="S41" i="23"/>
  <c r="T41" i="23" s="1"/>
  <c r="U41" i="23" s="1"/>
  <c r="V41" i="23" s="1"/>
  <c r="W41" i="23" s="1"/>
  <c r="X41" i="23" s="1"/>
  <c r="Y41" i="23" s="1"/>
  <c r="Z41" i="23" s="1"/>
  <c r="AA41" i="23" s="1"/>
  <c r="AB13" i="11"/>
  <c r="AB14" i="11" s="1"/>
  <c r="AB17" i="11" s="1"/>
  <c r="R36" i="23"/>
  <c r="R42" i="23" s="1"/>
  <c r="S28" i="23"/>
  <c r="R36" i="21"/>
  <c r="R42" i="21" s="1"/>
  <c r="T13" i="24"/>
  <c r="T14" i="24" s="1"/>
  <c r="T17" i="24" s="1"/>
  <c r="T28" i="24" s="1"/>
  <c r="AF41" i="22"/>
  <c r="AG41" i="22" s="1"/>
  <c r="AE83" i="22"/>
  <c r="AA83" i="1"/>
  <c r="AB41" i="1"/>
  <c r="AC41" i="1" s="1"/>
  <c r="AD41" i="1" s="1"/>
  <c r="AE41" i="1" s="1"/>
  <c r="S13" i="2"/>
  <c r="S14" i="2" s="1"/>
  <c r="S17" i="2" s="1"/>
  <c r="S18" i="2" s="1"/>
  <c r="R36" i="12"/>
  <c r="R42" i="12" s="1"/>
  <c r="AB41" i="8"/>
  <c r="AC41" i="8" s="1"/>
  <c r="AD41" i="8" s="1"/>
  <c r="AE41" i="8" s="1"/>
  <c r="AA83" i="8"/>
  <c r="AB41" i="11"/>
  <c r="AC41" i="11" s="1"/>
  <c r="AD41" i="11" s="1"/>
  <c r="AE41" i="11" s="1"/>
  <c r="AA83" i="11"/>
  <c r="S42" i="8"/>
  <c r="S19" i="23"/>
  <c r="AR4" i="22"/>
  <c r="AR4" i="26"/>
  <c r="AR4" i="12"/>
  <c r="AR4" i="25"/>
  <c r="AR4" i="11"/>
  <c r="AR4" i="24"/>
  <c r="AR4" i="9"/>
  <c r="AR4" i="23"/>
  <c r="AR4" i="8"/>
  <c r="AR4" i="2"/>
  <c r="AR4" i="21"/>
  <c r="AR4" i="1"/>
  <c r="BV81" i="21"/>
  <c r="BQ82" i="9"/>
  <c r="BQ82" i="24"/>
  <c r="AR4" i="16"/>
  <c r="BV51" i="11"/>
  <c r="BV29" i="11" s="1"/>
  <c r="BU57" i="11"/>
  <c r="BU58" i="11" s="1"/>
  <c r="BU31" i="11" s="1"/>
  <c r="BT51" i="2"/>
  <c r="BT57" i="2" s="1"/>
  <c r="BS56" i="2"/>
  <c r="BS58" i="2" s="1"/>
  <c r="BU51" i="23"/>
  <c r="BT56" i="23"/>
  <c r="BT58" i="23" s="1"/>
  <c r="BX51" i="21"/>
  <c r="BX29" i="21" s="1"/>
  <c r="BX80" i="21" s="1"/>
  <c r="BY80" i="21" s="1"/>
  <c r="BZ80" i="21" s="1"/>
  <c r="BW57" i="21"/>
  <c r="BW58" i="21" s="1"/>
  <c r="BW31" i="21" s="1"/>
  <c r="CH51" i="8"/>
  <c r="BV51" i="22"/>
  <c r="BV29" i="22" s="1"/>
  <c r="BU57" i="22"/>
  <c r="BU58" i="22" s="1"/>
  <c r="BU31" i="22" s="1"/>
  <c r="BU57" i="25"/>
  <c r="BU58" i="25" s="1"/>
  <c r="BU31" i="25" s="1"/>
  <c r="BV51" i="25"/>
  <c r="BV29" i="25" s="1"/>
  <c r="BU51" i="1"/>
  <c r="BT56" i="1"/>
  <c r="BT58" i="1" s="1"/>
  <c r="BS51" i="9"/>
  <c r="BS57" i="9" s="1"/>
  <c r="BR56" i="9"/>
  <c r="BR58" i="9" s="1"/>
  <c r="BS52" i="12"/>
  <c r="BS57" i="12" s="1"/>
  <c r="BR56" i="12"/>
  <c r="BR58" i="12" s="1"/>
  <c r="BS52" i="24"/>
  <c r="BS57" i="24" s="1"/>
  <c r="BR56" i="24"/>
  <c r="BR58" i="24" s="1"/>
  <c r="BR56" i="26"/>
  <c r="BR58" i="26" s="1"/>
  <c r="BS51" i="26"/>
  <c r="BS57" i="26" s="1"/>
  <c r="BV52" i="8"/>
  <c r="BV29" i="8" s="1"/>
  <c r="BU57" i="8"/>
  <c r="BU58" i="8" s="1"/>
  <c r="BU31" i="8" s="1"/>
  <c r="BW51" i="12"/>
  <c r="CC51" i="24"/>
  <c r="BB86" i="1"/>
  <c r="BB87" i="1" s="1"/>
  <c r="T28" i="1" l="1"/>
  <c r="W18" i="1"/>
  <c r="X18" i="1" s="1"/>
  <c r="Y18" i="1" s="1"/>
  <c r="T19" i="1"/>
  <c r="U19" i="1" s="1"/>
  <c r="V19" i="1" s="1"/>
  <c r="W19" i="1" s="1"/>
  <c r="X19" i="1" s="1"/>
  <c r="Y19" i="1" s="1"/>
  <c r="Z19" i="1" s="1"/>
  <c r="AA19" i="1" s="1"/>
  <c r="AB19" i="1" s="1"/>
  <c r="AC19" i="1" s="1"/>
  <c r="AD19" i="1" s="1"/>
  <c r="AE19" i="1" s="1"/>
  <c r="AF19" i="1" s="1"/>
  <c r="AG19" i="1" s="1"/>
  <c r="Z18" i="1"/>
  <c r="AA18" i="1" s="1"/>
  <c r="DS60" i="1"/>
  <c r="DT59" i="1"/>
  <c r="T18" i="8"/>
  <c r="AB19" i="25"/>
  <c r="AC19" i="25" s="1"/>
  <c r="AD19" i="25" s="1"/>
  <c r="AE19" i="25" s="1"/>
  <c r="AF19" i="25" s="1"/>
  <c r="AG19" i="25" s="1"/>
  <c r="AB18" i="25"/>
  <c r="AC18" i="25" s="1"/>
  <c r="AD18" i="25" s="1"/>
  <c r="AE18" i="25" s="1"/>
  <c r="AF18" i="25" s="1"/>
  <c r="AG18" i="25" s="1"/>
  <c r="T42" i="25"/>
  <c r="AB18" i="11"/>
  <c r="AB19" i="11"/>
  <c r="AB30" i="11"/>
  <c r="AC13" i="11" s="1"/>
  <c r="AC14" i="11" s="1"/>
  <c r="AC17" i="11" s="1"/>
  <c r="AC30" i="11" s="1"/>
  <c r="AD13" i="11" s="1"/>
  <c r="AD14" i="11" s="1"/>
  <c r="AD17" i="11" s="1"/>
  <c r="AD30" i="11" s="1"/>
  <c r="AE13" i="11" s="1"/>
  <c r="AE14" i="11" s="1"/>
  <c r="AE17" i="11" s="1"/>
  <c r="AE30" i="11" s="1"/>
  <c r="AF13" i="11" s="1"/>
  <c r="AF14" i="11" s="1"/>
  <c r="AF17" i="11" s="1"/>
  <c r="T18" i="24"/>
  <c r="T30" i="24"/>
  <c r="U13" i="24" s="1"/>
  <c r="U14" i="24" s="1"/>
  <c r="U17" i="24" s="1"/>
  <c r="U30" i="24" s="1"/>
  <c r="AB19" i="9"/>
  <c r="AC19" i="9" s="1"/>
  <c r="AD19" i="9" s="1"/>
  <c r="AE19" i="9" s="1"/>
  <c r="AF19" i="9" s="1"/>
  <c r="AB18" i="9"/>
  <c r="AC18" i="9" s="1"/>
  <c r="AD18" i="9" s="1"/>
  <c r="AE18" i="9" s="1"/>
  <c r="AF18" i="9" s="1"/>
  <c r="AB19" i="22"/>
  <c r="U13" i="8"/>
  <c r="U14" i="8" s="1"/>
  <c r="U17" i="8" s="1"/>
  <c r="U18" i="8" s="1"/>
  <c r="AG13" i="9"/>
  <c r="AG14" i="9" s="1"/>
  <c r="AG17" i="9" s="1"/>
  <c r="AG30" i="9" s="1"/>
  <c r="AF41" i="8"/>
  <c r="AG41" i="8" s="1"/>
  <c r="AE83" i="8"/>
  <c r="S36" i="23"/>
  <c r="S42" i="23" s="1"/>
  <c r="AA84" i="9"/>
  <c r="AB83" i="9"/>
  <c r="AC83" i="9" s="1"/>
  <c r="AD83" i="9" s="1"/>
  <c r="AF41" i="9"/>
  <c r="AG41" i="9" s="1"/>
  <c r="AE83" i="9"/>
  <c r="T19" i="24"/>
  <c r="AB83" i="24"/>
  <c r="AC83" i="24" s="1"/>
  <c r="AD83" i="24" s="1"/>
  <c r="AA84" i="24"/>
  <c r="U28" i="9"/>
  <c r="T36" i="9"/>
  <c r="T42" i="9" s="1"/>
  <c r="AH13" i="1"/>
  <c r="AH14" i="1" s="1"/>
  <c r="AH17" i="1" s="1"/>
  <c r="AH30" i="1" s="1"/>
  <c r="AI13" i="1" s="1"/>
  <c r="AI14" i="1" s="1"/>
  <c r="AI17" i="1" s="1"/>
  <c r="AI30" i="1" s="1"/>
  <c r="S25" i="2"/>
  <c r="S19" i="2" s="1"/>
  <c r="V28" i="25"/>
  <c r="U36" i="25"/>
  <c r="AF41" i="24"/>
  <c r="AG41" i="24" s="1"/>
  <c r="AE83" i="24"/>
  <c r="S25" i="26"/>
  <c r="S30" i="26" s="1"/>
  <c r="S18" i="26"/>
  <c r="AA84" i="1"/>
  <c r="AB83" i="1"/>
  <c r="AC83" i="1" s="1"/>
  <c r="AD83" i="1" s="1"/>
  <c r="S25" i="21"/>
  <c r="S18" i="21"/>
  <c r="S25" i="12"/>
  <c r="S19" i="12" s="1"/>
  <c r="AF41" i="1"/>
  <c r="AG41" i="1" s="1"/>
  <c r="AE83" i="1"/>
  <c r="AE84" i="22"/>
  <c r="AF83" i="22"/>
  <c r="AF84" i="22" s="1"/>
  <c r="T13" i="23"/>
  <c r="T14" i="23" s="1"/>
  <c r="T17" i="23" s="1"/>
  <c r="T28" i="23" s="1"/>
  <c r="AA84" i="25"/>
  <c r="AB83" i="25"/>
  <c r="AC83" i="25" s="1"/>
  <c r="AD83" i="25" s="1"/>
  <c r="T19" i="8"/>
  <c r="T28" i="8"/>
  <c r="AB41" i="23"/>
  <c r="AC41" i="23" s="1"/>
  <c r="AD41" i="23" s="1"/>
  <c r="AE41" i="23" s="1"/>
  <c r="AA83" i="23"/>
  <c r="AB83" i="11"/>
  <c r="AC83" i="11" s="1"/>
  <c r="AA84" i="11"/>
  <c r="AH41" i="22"/>
  <c r="AI41" i="22" s="1"/>
  <c r="AG83" i="22"/>
  <c r="AF41" i="25"/>
  <c r="AG41" i="25" s="1"/>
  <c r="AE83" i="25"/>
  <c r="T36" i="22"/>
  <c r="T42" i="22" s="1"/>
  <c r="U28" i="22"/>
  <c r="T36" i="1"/>
  <c r="T42" i="1" s="1"/>
  <c r="U28" i="1"/>
  <c r="AB18" i="1"/>
  <c r="AC18" i="1" s="1"/>
  <c r="AD18" i="1" s="1"/>
  <c r="AE18" i="1" s="1"/>
  <c r="AF18" i="1" s="1"/>
  <c r="AG18" i="1" s="1"/>
  <c r="T36" i="11"/>
  <c r="T42" i="11" s="1"/>
  <c r="U28" i="11"/>
  <c r="AH13" i="25"/>
  <c r="AH14" i="25" s="1"/>
  <c r="AH17" i="25" s="1"/>
  <c r="AF41" i="11"/>
  <c r="AG41" i="11" s="1"/>
  <c r="AE83" i="11"/>
  <c r="AR18" i="16"/>
  <c r="AS7" i="12" s="1"/>
  <c r="AR17" i="16"/>
  <c r="AS7" i="25" s="1"/>
  <c r="AB83" i="8"/>
  <c r="AC83" i="8" s="1"/>
  <c r="AD83" i="8" s="1"/>
  <c r="AA84" i="8"/>
  <c r="T36" i="24"/>
  <c r="T42" i="24" s="1"/>
  <c r="AB30" i="22"/>
  <c r="AC13" i="22" s="1"/>
  <c r="AC14" i="22" s="1"/>
  <c r="AC17" i="22" s="1"/>
  <c r="AC30" i="22" s="1"/>
  <c r="AD13" i="22" s="1"/>
  <c r="AD14" i="22" s="1"/>
  <c r="AD17" i="22" s="1"/>
  <c r="AD30" i="22" s="1"/>
  <c r="AE13" i="22" s="1"/>
  <c r="AE14" i="22" s="1"/>
  <c r="AE17" i="22" s="1"/>
  <c r="AE30" i="22" s="1"/>
  <c r="AF13" i="22" s="1"/>
  <c r="AF14" i="22" s="1"/>
  <c r="AF17" i="22" s="1"/>
  <c r="AF30" i="22" s="1"/>
  <c r="AG13" i="22" s="1"/>
  <c r="AG14" i="22" s="1"/>
  <c r="AG17" i="22" s="1"/>
  <c r="AG30" i="22" s="1"/>
  <c r="AB18" i="22"/>
  <c r="AS4" i="22"/>
  <c r="AS4" i="26"/>
  <c r="AS4" i="12"/>
  <c r="AS4" i="25"/>
  <c r="AS4" i="11"/>
  <c r="AS4" i="24"/>
  <c r="AS4" i="9"/>
  <c r="AS4" i="23"/>
  <c r="AS4" i="8"/>
  <c r="AS4" i="2"/>
  <c r="AS4" i="1"/>
  <c r="AS4" i="21"/>
  <c r="CD51" i="24"/>
  <c r="BX81" i="21"/>
  <c r="BX79" i="21"/>
  <c r="BY79" i="21" s="1"/>
  <c r="BZ79" i="21" s="1"/>
  <c r="BV81" i="25"/>
  <c r="BW81" i="25" s="1"/>
  <c r="BV80" i="25"/>
  <c r="BW80" i="25" s="1"/>
  <c r="BV81" i="11"/>
  <c r="BW81" i="11" s="1"/>
  <c r="BV80" i="11"/>
  <c r="BW80" i="11" s="1"/>
  <c r="BV81" i="8"/>
  <c r="BW81" i="8" s="1"/>
  <c r="BV80" i="8"/>
  <c r="BW80" i="8" s="1"/>
  <c r="BV81" i="22"/>
  <c r="BW81" i="22" s="1"/>
  <c r="BV80" i="22"/>
  <c r="BW80" i="22" s="1"/>
  <c r="AS4" i="16"/>
  <c r="AR14" i="16" s="1"/>
  <c r="AS7" i="9" s="1"/>
  <c r="BX51" i="12"/>
  <c r="BT51" i="26"/>
  <c r="BT57" i="26" s="1"/>
  <c r="BS56" i="26"/>
  <c r="BS58" i="26" s="1"/>
  <c r="BT51" i="9"/>
  <c r="BT57" i="9" s="1"/>
  <c r="BS56" i="9"/>
  <c r="BS58" i="9" s="1"/>
  <c r="CI51" i="8"/>
  <c r="BU57" i="23"/>
  <c r="BU58" i="23" s="1"/>
  <c r="BU31" i="23" s="1"/>
  <c r="BV51" i="23"/>
  <c r="BV29" i="23" s="1"/>
  <c r="BT56" i="2"/>
  <c r="BT58" i="2" s="1"/>
  <c r="BU51" i="2"/>
  <c r="BT52" i="12"/>
  <c r="BT57" i="12" s="1"/>
  <c r="BS56" i="12"/>
  <c r="BS58" i="12" s="1"/>
  <c r="BV51" i="1"/>
  <c r="BV29" i="1" s="1"/>
  <c r="BU57" i="1"/>
  <c r="BU58" i="1" s="1"/>
  <c r="BU31" i="1" s="1"/>
  <c r="BW51" i="22"/>
  <c r="BV57" i="22"/>
  <c r="BV58" i="22" s="1"/>
  <c r="BV31" i="22" s="1"/>
  <c r="BX57" i="21"/>
  <c r="BX58" i="21" s="1"/>
  <c r="BX31" i="21" s="1"/>
  <c r="BY51" i="21"/>
  <c r="BW51" i="11"/>
  <c r="BV57" i="11"/>
  <c r="BV58" i="11" s="1"/>
  <c r="BV31" i="11" s="1"/>
  <c r="CE51" i="24"/>
  <c r="BW52" i="8"/>
  <c r="BV57" i="8"/>
  <c r="BV58" i="8" s="1"/>
  <c r="BV31" i="8" s="1"/>
  <c r="BT52" i="24"/>
  <c r="BT57" i="24" s="1"/>
  <c r="BS56" i="24"/>
  <c r="BS58" i="24" s="1"/>
  <c r="BV57" i="25"/>
  <c r="BV58" i="25" s="1"/>
  <c r="BV31" i="25" s="1"/>
  <c r="BW51" i="25"/>
  <c r="AH18" i="1" l="1"/>
  <c r="AR16" i="16"/>
  <c r="AS7" i="11" s="1"/>
  <c r="DT60" i="1"/>
  <c r="DU59" i="1"/>
  <c r="U19" i="8"/>
  <c r="AR10" i="16"/>
  <c r="AS7" i="2" s="1"/>
  <c r="AC18" i="11"/>
  <c r="AR12" i="16"/>
  <c r="AS7" i="8" s="1"/>
  <c r="AR8" i="16"/>
  <c r="AS7" i="1" s="1"/>
  <c r="AR19" i="16"/>
  <c r="AS7" i="26" s="1"/>
  <c r="U42" i="25"/>
  <c r="AH18" i="25"/>
  <c r="AH30" i="25"/>
  <c r="AI13" i="25" s="1"/>
  <c r="AI14" i="25" s="1"/>
  <c r="AI17" i="25" s="1"/>
  <c r="AI30" i="25" s="1"/>
  <c r="AJ13" i="25" s="1"/>
  <c r="AJ14" i="25" s="1"/>
  <c r="AJ17" i="25" s="1"/>
  <c r="AJ30" i="25" s="1"/>
  <c r="AK13" i="25" s="1"/>
  <c r="AK14" i="25" s="1"/>
  <c r="AK17" i="25" s="1"/>
  <c r="AK30" i="25" s="1"/>
  <c r="AL13" i="25" s="1"/>
  <c r="AL14" i="25" s="1"/>
  <c r="AL17" i="25" s="1"/>
  <c r="AL30" i="25" s="1"/>
  <c r="AM13" i="25" s="1"/>
  <c r="AM14" i="25" s="1"/>
  <c r="AM17" i="25" s="1"/>
  <c r="AM30" i="25" s="1"/>
  <c r="AN13" i="25" s="1"/>
  <c r="AD18" i="11"/>
  <c r="AE18" i="11" s="1"/>
  <c r="AF18" i="11" s="1"/>
  <c r="AC19" i="11"/>
  <c r="AD19" i="11" s="1"/>
  <c r="AE19" i="11" s="1"/>
  <c r="AF19" i="11" s="1"/>
  <c r="T18" i="23"/>
  <c r="AH19" i="1"/>
  <c r="AI19" i="1" s="1"/>
  <c r="V13" i="24"/>
  <c r="V14" i="24" s="1"/>
  <c r="V17" i="24" s="1"/>
  <c r="V30" i="24" s="1"/>
  <c r="AJ13" i="1"/>
  <c r="AJ14" i="1" s="1"/>
  <c r="AJ17" i="1" s="1"/>
  <c r="AJ30" i="1" s="1"/>
  <c r="AS25" i="9"/>
  <c r="AS10" i="9"/>
  <c r="AS12" i="9" s="1"/>
  <c r="T13" i="26"/>
  <c r="T14" i="26" s="1"/>
  <c r="T17" i="26" s="1"/>
  <c r="T30" i="26" s="1"/>
  <c r="T36" i="23"/>
  <c r="T42" i="23" s="1"/>
  <c r="AH13" i="9"/>
  <c r="AH14" i="9" s="1"/>
  <c r="AH17" i="9" s="1"/>
  <c r="AH30" i="9" s="1"/>
  <c r="AI13" i="9" s="1"/>
  <c r="AI14" i="9" s="1"/>
  <c r="AI17" i="9" s="1"/>
  <c r="AI30" i="9" s="1"/>
  <c r="AJ13" i="9" s="1"/>
  <c r="AJ14" i="9" s="1"/>
  <c r="AJ17" i="9" s="1"/>
  <c r="AJ30" i="9" s="1"/>
  <c r="AK13" i="9" s="1"/>
  <c r="AK14" i="9" s="1"/>
  <c r="AK17" i="9" s="1"/>
  <c r="AK30" i="9" s="1"/>
  <c r="AL13" i="9" s="1"/>
  <c r="AL14" i="9" s="1"/>
  <c r="AL17" i="9" s="1"/>
  <c r="AL30" i="9" s="1"/>
  <c r="U28" i="24"/>
  <c r="AS25" i="11"/>
  <c r="AS10" i="11"/>
  <c r="AS12" i="11" s="1"/>
  <c r="AI18" i="1"/>
  <c r="AJ18" i="1" s="1"/>
  <c r="AF41" i="23"/>
  <c r="AG41" i="23" s="1"/>
  <c r="AE83" i="23"/>
  <c r="AH41" i="1"/>
  <c r="AI41" i="1" s="1"/>
  <c r="AG83" i="1"/>
  <c r="AG19" i="9"/>
  <c r="AH13" i="22"/>
  <c r="AH14" i="22" s="1"/>
  <c r="AH17" i="22" s="1"/>
  <c r="AH30" i="22" s="1"/>
  <c r="U36" i="1"/>
  <c r="U42" i="1" s="1"/>
  <c r="V28" i="1"/>
  <c r="T36" i="8"/>
  <c r="T42" i="8" s="1"/>
  <c r="U28" i="8"/>
  <c r="AE84" i="24"/>
  <c r="AF83" i="24"/>
  <c r="AF84" i="24" s="1"/>
  <c r="AF30" i="11"/>
  <c r="AS25" i="8"/>
  <c r="AS10" i="8"/>
  <c r="AS12" i="8" s="1"/>
  <c r="S41" i="12"/>
  <c r="T41" i="12" s="1"/>
  <c r="U41" i="12" s="1"/>
  <c r="V41" i="12" s="1"/>
  <c r="W41" i="12" s="1"/>
  <c r="X41" i="12" s="1"/>
  <c r="Y41" i="12" s="1"/>
  <c r="Z41" i="12" s="1"/>
  <c r="AA41" i="12" s="1"/>
  <c r="S26" i="12"/>
  <c r="T26" i="12" s="1"/>
  <c r="U26" i="12" s="1"/>
  <c r="V26" i="12" s="1"/>
  <c r="W26" i="12" s="1"/>
  <c r="X26" i="12" s="1"/>
  <c r="Y26" i="12" s="1"/>
  <c r="Z26" i="12" s="1"/>
  <c r="AA26" i="12" s="1"/>
  <c r="AB26" i="12" s="1"/>
  <c r="AC26" i="12" s="1"/>
  <c r="AD26" i="12" s="1"/>
  <c r="AE26" i="12" s="1"/>
  <c r="AF26" i="12" s="1"/>
  <c r="AG26" i="12" s="1"/>
  <c r="AH26" i="12" s="1"/>
  <c r="AI26" i="12" s="1"/>
  <c r="AJ26" i="12" s="1"/>
  <c r="AK26" i="12" s="1"/>
  <c r="AL26" i="12" s="1"/>
  <c r="AM26" i="12" s="1"/>
  <c r="S30" i="12"/>
  <c r="T13" i="12" s="1"/>
  <c r="T14" i="12" s="1"/>
  <c r="T17" i="12" s="1"/>
  <c r="T19" i="12" s="1"/>
  <c r="S28" i="12"/>
  <c r="AH41" i="24"/>
  <c r="AI41" i="24" s="1"/>
  <c r="AG83" i="24"/>
  <c r="AE84" i="8"/>
  <c r="AF83" i="8"/>
  <c r="AS25" i="2"/>
  <c r="AS10" i="2"/>
  <c r="AS12" i="2" s="1"/>
  <c r="U36" i="22"/>
  <c r="U42" i="22" s="1"/>
  <c r="V28" i="22"/>
  <c r="U19" i="24"/>
  <c r="AH41" i="8"/>
  <c r="AI41" i="8" s="1"/>
  <c r="AG83" i="8"/>
  <c r="AH83" i="8" s="1"/>
  <c r="AS25" i="1"/>
  <c r="AS10" i="1"/>
  <c r="AS12" i="1" s="1"/>
  <c r="AF83" i="11"/>
  <c r="S26" i="21"/>
  <c r="T26" i="21" s="1"/>
  <c r="U26" i="21" s="1"/>
  <c r="V26" i="21" s="1"/>
  <c r="W26" i="21" s="1"/>
  <c r="X26" i="21" s="1"/>
  <c r="Y26" i="21" s="1"/>
  <c r="Z26" i="21" s="1"/>
  <c r="AA26" i="21" s="1"/>
  <c r="AB26" i="21" s="1"/>
  <c r="AC26" i="21" s="1"/>
  <c r="AD26" i="21" s="1"/>
  <c r="AE26" i="21" s="1"/>
  <c r="AF26" i="21" s="1"/>
  <c r="AG26" i="21" s="1"/>
  <c r="AH26" i="21" s="1"/>
  <c r="AI26" i="21" s="1"/>
  <c r="AJ26" i="21" s="1"/>
  <c r="AK26" i="21" s="1"/>
  <c r="AL26" i="21" s="1"/>
  <c r="AM26" i="21" s="1"/>
  <c r="S41" i="21"/>
  <c r="T41" i="21" s="1"/>
  <c r="U41" i="21" s="1"/>
  <c r="V41" i="21" s="1"/>
  <c r="W41" i="21" s="1"/>
  <c r="X41" i="21" s="1"/>
  <c r="Y41" i="21" s="1"/>
  <c r="Z41" i="21" s="1"/>
  <c r="AA41" i="21" s="1"/>
  <c r="S30" i="21"/>
  <c r="S19" i="21"/>
  <c r="S28" i="21"/>
  <c r="W28" i="25"/>
  <c r="V36" i="25"/>
  <c r="AF83" i="9"/>
  <c r="AF84" i="9" s="1"/>
  <c r="AE84" i="9"/>
  <c r="AH41" i="11"/>
  <c r="AI41" i="11" s="1"/>
  <c r="AG83" i="11"/>
  <c r="AE84" i="25"/>
  <c r="AF83" i="25"/>
  <c r="AF84" i="25" s="1"/>
  <c r="AH41" i="9"/>
  <c r="AI41" i="9" s="1"/>
  <c r="AG83" i="9"/>
  <c r="AH41" i="25"/>
  <c r="AI41" i="25" s="1"/>
  <c r="AG83" i="25"/>
  <c r="S28" i="2"/>
  <c r="S41" i="2"/>
  <c r="T41" i="2" s="1"/>
  <c r="U41" i="2" s="1"/>
  <c r="V41" i="2" s="1"/>
  <c r="W41" i="2" s="1"/>
  <c r="X41" i="2" s="1"/>
  <c r="Y41" i="2" s="1"/>
  <c r="Z41" i="2" s="1"/>
  <c r="AA41" i="2" s="1"/>
  <c r="S26" i="2"/>
  <c r="T26" i="2" s="1"/>
  <c r="U26" i="2" s="1"/>
  <c r="V26" i="2" s="1"/>
  <c r="W26" i="2" s="1"/>
  <c r="X26" i="2" s="1"/>
  <c r="Y26" i="2" s="1"/>
  <c r="Z26" i="2" s="1"/>
  <c r="AA26" i="2" s="1"/>
  <c r="AB26" i="2" s="1"/>
  <c r="AC26" i="2" s="1"/>
  <c r="AD26" i="2" s="1"/>
  <c r="AE26" i="2" s="1"/>
  <c r="AF26" i="2" s="1"/>
  <c r="AG26" i="2" s="1"/>
  <c r="AH26" i="2" s="1"/>
  <c r="AI26" i="2" s="1"/>
  <c r="AJ26" i="2" s="1"/>
  <c r="AK26" i="2" s="1"/>
  <c r="AL26" i="2" s="1"/>
  <c r="AM26" i="2" s="1"/>
  <c r="S30" i="2"/>
  <c r="AH19" i="25"/>
  <c r="AS25" i="26"/>
  <c r="AS10" i="26"/>
  <c r="AS12" i="26" s="1"/>
  <c r="AS25" i="25"/>
  <c r="AS10" i="25"/>
  <c r="AS12" i="25" s="1"/>
  <c r="AM19" i="16"/>
  <c r="AN7" i="26" s="1"/>
  <c r="AM10" i="16"/>
  <c r="AN7" i="2" s="1"/>
  <c r="AM12" i="16"/>
  <c r="AN7" i="8" s="1"/>
  <c r="AM14" i="16"/>
  <c r="AN7" i="9" s="1"/>
  <c r="AM16" i="16"/>
  <c r="AN7" i="11" s="1"/>
  <c r="AM18" i="16"/>
  <c r="AN7" i="12" s="1"/>
  <c r="AM8" i="16"/>
  <c r="AN7" i="1" s="1"/>
  <c r="AM9" i="16"/>
  <c r="AN7" i="21" s="1"/>
  <c r="AM11" i="16"/>
  <c r="AN7" i="22" s="1"/>
  <c r="AM13" i="16"/>
  <c r="AN7" i="23" s="1"/>
  <c r="AM15" i="16"/>
  <c r="AN7" i="24" s="1"/>
  <c r="AM17" i="16"/>
  <c r="AN7" i="25" s="1"/>
  <c r="AN16" i="16"/>
  <c r="AO7" i="11" s="1"/>
  <c r="AN18" i="16"/>
  <c r="AO7" i="12" s="1"/>
  <c r="AN9" i="16"/>
  <c r="AO7" i="21" s="1"/>
  <c r="AN11" i="16"/>
  <c r="AO7" i="22" s="1"/>
  <c r="AN13" i="16"/>
  <c r="AO7" i="23" s="1"/>
  <c r="AN15" i="16"/>
  <c r="AO7" i="24" s="1"/>
  <c r="AN17" i="16"/>
  <c r="AO7" i="25" s="1"/>
  <c r="AN19" i="16"/>
  <c r="AO7" i="26" s="1"/>
  <c r="AN8" i="16"/>
  <c r="AO7" i="1" s="1"/>
  <c r="AN10" i="16"/>
  <c r="AO7" i="2" s="1"/>
  <c r="AN12" i="16"/>
  <c r="AO7" i="8" s="1"/>
  <c r="AN14" i="16"/>
  <c r="AO7" i="9" s="1"/>
  <c r="AO9" i="16"/>
  <c r="AP7" i="21" s="1"/>
  <c r="AO15" i="16"/>
  <c r="AP7" i="24" s="1"/>
  <c r="AO10" i="16"/>
  <c r="AP7" i="2" s="1"/>
  <c r="AO16" i="16"/>
  <c r="AP7" i="11" s="1"/>
  <c r="AO18" i="16"/>
  <c r="AP7" i="12" s="1"/>
  <c r="AO11" i="16"/>
  <c r="AP7" i="22" s="1"/>
  <c r="AO17" i="16"/>
  <c r="AP7" i="25" s="1"/>
  <c r="AO12" i="16"/>
  <c r="AP7" i="8" s="1"/>
  <c r="AO13" i="16"/>
  <c r="AP7" i="23" s="1"/>
  <c r="AO19" i="16"/>
  <c r="AP7" i="26" s="1"/>
  <c r="AO14" i="16"/>
  <c r="AP7" i="9" s="1"/>
  <c r="AO8" i="16"/>
  <c r="AP7" i="1" s="1"/>
  <c r="AP18" i="16"/>
  <c r="AQ7" i="12" s="1"/>
  <c r="AP9" i="16"/>
  <c r="AQ7" i="21" s="1"/>
  <c r="AP11" i="16"/>
  <c r="AQ7" i="22" s="1"/>
  <c r="AP13" i="16"/>
  <c r="AQ7" i="23" s="1"/>
  <c r="AP15" i="16"/>
  <c r="AQ7" i="24" s="1"/>
  <c r="AP17" i="16"/>
  <c r="AQ7" i="25" s="1"/>
  <c r="AP19" i="16"/>
  <c r="AQ7" i="26" s="1"/>
  <c r="AP8" i="16"/>
  <c r="AQ7" i="1" s="1"/>
  <c r="AP10" i="16"/>
  <c r="AQ7" i="2" s="1"/>
  <c r="AP12" i="16"/>
  <c r="AQ7" i="8" s="1"/>
  <c r="AP14" i="16"/>
  <c r="AQ7" i="9" s="1"/>
  <c r="AP16" i="16"/>
  <c r="AQ7" i="11" s="1"/>
  <c r="AQ10" i="16"/>
  <c r="AR7" i="2" s="1"/>
  <c r="AQ16" i="16"/>
  <c r="AR7" i="11" s="1"/>
  <c r="AQ11" i="16"/>
  <c r="AR7" i="22" s="1"/>
  <c r="AQ17" i="16"/>
  <c r="AR7" i="25" s="1"/>
  <c r="AQ12" i="16"/>
  <c r="AR7" i="8" s="1"/>
  <c r="AQ18" i="16"/>
  <c r="AR7" i="12" s="1"/>
  <c r="AQ13" i="16"/>
  <c r="AR7" i="23" s="1"/>
  <c r="AQ19" i="16"/>
  <c r="AR7" i="26" s="1"/>
  <c r="AQ14" i="16"/>
  <c r="AR7" i="9" s="1"/>
  <c r="AQ8" i="16"/>
  <c r="AR7" i="1" s="1"/>
  <c r="AQ9" i="16"/>
  <c r="AR7" i="21" s="1"/>
  <c r="AQ15" i="16"/>
  <c r="AR7" i="24" s="1"/>
  <c r="AR15" i="16"/>
  <c r="AS7" i="24" s="1"/>
  <c r="AG84" i="22"/>
  <c r="AH83" i="22"/>
  <c r="T30" i="23"/>
  <c r="AG18" i="9"/>
  <c r="U30" i="8"/>
  <c r="V13" i="8" s="1"/>
  <c r="V14" i="8" s="1"/>
  <c r="V17" i="8" s="1"/>
  <c r="V30" i="8" s="1"/>
  <c r="W13" i="8" s="1"/>
  <c r="W14" i="8" s="1"/>
  <c r="W17" i="8" s="1"/>
  <c r="W30" i="8" s="1"/>
  <c r="X13" i="8" s="1"/>
  <c r="X14" i="8" s="1"/>
  <c r="X17" i="8" s="1"/>
  <c r="X30" i="8" s="1"/>
  <c r="Y13" i="8" s="1"/>
  <c r="Y14" i="8" s="1"/>
  <c r="Y17" i="8" s="1"/>
  <c r="Y30" i="8" s="1"/>
  <c r="Z13" i="8" s="1"/>
  <c r="Z14" i="8" s="1"/>
  <c r="Z17" i="8" s="1"/>
  <c r="Z30" i="8" s="1"/>
  <c r="AA13" i="8" s="1"/>
  <c r="AA14" i="8" s="1"/>
  <c r="AA17" i="8" s="1"/>
  <c r="AA30" i="8" s="1"/>
  <c r="AR13" i="16"/>
  <c r="AS7" i="23" s="1"/>
  <c r="V28" i="11"/>
  <c r="U36" i="11"/>
  <c r="U42" i="11" s="1"/>
  <c r="AJ41" i="22"/>
  <c r="AK41" i="22" s="1"/>
  <c r="AL41" i="22" s="1"/>
  <c r="AM41" i="22" s="1"/>
  <c r="AI83" i="22"/>
  <c r="U18" i="24"/>
  <c r="AR11" i="16"/>
  <c r="AS7" i="22" s="1"/>
  <c r="T19" i="23"/>
  <c r="AC18" i="22"/>
  <c r="AD18" i="22" s="1"/>
  <c r="AE18" i="22" s="1"/>
  <c r="AF18" i="22" s="1"/>
  <c r="AG18" i="22" s="1"/>
  <c r="AR9" i="16"/>
  <c r="AS7" i="21" s="1"/>
  <c r="AC84" i="11"/>
  <c r="AD83" i="11"/>
  <c r="AE84" i="11" s="1"/>
  <c r="V28" i="9"/>
  <c r="U36" i="9"/>
  <c r="U42" i="9" s="1"/>
  <c r="AC19" i="22"/>
  <c r="AD19" i="22" s="1"/>
  <c r="AE19" i="22" s="1"/>
  <c r="AF19" i="22" s="1"/>
  <c r="AG19" i="22" s="1"/>
  <c r="AS25" i="12"/>
  <c r="AS10" i="12"/>
  <c r="AS12" i="12" s="1"/>
  <c r="AB83" i="23"/>
  <c r="AC83" i="23" s="1"/>
  <c r="AD83" i="23" s="1"/>
  <c r="AA84" i="23"/>
  <c r="AF83" i="1"/>
  <c r="AE84" i="1"/>
  <c r="S28" i="26"/>
  <c r="S36" i="26" s="1"/>
  <c r="S42" i="26" s="1"/>
  <c r="S41" i="26"/>
  <c r="T41" i="26" s="1"/>
  <c r="U41" i="26" s="1"/>
  <c r="V41" i="26" s="1"/>
  <c r="W41" i="26" s="1"/>
  <c r="X41" i="26" s="1"/>
  <c r="Y41" i="26" s="1"/>
  <c r="Z41" i="26" s="1"/>
  <c r="AA41" i="26" s="1"/>
  <c r="S26" i="26"/>
  <c r="T26" i="26" s="1"/>
  <c r="U26" i="26" s="1"/>
  <c r="V26" i="26" s="1"/>
  <c r="W26" i="26" s="1"/>
  <c r="X26" i="26" s="1"/>
  <c r="Y26" i="26" s="1"/>
  <c r="Z26" i="26" s="1"/>
  <c r="AA26" i="26" s="1"/>
  <c r="AB26" i="26" s="1"/>
  <c r="AC26" i="26" s="1"/>
  <c r="AD26" i="26" s="1"/>
  <c r="AE26" i="26" s="1"/>
  <c r="AF26" i="26" s="1"/>
  <c r="AG26" i="26" s="1"/>
  <c r="AH26" i="26" s="1"/>
  <c r="AI26" i="26" s="1"/>
  <c r="AJ26" i="26" s="1"/>
  <c r="AK26" i="26" s="1"/>
  <c r="AL26" i="26" s="1"/>
  <c r="AM26" i="26" s="1"/>
  <c r="S19" i="26"/>
  <c r="AT4" i="22"/>
  <c r="AT4" i="26"/>
  <c r="AT4" i="12"/>
  <c r="AT4" i="25"/>
  <c r="AT4" i="11"/>
  <c r="AT4" i="24"/>
  <c r="AT4" i="9"/>
  <c r="AT4" i="23"/>
  <c r="AT4" i="8"/>
  <c r="AT4" i="2"/>
  <c r="AT4" i="21"/>
  <c r="AT4" i="1"/>
  <c r="CF51" i="24"/>
  <c r="CG51" i="24" s="1"/>
  <c r="BV82" i="25"/>
  <c r="BV82" i="8"/>
  <c r="BV81" i="1"/>
  <c r="BW81" i="1" s="1"/>
  <c r="BV80" i="1"/>
  <c r="BW80" i="1" s="1"/>
  <c r="BV82" i="22"/>
  <c r="BV82" i="11"/>
  <c r="BV81" i="23"/>
  <c r="BW81" i="23" s="1"/>
  <c r="BV80" i="23"/>
  <c r="BW80" i="23" s="1"/>
  <c r="AT4" i="16"/>
  <c r="BT56" i="24"/>
  <c r="BT58" i="24" s="1"/>
  <c r="BU52" i="24"/>
  <c r="BW51" i="1"/>
  <c r="BV57" i="1"/>
  <c r="BV58" i="1" s="1"/>
  <c r="BV31" i="1" s="1"/>
  <c r="BV51" i="2"/>
  <c r="BV29" i="2" s="1"/>
  <c r="BU57" i="2"/>
  <c r="BU58" i="2" s="1"/>
  <c r="BU31" i="2" s="1"/>
  <c r="CJ51" i="8"/>
  <c r="BX52" i="8"/>
  <c r="BX29" i="8" s="1"/>
  <c r="BW57" i="8"/>
  <c r="BW58" i="8" s="1"/>
  <c r="BW31" i="8" s="1"/>
  <c r="BW57" i="11"/>
  <c r="BW58" i="11" s="1"/>
  <c r="BW31" i="11" s="1"/>
  <c r="BX51" i="11"/>
  <c r="BX29" i="11" s="1"/>
  <c r="BX80" i="11" s="1"/>
  <c r="BY80" i="11" s="1"/>
  <c r="BZ80" i="11" s="1"/>
  <c r="BX51" i="22"/>
  <c r="BX29" i="22" s="1"/>
  <c r="BW57" i="22"/>
  <c r="BW58" i="22" s="1"/>
  <c r="BW31" i="22" s="1"/>
  <c r="BU52" i="12"/>
  <c r="BT56" i="12"/>
  <c r="BT58" i="12" s="1"/>
  <c r="BW51" i="23"/>
  <c r="BV57" i="23"/>
  <c r="BV58" i="23" s="1"/>
  <c r="BV31" i="23" s="1"/>
  <c r="BX51" i="25"/>
  <c r="BX29" i="25" s="1"/>
  <c r="BX81" i="25" s="1"/>
  <c r="BY81" i="25" s="1"/>
  <c r="BZ81" i="25" s="1"/>
  <c r="BW57" i="25"/>
  <c r="BW58" i="25" s="1"/>
  <c r="BW31" i="25" s="1"/>
  <c r="BT56" i="26"/>
  <c r="BT58" i="26" s="1"/>
  <c r="BU51" i="26"/>
  <c r="BY57" i="21"/>
  <c r="BY58" i="21" s="1"/>
  <c r="BY31" i="21" s="1"/>
  <c r="BZ51" i="21"/>
  <c r="BU51" i="9"/>
  <c r="BT56" i="9"/>
  <c r="BT58" i="9" s="1"/>
  <c r="BY51" i="12"/>
  <c r="DV59" i="1" l="1"/>
  <c r="DU60" i="1"/>
  <c r="AH19" i="22"/>
  <c r="V19" i="24"/>
  <c r="T19" i="26"/>
  <c r="T18" i="26"/>
  <c r="AI19" i="25"/>
  <c r="AJ19" i="25" s="1"/>
  <c r="AK19" i="25" s="1"/>
  <c r="AL19" i="25" s="1"/>
  <c r="AM19" i="25" s="1"/>
  <c r="AI18" i="25"/>
  <c r="AJ18" i="25" s="1"/>
  <c r="AK18" i="25" s="1"/>
  <c r="AL18" i="25" s="1"/>
  <c r="AM18" i="25" s="1"/>
  <c r="V42" i="25"/>
  <c r="V18" i="24"/>
  <c r="AH18" i="9"/>
  <c r="AI18" i="9" s="1"/>
  <c r="AJ18" i="9" s="1"/>
  <c r="AK18" i="9" s="1"/>
  <c r="AL18" i="9" s="1"/>
  <c r="AM18" i="9" s="1"/>
  <c r="AG84" i="8"/>
  <c r="AH18" i="22"/>
  <c r="AJ19" i="1"/>
  <c r="AM13" i="9"/>
  <c r="AM14" i="9" s="1"/>
  <c r="AM17" i="9" s="1"/>
  <c r="AM30" i="9" s="1"/>
  <c r="AN13" i="9" s="1"/>
  <c r="AI13" i="22"/>
  <c r="AI14" i="22" s="1"/>
  <c r="AI17" i="22" s="1"/>
  <c r="U13" i="26"/>
  <c r="U14" i="26" s="1"/>
  <c r="U17" i="26" s="1"/>
  <c r="U30" i="26" s="1"/>
  <c r="AK13" i="1"/>
  <c r="AK14" i="1" s="1"/>
  <c r="AK17" i="1" s="1"/>
  <c r="AK18" i="1" s="1"/>
  <c r="W13" i="24"/>
  <c r="W14" i="24" s="1"/>
  <c r="W17" i="24" s="1"/>
  <c r="W30" i="24" s="1"/>
  <c r="AR25" i="21"/>
  <c r="AR10" i="21"/>
  <c r="AR12" i="21" s="1"/>
  <c r="AQ25" i="9"/>
  <c r="AQ10" i="9"/>
  <c r="AQ12" i="9" s="1"/>
  <c r="AP25" i="9"/>
  <c r="AP10" i="9"/>
  <c r="AP12" i="9" s="1"/>
  <c r="AO25" i="8"/>
  <c r="AO35" i="8"/>
  <c r="AO39" i="8" s="1"/>
  <c r="AP39" i="8" s="1"/>
  <c r="AQ39" i="8" s="1"/>
  <c r="AR39" i="8" s="1"/>
  <c r="AS39" i="8" s="1"/>
  <c r="AT39" i="8" s="1"/>
  <c r="AO10" i="8"/>
  <c r="AO12" i="8" s="1"/>
  <c r="U19" i="26"/>
  <c r="V36" i="9"/>
  <c r="V42" i="9" s="1"/>
  <c r="W28" i="9"/>
  <c r="AR25" i="1"/>
  <c r="AR10" i="1"/>
  <c r="AR12" i="1" s="1"/>
  <c r="AQ25" i="8"/>
  <c r="AQ10" i="8"/>
  <c r="AQ12" i="8" s="1"/>
  <c r="AP25" i="26"/>
  <c r="AP10" i="26"/>
  <c r="AP12" i="26" s="1"/>
  <c r="AO35" i="2"/>
  <c r="AO39" i="2" s="1"/>
  <c r="AP39" i="2" s="1"/>
  <c r="AQ39" i="2" s="1"/>
  <c r="AR39" i="2" s="1"/>
  <c r="AS39" i="2" s="1"/>
  <c r="AT39" i="2" s="1"/>
  <c r="AO25" i="2"/>
  <c r="AO10" i="2"/>
  <c r="AO12" i="2" s="1"/>
  <c r="AN25" i="23"/>
  <c r="AN26" i="23" s="1"/>
  <c r="AN10" i="23"/>
  <c r="AN12" i="23" s="1"/>
  <c r="AB41" i="21"/>
  <c r="AC41" i="21" s="1"/>
  <c r="AD41" i="21" s="1"/>
  <c r="AE41" i="21" s="1"/>
  <c r="AA82" i="21"/>
  <c r="V36" i="22"/>
  <c r="V42" i="22" s="1"/>
  <c r="W28" i="22"/>
  <c r="V19" i="8"/>
  <c r="W19" i="8" s="1"/>
  <c r="X19" i="8" s="1"/>
  <c r="Y19" i="8" s="1"/>
  <c r="Z19" i="8" s="1"/>
  <c r="AA19" i="8" s="1"/>
  <c r="AH19" i="9"/>
  <c r="AI19" i="9" s="1"/>
  <c r="AJ19" i="9" s="1"/>
  <c r="AK19" i="9" s="1"/>
  <c r="AL19" i="9" s="1"/>
  <c r="AR25" i="9"/>
  <c r="AR10" i="9"/>
  <c r="AR12" i="9" s="1"/>
  <c r="AQ25" i="2"/>
  <c r="AQ10" i="2"/>
  <c r="AQ12" i="2" s="1"/>
  <c r="AP25" i="23"/>
  <c r="AP10" i="23"/>
  <c r="AP12" i="23" s="1"/>
  <c r="AO35" i="1"/>
  <c r="AO39" i="1" s="1"/>
  <c r="AP39" i="1" s="1"/>
  <c r="AQ39" i="1" s="1"/>
  <c r="AR39" i="1" s="1"/>
  <c r="AS39" i="1" s="1"/>
  <c r="AT39" i="1" s="1"/>
  <c r="AO25" i="1"/>
  <c r="AO10" i="1"/>
  <c r="AO12" i="1" s="1"/>
  <c r="AN25" i="22"/>
  <c r="AN26" i="22" s="1"/>
  <c r="AN10" i="22"/>
  <c r="AN12" i="22" s="1"/>
  <c r="AB41" i="26"/>
  <c r="AC41" i="26" s="1"/>
  <c r="AD41" i="26" s="1"/>
  <c r="AE41" i="26" s="1"/>
  <c r="AA83" i="26"/>
  <c r="V36" i="11"/>
  <c r="V42" i="11" s="1"/>
  <c r="W28" i="11"/>
  <c r="AR25" i="26"/>
  <c r="AR10" i="26"/>
  <c r="AR12" i="26" s="1"/>
  <c r="AQ25" i="1"/>
  <c r="AQ10" i="1"/>
  <c r="AQ12" i="1" s="1"/>
  <c r="AP25" i="8"/>
  <c r="AP10" i="8"/>
  <c r="AP12" i="8" s="1"/>
  <c r="AO25" i="26"/>
  <c r="AO35" i="26"/>
  <c r="AO39" i="26" s="1"/>
  <c r="AP39" i="26" s="1"/>
  <c r="AQ39" i="26" s="1"/>
  <c r="AR39" i="26" s="1"/>
  <c r="AS39" i="26" s="1"/>
  <c r="AT39" i="26" s="1"/>
  <c r="AU39" i="26" s="1"/>
  <c r="AV39" i="26" s="1"/>
  <c r="AW39" i="26" s="1"/>
  <c r="AX39" i="26" s="1"/>
  <c r="AY39" i="26" s="1"/>
  <c r="AO10" i="26"/>
  <c r="AO12" i="26" s="1"/>
  <c r="AN25" i="21"/>
  <c r="AN26" i="21" s="1"/>
  <c r="AN10" i="21"/>
  <c r="AN12" i="21" s="1"/>
  <c r="AG84" i="1"/>
  <c r="AH83" i="1"/>
  <c r="AS25" i="23"/>
  <c r="AS10" i="23"/>
  <c r="AS12" i="23" s="1"/>
  <c r="AR25" i="23"/>
  <c r="AR10" i="23"/>
  <c r="AR12" i="23" s="1"/>
  <c r="AQ25" i="26"/>
  <c r="AQ10" i="26"/>
  <c r="AQ12" i="26" s="1"/>
  <c r="AP25" i="25"/>
  <c r="AP10" i="25"/>
  <c r="AP12" i="25" s="1"/>
  <c r="AO25" i="25"/>
  <c r="AO35" i="25"/>
  <c r="AO39" i="25" s="1"/>
  <c r="AP39" i="25" s="1"/>
  <c r="AQ39" i="25" s="1"/>
  <c r="AR39" i="25" s="1"/>
  <c r="AS39" i="25" s="1"/>
  <c r="AT39" i="25" s="1"/>
  <c r="AO10" i="25"/>
  <c r="AO12" i="25" s="1"/>
  <c r="AN25" i="1"/>
  <c r="AN26" i="1" s="1"/>
  <c r="AN10" i="1"/>
  <c r="AN12" i="1" s="1"/>
  <c r="T13" i="2"/>
  <c r="T14" i="2" s="1"/>
  <c r="T17" i="2" s="1"/>
  <c r="T30" i="2" s="1"/>
  <c r="U13" i="2" s="1"/>
  <c r="U14" i="2" s="1"/>
  <c r="U17" i="2" s="1"/>
  <c r="U30" i="2" s="1"/>
  <c r="V13" i="2" s="1"/>
  <c r="V14" i="2" s="1"/>
  <c r="V17" i="2" s="1"/>
  <c r="V30" i="2" s="1"/>
  <c r="W13" i="2" s="1"/>
  <c r="W14" i="2" s="1"/>
  <c r="W17" i="2" s="1"/>
  <c r="W30" i="2" s="1"/>
  <c r="AG84" i="11"/>
  <c r="AH83" i="11"/>
  <c r="AG13" i="11"/>
  <c r="AG14" i="11" s="1"/>
  <c r="AG17" i="11" s="1"/>
  <c r="AG30" i="11" s="1"/>
  <c r="AJ41" i="1"/>
  <c r="AK41" i="1" s="1"/>
  <c r="AL41" i="1" s="1"/>
  <c r="AM41" i="1" s="1"/>
  <c r="AI83" i="1"/>
  <c r="AB13" i="8"/>
  <c r="AB14" i="8" s="1"/>
  <c r="AB17" i="8" s="1"/>
  <c r="AB30" i="8" s="1"/>
  <c r="AC13" i="8" s="1"/>
  <c r="AC14" i="8" s="1"/>
  <c r="AC17" i="8" s="1"/>
  <c r="AC30" i="8" s="1"/>
  <c r="AD13" i="8" s="1"/>
  <c r="AD14" i="8" s="1"/>
  <c r="AD17" i="8" s="1"/>
  <c r="AD30" i="8" s="1"/>
  <c r="AE13" i="8" s="1"/>
  <c r="AE14" i="8" s="1"/>
  <c r="AE17" i="8" s="1"/>
  <c r="AE30" i="8" s="1"/>
  <c r="AF13" i="8" s="1"/>
  <c r="AF14" i="8" s="1"/>
  <c r="AF17" i="8" s="1"/>
  <c r="AF30" i="8" s="1"/>
  <c r="AR25" i="12"/>
  <c r="AR10" i="12"/>
  <c r="AR12" i="12" s="1"/>
  <c r="AQ25" i="25"/>
  <c r="AQ10" i="25"/>
  <c r="AQ12" i="25" s="1"/>
  <c r="AP25" i="22"/>
  <c r="AP10" i="22"/>
  <c r="AP12" i="22" s="1"/>
  <c r="AO25" i="24"/>
  <c r="AO35" i="24"/>
  <c r="AO39" i="24" s="1"/>
  <c r="AP39" i="24" s="1"/>
  <c r="AQ39" i="24" s="1"/>
  <c r="AR39" i="24" s="1"/>
  <c r="AS39" i="24" s="1"/>
  <c r="AT39" i="24" s="1"/>
  <c r="AO10" i="24"/>
  <c r="AO12" i="24" s="1"/>
  <c r="AN25" i="12"/>
  <c r="AN26" i="12" s="1"/>
  <c r="AN10" i="12"/>
  <c r="AN12" i="12" s="1"/>
  <c r="AJ41" i="11"/>
  <c r="AK41" i="11" s="1"/>
  <c r="AL41" i="11" s="1"/>
  <c r="AM41" i="11" s="1"/>
  <c r="AI83" i="11"/>
  <c r="AE84" i="23"/>
  <c r="AF83" i="23"/>
  <c r="T28" i="26"/>
  <c r="AO25" i="23"/>
  <c r="AO35" i="23"/>
  <c r="AO39" i="23" s="1"/>
  <c r="AP39" i="23" s="1"/>
  <c r="AQ39" i="23" s="1"/>
  <c r="AR39" i="23" s="1"/>
  <c r="AS39" i="23" s="1"/>
  <c r="AT39" i="23" s="1"/>
  <c r="AO10" i="23"/>
  <c r="AO12" i="23" s="1"/>
  <c r="AB41" i="2"/>
  <c r="AC41" i="2" s="1"/>
  <c r="AD41" i="2" s="1"/>
  <c r="AE41" i="2" s="1"/>
  <c r="AA83" i="2"/>
  <c r="AH41" i="23"/>
  <c r="AI41" i="23" s="1"/>
  <c r="AG83" i="23"/>
  <c r="AP25" i="12"/>
  <c r="AP10" i="12"/>
  <c r="AP12" i="12" s="1"/>
  <c r="U13" i="23"/>
  <c r="U14" i="23" s="1"/>
  <c r="U17" i="23" s="1"/>
  <c r="U30" i="23" s="1"/>
  <c r="V13" i="23" s="1"/>
  <c r="V14" i="23" s="1"/>
  <c r="V17" i="23" s="1"/>
  <c r="V30" i="23" s="1"/>
  <c r="AR25" i="25"/>
  <c r="AR10" i="25"/>
  <c r="AR12" i="25" s="1"/>
  <c r="AQ25" i="23"/>
  <c r="AQ10" i="23"/>
  <c r="AQ12" i="23" s="1"/>
  <c r="AP25" i="11"/>
  <c r="AP10" i="11"/>
  <c r="AP12" i="11" s="1"/>
  <c r="AO35" i="22"/>
  <c r="AO39" i="22" s="1"/>
  <c r="AP39" i="22" s="1"/>
  <c r="AQ39" i="22" s="1"/>
  <c r="AR39" i="22" s="1"/>
  <c r="AS39" i="22" s="1"/>
  <c r="AT39" i="22" s="1"/>
  <c r="AO25" i="22"/>
  <c r="AO10" i="22"/>
  <c r="AO12" i="22" s="1"/>
  <c r="AN25" i="9"/>
  <c r="AN26" i="9" s="1"/>
  <c r="AN10" i="9"/>
  <c r="AN12" i="9" s="1"/>
  <c r="S36" i="2"/>
  <c r="S42" i="2" s="1"/>
  <c r="AG84" i="24"/>
  <c r="AH83" i="24"/>
  <c r="U36" i="8"/>
  <c r="U42" i="8" s="1"/>
  <c r="V28" i="8"/>
  <c r="AR25" i="8"/>
  <c r="AR10" i="8"/>
  <c r="AR12" i="8" s="1"/>
  <c r="AN25" i="11"/>
  <c r="AN26" i="11" s="1"/>
  <c r="AN10" i="11"/>
  <c r="AN12" i="11" s="1"/>
  <c r="AS25" i="22"/>
  <c r="AS10" i="22"/>
  <c r="AS12" i="22" s="1"/>
  <c r="AR25" i="22"/>
  <c r="AR10" i="22"/>
  <c r="AR12" i="22" s="1"/>
  <c r="AQ25" i="22"/>
  <c r="AQ10" i="22"/>
  <c r="AQ12" i="22" s="1"/>
  <c r="AP25" i="2"/>
  <c r="AP10" i="2"/>
  <c r="AP12" i="2" s="1"/>
  <c r="AO25" i="21"/>
  <c r="AO35" i="21"/>
  <c r="AO39" i="21" s="1"/>
  <c r="AP39" i="21" s="1"/>
  <c r="AQ39" i="21" s="1"/>
  <c r="AR39" i="21" s="1"/>
  <c r="AS39" i="21" s="1"/>
  <c r="AT39" i="21" s="1"/>
  <c r="AO10" i="21"/>
  <c r="AO12" i="21" s="1"/>
  <c r="AN25" i="8"/>
  <c r="AN26" i="8" s="1"/>
  <c r="AN10" i="8"/>
  <c r="AN12" i="8" s="1"/>
  <c r="AG84" i="25"/>
  <c r="AH83" i="25"/>
  <c r="AJ41" i="24"/>
  <c r="AK41" i="24" s="1"/>
  <c r="AL41" i="24" s="1"/>
  <c r="AM41" i="24" s="1"/>
  <c r="AI83" i="24"/>
  <c r="AS25" i="21"/>
  <c r="AS10" i="21"/>
  <c r="AS12" i="21" s="1"/>
  <c r="AQ25" i="24"/>
  <c r="AQ10" i="24"/>
  <c r="AQ12" i="24" s="1"/>
  <c r="AR25" i="11"/>
  <c r="AR10" i="11"/>
  <c r="AR12" i="11" s="1"/>
  <c r="AQ25" i="21"/>
  <c r="AQ10" i="21"/>
  <c r="AQ12" i="21" s="1"/>
  <c r="AP25" i="24"/>
  <c r="AP10" i="24"/>
  <c r="AP12" i="24" s="1"/>
  <c r="AO25" i="12"/>
  <c r="AO35" i="12"/>
  <c r="AO39" i="12" s="1"/>
  <c r="AP39" i="12" s="1"/>
  <c r="AQ39" i="12" s="1"/>
  <c r="AR39" i="12" s="1"/>
  <c r="AS39" i="12" s="1"/>
  <c r="AT39" i="12" s="1"/>
  <c r="AU39" i="12" s="1"/>
  <c r="AV39" i="12" s="1"/>
  <c r="AW39" i="12" s="1"/>
  <c r="AX39" i="12" s="1"/>
  <c r="AY39" i="12" s="1"/>
  <c r="AO10" i="12"/>
  <c r="AO12" i="12" s="1"/>
  <c r="AN25" i="2"/>
  <c r="AN26" i="2" s="1"/>
  <c r="AN10" i="2"/>
  <c r="AN12" i="2" s="1"/>
  <c r="AJ41" i="25"/>
  <c r="AK41" i="25" s="1"/>
  <c r="AL41" i="25" s="1"/>
  <c r="AM41" i="25" s="1"/>
  <c r="AI83" i="25"/>
  <c r="W36" i="25"/>
  <c r="X28" i="25"/>
  <c r="AJ41" i="8"/>
  <c r="AK41" i="8" s="1"/>
  <c r="AL41" i="8" s="1"/>
  <c r="AM41" i="8" s="1"/>
  <c r="AI83" i="8"/>
  <c r="S36" i="12"/>
  <c r="S42" i="12" s="1"/>
  <c r="T28" i="12"/>
  <c r="V36" i="1"/>
  <c r="V42" i="1" s="1"/>
  <c r="W28" i="1"/>
  <c r="V18" i="8"/>
  <c r="W18" i="8" s="1"/>
  <c r="X18" i="8" s="1"/>
  <c r="Y18" i="8" s="1"/>
  <c r="Z18" i="8" s="1"/>
  <c r="AA18" i="8" s="1"/>
  <c r="AS25" i="24"/>
  <c r="AS10" i="24"/>
  <c r="AS12" i="24" s="1"/>
  <c r="AR25" i="2"/>
  <c r="AR10" i="2"/>
  <c r="AR12" i="2" s="1"/>
  <c r="AQ25" i="12"/>
  <c r="AQ10" i="12"/>
  <c r="AQ12" i="12" s="1"/>
  <c r="AP25" i="21"/>
  <c r="AP10" i="21"/>
  <c r="AP12" i="21" s="1"/>
  <c r="AO25" i="11"/>
  <c r="AO35" i="11"/>
  <c r="AO39" i="11" s="1"/>
  <c r="AP39" i="11" s="1"/>
  <c r="AQ39" i="11" s="1"/>
  <c r="AR39" i="11" s="1"/>
  <c r="AS39" i="11" s="1"/>
  <c r="AT39" i="11" s="1"/>
  <c r="AO10" i="11"/>
  <c r="AO12" i="11" s="1"/>
  <c r="AN25" i="26"/>
  <c r="AN26" i="26" s="1"/>
  <c r="AN10" i="26"/>
  <c r="AN12" i="26" s="1"/>
  <c r="S36" i="21"/>
  <c r="S42" i="21" s="1"/>
  <c r="T30" i="12"/>
  <c r="T18" i="12"/>
  <c r="U36" i="24"/>
  <c r="U42" i="24" s="1"/>
  <c r="V28" i="24"/>
  <c r="AR25" i="24"/>
  <c r="AR10" i="24"/>
  <c r="AR12" i="24" s="1"/>
  <c r="AQ25" i="11"/>
  <c r="AQ10" i="11"/>
  <c r="AQ12" i="11" s="1"/>
  <c r="AP25" i="1"/>
  <c r="AP10" i="1"/>
  <c r="AP12" i="1" s="1"/>
  <c r="AO25" i="9"/>
  <c r="AO35" i="9"/>
  <c r="AO39" i="9" s="1"/>
  <c r="AP39" i="9" s="1"/>
  <c r="AQ39" i="9" s="1"/>
  <c r="AR39" i="9" s="1"/>
  <c r="AS39" i="9" s="1"/>
  <c r="AT39" i="9" s="1"/>
  <c r="AO10" i="9"/>
  <c r="AO12" i="9" s="1"/>
  <c r="AN25" i="25"/>
  <c r="AN26" i="25" s="1"/>
  <c r="AN10" i="25"/>
  <c r="AN12" i="25" s="1"/>
  <c r="AN14" i="25" s="1"/>
  <c r="AN17" i="25" s="1"/>
  <c r="AG84" i="9"/>
  <c r="AH83" i="9"/>
  <c r="AJ83" i="22"/>
  <c r="AK83" i="22" s="1"/>
  <c r="AL83" i="22" s="1"/>
  <c r="AM83" i="22" s="1"/>
  <c r="AI84" i="22"/>
  <c r="AN25" i="24"/>
  <c r="AN26" i="24" s="1"/>
  <c r="AN10" i="24"/>
  <c r="AN12" i="24" s="1"/>
  <c r="AJ41" i="9"/>
  <c r="AK41" i="9" s="1"/>
  <c r="AL41" i="9" s="1"/>
  <c r="AM41" i="9" s="1"/>
  <c r="AI83" i="9"/>
  <c r="T13" i="21"/>
  <c r="T14" i="21" s="1"/>
  <c r="T17" i="21" s="1"/>
  <c r="T18" i="21" s="1"/>
  <c r="AB41" i="12"/>
  <c r="AC41" i="12" s="1"/>
  <c r="AD41" i="12" s="1"/>
  <c r="AE41" i="12" s="1"/>
  <c r="AA83" i="12"/>
  <c r="AU4" i="22"/>
  <c r="AU4" i="26"/>
  <c r="AU4" i="12"/>
  <c r="AU4" i="25"/>
  <c r="AU4" i="11"/>
  <c r="AU4" i="24"/>
  <c r="AU4" i="9"/>
  <c r="AU4" i="23"/>
  <c r="AU4" i="8"/>
  <c r="AU4" i="2"/>
  <c r="AU4" i="1"/>
  <c r="AU4" i="21"/>
  <c r="BX80" i="8"/>
  <c r="BY80" i="8" s="1"/>
  <c r="BZ80" i="8" s="1"/>
  <c r="BX80" i="25"/>
  <c r="BY80" i="25" s="1"/>
  <c r="BZ80" i="25" s="1"/>
  <c r="BX81" i="11"/>
  <c r="BY81" i="11" s="1"/>
  <c r="BZ81" i="11" s="1"/>
  <c r="BX80" i="22"/>
  <c r="BY80" i="22" s="1"/>
  <c r="BZ80" i="22" s="1"/>
  <c r="BX82" i="25"/>
  <c r="BX81" i="8"/>
  <c r="BY81" i="8" s="1"/>
  <c r="BZ81" i="8" s="1"/>
  <c r="BX81" i="22"/>
  <c r="BY81" i="22" s="1"/>
  <c r="BZ81" i="22" s="1"/>
  <c r="BV82" i="23"/>
  <c r="BV80" i="2"/>
  <c r="BW80" i="2" s="1"/>
  <c r="BV81" i="2"/>
  <c r="BW81" i="2" s="1"/>
  <c r="BV82" i="1"/>
  <c r="AU4" i="16"/>
  <c r="AT16" i="16" s="1"/>
  <c r="AU7" i="11" s="1"/>
  <c r="BZ51" i="12"/>
  <c r="CA51" i="21"/>
  <c r="CA29" i="21" s="1"/>
  <c r="BZ57" i="21"/>
  <c r="BZ58" i="21" s="1"/>
  <c r="BX57" i="11"/>
  <c r="BX58" i="11" s="1"/>
  <c r="BX31" i="11" s="1"/>
  <c r="BY51" i="11"/>
  <c r="BX57" i="25"/>
  <c r="BX58" i="25" s="1"/>
  <c r="BX31" i="25" s="1"/>
  <c r="BY51" i="25"/>
  <c r="BV52" i="12"/>
  <c r="BV29" i="12" s="1"/>
  <c r="BU57" i="12"/>
  <c r="BU58" i="12" s="1"/>
  <c r="BU31" i="12" s="1"/>
  <c r="BW51" i="2"/>
  <c r="BV57" i="2"/>
  <c r="BV58" i="2" s="1"/>
  <c r="BV31" i="2" s="1"/>
  <c r="BU57" i="26"/>
  <c r="BU58" i="26" s="1"/>
  <c r="BU31" i="26" s="1"/>
  <c r="BV51" i="26"/>
  <c r="BV29" i="26" s="1"/>
  <c r="BV52" i="24"/>
  <c r="BV29" i="24" s="1"/>
  <c r="BU57" i="24"/>
  <c r="BU58" i="24" s="1"/>
  <c r="BU31" i="24" s="1"/>
  <c r="CH51" i="24"/>
  <c r="BV51" i="9"/>
  <c r="BV29" i="9" s="1"/>
  <c r="BU57" i="9"/>
  <c r="BU58" i="9" s="1"/>
  <c r="BU31" i="9" s="1"/>
  <c r="BX51" i="23"/>
  <c r="BX29" i="23" s="1"/>
  <c r="BW57" i="23"/>
  <c r="BW58" i="23" s="1"/>
  <c r="BW31" i="23" s="1"/>
  <c r="BX57" i="22"/>
  <c r="BX58" i="22" s="1"/>
  <c r="BX31" i="22" s="1"/>
  <c r="BY51" i="22"/>
  <c r="BY52" i="8"/>
  <c r="BX57" i="8"/>
  <c r="BX58" i="8" s="1"/>
  <c r="BX31" i="8" s="1"/>
  <c r="CK51" i="8"/>
  <c r="BX51" i="1"/>
  <c r="BX29" i="1" s="1"/>
  <c r="BW57" i="1"/>
  <c r="BW58" i="1" s="1"/>
  <c r="BW31" i="1" s="1"/>
  <c r="BE86" i="1"/>
  <c r="BE87" i="1" s="1"/>
  <c r="BE86" i="9"/>
  <c r="BE87" i="9" s="1"/>
  <c r="AI19" i="22" l="1"/>
  <c r="DW59" i="1"/>
  <c r="DV60" i="1"/>
  <c r="AO26" i="21"/>
  <c r="AO26" i="8"/>
  <c r="AP26" i="8" s="1"/>
  <c r="AQ26" i="8" s="1"/>
  <c r="AR26" i="8" s="1"/>
  <c r="AS26" i="8" s="1"/>
  <c r="AT26" i="8" s="1"/>
  <c r="AB18" i="8"/>
  <c r="AK19" i="1"/>
  <c r="AN14" i="9"/>
  <c r="AN17" i="9" s="1"/>
  <c r="AN19" i="9" s="1"/>
  <c r="AO26" i="24"/>
  <c r="AP26" i="24" s="1"/>
  <c r="AQ26" i="24" s="1"/>
  <c r="AR26" i="24" s="1"/>
  <c r="AS26" i="24" s="1"/>
  <c r="AT26" i="24" s="1"/>
  <c r="U18" i="26"/>
  <c r="AO26" i="26"/>
  <c r="AP26" i="26" s="1"/>
  <c r="AQ26" i="26" s="1"/>
  <c r="AR26" i="26" s="1"/>
  <c r="AS26" i="26" s="1"/>
  <c r="AT26" i="26" s="1"/>
  <c r="W42" i="25"/>
  <c r="AN41" i="25"/>
  <c r="AO41" i="25" s="1"/>
  <c r="AP41" i="25" s="1"/>
  <c r="AO26" i="12"/>
  <c r="AP26" i="12" s="1"/>
  <c r="AQ26" i="12" s="1"/>
  <c r="AR26" i="12" s="1"/>
  <c r="AS26" i="12" s="1"/>
  <c r="AT26" i="12" s="1"/>
  <c r="AO26" i="25"/>
  <c r="AP26" i="25" s="1"/>
  <c r="AQ26" i="25" s="1"/>
  <c r="AR26" i="25" s="1"/>
  <c r="AS26" i="25" s="1"/>
  <c r="AT26" i="25" s="1"/>
  <c r="AN30" i="25"/>
  <c r="AO13" i="25" s="1"/>
  <c r="AO14" i="25" s="1"/>
  <c r="AO17" i="25" s="1"/>
  <c r="AO30" i="25" s="1"/>
  <c r="AP13" i="25" s="1"/>
  <c r="AP14" i="25" s="1"/>
  <c r="AP17" i="25" s="1"/>
  <c r="AP30" i="25" s="1"/>
  <c r="AN41" i="11"/>
  <c r="AM19" i="9"/>
  <c r="W18" i="24"/>
  <c r="AN41" i="24"/>
  <c r="AN83" i="24" s="1"/>
  <c r="W19" i="24"/>
  <c r="AN41" i="9"/>
  <c r="AO41" i="9" s="1"/>
  <c r="AP41" i="9" s="1"/>
  <c r="AN41" i="8"/>
  <c r="AO41" i="8" s="1"/>
  <c r="AP41" i="8" s="1"/>
  <c r="AI18" i="22"/>
  <c r="T28" i="2"/>
  <c r="T36" i="2" s="1"/>
  <c r="T42" i="2" s="1"/>
  <c r="AO26" i="2"/>
  <c r="AP26" i="2" s="1"/>
  <c r="AQ26" i="2" s="1"/>
  <c r="AR26" i="2" s="1"/>
  <c r="AS26" i="2" s="1"/>
  <c r="AT26" i="2" s="1"/>
  <c r="T30" i="21"/>
  <c r="U13" i="21" s="1"/>
  <c r="U14" i="21" s="1"/>
  <c r="U17" i="21" s="1"/>
  <c r="AP26" i="21"/>
  <c r="AQ26" i="21" s="1"/>
  <c r="AR26" i="21" s="1"/>
  <c r="AS26" i="21" s="1"/>
  <c r="AT26" i="21" s="1"/>
  <c r="AO26" i="1"/>
  <c r="AP26" i="1" s="1"/>
  <c r="AQ26" i="1" s="1"/>
  <c r="AR26" i="1" s="1"/>
  <c r="AS26" i="1" s="1"/>
  <c r="AT26" i="1" s="1"/>
  <c r="AK30" i="1"/>
  <c r="AL13" i="1" s="1"/>
  <c r="AL14" i="1" s="1"/>
  <c r="AL17" i="1" s="1"/>
  <c r="AL18" i="1" s="1"/>
  <c r="AH13" i="11"/>
  <c r="AH14" i="11" s="1"/>
  <c r="AH17" i="11" s="1"/>
  <c r="AH30" i="11" s="1"/>
  <c r="AU25" i="11"/>
  <c r="AU35" i="11"/>
  <c r="AU39" i="11" s="1"/>
  <c r="AV39" i="11" s="1"/>
  <c r="AW39" i="11" s="1"/>
  <c r="AX39" i="11" s="1"/>
  <c r="AY39" i="11" s="1"/>
  <c r="AU10" i="11"/>
  <c r="AU12" i="11" s="1"/>
  <c r="X13" i="2"/>
  <c r="X14" i="2" s="1"/>
  <c r="X17" i="2" s="1"/>
  <c r="X30" i="2" s="1"/>
  <c r="X13" i="24"/>
  <c r="X14" i="24" s="1"/>
  <c r="X17" i="24" s="1"/>
  <c r="X30" i="24" s="1"/>
  <c r="AG13" i="8"/>
  <c r="AG14" i="8" s="1"/>
  <c r="AG17" i="8" s="1"/>
  <c r="AG30" i="8" s="1"/>
  <c r="AN18" i="9"/>
  <c r="T19" i="21"/>
  <c r="X28" i="1"/>
  <c r="W36" i="1"/>
  <c r="W42" i="1" s="1"/>
  <c r="AT13" i="16"/>
  <c r="AU7" i="23" s="1"/>
  <c r="V36" i="8"/>
  <c r="V42" i="8" s="1"/>
  <c r="W28" i="8"/>
  <c r="AA84" i="2"/>
  <c r="AB83" i="2"/>
  <c r="AC83" i="2" s="1"/>
  <c r="AD83" i="2" s="1"/>
  <c r="AJ83" i="1"/>
  <c r="AK83" i="1" s="1"/>
  <c r="AL83" i="1" s="1"/>
  <c r="AM83" i="1" s="1"/>
  <c r="AI84" i="1"/>
  <c r="AF41" i="21"/>
  <c r="AG41" i="21" s="1"/>
  <c r="AE82" i="21"/>
  <c r="AN41" i="22"/>
  <c r="AB83" i="12"/>
  <c r="AC83" i="12" s="1"/>
  <c r="AD83" i="12" s="1"/>
  <c r="AA84" i="12"/>
  <c r="AT12" i="16"/>
  <c r="AU7" i="8" s="1"/>
  <c r="AE83" i="2"/>
  <c r="AF41" i="2"/>
  <c r="AG41" i="2" s="1"/>
  <c r="AN41" i="1"/>
  <c r="AA84" i="26"/>
  <c r="AB83" i="26"/>
  <c r="AC83" i="26" s="1"/>
  <c r="AD83" i="26" s="1"/>
  <c r="W36" i="9"/>
  <c r="W42" i="9" s="1"/>
  <c r="X28" i="9"/>
  <c r="AF41" i="12"/>
  <c r="AG41" i="12" s="1"/>
  <c r="AE83" i="12"/>
  <c r="T36" i="12"/>
  <c r="T42" i="12" s="1"/>
  <c r="AJ83" i="24"/>
  <c r="AK83" i="24" s="1"/>
  <c r="AL83" i="24" s="1"/>
  <c r="AM83" i="24" s="1"/>
  <c r="AI84" i="24"/>
  <c r="AT10" i="16"/>
  <c r="AU7" i="2" s="1"/>
  <c r="AF41" i="26"/>
  <c r="AG41" i="26" s="1"/>
  <c r="AE83" i="26"/>
  <c r="AO26" i="23"/>
  <c r="AP26" i="23" s="1"/>
  <c r="AQ26" i="23" s="1"/>
  <c r="AR26" i="23" s="1"/>
  <c r="AS26" i="23" s="1"/>
  <c r="AT26" i="23" s="1"/>
  <c r="V36" i="24"/>
  <c r="V42" i="24" s="1"/>
  <c r="W28" i="24"/>
  <c r="AT8" i="16"/>
  <c r="AU7" i="1" s="1"/>
  <c r="AG19" i="11"/>
  <c r="AG18" i="11"/>
  <c r="AN18" i="25"/>
  <c r="AJ83" i="8"/>
  <c r="AK83" i="8" s="1"/>
  <c r="AL83" i="8" s="1"/>
  <c r="AM83" i="8" s="1"/>
  <c r="AI84" i="8"/>
  <c r="W13" i="23"/>
  <c r="W14" i="23" s="1"/>
  <c r="W17" i="23" s="1"/>
  <c r="W30" i="23" s="1"/>
  <c r="V13" i="26"/>
  <c r="V14" i="26" s="1"/>
  <c r="V17" i="26" s="1"/>
  <c r="V30" i="26" s="1"/>
  <c r="U13" i="12"/>
  <c r="U14" i="12" s="1"/>
  <c r="U17" i="12" s="1"/>
  <c r="U19" i="12" s="1"/>
  <c r="Y28" i="25"/>
  <c r="X36" i="25"/>
  <c r="U19" i="23"/>
  <c r="V19" i="23" s="1"/>
  <c r="U18" i="23"/>
  <c r="V18" i="23" s="1"/>
  <c r="U28" i="23"/>
  <c r="AO26" i="22"/>
  <c r="AP26" i="22" s="1"/>
  <c r="AQ26" i="22" s="1"/>
  <c r="AR26" i="22" s="1"/>
  <c r="AS26" i="22" s="1"/>
  <c r="AT26" i="22" s="1"/>
  <c r="AJ83" i="9"/>
  <c r="AK83" i="9" s="1"/>
  <c r="AL83" i="9" s="1"/>
  <c r="AM83" i="9" s="1"/>
  <c r="AI84" i="9"/>
  <c r="T36" i="26"/>
  <c r="T42" i="26" s="1"/>
  <c r="U28" i="26"/>
  <c r="AT17" i="16"/>
  <c r="AU7" i="25" s="1"/>
  <c r="AO26" i="9"/>
  <c r="AP26" i="9" s="1"/>
  <c r="AQ26" i="9" s="1"/>
  <c r="AR26" i="9" s="1"/>
  <c r="AS26" i="9" s="1"/>
  <c r="AT26" i="9" s="1"/>
  <c r="T18" i="2"/>
  <c r="U18" i="2" s="1"/>
  <c r="V18" i="2" s="1"/>
  <c r="W18" i="2" s="1"/>
  <c r="T19" i="2"/>
  <c r="U19" i="2" s="1"/>
  <c r="V19" i="2" s="1"/>
  <c r="W19" i="2" s="1"/>
  <c r="AI30" i="22"/>
  <c r="T28" i="21"/>
  <c r="AJ83" i="25"/>
  <c r="AK83" i="25" s="1"/>
  <c r="AL83" i="25" s="1"/>
  <c r="AM83" i="25" s="1"/>
  <c r="AI84" i="25"/>
  <c r="AT15" i="16"/>
  <c r="AU7" i="24" s="1"/>
  <c r="AO26" i="11"/>
  <c r="AP26" i="11" s="1"/>
  <c r="AQ26" i="11" s="1"/>
  <c r="AR26" i="11" s="1"/>
  <c r="AS26" i="11" s="1"/>
  <c r="AT26" i="11" s="1"/>
  <c r="AJ83" i="11"/>
  <c r="AK83" i="11" s="1"/>
  <c r="AL83" i="11" s="1"/>
  <c r="AM83" i="11" s="1"/>
  <c r="AI84" i="11"/>
  <c r="AB19" i="8"/>
  <c r="AC19" i="8" s="1"/>
  <c r="AD19" i="8" s="1"/>
  <c r="AE19" i="8" s="1"/>
  <c r="AF19" i="8" s="1"/>
  <c r="AT11" i="16"/>
  <c r="AU7" i="22" s="1"/>
  <c r="AO41" i="11"/>
  <c r="AP41" i="11" s="1"/>
  <c r="AN83" i="11"/>
  <c r="X28" i="22"/>
  <c r="W36" i="22"/>
  <c r="W42" i="22" s="1"/>
  <c r="AT9" i="16"/>
  <c r="AU7" i="21" s="1"/>
  <c r="AG84" i="23"/>
  <c r="AH83" i="23"/>
  <c r="AH84" i="23" s="1"/>
  <c r="AC18" i="8"/>
  <c r="AD18" i="8" s="1"/>
  <c r="AE18" i="8" s="1"/>
  <c r="AF18" i="8" s="1"/>
  <c r="AT14" i="16"/>
  <c r="AU7" i="9" s="1"/>
  <c r="AJ41" i="23"/>
  <c r="AK41" i="23" s="1"/>
  <c r="AL41" i="23" s="1"/>
  <c r="AM41" i="23" s="1"/>
  <c r="AN41" i="23" s="1"/>
  <c r="AI83" i="23"/>
  <c r="AN19" i="25"/>
  <c r="W36" i="11"/>
  <c r="W42" i="11" s="1"/>
  <c r="X28" i="11"/>
  <c r="AB82" i="21"/>
  <c r="AC82" i="21" s="1"/>
  <c r="AD82" i="21" s="1"/>
  <c r="AA83" i="21"/>
  <c r="BX81" i="23"/>
  <c r="BY81" i="23" s="1"/>
  <c r="BZ81" i="23" s="1"/>
  <c r="BX81" i="1"/>
  <c r="BY81" i="1" s="1"/>
  <c r="BZ81" i="1" s="1"/>
  <c r="AV4" i="22"/>
  <c r="AV4" i="26"/>
  <c r="AV4" i="12"/>
  <c r="AV4" i="25"/>
  <c r="AV4" i="11"/>
  <c r="AV4" i="24"/>
  <c r="AV4" i="9"/>
  <c r="AV4" i="23"/>
  <c r="AV4" i="8"/>
  <c r="AV4" i="2"/>
  <c r="AV4" i="21"/>
  <c r="AV4" i="1"/>
  <c r="BX82" i="11"/>
  <c r="CA80" i="21"/>
  <c r="CB80" i="21" s="1"/>
  <c r="CA79" i="21"/>
  <c r="CB79" i="21" s="1"/>
  <c r="BX82" i="22"/>
  <c r="BX82" i="8"/>
  <c r="BX80" i="23"/>
  <c r="BY80" i="23" s="1"/>
  <c r="BZ80" i="23" s="1"/>
  <c r="BX80" i="1"/>
  <c r="BY80" i="1" s="1"/>
  <c r="BZ80" i="1" s="1"/>
  <c r="BV80" i="24"/>
  <c r="BW80" i="24" s="1"/>
  <c r="BV81" i="24"/>
  <c r="BW81" i="24" s="1"/>
  <c r="BV81" i="9"/>
  <c r="BW81" i="9" s="1"/>
  <c r="BV80" i="9"/>
  <c r="BW80" i="9" s="1"/>
  <c r="BV81" i="26"/>
  <c r="BW81" i="26" s="1"/>
  <c r="BV80" i="26"/>
  <c r="BW80" i="26" s="1"/>
  <c r="BV81" i="12"/>
  <c r="BW81" i="12" s="1"/>
  <c r="BV80" i="12"/>
  <c r="BW80" i="12" s="1"/>
  <c r="BV82" i="2"/>
  <c r="AV4" i="16"/>
  <c r="CL51" i="8"/>
  <c r="BZ51" i="22"/>
  <c r="BY57" i="22"/>
  <c r="BY58" i="22" s="1"/>
  <c r="BY31" i="22" s="1"/>
  <c r="BY57" i="25"/>
  <c r="BY58" i="25" s="1"/>
  <c r="BY31" i="25" s="1"/>
  <c r="BZ51" i="25"/>
  <c r="BV57" i="26"/>
  <c r="BV58" i="26" s="1"/>
  <c r="BV31" i="26" s="1"/>
  <c r="BW51" i="26"/>
  <c r="BZ51" i="11"/>
  <c r="BY57" i="11"/>
  <c r="BY58" i="11" s="1"/>
  <c r="BY31" i="11" s="1"/>
  <c r="BW51" i="9"/>
  <c r="BV57" i="9"/>
  <c r="BV58" i="9" s="1"/>
  <c r="BV31" i="9" s="1"/>
  <c r="BV57" i="24"/>
  <c r="BV58" i="24" s="1"/>
  <c r="BV31" i="24" s="1"/>
  <c r="BW52" i="24"/>
  <c r="BW57" i="2"/>
  <c r="BW58" i="2" s="1"/>
  <c r="BW31" i="2" s="1"/>
  <c r="BX51" i="2"/>
  <c r="BX29" i="2" s="1"/>
  <c r="CA57" i="21"/>
  <c r="CA58" i="21" s="1"/>
  <c r="CA31" i="21" s="1"/>
  <c r="CB51" i="21"/>
  <c r="BY51" i="1"/>
  <c r="BX57" i="1"/>
  <c r="BX58" i="1" s="1"/>
  <c r="BX31" i="1" s="1"/>
  <c r="BZ52" i="8"/>
  <c r="BY57" i="8"/>
  <c r="BY58" i="8" s="1"/>
  <c r="BY31" i="8" s="1"/>
  <c r="BX57" i="23"/>
  <c r="BX58" i="23" s="1"/>
  <c r="BX31" i="23" s="1"/>
  <c r="BY51" i="23"/>
  <c r="CI51" i="24"/>
  <c r="BW52" i="12"/>
  <c r="BV57" i="12"/>
  <c r="BV58" i="12" s="1"/>
  <c r="BV31" i="12" s="1"/>
  <c r="CA51" i="12"/>
  <c r="BB86" i="8"/>
  <c r="BB87" i="8" s="1"/>
  <c r="AW86" i="12"/>
  <c r="AW87" i="12" s="1"/>
  <c r="BB86" i="26"/>
  <c r="BB87" i="26" s="1"/>
  <c r="AH19" i="11" l="1"/>
  <c r="AN30" i="9"/>
  <c r="AO13" i="9" s="1"/>
  <c r="AO14" i="9" s="1"/>
  <c r="AO17" i="9" s="1"/>
  <c r="AO30" i="9" s="1"/>
  <c r="AP13" i="9" s="1"/>
  <c r="AP14" i="9" s="1"/>
  <c r="AP17" i="9" s="1"/>
  <c r="AP30" i="9" s="1"/>
  <c r="AQ13" i="9" s="1"/>
  <c r="AQ14" i="9" s="1"/>
  <c r="AQ17" i="9" s="1"/>
  <c r="AQ30" i="9" s="1"/>
  <c r="AR13" i="9" s="1"/>
  <c r="AR14" i="9" s="1"/>
  <c r="AR17" i="9" s="1"/>
  <c r="AR30" i="9" s="1"/>
  <c r="AS13" i="9" s="1"/>
  <c r="AS14" i="9" s="1"/>
  <c r="AS17" i="9" s="1"/>
  <c r="AS30" i="9" s="1"/>
  <c r="AT13" i="9" s="1"/>
  <c r="AT14" i="9" s="1"/>
  <c r="AT17" i="9" s="1"/>
  <c r="AT30" i="9" s="1"/>
  <c r="X42" i="25"/>
  <c r="DX59" i="1"/>
  <c r="DW60" i="1"/>
  <c r="AH18" i="11"/>
  <c r="AU26" i="11"/>
  <c r="AV26" i="11" s="1"/>
  <c r="X19" i="24"/>
  <c r="AN83" i="8"/>
  <c r="U28" i="2"/>
  <c r="U36" i="2" s="1"/>
  <c r="U42" i="2" s="1"/>
  <c r="BX82" i="1"/>
  <c r="X18" i="24"/>
  <c r="AO41" i="24"/>
  <c r="AP41" i="24" s="1"/>
  <c r="AQ41" i="24" s="1"/>
  <c r="AR41" i="24" s="1"/>
  <c r="AS41" i="24" s="1"/>
  <c r="AT41" i="24" s="1"/>
  <c r="AN83" i="25"/>
  <c r="AO83" i="25" s="1"/>
  <c r="U18" i="12"/>
  <c r="U30" i="12"/>
  <c r="V13" i="12" s="1"/>
  <c r="V14" i="12" s="1"/>
  <c r="V17" i="12" s="1"/>
  <c r="V30" i="12" s="1"/>
  <c r="W13" i="12" s="1"/>
  <c r="W14" i="12" s="1"/>
  <c r="W17" i="12" s="1"/>
  <c r="W30" i="12" s="1"/>
  <c r="X13" i="12" s="1"/>
  <c r="X14" i="12" s="1"/>
  <c r="X17" i="12" s="1"/>
  <c r="X30" i="12" s="1"/>
  <c r="Y13" i="12" s="1"/>
  <c r="Y14" i="12" s="1"/>
  <c r="Y17" i="12" s="1"/>
  <c r="Y30" i="12" s="1"/>
  <c r="Z13" i="12" s="1"/>
  <c r="Z14" i="12" s="1"/>
  <c r="Z17" i="12" s="1"/>
  <c r="Z30" i="12" s="1"/>
  <c r="AA13" i="12" s="1"/>
  <c r="AA14" i="12" s="1"/>
  <c r="AA17" i="12" s="1"/>
  <c r="AA30" i="12" s="1"/>
  <c r="AO19" i="25"/>
  <c r="AP19" i="25" s="1"/>
  <c r="AO18" i="25"/>
  <c r="AP18" i="25" s="1"/>
  <c r="AN83" i="9"/>
  <c r="AO83" i="9" s="1"/>
  <c r="AO19" i="9"/>
  <c r="AP19" i="9" s="1"/>
  <c r="AQ19" i="9" s="1"/>
  <c r="AR19" i="9" s="1"/>
  <c r="AO18" i="9"/>
  <c r="AP18" i="9" s="1"/>
  <c r="AQ18" i="9" s="1"/>
  <c r="AR18" i="9" s="1"/>
  <c r="AG18" i="8"/>
  <c r="AG19" i="8"/>
  <c r="X19" i="2"/>
  <c r="X18" i="2"/>
  <c r="U30" i="21"/>
  <c r="V13" i="21" s="1"/>
  <c r="V14" i="21" s="1"/>
  <c r="V17" i="21" s="1"/>
  <c r="U18" i="21"/>
  <c r="U19" i="21"/>
  <c r="AL19" i="1"/>
  <c r="AL30" i="1"/>
  <c r="AM13" i="1" s="1"/>
  <c r="AM14" i="1" s="1"/>
  <c r="AM17" i="1" s="1"/>
  <c r="AQ13" i="25"/>
  <c r="AQ14" i="25" s="1"/>
  <c r="AQ17" i="25" s="1"/>
  <c r="AQ30" i="25" s="1"/>
  <c r="AU13" i="9"/>
  <c r="AH13" i="8"/>
  <c r="AH14" i="8" s="1"/>
  <c r="AH17" i="8" s="1"/>
  <c r="AH30" i="8" s="1"/>
  <c r="AI13" i="8" s="1"/>
  <c r="AI14" i="8" s="1"/>
  <c r="AI17" i="8" s="1"/>
  <c r="AI30" i="8" s="1"/>
  <c r="AJ13" i="8" s="1"/>
  <c r="AJ14" i="8" s="1"/>
  <c r="AJ17" i="8" s="1"/>
  <c r="AJ30" i="8" s="1"/>
  <c r="AK13" i="8" s="1"/>
  <c r="AK14" i="8" s="1"/>
  <c r="AK17" i="8" s="1"/>
  <c r="AK30" i="8" s="1"/>
  <c r="AL13" i="8" s="1"/>
  <c r="AL14" i="8" s="1"/>
  <c r="AL17" i="8" s="1"/>
  <c r="AL30" i="8" s="1"/>
  <c r="AM13" i="8" s="1"/>
  <c r="AM14" i="8" s="1"/>
  <c r="AM17" i="8" s="1"/>
  <c r="AM30" i="8" s="1"/>
  <c r="AN13" i="8" s="1"/>
  <c r="AN14" i="8" s="1"/>
  <c r="AN17" i="8" s="1"/>
  <c r="AN30" i="8" s="1"/>
  <c r="Y13" i="24"/>
  <c r="Y14" i="24" s="1"/>
  <c r="Y17" i="24" s="1"/>
  <c r="W13" i="26"/>
  <c r="W14" i="26" s="1"/>
  <c r="W17" i="26" s="1"/>
  <c r="X13" i="23"/>
  <c r="X14" i="23" s="1"/>
  <c r="X17" i="23" s="1"/>
  <c r="X30" i="23" s="1"/>
  <c r="AI13" i="11"/>
  <c r="AI14" i="11" s="1"/>
  <c r="AI17" i="11" s="1"/>
  <c r="AI30" i="11" s="1"/>
  <c r="AJ83" i="23"/>
  <c r="AK83" i="23" s="1"/>
  <c r="AL83" i="23" s="1"/>
  <c r="AM83" i="23" s="1"/>
  <c r="AI84" i="23"/>
  <c r="AO83" i="11"/>
  <c r="AN84" i="11"/>
  <c r="V18" i="26"/>
  <c r="AF83" i="12"/>
  <c r="AE84" i="12"/>
  <c r="AO41" i="23"/>
  <c r="AP41" i="23" s="1"/>
  <c r="AN83" i="23"/>
  <c r="AQ41" i="11"/>
  <c r="AR41" i="11" s="1"/>
  <c r="AS41" i="11" s="1"/>
  <c r="AT41" i="11" s="1"/>
  <c r="AP83" i="11"/>
  <c r="U36" i="26"/>
  <c r="U42" i="26" s="1"/>
  <c r="V28" i="26"/>
  <c r="V36" i="26" s="1"/>
  <c r="V19" i="26"/>
  <c r="AH41" i="12"/>
  <c r="AI41" i="12" s="1"/>
  <c r="AG83" i="12"/>
  <c r="Y28" i="1"/>
  <c r="X36" i="1"/>
  <c r="X42" i="1" s="1"/>
  <c r="AU25" i="9"/>
  <c r="AU26" i="9" s="1"/>
  <c r="AV26" i="9" s="1"/>
  <c r="AU35" i="9"/>
  <c r="AU39" i="9" s="1"/>
  <c r="AV39" i="9" s="1"/>
  <c r="AW39" i="9" s="1"/>
  <c r="AX39" i="9" s="1"/>
  <c r="AY39" i="9" s="1"/>
  <c r="AU10" i="9"/>
  <c r="AU12" i="9" s="1"/>
  <c r="U28" i="21"/>
  <c r="T36" i="21"/>
  <c r="T42" i="21" s="1"/>
  <c r="X36" i="9"/>
  <c r="X42" i="9" s="1"/>
  <c r="Y28" i="9"/>
  <c r="AO41" i="22"/>
  <c r="AP41" i="22" s="1"/>
  <c r="AN83" i="22"/>
  <c r="AU25" i="22"/>
  <c r="AU26" i="22" s="1"/>
  <c r="AV26" i="22" s="1"/>
  <c r="AU35" i="22"/>
  <c r="AU39" i="22" s="1"/>
  <c r="AV39" i="22" s="1"/>
  <c r="AW39" i="22" s="1"/>
  <c r="AX39" i="22" s="1"/>
  <c r="AY39" i="22" s="1"/>
  <c r="AU10" i="22"/>
  <c r="AU12" i="22" s="1"/>
  <c r="AQ41" i="9"/>
  <c r="AR41" i="9" s="1"/>
  <c r="AS41" i="9" s="1"/>
  <c r="AT41" i="9" s="1"/>
  <c r="AP83" i="9"/>
  <c r="AF83" i="26"/>
  <c r="AF84" i="26" s="1"/>
  <c r="AE84" i="26"/>
  <c r="AE83" i="21"/>
  <c r="AF82" i="21"/>
  <c r="AF83" i="21" s="1"/>
  <c r="Y13" i="2"/>
  <c r="Y14" i="2" s="1"/>
  <c r="Y17" i="2" s="1"/>
  <c r="AO83" i="8"/>
  <c r="AN84" i="8"/>
  <c r="AH41" i="26"/>
  <c r="AI41" i="26" s="1"/>
  <c r="AG83" i="26"/>
  <c r="AH41" i="21"/>
  <c r="AI41" i="21" s="1"/>
  <c r="AG82" i="21"/>
  <c r="AQ41" i="8"/>
  <c r="AR41" i="8" s="1"/>
  <c r="AS41" i="8" s="1"/>
  <c r="AT41" i="8" s="1"/>
  <c r="AP83" i="8"/>
  <c r="V28" i="2"/>
  <c r="AI19" i="11"/>
  <c r="AQ41" i="25"/>
  <c r="AR41" i="25" s="1"/>
  <c r="AS41" i="25" s="1"/>
  <c r="AT41" i="25" s="1"/>
  <c r="AP83" i="25"/>
  <c r="U36" i="23"/>
  <c r="U42" i="23" s="1"/>
  <c r="V28" i="23"/>
  <c r="AU35" i="2"/>
  <c r="AU39" i="2" s="1"/>
  <c r="AV39" i="2" s="1"/>
  <c r="AW39" i="2" s="1"/>
  <c r="AX39" i="2" s="1"/>
  <c r="AY39" i="2" s="1"/>
  <c r="AU25" i="2"/>
  <c r="AU26" i="2" s="1"/>
  <c r="AV26" i="2" s="1"/>
  <c r="AU10" i="2"/>
  <c r="AU12" i="2" s="1"/>
  <c r="AO41" i="1"/>
  <c r="AP41" i="1" s="1"/>
  <c r="AN83" i="1"/>
  <c r="AJ13" i="22"/>
  <c r="AJ14" i="22" s="1"/>
  <c r="AJ17" i="22" s="1"/>
  <c r="AJ30" i="22" s="1"/>
  <c r="AU25" i="21"/>
  <c r="AU26" i="21" s="1"/>
  <c r="AV26" i="21" s="1"/>
  <c r="AU35" i="21"/>
  <c r="AU39" i="21" s="1"/>
  <c r="AV39" i="21" s="1"/>
  <c r="AW39" i="21" s="1"/>
  <c r="AX39" i="21" s="1"/>
  <c r="AY39" i="21" s="1"/>
  <c r="AU10" i="21"/>
  <c r="AU12" i="21" s="1"/>
  <c r="W18" i="23"/>
  <c r="AU25" i="1"/>
  <c r="AU26" i="1" s="1"/>
  <c r="AV26" i="1" s="1"/>
  <c r="AU35" i="1"/>
  <c r="AU39" i="1" s="1"/>
  <c r="AV39" i="1" s="1"/>
  <c r="AW39" i="1" s="1"/>
  <c r="AX39" i="1" s="1"/>
  <c r="AY39" i="1" s="1"/>
  <c r="AU10" i="1"/>
  <c r="AU12" i="1" s="1"/>
  <c r="AH41" i="2"/>
  <c r="AI41" i="2" s="1"/>
  <c r="AG83" i="2"/>
  <c r="AH83" i="2" s="1"/>
  <c r="X36" i="11"/>
  <c r="X42" i="11" s="1"/>
  <c r="Y28" i="11"/>
  <c r="W19" i="23"/>
  <c r="AO83" i="24"/>
  <c r="AN84" i="24"/>
  <c r="AE84" i="2"/>
  <c r="AF83" i="2"/>
  <c r="Y28" i="22"/>
  <c r="X36" i="22"/>
  <c r="X42" i="22" s="1"/>
  <c r="U28" i="12"/>
  <c r="AU35" i="8"/>
  <c r="AU39" i="8" s="1"/>
  <c r="AV39" i="8" s="1"/>
  <c r="AW39" i="8" s="1"/>
  <c r="AX39" i="8" s="1"/>
  <c r="AY39" i="8" s="1"/>
  <c r="AU25" i="8"/>
  <c r="AU26" i="8" s="1"/>
  <c r="AV26" i="8" s="1"/>
  <c r="AU10" i="8"/>
  <c r="AU12" i="8" s="1"/>
  <c r="W36" i="8"/>
  <c r="W42" i="8" s="1"/>
  <c r="X28" i="8"/>
  <c r="AU25" i="25"/>
  <c r="AU26" i="25" s="1"/>
  <c r="AV26" i="25" s="1"/>
  <c r="AU35" i="25"/>
  <c r="AU39" i="25" s="1"/>
  <c r="AV39" i="25" s="1"/>
  <c r="AW39" i="25" s="1"/>
  <c r="AX39" i="25" s="1"/>
  <c r="AY39" i="25" s="1"/>
  <c r="AU10" i="25"/>
  <c r="AU12" i="25" s="1"/>
  <c r="Y36" i="25"/>
  <c r="Y42" i="25" s="1"/>
  <c r="Z28" i="25"/>
  <c r="X28" i="24"/>
  <c r="W36" i="24"/>
  <c r="W42" i="24" s="1"/>
  <c r="AU25" i="24"/>
  <c r="AU26" i="24" s="1"/>
  <c r="AV26" i="24" s="1"/>
  <c r="AU35" i="24"/>
  <c r="AU39" i="24" s="1"/>
  <c r="AV39" i="24" s="1"/>
  <c r="AW39" i="24" s="1"/>
  <c r="AX39" i="24" s="1"/>
  <c r="AY39" i="24" s="1"/>
  <c r="AU10" i="24"/>
  <c r="AU12" i="24" s="1"/>
  <c r="AU25" i="23"/>
  <c r="AU26" i="23" s="1"/>
  <c r="AV26" i="23" s="1"/>
  <c r="AU35" i="23"/>
  <c r="AU39" i="23" s="1"/>
  <c r="AV39" i="23" s="1"/>
  <c r="AW39" i="23" s="1"/>
  <c r="AX39" i="23" s="1"/>
  <c r="AY39" i="23" s="1"/>
  <c r="AU10" i="23"/>
  <c r="AU12" i="23" s="1"/>
  <c r="BX80" i="2"/>
  <c r="BY80" i="2" s="1"/>
  <c r="BZ80" i="2" s="1"/>
  <c r="BX82" i="23"/>
  <c r="AW4" i="22"/>
  <c r="AW4" i="26"/>
  <c r="AW4" i="12"/>
  <c r="AW4" i="25"/>
  <c r="AW4" i="11"/>
  <c r="AW4" i="24"/>
  <c r="AW4" i="9"/>
  <c r="AW4" i="23"/>
  <c r="AW4" i="8"/>
  <c r="AW4" i="2"/>
  <c r="AW4" i="1"/>
  <c r="AW4" i="21"/>
  <c r="CA81" i="21"/>
  <c r="BX81" i="2"/>
  <c r="BY81" i="2" s="1"/>
  <c r="BZ81" i="2" s="1"/>
  <c r="BV82" i="12"/>
  <c r="BV82" i="26"/>
  <c r="BV82" i="9"/>
  <c r="BV82" i="24"/>
  <c r="AW4" i="16"/>
  <c r="BZ51" i="23"/>
  <c r="BY57" i="23"/>
  <c r="BY58" i="23" s="1"/>
  <c r="BY31" i="23" s="1"/>
  <c r="CJ51" i="24"/>
  <c r="CA52" i="8"/>
  <c r="CA29" i="8" s="1"/>
  <c r="BZ57" i="8"/>
  <c r="BZ58" i="8" s="1"/>
  <c r="BY51" i="2"/>
  <c r="BX57" i="2"/>
  <c r="BX58" i="2" s="1"/>
  <c r="BX31" i="2" s="1"/>
  <c r="BW57" i="26"/>
  <c r="BW58" i="26" s="1"/>
  <c r="BW31" i="26" s="1"/>
  <c r="BX51" i="26"/>
  <c r="BX29" i="26" s="1"/>
  <c r="BX52" i="12"/>
  <c r="BX29" i="12" s="1"/>
  <c r="BW57" i="12"/>
  <c r="BW58" i="12" s="1"/>
  <c r="BW31" i="12" s="1"/>
  <c r="BZ51" i="1"/>
  <c r="BY57" i="1"/>
  <c r="BY58" i="1" s="1"/>
  <c r="BY31" i="1" s="1"/>
  <c r="CC51" i="21"/>
  <c r="CC29" i="21" s="1"/>
  <c r="CB57" i="21"/>
  <c r="CB58" i="21" s="1"/>
  <c r="BX52" i="24"/>
  <c r="BX29" i="24" s="1"/>
  <c r="BW57" i="24"/>
  <c r="BW58" i="24" s="1"/>
  <c r="BW31" i="24" s="1"/>
  <c r="CA51" i="25"/>
  <c r="CA29" i="25" s="1"/>
  <c r="BZ57" i="25"/>
  <c r="BZ58" i="25" s="1"/>
  <c r="CM51" i="8"/>
  <c r="BX51" i="9"/>
  <c r="BX29" i="9" s="1"/>
  <c r="BW57" i="9"/>
  <c r="BW58" i="9" s="1"/>
  <c r="BW31" i="9" s="1"/>
  <c r="CA51" i="22"/>
  <c r="CA29" i="22" s="1"/>
  <c r="BZ57" i="22"/>
  <c r="BZ58" i="22" s="1"/>
  <c r="CB51" i="12"/>
  <c r="BZ57" i="11"/>
  <c r="BZ58" i="11" s="1"/>
  <c r="CA51" i="11"/>
  <c r="CA29" i="11" s="1"/>
  <c r="AW86" i="2"/>
  <c r="AW87" i="2" s="1"/>
  <c r="BL86" i="24"/>
  <c r="BL87" i="24" s="1"/>
  <c r="AS18" i="9" l="1"/>
  <c r="AT18" i="9" s="1"/>
  <c r="AS19" i="9"/>
  <c r="AT19" i="9" s="1"/>
  <c r="DY59" i="1"/>
  <c r="DX60" i="1"/>
  <c r="AM19" i="1"/>
  <c r="AN84" i="25"/>
  <c r="Y18" i="24"/>
  <c r="AP83" i="24"/>
  <c r="AQ83" i="24" s="1"/>
  <c r="AR83" i="24" s="1"/>
  <c r="AS83" i="24" s="1"/>
  <c r="W28" i="26"/>
  <c r="AH19" i="8"/>
  <c r="AI19" i="8" s="1"/>
  <c r="AJ19" i="8" s="1"/>
  <c r="AK19" i="8" s="1"/>
  <c r="AL19" i="8" s="1"/>
  <c r="AM19" i="8" s="1"/>
  <c r="AN19" i="8" s="1"/>
  <c r="AN84" i="9"/>
  <c r="W19" i="26"/>
  <c r="V18" i="12"/>
  <c r="W18" i="12" s="1"/>
  <c r="X18" i="12" s="1"/>
  <c r="Y18" i="12" s="1"/>
  <c r="Z18" i="12" s="1"/>
  <c r="AA18" i="12" s="1"/>
  <c r="AQ19" i="25"/>
  <c r="AQ18" i="25"/>
  <c r="AI18" i="11"/>
  <c r="X18" i="23"/>
  <c r="AH18" i="8"/>
  <c r="Y18" i="2"/>
  <c r="V19" i="21"/>
  <c r="V18" i="21"/>
  <c r="V30" i="21"/>
  <c r="W13" i="21" s="1"/>
  <c r="W14" i="21" s="1"/>
  <c r="W17" i="21" s="1"/>
  <c r="W18" i="21" s="1"/>
  <c r="AM30" i="1"/>
  <c r="AN13" i="1" s="1"/>
  <c r="AN14" i="1" s="1"/>
  <c r="AN17" i="1" s="1"/>
  <c r="AN19" i="1" s="1"/>
  <c r="AJ13" i="11"/>
  <c r="AJ14" i="11" s="1"/>
  <c r="AJ17" i="11" s="1"/>
  <c r="AJ30" i="11" s="1"/>
  <c r="Y13" i="23"/>
  <c r="Y14" i="23" s="1"/>
  <c r="Y17" i="23" s="1"/>
  <c r="AR13" i="25"/>
  <c r="AR14" i="25" s="1"/>
  <c r="AR17" i="25" s="1"/>
  <c r="AR30" i="25" s="1"/>
  <c r="AS13" i="25" s="1"/>
  <c r="AS14" i="25" s="1"/>
  <c r="AS17" i="25" s="1"/>
  <c r="AS30" i="25" s="1"/>
  <c r="AT13" i="25" s="1"/>
  <c r="AT14" i="25" s="1"/>
  <c r="AT17" i="25" s="1"/>
  <c r="AT30" i="25" s="1"/>
  <c r="Y36" i="11"/>
  <c r="Y42" i="11" s="1"/>
  <c r="Z28" i="11"/>
  <c r="W28" i="23"/>
  <c r="V36" i="23"/>
  <c r="V42" i="23" s="1"/>
  <c r="AG83" i="21"/>
  <c r="AH82" i="21"/>
  <c r="Y36" i="9"/>
  <c r="Y42" i="9" s="1"/>
  <c r="Z28" i="9"/>
  <c r="Z28" i="1"/>
  <c r="Y36" i="1"/>
  <c r="Y42" i="1" s="1"/>
  <c r="W18" i="26"/>
  <c r="W30" i="26"/>
  <c r="Z36" i="25"/>
  <c r="Z42" i="25" s="1"/>
  <c r="AA28" i="25"/>
  <c r="U36" i="12"/>
  <c r="U42" i="12" s="1"/>
  <c r="V28" i="12"/>
  <c r="AJ41" i="21"/>
  <c r="AK41" i="21" s="1"/>
  <c r="AL41" i="21" s="1"/>
  <c r="AM41" i="21" s="1"/>
  <c r="AN41" i="21" s="1"/>
  <c r="AI82" i="21"/>
  <c r="AG84" i="12"/>
  <c r="AH83" i="12"/>
  <c r="V19" i="12"/>
  <c r="W19" i="12" s="1"/>
  <c r="X19" i="12" s="1"/>
  <c r="Y19" i="12" s="1"/>
  <c r="Z19" i="12" s="1"/>
  <c r="AA19" i="12" s="1"/>
  <c r="W36" i="26"/>
  <c r="X36" i="24"/>
  <c r="X42" i="24" s="1"/>
  <c r="Y28" i="24"/>
  <c r="AG84" i="26"/>
  <c r="AH83" i="26"/>
  <c r="AQ83" i="9"/>
  <c r="AR83" i="9" s="1"/>
  <c r="AS83" i="9" s="1"/>
  <c r="AP84" i="9"/>
  <c r="AJ41" i="12"/>
  <c r="AK41" i="12" s="1"/>
  <c r="AL41" i="12" s="1"/>
  <c r="AM41" i="12" s="1"/>
  <c r="AN41" i="12" s="1"/>
  <c r="AI83" i="12"/>
  <c r="Y19" i="24"/>
  <c r="Y30" i="24"/>
  <c r="AU41" i="24"/>
  <c r="AV41" i="24" s="1"/>
  <c r="AT83" i="24"/>
  <c r="AK13" i="22"/>
  <c r="AK14" i="22" s="1"/>
  <c r="AK17" i="22" s="1"/>
  <c r="AK30" i="22" s="1"/>
  <c r="AQ83" i="25"/>
  <c r="AR83" i="25" s="1"/>
  <c r="AS83" i="25" s="1"/>
  <c r="AP84" i="25"/>
  <c r="AJ41" i="26"/>
  <c r="AK41" i="26" s="1"/>
  <c r="AL41" i="26" s="1"/>
  <c r="AM41" i="26" s="1"/>
  <c r="AN41" i="26" s="1"/>
  <c r="AI83" i="26"/>
  <c r="AU41" i="9"/>
  <c r="AV41" i="9" s="1"/>
  <c r="AT83" i="9"/>
  <c r="AJ19" i="22"/>
  <c r="AJ18" i="22"/>
  <c r="AU41" i="25"/>
  <c r="AV41" i="25" s="1"/>
  <c r="AT83" i="25"/>
  <c r="V42" i="26"/>
  <c r="AO13" i="8"/>
  <c r="AO14" i="8" s="1"/>
  <c r="AO17" i="8" s="1"/>
  <c r="AO30" i="8" s="1"/>
  <c r="AP13" i="8" s="1"/>
  <c r="AP14" i="8" s="1"/>
  <c r="AP17" i="8" s="1"/>
  <c r="AP30" i="8" s="1"/>
  <c r="AQ13" i="8" s="1"/>
  <c r="AQ14" i="8" s="1"/>
  <c r="AQ17" i="8" s="1"/>
  <c r="AQ30" i="8" s="1"/>
  <c r="AR13" i="8" s="1"/>
  <c r="AR14" i="8" s="1"/>
  <c r="AR17" i="8" s="1"/>
  <c r="AR30" i="8" s="1"/>
  <c r="AS13" i="8" s="1"/>
  <c r="AS14" i="8" s="1"/>
  <c r="AS17" i="8" s="1"/>
  <c r="AS30" i="8" s="1"/>
  <c r="AB13" i="12"/>
  <c r="AB14" i="12" s="1"/>
  <c r="AB17" i="12" s="1"/>
  <c r="AB18" i="12" s="1"/>
  <c r="AJ41" i="2"/>
  <c r="AK41" i="2" s="1"/>
  <c r="AL41" i="2" s="1"/>
  <c r="AM41" i="2" s="1"/>
  <c r="AN41" i="2" s="1"/>
  <c r="AI83" i="2"/>
  <c r="Y36" i="22"/>
  <c r="Y42" i="22" s="1"/>
  <c r="Z28" i="22"/>
  <c r="V36" i="2"/>
  <c r="V42" i="2" s="1"/>
  <c r="W28" i="2"/>
  <c r="AQ83" i="11"/>
  <c r="AR83" i="11" s="1"/>
  <c r="AS83" i="11" s="1"/>
  <c r="AP84" i="11"/>
  <c r="AG84" i="2"/>
  <c r="AO83" i="1"/>
  <c r="AN84" i="1"/>
  <c r="U36" i="21"/>
  <c r="U42" i="21" s="1"/>
  <c r="V28" i="21"/>
  <c r="AU41" i="11"/>
  <c r="AV41" i="11" s="1"/>
  <c r="AT83" i="11"/>
  <c r="AM18" i="1"/>
  <c r="X36" i="8"/>
  <c r="X42" i="8" s="1"/>
  <c r="Y28" i="8"/>
  <c r="AQ41" i="1"/>
  <c r="AR41" i="1" s="1"/>
  <c r="AS41" i="1" s="1"/>
  <c r="AT41" i="1" s="1"/>
  <c r="AP83" i="1"/>
  <c r="AQ83" i="8"/>
  <c r="AR83" i="8" s="1"/>
  <c r="AS83" i="8" s="1"/>
  <c r="AP84" i="8"/>
  <c r="Y30" i="2"/>
  <c r="Z13" i="2" s="1"/>
  <c r="Z14" i="2" s="1"/>
  <c r="Z17" i="2" s="1"/>
  <c r="Z30" i="2" s="1"/>
  <c r="AA13" i="2" s="1"/>
  <c r="AA14" i="2" s="1"/>
  <c r="AA17" i="2" s="1"/>
  <c r="AA30" i="2" s="1"/>
  <c r="AI18" i="8"/>
  <c r="AJ18" i="8" s="1"/>
  <c r="AK18" i="8" s="1"/>
  <c r="AL18" i="8" s="1"/>
  <c r="AM18" i="8" s="1"/>
  <c r="AN18" i="8" s="1"/>
  <c r="AO83" i="23"/>
  <c r="AN84" i="23"/>
  <c r="AU41" i="8"/>
  <c r="AV41" i="8" s="1"/>
  <c r="AT83" i="8"/>
  <c r="AQ41" i="23"/>
  <c r="AR41" i="23" s="1"/>
  <c r="AS41" i="23" s="1"/>
  <c r="AT41" i="23" s="1"/>
  <c r="AP83" i="23"/>
  <c r="AU14" i="9"/>
  <c r="AU17" i="9" s="1"/>
  <c r="AU30" i="9" s="1"/>
  <c r="AV13" i="9" s="1"/>
  <c r="AV14" i="9" s="1"/>
  <c r="AV17" i="9" s="1"/>
  <c r="AV30" i="9" s="1"/>
  <c r="Y19" i="2"/>
  <c r="AO83" i="22"/>
  <c r="AN84" i="22"/>
  <c r="AQ41" i="22"/>
  <c r="AR41" i="22" s="1"/>
  <c r="AS41" i="22" s="1"/>
  <c r="AT41" i="22" s="1"/>
  <c r="AP83" i="22"/>
  <c r="X19" i="23"/>
  <c r="AX4" i="22"/>
  <c r="AX4" i="26"/>
  <c r="AX4" i="12"/>
  <c r="AX4" i="25"/>
  <c r="AX4" i="11"/>
  <c r="AX4" i="24"/>
  <c r="AX4" i="9"/>
  <c r="AX4" i="23"/>
  <c r="AX4" i="8"/>
  <c r="AX4" i="2"/>
  <c r="AX4" i="21"/>
  <c r="AX4" i="1"/>
  <c r="BX81" i="12"/>
  <c r="BY81" i="12" s="1"/>
  <c r="BZ81" i="12" s="1"/>
  <c r="BX80" i="12"/>
  <c r="BY80" i="12" s="1"/>
  <c r="BZ80" i="12" s="1"/>
  <c r="CC80" i="21"/>
  <c r="CD80" i="21" s="1"/>
  <c r="CC79" i="21"/>
  <c r="CD79" i="21" s="1"/>
  <c r="BX82" i="2"/>
  <c r="CA81" i="8"/>
  <c r="CB81" i="8" s="1"/>
  <c r="CA80" i="8"/>
  <c r="CB80" i="8" s="1"/>
  <c r="CA80" i="11"/>
  <c r="CB80" i="11" s="1"/>
  <c r="CA81" i="11"/>
  <c r="CB81" i="11" s="1"/>
  <c r="CA81" i="22"/>
  <c r="CB81" i="22" s="1"/>
  <c r="CA80" i="22"/>
  <c r="CB80" i="22" s="1"/>
  <c r="CA81" i="25"/>
  <c r="CB81" i="25" s="1"/>
  <c r="CA80" i="25"/>
  <c r="CB80" i="25" s="1"/>
  <c r="BX80" i="26"/>
  <c r="BY80" i="26" s="1"/>
  <c r="BZ80" i="26" s="1"/>
  <c r="BX80" i="24"/>
  <c r="BY80" i="24" s="1"/>
  <c r="BZ80" i="24" s="1"/>
  <c r="BX81" i="24"/>
  <c r="BY81" i="24" s="1"/>
  <c r="BZ81" i="24" s="1"/>
  <c r="BX80" i="9"/>
  <c r="BY80" i="9" s="1"/>
  <c r="BZ80" i="9" s="1"/>
  <c r="BX81" i="9"/>
  <c r="BY81" i="9" s="1"/>
  <c r="BZ81" i="9" s="1"/>
  <c r="BX81" i="26"/>
  <c r="BY81" i="26" s="1"/>
  <c r="BZ81" i="26" s="1"/>
  <c r="AX4" i="16"/>
  <c r="BY52" i="24"/>
  <c r="BX57" i="24"/>
  <c r="BX58" i="24" s="1"/>
  <c r="BX31" i="24" s="1"/>
  <c r="CA51" i="1"/>
  <c r="CA29" i="1" s="1"/>
  <c r="BZ57" i="1"/>
  <c r="BZ58" i="1" s="1"/>
  <c r="BY57" i="2"/>
  <c r="BY58" i="2" s="1"/>
  <c r="BY31" i="2" s="1"/>
  <c r="BZ51" i="2"/>
  <c r="CK51" i="24"/>
  <c r="CC51" i="12"/>
  <c r="CB51" i="11"/>
  <c r="CA57" i="11"/>
  <c r="CA58" i="11" s="1"/>
  <c r="CA31" i="11" s="1"/>
  <c r="CA57" i="25"/>
  <c r="CA58" i="25" s="1"/>
  <c r="CA31" i="25" s="1"/>
  <c r="CB51" i="25"/>
  <c r="CC57" i="21"/>
  <c r="CC58" i="21" s="1"/>
  <c r="CC31" i="21" s="1"/>
  <c r="CD51" i="21"/>
  <c r="BY52" i="12"/>
  <c r="BX57" i="12"/>
  <c r="BX58" i="12" s="1"/>
  <c r="BX31" i="12" s="1"/>
  <c r="CB52" i="8"/>
  <c r="CA57" i="8"/>
  <c r="CA58" i="8" s="1"/>
  <c r="CA31" i="8" s="1"/>
  <c r="BY51" i="9"/>
  <c r="BX57" i="9"/>
  <c r="BX58" i="9" s="1"/>
  <c r="BX31" i="9" s="1"/>
  <c r="BX57" i="26"/>
  <c r="BX58" i="26" s="1"/>
  <c r="BX31" i="26" s="1"/>
  <c r="BY51" i="26"/>
  <c r="CA57" i="22"/>
  <c r="CA58" i="22" s="1"/>
  <c r="CA31" i="22" s="1"/>
  <c r="CB51" i="22"/>
  <c r="CN51" i="8"/>
  <c r="CA51" i="23"/>
  <c r="CA29" i="23" s="1"/>
  <c r="BZ57" i="23"/>
  <c r="BZ58" i="23" s="1"/>
  <c r="BB86" i="23"/>
  <c r="BB87" i="23" s="1"/>
  <c r="AJ19" i="11" l="1"/>
  <c r="AP84" i="24"/>
  <c r="AJ18" i="11"/>
  <c r="DZ59" i="1"/>
  <c r="DY60" i="1"/>
  <c r="AU18" i="9"/>
  <c r="Y18" i="23"/>
  <c r="Y30" i="23"/>
  <c r="Z13" i="23" s="1"/>
  <c r="Z14" i="23" s="1"/>
  <c r="Z17" i="23" s="1"/>
  <c r="Z30" i="23" s="1"/>
  <c r="AA13" i="23" s="1"/>
  <c r="AA14" i="23" s="1"/>
  <c r="AA17" i="23" s="1"/>
  <c r="AA30" i="23" s="1"/>
  <c r="AB13" i="23" s="1"/>
  <c r="AB14" i="23" s="1"/>
  <c r="AB17" i="23" s="1"/>
  <c r="AB30" i="23" s="1"/>
  <c r="AC13" i="23" s="1"/>
  <c r="AC14" i="23" s="1"/>
  <c r="AC17" i="23" s="1"/>
  <c r="AC30" i="23" s="1"/>
  <c r="AD13" i="23" s="1"/>
  <c r="AD14" i="23" s="1"/>
  <c r="AD17" i="23" s="1"/>
  <c r="AD30" i="23" s="1"/>
  <c r="AE13" i="23" s="1"/>
  <c r="AE14" i="23" s="1"/>
  <c r="AE17" i="23" s="1"/>
  <c r="AE30" i="23" s="1"/>
  <c r="AF13" i="23" s="1"/>
  <c r="AF14" i="23" s="1"/>
  <c r="AF17" i="23" s="1"/>
  <c r="AF30" i="23" s="1"/>
  <c r="AG13" i="23" s="1"/>
  <c r="AG14" i="23" s="1"/>
  <c r="AG17" i="23" s="1"/>
  <c r="AG30" i="23" s="1"/>
  <c r="AR18" i="25"/>
  <c r="AS18" i="25" s="1"/>
  <c r="AT18" i="25" s="1"/>
  <c r="AR19" i="25"/>
  <c r="AS19" i="25" s="1"/>
  <c r="AT19" i="25" s="1"/>
  <c r="AV18" i="9"/>
  <c r="AO18" i="8"/>
  <c r="AP18" i="8" s="1"/>
  <c r="AQ18" i="8" s="1"/>
  <c r="AR18" i="8" s="1"/>
  <c r="AS18" i="8" s="1"/>
  <c r="AK18" i="22"/>
  <c r="Z19" i="2"/>
  <c r="AA19" i="2" s="1"/>
  <c r="Z18" i="2"/>
  <c r="AA18" i="2" s="1"/>
  <c r="AN18" i="1"/>
  <c r="AU13" i="25"/>
  <c r="AU14" i="25" s="1"/>
  <c r="AU17" i="25" s="1"/>
  <c r="AU30" i="25" s="1"/>
  <c r="AV13" i="25" s="1"/>
  <c r="AV14" i="25" s="1"/>
  <c r="AV17" i="25" s="1"/>
  <c r="AV30" i="25" s="1"/>
  <c r="AK13" i="11"/>
  <c r="AK14" i="11" s="1"/>
  <c r="AK17" i="11" s="1"/>
  <c r="AK30" i="11" s="1"/>
  <c r="AU41" i="22"/>
  <c r="AV41" i="22" s="1"/>
  <c r="AT83" i="22"/>
  <c r="Y36" i="8"/>
  <c r="Y42" i="8" s="1"/>
  <c r="Z28" i="8"/>
  <c r="AK19" i="22"/>
  <c r="AJ82" i="21"/>
  <c r="AK82" i="21" s="1"/>
  <c r="AL82" i="21" s="1"/>
  <c r="AM82" i="21" s="1"/>
  <c r="AI83" i="21"/>
  <c r="Z36" i="9"/>
  <c r="Z42" i="9" s="1"/>
  <c r="AA28" i="9"/>
  <c r="AQ83" i="22"/>
  <c r="AR83" i="22" s="1"/>
  <c r="AS83" i="22" s="1"/>
  <c r="AP84" i="22"/>
  <c r="AU83" i="8"/>
  <c r="AT84" i="8"/>
  <c r="AJ83" i="2"/>
  <c r="AK83" i="2" s="1"/>
  <c r="AL83" i="2" s="1"/>
  <c r="AM83" i="2" s="1"/>
  <c r="AI84" i="2"/>
  <c r="AU83" i="24"/>
  <c r="AT84" i="24"/>
  <c r="AU19" i="9"/>
  <c r="AV19" i="9" s="1"/>
  <c r="AO41" i="21"/>
  <c r="AP41" i="21" s="1"/>
  <c r="AN82" i="21"/>
  <c r="AV83" i="8"/>
  <c r="AO41" i="2"/>
  <c r="AP41" i="2" s="1"/>
  <c r="AN83" i="2"/>
  <c r="AV83" i="24"/>
  <c r="W19" i="21"/>
  <c r="W30" i="21"/>
  <c r="AB30" i="12"/>
  <c r="AN30" i="1"/>
  <c r="V36" i="12"/>
  <c r="V42" i="12" s="1"/>
  <c r="W28" i="12"/>
  <c r="AT13" i="8"/>
  <c r="AT14" i="8" s="1"/>
  <c r="AT17" i="8" s="1"/>
  <c r="AT30" i="8" s="1"/>
  <c r="AB28" i="25"/>
  <c r="AA36" i="25"/>
  <c r="AA42" i="25" s="1"/>
  <c r="W36" i="23"/>
  <c r="W42" i="23" s="1"/>
  <c r="X28" i="23"/>
  <c r="Y36" i="24"/>
  <c r="Y42" i="24" s="1"/>
  <c r="AV83" i="9"/>
  <c r="Z36" i="11"/>
  <c r="Z42" i="11" s="1"/>
  <c r="AA28" i="11"/>
  <c r="Y19" i="23"/>
  <c r="AU83" i="9"/>
  <c r="AT84" i="9"/>
  <c r="AB13" i="2"/>
  <c r="AB14" i="2" s="1"/>
  <c r="AB17" i="2" s="1"/>
  <c r="AU83" i="11"/>
  <c r="AT84" i="11"/>
  <c r="AJ83" i="26"/>
  <c r="AK83" i="26" s="1"/>
  <c r="AL83" i="26" s="1"/>
  <c r="AM83" i="26" s="1"/>
  <c r="AI84" i="26"/>
  <c r="AJ83" i="12"/>
  <c r="AK83" i="12" s="1"/>
  <c r="AL83" i="12" s="1"/>
  <c r="AM83" i="12" s="1"/>
  <c r="AI84" i="12"/>
  <c r="Z13" i="24"/>
  <c r="Z14" i="24" s="1"/>
  <c r="Z17" i="24" s="1"/>
  <c r="Z18" i="24" s="1"/>
  <c r="AW13" i="9"/>
  <c r="AV83" i="11"/>
  <c r="AO41" i="26"/>
  <c r="AP41" i="26" s="1"/>
  <c r="AN83" i="26"/>
  <c r="AO41" i="12"/>
  <c r="AP41" i="12" s="1"/>
  <c r="AN83" i="12"/>
  <c r="W42" i="26"/>
  <c r="X13" i="26"/>
  <c r="X14" i="26" s="1"/>
  <c r="X17" i="26" s="1"/>
  <c r="X30" i="26" s="1"/>
  <c r="AQ83" i="23"/>
  <c r="AR83" i="23" s="1"/>
  <c r="AS83" i="23" s="1"/>
  <c r="AP84" i="23"/>
  <c r="V36" i="21"/>
  <c r="V42" i="21" s="1"/>
  <c r="W28" i="21"/>
  <c r="W36" i="21" s="1"/>
  <c r="W36" i="2"/>
  <c r="W42" i="2" s="1"/>
  <c r="X28" i="2"/>
  <c r="AU83" i="25"/>
  <c r="AT84" i="25"/>
  <c r="AB19" i="12"/>
  <c r="AU41" i="23"/>
  <c r="AV41" i="23" s="1"/>
  <c r="AT83" i="23"/>
  <c r="AQ83" i="1"/>
  <c r="AR83" i="1" s="1"/>
  <c r="AS83" i="1" s="1"/>
  <c r="AP84" i="1"/>
  <c r="AV83" i="25"/>
  <c r="AU41" i="1"/>
  <c r="AV41" i="1" s="1"/>
  <c r="AT83" i="1"/>
  <c r="Z36" i="22"/>
  <c r="Z42" i="22" s="1"/>
  <c r="AA28" i="22"/>
  <c r="AL13" i="22"/>
  <c r="AL14" i="22" s="1"/>
  <c r="AL17" i="22" s="1"/>
  <c r="AL18" i="22" s="1"/>
  <c r="Z36" i="1"/>
  <c r="Z42" i="1" s="1"/>
  <c r="AA28" i="1"/>
  <c r="AO19" i="8"/>
  <c r="AP19" i="8" s="1"/>
  <c r="AQ19" i="8" s="1"/>
  <c r="AR19" i="8" s="1"/>
  <c r="AS19" i="8" s="1"/>
  <c r="BX82" i="12"/>
  <c r="AY4" i="22"/>
  <c r="AY4" i="26"/>
  <c r="AY4" i="12"/>
  <c r="AY4" i="25"/>
  <c r="AY4" i="11"/>
  <c r="AY4" i="24"/>
  <c r="AY4" i="9"/>
  <c r="AY4" i="23"/>
  <c r="AY4" i="8"/>
  <c r="AY4" i="2"/>
  <c r="AY4" i="1"/>
  <c r="AY4" i="21"/>
  <c r="CC81" i="21"/>
  <c r="CA82" i="22"/>
  <c r="CA82" i="8"/>
  <c r="CA82" i="25"/>
  <c r="CA81" i="1"/>
  <c r="CB81" i="1" s="1"/>
  <c r="CA80" i="1"/>
  <c r="CB80" i="1" s="1"/>
  <c r="CA81" i="23"/>
  <c r="CB81" i="23" s="1"/>
  <c r="CA80" i="23"/>
  <c r="CB80" i="23" s="1"/>
  <c r="CA82" i="11"/>
  <c r="BX82" i="9"/>
  <c r="BX82" i="24"/>
  <c r="BX82" i="26"/>
  <c r="AY4" i="16"/>
  <c r="CB51" i="23"/>
  <c r="CA57" i="23"/>
  <c r="CA58" i="23" s="1"/>
  <c r="CA31" i="23" s="1"/>
  <c r="CC52" i="8"/>
  <c r="CC29" i="8" s="1"/>
  <c r="CB57" i="8"/>
  <c r="CB58" i="8" s="1"/>
  <c r="CC51" i="11"/>
  <c r="CC29" i="11" s="1"/>
  <c r="CB57" i="11"/>
  <c r="CB58" i="11" s="1"/>
  <c r="CL51" i="24"/>
  <c r="CO51" i="8"/>
  <c r="BY57" i="9"/>
  <c r="BY58" i="9" s="1"/>
  <c r="BY31" i="9" s="1"/>
  <c r="BZ51" i="9"/>
  <c r="BZ52" i="12"/>
  <c r="BY57" i="12"/>
  <c r="BY58" i="12" s="1"/>
  <c r="BY31" i="12" s="1"/>
  <c r="CA51" i="2"/>
  <c r="CA29" i="2" s="1"/>
  <c r="BZ57" i="2"/>
  <c r="BZ58" i="2" s="1"/>
  <c r="CC51" i="25"/>
  <c r="CC29" i="25" s="1"/>
  <c r="CC80" i="25" s="1"/>
  <c r="CD80" i="25" s="1"/>
  <c r="CB57" i="25"/>
  <c r="CB58" i="25" s="1"/>
  <c r="CA57" i="1"/>
  <c r="CA58" i="1" s="1"/>
  <c r="CA31" i="1" s="1"/>
  <c r="CB51" i="1"/>
  <c r="CB57" i="22"/>
  <c r="CB58" i="22" s="1"/>
  <c r="CC51" i="22"/>
  <c r="CC29" i="22" s="1"/>
  <c r="BY57" i="26"/>
  <c r="BY58" i="26" s="1"/>
  <c r="BY31" i="26" s="1"/>
  <c r="BZ51" i="26"/>
  <c r="CE51" i="21"/>
  <c r="CE29" i="21" s="1"/>
  <c r="CD57" i="21"/>
  <c r="CD58" i="21" s="1"/>
  <c r="CD31" i="21" s="1"/>
  <c r="CD51" i="12"/>
  <c r="BZ52" i="24"/>
  <c r="BY57" i="24"/>
  <c r="BY58" i="24" s="1"/>
  <c r="BY31" i="24" s="1"/>
  <c r="BL86" i="22"/>
  <c r="BL87" i="22" s="1"/>
  <c r="EA59" i="1" l="1"/>
  <c r="DZ60" i="1"/>
  <c r="Z19" i="23"/>
  <c r="AA19" i="23" s="1"/>
  <c r="AB19" i="23" s="1"/>
  <c r="AC19" i="23" s="1"/>
  <c r="AD19" i="23" s="1"/>
  <c r="AE19" i="23" s="1"/>
  <c r="AF19" i="23" s="1"/>
  <c r="AG19" i="23" s="1"/>
  <c r="Z18" i="23"/>
  <c r="AA18" i="23" s="1"/>
  <c r="AB19" i="2"/>
  <c r="AK19" i="11"/>
  <c r="AU18" i="25"/>
  <c r="AV18" i="25" s="1"/>
  <c r="AU19" i="25"/>
  <c r="AV19" i="25" s="1"/>
  <c r="AK18" i="11"/>
  <c r="AT19" i="8"/>
  <c r="AL30" i="22"/>
  <c r="AM13" i="22" s="1"/>
  <c r="AM14" i="22" s="1"/>
  <c r="AM17" i="22" s="1"/>
  <c r="AM18" i="22" s="1"/>
  <c r="W42" i="21"/>
  <c r="Y13" i="26"/>
  <c r="Y14" i="26" s="1"/>
  <c r="Y17" i="26" s="1"/>
  <c r="Y30" i="26" s="1"/>
  <c r="AL13" i="11"/>
  <c r="AL14" i="11" s="1"/>
  <c r="AL17" i="11" s="1"/>
  <c r="AL30" i="11" s="1"/>
  <c r="AO83" i="26"/>
  <c r="AN84" i="26"/>
  <c r="AU83" i="1"/>
  <c r="AT84" i="1"/>
  <c r="X36" i="2"/>
  <c r="X42" i="2" s="1"/>
  <c r="Y28" i="2"/>
  <c r="AQ41" i="26"/>
  <c r="AR41" i="26" s="1"/>
  <c r="AS41" i="26" s="1"/>
  <c r="AT41" i="26" s="1"/>
  <c r="AP83" i="26"/>
  <c r="AW83" i="24"/>
  <c r="AX83" i="24" s="1"/>
  <c r="AV84" i="24"/>
  <c r="AV83" i="1"/>
  <c r="AB18" i="2"/>
  <c r="AW83" i="25"/>
  <c r="AX83" i="25" s="1"/>
  <c r="AV84" i="25"/>
  <c r="AW83" i="11"/>
  <c r="AX83" i="11" s="1"/>
  <c r="AV84" i="11"/>
  <c r="AB30" i="2"/>
  <c r="AC13" i="2" s="1"/>
  <c r="AC14" i="2" s="1"/>
  <c r="AC17" i="2" s="1"/>
  <c r="AC30" i="2" s="1"/>
  <c r="AT18" i="8"/>
  <c r="AO83" i="2"/>
  <c r="AN84" i="2"/>
  <c r="AU83" i="22"/>
  <c r="AT84" i="22"/>
  <c r="Z28" i="24"/>
  <c r="AQ41" i="2"/>
  <c r="AR41" i="2" s="1"/>
  <c r="AS41" i="2" s="1"/>
  <c r="AT41" i="2" s="1"/>
  <c r="AP83" i="2"/>
  <c r="AV83" i="22"/>
  <c r="W36" i="12"/>
  <c r="W42" i="12" s="1"/>
  <c r="X28" i="12"/>
  <c r="AW83" i="8"/>
  <c r="AX83" i="8" s="1"/>
  <c r="AV84" i="8"/>
  <c r="AH13" i="23"/>
  <c r="AH14" i="23" s="1"/>
  <c r="AH17" i="23" s="1"/>
  <c r="AH30" i="23" s="1"/>
  <c r="AI13" i="23" s="1"/>
  <c r="AI14" i="23" s="1"/>
  <c r="AI17" i="23" s="1"/>
  <c r="AI30" i="23" s="1"/>
  <c r="AJ13" i="23" s="1"/>
  <c r="AJ14" i="23" s="1"/>
  <c r="AJ17" i="23" s="1"/>
  <c r="AJ30" i="23" s="1"/>
  <c r="AK13" i="23" s="1"/>
  <c r="AK14" i="23" s="1"/>
  <c r="AK17" i="23" s="1"/>
  <c r="AK30" i="23" s="1"/>
  <c r="AL13" i="23" s="1"/>
  <c r="AL14" i="23" s="1"/>
  <c r="AL17" i="23" s="1"/>
  <c r="AL30" i="23" s="1"/>
  <c r="AM13" i="23" s="1"/>
  <c r="AM14" i="23" s="1"/>
  <c r="AM17" i="23" s="1"/>
  <c r="AM30" i="23" s="1"/>
  <c r="AN13" i="23" s="1"/>
  <c r="AN14" i="23" s="1"/>
  <c r="AN17" i="23" s="1"/>
  <c r="AN30" i="23" s="1"/>
  <c r="AA36" i="1"/>
  <c r="AA42" i="1" s="1"/>
  <c r="AB28" i="1"/>
  <c r="AU83" i="23"/>
  <c r="AT84" i="23"/>
  <c r="Z30" i="24"/>
  <c r="AO13" i="1"/>
  <c r="AO14" i="1" s="1"/>
  <c r="AO17" i="1" s="1"/>
  <c r="AO30" i="1" s="1"/>
  <c r="AO82" i="21"/>
  <c r="AN83" i="21"/>
  <c r="AB28" i="9"/>
  <c r="AA36" i="9"/>
  <c r="AA42" i="9" s="1"/>
  <c r="AV83" i="23"/>
  <c r="X28" i="26"/>
  <c r="X19" i="26"/>
  <c r="X36" i="23"/>
  <c r="X42" i="23" s="1"/>
  <c r="Y28" i="23"/>
  <c r="AC13" i="12"/>
  <c r="AC14" i="12" s="1"/>
  <c r="AC17" i="12" s="1"/>
  <c r="AC18" i="12" s="1"/>
  <c r="AQ41" i="21"/>
  <c r="AR41" i="21" s="1"/>
  <c r="AS41" i="21" s="1"/>
  <c r="AT41" i="21" s="1"/>
  <c r="AP82" i="21"/>
  <c r="AW13" i="25"/>
  <c r="X18" i="26"/>
  <c r="AA36" i="11"/>
  <c r="AA42" i="11" s="1"/>
  <c r="AB28" i="11"/>
  <c r="AO83" i="12"/>
  <c r="AN84" i="12"/>
  <c r="AA85" i="25"/>
  <c r="AA86" i="25" s="1"/>
  <c r="AA87" i="25" s="1"/>
  <c r="X13" i="21"/>
  <c r="X14" i="21" s="1"/>
  <c r="X17" i="21" s="1"/>
  <c r="X30" i="21" s="1"/>
  <c r="Y13" i="21" s="1"/>
  <c r="Y14" i="21" s="1"/>
  <c r="Y17" i="21" s="1"/>
  <c r="Y30" i="21" s="1"/>
  <c r="Z13" i="21" s="1"/>
  <c r="Z14" i="21" s="1"/>
  <c r="Z17" i="21" s="1"/>
  <c r="Z30" i="21" s="1"/>
  <c r="AA13" i="21" s="1"/>
  <c r="AA14" i="21" s="1"/>
  <c r="AA17" i="21" s="1"/>
  <c r="AA30" i="21" s="1"/>
  <c r="AA36" i="22"/>
  <c r="AA42" i="22" s="1"/>
  <c r="AB28" i="22"/>
  <c r="AQ41" i="12"/>
  <c r="AR41" i="12" s="1"/>
  <c r="AS41" i="12" s="1"/>
  <c r="AT41" i="12" s="1"/>
  <c r="AP83" i="12"/>
  <c r="Z19" i="24"/>
  <c r="AB36" i="25"/>
  <c r="AB42" i="25" s="1"/>
  <c r="AC28" i="25"/>
  <c r="AB18" i="23"/>
  <c r="AC18" i="23" s="1"/>
  <c r="AD18" i="23" s="1"/>
  <c r="AE18" i="23" s="1"/>
  <c r="AF18" i="23" s="1"/>
  <c r="AG18" i="23" s="1"/>
  <c r="AL19" i="22"/>
  <c r="AW83" i="9"/>
  <c r="AX83" i="9" s="1"/>
  <c r="AV84" i="9"/>
  <c r="AU13" i="8"/>
  <c r="AU14" i="8" s="1"/>
  <c r="AU17" i="8" s="1"/>
  <c r="AU19" i="8" s="1"/>
  <c r="Z36" i="8"/>
  <c r="Z42" i="8" s="1"/>
  <c r="AA28" i="8"/>
  <c r="CC81" i="8"/>
  <c r="CD81" i="8" s="1"/>
  <c r="CC81" i="22"/>
  <c r="CD81" i="22" s="1"/>
  <c r="CM51" i="24"/>
  <c r="CN51" i="24" s="1"/>
  <c r="AZ4" i="22"/>
  <c r="AZ4" i="26"/>
  <c r="AZ4" i="12"/>
  <c r="AZ4" i="25"/>
  <c r="AZ4" i="11"/>
  <c r="AZ4" i="24"/>
  <c r="AZ4" i="9"/>
  <c r="AZ4" i="23"/>
  <c r="AZ4" i="8"/>
  <c r="AZ4" i="2"/>
  <c r="AZ4" i="21"/>
  <c r="AZ4" i="1"/>
  <c r="CE79" i="21"/>
  <c r="CF79" i="21" s="1"/>
  <c r="CG79" i="21" s="1"/>
  <c r="CH79" i="21" s="1"/>
  <c r="CI79" i="21" s="1"/>
  <c r="CE80" i="21"/>
  <c r="CF80" i="21" s="1"/>
  <c r="CG80" i="21" s="1"/>
  <c r="CH80" i="21" s="1"/>
  <c r="CI80" i="21" s="1"/>
  <c r="CC81" i="25"/>
  <c r="CD81" i="25" s="1"/>
  <c r="CC80" i="22"/>
  <c r="CD80" i="22" s="1"/>
  <c r="CC80" i="8"/>
  <c r="CD80" i="8" s="1"/>
  <c r="CC80" i="11"/>
  <c r="CD80" i="11" s="1"/>
  <c r="CC81" i="11"/>
  <c r="CD81" i="11" s="1"/>
  <c r="CA82" i="23"/>
  <c r="CA82" i="1"/>
  <c r="CA80" i="2"/>
  <c r="CB80" i="2" s="1"/>
  <c r="CA81" i="2"/>
  <c r="CB81" i="2" s="1"/>
  <c r="AZ4" i="16"/>
  <c r="AY9" i="16" s="1"/>
  <c r="AZ7" i="21" s="1"/>
  <c r="CA52" i="24"/>
  <c r="CA29" i="24" s="1"/>
  <c r="BZ57" i="24"/>
  <c r="BZ58" i="24" s="1"/>
  <c r="CC57" i="22"/>
  <c r="CC58" i="22" s="1"/>
  <c r="CC31" i="22" s="1"/>
  <c r="CD51" i="22"/>
  <c r="CA57" i="2"/>
  <c r="CA58" i="2" s="1"/>
  <c r="CA31" i="2" s="1"/>
  <c r="CB51" i="2"/>
  <c r="CD52" i="8"/>
  <c r="CC57" i="8"/>
  <c r="CC58" i="8" s="1"/>
  <c r="CC31" i="8" s="1"/>
  <c r="CP51" i="8"/>
  <c r="CE51" i="12"/>
  <c r="BZ57" i="26"/>
  <c r="BZ58" i="26" s="1"/>
  <c r="CA51" i="26"/>
  <c r="CA29" i="26" s="1"/>
  <c r="CC57" i="25"/>
  <c r="CC58" i="25" s="1"/>
  <c r="CC31" i="25" s="1"/>
  <c r="CD51" i="25"/>
  <c r="CA52" i="12"/>
  <c r="CA29" i="12" s="1"/>
  <c r="BZ57" i="12"/>
  <c r="BZ58" i="12" s="1"/>
  <c r="CD51" i="11"/>
  <c r="CC57" i="11"/>
  <c r="CC58" i="11" s="1"/>
  <c r="CC31" i="11" s="1"/>
  <c r="CC51" i="23"/>
  <c r="CC29" i="23" s="1"/>
  <c r="CB57" i="23"/>
  <c r="CB58" i="23" s="1"/>
  <c r="CE57" i="21"/>
  <c r="CE58" i="21" s="1"/>
  <c r="CE31" i="21" s="1"/>
  <c r="CF51" i="21"/>
  <c r="CB57" i="1"/>
  <c r="CB58" i="1" s="1"/>
  <c r="CC51" i="1"/>
  <c r="CC29" i="1" s="1"/>
  <c r="CA51" i="9"/>
  <c r="CA29" i="9" s="1"/>
  <c r="BZ57" i="9"/>
  <c r="BZ58" i="9" s="1"/>
  <c r="EB59" i="1" l="1"/>
  <c r="EA60" i="1"/>
  <c r="AL19" i="11"/>
  <c r="Y18" i="26"/>
  <c r="Y19" i="26"/>
  <c r="AC19" i="12"/>
  <c r="AC30" i="12"/>
  <c r="AD13" i="12" s="1"/>
  <c r="AD14" i="12" s="1"/>
  <c r="AD17" i="12" s="1"/>
  <c r="AD30" i="12" s="1"/>
  <c r="AL18" i="11"/>
  <c r="AH18" i="23"/>
  <c r="AI18" i="23" s="1"/>
  <c r="AJ18" i="23" s="1"/>
  <c r="AK18" i="23" s="1"/>
  <c r="AL18" i="23" s="1"/>
  <c r="AM18" i="23" s="1"/>
  <c r="AN18" i="23" s="1"/>
  <c r="AH19" i="23"/>
  <c r="AU30" i="8"/>
  <c r="AV13" i="8" s="1"/>
  <c r="AV14" i="8" s="1"/>
  <c r="AV17" i="8" s="1"/>
  <c r="AM19" i="22"/>
  <c r="AM30" i="22"/>
  <c r="AN13" i="22" s="1"/>
  <c r="AN14" i="22" s="1"/>
  <c r="AN17" i="22" s="1"/>
  <c r="AN18" i="22" s="1"/>
  <c r="X19" i="21"/>
  <c r="Y19" i="21" s="1"/>
  <c r="Z19" i="21" s="1"/>
  <c r="AA19" i="21" s="1"/>
  <c r="AB13" i="21"/>
  <c r="AB14" i="21" s="1"/>
  <c r="AB17" i="21" s="1"/>
  <c r="AB30" i="21" s="1"/>
  <c r="AZ25" i="21"/>
  <c r="AZ35" i="21"/>
  <c r="AZ39" i="21" s="1"/>
  <c r="BA39" i="21" s="1"/>
  <c r="BB39" i="21" s="1"/>
  <c r="BC39" i="21" s="1"/>
  <c r="AZ10" i="21"/>
  <c r="AZ12" i="21" s="1"/>
  <c r="AM13" i="11"/>
  <c r="AM14" i="11" s="1"/>
  <c r="AM17" i="11" s="1"/>
  <c r="Z13" i="26"/>
  <c r="Z14" i="26" s="1"/>
  <c r="Z17" i="26" s="1"/>
  <c r="Z18" i="26" s="1"/>
  <c r="AA85" i="22"/>
  <c r="AA86" i="22" s="1"/>
  <c r="AA87" i="22" s="1"/>
  <c r="AY19" i="16"/>
  <c r="AZ7" i="26" s="1"/>
  <c r="AA85" i="11"/>
  <c r="AA86" i="11" s="1"/>
  <c r="AA87" i="11" s="1"/>
  <c r="X36" i="26"/>
  <c r="X42" i="26" s="1"/>
  <c r="Y28" i="26"/>
  <c r="AW83" i="22"/>
  <c r="AX83" i="22" s="1"/>
  <c r="AV84" i="22"/>
  <c r="AD13" i="2"/>
  <c r="AD14" i="2" s="1"/>
  <c r="AD17" i="2" s="1"/>
  <c r="AD30" i="2" s="1"/>
  <c r="AT83" i="26"/>
  <c r="AY16" i="16"/>
  <c r="AZ7" i="11" s="1"/>
  <c r="AW83" i="23"/>
  <c r="AX83" i="23" s="1"/>
  <c r="AV84" i="23"/>
  <c r="Y36" i="2"/>
  <c r="Y42" i="2" s="1"/>
  <c r="Z28" i="2"/>
  <c r="AY13" i="16"/>
  <c r="AZ7" i="23" s="1"/>
  <c r="X28" i="21"/>
  <c r="X18" i="21"/>
  <c r="Y18" i="21" s="1"/>
  <c r="Z18" i="21" s="1"/>
  <c r="AA18" i="21" s="1"/>
  <c r="AQ83" i="2"/>
  <c r="AR83" i="2" s="1"/>
  <c r="AS83" i="2" s="1"/>
  <c r="AP84" i="2"/>
  <c r="AY10" i="16"/>
  <c r="AZ7" i="2" s="1"/>
  <c r="AB85" i="25"/>
  <c r="AC85" i="25" s="1"/>
  <c r="AC28" i="1"/>
  <c r="AB36" i="1"/>
  <c r="AB42" i="1" s="1"/>
  <c r="AU41" i="2"/>
  <c r="AV41" i="2" s="1"/>
  <c r="AT83" i="2"/>
  <c r="AY15" i="16"/>
  <c r="AZ7" i="24" s="1"/>
  <c r="AQ82" i="21"/>
  <c r="AR82" i="21" s="1"/>
  <c r="AS82" i="21" s="1"/>
  <c r="AP83" i="21"/>
  <c r="AA85" i="1"/>
  <c r="AO13" i="23"/>
  <c r="AO14" i="23" s="1"/>
  <c r="AO17" i="23" s="1"/>
  <c r="AO30" i="23" s="1"/>
  <c r="AP13" i="23" s="1"/>
  <c r="AP14" i="23" s="1"/>
  <c r="AP17" i="23" s="1"/>
  <c r="AP30" i="23" s="1"/>
  <c r="AQ13" i="23" s="1"/>
  <c r="AQ14" i="23" s="1"/>
  <c r="AQ17" i="23" s="1"/>
  <c r="AQ30" i="23" s="1"/>
  <c r="AR13" i="23" s="1"/>
  <c r="AR14" i="23" s="1"/>
  <c r="AR17" i="23" s="1"/>
  <c r="AR30" i="23" s="1"/>
  <c r="AS13" i="23" s="1"/>
  <c r="AS14" i="23" s="1"/>
  <c r="AS17" i="23" s="1"/>
  <c r="AS30" i="23" s="1"/>
  <c r="Z36" i="24"/>
  <c r="Z42" i="24" s="1"/>
  <c r="AC18" i="2"/>
  <c r="AY12" i="16"/>
  <c r="AZ7" i="8" s="1"/>
  <c r="AD28" i="25"/>
  <c r="AC36" i="25"/>
  <c r="AC42" i="25" s="1"/>
  <c r="AB36" i="9"/>
  <c r="AC28" i="9"/>
  <c r="AT18" i="16"/>
  <c r="AU7" i="12" s="1"/>
  <c r="AT19" i="16"/>
  <c r="AU7" i="26" s="1"/>
  <c r="AU19" i="16"/>
  <c r="AV7" i="26" s="1"/>
  <c r="AU18" i="16"/>
  <c r="AV7" i="12" s="1"/>
  <c r="AV13" i="16"/>
  <c r="AW7" i="23" s="1"/>
  <c r="AV16" i="16"/>
  <c r="AW7" i="11" s="1"/>
  <c r="AV10" i="16"/>
  <c r="AW7" i="2" s="1"/>
  <c r="AV19" i="16"/>
  <c r="AW7" i="26" s="1"/>
  <c r="AV18" i="16"/>
  <c r="AW7" i="12" s="1"/>
  <c r="AV12" i="16"/>
  <c r="AW7" i="8" s="1"/>
  <c r="AV9" i="16"/>
  <c r="AW7" i="21" s="1"/>
  <c r="AV15" i="16"/>
  <c r="AW7" i="24" s="1"/>
  <c r="AV8" i="16"/>
  <c r="AW7" i="1" s="1"/>
  <c r="AV11" i="16"/>
  <c r="AW7" i="22" s="1"/>
  <c r="AV14" i="16"/>
  <c r="AW7" i="9" s="1"/>
  <c r="AV17" i="16"/>
  <c r="AW7" i="25" s="1"/>
  <c r="AW16" i="16"/>
  <c r="AX7" i="11" s="1"/>
  <c r="AW11" i="16"/>
  <c r="AX7" i="22" s="1"/>
  <c r="AW14" i="16"/>
  <c r="AX7" i="9" s="1"/>
  <c r="AW17" i="16"/>
  <c r="AX7" i="25" s="1"/>
  <c r="AW8" i="16"/>
  <c r="AX7" i="1" s="1"/>
  <c r="AW18" i="16"/>
  <c r="AX7" i="12" s="1"/>
  <c r="AW19" i="16"/>
  <c r="AX7" i="26" s="1"/>
  <c r="AW9" i="16"/>
  <c r="AX7" i="21" s="1"/>
  <c r="AW12" i="16"/>
  <c r="AX7" i="8" s="1"/>
  <c r="AW15" i="16"/>
  <c r="AX7" i="24" s="1"/>
  <c r="AW10" i="16"/>
  <c r="AX7" i="2" s="1"/>
  <c r="AW13" i="16"/>
  <c r="AX7" i="23" s="1"/>
  <c r="AX12" i="16"/>
  <c r="AY7" i="8" s="1"/>
  <c r="AX15" i="16"/>
  <c r="AY7" i="24" s="1"/>
  <c r="AX11" i="16"/>
  <c r="AY7" i="22" s="1"/>
  <c r="AX13" i="16"/>
  <c r="AY7" i="23" s="1"/>
  <c r="AX14" i="16"/>
  <c r="AY7" i="9" s="1"/>
  <c r="AX16" i="16"/>
  <c r="AY7" i="11" s="1"/>
  <c r="AX17" i="16"/>
  <c r="AY7" i="25" s="1"/>
  <c r="AX10" i="16"/>
  <c r="AY7" i="2" s="1"/>
  <c r="AX19" i="16"/>
  <c r="AY7" i="26" s="1"/>
  <c r="AX18" i="16"/>
  <c r="AY7" i="12" s="1"/>
  <c r="AX8" i="16"/>
  <c r="AY7" i="1" s="1"/>
  <c r="AX9" i="16"/>
  <c r="AY7" i="21" s="1"/>
  <c r="AU41" i="21"/>
  <c r="AV41" i="21" s="1"/>
  <c r="AT82" i="21"/>
  <c r="AY8" i="16"/>
  <c r="AZ7" i="1" s="1"/>
  <c r="AW83" i="1"/>
  <c r="AX83" i="1" s="1"/>
  <c r="AV84" i="1"/>
  <c r="AA85" i="9"/>
  <c r="AB42" i="9"/>
  <c r="AY17" i="16"/>
  <c r="AZ7" i="25" s="1"/>
  <c r="Y36" i="23"/>
  <c r="Y42" i="23" s="1"/>
  <c r="Z28" i="23"/>
  <c r="AB28" i="8"/>
  <c r="AA36" i="8"/>
  <c r="AA42" i="8" s="1"/>
  <c r="AQ83" i="12"/>
  <c r="AR83" i="12" s="1"/>
  <c r="AS83" i="12" s="1"/>
  <c r="AP84" i="12"/>
  <c r="AY14" i="16"/>
  <c r="AZ7" i="9" s="1"/>
  <c r="AP13" i="1"/>
  <c r="AP14" i="1" s="1"/>
  <c r="AP17" i="1" s="1"/>
  <c r="AP30" i="1" s="1"/>
  <c r="Y28" i="12"/>
  <c r="X36" i="12"/>
  <c r="X42" i="12" s="1"/>
  <c r="AC19" i="2"/>
  <c r="AT83" i="12"/>
  <c r="AY11" i="16"/>
  <c r="AZ7" i="22" s="1"/>
  <c r="AI19" i="23"/>
  <c r="AJ19" i="23" s="1"/>
  <c r="AK19" i="23" s="1"/>
  <c r="AL19" i="23" s="1"/>
  <c r="AM19" i="23" s="1"/>
  <c r="AN19" i="23" s="1"/>
  <c r="AO19" i="1"/>
  <c r="AO18" i="1"/>
  <c r="AB36" i="22"/>
  <c r="AB42" i="22" s="1"/>
  <c r="AC28" i="22"/>
  <c r="AY18" i="16"/>
  <c r="AZ7" i="12" s="1"/>
  <c r="AB36" i="11"/>
  <c r="AB42" i="11" s="1"/>
  <c r="AC28" i="11"/>
  <c r="AA13" i="24"/>
  <c r="AA14" i="24" s="1"/>
  <c r="AA17" i="24" s="1"/>
  <c r="AA18" i="24" s="1"/>
  <c r="AU18" i="8"/>
  <c r="AQ83" i="26"/>
  <c r="AR83" i="26" s="1"/>
  <c r="AS83" i="26" s="1"/>
  <c r="AP84" i="26"/>
  <c r="CC82" i="8"/>
  <c r="CC82" i="22"/>
  <c r="CC80" i="23"/>
  <c r="CD80" i="23" s="1"/>
  <c r="BA4" i="22"/>
  <c r="BA4" i="26"/>
  <c r="BA4" i="12"/>
  <c r="BA4" i="25"/>
  <c r="BA4" i="11"/>
  <c r="BA4" i="24"/>
  <c r="BA4" i="9"/>
  <c r="BA4" i="23"/>
  <c r="BA4" i="8"/>
  <c r="BA4" i="2"/>
  <c r="BA4" i="1"/>
  <c r="BA4" i="21"/>
  <c r="CE81" i="21"/>
  <c r="CC82" i="25"/>
  <c r="CC82" i="11"/>
  <c r="CC81" i="1"/>
  <c r="CD81" i="1" s="1"/>
  <c r="CC81" i="23"/>
  <c r="CD81" i="23" s="1"/>
  <c r="CC80" i="1"/>
  <c r="CD80" i="1" s="1"/>
  <c r="CA82" i="2"/>
  <c r="CA81" i="26"/>
  <c r="CB81" i="26" s="1"/>
  <c r="CA80" i="26"/>
  <c r="CB80" i="26" s="1"/>
  <c r="CA80" i="12"/>
  <c r="CB80" i="12" s="1"/>
  <c r="CA81" i="12"/>
  <c r="CB81" i="12" s="1"/>
  <c r="CA80" i="9"/>
  <c r="CB80" i="9" s="1"/>
  <c r="CA81" i="9"/>
  <c r="CB81" i="9" s="1"/>
  <c r="CA81" i="24"/>
  <c r="CB81" i="24" s="1"/>
  <c r="CA80" i="24"/>
  <c r="CB80" i="24" s="1"/>
  <c r="BA4" i="16"/>
  <c r="CE52" i="8"/>
  <c r="CE29" i="8" s="1"/>
  <c r="CD57" i="8"/>
  <c r="CD58" i="8" s="1"/>
  <c r="CD31" i="8" s="1"/>
  <c r="CC57" i="1"/>
  <c r="CC58" i="1" s="1"/>
  <c r="CC31" i="1" s="1"/>
  <c r="CD51" i="1"/>
  <c r="CE51" i="11"/>
  <c r="CE29" i="11" s="1"/>
  <c r="CD57" i="11"/>
  <c r="CD58" i="11" s="1"/>
  <c r="CD31" i="11" s="1"/>
  <c r="CF51" i="12"/>
  <c r="CC51" i="2"/>
  <c r="CC29" i="2" s="1"/>
  <c r="CB57" i="2"/>
  <c r="CB58" i="2" s="1"/>
  <c r="CD51" i="23"/>
  <c r="CC57" i="23"/>
  <c r="CC58" i="23" s="1"/>
  <c r="CC31" i="23" s="1"/>
  <c r="CB52" i="12"/>
  <c r="CA57" i="12"/>
  <c r="CA58" i="12" s="1"/>
  <c r="CA31" i="12" s="1"/>
  <c r="CQ51" i="8"/>
  <c r="CD57" i="22"/>
  <c r="CD58" i="22" s="1"/>
  <c r="CD31" i="22" s="1"/>
  <c r="CE51" i="22"/>
  <c r="CE29" i="22" s="1"/>
  <c r="CA57" i="26"/>
  <c r="CA58" i="26" s="1"/>
  <c r="CA31" i="26" s="1"/>
  <c r="CB51" i="26"/>
  <c r="CB51" i="9"/>
  <c r="CA57" i="9"/>
  <c r="CA58" i="9" s="1"/>
  <c r="CA31" i="9" s="1"/>
  <c r="CF57" i="21"/>
  <c r="CF58" i="21" s="1"/>
  <c r="CF31" i="21" s="1"/>
  <c r="CG51" i="21"/>
  <c r="CD57" i="25"/>
  <c r="CD58" i="25" s="1"/>
  <c r="CD31" i="25" s="1"/>
  <c r="CE51" i="25"/>
  <c r="CE29" i="25" s="1"/>
  <c r="CO51" i="24"/>
  <c r="CB52" i="24"/>
  <c r="CA57" i="24"/>
  <c r="CA58" i="24" s="1"/>
  <c r="CA31" i="24" s="1"/>
  <c r="BE86" i="8"/>
  <c r="BE87" i="8" s="1"/>
  <c r="BE86" i="23"/>
  <c r="BE87" i="23" s="1"/>
  <c r="BB86" i="12"/>
  <c r="BB87" i="12" s="1"/>
  <c r="BE86" i="26"/>
  <c r="BE87" i="26" s="1"/>
  <c r="BL85" i="21"/>
  <c r="BL86" i="21" s="1"/>
  <c r="BL86" i="11"/>
  <c r="BL87" i="11" s="1"/>
  <c r="AD19" i="2" l="1"/>
  <c r="EC59" i="1"/>
  <c r="EB60" i="1"/>
  <c r="Z19" i="26"/>
  <c r="AM18" i="11"/>
  <c r="AD19" i="12"/>
  <c r="AD18" i="12"/>
  <c r="AM19" i="11"/>
  <c r="AM30" i="11"/>
  <c r="AN13" i="11" s="1"/>
  <c r="AN14" i="11" s="1"/>
  <c r="AN17" i="11" s="1"/>
  <c r="AN19" i="11" s="1"/>
  <c r="AA30" i="24"/>
  <c r="AB13" i="24" s="1"/>
  <c r="AB14" i="24" s="1"/>
  <c r="AB17" i="24" s="1"/>
  <c r="AB18" i="24" s="1"/>
  <c r="AO19" i="23"/>
  <c r="AO18" i="23"/>
  <c r="AP18" i="23" s="1"/>
  <c r="AQ18" i="23" s="1"/>
  <c r="AR18" i="23" s="1"/>
  <c r="AS18" i="23" s="1"/>
  <c r="AN19" i="22"/>
  <c r="AN30" i="22"/>
  <c r="AD18" i="2"/>
  <c r="AB18" i="21"/>
  <c r="AB19" i="21"/>
  <c r="AT13" i="23"/>
  <c r="AT14" i="23" s="1"/>
  <c r="AT17" i="23" s="1"/>
  <c r="AT30" i="23" s="1"/>
  <c r="AE13" i="2"/>
  <c r="AE14" i="2" s="1"/>
  <c r="AE17" i="2" s="1"/>
  <c r="AE19" i="2" s="1"/>
  <c r="AB85" i="11"/>
  <c r="AQ13" i="1"/>
  <c r="AQ14" i="1" s="1"/>
  <c r="AQ17" i="1" s="1"/>
  <c r="AQ30" i="1" s="1"/>
  <c r="AR13" i="1" s="1"/>
  <c r="AR14" i="1" s="1"/>
  <c r="AR17" i="1" s="1"/>
  <c r="AR30" i="1" s="1"/>
  <c r="AS13" i="1" s="1"/>
  <c r="AS14" i="1" s="1"/>
  <c r="AS17" i="1" s="1"/>
  <c r="AS30" i="1" s="1"/>
  <c r="AT13" i="1" s="1"/>
  <c r="AT14" i="1" s="1"/>
  <c r="AT17" i="1" s="1"/>
  <c r="AT30" i="1" s="1"/>
  <c r="AE13" i="12"/>
  <c r="AE14" i="12" s="1"/>
  <c r="AE17" i="12" s="1"/>
  <c r="AE30" i="12" s="1"/>
  <c r="AB85" i="22"/>
  <c r="AV82" i="21"/>
  <c r="AY25" i="8"/>
  <c r="AY10" i="8"/>
  <c r="AY12" i="8" s="1"/>
  <c r="AX25" i="11"/>
  <c r="AX10" i="11"/>
  <c r="AX12" i="11" s="1"/>
  <c r="AW25" i="23"/>
  <c r="AW10" i="23"/>
  <c r="AW12" i="23" s="1"/>
  <c r="AZ25" i="8"/>
  <c r="AZ35" i="8"/>
  <c r="AZ39" i="8" s="1"/>
  <c r="BA39" i="8" s="1"/>
  <c r="BB39" i="8" s="1"/>
  <c r="BC39" i="8" s="1"/>
  <c r="AZ10" i="8"/>
  <c r="AZ12" i="8" s="1"/>
  <c r="AV18" i="8"/>
  <c r="AZ25" i="25"/>
  <c r="AZ35" i="25"/>
  <c r="AZ39" i="25" s="1"/>
  <c r="BA39" i="25" s="1"/>
  <c r="BB39" i="25" s="1"/>
  <c r="BC39" i="25" s="1"/>
  <c r="AZ10" i="25"/>
  <c r="AZ12" i="25" s="1"/>
  <c r="AY25" i="21"/>
  <c r="AY10" i="21"/>
  <c r="AY12" i="21" s="1"/>
  <c r="AX25" i="23"/>
  <c r="AX10" i="23"/>
  <c r="AX12" i="23" s="1"/>
  <c r="AW25" i="25"/>
  <c r="AW10" i="25"/>
  <c r="AW12" i="25" s="1"/>
  <c r="AW14" i="25" s="1"/>
  <c r="AW17" i="25" s="1"/>
  <c r="AV25" i="12"/>
  <c r="AV10" i="12"/>
  <c r="AV12" i="12" s="1"/>
  <c r="AU83" i="2"/>
  <c r="AT84" i="2"/>
  <c r="Z30" i="26"/>
  <c r="AA13" i="26" s="1"/>
  <c r="AA14" i="26" s="1"/>
  <c r="AA17" i="26" s="1"/>
  <c r="AA30" i="26" s="1"/>
  <c r="AC36" i="11"/>
  <c r="AC42" i="11" s="1"/>
  <c r="AD28" i="11"/>
  <c r="AA19" i="24"/>
  <c r="AY25" i="1"/>
  <c r="AY10" i="1"/>
  <c r="AY12" i="1" s="1"/>
  <c r="AX25" i="2"/>
  <c r="AX10" i="2"/>
  <c r="AX12" i="2" s="1"/>
  <c r="AW25" i="9"/>
  <c r="AW10" i="9"/>
  <c r="AW12" i="9" s="1"/>
  <c r="AW14" i="9" s="1"/>
  <c r="AW17" i="9" s="1"/>
  <c r="AV25" i="26"/>
  <c r="AV10" i="26"/>
  <c r="AV12" i="26" s="1"/>
  <c r="AA28" i="24"/>
  <c r="AV83" i="2"/>
  <c r="X36" i="21"/>
  <c r="X42" i="21" s="1"/>
  <c r="Y28" i="21"/>
  <c r="Y36" i="12"/>
  <c r="Y42" i="12" s="1"/>
  <c r="Z28" i="12"/>
  <c r="AY25" i="12"/>
  <c r="AY10" i="12"/>
  <c r="AY12" i="12" s="1"/>
  <c r="AX25" i="24"/>
  <c r="AX10" i="24"/>
  <c r="AX12" i="24" s="1"/>
  <c r="AW25" i="22"/>
  <c r="AW10" i="22"/>
  <c r="AW12" i="22" s="1"/>
  <c r="AU25" i="26"/>
  <c r="AU10" i="26"/>
  <c r="AU12" i="26" s="1"/>
  <c r="AZ25" i="23"/>
  <c r="AZ35" i="23"/>
  <c r="AZ39" i="23" s="1"/>
  <c r="BA39" i="23" s="1"/>
  <c r="BB39" i="23" s="1"/>
  <c r="BC39" i="23" s="1"/>
  <c r="AZ10" i="23"/>
  <c r="AZ12" i="23" s="1"/>
  <c r="AZ25" i="12"/>
  <c r="AZ35" i="12"/>
  <c r="AZ39" i="12" s="1"/>
  <c r="BA39" i="12" s="1"/>
  <c r="BB39" i="12" s="1"/>
  <c r="BC39" i="12" s="1"/>
  <c r="AZ10" i="12"/>
  <c r="AZ12" i="12" s="1"/>
  <c r="AB85" i="9"/>
  <c r="AC85" i="9" s="1"/>
  <c r="AA86" i="9"/>
  <c r="AA87" i="9" s="1"/>
  <c r="AY25" i="26"/>
  <c r="AY10" i="26"/>
  <c r="AY12" i="26" s="1"/>
  <c r="AX25" i="8"/>
  <c r="AX10" i="8"/>
  <c r="AX12" i="8" s="1"/>
  <c r="AW10" i="1"/>
  <c r="AW12" i="1" s="1"/>
  <c r="AU25" i="12"/>
  <c r="AU10" i="12"/>
  <c r="AU12" i="12" s="1"/>
  <c r="AC36" i="1"/>
  <c r="AC42" i="1" s="1"/>
  <c r="AD28" i="1"/>
  <c r="Y36" i="26"/>
  <c r="Y42" i="26" s="1"/>
  <c r="Z28" i="26"/>
  <c r="AX25" i="21"/>
  <c r="AX10" i="21"/>
  <c r="AX12" i="21" s="1"/>
  <c r="AW25" i="24"/>
  <c r="AW10" i="24"/>
  <c r="AW12" i="24" s="1"/>
  <c r="Z36" i="2"/>
  <c r="Z42" i="2" s="1"/>
  <c r="AA28" i="2"/>
  <c r="AV19" i="8"/>
  <c r="AY25" i="2"/>
  <c r="AY10" i="2"/>
  <c r="AY12" i="2" s="1"/>
  <c r="AZ25" i="9"/>
  <c r="AZ35" i="9"/>
  <c r="AZ39" i="9" s="1"/>
  <c r="BA39" i="9" s="1"/>
  <c r="BB39" i="9" s="1"/>
  <c r="BC39" i="9" s="1"/>
  <c r="AZ10" i="9"/>
  <c r="AZ12" i="9" s="1"/>
  <c r="AY25" i="25"/>
  <c r="AY10" i="25"/>
  <c r="AY12" i="25" s="1"/>
  <c r="AX25" i="26"/>
  <c r="AX10" i="26"/>
  <c r="AX12" i="26" s="1"/>
  <c r="AW25" i="21"/>
  <c r="AW26" i="21" s="1"/>
  <c r="AW10" i="21"/>
  <c r="AW12" i="21" s="1"/>
  <c r="AC36" i="9"/>
  <c r="AC42" i="9" s="1"/>
  <c r="AD28" i="9"/>
  <c r="AP18" i="1"/>
  <c r="AY25" i="11"/>
  <c r="AY10" i="11"/>
  <c r="AY12" i="11" s="1"/>
  <c r="AX25" i="12"/>
  <c r="AX10" i="12"/>
  <c r="AX12" i="12" s="1"/>
  <c r="AW25" i="8"/>
  <c r="AW10" i="8"/>
  <c r="AW12" i="8" s="1"/>
  <c r="AD28" i="22"/>
  <c r="AC36" i="22"/>
  <c r="AC42" i="22" s="1"/>
  <c r="AP19" i="1"/>
  <c r="AY25" i="9"/>
  <c r="AY10" i="9"/>
  <c r="AY12" i="9" s="1"/>
  <c r="AX25" i="1"/>
  <c r="AX10" i="1"/>
  <c r="AX12" i="1" s="1"/>
  <c r="AW25" i="12"/>
  <c r="AW10" i="12"/>
  <c r="AW12" i="12" s="1"/>
  <c r="AA86" i="1"/>
  <c r="AA87" i="1" s="1"/>
  <c r="AB85" i="1"/>
  <c r="AZ25" i="26"/>
  <c r="AZ35" i="26"/>
  <c r="AZ39" i="26" s="1"/>
  <c r="BA39" i="26" s="1"/>
  <c r="BB39" i="26" s="1"/>
  <c r="BC39" i="26" s="1"/>
  <c r="AZ10" i="26"/>
  <c r="AZ12" i="26" s="1"/>
  <c r="AP19" i="23"/>
  <c r="AQ19" i="23" s="1"/>
  <c r="AR19" i="23" s="1"/>
  <c r="AS19" i="23" s="1"/>
  <c r="AA85" i="8"/>
  <c r="AA86" i="8" s="1"/>
  <c r="AA87" i="8" s="1"/>
  <c r="AY25" i="23"/>
  <c r="AY10" i="23"/>
  <c r="AY12" i="23" s="1"/>
  <c r="AX25" i="25"/>
  <c r="AX10" i="25"/>
  <c r="AX12" i="25" s="1"/>
  <c r="AW25" i="26"/>
  <c r="AW10" i="26"/>
  <c r="AW12" i="26" s="1"/>
  <c r="AZ25" i="11"/>
  <c r="AZ35" i="11"/>
  <c r="AZ39" i="11" s="1"/>
  <c r="BA39" i="11" s="1"/>
  <c r="BB39" i="11" s="1"/>
  <c r="BC39" i="11" s="1"/>
  <c r="AZ10" i="11"/>
  <c r="AZ12" i="11" s="1"/>
  <c r="AC13" i="21"/>
  <c r="AC14" i="21" s="1"/>
  <c r="AC17" i="21" s="1"/>
  <c r="AC18" i="21" s="1"/>
  <c r="AZ35" i="22"/>
  <c r="AZ39" i="22" s="1"/>
  <c r="BA39" i="22" s="1"/>
  <c r="BB39" i="22" s="1"/>
  <c r="BC39" i="22" s="1"/>
  <c r="AZ25" i="22"/>
  <c r="AZ10" i="22"/>
  <c r="AZ12" i="22" s="1"/>
  <c r="AC28" i="8"/>
  <c r="AB36" i="8"/>
  <c r="AB42" i="8" s="1"/>
  <c r="AZ25" i="1"/>
  <c r="AZ35" i="1"/>
  <c r="AZ39" i="1" s="1"/>
  <c r="BA39" i="1" s="1"/>
  <c r="BB39" i="1" s="1"/>
  <c r="BC39" i="1" s="1"/>
  <c r="AZ10" i="1"/>
  <c r="AZ12" i="1" s="1"/>
  <c r="AY25" i="22"/>
  <c r="AY10" i="22"/>
  <c r="AY12" i="22" s="1"/>
  <c r="AX25" i="9"/>
  <c r="AX10" i="9"/>
  <c r="AX12" i="9" s="1"/>
  <c r="AW25" i="2"/>
  <c r="AW26" i="2" s="1"/>
  <c r="AW10" i="2"/>
  <c r="AW12" i="2" s="1"/>
  <c r="AZ25" i="2"/>
  <c r="AZ35" i="2"/>
  <c r="AZ39" i="2" s="1"/>
  <c r="BA39" i="2" s="1"/>
  <c r="BB39" i="2" s="1"/>
  <c r="BC39" i="2" s="1"/>
  <c r="AZ10" i="2"/>
  <c r="AZ12" i="2" s="1"/>
  <c r="AU83" i="26"/>
  <c r="AT84" i="26"/>
  <c r="AU83" i="12"/>
  <c r="AT84" i="12"/>
  <c r="AA28" i="23"/>
  <c r="Z36" i="23"/>
  <c r="Z42" i="23" s="1"/>
  <c r="AU82" i="21"/>
  <c r="AT83" i="21"/>
  <c r="AY25" i="24"/>
  <c r="AY10" i="24"/>
  <c r="AY12" i="24" s="1"/>
  <c r="AX25" i="22"/>
  <c r="AX10" i="22"/>
  <c r="AX12" i="22" s="1"/>
  <c r="AW25" i="11"/>
  <c r="AW10" i="11"/>
  <c r="AW12" i="11" s="1"/>
  <c r="AE28" i="25"/>
  <c r="AD36" i="25"/>
  <c r="AD42" i="25" s="1"/>
  <c r="AD85" i="25" s="1"/>
  <c r="AD86" i="25" s="1"/>
  <c r="AD87" i="25" s="1"/>
  <c r="AZ35" i="24"/>
  <c r="AZ39" i="24" s="1"/>
  <c r="BA39" i="24" s="1"/>
  <c r="BB39" i="24" s="1"/>
  <c r="BC39" i="24" s="1"/>
  <c r="AZ25" i="24"/>
  <c r="AZ10" i="24"/>
  <c r="AZ12" i="24" s="1"/>
  <c r="AV30" i="8"/>
  <c r="CE80" i="22"/>
  <c r="CF80" i="22" s="1"/>
  <c r="CG80" i="22" s="1"/>
  <c r="CH80" i="22" s="1"/>
  <c r="CI80" i="22" s="1"/>
  <c r="CC80" i="2"/>
  <c r="CD80" i="2" s="1"/>
  <c r="BB4" i="22"/>
  <c r="BB4" i="26"/>
  <c r="BB4" i="12"/>
  <c r="BB4" i="25"/>
  <c r="BB4" i="11"/>
  <c r="BB4" i="24"/>
  <c r="BB4" i="9"/>
  <c r="BB4" i="23"/>
  <c r="BB4" i="8"/>
  <c r="BB4" i="2"/>
  <c r="BB4" i="21"/>
  <c r="BB4" i="1"/>
  <c r="CE80" i="8"/>
  <c r="CF80" i="8" s="1"/>
  <c r="CG80" i="8" s="1"/>
  <c r="CH80" i="8" s="1"/>
  <c r="CI80" i="8" s="1"/>
  <c r="CE80" i="25"/>
  <c r="CF80" i="25" s="1"/>
  <c r="CG80" i="25" s="1"/>
  <c r="CH80" i="25" s="1"/>
  <c r="CI80" i="25" s="1"/>
  <c r="CE81" i="8"/>
  <c r="CF81" i="8" s="1"/>
  <c r="CG81" i="8" s="1"/>
  <c r="CH81" i="8" s="1"/>
  <c r="CI81" i="8" s="1"/>
  <c r="CE81" i="11"/>
  <c r="CF81" i="11" s="1"/>
  <c r="CG81" i="11" s="1"/>
  <c r="CH81" i="11" s="1"/>
  <c r="CI81" i="11" s="1"/>
  <c r="CE80" i="11"/>
  <c r="CF80" i="11" s="1"/>
  <c r="CG80" i="11" s="1"/>
  <c r="CH80" i="11" s="1"/>
  <c r="CI80" i="11" s="1"/>
  <c r="CE81" i="22"/>
  <c r="CF81" i="22" s="1"/>
  <c r="CG81" i="22" s="1"/>
  <c r="CH81" i="22" s="1"/>
  <c r="CI81" i="22" s="1"/>
  <c r="CE81" i="25"/>
  <c r="CF81" i="25" s="1"/>
  <c r="CG81" i="25" s="1"/>
  <c r="CH81" i="25" s="1"/>
  <c r="CI81" i="25" s="1"/>
  <c r="CC81" i="2"/>
  <c r="CD81" i="2" s="1"/>
  <c r="CC82" i="23"/>
  <c r="CC82" i="1"/>
  <c r="CA82" i="24"/>
  <c r="CA82" i="9"/>
  <c r="CA82" i="26"/>
  <c r="CA82" i="12"/>
  <c r="BB4" i="16"/>
  <c r="CE57" i="25"/>
  <c r="CE58" i="25" s="1"/>
  <c r="CE31" i="25" s="1"/>
  <c r="CF51" i="25"/>
  <c r="CD57" i="1"/>
  <c r="CD58" i="1" s="1"/>
  <c r="CD31" i="1" s="1"/>
  <c r="CE51" i="1"/>
  <c r="CE29" i="1" s="1"/>
  <c r="CC52" i="24"/>
  <c r="CC29" i="24" s="1"/>
  <c r="CC81" i="24" s="1"/>
  <c r="CD81" i="24" s="1"/>
  <c r="CB57" i="24"/>
  <c r="CB58" i="24" s="1"/>
  <c r="CH51" i="21"/>
  <c r="CG57" i="21"/>
  <c r="CG58" i="21" s="1"/>
  <c r="CF51" i="22"/>
  <c r="CE57" i="22"/>
  <c r="CE58" i="22" s="1"/>
  <c r="CE31" i="22" s="1"/>
  <c r="CC51" i="9"/>
  <c r="CC29" i="9" s="1"/>
  <c r="CB57" i="9"/>
  <c r="CB58" i="9" s="1"/>
  <c r="CR51" i="8"/>
  <c r="CE51" i="23"/>
  <c r="CE29" i="23" s="1"/>
  <c r="CD57" i="23"/>
  <c r="CD58" i="23" s="1"/>
  <c r="CD31" i="23" s="1"/>
  <c r="CG51" i="12"/>
  <c r="CP51" i="24"/>
  <c r="CC51" i="26"/>
  <c r="CC29" i="26" s="1"/>
  <c r="CC80" i="26" s="1"/>
  <c r="CD80" i="26" s="1"/>
  <c r="CB57" i="26"/>
  <c r="CB58" i="26" s="1"/>
  <c r="CC52" i="12"/>
  <c r="CC29" i="12" s="1"/>
  <c r="CC81" i="12" s="1"/>
  <c r="CD81" i="12" s="1"/>
  <c r="CB57" i="12"/>
  <c r="CB58" i="12" s="1"/>
  <c r="CC57" i="2"/>
  <c r="CC58" i="2" s="1"/>
  <c r="CC31" i="2" s="1"/>
  <c r="CD51" i="2"/>
  <c r="CF51" i="11"/>
  <c r="CE57" i="11"/>
  <c r="CE58" i="11" s="1"/>
  <c r="CE31" i="11" s="1"/>
  <c r="CF52" i="8"/>
  <c r="CE57" i="8"/>
  <c r="CE58" i="8" s="1"/>
  <c r="CE31" i="8" s="1"/>
  <c r="BL86" i="1"/>
  <c r="BL87" i="1" s="1"/>
  <c r="BB86" i="2"/>
  <c r="BB87" i="2" s="1"/>
  <c r="AQ19" i="1" l="1"/>
  <c r="ED59" i="1"/>
  <c r="EC60" i="1"/>
  <c r="AE19" i="12"/>
  <c r="AB85" i="8"/>
  <c r="AQ18" i="1"/>
  <c r="AE18" i="12"/>
  <c r="AN30" i="11"/>
  <c r="AO13" i="11" s="1"/>
  <c r="AO14" i="11" s="1"/>
  <c r="AO17" i="11" s="1"/>
  <c r="AO30" i="11" s="1"/>
  <c r="AN18" i="11"/>
  <c r="AT19" i="23"/>
  <c r="AT18" i="23"/>
  <c r="AO13" i="22"/>
  <c r="AO14" i="22" s="1"/>
  <c r="AO17" i="22" s="1"/>
  <c r="AO19" i="22" s="1"/>
  <c r="AX26" i="2"/>
  <c r="AY26" i="2" s="1"/>
  <c r="AZ26" i="2" s="1"/>
  <c r="BA26" i="2" s="1"/>
  <c r="AE18" i="2"/>
  <c r="AX26" i="21"/>
  <c r="AY26" i="21" s="1"/>
  <c r="AZ26" i="21" s="1"/>
  <c r="BA26" i="21" s="1"/>
  <c r="AC30" i="21"/>
  <c r="AD13" i="21" s="1"/>
  <c r="AD14" i="21" s="1"/>
  <c r="AD17" i="21" s="1"/>
  <c r="AD18" i="21" s="1"/>
  <c r="AC85" i="11"/>
  <c r="AC85" i="22"/>
  <c r="AC85" i="1"/>
  <c r="AF13" i="12"/>
  <c r="AF14" i="12" s="1"/>
  <c r="AF17" i="12" s="1"/>
  <c r="AU13" i="1"/>
  <c r="AU14" i="1" s="1"/>
  <c r="AU17" i="1" s="1"/>
  <c r="AU30" i="1" s="1"/>
  <c r="AV13" i="1" s="1"/>
  <c r="AV14" i="1" s="1"/>
  <c r="AV17" i="1" s="1"/>
  <c r="AV30" i="1" s="1"/>
  <c r="AE36" i="25"/>
  <c r="AE42" i="25" s="1"/>
  <c r="AE85" i="25" s="1"/>
  <c r="AE86" i="25" s="1"/>
  <c r="AE87" i="25" s="1"/>
  <c r="AF28" i="25"/>
  <c r="AB30" i="24"/>
  <c r="AR19" i="1"/>
  <c r="AS19" i="1" s="1"/>
  <c r="AT19" i="1" s="1"/>
  <c r="AW83" i="2"/>
  <c r="AX83" i="2" s="1"/>
  <c r="AV84" i="2"/>
  <c r="AW26" i="11"/>
  <c r="AX26" i="11" s="1"/>
  <c r="AY26" i="11" s="1"/>
  <c r="AZ26" i="11" s="1"/>
  <c r="BA26" i="11" s="1"/>
  <c r="AW41" i="11"/>
  <c r="AX41" i="11" s="1"/>
  <c r="AY41" i="11" s="1"/>
  <c r="AB28" i="2"/>
  <c r="AA36" i="2"/>
  <c r="AA42" i="2" s="1"/>
  <c r="AC19" i="21"/>
  <c r="AW26" i="22"/>
  <c r="AX26" i="22" s="1"/>
  <c r="AY26" i="22" s="1"/>
  <c r="AZ26" i="22" s="1"/>
  <c r="BA26" i="22" s="1"/>
  <c r="AW41" i="22"/>
  <c r="AX41" i="22" s="1"/>
  <c r="AY41" i="22" s="1"/>
  <c r="AW41" i="2"/>
  <c r="AX41" i="2" s="1"/>
  <c r="AY41" i="2" s="1"/>
  <c r="AD36" i="11"/>
  <c r="AD42" i="11" s="1"/>
  <c r="AD85" i="11" s="1"/>
  <c r="AD86" i="11" s="1"/>
  <c r="AD87" i="11" s="1"/>
  <c r="AE28" i="11"/>
  <c r="AD36" i="22"/>
  <c r="AD42" i="22" s="1"/>
  <c r="AE28" i="22"/>
  <c r="AD36" i="1"/>
  <c r="AD42" i="1" s="1"/>
  <c r="AE28" i="1"/>
  <c r="AA36" i="24"/>
  <c r="AA42" i="24" s="1"/>
  <c r="AB28" i="24"/>
  <c r="AW26" i="23"/>
  <c r="AX26" i="23" s="1"/>
  <c r="AY26" i="23" s="1"/>
  <c r="AZ26" i="23" s="1"/>
  <c r="BA26" i="23" s="1"/>
  <c r="AW41" i="23"/>
  <c r="AX41" i="23" s="1"/>
  <c r="AY41" i="23" s="1"/>
  <c r="AB13" i="26"/>
  <c r="AB14" i="26" s="1"/>
  <c r="AB17" i="26" s="1"/>
  <c r="AB30" i="26" s="1"/>
  <c r="AC13" i="26" s="1"/>
  <c r="AC14" i="26" s="1"/>
  <c r="AC17" i="26" s="1"/>
  <c r="AC30" i="26" s="1"/>
  <c r="AD13" i="26" s="1"/>
  <c r="AD14" i="26" s="1"/>
  <c r="AD17" i="26" s="1"/>
  <c r="AD30" i="26" s="1"/>
  <c r="AE13" i="26" s="1"/>
  <c r="AE14" i="26" s="1"/>
  <c r="AE17" i="26" s="1"/>
  <c r="AE30" i="26" s="1"/>
  <c r="AF13" i="26" s="1"/>
  <c r="AF14" i="26" s="1"/>
  <c r="AF17" i="26" s="1"/>
  <c r="AF30" i="26" s="1"/>
  <c r="AG13" i="26" s="1"/>
  <c r="AG14" i="26" s="1"/>
  <c r="AG17" i="26" s="1"/>
  <c r="AG30" i="26" s="1"/>
  <c r="AU26" i="12"/>
  <c r="AV26" i="12" s="1"/>
  <c r="AW26" i="12" s="1"/>
  <c r="AX26" i="12" s="1"/>
  <c r="AY26" i="12" s="1"/>
  <c r="AZ26" i="12" s="1"/>
  <c r="BA26" i="12" s="1"/>
  <c r="AU41" i="12"/>
  <c r="AV41" i="12" s="1"/>
  <c r="AW30" i="9"/>
  <c r="AX13" i="9" s="1"/>
  <c r="AX14" i="9" s="1"/>
  <c r="AX17" i="9" s="1"/>
  <c r="AX30" i="9" s="1"/>
  <c r="AY13" i="9" s="1"/>
  <c r="AY14" i="9" s="1"/>
  <c r="AY17" i="9" s="1"/>
  <c r="AY30" i="9" s="1"/>
  <c r="AW18" i="9"/>
  <c r="AW19" i="9"/>
  <c r="AD28" i="8"/>
  <c r="AC36" i="8"/>
  <c r="AC42" i="8" s="1"/>
  <c r="AC85" i="8" s="1"/>
  <c r="AD85" i="8" s="1"/>
  <c r="AD86" i="8" s="1"/>
  <c r="AD87" i="8" s="1"/>
  <c r="AW13" i="8"/>
  <c r="AW14" i="8" s="1"/>
  <c r="AW17" i="8" s="1"/>
  <c r="AW30" i="8" s="1"/>
  <c r="AW26" i="9"/>
  <c r="AX26" i="9" s="1"/>
  <c r="AY26" i="9" s="1"/>
  <c r="AZ26" i="9" s="1"/>
  <c r="BA26" i="9" s="1"/>
  <c r="AW41" i="9"/>
  <c r="AX41" i="9" s="1"/>
  <c r="AY41" i="9" s="1"/>
  <c r="AE30" i="2"/>
  <c r="AW26" i="8"/>
  <c r="AX26" i="8" s="1"/>
  <c r="AY26" i="8" s="1"/>
  <c r="AZ26" i="8" s="1"/>
  <c r="BA26" i="8" s="1"/>
  <c r="AW41" i="8"/>
  <c r="AX41" i="8" s="1"/>
  <c r="AY41" i="8" s="1"/>
  <c r="AW26" i="24"/>
  <c r="AX26" i="24" s="1"/>
  <c r="AY26" i="24" s="1"/>
  <c r="AZ26" i="24" s="1"/>
  <c r="BA26" i="24" s="1"/>
  <c r="AW41" i="24"/>
  <c r="AX41" i="24" s="1"/>
  <c r="AY41" i="24" s="1"/>
  <c r="AA28" i="12"/>
  <c r="Z36" i="12"/>
  <c r="Z42" i="12" s="1"/>
  <c r="AA19" i="26"/>
  <c r="AW82" i="21"/>
  <c r="AX82" i="21" s="1"/>
  <c r="AV83" i="21"/>
  <c r="AW41" i="21"/>
  <c r="AX41" i="21" s="1"/>
  <c r="AY41" i="21" s="1"/>
  <c r="AB28" i="23"/>
  <c r="AA36" i="23"/>
  <c r="AA42" i="23" s="1"/>
  <c r="AA18" i="26"/>
  <c r="AU13" i="23"/>
  <c r="AU14" i="23" s="1"/>
  <c r="AU17" i="23" s="1"/>
  <c r="AU19" i="23" s="1"/>
  <c r="AR18" i="1"/>
  <c r="AS18" i="1" s="1"/>
  <c r="AT18" i="1" s="1"/>
  <c r="AU18" i="1" s="1"/>
  <c r="Y36" i="21"/>
  <c r="Y42" i="21" s="1"/>
  <c r="Z28" i="21"/>
  <c r="AW18" i="25"/>
  <c r="AW19" i="25"/>
  <c r="AW30" i="25"/>
  <c r="AE28" i="9"/>
  <c r="AD36" i="9"/>
  <c r="AD42" i="9" s="1"/>
  <c r="AD85" i="9" s="1"/>
  <c r="AD86" i="9" s="1"/>
  <c r="AD87" i="9" s="1"/>
  <c r="AA28" i="26"/>
  <c r="Z36" i="26"/>
  <c r="Z42" i="26" s="1"/>
  <c r="AU26" i="26"/>
  <c r="AV26" i="26" s="1"/>
  <c r="AW26" i="26" s="1"/>
  <c r="AX26" i="26" s="1"/>
  <c r="AY26" i="26" s="1"/>
  <c r="AZ26" i="26" s="1"/>
  <c r="BA26" i="26" s="1"/>
  <c r="AU41" i="26"/>
  <c r="AV41" i="26" s="1"/>
  <c r="AB19" i="24"/>
  <c r="AW26" i="25"/>
  <c r="AX26" i="25" s="1"/>
  <c r="AY26" i="25" s="1"/>
  <c r="AZ26" i="25" s="1"/>
  <c r="BA26" i="25" s="1"/>
  <c r="AW41" i="25"/>
  <c r="AX41" i="25" s="1"/>
  <c r="AY41" i="25" s="1"/>
  <c r="CE81" i="23"/>
  <c r="CF81" i="23" s="1"/>
  <c r="CG81" i="23" s="1"/>
  <c r="CH81" i="23" s="1"/>
  <c r="CI81" i="23" s="1"/>
  <c r="CE80" i="1"/>
  <c r="CF80" i="1" s="1"/>
  <c r="CG80" i="1" s="1"/>
  <c r="CH80" i="1" s="1"/>
  <c r="CI80" i="1" s="1"/>
  <c r="BC4" i="22"/>
  <c r="BC4" i="26"/>
  <c r="BC4" i="12"/>
  <c r="BC4" i="25"/>
  <c r="BC4" i="11"/>
  <c r="BC4" i="24"/>
  <c r="BC4" i="9"/>
  <c r="BC4" i="23"/>
  <c r="BC4" i="8"/>
  <c r="BC4" i="2"/>
  <c r="BC4" i="1"/>
  <c r="BC4" i="21"/>
  <c r="CE82" i="11"/>
  <c r="CC82" i="2"/>
  <c r="CE81" i="1"/>
  <c r="CF81" i="1" s="1"/>
  <c r="CG81" i="1" s="1"/>
  <c r="CH81" i="1" s="1"/>
  <c r="CI81" i="1" s="1"/>
  <c r="CE80" i="23"/>
  <c r="CF80" i="23" s="1"/>
  <c r="CG80" i="23" s="1"/>
  <c r="CH80" i="23" s="1"/>
  <c r="CI80" i="23" s="1"/>
  <c r="CE82" i="22"/>
  <c r="CE82" i="8"/>
  <c r="CE82" i="25"/>
  <c r="CC80" i="9"/>
  <c r="CD80" i="9" s="1"/>
  <c r="CC80" i="24"/>
  <c r="CD80" i="24" s="1"/>
  <c r="CC82" i="12"/>
  <c r="CC80" i="12"/>
  <c r="CD80" i="12" s="1"/>
  <c r="CC81" i="9"/>
  <c r="CD81" i="9" s="1"/>
  <c r="CC82" i="24"/>
  <c r="CC81" i="26"/>
  <c r="CD81" i="26" s="1"/>
  <c r="BC4" i="16"/>
  <c r="CE51" i="2"/>
  <c r="CE29" i="2" s="1"/>
  <c r="CD57" i="2"/>
  <c r="CD58" i="2" s="1"/>
  <c r="CD31" i="2" s="1"/>
  <c r="CC57" i="24"/>
  <c r="CC58" i="24" s="1"/>
  <c r="CC31" i="24" s="1"/>
  <c r="CD52" i="24"/>
  <c r="CG52" i="8"/>
  <c r="CF57" i="8"/>
  <c r="CF58" i="8" s="1"/>
  <c r="CF31" i="8" s="1"/>
  <c r="CC57" i="9"/>
  <c r="CC58" i="9" s="1"/>
  <c r="CC31" i="9" s="1"/>
  <c r="CD51" i="9"/>
  <c r="CH51" i="12"/>
  <c r="CS51" i="8"/>
  <c r="CC57" i="26"/>
  <c r="CC58" i="26" s="1"/>
  <c r="CC31" i="26" s="1"/>
  <c r="CD51" i="26"/>
  <c r="CF51" i="23"/>
  <c r="CE57" i="23"/>
  <c r="CE58" i="23" s="1"/>
  <c r="CE31" i="23" s="1"/>
  <c r="CI51" i="21"/>
  <c r="CH57" i="21"/>
  <c r="CH58" i="21" s="1"/>
  <c r="CE57" i="1"/>
  <c r="CE58" i="1" s="1"/>
  <c r="CE31" i="1" s="1"/>
  <c r="CF51" i="1"/>
  <c r="CG51" i="11"/>
  <c r="CF57" i="11"/>
  <c r="CF58" i="11" s="1"/>
  <c r="CF31" i="11" s="1"/>
  <c r="CD52" i="12"/>
  <c r="CC57" i="12"/>
  <c r="CC58" i="12" s="1"/>
  <c r="CC31" i="12" s="1"/>
  <c r="CQ51" i="24"/>
  <c r="CF57" i="22"/>
  <c r="CF58" i="22" s="1"/>
  <c r="CF31" i="22" s="1"/>
  <c r="CG51" i="22"/>
  <c r="CG51" i="25"/>
  <c r="CF57" i="25"/>
  <c r="CF58" i="25" s="1"/>
  <c r="CF31" i="25" s="1"/>
  <c r="BO86" i="22"/>
  <c r="BO87" i="22" s="1"/>
  <c r="AF18" i="12" l="1"/>
  <c r="AD85" i="1"/>
  <c r="AD86" i="1" s="1"/>
  <c r="AD87" i="1" s="1"/>
  <c r="EE59" i="1"/>
  <c r="ED60" i="1"/>
  <c r="AB18" i="26"/>
  <c r="AO18" i="22"/>
  <c r="AU18" i="23"/>
  <c r="AF19" i="12"/>
  <c r="AO19" i="11"/>
  <c r="AO18" i="11"/>
  <c r="AX19" i="9"/>
  <c r="AY19" i="9" s="1"/>
  <c r="AX18" i="9"/>
  <c r="AY18" i="9" s="1"/>
  <c r="AW19" i="8"/>
  <c r="AW18" i="8"/>
  <c r="AO30" i="22"/>
  <c r="AP13" i="22" s="1"/>
  <c r="AP14" i="22" s="1"/>
  <c r="AP17" i="22" s="1"/>
  <c r="AP30" i="22" s="1"/>
  <c r="AQ13" i="22" s="1"/>
  <c r="AQ14" i="22" s="1"/>
  <c r="AQ17" i="22" s="1"/>
  <c r="AQ30" i="22" s="1"/>
  <c r="AD85" i="22"/>
  <c r="AD86" i="22" s="1"/>
  <c r="AD87" i="22" s="1"/>
  <c r="AX13" i="8"/>
  <c r="AX14" i="8" s="1"/>
  <c r="AX17" i="8" s="1"/>
  <c r="AX30" i="8" s="1"/>
  <c r="AW13" i="1"/>
  <c r="AW14" i="1" s="1"/>
  <c r="AW17" i="1" s="1"/>
  <c r="AP13" i="11"/>
  <c r="AP14" i="11" s="1"/>
  <c r="AP17" i="11" s="1"/>
  <c r="AP30" i="11" s="1"/>
  <c r="AW41" i="26"/>
  <c r="AX41" i="26" s="1"/>
  <c r="AY41" i="26" s="1"/>
  <c r="AV83" i="26"/>
  <c r="AV18" i="1"/>
  <c r="AU30" i="23"/>
  <c r="AV13" i="23" s="1"/>
  <c r="AV14" i="23" s="1"/>
  <c r="AV17" i="23" s="1"/>
  <c r="AV30" i="23" s="1"/>
  <c r="AZ41" i="24"/>
  <c r="BA41" i="24" s="1"/>
  <c r="AY83" i="24"/>
  <c r="AE28" i="8"/>
  <c r="AD36" i="8"/>
  <c r="AD42" i="8" s="1"/>
  <c r="AZ41" i="11"/>
  <c r="BA41" i="11" s="1"/>
  <c r="AY83" i="11"/>
  <c r="AA36" i="26"/>
  <c r="AA42" i="26" s="1"/>
  <c r="AB28" i="26"/>
  <c r="AC18" i="26"/>
  <c r="AD18" i="26" s="1"/>
  <c r="AE18" i="26" s="1"/>
  <c r="AF18" i="26" s="1"/>
  <c r="AG18" i="26" s="1"/>
  <c r="AZ41" i="8"/>
  <c r="BA41" i="8" s="1"/>
  <c r="AY83" i="8"/>
  <c r="AF30" i="12"/>
  <c r="AG13" i="12" s="1"/>
  <c r="AG14" i="12" s="1"/>
  <c r="AG17" i="12" s="1"/>
  <c r="AG30" i="12" s="1"/>
  <c r="AD30" i="21"/>
  <c r="AZ41" i="23"/>
  <c r="BA41" i="23" s="1"/>
  <c r="AY83" i="23"/>
  <c r="AE36" i="11"/>
  <c r="AE42" i="11" s="1"/>
  <c r="AE85" i="11" s="1"/>
  <c r="AE86" i="11" s="1"/>
  <c r="AE87" i="11" s="1"/>
  <c r="AF28" i="11"/>
  <c r="AF13" i="2"/>
  <c r="AF14" i="2" s="1"/>
  <c r="AF17" i="2" s="1"/>
  <c r="AF30" i="2" s="1"/>
  <c r="AX13" i="25"/>
  <c r="AX14" i="25" s="1"/>
  <c r="AX17" i="25" s="1"/>
  <c r="AX18" i="25" s="1"/>
  <c r="AA85" i="23"/>
  <c r="AZ41" i="9"/>
  <c r="BA41" i="9" s="1"/>
  <c r="AY83" i="9"/>
  <c r="AZ13" i="9"/>
  <c r="AZ14" i="9" s="1"/>
  <c r="AZ17" i="9" s="1"/>
  <c r="AB36" i="24"/>
  <c r="AB42" i="24" s="1"/>
  <c r="AZ41" i="2"/>
  <c r="BA41" i="2" s="1"/>
  <c r="AY83" i="2"/>
  <c r="AU19" i="1"/>
  <c r="AV19" i="1" s="1"/>
  <c r="AB36" i="23"/>
  <c r="AB42" i="23" s="1"/>
  <c r="AC28" i="23"/>
  <c r="AB19" i="26"/>
  <c r="AC19" i="26" s="1"/>
  <c r="AD19" i="26" s="1"/>
  <c r="AE19" i="26" s="1"/>
  <c r="AF19" i="26" s="1"/>
  <c r="AG19" i="26" s="1"/>
  <c r="AA85" i="24"/>
  <c r="AA86" i="24" s="1"/>
  <c r="AA87" i="24" s="1"/>
  <c r="AZ41" i="22"/>
  <c r="BA41" i="22" s="1"/>
  <c r="AY83" i="22"/>
  <c r="AE36" i="9"/>
  <c r="AE42" i="9" s="1"/>
  <c r="AE85" i="9" s="1"/>
  <c r="AF28" i="9"/>
  <c r="AE36" i="1"/>
  <c r="AE42" i="1" s="1"/>
  <c r="AE85" i="1" s="1"/>
  <c r="AE86" i="1" s="1"/>
  <c r="AE87" i="1" s="1"/>
  <c r="AF28" i="1"/>
  <c r="AC13" i="24"/>
  <c r="AC14" i="24" s="1"/>
  <c r="AC17" i="24" s="1"/>
  <c r="AC18" i="24" s="1"/>
  <c r="AZ41" i="25"/>
  <c r="BA41" i="25" s="1"/>
  <c r="AY83" i="25"/>
  <c r="Z36" i="21"/>
  <c r="Z42" i="21" s="1"/>
  <c r="AA28" i="21"/>
  <c r="AW41" i="12"/>
  <c r="AX41" i="12" s="1"/>
  <c r="AY41" i="12" s="1"/>
  <c r="AV83" i="12"/>
  <c r="AD19" i="21"/>
  <c r="AZ41" i="21"/>
  <c r="BA41" i="21" s="1"/>
  <c r="AY82" i="21"/>
  <c r="AA36" i="12"/>
  <c r="AA42" i="12" s="1"/>
  <c r="AB28" i="12"/>
  <c r="AA85" i="2"/>
  <c r="AA86" i="2" s="1"/>
  <c r="AA87" i="2" s="1"/>
  <c r="AF36" i="25"/>
  <c r="AF42" i="25" s="1"/>
  <c r="AF85" i="25" s="1"/>
  <c r="AF86" i="25" s="1"/>
  <c r="AF87" i="25" s="1"/>
  <c r="AG28" i="25"/>
  <c r="AH13" i="26"/>
  <c r="AH14" i="26" s="1"/>
  <c r="AH17" i="26" s="1"/>
  <c r="AH30" i="26" s="1"/>
  <c r="AI13" i="26" s="1"/>
  <c r="AI14" i="26" s="1"/>
  <c r="AI17" i="26" s="1"/>
  <c r="AI30" i="26" s="1"/>
  <c r="AJ13" i="26" s="1"/>
  <c r="AJ14" i="26" s="1"/>
  <c r="AJ17" i="26" s="1"/>
  <c r="AJ30" i="26" s="1"/>
  <c r="AK13" i="26" s="1"/>
  <c r="AK14" i="26" s="1"/>
  <c r="AK17" i="26" s="1"/>
  <c r="AK30" i="26" s="1"/>
  <c r="AL13" i="26" s="1"/>
  <c r="AL14" i="26" s="1"/>
  <c r="AL17" i="26" s="1"/>
  <c r="AL30" i="26" s="1"/>
  <c r="AM13" i="26" s="1"/>
  <c r="AM14" i="26" s="1"/>
  <c r="AM17" i="26" s="1"/>
  <c r="AM30" i="26" s="1"/>
  <c r="AF28" i="22"/>
  <c r="AE36" i="22"/>
  <c r="AE42" i="22" s="1"/>
  <c r="AE85" i="22" s="1"/>
  <c r="AC28" i="2"/>
  <c r="AB36" i="2"/>
  <c r="AB42" i="2" s="1"/>
  <c r="CE82" i="23"/>
  <c r="CE82" i="1"/>
  <c r="BD4" i="22"/>
  <c r="BD4" i="26"/>
  <c r="BD4" i="12"/>
  <c r="BD4" i="25"/>
  <c r="BD4" i="11"/>
  <c r="BD4" i="24"/>
  <c r="BD4" i="9"/>
  <c r="BD4" i="23"/>
  <c r="BD4" i="8"/>
  <c r="BD4" i="2"/>
  <c r="BD4" i="21"/>
  <c r="BD4" i="1"/>
  <c r="CE80" i="2"/>
  <c r="CF80" i="2" s="1"/>
  <c r="CG80" i="2" s="1"/>
  <c r="CH80" i="2" s="1"/>
  <c r="CI80" i="2" s="1"/>
  <c r="CE81" i="2"/>
  <c r="CF81" i="2" s="1"/>
  <c r="CG81" i="2" s="1"/>
  <c r="CH81" i="2" s="1"/>
  <c r="CI81" i="2" s="1"/>
  <c r="CC82" i="26"/>
  <c r="CC82" i="9"/>
  <c r="BD4" i="16"/>
  <c r="CE52" i="12"/>
  <c r="CE29" i="12" s="1"/>
  <c r="CD57" i="12"/>
  <c r="CD58" i="12" s="1"/>
  <c r="CD31" i="12" s="1"/>
  <c r="CG51" i="23"/>
  <c r="CF57" i="23"/>
  <c r="CF58" i="23" s="1"/>
  <c r="CF31" i="23" s="1"/>
  <c r="CE51" i="9"/>
  <c r="CE29" i="9" s="1"/>
  <c r="CE81" i="9" s="1"/>
  <c r="CF81" i="9" s="1"/>
  <c r="CG81" i="9" s="1"/>
  <c r="CH81" i="9" s="1"/>
  <c r="CI81" i="9" s="1"/>
  <c r="CD57" i="9"/>
  <c r="CD58" i="9" s="1"/>
  <c r="CD31" i="9" s="1"/>
  <c r="CE57" i="2"/>
  <c r="CE58" i="2" s="1"/>
  <c r="CE31" i="2" s="1"/>
  <c r="CF51" i="2"/>
  <c r="CE51" i="26"/>
  <c r="CE29" i="26" s="1"/>
  <c r="CD57" i="26"/>
  <c r="CD58" i="26" s="1"/>
  <c r="CD31" i="26" s="1"/>
  <c r="CE52" i="24"/>
  <c r="CE29" i="24" s="1"/>
  <c r="CD57" i="24"/>
  <c r="CD58" i="24" s="1"/>
  <c r="CD31" i="24" s="1"/>
  <c r="CH51" i="25"/>
  <c r="CG57" i="25"/>
  <c r="CG58" i="25" s="1"/>
  <c r="CR51" i="24"/>
  <c r="CH51" i="11"/>
  <c r="CG57" i="11"/>
  <c r="CG58" i="11" s="1"/>
  <c r="CJ51" i="21"/>
  <c r="CJ29" i="21" s="1"/>
  <c r="CI57" i="21"/>
  <c r="CI58" i="21" s="1"/>
  <c r="CI51" i="12"/>
  <c r="CT51" i="8"/>
  <c r="CH51" i="22"/>
  <c r="CG57" i="22"/>
  <c r="CG58" i="22" s="1"/>
  <c r="CF57" i="1"/>
  <c r="CF58" i="1" s="1"/>
  <c r="CF31" i="1" s="1"/>
  <c r="CG51" i="1"/>
  <c r="CH52" i="8"/>
  <c r="CG57" i="8"/>
  <c r="CG58" i="8" s="1"/>
  <c r="BL86" i="25"/>
  <c r="BL87" i="25" s="1"/>
  <c r="BE86" i="12"/>
  <c r="BE87" i="12" s="1"/>
  <c r="BL86" i="9"/>
  <c r="BL87" i="9" s="1"/>
  <c r="AW25" i="1" l="1"/>
  <c r="EF59" i="1"/>
  <c r="EE60" i="1"/>
  <c r="AX19" i="8"/>
  <c r="AW19" i="1"/>
  <c r="AH19" i="26"/>
  <c r="AI19" i="26" s="1"/>
  <c r="AJ19" i="26" s="1"/>
  <c r="AK19" i="26" s="1"/>
  <c r="AL19" i="26" s="1"/>
  <c r="AM19" i="26" s="1"/>
  <c r="AX19" i="25"/>
  <c r="AX30" i="25"/>
  <c r="AY13" i="25" s="1"/>
  <c r="AY14" i="25" s="1"/>
  <c r="AY17" i="25" s="1"/>
  <c r="AY19" i="25" s="1"/>
  <c r="AP18" i="11"/>
  <c r="AP19" i="11"/>
  <c r="AC19" i="24"/>
  <c r="AC30" i="24"/>
  <c r="AD13" i="24" s="1"/>
  <c r="AD14" i="24" s="1"/>
  <c r="AD17" i="24" s="1"/>
  <c r="AD30" i="24" s="1"/>
  <c r="AZ18" i="9"/>
  <c r="AX18" i="8"/>
  <c r="AP19" i="22"/>
  <c r="AQ19" i="22" s="1"/>
  <c r="AP18" i="22"/>
  <c r="AQ18" i="22" s="1"/>
  <c r="AG13" i="2"/>
  <c r="AG14" i="2" s="1"/>
  <c r="AG17" i="2" s="1"/>
  <c r="AG30" i="2" s="1"/>
  <c r="AQ13" i="11"/>
  <c r="AQ14" i="11" s="1"/>
  <c r="AQ17" i="11" s="1"/>
  <c r="AQ30" i="11" s="1"/>
  <c r="AB85" i="2"/>
  <c r="AR13" i="22"/>
  <c r="AR14" i="22" s="1"/>
  <c r="AR17" i="22" s="1"/>
  <c r="AR30" i="22" s="1"/>
  <c r="AB36" i="12"/>
  <c r="AB42" i="12" s="1"/>
  <c r="AC28" i="12"/>
  <c r="BA83" i="25"/>
  <c r="AB85" i="24"/>
  <c r="AZ30" i="9"/>
  <c r="BA83" i="8"/>
  <c r="BA83" i="24"/>
  <c r="AA85" i="12"/>
  <c r="AF19" i="2"/>
  <c r="AF18" i="2"/>
  <c r="AH18" i="26"/>
  <c r="AI18" i="26" s="1"/>
  <c r="AJ18" i="26" s="1"/>
  <c r="AK18" i="26" s="1"/>
  <c r="AL18" i="26" s="1"/>
  <c r="AM18" i="26" s="1"/>
  <c r="AW13" i="23"/>
  <c r="AW14" i="23" s="1"/>
  <c r="AW17" i="23" s="1"/>
  <c r="AW30" i="23" s="1"/>
  <c r="AV18" i="23"/>
  <c r="AC36" i="2"/>
  <c r="AC42" i="2" s="1"/>
  <c r="AD28" i="2"/>
  <c r="AZ82" i="21"/>
  <c r="AY83" i="21"/>
  <c r="AZ83" i="9"/>
  <c r="AY84" i="9"/>
  <c r="AF36" i="11"/>
  <c r="AF42" i="11" s="1"/>
  <c r="AF85" i="11" s="1"/>
  <c r="AF86" i="11" s="1"/>
  <c r="AF87" i="11" s="1"/>
  <c r="AG28" i="11"/>
  <c r="AB36" i="26"/>
  <c r="AB42" i="26" s="1"/>
  <c r="AC28" i="26"/>
  <c r="AF85" i="22"/>
  <c r="AF86" i="22" s="1"/>
  <c r="AF87" i="22" s="1"/>
  <c r="AE86" i="22"/>
  <c r="AE87" i="22" s="1"/>
  <c r="BA82" i="21"/>
  <c r="BA83" i="9"/>
  <c r="AA85" i="26"/>
  <c r="AA86" i="26" s="1"/>
  <c r="AA87" i="26" s="1"/>
  <c r="AF36" i="22"/>
  <c r="AF42" i="22" s="1"/>
  <c r="AG28" i="22"/>
  <c r="AF36" i="1"/>
  <c r="AF42" i="1" s="1"/>
  <c r="AF85" i="1" s="1"/>
  <c r="AF86" i="1" s="1"/>
  <c r="AF87" i="1" s="1"/>
  <c r="AG28" i="1"/>
  <c r="AD28" i="23"/>
  <c r="AC36" i="23"/>
  <c r="AC42" i="23" s="1"/>
  <c r="AZ83" i="23"/>
  <c r="AY84" i="23"/>
  <c r="AG18" i="12"/>
  <c r="AW83" i="12"/>
  <c r="AX83" i="12" s="1"/>
  <c r="AV84" i="12"/>
  <c r="AZ19" i="9"/>
  <c r="AG19" i="12"/>
  <c r="AB85" i="23"/>
  <c r="AA86" i="23"/>
  <c r="AA87" i="23" s="1"/>
  <c r="AH28" i="25"/>
  <c r="AG36" i="25"/>
  <c r="AG42" i="25" s="1"/>
  <c r="AZ41" i="12"/>
  <c r="BA41" i="12" s="1"/>
  <c r="AY83" i="12"/>
  <c r="AZ83" i="11"/>
  <c r="AY84" i="11"/>
  <c r="AN13" i="26"/>
  <c r="AN14" i="26" s="1"/>
  <c r="AN17" i="26" s="1"/>
  <c r="AN30" i="26" s="1"/>
  <c r="BA83" i="23"/>
  <c r="AF36" i="9"/>
  <c r="AF42" i="9" s="1"/>
  <c r="AG28" i="9"/>
  <c r="AZ83" i="2"/>
  <c r="AY84" i="2"/>
  <c r="BA83" i="11"/>
  <c r="AW18" i="1"/>
  <c r="AA36" i="21"/>
  <c r="AA42" i="21" s="1"/>
  <c r="AA84" i="21" s="1"/>
  <c r="AA85" i="21" s="1"/>
  <c r="AA86" i="21" s="1"/>
  <c r="AB28" i="21"/>
  <c r="AF85" i="9"/>
  <c r="AF86" i="9" s="1"/>
  <c r="AF87" i="9" s="1"/>
  <c r="AE86" i="9"/>
  <c r="AE87" i="9" s="1"/>
  <c r="BA83" i="2"/>
  <c r="AE13" i="21"/>
  <c r="AE14" i="21" s="1"/>
  <c r="AE17" i="21" s="1"/>
  <c r="AE18" i="21" s="1"/>
  <c r="AW83" i="26"/>
  <c r="AX83" i="26" s="1"/>
  <c r="AV84" i="26"/>
  <c r="AY13" i="8"/>
  <c r="AY14" i="8" s="1"/>
  <c r="AY17" i="8" s="1"/>
  <c r="AZ83" i="22"/>
  <c r="AY84" i="22"/>
  <c r="AC28" i="24"/>
  <c r="AH13" i="12"/>
  <c r="AH14" i="12" s="1"/>
  <c r="AH17" i="12" s="1"/>
  <c r="AH30" i="12" s="1"/>
  <c r="AI13" i="12" s="1"/>
  <c r="AI14" i="12" s="1"/>
  <c r="AI17" i="12" s="1"/>
  <c r="AI30" i="12" s="1"/>
  <c r="AE36" i="8"/>
  <c r="AE42" i="8" s="1"/>
  <c r="AE85" i="8" s="1"/>
  <c r="AE86" i="8" s="1"/>
  <c r="AE87" i="8" s="1"/>
  <c r="AF28" i="8"/>
  <c r="AZ41" i="26"/>
  <c r="BA41" i="26" s="1"/>
  <c r="AY83" i="26"/>
  <c r="AZ83" i="25"/>
  <c r="AY84" i="25"/>
  <c r="BA83" i="22"/>
  <c r="AZ83" i="8"/>
  <c r="AY84" i="8"/>
  <c r="AZ83" i="24"/>
  <c r="AY84" i="24"/>
  <c r="AV19" i="23"/>
  <c r="CJ80" i="21"/>
  <c r="CK80" i="21" s="1"/>
  <c r="CJ79" i="21"/>
  <c r="CK79" i="21" s="1"/>
  <c r="BE4" i="22"/>
  <c r="BE4" i="26"/>
  <c r="BE4" i="12"/>
  <c r="BE4" i="25"/>
  <c r="BE4" i="11"/>
  <c r="BE4" i="24"/>
  <c r="BE4" i="9"/>
  <c r="BE4" i="23"/>
  <c r="BE4" i="8"/>
  <c r="BE4" i="2"/>
  <c r="BE4" i="1"/>
  <c r="BE4" i="21"/>
  <c r="CE80" i="12"/>
  <c r="CF80" i="12" s="1"/>
  <c r="CG80" i="12" s="1"/>
  <c r="CH80" i="12" s="1"/>
  <c r="CI80" i="12" s="1"/>
  <c r="CE80" i="26"/>
  <c r="CF80" i="26" s="1"/>
  <c r="CG80" i="26" s="1"/>
  <c r="CH80" i="26" s="1"/>
  <c r="CI80" i="26" s="1"/>
  <c r="CE82" i="9"/>
  <c r="CE81" i="12"/>
  <c r="CF81" i="12" s="1"/>
  <c r="CG81" i="12" s="1"/>
  <c r="CH81" i="12" s="1"/>
  <c r="CI81" i="12" s="1"/>
  <c r="CE82" i="2"/>
  <c r="CE80" i="9"/>
  <c r="CF80" i="9" s="1"/>
  <c r="CG80" i="9" s="1"/>
  <c r="CH80" i="9" s="1"/>
  <c r="CI80" i="9" s="1"/>
  <c r="CE81" i="24"/>
  <c r="CF81" i="24" s="1"/>
  <c r="CG81" i="24" s="1"/>
  <c r="CH81" i="24" s="1"/>
  <c r="CI81" i="24" s="1"/>
  <c r="CE80" i="24"/>
  <c r="CF80" i="24" s="1"/>
  <c r="CG80" i="24" s="1"/>
  <c r="CH80" i="24" s="1"/>
  <c r="CI80" i="24" s="1"/>
  <c r="CE81" i="26"/>
  <c r="CF81" i="26" s="1"/>
  <c r="CG81" i="26" s="1"/>
  <c r="CH81" i="26" s="1"/>
  <c r="CI81" i="26" s="1"/>
  <c r="BE4" i="16"/>
  <c r="CJ57" i="21"/>
  <c r="CJ58" i="21" s="1"/>
  <c r="CJ31" i="21" s="1"/>
  <c r="CK51" i="21"/>
  <c r="CG51" i="2"/>
  <c r="CF57" i="2"/>
  <c r="CF58" i="2" s="1"/>
  <c r="CF31" i="2" s="1"/>
  <c r="CE57" i="24"/>
  <c r="CE58" i="24" s="1"/>
  <c r="CE31" i="24" s="1"/>
  <c r="CF52" i="24"/>
  <c r="CH51" i="23"/>
  <c r="CG57" i="23"/>
  <c r="CG58" i="23" s="1"/>
  <c r="CH51" i="1"/>
  <c r="CG57" i="1"/>
  <c r="CG58" i="1" s="1"/>
  <c r="CJ51" i="12"/>
  <c r="CI51" i="11"/>
  <c r="CH57" i="11"/>
  <c r="CH58" i="11" s="1"/>
  <c r="CH57" i="25"/>
  <c r="CH58" i="25" s="1"/>
  <c r="CI51" i="25"/>
  <c r="CI52" i="8"/>
  <c r="CH57" i="8"/>
  <c r="CH58" i="8" s="1"/>
  <c r="CI51" i="22"/>
  <c r="CH57" i="22"/>
  <c r="CH58" i="22" s="1"/>
  <c r="CU51" i="8"/>
  <c r="CS51" i="24"/>
  <c r="CE57" i="26"/>
  <c r="CE58" i="26" s="1"/>
  <c r="CE31" i="26" s="1"/>
  <c r="CF51" i="26"/>
  <c r="CF51" i="9"/>
  <c r="CE57" i="9"/>
  <c r="CE58" i="9" s="1"/>
  <c r="CE31" i="9" s="1"/>
  <c r="CF52" i="12"/>
  <c r="CE57" i="12"/>
  <c r="CE58" i="12" s="1"/>
  <c r="CE31" i="12" s="1"/>
  <c r="BO86" i="1"/>
  <c r="BO87" i="1" s="1"/>
  <c r="BO85" i="21"/>
  <c r="BO86" i="21" s="1"/>
  <c r="AW26" i="1" l="1"/>
  <c r="AX26" i="1" s="1"/>
  <c r="AY26" i="1" s="1"/>
  <c r="AZ26" i="1" s="1"/>
  <c r="BA26" i="1" s="1"/>
  <c r="AW41" i="1"/>
  <c r="AX41" i="1" s="1"/>
  <c r="AY41" i="1" s="1"/>
  <c r="AW30" i="1"/>
  <c r="AX13" i="1" s="1"/>
  <c r="AX14" i="1" s="1"/>
  <c r="AX17" i="1" s="1"/>
  <c r="EF60" i="1"/>
  <c r="EG59" i="1"/>
  <c r="AY18" i="8"/>
  <c r="AY30" i="25"/>
  <c r="AZ13" i="25" s="1"/>
  <c r="AZ14" i="25" s="1"/>
  <c r="AZ17" i="25" s="1"/>
  <c r="AZ19" i="25" s="1"/>
  <c r="AY18" i="25"/>
  <c r="AQ18" i="11"/>
  <c r="AQ19" i="11"/>
  <c r="AD18" i="24"/>
  <c r="AW18" i="23"/>
  <c r="AW19" i="23"/>
  <c r="AY19" i="8"/>
  <c r="AY30" i="8"/>
  <c r="AZ13" i="8" s="1"/>
  <c r="AZ14" i="8" s="1"/>
  <c r="AZ17" i="8" s="1"/>
  <c r="AR18" i="22"/>
  <c r="AR19" i="22"/>
  <c r="AG18" i="2"/>
  <c r="AE30" i="21"/>
  <c r="AF13" i="21" s="1"/>
  <c r="AF14" i="21" s="1"/>
  <c r="AF17" i="21" s="1"/>
  <c r="AC85" i="23"/>
  <c r="AC85" i="2"/>
  <c r="AO13" i="26"/>
  <c r="AO14" i="26" s="1"/>
  <c r="AO17" i="26" s="1"/>
  <c r="AO30" i="26" s="1"/>
  <c r="AS13" i="22"/>
  <c r="AS14" i="22" s="1"/>
  <c r="AS17" i="22" s="1"/>
  <c r="AS30" i="22" s="1"/>
  <c r="AJ13" i="12"/>
  <c r="AJ14" i="12" s="1"/>
  <c r="AJ17" i="12" s="1"/>
  <c r="AJ30" i="12" s="1"/>
  <c r="AE13" i="24"/>
  <c r="AE14" i="24" s="1"/>
  <c r="AE17" i="24" s="1"/>
  <c r="AE30" i="24" s="1"/>
  <c r="AR13" i="11"/>
  <c r="AR14" i="11" s="1"/>
  <c r="AR17" i="11" s="1"/>
  <c r="AZ83" i="26"/>
  <c r="AY84" i="26"/>
  <c r="AN19" i="26"/>
  <c r="AC36" i="12"/>
  <c r="AC42" i="12" s="1"/>
  <c r="AD28" i="12"/>
  <c r="BA83" i="26"/>
  <c r="BB82" i="21"/>
  <c r="BA83" i="21"/>
  <c r="AB85" i="12"/>
  <c r="AA86" i="12"/>
  <c r="AA87" i="12" s="1"/>
  <c r="AF36" i="8"/>
  <c r="AF42" i="8" s="1"/>
  <c r="AF85" i="8" s="1"/>
  <c r="AF86" i="8" s="1"/>
  <c r="AF87" i="8" s="1"/>
  <c r="AG28" i="8"/>
  <c r="AZ83" i="12"/>
  <c r="AY84" i="12"/>
  <c r="AD36" i="23"/>
  <c r="AD42" i="23" s="1"/>
  <c r="AE28" i="23"/>
  <c r="AD36" i="2"/>
  <c r="AD42" i="2" s="1"/>
  <c r="AE28" i="2"/>
  <c r="AG36" i="9"/>
  <c r="AG42" i="9" s="1"/>
  <c r="AH28" i="9"/>
  <c r="BA83" i="12"/>
  <c r="AG36" i="1"/>
  <c r="AG42" i="1" s="1"/>
  <c r="AH28" i="1"/>
  <c r="BB83" i="2"/>
  <c r="BA84" i="2"/>
  <c r="AG85" i="25"/>
  <c r="AG86" i="25" s="1"/>
  <c r="AG87" i="25" s="1"/>
  <c r="BB83" i="24"/>
  <c r="BA84" i="24"/>
  <c r="AI28" i="25"/>
  <c r="AH36" i="25"/>
  <c r="AH42" i="25" s="1"/>
  <c r="AG36" i="22"/>
  <c r="AG42" i="22" s="1"/>
  <c r="AH28" i="22"/>
  <c r="AD28" i="26"/>
  <c r="AC36" i="26"/>
  <c r="AC42" i="26" s="1"/>
  <c r="AX13" i="23"/>
  <c r="AX14" i="23" s="1"/>
  <c r="AX17" i="23" s="1"/>
  <c r="AD28" i="24"/>
  <c r="AC36" i="24"/>
  <c r="AC42" i="24" s="1"/>
  <c r="BB83" i="23"/>
  <c r="BA84" i="23"/>
  <c r="BB83" i="8"/>
  <c r="BA84" i="8"/>
  <c r="AG36" i="11"/>
  <c r="AG42" i="11" s="1"/>
  <c r="AH28" i="11"/>
  <c r="AN18" i="26"/>
  <c r="BB83" i="22"/>
  <c r="BA84" i="22"/>
  <c r="AC28" i="21"/>
  <c r="AB36" i="21"/>
  <c r="AB42" i="21" s="1"/>
  <c r="AB84" i="21" s="1"/>
  <c r="AE19" i="21"/>
  <c r="AD19" i="24"/>
  <c r="AB85" i="26"/>
  <c r="BA13" i="9"/>
  <c r="BA14" i="9" s="1"/>
  <c r="BA17" i="9" s="1"/>
  <c r="BA18" i="9" s="1"/>
  <c r="AH18" i="12"/>
  <c r="AI18" i="12" s="1"/>
  <c r="AH13" i="2"/>
  <c r="AH14" i="2" s="1"/>
  <c r="AH17" i="2" s="1"/>
  <c r="AH18" i="2" s="1"/>
  <c r="AH19" i="12"/>
  <c r="AI19" i="12" s="1"/>
  <c r="BB83" i="9"/>
  <c r="BA84" i="9"/>
  <c r="BB83" i="25"/>
  <c r="BA84" i="25"/>
  <c r="AG19" i="2"/>
  <c r="BB83" i="11"/>
  <c r="BA84" i="11"/>
  <c r="CJ81" i="21"/>
  <c r="BF4" i="22"/>
  <c r="BF4" i="26"/>
  <c r="BF4" i="12"/>
  <c r="BF4" i="25"/>
  <c r="BF4" i="11"/>
  <c r="BF4" i="24"/>
  <c r="BF4" i="9"/>
  <c r="BF4" i="23"/>
  <c r="BF4" i="8"/>
  <c r="BF4" i="2"/>
  <c r="BF4" i="21"/>
  <c r="BF4" i="1"/>
  <c r="CE82" i="12"/>
  <c r="CE82" i="26"/>
  <c r="CE82" i="24"/>
  <c r="BF4" i="16"/>
  <c r="CG51" i="9"/>
  <c r="CF57" i="9"/>
  <c r="CF58" i="9" s="1"/>
  <c r="CF31" i="9" s="1"/>
  <c r="CJ52" i="8"/>
  <c r="CJ29" i="8" s="1"/>
  <c r="CI57" i="8"/>
  <c r="CI58" i="8" s="1"/>
  <c r="CI57" i="11"/>
  <c r="CI58" i="11" s="1"/>
  <c r="CJ51" i="11"/>
  <c r="CJ29" i="11" s="1"/>
  <c r="CH57" i="1"/>
  <c r="CH58" i="1" s="1"/>
  <c r="CI51" i="1"/>
  <c r="CG52" i="24"/>
  <c r="CF57" i="24"/>
  <c r="CF58" i="24" s="1"/>
  <c r="CF31" i="24" s="1"/>
  <c r="CK57" i="21"/>
  <c r="CK58" i="21" s="1"/>
  <c r="CK31" i="21" s="1"/>
  <c r="CL51" i="21"/>
  <c r="CL29" i="21" s="1"/>
  <c r="CF57" i="26"/>
  <c r="CF58" i="26" s="1"/>
  <c r="CF31" i="26" s="1"/>
  <c r="CG51" i="26"/>
  <c r="CV51" i="8"/>
  <c r="CI57" i="25"/>
  <c r="CI58" i="25" s="1"/>
  <c r="CJ51" i="25"/>
  <c r="CJ29" i="25" s="1"/>
  <c r="CT51" i="24"/>
  <c r="CG52" i="12"/>
  <c r="CF57" i="12"/>
  <c r="CF58" i="12" s="1"/>
  <c r="CF31" i="12" s="1"/>
  <c r="CI57" i="22"/>
  <c r="CI58" i="22" s="1"/>
  <c r="CJ51" i="22"/>
  <c r="CJ29" i="22" s="1"/>
  <c r="CK51" i="12"/>
  <c r="CI51" i="23"/>
  <c r="CH57" i="23"/>
  <c r="CH58" i="23" s="1"/>
  <c r="CG57" i="2"/>
  <c r="CG58" i="2" s="1"/>
  <c r="CH51" i="2"/>
  <c r="BE86" i="2"/>
  <c r="BE87" i="2" s="1"/>
  <c r="AX30" i="1" l="1"/>
  <c r="AY13" i="1" s="1"/>
  <c r="AY14" i="1" s="1"/>
  <c r="AY17" i="1" s="1"/>
  <c r="AY30" i="1" s="1"/>
  <c r="AZ13" i="1" s="1"/>
  <c r="AZ14" i="1" s="1"/>
  <c r="AZ17" i="1" s="1"/>
  <c r="AZ30" i="1" s="1"/>
  <c r="BA13" i="1" s="1"/>
  <c r="BA14" i="1" s="1"/>
  <c r="BA17" i="1" s="1"/>
  <c r="BA30" i="1" s="1"/>
  <c r="BB13" i="1" s="1"/>
  <c r="AX19" i="1"/>
  <c r="AX18" i="1"/>
  <c r="AZ41" i="1"/>
  <c r="BA41" i="1" s="1"/>
  <c r="BA83" i="1" s="1"/>
  <c r="AY83" i="1"/>
  <c r="EH59" i="1"/>
  <c r="EG60" i="1"/>
  <c r="AR18" i="11"/>
  <c r="AR30" i="11"/>
  <c r="AE19" i="24"/>
  <c r="AD85" i="23"/>
  <c r="AD86" i="23" s="1"/>
  <c r="AD87" i="23" s="1"/>
  <c r="AH30" i="2"/>
  <c r="AI13" i="2" s="1"/>
  <c r="AI14" i="2" s="1"/>
  <c r="AI17" i="2" s="1"/>
  <c r="AI30" i="2" s="1"/>
  <c r="AJ13" i="2" s="1"/>
  <c r="AJ14" i="2" s="1"/>
  <c r="AJ17" i="2" s="1"/>
  <c r="AJ30" i="2" s="1"/>
  <c r="AK13" i="2" s="1"/>
  <c r="AK14" i="2" s="1"/>
  <c r="AK17" i="2" s="1"/>
  <c r="AK30" i="2" s="1"/>
  <c r="AL13" i="2" s="1"/>
  <c r="AL14" i="2" s="1"/>
  <c r="AL17" i="2" s="1"/>
  <c r="AL30" i="2" s="1"/>
  <c r="AM13" i="2" s="1"/>
  <c r="AM14" i="2" s="1"/>
  <c r="AM17" i="2" s="1"/>
  <c r="AM30" i="2" s="1"/>
  <c r="AN13" i="2" s="1"/>
  <c r="AN14" i="2" s="1"/>
  <c r="AN17" i="2" s="1"/>
  <c r="AN30" i="2" s="1"/>
  <c r="AO13" i="2" s="1"/>
  <c r="AO14" i="2" s="1"/>
  <c r="AO17" i="2" s="1"/>
  <c r="AO30" i="2" s="1"/>
  <c r="AP13" i="2" s="1"/>
  <c r="AP14" i="2" s="1"/>
  <c r="AP17" i="2" s="1"/>
  <c r="AP30" i="2" s="1"/>
  <c r="AQ13" i="2" s="1"/>
  <c r="AQ14" i="2" s="1"/>
  <c r="AQ17" i="2" s="1"/>
  <c r="AQ30" i="2" s="1"/>
  <c r="AE18" i="24"/>
  <c r="AC85" i="26"/>
  <c r="AO18" i="26"/>
  <c r="AO19" i="26"/>
  <c r="AJ19" i="12"/>
  <c r="AJ18" i="12"/>
  <c r="AC85" i="12"/>
  <c r="AR19" i="11"/>
  <c r="BA19" i="9"/>
  <c r="BA30" i="9"/>
  <c r="BB13" i="9" s="1"/>
  <c r="AX19" i="23"/>
  <c r="AZ18" i="8"/>
  <c r="AZ30" i="8"/>
  <c r="AS19" i="22"/>
  <c r="AS18" i="22"/>
  <c r="AH19" i="2"/>
  <c r="AD85" i="2"/>
  <c r="AD86" i="2" s="1"/>
  <c r="AD87" i="2" s="1"/>
  <c r="AF18" i="21"/>
  <c r="AF30" i="21"/>
  <c r="AG13" i="21" s="1"/>
  <c r="AG14" i="21" s="1"/>
  <c r="AG17" i="21" s="1"/>
  <c r="AG30" i="21" s="1"/>
  <c r="AF19" i="21"/>
  <c r="AF13" i="24"/>
  <c r="AF14" i="24" s="1"/>
  <c r="AF17" i="24" s="1"/>
  <c r="AK13" i="12"/>
  <c r="AK14" i="12" s="1"/>
  <c r="AK17" i="12" s="1"/>
  <c r="AT13" i="22"/>
  <c r="AT14" i="22" s="1"/>
  <c r="AT17" i="22" s="1"/>
  <c r="AP13" i="26"/>
  <c r="AP14" i="26" s="1"/>
  <c r="AP17" i="26" s="1"/>
  <c r="AC85" i="24"/>
  <c r="AD85" i="24" s="1"/>
  <c r="AD86" i="24" s="1"/>
  <c r="AD87" i="24" s="1"/>
  <c r="AX18" i="23"/>
  <c r="AZ19" i="8"/>
  <c r="AD36" i="24"/>
  <c r="AD42" i="24" s="1"/>
  <c r="AE28" i="24"/>
  <c r="AH85" i="25"/>
  <c r="AX30" i="23"/>
  <c r="AY13" i="23" s="1"/>
  <c r="AY14" i="23" s="1"/>
  <c r="AY17" i="23" s="1"/>
  <c r="AY30" i="23" s="1"/>
  <c r="AZ30" i="25"/>
  <c r="BA13" i="25" s="1"/>
  <c r="BA14" i="25" s="1"/>
  <c r="BA17" i="25" s="1"/>
  <c r="BA30" i="25" s="1"/>
  <c r="BB13" i="25" s="1"/>
  <c r="AE36" i="2"/>
  <c r="AE42" i="2" s="1"/>
  <c r="AE85" i="2" s="1"/>
  <c r="AF28" i="2"/>
  <c r="AI28" i="11"/>
  <c r="AH36" i="11"/>
  <c r="AH42" i="11" s="1"/>
  <c r="AZ18" i="25"/>
  <c r="AE28" i="26"/>
  <c r="AD36" i="26"/>
  <c r="AD42" i="26" s="1"/>
  <c r="AH36" i="1"/>
  <c r="AH42" i="1" s="1"/>
  <c r="AI28" i="1"/>
  <c r="AE36" i="23"/>
  <c r="AE42" i="23" s="1"/>
  <c r="AE85" i="23" s="1"/>
  <c r="AF28" i="23"/>
  <c r="AG85" i="11"/>
  <c r="AG86" i="11" s="1"/>
  <c r="AG87" i="11" s="1"/>
  <c r="AH36" i="22"/>
  <c r="AH42" i="22" s="1"/>
  <c r="AI28" i="22"/>
  <c r="AG85" i="1"/>
  <c r="AG86" i="1" s="1"/>
  <c r="AG87" i="1" s="1"/>
  <c r="BB83" i="26"/>
  <c r="BA84" i="26"/>
  <c r="AS13" i="11"/>
  <c r="AS14" i="11" s="1"/>
  <c r="AS17" i="11" s="1"/>
  <c r="AS18" i="11" s="1"/>
  <c r="BB83" i="12"/>
  <c r="BA84" i="12"/>
  <c r="AG85" i="22"/>
  <c r="AG86" i="22" s="1"/>
  <c r="AG87" i="22" s="1"/>
  <c r="AI36" i="25"/>
  <c r="AI42" i="25" s="1"/>
  <c r="AI85" i="25" s="1"/>
  <c r="AJ28" i="25"/>
  <c r="AH36" i="9"/>
  <c r="AH42" i="9" s="1"/>
  <c r="AI28" i="9"/>
  <c r="AG36" i="8"/>
  <c r="AG42" i="8" s="1"/>
  <c r="AG85" i="8" s="1"/>
  <c r="AG86" i="8" s="1"/>
  <c r="AG87" i="8" s="1"/>
  <c r="AH28" i="8"/>
  <c r="AD36" i="12"/>
  <c r="AD42" i="12" s="1"/>
  <c r="AE28" i="12"/>
  <c r="AC36" i="21"/>
  <c r="AC42" i="21" s="1"/>
  <c r="AC84" i="21" s="1"/>
  <c r="AD28" i="21"/>
  <c r="AG85" i="9"/>
  <c r="AG86" i="9" s="1"/>
  <c r="AG87" i="9" s="1"/>
  <c r="CL80" i="21"/>
  <c r="CM80" i="21" s="1"/>
  <c r="CN80" i="21" s="1"/>
  <c r="CL79" i="21"/>
  <c r="CM79" i="21" s="1"/>
  <c r="CN79" i="21" s="1"/>
  <c r="CJ80" i="22"/>
  <c r="CK80" i="22" s="1"/>
  <c r="CJ81" i="22"/>
  <c r="CK81" i="22" s="1"/>
  <c r="CJ80" i="11"/>
  <c r="CK80" i="11" s="1"/>
  <c r="CJ81" i="11"/>
  <c r="CK81" i="11" s="1"/>
  <c r="CJ81" i="25"/>
  <c r="CK81" i="25" s="1"/>
  <c r="CJ80" i="25"/>
  <c r="CK80" i="25" s="1"/>
  <c r="CJ80" i="8"/>
  <c r="CK80" i="8" s="1"/>
  <c r="CJ81" i="8"/>
  <c r="CK81" i="8" s="1"/>
  <c r="BG4" i="22"/>
  <c r="BG4" i="26"/>
  <c r="BG4" i="12"/>
  <c r="BG4" i="25"/>
  <c r="BG4" i="11"/>
  <c r="BG4" i="24"/>
  <c r="BG4" i="9"/>
  <c r="BG4" i="23"/>
  <c r="BG4" i="8"/>
  <c r="BG4" i="2"/>
  <c r="BG4" i="1"/>
  <c r="BG4" i="21"/>
  <c r="BG4" i="16"/>
  <c r="CH52" i="24"/>
  <c r="CG57" i="24"/>
  <c r="CG58" i="24" s="1"/>
  <c r="CH52" i="12"/>
  <c r="CG57" i="12"/>
  <c r="CG58" i="12" s="1"/>
  <c r="CJ57" i="25"/>
  <c r="CJ58" i="25" s="1"/>
  <c r="CJ31" i="25" s="1"/>
  <c r="CK51" i="25"/>
  <c r="CG57" i="26"/>
  <c r="CG58" i="26" s="1"/>
  <c r="CH51" i="26"/>
  <c r="CJ51" i="1"/>
  <c r="CJ29" i="1" s="1"/>
  <c r="CI57" i="1"/>
  <c r="CI58" i="1" s="1"/>
  <c r="CK52" i="8"/>
  <c r="CJ57" i="8"/>
  <c r="CJ58" i="8" s="1"/>
  <c r="CJ31" i="8" s="1"/>
  <c r="CJ51" i="23"/>
  <c r="CJ29" i="23" s="1"/>
  <c r="CI57" i="23"/>
  <c r="CI58" i="23" s="1"/>
  <c r="CW51" i="8"/>
  <c r="CL57" i="21"/>
  <c r="CL58" i="21" s="1"/>
  <c r="CL31" i="21" s="1"/>
  <c r="CM51" i="21"/>
  <c r="CJ57" i="11"/>
  <c r="CJ58" i="11" s="1"/>
  <c r="CJ31" i="11" s="1"/>
  <c r="CK51" i="11"/>
  <c r="CJ57" i="22"/>
  <c r="CJ58" i="22" s="1"/>
  <c r="CJ31" i="22" s="1"/>
  <c r="CK51" i="22"/>
  <c r="CH57" i="2"/>
  <c r="CH58" i="2" s="1"/>
  <c r="CI51" i="2"/>
  <c r="CL51" i="12"/>
  <c r="CU51" i="24"/>
  <c r="CH51" i="9"/>
  <c r="CG57" i="9"/>
  <c r="CG58" i="9" s="1"/>
  <c r="AY18" i="1" l="1"/>
  <c r="AY84" i="1"/>
  <c r="AZ83" i="1"/>
  <c r="BA84" i="1"/>
  <c r="BB83" i="1"/>
  <c r="AZ18" i="1"/>
  <c r="BA18" i="1" s="1"/>
  <c r="AY19" i="1"/>
  <c r="AZ19" i="1" s="1"/>
  <c r="BA19" i="1" s="1"/>
  <c r="AD85" i="26"/>
  <c r="AD86" i="26" s="1"/>
  <c r="AD87" i="26" s="1"/>
  <c r="AI18" i="2"/>
  <c r="EI59" i="1"/>
  <c r="EH60" i="1"/>
  <c r="AF18" i="24"/>
  <c r="AJ18" i="2"/>
  <c r="AI19" i="2"/>
  <c r="AK18" i="2"/>
  <c r="AL18" i="2" s="1"/>
  <c r="AM18" i="2" s="1"/>
  <c r="AN18" i="2" s="1"/>
  <c r="AO18" i="2" s="1"/>
  <c r="AP18" i="2" s="1"/>
  <c r="AQ18" i="2" s="1"/>
  <c r="AJ19" i="2"/>
  <c r="AK19" i="2" s="1"/>
  <c r="AL19" i="2" s="1"/>
  <c r="AM19" i="2" s="1"/>
  <c r="AN19" i="2" s="1"/>
  <c r="AO19" i="2" s="1"/>
  <c r="AP19" i="2" s="1"/>
  <c r="AQ19" i="2" s="1"/>
  <c r="AF19" i="24"/>
  <c r="AF30" i="24"/>
  <c r="AG13" i="24" s="1"/>
  <c r="AG14" i="24" s="1"/>
  <c r="AG17" i="24" s="1"/>
  <c r="AP19" i="26"/>
  <c r="AK18" i="12"/>
  <c r="AD85" i="12"/>
  <c r="AD86" i="12" s="1"/>
  <c r="AD87" i="12" s="1"/>
  <c r="AK19" i="12"/>
  <c r="BA18" i="25"/>
  <c r="AS30" i="11"/>
  <c r="AT13" i="11" s="1"/>
  <c r="AT14" i="11" s="1"/>
  <c r="AT17" i="11" s="1"/>
  <c r="AT18" i="11" s="1"/>
  <c r="AS19" i="11"/>
  <c r="AY19" i="23"/>
  <c r="BA13" i="8"/>
  <c r="BA14" i="8" s="1"/>
  <c r="BA17" i="8" s="1"/>
  <c r="BA18" i="8" s="1"/>
  <c r="AT19" i="22"/>
  <c r="AE86" i="2"/>
  <c r="AE87" i="2" s="1"/>
  <c r="AH13" i="21"/>
  <c r="AH14" i="21" s="1"/>
  <c r="AH17" i="21" s="1"/>
  <c r="AH30" i="21" s="1"/>
  <c r="AI86" i="25"/>
  <c r="AI87" i="25" s="1"/>
  <c r="AJ85" i="25"/>
  <c r="AK85" i="25" s="1"/>
  <c r="AL85" i="25" s="1"/>
  <c r="AM85" i="25" s="1"/>
  <c r="AK28" i="25"/>
  <c r="AJ36" i="25"/>
  <c r="AJ42" i="25" s="1"/>
  <c r="AH85" i="11"/>
  <c r="AH85" i="9"/>
  <c r="AI36" i="11"/>
  <c r="AI42" i="11" s="1"/>
  <c r="AI85" i="11" s="1"/>
  <c r="AJ28" i="11"/>
  <c r="AE36" i="24"/>
  <c r="AE42" i="24" s="1"/>
  <c r="AF28" i="24"/>
  <c r="AF36" i="24" s="1"/>
  <c r="AH85" i="22"/>
  <c r="AF36" i="2"/>
  <c r="AF42" i="2" s="1"/>
  <c r="AF85" i="2" s="1"/>
  <c r="AF86" i="2" s="1"/>
  <c r="AF87" i="2" s="1"/>
  <c r="AG28" i="2"/>
  <c r="AP30" i="26"/>
  <c r="AQ13" i="26" s="1"/>
  <c r="AQ14" i="26" s="1"/>
  <c r="AQ17" i="26" s="1"/>
  <c r="AQ30" i="26" s="1"/>
  <c r="AR13" i="26" s="1"/>
  <c r="AR14" i="26" s="1"/>
  <c r="AR17" i="26" s="1"/>
  <c r="AR30" i="26" s="1"/>
  <c r="AS13" i="26" s="1"/>
  <c r="AS14" i="26" s="1"/>
  <c r="AS17" i="26" s="1"/>
  <c r="AS30" i="26" s="1"/>
  <c r="AT13" i="26" s="1"/>
  <c r="AT14" i="26" s="1"/>
  <c r="AT17" i="26" s="1"/>
  <c r="AT30" i="26" s="1"/>
  <c r="AD36" i="21"/>
  <c r="AD42" i="21" s="1"/>
  <c r="AD84" i="21" s="1"/>
  <c r="AD85" i="21" s="1"/>
  <c r="AD86" i="21" s="1"/>
  <c r="AE28" i="21"/>
  <c r="AG19" i="21"/>
  <c r="AF36" i="23"/>
  <c r="AF42" i="23" s="1"/>
  <c r="AG28" i="23"/>
  <c r="AP18" i="26"/>
  <c r="AT30" i="22"/>
  <c r="AE36" i="12"/>
  <c r="AE42" i="12" s="1"/>
  <c r="AE85" i="12" s="1"/>
  <c r="AF28" i="12"/>
  <c r="AF85" i="23"/>
  <c r="AF86" i="23" s="1"/>
  <c r="AF87" i="23" s="1"/>
  <c r="AE86" i="23"/>
  <c r="AE87" i="23" s="1"/>
  <c r="AR13" i="2"/>
  <c r="AR14" i="2" s="1"/>
  <c r="AR17" i="2" s="1"/>
  <c r="AR30" i="2" s="1"/>
  <c r="AI36" i="1"/>
  <c r="AI42" i="1" s="1"/>
  <c r="AI85" i="1" s="1"/>
  <c r="AJ28" i="1"/>
  <c r="AY18" i="23"/>
  <c r="AK30" i="12"/>
  <c r="AL13" i="12" s="1"/>
  <c r="AL14" i="12" s="1"/>
  <c r="AL17" i="12" s="1"/>
  <c r="AL30" i="12" s="1"/>
  <c r="AM13" i="12" s="1"/>
  <c r="AM14" i="12" s="1"/>
  <c r="AM17" i="12" s="1"/>
  <c r="AM30" i="12" s="1"/>
  <c r="AH36" i="8"/>
  <c r="AH42" i="8" s="1"/>
  <c r="AH85" i="8" s="1"/>
  <c r="AI28" i="8"/>
  <c r="AH85" i="1"/>
  <c r="AZ13" i="23"/>
  <c r="AZ14" i="23" s="1"/>
  <c r="AZ17" i="23" s="1"/>
  <c r="AZ19" i="23" s="1"/>
  <c r="AG18" i="21"/>
  <c r="AI36" i="9"/>
  <c r="AI42" i="9" s="1"/>
  <c r="AI85" i="9" s="1"/>
  <c r="AJ28" i="9"/>
  <c r="AI36" i="22"/>
  <c r="AI42" i="22" s="1"/>
  <c r="AI85" i="22" s="1"/>
  <c r="AJ28" i="22"/>
  <c r="AE36" i="26"/>
  <c r="AE42" i="26" s="1"/>
  <c r="AE85" i="26" s="1"/>
  <c r="AE86" i="26" s="1"/>
  <c r="AE87" i="26" s="1"/>
  <c r="AF28" i="26"/>
  <c r="AT18" i="22"/>
  <c r="BA19" i="25"/>
  <c r="CL81" i="21"/>
  <c r="CJ82" i="11"/>
  <c r="CJ82" i="8"/>
  <c r="CJ82" i="22"/>
  <c r="CJ81" i="23"/>
  <c r="CK81" i="23" s="1"/>
  <c r="CJ80" i="23"/>
  <c r="CK80" i="23" s="1"/>
  <c r="CJ80" i="1"/>
  <c r="CK80" i="1" s="1"/>
  <c r="CJ81" i="1"/>
  <c r="CK81" i="1" s="1"/>
  <c r="CJ82" i="25"/>
  <c r="BH4" i="22"/>
  <c r="BH4" i="26"/>
  <c r="BH4" i="12"/>
  <c r="BH4" i="25"/>
  <c r="BH4" i="11"/>
  <c r="BH4" i="24"/>
  <c r="BH4" i="9"/>
  <c r="BH4" i="23"/>
  <c r="BH4" i="8"/>
  <c r="BH4" i="2"/>
  <c r="BH4" i="21"/>
  <c r="BH4" i="1"/>
  <c r="BH4" i="16"/>
  <c r="CI51" i="9"/>
  <c r="CH57" i="9"/>
  <c r="CH58" i="9" s="1"/>
  <c r="CM57" i="21"/>
  <c r="CM58" i="21" s="1"/>
  <c r="CM31" i="21" s="1"/>
  <c r="CN51" i="21"/>
  <c r="CL52" i="8"/>
  <c r="CL29" i="8" s="1"/>
  <c r="CK57" i="8"/>
  <c r="CK58" i="8" s="1"/>
  <c r="CK31" i="8" s="1"/>
  <c r="CI52" i="12"/>
  <c r="CH57" i="12"/>
  <c r="CH58" i="12" s="1"/>
  <c r="CI57" i="2"/>
  <c r="CI58" i="2" s="1"/>
  <c r="CJ51" i="2"/>
  <c r="CJ29" i="2" s="1"/>
  <c r="CJ57" i="23"/>
  <c r="CJ58" i="23" s="1"/>
  <c r="CJ31" i="23" s="1"/>
  <c r="CK51" i="23"/>
  <c r="CK57" i="25"/>
  <c r="CK58" i="25" s="1"/>
  <c r="CK31" i="25" s="1"/>
  <c r="CL51" i="25"/>
  <c r="CL29" i="25" s="1"/>
  <c r="CL80" i="25" s="1"/>
  <c r="CM80" i="25" s="1"/>
  <c r="CN80" i="25" s="1"/>
  <c r="CV51" i="24"/>
  <c r="CL51" i="11"/>
  <c r="CL29" i="11" s="1"/>
  <c r="CK57" i="11"/>
  <c r="CK58" i="11" s="1"/>
  <c r="CK31" i="11" s="1"/>
  <c r="CX51" i="8"/>
  <c r="CJ57" i="1"/>
  <c r="CJ58" i="1" s="1"/>
  <c r="CJ31" i="1" s="1"/>
  <c r="CK51" i="1"/>
  <c r="CM51" i="12"/>
  <c r="CL51" i="22"/>
  <c r="CL29" i="22" s="1"/>
  <c r="CK57" i="22"/>
  <c r="CK58" i="22" s="1"/>
  <c r="CK31" i="22" s="1"/>
  <c r="CH57" i="26"/>
  <c r="CH58" i="26" s="1"/>
  <c r="CI51" i="26"/>
  <c r="CI52" i="24"/>
  <c r="CH57" i="24"/>
  <c r="CH58" i="24" s="1"/>
  <c r="BU86" i="24"/>
  <c r="BU87" i="24" s="1"/>
  <c r="EJ59" i="1" l="1"/>
  <c r="EI60" i="1"/>
  <c r="AH18" i="21"/>
  <c r="AH19" i="21"/>
  <c r="BA19" i="8"/>
  <c r="AQ18" i="26"/>
  <c r="AR18" i="26" s="1"/>
  <c r="AS18" i="26" s="1"/>
  <c r="AT18" i="26" s="1"/>
  <c r="AE86" i="12"/>
  <c r="AE87" i="12" s="1"/>
  <c r="AT19" i="11"/>
  <c r="AG28" i="24"/>
  <c r="AG36" i="24" s="1"/>
  <c r="AZ18" i="23"/>
  <c r="BA30" i="8"/>
  <c r="BB13" i="8" s="1"/>
  <c r="AR19" i="2"/>
  <c r="AE85" i="24"/>
  <c r="AE86" i="24" s="1"/>
  <c r="AE87" i="24" s="1"/>
  <c r="AF42" i="24"/>
  <c r="AJ85" i="9"/>
  <c r="AK85" i="9" s="1"/>
  <c r="AL85" i="9" s="1"/>
  <c r="AM85" i="9" s="1"/>
  <c r="AI86" i="9"/>
  <c r="AI87" i="9" s="1"/>
  <c r="AI13" i="21"/>
  <c r="AI14" i="21" s="1"/>
  <c r="AI17" i="21" s="1"/>
  <c r="AJ36" i="1"/>
  <c r="AJ42" i="1" s="1"/>
  <c r="AK28" i="1"/>
  <c r="AR18" i="2"/>
  <c r="AG18" i="24"/>
  <c r="AH28" i="23"/>
  <c r="AG36" i="23"/>
  <c r="AG42" i="23" s="1"/>
  <c r="AZ30" i="23"/>
  <c r="BA13" i="23" s="1"/>
  <c r="BA14" i="23" s="1"/>
  <c r="BA17" i="23" s="1"/>
  <c r="BA30" i="23" s="1"/>
  <c r="BB13" i="23" s="1"/>
  <c r="AL19" i="12"/>
  <c r="AM19" i="12" s="1"/>
  <c r="AK36" i="25"/>
  <c r="AK42" i="25" s="1"/>
  <c r="AL28" i="25"/>
  <c r="AG19" i="24"/>
  <c r="AS13" i="2"/>
  <c r="AS14" i="2" s="1"/>
  <c r="AS17" i="2" s="1"/>
  <c r="AL18" i="12"/>
  <c r="AM18" i="12" s="1"/>
  <c r="AG30" i="24"/>
  <c r="AE36" i="21"/>
  <c r="AE42" i="21" s="1"/>
  <c r="AE84" i="21" s="1"/>
  <c r="AE85" i="21" s="1"/>
  <c r="AE86" i="21" s="1"/>
  <c r="AF28" i="21"/>
  <c r="AJ85" i="1"/>
  <c r="AK85" i="1" s="1"/>
  <c r="AL85" i="1" s="1"/>
  <c r="AM85" i="1" s="1"/>
  <c r="AI86" i="1"/>
  <c r="AI87" i="1" s="1"/>
  <c r="AK28" i="11"/>
  <c r="AJ36" i="11"/>
  <c r="AJ42" i="11" s="1"/>
  <c r="AQ19" i="26"/>
  <c r="AR19" i="26" s="1"/>
  <c r="AS19" i="26" s="1"/>
  <c r="AT19" i="26" s="1"/>
  <c r="AJ85" i="11"/>
  <c r="AK85" i="11" s="1"/>
  <c r="AL85" i="11" s="1"/>
  <c r="AM85" i="11" s="1"/>
  <c r="AI86" i="11"/>
  <c r="AI87" i="11" s="1"/>
  <c r="AG28" i="26"/>
  <c r="AF36" i="26"/>
  <c r="AF42" i="26" s="1"/>
  <c r="AF85" i="26" s="1"/>
  <c r="AF86" i="26" s="1"/>
  <c r="AF87" i="26" s="1"/>
  <c r="AJ28" i="8"/>
  <c r="AI36" i="8"/>
  <c r="AI42" i="8" s="1"/>
  <c r="AI85" i="8" s="1"/>
  <c r="AT30" i="11"/>
  <c r="AJ36" i="22"/>
  <c r="AJ42" i="22" s="1"/>
  <c r="AK28" i="22"/>
  <c r="AN13" i="12"/>
  <c r="AN14" i="12" s="1"/>
  <c r="AN17" i="12" s="1"/>
  <c r="AN30" i="12" s="1"/>
  <c r="AF36" i="12"/>
  <c r="AF42" i="12" s="1"/>
  <c r="AF85" i="12" s="1"/>
  <c r="AF86" i="12" s="1"/>
  <c r="AF87" i="12" s="1"/>
  <c r="AG28" i="12"/>
  <c r="AJ85" i="22"/>
  <c r="AK85" i="22" s="1"/>
  <c r="AL85" i="22" s="1"/>
  <c r="AM85" i="22" s="1"/>
  <c r="AI86" i="22"/>
  <c r="AI87" i="22" s="1"/>
  <c r="AU13" i="26"/>
  <c r="AU14" i="26" s="1"/>
  <c r="AU17" i="26" s="1"/>
  <c r="AU30" i="26" s="1"/>
  <c r="AJ36" i="9"/>
  <c r="AJ42" i="9" s="1"/>
  <c r="AK28" i="9"/>
  <c r="AU13" i="22"/>
  <c r="AU14" i="22" s="1"/>
  <c r="AU17" i="22" s="1"/>
  <c r="AU19" i="22" s="1"/>
  <c r="AG36" i="2"/>
  <c r="AG42" i="2" s="1"/>
  <c r="AG85" i="2" s="1"/>
  <c r="AG86" i="2" s="1"/>
  <c r="AG87" i="2" s="1"/>
  <c r="AH28" i="2"/>
  <c r="CL80" i="11"/>
  <c r="CM80" i="11" s="1"/>
  <c r="CN80" i="11" s="1"/>
  <c r="CL80" i="22"/>
  <c r="CM80" i="22" s="1"/>
  <c r="CN80" i="22" s="1"/>
  <c r="CL81" i="22"/>
  <c r="CM81" i="22" s="1"/>
  <c r="CN81" i="22" s="1"/>
  <c r="CL81" i="11"/>
  <c r="CM81" i="11" s="1"/>
  <c r="CN81" i="11" s="1"/>
  <c r="CL81" i="25"/>
  <c r="CM81" i="25" s="1"/>
  <c r="CN81" i="25" s="1"/>
  <c r="CL80" i="8"/>
  <c r="CM80" i="8" s="1"/>
  <c r="CN80" i="8" s="1"/>
  <c r="CL81" i="8"/>
  <c r="CM81" i="8" s="1"/>
  <c r="CN81" i="8" s="1"/>
  <c r="CJ82" i="1"/>
  <c r="CJ81" i="2"/>
  <c r="CK81" i="2" s="1"/>
  <c r="CJ80" i="2"/>
  <c r="CK80" i="2" s="1"/>
  <c r="CJ82" i="23"/>
  <c r="BI4" i="22"/>
  <c r="BI4" i="26"/>
  <c r="BI4" i="12"/>
  <c r="BI4" i="25"/>
  <c r="BI4" i="11"/>
  <c r="BI4" i="24"/>
  <c r="BI4" i="9"/>
  <c r="BI4" i="23"/>
  <c r="BI4" i="8"/>
  <c r="BI4" i="2"/>
  <c r="BI4" i="1"/>
  <c r="BI4" i="21"/>
  <c r="BI4" i="16"/>
  <c r="BH15" i="16" s="1"/>
  <c r="BI7" i="24" s="1"/>
  <c r="CJ51" i="26"/>
  <c r="CJ29" i="26" s="1"/>
  <c r="CI57" i="26"/>
  <c r="CI58" i="26" s="1"/>
  <c r="CN51" i="12"/>
  <c r="CL51" i="1"/>
  <c r="CL29" i="1" s="1"/>
  <c r="CK57" i="1"/>
  <c r="CK58" i="1" s="1"/>
  <c r="CK31" i="1" s="1"/>
  <c r="CL57" i="25"/>
  <c r="CL58" i="25" s="1"/>
  <c r="CL31" i="25" s="1"/>
  <c r="CM51" i="25"/>
  <c r="CJ57" i="2"/>
  <c r="CJ58" i="2" s="1"/>
  <c r="CJ31" i="2" s="1"/>
  <c r="CK51" i="2"/>
  <c r="CM51" i="11"/>
  <c r="CL57" i="11"/>
  <c r="CL58" i="11" s="1"/>
  <c r="CL31" i="11" s="1"/>
  <c r="CM52" i="8"/>
  <c r="CL57" i="8"/>
  <c r="CL58" i="8" s="1"/>
  <c r="CL31" i="8" s="1"/>
  <c r="CL51" i="23"/>
  <c r="CL29" i="23" s="1"/>
  <c r="CK57" i="23"/>
  <c r="CK58" i="23" s="1"/>
  <c r="CK31" i="23" s="1"/>
  <c r="CO51" i="21"/>
  <c r="CO29" i="21" s="1"/>
  <c r="CN57" i="21"/>
  <c r="CN58" i="21" s="1"/>
  <c r="CI57" i="9"/>
  <c r="CI58" i="9" s="1"/>
  <c r="CJ51" i="9"/>
  <c r="CJ29" i="9" s="1"/>
  <c r="CJ52" i="24"/>
  <c r="CJ29" i="24" s="1"/>
  <c r="CI57" i="24"/>
  <c r="CI58" i="24" s="1"/>
  <c r="CM51" i="22"/>
  <c r="CL57" i="22"/>
  <c r="CL58" i="22" s="1"/>
  <c r="CL31" i="22" s="1"/>
  <c r="CY51" i="8"/>
  <c r="CW51" i="24"/>
  <c r="CJ52" i="12"/>
  <c r="CJ29" i="12" s="1"/>
  <c r="CI57" i="12"/>
  <c r="CI58" i="12" s="1"/>
  <c r="BL86" i="23"/>
  <c r="BL87" i="23" s="1"/>
  <c r="AI19" i="21" l="1"/>
  <c r="EJ60" i="1"/>
  <c r="EK59" i="1"/>
  <c r="BH16" i="16"/>
  <c r="BI7" i="11" s="1"/>
  <c r="AU19" i="26"/>
  <c r="AG42" i="24"/>
  <c r="AG85" i="24" s="1"/>
  <c r="BA18" i="23"/>
  <c r="AS18" i="2"/>
  <c r="BI25" i="24"/>
  <c r="BI35" i="24"/>
  <c r="BI10" i="24"/>
  <c r="BI12" i="24" s="1"/>
  <c r="AO13" i="12"/>
  <c r="AO14" i="12" s="1"/>
  <c r="AO17" i="12" s="1"/>
  <c r="AO30" i="12" s="1"/>
  <c r="AK36" i="9"/>
  <c r="AK42" i="9" s="1"/>
  <c r="AL28" i="9"/>
  <c r="AL28" i="22"/>
  <c r="AK36" i="22"/>
  <c r="AK42" i="22" s="1"/>
  <c r="BH18" i="16"/>
  <c r="BI7" i="12" s="1"/>
  <c r="AS30" i="2"/>
  <c r="AU18" i="26"/>
  <c r="BA14" i="16"/>
  <c r="BB7" i="9" s="1"/>
  <c r="BA8" i="16"/>
  <c r="BB7" i="1" s="1"/>
  <c r="BA9" i="16"/>
  <c r="BB7" i="21" s="1"/>
  <c r="BA12" i="16"/>
  <c r="BB7" i="8" s="1"/>
  <c r="BA15" i="16"/>
  <c r="BB7" i="24" s="1"/>
  <c r="BA18" i="16"/>
  <c r="BB7" i="12" s="1"/>
  <c r="BA10" i="16"/>
  <c r="BB7" i="2" s="1"/>
  <c r="BA13" i="16"/>
  <c r="BB7" i="23" s="1"/>
  <c r="BA16" i="16"/>
  <c r="BB7" i="11" s="1"/>
  <c r="BA19" i="16"/>
  <c r="BB7" i="26" s="1"/>
  <c r="BA11" i="16"/>
  <c r="BB7" i="22" s="1"/>
  <c r="BA17" i="16"/>
  <c r="BB7" i="25" s="1"/>
  <c r="BB17" i="16"/>
  <c r="BC7" i="25" s="1"/>
  <c r="BB10" i="16"/>
  <c r="BC7" i="2" s="1"/>
  <c r="BB13" i="16"/>
  <c r="BC7" i="23" s="1"/>
  <c r="BB16" i="16"/>
  <c r="BC7" i="11" s="1"/>
  <c r="BB8" i="16"/>
  <c r="BC7" i="1" s="1"/>
  <c r="BB19" i="16"/>
  <c r="BC7" i="26" s="1"/>
  <c r="BB9" i="16"/>
  <c r="BC7" i="21" s="1"/>
  <c r="BB12" i="16"/>
  <c r="BC7" i="8" s="1"/>
  <c r="BB15" i="16"/>
  <c r="BC7" i="24" s="1"/>
  <c r="BB14" i="16"/>
  <c r="BC7" i="9" s="1"/>
  <c r="BB18" i="16"/>
  <c r="BC7" i="12" s="1"/>
  <c r="BB11" i="16"/>
  <c r="BC7" i="22" s="1"/>
  <c r="BC17" i="16"/>
  <c r="BD7" i="25" s="1"/>
  <c r="BC13" i="16"/>
  <c r="BD7" i="23" s="1"/>
  <c r="BC19" i="16"/>
  <c r="BD7" i="26" s="1"/>
  <c r="BC14" i="16"/>
  <c r="BD7" i="9" s="1"/>
  <c r="BC15" i="16"/>
  <c r="BD7" i="24" s="1"/>
  <c r="BC9" i="16"/>
  <c r="BD7" i="21" s="1"/>
  <c r="BC12" i="16"/>
  <c r="BD7" i="8" s="1"/>
  <c r="BC18" i="16"/>
  <c r="BD7" i="12" s="1"/>
  <c r="BC8" i="16"/>
  <c r="BD7" i="1" s="1"/>
  <c r="BC10" i="16"/>
  <c r="BD7" i="2" s="1"/>
  <c r="BC16" i="16"/>
  <c r="BD7" i="11" s="1"/>
  <c r="BC11" i="16"/>
  <c r="BD7" i="22" s="1"/>
  <c r="BD15" i="16"/>
  <c r="BE7" i="24" s="1"/>
  <c r="BD18" i="16"/>
  <c r="BE7" i="12" s="1"/>
  <c r="BD11" i="16"/>
  <c r="BE7" i="22" s="1"/>
  <c r="BD14" i="16"/>
  <c r="BE7" i="9" s="1"/>
  <c r="BD17" i="16"/>
  <c r="BE7" i="25" s="1"/>
  <c r="BD8" i="16"/>
  <c r="BE7" i="1" s="1"/>
  <c r="BD10" i="16"/>
  <c r="BE7" i="2" s="1"/>
  <c r="BD13" i="16"/>
  <c r="BE7" i="23" s="1"/>
  <c r="BD16" i="16"/>
  <c r="BE7" i="11" s="1"/>
  <c r="BD19" i="16"/>
  <c r="BE7" i="26" s="1"/>
  <c r="BD9" i="16"/>
  <c r="BE7" i="21" s="1"/>
  <c r="BD12" i="16"/>
  <c r="BE7" i="8" s="1"/>
  <c r="BE15" i="16"/>
  <c r="BF7" i="24" s="1"/>
  <c r="BE9" i="16"/>
  <c r="BF7" i="21" s="1"/>
  <c r="BE10" i="16"/>
  <c r="BF7" i="2" s="1"/>
  <c r="BE13" i="16"/>
  <c r="BF7" i="23" s="1"/>
  <c r="BE16" i="16"/>
  <c r="BF7" i="11" s="1"/>
  <c r="BE19" i="16"/>
  <c r="BF7" i="26" s="1"/>
  <c r="BE8" i="16"/>
  <c r="BF7" i="1" s="1"/>
  <c r="BE11" i="16"/>
  <c r="BF7" i="22" s="1"/>
  <c r="BE14" i="16"/>
  <c r="BF7" i="9" s="1"/>
  <c r="BE17" i="16"/>
  <c r="BF7" i="25" s="1"/>
  <c r="BE12" i="16"/>
  <c r="BF7" i="8" s="1"/>
  <c r="BE18" i="16"/>
  <c r="BF7" i="12" s="1"/>
  <c r="BF10" i="16"/>
  <c r="BG7" i="2" s="1"/>
  <c r="BF13" i="16"/>
  <c r="BG7" i="23" s="1"/>
  <c r="BF16" i="16"/>
  <c r="BG7" i="11" s="1"/>
  <c r="BF19" i="16"/>
  <c r="BG7" i="26" s="1"/>
  <c r="BF9" i="16"/>
  <c r="BG7" i="21" s="1"/>
  <c r="BF15" i="16"/>
  <c r="BG7" i="24" s="1"/>
  <c r="BF12" i="16"/>
  <c r="BG7" i="8" s="1"/>
  <c r="BF18" i="16"/>
  <c r="BG7" i="12" s="1"/>
  <c r="BF8" i="16"/>
  <c r="BG7" i="1" s="1"/>
  <c r="BF11" i="16"/>
  <c r="BG7" i="22" s="1"/>
  <c r="BF14" i="16"/>
  <c r="BG7" i="9" s="1"/>
  <c r="BF17" i="16"/>
  <c r="BG7" i="25" s="1"/>
  <c r="BG13" i="16"/>
  <c r="BH7" i="23" s="1"/>
  <c r="BG16" i="16"/>
  <c r="BH7" i="11" s="1"/>
  <c r="BG19" i="16"/>
  <c r="BH7" i="26" s="1"/>
  <c r="BG9" i="16"/>
  <c r="BH7" i="21" s="1"/>
  <c r="BG8" i="16"/>
  <c r="BH7" i="1" s="1"/>
  <c r="BG17" i="16"/>
  <c r="BH7" i="25" s="1"/>
  <c r="BG11" i="16"/>
  <c r="BH7" i="22" s="1"/>
  <c r="BG12" i="16"/>
  <c r="BH7" i="8" s="1"/>
  <c r="BG18" i="16"/>
  <c r="BH7" i="12" s="1"/>
  <c r="BG14" i="16"/>
  <c r="BH7" i="9" s="1"/>
  <c r="BG15" i="16"/>
  <c r="BH7" i="24" s="1"/>
  <c r="BG10" i="16"/>
  <c r="BH7" i="2" s="1"/>
  <c r="BH12" i="16"/>
  <c r="BI7" i="8" s="1"/>
  <c r="AU18" i="22"/>
  <c r="AK36" i="1"/>
  <c r="AK42" i="1" s="1"/>
  <c r="AL28" i="1"/>
  <c r="AV13" i="26"/>
  <c r="AV14" i="26" s="1"/>
  <c r="AV17" i="26" s="1"/>
  <c r="AV19" i="26" s="1"/>
  <c r="BH9" i="16"/>
  <c r="BI7" i="21" s="1"/>
  <c r="AL36" i="25"/>
  <c r="AL42" i="25" s="1"/>
  <c r="AM28" i="25"/>
  <c r="BH19" i="16"/>
  <c r="BI7" i="26" s="1"/>
  <c r="AK36" i="11"/>
  <c r="AK42" i="11" s="1"/>
  <c r="AL28" i="11"/>
  <c r="AI30" i="21"/>
  <c r="BI25" i="11"/>
  <c r="BI35" i="11"/>
  <c r="BI10" i="11"/>
  <c r="BI12" i="11" s="1"/>
  <c r="AN19" i="12"/>
  <c r="AU13" i="11"/>
  <c r="AU14" i="11" s="1"/>
  <c r="AU17" i="11" s="1"/>
  <c r="AU30" i="11" s="1"/>
  <c r="BH13" i="16"/>
  <c r="BI7" i="23" s="1"/>
  <c r="AJ85" i="8"/>
  <c r="AK85" i="8" s="1"/>
  <c r="AL85" i="8" s="1"/>
  <c r="AM85" i="8" s="1"/>
  <c r="AI86" i="8"/>
  <c r="AI87" i="8" s="1"/>
  <c r="BH10" i="16"/>
  <c r="BI7" i="2" s="1"/>
  <c r="AF36" i="21"/>
  <c r="AF42" i="21" s="1"/>
  <c r="AF84" i="21" s="1"/>
  <c r="AF85" i="21" s="1"/>
  <c r="AF86" i="21" s="1"/>
  <c r="AG28" i="21"/>
  <c r="AS19" i="2"/>
  <c r="AH36" i="2"/>
  <c r="AH42" i="2" s="1"/>
  <c r="AH85" i="2" s="1"/>
  <c r="AI28" i="2"/>
  <c r="AG36" i="12"/>
  <c r="AG42" i="12" s="1"/>
  <c r="AH28" i="12"/>
  <c r="AK28" i="8"/>
  <c r="AJ36" i="8"/>
  <c r="AJ42" i="8" s="1"/>
  <c r="BH17" i="16"/>
  <c r="BI7" i="25" s="1"/>
  <c r="AG85" i="23"/>
  <c r="AG86" i="23" s="1"/>
  <c r="AG87" i="23" s="1"/>
  <c r="BH14" i="16"/>
  <c r="BI7" i="9" s="1"/>
  <c r="AH13" i="24"/>
  <c r="AH14" i="24" s="1"/>
  <c r="AH17" i="24" s="1"/>
  <c r="AH28" i="24" s="1"/>
  <c r="AH36" i="23"/>
  <c r="AH42" i="23" s="1"/>
  <c r="AI28" i="23"/>
  <c r="BA19" i="23"/>
  <c r="AU30" i="22"/>
  <c r="AH28" i="26"/>
  <c r="AG36" i="26"/>
  <c r="AG42" i="26" s="1"/>
  <c r="BH11" i="16"/>
  <c r="BI7" i="22" s="1"/>
  <c r="AN18" i="12"/>
  <c r="AI18" i="21"/>
  <c r="AF85" i="24"/>
  <c r="AF86" i="24" s="1"/>
  <c r="AF87" i="24" s="1"/>
  <c r="BH8" i="16"/>
  <c r="BI7" i="1" s="1"/>
  <c r="CO79" i="21"/>
  <c r="CP79" i="21" s="1"/>
  <c r="CO80" i="21"/>
  <c r="CP80" i="21" s="1"/>
  <c r="CL80" i="23"/>
  <c r="CM80" i="23" s="1"/>
  <c r="CN80" i="23" s="1"/>
  <c r="CL81" i="23"/>
  <c r="CM81" i="23" s="1"/>
  <c r="CN81" i="23" s="1"/>
  <c r="CL82" i="11"/>
  <c r="CL82" i="22"/>
  <c r="CL82" i="25"/>
  <c r="CL80" i="1"/>
  <c r="CM80" i="1" s="1"/>
  <c r="CN80" i="1" s="1"/>
  <c r="CL81" i="1"/>
  <c r="CM81" i="1" s="1"/>
  <c r="CN81" i="1" s="1"/>
  <c r="CL82" i="8"/>
  <c r="CJ80" i="12"/>
  <c r="CK80" i="12" s="1"/>
  <c r="CJ81" i="12"/>
  <c r="CK81" i="12" s="1"/>
  <c r="CJ80" i="24"/>
  <c r="CK80" i="24" s="1"/>
  <c r="CJ81" i="24"/>
  <c r="CK81" i="24" s="1"/>
  <c r="CJ82" i="2"/>
  <c r="CJ81" i="9"/>
  <c r="CK81" i="9" s="1"/>
  <c r="CJ80" i="9"/>
  <c r="CK80" i="9" s="1"/>
  <c r="CJ81" i="26"/>
  <c r="CK81" i="26" s="1"/>
  <c r="CJ80" i="26"/>
  <c r="CK80" i="26" s="1"/>
  <c r="BJ4" i="22"/>
  <c r="BJ4" i="26"/>
  <c r="BJ4" i="12"/>
  <c r="BJ4" i="25"/>
  <c r="BJ4" i="11"/>
  <c r="BJ4" i="24"/>
  <c r="BJ4" i="9"/>
  <c r="BJ4" i="23"/>
  <c r="BJ4" i="8"/>
  <c r="BJ4" i="2"/>
  <c r="BJ4" i="21"/>
  <c r="BJ4" i="1"/>
  <c r="BJ4" i="16"/>
  <c r="CX51" i="24"/>
  <c r="CM57" i="22"/>
  <c r="CM58" i="22" s="1"/>
  <c r="CM31" i="22" s="1"/>
  <c r="CN51" i="22"/>
  <c r="CM51" i="23"/>
  <c r="CL57" i="23"/>
  <c r="CL58" i="23" s="1"/>
  <c r="CL31" i="23" s="1"/>
  <c r="CN51" i="11"/>
  <c r="CM57" i="11"/>
  <c r="CM58" i="11" s="1"/>
  <c r="CM31" i="11" s="1"/>
  <c r="CK52" i="12"/>
  <c r="CJ57" i="12"/>
  <c r="CJ58" i="12" s="1"/>
  <c r="CJ31" i="12" s="1"/>
  <c r="CZ51" i="8"/>
  <c r="CK52" i="24"/>
  <c r="CJ57" i="24"/>
  <c r="CJ58" i="24" s="1"/>
  <c r="CJ31" i="24" s="1"/>
  <c r="CJ57" i="9"/>
  <c r="CJ58" i="9" s="1"/>
  <c r="CJ31" i="9" s="1"/>
  <c r="CK51" i="9"/>
  <c r="CO57" i="21"/>
  <c r="CO58" i="21" s="1"/>
  <c r="CO31" i="21" s="1"/>
  <c r="CP51" i="21"/>
  <c r="CN52" i="8"/>
  <c r="CM57" i="8"/>
  <c r="CM58" i="8" s="1"/>
  <c r="CM31" i="8" s="1"/>
  <c r="CM51" i="1"/>
  <c r="CL57" i="1"/>
  <c r="CL58" i="1" s="1"/>
  <c r="CL31" i="1" s="1"/>
  <c r="CJ57" i="26"/>
  <c r="CJ58" i="26" s="1"/>
  <c r="CJ31" i="26" s="1"/>
  <c r="CK51" i="26"/>
  <c r="CL51" i="2"/>
  <c r="CL29" i="2" s="1"/>
  <c r="CK57" i="2"/>
  <c r="CK58" i="2" s="1"/>
  <c r="CK31" i="2" s="1"/>
  <c r="CM57" i="25"/>
  <c r="CM58" i="25" s="1"/>
  <c r="CM31" i="25" s="1"/>
  <c r="CN51" i="25"/>
  <c r="CO51" i="12"/>
  <c r="BW86" i="24"/>
  <c r="BW87" i="24" s="1"/>
  <c r="EL59" i="1" l="1"/>
  <c r="EK60" i="1"/>
  <c r="AV30" i="26"/>
  <c r="AO19" i="12"/>
  <c r="AO18" i="12"/>
  <c r="AG86" i="24"/>
  <c r="AG87" i="24" s="1"/>
  <c r="AH85" i="23"/>
  <c r="AV13" i="11"/>
  <c r="AV14" i="11" s="1"/>
  <c r="AV17" i="11" s="1"/>
  <c r="AV30" i="11" s="1"/>
  <c r="AP13" i="12"/>
  <c r="AP14" i="12" s="1"/>
  <c r="AP17" i="12" s="1"/>
  <c r="AP30" i="12" s="1"/>
  <c r="AI28" i="26"/>
  <c r="AH36" i="26"/>
  <c r="AH42" i="26" s="1"/>
  <c r="AV13" i="22"/>
  <c r="AV14" i="22" s="1"/>
  <c r="AV17" i="22" s="1"/>
  <c r="AV19" i="22" s="1"/>
  <c r="AH36" i="12"/>
  <c r="AH42" i="12" s="1"/>
  <c r="AI28" i="12"/>
  <c r="AM36" i="25"/>
  <c r="AM42" i="25" s="1"/>
  <c r="AN28" i="25"/>
  <c r="BH25" i="9"/>
  <c r="BH10" i="9"/>
  <c r="BH12" i="9" s="1"/>
  <c r="BG25" i="22"/>
  <c r="BG10" i="22"/>
  <c r="BG12" i="22" s="1"/>
  <c r="BF25" i="25"/>
  <c r="BF10" i="25"/>
  <c r="BF12" i="25" s="1"/>
  <c r="BE25" i="26"/>
  <c r="BE10" i="26"/>
  <c r="BE12" i="26" s="1"/>
  <c r="BD25" i="2"/>
  <c r="BD35" i="2"/>
  <c r="BD39" i="2" s="1"/>
  <c r="BE39" i="2" s="1"/>
  <c r="BF39" i="2" s="1"/>
  <c r="BG39" i="2" s="1"/>
  <c r="BH39" i="2" s="1"/>
  <c r="BD10" i="2"/>
  <c r="BD12" i="2" s="1"/>
  <c r="BC25" i="9"/>
  <c r="BC10" i="9"/>
  <c r="BC12" i="9" s="1"/>
  <c r="BB25" i="26"/>
  <c r="BB10" i="26"/>
  <c r="BB12" i="26" s="1"/>
  <c r="AT13" i="2"/>
  <c r="AT14" i="2" s="1"/>
  <c r="AT17" i="2" s="1"/>
  <c r="AT18" i="2" s="1"/>
  <c r="AG85" i="12"/>
  <c r="AG86" i="12" s="1"/>
  <c r="AG87" i="12" s="1"/>
  <c r="BI35" i="23"/>
  <c r="BI25" i="23"/>
  <c r="BI10" i="23"/>
  <c r="BI12" i="23" s="1"/>
  <c r="BH25" i="12"/>
  <c r="BH10" i="12"/>
  <c r="BH12" i="12" s="1"/>
  <c r="BG25" i="1"/>
  <c r="BG10" i="1"/>
  <c r="BG12" i="1" s="1"/>
  <c r="BF25" i="9"/>
  <c r="BF10" i="9"/>
  <c r="BF12" i="9" s="1"/>
  <c r="BE25" i="11"/>
  <c r="BE10" i="11"/>
  <c r="BE12" i="11" s="1"/>
  <c r="BD35" i="1"/>
  <c r="BD39" i="1" s="1"/>
  <c r="BE39" i="1" s="1"/>
  <c r="BF39" i="1" s="1"/>
  <c r="BG39" i="1" s="1"/>
  <c r="BH39" i="1" s="1"/>
  <c r="BD10" i="1"/>
  <c r="BD12" i="1" s="1"/>
  <c r="BC25" i="24"/>
  <c r="BC10" i="24"/>
  <c r="BC12" i="24" s="1"/>
  <c r="BB25" i="11"/>
  <c r="BB10" i="11"/>
  <c r="BB12" i="11" s="1"/>
  <c r="BI25" i="12"/>
  <c r="BI35" i="12"/>
  <c r="BI10" i="12"/>
  <c r="BI12" i="12" s="1"/>
  <c r="AJ28" i="23"/>
  <c r="AI36" i="23"/>
  <c r="AI42" i="23" s="1"/>
  <c r="AI85" i="23" s="1"/>
  <c r="AJ28" i="2"/>
  <c r="AI36" i="2"/>
  <c r="AI42" i="2" s="1"/>
  <c r="AI85" i="2" s="1"/>
  <c r="BI25" i="21"/>
  <c r="BI35" i="21"/>
  <c r="BI10" i="21"/>
  <c r="BI12" i="21" s="1"/>
  <c r="BH25" i="8"/>
  <c r="BH10" i="8"/>
  <c r="BH12" i="8" s="1"/>
  <c r="BG25" i="12"/>
  <c r="BG10" i="12"/>
  <c r="BG12" i="12" s="1"/>
  <c r="BF25" i="22"/>
  <c r="BF10" i="22"/>
  <c r="BF12" i="22" s="1"/>
  <c r="BE25" i="23"/>
  <c r="BE10" i="23"/>
  <c r="BE12" i="23" s="1"/>
  <c r="BD25" i="12"/>
  <c r="BD35" i="12"/>
  <c r="BD39" i="12" s="1"/>
  <c r="BE39" i="12" s="1"/>
  <c r="BF39" i="12" s="1"/>
  <c r="BG39" i="12" s="1"/>
  <c r="BH39" i="12" s="1"/>
  <c r="BD10" i="12"/>
  <c r="BD12" i="12" s="1"/>
  <c r="BC25" i="8"/>
  <c r="BC10" i="8"/>
  <c r="BC12" i="8" s="1"/>
  <c r="BB25" i="23"/>
  <c r="BB10" i="23"/>
  <c r="BB12" i="23" s="1"/>
  <c r="BB14" i="23" s="1"/>
  <c r="BB17" i="23" s="1"/>
  <c r="AH18" i="24"/>
  <c r="AU18" i="11"/>
  <c r="AU19" i="11"/>
  <c r="AV19" i="11" s="1"/>
  <c r="AW13" i="26"/>
  <c r="AW14" i="26" s="1"/>
  <c r="AW17" i="26" s="1"/>
  <c r="AW30" i="26" s="1"/>
  <c r="AX13" i="26" s="1"/>
  <c r="AX14" i="26" s="1"/>
  <c r="AX17" i="26" s="1"/>
  <c r="AX30" i="26" s="1"/>
  <c r="AY13" i="26" s="1"/>
  <c r="AY14" i="26" s="1"/>
  <c r="AY17" i="26" s="1"/>
  <c r="AY30" i="26" s="1"/>
  <c r="BH25" i="22"/>
  <c r="BH10" i="22"/>
  <c r="BH12" i="22" s="1"/>
  <c r="BG25" i="8"/>
  <c r="BG10" i="8"/>
  <c r="BG12" i="8" s="1"/>
  <c r="BF25" i="1"/>
  <c r="BF10" i="1"/>
  <c r="BF12" i="1" s="1"/>
  <c r="BE25" i="2"/>
  <c r="BE10" i="2"/>
  <c r="BE12" i="2" s="1"/>
  <c r="BD25" i="8"/>
  <c r="BD35" i="8"/>
  <c r="BD39" i="8" s="1"/>
  <c r="BE39" i="8" s="1"/>
  <c r="BF39" i="8" s="1"/>
  <c r="BG39" i="8" s="1"/>
  <c r="BH39" i="8" s="1"/>
  <c r="BD10" i="8"/>
  <c r="BD12" i="8" s="1"/>
  <c r="BC25" i="21"/>
  <c r="BC10" i="21"/>
  <c r="BC12" i="21" s="1"/>
  <c r="BB25" i="2"/>
  <c r="BB10" i="2"/>
  <c r="BB12" i="2" s="1"/>
  <c r="AL36" i="22"/>
  <c r="AL42" i="22" s="1"/>
  <c r="AM28" i="22"/>
  <c r="BI35" i="1"/>
  <c r="BI25" i="1"/>
  <c r="BI10" i="1"/>
  <c r="BI12" i="1" s="1"/>
  <c r="AH30" i="24"/>
  <c r="BH25" i="25"/>
  <c r="BH10" i="25"/>
  <c r="BH12" i="25" s="1"/>
  <c r="BG25" i="24"/>
  <c r="BG10" i="24"/>
  <c r="BG12" i="24" s="1"/>
  <c r="BF25" i="26"/>
  <c r="BF10" i="26"/>
  <c r="BF12" i="26" s="1"/>
  <c r="BE10" i="1"/>
  <c r="BE12" i="1" s="1"/>
  <c r="BD25" i="21"/>
  <c r="BD35" i="21"/>
  <c r="BD39" i="21" s="1"/>
  <c r="BE39" i="21" s="1"/>
  <c r="BF39" i="21" s="1"/>
  <c r="BG39" i="21" s="1"/>
  <c r="BH39" i="21" s="1"/>
  <c r="BI39" i="21" s="1"/>
  <c r="BJ39" i="21" s="1"/>
  <c r="BK39" i="21" s="1"/>
  <c r="BL39" i="21" s="1"/>
  <c r="BM39" i="21" s="1"/>
  <c r="BD10" i="21"/>
  <c r="BD12" i="21" s="1"/>
  <c r="BC25" i="26"/>
  <c r="BC10" i="26"/>
  <c r="BC12" i="26" s="1"/>
  <c r="BB25" i="12"/>
  <c r="BB10" i="12"/>
  <c r="BB12" i="12" s="1"/>
  <c r="AL36" i="9"/>
  <c r="AL42" i="9" s="1"/>
  <c r="AM28" i="9"/>
  <c r="AL36" i="1"/>
  <c r="AL42" i="1" s="1"/>
  <c r="AM28" i="1"/>
  <c r="BH25" i="1"/>
  <c r="BH10" i="1"/>
  <c r="BH12" i="1" s="1"/>
  <c r="BG25" i="21"/>
  <c r="BG10" i="21"/>
  <c r="BG12" i="21" s="1"/>
  <c r="BF25" i="11"/>
  <c r="BF10" i="11"/>
  <c r="BF12" i="11" s="1"/>
  <c r="BE25" i="25"/>
  <c r="BE10" i="25"/>
  <c r="BE12" i="25" s="1"/>
  <c r="BD35" i="24"/>
  <c r="BD39" i="24" s="1"/>
  <c r="BE39" i="24" s="1"/>
  <c r="BF39" i="24" s="1"/>
  <c r="BG39" i="24" s="1"/>
  <c r="BH39" i="24" s="1"/>
  <c r="BI39" i="24" s="1"/>
  <c r="BJ39" i="24" s="1"/>
  <c r="BK39" i="24" s="1"/>
  <c r="BL39" i="24" s="1"/>
  <c r="BM39" i="24" s="1"/>
  <c r="BD25" i="24"/>
  <c r="BD10" i="24"/>
  <c r="BD12" i="24" s="1"/>
  <c r="BC25" i="1"/>
  <c r="BC10" i="1"/>
  <c r="BC12" i="1" s="1"/>
  <c r="BB25" i="24"/>
  <c r="BB10" i="24"/>
  <c r="BB12" i="24" s="1"/>
  <c r="AH36" i="24"/>
  <c r="AH42" i="24" s="1"/>
  <c r="AH85" i="24" s="1"/>
  <c r="BI25" i="9"/>
  <c r="BI35" i="9"/>
  <c r="BI10" i="9"/>
  <c r="BI12" i="9" s="1"/>
  <c r="AG36" i="21"/>
  <c r="AG42" i="21" s="1"/>
  <c r="AG84" i="21" s="1"/>
  <c r="AG85" i="21" s="1"/>
  <c r="AG86" i="21" s="1"/>
  <c r="AH28" i="21"/>
  <c r="BH25" i="21"/>
  <c r="BH10" i="21"/>
  <c r="BH12" i="21" s="1"/>
  <c r="BG25" i="26"/>
  <c r="BG10" i="26"/>
  <c r="BG12" i="26" s="1"/>
  <c r="BF25" i="23"/>
  <c r="BF10" i="23"/>
  <c r="BF12" i="23" s="1"/>
  <c r="BE25" i="9"/>
  <c r="BE10" i="9"/>
  <c r="BE12" i="9" s="1"/>
  <c r="BD25" i="9"/>
  <c r="BD35" i="9"/>
  <c r="BD39" i="9" s="1"/>
  <c r="BE39" i="9" s="1"/>
  <c r="BF39" i="9" s="1"/>
  <c r="BG39" i="9" s="1"/>
  <c r="BH39" i="9" s="1"/>
  <c r="BD10" i="9"/>
  <c r="BD12" i="9" s="1"/>
  <c r="BC25" i="11"/>
  <c r="BC10" i="11"/>
  <c r="BC12" i="11" s="1"/>
  <c r="BB25" i="8"/>
  <c r="BB10" i="8"/>
  <c r="BB12" i="8" s="1"/>
  <c r="BB14" i="8" s="1"/>
  <c r="BB17" i="8" s="1"/>
  <c r="AH19" i="24"/>
  <c r="BH25" i="26"/>
  <c r="BH10" i="26"/>
  <c r="BH12" i="26" s="1"/>
  <c r="BG10" i="11"/>
  <c r="BG12" i="11" s="1"/>
  <c r="BG25" i="11"/>
  <c r="BF25" i="2"/>
  <c r="BF10" i="2"/>
  <c r="BF12" i="2" s="1"/>
  <c r="BE25" i="22"/>
  <c r="BE10" i="22"/>
  <c r="BE12" i="22" s="1"/>
  <c r="BD25" i="26"/>
  <c r="BD35" i="26"/>
  <c r="BD39" i="26" s="1"/>
  <c r="BE39" i="26" s="1"/>
  <c r="BF39" i="26" s="1"/>
  <c r="BG39" i="26" s="1"/>
  <c r="BH39" i="26" s="1"/>
  <c r="BD10" i="26"/>
  <c r="BD12" i="26" s="1"/>
  <c r="BC25" i="23"/>
  <c r="BC10" i="23"/>
  <c r="BC12" i="23" s="1"/>
  <c r="BB25" i="21"/>
  <c r="BB10" i="21"/>
  <c r="BB12" i="21" s="1"/>
  <c r="BI25" i="2"/>
  <c r="BI35" i="2"/>
  <c r="BI10" i="2"/>
  <c r="BI12" i="2" s="1"/>
  <c r="AJ13" i="21"/>
  <c r="AJ14" i="21" s="1"/>
  <c r="AJ17" i="21" s="1"/>
  <c r="AJ19" i="21" s="1"/>
  <c r="BH25" i="11"/>
  <c r="BH10" i="11"/>
  <c r="BH12" i="11" s="1"/>
  <c r="BG25" i="23"/>
  <c r="BG10" i="23"/>
  <c r="BG12" i="23" s="1"/>
  <c r="BF25" i="21"/>
  <c r="BF10" i="21"/>
  <c r="BF12" i="21" s="1"/>
  <c r="BE25" i="12"/>
  <c r="BE10" i="12"/>
  <c r="BE12" i="12" s="1"/>
  <c r="BD25" i="23"/>
  <c r="BD35" i="23"/>
  <c r="BD39" i="23" s="1"/>
  <c r="BE39" i="23" s="1"/>
  <c r="BF39" i="23" s="1"/>
  <c r="BG39" i="23" s="1"/>
  <c r="BH39" i="23" s="1"/>
  <c r="BI39" i="23" s="1"/>
  <c r="BJ39" i="23" s="1"/>
  <c r="BK39" i="23" s="1"/>
  <c r="BL39" i="23" s="1"/>
  <c r="BM39" i="23" s="1"/>
  <c r="BN39" i="23" s="1"/>
  <c r="BO39" i="23" s="1"/>
  <c r="BP39" i="23" s="1"/>
  <c r="BQ39" i="23" s="1"/>
  <c r="BD10" i="23"/>
  <c r="BD12" i="23" s="1"/>
  <c r="BC25" i="2"/>
  <c r="BC10" i="2"/>
  <c r="BC12" i="2" s="1"/>
  <c r="BB25" i="1"/>
  <c r="BB10" i="1"/>
  <c r="BB12" i="1" s="1"/>
  <c r="BB14" i="1" s="1"/>
  <c r="BB17" i="1" s="1"/>
  <c r="BI25" i="22"/>
  <c r="BI35" i="22"/>
  <c r="BI10" i="22"/>
  <c r="BI12" i="22" s="1"/>
  <c r="BI25" i="25"/>
  <c r="BI10" i="25"/>
  <c r="BI12" i="25" s="1"/>
  <c r="BI35" i="25"/>
  <c r="AM28" i="11"/>
  <c r="AL36" i="11"/>
  <c r="AL42" i="11" s="1"/>
  <c r="BI35" i="8"/>
  <c r="BI25" i="8"/>
  <c r="BI10" i="8"/>
  <c r="BI12" i="8" s="1"/>
  <c r="BH25" i="23"/>
  <c r="BH10" i="23"/>
  <c r="BH12" i="23" s="1"/>
  <c r="BG25" i="2"/>
  <c r="BG10" i="2"/>
  <c r="BG12" i="2" s="1"/>
  <c r="BF25" i="24"/>
  <c r="BF10" i="24"/>
  <c r="BF12" i="24" s="1"/>
  <c r="BE25" i="24"/>
  <c r="BE10" i="24"/>
  <c r="BE12" i="24" s="1"/>
  <c r="BD25" i="25"/>
  <c r="BD35" i="25"/>
  <c r="BD39" i="25" s="1"/>
  <c r="BE39" i="25" s="1"/>
  <c r="BF39" i="25" s="1"/>
  <c r="BG39" i="25" s="1"/>
  <c r="BH39" i="25" s="1"/>
  <c r="BD10" i="25"/>
  <c r="BD12" i="25" s="1"/>
  <c r="BC25" i="25"/>
  <c r="BC10" i="25"/>
  <c r="BC12" i="25" s="1"/>
  <c r="BB25" i="9"/>
  <c r="BB10" i="9"/>
  <c r="BB12" i="9" s="1"/>
  <c r="BB14" i="9" s="1"/>
  <c r="BB17" i="9" s="1"/>
  <c r="AG85" i="26"/>
  <c r="AG86" i="26" s="1"/>
  <c r="AG87" i="26" s="1"/>
  <c r="BH25" i="2"/>
  <c r="BH10" i="2"/>
  <c r="BH12" i="2" s="1"/>
  <c r="BG25" i="25"/>
  <c r="BG10" i="25"/>
  <c r="BG12" i="25" s="1"/>
  <c r="BF25" i="12"/>
  <c r="BF10" i="12"/>
  <c r="BF12" i="12" s="1"/>
  <c r="BE25" i="8"/>
  <c r="BE10" i="8"/>
  <c r="BE12" i="8" s="1"/>
  <c r="BD35" i="22"/>
  <c r="BD39" i="22" s="1"/>
  <c r="BE39" i="22" s="1"/>
  <c r="BF39" i="22" s="1"/>
  <c r="BG39" i="22" s="1"/>
  <c r="BH39" i="22" s="1"/>
  <c r="BD25" i="22"/>
  <c r="BD10" i="22"/>
  <c r="BD12" i="22" s="1"/>
  <c r="BC25" i="22"/>
  <c r="BC10" i="22"/>
  <c r="BC12" i="22" s="1"/>
  <c r="BB25" i="25"/>
  <c r="BB10" i="25"/>
  <c r="BB12" i="25" s="1"/>
  <c r="BB14" i="25" s="1"/>
  <c r="BB17" i="25" s="1"/>
  <c r="AV18" i="26"/>
  <c r="AK36" i="8"/>
  <c r="AK42" i="8" s="1"/>
  <c r="AL28" i="8"/>
  <c r="BI25" i="26"/>
  <c r="BI35" i="26"/>
  <c r="BI10" i="26"/>
  <c r="BI12" i="26" s="1"/>
  <c r="BH25" i="24"/>
  <c r="BH10" i="24"/>
  <c r="BH12" i="24" s="1"/>
  <c r="BG25" i="9"/>
  <c r="BG10" i="9"/>
  <c r="BG12" i="9" s="1"/>
  <c r="BF25" i="8"/>
  <c r="BF10" i="8"/>
  <c r="BF12" i="8" s="1"/>
  <c r="BE25" i="21"/>
  <c r="BE10" i="21"/>
  <c r="BE12" i="21" s="1"/>
  <c r="BD25" i="11"/>
  <c r="BD35" i="11"/>
  <c r="BD39" i="11" s="1"/>
  <c r="BE39" i="11" s="1"/>
  <c r="BF39" i="11" s="1"/>
  <c r="BG39" i="11" s="1"/>
  <c r="BH39" i="11" s="1"/>
  <c r="BI39" i="11" s="1"/>
  <c r="BJ39" i="11" s="1"/>
  <c r="BK39" i="11" s="1"/>
  <c r="BL39" i="11" s="1"/>
  <c r="BM39" i="11" s="1"/>
  <c r="BD10" i="11"/>
  <c r="BD12" i="11" s="1"/>
  <c r="BC25" i="12"/>
  <c r="BC10" i="12"/>
  <c r="BC12" i="12" s="1"/>
  <c r="BB25" i="22"/>
  <c r="BB10" i="22"/>
  <c r="BB12" i="22" s="1"/>
  <c r="CY51" i="24"/>
  <c r="CZ51" i="24" s="1"/>
  <c r="CO81" i="21"/>
  <c r="CL82" i="23"/>
  <c r="CL80" i="2"/>
  <c r="CM80" i="2" s="1"/>
  <c r="CN80" i="2" s="1"/>
  <c r="CL82" i="1"/>
  <c r="CL81" i="2"/>
  <c r="CM81" i="2" s="1"/>
  <c r="CN81" i="2" s="1"/>
  <c r="CJ82" i="9"/>
  <c r="CJ82" i="12"/>
  <c r="CJ82" i="24"/>
  <c r="CJ82" i="26"/>
  <c r="BK4" i="22"/>
  <c r="BK4" i="26"/>
  <c r="BK4" i="12"/>
  <c r="BK4" i="25"/>
  <c r="BK4" i="11"/>
  <c r="BK4" i="24"/>
  <c r="BK4" i="9"/>
  <c r="BK4" i="23"/>
  <c r="BK4" i="8"/>
  <c r="BK4" i="2"/>
  <c r="BK4" i="1"/>
  <c r="BK4" i="21"/>
  <c r="BK4" i="16"/>
  <c r="CP51" i="12"/>
  <c r="CL51" i="26"/>
  <c r="CL29" i="26" s="1"/>
  <c r="CL81" i="26" s="1"/>
  <c r="CM81" i="26" s="1"/>
  <c r="CN81" i="26" s="1"/>
  <c r="CK57" i="26"/>
  <c r="CK58" i="26" s="1"/>
  <c r="CK31" i="26" s="1"/>
  <c r="CL51" i="9"/>
  <c r="CL29" i="9" s="1"/>
  <c r="CK57" i="9"/>
  <c r="CK58" i="9" s="1"/>
  <c r="CK31" i="9" s="1"/>
  <c r="DA51" i="8"/>
  <c r="CO51" i="22"/>
  <c r="CO29" i="22" s="1"/>
  <c r="CN57" i="22"/>
  <c r="CN58" i="22" s="1"/>
  <c r="CO51" i="11"/>
  <c r="CO29" i="11" s="1"/>
  <c r="CN57" i="11"/>
  <c r="CN58" i="11" s="1"/>
  <c r="CP57" i="21"/>
  <c r="CP58" i="21" s="1"/>
  <c r="CQ51" i="21"/>
  <c r="CQ29" i="21" s="1"/>
  <c r="CO52" i="8"/>
  <c r="CO29" i="8" s="1"/>
  <c r="CN57" i="8"/>
  <c r="CN58" i="8" s="1"/>
  <c r="CN57" i="25"/>
  <c r="CN58" i="25" s="1"/>
  <c r="CO51" i="25"/>
  <c r="CO29" i="25" s="1"/>
  <c r="CL57" i="2"/>
  <c r="CL58" i="2" s="1"/>
  <c r="CL31" i="2" s="1"/>
  <c r="CM51" i="2"/>
  <c r="CN51" i="1"/>
  <c r="CM57" i="1"/>
  <c r="CM58" i="1" s="1"/>
  <c r="CM31" i="1" s="1"/>
  <c r="CL52" i="24"/>
  <c r="CL29" i="24" s="1"/>
  <c r="CL81" i="24" s="1"/>
  <c r="CM81" i="24" s="1"/>
  <c r="CN81" i="24" s="1"/>
  <c r="CK57" i="24"/>
  <c r="CK58" i="24" s="1"/>
  <c r="CK31" i="24" s="1"/>
  <c r="CL52" i="12"/>
  <c r="CL29" i="12" s="1"/>
  <c r="CL81" i="12" s="1"/>
  <c r="CM81" i="12" s="1"/>
  <c r="CN81" i="12" s="1"/>
  <c r="CK57" i="12"/>
  <c r="CK58" i="12" s="1"/>
  <c r="CK31" i="12" s="1"/>
  <c r="CN51" i="23"/>
  <c r="CM57" i="23"/>
  <c r="CM58" i="23" s="1"/>
  <c r="CM31" i="23" s="1"/>
  <c r="BU86" i="1"/>
  <c r="BU87" i="1" s="1"/>
  <c r="BL86" i="26"/>
  <c r="BL87" i="26" s="1"/>
  <c r="EM59" i="1" l="1"/>
  <c r="EL60" i="1"/>
  <c r="AW18" i="26"/>
  <c r="AV18" i="22"/>
  <c r="BI39" i="12"/>
  <c r="BJ39" i="12" s="1"/>
  <c r="BK39" i="12" s="1"/>
  <c r="BL39" i="12" s="1"/>
  <c r="BM39" i="12" s="1"/>
  <c r="BB19" i="23"/>
  <c r="AW19" i="26"/>
  <c r="AX19" i="26" s="1"/>
  <c r="AY19" i="26" s="1"/>
  <c r="AP19" i="12"/>
  <c r="AP18" i="12"/>
  <c r="AV18" i="11"/>
  <c r="AT30" i="2"/>
  <c r="AU13" i="2" s="1"/>
  <c r="AU14" i="2" s="1"/>
  <c r="AU17" i="2" s="1"/>
  <c r="AT19" i="2"/>
  <c r="AJ30" i="21"/>
  <c r="AK13" i="21" s="1"/>
  <c r="AK14" i="21" s="1"/>
  <c r="AK17" i="21" s="1"/>
  <c r="AK30" i="21" s="1"/>
  <c r="AZ13" i="26"/>
  <c r="AZ14" i="26" s="1"/>
  <c r="AZ17" i="26" s="1"/>
  <c r="AZ30" i="26" s="1"/>
  <c r="AQ13" i="12"/>
  <c r="AQ14" i="12" s="1"/>
  <c r="AQ17" i="12" s="1"/>
  <c r="AW13" i="11"/>
  <c r="AW14" i="11" s="1"/>
  <c r="AW17" i="11" s="1"/>
  <c r="AW30" i="11" s="1"/>
  <c r="AX13" i="11" s="1"/>
  <c r="AX14" i="11" s="1"/>
  <c r="AX17" i="11" s="1"/>
  <c r="AX30" i="11" s="1"/>
  <c r="AY13" i="11" s="1"/>
  <c r="AY14" i="11" s="1"/>
  <c r="AY17" i="11" s="1"/>
  <c r="AY30" i="11" s="1"/>
  <c r="AH36" i="21"/>
  <c r="AH42" i="21" s="1"/>
  <c r="AH84" i="21" s="1"/>
  <c r="AI28" i="21"/>
  <c r="AM36" i="9"/>
  <c r="AM42" i="9" s="1"/>
  <c r="AN28" i="9"/>
  <c r="AN36" i="25"/>
  <c r="AN42" i="25" s="1"/>
  <c r="AO28" i="25"/>
  <c r="AH85" i="26"/>
  <c r="BI39" i="9"/>
  <c r="BJ39" i="9" s="1"/>
  <c r="BK39" i="9" s="1"/>
  <c r="BL39" i="9" s="1"/>
  <c r="BM39" i="9" s="1"/>
  <c r="BB26" i="22"/>
  <c r="BC26" i="22" s="1"/>
  <c r="BD26" i="22" s="1"/>
  <c r="BE26" i="22" s="1"/>
  <c r="BF26" i="22" s="1"/>
  <c r="BG26" i="22" s="1"/>
  <c r="BH26" i="22" s="1"/>
  <c r="BI26" i="22" s="1"/>
  <c r="BJ26" i="22" s="1"/>
  <c r="BB41" i="22"/>
  <c r="BC41" i="22" s="1"/>
  <c r="BB26" i="2"/>
  <c r="BC26" i="2" s="1"/>
  <c r="BD26" i="2" s="1"/>
  <c r="BE26" i="2" s="1"/>
  <c r="BF26" i="2" s="1"/>
  <c r="BG26" i="2" s="1"/>
  <c r="BH26" i="2" s="1"/>
  <c r="BI26" i="2" s="1"/>
  <c r="BJ26" i="2" s="1"/>
  <c r="BB41" i="2"/>
  <c r="BC41" i="2" s="1"/>
  <c r="BI39" i="2"/>
  <c r="BJ39" i="2" s="1"/>
  <c r="BK39" i="2" s="1"/>
  <c r="BL39" i="2" s="1"/>
  <c r="BM39" i="2" s="1"/>
  <c r="BN39" i="2" s="1"/>
  <c r="BO39" i="2" s="1"/>
  <c r="BP39" i="2" s="1"/>
  <c r="BQ39" i="2" s="1"/>
  <c r="AI36" i="12"/>
  <c r="AI42" i="12" s="1"/>
  <c r="AI85" i="12" s="1"/>
  <c r="AJ28" i="12"/>
  <c r="BB18" i="9"/>
  <c r="BB19" i="9"/>
  <c r="BB30" i="9"/>
  <c r="BB26" i="12"/>
  <c r="BC26" i="12" s="1"/>
  <c r="BD26" i="12" s="1"/>
  <c r="BE26" i="12" s="1"/>
  <c r="BF26" i="12" s="1"/>
  <c r="BG26" i="12" s="1"/>
  <c r="BH26" i="12" s="1"/>
  <c r="BI26" i="12" s="1"/>
  <c r="BJ26" i="12" s="1"/>
  <c r="BB41" i="12"/>
  <c r="BC41" i="12" s="1"/>
  <c r="AJ85" i="2"/>
  <c r="AK85" i="2" s="1"/>
  <c r="AL85" i="2" s="1"/>
  <c r="AM85" i="2" s="1"/>
  <c r="AI86" i="2"/>
  <c r="AI87" i="2" s="1"/>
  <c r="BI39" i="22"/>
  <c r="BJ39" i="22" s="1"/>
  <c r="BK39" i="22" s="1"/>
  <c r="BL39" i="22" s="1"/>
  <c r="BM39" i="22" s="1"/>
  <c r="BN39" i="22" s="1"/>
  <c r="BO39" i="22" s="1"/>
  <c r="BP39" i="22" s="1"/>
  <c r="BQ39" i="22" s="1"/>
  <c r="BB26" i="9"/>
  <c r="BC26" i="9" s="1"/>
  <c r="BD26" i="9" s="1"/>
  <c r="BE26" i="9" s="1"/>
  <c r="BF26" i="9" s="1"/>
  <c r="BG26" i="9" s="1"/>
  <c r="BH26" i="9" s="1"/>
  <c r="BI26" i="9" s="1"/>
  <c r="BJ26" i="9" s="1"/>
  <c r="BB41" i="9"/>
  <c r="BC41" i="9" s="1"/>
  <c r="BB26" i="21"/>
  <c r="BC26" i="21" s="1"/>
  <c r="BD26" i="21" s="1"/>
  <c r="BE26" i="21" s="1"/>
  <c r="BF26" i="21" s="1"/>
  <c r="BG26" i="21" s="1"/>
  <c r="BH26" i="21" s="1"/>
  <c r="BI26" i="21" s="1"/>
  <c r="BJ26" i="21" s="1"/>
  <c r="BB41" i="21"/>
  <c r="BC41" i="21" s="1"/>
  <c r="AJ36" i="2"/>
  <c r="AJ42" i="2" s="1"/>
  <c r="AK28" i="2"/>
  <c r="BI39" i="1"/>
  <c r="BJ39" i="1" s="1"/>
  <c r="BK39" i="1" s="1"/>
  <c r="BL39" i="1" s="1"/>
  <c r="BM39" i="1" s="1"/>
  <c r="AH85" i="12"/>
  <c r="AV30" i="22"/>
  <c r="AJ85" i="23"/>
  <c r="AK85" i="23" s="1"/>
  <c r="AL85" i="23" s="1"/>
  <c r="AM85" i="23" s="1"/>
  <c r="AI86" i="23"/>
  <c r="AI87" i="23" s="1"/>
  <c r="BB30" i="1"/>
  <c r="BC13" i="1" s="1"/>
  <c r="BC14" i="1" s="1"/>
  <c r="BC17" i="1" s="1"/>
  <c r="BC30" i="1" s="1"/>
  <c r="BB18" i="1"/>
  <c r="BB19" i="1"/>
  <c r="BB26" i="1"/>
  <c r="BC26" i="1" s="1"/>
  <c r="BB41" i="1"/>
  <c r="BC41" i="1" s="1"/>
  <c r="BI39" i="8"/>
  <c r="BJ39" i="8" s="1"/>
  <c r="BK39" i="8" s="1"/>
  <c r="BL39" i="8" s="1"/>
  <c r="BM39" i="8" s="1"/>
  <c r="BN39" i="8" s="1"/>
  <c r="BO39" i="8" s="1"/>
  <c r="BP39" i="8" s="1"/>
  <c r="BQ39" i="8" s="1"/>
  <c r="AJ36" i="23"/>
  <c r="AJ42" i="23" s="1"/>
  <c r="AK28" i="23"/>
  <c r="AM28" i="8"/>
  <c r="AL36" i="8"/>
  <c r="AL42" i="8" s="1"/>
  <c r="AJ18" i="21"/>
  <c r="BB26" i="24"/>
  <c r="BC26" i="24" s="1"/>
  <c r="BD26" i="24" s="1"/>
  <c r="BE26" i="24" s="1"/>
  <c r="BF26" i="24" s="1"/>
  <c r="BG26" i="24" s="1"/>
  <c r="BH26" i="24" s="1"/>
  <c r="BI26" i="24" s="1"/>
  <c r="BJ26" i="24" s="1"/>
  <c r="BB41" i="24"/>
  <c r="BC41" i="24" s="1"/>
  <c r="AI13" i="24"/>
  <c r="AI14" i="24" s="1"/>
  <c r="AI17" i="24" s="1"/>
  <c r="AI28" i="24" s="1"/>
  <c r="AJ28" i="26"/>
  <c r="AI36" i="26"/>
  <c r="AI42" i="26" s="1"/>
  <c r="BI39" i="25"/>
  <c r="BJ39" i="25" s="1"/>
  <c r="BK39" i="25" s="1"/>
  <c r="BL39" i="25" s="1"/>
  <c r="BM39" i="25" s="1"/>
  <c r="BI39" i="26"/>
  <c r="BJ39" i="26" s="1"/>
  <c r="BK39" i="26" s="1"/>
  <c r="BL39" i="26" s="1"/>
  <c r="BM39" i="26" s="1"/>
  <c r="BB18" i="8"/>
  <c r="BB30" i="8"/>
  <c r="BC13" i="8" s="1"/>
  <c r="BC14" i="8" s="1"/>
  <c r="BC17" i="8" s="1"/>
  <c r="BC30" i="8" s="1"/>
  <c r="BB19" i="8"/>
  <c r="AX18" i="26"/>
  <c r="AY18" i="26" s="1"/>
  <c r="BB26" i="8"/>
  <c r="BC26" i="8" s="1"/>
  <c r="BD26" i="8" s="1"/>
  <c r="BE26" i="8" s="1"/>
  <c r="BF26" i="8" s="1"/>
  <c r="BG26" i="8" s="1"/>
  <c r="BH26" i="8" s="1"/>
  <c r="BI26" i="8" s="1"/>
  <c r="BJ26" i="8" s="1"/>
  <c r="BB41" i="8"/>
  <c r="BC41" i="8" s="1"/>
  <c r="AM36" i="1"/>
  <c r="AM42" i="1" s="1"/>
  <c r="AN28" i="1"/>
  <c r="BB30" i="23"/>
  <c r="BC13" i="23" s="1"/>
  <c r="BC14" i="23" s="1"/>
  <c r="BC17" i="23" s="1"/>
  <c r="BC30" i="23" s="1"/>
  <c r="BB18" i="23"/>
  <c r="BB30" i="25"/>
  <c r="BB18" i="25"/>
  <c r="BB19" i="25"/>
  <c r="AM36" i="11"/>
  <c r="AM42" i="11" s="1"/>
  <c r="AN28" i="11"/>
  <c r="BB26" i="23"/>
  <c r="BC26" i="23" s="1"/>
  <c r="BD26" i="23" s="1"/>
  <c r="BE26" i="23" s="1"/>
  <c r="BF26" i="23" s="1"/>
  <c r="BG26" i="23" s="1"/>
  <c r="BH26" i="23" s="1"/>
  <c r="BI26" i="23" s="1"/>
  <c r="BJ26" i="23" s="1"/>
  <c r="BB41" i="23"/>
  <c r="BC41" i="23" s="1"/>
  <c r="BB26" i="26"/>
  <c r="BC26" i="26" s="1"/>
  <c r="BD26" i="26" s="1"/>
  <c r="BE26" i="26" s="1"/>
  <c r="BF26" i="26" s="1"/>
  <c r="BG26" i="26" s="1"/>
  <c r="BH26" i="26" s="1"/>
  <c r="BI26" i="26" s="1"/>
  <c r="BJ26" i="26" s="1"/>
  <c r="BB41" i="26"/>
  <c r="BC41" i="26" s="1"/>
  <c r="BB26" i="25"/>
  <c r="BC26" i="25" s="1"/>
  <c r="BD26" i="25" s="1"/>
  <c r="BE26" i="25" s="1"/>
  <c r="BF26" i="25" s="1"/>
  <c r="BG26" i="25" s="1"/>
  <c r="BH26" i="25" s="1"/>
  <c r="BI26" i="25" s="1"/>
  <c r="BJ26" i="25" s="1"/>
  <c r="BB41" i="25"/>
  <c r="BC41" i="25" s="1"/>
  <c r="AN28" i="22"/>
  <c r="AM36" i="22"/>
  <c r="AM42" i="22" s="1"/>
  <c r="BB26" i="11"/>
  <c r="BC26" i="11" s="1"/>
  <c r="BD26" i="11" s="1"/>
  <c r="BE26" i="11" s="1"/>
  <c r="BF26" i="11" s="1"/>
  <c r="BG26" i="11" s="1"/>
  <c r="BH26" i="11" s="1"/>
  <c r="BI26" i="11" s="1"/>
  <c r="BJ26" i="11" s="1"/>
  <c r="BB41" i="11"/>
  <c r="BC41" i="11" s="1"/>
  <c r="DA51" i="24"/>
  <c r="DB51" i="24" s="1"/>
  <c r="CQ79" i="21"/>
  <c r="CR79" i="21" s="1"/>
  <c r="CQ80" i="21"/>
  <c r="CR80" i="21" s="1"/>
  <c r="CO81" i="8"/>
  <c r="CP81" i="8" s="1"/>
  <c r="CO80" i="8"/>
  <c r="CP80" i="8" s="1"/>
  <c r="CO80" i="11"/>
  <c r="CP80" i="11" s="1"/>
  <c r="CO81" i="11"/>
  <c r="CP81" i="11" s="1"/>
  <c r="CO80" i="25"/>
  <c r="CP80" i="25" s="1"/>
  <c r="CO81" i="25"/>
  <c r="CP81" i="25" s="1"/>
  <c r="CO80" i="22"/>
  <c r="CP80" i="22" s="1"/>
  <c r="CO81" i="22"/>
  <c r="CP81" i="22" s="1"/>
  <c r="CL80" i="24"/>
  <c r="CM80" i="24" s="1"/>
  <c r="CN80" i="24" s="1"/>
  <c r="CL80" i="26"/>
  <c r="CM80" i="26" s="1"/>
  <c r="CN80" i="26" s="1"/>
  <c r="CL82" i="2"/>
  <c r="CL82" i="26"/>
  <c r="CL82" i="24"/>
  <c r="CL81" i="9"/>
  <c r="CM81" i="9" s="1"/>
  <c r="CN81" i="9" s="1"/>
  <c r="CL80" i="12"/>
  <c r="CM80" i="12" s="1"/>
  <c r="CN80" i="12" s="1"/>
  <c r="CL82" i="12"/>
  <c r="CL80" i="9"/>
  <c r="CM80" i="9" s="1"/>
  <c r="CN80" i="9" s="1"/>
  <c r="BL4" i="22"/>
  <c r="BL4" i="26"/>
  <c r="BL4" i="12"/>
  <c r="BL4" i="25"/>
  <c r="BL4" i="11"/>
  <c r="BL4" i="24"/>
  <c r="BL4" i="9"/>
  <c r="BL4" i="23"/>
  <c r="BL4" i="8"/>
  <c r="BL4" i="2"/>
  <c r="BL4" i="21"/>
  <c r="BL4" i="1"/>
  <c r="BL4" i="16"/>
  <c r="CO57" i="25"/>
  <c r="CO58" i="25" s="1"/>
  <c r="CO31" i="25" s="1"/>
  <c r="CP51" i="25"/>
  <c r="DB51" i="8"/>
  <c r="CO51" i="1"/>
  <c r="CO29" i="1" s="1"/>
  <c r="CN57" i="1"/>
  <c r="CN58" i="1" s="1"/>
  <c r="CQ57" i="21"/>
  <c r="CQ58" i="21" s="1"/>
  <c r="CQ31" i="21" s="1"/>
  <c r="CR51" i="21"/>
  <c r="CM57" i="2"/>
  <c r="CM58" i="2" s="1"/>
  <c r="CM31" i="2" s="1"/>
  <c r="CN51" i="2"/>
  <c r="CQ51" i="12"/>
  <c r="CM52" i="12"/>
  <c r="CL57" i="12"/>
  <c r="CL58" i="12" s="1"/>
  <c r="CL31" i="12" s="1"/>
  <c r="CP51" i="11"/>
  <c r="CO57" i="11"/>
  <c r="CO58" i="11" s="1"/>
  <c r="CO31" i="11" s="1"/>
  <c r="CM51" i="26"/>
  <c r="CL57" i="26"/>
  <c r="CL58" i="26" s="1"/>
  <c r="CL31" i="26" s="1"/>
  <c r="CO51" i="23"/>
  <c r="CO29" i="23" s="1"/>
  <c r="CN57" i="23"/>
  <c r="CN58" i="23" s="1"/>
  <c r="CL57" i="24"/>
  <c r="CL58" i="24" s="1"/>
  <c r="CL31" i="24" s="1"/>
  <c r="CM52" i="24"/>
  <c r="CP52" i="8"/>
  <c r="CO57" i="8"/>
  <c r="CO58" i="8" s="1"/>
  <c r="CO31" i="8" s="1"/>
  <c r="CO57" i="22"/>
  <c r="CO58" i="22" s="1"/>
  <c r="CO31" i="22" s="1"/>
  <c r="CP51" i="22"/>
  <c r="CM51" i="9"/>
  <c r="CL57" i="9"/>
  <c r="CL58" i="9" s="1"/>
  <c r="CL31" i="9" s="1"/>
  <c r="BU86" i="22"/>
  <c r="BU87" i="22" s="1"/>
  <c r="BU85" i="21"/>
  <c r="BU86" i="21" s="1"/>
  <c r="BY86" i="24"/>
  <c r="BY87" i="24" s="1"/>
  <c r="EM60" i="1" l="1"/>
  <c r="EN59" i="1"/>
  <c r="AQ19" i="12"/>
  <c r="AI18" i="24"/>
  <c r="BC19" i="8"/>
  <c r="AI19" i="24"/>
  <c r="AZ19" i="26"/>
  <c r="AZ18" i="26"/>
  <c r="AQ18" i="12"/>
  <c r="AW18" i="11"/>
  <c r="AX18" i="11" s="1"/>
  <c r="AY18" i="11" s="1"/>
  <c r="AW19" i="11"/>
  <c r="AX19" i="11" s="1"/>
  <c r="AY19" i="11" s="1"/>
  <c r="AI30" i="24"/>
  <c r="AJ13" i="24" s="1"/>
  <c r="AJ14" i="24" s="1"/>
  <c r="AJ17" i="24" s="1"/>
  <c r="AJ28" i="24" s="1"/>
  <c r="BC18" i="23"/>
  <c r="AU19" i="2"/>
  <c r="AU18" i="2"/>
  <c r="AK19" i="21"/>
  <c r="AL13" i="21"/>
  <c r="AL14" i="21" s="1"/>
  <c r="AL17" i="21" s="1"/>
  <c r="AL30" i="21" s="1"/>
  <c r="AM13" i="21" s="1"/>
  <c r="AM14" i="21" s="1"/>
  <c r="AM17" i="21" s="1"/>
  <c r="AM30" i="21" s="1"/>
  <c r="AN13" i="21" s="1"/>
  <c r="AN14" i="21" s="1"/>
  <c r="AN17" i="21" s="1"/>
  <c r="AN30" i="21" s="1"/>
  <c r="AO13" i="21" s="1"/>
  <c r="AO14" i="21" s="1"/>
  <c r="AO17" i="21" s="1"/>
  <c r="AO30" i="21" s="1"/>
  <c r="AP13" i="21" s="1"/>
  <c r="AP14" i="21" s="1"/>
  <c r="AP17" i="21" s="1"/>
  <c r="AP30" i="21" s="1"/>
  <c r="AQ13" i="21" s="1"/>
  <c r="AQ14" i="21" s="1"/>
  <c r="AQ17" i="21" s="1"/>
  <c r="AQ30" i="21" s="1"/>
  <c r="AR13" i="21" s="1"/>
  <c r="AR14" i="21" s="1"/>
  <c r="AR17" i="21" s="1"/>
  <c r="AR30" i="21" s="1"/>
  <c r="AS13" i="21" s="1"/>
  <c r="AS14" i="21" s="1"/>
  <c r="AS17" i="21" s="1"/>
  <c r="AS30" i="21" s="1"/>
  <c r="AT13" i="21" s="1"/>
  <c r="AT14" i="21" s="1"/>
  <c r="AT17" i="21" s="1"/>
  <c r="AT30" i="21" s="1"/>
  <c r="AU13" i="21" s="1"/>
  <c r="AU14" i="21" s="1"/>
  <c r="AU17" i="21" s="1"/>
  <c r="AU30" i="21" s="1"/>
  <c r="AV13" i="21" s="1"/>
  <c r="AV14" i="21" s="1"/>
  <c r="AV17" i="21" s="1"/>
  <c r="AV30" i="21" s="1"/>
  <c r="AW13" i="21" s="1"/>
  <c r="AW14" i="21" s="1"/>
  <c r="AW17" i="21" s="1"/>
  <c r="AW30" i="21" s="1"/>
  <c r="AX13" i="21" s="1"/>
  <c r="AX14" i="21" s="1"/>
  <c r="AX17" i="21" s="1"/>
  <c r="AX30" i="21" s="1"/>
  <c r="AY13" i="21" s="1"/>
  <c r="AY14" i="21" s="1"/>
  <c r="AY17" i="21" s="1"/>
  <c r="AY30" i="21" s="1"/>
  <c r="AZ13" i="21" s="1"/>
  <c r="AZ14" i="21" s="1"/>
  <c r="AZ17" i="21" s="1"/>
  <c r="AZ30" i="21" s="1"/>
  <c r="BA13" i="21" s="1"/>
  <c r="BA14" i="21" s="1"/>
  <c r="BA17" i="21" s="1"/>
  <c r="BA30" i="21" s="1"/>
  <c r="BB13" i="21" s="1"/>
  <c r="BB14" i="21" s="1"/>
  <c r="BB17" i="21" s="1"/>
  <c r="BB30" i="21" s="1"/>
  <c r="BC13" i="21" s="1"/>
  <c r="BC14" i="21" s="1"/>
  <c r="BC17" i="21" s="1"/>
  <c r="BC30" i="21" s="1"/>
  <c r="BD13" i="21" s="1"/>
  <c r="BD14" i="21" s="1"/>
  <c r="BD17" i="21" s="1"/>
  <c r="BD30" i="21" s="1"/>
  <c r="BE13" i="21" s="1"/>
  <c r="BE14" i="21" s="1"/>
  <c r="BE17" i="21" s="1"/>
  <c r="BE30" i="21" s="1"/>
  <c r="AI85" i="26"/>
  <c r="BD41" i="11"/>
  <c r="BE41" i="11" s="1"/>
  <c r="BF41" i="11" s="1"/>
  <c r="BG41" i="11" s="1"/>
  <c r="BH41" i="11" s="1"/>
  <c r="BC83" i="11"/>
  <c r="AN28" i="8"/>
  <c r="AM36" i="8"/>
  <c r="AM42" i="8" s="1"/>
  <c r="BD41" i="9"/>
  <c r="BE41" i="9" s="1"/>
  <c r="BF41" i="9" s="1"/>
  <c r="BG41" i="9" s="1"/>
  <c r="BH41" i="9" s="1"/>
  <c r="BC83" i="9"/>
  <c r="AO28" i="9"/>
  <c r="AN36" i="9"/>
  <c r="AN42" i="9" s="1"/>
  <c r="AN36" i="11"/>
  <c r="AN42" i="11" s="1"/>
  <c r="AO28" i="11"/>
  <c r="AJ36" i="26"/>
  <c r="AJ42" i="26" s="1"/>
  <c r="AK28" i="26"/>
  <c r="AK36" i="23"/>
  <c r="AK42" i="23" s="1"/>
  <c r="AL28" i="23"/>
  <c r="AU30" i="2"/>
  <c r="BD41" i="2"/>
  <c r="BE41" i="2" s="1"/>
  <c r="BF41" i="2" s="1"/>
  <c r="BG41" i="2" s="1"/>
  <c r="BH41" i="2" s="1"/>
  <c r="BC83" i="2"/>
  <c r="AN36" i="22"/>
  <c r="AN42" i="22" s="1"/>
  <c r="AO28" i="22"/>
  <c r="AJ28" i="21"/>
  <c r="AJ36" i="21" s="1"/>
  <c r="AI36" i="21"/>
  <c r="AI42" i="21" s="1"/>
  <c r="AI84" i="21" s="1"/>
  <c r="AW13" i="22"/>
  <c r="AW14" i="22" s="1"/>
  <c r="AW17" i="22" s="1"/>
  <c r="AW30" i="22" s="1"/>
  <c r="AJ85" i="12"/>
  <c r="AK85" i="12" s="1"/>
  <c r="AL85" i="12" s="1"/>
  <c r="AM85" i="12" s="1"/>
  <c r="AI86" i="12"/>
  <c r="AI87" i="12" s="1"/>
  <c r="BD41" i="12"/>
  <c r="BE41" i="12" s="1"/>
  <c r="BF41" i="12" s="1"/>
  <c r="BG41" i="12" s="1"/>
  <c r="BH41" i="12" s="1"/>
  <c r="BC83" i="12"/>
  <c r="BD41" i="22"/>
  <c r="BE41" i="22" s="1"/>
  <c r="BF41" i="22" s="1"/>
  <c r="BG41" i="22" s="1"/>
  <c r="BH41" i="22" s="1"/>
  <c r="BC83" i="22"/>
  <c r="AZ13" i="11"/>
  <c r="AZ14" i="11" s="1"/>
  <c r="AZ17" i="11" s="1"/>
  <c r="AZ30" i="11" s="1"/>
  <c r="BA13" i="11" s="1"/>
  <c r="BA14" i="11" s="1"/>
  <c r="BA17" i="11" s="1"/>
  <c r="BA30" i="11" s="1"/>
  <c r="BB13" i="11" s="1"/>
  <c r="BB14" i="11" s="1"/>
  <c r="BB17" i="11" s="1"/>
  <c r="BB30" i="11" s="1"/>
  <c r="BC13" i="11" s="1"/>
  <c r="BC14" i="11" s="1"/>
  <c r="BC17" i="11" s="1"/>
  <c r="BC30" i="11" s="1"/>
  <c r="BD13" i="8"/>
  <c r="BD14" i="8" s="1"/>
  <c r="BD17" i="8" s="1"/>
  <c r="BD19" i="8" s="1"/>
  <c r="AI36" i="24"/>
  <c r="AI42" i="24" s="1"/>
  <c r="AI85" i="24" s="1"/>
  <c r="BC83" i="1"/>
  <c r="BD41" i="25"/>
  <c r="BE41" i="25" s="1"/>
  <c r="BF41" i="25" s="1"/>
  <c r="BG41" i="25" s="1"/>
  <c r="BH41" i="25" s="1"/>
  <c r="BC83" i="25"/>
  <c r="BD41" i="26"/>
  <c r="BE41" i="26" s="1"/>
  <c r="BF41" i="26" s="1"/>
  <c r="BG41" i="26" s="1"/>
  <c r="BH41" i="26" s="1"/>
  <c r="BC83" i="26"/>
  <c r="BD13" i="23"/>
  <c r="BD14" i="23" s="1"/>
  <c r="BD17" i="23" s="1"/>
  <c r="BC18" i="8"/>
  <c r="BC13" i="9"/>
  <c r="BC14" i="9" s="1"/>
  <c r="BC17" i="9" s="1"/>
  <c r="BC18" i="9" s="1"/>
  <c r="AQ30" i="12"/>
  <c r="BC13" i="25"/>
  <c r="BC14" i="25" s="1"/>
  <c r="BC17" i="25" s="1"/>
  <c r="BC18" i="25" s="1"/>
  <c r="AN36" i="1"/>
  <c r="AN42" i="1" s="1"/>
  <c r="AN85" i="1" s="1"/>
  <c r="AO28" i="1"/>
  <c r="BD41" i="24"/>
  <c r="BE41" i="24" s="1"/>
  <c r="BF41" i="24" s="1"/>
  <c r="BG41" i="24" s="1"/>
  <c r="BH41" i="24" s="1"/>
  <c r="BC83" i="24"/>
  <c r="AL28" i="2"/>
  <c r="AK36" i="2"/>
  <c r="AK42" i="2" s="1"/>
  <c r="BD41" i="23"/>
  <c r="BE41" i="23" s="1"/>
  <c r="BF41" i="23" s="1"/>
  <c r="BG41" i="23" s="1"/>
  <c r="BH41" i="23" s="1"/>
  <c r="BC83" i="23"/>
  <c r="BC19" i="1"/>
  <c r="BA13" i="26"/>
  <c r="BA14" i="26" s="1"/>
  <c r="BA17" i="26" s="1"/>
  <c r="BA18" i="26" s="1"/>
  <c r="BD41" i="8"/>
  <c r="BE41" i="8" s="1"/>
  <c r="BF41" i="8" s="1"/>
  <c r="BG41" i="8" s="1"/>
  <c r="BH41" i="8" s="1"/>
  <c r="BC83" i="8"/>
  <c r="AK18" i="21"/>
  <c r="BC18" i="1"/>
  <c r="BD41" i="21"/>
  <c r="BE41" i="21" s="1"/>
  <c r="BF41" i="21" s="1"/>
  <c r="BG41" i="21" s="1"/>
  <c r="BH41" i="21" s="1"/>
  <c r="BC82" i="21"/>
  <c r="AJ36" i="12"/>
  <c r="AJ42" i="12" s="1"/>
  <c r="AK28" i="12"/>
  <c r="AP28" i="25"/>
  <c r="AO36" i="25"/>
  <c r="AO42" i="25" s="1"/>
  <c r="BD13" i="1"/>
  <c r="BD14" i="1" s="1"/>
  <c r="BD17" i="1" s="1"/>
  <c r="AN85" i="25"/>
  <c r="BC19" i="23"/>
  <c r="CO82" i="11"/>
  <c r="CQ81" i="21"/>
  <c r="CO82" i="8"/>
  <c r="CO80" i="23"/>
  <c r="CP80" i="23" s="1"/>
  <c r="CO81" i="23"/>
  <c r="CP81" i="23" s="1"/>
  <c r="CO82" i="22"/>
  <c r="CO81" i="1"/>
  <c r="CP81" i="1" s="1"/>
  <c r="CO80" i="1"/>
  <c r="CP80" i="1" s="1"/>
  <c r="CO82" i="25"/>
  <c r="CL82" i="9"/>
  <c r="BM4" i="22"/>
  <c r="BM4" i="26"/>
  <c r="BM4" i="12"/>
  <c r="BM4" i="25"/>
  <c r="BM4" i="11"/>
  <c r="BM4" i="24"/>
  <c r="BM4" i="9"/>
  <c r="BM4" i="23"/>
  <c r="BM4" i="8"/>
  <c r="BM4" i="2"/>
  <c r="BM4" i="1"/>
  <c r="BM4" i="21"/>
  <c r="BM4" i="16"/>
  <c r="CN52" i="24"/>
  <c r="CM57" i="24"/>
  <c r="CM58" i="24" s="1"/>
  <c r="CM31" i="24" s="1"/>
  <c r="CN51" i="9"/>
  <c r="CM57" i="9"/>
  <c r="CM58" i="9" s="1"/>
  <c r="CM31" i="9" s="1"/>
  <c r="CQ52" i="8"/>
  <c r="CQ29" i="8" s="1"/>
  <c r="CP57" i="8"/>
  <c r="CP58" i="8" s="1"/>
  <c r="CP51" i="23"/>
  <c r="CO57" i="23"/>
  <c r="CO58" i="23" s="1"/>
  <c r="CO31" i="23" s="1"/>
  <c r="CO51" i="2"/>
  <c r="CO29" i="2" s="1"/>
  <c r="CN57" i="2"/>
  <c r="CN58" i="2" s="1"/>
  <c r="CQ51" i="22"/>
  <c r="CQ29" i="22" s="1"/>
  <c r="CP57" i="22"/>
  <c r="CP58" i="22" s="1"/>
  <c r="CQ51" i="11"/>
  <c r="CQ29" i="11" s="1"/>
  <c r="CP57" i="11"/>
  <c r="CP58" i="11" s="1"/>
  <c r="CP51" i="1"/>
  <c r="CO57" i="1"/>
  <c r="CO58" i="1" s="1"/>
  <c r="CO31" i="1" s="1"/>
  <c r="CQ51" i="25"/>
  <c r="CQ29" i="25" s="1"/>
  <c r="CP57" i="25"/>
  <c r="CP58" i="25" s="1"/>
  <c r="DC51" i="24"/>
  <c r="DC51" i="8"/>
  <c r="CM57" i="26"/>
  <c r="CM58" i="26" s="1"/>
  <c r="CM31" i="26" s="1"/>
  <c r="CN51" i="26"/>
  <c r="CN52" i="12"/>
  <c r="CM57" i="12"/>
  <c r="CM58" i="12" s="1"/>
  <c r="CM31" i="12" s="1"/>
  <c r="CR51" i="12"/>
  <c r="CR57" i="21"/>
  <c r="CR58" i="21" s="1"/>
  <c r="CR31" i="21" s="1"/>
  <c r="CS51" i="21"/>
  <c r="CS29" i="21" s="1"/>
  <c r="BL86" i="8"/>
  <c r="BL87" i="8" s="1"/>
  <c r="BU86" i="25"/>
  <c r="BU87" i="25" s="1"/>
  <c r="BU86" i="11"/>
  <c r="BU87" i="11" s="1"/>
  <c r="BD25" i="1" l="1"/>
  <c r="EO59" i="1"/>
  <c r="EN60" i="1"/>
  <c r="BD18" i="23"/>
  <c r="AZ19" i="11"/>
  <c r="BA19" i="11" s="1"/>
  <c r="BB19" i="11" s="1"/>
  <c r="BC19" i="11" s="1"/>
  <c r="BC30" i="9"/>
  <c r="BD13" i="9" s="1"/>
  <c r="BD14" i="9" s="1"/>
  <c r="BD17" i="9" s="1"/>
  <c r="BC19" i="9"/>
  <c r="BD19" i="23"/>
  <c r="BD30" i="23"/>
  <c r="BE13" i="23" s="1"/>
  <c r="BE14" i="23" s="1"/>
  <c r="BE17" i="23" s="1"/>
  <c r="BE30" i="23" s="1"/>
  <c r="BF13" i="23" s="1"/>
  <c r="BF14" i="23" s="1"/>
  <c r="BF17" i="23" s="1"/>
  <c r="BF30" i="23" s="1"/>
  <c r="BG13" i="23" s="1"/>
  <c r="BG14" i="23" s="1"/>
  <c r="BG17" i="23" s="1"/>
  <c r="BG30" i="23" s="1"/>
  <c r="BH13" i="23" s="1"/>
  <c r="BH14" i="23" s="1"/>
  <c r="BH17" i="23" s="1"/>
  <c r="BH30" i="23" s="1"/>
  <c r="BI13" i="23" s="1"/>
  <c r="BI14" i="23" s="1"/>
  <c r="BI17" i="23" s="1"/>
  <c r="AL18" i="21"/>
  <c r="AM18" i="21" s="1"/>
  <c r="AN18" i="21" s="1"/>
  <c r="AO18" i="21" s="1"/>
  <c r="AP18" i="21" s="1"/>
  <c r="AQ18" i="21" s="1"/>
  <c r="AR18" i="21" s="1"/>
  <c r="AS18" i="21" s="1"/>
  <c r="AT18" i="21" s="1"/>
  <c r="AU18" i="21" s="1"/>
  <c r="AV18" i="21" s="1"/>
  <c r="AW18" i="21" s="1"/>
  <c r="AX18" i="21" s="1"/>
  <c r="AY18" i="21" s="1"/>
  <c r="AZ18" i="21" s="1"/>
  <c r="BA18" i="21" s="1"/>
  <c r="BB18" i="21" s="1"/>
  <c r="BC18" i="21" s="1"/>
  <c r="BD18" i="21" s="1"/>
  <c r="BE18" i="21" s="1"/>
  <c r="AJ42" i="21"/>
  <c r="BD18" i="1"/>
  <c r="AJ36" i="24"/>
  <c r="AJ42" i="24" s="1"/>
  <c r="AX13" i="22"/>
  <c r="AX14" i="22" s="1"/>
  <c r="AX17" i="22" s="1"/>
  <c r="AX30" i="22" s="1"/>
  <c r="BF13" i="21"/>
  <c r="BF14" i="21" s="1"/>
  <c r="BF17" i="21" s="1"/>
  <c r="BF30" i="21" s="1"/>
  <c r="AO36" i="1"/>
  <c r="AO42" i="1" s="1"/>
  <c r="AP28" i="1"/>
  <c r="AI86" i="24"/>
  <c r="AI87" i="24" s="1"/>
  <c r="AJ85" i="24"/>
  <c r="AK85" i="24" s="1"/>
  <c r="AL85" i="24" s="1"/>
  <c r="AM85" i="24" s="1"/>
  <c r="AP36" i="25"/>
  <c r="AP42" i="25" s="1"/>
  <c r="AQ28" i="25"/>
  <c r="BD19" i="1"/>
  <c r="AO85" i="1"/>
  <c r="AN86" i="1"/>
  <c r="AN87" i="1" s="1"/>
  <c r="BD30" i="8"/>
  <c r="AK36" i="12"/>
  <c r="AK42" i="12" s="1"/>
  <c r="AL28" i="12"/>
  <c r="BD83" i="26"/>
  <c r="BE83" i="26" s="1"/>
  <c r="BF83" i="26" s="1"/>
  <c r="BG83" i="26" s="1"/>
  <c r="BC84" i="26"/>
  <c r="BA19" i="26"/>
  <c r="AL36" i="23"/>
  <c r="AL42" i="23" s="1"/>
  <c r="AM28" i="23"/>
  <c r="BD83" i="9"/>
  <c r="BE83" i="9" s="1"/>
  <c r="BF83" i="9" s="1"/>
  <c r="BG83" i="9" s="1"/>
  <c r="BC84" i="9"/>
  <c r="BC30" i="25"/>
  <c r="BI41" i="26"/>
  <c r="BJ41" i="26" s="1"/>
  <c r="BH83" i="26"/>
  <c r="BI41" i="9"/>
  <c r="BJ41" i="9" s="1"/>
  <c r="BH83" i="9"/>
  <c r="BD82" i="21"/>
  <c r="BE82" i="21" s="1"/>
  <c r="BF82" i="21" s="1"/>
  <c r="BG82" i="21" s="1"/>
  <c r="BC83" i="21"/>
  <c r="BD83" i="23"/>
  <c r="BE83" i="23" s="1"/>
  <c r="BF83" i="23" s="1"/>
  <c r="BG83" i="23" s="1"/>
  <c r="BC84" i="23"/>
  <c r="AJ19" i="24"/>
  <c r="AK36" i="26"/>
  <c r="AK42" i="26" s="1"/>
  <c r="AL28" i="26"/>
  <c r="BI41" i="21"/>
  <c r="BJ41" i="21" s="1"/>
  <c r="BH82" i="21"/>
  <c r="BI41" i="23"/>
  <c r="BJ41" i="23" s="1"/>
  <c r="BH83" i="23"/>
  <c r="AR13" i="12"/>
  <c r="AR14" i="12" s="1"/>
  <c r="AR17" i="12" s="1"/>
  <c r="AR30" i="12" s="1"/>
  <c r="BD83" i="25"/>
  <c r="BE83" i="25" s="1"/>
  <c r="BF83" i="25" s="1"/>
  <c r="BG83" i="25" s="1"/>
  <c r="BC84" i="25"/>
  <c r="AJ30" i="24"/>
  <c r="BC19" i="25"/>
  <c r="AO28" i="8"/>
  <c r="AN36" i="8"/>
  <c r="AN42" i="8" s="1"/>
  <c r="AW18" i="22"/>
  <c r="AW19" i="22"/>
  <c r="AO36" i="22"/>
  <c r="AO42" i="22" s="1"/>
  <c r="AP28" i="22"/>
  <c r="AK28" i="21"/>
  <c r="AK36" i="21" s="1"/>
  <c r="BD83" i="11"/>
  <c r="BE83" i="11" s="1"/>
  <c r="BF83" i="11" s="1"/>
  <c r="BG83" i="11" s="1"/>
  <c r="BC84" i="11"/>
  <c r="AO85" i="25"/>
  <c r="AN86" i="25"/>
  <c r="AN87" i="25" s="1"/>
  <c r="BD13" i="11"/>
  <c r="BD14" i="11" s="1"/>
  <c r="BD17" i="11" s="1"/>
  <c r="BD30" i="11" s="1"/>
  <c r="BE13" i="11" s="1"/>
  <c r="BE14" i="11" s="1"/>
  <c r="BE17" i="11" s="1"/>
  <c r="BE30" i="11" s="1"/>
  <c r="AN85" i="22"/>
  <c r="AO36" i="11"/>
  <c r="AO42" i="11" s="1"/>
  <c r="AP28" i="11"/>
  <c r="BI41" i="11"/>
  <c r="BJ41" i="11" s="1"/>
  <c r="BH83" i="11"/>
  <c r="BD83" i="8"/>
  <c r="BE83" i="8" s="1"/>
  <c r="BF83" i="8" s="1"/>
  <c r="BG83" i="8" s="1"/>
  <c r="BC84" i="8"/>
  <c r="AZ18" i="11"/>
  <c r="BA18" i="11" s="1"/>
  <c r="BB18" i="11" s="1"/>
  <c r="BC18" i="11" s="1"/>
  <c r="BD83" i="2"/>
  <c r="BE83" i="2" s="1"/>
  <c r="BF83" i="2" s="1"/>
  <c r="BG83" i="2" s="1"/>
  <c r="BC84" i="2"/>
  <c r="AN85" i="11"/>
  <c r="BI41" i="25"/>
  <c r="BJ41" i="25" s="1"/>
  <c r="BH83" i="25"/>
  <c r="BI41" i="8"/>
  <c r="BJ41" i="8" s="1"/>
  <c r="BH83" i="8"/>
  <c r="AM28" i="2"/>
  <c r="AL36" i="2"/>
  <c r="AL42" i="2" s="1"/>
  <c r="BD83" i="1"/>
  <c r="BE83" i="1" s="1"/>
  <c r="BF83" i="1" s="1"/>
  <c r="BG83" i="1" s="1"/>
  <c r="BC84" i="1"/>
  <c r="BD83" i="22"/>
  <c r="BE83" i="22" s="1"/>
  <c r="BF83" i="22" s="1"/>
  <c r="BG83" i="22" s="1"/>
  <c r="BC84" i="22"/>
  <c r="AJ18" i="24"/>
  <c r="BI41" i="2"/>
  <c r="BJ41" i="2" s="1"/>
  <c r="BH83" i="2"/>
  <c r="BD83" i="24"/>
  <c r="BE83" i="24" s="1"/>
  <c r="BF83" i="24" s="1"/>
  <c r="BG83" i="24" s="1"/>
  <c r="BC84" i="24"/>
  <c r="BI41" i="22"/>
  <c r="BJ41" i="22" s="1"/>
  <c r="BH83" i="22"/>
  <c r="AL19" i="21"/>
  <c r="AM19" i="21" s="1"/>
  <c r="AN19" i="21" s="1"/>
  <c r="AO19" i="21" s="1"/>
  <c r="AP19" i="21" s="1"/>
  <c r="AQ19" i="21" s="1"/>
  <c r="AR19" i="21" s="1"/>
  <c r="AS19" i="21" s="1"/>
  <c r="AT19" i="21" s="1"/>
  <c r="AU19" i="21" s="1"/>
  <c r="AV19" i="21" s="1"/>
  <c r="AW19" i="21" s="1"/>
  <c r="AX19" i="21" s="1"/>
  <c r="AY19" i="21" s="1"/>
  <c r="AZ19" i="21" s="1"/>
  <c r="BA19" i="21" s="1"/>
  <c r="BB19" i="21" s="1"/>
  <c r="BC19" i="21" s="1"/>
  <c r="BD19" i="21" s="1"/>
  <c r="BE19" i="21" s="1"/>
  <c r="AI86" i="26"/>
  <c r="AI87" i="26" s="1"/>
  <c r="AJ85" i="26"/>
  <c r="AK85" i="26" s="1"/>
  <c r="AL85" i="26" s="1"/>
  <c r="AM85" i="26" s="1"/>
  <c r="BA30" i="26"/>
  <c r="BI41" i="24"/>
  <c r="BJ41" i="24" s="1"/>
  <c r="BH83" i="24"/>
  <c r="BD18" i="8"/>
  <c r="BD83" i="12"/>
  <c r="BE83" i="12" s="1"/>
  <c r="BF83" i="12" s="1"/>
  <c r="BG83" i="12" s="1"/>
  <c r="BC84" i="12"/>
  <c r="AI85" i="21"/>
  <c r="AI86" i="21" s="1"/>
  <c r="AJ84" i="21"/>
  <c r="AK84" i="21" s="1"/>
  <c r="AL84" i="21" s="1"/>
  <c r="AM84" i="21" s="1"/>
  <c r="AV13" i="2"/>
  <c r="AV14" i="2" s="1"/>
  <c r="AV17" i="2" s="1"/>
  <c r="AV30" i="2" s="1"/>
  <c r="AN85" i="9"/>
  <c r="BI41" i="12"/>
  <c r="BJ41" i="12" s="1"/>
  <c r="BH83" i="12"/>
  <c r="AO36" i="9"/>
  <c r="AO42" i="9" s="1"/>
  <c r="AP28" i="9"/>
  <c r="CS79" i="21"/>
  <c r="CT79" i="21" s="1"/>
  <c r="CU79" i="21" s="1"/>
  <c r="CV79" i="21" s="1"/>
  <c r="CW79" i="21" s="1"/>
  <c r="CS80" i="21"/>
  <c r="CT80" i="21" s="1"/>
  <c r="CU80" i="21" s="1"/>
  <c r="CV80" i="21" s="1"/>
  <c r="CW80" i="21" s="1"/>
  <c r="CQ81" i="22"/>
  <c r="CR81" i="22" s="1"/>
  <c r="CO82" i="1"/>
  <c r="CQ81" i="25"/>
  <c r="CR81" i="25" s="1"/>
  <c r="CQ80" i="8"/>
  <c r="CR80" i="8" s="1"/>
  <c r="CQ81" i="11"/>
  <c r="CR81" i="11" s="1"/>
  <c r="CQ81" i="8"/>
  <c r="CR81" i="8" s="1"/>
  <c r="CQ80" i="22"/>
  <c r="CR80" i="22" s="1"/>
  <c r="CQ80" i="11"/>
  <c r="CR80" i="11" s="1"/>
  <c r="CQ80" i="25"/>
  <c r="CR80" i="25" s="1"/>
  <c r="CO81" i="2"/>
  <c r="CP81" i="2" s="1"/>
  <c r="CO80" i="2"/>
  <c r="CP80" i="2" s="1"/>
  <c r="CO82" i="23"/>
  <c r="BN4" i="22"/>
  <c r="BN4" i="26"/>
  <c r="BN4" i="12"/>
  <c r="BN4" i="25"/>
  <c r="BN4" i="11"/>
  <c r="BN4" i="24"/>
  <c r="BN4" i="9"/>
  <c r="BN4" i="23"/>
  <c r="BN4" i="8"/>
  <c r="BN4" i="2"/>
  <c r="BN4" i="21"/>
  <c r="BN4" i="1"/>
  <c r="BN4" i="16"/>
  <c r="BM11" i="16" s="1"/>
  <c r="BN7" i="22" s="1"/>
  <c r="DD51" i="8"/>
  <c r="CO52" i="12"/>
  <c r="CO29" i="12" s="1"/>
  <c r="CN57" i="12"/>
  <c r="CN58" i="12" s="1"/>
  <c r="CQ57" i="22"/>
  <c r="CQ58" i="22" s="1"/>
  <c r="CQ31" i="22" s="1"/>
  <c r="CR51" i="22"/>
  <c r="CP57" i="23"/>
  <c r="CP58" i="23" s="1"/>
  <c r="CQ51" i="23"/>
  <c r="CQ29" i="23" s="1"/>
  <c r="CO51" i="9"/>
  <c r="CO29" i="9" s="1"/>
  <c r="CN57" i="9"/>
  <c r="CN58" i="9" s="1"/>
  <c r="CS51" i="12"/>
  <c r="CQ57" i="25"/>
  <c r="CQ58" i="25" s="1"/>
  <c r="CQ31" i="25" s="1"/>
  <c r="CR51" i="25"/>
  <c r="CR51" i="11"/>
  <c r="CQ57" i="11"/>
  <c r="CQ58" i="11" s="1"/>
  <c r="CQ31" i="11" s="1"/>
  <c r="CO57" i="2"/>
  <c r="CO58" i="2" s="1"/>
  <c r="CO31" i="2" s="1"/>
  <c r="CP51" i="2"/>
  <c r="CR52" i="8"/>
  <c r="CQ57" i="8"/>
  <c r="CQ58" i="8" s="1"/>
  <c r="CQ31" i="8" s="1"/>
  <c r="CN57" i="26"/>
  <c r="CN58" i="26" s="1"/>
  <c r="CO51" i="26"/>
  <c r="CO29" i="26" s="1"/>
  <c r="CS57" i="21"/>
  <c r="CS58" i="21" s="1"/>
  <c r="CS31" i="21" s="1"/>
  <c r="CT51" i="21"/>
  <c r="DD51" i="24"/>
  <c r="CQ51" i="1"/>
  <c r="CQ29" i="1" s="1"/>
  <c r="CP57" i="1"/>
  <c r="CP58" i="1" s="1"/>
  <c r="CO52" i="24"/>
  <c r="CO29" i="24" s="1"/>
  <c r="CN57" i="24"/>
  <c r="CN58" i="24" s="1"/>
  <c r="BO86" i="23"/>
  <c r="BO87" i="23" s="1"/>
  <c r="BW85" i="21"/>
  <c r="BW86" i="21" s="1"/>
  <c r="BU86" i="9"/>
  <c r="BU87" i="9" s="1"/>
  <c r="BD26" i="1" l="1"/>
  <c r="BD41" i="1"/>
  <c r="BD30" i="1"/>
  <c r="BE13" i="1" s="1"/>
  <c r="BE14" i="1" s="1"/>
  <c r="BE17" i="1" s="1"/>
  <c r="EP59" i="1"/>
  <c r="EO60" i="1"/>
  <c r="BD18" i="11"/>
  <c r="BE19" i="23"/>
  <c r="BF19" i="23" s="1"/>
  <c r="BG19" i="23" s="1"/>
  <c r="BH19" i="23" s="1"/>
  <c r="BI19" i="23" s="1"/>
  <c r="BD19" i="9"/>
  <c r="BI30" i="23"/>
  <c r="BJ13" i="23" s="1"/>
  <c r="BJ14" i="23" s="1"/>
  <c r="BJ17" i="23" s="1"/>
  <c r="BE18" i="23"/>
  <c r="BF18" i="23" s="1"/>
  <c r="BG18" i="23" s="1"/>
  <c r="BH18" i="23" s="1"/>
  <c r="BI18" i="23" s="1"/>
  <c r="AX18" i="22"/>
  <c r="AX19" i="22"/>
  <c r="AK42" i="21"/>
  <c r="BF18" i="21"/>
  <c r="BF19" i="21"/>
  <c r="AL28" i="21"/>
  <c r="AM28" i="21" s="1"/>
  <c r="BF13" i="11"/>
  <c r="BF14" i="11" s="1"/>
  <c r="BF17" i="11" s="1"/>
  <c r="BF30" i="11" s="1"/>
  <c r="AS13" i="12"/>
  <c r="AS14" i="12" s="1"/>
  <c r="AS17" i="12" s="1"/>
  <c r="AS30" i="12" s="1"/>
  <c r="AT13" i="12" s="1"/>
  <c r="AT14" i="12" s="1"/>
  <c r="AT17" i="12" s="1"/>
  <c r="AT30" i="12" s="1"/>
  <c r="AU13" i="12" s="1"/>
  <c r="AU14" i="12" s="1"/>
  <c r="AU17" i="12" s="1"/>
  <c r="AU30" i="12" s="1"/>
  <c r="AV13" i="12" s="1"/>
  <c r="AV14" i="12" s="1"/>
  <c r="AV17" i="12" s="1"/>
  <c r="AV30" i="12" s="1"/>
  <c r="BG13" i="21"/>
  <c r="BG14" i="21" s="1"/>
  <c r="BG17" i="21" s="1"/>
  <c r="BN25" i="22"/>
  <c r="BN10" i="22"/>
  <c r="BN12" i="22" s="1"/>
  <c r="AY13" i="22"/>
  <c r="AY14" i="22" s="1"/>
  <c r="AY17" i="22" s="1"/>
  <c r="AY30" i="22" s="1"/>
  <c r="AN86" i="9"/>
  <c r="AN87" i="9" s="1"/>
  <c r="AO85" i="9"/>
  <c r="AQ28" i="22"/>
  <c r="AP36" i="22"/>
  <c r="AP42" i="22" s="1"/>
  <c r="AP85" i="22" s="1"/>
  <c r="BI83" i="23"/>
  <c r="BH84" i="23"/>
  <c r="BI83" i="9"/>
  <c r="BH84" i="9"/>
  <c r="BM17" i="16"/>
  <c r="BN7" i="25" s="1"/>
  <c r="AW13" i="2"/>
  <c r="AW14" i="2" s="1"/>
  <c r="AW17" i="2" s="1"/>
  <c r="AW30" i="2" s="1"/>
  <c r="AX13" i="2" s="1"/>
  <c r="AX14" i="2" s="1"/>
  <c r="AX17" i="2" s="1"/>
  <c r="AX30" i="2" s="1"/>
  <c r="AY13" i="2" s="1"/>
  <c r="AY14" i="2" s="1"/>
  <c r="AY17" i="2" s="1"/>
  <c r="AY30" i="2" s="1"/>
  <c r="BE18" i="11"/>
  <c r="BJ83" i="23"/>
  <c r="BJ83" i="9"/>
  <c r="AL36" i="12"/>
  <c r="AL42" i="12" s="1"/>
  <c r="AM28" i="12"/>
  <c r="BM14" i="16"/>
  <c r="BN7" i="9" s="1"/>
  <c r="AV19" i="2"/>
  <c r="AV18" i="2"/>
  <c r="BI83" i="22"/>
  <c r="BH84" i="22"/>
  <c r="BD18" i="9"/>
  <c r="BD30" i="9"/>
  <c r="BI82" i="21"/>
  <c r="BH83" i="21"/>
  <c r="BD19" i="11"/>
  <c r="BE19" i="11" s="1"/>
  <c r="BJ17" i="16"/>
  <c r="BK7" i="25" s="1"/>
  <c r="BJ10" i="16"/>
  <c r="BK7" i="2" s="1"/>
  <c r="BJ13" i="16"/>
  <c r="BK7" i="23" s="1"/>
  <c r="BJ16" i="16"/>
  <c r="BK7" i="11" s="1"/>
  <c r="BJ19" i="16"/>
  <c r="BK7" i="26" s="1"/>
  <c r="BJ8" i="16"/>
  <c r="BK7" i="1" s="1"/>
  <c r="BJ9" i="16"/>
  <c r="BK7" i="21" s="1"/>
  <c r="BJ12" i="16"/>
  <c r="BK7" i="8" s="1"/>
  <c r="BJ15" i="16"/>
  <c r="BK7" i="24" s="1"/>
  <c r="BJ18" i="16"/>
  <c r="BK7" i="12" s="1"/>
  <c r="BJ11" i="16"/>
  <c r="BK7" i="22" s="1"/>
  <c r="BJ14" i="16"/>
  <c r="BK7" i="9" s="1"/>
  <c r="BK12" i="16"/>
  <c r="BL7" i="8" s="1"/>
  <c r="BK15" i="16"/>
  <c r="BL7" i="24" s="1"/>
  <c r="BK18" i="16"/>
  <c r="BL7" i="12" s="1"/>
  <c r="BK10" i="16"/>
  <c r="BL7" i="2" s="1"/>
  <c r="BK19" i="16"/>
  <c r="BL7" i="26" s="1"/>
  <c r="BK13" i="16"/>
  <c r="BL7" i="23" s="1"/>
  <c r="BK16" i="16"/>
  <c r="BL7" i="11" s="1"/>
  <c r="BK8" i="16"/>
  <c r="BL7" i="1" s="1"/>
  <c r="BK11" i="16"/>
  <c r="BL7" i="22" s="1"/>
  <c r="BK14" i="16"/>
  <c r="BL7" i="9" s="1"/>
  <c r="BK17" i="16"/>
  <c r="BL7" i="25" s="1"/>
  <c r="BK9" i="16"/>
  <c r="BL7" i="21" s="1"/>
  <c r="BL19" i="16"/>
  <c r="BM7" i="26" s="1"/>
  <c r="BL8" i="16"/>
  <c r="BM7" i="1" s="1"/>
  <c r="BL11" i="16"/>
  <c r="BM7" i="22" s="1"/>
  <c r="BM10" i="22" s="1"/>
  <c r="BM12" i="22" s="1"/>
  <c r="BL14" i="16"/>
  <c r="BM7" i="9" s="1"/>
  <c r="BL17" i="16"/>
  <c r="BM7" i="25" s="1"/>
  <c r="BM10" i="25" s="1"/>
  <c r="BM12" i="25" s="1"/>
  <c r="BL9" i="16"/>
  <c r="BM7" i="21" s="1"/>
  <c r="BL12" i="16"/>
  <c r="BM7" i="8" s="1"/>
  <c r="BL15" i="16"/>
  <c r="BM7" i="24" s="1"/>
  <c r="BM10" i="24" s="1"/>
  <c r="BM12" i="24" s="1"/>
  <c r="BL18" i="16"/>
  <c r="BM7" i="12" s="1"/>
  <c r="BL10" i="16"/>
  <c r="BM7" i="2" s="1"/>
  <c r="BM10" i="2" s="1"/>
  <c r="BM12" i="2" s="1"/>
  <c r="BL13" i="16"/>
  <c r="BM7" i="23" s="1"/>
  <c r="BM10" i="23" s="1"/>
  <c r="BM12" i="23" s="1"/>
  <c r="BL16" i="16"/>
  <c r="BM7" i="11" s="1"/>
  <c r="BM10" i="11" s="1"/>
  <c r="BM12" i="11" s="1"/>
  <c r="BJ83" i="22"/>
  <c r="BJ82" i="21"/>
  <c r="BI83" i="26"/>
  <c r="BH84" i="26"/>
  <c r="BM8" i="16"/>
  <c r="BN7" i="1" s="1"/>
  <c r="BE13" i="8"/>
  <c r="BE14" i="8" s="1"/>
  <c r="BE17" i="8" s="1"/>
  <c r="BE30" i="8" s="1"/>
  <c r="AN28" i="2"/>
  <c r="AM36" i="2"/>
  <c r="AM42" i="2" s="1"/>
  <c r="AN85" i="8"/>
  <c r="BJ83" i="26"/>
  <c r="BM19" i="16"/>
  <c r="BN7" i="26" s="1"/>
  <c r="AO36" i="8"/>
  <c r="AO42" i="8" s="1"/>
  <c r="AP28" i="8"/>
  <c r="AL36" i="26"/>
  <c r="AL42" i="26" s="1"/>
  <c r="AM28" i="26"/>
  <c r="BD13" i="25"/>
  <c r="BD14" i="25" s="1"/>
  <c r="BD17" i="25" s="1"/>
  <c r="BD18" i="25" s="1"/>
  <c r="BM16" i="16"/>
  <c r="BN7" i="11" s="1"/>
  <c r="AP36" i="9"/>
  <c r="AP42" i="9" s="1"/>
  <c r="AP85" i="9" s="1"/>
  <c r="AQ28" i="9"/>
  <c r="BJ83" i="8"/>
  <c r="BI83" i="11"/>
  <c r="BH84" i="11"/>
  <c r="BM13" i="16"/>
  <c r="BN7" i="23" s="1"/>
  <c r="BI83" i="12"/>
  <c r="BH84" i="12"/>
  <c r="BI83" i="25"/>
  <c r="BH84" i="25"/>
  <c r="BJ83" i="11"/>
  <c r="AK13" i="24"/>
  <c r="AK14" i="24" s="1"/>
  <c r="AK17" i="24" s="1"/>
  <c r="AK28" i="24" s="1"/>
  <c r="BM10" i="16"/>
  <c r="BN7" i="2" s="1"/>
  <c r="AQ36" i="25"/>
  <c r="AQ42" i="25" s="1"/>
  <c r="AR28" i="25"/>
  <c r="BI83" i="8"/>
  <c r="BH84" i="8"/>
  <c r="BJ83" i="12"/>
  <c r="BI83" i="24"/>
  <c r="BH84" i="24"/>
  <c r="BI83" i="2"/>
  <c r="BH84" i="2"/>
  <c r="BJ83" i="25"/>
  <c r="AP36" i="11"/>
  <c r="AP42" i="11" s="1"/>
  <c r="AQ28" i="11"/>
  <c r="AP85" i="25"/>
  <c r="AP86" i="25" s="1"/>
  <c r="AP87" i="25" s="1"/>
  <c r="AM36" i="23"/>
  <c r="AM42" i="23" s="1"/>
  <c r="AN28" i="23"/>
  <c r="BM18" i="16"/>
  <c r="BN7" i="12" s="1"/>
  <c r="BJ83" i="24"/>
  <c r="BJ83" i="2"/>
  <c r="BM15" i="16"/>
  <c r="BN7" i="24" s="1"/>
  <c r="BB13" i="26"/>
  <c r="BB14" i="26" s="1"/>
  <c r="BB17" i="26" s="1"/>
  <c r="BB18" i="26" s="1"/>
  <c r="AO85" i="11"/>
  <c r="AN86" i="11"/>
  <c r="AN87" i="11" s="1"/>
  <c r="BM12" i="16"/>
  <c r="BN7" i="8" s="1"/>
  <c r="AO85" i="22"/>
  <c r="AN86" i="22"/>
  <c r="AN87" i="22" s="1"/>
  <c r="AR19" i="12"/>
  <c r="AR18" i="12"/>
  <c r="BM9" i="16"/>
  <c r="BN7" i="21" s="1"/>
  <c r="AP36" i="1"/>
  <c r="AP42" i="1" s="1"/>
  <c r="AP85" i="1" s="1"/>
  <c r="AP86" i="1" s="1"/>
  <c r="AP87" i="1" s="1"/>
  <c r="AQ28" i="1"/>
  <c r="CQ82" i="22"/>
  <c r="CQ82" i="25"/>
  <c r="CS81" i="21"/>
  <c r="CQ82" i="11"/>
  <c r="CQ81" i="23"/>
  <c r="CR81" i="23" s="1"/>
  <c r="CQ80" i="23"/>
  <c r="CR80" i="23" s="1"/>
  <c r="CQ82" i="8"/>
  <c r="CQ81" i="1"/>
  <c r="CR81" i="1" s="1"/>
  <c r="CQ80" i="1"/>
  <c r="CR80" i="1" s="1"/>
  <c r="CO82" i="2"/>
  <c r="CO81" i="26"/>
  <c r="CP81" i="26" s="1"/>
  <c r="CO80" i="26"/>
  <c r="CP80" i="26" s="1"/>
  <c r="CO81" i="9"/>
  <c r="CP81" i="9" s="1"/>
  <c r="CO80" i="9"/>
  <c r="CP80" i="9" s="1"/>
  <c r="CO81" i="24"/>
  <c r="CP81" i="24" s="1"/>
  <c r="CO80" i="24"/>
  <c r="CP80" i="24" s="1"/>
  <c r="CO81" i="12"/>
  <c r="CP81" i="12" s="1"/>
  <c r="CO80" i="12"/>
  <c r="CP80" i="12" s="1"/>
  <c r="BO4" i="22"/>
  <c r="BO4" i="26"/>
  <c r="BO4" i="12"/>
  <c r="BO4" i="25"/>
  <c r="BO4" i="11"/>
  <c r="BO4" i="24"/>
  <c r="BO4" i="9"/>
  <c r="BO4" i="23"/>
  <c r="BO4" i="8"/>
  <c r="BO4" i="2"/>
  <c r="BO4" i="1"/>
  <c r="BO4" i="21"/>
  <c r="BO4" i="16"/>
  <c r="CQ57" i="1"/>
  <c r="CQ58" i="1" s="1"/>
  <c r="CQ31" i="1" s="1"/>
  <c r="CR51" i="1"/>
  <c r="CS51" i="25"/>
  <c r="CS29" i="25" s="1"/>
  <c r="CR57" i="25"/>
  <c r="CR58" i="25" s="1"/>
  <c r="CR31" i="25" s="1"/>
  <c r="CS51" i="22"/>
  <c r="CS29" i="22" s="1"/>
  <c r="CR57" i="22"/>
  <c r="CR58" i="22" s="1"/>
  <c r="CR31" i="22" s="1"/>
  <c r="CP51" i="9"/>
  <c r="CO57" i="9"/>
  <c r="CO58" i="9" s="1"/>
  <c r="CO31" i="9" s="1"/>
  <c r="DE51" i="8"/>
  <c r="CP52" i="24"/>
  <c r="CO57" i="24"/>
  <c r="CO58" i="24" s="1"/>
  <c r="CO31" i="24" s="1"/>
  <c r="DE51" i="24"/>
  <c r="CS52" i="8"/>
  <c r="CS29" i="8" s="1"/>
  <c r="CR57" i="8"/>
  <c r="CR58" i="8" s="1"/>
  <c r="CR31" i="8" s="1"/>
  <c r="CR57" i="11"/>
  <c r="CR58" i="11" s="1"/>
  <c r="CR31" i="11" s="1"/>
  <c r="CS51" i="11"/>
  <c r="CS29" i="11" s="1"/>
  <c r="CQ57" i="23"/>
  <c r="CQ58" i="23" s="1"/>
  <c r="CQ31" i="23" s="1"/>
  <c r="CR51" i="23"/>
  <c r="CT57" i="21"/>
  <c r="CT58" i="21" s="1"/>
  <c r="CT31" i="21" s="1"/>
  <c r="CU51" i="21"/>
  <c r="CP51" i="26"/>
  <c r="CO57" i="26"/>
  <c r="CO58" i="26" s="1"/>
  <c r="CO31" i="26" s="1"/>
  <c r="CP57" i="2"/>
  <c r="CP58" i="2" s="1"/>
  <c r="CQ51" i="2"/>
  <c r="CQ29" i="2" s="1"/>
  <c r="CT51" i="12"/>
  <c r="CP52" i="12"/>
  <c r="CO57" i="12"/>
  <c r="CO58" i="12" s="1"/>
  <c r="CO31" i="12" s="1"/>
  <c r="BW86" i="22"/>
  <c r="BW87" i="22" s="1"/>
  <c r="BW86" i="11"/>
  <c r="BW87" i="11" s="1"/>
  <c r="BE25" i="1" l="1"/>
  <c r="BE30" i="1" s="1"/>
  <c r="BF13" i="1" s="1"/>
  <c r="BF14" i="1" s="1"/>
  <c r="BF17" i="1" s="1"/>
  <c r="BF30" i="1" s="1"/>
  <c r="BG13" i="1" s="1"/>
  <c r="BG14" i="1" s="1"/>
  <c r="BG17" i="1" s="1"/>
  <c r="BG30" i="1" s="1"/>
  <c r="BH13" i="1" s="1"/>
  <c r="BH14" i="1" s="1"/>
  <c r="BH17" i="1" s="1"/>
  <c r="BH30" i="1" s="1"/>
  <c r="BI13" i="1" s="1"/>
  <c r="BI14" i="1" s="1"/>
  <c r="BI17" i="1" s="1"/>
  <c r="BI30" i="1" s="1"/>
  <c r="BJ13" i="1" s="1"/>
  <c r="BJ14" i="1" s="1"/>
  <c r="BJ17" i="1" s="1"/>
  <c r="BJ30" i="1" s="1"/>
  <c r="BK13" i="1" s="1"/>
  <c r="BE18" i="1"/>
  <c r="AS18" i="12"/>
  <c r="EQ59" i="1"/>
  <c r="EP60" i="1"/>
  <c r="AK18" i="24"/>
  <c r="BG19" i="21"/>
  <c r="AL36" i="21"/>
  <c r="AL42" i="21" s="1"/>
  <c r="AW18" i="2"/>
  <c r="AW19" i="2"/>
  <c r="AX19" i="2" s="1"/>
  <c r="AY19" i="2" s="1"/>
  <c r="BF18" i="11"/>
  <c r="AK19" i="24"/>
  <c r="AK30" i="24"/>
  <c r="AL13" i="24" s="1"/>
  <c r="AL14" i="24" s="1"/>
  <c r="AL17" i="24" s="1"/>
  <c r="BB19" i="26"/>
  <c r="AS19" i="12"/>
  <c r="AQ85" i="25"/>
  <c r="AR85" i="25" s="1"/>
  <c r="AS85" i="25" s="1"/>
  <c r="BD19" i="25"/>
  <c r="BD30" i="25"/>
  <c r="BE13" i="25" s="1"/>
  <c r="BE14" i="25" s="1"/>
  <c r="BE17" i="25" s="1"/>
  <c r="BE18" i="25" s="1"/>
  <c r="BF19" i="11"/>
  <c r="BJ18" i="23"/>
  <c r="BE18" i="8"/>
  <c r="AY18" i="22"/>
  <c r="BG18" i="21"/>
  <c r="AZ13" i="22"/>
  <c r="AZ14" i="22" s="1"/>
  <c r="AZ17" i="22" s="1"/>
  <c r="AZ13" i="2"/>
  <c r="AZ14" i="2" s="1"/>
  <c r="AZ17" i="2" s="1"/>
  <c r="AZ30" i="2" s="1"/>
  <c r="BA13" i="2" s="1"/>
  <c r="BA14" i="2" s="1"/>
  <c r="BA17" i="2" s="1"/>
  <c r="BA30" i="2" s="1"/>
  <c r="BB13" i="2" s="1"/>
  <c r="BB14" i="2" s="1"/>
  <c r="BB17" i="2" s="1"/>
  <c r="BB30" i="2" s="1"/>
  <c r="BF13" i="8"/>
  <c r="BF14" i="8" s="1"/>
  <c r="BF17" i="8" s="1"/>
  <c r="BF30" i="8" s="1"/>
  <c r="AW13" i="12"/>
  <c r="AW14" i="12" s="1"/>
  <c r="AW17" i="12" s="1"/>
  <c r="AW30" i="12" s="1"/>
  <c r="AX13" i="12" s="1"/>
  <c r="AX14" i="12" s="1"/>
  <c r="AX17" i="12" s="1"/>
  <c r="AX30" i="12" s="1"/>
  <c r="AY13" i="12" s="1"/>
  <c r="AY14" i="12" s="1"/>
  <c r="AY17" i="12" s="1"/>
  <c r="AY30" i="12" s="1"/>
  <c r="BG13" i="11"/>
  <c r="BG14" i="11" s="1"/>
  <c r="BG17" i="11" s="1"/>
  <c r="BG30" i="11" s="1"/>
  <c r="AP86" i="9"/>
  <c r="AP87" i="9" s="1"/>
  <c r="AQ85" i="9"/>
  <c r="AR85" i="9" s="1"/>
  <c r="AS85" i="9" s="1"/>
  <c r="BK83" i="24"/>
  <c r="BL83" i="24" s="1"/>
  <c r="BJ84" i="24"/>
  <c r="BN25" i="23"/>
  <c r="BN10" i="23"/>
  <c r="BN12" i="23" s="1"/>
  <c r="BM10" i="9"/>
  <c r="BM12" i="9" s="1"/>
  <c r="BL25" i="2"/>
  <c r="BL10" i="2"/>
  <c r="BL12" i="2" s="1"/>
  <c r="BK25" i="11"/>
  <c r="BK10" i="11"/>
  <c r="BK12" i="11" s="1"/>
  <c r="AX18" i="2"/>
  <c r="AY18" i="2" s="1"/>
  <c r="BN25" i="8"/>
  <c r="BN10" i="8"/>
  <c r="BN12" i="8" s="1"/>
  <c r="AM36" i="26"/>
  <c r="AM42" i="26" s="1"/>
  <c r="AN28" i="26"/>
  <c r="AN36" i="2"/>
  <c r="AN42" i="2" s="1"/>
  <c r="AO28" i="2"/>
  <c r="BL25" i="12"/>
  <c r="BL10" i="12"/>
  <c r="BL12" i="12" s="1"/>
  <c r="BK25" i="23"/>
  <c r="BK10" i="23"/>
  <c r="BK12" i="23" s="1"/>
  <c r="BN25" i="25"/>
  <c r="BN35" i="25"/>
  <c r="BN39" i="25" s="1"/>
  <c r="BO39" i="25" s="1"/>
  <c r="BP39" i="25" s="1"/>
  <c r="BQ39" i="25" s="1"/>
  <c r="BN10" i="25"/>
  <c r="BN12" i="25" s="1"/>
  <c r="AP86" i="22"/>
  <c r="AP87" i="22" s="1"/>
  <c r="AQ85" i="22"/>
  <c r="AR85" i="22" s="1"/>
  <c r="AS85" i="22" s="1"/>
  <c r="BN25" i="2"/>
  <c r="BN10" i="2"/>
  <c r="BN12" i="2" s="1"/>
  <c r="BJ30" i="23"/>
  <c r="AK36" i="24"/>
  <c r="AK42" i="24" s="1"/>
  <c r="BK83" i="22"/>
  <c r="BL83" i="22" s="1"/>
  <c r="BJ84" i="22"/>
  <c r="BM10" i="1"/>
  <c r="BM12" i="1" s="1"/>
  <c r="BL25" i="24"/>
  <c r="BL10" i="24"/>
  <c r="BL12" i="24" s="1"/>
  <c r="BK25" i="2"/>
  <c r="BK10" i="2"/>
  <c r="BK12" i="2" s="1"/>
  <c r="BN25" i="9"/>
  <c r="BN35" i="9"/>
  <c r="BN39" i="9" s="1"/>
  <c r="BO39" i="9" s="1"/>
  <c r="BP39" i="9" s="1"/>
  <c r="BQ39" i="9" s="1"/>
  <c r="BN10" i="9"/>
  <c r="BN12" i="9" s="1"/>
  <c r="BK83" i="11"/>
  <c r="BL83" i="11" s="1"/>
  <c r="BJ84" i="11"/>
  <c r="AP36" i="8"/>
  <c r="AP42" i="8" s="1"/>
  <c r="AP85" i="8" s="1"/>
  <c r="AQ28" i="8"/>
  <c r="BM10" i="26"/>
  <c r="BM12" i="26" s="1"/>
  <c r="BL25" i="8"/>
  <c r="BL10" i="8"/>
  <c r="BL12" i="8" s="1"/>
  <c r="BK25" i="25"/>
  <c r="BK10" i="25"/>
  <c r="BK12" i="25" s="1"/>
  <c r="AM36" i="12"/>
  <c r="AM42" i="12" s="1"/>
  <c r="AN28" i="12"/>
  <c r="BN25" i="12"/>
  <c r="BN35" i="12"/>
  <c r="BN39" i="12" s="1"/>
  <c r="BO39" i="12" s="1"/>
  <c r="BP39" i="12" s="1"/>
  <c r="BQ39" i="12" s="1"/>
  <c r="BR39" i="12" s="1"/>
  <c r="BS39" i="12" s="1"/>
  <c r="BT39" i="12" s="1"/>
  <c r="BU39" i="12" s="1"/>
  <c r="BV39" i="12" s="1"/>
  <c r="BN10" i="12"/>
  <c r="BN12" i="12" s="1"/>
  <c r="BK83" i="8"/>
  <c r="BL83" i="8" s="1"/>
  <c r="BJ84" i="8"/>
  <c r="AM36" i="21"/>
  <c r="AM42" i="21" s="1"/>
  <c r="AN28" i="21"/>
  <c r="BL25" i="21"/>
  <c r="BL10" i="21"/>
  <c r="BL12" i="21" s="1"/>
  <c r="BK25" i="9"/>
  <c r="BK10" i="9"/>
  <c r="BK12" i="9" s="1"/>
  <c r="BG30" i="21"/>
  <c r="AN36" i="23"/>
  <c r="AN42" i="23" s="1"/>
  <c r="AO28" i="23"/>
  <c r="BL25" i="25"/>
  <c r="BL10" i="25"/>
  <c r="BL12" i="25" s="1"/>
  <c r="BK25" i="22"/>
  <c r="BK10" i="22"/>
  <c r="BK12" i="22" s="1"/>
  <c r="BK83" i="9"/>
  <c r="BL83" i="9" s="1"/>
  <c r="BJ84" i="9"/>
  <c r="BB30" i="26"/>
  <c r="BN25" i="26"/>
  <c r="BN35" i="26"/>
  <c r="BN39" i="26" s="1"/>
  <c r="BO39" i="26" s="1"/>
  <c r="BP39" i="26" s="1"/>
  <c r="BQ39" i="26" s="1"/>
  <c r="BR39" i="26" s="1"/>
  <c r="BS39" i="26" s="1"/>
  <c r="BT39" i="26" s="1"/>
  <c r="BU39" i="26" s="1"/>
  <c r="BV39" i="26" s="1"/>
  <c r="BN10" i="26"/>
  <c r="BN12" i="26" s="1"/>
  <c r="BL25" i="9"/>
  <c r="BL10" i="9"/>
  <c r="BL12" i="9" s="1"/>
  <c r="BK25" i="12"/>
  <c r="BK10" i="12"/>
  <c r="BK12" i="12" s="1"/>
  <c r="BK83" i="12"/>
  <c r="BL83" i="12" s="1"/>
  <c r="BJ84" i="12"/>
  <c r="BN25" i="21"/>
  <c r="BN35" i="21"/>
  <c r="BN39" i="21" s="1"/>
  <c r="BO39" i="21" s="1"/>
  <c r="BP39" i="21" s="1"/>
  <c r="BQ39" i="21" s="1"/>
  <c r="BN10" i="21"/>
  <c r="BN12" i="21" s="1"/>
  <c r="AQ86" i="25"/>
  <c r="AQ87" i="25" s="1"/>
  <c r="BK83" i="26"/>
  <c r="BL83" i="26" s="1"/>
  <c r="BJ84" i="26"/>
  <c r="BE19" i="8"/>
  <c r="BM10" i="12"/>
  <c r="BM12" i="12" s="1"/>
  <c r="BL25" i="22"/>
  <c r="BL10" i="22"/>
  <c r="BL12" i="22" s="1"/>
  <c r="BK25" i="24"/>
  <c r="BK10" i="24"/>
  <c r="BK12" i="24" s="1"/>
  <c r="AY19" i="22"/>
  <c r="BK83" i="23"/>
  <c r="BL83" i="23" s="1"/>
  <c r="BJ84" i="23"/>
  <c r="AQ36" i="22"/>
  <c r="AQ42" i="22" s="1"/>
  <c r="AR28" i="22"/>
  <c r="AQ36" i="1"/>
  <c r="AQ42" i="1" s="1"/>
  <c r="AQ85" i="1" s="1"/>
  <c r="AR85" i="1" s="1"/>
  <c r="AS85" i="1" s="1"/>
  <c r="AR28" i="1"/>
  <c r="AT18" i="12"/>
  <c r="AU18" i="12" s="1"/>
  <c r="AV18" i="12" s="1"/>
  <c r="BN25" i="24"/>
  <c r="BN35" i="24"/>
  <c r="BN39" i="24" s="1"/>
  <c r="BO39" i="24" s="1"/>
  <c r="BP39" i="24" s="1"/>
  <c r="BQ39" i="24" s="1"/>
  <c r="BN10" i="24"/>
  <c r="BN12" i="24" s="1"/>
  <c r="AQ36" i="9"/>
  <c r="AQ42" i="9" s="1"/>
  <c r="AR28" i="9"/>
  <c r="BN25" i="1"/>
  <c r="BN35" i="1"/>
  <c r="BN39" i="1" s="1"/>
  <c r="BO39" i="1" s="1"/>
  <c r="BP39" i="1" s="1"/>
  <c r="BQ39" i="1" s="1"/>
  <c r="BN10" i="1"/>
  <c r="BN12" i="1" s="1"/>
  <c r="BL10" i="1"/>
  <c r="BL12" i="1" s="1"/>
  <c r="BK25" i="8"/>
  <c r="BK10" i="8"/>
  <c r="BK12" i="8" s="1"/>
  <c r="BE13" i="9"/>
  <c r="BE14" i="9" s="1"/>
  <c r="BE17" i="9" s="1"/>
  <c r="BE30" i="9" s="1"/>
  <c r="AT19" i="12"/>
  <c r="AU19" i="12" s="1"/>
  <c r="AV19" i="12" s="1"/>
  <c r="AW19" i="12" s="1"/>
  <c r="AP85" i="11"/>
  <c r="AQ36" i="11"/>
  <c r="AQ42" i="11" s="1"/>
  <c r="AR28" i="11"/>
  <c r="AR36" i="25"/>
  <c r="AR42" i="25" s="1"/>
  <c r="AS28" i="25"/>
  <c r="BJ19" i="23"/>
  <c r="BM10" i="8"/>
  <c r="BM12" i="8" s="1"/>
  <c r="BL25" i="11"/>
  <c r="BL10" i="11"/>
  <c r="BL12" i="11" s="1"/>
  <c r="BK25" i="21"/>
  <c r="BK10" i="21"/>
  <c r="BK12" i="21" s="1"/>
  <c r="BK83" i="2"/>
  <c r="BL83" i="2" s="1"/>
  <c r="BJ84" i="2"/>
  <c r="BN25" i="11"/>
  <c r="BN35" i="11"/>
  <c r="BN39" i="11" s="1"/>
  <c r="BO39" i="11" s="1"/>
  <c r="BP39" i="11" s="1"/>
  <c r="BQ39" i="11" s="1"/>
  <c r="BN10" i="11"/>
  <c r="BN12" i="11" s="1"/>
  <c r="BM10" i="21"/>
  <c r="BM12" i="21" s="1"/>
  <c r="BL25" i="23"/>
  <c r="BL10" i="23"/>
  <c r="BL12" i="23" s="1"/>
  <c r="BK10" i="1"/>
  <c r="BK12" i="1" s="1"/>
  <c r="BK83" i="25"/>
  <c r="BL83" i="25" s="1"/>
  <c r="BJ84" i="25"/>
  <c r="AO85" i="8"/>
  <c r="AN86" i="8"/>
  <c r="AN87" i="8" s="1"/>
  <c r="BK82" i="21"/>
  <c r="BL82" i="21" s="1"/>
  <c r="BJ83" i="21"/>
  <c r="BL25" i="26"/>
  <c r="BL10" i="26"/>
  <c r="BL12" i="26" s="1"/>
  <c r="BK25" i="26"/>
  <c r="BK10" i="26"/>
  <c r="BK12" i="26" s="1"/>
  <c r="CS81" i="8"/>
  <c r="CT81" i="8" s="1"/>
  <c r="CU81" i="8" s="1"/>
  <c r="CV81" i="8" s="1"/>
  <c r="CW81" i="8" s="1"/>
  <c r="CQ81" i="2"/>
  <c r="CR81" i="2" s="1"/>
  <c r="CS80" i="22"/>
  <c r="CT80" i="22" s="1"/>
  <c r="CU80" i="22" s="1"/>
  <c r="CV80" i="22" s="1"/>
  <c r="CW80" i="22" s="1"/>
  <c r="DF51" i="24"/>
  <c r="CS81" i="22"/>
  <c r="CT81" i="22" s="1"/>
  <c r="CU81" i="22" s="1"/>
  <c r="CV81" i="22" s="1"/>
  <c r="CW81" i="22" s="1"/>
  <c r="CS80" i="11"/>
  <c r="CT80" i="11" s="1"/>
  <c r="CU80" i="11" s="1"/>
  <c r="CV80" i="11" s="1"/>
  <c r="CW80" i="11" s="1"/>
  <c r="CS81" i="11"/>
  <c r="CT81" i="11" s="1"/>
  <c r="CU81" i="11" s="1"/>
  <c r="CV81" i="11" s="1"/>
  <c r="CW81" i="11" s="1"/>
  <c r="CS81" i="25"/>
  <c r="CT81" i="25" s="1"/>
  <c r="CU81" i="25" s="1"/>
  <c r="CV81" i="25" s="1"/>
  <c r="CW81" i="25" s="1"/>
  <c r="CS80" i="25"/>
  <c r="CT80" i="25" s="1"/>
  <c r="CU80" i="25" s="1"/>
  <c r="CV80" i="25" s="1"/>
  <c r="CW80" i="25" s="1"/>
  <c r="CS80" i="8"/>
  <c r="CT80" i="8" s="1"/>
  <c r="CU80" i="8" s="1"/>
  <c r="CV80" i="8" s="1"/>
  <c r="CW80" i="8" s="1"/>
  <c r="CO82" i="12"/>
  <c r="CO82" i="9"/>
  <c r="CO82" i="26"/>
  <c r="CQ80" i="2"/>
  <c r="CR80" i="2" s="1"/>
  <c r="CQ82" i="1"/>
  <c r="CQ82" i="23"/>
  <c r="CO82" i="24"/>
  <c r="BP4" i="22"/>
  <c r="BP4" i="26"/>
  <c r="BP4" i="12"/>
  <c r="BP4" i="25"/>
  <c r="BP4" i="11"/>
  <c r="BP4" i="24"/>
  <c r="BP4" i="9"/>
  <c r="BP4" i="23"/>
  <c r="BP4" i="8"/>
  <c r="BP4" i="2"/>
  <c r="BP4" i="21"/>
  <c r="BP4" i="1"/>
  <c r="BP4" i="16"/>
  <c r="CQ52" i="12"/>
  <c r="CQ29" i="12" s="1"/>
  <c r="CP57" i="12"/>
  <c r="CP58" i="12" s="1"/>
  <c r="CT52" i="8"/>
  <c r="CS57" i="8"/>
  <c r="CS58" i="8" s="1"/>
  <c r="CS31" i="8" s="1"/>
  <c r="CQ52" i="24"/>
  <c r="CQ29" i="24" s="1"/>
  <c r="CP57" i="24"/>
  <c r="CP58" i="24" s="1"/>
  <c r="CQ51" i="9"/>
  <c r="CQ29" i="9" s="1"/>
  <c r="CP57" i="9"/>
  <c r="CP58" i="9" s="1"/>
  <c r="CS57" i="11"/>
  <c r="CS58" i="11" s="1"/>
  <c r="CS31" i="11" s="1"/>
  <c r="CT51" i="11"/>
  <c r="DF51" i="8"/>
  <c r="CS57" i="25"/>
  <c r="CS58" i="25" s="1"/>
  <c r="CS31" i="25" s="1"/>
  <c r="CT51" i="25"/>
  <c r="CU51" i="12"/>
  <c r="CQ51" i="26"/>
  <c r="CQ29" i="26" s="1"/>
  <c r="CQ81" i="26" s="1"/>
  <c r="CR81" i="26" s="1"/>
  <c r="CP57" i="26"/>
  <c r="CP58" i="26" s="1"/>
  <c r="DG51" i="24"/>
  <c r="CS51" i="1"/>
  <c r="CS29" i="1" s="1"/>
  <c r="CR57" i="1"/>
  <c r="CR58" i="1" s="1"/>
  <c r="CR31" i="1" s="1"/>
  <c r="CQ57" i="2"/>
  <c r="CQ58" i="2" s="1"/>
  <c r="CQ31" i="2" s="1"/>
  <c r="CR51" i="2"/>
  <c r="CV51" i="21"/>
  <c r="CU57" i="21"/>
  <c r="CU58" i="21" s="1"/>
  <c r="CS51" i="23"/>
  <c r="CS29" i="23" s="1"/>
  <c r="CR57" i="23"/>
  <c r="CR58" i="23" s="1"/>
  <c r="CR31" i="23" s="1"/>
  <c r="CT51" i="22"/>
  <c r="CS57" i="22"/>
  <c r="CS58" i="22" s="1"/>
  <c r="CS31" i="22" s="1"/>
  <c r="BO86" i="8"/>
  <c r="BO87" i="8" s="1"/>
  <c r="BL86" i="12"/>
  <c r="BL87" i="12" s="1"/>
  <c r="BW86" i="9"/>
  <c r="BW87" i="9" s="1"/>
  <c r="BE19" i="1" l="1"/>
  <c r="BF19" i="1" s="1"/>
  <c r="BG19" i="1" s="1"/>
  <c r="BH19" i="1" s="1"/>
  <c r="BI19" i="1" s="1"/>
  <c r="BJ19" i="1" s="1"/>
  <c r="BK14" i="1"/>
  <c r="BK17" i="1" s="1"/>
  <c r="BF18" i="1"/>
  <c r="BG18" i="1" s="1"/>
  <c r="BH18" i="1" s="1"/>
  <c r="BI18" i="1" s="1"/>
  <c r="BJ18" i="1" s="1"/>
  <c r="BE26" i="1"/>
  <c r="BF26" i="1" s="1"/>
  <c r="BG26" i="1" s="1"/>
  <c r="BH26" i="1" s="1"/>
  <c r="BI26" i="1" s="1"/>
  <c r="BJ26" i="1" s="1"/>
  <c r="BE41" i="1"/>
  <c r="BF41" i="1" s="1"/>
  <c r="BG41" i="1" s="1"/>
  <c r="BH41" i="1" s="1"/>
  <c r="AL19" i="24"/>
  <c r="EQ60" i="1"/>
  <c r="ER59" i="1"/>
  <c r="BF19" i="8"/>
  <c r="AW18" i="12"/>
  <c r="BG18" i="11"/>
  <c r="BG19" i="11"/>
  <c r="AZ18" i="2"/>
  <c r="BA18" i="2" s="1"/>
  <c r="BB18" i="2" s="1"/>
  <c r="AZ18" i="22"/>
  <c r="BE30" i="25"/>
  <c r="BF13" i="25" s="1"/>
  <c r="BF14" i="25" s="1"/>
  <c r="BF17" i="25" s="1"/>
  <c r="BF18" i="25" s="1"/>
  <c r="AL18" i="24"/>
  <c r="AL28" i="24"/>
  <c r="AL36" i="24" s="1"/>
  <c r="AL42" i="24" s="1"/>
  <c r="AL30" i="24"/>
  <c r="AM13" i="24" s="1"/>
  <c r="AM14" i="24" s="1"/>
  <c r="AM17" i="24" s="1"/>
  <c r="AM19" i="24" s="1"/>
  <c r="BF18" i="8"/>
  <c r="AZ30" i="22"/>
  <c r="BA13" i="22" s="1"/>
  <c r="BA14" i="22" s="1"/>
  <c r="BA17" i="22" s="1"/>
  <c r="AZ19" i="22"/>
  <c r="AZ19" i="2"/>
  <c r="BA19" i="2" s="1"/>
  <c r="BB19" i="2" s="1"/>
  <c r="BH13" i="11"/>
  <c r="BH14" i="11" s="1"/>
  <c r="BH17" i="11" s="1"/>
  <c r="BH30" i="11" s="1"/>
  <c r="AZ13" i="12"/>
  <c r="AZ14" i="12" s="1"/>
  <c r="AZ17" i="12" s="1"/>
  <c r="AZ30" i="12" s="1"/>
  <c r="BA13" i="12" s="1"/>
  <c r="BA14" i="12" s="1"/>
  <c r="BA17" i="12" s="1"/>
  <c r="BA30" i="12" s="1"/>
  <c r="BB13" i="12" s="1"/>
  <c r="BB14" i="12" s="1"/>
  <c r="BB17" i="12" s="1"/>
  <c r="BB30" i="12" s="1"/>
  <c r="BC13" i="12" s="1"/>
  <c r="BC14" i="12" s="1"/>
  <c r="BC17" i="12" s="1"/>
  <c r="BC30" i="12" s="1"/>
  <c r="BC13" i="2"/>
  <c r="BC14" i="2" s="1"/>
  <c r="BC17" i="2" s="1"/>
  <c r="BC30" i="2" s="1"/>
  <c r="AS36" i="25"/>
  <c r="AS42" i="25" s="1"/>
  <c r="AT28" i="25"/>
  <c r="AR36" i="22"/>
  <c r="AR42" i="22" s="1"/>
  <c r="AS28" i="22"/>
  <c r="BK26" i="12"/>
  <c r="BL26" i="12" s="1"/>
  <c r="BK41" i="12"/>
  <c r="BL41" i="12" s="1"/>
  <c r="AN36" i="21"/>
  <c r="AN42" i="21" s="1"/>
  <c r="AN84" i="21" s="1"/>
  <c r="AO28" i="21"/>
  <c r="AO36" i="2"/>
  <c r="AO42" i="2" s="1"/>
  <c r="AP28" i="2"/>
  <c r="AR36" i="11"/>
  <c r="AR42" i="11" s="1"/>
  <c r="AS28" i="11"/>
  <c r="BK26" i="22"/>
  <c r="BL26" i="22" s="1"/>
  <c r="BK41" i="22"/>
  <c r="BL41" i="22" s="1"/>
  <c r="AN85" i="2"/>
  <c r="BK26" i="26"/>
  <c r="BL26" i="26" s="1"/>
  <c r="BK41" i="26"/>
  <c r="BL41" i="26" s="1"/>
  <c r="AN36" i="26"/>
  <c r="AN42" i="26" s="1"/>
  <c r="AO28" i="26"/>
  <c r="AR36" i="9"/>
  <c r="AR42" i="9" s="1"/>
  <c r="AS28" i="9"/>
  <c r="AR28" i="8"/>
  <c r="AQ36" i="8"/>
  <c r="AQ42" i="8" s="1"/>
  <c r="AQ85" i="8" s="1"/>
  <c r="AR85" i="8" s="1"/>
  <c r="AS85" i="8" s="1"/>
  <c r="AP86" i="11"/>
  <c r="AP87" i="11" s="1"/>
  <c r="AQ85" i="11"/>
  <c r="AR85" i="11" s="1"/>
  <c r="AS85" i="11" s="1"/>
  <c r="AO36" i="23"/>
  <c r="AO42" i="23" s="1"/>
  <c r="AP28" i="23"/>
  <c r="AP86" i="8"/>
  <c r="AP87" i="8" s="1"/>
  <c r="BE19" i="25"/>
  <c r="AN85" i="23"/>
  <c r="BG13" i="8"/>
  <c r="BG14" i="8" s="1"/>
  <c r="BG17" i="8" s="1"/>
  <c r="BK26" i="21"/>
  <c r="BL26" i="21" s="1"/>
  <c r="BK41" i="21"/>
  <c r="BL41" i="21" s="1"/>
  <c r="BF13" i="9"/>
  <c r="BF14" i="9" s="1"/>
  <c r="BF17" i="9" s="1"/>
  <c r="BK26" i="24"/>
  <c r="BL26" i="24" s="1"/>
  <c r="BK41" i="24"/>
  <c r="BL41" i="24" s="1"/>
  <c r="BH13" i="21"/>
  <c r="BH14" i="21" s="1"/>
  <c r="BH17" i="21" s="1"/>
  <c r="BH30" i="21" s="1"/>
  <c r="BE18" i="9"/>
  <c r="BE19" i="9"/>
  <c r="AN36" i="12"/>
  <c r="AN42" i="12" s="1"/>
  <c r="AN85" i="12" s="1"/>
  <c r="AO28" i="12"/>
  <c r="AX19" i="12"/>
  <c r="AY19" i="12" s="1"/>
  <c r="AX18" i="12"/>
  <c r="AY18" i="12" s="1"/>
  <c r="BC13" i="26"/>
  <c r="BC14" i="26" s="1"/>
  <c r="BC17" i="26" s="1"/>
  <c r="BC30" i="26" s="1"/>
  <c r="BK26" i="23"/>
  <c r="BL26" i="23" s="1"/>
  <c r="BK41" i="23"/>
  <c r="BL41" i="23" s="1"/>
  <c r="BK26" i="8"/>
  <c r="BL26" i="8" s="1"/>
  <c r="BK41" i="8"/>
  <c r="BL41" i="8" s="1"/>
  <c r="AR36" i="1"/>
  <c r="AR42" i="1" s="1"/>
  <c r="AS28" i="1"/>
  <c r="BK26" i="9"/>
  <c r="BL26" i="9" s="1"/>
  <c r="BK41" i="9"/>
  <c r="BL41" i="9" s="1"/>
  <c r="BK13" i="23"/>
  <c r="BK14" i="23" s="1"/>
  <c r="BK17" i="23" s="1"/>
  <c r="BK30" i="23" s="1"/>
  <c r="BK26" i="25"/>
  <c r="BL26" i="25" s="1"/>
  <c r="BK41" i="25"/>
  <c r="BL41" i="25" s="1"/>
  <c r="BK26" i="2"/>
  <c r="BL26" i="2" s="1"/>
  <c r="BK41" i="2"/>
  <c r="BL41" i="2" s="1"/>
  <c r="BK26" i="11"/>
  <c r="BL26" i="11" s="1"/>
  <c r="BK41" i="11"/>
  <c r="BL41" i="11" s="1"/>
  <c r="CS82" i="8"/>
  <c r="CQ82" i="2"/>
  <c r="CS80" i="23"/>
  <c r="CT80" i="23" s="1"/>
  <c r="CU80" i="23" s="1"/>
  <c r="CV80" i="23" s="1"/>
  <c r="CW80" i="23" s="1"/>
  <c r="CS81" i="1"/>
  <c r="CT81" i="1" s="1"/>
  <c r="CU81" i="1" s="1"/>
  <c r="CV81" i="1" s="1"/>
  <c r="CW81" i="1" s="1"/>
  <c r="DH51" i="24"/>
  <c r="DI51" i="24" s="1"/>
  <c r="CS82" i="22"/>
  <c r="CS82" i="11"/>
  <c r="CS80" i="1"/>
  <c r="CT80" i="1" s="1"/>
  <c r="CU80" i="1" s="1"/>
  <c r="CV80" i="1" s="1"/>
  <c r="CW80" i="1" s="1"/>
  <c r="CS81" i="23"/>
  <c r="CT81" i="23" s="1"/>
  <c r="CU81" i="23" s="1"/>
  <c r="CV81" i="23" s="1"/>
  <c r="CW81" i="23" s="1"/>
  <c r="CS82" i="25"/>
  <c r="CQ81" i="12"/>
  <c r="CR81" i="12" s="1"/>
  <c r="CQ81" i="9"/>
  <c r="CR81" i="9" s="1"/>
  <c r="CQ80" i="26"/>
  <c r="CR80" i="26" s="1"/>
  <c r="CQ80" i="24"/>
  <c r="CR80" i="24" s="1"/>
  <c r="CQ80" i="9"/>
  <c r="CR80" i="9" s="1"/>
  <c r="CQ80" i="12"/>
  <c r="CR80" i="12" s="1"/>
  <c r="CQ82" i="26"/>
  <c r="CQ81" i="24"/>
  <c r="CR81" i="24" s="1"/>
  <c r="BQ4" i="22"/>
  <c r="BQ4" i="26"/>
  <c r="BQ4" i="12"/>
  <c r="BQ4" i="25"/>
  <c r="BQ4" i="11"/>
  <c r="BQ4" i="24"/>
  <c r="BQ4" i="9"/>
  <c r="BQ4" i="23"/>
  <c r="BQ4" i="8"/>
  <c r="BQ4" i="2"/>
  <c r="BQ4" i="1"/>
  <c r="BQ4" i="21"/>
  <c r="BQ4" i="16"/>
  <c r="CU51" i="22"/>
  <c r="CT57" i="22"/>
  <c r="CT58" i="22" s="1"/>
  <c r="CT31" i="22" s="1"/>
  <c r="CV57" i="21"/>
  <c r="CV58" i="21" s="1"/>
  <c r="CW51" i="21"/>
  <c r="CT57" i="25"/>
  <c r="CT58" i="25" s="1"/>
  <c r="CT31" i="25" s="1"/>
  <c r="CU51" i="25"/>
  <c r="CU51" i="11"/>
  <c r="CT57" i="11"/>
  <c r="CT58" i="11" s="1"/>
  <c r="CT31" i="11" s="1"/>
  <c r="CT51" i="1"/>
  <c r="CS57" i="1"/>
  <c r="CS58" i="1" s="1"/>
  <c r="CS31" i="1" s="1"/>
  <c r="CR52" i="24"/>
  <c r="CQ57" i="24"/>
  <c r="CQ58" i="24" s="1"/>
  <c r="CQ31" i="24" s="1"/>
  <c r="CT51" i="23"/>
  <c r="CS57" i="23"/>
  <c r="CS58" i="23" s="1"/>
  <c r="CS31" i="23" s="1"/>
  <c r="DG51" i="8"/>
  <c r="CS51" i="2"/>
  <c r="CS29" i="2" s="1"/>
  <c r="CR57" i="2"/>
  <c r="CR58" i="2" s="1"/>
  <c r="CR31" i="2" s="1"/>
  <c r="CQ57" i="26"/>
  <c r="CQ58" i="26" s="1"/>
  <c r="CQ31" i="26" s="1"/>
  <c r="CR51" i="26"/>
  <c r="CR52" i="12"/>
  <c r="CQ57" i="12"/>
  <c r="CQ58" i="12" s="1"/>
  <c r="CQ31" i="12" s="1"/>
  <c r="CV51" i="12"/>
  <c r="CR51" i="9"/>
  <c r="CQ57" i="9"/>
  <c r="CQ58" i="9" s="1"/>
  <c r="CQ31" i="9" s="1"/>
  <c r="CU52" i="8"/>
  <c r="CT57" i="8"/>
  <c r="CT58" i="8" s="1"/>
  <c r="CT31" i="8" s="1"/>
  <c r="BY86" i="22"/>
  <c r="BY87" i="22" s="1"/>
  <c r="BH83" i="1" l="1"/>
  <c r="BI41" i="1"/>
  <c r="BJ41" i="1" s="1"/>
  <c r="BK18" i="1"/>
  <c r="BK25" i="1"/>
  <c r="ER60" i="1"/>
  <c r="ES59" i="1"/>
  <c r="BG18" i="8"/>
  <c r="AZ18" i="12"/>
  <c r="BA18" i="12" s="1"/>
  <c r="BB18" i="12" s="1"/>
  <c r="BC18" i="12" s="1"/>
  <c r="AZ19" i="12"/>
  <c r="BA19" i="12" s="1"/>
  <c r="BB19" i="12" s="1"/>
  <c r="BC19" i="12" s="1"/>
  <c r="BF19" i="25"/>
  <c r="BF30" i="25"/>
  <c r="BG13" i="25" s="1"/>
  <c r="BG14" i="25" s="1"/>
  <c r="BG17" i="25" s="1"/>
  <c r="BG30" i="25" s="1"/>
  <c r="BH18" i="11"/>
  <c r="BH19" i="11"/>
  <c r="AM28" i="24"/>
  <c r="AM36" i="24" s="1"/>
  <c r="AM42" i="24" s="1"/>
  <c r="AM18" i="24"/>
  <c r="AM30" i="24"/>
  <c r="AN13" i="24" s="1"/>
  <c r="AN14" i="24" s="1"/>
  <c r="AN17" i="24" s="1"/>
  <c r="BF18" i="9"/>
  <c r="BF19" i="9"/>
  <c r="BK19" i="23"/>
  <c r="BA19" i="22"/>
  <c r="BC19" i="2"/>
  <c r="BC18" i="2"/>
  <c r="AO85" i="12"/>
  <c r="AN86" i="12"/>
  <c r="AN87" i="12" s="1"/>
  <c r="BD13" i="2"/>
  <c r="BD14" i="2" s="1"/>
  <c r="BD17" i="2" s="1"/>
  <c r="BD30" i="2" s="1"/>
  <c r="AN85" i="26"/>
  <c r="AS36" i="1"/>
  <c r="AS42" i="1" s="1"/>
  <c r="AT28" i="1"/>
  <c r="BC18" i="26"/>
  <c r="BC19" i="26"/>
  <c r="BI13" i="21"/>
  <c r="BI14" i="21" s="1"/>
  <c r="BI17" i="21" s="1"/>
  <c r="AO36" i="21"/>
  <c r="AO42" i="21" s="1"/>
  <c r="AP28" i="21"/>
  <c r="BH18" i="21"/>
  <c r="BH19" i="21"/>
  <c r="AO84" i="21"/>
  <c r="AN85" i="21"/>
  <c r="AN86" i="21" s="1"/>
  <c r="AR36" i="8"/>
  <c r="AR42" i="8" s="1"/>
  <c r="AS28" i="8"/>
  <c r="BD13" i="12"/>
  <c r="BD14" i="12" s="1"/>
  <c r="BD17" i="12" s="1"/>
  <c r="BD30" i="12" s="1"/>
  <c r="BE13" i="12" s="1"/>
  <c r="BE14" i="12" s="1"/>
  <c r="BE17" i="12" s="1"/>
  <c r="BE30" i="12" s="1"/>
  <c r="BA30" i="22"/>
  <c r="AO85" i="23"/>
  <c r="AN86" i="23"/>
  <c r="AN87" i="23" s="1"/>
  <c r="AS36" i="9"/>
  <c r="AS42" i="9" s="1"/>
  <c r="AT28" i="9"/>
  <c r="AO36" i="12"/>
  <c r="AO42" i="12" s="1"/>
  <c r="AP28" i="12"/>
  <c r="AO85" i="2"/>
  <c r="AN86" i="2"/>
  <c r="AN87" i="2" s="1"/>
  <c r="AT28" i="22"/>
  <c r="AS36" i="22"/>
  <c r="AS42" i="22" s="1"/>
  <c r="BI13" i="11"/>
  <c r="BI14" i="11" s="1"/>
  <c r="BI17" i="11" s="1"/>
  <c r="BF30" i="9"/>
  <c r="BL13" i="23"/>
  <c r="BL14" i="23" s="1"/>
  <c r="BL17" i="23" s="1"/>
  <c r="BL30" i="23" s="1"/>
  <c r="BG19" i="8"/>
  <c r="BK18" i="23"/>
  <c r="AP36" i="23"/>
  <c r="AP42" i="23" s="1"/>
  <c r="AP85" i="23" s="1"/>
  <c r="AP86" i="23" s="1"/>
  <c r="AP87" i="23" s="1"/>
  <c r="AQ28" i="23"/>
  <c r="AU28" i="25"/>
  <c r="AT36" i="25"/>
  <c r="AT42" i="25" s="1"/>
  <c r="BA18" i="22"/>
  <c r="AS36" i="11"/>
  <c r="AS42" i="11" s="1"/>
  <c r="AT28" i="11"/>
  <c r="BG30" i="8"/>
  <c r="AO36" i="26"/>
  <c r="AO42" i="26" s="1"/>
  <c r="AP28" i="26"/>
  <c r="BD13" i="26"/>
  <c r="BD14" i="26" s="1"/>
  <c r="BD17" i="26" s="1"/>
  <c r="BD30" i="26" s="1"/>
  <c r="BE13" i="26" s="1"/>
  <c r="BE14" i="26" s="1"/>
  <c r="BE17" i="26" s="1"/>
  <c r="BE30" i="26" s="1"/>
  <c r="BF13" i="26" s="1"/>
  <c r="BF14" i="26" s="1"/>
  <c r="BF17" i="26" s="1"/>
  <c r="BF30" i="26" s="1"/>
  <c r="BG13" i="26" s="1"/>
  <c r="BG14" i="26" s="1"/>
  <c r="BG17" i="26" s="1"/>
  <c r="BG30" i="26" s="1"/>
  <c r="AP36" i="2"/>
  <c r="AP42" i="2" s="1"/>
  <c r="AP85" i="2" s="1"/>
  <c r="AQ28" i="2"/>
  <c r="CS82" i="1"/>
  <c r="CQ82" i="12"/>
  <c r="CQ82" i="9"/>
  <c r="CS82" i="23"/>
  <c r="CS80" i="2"/>
  <c r="CT80" i="2" s="1"/>
  <c r="CU80" i="2" s="1"/>
  <c r="CV80" i="2" s="1"/>
  <c r="CW80" i="2" s="1"/>
  <c r="CS81" i="2"/>
  <c r="CT81" i="2" s="1"/>
  <c r="CU81" i="2" s="1"/>
  <c r="CV81" i="2" s="1"/>
  <c r="CW81" i="2" s="1"/>
  <c r="CQ82" i="24"/>
  <c r="BR4" i="22"/>
  <c r="BR4" i="26"/>
  <c r="BR4" i="12"/>
  <c r="BR4" i="25"/>
  <c r="BR4" i="11"/>
  <c r="BR4" i="24"/>
  <c r="BR4" i="9"/>
  <c r="BR4" i="23"/>
  <c r="BR4" i="8"/>
  <c r="BR4" i="2"/>
  <c r="BR4" i="21"/>
  <c r="BR4" i="1"/>
  <c r="BR4" i="16"/>
  <c r="CW51" i="12"/>
  <c r="CV51" i="22"/>
  <c r="CU57" i="22"/>
  <c r="CU58" i="22" s="1"/>
  <c r="CS51" i="9"/>
  <c r="CS29" i="9" s="1"/>
  <c r="CS81" i="9" s="1"/>
  <c r="CT81" i="9" s="1"/>
  <c r="CU81" i="9" s="1"/>
  <c r="CV81" i="9" s="1"/>
  <c r="CW81" i="9" s="1"/>
  <c r="CR57" i="9"/>
  <c r="CR58" i="9" s="1"/>
  <c r="CR31" i="9" s="1"/>
  <c r="DJ51" i="24"/>
  <c r="CR57" i="26"/>
  <c r="CR58" i="26" s="1"/>
  <c r="CR31" i="26" s="1"/>
  <c r="CS51" i="26"/>
  <c r="CS29" i="26" s="1"/>
  <c r="CU51" i="23"/>
  <c r="CT57" i="23"/>
  <c r="CT58" i="23" s="1"/>
  <c r="CT31" i="23" s="1"/>
  <c r="CU57" i="25"/>
  <c r="CU58" i="25" s="1"/>
  <c r="CV51" i="25"/>
  <c r="CU51" i="1"/>
  <c r="CT57" i="1"/>
  <c r="CT58" i="1" s="1"/>
  <c r="CT31" i="1" s="1"/>
  <c r="CV52" i="8"/>
  <c r="CU57" i="8"/>
  <c r="CU58" i="8" s="1"/>
  <c r="DH51" i="8"/>
  <c r="CW57" i="21"/>
  <c r="CW58" i="21" s="1"/>
  <c r="CW31" i="21" s="1"/>
  <c r="CX51" i="21"/>
  <c r="CX29" i="21" s="1"/>
  <c r="CS52" i="12"/>
  <c r="CS29" i="12" s="1"/>
  <c r="CR57" i="12"/>
  <c r="CR58" i="12" s="1"/>
  <c r="CR31" i="12" s="1"/>
  <c r="CT51" i="2"/>
  <c r="CS57" i="2"/>
  <c r="CS58" i="2" s="1"/>
  <c r="CS31" i="2" s="1"/>
  <c r="CS52" i="24"/>
  <c r="CS29" i="24" s="1"/>
  <c r="CS80" i="24" s="1"/>
  <c r="CT80" i="24" s="1"/>
  <c r="CU80" i="24" s="1"/>
  <c r="CV80" i="24" s="1"/>
  <c r="CW80" i="24" s="1"/>
  <c r="CR57" i="24"/>
  <c r="CR58" i="24" s="1"/>
  <c r="CR31" i="24" s="1"/>
  <c r="CV51" i="11"/>
  <c r="CU57" i="11"/>
  <c r="CU58" i="11" s="1"/>
  <c r="BL86" i="2"/>
  <c r="BL87" i="2" s="1"/>
  <c r="BW86" i="25"/>
  <c r="BW87" i="25" s="1"/>
  <c r="BY85" i="21"/>
  <c r="BY86" i="21" s="1"/>
  <c r="CD86" i="24"/>
  <c r="CD87" i="24" s="1"/>
  <c r="BK30" i="1" l="1"/>
  <c r="BL13" i="1" s="1"/>
  <c r="BL14" i="1" s="1"/>
  <c r="BL17" i="1" s="1"/>
  <c r="BK26" i="1"/>
  <c r="BK19" i="1"/>
  <c r="BJ83" i="1"/>
  <c r="BK41" i="1"/>
  <c r="BH84" i="1"/>
  <c r="BI83" i="1"/>
  <c r="BI19" i="21"/>
  <c r="ET59" i="1"/>
  <c r="ES60" i="1"/>
  <c r="BI18" i="11"/>
  <c r="BD18" i="12"/>
  <c r="BE18" i="12" s="1"/>
  <c r="BI19" i="11"/>
  <c r="AN19" i="24"/>
  <c r="AN28" i="24"/>
  <c r="AN36" i="24" s="1"/>
  <c r="AN42" i="24" s="1"/>
  <c r="AN85" i="24" s="1"/>
  <c r="AN30" i="24"/>
  <c r="AO13" i="24" s="1"/>
  <c r="AO14" i="24" s="1"/>
  <c r="AO17" i="24" s="1"/>
  <c r="AO19" i="24" s="1"/>
  <c r="AN18" i="24"/>
  <c r="BL18" i="23"/>
  <c r="AP86" i="2"/>
  <c r="AP87" i="2" s="1"/>
  <c r="BD18" i="2"/>
  <c r="BD19" i="2"/>
  <c r="BI18" i="21"/>
  <c r="BM13" i="23"/>
  <c r="BM14" i="23" s="1"/>
  <c r="BM17" i="23" s="1"/>
  <c r="BM25" i="23" s="1"/>
  <c r="BH13" i="25"/>
  <c r="BH14" i="25" s="1"/>
  <c r="BH17" i="25" s="1"/>
  <c r="BH30" i="25" s="1"/>
  <c r="BE13" i="2"/>
  <c r="BE14" i="2" s="1"/>
  <c r="BE17" i="2" s="1"/>
  <c r="BH13" i="26"/>
  <c r="BH14" i="26" s="1"/>
  <c r="BH17" i="26" s="1"/>
  <c r="BH30" i="26" s="1"/>
  <c r="AP36" i="26"/>
  <c r="AP42" i="26" s="1"/>
  <c r="AP85" i="26" s="1"/>
  <c r="AQ28" i="26"/>
  <c r="BI30" i="11"/>
  <c r="AQ36" i="23"/>
  <c r="AQ42" i="23" s="1"/>
  <c r="AQ85" i="23" s="1"/>
  <c r="AR85" i="23" s="1"/>
  <c r="AS85" i="23" s="1"/>
  <c r="AR28" i="23"/>
  <c r="BI30" i="21"/>
  <c r="BH13" i="8"/>
  <c r="BH14" i="8" s="1"/>
  <c r="BH17" i="8" s="1"/>
  <c r="BH18" i="8" s="1"/>
  <c r="AT36" i="22"/>
  <c r="AT42" i="22" s="1"/>
  <c r="AU28" i="22"/>
  <c r="AT36" i="11"/>
  <c r="AT42" i="11" s="1"/>
  <c r="AT85" i="11" s="1"/>
  <c r="AU28" i="11"/>
  <c r="BB13" i="22"/>
  <c r="BB14" i="22" s="1"/>
  <c r="BB17" i="22" s="1"/>
  <c r="BB19" i="22" s="1"/>
  <c r="AO85" i="26"/>
  <c r="AN86" i="26"/>
  <c r="AN87" i="26" s="1"/>
  <c r="BF13" i="12"/>
  <c r="BF14" i="12" s="1"/>
  <c r="BF17" i="12" s="1"/>
  <c r="BF30" i="12" s="1"/>
  <c r="AQ36" i="2"/>
  <c r="AQ42" i="2" s="1"/>
  <c r="AQ85" i="2" s="1"/>
  <c r="AR85" i="2" s="1"/>
  <c r="AS85" i="2" s="1"/>
  <c r="AR28" i="2"/>
  <c r="BG13" i="9"/>
  <c r="BG14" i="9" s="1"/>
  <c r="BG17" i="9" s="1"/>
  <c r="BG30" i="9" s="1"/>
  <c r="BG19" i="25"/>
  <c r="BG18" i="25"/>
  <c r="AP36" i="12"/>
  <c r="AP42" i="12" s="1"/>
  <c r="AP85" i="12" s="1"/>
  <c r="AP86" i="12" s="1"/>
  <c r="AP87" i="12" s="1"/>
  <c r="AQ28" i="12"/>
  <c r="BD19" i="12"/>
  <c r="BE19" i="12" s="1"/>
  <c r="BD19" i="26"/>
  <c r="BE19" i="26" s="1"/>
  <c r="BF19" i="26" s="1"/>
  <c r="BG19" i="26" s="1"/>
  <c r="AS36" i="8"/>
  <c r="AS42" i="8" s="1"/>
  <c r="AT28" i="8"/>
  <c r="BL19" i="23"/>
  <c r="BD18" i="26"/>
  <c r="BE18" i="26" s="1"/>
  <c r="BF18" i="26" s="1"/>
  <c r="BG18" i="26" s="1"/>
  <c r="AT85" i="25"/>
  <c r="AQ28" i="21"/>
  <c r="AP36" i="21"/>
  <c r="AP42" i="21" s="1"/>
  <c r="AP84" i="21" s="1"/>
  <c r="AT36" i="1"/>
  <c r="AT42" i="1" s="1"/>
  <c r="AU28" i="1"/>
  <c r="AV28" i="25"/>
  <c r="AU36" i="25"/>
  <c r="AU42" i="25" s="1"/>
  <c r="AU28" i="9"/>
  <c r="AT36" i="9"/>
  <c r="AT42" i="9" s="1"/>
  <c r="CX79" i="21"/>
  <c r="CY79" i="21" s="1"/>
  <c r="CX80" i="21"/>
  <c r="CY80" i="21" s="1"/>
  <c r="CS81" i="24"/>
  <c r="CT81" i="24" s="1"/>
  <c r="CU81" i="24" s="1"/>
  <c r="CV81" i="24" s="1"/>
  <c r="CW81" i="24" s="1"/>
  <c r="CS81" i="26"/>
  <c r="CT81" i="26" s="1"/>
  <c r="CU81" i="26" s="1"/>
  <c r="CV81" i="26" s="1"/>
  <c r="CW81" i="26" s="1"/>
  <c r="CS80" i="12"/>
  <c r="CT80" i="12" s="1"/>
  <c r="CU80" i="12" s="1"/>
  <c r="CV80" i="12" s="1"/>
  <c r="CW80" i="12" s="1"/>
  <c r="CS82" i="9"/>
  <c r="CS81" i="12"/>
  <c r="CT81" i="12" s="1"/>
  <c r="CU81" i="12" s="1"/>
  <c r="CV81" i="12" s="1"/>
  <c r="CW81" i="12" s="1"/>
  <c r="CS80" i="9"/>
  <c r="CT80" i="9" s="1"/>
  <c r="CU80" i="9" s="1"/>
  <c r="CV80" i="9" s="1"/>
  <c r="CW80" i="9" s="1"/>
  <c r="CS80" i="26"/>
  <c r="CT80" i="26" s="1"/>
  <c r="CU80" i="26" s="1"/>
  <c r="CV80" i="26" s="1"/>
  <c r="CW80" i="26" s="1"/>
  <c r="CS82" i="2"/>
  <c r="BS4" i="22"/>
  <c r="BS4" i="26"/>
  <c r="BS4" i="12"/>
  <c r="BS4" i="25"/>
  <c r="BS4" i="11"/>
  <c r="BS4" i="24"/>
  <c r="BS4" i="9"/>
  <c r="BS4" i="23"/>
  <c r="BS4" i="8"/>
  <c r="BS4" i="2"/>
  <c r="BS4" i="1"/>
  <c r="BS4" i="21"/>
  <c r="BS4" i="16"/>
  <c r="CT52" i="24"/>
  <c r="CS57" i="24"/>
  <c r="CS58" i="24" s="1"/>
  <c r="CS31" i="24" s="1"/>
  <c r="CT52" i="12"/>
  <c r="CS57" i="12"/>
  <c r="CS58" i="12" s="1"/>
  <c r="CS31" i="12" s="1"/>
  <c r="CV51" i="1"/>
  <c r="CU57" i="1"/>
  <c r="CU58" i="1" s="1"/>
  <c r="CV51" i="23"/>
  <c r="CU57" i="23"/>
  <c r="CU58" i="23" s="1"/>
  <c r="DK51" i="24"/>
  <c r="CS57" i="26"/>
  <c r="CS58" i="26" s="1"/>
  <c r="CS31" i="26" s="1"/>
  <c r="CT51" i="26"/>
  <c r="CW51" i="11"/>
  <c r="CV57" i="11"/>
  <c r="CV58" i="11" s="1"/>
  <c r="CU51" i="2"/>
  <c r="CT57" i="2"/>
  <c r="CT58" i="2" s="1"/>
  <c r="CT31" i="2" s="1"/>
  <c r="CW52" i="8"/>
  <c r="CV57" i="8"/>
  <c r="CV58" i="8" s="1"/>
  <c r="CT51" i="9"/>
  <c r="CS57" i="9"/>
  <c r="CS58" i="9" s="1"/>
  <c r="CS31" i="9" s="1"/>
  <c r="CX51" i="12"/>
  <c r="CX57" i="21"/>
  <c r="CX58" i="21" s="1"/>
  <c r="CX31" i="21" s="1"/>
  <c r="CY51" i="21"/>
  <c r="CV57" i="25"/>
  <c r="CV58" i="25" s="1"/>
  <c r="CW51" i="25"/>
  <c r="CV57" i="22"/>
  <c r="CV58" i="22" s="1"/>
  <c r="CW51" i="22"/>
  <c r="DH29" i="8"/>
  <c r="DI51" i="8"/>
  <c r="BY86" i="9"/>
  <c r="BY87" i="9" s="1"/>
  <c r="BY86" i="11"/>
  <c r="BY87" i="11" s="1"/>
  <c r="BJ84" i="1" l="1"/>
  <c r="BK83" i="1"/>
  <c r="BL83" i="1" s="1"/>
  <c r="BL18" i="1"/>
  <c r="BL25" i="1"/>
  <c r="BL41" i="1" s="1"/>
  <c r="EU59" i="1"/>
  <c r="ET60" i="1"/>
  <c r="BH18" i="26"/>
  <c r="BF19" i="12"/>
  <c r="BB18" i="22"/>
  <c r="AP86" i="26"/>
  <c r="AP87" i="26" s="1"/>
  <c r="BH19" i="26"/>
  <c r="BH18" i="25"/>
  <c r="BM19" i="23"/>
  <c r="BM18" i="23"/>
  <c r="BB30" i="22"/>
  <c r="BC13" i="22" s="1"/>
  <c r="BC14" i="22" s="1"/>
  <c r="BC17" i="22" s="1"/>
  <c r="BC18" i="22" s="1"/>
  <c r="BE19" i="2"/>
  <c r="BI13" i="26"/>
  <c r="BI14" i="26" s="1"/>
  <c r="BI17" i="26" s="1"/>
  <c r="BI30" i="26" s="1"/>
  <c r="BI13" i="25"/>
  <c r="BI14" i="25" s="1"/>
  <c r="BI17" i="25" s="1"/>
  <c r="BG13" i="12"/>
  <c r="BG14" i="12" s="1"/>
  <c r="BG17" i="12" s="1"/>
  <c r="BG30" i="12" s="1"/>
  <c r="AU36" i="9"/>
  <c r="AU42" i="9" s="1"/>
  <c r="AV28" i="9"/>
  <c r="AT36" i="8"/>
  <c r="AT42" i="8" s="1"/>
  <c r="AU28" i="8"/>
  <c r="BJ13" i="21"/>
  <c r="BJ14" i="21" s="1"/>
  <c r="BJ17" i="21" s="1"/>
  <c r="BJ30" i="21" s="1"/>
  <c r="BE30" i="2"/>
  <c r="AV36" i="25"/>
  <c r="AV42" i="25" s="1"/>
  <c r="AW28" i="25"/>
  <c r="AR36" i="23"/>
  <c r="AR42" i="23" s="1"/>
  <c r="AS28" i="23"/>
  <c r="BH13" i="9"/>
  <c r="BH14" i="9" s="1"/>
  <c r="BH17" i="9" s="1"/>
  <c r="BH30" i="9" s="1"/>
  <c r="AU36" i="1"/>
  <c r="AU42" i="1" s="1"/>
  <c r="AV28" i="1"/>
  <c r="BG18" i="9"/>
  <c r="BG19" i="9"/>
  <c r="AO28" i="24"/>
  <c r="AU36" i="11"/>
  <c r="AU42" i="11" s="1"/>
  <c r="AV28" i="11"/>
  <c r="AO85" i="24"/>
  <c r="AN86" i="24"/>
  <c r="AN87" i="24" s="1"/>
  <c r="AP85" i="21"/>
  <c r="AP86" i="21" s="1"/>
  <c r="AQ84" i="21"/>
  <c r="AR84" i="21" s="1"/>
  <c r="AS84" i="21" s="1"/>
  <c r="BE18" i="2"/>
  <c r="AR36" i="2"/>
  <c r="AR42" i="2" s="1"/>
  <c r="AS28" i="2"/>
  <c r="AU85" i="11"/>
  <c r="AT86" i="11"/>
  <c r="AT87" i="11" s="1"/>
  <c r="BJ13" i="11"/>
  <c r="BJ14" i="11" s="1"/>
  <c r="BJ17" i="11" s="1"/>
  <c r="BJ30" i="11" s="1"/>
  <c r="AT85" i="1"/>
  <c r="AQ36" i="21"/>
  <c r="AQ42" i="21" s="1"/>
  <c r="AR28" i="21"/>
  <c r="BH19" i="8"/>
  <c r="BF18" i="12"/>
  <c r="BH19" i="25"/>
  <c r="AO30" i="24"/>
  <c r="AV28" i="22"/>
  <c r="AU36" i="22"/>
  <c r="AU42" i="22" s="1"/>
  <c r="BM30" i="23"/>
  <c r="AU85" i="25"/>
  <c r="AT86" i="25"/>
  <c r="AT87" i="25" s="1"/>
  <c r="AT85" i="22"/>
  <c r="AR28" i="26"/>
  <c r="AQ36" i="26"/>
  <c r="AQ42" i="26" s="1"/>
  <c r="AQ85" i="26" s="1"/>
  <c r="AR85" i="26" s="1"/>
  <c r="AS85" i="26" s="1"/>
  <c r="BM26" i="23"/>
  <c r="BN26" i="23" s="1"/>
  <c r="BO26" i="23" s="1"/>
  <c r="BM41" i="23"/>
  <c r="AO18" i="24"/>
  <c r="AQ36" i="12"/>
  <c r="AQ42" i="12" s="1"/>
  <c r="AQ85" i="12" s="1"/>
  <c r="AR28" i="12"/>
  <c r="AT85" i="9"/>
  <c r="BH30" i="8"/>
  <c r="CS82" i="24"/>
  <c r="CX81" i="21"/>
  <c r="CS82" i="26"/>
  <c r="CS82" i="12"/>
  <c r="BT4" i="22"/>
  <c r="BT4" i="26"/>
  <c r="BT4" i="12"/>
  <c r="BT4" i="25"/>
  <c r="BT4" i="11"/>
  <c r="BT4" i="24"/>
  <c r="BT4" i="9"/>
  <c r="BT4" i="23"/>
  <c r="BT4" i="8"/>
  <c r="BT4" i="2"/>
  <c r="BT4" i="21"/>
  <c r="BT4" i="1"/>
  <c r="BT4" i="16"/>
  <c r="CY51" i="12"/>
  <c r="CX52" i="8"/>
  <c r="CX29" i="8" s="1"/>
  <c r="CW57" i="8"/>
  <c r="CW58" i="8" s="1"/>
  <c r="CW31" i="8" s="1"/>
  <c r="CW57" i="11"/>
  <c r="CW58" i="11" s="1"/>
  <c r="CW31" i="11" s="1"/>
  <c r="CX51" i="11"/>
  <c r="CX29" i="11" s="1"/>
  <c r="DL51" i="24"/>
  <c r="CW51" i="1"/>
  <c r="CV57" i="1"/>
  <c r="CV58" i="1" s="1"/>
  <c r="CU52" i="24"/>
  <c r="CT57" i="24"/>
  <c r="CT58" i="24" s="1"/>
  <c r="CT31" i="24" s="1"/>
  <c r="CU51" i="9"/>
  <c r="CT57" i="9"/>
  <c r="CT58" i="9" s="1"/>
  <c r="CT31" i="9" s="1"/>
  <c r="CU57" i="2"/>
  <c r="CU58" i="2" s="1"/>
  <c r="CV51" i="2"/>
  <c r="CW51" i="23"/>
  <c r="CV57" i="23"/>
  <c r="CV58" i="23" s="1"/>
  <c r="CU52" i="12"/>
  <c r="CT57" i="12"/>
  <c r="CT58" i="12" s="1"/>
  <c r="CT31" i="12" s="1"/>
  <c r="DH82" i="8"/>
  <c r="DH84" i="8"/>
  <c r="CX51" i="25"/>
  <c r="CX29" i="25" s="1"/>
  <c r="CW57" i="25"/>
  <c r="CW58" i="25" s="1"/>
  <c r="CW31" i="25" s="1"/>
  <c r="CU51" i="26"/>
  <c r="CT57" i="26"/>
  <c r="CT58" i="26" s="1"/>
  <c r="CT31" i="26" s="1"/>
  <c r="DJ51" i="8"/>
  <c r="CX51" i="22"/>
  <c r="CX29" i="22" s="1"/>
  <c r="CW57" i="22"/>
  <c r="CW58" i="22" s="1"/>
  <c r="CW31" i="22" s="1"/>
  <c r="CY57" i="21"/>
  <c r="CY58" i="21" s="1"/>
  <c r="CY31" i="21" s="1"/>
  <c r="CZ51" i="21"/>
  <c r="CZ29" i="21" s="1"/>
  <c r="BY86" i="25"/>
  <c r="BY87" i="25" s="1"/>
  <c r="BL30" i="1" l="1"/>
  <c r="BM13" i="1" s="1"/>
  <c r="BM14" i="1" s="1"/>
  <c r="BM17" i="1" s="1"/>
  <c r="BM25" i="1" s="1"/>
  <c r="BM30" i="1" s="1"/>
  <c r="BN13" i="1" s="1"/>
  <c r="BN14" i="1" s="1"/>
  <c r="BN17" i="1" s="1"/>
  <c r="BN30" i="1" s="1"/>
  <c r="BO13" i="1" s="1"/>
  <c r="BO14" i="1" s="1"/>
  <c r="BO17" i="1" s="1"/>
  <c r="BO30" i="1" s="1"/>
  <c r="BP13" i="1" s="1"/>
  <c r="BL26" i="1"/>
  <c r="BL19" i="1"/>
  <c r="EV59" i="1"/>
  <c r="EU60" i="1"/>
  <c r="BI18" i="25"/>
  <c r="BI19" i="25"/>
  <c r="BI18" i="26"/>
  <c r="BI19" i="26"/>
  <c r="BG18" i="12"/>
  <c r="BG19" i="12"/>
  <c r="BH18" i="9"/>
  <c r="BH19" i="9"/>
  <c r="BC30" i="22"/>
  <c r="BD13" i="22" s="1"/>
  <c r="BD14" i="22" s="1"/>
  <c r="BD17" i="22" s="1"/>
  <c r="BC19" i="22"/>
  <c r="BK13" i="11"/>
  <c r="BK14" i="11" s="1"/>
  <c r="BK17" i="11" s="1"/>
  <c r="BK30" i="11" s="1"/>
  <c r="AV85" i="25"/>
  <c r="AV86" i="25" s="1"/>
  <c r="AV87" i="25" s="1"/>
  <c r="BK13" i="21"/>
  <c r="BK14" i="21" s="1"/>
  <c r="BK17" i="21" s="1"/>
  <c r="BK30" i="21" s="1"/>
  <c r="BH13" i="12"/>
  <c r="BH14" i="12" s="1"/>
  <c r="BH17" i="12" s="1"/>
  <c r="BI13" i="9"/>
  <c r="BI14" i="9" s="1"/>
  <c r="BI17" i="9" s="1"/>
  <c r="BJ13" i="26"/>
  <c r="BJ14" i="26" s="1"/>
  <c r="BJ17" i="26" s="1"/>
  <c r="BJ30" i="26" s="1"/>
  <c r="AS28" i="26"/>
  <c r="AR36" i="26"/>
  <c r="AR42" i="26" s="1"/>
  <c r="AS36" i="2"/>
  <c r="AS42" i="2" s="1"/>
  <c r="AT28" i="2"/>
  <c r="AV36" i="9"/>
  <c r="AV42" i="9" s="1"/>
  <c r="AW28" i="9"/>
  <c r="AW36" i="25"/>
  <c r="AW42" i="25" s="1"/>
  <c r="AX28" i="25"/>
  <c r="BI13" i="8"/>
  <c r="BI14" i="8" s="1"/>
  <c r="BI17" i="8" s="1"/>
  <c r="BI18" i="8" s="1"/>
  <c r="AT86" i="22"/>
  <c r="AT87" i="22" s="1"/>
  <c r="AU85" i="22"/>
  <c r="AW28" i="1"/>
  <c r="AV36" i="1"/>
  <c r="AV42" i="1" s="1"/>
  <c r="BF13" i="2"/>
  <c r="BF14" i="2" s="1"/>
  <c r="BF17" i="2" s="1"/>
  <c r="BF18" i="2" s="1"/>
  <c r="AR36" i="21"/>
  <c r="AR42" i="21" s="1"/>
  <c r="AS28" i="21"/>
  <c r="BI30" i="25"/>
  <c r="AU85" i="9"/>
  <c r="AT86" i="9"/>
  <c r="AT87" i="9" s="1"/>
  <c r="BJ18" i="21"/>
  <c r="BJ19" i="21"/>
  <c r="AR36" i="12"/>
  <c r="AR42" i="12" s="1"/>
  <c r="AS28" i="12"/>
  <c r="BN13" i="23"/>
  <c r="BN14" i="23" s="1"/>
  <c r="BN17" i="23" s="1"/>
  <c r="BN30" i="23" s="1"/>
  <c r="AQ86" i="12"/>
  <c r="AQ87" i="12" s="1"/>
  <c r="AR85" i="12"/>
  <c r="AS85" i="12" s="1"/>
  <c r="AU85" i="1"/>
  <c r="AT86" i="1"/>
  <c r="AT87" i="1" s="1"/>
  <c r="AV36" i="11"/>
  <c r="AV42" i="11" s="1"/>
  <c r="AW28" i="11"/>
  <c r="AU36" i="8"/>
  <c r="AU42" i="8" s="1"/>
  <c r="AV28" i="8"/>
  <c r="AT85" i="8"/>
  <c r="BM83" i="23"/>
  <c r="BM84" i="23" s="1"/>
  <c r="BN41" i="23"/>
  <c r="BJ19" i="11"/>
  <c r="BJ18" i="11"/>
  <c r="AW28" i="22"/>
  <c r="AV36" i="22"/>
  <c r="AV42" i="22" s="1"/>
  <c r="AO36" i="24"/>
  <c r="AO42" i="24" s="1"/>
  <c r="AP13" i="24"/>
  <c r="AP14" i="24" s="1"/>
  <c r="AP17" i="24" s="1"/>
  <c r="AP19" i="24" s="1"/>
  <c r="AS36" i="23"/>
  <c r="AS42" i="23" s="1"/>
  <c r="AT28" i="23"/>
  <c r="CZ79" i="21"/>
  <c r="DA79" i="21" s="1"/>
  <c r="DB79" i="21" s="1"/>
  <c r="CZ80" i="21"/>
  <c r="DA80" i="21" s="1"/>
  <c r="DB80" i="21" s="1"/>
  <c r="CX81" i="25"/>
  <c r="CY81" i="25" s="1"/>
  <c r="CX80" i="25"/>
  <c r="CY80" i="25" s="1"/>
  <c r="CX81" i="8"/>
  <c r="CY81" i="8" s="1"/>
  <c r="CX80" i="8"/>
  <c r="CY80" i="8" s="1"/>
  <c r="CX80" i="22"/>
  <c r="CY80" i="22" s="1"/>
  <c r="CX81" i="22"/>
  <c r="CY81" i="22" s="1"/>
  <c r="CX80" i="11"/>
  <c r="CY80" i="11" s="1"/>
  <c r="CX81" i="11"/>
  <c r="CY81" i="11" s="1"/>
  <c r="BU4" i="22"/>
  <c r="BU4" i="26"/>
  <c r="BU4" i="12"/>
  <c r="BU4" i="25"/>
  <c r="BU4" i="11"/>
  <c r="BU4" i="24"/>
  <c r="BU4" i="9"/>
  <c r="BU4" i="23"/>
  <c r="BU4" i="8"/>
  <c r="BU4" i="2"/>
  <c r="BU4" i="1"/>
  <c r="BU4" i="21"/>
  <c r="BU4" i="16"/>
  <c r="CV51" i="26"/>
  <c r="CU57" i="26"/>
  <c r="CU58" i="26" s="1"/>
  <c r="CV57" i="2"/>
  <c r="CV58" i="2" s="1"/>
  <c r="CW51" i="2"/>
  <c r="CV52" i="12"/>
  <c r="CU57" i="12"/>
  <c r="CU58" i="12" s="1"/>
  <c r="DM51" i="24"/>
  <c r="CX57" i="22"/>
  <c r="CX58" i="22" s="1"/>
  <c r="CX31" i="22" s="1"/>
  <c r="CY51" i="22"/>
  <c r="CX57" i="25"/>
  <c r="CX58" i="25" s="1"/>
  <c r="CX31" i="25" s="1"/>
  <c r="CY51" i="25"/>
  <c r="CX57" i="11"/>
  <c r="CX58" i="11" s="1"/>
  <c r="CX31" i="11" s="1"/>
  <c r="CY51" i="11"/>
  <c r="CZ51" i="12"/>
  <c r="CV52" i="24"/>
  <c r="CU57" i="24"/>
  <c r="CU58" i="24" s="1"/>
  <c r="CY52" i="8"/>
  <c r="CX57" i="8"/>
  <c r="CX58" i="8" s="1"/>
  <c r="CX31" i="8" s="1"/>
  <c r="CZ57" i="21"/>
  <c r="CZ58" i="21" s="1"/>
  <c r="CZ31" i="21" s="1"/>
  <c r="DA51" i="21"/>
  <c r="DK51" i="8"/>
  <c r="CX51" i="23"/>
  <c r="CX29" i="23" s="1"/>
  <c r="CW57" i="23"/>
  <c r="CW58" i="23" s="1"/>
  <c r="CW31" i="23" s="1"/>
  <c r="CV51" i="9"/>
  <c r="CU57" i="9"/>
  <c r="CU58" i="9" s="1"/>
  <c r="CX51" i="1"/>
  <c r="CX29" i="1" s="1"/>
  <c r="CW57" i="1"/>
  <c r="CW58" i="1" s="1"/>
  <c r="CW31" i="1" s="1"/>
  <c r="BO86" i="2"/>
  <c r="BO87" i="2" s="1"/>
  <c r="CF86" i="24"/>
  <c r="CF87" i="24" s="1"/>
  <c r="BM19" i="1" l="1"/>
  <c r="BN19" i="1"/>
  <c r="BO19" i="1" s="1"/>
  <c r="BM26" i="1"/>
  <c r="BN26" i="1" s="1"/>
  <c r="BO26" i="1" s="1"/>
  <c r="BM18" i="1"/>
  <c r="BN18" i="1" s="1"/>
  <c r="BO18" i="1" s="1"/>
  <c r="BM41" i="1"/>
  <c r="EW59" i="1"/>
  <c r="EV60" i="1"/>
  <c r="BH19" i="12"/>
  <c r="BK18" i="11"/>
  <c r="BF30" i="2"/>
  <c r="BG13" i="2" s="1"/>
  <c r="BG14" i="2" s="1"/>
  <c r="BG17" i="2" s="1"/>
  <c r="BG18" i="2" s="1"/>
  <c r="BD19" i="22"/>
  <c r="BJ18" i="26"/>
  <c r="BJ19" i="26"/>
  <c r="BH18" i="12"/>
  <c r="AP30" i="24"/>
  <c r="AQ13" i="24" s="1"/>
  <c r="AQ14" i="24" s="1"/>
  <c r="AQ17" i="24" s="1"/>
  <c r="AQ19" i="24" s="1"/>
  <c r="BI19" i="9"/>
  <c r="AP28" i="24"/>
  <c r="AP36" i="24" s="1"/>
  <c r="AP42" i="24" s="1"/>
  <c r="AP85" i="24" s="1"/>
  <c r="AP86" i="24" s="1"/>
  <c r="AP87" i="24" s="1"/>
  <c r="AP18" i="24"/>
  <c r="BI19" i="8"/>
  <c r="BK19" i="21"/>
  <c r="AV85" i="22"/>
  <c r="BL13" i="21"/>
  <c r="BL14" i="21" s="1"/>
  <c r="BL17" i="21" s="1"/>
  <c r="BL30" i="21" s="1"/>
  <c r="BO13" i="23"/>
  <c r="BO14" i="23" s="1"/>
  <c r="BO17" i="23" s="1"/>
  <c r="BO30" i="23" s="1"/>
  <c r="AW85" i="25"/>
  <c r="AX85" i="25" s="1"/>
  <c r="AV85" i="1"/>
  <c r="AV86" i="1" s="1"/>
  <c r="AV87" i="1" s="1"/>
  <c r="BL13" i="11"/>
  <c r="BL14" i="11" s="1"/>
  <c r="BL17" i="11" s="1"/>
  <c r="AW36" i="22"/>
  <c r="AW42" i="22" s="1"/>
  <c r="AX28" i="22"/>
  <c r="AX28" i="11"/>
  <c r="AW36" i="11"/>
  <c r="AW42" i="11" s="1"/>
  <c r="AW36" i="1"/>
  <c r="AW42" i="1" s="1"/>
  <c r="AX28" i="1"/>
  <c r="BI18" i="9"/>
  <c r="BI30" i="9"/>
  <c r="AV85" i="11"/>
  <c r="BD30" i="22"/>
  <c r="AW36" i="9"/>
  <c r="AW42" i="9" s="1"/>
  <c r="AX28" i="9"/>
  <c r="BH30" i="12"/>
  <c r="AV85" i="9"/>
  <c r="AT36" i="23"/>
  <c r="AT42" i="23" s="1"/>
  <c r="AT85" i="23" s="1"/>
  <c r="AU28" i="23"/>
  <c r="BN83" i="23"/>
  <c r="BO41" i="23"/>
  <c r="BD18" i="22"/>
  <c r="AT36" i="2"/>
  <c r="AT42" i="2" s="1"/>
  <c r="AU28" i="2"/>
  <c r="BJ13" i="25"/>
  <c r="BJ14" i="25" s="1"/>
  <c r="BJ17" i="25" s="1"/>
  <c r="BJ30" i="25" s="1"/>
  <c r="AU85" i="8"/>
  <c r="AT86" i="8"/>
  <c r="AT87" i="8" s="1"/>
  <c r="AS36" i="21"/>
  <c r="AS42" i="21" s="1"/>
  <c r="AT28" i="21"/>
  <c r="BK18" i="21"/>
  <c r="BI30" i="8"/>
  <c r="BJ13" i="8" s="1"/>
  <c r="BJ14" i="8" s="1"/>
  <c r="BJ17" i="8" s="1"/>
  <c r="BJ30" i="8" s="1"/>
  <c r="BK13" i="8" s="1"/>
  <c r="BK14" i="8" s="1"/>
  <c r="BK17" i="8" s="1"/>
  <c r="BK30" i="8" s="1"/>
  <c r="BL13" i="8" s="1"/>
  <c r="BL14" i="8" s="1"/>
  <c r="BL17" i="8" s="1"/>
  <c r="BL30" i="8" s="1"/>
  <c r="AS36" i="26"/>
  <c r="AS42" i="26" s="1"/>
  <c r="AT28" i="26"/>
  <c r="BN19" i="23"/>
  <c r="BN18" i="23"/>
  <c r="BO18" i="23" s="1"/>
  <c r="BK13" i="26"/>
  <c r="BK14" i="26" s="1"/>
  <c r="BK17" i="26" s="1"/>
  <c r="BK18" i="26" s="1"/>
  <c r="AV36" i="8"/>
  <c r="AV42" i="8" s="1"/>
  <c r="AW28" i="8"/>
  <c r="AS36" i="12"/>
  <c r="AS42" i="12" s="1"/>
  <c r="AT28" i="12"/>
  <c r="BF19" i="2"/>
  <c r="AX36" i="25"/>
  <c r="AX42" i="25" s="1"/>
  <c r="AY28" i="25"/>
  <c r="BK19" i="11"/>
  <c r="CX82" i="25"/>
  <c r="CX82" i="22"/>
  <c r="CZ81" i="21"/>
  <c r="CX82" i="11"/>
  <c r="CX82" i="8"/>
  <c r="CX81" i="1"/>
  <c r="CY81" i="1" s="1"/>
  <c r="CX80" i="1"/>
  <c r="CY80" i="1" s="1"/>
  <c r="CX80" i="23"/>
  <c r="CY80" i="23" s="1"/>
  <c r="CX81" i="23"/>
  <c r="CY81" i="23" s="1"/>
  <c r="BV4" i="22"/>
  <c r="BV4" i="26"/>
  <c r="BV4" i="12"/>
  <c r="BV4" i="25"/>
  <c r="BV4" i="11"/>
  <c r="BV4" i="24"/>
  <c r="BV4" i="9"/>
  <c r="BV4" i="23"/>
  <c r="BV4" i="8"/>
  <c r="BV4" i="2"/>
  <c r="BV4" i="21"/>
  <c r="BV4" i="1"/>
  <c r="BV4" i="16"/>
  <c r="CW51" i="9"/>
  <c r="CV57" i="9"/>
  <c r="CV58" i="9" s="1"/>
  <c r="DL51" i="8"/>
  <c r="CW52" i="24"/>
  <c r="CV57" i="24"/>
  <c r="CV58" i="24" s="1"/>
  <c r="CZ51" i="11"/>
  <c r="CZ29" i="11" s="1"/>
  <c r="CY57" i="11"/>
  <c r="CY58" i="11" s="1"/>
  <c r="CY31" i="11" s="1"/>
  <c r="CZ51" i="22"/>
  <c r="CZ29" i="22" s="1"/>
  <c r="CY57" i="22"/>
  <c r="CY58" i="22" s="1"/>
  <c r="CY31" i="22" s="1"/>
  <c r="CW52" i="12"/>
  <c r="CV57" i="12"/>
  <c r="CV58" i="12" s="1"/>
  <c r="CY51" i="1"/>
  <c r="CX57" i="1"/>
  <c r="CX58" i="1" s="1"/>
  <c r="CX31" i="1" s="1"/>
  <c r="CY51" i="23"/>
  <c r="CX57" i="23"/>
  <c r="CX58" i="23" s="1"/>
  <c r="CX31" i="23" s="1"/>
  <c r="DA57" i="21"/>
  <c r="DA58" i="21" s="1"/>
  <c r="DA31" i="21" s="1"/>
  <c r="DB51" i="21"/>
  <c r="CZ52" i="8"/>
  <c r="CZ29" i="8" s="1"/>
  <c r="CY57" i="8"/>
  <c r="CY58" i="8" s="1"/>
  <c r="CY31" i="8" s="1"/>
  <c r="CZ51" i="25"/>
  <c r="CZ29" i="25" s="1"/>
  <c r="CZ80" i="25" s="1"/>
  <c r="DA80" i="25" s="1"/>
  <c r="DB80" i="25" s="1"/>
  <c r="CY57" i="25"/>
  <c r="CY58" i="25" s="1"/>
  <c r="CY31" i="25" s="1"/>
  <c r="CV57" i="26"/>
  <c r="CV58" i="26" s="1"/>
  <c r="CW51" i="26"/>
  <c r="DA51" i="12"/>
  <c r="DN51" i="24"/>
  <c r="CW57" i="2"/>
  <c r="CW58" i="2" s="1"/>
  <c r="CW31" i="2" s="1"/>
  <c r="CX51" i="2"/>
  <c r="CX29" i="2" s="1"/>
  <c r="CD86" i="22"/>
  <c r="CD87" i="22" s="1"/>
  <c r="BM83" i="1" l="1"/>
  <c r="BM84" i="1" s="1"/>
  <c r="BN41" i="1"/>
  <c r="EX59" i="1"/>
  <c r="EW60" i="1"/>
  <c r="BO19" i="23"/>
  <c r="BL19" i="11"/>
  <c r="AQ18" i="24"/>
  <c r="AQ28" i="24"/>
  <c r="AQ36" i="24" s="1"/>
  <c r="AQ42" i="24" s="1"/>
  <c r="AQ30" i="24"/>
  <c r="AR13" i="24" s="1"/>
  <c r="AR14" i="24" s="1"/>
  <c r="AR17" i="24" s="1"/>
  <c r="BG19" i="2"/>
  <c r="BL19" i="21"/>
  <c r="BK13" i="25"/>
  <c r="BK14" i="25" s="1"/>
  <c r="BK17" i="25" s="1"/>
  <c r="BK30" i="25" s="1"/>
  <c r="BM13" i="21"/>
  <c r="BM14" i="21" s="1"/>
  <c r="BM17" i="21" s="1"/>
  <c r="BM25" i="21" s="1"/>
  <c r="AW85" i="1"/>
  <c r="AX85" i="1" s="1"/>
  <c r="AU28" i="12"/>
  <c r="AT36" i="12"/>
  <c r="AT42" i="12" s="1"/>
  <c r="AT85" i="12" s="1"/>
  <c r="AU36" i="23"/>
  <c r="AU42" i="23" s="1"/>
  <c r="AV28" i="23"/>
  <c r="AU85" i="23"/>
  <c r="AT86" i="23"/>
  <c r="AT87" i="23" s="1"/>
  <c r="AV86" i="11"/>
  <c r="AV87" i="11" s="1"/>
  <c r="AW85" i="11"/>
  <c r="AX85" i="11" s="1"/>
  <c r="AX28" i="8"/>
  <c r="AW36" i="8"/>
  <c r="AW42" i="8" s="1"/>
  <c r="BJ13" i="9"/>
  <c r="BJ14" i="9" s="1"/>
  <c r="BJ17" i="9" s="1"/>
  <c r="BJ19" i="9" s="1"/>
  <c r="AV85" i="8"/>
  <c r="AV86" i="8" s="1"/>
  <c r="AV87" i="8" s="1"/>
  <c r="AU28" i="26"/>
  <c r="AT36" i="26"/>
  <c r="AT42" i="26" s="1"/>
  <c r="AT85" i="26" s="1"/>
  <c r="BJ19" i="25"/>
  <c r="BJ18" i="25"/>
  <c r="BK30" i="26"/>
  <c r="AU36" i="2"/>
  <c r="AU42" i="2" s="1"/>
  <c r="AV28" i="2"/>
  <c r="AV86" i="9"/>
  <c r="AV87" i="9" s="1"/>
  <c r="AW85" i="9"/>
  <c r="AX85" i="9" s="1"/>
  <c r="AX36" i="1"/>
  <c r="AX42" i="1" s="1"/>
  <c r="AY28" i="1"/>
  <c r="BM13" i="8"/>
  <c r="BM14" i="8" s="1"/>
  <c r="BM17" i="8" s="1"/>
  <c r="BM25" i="8" s="1"/>
  <c r="BM30" i="8" s="1"/>
  <c r="BN13" i="8" s="1"/>
  <c r="BN14" i="8" s="1"/>
  <c r="BN17" i="8" s="1"/>
  <c r="BN30" i="8" s="1"/>
  <c r="AT85" i="2"/>
  <c r="BK19" i="26"/>
  <c r="BP13" i="23"/>
  <c r="BJ18" i="8"/>
  <c r="BK18" i="8" s="1"/>
  <c r="BL18" i="8" s="1"/>
  <c r="BI13" i="12"/>
  <c r="BI14" i="12" s="1"/>
  <c r="BI17" i="12" s="1"/>
  <c r="BI30" i="12" s="1"/>
  <c r="BJ13" i="12" s="1"/>
  <c r="BJ14" i="12" s="1"/>
  <c r="BJ17" i="12" s="1"/>
  <c r="BJ30" i="12" s="1"/>
  <c r="BK13" i="12" s="1"/>
  <c r="BK14" i="12" s="1"/>
  <c r="BK17" i="12" s="1"/>
  <c r="BK30" i="12" s="1"/>
  <c r="BL13" i="12" s="1"/>
  <c r="BL14" i="12" s="1"/>
  <c r="BL17" i="12" s="1"/>
  <c r="BL30" i="12" s="1"/>
  <c r="BG30" i="2"/>
  <c r="AX36" i="9"/>
  <c r="AX42" i="9" s="1"/>
  <c r="AY28" i="9"/>
  <c r="AY36" i="25"/>
  <c r="AY42" i="25" s="1"/>
  <c r="AY85" i="25" s="1"/>
  <c r="AZ28" i="25"/>
  <c r="AU28" i="21"/>
  <c r="AT36" i="21"/>
  <c r="AT42" i="21" s="1"/>
  <c r="AT84" i="21" s="1"/>
  <c r="AX36" i="11"/>
  <c r="AX42" i="11" s="1"/>
  <c r="AY28" i="11"/>
  <c r="BL18" i="21"/>
  <c r="BE13" i="22"/>
  <c r="BE14" i="22" s="1"/>
  <c r="BE17" i="22" s="1"/>
  <c r="BE19" i="22" s="1"/>
  <c r="AY28" i="22"/>
  <c r="AX36" i="22"/>
  <c r="AX42" i="22" s="1"/>
  <c r="BL18" i="11"/>
  <c r="BN84" i="23"/>
  <c r="BO83" i="23"/>
  <c r="BJ19" i="8"/>
  <c r="BK19" i="8" s="1"/>
  <c r="BL19" i="8" s="1"/>
  <c r="BL30" i="11"/>
  <c r="AV86" i="22"/>
  <c r="AV87" i="22" s="1"/>
  <c r="AW85" i="22"/>
  <c r="AX85" i="22" s="1"/>
  <c r="CZ81" i="25"/>
  <c r="DA81" i="25" s="1"/>
  <c r="DB81" i="25" s="1"/>
  <c r="CZ81" i="11"/>
  <c r="DA81" i="11" s="1"/>
  <c r="DB81" i="11" s="1"/>
  <c r="CZ80" i="8"/>
  <c r="DA80" i="8" s="1"/>
  <c r="DB80" i="8" s="1"/>
  <c r="CZ80" i="22"/>
  <c r="DA80" i="22" s="1"/>
  <c r="DB80" i="22" s="1"/>
  <c r="CZ81" i="22"/>
  <c r="DA81" i="22" s="1"/>
  <c r="DB81" i="22" s="1"/>
  <c r="CZ81" i="8"/>
  <c r="DA81" i="8" s="1"/>
  <c r="DB81" i="8" s="1"/>
  <c r="CZ80" i="11"/>
  <c r="DA80" i="11" s="1"/>
  <c r="DB80" i="11" s="1"/>
  <c r="CX81" i="2"/>
  <c r="CY81" i="2" s="1"/>
  <c r="CX80" i="2"/>
  <c r="CY80" i="2" s="1"/>
  <c r="CX82" i="23"/>
  <c r="CX82" i="1"/>
  <c r="BW4" i="22"/>
  <c r="BW4" i="26"/>
  <c r="BW4" i="12"/>
  <c r="BW4" i="25"/>
  <c r="BW4" i="11"/>
  <c r="BW4" i="24"/>
  <c r="BW4" i="9"/>
  <c r="BW4" i="23"/>
  <c r="BW4" i="8"/>
  <c r="BW4" i="2"/>
  <c r="BW4" i="1"/>
  <c r="BW4" i="21"/>
  <c r="BW4" i="16"/>
  <c r="BV15" i="16" s="1"/>
  <c r="BW7" i="24" s="1"/>
  <c r="CX57" i="2"/>
  <c r="CX58" i="2" s="1"/>
  <c r="CX31" i="2" s="1"/>
  <c r="CY51" i="2"/>
  <c r="DC51" i="21"/>
  <c r="DC29" i="21" s="1"/>
  <c r="DB57" i="21"/>
  <c r="DB58" i="21" s="1"/>
  <c r="CX52" i="12"/>
  <c r="CX29" i="12" s="1"/>
  <c r="CW57" i="12"/>
  <c r="CW58" i="12" s="1"/>
  <c r="CW31" i="12" s="1"/>
  <c r="DA51" i="11"/>
  <c r="CZ57" i="11"/>
  <c r="CZ58" i="11" s="1"/>
  <c r="CZ31" i="11" s="1"/>
  <c r="DM51" i="8"/>
  <c r="DB51" i="12"/>
  <c r="CZ57" i="25"/>
  <c r="CZ58" i="25" s="1"/>
  <c r="CZ31" i="25" s="1"/>
  <c r="DA51" i="25"/>
  <c r="CY57" i="1"/>
  <c r="CY58" i="1" s="1"/>
  <c r="CY31" i="1" s="1"/>
  <c r="CZ51" i="1"/>
  <c r="CZ29" i="1" s="1"/>
  <c r="CX51" i="26"/>
  <c r="CX29" i="26" s="1"/>
  <c r="CW57" i="26"/>
  <c r="CW58" i="26" s="1"/>
  <c r="CW31" i="26" s="1"/>
  <c r="CZ57" i="22"/>
  <c r="CZ58" i="22" s="1"/>
  <c r="CZ31" i="22" s="1"/>
  <c r="DA51" i="22"/>
  <c r="CX52" i="24"/>
  <c r="CX29" i="24" s="1"/>
  <c r="CW57" i="24"/>
  <c r="CW58" i="24" s="1"/>
  <c r="CW31" i="24" s="1"/>
  <c r="CX51" i="9"/>
  <c r="CX29" i="9" s="1"/>
  <c r="CW57" i="9"/>
  <c r="CW58" i="9" s="1"/>
  <c r="CW31" i="9" s="1"/>
  <c r="DO51" i="24"/>
  <c r="DA52" i="8"/>
  <c r="CZ57" i="8"/>
  <c r="CZ58" i="8" s="1"/>
  <c r="CZ31" i="8" s="1"/>
  <c r="CZ51" i="23"/>
  <c r="CZ29" i="23" s="1"/>
  <c r="CY57" i="23"/>
  <c r="CY58" i="23" s="1"/>
  <c r="CY31" i="23" s="1"/>
  <c r="CD85" i="21"/>
  <c r="CD86" i="21" s="1"/>
  <c r="BO41" i="1" l="1"/>
  <c r="BN83" i="1"/>
  <c r="EY59" i="1"/>
  <c r="EX60" i="1"/>
  <c r="BM18" i="8"/>
  <c r="BK18" i="25"/>
  <c r="BK19" i="25"/>
  <c r="BJ18" i="9"/>
  <c r="AR30" i="24"/>
  <c r="AS13" i="24" s="1"/>
  <c r="AS14" i="24" s="1"/>
  <c r="AS17" i="24" s="1"/>
  <c r="AS30" i="24" s="1"/>
  <c r="AR28" i="24"/>
  <c r="AR36" i="24" s="1"/>
  <c r="AR42" i="24" s="1"/>
  <c r="BJ30" i="9"/>
  <c r="BK13" i="9" s="1"/>
  <c r="BK14" i="9" s="1"/>
  <c r="BK17" i="9" s="1"/>
  <c r="BM19" i="8"/>
  <c r="BM18" i="21"/>
  <c r="BM19" i="21"/>
  <c r="AW85" i="8"/>
  <c r="AX85" i="8" s="1"/>
  <c r="BM13" i="12"/>
  <c r="BM14" i="12" s="1"/>
  <c r="BM17" i="12" s="1"/>
  <c r="BM25" i="12" s="1"/>
  <c r="BL36" i="12"/>
  <c r="BW25" i="24"/>
  <c r="BW35" i="24"/>
  <c r="BW10" i="24"/>
  <c r="BW12" i="24" s="1"/>
  <c r="BL13" i="25"/>
  <c r="BL14" i="25" s="1"/>
  <c r="BL17" i="25" s="1"/>
  <c r="AU36" i="21"/>
  <c r="AU42" i="21" s="1"/>
  <c r="AV28" i="21"/>
  <c r="AX36" i="8"/>
  <c r="AX42" i="8" s="1"/>
  <c r="AY28" i="8"/>
  <c r="BV16" i="16"/>
  <c r="BW7" i="11" s="1"/>
  <c r="AZ36" i="25"/>
  <c r="AZ42" i="25" s="1"/>
  <c r="BA28" i="25"/>
  <c r="BL13" i="26"/>
  <c r="BL14" i="26" s="1"/>
  <c r="BL17" i="26" s="1"/>
  <c r="BL18" i="26" s="1"/>
  <c r="AR18" i="24"/>
  <c r="BV13" i="16"/>
  <c r="BW7" i="23" s="1"/>
  <c r="AZ85" i="25"/>
  <c r="AY86" i="25"/>
  <c r="AY87" i="25" s="1"/>
  <c r="AU85" i="12"/>
  <c r="AT86" i="12"/>
  <c r="AT87" i="12" s="1"/>
  <c r="BV10" i="16"/>
  <c r="BW7" i="2" s="1"/>
  <c r="AY36" i="22"/>
  <c r="AY42" i="22" s="1"/>
  <c r="AZ28" i="22"/>
  <c r="AZ28" i="9"/>
  <c r="AY36" i="9"/>
  <c r="AY42" i="9" s="1"/>
  <c r="AV28" i="12"/>
  <c r="AU36" i="12"/>
  <c r="AU42" i="12" s="1"/>
  <c r="BE30" i="22"/>
  <c r="AU85" i="2"/>
  <c r="AT86" i="2"/>
  <c r="AT87" i="2" s="1"/>
  <c r="BV8" i="16"/>
  <c r="BW7" i="1" s="1"/>
  <c r="BO13" i="8"/>
  <c r="BO14" i="8" s="1"/>
  <c r="BO17" i="8" s="1"/>
  <c r="BO30" i="8" s="1"/>
  <c r="AU85" i="26"/>
  <c r="AT86" i="26"/>
  <c r="AT87" i="26" s="1"/>
  <c r="BV17" i="16"/>
  <c r="BW7" i="25" s="1"/>
  <c r="BM13" i="11"/>
  <c r="BM14" i="11" s="1"/>
  <c r="BM17" i="11" s="1"/>
  <c r="BM18" i="11" s="1"/>
  <c r="BM26" i="8"/>
  <c r="BN26" i="8" s="1"/>
  <c r="BO26" i="8" s="1"/>
  <c r="BM41" i="8"/>
  <c r="AU36" i="26"/>
  <c r="AU42" i="26" s="1"/>
  <c r="AV28" i="26"/>
  <c r="AQ85" i="24"/>
  <c r="AR85" i="24" s="1"/>
  <c r="AS85" i="24" s="1"/>
  <c r="BV14" i="16"/>
  <c r="BW7" i="9" s="1"/>
  <c r="BM30" i="21"/>
  <c r="BH13" i="2"/>
  <c r="BH14" i="2" s="1"/>
  <c r="BH17" i="2" s="1"/>
  <c r="BH30" i="2" s="1"/>
  <c r="BN19" i="8"/>
  <c r="AZ28" i="1"/>
  <c r="AY36" i="1"/>
  <c r="AY42" i="1" s="1"/>
  <c r="BV11" i="16"/>
  <c r="BW7" i="22" s="1"/>
  <c r="BM26" i="21"/>
  <c r="BN26" i="21" s="1"/>
  <c r="BO26" i="21" s="1"/>
  <c r="BM41" i="21"/>
  <c r="AZ28" i="11"/>
  <c r="AY36" i="11"/>
  <c r="AY42" i="11" s="1"/>
  <c r="BV18" i="16"/>
  <c r="BW7" i="12" s="1"/>
  <c r="BI18" i="12"/>
  <c r="BJ18" i="12" s="1"/>
  <c r="BK18" i="12" s="1"/>
  <c r="BL18" i="12" s="1"/>
  <c r="BI19" i="12"/>
  <c r="BJ19" i="12" s="1"/>
  <c r="BK19" i="12" s="1"/>
  <c r="BL19" i="12" s="1"/>
  <c r="AW28" i="23"/>
  <c r="AV36" i="23"/>
  <c r="AV42" i="23" s="1"/>
  <c r="BO16" i="16"/>
  <c r="BP7" i="11" s="1"/>
  <c r="BO8" i="16"/>
  <c r="BP7" i="1" s="1"/>
  <c r="BO11" i="16"/>
  <c r="BP7" i="22" s="1"/>
  <c r="BO14" i="16"/>
  <c r="BP7" i="9" s="1"/>
  <c r="BO17" i="16"/>
  <c r="BP7" i="25" s="1"/>
  <c r="BO9" i="16"/>
  <c r="BP7" i="21" s="1"/>
  <c r="BO12" i="16"/>
  <c r="BP7" i="8" s="1"/>
  <c r="BO15" i="16"/>
  <c r="BP7" i="24" s="1"/>
  <c r="BO18" i="16"/>
  <c r="BP7" i="12" s="1"/>
  <c r="BO10" i="16"/>
  <c r="BP7" i="2" s="1"/>
  <c r="BO13" i="16"/>
  <c r="BP7" i="23" s="1"/>
  <c r="BP14" i="16"/>
  <c r="BQ7" i="9" s="1"/>
  <c r="BP17" i="16"/>
  <c r="BQ7" i="25" s="1"/>
  <c r="BP10" i="16"/>
  <c r="BQ7" i="2" s="1"/>
  <c r="BP13" i="16"/>
  <c r="BQ7" i="23" s="1"/>
  <c r="BP16" i="16"/>
  <c r="BQ7" i="11" s="1"/>
  <c r="BP9" i="16"/>
  <c r="BQ7" i="21" s="1"/>
  <c r="BP12" i="16"/>
  <c r="BQ7" i="8" s="1"/>
  <c r="BP15" i="16"/>
  <c r="BQ7" i="24" s="1"/>
  <c r="BP18" i="16"/>
  <c r="BQ7" i="12" s="1"/>
  <c r="BP8" i="16"/>
  <c r="BQ7" i="1" s="1"/>
  <c r="BP11" i="16"/>
  <c r="BQ7" i="22" s="1"/>
  <c r="BQ18" i="16"/>
  <c r="BR7" i="12" s="1"/>
  <c r="BQ12" i="16"/>
  <c r="BR7" i="8" s="1"/>
  <c r="BQ15" i="16"/>
  <c r="BR7" i="24" s="1"/>
  <c r="BQ17" i="16"/>
  <c r="BR7" i="25" s="1"/>
  <c r="BQ11" i="16"/>
  <c r="BR7" i="22" s="1"/>
  <c r="BQ14" i="16"/>
  <c r="BR7" i="9" s="1"/>
  <c r="BQ8" i="16"/>
  <c r="BR7" i="1" s="1"/>
  <c r="BQ10" i="16"/>
  <c r="BR7" i="2" s="1"/>
  <c r="BQ13" i="16"/>
  <c r="BR7" i="23" s="1"/>
  <c r="BQ16" i="16"/>
  <c r="BR7" i="11" s="1"/>
  <c r="BQ9" i="16"/>
  <c r="BR7" i="21" s="1"/>
  <c r="BR9" i="16"/>
  <c r="BS7" i="21" s="1"/>
  <c r="BR12" i="16"/>
  <c r="BS7" i="8" s="1"/>
  <c r="BR15" i="16"/>
  <c r="BS7" i="24" s="1"/>
  <c r="BR18" i="16"/>
  <c r="BS7" i="12" s="1"/>
  <c r="BR11" i="16"/>
  <c r="BS7" i="22" s="1"/>
  <c r="BR14" i="16"/>
  <c r="BS7" i="9" s="1"/>
  <c r="BR17" i="16"/>
  <c r="BS7" i="25" s="1"/>
  <c r="BR8" i="16"/>
  <c r="BS7" i="1" s="1"/>
  <c r="BR10" i="16"/>
  <c r="BS7" i="2" s="1"/>
  <c r="BR13" i="16"/>
  <c r="BS7" i="23" s="1"/>
  <c r="BR16" i="16"/>
  <c r="BS7" i="11" s="1"/>
  <c r="BS16" i="16"/>
  <c r="BT7" i="11" s="1"/>
  <c r="BS11" i="16"/>
  <c r="BT7" i="22" s="1"/>
  <c r="BS14" i="16"/>
  <c r="BT7" i="9" s="1"/>
  <c r="BS17" i="16"/>
  <c r="BT7" i="25" s="1"/>
  <c r="BS12" i="16"/>
  <c r="BT7" i="8" s="1"/>
  <c r="BS9" i="16"/>
  <c r="BT7" i="21" s="1"/>
  <c r="BS15" i="16"/>
  <c r="BT7" i="24" s="1"/>
  <c r="BS18" i="16"/>
  <c r="BT7" i="12" s="1"/>
  <c r="BS8" i="16"/>
  <c r="BT7" i="1" s="1"/>
  <c r="BS10" i="16"/>
  <c r="BT7" i="2" s="1"/>
  <c r="BS13" i="16"/>
  <c r="BT7" i="23" s="1"/>
  <c r="BT12" i="16"/>
  <c r="BU7" i="8" s="1"/>
  <c r="BT15" i="16"/>
  <c r="BU7" i="24" s="1"/>
  <c r="BT18" i="16"/>
  <c r="BU7" i="12" s="1"/>
  <c r="BT11" i="16"/>
  <c r="BU7" i="22" s="1"/>
  <c r="BT14" i="16"/>
  <c r="BU7" i="9" s="1"/>
  <c r="BT17" i="16"/>
  <c r="BU7" i="25" s="1"/>
  <c r="BT8" i="16"/>
  <c r="BU7" i="1" s="1"/>
  <c r="BT10" i="16"/>
  <c r="BU7" i="2" s="1"/>
  <c r="BT13" i="16"/>
  <c r="BU7" i="23" s="1"/>
  <c r="BT16" i="16"/>
  <c r="BU7" i="11" s="1"/>
  <c r="BT9" i="16"/>
  <c r="BU7" i="21" s="1"/>
  <c r="BU12" i="16"/>
  <c r="BV7" i="8" s="1"/>
  <c r="BU15" i="16"/>
  <c r="BV7" i="24" s="1"/>
  <c r="BU18" i="16"/>
  <c r="BV7" i="12" s="1"/>
  <c r="BU11" i="16"/>
  <c r="BV7" i="22" s="1"/>
  <c r="BU14" i="16"/>
  <c r="BV7" i="9" s="1"/>
  <c r="BU17" i="16"/>
  <c r="BV7" i="25" s="1"/>
  <c r="BU8" i="16"/>
  <c r="BV7" i="1" s="1"/>
  <c r="BU10" i="16"/>
  <c r="BV7" i="2" s="1"/>
  <c r="BU13" i="16"/>
  <c r="BV7" i="23" s="1"/>
  <c r="BU16" i="16"/>
  <c r="BV7" i="11" s="1"/>
  <c r="BU9" i="16"/>
  <c r="BV7" i="21" s="1"/>
  <c r="BE18" i="22"/>
  <c r="BN18" i="8"/>
  <c r="BV12" i="16"/>
  <c r="BW7" i="8" s="1"/>
  <c r="AR19" i="24"/>
  <c r="AU84" i="21"/>
  <c r="AT85" i="21"/>
  <c r="AT86" i="21" s="1"/>
  <c r="AV36" i="2"/>
  <c r="AV42" i="2" s="1"/>
  <c r="AW28" i="2"/>
  <c r="BV9" i="16"/>
  <c r="BW7" i="21" s="1"/>
  <c r="DC80" i="21"/>
  <c r="DD80" i="21" s="1"/>
  <c r="DC79" i="21"/>
  <c r="DD79" i="21" s="1"/>
  <c r="CZ82" i="25"/>
  <c r="CZ82" i="11"/>
  <c r="CZ80" i="1"/>
  <c r="DA80" i="1" s="1"/>
  <c r="DB80" i="1" s="1"/>
  <c r="CZ82" i="22"/>
  <c r="CZ82" i="8"/>
  <c r="CZ81" i="1"/>
  <c r="DA81" i="1" s="1"/>
  <c r="DB81" i="1" s="1"/>
  <c r="CZ81" i="23"/>
  <c r="DA81" i="23" s="1"/>
  <c r="DB81" i="23" s="1"/>
  <c r="CZ80" i="23"/>
  <c r="DA80" i="23" s="1"/>
  <c r="DB80" i="23" s="1"/>
  <c r="CX81" i="9"/>
  <c r="CY81" i="9" s="1"/>
  <c r="CX80" i="9"/>
  <c r="CY80" i="9" s="1"/>
  <c r="CX80" i="24"/>
  <c r="CY80" i="24" s="1"/>
  <c r="CX81" i="24"/>
  <c r="CY81" i="24" s="1"/>
  <c r="CX80" i="26"/>
  <c r="CY80" i="26" s="1"/>
  <c r="CX81" i="26"/>
  <c r="CY81" i="26" s="1"/>
  <c r="CX80" i="12"/>
  <c r="CY80" i="12" s="1"/>
  <c r="CX81" i="12"/>
  <c r="CY81" i="12" s="1"/>
  <c r="CX82" i="2"/>
  <c r="BX4" i="22"/>
  <c r="BX4" i="26"/>
  <c r="BX4" i="12"/>
  <c r="BX4" i="25"/>
  <c r="BX4" i="11"/>
  <c r="BX4" i="24"/>
  <c r="BX4" i="9"/>
  <c r="BX4" i="23"/>
  <c r="BX4" i="8"/>
  <c r="BX4" i="2"/>
  <c r="BX4" i="21"/>
  <c r="BX4" i="1"/>
  <c r="BX4" i="16"/>
  <c r="DB52" i="8"/>
  <c r="DA57" i="8"/>
  <c r="DA58" i="8" s="1"/>
  <c r="DA31" i="8" s="1"/>
  <c r="DB51" i="22"/>
  <c r="DA57" i="22"/>
  <c r="DA58" i="22" s="1"/>
  <c r="DA31" i="22" s="1"/>
  <c r="CZ57" i="1"/>
  <c r="CZ58" i="1" s="1"/>
  <c r="CZ31" i="1" s="1"/>
  <c r="DA51" i="1"/>
  <c r="CY51" i="9"/>
  <c r="CX57" i="9"/>
  <c r="CX58" i="9" s="1"/>
  <c r="CX31" i="9" s="1"/>
  <c r="DB51" i="11"/>
  <c r="DA57" i="11"/>
  <c r="DA58" i="11" s="1"/>
  <c r="DA31" i="11" s="1"/>
  <c r="DA51" i="23"/>
  <c r="CZ57" i="23"/>
  <c r="CZ58" i="23" s="1"/>
  <c r="CZ31" i="23" s="1"/>
  <c r="DP51" i="24"/>
  <c r="DA57" i="25"/>
  <c r="DA58" i="25" s="1"/>
  <c r="DA31" i="25" s="1"/>
  <c r="DB51" i="25"/>
  <c r="DN51" i="8"/>
  <c r="CY57" i="2"/>
  <c r="CY58" i="2" s="1"/>
  <c r="CY31" i="2" s="1"/>
  <c r="CZ51" i="2"/>
  <c r="CZ29" i="2" s="1"/>
  <c r="DC51" i="12"/>
  <c r="DD51" i="21"/>
  <c r="DC57" i="21"/>
  <c r="DC58" i="21" s="1"/>
  <c r="DC31" i="21" s="1"/>
  <c r="CX57" i="24"/>
  <c r="CX58" i="24" s="1"/>
  <c r="CX31" i="24" s="1"/>
  <c r="CY52" i="24"/>
  <c r="CX57" i="26"/>
  <c r="CX58" i="26" s="1"/>
  <c r="CX31" i="26" s="1"/>
  <c r="CY51" i="26"/>
  <c r="CY52" i="12"/>
  <c r="CX57" i="12"/>
  <c r="CX58" i="12" s="1"/>
  <c r="CX31" i="12" s="1"/>
  <c r="BU86" i="12"/>
  <c r="BU87" i="12" s="1"/>
  <c r="CD86" i="11"/>
  <c r="CD87" i="11" s="1"/>
  <c r="BN84" i="1" l="1"/>
  <c r="BO83" i="1"/>
  <c r="EZ59" i="1"/>
  <c r="EY60" i="1"/>
  <c r="BM19" i="12"/>
  <c r="BL18" i="25"/>
  <c r="BM18" i="12"/>
  <c r="BM30" i="12"/>
  <c r="BN13" i="12" s="1"/>
  <c r="BN14" i="12" s="1"/>
  <c r="BN17" i="12" s="1"/>
  <c r="BK18" i="9"/>
  <c r="BK19" i="9"/>
  <c r="AS18" i="24"/>
  <c r="BK30" i="9"/>
  <c r="BL13" i="9" s="1"/>
  <c r="BL14" i="9" s="1"/>
  <c r="BL17" i="9" s="1"/>
  <c r="AS19" i="24"/>
  <c r="AS28" i="24"/>
  <c r="AS36" i="24" s="1"/>
  <c r="AS42" i="24" s="1"/>
  <c r="BO18" i="8"/>
  <c r="BI13" i="2"/>
  <c r="BI14" i="2" s="1"/>
  <c r="BI17" i="2" s="1"/>
  <c r="BI30" i="2" s="1"/>
  <c r="BJ13" i="2" s="1"/>
  <c r="BJ14" i="2" s="1"/>
  <c r="BJ17" i="2" s="1"/>
  <c r="BJ30" i="2" s="1"/>
  <c r="BK13" i="2" s="1"/>
  <c r="BK14" i="2" s="1"/>
  <c r="BK17" i="2" s="1"/>
  <c r="BK30" i="2" s="1"/>
  <c r="BL13" i="2" s="1"/>
  <c r="BL14" i="2" s="1"/>
  <c r="BL17" i="2" s="1"/>
  <c r="BL30" i="2" s="1"/>
  <c r="AT13" i="24"/>
  <c r="AT14" i="24" s="1"/>
  <c r="AT17" i="24" s="1"/>
  <c r="AT30" i="24" s="1"/>
  <c r="BS25" i="1"/>
  <c r="BS10" i="1"/>
  <c r="BS12" i="1" s="1"/>
  <c r="BW25" i="21"/>
  <c r="BW35" i="21"/>
  <c r="BW10" i="21"/>
  <c r="BW12" i="21" s="1"/>
  <c r="BV25" i="11"/>
  <c r="BV10" i="11"/>
  <c r="BV12" i="11" s="1"/>
  <c r="BU25" i="23"/>
  <c r="BU10" i="23"/>
  <c r="BU12" i="23" s="1"/>
  <c r="BT25" i="12"/>
  <c r="BT10" i="12"/>
  <c r="BT12" i="12" s="1"/>
  <c r="BS25" i="25"/>
  <c r="BS10" i="25"/>
  <c r="BS12" i="25" s="1"/>
  <c r="BR25" i="9"/>
  <c r="BR35" i="9"/>
  <c r="BR39" i="9" s="1"/>
  <c r="BS39" i="9" s="1"/>
  <c r="BT39" i="9" s="1"/>
  <c r="BU39" i="9" s="1"/>
  <c r="BV39" i="9" s="1"/>
  <c r="BR10" i="9"/>
  <c r="BR12" i="9" s="1"/>
  <c r="BQ25" i="11"/>
  <c r="BQ10" i="11"/>
  <c r="BQ12" i="11" s="1"/>
  <c r="BP25" i="9"/>
  <c r="BP10" i="9"/>
  <c r="BP12" i="9" s="1"/>
  <c r="BW25" i="12"/>
  <c r="BW10" i="12"/>
  <c r="BW12" i="12" s="1"/>
  <c r="BW35" i="12"/>
  <c r="BW39" i="12" s="1"/>
  <c r="BX39" i="12" s="1"/>
  <c r="BY39" i="12" s="1"/>
  <c r="BZ39" i="12" s="1"/>
  <c r="CA39" i="12" s="1"/>
  <c r="BN13" i="21"/>
  <c r="BN14" i="21" s="1"/>
  <c r="BN17" i="21" s="1"/>
  <c r="BN30" i="21" s="1"/>
  <c r="AV36" i="12"/>
  <c r="AV42" i="12" s="1"/>
  <c r="AW28" i="12"/>
  <c r="BW25" i="23"/>
  <c r="BW35" i="23"/>
  <c r="BW10" i="23"/>
  <c r="BW12" i="23" s="1"/>
  <c r="BL30" i="25"/>
  <c r="AW36" i="2"/>
  <c r="AW42" i="2" s="1"/>
  <c r="AX28" i="2"/>
  <c r="BV25" i="23"/>
  <c r="BV10" i="23"/>
  <c r="BV12" i="23" s="1"/>
  <c r="BU25" i="2"/>
  <c r="BU10" i="2"/>
  <c r="BU12" i="2" s="1"/>
  <c r="BT25" i="24"/>
  <c r="BT10" i="24"/>
  <c r="BT12" i="24" s="1"/>
  <c r="BS25" i="9"/>
  <c r="BS10" i="9"/>
  <c r="BS12" i="9" s="1"/>
  <c r="BR25" i="22"/>
  <c r="BR35" i="22"/>
  <c r="BR39" i="22" s="1"/>
  <c r="BS39" i="22" s="1"/>
  <c r="BT39" i="22" s="1"/>
  <c r="BU39" i="22" s="1"/>
  <c r="BV39" i="22" s="1"/>
  <c r="BR10" i="22"/>
  <c r="BR12" i="22" s="1"/>
  <c r="BQ25" i="23"/>
  <c r="BQ10" i="23"/>
  <c r="BQ12" i="23" s="1"/>
  <c r="BP25" i="22"/>
  <c r="BP10" i="22"/>
  <c r="BP12" i="22" s="1"/>
  <c r="AY85" i="11"/>
  <c r="BW25" i="9"/>
  <c r="BW35" i="9"/>
  <c r="BW10" i="9"/>
  <c r="BW12" i="9" s="1"/>
  <c r="AY85" i="9"/>
  <c r="BV25" i="21"/>
  <c r="BV10" i="21"/>
  <c r="BV12" i="21" s="1"/>
  <c r="AV85" i="2"/>
  <c r="AV86" i="2" s="1"/>
  <c r="AV87" i="2" s="1"/>
  <c r="BV25" i="2"/>
  <c r="BV10" i="2"/>
  <c r="BV12" i="2" s="1"/>
  <c r="BU25" i="1"/>
  <c r="BU10" i="1"/>
  <c r="BU12" i="1" s="1"/>
  <c r="BT25" i="21"/>
  <c r="BT10" i="21"/>
  <c r="BT12" i="21" s="1"/>
  <c r="BS25" i="22"/>
  <c r="BS10" i="22"/>
  <c r="BS12" i="22" s="1"/>
  <c r="BR25" i="25"/>
  <c r="BR35" i="25"/>
  <c r="BR39" i="25" s="1"/>
  <c r="BS39" i="25" s="1"/>
  <c r="BT39" i="25" s="1"/>
  <c r="BU39" i="25" s="1"/>
  <c r="BV39" i="25" s="1"/>
  <c r="BR10" i="25"/>
  <c r="BR12" i="25" s="1"/>
  <c r="BQ25" i="2"/>
  <c r="BQ10" i="2"/>
  <c r="BQ12" i="2" s="1"/>
  <c r="BP25" i="1"/>
  <c r="BP10" i="1"/>
  <c r="BP12" i="1" s="1"/>
  <c r="BP14" i="1" s="1"/>
  <c r="BP17" i="1" s="1"/>
  <c r="AZ36" i="11"/>
  <c r="AZ42" i="11" s="1"/>
  <c r="BA28" i="11"/>
  <c r="AZ36" i="9"/>
  <c r="AZ42" i="9" s="1"/>
  <c r="BA28" i="9"/>
  <c r="BL30" i="26"/>
  <c r="BV25" i="1"/>
  <c r="BV10" i="1"/>
  <c r="BV12" i="1" s="1"/>
  <c r="BU25" i="25"/>
  <c r="BU10" i="25"/>
  <c r="BU12" i="25" s="1"/>
  <c r="BT25" i="8"/>
  <c r="BT10" i="8"/>
  <c r="BT12" i="8" s="1"/>
  <c r="BS25" i="12"/>
  <c r="BS10" i="12"/>
  <c r="BS12" i="12" s="1"/>
  <c r="BR25" i="24"/>
  <c r="BR35" i="24"/>
  <c r="BR39" i="24" s="1"/>
  <c r="BS39" i="24" s="1"/>
  <c r="BT39" i="24" s="1"/>
  <c r="BU39" i="24" s="1"/>
  <c r="BV39" i="24" s="1"/>
  <c r="BW39" i="24" s="1"/>
  <c r="BX39" i="24" s="1"/>
  <c r="BY39" i="24" s="1"/>
  <c r="BZ39" i="24" s="1"/>
  <c r="CA39" i="24" s="1"/>
  <c r="BR10" i="24"/>
  <c r="BR12" i="24" s="1"/>
  <c r="BQ25" i="25"/>
  <c r="BQ10" i="25"/>
  <c r="BQ12" i="25" s="1"/>
  <c r="BP25" i="11"/>
  <c r="BP10" i="11"/>
  <c r="BP12" i="11" s="1"/>
  <c r="BN41" i="21"/>
  <c r="BM82" i="21"/>
  <c r="BM83" i="21" s="1"/>
  <c r="BP13" i="8"/>
  <c r="BA28" i="22"/>
  <c r="AZ36" i="22"/>
  <c r="AZ42" i="22" s="1"/>
  <c r="BV25" i="25"/>
  <c r="BV10" i="25"/>
  <c r="BV12" i="25" s="1"/>
  <c r="BU25" i="9"/>
  <c r="BU10" i="9"/>
  <c r="BU12" i="9" s="1"/>
  <c r="BT25" i="25"/>
  <c r="BT10" i="25"/>
  <c r="BT12" i="25" s="1"/>
  <c r="BS25" i="24"/>
  <c r="BS10" i="24"/>
  <c r="BS12" i="24" s="1"/>
  <c r="BR25" i="8"/>
  <c r="BR35" i="8"/>
  <c r="BR39" i="8" s="1"/>
  <c r="BS39" i="8" s="1"/>
  <c r="BT39" i="8" s="1"/>
  <c r="BU39" i="8" s="1"/>
  <c r="BV39" i="8" s="1"/>
  <c r="BR10" i="8"/>
  <c r="BR12" i="8" s="1"/>
  <c r="BQ25" i="9"/>
  <c r="BQ10" i="9"/>
  <c r="BQ12" i="9" s="1"/>
  <c r="AV36" i="26"/>
  <c r="AV42" i="26" s="1"/>
  <c r="AW28" i="26"/>
  <c r="AY85" i="22"/>
  <c r="BU25" i="22"/>
  <c r="BU10" i="22"/>
  <c r="BU12" i="22" s="1"/>
  <c r="BR25" i="12"/>
  <c r="BR10" i="12"/>
  <c r="BR12" i="12" s="1"/>
  <c r="BP25" i="23"/>
  <c r="BP10" i="23"/>
  <c r="BP12" i="23" s="1"/>
  <c r="BP14" i="23" s="1"/>
  <c r="BP17" i="23" s="1"/>
  <c r="AV85" i="23"/>
  <c r="AV86" i="23" s="1"/>
  <c r="AV87" i="23" s="1"/>
  <c r="BW35" i="22"/>
  <c r="BW25" i="22"/>
  <c r="BW10" i="22"/>
  <c r="BW12" i="22" s="1"/>
  <c r="AY85" i="1"/>
  <c r="BW25" i="2"/>
  <c r="BW35" i="2"/>
  <c r="BW10" i="2"/>
  <c r="BW12" i="2" s="1"/>
  <c r="BB28" i="25"/>
  <c r="BA36" i="25"/>
  <c r="BA42" i="25" s="1"/>
  <c r="BA85" i="25" s="1"/>
  <c r="BA86" i="25" s="1"/>
  <c r="BA87" i="25" s="1"/>
  <c r="BV25" i="9"/>
  <c r="BV10" i="9"/>
  <c r="BV12" i="9" s="1"/>
  <c r="BW25" i="8"/>
  <c r="BW35" i="8"/>
  <c r="BW10" i="8"/>
  <c r="BW12" i="8" s="1"/>
  <c r="BV25" i="22"/>
  <c r="BV10" i="22"/>
  <c r="BV12" i="22" s="1"/>
  <c r="BU25" i="12"/>
  <c r="BU10" i="12"/>
  <c r="BU12" i="12" s="1"/>
  <c r="BT25" i="22"/>
  <c r="BT10" i="22"/>
  <c r="BT12" i="22" s="1"/>
  <c r="BS25" i="21"/>
  <c r="BS10" i="21"/>
  <c r="BS12" i="21" s="1"/>
  <c r="BQ25" i="22"/>
  <c r="BQ10" i="22"/>
  <c r="BQ12" i="22" s="1"/>
  <c r="BP25" i="2"/>
  <c r="BP10" i="2"/>
  <c r="BP12" i="2" s="1"/>
  <c r="AW36" i="23"/>
  <c r="AW42" i="23" s="1"/>
  <c r="AX28" i="23"/>
  <c r="BN41" i="8"/>
  <c r="BM83" i="8"/>
  <c r="BM84" i="8" s="1"/>
  <c r="BW35" i="1"/>
  <c r="BW25" i="1"/>
  <c r="BW10" i="1"/>
  <c r="BW12" i="1" s="1"/>
  <c r="BT25" i="9"/>
  <c r="BT10" i="9"/>
  <c r="BT12" i="9" s="1"/>
  <c r="BV25" i="12"/>
  <c r="BV10" i="12"/>
  <c r="BV12" i="12" s="1"/>
  <c r="BU25" i="24"/>
  <c r="BU10" i="24"/>
  <c r="BU12" i="24" s="1"/>
  <c r="BT25" i="11"/>
  <c r="BT10" i="11"/>
  <c r="BT12" i="11" s="1"/>
  <c r="BR25" i="21"/>
  <c r="BR35" i="21"/>
  <c r="BR39" i="21" s="1"/>
  <c r="BS39" i="21" s="1"/>
  <c r="BT39" i="21" s="1"/>
  <c r="BU39" i="21" s="1"/>
  <c r="BV39" i="21" s="1"/>
  <c r="BW39" i="21" s="1"/>
  <c r="BX39" i="21" s="1"/>
  <c r="BY39" i="21" s="1"/>
  <c r="BZ39" i="21" s="1"/>
  <c r="CA39" i="21" s="1"/>
  <c r="BR10" i="21"/>
  <c r="BR12" i="21" s="1"/>
  <c r="BQ10" i="1"/>
  <c r="BQ12" i="1" s="1"/>
  <c r="BP25" i="12"/>
  <c r="BP10" i="12"/>
  <c r="BP12" i="12" s="1"/>
  <c r="BA28" i="1"/>
  <c r="AZ36" i="1"/>
  <c r="AZ42" i="1" s="1"/>
  <c r="BL19" i="25"/>
  <c r="BW25" i="11"/>
  <c r="BW35" i="11"/>
  <c r="BW10" i="11"/>
  <c r="BW12" i="11" s="1"/>
  <c r="BM26" i="12"/>
  <c r="BN26" i="12" s="1"/>
  <c r="BO26" i="12" s="1"/>
  <c r="BM41" i="12"/>
  <c r="BS25" i="8"/>
  <c r="BS10" i="8"/>
  <c r="BS12" i="8" s="1"/>
  <c r="BV25" i="24"/>
  <c r="BV10" i="24"/>
  <c r="BV12" i="24" s="1"/>
  <c r="BU25" i="8"/>
  <c r="BU10" i="8"/>
  <c r="BU12" i="8" s="1"/>
  <c r="BS25" i="11"/>
  <c r="BS10" i="11"/>
  <c r="BS12" i="11" s="1"/>
  <c r="BR25" i="11"/>
  <c r="BR35" i="11"/>
  <c r="BR39" i="11" s="1"/>
  <c r="BS39" i="11" s="1"/>
  <c r="BT39" i="11" s="1"/>
  <c r="BU39" i="11" s="1"/>
  <c r="BV39" i="11" s="1"/>
  <c r="BR10" i="11"/>
  <c r="BR12" i="11" s="1"/>
  <c r="BQ25" i="12"/>
  <c r="BQ10" i="12"/>
  <c r="BQ12" i="12" s="1"/>
  <c r="BP25" i="24"/>
  <c r="BP10" i="24"/>
  <c r="BP12" i="24" s="1"/>
  <c r="AY36" i="8"/>
  <c r="AY42" i="8" s="1"/>
  <c r="AZ28" i="8"/>
  <c r="BV25" i="8"/>
  <c r="BV10" i="8"/>
  <c r="BV12" i="8" s="1"/>
  <c r="BT25" i="23"/>
  <c r="BT10" i="23"/>
  <c r="BT12" i="23" s="1"/>
  <c r="BS25" i="23"/>
  <c r="BS10" i="23"/>
  <c r="BS12" i="23" s="1"/>
  <c r="BR25" i="23"/>
  <c r="BR35" i="23"/>
  <c r="BR39" i="23" s="1"/>
  <c r="BS39" i="23" s="1"/>
  <c r="BT39" i="23" s="1"/>
  <c r="BU39" i="23" s="1"/>
  <c r="BV39" i="23" s="1"/>
  <c r="BW39" i="23" s="1"/>
  <c r="BX39" i="23" s="1"/>
  <c r="BY39" i="23" s="1"/>
  <c r="BZ39" i="23" s="1"/>
  <c r="CA39" i="23" s="1"/>
  <c r="BR10" i="23"/>
  <c r="BR12" i="23" s="1"/>
  <c r="BQ25" i="24"/>
  <c r="BQ10" i="24"/>
  <c r="BQ12" i="24" s="1"/>
  <c r="BP25" i="8"/>
  <c r="BP26" i="8" s="1"/>
  <c r="BP10" i="8"/>
  <c r="BP12" i="8" s="1"/>
  <c r="BO19" i="8"/>
  <c r="BM25" i="11"/>
  <c r="BM19" i="11" s="1"/>
  <c r="BL19" i="26"/>
  <c r="BU25" i="21"/>
  <c r="BU10" i="21"/>
  <c r="BU12" i="21" s="1"/>
  <c r="BT25" i="2"/>
  <c r="BT10" i="2"/>
  <c r="BT12" i="2" s="1"/>
  <c r="BS25" i="2"/>
  <c r="BS10" i="2"/>
  <c r="BS12" i="2" s="1"/>
  <c r="BR25" i="2"/>
  <c r="BR35" i="2"/>
  <c r="BR39" i="2" s="1"/>
  <c r="BS39" i="2" s="1"/>
  <c r="BT39" i="2" s="1"/>
  <c r="BU39" i="2" s="1"/>
  <c r="BV39" i="2" s="1"/>
  <c r="BW39" i="2" s="1"/>
  <c r="BX39" i="2" s="1"/>
  <c r="BY39" i="2" s="1"/>
  <c r="BZ39" i="2" s="1"/>
  <c r="CA39" i="2" s="1"/>
  <c r="BR10" i="2"/>
  <c r="BR12" i="2" s="1"/>
  <c r="BQ25" i="8"/>
  <c r="BQ10" i="8"/>
  <c r="BQ12" i="8" s="1"/>
  <c r="BP25" i="21"/>
  <c r="BP26" i="21" s="1"/>
  <c r="BP10" i="21"/>
  <c r="BP12" i="21" s="1"/>
  <c r="BW25" i="25"/>
  <c r="BW35" i="25"/>
  <c r="BW10" i="25"/>
  <c r="BW12" i="25" s="1"/>
  <c r="BF13" i="22"/>
  <c r="BF14" i="22" s="1"/>
  <c r="BF17" i="22" s="1"/>
  <c r="BF19" i="22" s="1"/>
  <c r="AV36" i="21"/>
  <c r="AV42" i="21" s="1"/>
  <c r="AV84" i="21" s="1"/>
  <c r="AW28" i="21"/>
  <c r="BU25" i="11"/>
  <c r="BU10" i="11"/>
  <c r="BU12" i="11" s="1"/>
  <c r="BT25" i="1"/>
  <c r="BT10" i="1"/>
  <c r="BT12" i="1" s="1"/>
  <c r="BR25" i="1"/>
  <c r="BR35" i="1"/>
  <c r="BR39" i="1" s="1"/>
  <c r="BS39" i="1" s="1"/>
  <c r="BT39" i="1" s="1"/>
  <c r="BU39" i="1" s="1"/>
  <c r="BV39" i="1" s="1"/>
  <c r="BW39" i="1" s="1"/>
  <c r="BX39" i="1" s="1"/>
  <c r="BY39" i="1" s="1"/>
  <c r="BZ39" i="1" s="1"/>
  <c r="CA39" i="1" s="1"/>
  <c r="BR10" i="1"/>
  <c r="BR12" i="1" s="1"/>
  <c r="BQ25" i="21"/>
  <c r="BQ10" i="21"/>
  <c r="BQ12" i="21" s="1"/>
  <c r="BP25" i="25"/>
  <c r="BP10" i="25"/>
  <c r="BP12" i="25" s="1"/>
  <c r="BH18" i="2"/>
  <c r="BH19" i="2"/>
  <c r="CZ80" i="2"/>
  <c r="DA80" i="2" s="1"/>
  <c r="DB80" i="2" s="1"/>
  <c r="DC81" i="21"/>
  <c r="CX82" i="26"/>
  <c r="CZ82" i="1"/>
  <c r="CZ82" i="23"/>
  <c r="CZ81" i="2"/>
  <c r="DA81" i="2" s="1"/>
  <c r="DB81" i="2" s="1"/>
  <c r="CX82" i="24"/>
  <c r="CX82" i="12"/>
  <c r="CX82" i="9"/>
  <c r="BY4" i="22"/>
  <c r="BY4" i="26"/>
  <c r="BY4" i="12"/>
  <c r="BY4" i="25"/>
  <c r="BY4" i="11"/>
  <c r="BY4" i="24"/>
  <c r="BY4" i="9"/>
  <c r="BY4" i="23"/>
  <c r="BY4" i="8"/>
  <c r="BY4" i="2"/>
  <c r="BY4" i="1"/>
  <c r="BY4" i="21"/>
  <c r="BY4" i="16"/>
  <c r="CZ52" i="12"/>
  <c r="CZ29" i="12" s="1"/>
  <c r="CY57" i="12"/>
  <c r="CY58" i="12" s="1"/>
  <c r="CY31" i="12" s="1"/>
  <c r="DD51" i="12"/>
  <c r="DO51" i="8"/>
  <c r="CZ51" i="9"/>
  <c r="CZ29" i="9" s="1"/>
  <c r="CY57" i="9"/>
  <c r="CY58" i="9" s="1"/>
  <c r="CY31" i="9" s="1"/>
  <c r="DC51" i="22"/>
  <c r="DC29" i="22" s="1"/>
  <c r="DB57" i="22"/>
  <c r="DB58" i="22" s="1"/>
  <c r="CY57" i="26"/>
  <c r="CY58" i="26" s="1"/>
  <c r="CY31" i="26" s="1"/>
  <c r="CZ51" i="26"/>
  <c r="CZ29" i="26" s="1"/>
  <c r="CZ80" i="26" s="1"/>
  <c r="DA80" i="26" s="1"/>
  <c r="DB80" i="26" s="1"/>
  <c r="DQ51" i="24"/>
  <c r="DB51" i="1"/>
  <c r="DA57" i="1"/>
  <c r="DA58" i="1" s="1"/>
  <c r="DA31" i="1" s="1"/>
  <c r="DD57" i="21"/>
  <c r="DD58" i="21" s="1"/>
  <c r="DE51" i="21"/>
  <c r="DE29" i="21" s="1"/>
  <c r="DC51" i="25"/>
  <c r="DC29" i="25" s="1"/>
  <c r="DB57" i="25"/>
  <c r="DB58" i="25" s="1"/>
  <c r="DC51" i="11"/>
  <c r="DC29" i="11" s="1"/>
  <c r="DB57" i="11"/>
  <c r="DB58" i="11" s="1"/>
  <c r="DC52" i="8"/>
  <c r="DC29" i="8" s="1"/>
  <c r="DB57" i="8"/>
  <c r="DB58" i="8" s="1"/>
  <c r="CZ57" i="2"/>
  <c r="CZ58" i="2" s="1"/>
  <c r="CZ31" i="2" s="1"/>
  <c r="DA51" i="2"/>
  <c r="CZ52" i="24"/>
  <c r="CZ29" i="24" s="1"/>
  <c r="CY57" i="24"/>
  <c r="CY58" i="24" s="1"/>
  <c r="CY31" i="24" s="1"/>
  <c r="DB51" i="23"/>
  <c r="DA57" i="23"/>
  <c r="DA58" i="23" s="1"/>
  <c r="DA31" i="23" s="1"/>
  <c r="BU86" i="23"/>
  <c r="BU87" i="23" s="1"/>
  <c r="CD86" i="25"/>
  <c r="CD87" i="25" s="1"/>
  <c r="CF86" i="22"/>
  <c r="CF87" i="22" s="1"/>
  <c r="AT19" i="24" l="1"/>
  <c r="FA59" i="1"/>
  <c r="EZ60" i="1"/>
  <c r="BI18" i="2"/>
  <c r="BI19" i="2"/>
  <c r="BJ19" i="2" s="1"/>
  <c r="BK19" i="2" s="1"/>
  <c r="BL19" i="2" s="1"/>
  <c r="BW39" i="11"/>
  <c r="BX39" i="11" s="1"/>
  <c r="BY39" i="11" s="1"/>
  <c r="BZ39" i="11" s="1"/>
  <c r="CA39" i="11" s="1"/>
  <c r="AW85" i="23"/>
  <c r="AX85" i="23" s="1"/>
  <c r="BL18" i="9"/>
  <c r="AT18" i="24"/>
  <c r="BN30" i="12"/>
  <c r="BO13" i="12" s="1"/>
  <c r="BO14" i="12" s="1"/>
  <c r="BO17" i="12" s="1"/>
  <c r="BO30" i="12" s="1"/>
  <c r="BP13" i="12" s="1"/>
  <c r="BP14" i="12" s="1"/>
  <c r="BP17" i="12" s="1"/>
  <c r="BN18" i="12"/>
  <c r="AT28" i="24"/>
  <c r="AT36" i="24" s="1"/>
  <c r="AT42" i="24" s="1"/>
  <c r="BL19" i="9"/>
  <c r="BQ26" i="21"/>
  <c r="BR26" i="21" s="1"/>
  <c r="BS26" i="21" s="1"/>
  <c r="BT26" i="21" s="1"/>
  <c r="BU26" i="21" s="1"/>
  <c r="BV26" i="21" s="1"/>
  <c r="BW26" i="21" s="1"/>
  <c r="BX26" i="21" s="1"/>
  <c r="AU13" i="24"/>
  <c r="AU14" i="24" s="1"/>
  <c r="AU17" i="24" s="1"/>
  <c r="BM13" i="2"/>
  <c r="BM14" i="2" s="1"/>
  <c r="BM17" i="2" s="1"/>
  <c r="BM25" i="2" s="1"/>
  <c r="BQ26" i="8"/>
  <c r="BR26" i="8" s="1"/>
  <c r="BS26" i="8" s="1"/>
  <c r="BT26" i="8" s="1"/>
  <c r="BU26" i="8" s="1"/>
  <c r="BV26" i="8" s="1"/>
  <c r="BW26" i="8" s="1"/>
  <c r="BX26" i="8" s="1"/>
  <c r="BO41" i="8"/>
  <c r="BP41" i="8" s="1"/>
  <c r="BN83" i="8"/>
  <c r="BW39" i="8"/>
  <c r="BX39" i="8" s="1"/>
  <c r="BY39" i="8" s="1"/>
  <c r="BZ39" i="8" s="1"/>
  <c r="CA39" i="8" s="1"/>
  <c r="BB28" i="22"/>
  <c r="BA36" i="22"/>
  <c r="BA42" i="22" s="1"/>
  <c r="BA85" i="22" s="1"/>
  <c r="BA36" i="11"/>
  <c r="BA42" i="11" s="1"/>
  <c r="BB28" i="11"/>
  <c r="AZ85" i="9"/>
  <c r="AY86" i="9"/>
  <c r="AY87" i="9" s="1"/>
  <c r="BA36" i="1"/>
  <c r="BA42" i="1" s="1"/>
  <c r="BA85" i="1" s="1"/>
  <c r="BB28" i="1"/>
  <c r="AX36" i="23"/>
  <c r="AX42" i="23" s="1"/>
  <c r="AY28" i="23"/>
  <c r="BL30" i="9"/>
  <c r="BP14" i="8"/>
  <c r="BP17" i="8" s="1"/>
  <c r="BP19" i="8" s="1"/>
  <c r="BP30" i="1"/>
  <c r="BP18" i="1"/>
  <c r="BP19" i="1"/>
  <c r="BJ18" i="2"/>
  <c r="BK18" i="2" s="1"/>
  <c r="BL18" i="2" s="1"/>
  <c r="BP26" i="1"/>
  <c r="BP41" i="1"/>
  <c r="AW36" i="12"/>
  <c r="AW42" i="12" s="1"/>
  <c r="AX28" i="12"/>
  <c r="BW39" i="9"/>
  <c r="BX39" i="9" s="1"/>
  <c r="BY39" i="9" s="1"/>
  <c r="BZ39" i="9" s="1"/>
  <c r="CA39" i="9" s="1"/>
  <c r="AX28" i="21"/>
  <c r="AW36" i="21"/>
  <c r="AW42" i="21" s="1"/>
  <c r="BM26" i="11"/>
  <c r="BN26" i="11" s="1"/>
  <c r="BO26" i="11" s="1"/>
  <c r="BP26" i="11" s="1"/>
  <c r="BQ26" i="11" s="1"/>
  <c r="BR26" i="11" s="1"/>
  <c r="BS26" i="11" s="1"/>
  <c r="BT26" i="11" s="1"/>
  <c r="BU26" i="11" s="1"/>
  <c r="BV26" i="11" s="1"/>
  <c r="BW26" i="11" s="1"/>
  <c r="BX26" i="11" s="1"/>
  <c r="BM41" i="11"/>
  <c r="BN41" i="12"/>
  <c r="BO41" i="12" s="1"/>
  <c r="BM83" i="12"/>
  <c r="AY86" i="1"/>
  <c r="AY87" i="1" s="1"/>
  <c r="AZ85" i="1"/>
  <c r="BN82" i="21"/>
  <c r="BO41" i="21"/>
  <c r="BP41" i="21" s="1"/>
  <c r="AV85" i="12"/>
  <c r="AV86" i="12" s="1"/>
  <c r="AV87" i="12" s="1"/>
  <c r="AZ85" i="22"/>
  <c r="AY86" i="22"/>
  <c r="AY87" i="22" s="1"/>
  <c r="AW85" i="2"/>
  <c r="AX85" i="2" s="1"/>
  <c r="AZ85" i="11"/>
  <c r="AY86" i="11"/>
  <c r="AY87" i="11" s="1"/>
  <c r="BO13" i="21"/>
  <c r="BO14" i="21" s="1"/>
  <c r="BO17" i="21" s="1"/>
  <c r="BO30" i="21" s="1"/>
  <c r="BP26" i="12"/>
  <c r="BQ26" i="12" s="1"/>
  <c r="BR26" i="12" s="1"/>
  <c r="BS26" i="12" s="1"/>
  <c r="BT26" i="12" s="1"/>
  <c r="BU26" i="12" s="1"/>
  <c r="BV26" i="12" s="1"/>
  <c r="BW26" i="12" s="1"/>
  <c r="BX26" i="12" s="1"/>
  <c r="BF30" i="22"/>
  <c r="BN19" i="12"/>
  <c r="AW36" i="26"/>
  <c r="AW42" i="26" s="1"/>
  <c r="AX28" i="26"/>
  <c r="BN18" i="21"/>
  <c r="BN19" i="21"/>
  <c r="AV85" i="26"/>
  <c r="AV86" i="26" s="1"/>
  <c r="AV87" i="26" s="1"/>
  <c r="BW39" i="25"/>
  <c r="BX39" i="25" s="1"/>
  <c r="BY39" i="25" s="1"/>
  <c r="BZ39" i="25" s="1"/>
  <c r="CA39" i="25" s="1"/>
  <c r="AV85" i="21"/>
  <c r="AV86" i="21" s="1"/>
  <c r="AW84" i="21"/>
  <c r="AX84" i="21" s="1"/>
  <c r="BF18" i="22"/>
  <c r="BM13" i="26"/>
  <c r="BM14" i="26" s="1"/>
  <c r="BM17" i="26" s="1"/>
  <c r="BL36" i="26"/>
  <c r="AZ36" i="8"/>
  <c r="AZ42" i="8" s="1"/>
  <c r="BA28" i="8"/>
  <c r="BA36" i="9"/>
  <c r="BA42" i="9" s="1"/>
  <c r="BA85" i="9" s="1"/>
  <c r="BB28" i="9"/>
  <c r="AX36" i="2"/>
  <c r="AX42" i="2" s="1"/>
  <c r="AY28" i="2"/>
  <c r="AY85" i="8"/>
  <c r="BP18" i="23"/>
  <c r="BP30" i="23"/>
  <c r="BP19" i="23"/>
  <c r="BB36" i="25"/>
  <c r="BB42" i="25" s="1"/>
  <c r="BB85" i="25" s="1"/>
  <c r="BC28" i="25"/>
  <c r="BP26" i="23"/>
  <c r="BQ26" i="23" s="1"/>
  <c r="BR26" i="23" s="1"/>
  <c r="BS26" i="23" s="1"/>
  <c r="BT26" i="23" s="1"/>
  <c r="BU26" i="23" s="1"/>
  <c r="BV26" i="23" s="1"/>
  <c r="BW26" i="23" s="1"/>
  <c r="BX26" i="23" s="1"/>
  <c r="BP41" i="23"/>
  <c r="BW39" i="22"/>
  <c r="BX39" i="22" s="1"/>
  <c r="BY39" i="22" s="1"/>
  <c r="BZ39" i="22" s="1"/>
  <c r="CA39" i="22" s="1"/>
  <c r="BM13" i="25"/>
  <c r="BM14" i="25" s="1"/>
  <c r="BM17" i="25" s="1"/>
  <c r="BM30" i="11"/>
  <c r="DE79" i="21"/>
  <c r="DF79" i="21" s="1"/>
  <c r="DE80" i="21"/>
  <c r="DF80" i="21" s="1"/>
  <c r="DC81" i="11"/>
  <c r="DD81" i="11" s="1"/>
  <c r="DC80" i="11"/>
  <c r="DD80" i="11" s="1"/>
  <c r="DC81" i="22"/>
  <c r="DD81" i="22" s="1"/>
  <c r="DC80" i="22"/>
  <c r="DD80" i="22" s="1"/>
  <c r="DC81" i="8"/>
  <c r="DD81" i="8" s="1"/>
  <c r="DC80" i="8"/>
  <c r="DD80" i="8" s="1"/>
  <c r="DC80" i="25"/>
  <c r="DD80" i="25" s="1"/>
  <c r="DC81" i="25"/>
  <c r="DD81" i="25" s="1"/>
  <c r="CZ82" i="2"/>
  <c r="CZ81" i="26"/>
  <c r="DA81" i="26" s="1"/>
  <c r="DB81" i="26" s="1"/>
  <c r="CZ81" i="9"/>
  <c r="DA81" i="9" s="1"/>
  <c r="DB81" i="9" s="1"/>
  <c r="CZ80" i="9"/>
  <c r="DA80" i="9" s="1"/>
  <c r="DB80" i="9" s="1"/>
  <c r="CZ80" i="12"/>
  <c r="DA80" i="12" s="1"/>
  <c r="DB80" i="12" s="1"/>
  <c r="CZ81" i="12"/>
  <c r="DA81" i="12" s="1"/>
  <c r="DB81" i="12" s="1"/>
  <c r="CZ80" i="24"/>
  <c r="DA80" i="24" s="1"/>
  <c r="DB80" i="24" s="1"/>
  <c r="CZ81" i="24"/>
  <c r="DA81" i="24" s="1"/>
  <c r="DB81" i="24" s="1"/>
  <c r="BZ4" i="22"/>
  <c r="BZ4" i="26"/>
  <c r="BZ4" i="12"/>
  <c r="BZ4" i="25"/>
  <c r="BZ4" i="11"/>
  <c r="BZ4" i="24"/>
  <c r="BZ4" i="9"/>
  <c r="BZ4" i="23"/>
  <c r="BZ4" i="8"/>
  <c r="BZ4" i="2"/>
  <c r="BZ4" i="21"/>
  <c r="BZ4" i="1"/>
  <c r="BZ4" i="16"/>
  <c r="DA57" i="2"/>
  <c r="DA58" i="2" s="1"/>
  <c r="DA31" i="2" s="1"/>
  <c r="DB51" i="2"/>
  <c r="DE57" i="21"/>
  <c r="DE58" i="21" s="1"/>
  <c r="DE31" i="21" s="1"/>
  <c r="DF51" i="21"/>
  <c r="DD52" i="8"/>
  <c r="DC57" i="8"/>
  <c r="DC58" i="8" s="1"/>
  <c r="DC31" i="8" s="1"/>
  <c r="DC57" i="25"/>
  <c r="DC58" i="25" s="1"/>
  <c r="DC31" i="25" s="1"/>
  <c r="DD51" i="25"/>
  <c r="DC51" i="1"/>
  <c r="DC29" i="1" s="1"/>
  <c r="DB57" i="1"/>
  <c r="DB58" i="1" s="1"/>
  <c r="DA51" i="9"/>
  <c r="CZ57" i="9"/>
  <c r="CZ58" i="9" s="1"/>
  <c r="CZ31" i="9" s="1"/>
  <c r="DC51" i="23"/>
  <c r="DC29" i="23" s="1"/>
  <c r="DB57" i="23"/>
  <c r="DB58" i="23" s="1"/>
  <c r="DP51" i="8"/>
  <c r="DC57" i="11"/>
  <c r="DC58" i="11" s="1"/>
  <c r="DC31" i="11" s="1"/>
  <c r="DD51" i="11"/>
  <c r="DR51" i="24"/>
  <c r="DD51" i="22"/>
  <c r="DC57" i="22"/>
  <c r="DC58" i="22" s="1"/>
  <c r="DC31" i="22" s="1"/>
  <c r="DA52" i="12"/>
  <c r="CZ57" i="12"/>
  <c r="CZ58" i="12" s="1"/>
  <c r="CZ31" i="12" s="1"/>
  <c r="CZ57" i="24"/>
  <c r="CZ58" i="24" s="1"/>
  <c r="CZ31" i="24" s="1"/>
  <c r="DA52" i="24"/>
  <c r="CZ57" i="26"/>
  <c r="CZ58" i="26" s="1"/>
  <c r="CZ31" i="26" s="1"/>
  <c r="DA51" i="26"/>
  <c r="DE51" i="12"/>
  <c r="CD86" i="1"/>
  <c r="CD87" i="1" s="1"/>
  <c r="BW86" i="12"/>
  <c r="BW87" i="12" s="1"/>
  <c r="BU86" i="26"/>
  <c r="BU87" i="26" s="1"/>
  <c r="CF85" i="21"/>
  <c r="CF86" i="21" s="1"/>
  <c r="CF86" i="11"/>
  <c r="CF87" i="11" s="1"/>
  <c r="FB59" i="1" l="1"/>
  <c r="FA60" i="1"/>
  <c r="AU28" i="24"/>
  <c r="AU36" i="24" s="1"/>
  <c r="AU42" i="24" s="1"/>
  <c r="BO19" i="12"/>
  <c r="BP30" i="12"/>
  <c r="BQ13" i="12" s="1"/>
  <c r="BQ14" i="12" s="1"/>
  <c r="BQ17" i="12" s="1"/>
  <c r="BQ30" i="12" s="1"/>
  <c r="BR13" i="12" s="1"/>
  <c r="BR14" i="12" s="1"/>
  <c r="BR17" i="12" s="1"/>
  <c r="BR30" i="12" s="1"/>
  <c r="BS13" i="12" s="1"/>
  <c r="BS14" i="12" s="1"/>
  <c r="BS17" i="12" s="1"/>
  <c r="BS30" i="12" s="1"/>
  <c r="BT13" i="12" s="1"/>
  <c r="BT14" i="12" s="1"/>
  <c r="BT17" i="12" s="1"/>
  <c r="BT30" i="12" s="1"/>
  <c r="BU13" i="12" s="1"/>
  <c r="BU14" i="12" s="1"/>
  <c r="BU17" i="12" s="1"/>
  <c r="BU30" i="12" s="1"/>
  <c r="BV13" i="12" s="1"/>
  <c r="BV14" i="12" s="1"/>
  <c r="BV17" i="12" s="1"/>
  <c r="BV30" i="12" s="1"/>
  <c r="BW13" i="12" s="1"/>
  <c r="BW14" i="12" s="1"/>
  <c r="BW17" i="12" s="1"/>
  <c r="BW30" i="12" s="1"/>
  <c r="BX13" i="12" s="1"/>
  <c r="BX14" i="12" s="1"/>
  <c r="BX17" i="12" s="1"/>
  <c r="BX30" i="12" s="1"/>
  <c r="BY13" i="12" s="1"/>
  <c r="BP19" i="12"/>
  <c r="BO18" i="12"/>
  <c r="BP18" i="12" s="1"/>
  <c r="AU18" i="24"/>
  <c r="BA86" i="1"/>
  <c r="BA87" i="1" s="1"/>
  <c r="BP13" i="21"/>
  <c r="BP14" i="21" s="1"/>
  <c r="BP17" i="21" s="1"/>
  <c r="BP30" i="21" s="1"/>
  <c r="BQ13" i="21" s="1"/>
  <c r="BQ14" i="21" s="1"/>
  <c r="BQ17" i="21" s="1"/>
  <c r="BQ30" i="21" s="1"/>
  <c r="BR13" i="21" s="1"/>
  <c r="BR14" i="21" s="1"/>
  <c r="BR17" i="21" s="1"/>
  <c r="BR30" i="21" s="1"/>
  <c r="BS13" i="21" s="1"/>
  <c r="BS14" i="21" s="1"/>
  <c r="BS17" i="21" s="1"/>
  <c r="BS30" i="21" s="1"/>
  <c r="BT13" i="21" s="1"/>
  <c r="BT14" i="21" s="1"/>
  <c r="BT17" i="21" s="1"/>
  <c r="BT30" i="21" s="1"/>
  <c r="BU13" i="21" s="1"/>
  <c r="BU14" i="21" s="1"/>
  <c r="BU17" i="21" s="1"/>
  <c r="BU30" i="21" s="1"/>
  <c r="BV13" i="21" s="1"/>
  <c r="BV14" i="21" s="1"/>
  <c r="BV17" i="21" s="1"/>
  <c r="BV30" i="21" s="1"/>
  <c r="BW13" i="21" s="1"/>
  <c r="BW14" i="21" s="1"/>
  <c r="BW17" i="21" s="1"/>
  <c r="BW30" i="21" s="1"/>
  <c r="BX13" i="21" s="1"/>
  <c r="BX14" i="21" s="1"/>
  <c r="BX17" i="21" s="1"/>
  <c r="BX30" i="21" s="1"/>
  <c r="BY13" i="21" s="1"/>
  <c r="BA85" i="11"/>
  <c r="BA86" i="22"/>
  <c r="BA87" i="22" s="1"/>
  <c r="BB85" i="22"/>
  <c r="BQ13" i="23"/>
  <c r="BQ14" i="23" s="1"/>
  <c r="BQ17" i="23" s="1"/>
  <c r="BQ30" i="23" s="1"/>
  <c r="BA36" i="8"/>
  <c r="BA42" i="8" s="1"/>
  <c r="BB28" i="8"/>
  <c r="BN83" i="12"/>
  <c r="BM84" i="12"/>
  <c r="AU19" i="24"/>
  <c r="AT85" i="24"/>
  <c r="BN13" i="11"/>
  <c r="BN14" i="11" s="1"/>
  <c r="BN17" i="11" s="1"/>
  <c r="BN30" i="11" s="1"/>
  <c r="BM25" i="25"/>
  <c r="BM18" i="25"/>
  <c r="BP41" i="12"/>
  <c r="BQ41" i="12" s="1"/>
  <c r="BO83" i="12"/>
  <c r="BO19" i="21"/>
  <c r="BM18" i="2"/>
  <c r="BM30" i="2"/>
  <c r="BN13" i="2" s="1"/>
  <c r="BN14" i="2" s="1"/>
  <c r="BN17" i="2" s="1"/>
  <c r="BN30" i="2" s="1"/>
  <c r="BQ41" i="23"/>
  <c r="BP83" i="23"/>
  <c r="BP84" i="23" s="1"/>
  <c r="BO18" i="21"/>
  <c r="BN41" i="11"/>
  <c r="BO41" i="11" s="1"/>
  <c r="BM83" i="11"/>
  <c r="BB36" i="11"/>
  <c r="BB42" i="11" s="1"/>
  <c r="BC28" i="11"/>
  <c r="BM26" i="2"/>
  <c r="BN26" i="2" s="1"/>
  <c r="BO26" i="2" s="1"/>
  <c r="BP26" i="2" s="1"/>
  <c r="BQ26" i="2" s="1"/>
  <c r="BR26" i="2" s="1"/>
  <c r="BS26" i="2" s="1"/>
  <c r="BT26" i="2" s="1"/>
  <c r="BU26" i="2" s="1"/>
  <c r="BV26" i="2" s="1"/>
  <c r="BW26" i="2" s="1"/>
  <c r="BX26" i="2" s="1"/>
  <c r="BM41" i="2"/>
  <c r="AY86" i="8"/>
  <c r="AY87" i="8" s="1"/>
  <c r="AZ85" i="8"/>
  <c r="BM25" i="26"/>
  <c r="BM18" i="26"/>
  <c r="AY28" i="26"/>
  <c r="AX36" i="26"/>
  <c r="AU30" i="24"/>
  <c r="BC36" i="25"/>
  <c r="BC42" i="25" s="1"/>
  <c r="BD28" i="25"/>
  <c r="BQ13" i="1"/>
  <c r="BQ14" i="1" s="1"/>
  <c r="BQ17" i="1" s="1"/>
  <c r="AZ28" i="2"/>
  <c r="AY36" i="2"/>
  <c r="AY42" i="2" s="1"/>
  <c r="AW85" i="12"/>
  <c r="AX85" i="12" s="1"/>
  <c r="AX36" i="21"/>
  <c r="AX42" i="21" s="1"/>
  <c r="AY28" i="21"/>
  <c r="BP30" i="8"/>
  <c r="BP18" i="8"/>
  <c r="BC28" i="22"/>
  <c r="BB36" i="22"/>
  <c r="BB42" i="22" s="1"/>
  <c r="BG13" i="22"/>
  <c r="BG14" i="22" s="1"/>
  <c r="BG17" i="22" s="1"/>
  <c r="BG19" i="22" s="1"/>
  <c r="BM13" i="9"/>
  <c r="BM14" i="9" s="1"/>
  <c r="BM17" i="9" s="1"/>
  <c r="BB36" i="9"/>
  <c r="BB42" i="9" s="1"/>
  <c r="BC28" i="9"/>
  <c r="BP82" i="21"/>
  <c r="BQ41" i="21"/>
  <c r="AY28" i="12"/>
  <c r="AX36" i="12"/>
  <c r="AX42" i="12" s="1"/>
  <c r="BM19" i="2"/>
  <c r="BN84" i="8"/>
  <c r="BO83" i="8"/>
  <c r="BA86" i="9"/>
  <c r="BA87" i="9" s="1"/>
  <c r="BB85" i="9"/>
  <c r="BN83" i="21"/>
  <c r="BO82" i="21"/>
  <c r="AY36" i="23"/>
  <c r="AY42" i="23" s="1"/>
  <c r="AZ28" i="23"/>
  <c r="BQ41" i="8"/>
  <c r="BP83" i="8"/>
  <c r="BP83" i="1"/>
  <c r="BP84" i="1" s="1"/>
  <c r="AW85" i="26"/>
  <c r="AX85" i="26" s="1"/>
  <c r="AX42" i="26"/>
  <c r="BB36" i="1"/>
  <c r="BB42" i="1" s="1"/>
  <c r="BB85" i="1" s="1"/>
  <c r="BC28" i="1"/>
  <c r="DE81" i="21"/>
  <c r="DC82" i="8"/>
  <c r="DC80" i="23"/>
  <c r="DD80" i="23" s="1"/>
  <c r="DC81" i="23"/>
  <c r="DD81" i="23" s="1"/>
  <c r="DC82" i="22"/>
  <c r="DC82" i="11"/>
  <c r="DC80" i="1"/>
  <c r="DD80" i="1" s="1"/>
  <c r="DC81" i="1"/>
  <c r="DD81" i="1" s="1"/>
  <c r="DC82" i="25"/>
  <c r="CZ82" i="26"/>
  <c r="CZ82" i="12"/>
  <c r="CZ82" i="24"/>
  <c r="CZ82" i="9"/>
  <c r="CA4" i="22"/>
  <c r="CA4" i="26"/>
  <c r="CA4" i="12"/>
  <c r="CA4" i="25"/>
  <c r="CA4" i="11"/>
  <c r="CA4" i="24"/>
  <c r="CA4" i="9"/>
  <c r="CA4" i="23"/>
  <c r="CA4" i="8"/>
  <c r="CA4" i="2"/>
  <c r="CA4" i="1"/>
  <c r="CA4" i="21"/>
  <c r="CA4" i="16"/>
  <c r="DF51" i="12"/>
  <c r="DE51" i="22"/>
  <c r="DE29" i="22" s="1"/>
  <c r="DD57" i="22"/>
  <c r="DD58" i="22" s="1"/>
  <c r="DB51" i="9"/>
  <c r="DA57" i="9"/>
  <c r="DA58" i="9" s="1"/>
  <c r="DA31" i="9" s="1"/>
  <c r="DF57" i="21"/>
  <c r="DF58" i="21" s="1"/>
  <c r="DF31" i="21" s="1"/>
  <c r="DG51" i="21"/>
  <c r="DG29" i="21" s="1"/>
  <c r="DB51" i="26"/>
  <c r="DA57" i="26"/>
  <c r="DA58" i="26" s="1"/>
  <c r="DA31" i="26" s="1"/>
  <c r="DB52" i="24"/>
  <c r="DA57" i="24"/>
  <c r="DA58" i="24" s="1"/>
  <c r="DA31" i="24" s="1"/>
  <c r="DB52" i="12"/>
  <c r="DA57" i="12"/>
  <c r="DA58" i="12" s="1"/>
  <c r="DA31" i="12" s="1"/>
  <c r="DS51" i="24"/>
  <c r="DQ51" i="8"/>
  <c r="DD51" i="23"/>
  <c r="DC57" i="23"/>
  <c r="DC58" i="23" s="1"/>
  <c r="DC31" i="23" s="1"/>
  <c r="DD51" i="1"/>
  <c r="DC57" i="1"/>
  <c r="DC58" i="1" s="1"/>
  <c r="DC31" i="1" s="1"/>
  <c r="DE52" i="8"/>
  <c r="DE29" i="8" s="1"/>
  <c r="DD57" i="8"/>
  <c r="DD58" i="8" s="1"/>
  <c r="DB57" i="2"/>
  <c r="DB58" i="2" s="1"/>
  <c r="DC51" i="2"/>
  <c r="DC29" i="2" s="1"/>
  <c r="DD57" i="11"/>
  <c r="DD58" i="11" s="1"/>
  <c r="DE51" i="11"/>
  <c r="DE29" i="11" s="1"/>
  <c r="DD57" i="25"/>
  <c r="DD58" i="25" s="1"/>
  <c r="DE51" i="25"/>
  <c r="DE29" i="25" s="1"/>
  <c r="DE80" i="25" s="1"/>
  <c r="DF80" i="25" s="1"/>
  <c r="BU86" i="2"/>
  <c r="BU87" i="2" s="1"/>
  <c r="BU86" i="8"/>
  <c r="BU87" i="8" s="1"/>
  <c r="BW86" i="23"/>
  <c r="BW87" i="23" s="1"/>
  <c r="CF86" i="25"/>
  <c r="CF87" i="25" s="1"/>
  <c r="CK86" i="24"/>
  <c r="CK87" i="24" s="1"/>
  <c r="CD86" i="9"/>
  <c r="CD87" i="9" s="1"/>
  <c r="BQ25" i="1" l="1"/>
  <c r="FC59" i="1"/>
  <c r="FB60" i="1"/>
  <c r="BQ19" i="12"/>
  <c r="BR19" i="12" s="1"/>
  <c r="BS19" i="12" s="1"/>
  <c r="BT19" i="12" s="1"/>
  <c r="BU19" i="12" s="1"/>
  <c r="BV19" i="12" s="1"/>
  <c r="BW19" i="12" s="1"/>
  <c r="BX19" i="12" s="1"/>
  <c r="BP18" i="21"/>
  <c r="BQ19" i="23"/>
  <c r="BP84" i="8"/>
  <c r="BQ18" i="12"/>
  <c r="BR18" i="12" s="1"/>
  <c r="BS18" i="12" s="1"/>
  <c r="BT18" i="12" s="1"/>
  <c r="BU18" i="12" s="1"/>
  <c r="BV18" i="12" s="1"/>
  <c r="BW18" i="12" s="1"/>
  <c r="BX18" i="12" s="1"/>
  <c r="BG30" i="22"/>
  <c r="BH13" i="22" s="1"/>
  <c r="BH14" i="22" s="1"/>
  <c r="BH17" i="22" s="1"/>
  <c r="BH19" i="22" s="1"/>
  <c r="BN18" i="2"/>
  <c r="BP19" i="21"/>
  <c r="BQ19" i="21" s="1"/>
  <c r="BR19" i="21" s="1"/>
  <c r="BS19" i="21" s="1"/>
  <c r="BT19" i="21" s="1"/>
  <c r="BU19" i="21" s="1"/>
  <c r="BV19" i="21" s="1"/>
  <c r="BW19" i="21" s="1"/>
  <c r="BX19" i="21" s="1"/>
  <c r="BR13" i="23"/>
  <c r="BR14" i="23" s="1"/>
  <c r="BR17" i="23" s="1"/>
  <c r="BR30" i="23" s="1"/>
  <c r="BS13" i="23" s="1"/>
  <c r="BS14" i="23" s="1"/>
  <c r="BS17" i="23" s="1"/>
  <c r="BS30" i="23" s="1"/>
  <c r="BT13" i="23" s="1"/>
  <c r="BT14" i="23" s="1"/>
  <c r="BT17" i="23" s="1"/>
  <c r="BT30" i="23" s="1"/>
  <c r="BU13" i="23" s="1"/>
  <c r="BU14" i="23" s="1"/>
  <c r="BU17" i="23" s="1"/>
  <c r="BU30" i="23" s="1"/>
  <c r="BV13" i="23" s="1"/>
  <c r="BV14" i="23" s="1"/>
  <c r="BV17" i="23" s="1"/>
  <c r="BV30" i="23" s="1"/>
  <c r="BQ83" i="8"/>
  <c r="BR41" i="8"/>
  <c r="BS41" i="8" s="1"/>
  <c r="BT41" i="8" s="1"/>
  <c r="BU41" i="8" s="1"/>
  <c r="BV41" i="8" s="1"/>
  <c r="AY36" i="12"/>
  <c r="AY42" i="12" s="1"/>
  <c r="AZ28" i="12"/>
  <c r="BA28" i="2"/>
  <c r="AZ36" i="2"/>
  <c r="AZ42" i="2" s="1"/>
  <c r="BM19" i="26"/>
  <c r="BM26" i="26"/>
  <c r="BN26" i="26" s="1"/>
  <c r="BO26" i="26" s="1"/>
  <c r="BM41" i="26"/>
  <c r="BQ18" i="23"/>
  <c r="AZ36" i="23"/>
  <c r="AZ42" i="23" s="1"/>
  <c r="BA28" i="23"/>
  <c r="BR41" i="21"/>
  <c r="BS41" i="21" s="1"/>
  <c r="BT41" i="21" s="1"/>
  <c r="BU41" i="21" s="1"/>
  <c r="BV41" i="21" s="1"/>
  <c r="BQ82" i="21"/>
  <c r="BQ30" i="1"/>
  <c r="BA85" i="8"/>
  <c r="BA86" i="8" s="1"/>
  <c r="BA87" i="8" s="1"/>
  <c r="BD28" i="1"/>
  <c r="BC36" i="1"/>
  <c r="BC42" i="1" s="1"/>
  <c r="AY85" i="23"/>
  <c r="BP83" i="21"/>
  <c r="BC36" i="22"/>
  <c r="BC42" i="22" s="1"/>
  <c r="BD28" i="22"/>
  <c r="BM26" i="25"/>
  <c r="BN26" i="25" s="1"/>
  <c r="BO26" i="25" s="1"/>
  <c r="BP26" i="25" s="1"/>
  <c r="BQ26" i="25" s="1"/>
  <c r="BR26" i="25" s="1"/>
  <c r="BS26" i="25" s="1"/>
  <c r="BT26" i="25" s="1"/>
  <c r="BU26" i="25" s="1"/>
  <c r="BV26" i="25" s="1"/>
  <c r="BW26" i="25" s="1"/>
  <c r="BX26" i="25" s="1"/>
  <c r="BM41" i="25"/>
  <c r="BM30" i="25"/>
  <c r="BG18" i="22"/>
  <c r="BR41" i="23"/>
  <c r="BS41" i="23" s="1"/>
  <c r="BT41" i="23" s="1"/>
  <c r="BU41" i="23" s="1"/>
  <c r="BV41" i="23" s="1"/>
  <c r="BQ83" i="23"/>
  <c r="BO13" i="11"/>
  <c r="BO14" i="11" s="1"/>
  <c r="BO17" i="11" s="1"/>
  <c r="BO30" i="11" s="1"/>
  <c r="BC36" i="9"/>
  <c r="BC42" i="9" s="1"/>
  <c r="BD28" i="9"/>
  <c r="BQ13" i="8"/>
  <c r="BQ14" i="8" s="1"/>
  <c r="BQ17" i="8" s="1"/>
  <c r="BQ19" i="8" s="1"/>
  <c r="BD36" i="25"/>
  <c r="BD42" i="25" s="1"/>
  <c r="BE28" i="25"/>
  <c r="BN41" i="2"/>
  <c r="BM83" i="2"/>
  <c r="BM84" i="2" s="1"/>
  <c r="BO13" i="2"/>
  <c r="BO14" i="2" s="1"/>
  <c r="BO17" i="2" s="1"/>
  <c r="BO30" i="2" s="1"/>
  <c r="BP13" i="2" s="1"/>
  <c r="BP14" i="2" s="1"/>
  <c r="BP17" i="2" s="1"/>
  <c r="BP30" i="2" s="1"/>
  <c r="BN18" i="11"/>
  <c r="BN19" i="11"/>
  <c r="BC85" i="25"/>
  <c r="BC86" i="25" s="1"/>
  <c r="BC87" i="25" s="1"/>
  <c r="BM30" i="26"/>
  <c r="AY36" i="21"/>
  <c r="AY42" i="21" s="1"/>
  <c r="AY84" i="21" s="1"/>
  <c r="AZ28" i="21"/>
  <c r="AV13" i="24"/>
  <c r="AV14" i="24" s="1"/>
  <c r="AV17" i="24" s="1"/>
  <c r="AV30" i="24" s="1"/>
  <c r="BC36" i="11"/>
  <c r="BC42" i="11" s="1"/>
  <c r="BC85" i="11" s="1"/>
  <c r="BD28" i="11"/>
  <c r="AU85" i="24"/>
  <c r="AT86" i="24"/>
  <c r="AT87" i="24" s="1"/>
  <c r="BQ18" i="1"/>
  <c r="BM19" i="25"/>
  <c r="BM25" i="9"/>
  <c r="BM19" i="9" s="1"/>
  <c r="BM18" i="9"/>
  <c r="BN83" i="11"/>
  <c r="BM84" i="11"/>
  <c r="BA86" i="11"/>
  <c r="BA87" i="11" s="1"/>
  <c r="BB85" i="11"/>
  <c r="BN19" i="2"/>
  <c r="AY36" i="26"/>
  <c r="AY42" i="26" s="1"/>
  <c r="AZ28" i="26"/>
  <c r="BP41" i="11"/>
  <c r="BQ41" i="11" s="1"/>
  <c r="BO83" i="11"/>
  <c r="BP83" i="12"/>
  <c r="BO84" i="12"/>
  <c r="BB36" i="8"/>
  <c r="BB42" i="8" s="1"/>
  <c r="BC28" i="8"/>
  <c r="AY85" i="2"/>
  <c r="BQ18" i="21"/>
  <c r="BR18" i="21" s="1"/>
  <c r="BS18" i="21" s="1"/>
  <c r="BT18" i="21" s="1"/>
  <c r="BU18" i="21" s="1"/>
  <c r="BV18" i="21" s="1"/>
  <c r="BW18" i="21" s="1"/>
  <c r="BX18" i="21" s="1"/>
  <c r="BR41" i="12"/>
  <c r="BS41" i="12" s="1"/>
  <c r="BT41" i="12" s="1"/>
  <c r="BU41" i="12" s="1"/>
  <c r="BV41" i="12" s="1"/>
  <c r="BQ83" i="12"/>
  <c r="DC82" i="1"/>
  <c r="DG79" i="21"/>
  <c r="DG80" i="21"/>
  <c r="DG81" i="21" s="1"/>
  <c r="DE80" i="8"/>
  <c r="DF80" i="8" s="1"/>
  <c r="DE81" i="22"/>
  <c r="DF81" i="22" s="1"/>
  <c r="DE81" i="8"/>
  <c r="DF81" i="8" s="1"/>
  <c r="DE81" i="25"/>
  <c r="DF81" i="25" s="1"/>
  <c r="DE80" i="22"/>
  <c r="DF80" i="22" s="1"/>
  <c r="DE81" i="11"/>
  <c r="DF81" i="11" s="1"/>
  <c r="DE80" i="11"/>
  <c r="DF80" i="11" s="1"/>
  <c r="DC82" i="23"/>
  <c r="DC80" i="2"/>
  <c r="DD80" i="2" s="1"/>
  <c r="DC81" i="2"/>
  <c r="DD81" i="2" s="1"/>
  <c r="CB4" i="22"/>
  <c r="CB4" i="26"/>
  <c r="CB4" i="12"/>
  <c r="CB4" i="25"/>
  <c r="CB4" i="11"/>
  <c r="CB4" i="24"/>
  <c r="CB4" i="9"/>
  <c r="CB4" i="23"/>
  <c r="CB4" i="8"/>
  <c r="CB4" i="2"/>
  <c r="CB4" i="21"/>
  <c r="CB4" i="1"/>
  <c r="CB4" i="16"/>
  <c r="CA10" i="16" s="1"/>
  <c r="CB7" i="2" s="1"/>
  <c r="DE57" i="25"/>
  <c r="DE58" i="25" s="1"/>
  <c r="DE31" i="25" s="1"/>
  <c r="DF51" i="25"/>
  <c r="DD51" i="2"/>
  <c r="DC57" i="2"/>
  <c r="DC58" i="2" s="1"/>
  <c r="DC31" i="2" s="1"/>
  <c r="DR51" i="8"/>
  <c r="DH51" i="21"/>
  <c r="DG57" i="21"/>
  <c r="DG58" i="21" s="1"/>
  <c r="DG31" i="21" s="1"/>
  <c r="DC52" i="12"/>
  <c r="DC29" i="12" s="1"/>
  <c r="DB57" i="12"/>
  <c r="DB58" i="12" s="1"/>
  <c r="DC51" i="26"/>
  <c r="DC29" i="26" s="1"/>
  <c r="DB57" i="26"/>
  <c r="DB58" i="26" s="1"/>
  <c r="DF51" i="22"/>
  <c r="DE57" i="22"/>
  <c r="DE58" i="22" s="1"/>
  <c r="DE31" i="22" s="1"/>
  <c r="DE57" i="11"/>
  <c r="DE58" i="11" s="1"/>
  <c r="DE31" i="11" s="1"/>
  <c r="DF51" i="11"/>
  <c r="DE51" i="1"/>
  <c r="DE29" i="1" s="1"/>
  <c r="DD57" i="1"/>
  <c r="DD58" i="1" s="1"/>
  <c r="DG51" i="12"/>
  <c r="DF52" i="8"/>
  <c r="DE57" i="8"/>
  <c r="DE58" i="8" s="1"/>
  <c r="DE31" i="8" s="1"/>
  <c r="DE51" i="23"/>
  <c r="DE29" i="23" s="1"/>
  <c r="DD57" i="23"/>
  <c r="DD58" i="23" s="1"/>
  <c r="DT51" i="24"/>
  <c r="DC52" i="24"/>
  <c r="DC29" i="24" s="1"/>
  <c r="DB57" i="24"/>
  <c r="DB58" i="24" s="1"/>
  <c r="DC51" i="9"/>
  <c r="DC29" i="9" s="1"/>
  <c r="DB57" i="9"/>
  <c r="DB58" i="9" s="1"/>
  <c r="CF86" i="1"/>
  <c r="CF87" i="1" s="1"/>
  <c r="BY86" i="12"/>
  <c r="BY87" i="12" s="1"/>
  <c r="BQ26" i="1" l="1"/>
  <c r="BR26" i="1" s="1"/>
  <c r="BS26" i="1" s="1"/>
  <c r="BT26" i="1" s="1"/>
  <c r="BU26" i="1" s="1"/>
  <c r="BV26" i="1" s="1"/>
  <c r="BW26" i="1" s="1"/>
  <c r="BX26" i="1" s="1"/>
  <c r="BQ41" i="1"/>
  <c r="BQ19" i="1"/>
  <c r="BD85" i="25"/>
  <c r="BD86" i="25" s="1"/>
  <c r="BD87" i="25" s="1"/>
  <c r="FC60" i="1"/>
  <c r="FD59" i="1"/>
  <c r="AV19" i="24"/>
  <c r="BR19" i="23"/>
  <c r="BB85" i="8"/>
  <c r="BO18" i="2"/>
  <c r="BP18" i="2" s="1"/>
  <c r="BO19" i="2"/>
  <c r="BP19" i="2" s="1"/>
  <c r="BP13" i="11"/>
  <c r="BP14" i="11" s="1"/>
  <c r="BP17" i="11" s="1"/>
  <c r="BP30" i="11" s="1"/>
  <c r="BQ13" i="11" s="1"/>
  <c r="BQ14" i="11" s="1"/>
  <c r="BQ17" i="11" s="1"/>
  <c r="BQ30" i="11" s="1"/>
  <c r="AY85" i="12"/>
  <c r="CB25" i="2"/>
  <c r="CB35" i="2"/>
  <c r="CB39" i="2" s="1"/>
  <c r="CC39" i="2" s="1"/>
  <c r="CD39" i="2" s="1"/>
  <c r="CE39" i="2" s="1"/>
  <c r="CF39" i="2" s="1"/>
  <c r="CG39" i="2" s="1"/>
  <c r="CH39" i="2" s="1"/>
  <c r="CI39" i="2" s="1"/>
  <c r="CJ39" i="2" s="1"/>
  <c r="CB10" i="2"/>
  <c r="CB12" i="2" s="1"/>
  <c r="BW13" i="23"/>
  <c r="BW14" i="23" s="1"/>
  <c r="BW17" i="23" s="1"/>
  <c r="BW30" i="23" s="1"/>
  <c r="CA16" i="16"/>
  <c r="CB7" i="11" s="1"/>
  <c r="AY85" i="21"/>
  <c r="AY86" i="21" s="1"/>
  <c r="AZ84" i="21"/>
  <c r="BO41" i="2"/>
  <c r="BP41" i="2" s="1"/>
  <c r="BN83" i="2"/>
  <c r="BH18" i="22"/>
  <c r="AZ85" i="2"/>
  <c r="AY86" i="2"/>
  <c r="AY87" i="2" s="1"/>
  <c r="CA13" i="16"/>
  <c r="CB7" i="23" s="1"/>
  <c r="BE36" i="25"/>
  <c r="BE42" i="25" s="1"/>
  <c r="BE85" i="25" s="1"/>
  <c r="BF85" i="25" s="1"/>
  <c r="BG85" i="25" s="1"/>
  <c r="BF28" i="25"/>
  <c r="BQ18" i="8"/>
  <c r="BA36" i="2"/>
  <c r="BA42" i="2" s="1"/>
  <c r="BB28" i="2"/>
  <c r="BH30" i="22"/>
  <c r="BN13" i="26"/>
  <c r="BN14" i="26" s="1"/>
  <c r="BN17" i="26" s="1"/>
  <c r="BN18" i="26" s="1"/>
  <c r="BN13" i="25"/>
  <c r="BN14" i="25" s="1"/>
  <c r="BN17" i="25" s="1"/>
  <c r="BN18" i="25" s="1"/>
  <c r="BA28" i="12"/>
  <c r="AZ36" i="12"/>
  <c r="AZ42" i="12" s="1"/>
  <c r="BO19" i="16"/>
  <c r="BP7" i="26" s="1"/>
  <c r="BP19" i="16"/>
  <c r="BQ7" i="26" s="1"/>
  <c r="BQ19" i="16"/>
  <c r="BR7" i="26" s="1"/>
  <c r="BR19" i="16"/>
  <c r="BS7" i="26" s="1"/>
  <c r="BS19" i="16"/>
  <c r="BT7" i="26" s="1"/>
  <c r="BT19" i="16"/>
  <c r="BU7" i="26" s="1"/>
  <c r="BU19" i="16"/>
  <c r="BV7" i="26" s="1"/>
  <c r="BV19" i="16"/>
  <c r="BW7" i="26" s="1"/>
  <c r="BW19" i="16"/>
  <c r="BX7" i="26" s="1"/>
  <c r="BX13" i="16"/>
  <c r="BY7" i="23" s="1"/>
  <c r="BX16" i="16"/>
  <c r="BY7" i="11" s="1"/>
  <c r="BX19" i="16"/>
  <c r="BY7" i="26" s="1"/>
  <c r="BX9" i="16"/>
  <c r="BY7" i="21" s="1"/>
  <c r="BX12" i="16"/>
  <c r="BY7" i="8" s="1"/>
  <c r="BX15" i="16"/>
  <c r="BY7" i="24" s="1"/>
  <c r="BX18" i="16"/>
  <c r="BY7" i="12" s="1"/>
  <c r="BX8" i="16"/>
  <c r="BY7" i="1" s="1"/>
  <c r="BX11" i="16"/>
  <c r="BY7" i="22" s="1"/>
  <c r="BX14" i="16"/>
  <c r="BY7" i="9" s="1"/>
  <c r="BX17" i="16"/>
  <c r="BY7" i="25" s="1"/>
  <c r="BX10" i="16"/>
  <c r="BY7" i="2" s="1"/>
  <c r="BY9" i="16"/>
  <c r="BZ7" i="21" s="1"/>
  <c r="BY12" i="16"/>
  <c r="BZ7" i="8" s="1"/>
  <c r="BY15" i="16"/>
  <c r="BZ7" i="24" s="1"/>
  <c r="BY18" i="16"/>
  <c r="BZ7" i="12" s="1"/>
  <c r="BY10" i="16"/>
  <c r="BZ7" i="2" s="1"/>
  <c r="BY13" i="16"/>
  <c r="BZ7" i="23" s="1"/>
  <c r="BY16" i="16"/>
  <c r="BZ7" i="11" s="1"/>
  <c r="BY11" i="16"/>
  <c r="BZ7" i="22" s="1"/>
  <c r="BY14" i="16"/>
  <c r="BZ7" i="9" s="1"/>
  <c r="BY17" i="16"/>
  <c r="BZ7" i="25" s="1"/>
  <c r="BY8" i="16"/>
  <c r="BZ7" i="1" s="1"/>
  <c r="BY19" i="16"/>
  <c r="BZ7" i="26" s="1"/>
  <c r="BZ13" i="16"/>
  <c r="CA7" i="23" s="1"/>
  <c r="BZ16" i="16"/>
  <c r="CA7" i="11" s="1"/>
  <c r="BZ11" i="16"/>
  <c r="CA7" i="22" s="1"/>
  <c r="BZ14" i="16"/>
  <c r="CA7" i="9" s="1"/>
  <c r="BZ9" i="16"/>
  <c r="CA7" i="21" s="1"/>
  <c r="BZ17" i="16"/>
  <c r="CA7" i="25" s="1"/>
  <c r="BZ19" i="16"/>
  <c r="CA7" i="26" s="1"/>
  <c r="BZ12" i="16"/>
  <c r="CA7" i="8" s="1"/>
  <c r="BZ15" i="16"/>
  <c r="CA7" i="24" s="1"/>
  <c r="BZ18" i="16"/>
  <c r="CA7" i="12" s="1"/>
  <c r="BZ8" i="16"/>
  <c r="CA7" i="1" s="1"/>
  <c r="BZ10" i="16"/>
  <c r="CA7" i="2" s="1"/>
  <c r="CA8" i="16"/>
  <c r="CB7" i="1" s="1"/>
  <c r="BS19" i="23"/>
  <c r="BT19" i="23" s="1"/>
  <c r="BU19" i="23" s="1"/>
  <c r="BV19" i="23" s="1"/>
  <c r="BQ30" i="8"/>
  <c r="BN41" i="25"/>
  <c r="BO41" i="25" s="1"/>
  <c r="BM83" i="25"/>
  <c r="BR13" i="1"/>
  <c r="BR14" i="1" s="1"/>
  <c r="BR17" i="1" s="1"/>
  <c r="BR19" i="1" s="1"/>
  <c r="BC36" i="8"/>
  <c r="BC42" i="8" s="1"/>
  <c r="BD28" i="8"/>
  <c r="CA18" i="16"/>
  <c r="CB7" i="12" s="1"/>
  <c r="BQ83" i="21"/>
  <c r="BR82" i="21"/>
  <c r="BS82" i="21" s="1"/>
  <c r="BT82" i="21" s="1"/>
  <c r="BU82" i="21" s="1"/>
  <c r="BV83" i="8"/>
  <c r="BW41" i="8"/>
  <c r="BX41" i="8" s="1"/>
  <c r="BD36" i="9"/>
  <c r="BD42" i="9" s="1"/>
  <c r="BE28" i="9"/>
  <c r="BD36" i="22"/>
  <c r="BD42" i="22" s="1"/>
  <c r="BE28" i="22"/>
  <c r="BW41" i="21"/>
  <c r="BX41" i="21" s="1"/>
  <c r="BV82" i="21"/>
  <c r="BR83" i="8"/>
  <c r="BS83" i="8" s="1"/>
  <c r="BT83" i="8" s="1"/>
  <c r="BU83" i="8" s="1"/>
  <c r="BQ84" i="8"/>
  <c r="CA12" i="16"/>
  <c r="CB7" i="8" s="1"/>
  <c r="BC85" i="9"/>
  <c r="BC85" i="22"/>
  <c r="BB28" i="23"/>
  <c r="BA36" i="23"/>
  <c r="BA42" i="23" s="1"/>
  <c r="CA9" i="16"/>
  <c r="CB7" i="21" s="1"/>
  <c r="BD36" i="11"/>
  <c r="BD42" i="11" s="1"/>
  <c r="BE28" i="11"/>
  <c r="BO19" i="11"/>
  <c r="CA15" i="16"/>
  <c r="CB7" i="24" s="1"/>
  <c r="BR83" i="12"/>
  <c r="BS83" i="12" s="1"/>
  <c r="BT83" i="12" s="1"/>
  <c r="BU83" i="12" s="1"/>
  <c r="BQ84" i="12"/>
  <c r="BP83" i="11"/>
  <c r="BO84" i="11"/>
  <c r="BM41" i="9"/>
  <c r="BM26" i="9"/>
  <c r="BN26" i="9" s="1"/>
  <c r="BO26" i="9" s="1"/>
  <c r="BP26" i="9" s="1"/>
  <c r="BQ26" i="9" s="1"/>
  <c r="BR26" i="9" s="1"/>
  <c r="BS26" i="9" s="1"/>
  <c r="BT26" i="9" s="1"/>
  <c r="BU26" i="9" s="1"/>
  <c r="BV26" i="9" s="1"/>
  <c r="BW26" i="9" s="1"/>
  <c r="BX26" i="9" s="1"/>
  <c r="CA17" i="16"/>
  <c r="CB7" i="25" s="1"/>
  <c r="BC86" i="11"/>
  <c r="BC87" i="11" s="1"/>
  <c r="BD85" i="11"/>
  <c r="BO18" i="11"/>
  <c r="BP18" i="11" s="1"/>
  <c r="BR18" i="23"/>
  <c r="BS18" i="23" s="1"/>
  <c r="BT18" i="23" s="1"/>
  <c r="BU18" i="23" s="1"/>
  <c r="BV18" i="23" s="1"/>
  <c r="BV83" i="12"/>
  <c r="BW41" i="12"/>
  <c r="BX41" i="12" s="1"/>
  <c r="BR41" i="11"/>
  <c r="BS41" i="11" s="1"/>
  <c r="BT41" i="11" s="1"/>
  <c r="BU41" i="11" s="1"/>
  <c r="BV41" i="11" s="1"/>
  <c r="BQ83" i="11"/>
  <c r="CA14" i="16"/>
  <c r="CB7" i="9" s="1"/>
  <c r="AW13" i="24"/>
  <c r="AW14" i="24" s="1"/>
  <c r="AW17" i="24" s="1"/>
  <c r="AW19" i="24" s="1"/>
  <c r="BQ13" i="2"/>
  <c r="BQ14" i="2" s="1"/>
  <c r="BQ17" i="2" s="1"/>
  <c r="BQ30" i="2" s="1"/>
  <c r="AZ85" i="23"/>
  <c r="AY86" i="23"/>
  <c r="AY87" i="23" s="1"/>
  <c r="BM83" i="26"/>
  <c r="BN41" i="26"/>
  <c r="BO41" i="26" s="1"/>
  <c r="AZ36" i="26"/>
  <c r="AZ42" i="26" s="1"/>
  <c r="BA28" i="26"/>
  <c r="CA11" i="16"/>
  <c r="CB7" i="22" s="1"/>
  <c r="AV18" i="24"/>
  <c r="AV28" i="24"/>
  <c r="BQ84" i="23"/>
  <c r="BR83" i="23"/>
  <c r="BS83" i="23" s="1"/>
  <c r="BT83" i="23" s="1"/>
  <c r="BU83" i="23" s="1"/>
  <c r="BC85" i="1"/>
  <c r="BC86" i="1" s="1"/>
  <c r="BC87" i="1" s="1"/>
  <c r="AY85" i="26"/>
  <c r="CA19" i="16"/>
  <c r="CB7" i="26" s="1"/>
  <c r="BA28" i="21"/>
  <c r="AZ36" i="21"/>
  <c r="AZ42" i="21" s="1"/>
  <c r="BW41" i="23"/>
  <c r="BX41" i="23" s="1"/>
  <c r="BV83" i="23"/>
  <c r="BD36" i="1"/>
  <c r="BD42" i="1" s="1"/>
  <c r="BE28" i="1"/>
  <c r="BM30" i="9"/>
  <c r="DE81" i="1"/>
  <c r="DF81" i="1" s="1"/>
  <c r="DE82" i="25"/>
  <c r="DE82" i="11"/>
  <c r="DE82" i="22"/>
  <c r="DE81" i="23"/>
  <c r="DF81" i="23" s="1"/>
  <c r="DE80" i="23"/>
  <c r="DF80" i="23" s="1"/>
  <c r="DE82" i="8"/>
  <c r="DE80" i="1"/>
  <c r="DF80" i="1" s="1"/>
  <c r="DC80" i="9"/>
  <c r="DD80" i="9" s="1"/>
  <c r="DC81" i="9"/>
  <c r="DD81" i="9" s="1"/>
  <c r="DC80" i="26"/>
  <c r="DD80" i="26" s="1"/>
  <c r="DC81" i="26"/>
  <c r="DD81" i="26" s="1"/>
  <c r="DC82" i="2"/>
  <c r="DC80" i="24"/>
  <c r="DD80" i="24" s="1"/>
  <c r="DC81" i="24"/>
  <c r="DD81" i="24" s="1"/>
  <c r="DC81" i="12"/>
  <c r="DD81" i="12" s="1"/>
  <c r="DC80" i="12"/>
  <c r="DD80" i="12" s="1"/>
  <c r="CC4" i="22"/>
  <c r="CC4" i="26"/>
  <c r="CC4" i="12"/>
  <c r="CC4" i="25"/>
  <c r="CC4" i="11"/>
  <c r="CC4" i="24"/>
  <c r="CC4" i="9"/>
  <c r="CC4" i="23"/>
  <c r="CC4" i="8"/>
  <c r="CC4" i="2"/>
  <c r="CC4" i="1"/>
  <c r="CC4" i="21"/>
  <c r="CC4" i="16"/>
  <c r="DC57" i="9"/>
  <c r="DC58" i="9" s="1"/>
  <c r="DC31" i="9" s="1"/>
  <c r="DD51" i="9"/>
  <c r="DG52" i="8"/>
  <c r="DG29" i="8" s="1"/>
  <c r="DF57" i="8"/>
  <c r="DF58" i="8" s="1"/>
  <c r="DF31" i="8" s="1"/>
  <c r="DF51" i="1"/>
  <c r="DE57" i="1"/>
  <c r="DE58" i="1" s="1"/>
  <c r="DE31" i="1" s="1"/>
  <c r="DD52" i="12"/>
  <c r="DC57" i="12"/>
  <c r="DC58" i="12" s="1"/>
  <c r="DC31" i="12" s="1"/>
  <c r="DG51" i="25"/>
  <c r="DG29" i="25" s="1"/>
  <c r="DF57" i="25"/>
  <c r="DF58" i="25" s="1"/>
  <c r="DF31" i="25" s="1"/>
  <c r="DG51" i="22"/>
  <c r="DG29" i="22" s="1"/>
  <c r="DF57" i="22"/>
  <c r="DF58" i="22" s="1"/>
  <c r="DF31" i="22" s="1"/>
  <c r="DS51" i="8"/>
  <c r="DH51" i="12"/>
  <c r="DF57" i="11"/>
  <c r="DF58" i="11" s="1"/>
  <c r="DF31" i="11" s="1"/>
  <c r="DG51" i="11"/>
  <c r="DG29" i="11" s="1"/>
  <c r="DU51" i="24"/>
  <c r="DD52" i="24"/>
  <c r="DC57" i="24"/>
  <c r="DC58" i="24" s="1"/>
  <c r="DC31" i="24" s="1"/>
  <c r="DE57" i="23"/>
  <c r="DE58" i="23" s="1"/>
  <c r="DE31" i="23" s="1"/>
  <c r="DF51" i="23"/>
  <c r="DC57" i="26"/>
  <c r="DC58" i="26" s="1"/>
  <c r="DC31" i="26" s="1"/>
  <c r="DD51" i="26"/>
  <c r="DH29" i="21"/>
  <c r="DH57" i="21"/>
  <c r="DH58" i="21" s="1"/>
  <c r="DH31" i="21" s="1"/>
  <c r="DI51" i="21"/>
  <c r="DE51" i="2"/>
  <c r="DE29" i="2" s="1"/>
  <c r="DD57" i="2"/>
  <c r="DD58" i="2" s="1"/>
  <c r="BW86" i="8"/>
  <c r="BW87" i="8" s="1"/>
  <c r="CM86" i="24"/>
  <c r="CM87" i="24" s="1"/>
  <c r="CF86" i="9"/>
  <c r="CF87" i="9" s="1"/>
  <c r="BQ83" i="1" l="1"/>
  <c r="BR41" i="1"/>
  <c r="BS41" i="1" s="1"/>
  <c r="BT41" i="1" s="1"/>
  <c r="BU41" i="1" s="1"/>
  <c r="BV41" i="1" s="1"/>
  <c r="FE59" i="1"/>
  <c r="FD60" i="1"/>
  <c r="BW18" i="23"/>
  <c r="BW19" i="23"/>
  <c r="BN19" i="26"/>
  <c r="AW30" i="24"/>
  <c r="BQ18" i="2"/>
  <c r="BR30" i="1"/>
  <c r="BS13" i="1" s="1"/>
  <c r="BS14" i="1" s="1"/>
  <c r="BS17" i="1" s="1"/>
  <c r="BS30" i="1" s="1"/>
  <c r="BT13" i="1" s="1"/>
  <c r="BT14" i="1" s="1"/>
  <c r="BT17" i="1" s="1"/>
  <c r="BT30" i="1" s="1"/>
  <c r="BU13" i="1" s="1"/>
  <c r="BU14" i="1" s="1"/>
  <c r="BU17" i="1" s="1"/>
  <c r="BU30" i="1" s="1"/>
  <c r="BA85" i="23"/>
  <c r="BA86" i="23" s="1"/>
  <c r="BA87" i="23" s="1"/>
  <c r="BX13" i="23"/>
  <c r="BX14" i="23" s="1"/>
  <c r="BX17" i="23" s="1"/>
  <c r="BX30" i="23" s="1"/>
  <c r="BR13" i="11"/>
  <c r="BR14" i="11" s="1"/>
  <c r="BR17" i="11" s="1"/>
  <c r="BR30" i="11" s="1"/>
  <c r="BS13" i="11" s="1"/>
  <c r="BS14" i="11" s="1"/>
  <c r="BS17" i="11" s="1"/>
  <c r="BS30" i="11" s="1"/>
  <c r="BT13" i="11" s="1"/>
  <c r="BT14" i="11" s="1"/>
  <c r="BT17" i="11" s="1"/>
  <c r="BT30" i="11" s="1"/>
  <c r="BU13" i="11" s="1"/>
  <c r="BU14" i="11" s="1"/>
  <c r="BU17" i="11" s="1"/>
  <c r="BU30" i="11" s="1"/>
  <c r="BV13" i="11" s="1"/>
  <c r="BV14" i="11" s="1"/>
  <c r="BV17" i="11" s="1"/>
  <c r="BV30" i="11" s="1"/>
  <c r="AX13" i="24"/>
  <c r="AX14" i="24" s="1"/>
  <c r="AX17" i="24" s="1"/>
  <c r="AX19" i="24" s="1"/>
  <c r="BA36" i="21"/>
  <c r="BA42" i="21" s="1"/>
  <c r="BA84" i="21" s="1"/>
  <c r="BB28" i="21"/>
  <c r="CB25" i="1"/>
  <c r="CB35" i="1"/>
  <c r="CB39" i="1" s="1"/>
  <c r="CC39" i="1" s="1"/>
  <c r="CD39" i="1" s="1"/>
  <c r="CE39" i="1" s="1"/>
  <c r="CF39" i="1" s="1"/>
  <c r="CG39" i="1" s="1"/>
  <c r="CH39" i="1" s="1"/>
  <c r="CI39" i="1" s="1"/>
  <c r="CJ39" i="1" s="1"/>
  <c r="CB10" i="1"/>
  <c r="CB12" i="1" s="1"/>
  <c r="CA25" i="11"/>
  <c r="CA10" i="11"/>
  <c r="CA12" i="11" s="1"/>
  <c r="BZ25" i="8"/>
  <c r="BZ10" i="8"/>
  <c r="BZ12" i="8" s="1"/>
  <c r="BY25" i="11"/>
  <c r="BY26" i="11" s="1"/>
  <c r="BY10" i="11"/>
  <c r="BY12" i="11" s="1"/>
  <c r="BB28" i="12"/>
  <c r="BA36" i="12"/>
  <c r="BA42" i="12" s="1"/>
  <c r="BA85" i="12" s="1"/>
  <c r="BN19" i="25"/>
  <c r="BA85" i="2"/>
  <c r="BA86" i="2" s="1"/>
  <c r="BA87" i="2" s="1"/>
  <c r="CB25" i="21"/>
  <c r="CB35" i="21"/>
  <c r="CB39" i="21" s="1"/>
  <c r="CC39" i="21" s="1"/>
  <c r="CD39" i="21" s="1"/>
  <c r="CE39" i="21" s="1"/>
  <c r="CF39" i="21" s="1"/>
  <c r="CG39" i="21" s="1"/>
  <c r="CH39" i="21" s="1"/>
  <c r="CI39" i="21" s="1"/>
  <c r="CJ39" i="21" s="1"/>
  <c r="CB10" i="21"/>
  <c r="CB12" i="21" s="1"/>
  <c r="CB25" i="26"/>
  <c r="CB35" i="26"/>
  <c r="CB10" i="26"/>
  <c r="CB12" i="26" s="1"/>
  <c r="CB25" i="9"/>
  <c r="CB10" i="9"/>
  <c r="CB12" i="9" s="1"/>
  <c r="CB35" i="9"/>
  <c r="CB39" i="9" s="1"/>
  <c r="CC39" i="9" s="1"/>
  <c r="CD39" i="9" s="1"/>
  <c r="CE39" i="9" s="1"/>
  <c r="CF39" i="9" s="1"/>
  <c r="CG39" i="9" s="1"/>
  <c r="CH39" i="9" s="1"/>
  <c r="CI39" i="9" s="1"/>
  <c r="CJ39" i="9" s="1"/>
  <c r="BM83" i="9"/>
  <c r="BN41" i="9"/>
  <c r="BO41" i="9" s="1"/>
  <c r="BV83" i="21"/>
  <c r="BW82" i="21"/>
  <c r="CB25" i="12"/>
  <c r="CB35" i="12"/>
  <c r="CB39" i="12" s="1"/>
  <c r="CC39" i="12" s="1"/>
  <c r="CD39" i="12" s="1"/>
  <c r="CE39" i="12" s="1"/>
  <c r="CF39" i="12" s="1"/>
  <c r="CG39" i="12" s="1"/>
  <c r="CH39" i="12" s="1"/>
  <c r="CI39" i="12" s="1"/>
  <c r="CJ39" i="12" s="1"/>
  <c r="CB10" i="12"/>
  <c r="CB12" i="12" s="1"/>
  <c r="CA25" i="23"/>
  <c r="CA10" i="23"/>
  <c r="CA12" i="23" s="1"/>
  <c r="BZ25" i="21"/>
  <c r="BZ10" i="21"/>
  <c r="BZ12" i="21" s="1"/>
  <c r="BY25" i="23"/>
  <c r="BY26" i="23" s="1"/>
  <c r="BY10" i="23"/>
  <c r="BY12" i="23" s="1"/>
  <c r="BN30" i="25"/>
  <c r="BO13" i="25" s="1"/>
  <c r="BO14" i="25" s="1"/>
  <c r="BO17" i="25" s="1"/>
  <c r="BO30" i="25" s="1"/>
  <c r="BP13" i="25" s="1"/>
  <c r="BP14" i="25" s="1"/>
  <c r="BP17" i="25" s="1"/>
  <c r="BP30" i="25" s="1"/>
  <c r="BQ13" i="25" s="1"/>
  <c r="BQ14" i="25" s="1"/>
  <c r="BQ17" i="25" s="1"/>
  <c r="BQ30" i="25" s="1"/>
  <c r="CB25" i="23"/>
  <c r="CB35" i="23"/>
  <c r="CB39" i="23" s="1"/>
  <c r="CC39" i="23" s="1"/>
  <c r="CD39" i="23" s="1"/>
  <c r="CE39" i="23" s="1"/>
  <c r="CF39" i="23" s="1"/>
  <c r="CG39" i="23" s="1"/>
  <c r="CH39" i="23" s="1"/>
  <c r="CI39" i="23" s="1"/>
  <c r="CJ39" i="23" s="1"/>
  <c r="CB10" i="23"/>
  <c r="CB12" i="23" s="1"/>
  <c r="CB25" i="22"/>
  <c r="CB35" i="22"/>
  <c r="CB39" i="22" s="1"/>
  <c r="CC39" i="22" s="1"/>
  <c r="CD39" i="22" s="1"/>
  <c r="CE39" i="22" s="1"/>
  <c r="CF39" i="22" s="1"/>
  <c r="CG39" i="22" s="1"/>
  <c r="CH39" i="22" s="1"/>
  <c r="CI39" i="22" s="1"/>
  <c r="CJ39" i="22" s="1"/>
  <c r="CB10" i="22"/>
  <c r="CB12" i="22" s="1"/>
  <c r="BA36" i="26"/>
  <c r="BA42" i="26" s="1"/>
  <c r="BA85" i="26" s="1"/>
  <c r="BB28" i="26"/>
  <c r="BR83" i="11"/>
  <c r="BS83" i="11" s="1"/>
  <c r="BT83" i="11" s="1"/>
  <c r="BU83" i="11" s="1"/>
  <c r="BQ84" i="11"/>
  <c r="BB36" i="23"/>
  <c r="BB42" i="23" s="1"/>
  <c r="BC28" i="23"/>
  <c r="BX82" i="21"/>
  <c r="CA25" i="2"/>
  <c r="CA10" i="2"/>
  <c r="CA12" i="2" s="1"/>
  <c r="BZ25" i="26"/>
  <c r="BZ10" i="26"/>
  <c r="BZ12" i="26" s="1"/>
  <c r="BY25" i="2"/>
  <c r="BY26" i="2" s="1"/>
  <c r="BY10" i="2"/>
  <c r="BY12" i="2" s="1"/>
  <c r="BX25" i="26"/>
  <c r="BX10" i="26"/>
  <c r="BX12" i="26" s="1"/>
  <c r="BQ19" i="2"/>
  <c r="AZ85" i="26"/>
  <c r="AY86" i="26"/>
  <c r="AY87" i="26" s="1"/>
  <c r="BV83" i="11"/>
  <c r="BW41" i="11"/>
  <c r="BX41" i="11" s="1"/>
  <c r="BE36" i="22"/>
  <c r="BE42" i="22" s="1"/>
  <c r="BF28" i="22"/>
  <c r="BD36" i="8"/>
  <c r="BD42" i="8" s="1"/>
  <c r="BE28" i="8"/>
  <c r="CA25" i="1"/>
  <c r="CA10" i="1"/>
  <c r="CA12" i="1" s="1"/>
  <c r="BZ10" i="1"/>
  <c r="BZ12" i="1" s="1"/>
  <c r="BY25" i="25"/>
  <c r="BY26" i="25" s="1"/>
  <c r="BY10" i="25"/>
  <c r="BY12" i="25" s="1"/>
  <c r="BW25" i="26"/>
  <c r="BW35" i="26"/>
  <c r="BW39" i="26" s="1"/>
  <c r="BX39" i="26" s="1"/>
  <c r="BY39" i="26" s="1"/>
  <c r="BZ39" i="26" s="1"/>
  <c r="CA39" i="26" s="1"/>
  <c r="BW10" i="26"/>
  <c r="BW12" i="26" s="1"/>
  <c r="BN30" i="26"/>
  <c r="BO13" i="26" s="1"/>
  <c r="BO14" i="26" s="1"/>
  <c r="BO17" i="26" s="1"/>
  <c r="BO30" i="26" s="1"/>
  <c r="BN13" i="9"/>
  <c r="BN14" i="9" s="1"/>
  <c r="BN17" i="9" s="1"/>
  <c r="BN30" i="9" s="1"/>
  <c r="BX83" i="12"/>
  <c r="BC86" i="22"/>
  <c r="BC87" i="22" s="1"/>
  <c r="BD85" i="22"/>
  <c r="BC85" i="8"/>
  <c r="BC86" i="8" s="1"/>
  <c r="BC87" i="8" s="1"/>
  <c r="CA25" i="12"/>
  <c r="CA10" i="12"/>
  <c r="CA12" i="12" s="1"/>
  <c r="BZ25" i="25"/>
  <c r="BZ10" i="25"/>
  <c r="BZ12" i="25" s="1"/>
  <c r="BY25" i="9"/>
  <c r="BY26" i="9" s="1"/>
  <c r="BY10" i="9"/>
  <c r="BY12" i="9" s="1"/>
  <c r="BV25" i="26"/>
  <c r="BV10" i="26"/>
  <c r="BV12" i="26" s="1"/>
  <c r="CA25" i="24"/>
  <c r="CA10" i="24"/>
  <c r="CA12" i="24" s="1"/>
  <c r="BZ25" i="9"/>
  <c r="BZ10" i="9"/>
  <c r="BZ12" i="9" s="1"/>
  <c r="BY25" i="22"/>
  <c r="BY10" i="22"/>
  <c r="BY12" i="22" s="1"/>
  <c r="BU25" i="26"/>
  <c r="BU10" i="26"/>
  <c r="BU12" i="26" s="1"/>
  <c r="BR18" i="1"/>
  <c r="BO83" i="26"/>
  <c r="BF28" i="1"/>
  <c r="BE36" i="1"/>
  <c r="BE42" i="1" s="1"/>
  <c r="BM84" i="26"/>
  <c r="BN83" i="26"/>
  <c r="BC86" i="9"/>
  <c r="BC87" i="9" s="1"/>
  <c r="BD85" i="9"/>
  <c r="CA25" i="8"/>
  <c r="CA10" i="8"/>
  <c r="CA12" i="8" s="1"/>
  <c r="BZ25" i="22"/>
  <c r="BZ10" i="22"/>
  <c r="BZ12" i="22" s="1"/>
  <c r="BY10" i="1"/>
  <c r="BY12" i="1" s="1"/>
  <c r="BT25" i="26"/>
  <c r="BT10" i="26"/>
  <c r="BT12" i="26" s="1"/>
  <c r="BI13" i="22"/>
  <c r="BI14" i="22" s="1"/>
  <c r="BI17" i="22" s="1"/>
  <c r="BI19" i="22" s="1"/>
  <c r="BN84" i="2"/>
  <c r="BO83" i="2"/>
  <c r="BW83" i="12"/>
  <c r="BV84" i="12"/>
  <c r="CB25" i="24"/>
  <c r="CB35" i="24"/>
  <c r="CB39" i="24" s="1"/>
  <c r="CC39" i="24" s="1"/>
  <c r="CD39" i="24" s="1"/>
  <c r="CE39" i="24" s="1"/>
  <c r="CF39" i="24" s="1"/>
  <c r="CG39" i="24" s="1"/>
  <c r="CH39" i="24" s="1"/>
  <c r="CI39" i="24" s="1"/>
  <c r="CJ39" i="24" s="1"/>
  <c r="CB10" i="24"/>
  <c r="CB12" i="24" s="1"/>
  <c r="BX83" i="8"/>
  <c r="BN83" i="25"/>
  <c r="BM84" i="25"/>
  <c r="CA25" i="26"/>
  <c r="CA10" i="26"/>
  <c r="CA12" i="26" s="1"/>
  <c r="BZ25" i="11"/>
  <c r="BZ10" i="11"/>
  <c r="BZ12" i="11" s="1"/>
  <c r="BY25" i="12"/>
  <c r="BY26" i="12" s="1"/>
  <c r="BY10" i="12"/>
  <c r="BY12" i="12" s="1"/>
  <c r="BY14" i="12" s="1"/>
  <c r="BY17" i="12" s="1"/>
  <c r="BS25" i="26"/>
  <c r="BS10" i="26"/>
  <c r="BS12" i="26" s="1"/>
  <c r="BB36" i="2"/>
  <c r="BB42" i="2" s="1"/>
  <c r="BC28" i="2"/>
  <c r="BQ41" i="2"/>
  <c r="BP83" i="2"/>
  <c r="BD85" i="1"/>
  <c r="BD86" i="1" s="1"/>
  <c r="BD87" i="1" s="1"/>
  <c r="BE36" i="9"/>
  <c r="BE42" i="9" s="1"/>
  <c r="BF28" i="9"/>
  <c r="BW83" i="23"/>
  <c r="BV84" i="23"/>
  <c r="BQ18" i="11"/>
  <c r="CB25" i="8"/>
  <c r="CB35" i="8"/>
  <c r="CB39" i="8" s="1"/>
  <c r="CC39" i="8" s="1"/>
  <c r="CD39" i="8" s="1"/>
  <c r="CE39" i="8" s="1"/>
  <c r="CF39" i="8" s="1"/>
  <c r="CG39" i="8" s="1"/>
  <c r="CH39" i="8" s="1"/>
  <c r="CI39" i="8" s="1"/>
  <c r="CJ39" i="8" s="1"/>
  <c r="CB10" i="8"/>
  <c r="CB12" i="8" s="1"/>
  <c r="BW83" i="8"/>
  <c r="BV84" i="8"/>
  <c r="BP41" i="25"/>
  <c r="BQ41" i="25" s="1"/>
  <c r="BO83" i="25"/>
  <c r="CA25" i="25"/>
  <c r="CA10" i="25"/>
  <c r="CA12" i="25" s="1"/>
  <c r="BZ25" i="23"/>
  <c r="BZ10" i="23"/>
  <c r="BZ12" i="23" s="1"/>
  <c r="BY25" i="24"/>
  <c r="BY10" i="24"/>
  <c r="BY12" i="24" s="1"/>
  <c r="BR25" i="26"/>
  <c r="BR10" i="26"/>
  <c r="BR12" i="26" s="1"/>
  <c r="BX83" i="23"/>
  <c r="AW28" i="24"/>
  <c r="AV36" i="24"/>
  <c r="AV42" i="24" s="1"/>
  <c r="BR13" i="2"/>
  <c r="BR14" i="2" s="1"/>
  <c r="BR17" i="2" s="1"/>
  <c r="BR18" i="2" s="1"/>
  <c r="BD86" i="11"/>
  <c r="BD87" i="11" s="1"/>
  <c r="BE85" i="11"/>
  <c r="BF85" i="11" s="1"/>
  <c r="BG85" i="11" s="1"/>
  <c r="BE36" i="11"/>
  <c r="BE42" i="11" s="1"/>
  <c r="BF28" i="11"/>
  <c r="BR13" i="8"/>
  <c r="BR14" i="8" s="1"/>
  <c r="BR17" i="8" s="1"/>
  <c r="BR19" i="8" s="1"/>
  <c r="CA25" i="21"/>
  <c r="CA10" i="21"/>
  <c r="CA12" i="21" s="1"/>
  <c r="BZ25" i="2"/>
  <c r="BZ10" i="2"/>
  <c r="BZ12" i="2" s="1"/>
  <c r="BY25" i="8"/>
  <c r="BY26" i="8" s="1"/>
  <c r="BY10" i="8"/>
  <c r="BY12" i="8" s="1"/>
  <c r="BQ25" i="26"/>
  <c r="BQ10" i="26"/>
  <c r="BQ12" i="26" s="1"/>
  <c r="AZ85" i="12"/>
  <c r="AY86" i="12"/>
  <c r="AY87" i="12" s="1"/>
  <c r="AW18" i="24"/>
  <c r="CA25" i="9"/>
  <c r="CA10" i="9"/>
  <c r="CA12" i="9" s="1"/>
  <c r="BZ25" i="12"/>
  <c r="BZ10" i="12"/>
  <c r="BZ12" i="12" s="1"/>
  <c r="BY25" i="21"/>
  <c r="BY26" i="21" s="1"/>
  <c r="BZ26" i="21" s="1"/>
  <c r="BY10" i="21"/>
  <c r="BY12" i="21" s="1"/>
  <c r="BY14" i="21" s="1"/>
  <c r="BY17" i="21" s="1"/>
  <c r="BP25" i="26"/>
  <c r="BP26" i="26" s="1"/>
  <c r="BP10" i="26"/>
  <c r="BP12" i="26" s="1"/>
  <c r="BF36" i="25"/>
  <c r="BF42" i="25" s="1"/>
  <c r="BG28" i="25"/>
  <c r="CB25" i="25"/>
  <c r="CB35" i="25"/>
  <c r="CB39" i="25" s="1"/>
  <c r="CC39" i="25" s="1"/>
  <c r="CD39" i="25" s="1"/>
  <c r="CE39" i="25" s="1"/>
  <c r="CF39" i="25" s="1"/>
  <c r="CG39" i="25" s="1"/>
  <c r="CH39" i="25" s="1"/>
  <c r="CI39" i="25" s="1"/>
  <c r="CJ39" i="25" s="1"/>
  <c r="CB10" i="25"/>
  <c r="CB12" i="25" s="1"/>
  <c r="CA25" i="22"/>
  <c r="CA10" i="22"/>
  <c r="CA12" i="22" s="1"/>
  <c r="BZ25" i="24"/>
  <c r="BZ10" i="24"/>
  <c r="BZ12" i="24" s="1"/>
  <c r="BY25" i="26"/>
  <c r="BY10" i="26"/>
  <c r="BY12" i="26" s="1"/>
  <c r="CB25" i="11"/>
  <c r="CB10" i="11"/>
  <c r="CB12" i="11" s="1"/>
  <c r="CB35" i="11"/>
  <c r="CB39" i="11" s="1"/>
  <c r="CC39" i="11" s="1"/>
  <c r="CD39" i="11" s="1"/>
  <c r="CE39" i="11" s="1"/>
  <c r="CF39" i="11" s="1"/>
  <c r="CG39" i="11" s="1"/>
  <c r="CH39" i="11" s="1"/>
  <c r="CI39" i="11" s="1"/>
  <c r="CJ39" i="11" s="1"/>
  <c r="BP19" i="11"/>
  <c r="BQ19" i="11" s="1"/>
  <c r="DE82" i="1"/>
  <c r="DG80" i="22"/>
  <c r="DC82" i="9"/>
  <c r="DG80" i="8"/>
  <c r="DH80" i="8" s="1"/>
  <c r="DI80" i="8" s="1"/>
  <c r="DJ80" i="8" s="1"/>
  <c r="DK80" i="8" s="1"/>
  <c r="DL80" i="8" s="1"/>
  <c r="DG81" i="22"/>
  <c r="DG82" i="22" s="1"/>
  <c r="DG80" i="25"/>
  <c r="DG81" i="8"/>
  <c r="DH81" i="8" s="1"/>
  <c r="DI81" i="8" s="1"/>
  <c r="DJ81" i="8" s="1"/>
  <c r="DK81" i="8" s="1"/>
  <c r="DL81" i="8" s="1"/>
  <c r="DG81" i="25"/>
  <c r="DG82" i="25" s="1"/>
  <c r="DG81" i="11"/>
  <c r="DG82" i="11" s="1"/>
  <c r="DG80" i="11"/>
  <c r="DE80" i="2"/>
  <c r="DF80" i="2" s="1"/>
  <c r="DC82" i="12"/>
  <c r="DC82" i="24"/>
  <c r="DE82" i="23"/>
  <c r="DE81" i="2"/>
  <c r="DF81" i="2" s="1"/>
  <c r="DC82" i="26"/>
  <c r="CD4" i="22"/>
  <c r="CD4" i="26"/>
  <c r="CD4" i="12"/>
  <c r="CD4" i="25"/>
  <c r="CD4" i="11"/>
  <c r="CD4" i="24"/>
  <c r="CD4" i="9"/>
  <c r="CD4" i="23"/>
  <c r="CD4" i="8"/>
  <c r="CD4" i="2"/>
  <c r="CD4" i="21"/>
  <c r="CD4" i="1"/>
  <c r="CD4" i="16"/>
  <c r="DE57" i="2"/>
  <c r="DE58" i="2" s="1"/>
  <c r="DE31" i="2" s="1"/>
  <c r="DF51" i="2"/>
  <c r="DD57" i="26"/>
  <c r="DD58" i="26" s="1"/>
  <c r="DE51" i="26"/>
  <c r="DE29" i="26" s="1"/>
  <c r="DV51" i="24"/>
  <c r="DJ51" i="21"/>
  <c r="DI57" i="21"/>
  <c r="DI58" i="21" s="1"/>
  <c r="DE52" i="24"/>
  <c r="DE29" i="24" s="1"/>
  <c r="DE81" i="24" s="1"/>
  <c r="DF81" i="24" s="1"/>
  <c r="DD57" i="24"/>
  <c r="DD58" i="24" s="1"/>
  <c r="DG57" i="22"/>
  <c r="DG58" i="22" s="1"/>
  <c r="DG31" i="22" s="1"/>
  <c r="DH51" i="22"/>
  <c r="DH52" i="8"/>
  <c r="DG57" i="8"/>
  <c r="DG58" i="8" s="1"/>
  <c r="DG31" i="8" s="1"/>
  <c r="DG51" i="23"/>
  <c r="DG29" i="23" s="1"/>
  <c r="DF57" i="23"/>
  <c r="DF58" i="23" s="1"/>
  <c r="DF31" i="23" s="1"/>
  <c r="DT51" i="8"/>
  <c r="DE51" i="9"/>
  <c r="DE29" i="9" s="1"/>
  <c r="DE80" i="9" s="1"/>
  <c r="DF80" i="9" s="1"/>
  <c r="DD57" i="9"/>
  <c r="DD58" i="9" s="1"/>
  <c r="DH51" i="11"/>
  <c r="DG57" i="11"/>
  <c r="DG58" i="11" s="1"/>
  <c r="DG31" i="11" s="1"/>
  <c r="DE52" i="12"/>
  <c r="DE29" i="12" s="1"/>
  <c r="DE80" i="12" s="1"/>
  <c r="DF80" i="12" s="1"/>
  <c r="DD57" i="12"/>
  <c r="DD58" i="12" s="1"/>
  <c r="DH80" i="21"/>
  <c r="DI80" i="21" s="1"/>
  <c r="DH79" i="21"/>
  <c r="DI79" i="21" s="1"/>
  <c r="DH81" i="21"/>
  <c r="DH83" i="21"/>
  <c r="DH29" i="12"/>
  <c r="DI51" i="12"/>
  <c r="DH51" i="25"/>
  <c r="DG57" i="25"/>
  <c r="DG58" i="25" s="1"/>
  <c r="DG31" i="25" s="1"/>
  <c r="DG51" i="1"/>
  <c r="DG29" i="1" s="1"/>
  <c r="DF57" i="1"/>
  <c r="DF58" i="1" s="1"/>
  <c r="DF31" i="1" s="1"/>
  <c r="BW86" i="2"/>
  <c r="BW87" i="2" s="1"/>
  <c r="BY86" i="23"/>
  <c r="BY87" i="23" s="1"/>
  <c r="BW86" i="26"/>
  <c r="BW87" i="26" s="1"/>
  <c r="BW41" i="1" l="1"/>
  <c r="BX41" i="1" s="1"/>
  <c r="BX83" i="1" s="1"/>
  <c r="BV83" i="1"/>
  <c r="BQ84" i="1"/>
  <c r="BR83" i="1"/>
  <c r="BS83" i="1" s="1"/>
  <c r="BT83" i="1" s="1"/>
  <c r="BU83" i="1" s="1"/>
  <c r="FF59" i="1"/>
  <c r="FE60" i="1"/>
  <c r="BS19" i="1"/>
  <c r="BB85" i="23"/>
  <c r="BX18" i="23"/>
  <c r="BS18" i="1"/>
  <c r="BT18" i="1" s="1"/>
  <c r="BU18" i="1" s="1"/>
  <c r="BT19" i="1"/>
  <c r="BU19" i="1" s="1"/>
  <c r="CA26" i="21"/>
  <c r="CB26" i="21" s="1"/>
  <c r="CC26" i="21" s="1"/>
  <c r="BO19" i="26"/>
  <c r="AX18" i="24"/>
  <c r="BP41" i="26"/>
  <c r="BQ41" i="26" s="1"/>
  <c r="BZ26" i="12"/>
  <c r="CA26" i="12" s="1"/>
  <c r="CB26" i="12" s="1"/>
  <c r="CC26" i="12" s="1"/>
  <c r="BZ26" i="25"/>
  <c r="CA26" i="25" s="1"/>
  <c r="CB26" i="25" s="1"/>
  <c r="CC26" i="25" s="1"/>
  <c r="BR19" i="11"/>
  <c r="BS19" i="11" s="1"/>
  <c r="BT19" i="11" s="1"/>
  <c r="BU19" i="11" s="1"/>
  <c r="BV19" i="11" s="1"/>
  <c r="BR18" i="11"/>
  <c r="BS18" i="11" s="1"/>
  <c r="BT18" i="11" s="1"/>
  <c r="BU18" i="11" s="1"/>
  <c r="BV18" i="11" s="1"/>
  <c r="BZ26" i="9"/>
  <c r="CA26" i="9" s="1"/>
  <c r="CB26" i="9" s="1"/>
  <c r="CC26" i="9" s="1"/>
  <c r="BX19" i="23"/>
  <c r="BY41" i="23"/>
  <c r="BZ26" i="8"/>
  <c r="CA26" i="8" s="1"/>
  <c r="CB26" i="8" s="1"/>
  <c r="CC26" i="8" s="1"/>
  <c r="BI30" i="22"/>
  <c r="BJ13" i="22" s="1"/>
  <c r="BJ14" i="22" s="1"/>
  <c r="BJ17" i="22" s="1"/>
  <c r="BJ19" i="22" s="1"/>
  <c r="BE85" i="1"/>
  <c r="BF85" i="1" s="1"/>
  <c r="BG85" i="1" s="1"/>
  <c r="BB85" i="2"/>
  <c r="BV13" i="1"/>
  <c r="BV14" i="1" s="1"/>
  <c r="BV17" i="1" s="1"/>
  <c r="BV30" i="1" s="1"/>
  <c r="BY13" i="23"/>
  <c r="BY14" i="23" s="1"/>
  <c r="BY17" i="23" s="1"/>
  <c r="BY18" i="23" s="1"/>
  <c r="BY41" i="8"/>
  <c r="BZ41" i="8" s="1"/>
  <c r="CA41" i="8" s="1"/>
  <c r="BF36" i="11"/>
  <c r="BF42" i="11" s="1"/>
  <c r="BG28" i="11"/>
  <c r="BZ26" i="2"/>
  <c r="CA26" i="2" s="1"/>
  <c r="CB26" i="2" s="1"/>
  <c r="CC26" i="2" s="1"/>
  <c r="BA86" i="26"/>
  <c r="BA87" i="26" s="1"/>
  <c r="BB36" i="12"/>
  <c r="BB42" i="12" s="1"/>
  <c r="BB85" i="12" s="1"/>
  <c r="BC28" i="12"/>
  <c r="BA85" i="21"/>
  <c r="BA86" i="21" s="1"/>
  <c r="BB84" i="21"/>
  <c r="BQ26" i="26"/>
  <c r="BR26" i="26" s="1"/>
  <c r="BS26" i="26" s="1"/>
  <c r="BT26" i="26" s="1"/>
  <c r="BU26" i="26" s="1"/>
  <c r="BV26" i="26" s="1"/>
  <c r="BW26" i="26" s="1"/>
  <c r="BX26" i="26" s="1"/>
  <c r="BY26" i="26" s="1"/>
  <c r="BZ26" i="26" s="1"/>
  <c r="CA26" i="26" s="1"/>
  <c r="CB26" i="26" s="1"/>
  <c r="CC26" i="26" s="1"/>
  <c r="BR18" i="8"/>
  <c r="CB39" i="26"/>
  <c r="CC39" i="26" s="1"/>
  <c r="CD39" i="26" s="1"/>
  <c r="CE39" i="26" s="1"/>
  <c r="CF39" i="26" s="1"/>
  <c r="CG39" i="26" s="1"/>
  <c r="CH39" i="26" s="1"/>
  <c r="CI39" i="26" s="1"/>
  <c r="CJ39" i="26" s="1"/>
  <c r="BY41" i="11"/>
  <c r="BZ41" i="11" s="1"/>
  <c r="CA41" i="11" s="1"/>
  <c r="BX83" i="11"/>
  <c r="AX30" i="24"/>
  <c r="BY30" i="21"/>
  <c r="BZ13" i="21" s="1"/>
  <c r="BZ14" i="21" s="1"/>
  <c r="BZ17" i="21" s="1"/>
  <c r="BZ30" i="21" s="1"/>
  <c r="CA13" i="21" s="1"/>
  <c r="CA14" i="21" s="1"/>
  <c r="CA17" i="21" s="1"/>
  <c r="CA30" i="21" s="1"/>
  <c r="BY19" i="21"/>
  <c r="BY18" i="21"/>
  <c r="BY30" i="12"/>
  <c r="BZ13" i="12" s="1"/>
  <c r="BZ14" i="12" s="1"/>
  <c r="BZ17" i="12" s="1"/>
  <c r="BZ30" i="12" s="1"/>
  <c r="CA13" i="12" s="1"/>
  <c r="CA14" i="12" s="1"/>
  <c r="CA17" i="12" s="1"/>
  <c r="CA30" i="12" s="1"/>
  <c r="BY18" i="12"/>
  <c r="BY19" i="12"/>
  <c r="BF36" i="1"/>
  <c r="BF42" i="1" s="1"/>
  <c r="BG28" i="1"/>
  <c r="BW83" i="11"/>
  <c r="BV84" i="11"/>
  <c r="BZ26" i="11"/>
  <c r="CA26" i="11" s="1"/>
  <c r="CB26" i="11" s="1"/>
  <c r="CC26" i="11" s="1"/>
  <c r="BD85" i="8"/>
  <c r="BD86" i="8" s="1"/>
  <c r="BD87" i="8" s="1"/>
  <c r="BW13" i="11"/>
  <c r="BW14" i="11" s="1"/>
  <c r="BW17" i="11" s="1"/>
  <c r="BW30" i="11" s="1"/>
  <c r="BR30" i="2"/>
  <c r="BS13" i="2" s="1"/>
  <c r="BS14" i="2" s="1"/>
  <c r="BS17" i="2" s="1"/>
  <c r="BS30" i="2" s="1"/>
  <c r="BT13" i="2" s="1"/>
  <c r="BT14" i="2" s="1"/>
  <c r="BT17" i="2" s="1"/>
  <c r="BT30" i="2" s="1"/>
  <c r="BF36" i="9"/>
  <c r="BF42" i="9" s="1"/>
  <c r="BG28" i="9"/>
  <c r="BP83" i="26"/>
  <c r="BO84" i="26"/>
  <c r="BD86" i="22"/>
  <c r="BD87" i="22" s="1"/>
  <c r="BE85" i="22"/>
  <c r="BF85" i="22" s="1"/>
  <c r="BG85" i="22" s="1"/>
  <c r="BY83" i="1"/>
  <c r="BZ83" i="1" s="1"/>
  <c r="BY82" i="21"/>
  <c r="BZ82" i="21" s="1"/>
  <c r="BX83" i="21"/>
  <c r="BA86" i="12"/>
  <c r="BA87" i="12" s="1"/>
  <c r="AV85" i="24"/>
  <c r="BO84" i="25"/>
  <c r="BP83" i="25"/>
  <c r="BI18" i="22"/>
  <c r="BO18" i="26"/>
  <c r="BY41" i="21"/>
  <c r="BZ41" i="21" s="1"/>
  <c r="CA41" i="21" s="1"/>
  <c r="AW36" i="24"/>
  <c r="AW42" i="24" s="1"/>
  <c r="AX28" i="24"/>
  <c r="BR41" i="25"/>
  <c r="BS41" i="25" s="1"/>
  <c r="BT41" i="25" s="1"/>
  <c r="BU41" i="25" s="1"/>
  <c r="BV41" i="25" s="1"/>
  <c r="BQ83" i="25"/>
  <c r="BY83" i="12"/>
  <c r="BZ83" i="12" s="1"/>
  <c r="BX84" i="12"/>
  <c r="BR19" i="2"/>
  <c r="BC36" i="23"/>
  <c r="BC42" i="23" s="1"/>
  <c r="BD28" i="23"/>
  <c r="BZ41" i="23"/>
  <c r="CA41" i="23" s="1"/>
  <c r="BP84" i="2"/>
  <c r="BD86" i="9"/>
  <c r="BD87" i="9" s="1"/>
  <c r="BE85" i="9"/>
  <c r="BF85" i="9" s="1"/>
  <c r="BG85" i="9" s="1"/>
  <c r="BY41" i="12"/>
  <c r="BZ41" i="12" s="1"/>
  <c r="CA41" i="12" s="1"/>
  <c r="BO18" i="25"/>
  <c r="BP18" i="25" s="1"/>
  <c r="BQ18" i="25" s="1"/>
  <c r="CD15" i="16"/>
  <c r="CE7" i="24" s="1"/>
  <c r="BX84" i="23"/>
  <c r="BY83" i="23"/>
  <c r="BZ83" i="23" s="1"/>
  <c r="BR41" i="2"/>
  <c r="BS41" i="2" s="1"/>
  <c r="BT41" i="2" s="1"/>
  <c r="BU41" i="2" s="1"/>
  <c r="BV41" i="2" s="1"/>
  <c r="BQ83" i="2"/>
  <c r="BO13" i="9"/>
  <c r="BO14" i="9" s="1"/>
  <c r="BO17" i="9" s="1"/>
  <c r="BO30" i="9" s="1"/>
  <c r="BE36" i="8"/>
  <c r="BE42" i="8" s="1"/>
  <c r="BF28" i="8"/>
  <c r="BR13" i="25"/>
  <c r="BR14" i="25" s="1"/>
  <c r="BR17" i="25" s="1"/>
  <c r="BR30" i="25" s="1"/>
  <c r="BO83" i="9"/>
  <c r="BP41" i="9"/>
  <c r="BQ41" i="9" s="1"/>
  <c r="BG36" i="25"/>
  <c r="BG42" i="25" s="1"/>
  <c r="BH28" i="25"/>
  <c r="BR30" i="8"/>
  <c r="BC36" i="2"/>
  <c r="BC42" i="2" s="1"/>
  <c r="BD28" i="2"/>
  <c r="BY83" i="8"/>
  <c r="BZ83" i="8" s="1"/>
  <c r="BX84" i="8"/>
  <c r="BN19" i="9"/>
  <c r="BN18" i="9"/>
  <c r="BN83" i="9"/>
  <c r="BM84" i="9"/>
  <c r="BO19" i="25"/>
  <c r="BP19" i="25" s="1"/>
  <c r="BQ19" i="25" s="1"/>
  <c r="BP13" i="26"/>
  <c r="BP14" i="26" s="1"/>
  <c r="BP17" i="26" s="1"/>
  <c r="BF36" i="22"/>
  <c r="BF42" i="22" s="1"/>
  <c r="BG28" i="22"/>
  <c r="BB36" i="26"/>
  <c r="BB42" i="26" s="1"/>
  <c r="BB85" i="26" s="1"/>
  <c r="BC28" i="26"/>
  <c r="BZ26" i="23"/>
  <c r="CA26" i="23" s="1"/>
  <c r="CB26" i="23" s="1"/>
  <c r="CC26" i="23" s="1"/>
  <c r="BB36" i="21"/>
  <c r="BB42" i="21" s="1"/>
  <c r="BC28" i="21"/>
  <c r="DG80" i="23"/>
  <c r="DH80" i="23" s="1"/>
  <c r="DI80" i="23" s="1"/>
  <c r="DJ80" i="23" s="1"/>
  <c r="DE81" i="26"/>
  <c r="DF81" i="26" s="1"/>
  <c r="DG81" i="23"/>
  <c r="DH81" i="23" s="1"/>
  <c r="DI81" i="23" s="1"/>
  <c r="DJ81" i="23" s="1"/>
  <c r="DG80" i="1"/>
  <c r="DH80" i="1" s="1"/>
  <c r="DI80" i="1" s="1"/>
  <c r="DG81" i="1"/>
  <c r="DH81" i="1" s="1"/>
  <c r="DI81" i="1" s="1"/>
  <c r="DG82" i="8"/>
  <c r="DE80" i="26"/>
  <c r="DF80" i="26" s="1"/>
  <c r="DE81" i="9"/>
  <c r="DF81" i="9" s="1"/>
  <c r="DE82" i="24"/>
  <c r="DE82" i="2"/>
  <c r="DE81" i="12"/>
  <c r="DF81" i="12" s="1"/>
  <c r="DE80" i="24"/>
  <c r="DF80" i="24" s="1"/>
  <c r="CE4" i="22"/>
  <c r="CE4" i="26"/>
  <c r="CE4" i="12"/>
  <c r="CE4" i="25"/>
  <c r="CE4" i="11"/>
  <c r="CE4" i="24"/>
  <c r="CE4" i="9"/>
  <c r="CE4" i="23"/>
  <c r="CE4" i="8"/>
  <c r="CE4" i="2"/>
  <c r="CE4" i="1"/>
  <c r="CE4" i="21"/>
  <c r="CE4" i="16"/>
  <c r="CD9" i="16" s="1"/>
  <c r="CE7" i="21" s="1"/>
  <c r="DH29" i="25"/>
  <c r="DH57" i="25"/>
  <c r="DH58" i="25" s="1"/>
  <c r="DH31" i="25" s="1"/>
  <c r="DI51" i="25"/>
  <c r="DF52" i="12"/>
  <c r="DE57" i="12"/>
  <c r="DE58" i="12" s="1"/>
  <c r="DE31" i="12" s="1"/>
  <c r="DE57" i="9"/>
  <c r="DE58" i="9" s="1"/>
  <c r="DE31" i="9" s="1"/>
  <c r="DF51" i="9"/>
  <c r="DH51" i="23"/>
  <c r="DG57" i="23"/>
  <c r="DG58" i="23" s="1"/>
  <c r="DG31" i="23" s="1"/>
  <c r="DJ29" i="21"/>
  <c r="DJ57" i="21"/>
  <c r="DJ58" i="21" s="1"/>
  <c r="DJ31" i="21" s="1"/>
  <c r="DK51" i="21"/>
  <c r="DG51" i="2"/>
  <c r="DG29" i="2" s="1"/>
  <c r="DF57" i="2"/>
  <c r="DF58" i="2" s="1"/>
  <c r="DF31" i="2" s="1"/>
  <c r="DH51" i="1"/>
  <c r="DG57" i="1"/>
  <c r="DG58" i="1" s="1"/>
  <c r="DG31" i="1" s="1"/>
  <c r="DJ51" i="12"/>
  <c r="DH29" i="11"/>
  <c r="DH57" i="11"/>
  <c r="DH58" i="11" s="1"/>
  <c r="DH31" i="11" s="1"/>
  <c r="DI51" i="11"/>
  <c r="DI52" i="8"/>
  <c r="DH57" i="8"/>
  <c r="DH58" i="8" s="1"/>
  <c r="DH31" i="8" s="1"/>
  <c r="DE57" i="24"/>
  <c r="DE58" i="24" s="1"/>
  <c r="DE31" i="24" s="1"/>
  <c r="DF52" i="24"/>
  <c r="DW51" i="24"/>
  <c r="DT29" i="8"/>
  <c r="DU51" i="8"/>
  <c r="DH82" i="12"/>
  <c r="DH84" i="12"/>
  <c r="DH29" i="22"/>
  <c r="DI51" i="22"/>
  <c r="DH57" i="22"/>
  <c r="DH58" i="22" s="1"/>
  <c r="DH31" i="22" s="1"/>
  <c r="DE57" i="26"/>
  <c r="DE58" i="26" s="1"/>
  <c r="DE31" i="26" s="1"/>
  <c r="DF51" i="26"/>
  <c r="BY86" i="8"/>
  <c r="BY87" i="8" s="1"/>
  <c r="CK86" i="25"/>
  <c r="CK87" i="25" s="1"/>
  <c r="CK86" i="22"/>
  <c r="CK87" i="22" s="1"/>
  <c r="BW83" i="1" l="1"/>
  <c r="BX84" i="1" s="1"/>
  <c r="BV84" i="1"/>
  <c r="FG59" i="1"/>
  <c r="FF60" i="1"/>
  <c r="BP19" i="26"/>
  <c r="BE85" i="8"/>
  <c r="BF85" i="8" s="1"/>
  <c r="BG85" i="8" s="1"/>
  <c r="BZ18" i="21"/>
  <c r="CA18" i="21" s="1"/>
  <c r="BV18" i="1"/>
  <c r="BW19" i="11"/>
  <c r="CD18" i="16"/>
  <c r="CE7" i="12" s="1"/>
  <c r="CD12" i="16"/>
  <c r="CE7" i="8" s="1"/>
  <c r="CD16" i="16"/>
  <c r="CE7" i="11" s="1"/>
  <c r="CE25" i="11" s="1"/>
  <c r="BR19" i="25"/>
  <c r="BW18" i="11"/>
  <c r="BY30" i="23"/>
  <c r="BZ13" i="23" s="1"/>
  <c r="BZ14" i="23" s="1"/>
  <c r="BZ17" i="23" s="1"/>
  <c r="BZ18" i="23" s="1"/>
  <c r="BY19" i="23"/>
  <c r="BJ30" i="22"/>
  <c r="BK13" i="22" s="1"/>
  <c r="BK14" i="22" s="1"/>
  <c r="BK17" i="22" s="1"/>
  <c r="BK19" i="22" s="1"/>
  <c r="BS19" i="2"/>
  <c r="BT19" i="2" s="1"/>
  <c r="BZ19" i="21"/>
  <c r="CA19" i="21" s="1"/>
  <c r="BC85" i="2"/>
  <c r="BC86" i="2" s="1"/>
  <c r="BC87" i="2" s="1"/>
  <c r="CE25" i="21"/>
  <c r="CE10" i="21"/>
  <c r="CE12" i="21" s="1"/>
  <c r="BS13" i="25"/>
  <c r="BS14" i="25" s="1"/>
  <c r="BS17" i="25" s="1"/>
  <c r="BS30" i="25" s="1"/>
  <c r="BW13" i="1"/>
  <c r="BW14" i="1" s="1"/>
  <c r="BW17" i="1" s="1"/>
  <c r="BW18" i="1" s="1"/>
  <c r="BG36" i="22"/>
  <c r="BG42" i="22" s="1"/>
  <c r="BH28" i="22"/>
  <c r="CE25" i="8"/>
  <c r="CE10" i="8"/>
  <c r="CE12" i="8" s="1"/>
  <c r="BU13" i="2"/>
  <c r="BU14" i="2" s="1"/>
  <c r="BU17" i="2" s="1"/>
  <c r="BD36" i="2"/>
  <c r="BD42" i="2" s="1"/>
  <c r="BE28" i="2"/>
  <c r="BP13" i="9"/>
  <c r="BP14" i="9" s="1"/>
  <c r="BP17" i="9" s="1"/>
  <c r="BP30" i="9" s="1"/>
  <c r="CD17" i="16"/>
  <c r="CE7" i="25" s="1"/>
  <c r="BP18" i="26"/>
  <c r="BX13" i="11"/>
  <c r="BX14" i="11" s="1"/>
  <c r="BX17" i="11" s="1"/>
  <c r="BX30" i="11" s="1"/>
  <c r="BZ19" i="12"/>
  <c r="CA19" i="12" s="1"/>
  <c r="CB41" i="8"/>
  <c r="CC41" i="8" s="1"/>
  <c r="CA83" i="8"/>
  <c r="BF36" i="8"/>
  <c r="BF42" i="8" s="1"/>
  <c r="BG28" i="8"/>
  <c r="BP30" i="26"/>
  <c r="CD11" i="16"/>
  <c r="CE7" i="22" s="1"/>
  <c r="BJ18" i="22"/>
  <c r="BZ18" i="12"/>
  <c r="CA18" i="12" s="1"/>
  <c r="CB13" i="12"/>
  <c r="CB14" i="12" s="1"/>
  <c r="CB17" i="12" s="1"/>
  <c r="CB30" i="12" s="1"/>
  <c r="CC13" i="12" s="1"/>
  <c r="CC14" i="12" s="1"/>
  <c r="CC17" i="12" s="1"/>
  <c r="CC30" i="12" s="1"/>
  <c r="CD13" i="12" s="1"/>
  <c r="BH36" i="25"/>
  <c r="BH42" i="25" s="1"/>
  <c r="BI28" i="25"/>
  <c r="CD10" i="16"/>
  <c r="CE7" i="2" s="1"/>
  <c r="CB41" i="23"/>
  <c r="CC41" i="23" s="1"/>
  <c r="CA83" i="23"/>
  <c r="CE25" i="24"/>
  <c r="CE10" i="24"/>
  <c r="CE12" i="24" s="1"/>
  <c r="BR83" i="25"/>
  <c r="BS83" i="25" s="1"/>
  <c r="BT83" i="25" s="1"/>
  <c r="BU83" i="25" s="1"/>
  <c r="BQ84" i="25"/>
  <c r="BQ83" i="26"/>
  <c r="BR41" i="26"/>
  <c r="BS41" i="26" s="1"/>
  <c r="BT41" i="26" s="1"/>
  <c r="BU41" i="26" s="1"/>
  <c r="BV41" i="26" s="1"/>
  <c r="BD28" i="21"/>
  <c r="BC36" i="21"/>
  <c r="BC42" i="21" s="1"/>
  <c r="BC84" i="21" s="1"/>
  <c r="BW41" i="2"/>
  <c r="BX41" i="2" s="1"/>
  <c r="BV83" i="2"/>
  <c r="BW41" i="25"/>
  <c r="BX41" i="25" s="1"/>
  <c r="BV83" i="25"/>
  <c r="AV86" i="24"/>
  <c r="AV87" i="24" s="1"/>
  <c r="AW85" i="24"/>
  <c r="AX85" i="24" s="1"/>
  <c r="CB13" i="21"/>
  <c r="CB14" i="21" s="1"/>
  <c r="CB17" i="21" s="1"/>
  <c r="CB19" i="21" s="1"/>
  <c r="BC36" i="12"/>
  <c r="BC42" i="12" s="1"/>
  <c r="BD28" i="12"/>
  <c r="BR83" i="2"/>
  <c r="BS83" i="2" s="1"/>
  <c r="BT83" i="2" s="1"/>
  <c r="BU83" i="2" s="1"/>
  <c r="BQ84" i="2"/>
  <c r="CC15" i="16"/>
  <c r="CD7" i="24" s="1"/>
  <c r="CC10" i="16"/>
  <c r="CD7" i="2" s="1"/>
  <c r="CC16" i="16"/>
  <c r="CD7" i="11" s="1"/>
  <c r="CC12" i="16"/>
  <c r="CD7" i="8" s="1"/>
  <c r="CC18" i="16"/>
  <c r="CD7" i="12" s="1"/>
  <c r="CC19" i="16"/>
  <c r="CD7" i="26" s="1"/>
  <c r="CC13" i="16"/>
  <c r="CD7" i="23" s="1"/>
  <c r="CC11" i="16"/>
  <c r="CD7" i="22" s="1"/>
  <c r="CC17" i="16"/>
  <c r="CD7" i="25" s="1"/>
  <c r="CC14" i="16"/>
  <c r="CD7" i="9" s="1"/>
  <c r="CC8" i="16"/>
  <c r="CD7" i="1" s="1"/>
  <c r="CC9" i="16"/>
  <c r="CD7" i="21" s="1"/>
  <c r="BO18" i="9"/>
  <c r="BR41" i="9"/>
  <c r="BS41" i="9" s="1"/>
  <c r="BT41" i="9" s="1"/>
  <c r="BU41" i="9" s="1"/>
  <c r="BV41" i="9" s="1"/>
  <c r="BQ83" i="9"/>
  <c r="CD14" i="16"/>
  <c r="CE7" i="9" s="1"/>
  <c r="AX36" i="24"/>
  <c r="AX42" i="24" s="1"/>
  <c r="BV19" i="1"/>
  <c r="BO19" i="9"/>
  <c r="BP83" i="9"/>
  <c r="BO84" i="9"/>
  <c r="CD8" i="16"/>
  <c r="CE7" i="1" s="1"/>
  <c r="AY13" i="24"/>
  <c r="AY14" i="24" s="1"/>
  <c r="AY17" i="24" s="1"/>
  <c r="AY28" i="24" s="1"/>
  <c r="BS13" i="8"/>
  <c r="BS14" i="8" s="1"/>
  <c r="BS17" i="8" s="1"/>
  <c r="BS19" i="8" s="1"/>
  <c r="CD19" i="16"/>
  <c r="CE7" i="26" s="1"/>
  <c r="BY83" i="11"/>
  <c r="BZ83" i="11" s="1"/>
  <c r="BX84" i="11"/>
  <c r="BC36" i="26"/>
  <c r="BC42" i="26" s="1"/>
  <c r="BD28" i="26"/>
  <c r="CD13" i="16"/>
  <c r="CE7" i="23" s="1"/>
  <c r="BR18" i="25"/>
  <c r="BD36" i="23"/>
  <c r="BD42" i="23" s="1"/>
  <c r="BE28" i="23"/>
  <c r="BG36" i="9"/>
  <c r="BG42" i="9" s="1"/>
  <c r="BH28" i="9"/>
  <c r="BH28" i="1"/>
  <c r="BG36" i="1"/>
  <c r="BG42" i="1" s="1"/>
  <c r="CA83" i="11"/>
  <c r="CB41" i="11"/>
  <c r="CC41" i="11" s="1"/>
  <c r="CE25" i="12"/>
  <c r="CE10" i="12"/>
  <c r="CE12" i="12" s="1"/>
  <c r="CB41" i="12"/>
  <c r="CC41" i="12" s="1"/>
  <c r="CA83" i="12"/>
  <c r="BC85" i="23"/>
  <c r="BC86" i="23" s="1"/>
  <c r="BC87" i="23" s="1"/>
  <c r="CB41" i="21"/>
  <c r="CC41" i="21" s="1"/>
  <c r="CA82" i="21"/>
  <c r="BG36" i="11"/>
  <c r="BG42" i="11" s="1"/>
  <c r="BH28" i="11"/>
  <c r="BS18" i="2"/>
  <c r="BT18" i="2" s="1"/>
  <c r="DG80" i="2"/>
  <c r="DE82" i="26"/>
  <c r="DG82" i="23"/>
  <c r="DG82" i="1"/>
  <c r="DG81" i="2"/>
  <c r="DG82" i="2" s="1"/>
  <c r="DE82" i="9"/>
  <c r="DE82" i="12"/>
  <c r="CF4" i="22"/>
  <c r="CF4" i="26"/>
  <c r="CF4" i="12"/>
  <c r="CF4" i="25"/>
  <c r="CF4" i="11"/>
  <c r="CF4" i="24"/>
  <c r="CF4" i="9"/>
  <c r="CF4" i="23"/>
  <c r="CF4" i="8"/>
  <c r="CF4" i="2"/>
  <c r="CF4" i="21"/>
  <c r="CF4" i="1"/>
  <c r="CF4" i="16"/>
  <c r="DT82" i="8"/>
  <c r="DF57" i="26"/>
  <c r="DF58" i="26" s="1"/>
  <c r="DF31" i="26" s="1"/>
  <c r="DG51" i="26"/>
  <c r="DG29" i="26" s="1"/>
  <c r="DG80" i="26" s="1"/>
  <c r="DH80" i="22"/>
  <c r="DI80" i="22" s="1"/>
  <c r="DJ80" i="22" s="1"/>
  <c r="DH82" i="22"/>
  <c r="DH81" i="22"/>
  <c r="DI81" i="22" s="1"/>
  <c r="DJ81" i="22" s="1"/>
  <c r="DH84" i="22"/>
  <c r="DG52" i="24"/>
  <c r="DG29" i="24" s="1"/>
  <c r="DG80" i="24" s="1"/>
  <c r="DF57" i="24"/>
  <c r="DF58" i="24" s="1"/>
  <c r="DF31" i="24" s="1"/>
  <c r="DJ51" i="11"/>
  <c r="DI57" i="11"/>
  <c r="DI58" i="11" s="1"/>
  <c r="DH51" i="2"/>
  <c r="DG57" i="2"/>
  <c r="DG58" i="2" s="1"/>
  <c r="DG31" i="2" s="1"/>
  <c r="DH80" i="25"/>
  <c r="DI80" i="25" s="1"/>
  <c r="DJ80" i="25" s="1"/>
  <c r="DH81" i="25"/>
  <c r="DI81" i="25" s="1"/>
  <c r="DJ81" i="25" s="1"/>
  <c r="DH82" i="25"/>
  <c r="DH84" i="25"/>
  <c r="DK57" i="21"/>
  <c r="DK58" i="21" s="1"/>
  <c r="DL51" i="21"/>
  <c r="DG52" i="12"/>
  <c r="DG29" i="12" s="1"/>
  <c r="DF57" i="12"/>
  <c r="DF58" i="12" s="1"/>
  <c r="DF31" i="12" s="1"/>
  <c r="DH81" i="11"/>
  <c r="DI81" i="11" s="1"/>
  <c r="DJ81" i="11" s="1"/>
  <c r="DH80" i="11"/>
  <c r="DI80" i="11" s="1"/>
  <c r="DJ80" i="11" s="1"/>
  <c r="DH82" i="11"/>
  <c r="DH84" i="11"/>
  <c r="DI51" i="1"/>
  <c r="DH57" i="1"/>
  <c r="DH58" i="1" s="1"/>
  <c r="DH31" i="1" s="1"/>
  <c r="DG51" i="9"/>
  <c r="DG29" i="9" s="1"/>
  <c r="DG81" i="9" s="1"/>
  <c r="DF57" i="9"/>
  <c r="DF58" i="9" s="1"/>
  <c r="DF31" i="9" s="1"/>
  <c r="DI57" i="25"/>
  <c r="DI58" i="25" s="1"/>
  <c r="DJ51" i="25"/>
  <c r="DI51" i="23"/>
  <c r="DH57" i="23"/>
  <c r="DH58" i="23" s="1"/>
  <c r="DH31" i="23" s="1"/>
  <c r="DJ51" i="22"/>
  <c r="DI57" i="22"/>
  <c r="DI58" i="22" s="1"/>
  <c r="DV51" i="8"/>
  <c r="DX51" i="24"/>
  <c r="DJ52" i="8"/>
  <c r="DI57" i="8"/>
  <c r="DI58" i="8" s="1"/>
  <c r="DK51" i="12"/>
  <c r="DJ80" i="21"/>
  <c r="DK80" i="21" s="1"/>
  <c r="DL80" i="21" s="1"/>
  <c r="DJ79" i="21"/>
  <c r="DK79" i="21" s="1"/>
  <c r="DL79" i="21" s="1"/>
  <c r="DJ81" i="21"/>
  <c r="DJ83" i="21"/>
  <c r="CE10" i="11" l="1"/>
  <c r="CE12" i="11" s="1"/>
  <c r="FG60" i="1"/>
  <c r="FH59" i="1"/>
  <c r="BZ19" i="23"/>
  <c r="BW30" i="1"/>
  <c r="BX13" i="1" s="1"/>
  <c r="BX14" i="1" s="1"/>
  <c r="BX17" i="1" s="1"/>
  <c r="BX30" i="1" s="1"/>
  <c r="BY13" i="1" s="1"/>
  <c r="BY14" i="1" s="1"/>
  <c r="BY17" i="1" s="1"/>
  <c r="BW19" i="1"/>
  <c r="BS30" i="8"/>
  <c r="BT13" i="8" s="1"/>
  <c r="BT14" i="8" s="1"/>
  <c r="BT17" i="8" s="1"/>
  <c r="BT30" i="8" s="1"/>
  <c r="BU13" i="8" s="1"/>
  <c r="BU14" i="8" s="1"/>
  <c r="BU17" i="8" s="1"/>
  <c r="BU30" i="8" s="1"/>
  <c r="BV13" i="8" s="1"/>
  <c r="BV14" i="8" s="1"/>
  <c r="BV17" i="8" s="1"/>
  <c r="BV30" i="8" s="1"/>
  <c r="BW13" i="8" s="1"/>
  <c r="BW14" i="8" s="1"/>
  <c r="BW17" i="8" s="1"/>
  <c r="BW30" i="8" s="1"/>
  <c r="BX13" i="8" s="1"/>
  <c r="BX14" i="8" s="1"/>
  <c r="BX17" i="8" s="1"/>
  <c r="BX30" i="8" s="1"/>
  <c r="BY13" i="8" s="1"/>
  <c r="BY14" i="8" s="1"/>
  <c r="BY17" i="8" s="1"/>
  <c r="BY30" i="8" s="1"/>
  <c r="BZ13" i="8" s="1"/>
  <c r="BZ14" i="8" s="1"/>
  <c r="BZ17" i="8" s="1"/>
  <c r="BZ30" i="8" s="1"/>
  <c r="CA13" i="8" s="1"/>
  <c r="CA14" i="8" s="1"/>
  <c r="CA17" i="8" s="1"/>
  <c r="CA30" i="8" s="1"/>
  <c r="CB18" i="12"/>
  <c r="L27" i="18" s="1"/>
  <c r="BS18" i="25"/>
  <c r="BS19" i="25"/>
  <c r="BX19" i="11"/>
  <c r="AY30" i="24"/>
  <c r="AZ13" i="24" s="1"/>
  <c r="AZ14" i="24" s="1"/>
  <c r="AZ17" i="24" s="1"/>
  <c r="AZ28" i="24" s="1"/>
  <c r="BU18" i="2"/>
  <c r="BD85" i="2"/>
  <c r="BD86" i="2" s="1"/>
  <c r="BD87" i="2" s="1"/>
  <c r="CB30" i="21"/>
  <c r="CC13" i="21" s="1"/>
  <c r="CC14" i="21" s="1"/>
  <c r="CC17" i="21" s="1"/>
  <c r="CC30" i="21" s="1"/>
  <c r="CD13" i="21" s="1"/>
  <c r="I9" i="18"/>
  <c r="BY13" i="11"/>
  <c r="BY14" i="11" s="1"/>
  <c r="BY17" i="11" s="1"/>
  <c r="BQ13" i="9"/>
  <c r="BQ14" i="9" s="1"/>
  <c r="BQ17" i="9" s="1"/>
  <c r="BQ30" i="9" s="1"/>
  <c r="BD85" i="23"/>
  <c r="BD86" i="23" s="1"/>
  <c r="BD87" i="23" s="1"/>
  <c r="CC82" i="21"/>
  <c r="CE25" i="26"/>
  <c r="CE10" i="26"/>
  <c r="CE12" i="26" s="1"/>
  <c r="CD25" i="22"/>
  <c r="CD10" i="22"/>
  <c r="CD12" i="22" s="1"/>
  <c r="BF28" i="23"/>
  <c r="BE36" i="23"/>
  <c r="BE42" i="23" s="1"/>
  <c r="CD25" i="23"/>
  <c r="CD26" i="23" s="1"/>
  <c r="CD10" i="23"/>
  <c r="CD12" i="23" s="1"/>
  <c r="BR83" i="26"/>
  <c r="BS83" i="26" s="1"/>
  <c r="BT83" i="26" s="1"/>
  <c r="BU83" i="26" s="1"/>
  <c r="BQ84" i="26"/>
  <c r="BH85" i="25"/>
  <c r="BK18" i="22"/>
  <c r="AY36" i="24"/>
  <c r="AY42" i="24" s="1"/>
  <c r="CD25" i="26"/>
  <c r="CD26" i="26" s="1"/>
  <c r="CD10" i="26"/>
  <c r="CD12" i="26" s="1"/>
  <c r="CE25" i="22"/>
  <c r="CE10" i="22"/>
  <c r="CE12" i="22" s="1"/>
  <c r="CA84" i="12"/>
  <c r="CB83" i="12"/>
  <c r="CD25" i="12"/>
  <c r="CD26" i="12" s="1"/>
  <c r="CE26" i="12" s="1"/>
  <c r="CF26" i="12" s="1"/>
  <c r="CD10" i="12"/>
  <c r="CD12" i="12" s="1"/>
  <c r="CD14" i="12" s="1"/>
  <c r="CD17" i="12" s="1"/>
  <c r="BK30" i="22"/>
  <c r="BQ13" i="26"/>
  <c r="BQ14" i="26" s="1"/>
  <c r="BQ17" i="26" s="1"/>
  <c r="BQ19" i="26" s="1"/>
  <c r="BE36" i="2"/>
  <c r="BE42" i="2" s="1"/>
  <c r="BF28" i="2"/>
  <c r="CC83" i="12"/>
  <c r="CE25" i="23"/>
  <c r="CE10" i="23"/>
  <c r="CE12" i="23" s="1"/>
  <c r="CE25" i="9"/>
  <c r="CE10" i="9"/>
  <c r="CE12" i="9" s="1"/>
  <c r="CD25" i="8"/>
  <c r="CD26" i="8" s="1"/>
  <c r="CE26" i="8" s="1"/>
  <c r="CF26" i="8" s="1"/>
  <c r="CD10" i="8"/>
  <c r="CD12" i="8" s="1"/>
  <c r="BG36" i="8"/>
  <c r="BG42" i="8" s="1"/>
  <c r="BH28" i="8"/>
  <c r="BT13" i="25"/>
  <c r="BT14" i="25" s="1"/>
  <c r="BT17" i="25" s="1"/>
  <c r="BD36" i="26"/>
  <c r="BD42" i="26" s="1"/>
  <c r="BE28" i="26"/>
  <c r="AY19" i="24"/>
  <c r="AY18" i="24"/>
  <c r="BQ84" i="9"/>
  <c r="BR83" i="9"/>
  <c r="BS83" i="9" s="1"/>
  <c r="BT83" i="9" s="1"/>
  <c r="BU83" i="9" s="1"/>
  <c r="CD25" i="11"/>
  <c r="CD26" i="11" s="1"/>
  <c r="CE26" i="11" s="1"/>
  <c r="CF26" i="11" s="1"/>
  <c r="CD10" i="11"/>
  <c r="CD12" i="11" s="1"/>
  <c r="BW83" i="25"/>
  <c r="BV84" i="25"/>
  <c r="BZ30" i="23"/>
  <c r="CA13" i="23" s="1"/>
  <c r="CA14" i="23" s="1"/>
  <c r="CA17" i="23" s="1"/>
  <c r="BU30" i="2"/>
  <c r="BV13" i="2" s="1"/>
  <c r="BV14" i="2" s="1"/>
  <c r="BV17" i="2" s="1"/>
  <c r="BV30" i="2" s="1"/>
  <c r="CD25" i="2"/>
  <c r="CD26" i="2" s="1"/>
  <c r="CD10" i="2"/>
  <c r="CD12" i="2" s="1"/>
  <c r="CB83" i="8"/>
  <c r="CA84" i="8"/>
  <c r="CE25" i="1"/>
  <c r="CE10" i="1"/>
  <c r="CE12" i="1" s="1"/>
  <c r="BY41" i="25"/>
  <c r="BZ41" i="25" s="1"/>
  <c r="CA41" i="25" s="1"/>
  <c r="BX83" i="25"/>
  <c r="CC83" i="11"/>
  <c r="BP18" i="9"/>
  <c r="CD25" i="24"/>
  <c r="CD10" i="24"/>
  <c r="CD12" i="24" s="1"/>
  <c r="BV84" i="2"/>
  <c r="BW83" i="2"/>
  <c r="CC83" i="8"/>
  <c r="BC85" i="26"/>
  <c r="BC86" i="26" s="1"/>
  <c r="BC87" i="26" s="1"/>
  <c r="BH36" i="11"/>
  <c r="BH42" i="11" s="1"/>
  <c r="BI28" i="11"/>
  <c r="CB83" i="11"/>
  <c r="CA84" i="11"/>
  <c r="CD25" i="21"/>
  <c r="CD26" i="21" s="1"/>
  <c r="CE26" i="21" s="1"/>
  <c r="CF26" i="21" s="1"/>
  <c r="CD10" i="21"/>
  <c r="CD12" i="21" s="1"/>
  <c r="BY41" i="2"/>
  <c r="BZ41" i="2" s="1"/>
  <c r="CA41" i="2" s="1"/>
  <c r="BX83" i="2"/>
  <c r="CB18" i="21"/>
  <c r="CB19" i="12"/>
  <c r="BX18" i="11"/>
  <c r="BV83" i="9"/>
  <c r="BW41" i="9"/>
  <c r="BX41" i="9" s="1"/>
  <c r="BP19" i="9"/>
  <c r="CD25" i="1"/>
  <c r="CD10" i="1"/>
  <c r="CD12" i="1" s="1"/>
  <c r="BC85" i="21"/>
  <c r="BC86" i="21" s="1"/>
  <c r="BD84" i="21"/>
  <c r="CB83" i="23"/>
  <c r="CA84" i="23"/>
  <c r="BU19" i="2"/>
  <c r="BI28" i="1"/>
  <c r="BH36" i="1"/>
  <c r="BH42" i="1" s="1"/>
  <c r="CD25" i="9"/>
  <c r="CD26" i="9" s="1"/>
  <c r="CD10" i="9"/>
  <c r="CD12" i="9" s="1"/>
  <c r="BD36" i="12"/>
  <c r="BD42" i="12" s="1"/>
  <c r="BE28" i="12"/>
  <c r="BE28" i="21"/>
  <c r="BD36" i="21"/>
  <c r="BD42" i="21" s="1"/>
  <c r="CC83" i="23"/>
  <c r="CB82" i="21"/>
  <c r="CA83" i="21"/>
  <c r="BH36" i="9"/>
  <c r="BH42" i="9" s="1"/>
  <c r="BI28" i="9"/>
  <c r="CD25" i="25"/>
  <c r="CD26" i="25" s="1"/>
  <c r="CD10" i="25"/>
  <c r="CD12" i="25" s="1"/>
  <c r="BC85" i="12"/>
  <c r="BC86" i="12" s="1"/>
  <c r="BC87" i="12" s="1"/>
  <c r="CE25" i="2"/>
  <c r="CE10" i="2"/>
  <c r="CE12" i="2" s="1"/>
  <c r="BS18" i="8"/>
  <c r="BT18" i="8" s="1"/>
  <c r="BU18" i="8" s="1"/>
  <c r="BW41" i="26"/>
  <c r="BX41" i="26" s="1"/>
  <c r="BV83" i="26"/>
  <c r="BI36" i="25"/>
  <c r="BI42" i="25" s="1"/>
  <c r="BJ28" i="25"/>
  <c r="CC18" i="12"/>
  <c r="CE25" i="25"/>
  <c r="CE10" i="25"/>
  <c r="CE12" i="25" s="1"/>
  <c r="BH36" i="22"/>
  <c r="BH42" i="22" s="1"/>
  <c r="BH85" i="22" s="1"/>
  <c r="BI28" i="22"/>
  <c r="DG81" i="12"/>
  <c r="DH81" i="12" s="1"/>
  <c r="DI81" i="12" s="1"/>
  <c r="DJ81" i="12" s="1"/>
  <c r="DG82" i="9"/>
  <c r="DG80" i="9"/>
  <c r="DG81" i="26"/>
  <c r="DG82" i="26" s="1"/>
  <c r="DG81" i="24"/>
  <c r="DG82" i="24" s="1"/>
  <c r="DG80" i="12"/>
  <c r="DH80" i="12" s="1"/>
  <c r="DI80" i="12" s="1"/>
  <c r="DJ80" i="12" s="1"/>
  <c r="CG4" i="22"/>
  <c r="CG4" i="26"/>
  <c r="CG4" i="12"/>
  <c r="CG4" i="25"/>
  <c r="CG4" i="11"/>
  <c r="CG4" i="24"/>
  <c r="CG4" i="9"/>
  <c r="CG4" i="23"/>
  <c r="CG4" i="8"/>
  <c r="CG4" i="2"/>
  <c r="CG4" i="1"/>
  <c r="CG4" i="21"/>
  <c r="CG4" i="16"/>
  <c r="DV29" i="8"/>
  <c r="DW51" i="8"/>
  <c r="DK51" i="25"/>
  <c r="DJ57" i="25"/>
  <c r="DJ58" i="25" s="1"/>
  <c r="DY51" i="24"/>
  <c r="DK51" i="22"/>
  <c r="DJ57" i="22"/>
  <c r="DJ58" i="22" s="1"/>
  <c r="DG57" i="9"/>
  <c r="DG58" i="9" s="1"/>
  <c r="DG31" i="9" s="1"/>
  <c r="DH51" i="9"/>
  <c r="DL57" i="21"/>
  <c r="DL58" i="21" s="1"/>
  <c r="DM51" i="21"/>
  <c r="DH29" i="2"/>
  <c r="DI51" i="2"/>
  <c r="DH57" i="2"/>
  <c r="DH58" i="2" s="1"/>
  <c r="DH31" i="2" s="1"/>
  <c r="DG57" i="24"/>
  <c r="DG58" i="24" s="1"/>
  <c r="DG31" i="24" s="1"/>
  <c r="DH52" i="24"/>
  <c r="DT84" i="8"/>
  <c r="DK52" i="8"/>
  <c r="DJ57" i="8"/>
  <c r="DJ58" i="8" s="1"/>
  <c r="DJ51" i="1"/>
  <c r="DI57" i="1"/>
  <c r="DI58" i="1" s="1"/>
  <c r="DJ57" i="11"/>
  <c r="DJ58" i="11" s="1"/>
  <c r="DK51" i="11"/>
  <c r="DH51" i="26"/>
  <c r="DG57" i="26"/>
  <c r="DG58" i="26" s="1"/>
  <c r="DG31" i="26" s="1"/>
  <c r="DK29" i="12"/>
  <c r="DL51" i="12"/>
  <c r="DJ51" i="23"/>
  <c r="DI57" i="23"/>
  <c r="DI58" i="23" s="1"/>
  <c r="DH52" i="12"/>
  <c r="DG57" i="12"/>
  <c r="DG58" i="12" s="1"/>
  <c r="DG31" i="12" s="1"/>
  <c r="BY86" i="2"/>
  <c r="BY87" i="2" s="1"/>
  <c r="CD86" i="12"/>
  <c r="CD87" i="12" s="1"/>
  <c r="CK86" i="11"/>
  <c r="CK87" i="11" s="1"/>
  <c r="CK85" i="21"/>
  <c r="CK86" i="21" s="1"/>
  <c r="BY25" i="1" l="1"/>
  <c r="BX19" i="1"/>
  <c r="BX18" i="1"/>
  <c r="FH60" i="1"/>
  <c r="FI59" i="1"/>
  <c r="BD85" i="26"/>
  <c r="BD86" i="26" s="1"/>
  <c r="BD87" i="26" s="1"/>
  <c r="BQ18" i="9"/>
  <c r="BQ19" i="9"/>
  <c r="BY18" i="11"/>
  <c r="BV18" i="8"/>
  <c r="BW18" i="8" s="1"/>
  <c r="BX18" i="8" s="1"/>
  <c r="BY18" i="8" s="1"/>
  <c r="BZ18" i="8" s="1"/>
  <c r="CA18" i="8" s="1"/>
  <c r="BT19" i="8"/>
  <c r="BU19" i="8" s="1"/>
  <c r="BV19" i="8" s="1"/>
  <c r="BW19" i="8" s="1"/>
  <c r="BX19" i="8" s="1"/>
  <c r="BY19" i="8" s="1"/>
  <c r="BZ19" i="8" s="1"/>
  <c r="CA19" i="8" s="1"/>
  <c r="BY19" i="11"/>
  <c r="CC19" i="21"/>
  <c r="CE26" i="9"/>
  <c r="CF26" i="9" s="1"/>
  <c r="AZ18" i="24"/>
  <c r="BQ18" i="26"/>
  <c r="CE26" i="26"/>
  <c r="CF26" i="26" s="1"/>
  <c r="BT18" i="25"/>
  <c r="CD30" i="12"/>
  <c r="CE13" i="12" s="1"/>
  <c r="CE14" i="12" s="1"/>
  <c r="CE17" i="12" s="1"/>
  <c r="CE30" i="12" s="1"/>
  <c r="CF13" i="12" s="1"/>
  <c r="CF14" i="12" s="1"/>
  <c r="CF17" i="12" s="1"/>
  <c r="CF30" i="12" s="1"/>
  <c r="CG13" i="12" s="1"/>
  <c r="BT30" i="25"/>
  <c r="BU13" i="25" s="1"/>
  <c r="BU14" i="25" s="1"/>
  <c r="BU17" i="25" s="1"/>
  <c r="BU30" i="25" s="1"/>
  <c r="BT19" i="25"/>
  <c r="CD41" i="11"/>
  <c r="CE41" i="11" s="1"/>
  <c r="CF41" i="11" s="1"/>
  <c r="AZ19" i="24"/>
  <c r="AZ30" i="24"/>
  <c r="BA13" i="24" s="1"/>
  <c r="BA14" i="24" s="1"/>
  <c r="BA17" i="24" s="1"/>
  <c r="CE26" i="23"/>
  <c r="CF26" i="23" s="1"/>
  <c r="CD41" i="23"/>
  <c r="CE41" i="23" s="1"/>
  <c r="CF41" i="23" s="1"/>
  <c r="BE85" i="23"/>
  <c r="BF85" i="23" s="1"/>
  <c r="BG85" i="23" s="1"/>
  <c r="CD41" i="8"/>
  <c r="CE41" i="8" s="1"/>
  <c r="CE83" i="8" s="1"/>
  <c r="BE85" i="2"/>
  <c r="BF85" i="2" s="1"/>
  <c r="BG85" i="2" s="1"/>
  <c r="BV19" i="2"/>
  <c r="BV18" i="2"/>
  <c r="CD14" i="21"/>
  <c r="CD17" i="21" s="1"/>
  <c r="CD30" i="21" s="1"/>
  <c r="CE13" i="21" s="1"/>
  <c r="CE14" i="21" s="1"/>
  <c r="CE17" i="21" s="1"/>
  <c r="CE30" i="21" s="1"/>
  <c r="BY19" i="1"/>
  <c r="CB13" i="8"/>
  <c r="CB14" i="8" s="1"/>
  <c r="CB17" i="8" s="1"/>
  <c r="CB30" i="8" s="1"/>
  <c r="AZ36" i="24"/>
  <c r="AZ42" i="24" s="1"/>
  <c r="BD85" i="12"/>
  <c r="BD86" i="12" s="1"/>
  <c r="BD87" i="12" s="1"/>
  <c r="I27" i="18"/>
  <c r="CC19" i="12"/>
  <c r="CD19" i="12" s="1"/>
  <c r="BY83" i="25"/>
  <c r="BZ83" i="25" s="1"/>
  <c r="BX84" i="25"/>
  <c r="BF36" i="2"/>
  <c r="BF42" i="2" s="1"/>
  <c r="BG28" i="2"/>
  <c r="BI85" i="25"/>
  <c r="BH86" i="25"/>
  <c r="BH87" i="25" s="1"/>
  <c r="CD82" i="21"/>
  <c r="CC83" i="21"/>
  <c r="BI36" i="22"/>
  <c r="BI42" i="22" s="1"/>
  <c r="BJ28" i="22"/>
  <c r="CC84" i="23"/>
  <c r="CD83" i="23"/>
  <c r="CB41" i="25"/>
  <c r="CC41" i="25" s="1"/>
  <c r="CA83" i="25"/>
  <c r="BH86" i="22"/>
  <c r="BH87" i="22" s="1"/>
  <c r="BI85" i="22"/>
  <c r="BD85" i="21"/>
  <c r="BD86" i="21" s="1"/>
  <c r="BE84" i="21"/>
  <c r="BF84" i="21" s="1"/>
  <c r="BG84" i="21" s="1"/>
  <c r="L9" i="18"/>
  <c r="CC18" i="21"/>
  <c r="BQ30" i="26"/>
  <c r="BF28" i="21"/>
  <c r="BE36" i="21"/>
  <c r="BE42" i="21" s="1"/>
  <c r="BY83" i="2"/>
  <c r="BZ83" i="2" s="1"/>
  <c r="BX84" i="2"/>
  <c r="CD83" i="8"/>
  <c r="CC84" i="8"/>
  <c r="BR13" i="9"/>
  <c r="BR14" i="9" s="1"/>
  <c r="BR17" i="9" s="1"/>
  <c r="BR30" i="9" s="1"/>
  <c r="BF28" i="12"/>
  <c r="BE36" i="12"/>
  <c r="BE42" i="12" s="1"/>
  <c r="CB41" i="2"/>
  <c r="CC41" i="2" s="1"/>
  <c r="CA83" i="2"/>
  <c r="BL13" i="22"/>
  <c r="BL14" i="22" s="1"/>
  <c r="BL17" i="22" s="1"/>
  <c r="BL19" i="22" s="1"/>
  <c r="BY18" i="1"/>
  <c r="BF36" i="23"/>
  <c r="BF42" i="23" s="1"/>
  <c r="BG28" i="23"/>
  <c r="BY30" i="11"/>
  <c r="CD18" i="12"/>
  <c r="BJ36" i="25"/>
  <c r="BJ42" i="25" s="1"/>
  <c r="BJ85" i="25" s="1"/>
  <c r="BK28" i="25"/>
  <c r="CE26" i="25"/>
  <c r="CF26" i="25" s="1"/>
  <c r="BY41" i="9"/>
  <c r="BZ41" i="9" s="1"/>
  <c r="CA41" i="9" s="1"/>
  <c r="BX83" i="9"/>
  <c r="BF28" i="26"/>
  <c r="BE36" i="26"/>
  <c r="BE42" i="26" s="1"/>
  <c r="BE85" i="26" s="1"/>
  <c r="BF85" i="26" s="1"/>
  <c r="BG85" i="26" s="1"/>
  <c r="AY85" i="24"/>
  <c r="BI36" i="9"/>
  <c r="BI42" i="9" s="1"/>
  <c r="BJ28" i="9"/>
  <c r="BW83" i="9"/>
  <c r="BV84" i="9"/>
  <c r="CE26" i="2"/>
  <c r="CF26" i="2" s="1"/>
  <c r="BV84" i="26"/>
  <c r="BW83" i="26"/>
  <c r="BH85" i="9"/>
  <c r="BH85" i="1"/>
  <c r="BI36" i="11"/>
  <c r="BI42" i="11" s="1"/>
  <c r="BJ28" i="11"/>
  <c r="BW13" i="2"/>
  <c r="BW14" i="2" s="1"/>
  <c r="BW17" i="2" s="1"/>
  <c r="CD83" i="12"/>
  <c r="CC84" i="12"/>
  <c r="BY41" i="26"/>
  <c r="BZ41" i="26" s="1"/>
  <c r="CA41" i="26" s="1"/>
  <c r="BX83" i="26"/>
  <c r="BJ28" i="1"/>
  <c r="BI36" i="1"/>
  <c r="BI42" i="1" s="1"/>
  <c r="BH85" i="11"/>
  <c r="CD83" i="11"/>
  <c r="CC84" i="11"/>
  <c r="CA30" i="23"/>
  <c r="CA18" i="23"/>
  <c r="CD41" i="12"/>
  <c r="CE41" i="12" s="1"/>
  <c r="BH36" i="8"/>
  <c r="BH42" i="8" s="1"/>
  <c r="BI28" i="8"/>
  <c r="CD41" i="21"/>
  <c r="CE41" i="21" s="1"/>
  <c r="CA19" i="23"/>
  <c r="DG82" i="12"/>
  <c r="CH4" i="22"/>
  <c r="CH4" i="26"/>
  <c r="CH4" i="12"/>
  <c r="CH4" i="25"/>
  <c r="CH4" i="11"/>
  <c r="CH4" i="24"/>
  <c r="CH4" i="9"/>
  <c r="CH4" i="23"/>
  <c r="CH4" i="8"/>
  <c r="CH4" i="2"/>
  <c r="CH4" i="21"/>
  <c r="CH4" i="1"/>
  <c r="CH4" i="16"/>
  <c r="DH29" i="9"/>
  <c r="DI51" i="9"/>
  <c r="DH57" i="9"/>
  <c r="DH58" i="9" s="1"/>
  <c r="DH31" i="9" s="1"/>
  <c r="DX51" i="8"/>
  <c r="DM51" i="12"/>
  <c r="DJ29" i="1"/>
  <c r="DK51" i="1"/>
  <c r="DJ57" i="1"/>
  <c r="DJ58" i="1" s="1"/>
  <c r="DJ31" i="1" s="1"/>
  <c r="DK29" i="22"/>
  <c r="DK57" i="22"/>
  <c r="DK58" i="22" s="1"/>
  <c r="DK31" i="22" s="1"/>
  <c r="DL51" i="22"/>
  <c r="DK29" i="25"/>
  <c r="DL51" i="25"/>
  <c r="DK57" i="25"/>
  <c r="DK58" i="25" s="1"/>
  <c r="DK31" i="25" s="1"/>
  <c r="DK29" i="11"/>
  <c r="DK57" i="11"/>
  <c r="DK58" i="11" s="1"/>
  <c r="DK31" i="11" s="1"/>
  <c r="DL51" i="11"/>
  <c r="DJ57" i="23"/>
  <c r="DJ58" i="23" s="1"/>
  <c r="DK51" i="23"/>
  <c r="DL52" i="8"/>
  <c r="DK57" i="8"/>
  <c r="DK58" i="8" s="1"/>
  <c r="DK31" i="8" s="1"/>
  <c r="DH29" i="24"/>
  <c r="DI52" i="24"/>
  <c r="DH57" i="24"/>
  <c r="DH58" i="24" s="1"/>
  <c r="DH31" i="24" s="1"/>
  <c r="DH81" i="2"/>
  <c r="DI81" i="2" s="1"/>
  <c r="DJ81" i="2" s="1"/>
  <c r="DH80" i="2"/>
  <c r="DI80" i="2" s="1"/>
  <c r="DJ80" i="2" s="1"/>
  <c r="DH82" i="2"/>
  <c r="DH84" i="2"/>
  <c r="DZ51" i="24"/>
  <c r="DK81" i="12"/>
  <c r="DL81" i="12" s="1"/>
  <c r="DK80" i="12"/>
  <c r="DL80" i="12" s="1"/>
  <c r="DK82" i="12"/>
  <c r="DK84" i="12"/>
  <c r="DI57" i="2"/>
  <c r="DI58" i="2" s="1"/>
  <c r="DJ51" i="2"/>
  <c r="DI52" i="12"/>
  <c r="DH57" i="12"/>
  <c r="DH58" i="12" s="1"/>
  <c r="DH31" i="12" s="1"/>
  <c r="DH29" i="26"/>
  <c r="DI51" i="26"/>
  <c r="DH57" i="26"/>
  <c r="DH58" i="26" s="1"/>
  <c r="DH31" i="26" s="1"/>
  <c r="DM29" i="21"/>
  <c r="DN51" i="21"/>
  <c r="DN29" i="21" s="1"/>
  <c r="DM57" i="21"/>
  <c r="DM58" i="21" s="1"/>
  <c r="DM31" i="21" s="1"/>
  <c r="DV82" i="8"/>
  <c r="DV84" i="8"/>
  <c r="CK86" i="1"/>
  <c r="CK87" i="1" s="1"/>
  <c r="CM86" i="25"/>
  <c r="CM87" i="25" s="1"/>
  <c r="BY86" i="26"/>
  <c r="BY87" i="26" s="1"/>
  <c r="CR86" i="24"/>
  <c r="CR87" i="24" s="1"/>
  <c r="BY26" i="1" l="1"/>
  <c r="BY41" i="1"/>
  <c r="BY30" i="1"/>
  <c r="BZ13" i="1" s="1"/>
  <c r="BZ14" i="1" s="1"/>
  <c r="BZ17" i="1" s="1"/>
  <c r="CE83" i="23"/>
  <c r="FJ59" i="1"/>
  <c r="FI60" i="1"/>
  <c r="CF41" i="8"/>
  <c r="BW19" i="2"/>
  <c r="CD18" i="21"/>
  <c r="CE18" i="21" s="1"/>
  <c r="CE83" i="11"/>
  <c r="CF83" i="11" s="1"/>
  <c r="CG83" i="11" s="1"/>
  <c r="CH83" i="11" s="1"/>
  <c r="CI83" i="11" s="1"/>
  <c r="CD19" i="21"/>
  <c r="CE19" i="21" s="1"/>
  <c r="CE18" i="12"/>
  <c r="BA19" i="24"/>
  <c r="CE19" i="12"/>
  <c r="CF19" i="12" s="1"/>
  <c r="CF18" i="12"/>
  <c r="BR19" i="9"/>
  <c r="BR18" i="9"/>
  <c r="BA18" i="24"/>
  <c r="CC13" i="8"/>
  <c r="CC14" i="8" s="1"/>
  <c r="CC17" i="8" s="1"/>
  <c r="CC30" i="8" s="1"/>
  <c r="CD13" i="8" s="1"/>
  <c r="CD14" i="8" s="1"/>
  <c r="CD17" i="8" s="1"/>
  <c r="CD30" i="8" s="1"/>
  <c r="CB19" i="8"/>
  <c r="CB18" i="8"/>
  <c r="BL30" i="22"/>
  <c r="BL18" i="22"/>
  <c r="BZ18" i="1"/>
  <c r="BE85" i="12"/>
  <c r="BF85" i="12" s="1"/>
  <c r="BG85" i="12" s="1"/>
  <c r="BS13" i="9"/>
  <c r="BS14" i="9" s="1"/>
  <c r="BS17" i="9" s="1"/>
  <c r="BS30" i="9" s="1"/>
  <c r="BV13" i="25"/>
  <c r="BV14" i="25" s="1"/>
  <c r="BV17" i="25" s="1"/>
  <c r="BV30" i="25" s="1"/>
  <c r="CF41" i="21"/>
  <c r="CE82" i="21"/>
  <c r="BW18" i="2"/>
  <c r="BG36" i="2"/>
  <c r="BG42" i="2" s="1"/>
  <c r="BH28" i="2"/>
  <c r="BI36" i="8"/>
  <c r="BI42" i="8" s="1"/>
  <c r="BJ28" i="8"/>
  <c r="BW30" i="2"/>
  <c r="BF36" i="26"/>
  <c r="BF42" i="26" s="1"/>
  <c r="BG28" i="26"/>
  <c r="CB83" i="25"/>
  <c r="CA84" i="25"/>
  <c r="BH85" i="8"/>
  <c r="BI85" i="11"/>
  <c r="BH86" i="11"/>
  <c r="BH87" i="11" s="1"/>
  <c r="BY83" i="9"/>
  <c r="BZ83" i="9" s="1"/>
  <c r="BX84" i="9"/>
  <c r="CF83" i="8"/>
  <c r="CG83" i="8" s="1"/>
  <c r="CH83" i="8" s="1"/>
  <c r="CI83" i="8" s="1"/>
  <c r="CE84" i="8"/>
  <c r="CD41" i="25"/>
  <c r="CE41" i="25" s="1"/>
  <c r="CC83" i="25"/>
  <c r="BA28" i="24"/>
  <c r="CB41" i="9"/>
  <c r="CC41" i="9" s="1"/>
  <c r="CA83" i="9"/>
  <c r="CB83" i="2"/>
  <c r="CA84" i="2"/>
  <c r="BF36" i="21"/>
  <c r="BF42" i="21" s="1"/>
  <c r="BG28" i="21"/>
  <c r="BR13" i="26"/>
  <c r="BR14" i="26" s="1"/>
  <c r="BR17" i="26" s="1"/>
  <c r="BR30" i="26" s="1"/>
  <c r="CF13" i="21"/>
  <c r="CF14" i="21" s="1"/>
  <c r="CF17" i="21" s="1"/>
  <c r="CC83" i="2"/>
  <c r="CD41" i="2"/>
  <c r="CE41" i="2" s="1"/>
  <c r="BJ36" i="11"/>
  <c r="BJ42" i="11" s="1"/>
  <c r="BJ85" i="11" s="1"/>
  <c r="BK28" i="11"/>
  <c r="BK28" i="1"/>
  <c r="BJ36" i="1"/>
  <c r="BJ42" i="1" s="1"/>
  <c r="BJ85" i="1" s="1"/>
  <c r="BK28" i="9"/>
  <c r="BJ36" i="9"/>
  <c r="BJ42" i="9" s="1"/>
  <c r="BJ85" i="9" s="1"/>
  <c r="BK36" i="25"/>
  <c r="BK42" i="25" s="1"/>
  <c r="BL28" i="25"/>
  <c r="BA30" i="24"/>
  <c r="BB13" i="24" s="1"/>
  <c r="BB14" i="24" s="1"/>
  <c r="BB17" i="24" s="1"/>
  <c r="BB30" i="24" s="1"/>
  <c r="BC13" i="24" s="1"/>
  <c r="BC14" i="24" s="1"/>
  <c r="BC17" i="24" s="1"/>
  <c r="BC30" i="24" s="1"/>
  <c r="BF36" i="12"/>
  <c r="BF42" i="12" s="1"/>
  <c r="BG28" i="12"/>
  <c r="BJ36" i="22"/>
  <c r="BJ42" i="22" s="1"/>
  <c r="BJ85" i="22" s="1"/>
  <c r="BK28" i="22"/>
  <c r="CF83" i="23"/>
  <c r="CG83" i="23" s="1"/>
  <c r="CH83" i="23" s="1"/>
  <c r="CI83" i="23" s="1"/>
  <c r="CE84" i="23"/>
  <c r="CF41" i="12"/>
  <c r="CE83" i="12"/>
  <c r="BY83" i="26"/>
  <c r="BZ83" i="26" s="1"/>
  <c r="BX84" i="26"/>
  <c r="BJ86" i="25"/>
  <c r="BJ87" i="25" s="1"/>
  <c r="BK85" i="25"/>
  <c r="BL85" i="25" s="1"/>
  <c r="CB41" i="26"/>
  <c r="CC41" i="26" s="1"/>
  <c r="CA83" i="26"/>
  <c r="BH86" i="1"/>
  <c r="BH87" i="1" s="1"/>
  <c r="BI85" i="1"/>
  <c r="BZ13" i="11"/>
  <c r="BZ14" i="11" s="1"/>
  <c r="BZ17" i="11" s="1"/>
  <c r="BZ30" i="11" s="1"/>
  <c r="BU19" i="25"/>
  <c r="CB13" i="23"/>
  <c r="CB14" i="23" s="1"/>
  <c r="CB17" i="23" s="1"/>
  <c r="CB19" i="23" s="1"/>
  <c r="BI85" i="9"/>
  <c r="BH86" i="9"/>
  <c r="BH87" i="9" s="1"/>
  <c r="AZ85" i="24"/>
  <c r="AY86" i="24"/>
  <c r="AY87" i="24" s="1"/>
  <c r="BG36" i="23"/>
  <c r="BG42" i="23" s="1"/>
  <c r="BH28" i="23"/>
  <c r="BM13" i="22"/>
  <c r="BM14" i="22" s="1"/>
  <c r="BM17" i="22" s="1"/>
  <c r="BM25" i="22" s="1"/>
  <c r="BU18" i="25"/>
  <c r="CI4" i="22"/>
  <c r="CI4" i="26"/>
  <c r="CI4" i="12"/>
  <c r="CI4" i="25"/>
  <c r="CI4" i="11"/>
  <c r="CI4" i="24"/>
  <c r="CI4" i="9"/>
  <c r="CI4" i="23"/>
  <c r="CI4" i="8"/>
  <c r="CI4" i="2"/>
  <c r="CI4" i="1"/>
  <c r="CI4" i="21"/>
  <c r="CI4" i="16"/>
  <c r="DN57" i="21"/>
  <c r="DN58" i="21" s="1"/>
  <c r="DN31" i="21" s="1"/>
  <c r="DO51" i="21"/>
  <c r="DH80" i="26"/>
  <c r="DI80" i="26" s="1"/>
  <c r="DJ80" i="26" s="1"/>
  <c r="DH81" i="26"/>
  <c r="DI81" i="26" s="1"/>
  <c r="DJ81" i="26" s="1"/>
  <c r="DH82" i="26"/>
  <c r="DH84" i="26"/>
  <c r="DM52" i="8"/>
  <c r="DM29" i="8" s="1"/>
  <c r="DL57" i="8"/>
  <c r="DL58" i="8" s="1"/>
  <c r="DL57" i="11"/>
  <c r="DL58" i="11" s="1"/>
  <c r="DM51" i="11"/>
  <c r="DM51" i="25"/>
  <c r="DL57" i="25"/>
  <c r="DL58" i="25" s="1"/>
  <c r="DK80" i="22"/>
  <c r="DL80" i="22" s="1"/>
  <c r="DK81" i="22"/>
  <c r="DL81" i="22" s="1"/>
  <c r="DK82" i="22"/>
  <c r="DK84" i="22"/>
  <c r="DJ80" i="1"/>
  <c r="DK80" i="1" s="1"/>
  <c r="DL80" i="1" s="1"/>
  <c r="DJ81" i="1"/>
  <c r="DK81" i="1" s="1"/>
  <c r="DL81" i="1" s="1"/>
  <c r="DJ82" i="1"/>
  <c r="DJ84" i="1"/>
  <c r="DY51" i="8"/>
  <c r="DM80" i="21"/>
  <c r="DN80" i="21" s="1"/>
  <c r="DN81" i="21" s="1"/>
  <c r="DM79" i="21"/>
  <c r="DN79" i="21" s="1"/>
  <c r="DJ52" i="24"/>
  <c r="DI57" i="24"/>
  <c r="DI58" i="24" s="1"/>
  <c r="DK29" i="23"/>
  <c r="DK57" i="23"/>
  <c r="DK58" i="23" s="1"/>
  <c r="DK31" i="23" s="1"/>
  <c r="DL51" i="23"/>
  <c r="DJ52" i="12"/>
  <c r="DI57" i="12"/>
  <c r="DI58" i="12" s="1"/>
  <c r="DJ57" i="2"/>
  <c r="DJ58" i="2" s="1"/>
  <c r="DK51" i="2"/>
  <c r="EA51" i="24"/>
  <c r="DH80" i="24"/>
  <c r="DI80" i="24" s="1"/>
  <c r="DJ80" i="24" s="1"/>
  <c r="DH81" i="24"/>
  <c r="DI81" i="24" s="1"/>
  <c r="DJ81" i="24" s="1"/>
  <c r="DH82" i="24"/>
  <c r="DH84" i="24"/>
  <c r="DK80" i="11"/>
  <c r="DL80" i="11" s="1"/>
  <c r="DK81" i="11"/>
  <c r="DL81" i="11" s="1"/>
  <c r="DK82" i="11"/>
  <c r="DK84" i="11"/>
  <c r="DM51" i="22"/>
  <c r="DL57" i="22"/>
  <c r="DL58" i="22" s="1"/>
  <c r="DN51" i="12"/>
  <c r="DI57" i="9"/>
  <c r="DI58" i="9" s="1"/>
  <c r="DJ51" i="9"/>
  <c r="DK80" i="25"/>
  <c r="DL80" i="25" s="1"/>
  <c r="DK81" i="25"/>
  <c r="DL81" i="25" s="1"/>
  <c r="DK82" i="25"/>
  <c r="DK84" i="25"/>
  <c r="DJ51" i="26"/>
  <c r="DI57" i="26"/>
  <c r="DI58" i="26" s="1"/>
  <c r="DL51" i="1"/>
  <c r="DK57" i="1"/>
  <c r="DK58" i="1" s="1"/>
  <c r="DH81" i="9"/>
  <c r="DI81" i="9" s="1"/>
  <c r="DJ81" i="9" s="1"/>
  <c r="DH82" i="9"/>
  <c r="DH80" i="9"/>
  <c r="DI80" i="9" s="1"/>
  <c r="DJ80" i="9" s="1"/>
  <c r="DH84" i="9"/>
  <c r="CF86" i="12"/>
  <c r="CF87" i="12" s="1"/>
  <c r="CM86" i="11"/>
  <c r="CM87" i="11" s="1"/>
  <c r="CM85" i="21"/>
  <c r="CM86" i="21" s="1"/>
  <c r="CM86" i="22"/>
  <c r="CM87" i="22" s="1"/>
  <c r="BZ25" i="1" l="1"/>
  <c r="BZ19" i="1" s="1"/>
  <c r="CE84" i="11"/>
  <c r="FK59" i="1"/>
  <c r="FJ60" i="1"/>
  <c r="CF19" i="21"/>
  <c r="CB30" i="23"/>
  <c r="BS18" i="9"/>
  <c r="BS19" i="9"/>
  <c r="BV18" i="25"/>
  <c r="BV19" i="25"/>
  <c r="CB18" i="23"/>
  <c r="L17" i="18" s="1"/>
  <c r="L15" i="18"/>
  <c r="CC18" i="8"/>
  <c r="CD18" i="8" s="1"/>
  <c r="I15" i="18"/>
  <c r="CC19" i="8"/>
  <c r="CD19" i="8" s="1"/>
  <c r="CF18" i="21"/>
  <c r="CF30" i="21"/>
  <c r="CG13" i="21" s="1"/>
  <c r="CA13" i="11"/>
  <c r="CA14" i="11" s="1"/>
  <c r="CA17" i="11" s="1"/>
  <c r="CA30" i="11" s="1"/>
  <c r="BW13" i="25"/>
  <c r="BW14" i="25" s="1"/>
  <c r="BW17" i="25" s="1"/>
  <c r="I17" i="18"/>
  <c r="BS13" i="26"/>
  <c r="BS14" i="26" s="1"/>
  <c r="BS17" i="26" s="1"/>
  <c r="BS30" i="26" s="1"/>
  <c r="BJ86" i="9"/>
  <c r="BJ87" i="9" s="1"/>
  <c r="BK85" i="9"/>
  <c r="BL85" i="9" s="1"/>
  <c r="BM30" i="22"/>
  <c r="BL28" i="22"/>
  <c r="BK36" i="22"/>
  <c r="BK42" i="22" s="1"/>
  <c r="BK36" i="11"/>
  <c r="BK42" i="11" s="1"/>
  <c r="BL28" i="11"/>
  <c r="BG36" i="26"/>
  <c r="BG42" i="26" s="1"/>
  <c r="BH28" i="26"/>
  <c r="BM19" i="22"/>
  <c r="BM26" i="22"/>
  <c r="BN26" i="22" s="1"/>
  <c r="BO26" i="22" s="1"/>
  <c r="BP26" i="22" s="1"/>
  <c r="BQ26" i="22" s="1"/>
  <c r="BR26" i="22" s="1"/>
  <c r="BS26" i="22" s="1"/>
  <c r="BT26" i="22" s="1"/>
  <c r="BU26" i="22" s="1"/>
  <c r="BV26" i="22" s="1"/>
  <c r="BW26" i="22" s="1"/>
  <c r="BX26" i="22" s="1"/>
  <c r="BY26" i="22" s="1"/>
  <c r="BZ26" i="22" s="1"/>
  <c r="CA26" i="22" s="1"/>
  <c r="CB26" i="22" s="1"/>
  <c r="CC26" i="22" s="1"/>
  <c r="CD26" i="22" s="1"/>
  <c r="CE26" i="22" s="1"/>
  <c r="CF26" i="22" s="1"/>
  <c r="BM41" i="22"/>
  <c r="BB19" i="24"/>
  <c r="BC19" i="24" s="1"/>
  <c r="BJ86" i="22"/>
  <c r="BJ87" i="22" s="1"/>
  <c r="BK85" i="22"/>
  <c r="BL85" i="22" s="1"/>
  <c r="BJ86" i="11"/>
  <c r="BJ87" i="11" s="1"/>
  <c r="BK85" i="11"/>
  <c r="BL85" i="11" s="1"/>
  <c r="BH36" i="23"/>
  <c r="BH42" i="23" s="1"/>
  <c r="BI28" i="23"/>
  <c r="BZ19" i="11"/>
  <c r="BZ18" i="11"/>
  <c r="CA18" i="11" s="1"/>
  <c r="BG36" i="12"/>
  <c r="BG42" i="12" s="1"/>
  <c r="BH28" i="12"/>
  <c r="CF41" i="2"/>
  <c r="CE83" i="2"/>
  <c r="CB83" i="9"/>
  <c r="CA84" i="9"/>
  <c r="BX13" i="2"/>
  <c r="BX14" i="2" s="1"/>
  <c r="BX17" i="2" s="1"/>
  <c r="BX30" i="2" s="1"/>
  <c r="BJ86" i="1"/>
  <c r="BJ87" i="1" s="1"/>
  <c r="BK85" i="1"/>
  <c r="BD13" i="24"/>
  <c r="BD14" i="24" s="1"/>
  <c r="BD17" i="24" s="1"/>
  <c r="BD30" i="24" s="1"/>
  <c r="BE13" i="24" s="1"/>
  <c r="BE14" i="24" s="1"/>
  <c r="BE17" i="24" s="1"/>
  <c r="BE30" i="24" s="1"/>
  <c r="BF13" i="24" s="1"/>
  <c r="BF14" i="24" s="1"/>
  <c r="BF17" i="24" s="1"/>
  <c r="BF30" i="24" s="1"/>
  <c r="BG13" i="24" s="1"/>
  <c r="BG14" i="24" s="1"/>
  <c r="BG17" i="24" s="1"/>
  <c r="BG30" i="24" s="1"/>
  <c r="BH13" i="24" s="1"/>
  <c r="BH14" i="24" s="1"/>
  <c r="BH17" i="24" s="1"/>
  <c r="BH30" i="24" s="1"/>
  <c r="CC84" i="2"/>
  <c r="CD83" i="2"/>
  <c r="CD41" i="9"/>
  <c r="CE41" i="9" s="1"/>
  <c r="CC83" i="9"/>
  <c r="BK28" i="8"/>
  <c r="BJ36" i="8"/>
  <c r="BJ42" i="8" s="1"/>
  <c r="BJ85" i="8" s="1"/>
  <c r="BL36" i="25"/>
  <c r="BL42" i="25" s="1"/>
  <c r="BM28" i="25"/>
  <c r="BT13" i="9"/>
  <c r="BT14" i="9" s="1"/>
  <c r="BT17" i="9" s="1"/>
  <c r="BT30" i="9" s="1"/>
  <c r="BB18" i="24"/>
  <c r="BC18" i="24" s="1"/>
  <c r="BH36" i="2"/>
  <c r="BH42" i="2" s="1"/>
  <c r="BI28" i="2"/>
  <c r="CF83" i="12"/>
  <c r="CG83" i="12" s="1"/>
  <c r="CH83" i="12" s="1"/>
  <c r="CI83" i="12" s="1"/>
  <c r="CE84" i="12"/>
  <c r="CC13" i="23"/>
  <c r="CC14" i="23" s="1"/>
  <c r="CC17" i="23" s="1"/>
  <c r="CC19" i="23" s="1"/>
  <c r="BL28" i="9"/>
  <c r="BK36" i="9"/>
  <c r="BK42" i="9" s="1"/>
  <c r="BR19" i="26"/>
  <c r="BR18" i="26"/>
  <c r="BA36" i="24"/>
  <c r="BA42" i="24" s="1"/>
  <c r="BA85" i="24" s="1"/>
  <c r="BB28" i="24"/>
  <c r="BH86" i="8"/>
  <c r="BH87" i="8" s="1"/>
  <c r="BI85" i="8"/>
  <c r="CA84" i="26"/>
  <c r="CB83" i="26"/>
  <c r="CD83" i="25"/>
  <c r="CC84" i="25"/>
  <c r="CD41" i="26"/>
  <c r="CE41" i="26" s="1"/>
  <c r="CC83" i="26"/>
  <c r="BK36" i="1"/>
  <c r="BK42" i="1" s="1"/>
  <c r="BL28" i="1"/>
  <c r="CF41" i="25"/>
  <c r="CE83" i="25"/>
  <c r="CF82" i="21"/>
  <c r="CG82" i="21" s="1"/>
  <c r="CH82" i="21" s="1"/>
  <c r="CI82" i="21" s="1"/>
  <c r="CE83" i="21"/>
  <c r="BM18" i="22"/>
  <c r="BG36" i="21"/>
  <c r="BG42" i="21" s="1"/>
  <c r="BH28" i="21"/>
  <c r="DM81" i="8"/>
  <c r="DM82" i="8" s="1"/>
  <c r="DM80" i="8"/>
  <c r="DM81" i="21"/>
  <c r="CJ4" i="22"/>
  <c r="CJ4" i="26"/>
  <c r="CJ4" i="12"/>
  <c r="CJ4" i="25"/>
  <c r="CJ4" i="11"/>
  <c r="CJ4" i="24"/>
  <c r="CJ4" i="9"/>
  <c r="CJ4" i="23"/>
  <c r="CJ4" i="8"/>
  <c r="CJ4" i="2"/>
  <c r="CJ4" i="21"/>
  <c r="CJ4" i="1"/>
  <c r="CJ4" i="16"/>
  <c r="DL57" i="1"/>
  <c r="DL58" i="1" s="1"/>
  <c r="DM51" i="1"/>
  <c r="DK29" i="2"/>
  <c r="DK57" i="2"/>
  <c r="DK58" i="2" s="1"/>
  <c r="DK31" i="2" s="1"/>
  <c r="DL51" i="2"/>
  <c r="DZ51" i="8"/>
  <c r="DM29" i="25"/>
  <c r="DN51" i="25"/>
  <c r="DN29" i="25" s="1"/>
  <c r="DM57" i="25"/>
  <c r="DM58" i="25" s="1"/>
  <c r="DM31" i="25" s="1"/>
  <c r="DN52" i="8"/>
  <c r="DN29" i="8" s="1"/>
  <c r="DM57" i="8"/>
  <c r="DM58" i="8" s="1"/>
  <c r="DM31" i="8" s="1"/>
  <c r="DO29" i="21"/>
  <c r="DO57" i="21"/>
  <c r="DO58" i="21" s="1"/>
  <c r="DO31" i="21" s="1"/>
  <c r="DP51" i="21"/>
  <c r="DM29" i="11"/>
  <c r="DN51" i="11"/>
  <c r="DN29" i="11" s="1"/>
  <c r="DM57" i="11"/>
  <c r="DM58" i="11" s="1"/>
  <c r="DM31" i="11" s="1"/>
  <c r="DK51" i="26"/>
  <c r="DJ57" i="26"/>
  <c r="DJ58" i="26" s="1"/>
  <c r="DJ57" i="9"/>
  <c r="DJ58" i="9" s="1"/>
  <c r="DK51" i="9"/>
  <c r="DM51" i="23"/>
  <c r="DL57" i="23"/>
  <c r="DL58" i="23" s="1"/>
  <c r="DK52" i="24"/>
  <c r="DJ57" i="24"/>
  <c r="DJ58" i="24" s="1"/>
  <c r="DO51" i="12"/>
  <c r="DM29" i="22"/>
  <c r="DN51" i="22"/>
  <c r="DN29" i="22" s="1"/>
  <c r="DM57" i="22"/>
  <c r="DM58" i="22" s="1"/>
  <c r="DM31" i="22" s="1"/>
  <c r="EB51" i="24"/>
  <c r="DK52" i="12"/>
  <c r="DJ57" i="12"/>
  <c r="DJ58" i="12" s="1"/>
  <c r="DK80" i="23"/>
  <c r="DL80" i="23" s="1"/>
  <c r="DK81" i="23"/>
  <c r="DL81" i="23" s="1"/>
  <c r="DK82" i="23"/>
  <c r="DK84" i="23"/>
  <c r="CE13" i="8"/>
  <c r="CE14" i="8" s="1"/>
  <c r="CE17" i="8" s="1"/>
  <c r="CE30" i="8" s="1"/>
  <c r="CT86" i="24"/>
  <c r="CT87" i="24" s="1"/>
  <c r="BZ26" i="1" l="1"/>
  <c r="CA26" i="1" s="1"/>
  <c r="CB26" i="1" s="1"/>
  <c r="CC26" i="1" s="1"/>
  <c r="CD26" i="1" s="1"/>
  <c r="CE26" i="1" s="1"/>
  <c r="BZ41" i="1"/>
  <c r="CA41" i="1" s="1"/>
  <c r="BZ30" i="1"/>
  <c r="FL59" i="1"/>
  <c r="FK60" i="1"/>
  <c r="BS18" i="26"/>
  <c r="BW18" i="25"/>
  <c r="BW19" i="25"/>
  <c r="CA19" i="11"/>
  <c r="BD19" i="24"/>
  <c r="BE19" i="24" s="1"/>
  <c r="BF19" i="24" s="1"/>
  <c r="BG19" i="24" s="1"/>
  <c r="BH19" i="24" s="1"/>
  <c r="BU13" i="9"/>
  <c r="BU14" i="9" s="1"/>
  <c r="BU17" i="9" s="1"/>
  <c r="BU30" i="9" s="1"/>
  <c r="BK85" i="8"/>
  <c r="BJ86" i="8"/>
  <c r="BJ87" i="8" s="1"/>
  <c r="BT13" i="26"/>
  <c r="BT14" i="26" s="1"/>
  <c r="BT17" i="26" s="1"/>
  <c r="BT30" i="26" s="1"/>
  <c r="CB13" i="11"/>
  <c r="CB14" i="11" s="1"/>
  <c r="CB17" i="11" s="1"/>
  <c r="CB19" i="11" s="1"/>
  <c r="BL36" i="9"/>
  <c r="BL42" i="9" s="1"/>
  <c r="BM28" i="9"/>
  <c r="BT18" i="9"/>
  <c r="BH36" i="12"/>
  <c r="BH42" i="12" s="1"/>
  <c r="BI28" i="12"/>
  <c r="BN41" i="22"/>
  <c r="BM83" i="22"/>
  <c r="BM84" i="22" s="1"/>
  <c r="CC30" i="23"/>
  <c r="CF83" i="25"/>
  <c r="CG83" i="25" s="1"/>
  <c r="CH83" i="25" s="1"/>
  <c r="CI83" i="25" s="1"/>
  <c r="CE84" i="25"/>
  <c r="BM36" i="25"/>
  <c r="BM42" i="25" s="1"/>
  <c r="BN28" i="25"/>
  <c r="CC18" i="23"/>
  <c r="BH36" i="26"/>
  <c r="BH42" i="26" s="1"/>
  <c r="BI28" i="26"/>
  <c r="BS19" i="26"/>
  <c r="BI36" i="23"/>
  <c r="BI42" i="23" s="1"/>
  <c r="BJ28" i="23"/>
  <c r="BY13" i="2"/>
  <c r="BY14" i="2" s="1"/>
  <c r="BY17" i="2" s="1"/>
  <c r="BY30" i="2" s="1"/>
  <c r="BZ13" i="2" s="1"/>
  <c r="BZ14" i="2" s="1"/>
  <c r="BZ17" i="2" s="1"/>
  <c r="BZ30" i="2" s="1"/>
  <c r="BH85" i="23"/>
  <c r="BL36" i="11"/>
  <c r="BL42" i="11" s="1"/>
  <c r="BM28" i="11"/>
  <c r="BK36" i="8"/>
  <c r="BK42" i="8" s="1"/>
  <c r="BL28" i="8"/>
  <c r="BX18" i="2"/>
  <c r="BX19" i="2"/>
  <c r="BT19" i="9"/>
  <c r="BL36" i="1"/>
  <c r="BL42" i="1" s="1"/>
  <c r="BL85" i="1" s="1"/>
  <c r="BM28" i="1"/>
  <c r="CD83" i="26"/>
  <c r="CC84" i="26"/>
  <c r="BB36" i="24"/>
  <c r="BB42" i="24" s="1"/>
  <c r="BC28" i="24"/>
  <c r="BI36" i="2"/>
  <c r="BI42" i="2" s="1"/>
  <c r="BJ28" i="2"/>
  <c r="CD83" i="9"/>
  <c r="CC84" i="9"/>
  <c r="BW30" i="25"/>
  <c r="BX13" i="25" s="1"/>
  <c r="BX14" i="25" s="1"/>
  <c r="BX17" i="25" s="1"/>
  <c r="BX30" i="25" s="1"/>
  <c r="BY13" i="25" s="1"/>
  <c r="BY14" i="25" s="1"/>
  <c r="BY17" i="25" s="1"/>
  <c r="BY30" i="25" s="1"/>
  <c r="BZ13" i="25" s="1"/>
  <c r="BZ14" i="25" s="1"/>
  <c r="BZ17" i="25" s="1"/>
  <c r="BZ30" i="25" s="1"/>
  <c r="CA13" i="25" s="1"/>
  <c r="CA14" i="25" s="1"/>
  <c r="CA17" i="25" s="1"/>
  <c r="CA30" i="25" s="1"/>
  <c r="BH36" i="21"/>
  <c r="BH42" i="21" s="1"/>
  <c r="BH84" i="21" s="1"/>
  <c r="BI28" i="21"/>
  <c r="CF41" i="26"/>
  <c r="CE83" i="26"/>
  <c r="BA86" i="24"/>
  <c r="BA87" i="24" s="1"/>
  <c r="BB85" i="24"/>
  <c r="BH85" i="2"/>
  <c r="CE83" i="9"/>
  <c r="CF41" i="9"/>
  <c r="BM28" i="22"/>
  <c r="BL36" i="22"/>
  <c r="BL42" i="22" s="1"/>
  <c r="BD18" i="24"/>
  <c r="BE18" i="24" s="1"/>
  <c r="BF18" i="24" s="1"/>
  <c r="BG18" i="24" s="1"/>
  <c r="BH18" i="24" s="1"/>
  <c r="CE84" i="2"/>
  <c r="CF83" i="2"/>
  <c r="CG83" i="2" s="1"/>
  <c r="CH83" i="2" s="1"/>
  <c r="CI83" i="2" s="1"/>
  <c r="BI13" i="24"/>
  <c r="BI14" i="24" s="1"/>
  <c r="BI17" i="24" s="1"/>
  <c r="BI30" i="24" s="1"/>
  <c r="BJ13" i="24" s="1"/>
  <c r="BJ14" i="24" s="1"/>
  <c r="BJ17" i="24" s="1"/>
  <c r="BJ30" i="24" s="1"/>
  <c r="BK13" i="24" s="1"/>
  <c r="BK14" i="24" s="1"/>
  <c r="BK17" i="24" s="1"/>
  <c r="BK30" i="24" s="1"/>
  <c r="BL13" i="24" s="1"/>
  <c r="BL14" i="24" s="1"/>
  <c r="BL17" i="24" s="1"/>
  <c r="BL30" i="24" s="1"/>
  <c r="BN13" i="22"/>
  <c r="BN14" i="22" s="1"/>
  <c r="BN17" i="22" s="1"/>
  <c r="BN18" i="22" s="1"/>
  <c r="DN81" i="8"/>
  <c r="DN80" i="8"/>
  <c r="DN82" i="11"/>
  <c r="DN84" i="22"/>
  <c r="CK4" i="22"/>
  <c r="CK4" i="26"/>
  <c r="CK4" i="12"/>
  <c r="CK4" i="25"/>
  <c r="CK4" i="11"/>
  <c r="CK4" i="24"/>
  <c r="CK4" i="9"/>
  <c r="CK4" i="23"/>
  <c r="CK4" i="8"/>
  <c r="CK4" i="2"/>
  <c r="CK4" i="1"/>
  <c r="CK4" i="21"/>
  <c r="CK4" i="16"/>
  <c r="EC51" i="24"/>
  <c r="DP51" i="12"/>
  <c r="DO51" i="11"/>
  <c r="DN57" i="11"/>
  <c r="DN58" i="11" s="1"/>
  <c r="DN31" i="11" s="1"/>
  <c r="DN57" i="25"/>
  <c r="DN58" i="25" s="1"/>
  <c r="DN31" i="25" s="1"/>
  <c r="DO51" i="25"/>
  <c r="DM51" i="2"/>
  <c r="DL57" i="2"/>
  <c r="DL58" i="2" s="1"/>
  <c r="DM81" i="11"/>
  <c r="DN81" i="11" s="1"/>
  <c r="DM80" i="11"/>
  <c r="DN80" i="11" s="1"/>
  <c r="DL52" i="12"/>
  <c r="DK57" i="12"/>
  <c r="DK58" i="12" s="1"/>
  <c r="DK31" i="12" s="1"/>
  <c r="DN57" i="22"/>
  <c r="DN58" i="22" s="1"/>
  <c r="DN31" i="22" s="1"/>
  <c r="DO51" i="22"/>
  <c r="DK29" i="9"/>
  <c r="DK57" i="9"/>
  <c r="DK58" i="9" s="1"/>
  <c r="DK31" i="9" s="1"/>
  <c r="DL51" i="9"/>
  <c r="DO52" i="8"/>
  <c r="DO29" i="8" s="1"/>
  <c r="DN57" i="8"/>
  <c r="DN58" i="8" s="1"/>
  <c r="DN31" i="8" s="1"/>
  <c r="DK80" i="2"/>
  <c r="DL80" i="2" s="1"/>
  <c r="DK81" i="2"/>
  <c r="DL81" i="2" s="1"/>
  <c r="DK82" i="2"/>
  <c r="DK84" i="2"/>
  <c r="DM29" i="23"/>
  <c r="DN51" i="23"/>
  <c r="DN29" i="23" s="1"/>
  <c r="DM57" i="23"/>
  <c r="DM58" i="23" s="1"/>
  <c r="DM31" i="23" s="1"/>
  <c r="DK29" i="26"/>
  <c r="DL51" i="26"/>
  <c r="DK57" i="26"/>
  <c r="DK58" i="26" s="1"/>
  <c r="DK31" i="26" s="1"/>
  <c r="DP57" i="21"/>
  <c r="DP58" i="21" s="1"/>
  <c r="DQ51" i="21"/>
  <c r="DM81" i="25"/>
  <c r="DN81" i="25" s="1"/>
  <c r="DN82" i="25" s="1"/>
  <c r="DM80" i="25"/>
  <c r="DN80" i="25" s="1"/>
  <c r="DM29" i="1"/>
  <c r="DN51" i="1"/>
  <c r="DN29" i="1" s="1"/>
  <c r="DM57" i="1"/>
  <c r="DM58" i="1" s="1"/>
  <c r="DM31" i="1" s="1"/>
  <c r="DM81" i="22"/>
  <c r="DN81" i="22" s="1"/>
  <c r="DN82" i="22" s="1"/>
  <c r="DM80" i="22"/>
  <c r="DN80" i="22" s="1"/>
  <c r="DK29" i="24"/>
  <c r="DL52" i="24"/>
  <c r="DK57" i="24"/>
  <c r="DK58" i="24" s="1"/>
  <c r="DK31" i="24" s="1"/>
  <c r="DO80" i="21"/>
  <c r="DP80" i="21" s="1"/>
  <c r="DQ80" i="21" s="1"/>
  <c r="DR80" i="21" s="1"/>
  <c r="DS80" i="21" s="1"/>
  <c r="DO79" i="21"/>
  <c r="DP79" i="21" s="1"/>
  <c r="DQ79" i="21" s="1"/>
  <c r="DR79" i="21" s="1"/>
  <c r="DS79" i="21" s="1"/>
  <c r="EA51" i="8"/>
  <c r="CE19" i="8"/>
  <c r="CF13" i="8"/>
  <c r="CF14" i="8" s="1"/>
  <c r="CF17" i="8" s="1"/>
  <c r="CE18" i="8"/>
  <c r="CK86" i="9"/>
  <c r="CK87" i="9" s="1"/>
  <c r="CA13" i="1" l="1"/>
  <c r="CA14" i="1" s="1"/>
  <c r="CA17" i="1" s="1"/>
  <c r="CA30" i="1"/>
  <c r="CB13" i="1" s="1"/>
  <c r="CB14" i="1" s="1"/>
  <c r="CB17" i="1" s="1"/>
  <c r="CB30" i="1" s="1"/>
  <c r="CC13" i="1" s="1"/>
  <c r="CC14" i="1" s="1"/>
  <c r="CC17" i="1" s="1"/>
  <c r="CC30" i="1" s="1"/>
  <c r="CD13" i="1" s="1"/>
  <c r="CD14" i="1" s="1"/>
  <c r="CD17" i="1" s="1"/>
  <c r="CD30" i="1" s="1"/>
  <c r="CE13" i="1" s="1"/>
  <c r="CE14" i="1" s="1"/>
  <c r="CE17" i="1" s="1"/>
  <c r="CE30" i="1" s="1"/>
  <c r="CB41" i="1"/>
  <c r="CC41" i="1" s="1"/>
  <c r="CA83" i="1"/>
  <c r="FM59" i="1"/>
  <c r="FL60" i="1"/>
  <c r="BY19" i="2"/>
  <c r="BZ19" i="2" s="1"/>
  <c r="BT18" i="26"/>
  <c r="BU19" i="9"/>
  <c r="CF13" i="1"/>
  <c r="CF14" i="1" s="1"/>
  <c r="CF17" i="1" s="1"/>
  <c r="I23" i="18"/>
  <c r="BM13" i="24"/>
  <c r="BM14" i="24" s="1"/>
  <c r="BM17" i="24" s="1"/>
  <c r="BM25" i="24" s="1"/>
  <c r="BV13" i="9"/>
  <c r="BV14" i="9" s="1"/>
  <c r="BV17" i="9" s="1"/>
  <c r="CB13" i="25"/>
  <c r="CB14" i="25" s="1"/>
  <c r="CB17" i="25" s="1"/>
  <c r="CB30" i="25" s="1"/>
  <c r="CC13" i="25" s="1"/>
  <c r="CC14" i="25" s="1"/>
  <c r="CC17" i="25" s="1"/>
  <c r="CC30" i="25" s="1"/>
  <c r="CD13" i="25" s="1"/>
  <c r="CD14" i="25" s="1"/>
  <c r="CD17" i="25" s="1"/>
  <c r="CD30" i="25" s="1"/>
  <c r="CE13" i="25" s="1"/>
  <c r="CE14" i="25" s="1"/>
  <c r="CE17" i="25" s="1"/>
  <c r="CE30" i="25" s="1"/>
  <c r="BN30" i="22"/>
  <c r="BM36" i="22"/>
  <c r="BM42" i="22" s="1"/>
  <c r="BM85" i="22" s="1"/>
  <c r="BM86" i="22" s="1"/>
  <c r="BM87" i="22" s="1"/>
  <c r="BN28" i="22"/>
  <c r="BN19" i="22"/>
  <c r="BX18" i="25"/>
  <c r="BY18" i="25" s="1"/>
  <c r="BZ18" i="25" s="1"/>
  <c r="CA18" i="25" s="1"/>
  <c r="BL36" i="8"/>
  <c r="BL42" i="8" s="1"/>
  <c r="BL85" i="8" s="1"/>
  <c r="BM28" i="8"/>
  <c r="CB18" i="11"/>
  <c r="CB30" i="11"/>
  <c r="BI19" i="24"/>
  <c r="BJ19" i="24" s="1"/>
  <c r="BK19" i="24" s="1"/>
  <c r="BL19" i="24" s="1"/>
  <c r="CF83" i="9"/>
  <c r="CG83" i="9" s="1"/>
  <c r="CH83" i="9" s="1"/>
  <c r="CI83" i="9" s="1"/>
  <c r="CE84" i="9"/>
  <c r="BK28" i="2"/>
  <c r="BJ36" i="2"/>
  <c r="BJ42" i="2" s="1"/>
  <c r="BJ85" i="2" s="1"/>
  <c r="CD13" i="23"/>
  <c r="CD14" i="23" s="1"/>
  <c r="CD17" i="23" s="1"/>
  <c r="CD19" i="23" s="1"/>
  <c r="BX19" i="25"/>
  <c r="BY19" i="25" s="1"/>
  <c r="BZ19" i="25" s="1"/>
  <c r="CA19" i="25" s="1"/>
  <c r="BC36" i="24"/>
  <c r="BC42" i="24" s="1"/>
  <c r="BD28" i="24"/>
  <c r="BM36" i="11"/>
  <c r="BM42" i="11" s="1"/>
  <c r="BN28" i="11"/>
  <c r="BI36" i="26"/>
  <c r="BI42" i="26" s="1"/>
  <c r="BJ28" i="26"/>
  <c r="BU13" i="26"/>
  <c r="BU14" i="26" s="1"/>
  <c r="BU17" i="26" s="1"/>
  <c r="BU30" i="26" s="1"/>
  <c r="BH85" i="26"/>
  <c r="BT19" i="26"/>
  <c r="BI85" i="2"/>
  <c r="BH86" i="2"/>
  <c r="BH87" i="2" s="1"/>
  <c r="BO41" i="22"/>
  <c r="BP41" i="22" s="1"/>
  <c r="BN83" i="22"/>
  <c r="CF83" i="26"/>
  <c r="CG83" i="26" s="1"/>
  <c r="CH83" i="26" s="1"/>
  <c r="CI83" i="26" s="1"/>
  <c r="CE84" i="26"/>
  <c r="BI85" i="23"/>
  <c r="BH86" i="23"/>
  <c r="BH87" i="23" s="1"/>
  <c r="BI36" i="12"/>
  <c r="BI42" i="12" s="1"/>
  <c r="BJ28" i="12"/>
  <c r="BN28" i="1"/>
  <c r="BM36" i="1"/>
  <c r="BM42" i="1" s="1"/>
  <c r="CA13" i="2"/>
  <c r="CA14" i="2" s="1"/>
  <c r="CA17" i="2" s="1"/>
  <c r="BO28" i="25"/>
  <c r="BN36" i="25"/>
  <c r="BN42" i="25" s="1"/>
  <c r="BH85" i="12"/>
  <c r="BI18" i="24"/>
  <c r="BJ18" i="24" s="1"/>
  <c r="BK18" i="24" s="1"/>
  <c r="BL18" i="24" s="1"/>
  <c r="BI36" i="21"/>
  <c r="BI42" i="21" s="1"/>
  <c r="BJ28" i="21"/>
  <c r="BY18" i="2"/>
  <c r="BZ18" i="2" s="1"/>
  <c r="BM85" i="25"/>
  <c r="BU18" i="9"/>
  <c r="BI84" i="21"/>
  <c r="BH85" i="21"/>
  <c r="BH86" i="21" s="1"/>
  <c r="BJ36" i="23"/>
  <c r="BJ42" i="23" s="1"/>
  <c r="BJ85" i="23" s="1"/>
  <c r="BK28" i="23"/>
  <c r="BM36" i="9"/>
  <c r="BM42" i="9" s="1"/>
  <c r="BN28" i="9"/>
  <c r="DM82" i="11"/>
  <c r="DO81" i="21"/>
  <c r="DO81" i="8"/>
  <c r="DP81" i="8" s="1"/>
  <c r="DQ81" i="8" s="1"/>
  <c r="DR81" i="8" s="1"/>
  <c r="DS81" i="8" s="1"/>
  <c r="DT81" i="8" s="1"/>
  <c r="DU81" i="8" s="1"/>
  <c r="DV81" i="8" s="1"/>
  <c r="DW81" i="8" s="1"/>
  <c r="DX81" i="8" s="1"/>
  <c r="DY81" i="8" s="1"/>
  <c r="DM82" i="22"/>
  <c r="DO80" i="8"/>
  <c r="DP80" i="8" s="1"/>
  <c r="DQ80" i="8" s="1"/>
  <c r="DR80" i="8" s="1"/>
  <c r="DS80" i="8" s="1"/>
  <c r="DT80" i="8" s="1"/>
  <c r="DU80" i="8" s="1"/>
  <c r="DV80" i="8" s="1"/>
  <c r="DW80" i="8" s="1"/>
  <c r="DX80" i="8" s="1"/>
  <c r="DY80" i="8" s="1"/>
  <c r="DM82" i="25"/>
  <c r="DN84" i="8"/>
  <c r="DN82" i="8"/>
  <c r="CL4" i="22"/>
  <c r="CL4" i="26"/>
  <c r="CL4" i="12"/>
  <c r="CL4" i="25"/>
  <c r="CL4" i="11"/>
  <c r="CL4" i="24"/>
  <c r="CL4" i="9"/>
  <c r="CL4" i="23"/>
  <c r="CL4" i="8"/>
  <c r="CL4" i="2"/>
  <c r="CL4" i="21"/>
  <c r="CL4" i="1"/>
  <c r="CL4" i="16"/>
  <c r="DM52" i="24"/>
  <c r="DL57" i="24"/>
  <c r="DL58" i="24" s="1"/>
  <c r="DM81" i="1"/>
  <c r="DN81" i="1" s="1"/>
  <c r="DN82" i="1" s="1"/>
  <c r="DM80" i="1"/>
  <c r="DN80" i="1" s="1"/>
  <c r="DM51" i="26"/>
  <c r="DL57" i="26"/>
  <c r="DL58" i="26" s="1"/>
  <c r="DM80" i="23"/>
  <c r="DN80" i="23" s="1"/>
  <c r="DM81" i="23"/>
  <c r="DN81" i="23" s="1"/>
  <c r="DN82" i="23" s="1"/>
  <c r="DO29" i="22"/>
  <c r="DP51" i="22"/>
  <c r="DO57" i="22"/>
  <c r="DO58" i="22" s="1"/>
  <c r="DO31" i="22" s="1"/>
  <c r="DM29" i="2"/>
  <c r="DN51" i="2"/>
  <c r="DN29" i="2" s="1"/>
  <c r="DM57" i="2"/>
  <c r="DM58" i="2" s="1"/>
  <c r="DM31" i="2" s="1"/>
  <c r="DO29" i="11"/>
  <c r="DP51" i="11"/>
  <c r="DO57" i="11"/>
  <c r="DO58" i="11" s="1"/>
  <c r="DO31" i="11" s="1"/>
  <c r="DQ51" i="12"/>
  <c r="DK80" i="24"/>
  <c r="DL80" i="24" s="1"/>
  <c r="DK81" i="24"/>
  <c r="DL81" i="24" s="1"/>
  <c r="DK82" i="24"/>
  <c r="DK84" i="24"/>
  <c r="DR51" i="21"/>
  <c r="DQ57" i="21"/>
  <c r="DQ58" i="21" s="1"/>
  <c r="DL57" i="9"/>
  <c r="DL58" i="9" s="1"/>
  <c r="DM51" i="9"/>
  <c r="EB51" i="8"/>
  <c r="DK80" i="26"/>
  <c r="DL80" i="26" s="1"/>
  <c r="DK81" i="26"/>
  <c r="DL81" i="26" s="1"/>
  <c r="DK82" i="26"/>
  <c r="DK84" i="26"/>
  <c r="DO29" i="25"/>
  <c r="DP51" i="25"/>
  <c r="DO57" i="25"/>
  <c r="DO58" i="25" s="1"/>
  <c r="DO31" i="25" s="1"/>
  <c r="DN57" i="1"/>
  <c r="DN58" i="1" s="1"/>
  <c r="DN31" i="1" s="1"/>
  <c r="DO51" i="1"/>
  <c r="DN57" i="23"/>
  <c r="DN58" i="23" s="1"/>
  <c r="DN31" i="23" s="1"/>
  <c r="DO51" i="23"/>
  <c r="DP52" i="8"/>
  <c r="DO57" i="8"/>
  <c r="DO58" i="8" s="1"/>
  <c r="DO31" i="8" s="1"/>
  <c r="DK81" i="9"/>
  <c r="DL81" i="9" s="1"/>
  <c r="DK80" i="9"/>
  <c r="DL80" i="9" s="1"/>
  <c r="DK82" i="9"/>
  <c r="DK84" i="9"/>
  <c r="DM52" i="12"/>
  <c r="DM29" i="12" s="1"/>
  <c r="DL57" i="12"/>
  <c r="DL58" i="12" s="1"/>
  <c r="ED51" i="24"/>
  <c r="CF19" i="8"/>
  <c r="CF18" i="8"/>
  <c r="CM86" i="1"/>
  <c r="CM87" i="1" s="1"/>
  <c r="CD86" i="8"/>
  <c r="CD87" i="8" s="1"/>
  <c r="CF30" i="8"/>
  <c r="CD86" i="23"/>
  <c r="CD87" i="23" s="1"/>
  <c r="CF25" i="1" l="1"/>
  <c r="CF26" i="1" s="1"/>
  <c r="CB83" i="1"/>
  <c r="CA84" i="1"/>
  <c r="CC83" i="1"/>
  <c r="CD41" i="1"/>
  <c r="CE41" i="1" s="1"/>
  <c r="CA18" i="1"/>
  <c r="CB18" i="1" s="1"/>
  <c r="CA19" i="1"/>
  <c r="CB19" i="1" s="1"/>
  <c r="I7" i="18" s="1"/>
  <c r="FN59" i="1"/>
  <c r="FM60" i="1"/>
  <c r="CA19" i="2"/>
  <c r="BU18" i="26"/>
  <c r="CB19" i="25"/>
  <c r="CC19" i="25" s="1"/>
  <c r="CD19" i="25" s="1"/>
  <c r="CE19" i="25" s="1"/>
  <c r="BV18" i="9"/>
  <c r="BV19" i="9"/>
  <c r="CD30" i="23"/>
  <c r="CA18" i="2"/>
  <c r="CA30" i="2"/>
  <c r="BV13" i="26"/>
  <c r="BV14" i="26" s="1"/>
  <c r="BV17" i="26" s="1"/>
  <c r="BV30" i="26" s="1"/>
  <c r="CF13" i="25"/>
  <c r="CF14" i="25" s="1"/>
  <c r="CF17" i="25" s="1"/>
  <c r="CF30" i="25" s="1"/>
  <c r="BK85" i="23"/>
  <c r="BJ86" i="23"/>
  <c r="BJ87" i="23" s="1"/>
  <c r="BP83" i="22"/>
  <c r="BQ41" i="22"/>
  <c r="BD36" i="24"/>
  <c r="BD42" i="24" s="1"/>
  <c r="BE28" i="24"/>
  <c r="L23" i="18"/>
  <c r="BM85" i="1"/>
  <c r="BM86" i="1" s="1"/>
  <c r="BM87" i="1" s="1"/>
  <c r="BC85" i="24"/>
  <c r="L7" i="18"/>
  <c r="CC18" i="1"/>
  <c r="CD18" i="1" s="1"/>
  <c r="CE18" i="1" s="1"/>
  <c r="CF18" i="1" s="1"/>
  <c r="BN85" i="25"/>
  <c r="BM86" i="25"/>
  <c r="BM87" i="25" s="1"/>
  <c r="BO28" i="1"/>
  <c r="BN36" i="1"/>
  <c r="BN42" i="1" s="1"/>
  <c r="I25" i="18"/>
  <c r="BV30" i="9"/>
  <c r="BM36" i="8"/>
  <c r="BM42" i="8" s="1"/>
  <c r="BM85" i="8" s="1"/>
  <c r="BM86" i="8" s="1"/>
  <c r="BM87" i="8" s="1"/>
  <c r="BN28" i="8"/>
  <c r="BO28" i="9"/>
  <c r="BN36" i="9"/>
  <c r="BN42" i="9" s="1"/>
  <c r="BJ36" i="21"/>
  <c r="BJ42" i="21" s="1"/>
  <c r="BJ84" i="21" s="1"/>
  <c r="BK28" i="21"/>
  <c r="BK28" i="12"/>
  <c r="BJ36" i="12"/>
  <c r="BJ42" i="12" s="1"/>
  <c r="BJ85" i="12" s="1"/>
  <c r="BM30" i="24"/>
  <c r="BH86" i="26"/>
  <c r="BH87" i="26" s="1"/>
  <c r="BI85" i="26"/>
  <c r="BK85" i="2"/>
  <c r="BJ86" i="2"/>
  <c r="BJ87" i="2" s="1"/>
  <c r="BM41" i="24"/>
  <c r="BM26" i="24"/>
  <c r="BN26" i="24" s="1"/>
  <c r="BO26" i="24" s="1"/>
  <c r="BP26" i="24" s="1"/>
  <c r="BQ26" i="24" s="1"/>
  <c r="BR26" i="24" s="1"/>
  <c r="BS26" i="24" s="1"/>
  <c r="BT26" i="24" s="1"/>
  <c r="BU26" i="24" s="1"/>
  <c r="BV26" i="24" s="1"/>
  <c r="BW26" i="24" s="1"/>
  <c r="BX26" i="24" s="1"/>
  <c r="BY26" i="24" s="1"/>
  <c r="BZ26" i="24" s="1"/>
  <c r="CA26" i="24" s="1"/>
  <c r="CB26" i="24" s="1"/>
  <c r="CC26" i="24" s="1"/>
  <c r="CD26" i="24" s="1"/>
  <c r="CE26" i="24" s="1"/>
  <c r="CF26" i="24" s="1"/>
  <c r="BM85" i="9"/>
  <c r="BK36" i="23"/>
  <c r="BK42" i="23" s="1"/>
  <c r="BL28" i="23"/>
  <c r="BM18" i="24"/>
  <c r="CD18" i="23"/>
  <c r="CB18" i="25"/>
  <c r="BU19" i="26"/>
  <c r="BK36" i="2"/>
  <c r="BK42" i="2" s="1"/>
  <c r="BL28" i="2"/>
  <c r="BI85" i="12"/>
  <c r="BH86" i="12"/>
  <c r="BH87" i="12" s="1"/>
  <c r="BJ36" i="26"/>
  <c r="BJ42" i="26" s="1"/>
  <c r="BJ85" i="26" s="1"/>
  <c r="BK28" i="26"/>
  <c r="BN36" i="22"/>
  <c r="BN42" i="22" s="1"/>
  <c r="BP28" i="25"/>
  <c r="BO36" i="25"/>
  <c r="BO42" i="25" s="1"/>
  <c r="BO28" i="11"/>
  <c r="BN36" i="11"/>
  <c r="BN42" i="11" s="1"/>
  <c r="BM19" i="24"/>
  <c r="BO13" i="22"/>
  <c r="BO14" i="22" s="1"/>
  <c r="BO17" i="22" s="1"/>
  <c r="BO18" i="22" s="1"/>
  <c r="BN84" i="22"/>
  <c r="BO83" i="22"/>
  <c r="BM85" i="11"/>
  <c r="CC13" i="11"/>
  <c r="CC14" i="11" s="1"/>
  <c r="CC17" i="11" s="1"/>
  <c r="CC19" i="11" s="1"/>
  <c r="DO82" i="8"/>
  <c r="DM82" i="1"/>
  <c r="DM81" i="12"/>
  <c r="DM82" i="12" s="1"/>
  <c r="DM80" i="12"/>
  <c r="DM82" i="23"/>
  <c r="CM4" i="22"/>
  <c r="CM4" i="26"/>
  <c r="CM4" i="12"/>
  <c r="CM4" i="25"/>
  <c r="CM4" i="11"/>
  <c r="CM4" i="24"/>
  <c r="CM4" i="9"/>
  <c r="CM4" i="23"/>
  <c r="CM4" i="8"/>
  <c r="CM4" i="2"/>
  <c r="CM4" i="1"/>
  <c r="CM4" i="21"/>
  <c r="CM4" i="16"/>
  <c r="EB29" i="8"/>
  <c r="EC51" i="8"/>
  <c r="DP57" i="11"/>
  <c r="DP58" i="11" s="1"/>
  <c r="DQ51" i="11"/>
  <c r="DM81" i="2"/>
  <c r="DN81" i="2" s="1"/>
  <c r="DN82" i="2" s="1"/>
  <c r="DM80" i="2"/>
  <c r="DN80" i="2" s="1"/>
  <c r="EE51" i="24"/>
  <c r="DO29" i="1"/>
  <c r="DP51" i="1"/>
  <c r="DO57" i="1"/>
  <c r="DO58" i="1" s="1"/>
  <c r="DO31" i="1" s="1"/>
  <c r="DQ51" i="25"/>
  <c r="DP57" i="25"/>
  <c r="DP58" i="25" s="1"/>
  <c r="DR51" i="12"/>
  <c r="DO81" i="11"/>
  <c r="DP81" i="11" s="1"/>
  <c r="DQ81" i="11" s="1"/>
  <c r="DR81" i="11" s="1"/>
  <c r="DS81" i="11" s="1"/>
  <c r="DO80" i="11"/>
  <c r="DP80" i="11" s="1"/>
  <c r="DQ80" i="11" s="1"/>
  <c r="DR80" i="11" s="1"/>
  <c r="DS80" i="11" s="1"/>
  <c r="DQ52" i="8"/>
  <c r="DP57" i="8"/>
  <c r="DP58" i="8" s="1"/>
  <c r="DO81" i="25"/>
  <c r="DP81" i="25" s="1"/>
  <c r="DQ81" i="25" s="1"/>
  <c r="DR81" i="25" s="1"/>
  <c r="DS81" i="25" s="1"/>
  <c r="DO80" i="25"/>
  <c r="DP80" i="25" s="1"/>
  <c r="DQ80" i="25" s="1"/>
  <c r="DR80" i="25" s="1"/>
  <c r="DS80" i="25" s="1"/>
  <c r="DS51" i="21"/>
  <c r="DR57" i="21"/>
  <c r="DR58" i="21" s="1"/>
  <c r="DQ51" i="22"/>
  <c r="DP57" i="22"/>
  <c r="DP58" i="22" s="1"/>
  <c r="DM29" i="26"/>
  <c r="DM57" i="26"/>
  <c r="DM58" i="26" s="1"/>
  <c r="DM31" i="26" s="1"/>
  <c r="DN51" i="26"/>
  <c r="DN29" i="26" s="1"/>
  <c r="DN52" i="12"/>
  <c r="DN29" i="12" s="1"/>
  <c r="DM57" i="12"/>
  <c r="DM58" i="12" s="1"/>
  <c r="DM31" i="12" s="1"/>
  <c r="DO29" i="23"/>
  <c r="DP51" i="23"/>
  <c r="DO57" i="23"/>
  <c r="DO58" i="23" s="1"/>
  <c r="DO31" i="23" s="1"/>
  <c r="DM29" i="9"/>
  <c r="DN51" i="9"/>
  <c r="DN29" i="9" s="1"/>
  <c r="DM57" i="9"/>
  <c r="DM58" i="9" s="1"/>
  <c r="DM31" i="9" s="1"/>
  <c r="DO51" i="2"/>
  <c r="DN57" i="2"/>
  <c r="DN58" i="2" s="1"/>
  <c r="DN31" i="2" s="1"/>
  <c r="DO81" i="22"/>
  <c r="DP81" i="22" s="1"/>
  <c r="DQ81" i="22" s="1"/>
  <c r="DR81" i="22" s="1"/>
  <c r="DS81" i="22" s="1"/>
  <c r="DO80" i="22"/>
  <c r="DP80" i="22" s="1"/>
  <c r="DQ80" i="22" s="1"/>
  <c r="DR80" i="22" s="1"/>
  <c r="DS80" i="22" s="1"/>
  <c r="DM29" i="24"/>
  <c r="DN52" i="24"/>
  <c r="DN29" i="24" s="1"/>
  <c r="DM57" i="24"/>
  <c r="DM58" i="24" s="1"/>
  <c r="DM31" i="24" s="1"/>
  <c r="CG13" i="8"/>
  <c r="CM86" i="9"/>
  <c r="CM87" i="9" s="1"/>
  <c r="CW86" i="24"/>
  <c r="CW87" i="24" s="1"/>
  <c r="CC19" i="1" l="1"/>
  <c r="CD19" i="1" s="1"/>
  <c r="CE19" i="1" s="1"/>
  <c r="CF19" i="1" s="1"/>
  <c r="CF41" i="1"/>
  <c r="CE83" i="1"/>
  <c r="CC84" i="1"/>
  <c r="CD83" i="1"/>
  <c r="CF30" i="1"/>
  <c r="CG13" i="1" s="1"/>
  <c r="FO59" i="1"/>
  <c r="FN60" i="1"/>
  <c r="BV18" i="26"/>
  <c r="CF19" i="25"/>
  <c r="CC30" i="11"/>
  <c r="CE13" i="23"/>
  <c r="CE14" i="23" s="1"/>
  <c r="CE17" i="23" s="1"/>
  <c r="CE19" i="23" s="1"/>
  <c r="CB13" i="2"/>
  <c r="CB14" i="2" s="1"/>
  <c r="CB17" i="2" s="1"/>
  <c r="CB19" i="2" s="1"/>
  <c r="I11" i="18" s="1"/>
  <c r="BO85" i="25"/>
  <c r="BN85" i="1"/>
  <c r="BN86" i="1" s="1"/>
  <c r="BN87" i="1" s="1"/>
  <c r="CG13" i="25"/>
  <c r="BO30" i="22"/>
  <c r="BN85" i="9"/>
  <c r="BM86" i="9"/>
  <c r="BM87" i="9" s="1"/>
  <c r="BR41" i="22"/>
  <c r="BS41" i="22" s="1"/>
  <c r="BT41" i="22" s="1"/>
  <c r="BU41" i="22" s="1"/>
  <c r="BV41" i="22" s="1"/>
  <c r="BQ83" i="22"/>
  <c r="BP28" i="9"/>
  <c r="BO36" i="9"/>
  <c r="BO42" i="9" s="1"/>
  <c r="BO85" i="9" s="1"/>
  <c r="BP84" i="22"/>
  <c r="BO19" i="22"/>
  <c r="BN41" i="24"/>
  <c r="BO41" i="24" s="1"/>
  <c r="BM83" i="24"/>
  <c r="BO28" i="8"/>
  <c r="BN36" i="8"/>
  <c r="BN42" i="8" s="1"/>
  <c r="CD13" i="11"/>
  <c r="CD14" i="11" s="1"/>
  <c r="CD17" i="11" s="1"/>
  <c r="CD30" i="11" s="1"/>
  <c r="BL36" i="2"/>
  <c r="BL42" i="2" s="1"/>
  <c r="BL85" i="2" s="1"/>
  <c r="BM28" i="2"/>
  <c r="BO36" i="11"/>
  <c r="BO42" i="11" s="1"/>
  <c r="BO85" i="11" s="1"/>
  <c r="BP28" i="11"/>
  <c r="BW13" i="9"/>
  <c r="BW14" i="9" s="1"/>
  <c r="BW17" i="9" s="1"/>
  <c r="BW30" i="9" s="1"/>
  <c r="BX13" i="9" s="1"/>
  <c r="BX14" i="9" s="1"/>
  <c r="BX17" i="9" s="1"/>
  <c r="BX30" i="9" s="1"/>
  <c r="BC86" i="24"/>
  <c r="BC87" i="24" s="1"/>
  <c r="BD85" i="24"/>
  <c r="BN85" i="11"/>
  <c r="BM86" i="11"/>
  <c r="BM87" i="11" s="1"/>
  <c r="BQ28" i="25"/>
  <c r="BP36" i="25"/>
  <c r="BP42" i="25" s="1"/>
  <c r="L25" i="18"/>
  <c r="CC18" i="25"/>
  <c r="CD18" i="25" s="1"/>
  <c r="CE18" i="25" s="1"/>
  <c r="CF18" i="25" s="1"/>
  <c r="BN13" i="24"/>
  <c r="BN14" i="24" s="1"/>
  <c r="BN17" i="24" s="1"/>
  <c r="BN18" i="24" s="1"/>
  <c r="BO28" i="22"/>
  <c r="BK85" i="12"/>
  <c r="BL85" i="12" s="1"/>
  <c r="BJ86" i="12"/>
  <c r="BJ87" i="12" s="1"/>
  <c r="CC18" i="11"/>
  <c r="BN85" i="22"/>
  <c r="BL36" i="23"/>
  <c r="BL42" i="23" s="1"/>
  <c r="BL85" i="23" s="1"/>
  <c r="BM28" i="23"/>
  <c r="BL28" i="12"/>
  <c r="BM28" i="12" s="1"/>
  <c r="BK36" i="12"/>
  <c r="BK42" i="12" s="1"/>
  <c r="BL42" i="12" s="1"/>
  <c r="BW13" i="26"/>
  <c r="BW14" i="26" s="1"/>
  <c r="BW17" i="26" s="1"/>
  <c r="BW30" i="26" s="1"/>
  <c r="BK36" i="26"/>
  <c r="BK42" i="26" s="1"/>
  <c r="BL42" i="26" s="1"/>
  <c r="BL28" i="26"/>
  <c r="BM28" i="26" s="1"/>
  <c r="BK36" i="21"/>
  <c r="BK42" i="21" s="1"/>
  <c r="BL28" i="21"/>
  <c r="BF28" i="24"/>
  <c r="BE36" i="24"/>
  <c r="BE42" i="24" s="1"/>
  <c r="BV19" i="26"/>
  <c r="BJ86" i="26"/>
  <c r="BJ87" i="26" s="1"/>
  <c r="BK85" i="26"/>
  <c r="BK84" i="21"/>
  <c r="BL84" i="21" s="1"/>
  <c r="BJ85" i="21"/>
  <c r="BJ86" i="21" s="1"/>
  <c r="BP28" i="1"/>
  <c r="BO36" i="1"/>
  <c r="BO42" i="1" s="1"/>
  <c r="DO82" i="22"/>
  <c r="DO82" i="11"/>
  <c r="DO82" i="25"/>
  <c r="DM82" i="2"/>
  <c r="DN81" i="12"/>
  <c r="DN80" i="12"/>
  <c r="DN84" i="9"/>
  <c r="CN4" i="22"/>
  <c r="CN4" i="26"/>
  <c r="CN4" i="12"/>
  <c r="CN4" i="25"/>
  <c r="CN4" i="11"/>
  <c r="CN4" i="24"/>
  <c r="CN4" i="9"/>
  <c r="CN4" i="23"/>
  <c r="CN4" i="8"/>
  <c r="CN4" i="2"/>
  <c r="CN4" i="21"/>
  <c r="CN4" i="1"/>
  <c r="CN4" i="16"/>
  <c r="DM80" i="26"/>
  <c r="DN80" i="26" s="1"/>
  <c r="DM81" i="26"/>
  <c r="DN81" i="26" s="1"/>
  <c r="DN82" i="26" s="1"/>
  <c r="DT51" i="21"/>
  <c r="DS57" i="21"/>
  <c r="DS58" i="21" s="1"/>
  <c r="DR52" i="8"/>
  <c r="DQ57" i="8"/>
  <c r="DQ58" i="8" s="1"/>
  <c r="DO81" i="1"/>
  <c r="DP81" i="1" s="1"/>
  <c r="DQ81" i="1" s="1"/>
  <c r="DR81" i="1" s="1"/>
  <c r="DS81" i="1" s="1"/>
  <c r="DO80" i="1"/>
  <c r="DP80" i="1" s="1"/>
  <c r="DQ80" i="1" s="1"/>
  <c r="DR80" i="1" s="1"/>
  <c r="DS80" i="1" s="1"/>
  <c r="DQ57" i="25"/>
  <c r="DQ58" i="25" s="1"/>
  <c r="DR51" i="25"/>
  <c r="DR51" i="11"/>
  <c r="DQ57" i="11"/>
  <c r="DQ58" i="11" s="1"/>
  <c r="DO52" i="24"/>
  <c r="DN57" i="24"/>
  <c r="DN58" i="24" s="1"/>
  <c r="DN31" i="24" s="1"/>
  <c r="DO29" i="2"/>
  <c r="DO57" i="2"/>
  <c r="DO58" i="2" s="1"/>
  <c r="DO31" i="2" s="1"/>
  <c r="DP51" i="2"/>
  <c r="DM80" i="9"/>
  <c r="DN80" i="9" s="1"/>
  <c r="DM81" i="9"/>
  <c r="DN81" i="9" s="1"/>
  <c r="DN82" i="9" s="1"/>
  <c r="DP57" i="23"/>
  <c r="DP58" i="23" s="1"/>
  <c r="DQ51" i="23"/>
  <c r="DN57" i="26"/>
  <c r="DN58" i="26" s="1"/>
  <c r="DN31" i="26" s="1"/>
  <c r="DO51" i="26"/>
  <c r="DR51" i="22"/>
  <c r="DQ57" i="22"/>
  <c r="DQ58" i="22" s="1"/>
  <c r="DS51" i="12"/>
  <c r="EF51" i="24"/>
  <c r="ED51" i="8"/>
  <c r="DO51" i="9"/>
  <c r="DN57" i="9"/>
  <c r="DN58" i="9" s="1"/>
  <c r="DN31" i="9" s="1"/>
  <c r="DO52" i="12"/>
  <c r="DO29" i="12" s="1"/>
  <c r="DN57" i="12"/>
  <c r="DN58" i="12" s="1"/>
  <c r="DN31" i="12" s="1"/>
  <c r="DM80" i="24"/>
  <c r="DN80" i="24" s="1"/>
  <c r="DM81" i="24"/>
  <c r="DN81" i="24" s="1"/>
  <c r="DN82" i="24" s="1"/>
  <c r="DO81" i="23"/>
  <c r="DP81" i="23" s="1"/>
  <c r="DQ81" i="23" s="1"/>
  <c r="DR81" i="23" s="1"/>
  <c r="DS81" i="23" s="1"/>
  <c r="DO80" i="23"/>
  <c r="DP80" i="23" s="1"/>
  <c r="DQ80" i="23" s="1"/>
  <c r="DR80" i="23" s="1"/>
  <c r="DS80" i="23" s="1"/>
  <c r="DQ51" i="1"/>
  <c r="DP57" i="1"/>
  <c r="DP58" i="1" s="1"/>
  <c r="EB82" i="8"/>
  <c r="EB84" i="8"/>
  <c r="CF86" i="8"/>
  <c r="CF87" i="8" s="1"/>
  <c r="CE84" i="1" l="1"/>
  <c r="CF83" i="1"/>
  <c r="CG83" i="1" s="1"/>
  <c r="CH83" i="1" s="1"/>
  <c r="CI83" i="1" s="1"/>
  <c r="FP59" i="1"/>
  <c r="FO60" i="1"/>
  <c r="CE30" i="23"/>
  <c r="CF13" i="23" s="1"/>
  <c r="CF14" i="23" s="1"/>
  <c r="CF17" i="23" s="1"/>
  <c r="CF19" i="23" s="1"/>
  <c r="CB18" i="2"/>
  <c r="L11" i="18" s="1"/>
  <c r="CD18" i="11"/>
  <c r="BW18" i="26"/>
  <c r="BW19" i="26"/>
  <c r="CE18" i="23"/>
  <c r="CB30" i="2"/>
  <c r="CC13" i="2" s="1"/>
  <c r="CC14" i="2" s="1"/>
  <c r="CC17" i="2" s="1"/>
  <c r="CC19" i="2" s="1"/>
  <c r="BY13" i="9"/>
  <c r="BY14" i="9" s="1"/>
  <c r="BY17" i="9" s="1"/>
  <c r="BY30" i="9" s="1"/>
  <c r="CE13" i="11"/>
  <c r="CE14" i="11" s="1"/>
  <c r="CE17" i="11" s="1"/>
  <c r="CE30" i="11" s="1"/>
  <c r="BO85" i="1"/>
  <c r="BN30" i="24"/>
  <c r="BR83" i="22"/>
  <c r="BS83" i="22" s="1"/>
  <c r="BT83" i="22" s="1"/>
  <c r="BU83" i="22" s="1"/>
  <c r="BQ84" i="22"/>
  <c r="BW19" i="9"/>
  <c r="BX19" i="9" s="1"/>
  <c r="BW18" i="9"/>
  <c r="BX18" i="9" s="1"/>
  <c r="BN85" i="8"/>
  <c r="BN86" i="8" s="1"/>
  <c r="BN87" i="8" s="1"/>
  <c r="BW41" i="22"/>
  <c r="BX41" i="22" s="1"/>
  <c r="BV83" i="22"/>
  <c r="BF36" i="24"/>
  <c r="BF42" i="24" s="1"/>
  <c r="BG28" i="24"/>
  <c r="BN86" i="22"/>
  <c r="BN87" i="22" s="1"/>
  <c r="BO85" i="22"/>
  <c r="BP85" i="11"/>
  <c r="BO86" i="11"/>
  <c r="BO87" i="11" s="1"/>
  <c r="BO36" i="8"/>
  <c r="BO42" i="8" s="1"/>
  <c r="BP28" i="8"/>
  <c r="BL36" i="21"/>
  <c r="BL42" i="21" s="1"/>
  <c r="BM28" i="21"/>
  <c r="BN83" i="24"/>
  <c r="BM84" i="24"/>
  <c r="BP41" i="24"/>
  <c r="BQ41" i="24" s="1"/>
  <c r="BO83" i="24"/>
  <c r="BP13" i="22"/>
  <c r="BP14" i="22" s="1"/>
  <c r="BP17" i="22" s="1"/>
  <c r="BP30" i="22" s="1"/>
  <c r="BP36" i="11"/>
  <c r="BP42" i="11" s="1"/>
  <c r="BQ28" i="11"/>
  <c r="BM36" i="26"/>
  <c r="BM42" i="26" s="1"/>
  <c r="BN28" i="26"/>
  <c r="BQ28" i="1"/>
  <c r="BP36" i="1"/>
  <c r="BP42" i="1" s="1"/>
  <c r="BL85" i="26"/>
  <c r="BQ36" i="25"/>
  <c r="BQ42" i="25" s="1"/>
  <c r="BR28" i="25"/>
  <c r="BN19" i="24"/>
  <c r="BX13" i="26"/>
  <c r="BX14" i="26" s="1"/>
  <c r="BX17" i="26" s="1"/>
  <c r="CD19" i="11"/>
  <c r="BM36" i="2"/>
  <c r="BM42" i="2" s="1"/>
  <c r="BM85" i="2" s="1"/>
  <c r="BM86" i="2" s="1"/>
  <c r="BM87" i="2" s="1"/>
  <c r="BN28" i="2"/>
  <c r="BO86" i="9"/>
  <c r="BO87" i="9" s="1"/>
  <c r="BP85" i="9"/>
  <c r="BQ28" i="9"/>
  <c r="BP36" i="9"/>
  <c r="BP42" i="9" s="1"/>
  <c r="BM36" i="12"/>
  <c r="BM42" i="12" s="1"/>
  <c r="BN28" i="12"/>
  <c r="BO36" i="22"/>
  <c r="BO42" i="22" s="1"/>
  <c r="BD86" i="24"/>
  <c r="BD87" i="24" s="1"/>
  <c r="BE85" i="24"/>
  <c r="BF85" i="24" s="1"/>
  <c r="BG85" i="24" s="1"/>
  <c r="BM36" i="23"/>
  <c r="BM42" i="23" s="1"/>
  <c r="BM85" i="23" s="1"/>
  <c r="BM86" i="23" s="1"/>
  <c r="BM87" i="23" s="1"/>
  <c r="BN28" i="23"/>
  <c r="BO86" i="25"/>
  <c r="BO87" i="25" s="1"/>
  <c r="BP85" i="25"/>
  <c r="DM82" i="9"/>
  <c r="DO81" i="12"/>
  <c r="DP81" i="12" s="1"/>
  <c r="DQ81" i="12" s="1"/>
  <c r="DR81" i="12" s="1"/>
  <c r="DS81" i="12" s="1"/>
  <c r="DO82" i="23"/>
  <c r="DM82" i="24"/>
  <c r="DO80" i="12"/>
  <c r="DP80" i="12" s="1"/>
  <c r="DQ80" i="12" s="1"/>
  <c r="DR80" i="12" s="1"/>
  <c r="DS80" i="12" s="1"/>
  <c r="DO82" i="1"/>
  <c r="DM82" i="26"/>
  <c r="DN82" i="12"/>
  <c r="DN84" i="12"/>
  <c r="CO4" i="22"/>
  <c r="CO4" i="26"/>
  <c r="CO4" i="12"/>
  <c r="CO4" i="25"/>
  <c r="CO4" i="11"/>
  <c r="CO4" i="24"/>
  <c r="CO4" i="9"/>
  <c r="CO4" i="23"/>
  <c r="CO4" i="8"/>
  <c r="CO4" i="2"/>
  <c r="CO4" i="1"/>
  <c r="CO4" i="21"/>
  <c r="CO4" i="16"/>
  <c r="DQ57" i="1"/>
  <c r="DQ58" i="1" s="1"/>
  <c r="DR51" i="1"/>
  <c r="DO29" i="26"/>
  <c r="DP51" i="26"/>
  <c r="DO57" i="26"/>
  <c r="DO58" i="26" s="1"/>
  <c r="DO31" i="26" s="1"/>
  <c r="DQ51" i="2"/>
  <c r="DP57" i="2"/>
  <c r="DP58" i="2" s="1"/>
  <c r="DO29" i="24"/>
  <c r="DP52" i="24"/>
  <c r="DO57" i="24"/>
  <c r="DO58" i="24" s="1"/>
  <c r="DO31" i="24" s="1"/>
  <c r="DO29" i="9"/>
  <c r="DP51" i="9"/>
  <c r="DO57" i="9"/>
  <c r="DO58" i="9" s="1"/>
  <c r="DO31" i="9" s="1"/>
  <c r="EG51" i="24"/>
  <c r="DS52" i="8"/>
  <c r="DR57" i="8"/>
  <c r="DR58" i="8" s="1"/>
  <c r="DT51" i="12"/>
  <c r="DR57" i="22"/>
  <c r="DR58" i="22" s="1"/>
  <c r="DS51" i="22"/>
  <c r="DR51" i="23"/>
  <c r="DQ57" i="23"/>
  <c r="DQ58" i="23" s="1"/>
  <c r="DO81" i="2"/>
  <c r="DP81" i="2" s="1"/>
  <c r="DQ81" i="2" s="1"/>
  <c r="DR81" i="2" s="1"/>
  <c r="DS81" i="2" s="1"/>
  <c r="DO80" i="2"/>
  <c r="DP80" i="2" s="1"/>
  <c r="DQ80" i="2" s="1"/>
  <c r="DR80" i="2" s="1"/>
  <c r="DS80" i="2" s="1"/>
  <c r="DR57" i="11"/>
  <c r="DR58" i="11" s="1"/>
  <c r="DS51" i="11"/>
  <c r="DP52" i="12"/>
  <c r="DO57" i="12"/>
  <c r="DO58" i="12" s="1"/>
  <c r="DO31" i="12" s="1"/>
  <c r="EE51" i="8"/>
  <c r="DS51" i="25"/>
  <c r="DR57" i="25"/>
  <c r="DR58" i="25" s="1"/>
  <c r="DT29" i="21"/>
  <c r="DT57" i="21"/>
  <c r="DT58" i="21" s="1"/>
  <c r="DT31" i="21" s="1"/>
  <c r="DU51" i="21"/>
  <c r="CR85" i="21"/>
  <c r="CR86" i="21" s="1"/>
  <c r="CY86" i="24"/>
  <c r="CY87" i="24" s="1"/>
  <c r="FQ59" i="1" l="1"/>
  <c r="FP60" i="1"/>
  <c r="CE18" i="11"/>
  <c r="CE19" i="11"/>
  <c r="CF18" i="23"/>
  <c r="CF30" i="23"/>
  <c r="CG13" i="23" s="1"/>
  <c r="BX19" i="26"/>
  <c r="BY18" i="9"/>
  <c r="BY19" i="9"/>
  <c r="CC18" i="2"/>
  <c r="CC30" i="2"/>
  <c r="CD13" i="2" s="1"/>
  <c r="CD14" i="2" s="1"/>
  <c r="CD17" i="2" s="1"/>
  <c r="CD19" i="2" s="1"/>
  <c r="BO85" i="8"/>
  <c r="BP85" i="1"/>
  <c r="BP86" i="1" s="1"/>
  <c r="BP87" i="1" s="1"/>
  <c r="CF13" i="11"/>
  <c r="CF14" i="11" s="1"/>
  <c r="CF17" i="11" s="1"/>
  <c r="CF30" i="11" s="1"/>
  <c r="BM85" i="12"/>
  <c r="BZ13" i="9"/>
  <c r="BZ14" i="9" s="1"/>
  <c r="BZ17" i="9" s="1"/>
  <c r="BZ30" i="9" s="1"/>
  <c r="CA13" i="9" s="1"/>
  <c r="CA14" i="9" s="1"/>
  <c r="CA17" i="9" s="1"/>
  <c r="CA30" i="9" s="1"/>
  <c r="BQ13" i="22"/>
  <c r="BQ14" i="22" s="1"/>
  <c r="BQ17" i="22" s="1"/>
  <c r="BQ30" i="22" s="1"/>
  <c r="BN36" i="12"/>
  <c r="BN42" i="12" s="1"/>
  <c r="BO28" i="12"/>
  <c r="BP19" i="22"/>
  <c r="BP18" i="22"/>
  <c r="BR36" i="25"/>
  <c r="BR42" i="25" s="1"/>
  <c r="BS28" i="25"/>
  <c r="BP83" i="24"/>
  <c r="BO84" i="24"/>
  <c r="BQ36" i="9"/>
  <c r="BQ42" i="9" s="1"/>
  <c r="BR28" i="9"/>
  <c r="BQ85" i="25"/>
  <c r="BQ83" i="24"/>
  <c r="BR41" i="24"/>
  <c r="BS41" i="24" s="1"/>
  <c r="BT41" i="24" s="1"/>
  <c r="BU41" i="24" s="1"/>
  <c r="BV41" i="24" s="1"/>
  <c r="BO13" i="24"/>
  <c r="BO14" i="24" s="1"/>
  <c r="BO17" i="24" s="1"/>
  <c r="BO18" i="24" s="1"/>
  <c r="BN36" i="23"/>
  <c r="BN42" i="23" s="1"/>
  <c r="BN85" i="23" s="1"/>
  <c r="BN86" i="23" s="1"/>
  <c r="BN87" i="23" s="1"/>
  <c r="BO28" i="23"/>
  <c r="BH28" i="24"/>
  <c r="BG36" i="24"/>
  <c r="BG42" i="24" s="1"/>
  <c r="BR28" i="1"/>
  <c r="BQ36" i="1"/>
  <c r="BQ42" i="1" s="1"/>
  <c r="BX18" i="26"/>
  <c r="BN36" i="2"/>
  <c r="BN42" i="2" s="1"/>
  <c r="BO28" i="2"/>
  <c r="BN36" i="26"/>
  <c r="BN42" i="26" s="1"/>
  <c r="BO28" i="26"/>
  <c r="BW83" i="22"/>
  <c r="BV84" i="22"/>
  <c r="BM85" i="26"/>
  <c r="BY41" i="22"/>
  <c r="BZ41" i="22" s="1"/>
  <c r="CA41" i="22" s="1"/>
  <c r="BX83" i="22"/>
  <c r="BQ36" i="11"/>
  <c r="BQ42" i="11" s="1"/>
  <c r="BR28" i="11"/>
  <c r="BM36" i="21"/>
  <c r="BM42" i="21" s="1"/>
  <c r="BM84" i="21" s="1"/>
  <c r="BM85" i="21" s="1"/>
  <c r="BM86" i="21" s="1"/>
  <c r="BN28" i="21"/>
  <c r="BP28" i="22"/>
  <c r="BX30" i="26"/>
  <c r="BP36" i="8"/>
  <c r="BP42" i="8" s="1"/>
  <c r="BQ28" i="8"/>
  <c r="DO82" i="12"/>
  <c r="DO82" i="2"/>
  <c r="CP4" i="22"/>
  <c r="CP4" i="26"/>
  <c r="CP4" i="12"/>
  <c r="CP4" i="25"/>
  <c r="CP4" i="11"/>
  <c r="CP4" i="24"/>
  <c r="CP4" i="9"/>
  <c r="CP4" i="23"/>
  <c r="CP4" i="8"/>
  <c r="CP4" i="2"/>
  <c r="CP4" i="21"/>
  <c r="CP4" i="1"/>
  <c r="CP4" i="16"/>
  <c r="CO12" i="16" s="1"/>
  <c r="CP7" i="8" s="1"/>
  <c r="DQ52" i="12"/>
  <c r="DP57" i="12"/>
  <c r="DP58" i="12" s="1"/>
  <c r="DO81" i="9"/>
  <c r="DP81" i="9" s="1"/>
  <c r="DQ81" i="9" s="1"/>
  <c r="DR81" i="9" s="1"/>
  <c r="DS81" i="9" s="1"/>
  <c r="DO80" i="9"/>
  <c r="DP80" i="9" s="1"/>
  <c r="DQ80" i="9" s="1"/>
  <c r="DR80" i="9" s="1"/>
  <c r="DS80" i="9" s="1"/>
  <c r="DO81" i="26"/>
  <c r="DP81" i="26" s="1"/>
  <c r="DQ81" i="26" s="1"/>
  <c r="DR81" i="26" s="1"/>
  <c r="DS81" i="26" s="1"/>
  <c r="DO80" i="26"/>
  <c r="DP80" i="26" s="1"/>
  <c r="DQ80" i="26" s="1"/>
  <c r="DR80" i="26" s="1"/>
  <c r="DS80" i="26" s="1"/>
  <c r="DT79" i="21"/>
  <c r="DU79" i="21" s="1"/>
  <c r="DT80" i="21"/>
  <c r="DU80" i="21" s="1"/>
  <c r="DT81" i="21"/>
  <c r="DT83" i="21"/>
  <c r="EF51" i="8"/>
  <c r="EH51" i="24"/>
  <c r="DR51" i="2"/>
  <c r="DQ57" i="2"/>
  <c r="DQ58" i="2" s="1"/>
  <c r="DS51" i="23"/>
  <c r="DR57" i="23"/>
  <c r="DR58" i="23" s="1"/>
  <c r="DT29" i="12"/>
  <c r="DU51" i="12"/>
  <c r="DQ52" i="24"/>
  <c r="DP57" i="24"/>
  <c r="DP58" i="24" s="1"/>
  <c r="DS51" i="1"/>
  <c r="DR57" i="1"/>
  <c r="DR58" i="1" s="1"/>
  <c r="DU57" i="21"/>
  <c r="DU58" i="21" s="1"/>
  <c r="DV51" i="21"/>
  <c r="DT51" i="25"/>
  <c r="DS57" i="25"/>
  <c r="DS58" i="25" s="1"/>
  <c r="DS57" i="11"/>
  <c r="DS58" i="11" s="1"/>
  <c r="DT51" i="11"/>
  <c r="DT51" i="22"/>
  <c r="DS57" i="22"/>
  <c r="DS58" i="22" s="1"/>
  <c r="DT52" i="8"/>
  <c r="DS57" i="8"/>
  <c r="DS58" i="8" s="1"/>
  <c r="DP57" i="9"/>
  <c r="DP58" i="9" s="1"/>
  <c r="DQ51" i="9"/>
  <c r="DO80" i="24"/>
  <c r="DP80" i="24" s="1"/>
  <c r="DQ80" i="24" s="1"/>
  <c r="DR80" i="24" s="1"/>
  <c r="DS80" i="24" s="1"/>
  <c r="DO81" i="24"/>
  <c r="DP81" i="24" s="1"/>
  <c r="DQ81" i="24" s="1"/>
  <c r="DR81" i="24" s="1"/>
  <c r="DS81" i="24" s="1"/>
  <c r="DQ51" i="26"/>
  <c r="DP57" i="26"/>
  <c r="DP58" i="26" s="1"/>
  <c r="CD86" i="2"/>
  <c r="CD87" i="2" s="1"/>
  <c r="CF86" i="23"/>
  <c r="CF87" i="23" s="1"/>
  <c r="CR86" i="25"/>
  <c r="CR87" i="25" s="1"/>
  <c r="CK86" i="12"/>
  <c r="CK87" i="12" s="1"/>
  <c r="CR86" i="22"/>
  <c r="CR87" i="22" s="1"/>
  <c r="FR59" i="1" l="1"/>
  <c r="FQ60" i="1"/>
  <c r="CD30" i="2"/>
  <c r="CE13" i="2" s="1"/>
  <c r="CE14" i="2" s="1"/>
  <c r="CE17" i="2" s="1"/>
  <c r="CE19" i="2" s="1"/>
  <c r="BZ18" i="9"/>
  <c r="CA18" i="9" s="1"/>
  <c r="CO13" i="16"/>
  <c r="CP7" i="23" s="1"/>
  <c r="CF18" i="11"/>
  <c r="CF19" i="11"/>
  <c r="CD18" i="2"/>
  <c r="CE18" i="2" s="1"/>
  <c r="BP85" i="8"/>
  <c r="BP86" i="8" s="1"/>
  <c r="BP87" i="8" s="1"/>
  <c r="CB13" i="9"/>
  <c r="CB14" i="9" s="1"/>
  <c r="CB17" i="9" s="1"/>
  <c r="CB30" i="9" s="1"/>
  <c r="CC13" i="9" s="1"/>
  <c r="CC14" i="9" s="1"/>
  <c r="CC17" i="9" s="1"/>
  <c r="CC30" i="9" s="1"/>
  <c r="CD13" i="9" s="1"/>
  <c r="CD14" i="9" s="1"/>
  <c r="CD17" i="9" s="1"/>
  <c r="CD30" i="9" s="1"/>
  <c r="CE13" i="9" s="1"/>
  <c r="CE14" i="9" s="1"/>
  <c r="CE17" i="9" s="1"/>
  <c r="CE30" i="9" s="1"/>
  <c r="CP25" i="8"/>
  <c r="CP35" i="8"/>
  <c r="CP10" i="8"/>
  <c r="CP12" i="8" s="1"/>
  <c r="BR13" i="22"/>
  <c r="BR14" i="22" s="1"/>
  <c r="BR17" i="22" s="1"/>
  <c r="BR30" i="22" s="1"/>
  <c r="BQ85" i="1"/>
  <c r="CG13" i="11"/>
  <c r="CA83" i="22"/>
  <c r="CB41" i="22"/>
  <c r="CC41" i="22" s="1"/>
  <c r="CO18" i="16"/>
  <c r="CP7" i="12" s="1"/>
  <c r="BR36" i="9"/>
  <c r="BR42" i="9" s="1"/>
  <c r="BS28" i="9"/>
  <c r="BQ36" i="8"/>
  <c r="BQ42" i="8" s="1"/>
  <c r="BR28" i="8"/>
  <c r="BR36" i="1"/>
  <c r="BR42" i="1" s="1"/>
  <c r="BS28" i="1"/>
  <c r="BQ85" i="9"/>
  <c r="CF17" i="16"/>
  <c r="CG7" i="25" s="1"/>
  <c r="CF19" i="16"/>
  <c r="CG7" i="26" s="1"/>
  <c r="CF10" i="16"/>
  <c r="CG7" i="2" s="1"/>
  <c r="CF16" i="16"/>
  <c r="CG7" i="11" s="1"/>
  <c r="CF8" i="16"/>
  <c r="CG7" i="1" s="1"/>
  <c r="CF9" i="16"/>
  <c r="CG7" i="21" s="1"/>
  <c r="CF15" i="16"/>
  <c r="CG7" i="24" s="1"/>
  <c r="CF14" i="16"/>
  <c r="CG7" i="9" s="1"/>
  <c r="CF13" i="16"/>
  <c r="CG7" i="23" s="1"/>
  <c r="CF12" i="16"/>
  <c r="CG7" i="8" s="1"/>
  <c r="CF18" i="16"/>
  <c r="CG7" i="12" s="1"/>
  <c r="CF11" i="16"/>
  <c r="CG7" i="22" s="1"/>
  <c r="CG18" i="16"/>
  <c r="CH7" i="12" s="1"/>
  <c r="CG11" i="16"/>
  <c r="CH7" i="22" s="1"/>
  <c r="CG17" i="16"/>
  <c r="CH7" i="25" s="1"/>
  <c r="CG10" i="16"/>
  <c r="CH7" i="2" s="1"/>
  <c r="CG16" i="16"/>
  <c r="CH7" i="11" s="1"/>
  <c r="CG9" i="16"/>
  <c r="CH7" i="21" s="1"/>
  <c r="CG15" i="16"/>
  <c r="CH7" i="24" s="1"/>
  <c r="CG8" i="16"/>
  <c r="CH7" i="1" s="1"/>
  <c r="CG14" i="16"/>
  <c r="CH7" i="9" s="1"/>
  <c r="CG13" i="16"/>
  <c r="CH7" i="23" s="1"/>
  <c r="CG19" i="16"/>
  <c r="CH7" i="26" s="1"/>
  <c r="CG12" i="16"/>
  <c r="CH7" i="8" s="1"/>
  <c r="CH9" i="16"/>
  <c r="CI7" i="21" s="1"/>
  <c r="CH15" i="16"/>
  <c r="CI7" i="24" s="1"/>
  <c r="CH8" i="16"/>
  <c r="CI7" i="1" s="1"/>
  <c r="CH14" i="16"/>
  <c r="CI7" i="9" s="1"/>
  <c r="CH13" i="16"/>
  <c r="CI7" i="23" s="1"/>
  <c r="CH19" i="16"/>
  <c r="CI7" i="26" s="1"/>
  <c r="CH12" i="16"/>
  <c r="CI7" i="8" s="1"/>
  <c r="CH18" i="16"/>
  <c r="CI7" i="12" s="1"/>
  <c r="CH11" i="16"/>
  <c r="CI7" i="22" s="1"/>
  <c r="CH17" i="16"/>
  <c r="CI7" i="25" s="1"/>
  <c r="CH10" i="16"/>
  <c r="CI7" i="2" s="1"/>
  <c r="CH16" i="16"/>
  <c r="CI7" i="11" s="1"/>
  <c r="CI10" i="16"/>
  <c r="CJ7" i="2" s="1"/>
  <c r="CI16" i="16"/>
  <c r="CJ7" i="11" s="1"/>
  <c r="CI9" i="16"/>
  <c r="CJ7" i="21" s="1"/>
  <c r="CI15" i="16"/>
  <c r="CJ7" i="24" s="1"/>
  <c r="CI14" i="16"/>
  <c r="CJ7" i="9" s="1"/>
  <c r="CI13" i="16"/>
  <c r="CJ7" i="23" s="1"/>
  <c r="CI19" i="16"/>
  <c r="CJ7" i="26" s="1"/>
  <c r="CI12" i="16"/>
  <c r="CJ7" i="8" s="1"/>
  <c r="CI18" i="16"/>
  <c r="CJ7" i="12" s="1"/>
  <c r="CI8" i="16"/>
  <c r="CJ7" i="1" s="1"/>
  <c r="CI11" i="16"/>
  <c r="CJ7" i="22" s="1"/>
  <c r="CI17" i="16"/>
  <c r="CJ7" i="25" s="1"/>
  <c r="CJ9" i="16"/>
  <c r="CK7" i="21" s="1"/>
  <c r="CJ15" i="16"/>
  <c r="CK7" i="24" s="1"/>
  <c r="CJ8" i="16"/>
  <c r="CK7" i="1" s="1"/>
  <c r="CJ14" i="16"/>
  <c r="CK7" i="9" s="1"/>
  <c r="CJ13" i="16"/>
  <c r="CK7" i="23" s="1"/>
  <c r="CJ19" i="16"/>
  <c r="CK7" i="26" s="1"/>
  <c r="CJ12" i="16"/>
  <c r="CK7" i="8" s="1"/>
  <c r="CJ18" i="16"/>
  <c r="CK7" i="12" s="1"/>
  <c r="CJ11" i="16"/>
  <c r="CK7" i="22" s="1"/>
  <c r="CJ17" i="16"/>
  <c r="CK7" i="25" s="1"/>
  <c r="CJ10" i="16"/>
  <c r="CK7" i="2" s="1"/>
  <c r="CJ16" i="16"/>
  <c r="CK7" i="11" s="1"/>
  <c r="CK17" i="16"/>
  <c r="CL7" i="25" s="1"/>
  <c r="CK10" i="16"/>
  <c r="CL7" i="2" s="1"/>
  <c r="CK16" i="16"/>
  <c r="CL7" i="11" s="1"/>
  <c r="CK9" i="16"/>
  <c r="CL7" i="21" s="1"/>
  <c r="CK15" i="16"/>
  <c r="CL7" i="24" s="1"/>
  <c r="CK8" i="16"/>
  <c r="CL7" i="1" s="1"/>
  <c r="CK14" i="16"/>
  <c r="CL7" i="9" s="1"/>
  <c r="CK13" i="16"/>
  <c r="CL7" i="23" s="1"/>
  <c r="CK19" i="16"/>
  <c r="CL7" i="26" s="1"/>
  <c r="CK12" i="16"/>
  <c r="CL7" i="8" s="1"/>
  <c r="CK18" i="16"/>
  <c r="CL7" i="12" s="1"/>
  <c r="CK11" i="16"/>
  <c r="CL7" i="22" s="1"/>
  <c r="CL9" i="16"/>
  <c r="CM7" i="21" s="1"/>
  <c r="CL15" i="16"/>
  <c r="CM7" i="24" s="1"/>
  <c r="CL8" i="16"/>
  <c r="CM7" i="1" s="1"/>
  <c r="CL14" i="16"/>
  <c r="CM7" i="9" s="1"/>
  <c r="CL13" i="16"/>
  <c r="CM7" i="23" s="1"/>
  <c r="CL19" i="16"/>
  <c r="CM7" i="26" s="1"/>
  <c r="CL12" i="16"/>
  <c r="CM7" i="8" s="1"/>
  <c r="CL18" i="16"/>
  <c r="CM7" i="12" s="1"/>
  <c r="CL11" i="16"/>
  <c r="CM7" i="22" s="1"/>
  <c r="CL17" i="16"/>
  <c r="CM7" i="25" s="1"/>
  <c r="CL10" i="16"/>
  <c r="CM7" i="2" s="1"/>
  <c r="CL16" i="16"/>
  <c r="CM7" i="11" s="1"/>
  <c r="CM13" i="16"/>
  <c r="CN7" i="23" s="1"/>
  <c r="CM19" i="16"/>
  <c r="CN7" i="26" s="1"/>
  <c r="CM12" i="16"/>
  <c r="CN7" i="8" s="1"/>
  <c r="CM18" i="16"/>
  <c r="CN7" i="12" s="1"/>
  <c r="CM11" i="16"/>
  <c r="CN7" i="22" s="1"/>
  <c r="CM17" i="16"/>
  <c r="CN7" i="25" s="1"/>
  <c r="CM10" i="16"/>
  <c r="CN7" i="2" s="1"/>
  <c r="CM16" i="16"/>
  <c r="CN7" i="11" s="1"/>
  <c r="CM9" i="16"/>
  <c r="CN7" i="21" s="1"/>
  <c r="CM15" i="16"/>
  <c r="CN7" i="24" s="1"/>
  <c r="CM8" i="16"/>
  <c r="CN7" i="1" s="1"/>
  <c r="CM14" i="16"/>
  <c r="CN7" i="9" s="1"/>
  <c r="CN16" i="16"/>
  <c r="CO7" i="11" s="1"/>
  <c r="CN9" i="16"/>
  <c r="CO7" i="21" s="1"/>
  <c r="CN15" i="16"/>
  <c r="CO7" i="24" s="1"/>
  <c r="CN8" i="16"/>
  <c r="CO7" i="1" s="1"/>
  <c r="CN17" i="16"/>
  <c r="CO7" i="25" s="1"/>
  <c r="CN14" i="16"/>
  <c r="CO7" i="9" s="1"/>
  <c r="CN13" i="16"/>
  <c r="CO7" i="23" s="1"/>
  <c r="CN19" i="16"/>
  <c r="CO7" i="26" s="1"/>
  <c r="CN12" i="16"/>
  <c r="CO7" i="8" s="1"/>
  <c r="CN18" i="16"/>
  <c r="CO7" i="12" s="1"/>
  <c r="CN11" i="16"/>
  <c r="CO7" i="22" s="1"/>
  <c r="CN10" i="16"/>
  <c r="CO7" i="2" s="1"/>
  <c r="BN85" i="26"/>
  <c r="BM86" i="26"/>
  <c r="BM87" i="26" s="1"/>
  <c r="CO19" i="16"/>
  <c r="CP7" i="26" s="1"/>
  <c r="BH36" i="24"/>
  <c r="BH42" i="24" s="1"/>
  <c r="BI28" i="24"/>
  <c r="CP25" i="23"/>
  <c r="CP35" i="23"/>
  <c r="CP10" i="23"/>
  <c r="CP12" i="23" s="1"/>
  <c r="BY13" i="26"/>
  <c r="BY14" i="26" s="1"/>
  <c r="BY17" i="26" s="1"/>
  <c r="BY19" i="26" s="1"/>
  <c r="BO36" i="23"/>
  <c r="BO42" i="23" s="1"/>
  <c r="BO85" i="23" s="1"/>
  <c r="BP28" i="23"/>
  <c r="CO14" i="16"/>
  <c r="CP7" i="9" s="1"/>
  <c r="BS36" i="25"/>
  <c r="BS42" i="25" s="1"/>
  <c r="BT28" i="25"/>
  <c r="BN85" i="12"/>
  <c r="BM86" i="12"/>
  <c r="BM87" i="12" s="1"/>
  <c r="CO8" i="16"/>
  <c r="CP7" i="1" s="1"/>
  <c r="BP36" i="22"/>
  <c r="BP42" i="22" s="1"/>
  <c r="BP85" i="22" s="1"/>
  <c r="BP86" i="22" s="1"/>
  <c r="BP87" i="22" s="1"/>
  <c r="BQ28" i="22"/>
  <c r="BO36" i="26"/>
  <c r="BO42" i="26" s="1"/>
  <c r="BO85" i="26" s="1"/>
  <c r="BP28" i="26"/>
  <c r="CO15" i="16"/>
  <c r="CP7" i="24" s="1"/>
  <c r="BO30" i="24"/>
  <c r="BQ18" i="22"/>
  <c r="BN36" i="21"/>
  <c r="BN42" i="21" s="1"/>
  <c r="BN84" i="21" s="1"/>
  <c r="BO28" i="21"/>
  <c r="CO9" i="16"/>
  <c r="CP7" i="21" s="1"/>
  <c r="BQ19" i="22"/>
  <c r="BO36" i="2"/>
  <c r="BO42" i="2" s="1"/>
  <c r="BP28" i="2"/>
  <c r="CO16" i="16"/>
  <c r="CP7" i="11" s="1"/>
  <c r="BW41" i="24"/>
  <c r="BX41" i="24" s="1"/>
  <c r="BV83" i="24"/>
  <c r="BO19" i="24"/>
  <c r="BS28" i="11"/>
  <c r="BR36" i="11"/>
  <c r="BR42" i="11" s="1"/>
  <c r="BN85" i="2"/>
  <c r="BN86" i="2" s="1"/>
  <c r="BN87" i="2" s="1"/>
  <c r="CO10" i="16"/>
  <c r="CP7" i="2" s="1"/>
  <c r="BQ84" i="24"/>
  <c r="BR83" i="24"/>
  <c r="BS83" i="24" s="1"/>
  <c r="BT83" i="24" s="1"/>
  <c r="BU83" i="24" s="1"/>
  <c r="BO36" i="12"/>
  <c r="BO42" i="12" s="1"/>
  <c r="BP28" i="12"/>
  <c r="BQ85" i="11"/>
  <c r="CO17" i="16"/>
  <c r="CP7" i="25" s="1"/>
  <c r="BY83" i="22"/>
  <c r="BZ83" i="22" s="1"/>
  <c r="BX84" i="22"/>
  <c r="CO11" i="16"/>
  <c r="CP7" i="22" s="1"/>
  <c r="BR85" i="25"/>
  <c r="BS85" i="25" s="1"/>
  <c r="BT85" i="25" s="1"/>
  <c r="BQ86" i="25"/>
  <c r="BQ87" i="25" s="1"/>
  <c r="BZ19" i="9"/>
  <c r="CA19" i="9" s="1"/>
  <c r="DO82" i="26"/>
  <c r="DO82" i="24"/>
  <c r="DO82" i="9"/>
  <c r="CQ4" i="22"/>
  <c r="CQ4" i="26"/>
  <c r="CQ4" i="12"/>
  <c r="CQ4" i="25"/>
  <c r="CQ4" i="11"/>
  <c r="CQ4" i="24"/>
  <c r="CQ4" i="9"/>
  <c r="CQ4" i="23"/>
  <c r="CQ4" i="8"/>
  <c r="CQ4" i="2"/>
  <c r="CQ4" i="1"/>
  <c r="CQ4" i="21"/>
  <c r="CQ4" i="16"/>
  <c r="DT29" i="25"/>
  <c r="DU51" i="25"/>
  <c r="DT57" i="25"/>
  <c r="DT58" i="25" s="1"/>
  <c r="DT31" i="25" s="1"/>
  <c r="EI51" i="24"/>
  <c r="DR52" i="24"/>
  <c r="DQ57" i="24"/>
  <c r="DQ58" i="24" s="1"/>
  <c r="DR52" i="12"/>
  <c r="DQ57" i="12"/>
  <c r="DQ58" i="12" s="1"/>
  <c r="DT29" i="22"/>
  <c r="DU51" i="22"/>
  <c r="DT57" i="22"/>
  <c r="DT58" i="22" s="1"/>
  <c r="DT31" i="22" s="1"/>
  <c r="DQ57" i="26"/>
  <c r="DQ58" i="26" s="1"/>
  <c r="DR51" i="26"/>
  <c r="DU52" i="8"/>
  <c r="DT57" i="8"/>
  <c r="DT58" i="8" s="1"/>
  <c r="DT31" i="8" s="1"/>
  <c r="DT29" i="11"/>
  <c r="DT57" i="11"/>
  <c r="DT58" i="11" s="1"/>
  <c r="DT31" i="11" s="1"/>
  <c r="DU51" i="11"/>
  <c r="DV29" i="21"/>
  <c r="DV57" i="21"/>
  <c r="DV58" i="21" s="1"/>
  <c r="DV31" i="21" s="1"/>
  <c r="DW51" i="21"/>
  <c r="DV51" i="12"/>
  <c r="EG51" i="8"/>
  <c r="DT51" i="1"/>
  <c r="DS57" i="1"/>
  <c r="DS58" i="1" s="1"/>
  <c r="DT51" i="23"/>
  <c r="DS57" i="23"/>
  <c r="DS58" i="23" s="1"/>
  <c r="DR51" i="9"/>
  <c r="DQ57" i="9"/>
  <c r="DQ58" i="9" s="1"/>
  <c r="DT80" i="12"/>
  <c r="DU80" i="12" s="1"/>
  <c r="DT81" i="12"/>
  <c r="DU81" i="12" s="1"/>
  <c r="DT82" i="12"/>
  <c r="DR57" i="2"/>
  <c r="DR58" i="2" s="1"/>
  <c r="DS51" i="2"/>
  <c r="L26" i="18"/>
  <c r="CD86" i="26"/>
  <c r="CD87" i="26" s="1"/>
  <c r="DA86" i="24"/>
  <c r="DA87" i="24" s="1"/>
  <c r="FR60" i="1" l="1"/>
  <c r="FS59" i="1"/>
  <c r="FS60" i="1" s="1"/>
  <c r="CE30" i="2"/>
  <c r="CF13" i="2" s="1"/>
  <c r="CF14" i="2" s="1"/>
  <c r="CF17" i="2" s="1"/>
  <c r="BY18" i="26"/>
  <c r="BY30" i="26"/>
  <c r="CB19" i="9"/>
  <c r="CC19" i="9" s="1"/>
  <c r="CD19" i="9" s="1"/>
  <c r="CE19" i="9" s="1"/>
  <c r="BR19" i="22"/>
  <c r="BR18" i="22"/>
  <c r="BO85" i="12"/>
  <c r="BQ85" i="8"/>
  <c r="CF13" i="9"/>
  <c r="CF14" i="9" s="1"/>
  <c r="CF17" i="9" s="1"/>
  <c r="CF30" i="9" s="1"/>
  <c r="BQ28" i="2"/>
  <c r="BP36" i="2"/>
  <c r="BP42" i="2" s="1"/>
  <c r="I19" i="18"/>
  <c r="I20" i="18" s="1"/>
  <c r="CO25" i="22"/>
  <c r="CO10" i="22"/>
  <c r="CO12" i="22" s="1"/>
  <c r="CN25" i="1"/>
  <c r="CN10" i="1"/>
  <c r="CN12" i="1" s="1"/>
  <c r="CM25" i="2"/>
  <c r="CM10" i="2"/>
  <c r="CM12" i="2" s="1"/>
  <c r="CL25" i="12"/>
  <c r="CL10" i="12"/>
  <c r="CL12" i="12" s="1"/>
  <c r="CK25" i="2"/>
  <c r="CK35" i="2"/>
  <c r="CK39" i="2" s="1"/>
  <c r="CL39" i="2" s="1"/>
  <c r="CM39" i="2" s="1"/>
  <c r="CN39" i="2" s="1"/>
  <c r="CO39" i="2" s="1"/>
  <c r="CK10" i="2"/>
  <c r="CK12" i="2" s="1"/>
  <c r="CJ25" i="22"/>
  <c r="CJ10" i="22"/>
  <c r="CJ12" i="22" s="1"/>
  <c r="CI25" i="2"/>
  <c r="CI10" i="2"/>
  <c r="CI12" i="2" s="1"/>
  <c r="CH25" i="26"/>
  <c r="CH10" i="26"/>
  <c r="CH12" i="26" s="1"/>
  <c r="CG25" i="12"/>
  <c r="CG10" i="12"/>
  <c r="CG12" i="12" s="1"/>
  <c r="CG14" i="12" s="1"/>
  <c r="CG17" i="12" s="1"/>
  <c r="BR85" i="9"/>
  <c r="BS85" i="9" s="1"/>
  <c r="BT85" i="9" s="1"/>
  <c r="BU85" i="9" s="1"/>
  <c r="BQ86" i="9"/>
  <c r="BQ87" i="9" s="1"/>
  <c r="BZ13" i="26"/>
  <c r="BZ14" i="26" s="1"/>
  <c r="BZ17" i="26" s="1"/>
  <c r="BZ19" i="26" s="1"/>
  <c r="CO25" i="12"/>
  <c r="CO10" i="12"/>
  <c r="CO12" i="12" s="1"/>
  <c r="CN25" i="24"/>
  <c r="CN10" i="24"/>
  <c r="CN12" i="24" s="1"/>
  <c r="CM25" i="25"/>
  <c r="CM10" i="25"/>
  <c r="CM12" i="25" s="1"/>
  <c r="CL25" i="8"/>
  <c r="CL10" i="8"/>
  <c r="CL12" i="8" s="1"/>
  <c r="CK25" i="25"/>
  <c r="CK35" i="25"/>
  <c r="CK39" i="25" s="1"/>
  <c r="CL39" i="25" s="1"/>
  <c r="CM39" i="25" s="1"/>
  <c r="CN39" i="25" s="1"/>
  <c r="CO39" i="25" s="1"/>
  <c r="CK10" i="25"/>
  <c r="CK12" i="25" s="1"/>
  <c r="CJ25" i="1"/>
  <c r="CJ10" i="1"/>
  <c r="CJ12" i="1" s="1"/>
  <c r="CI25" i="25"/>
  <c r="CI10" i="25"/>
  <c r="CI12" i="25" s="1"/>
  <c r="CH25" i="23"/>
  <c r="CH10" i="23"/>
  <c r="CH12" i="23" s="1"/>
  <c r="CG25" i="8"/>
  <c r="CG10" i="8"/>
  <c r="CG12" i="8" s="1"/>
  <c r="CG14" i="8" s="1"/>
  <c r="CG17" i="8" s="1"/>
  <c r="BS36" i="1"/>
  <c r="BS42" i="1" s="1"/>
  <c r="BT28" i="1"/>
  <c r="CO25" i="2"/>
  <c r="CO10" i="2"/>
  <c r="CO12" i="2" s="1"/>
  <c r="CP35" i="2"/>
  <c r="CP25" i="2"/>
  <c r="CP10" i="2"/>
  <c r="CP12" i="2" s="1"/>
  <c r="CP35" i="1"/>
  <c r="CP10" i="1"/>
  <c r="CP12" i="1" s="1"/>
  <c r="CO25" i="8"/>
  <c r="CO10" i="8"/>
  <c r="CO12" i="8" s="1"/>
  <c r="CN25" i="21"/>
  <c r="CN10" i="21"/>
  <c r="CN12" i="21" s="1"/>
  <c r="CM25" i="22"/>
  <c r="CM10" i="22"/>
  <c r="CM12" i="22" s="1"/>
  <c r="CL25" i="26"/>
  <c r="CL10" i="26"/>
  <c r="CL12" i="26" s="1"/>
  <c r="CK25" i="22"/>
  <c r="CK35" i="22"/>
  <c r="CK39" i="22" s="1"/>
  <c r="CL39" i="22" s="1"/>
  <c r="CM39" i="22" s="1"/>
  <c r="CN39" i="22" s="1"/>
  <c r="CO39" i="22" s="1"/>
  <c r="CK10" i="22"/>
  <c r="CK12" i="22" s="1"/>
  <c r="CJ25" i="12"/>
  <c r="CJ10" i="12"/>
  <c r="CJ12" i="12" s="1"/>
  <c r="CI25" i="22"/>
  <c r="CI10" i="22"/>
  <c r="CI12" i="22" s="1"/>
  <c r="CH25" i="9"/>
  <c r="CH10" i="9"/>
  <c r="CH12" i="9" s="1"/>
  <c r="CG25" i="23"/>
  <c r="CG10" i="23"/>
  <c r="CG12" i="23" s="1"/>
  <c r="CG14" i="23" s="1"/>
  <c r="CG17" i="23" s="1"/>
  <c r="BR85" i="1"/>
  <c r="BS85" i="1" s="1"/>
  <c r="BT85" i="1" s="1"/>
  <c r="BQ86" i="1"/>
  <c r="BQ87" i="1" s="1"/>
  <c r="CP25" i="22"/>
  <c r="CP35" i="22"/>
  <c r="CP10" i="22"/>
  <c r="CP12" i="22" s="1"/>
  <c r="BO85" i="2"/>
  <c r="CP25" i="21"/>
  <c r="CP10" i="21"/>
  <c r="CP12" i="21" s="1"/>
  <c r="CP35" i="21"/>
  <c r="CO25" i="26"/>
  <c r="CO10" i="26"/>
  <c r="CO12" i="26" s="1"/>
  <c r="CN25" i="11"/>
  <c r="CN10" i="11"/>
  <c r="CN12" i="11" s="1"/>
  <c r="CM25" i="12"/>
  <c r="CM10" i="12"/>
  <c r="CM12" i="12" s="1"/>
  <c r="CL25" i="23"/>
  <c r="CL10" i="23"/>
  <c r="CL12" i="23" s="1"/>
  <c r="CK25" i="12"/>
  <c r="CK35" i="12"/>
  <c r="CK39" i="12" s="1"/>
  <c r="CL39" i="12" s="1"/>
  <c r="CM39" i="12" s="1"/>
  <c r="CN39" i="12" s="1"/>
  <c r="CO39" i="12" s="1"/>
  <c r="CK10" i="12"/>
  <c r="CK12" i="12" s="1"/>
  <c r="CJ25" i="8"/>
  <c r="CJ10" i="8"/>
  <c r="CJ12" i="8" s="1"/>
  <c r="CI25" i="12"/>
  <c r="CI10" i="12"/>
  <c r="CI12" i="12" s="1"/>
  <c r="CH25" i="1"/>
  <c r="CH10" i="1"/>
  <c r="CH12" i="1" s="1"/>
  <c r="CG25" i="9"/>
  <c r="CG10" i="9"/>
  <c r="CG12" i="9" s="1"/>
  <c r="BR36" i="8"/>
  <c r="BR42" i="8" s="1"/>
  <c r="BS28" i="8"/>
  <c r="BS13" i="22"/>
  <c r="BS14" i="22" s="1"/>
  <c r="BS17" i="22" s="1"/>
  <c r="BS19" i="22" s="1"/>
  <c r="BO36" i="21"/>
  <c r="BO42" i="21" s="1"/>
  <c r="BP28" i="21"/>
  <c r="CO25" i="23"/>
  <c r="CO10" i="23"/>
  <c r="CO12" i="23" s="1"/>
  <c r="CN25" i="2"/>
  <c r="CN10" i="2"/>
  <c r="CN12" i="2" s="1"/>
  <c r="CM25" i="8"/>
  <c r="CM10" i="8"/>
  <c r="CM12" i="8" s="1"/>
  <c r="CL25" i="9"/>
  <c r="CL10" i="9"/>
  <c r="CL12" i="9" s="1"/>
  <c r="CK35" i="8"/>
  <c r="CK39" i="8" s="1"/>
  <c r="CL39" i="8" s="1"/>
  <c r="CM39" i="8" s="1"/>
  <c r="CN39" i="8" s="1"/>
  <c r="CO39" i="8" s="1"/>
  <c r="CP39" i="8" s="1"/>
  <c r="CQ39" i="8" s="1"/>
  <c r="CR39" i="8" s="1"/>
  <c r="CS39" i="8" s="1"/>
  <c r="CT39" i="8" s="1"/>
  <c r="CU39" i="8" s="1"/>
  <c r="CV39" i="8" s="1"/>
  <c r="CW39" i="8" s="1"/>
  <c r="CX39" i="8" s="1"/>
  <c r="CK25" i="8"/>
  <c r="CK10" i="8"/>
  <c r="CK12" i="8" s="1"/>
  <c r="CJ25" i="26"/>
  <c r="CJ10" i="26"/>
  <c r="CJ12" i="26" s="1"/>
  <c r="CI25" i="8"/>
  <c r="CI10" i="8"/>
  <c r="CI12" i="8" s="1"/>
  <c r="CH25" i="24"/>
  <c r="CH10" i="24"/>
  <c r="CH12" i="24" s="1"/>
  <c r="CG25" i="24"/>
  <c r="CG26" i="24" s="1"/>
  <c r="CG10" i="24"/>
  <c r="CG12" i="24" s="1"/>
  <c r="CM25" i="26"/>
  <c r="CM10" i="26"/>
  <c r="CM12" i="26" s="1"/>
  <c r="CL25" i="1"/>
  <c r="CL10" i="1"/>
  <c r="CL12" i="1" s="1"/>
  <c r="CK25" i="26"/>
  <c r="CK35" i="26"/>
  <c r="CK39" i="26" s="1"/>
  <c r="CL39" i="26" s="1"/>
  <c r="CM39" i="26" s="1"/>
  <c r="CN39" i="26" s="1"/>
  <c r="CO39" i="26" s="1"/>
  <c r="CK10" i="26"/>
  <c r="CK12" i="26" s="1"/>
  <c r="CJ25" i="23"/>
  <c r="CJ10" i="23"/>
  <c r="CJ12" i="23" s="1"/>
  <c r="CI25" i="26"/>
  <c r="CI10" i="26"/>
  <c r="CI12" i="26" s="1"/>
  <c r="CH25" i="21"/>
  <c r="CH10" i="21"/>
  <c r="CH12" i="21" s="1"/>
  <c r="CG25" i="21"/>
  <c r="CG10" i="21"/>
  <c r="CG12" i="21" s="1"/>
  <c r="CG14" i="21" s="1"/>
  <c r="CG17" i="21" s="1"/>
  <c r="BT28" i="9"/>
  <c r="BS36" i="9"/>
  <c r="BS42" i="9" s="1"/>
  <c r="BN85" i="21"/>
  <c r="BN86" i="21" s="1"/>
  <c r="BO84" i="21"/>
  <c r="CO25" i="9"/>
  <c r="CO10" i="9"/>
  <c r="CO12" i="9" s="1"/>
  <c r="CP25" i="25"/>
  <c r="CP35" i="25"/>
  <c r="CP10" i="25"/>
  <c r="CP12" i="25" s="1"/>
  <c r="BS36" i="11"/>
  <c r="BS42" i="11" s="1"/>
  <c r="BT28" i="11"/>
  <c r="BT36" i="25"/>
  <c r="BT42" i="25" s="1"/>
  <c r="BU28" i="25"/>
  <c r="BH85" i="24"/>
  <c r="CO25" i="25"/>
  <c r="CO10" i="25"/>
  <c r="CO12" i="25" s="1"/>
  <c r="CN25" i="22"/>
  <c r="CN10" i="22"/>
  <c r="CN12" i="22" s="1"/>
  <c r="CM25" i="23"/>
  <c r="CM10" i="23"/>
  <c r="CM12" i="23" s="1"/>
  <c r="CL25" i="24"/>
  <c r="CL10" i="24"/>
  <c r="CL12" i="24" s="1"/>
  <c r="CK25" i="23"/>
  <c r="CK35" i="23"/>
  <c r="CK39" i="23" s="1"/>
  <c r="CL39" i="23" s="1"/>
  <c r="CM39" i="23" s="1"/>
  <c r="CN39" i="23" s="1"/>
  <c r="CO39" i="23" s="1"/>
  <c r="CP39" i="23" s="1"/>
  <c r="CQ39" i="23" s="1"/>
  <c r="CR39" i="23" s="1"/>
  <c r="CS39" i="23" s="1"/>
  <c r="CT39" i="23" s="1"/>
  <c r="CU39" i="23" s="1"/>
  <c r="CV39" i="23" s="1"/>
  <c r="CW39" i="23" s="1"/>
  <c r="CX39" i="23" s="1"/>
  <c r="CK10" i="23"/>
  <c r="CK12" i="23" s="1"/>
  <c r="CJ25" i="9"/>
  <c r="CJ10" i="9"/>
  <c r="CJ12" i="9" s="1"/>
  <c r="CI25" i="23"/>
  <c r="CI10" i="23"/>
  <c r="CI12" i="23" s="1"/>
  <c r="CH25" i="11"/>
  <c r="CH10" i="11"/>
  <c r="CH12" i="11" s="1"/>
  <c r="CG25" i="1"/>
  <c r="CG10" i="1"/>
  <c r="CG12" i="1" s="1"/>
  <c r="CG14" i="1" s="1"/>
  <c r="CG17" i="1" s="1"/>
  <c r="CN25" i="25"/>
  <c r="CN10" i="25"/>
  <c r="CN12" i="25" s="1"/>
  <c r="BP13" i="24"/>
  <c r="BP14" i="24" s="1"/>
  <c r="BP17" i="24" s="1"/>
  <c r="BP18" i="24" s="1"/>
  <c r="CO25" i="1"/>
  <c r="CO10" i="1"/>
  <c r="CO12" i="1" s="1"/>
  <c r="CN25" i="12"/>
  <c r="CN10" i="12"/>
  <c r="CN12" i="12" s="1"/>
  <c r="CM25" i="9"/>
  <c r="CM10" i="9"/>
  <c r="CM12" i="9" s="1"/>
  <c r="CL25" i="21"/>
  <c r="CL10" i="21"/>
  <c r="CL12" i="21" s="1"/>
  <c r="CK25" i="9"/>
  <c r="CK35" i="9"/>
  <c r="CK39" i="9" s="1"/>
  <c r="CL39" i="9" s="1"/>
  <c r="CM39" i="9" s="1"/>
  <c r="CN39" i="9" s="1"/>
  <c r="CO39" i="9" s="1"/>
  <c r="CK10" i="9"/>
  <c r="CK12" i="9" s="1"/>
  <c r="CJ25" i="24"/>
  <c r="CJ10" i="24"/>
  <c r="CJ12" i="24" s="1"/>
  <c r="CI25" i="9"/>
  <c r="CI10" i="9"/>
  <c r="CI12" i="9" s="1"/>
  <c r="CH25" i="2"/>
  <c r="CH10" i="2"/>
  <c r="CH12" i="2" s="1"/>
  <c r="CG25" i="11"/>
  <c r="CG10" i="11"/>
  <c r="CG12" i="11" s="1"/>
  <c r="CG14" i="11" s="1"/>
  <c r="CG17" i="11" s="1"/>
  <c r="CP25" i="12"/>
  <c r="CP35" i="12"/>
  <c r="CP10" i="12"/>
  <c r="CP12" i="12" s="1"/>
  <c r="BJ28" i="24"/>
  <c r="BI36" i="24"/>
  <c r="BI42" i="24" s="1"/>
  <c r="BV84" i="24"/>
  <c r="BW83" i="24"/>
  <c r="CP25" i="24"/>
  <c r="CP35" i="24"/>
  <c r="CP10" i="24"/>
  <c r="CP12" i="24" s="1"/>
  <c r="CP25" i="9"/>
  <c r="CP35" i="9"/>
  <c r="CP10" i="9"/>
  <c r="CP12" i="9" s="1"/>
  <c r="CP25" i="26"/>
  <c r="CP35" i="26"/>
  <c r="CP10" i="26"/>
  <c r="CP12" i="26" s="1"/>
  <c r="CO25" i="24"/>
  <c r="CO10" i="24"/>
  <c r="CO12" i="24" s="1"/>
  <c r="CN25" i="8"/>
  <c r="CN10" i="8"/>
  <c r="CN12" i="8" s="1"/>
  <c r="CM25" i="1"/>
  <c r="CM10" i="1"/>
  <c r="CM12" i="1" s="1"/>
  <c r="CL25" i="11"/>
  <c r="CL10" i="11"/>
  <c r="CL12" i="11" s="1"/>
  <c r="CK25" i="1"/>
  <c r="CK35" i="1"/>
  <c r="CK39" i="1" s="1"/>
  <c r="CL39" i="1" s="1"/>
  <c r="CM39" i="1" s="1"/>
  <c r="CN39" i="1" s="1"/>
  <c r="CO39" i="1" s="1"/>
  <c r="CP39" i="1" s="1"/>
  <c r="CQ39" i="1" s="1"/>
  <c r="CR39" i="1" s="1"/>
  <c r="CS39" i="1" s="1"/>
  <c r="CK10" i="1"/>
  <c r="CK12" i="1" s="1"/>
  <c r="CJ25" i="21"/>
  <c r="CJ10" i="21"/>
  <c r="CJ12" i="21" s="1"/>
  <c r="CI25" i="1"/>
  <c r="CI10" i="1"/>
  <c r="CI12" i="1" s="1"/>
  <c r="CH25" i="25"/>
  <c r="CH10" i="25"/>
  <c r="CH12" i="25" s="1"/>
  <c r="CG25" i="2"/>
  <c r="CG10" i="2"/>
  <c r="CG12" i="2" s="1"/>
  <c r="CD41" i="22"/>
  <c r="CE41" i="22" s="1"/>
  <c r="CC83" i="22"/>
  <c r="BR85" i="11"/>
  <c r="BS85" i="11" s="1"/>
  <c r="BT85" i="11" s="1"/>
  <c r="BU85" i="11" s="1"/>
  <c r="BQ86" i="11"/>
  <c r="BQ87" i="11" s="1"/>
  <c r="BY41" i="24"/>
  <c r="BZ41" i="24" s="1"/>
  <c r="CA41" i="24" s="1"/>
  <c r="BX83" i="24"/>
  <c r="BP36" i="26"/>
  <c r="BP42" i="26" s="1"/>
  <c r="BQ28" i="26"/>
  <c r="BP36" i="23"/>
  <c r="BP42" i="23" s="1"/>
  <c r="BP85" i="23" s="1"/>
  <c r="BP86" i="23" s="1"/>
  <c r="BP87" i="23" s="1"/>
  <c r="BQ28" i="23"/>
  <c r="CO25" i="21"/>
  <c r="CO10" i="21"/>
  <c r="CO12" i="21" s="1"/>
  <c r="CN25" i="26"/>
  <c r="CN10" i="26"/>
  <c r="CN12" i="26" s="1"/>
  <c r="CM25" i="24"/>
  <c r="CM10" i="24"/>
  <c r="CM12" i="24" s="1"/>
  <c r="CL25" i="2"/>
  <c r="CL10" i="2"/>
  <c r="CL12" i="2" s="1"/>
  <c r="CK25" i="24"/>
  <c r="CK35" i="24"/>
  <c r="CK39" i="24" s="1"/>
  <c r="CL39" i="24" s="1"/>
  <c r="CM39" i="24" s="1"/>
  <c r="CN39" i="24" s="1"/>
  <c r="CO39" i="24" s="1"/>
  <c r="CK10" i="24"/>
  <c r="CK12" i="24" s="1"/>
  <c r="CJ25" i="11"/>
  <c r="CJ10" i="11"/>
  <c r="CJ12" i="11" s="1"/>
  <c r="CI25" i="24"/>
  <c r="CI10" i="24"/>
  <c r="CI12" i="24" s="1"/>
  <c r="CH25" i="22"/>
  <c r="CH10" i="22"/>
  <c r="CH12" i="22" s="1"/>
  <c r="CG25" i="26"/>
  <c r="CG10" i="26"/>
  <c r="CG12" i="26" s="1"/>
  <c r="CB83" i="22"/>
  <c r="CA84" i="22"/>
  <c r="BP36" i="12"/>
  <c r="BP42" i="12" s="1"/>
  <c r="BQ28" i="12"/>
  <c r="CP25" i="11"/>
  <c r="CP10" i="11"/>
  <c r="CP12" i="11" s="1"/>
  <c r="CP35" i="11"/>
  <c r="BO86" i="26"/>
  <c r="BO87" i="26" s="1"/>
  <c r="BP85" i="26"/>
  <c r="CO25" i="11"/>
  <c r="CO10" i="11"/>
  <c r="CO12" i="11" s="1"/>
  <c r="CN25" i="23"/>
  <c r="CN10" i="23"/>
  <c r="CN12" i="23" s="1"/>
  <c r="CM25" i="21"/>
  <c r="CM10" i="21"/>
  <c r="CM12" i="21" s="1"/>
  <c r="CL25" i="25"/>
  <c r="CL10" i="25"/>
  <c r="CL12" i="25" s="1"/>
  <c r="CK25" i="21"/>
  <c r="CK35" i="21"/>
  <c r="CK39" i="21" s="1"/>
  <c r="CL39" i="21" s="1"/>
  <c r="CM39" i="21" s="1"/>
  <c r="CN39" i="21" s="1"/>
  <c r="CO39" i="21" s="1"/>
  <c r="CP39" i="21" s="1"/>
  <c r="CQ39" i="21" s="1"/>
  <c r="CR39" i="21" s="1"/>
  <c r="CS39" i="21" s="1"/>
  <c r="CT39" i="21" s="1"/>
  <c r="CU39" i="21" s="1"/>
  <c r="CV39" i="21" s="1"/>
  <c r="CW39" i="21" s="1"/>
  <c r="CX39" i="21" s="1"/>
  <c r="CK10" i="21"/>
  <c r="CK12" i="21" s="1"/>
  <c r="CJ25" i="2"/>
  <c r="CJ10" i="2"/>
  <c r="CJ12" i="2" s="1"/>
  <c r="CI25" i="21"/>
  <c r="CI10" i="21"/>
  <c r="CI12" i="21" s="1"/>
  <c r="CH25" i="12"/>
  <c r="CH10" i="12"/>
  <c r="CH12" i="12" s="1"/>
  <c r="CG25" i="25"/>
  <c r="CG10" i="25"/>
  <c r="CG12" i="25" s="1"/>
  <c r="CG14" i="25" s="1"/>
  <c r="CG17" i="25" s="1"/>
  <c r="CB18" i="9"/>
  <c r="BQ36" i="22"/>
  <c r="BQ42" i="22" s="1"/>
  <c r="BQ85" i="22" s="1"/>
  <c r="BR28" i="22"/>
  <c r="BR36" i="22" s="1"/>
  <c r="CN25" i="9"/>
  <c r="CN10" i="9"/>
  <c r="CN12" i="9" s="1"/>
  <c r="CM25" i="11"/>
  <c r="CM10" i="11"/>
  <c r="CM12" i="11" s="1"/>
  <c r="CL25" i="22"/>
  <c r="CL10" i="22"/>
  <c r="CL12" i="22" s="1"/>
  <c r="CK25" i="11"/>
  <c r="CK35" i="11"/>
  <c r="CK39" i="11" s="1"/>
  <c r="CL39" i="11" s="1"/>
  <c r="CM39" i="11" s="1"/>
  <c r="CN39" i="11" s="1"/>
  <c r="CO39" i="11" s="1"/>
  <c r="CK10" i="11"/>
  <c r="CK12" i="11" s="1"/>
  <c r="CJ25" i="25"/>
  <c r="CJ10" i="25"/>
  <c r="CJ12" i="25" s="1"/>
  <c r="CI25" i="11"/>
  <c r="CI10" i="11"/>
  <c r="CI12" i="11" s="1"/>
  <c r="CH25" i="8"/>
  <c r="CH10" i="8"/>
  <c r="CH12" i="8" s="1"/>
  <c r="CG25" i="22"/>
  <c r="CG26" i="22" s="1"/>
  <c r="CG10" i="22"/>
  <c r="CG12" i="22" s="1"/>
  <c r="CF19" i="2"/>
  <c r="CR4" i="22"/>
  <c r="CR4" i="26"/>
  <c r="CR4" i="12"/>
  <c r="CR4" i="25"/>
  <c r="CR4" i="11"/>
  <c r="CR4" i="24"/>
  <c r="CR4" i="9"/>
  <c r="CR4" i="23"/>
  <c r="CR4" i="8"/>
  <c r="CR4" i="2"/>
  <c r="CR4" i="21"/>
  <c r="CR4" i="1"/>
  <c r="CR4" i="16"/>
  <c r="DT84" i="12"/>
  <c r="DT29" i="23"/>
  <c r="DT57" i="23"/>
  <c r="DT58" i="23" s="1"/>
  <c r="DT31" i="23" s="1"/>
  <c r="DU51" i="23"/>
  <c r="DT81" i="11"/>
  <c r="DU81" i="11" s="1"/>
  <c r="DT80" i="11"/>
  <c r="DU80" i="11" s="1"/>
  <c r="DT82" i="11"/>
  <c r="DT84" i="11"/>
  <c r="DU57" i="22"/>
  <c r="DU58" i="22" s="1"/>
  <c r="DV51" i="22"/>
  <c r="EJ51" i="24"/>
  <c r="DV80" i="21"/>
  <c r="DW80" i="21" s="1"/>
  <c r="DX80" i="21" s="1"/>
  <c r="DY80" i="21" s="1"/>
  <c r="DV79" i="21"/>
  <c r="DW79" i="21" s="1"/>
  <c r="DX79" i="21" s="1"/>
  <c r="DY79" i="21" s="1"/>
  <c r="DV81" i="21"/>
  <c r="DV83" i="21"/>
  <c r="DT81" i="22"/>
  <c r="DU81" i="22" s="1"/>
  <c r="DT80" i="22"/>
  <c r="DU80" i="22" s="1"/>
  <c r="DT82" i="22"/>
  <c r="DT84" i="22"/>
  <c r="DT51" i="2"/>
  <c r="DS57" i="2"/>
  <c r="DS58" i="2" s="1"/>
  <c r="DR57" i="9"/>
  <c r="DR58" i="9" s="1"/>
  <c r="DS51" i="9"/>
  <c r="DT29" i="1"/>
  <c r="DT57" i="1"/>
  <c r="DT58" i="1" s="1"/>
  <c r="DT31" i="1" s="1"/>
  <c r="DU51" i="1"/>
  <c r="DU57" i="11"/>
  <c r="DU58" i="11" s="1"/>
  <c r="DV51" i="11"/>
  <c r="DV52" i="8"/>
  <c r="DU57" i="8"/>
  <c r="DU58" i="8" s="1"/>
  <c r="DS52" i="24"/>
  <c r="DR57" i="24"/>
  <c r="DR58" i="24" s="1"/>
  <c r="DU57" i="25"/>
  <c r="DU58" i="25" s="1"/>
  <c r="DV51" i="25"/>
  <c r="DV29" i="12"/>
  <c r="DW51" i="12"/>
  <c r="EG29" i="8"/>
  <c r="EH51" i="8"/>
  <c r="DX51" i="21"/>
  <c r="DW57" i="21"/>
  <c r="DW58" i="21" s="1"/>
  <c r="DR57" i="26"/>
  <c r="DR58" i="26" s="1"/>
  <c r="DS51" i="26"/>
  <c r="DS52" i="12"/>
  <c r="DR57" i="12"/>
  <c r="DR58" i="12" s="1"/>
  <c r="DT80" i="25"/>
  <c r="DU80" i="25" s="1"/>
  <c r="DT81" i="25"/>
  <c r="DU81" i="25" s="1"/>
  <c r="DT82" i="25"/>
  <c r="DT84" i="25"/>
  <c r="I26" i="18"/>
  <c r="CF30" i="2"/>
  <c r="CF18" i="2"/>
  <c r="CM86" i="12"/>
  <c r="CM87" i="12" s="1"/>
  <c r="CR86" i="9"/>
  <c r="CR87" i="9" s="1"/>
  <c r="CR86" i="11"/>
  <c r="CR87" i="11" s="1"/>
  <c r="CT86" i="22"/>
  <c r="CT87" i="22" s="1"/>
  <c r="CP39" i="24" l="1"/>
  <c r="CQ39" i="24" s="1"/>
  <c r="CR39" i="24" s="1"/>
  <c r="CS39" i="24" s="1"/>
  <c r="CP39" i="22"/>
  <c r="CQ39" i="22" s="1"/>
  <c r="CR39" i="22" s="1"/>
  <c r="CS39" i="22" s="1"/>
  <c r="BZ18" i="26"/>
  <c r="CF19" i="9"/>
  <c r="BS18" i="22"/>
  <c r="BS30" i="22"/>
  <c r="BT13" i="22" s="1"/>
  <c r="BT14" i="22" s="1"/>
  <c r="BT17" i="22" s="1"/>
  <c r="CH26" i="22"/>
  <c r="CI26" i="22" s="1"/>
  <c r="CJ26" i="22" s="1"/>
  <c r="CK26" i="22" s="1"/>
  <c r="CL26" i="22" s="1"/>
  <c r="CM26" i="22" s="1"/>
  <c r="CN26" i="22" s="1"/>
  <c r="CO26" i="22" s="1"/>
  <c r="CP26" i="22" s="1"/>
  <c r="CQ26" i="22" s="1"/>
  <c r="BR42" i="22"/>
  <c r="CG30" i="11"/>
  <c r="CG18" i="11"/>
  <c r="CG19" i="11"/>
  <c r="CG13" i="9"/>
  <c r="CG14" i="9" s="1"/>
  <c r="CG17" i="9" s="1"/>
  <c r="CG30" i="9" s="1"/>
  <c r="CG26" i="26"/>
  <c r="CH26" i="26" s="1"/>
  <c r="CI26" i="26" s="1"/>
  <c r="CJ26" i="26" s="1"/>
  <c r="CK26" i="26" s="1"/>
  <c r="CL26" i="26" s="1"/>
  <c r="CM26" i="26" s="1"/>
  <c r="CN26" i="26" s="1"/>
  <c r="CO26" i="26" s="1"/>
  <c r="CP26" i="26" s="1"/>
  <c r="CQ26" i="26" s="1"/>
  <c r="CG41" i="26"/>
  <c r="CH41" i="26" s="1"/>
  <c r="CI41" i="26" s="1"/>
  <c r="CJ41" i="26" s="1"/>
  <c r="CP39" i="9"/>
  <c r="CQ39" i="9" s="1"/>
  <c r="CR39" i="9" s="1"/>
  <c r="CS39" i="9" s="1"/>
  <c r="BP19" i="24"/>
  <c r="BH86" i="24"/>
  <c r="BH87" i="24" s="1"/>
  <c r="BI85" i="24"/>
  <c r="CP39" i="26"/>
  <c r="CQ39" i="26" s="1"/>
  <c r="CR39" i="26" s="1"/>
  <c r="CS39" i="26" s="1"/>
  <c r="CT39" i="26" s="1"/>
  <c r="CU39" i="26" s="1"/>
  <c r="CV39" i="26" s="1"/>
  <c r="CW39" i="26" s="1"/>
  <c r="CX39" i="26" s="1"/>
  <c r="CG30" i="23"/>
  <c r="CH13" i="23" s="1"/>
  <c r="CH14" i="23" s="1"/>
  <c r="CH17" i="23" s="1"/>
  <c r="CH30" i="23" s="1"/>
  <c r="CI13" i="23" s="1"/>
  <c r="CI14" i="23" s="1"/>
  <c r="CI17" i="23" s="1"/>
  <c r="CI30" i="23" s="1"/>
  <c r="CJ13" i="23" s="1"/>
  <c r="CJ14" i="23" s="1"/>
  <c r="CJ17" i="23" s="1"/>
  <c r="CJ30" i="23" s="1"/>
  <c r="CK13" i="23" s="1"/>
  <c r="CK14" i="23" s="1"/>
  <c r="CK17" i="23" s="1"/>
  <c r="CG19" i="23"/>
  <c r="CG18" i="23"/>
  <c r="BJ36" i="24"/>
  <c r="BJ42" i="24" s="1"/>
  <c r="BJ85" i="24" s="1"/>
  <c r="BK28" i="24"/>
  <c r="BU36" i="25"/>
  <c r="BU42" i="25" s="1"/>
  <c r="BU85" i="25" s="1"/>
  <c r="BV28" i="25"/>
  <c r="BP36" i="21"/>
  <c r="BP42" i="21" s="1"/>
  <c r="BP84" i="21" s="1"/>
  <c r="BP85" i="21" s="1"/>
  <c r="BP86" i="21" s="1"/>
  <c r="BQ28" i="21"/>
  <c r="CG26" i="23"/>
  <c r="CH26" i="23" s="1"/>
  <c r="CI26" i="23" s="1"/>
  <c r="CJ26" i="23" s="1"/>
  <c r="CK26" i="23" s="1"/>
  <c r="CL26" i="23" s="1"/>
  <c r="CM26" i="23" s="1"/>
  <c r="CN26" i="23" s="1"/>
  <c r="CO26" i="23" s="1"/>
  <c r="CP26" i="23" s="1"/>
  <c r="CQ26" i="23" s="1"/>
  <c r="CG41" i="23"/>
  <c r="CH41" i="23" s="1"/>
  <c r="CI41" i="23" s="1"/>
  <c r="CJ41" i="23" s="1"/>
  <c r="CB41" i="24"/>
  <c r="CC41" i="24" s="1"/>
  <c r="CA83" i="24"/>
  <c r="CC84" i="22"/>
  <c r="CD83" i="22"/>
  <c r="BU28" i="9"/>
  <c r="BT36" i="9"/>
  <c r="BT42" i="9" s="1"/>
  <c r="BZ30" i="26"/>
  <c r="CF41" i="22"/>
  <c r="CG41" i="22" s="1"/>
  <c r="CH41" i="22" s="1"/>
  <c r="CI41" i="22" s="1"/>
  <c r="CJ41" i="22" s="1"/>
  <c r="CE83" i="22"/>
  <c r="CG18" i="21"/>
  <c r="CG19" i="21"/>
  <c r="CG30" i="21"/>
  <c r="CH13" i="21" s="1"/>
  <c r="CH14" i="21" s="1"/>
  <c r="CH17" i="21" s="1"/>
  <c r="CH30" i="21" s="1"/>
  <c r="CI13" i="21" s="1"/>
  <c r="CI14" i="21" s="1"/>
  <c r="CI17" i="21" s="1"/>
  <c r="CI30" i="21" s="1"/>
  <c r="CJ13" i="21" s="1"/>
  <c r="CJ14" i="21" s="1"/>
  <c r="CJ17" i="21" s="1"/>
  <c r="CJ30" i="21" s="1"/>
  <c r="CP39" i="25"/>
  <c r="CQ39" i="25" s="1"/>
  <c r="CR39" i="25" s="1"/>
  <c r="CS39" i="25" s="1"/>
  <c r="CT39" i="25" s="1"/>
  <c r="CU39" i="25" s="1"/>
  <c r="CV39" i="25" s="1"/>
  <c r="CW39" i="25" s="1"/>
  <c r="CX39" i="25" s="1"/>
  <c r="CG26" i="11"/>
  <c r="CH26" i="11" s="1"/>
  <c r="CI26" i="11" s="1"/>
  <c r="CJ26" i="11" s="1"/>
  <c r="CK26" i="11" s="1"/>
  <c r="CL26" i="11" s="1"/>
  <c r="CM26" i="11" s="1"/>
  <c r="CN26" i="11" s="1"/>
  <c r="CO26" i="11" s="1"/>
  <c r="CP26" i="11" s="1"/>
  <c r="CQ26" i="11" s="1"/>
  <c r="CG41" i="11"/>
  <c r="CH41" i="11" s="1"/>
  <c r="CI41" i="11" s="1"/>
  <c r="CJ41" i="11" s="1"/>
  <c r="CG30" i="1"/>
  <c r="CG19" i="1"/>
  <c r="CG18" i="1"/>
  <c r="BT36" i="11"/>
  <c r="BT42" i="11" s="1"/>
  <c r="BU28" i="11"/>
  <c r="CG26" i="21"/>
  <c r="CH26" i="21" s="1"/>
  <c r="CI26" i="21" s="1"/>
  <c r="CJ26" i="21" s="1"/>
  <c r="CK26" i="21" s="1"/>
  <c r="CL26" i="21" s="1"/>
  <c r="CM26" i="21" s="1"/>
  <c r="CN26" i="21" s="1"/>
  <c r="CO26" i="21" s="1"/>
  <c r="CP26" i="21" s="1"/>
  <c r="CQ26" i="21" s="1"/>
  <c r="CG41" i="21"/>
  <c r="CH41" i="21" s="1"/>
  <c r="CI41" i="21" s="1"/>
  <c r="CJ41" i="21" s="1"/>
  <c r="BS28" i="22"/>
  <c r="BS36" i="22" s="1"/>
  <c r="CP39" i="12"/>
  <c r="CQ39" i="12" s="1"/>
  <c r="CR39" i="12" s="1"/>
  <c r="CS39" i="12" s="1"/>
  <c r="CT39" i="12" s="1"/>
  <c r="CU39" i="12" s="1"/>
  <c r="CV39" i="12" s="1"/>
  <c r="CW39" i="12" s="1"/>
  <c r="CX39" i="12" s="1"/>
  <c r="BT36" i="1"/>
  <c r="BT42" i="1" s="1"/>
  <c r="BU28" i="1"/>
  <c r="CP39" i="2"/>
  <c r="CQ39" i="2" s="1"/>
  <c r="CR39" i="2" s="1"/>
  <c r="CS39" i="2" s="1"/>
  <c r="CG26" i="1"/>
  <c r="CH26" i="1" s="1"/>
  <c r="CI26" i="1" s="1"/>
  <c r="CJ26" i="1" s="1"/>
  <c r="CK26" i="1" s="1"/>
  <c r="CL26" i="1" s="1"/>
  <c r="CM26" i="1" s="1"/>
  <c r="CN26" i="1" s="1"/>
  <c r="CO26" i="1" s="1"/>
  <c r="CG41" i="1"/>
  <c r="CH41" i="1" s="1"/>
  <c r="CI41" i="1" s="1"/>
  <c r="CJ41" i="1" s="1"/>
  <c r="BS36" i="8"/>
  <c r="BS42" i="8" s="1"/>
  <c r="BT28" i="8"/>
  <c r="BP85" i="2"/>
  <c r="BP86" i="2" s="1"/>
  <c r="BP87" i="2" s="1"/>
  <c r="BQ36" i="2"/>
  <c r="BQ42" i="2" s="1"/>
  <c r="BR28" i="2"/>
  <c r="L19" i="18"/>
  <c r="CC18" i="9"/>
  <c r="CD18" i="9" s="1"/>
  <c r="CE18" i="9" s="1"/>
  <c r="CF18" i="9" s="1"/>
  <c r="BQ36" i="23"/>
  <c r="BQ42" i="23" s="1"/>
  <c r="BR28" i="23"/>
  <c r="CG30" i="8"/>
  <c r="CG19" i="8"/>
  <c r="CG18" i="8"/>
  <c r="CG30" i="25"/>
  <c r="CH13" i="25" s="1"/>
  <c r="CH14" i="25" s="1"/>
  <c r="CH17" i="25" s="1"/>
  <c r="CH30" i="25" s="1"/>
  <c r="CI13" i="25" s="1"/>
  <c r="CI14" i="25" s="1"/>
  <c r="CI17" i="25" s="1"/>
  <c r="CI30" i="25" s="1"/>
  <c r="CJ13" i="25" s="1"/>
  <c r="CJ14" i="25" s="1"/>
  <c r="CJ17" i="25" s="1"/>
  <c r="CJ30" i="25" s="1"/>
  <c r="CG19" i="25"/>
  <c r="CG18" i="25"/>
  <c r="BQ36" i="12"/>
  <c r="BQ42" i="12" s="1"/>
  <c r="BR28" i="12"/>
  <c r="CH26" i="24"/>
  <c r="CI26" i="24" s="1"/>
  <c r="CJ26" i="24" s="1"/>
  <c r="CK26" i="24" s="1"/>
  <c r="CL26" i="24" s="1"/>
  <c r="CM26" i="24" s="1"/>
  <c r="CN26" i="24" s="1"/>
  <c r="CO26" i="24" s="1"/>
  <c r="CP26" i="24" s="1"/>
  <c r="CQ26" i="24" s="1"/>
  <c r="CG26" i="8"/>
  <c r="CH26" i="8" s="1"/>
  <c r="CI26" i="8" s="1"/>
  <c r="CJ26" i="8" s="1"/>
  <c r="CK26" i="8" s="1"/>
  <c r="CL26" i="8" s="1"/>
  <c r="CM26" i="8" s="1"/>
  <c r="CN26" i="8" s="1"/>
  <c r="CO26" i="8" s="1"/>
  <c r="CP26" i="8" s="1"/>
  <c r="CQ26" i="8" s="1"/>
  <c r="CG41" i="8"/>
  <c r="CH41" i="8" s="1"/>
  <c r="CI41" i="8" s="1"/>
  <c r="CJ41" i="8" s="1"/>
  <c r="CG19" i="12"/>
  <c r="CG18" i="12"/>
  <c r="CG30" i="12"/>
  <c r="BR85" i="22"/>
  <c r="BS85" i="22" s="1"/>
  <c r="BT85" i="22" s="1"/>
  <c r="BU85" i="22" s="1"/>
  <c r="BQ86" i="22"/>
  <c r="BQ87" i="22" s="1"/>
  <c r="CG26" i="2"/>
  <c r="CH26" i="2" s="1"/>
  <c r="CI26" i="2" s="1"/>
  <c r="CJ26" i="2" s="1"/>
  <c r="CK26" i="2" s="1"/>
  <c r="CL26" i="2" s="1"/>
  <c r="CM26" i="2" s="1"/>
  <c r="CN26" i="2" s="1"/>
  <c r="CO26" i="2" s="1"/>
  <c r="CP26" i="2" s="1"/>
  <c r="CQ26" i="2" s="1"/>
  <c r="CG41" i="2"/>
  <c r="CH41" i="2" s="1"/>
  <c r="CI41" i="2" s="1"/>
  <c r="CJ41" i="2" s="1"/>
  <c r="CP39" i="11"/>
  <c r="CQ39" i="11" s="1"/>
  <c r="CR39" i="11" s="1"/>
  <c r="CS39" i="11" s="1"/>
  <c r="CT39" i="11" s="1"/>
  <c r="CU39" i="11" s="1"/>
  <c r="CV39" i="11" s="1"/>
  <c r="CW39" i="11" s="1"/>
  <c r="CX39" i="11" s="1"/>
  <c r="CG26" i="25"/>
  <c r="CH26" i="25" s="1"/>
  <c r="CI26" i="25" s="1"/>
  <c r="CJ26" i="25" s="1"/>
  <c r="CK26" i="25" s="1"/>
  <c r="CL26" i="25" s="1"/>
  <c r="CM26" i="25" s="1"/>
  <c r="CN26" i="25" s="1"/>
  <c r="CO26" i="25" s="1"/>
  <c r="CP26" i="25" s="1"/>
  <c r="CQ26" i="25" s="1"/>
  <c r="CG41" i="25"/>
  <c r="CH41" i="25" s="1"/>
  <c r="CI41" i="25" s="1"/>
  <c r="CJ41" i="25" s="1"/>
  <c r="BQ36" i="26"/>
  <c r="BQ42" i="26" s="1"/>
  <c r="BQ85" i="26" s="1"/>
  <c r="BR28" i="26"/>
  <c r="CG26" i="9"/>
  <c r="CH26" i="9" s="1"/>
  <c r="CI26" i="9" s="1"/>
  <c r="CJ26" i="9" s="1"/>
  <c r="CK26" i="9" s="1"/>
  <c r="CL26" i="9" s="1"/>
  <c r="CM26" i="9" s="1"/>
  <c r="CN26" i="9" s="1"/>
  <c r="CO26" i="9" s="1"/>
  <c r="CP26" i="9" s="1"/>
  <c r="CQ26" i="9" s="1"/>
  <c r="CG41" i="9"/>
  <c r="CH41" i="9" s="1"/>
  <c r="CI41" i="9" s="1"/>
  <c r="CJ41" i="9" s="1"/>
  <c r="CG26" i="12"/>
  <c r="CH26" i="12" s="1"/>
  <c r="CI26" i="12" s="1"/>
  <c r="CJ26" i="12" s="1"/>
  <c r="CK26" i="12" s="1"/>
  <c r="CL26" i="12" s="1"/>
  <c r="CM26" i="12" s="1"/>
  <c r="CN26" i="12" s="1"/>
  <c r="CO26" i="12" s="1"/>
  <c r="CP26" i="12" s="1"/>
  <c r="CQ26" i="12" s="1"/>
  <c r="CG41" i="12"/>
  <c r="CH41" i="12" s="1"/>
  <c r="CI41" i="12" s="1"/>
  <c r="CJ41" i="12" s="1"/>
  <c r="BQ86" i="8"/>
  <c r="BQ87" i="8" s="1"/>
  <c r="BR85" i="8"/>
  <c r="BS85" i="8" s="1"/>
  <c r="BT85" i="8" s="1"/>
  <c r="BY83" i="24"/>
  <c r="BZ83" i="24" s="1"/>
  <c r="BX84" i="24"/>
  <c r="BP30" i="24"/>
  <c r="BP85" i="12"/>
  <c r="BO86" i="12"/>
  <c r="BO87" i="12" s="1"/>
  <c r="CS4" i="22"/>
  <c r="CS4" i="26"/>
  <c r="CS4" i="12"/>
  <c r="CS4" i="25"/>
  <c r="CS4" i="11"/>
  <c r="CS4" i="24"/>
  <c r="CS4" i="9"/>
  <c r="CS4" i="23"/>
  <c r="CS4" i="8"/>
  <c r="CS4" i="2"/>
  <c r="CS4" i="1"/>
  <c r="CS4" i="21"/>
  <c r="CS4" i="16"/>
  <c r="DT51" i="26"/>
  <c r="DS57" i="26"/>
  <c r="DS58" i="26" s="1"/>
  <c r="DX51" i="12"/>
  <c r="DT81" i="1"/>
  <c r="DU81" i="1" s="1"/>
  <c r="DT80" i="1"/>
  <c r="DU80" i="1" s="1"/>
  <c r="DT82" i="1"/>
  <c r="DT84" i="1"/>
  <c r="EK51" i="24"/>
  <c r="DT52" i="12"/>
  <c r="DS57" i="12"/>
  <c r="DS58" i="12" s="1"/>
  <c r="DY51" i="21"/>
  <c r="DX57" i="21"/>
  <c r="DX58" i="21" s="1"/>
  <c r="DW52" i="8"/>
  <c r="DV57" i="8"/>
  <c r="DV58" i="8" s="1"/>
  <c r="DV31" i="8" s="1"/>
  <c r="DV29" i="11"/>
  <c r="DW51" i="11"/>
  <c r="DV57" i="11"/>
  <c r="DV58" i="11" s="1"/>
  <c r="DV31" i="11" s="1"/>
  <c r="DV51" i="23"/>
  <c r="DU57" i="23"/>
  <c r="DU58" i="23" s="1"/>
  <c r="EI51" i="8"/>
  <c r="DV81" i="12"/>
  <c r="DW81" i="12" s="1"/>
  <c r="DX81" i="12" s="1"/>
  <c r="DY81" i="12" s="1"/>
  <c r="DV80" i="12"/>
  <c r="DW80" i="12" s="1"/>
  <c r="DX80" i="12" s="1"/>
  <c r="DY80" i="12" s="1"/>
  <c r="DV82" i="12"/>
  <c r="DV84" i="12"/>
  <c r="DT52" i="24"/>
  <c r="DS57" i="24"/>
  <c r="DS58" i="24" s="1"/>
  <c r="DS57" i="9"/>
  <c r="DS58" i="9" s="1"/>
  <c r="DT51" i="9"/>
  <c r="DV29" i="22"/>
  <c r="DW51" i="22"/>
  <c r="DV57" i="22"/>
  <c r="DV58" i="22" s="1"/>
  <c r="DV31" i="22" s="1"/>
  <c r="DT29" i="2"/>
  <c r="DT57" i="2"/>
  <c r="DT58" i="2" s="1"/>
  <c r="DT31" i="2" s="1"/>
  <c r="DU51" i="2"/>
  <c r="EG82" i="8"/>
  <c r="EG84" i="8"/>
  <c r="DV29" i="25"/>
  <c r="DV57" i="25"/>
  <c r="DV58" i="25" s="1"/>
  <c r="DV31" i="25" s="1"/>
  <c r="DW51" i="25"/>
  <c r="DV51" i="1"/>
  <c r="DU57" i="1"/>
  <c r="DU58" i="1" s="1"/>
  <c r="DT80" i="23"/>
  <c r="DU80" i="23" s="1"/>
  <c r="DT81" i="23"/>
  <c r="DU81" i="23" s="1"/>
  <c r="DT82" i="23"/>
  <c r="DT84" i="23"/>
  <c r="CR86" i="1"/>
  <c r="CR87" i="1" s="1"/>
  <c r="CG13" i="2"/>
  <c r="CG14" i="2" s="1"/>
  <c r="CG17" i="2" s="1"/>
  <c r="CT85" i="21"/>
  <c r="CT86" i="21" s="1"/>
  <c r="BS42" i="22" l="1"/>
  <c r="BT28" i="22"/>
  <c r="BT36" i="22" s="1"/>
  <c r="BT42" i="22" s="1"/>
  <c r="CG19" i="9"/>
  <c r="CG18" i="9"/>
  <c r="CH18" i="23"/>
  <c r="CI18" i="23" s="1"/>
  <c r="CJ18" i="23" s="1"/>
  <c r="CH19" i="21"/>
  <c r="CI19" i="21" s="1"/>
  <c r="CJ19" i="21" s="1"/>
  <c r="BQ85" i="12"/>
  <c r="CH13" i="9"/>
  <c r="CH14" i="9" s="1"/>
  <c r="CH17" i="9" s="1"/>
  <c r="CJ83" i="25"/>
  <c r="CK41" i="25"/>
  <c r="CL41" i="25" s="1"/>
  <c r="BR36" i="12"/>
  <c r="BR42" i="12" s="1"/>
  <c r="BS28" i="12"/>
  <c r="BS28" i="2"/>
  <c r="BR36" i="2"/>
  <c r="BR42" i="2" s="1"/>
  <c r="BU36" i="9"/>
  <c r="BU42" i="9" s="1"/>
  <c r="BV28" i="9"/>
  <c r="CK41" i="26"/>
  <c r="CL41" i="26" s="1"/>
  <c r="CJ83" i="26"/>
  <c r="BT30" i="22"/>
  <c r="CK41" i="2"/>
  <c r="CL41" i="2" s="1"/>
  <c r="CJ83" i="2"/>
  <c r="CH18" i="25"/>
  <c r="CI18" i="25" s="1"/>
  <c r="CJ18" i="25" s="1"/>
  <c r="BQ85" i="2"/>
  <c r="CK41" i="21"/>
  <c r="CL41" i="21" s="1"/>
  <c r="CJ82" i="21"/>
  <c r="BL28" i="24"/>
  <c r="BK36" i="24"/>
  <c r="BK42" i="24" s="1"/>
  <c r="CH19" i="25"/>
  <c r="CI19" i="25" s="1"/>
  <c r="CJ19" i="25" s="1"/>
  <c r="CK13" i="21"/>
  <c r="CK14" i="21" s="1"/>
  <c r="CK17" i="21" s="1"/>
  <c r="CK30" i="21" s="1"/>
  <c r="CL13" i="21" s="1"/>
  <c r="CL14" i="21" s="1"/>
  <c r="CL17" i="21" s="1"/>
  <c r="CL30" i="21" s="1"/>
  <c r="CB83" i="24"/>
  <c r="CA84" i="24"/>
  <c r="BJ86" i="24"/>
  <c r="BJ87" i="24" s="1"/>
  <c r="BK85" i="24"/>
  <c r="BL85" i="24" s="1"/>
  <c r="BU28" i="8"/>
  <c r="BT36" i="8"/>
  <c r="BT42" i="8" s="1"/>
  <c r="BU36" i="11"/>
  <c r="BU42" i="11" s="1"/>
  <c r="BV28" i="11"/>
  <c r="CD41" i="24"/>
  <c r="CE41" i="24" s="1"/>
  <c r="CC83" i="24"/>
  <c r="BT19" i="22"/>
  <c r="CK13" i="25"/>
  <c r="CK14" i="25" s="1"/>
  <c r="CK17" i="25" s="1"/>
  <c r="CK30" i="25" s="1"/>
  <c r="CH18" i="21"/>
  <c r="CI18" i="21" s="1"/>
  <c r="CJ18" i="21" s="1"/>
  <c r="CK41" i="23"/>
  <c r="CL41" i="23" s="1"/>
  <c r="CJ83" i="23"/>
  <c r="CH19" i="23"/>
  <c r="CI19" i="23" s="1"/>
  <c r="CJ19" i="23" s="1"/>
  <c r="CK19" i="23" s="1"/>
  <c r="CK41" i="9"/>
  <c r="CL41" i="9" s="1"/>
  <c r="CJ83" i="9"/>
  <c r="CH13" i="12"/>
  <c r="CH14" i="12" s="1"/>
  <c r="CH17" i="12" s="1"/>
  <c r="CH30" i="12" s="1"/>
  <c r="CI13" i="12" s="1"/>
  <c r="CI14" i="12" s="1"/>
  <c r="CI17" i="12" s="1"/>
  <c r="CI30" i="12" s="1"/>
  <c r="CJ13" i="12" s="1"/>
  <c r="CJ14" i="12" s="1"/>
  <c r="CJ17" i="12" s="1"/>
  <c r="CJ30" i="12" s="1"/>
  <c r="CK41" i="1"/>
  <c r="CL41" i="1" s="1"/>
  <c r="CJ83" i="1"/>
  <c r="BT18" i="22"/>
  <c r="CK41" i="12"/>
  <c r="CL41" i="12" s="1"/>
  <c r="CJ83" i="12"/>
  <c r="CH13" i="8"/>
  <c r="CH14" i="8" s="1"/>
  <c r="CH17" i="8" s="1"/>
  <c r="CH30" i="8" s="1"/>
  <c r="CF83" i="22"/>
  <c r="CG83" i="22" s="1"/>
  <c r="CH83" i="22" s="1"/>
  <c r="CI83" i="22" s="1"/>
  <c r="CE84" i="22"/>
  <c r="BQ36" i="21"/>
  <c r="BQ42" i="21" s="1"/>
  <c r="BQ84" i="21" s="1"/>
  <c r="BR28" i="21"/>
  <c r="BR36" i="26"/>
  <c r="BR42" i="26" s="1"/>
  <c r="BS28" i="26"/>
  <c r="BR36" i="23"/>
  <c r="BR42" i="23" s="1"/>
  <c r="BS28" i="23"/>
  <c r="CH13" i="1"/>
  <c r="CH14" i="1" s="1"/>
  <c r="CH17" i="1" s="1"/>
  <c r="CH19" i="1" s="1"/>
  <c r="CK41" i="22"/>
  <c r="CL41" i="22" s="1"/>
  <c r="CJ83" i="22"/>
  <c r="BQ13" i="24"/>
  <c r="BQ14" i="24" s="1"/>
  <c r="BQ17" i="24" s="1"/>
  <c r="BQ18" i="24" s="1"/>
  <c r="BQ86" i="26"/>
  <c r="BQ87" i="26" s="1"/>
  <c r="BR85" i="26"/>
  <c r="BS85" i="26" s="1"/>
  <c r="BT85" i="26" s="1"/>
  <c r="CK41" i="8"/>
  <c r="CL41" i="8" s="1"/>
  <c r="CJ83" i="8"/>
  <c r="BQ85" i="23"/>
  <c r="BU36" i="1"/>
  <c r="BU42" i="1" s="1"/>
  <c r="BU85" i="1" s="1"/>
  <c r="BV28" i="1"/>
  <c r="CK41" i="11"/>
  <c r="CL41" i="11" s="1"/>
  <c r="CJ83" i="11"/>
  <c r="BV36" i="25"/>
  <c r="BV42" i="25" s="1"/>
  <c r="BW28" i="25"/>
  <c r="CA13" i="26"/>
  <c r="CA14" i="26" s="1"/>
  <c r="CA17" i="26" s="1"/>
  <c r="CA30" i="26" s="1"/>
  <c r="CH13" i="11"/>
  <c r="CH14" i="11" s="1"/>
  <c r="CH17" i="11" s="1"/>
  <c r="CH18" i="11" s="1"/>
  <c r="CG19" i="2"/>
  <c r="CK30" i="23"/>
  <c r="CL13" i="23" s="1"/>
  <c r="CL14" i="23" s="1"/>
  <c r="CL17" i="23" s="1"/>
  <c r="CL30" i="23" s="1"/>
  <c r="CT4" i="22"/>
  <c r="CT4" i="26"/>
  <c r="CT4" i="12"/>
  <c r="CT4" i="25"/>
  <c r="CT4" i="11"/>
  <c r="CT4" i="24"/>
  <c r="CT4" i="9"/>
  <c r="CT4" i="23"/>
  <c r="CT4" i="8"/>
  <c r="CT4" i="2"/>
  <c r="CT4" i="21"/>
  <c r="CT4" i="1"/>
  <c r="CT4" i="16"/>
  <c r="DV81" i="22"/>
  <c r="DW81" i="22" s="1"/>
  <c r="DX81" i="22" s="1"/>
  <c r="DY81" i="22" s="1"/>
  <c r="DV82" i="22"/>
  <c r="DV80" i="22"/>
  <c r="DW80" i="22" s="1"/>
  <c r="DX80" i="22" s="1"/>
  <c r="DY80" i="22" s="1"/>
  <c r="DV84" i="22"/>
  <c r="DT29" i="24"/>
  <c r="DU52" i="24"/>
  <c r="DT57" i="24"/>
  <c r="DT58" i="24" s="1"/>
  <c r="DT31" i="24" s="1"/>
  <c r="DX51" i="11"/>
  <c r="DW57" i="11"/>
  <c r="DW58" i="11" s="1"/>
  <c r="DX52" i="8"/>
  <c r="DW57" i="8"/>
  <c r="DW58" i="8" s="1"/>
  <c r="DV29" i="1"/>
  <c r="DV57" i="1"/>
  <c r="DV58" i="1" s="1"/>
  <c r="DV31" i="1" s="1"/>
  <c r="DW51" i="1"/>
  <c r="EI29" i="8"/>
  <c r="EJ51" i="8"/>
  <c r="DV29" i="23"/>
  <c r="DW51" i="23"/>
  <c r="DV57" i="23"/>
  <c r="DV58" i="23" s="1"/>
  <c r="DV31" i="23" s="1"/>
  <c r="EL51" i="24"/>
  <c r="DV80" i="25"/>
  <c r="DW80" i="25" s="1"/>
  <c r="DX80" i="25" s="1"/>
  <c r="DY80" i="25" s="1"/>
  <c r="DV81" i="25"/>
  <c r="DW81" i="25" s="1"/>
  <c r="DX81" i="25" s="1"/>
  <c r="DY81" i="25" s="1"/>
  <c r="DV82" i="25"/>
  <c r="DV84" i="25"/>
  <c r="DT80" i="2"/>
  <c r="DU80" i="2" s="1"/>
  <c r="DT81" i="2"/>
  <c r="DU81" i="2" s="1"/>
  <c r="DT82" i="2"/>
  <c r="DT84" i="2"/>
  <c r="DT29" i="9"/>
  <c r="DT57" i="9"/>
  <c r="DT58" i="9" s="1"/>
  <c r="DT31" i="9" s="1"/>
  <c r="DU51" i="9"/>
  <c r="DV80" i="11"/>
  <c r="DW80" i="11" s="1"/>
  <c r="DX80" i="11" s="1"/>
  <c r="DY80" i="11" s="1"/>
  <c r="DV81" i="11"/>
  <c r="DW81" i="11" s="1"/>
  <c r="DX81" i="11" s="1"/>
  <c r="DY81" i="11" s="1"/>
  <c r="DV82" i="11"/>
  <c r="DV84" i="11"/>
  <c r="DU52" i="12"/>
  <c r="DT57" i="12"/>
  <c r="DT58" i="12" s="1"/>
  <c r="DT31" i="12" s="1"/>
  <c r="DY51" i="12"/>
  <c r="DW57" i="25"/>
  <c r="DW58" i="25" s="1"/>
  <c r="DX51" i="25"/>
  <c r="DU57" i="2"/>
  <c r="DU58" i="2" s="1"/>
  <c r="DV51" i="2"/>
  <c r="DW57" i="22"/>
  <c r="DW58" i="22" s="1"/>
  <c r="DX51" i="22"/>
  <c r="DZ51" i="21"/>
  <c r="DY57" i="21"/>
  <c r="DY58" i="21" s="1"/>
  <c r="DT29" i="26"/>
  <c r="DT57" i="26"/>
  <c r="DT58" i="26" s="1"/>
  <c r="DT31" i="26" s="1"/>
  <c r="DU51" i="26"/>
  <c r="CF86" i="2"/>
  <c r="CF87" i="2" s="1"/>
  <c r="CG30" i="2"/>
  <c r="CG18" i="2"/>
  <c r="CK18" i="23"/>
  <c r="CT86" i="25"/>
  <c r="CT87" i="25" s="1"/>
  <c r="I24" i="18"/>
  <c r="L24" i="18"/>
  <c r="CT86" i="9"/>
  <c r="CT87" i="9" s="1"/>
  <c r="BQ19" i="24" l="1"/>
  <c r="CH19" i="9"/>
  <c r="CH19" i="12"/>
  <c r="CH18" i="12"/>
  <c r="CK18" i="25"/>
  <c r="CH30" i="11"/>
  <c r="CI13" i="11" s="1"/>
  <c r="CI14" i="11" s="1"/>
  <c r="CI17" i="11" s="1"/>
  <c r="CI18" i="11" s="1"/>
  <c r="BQ30" i="24"/>
  <c r="BR13" i="24" s="1"/>
  <c r="BR14" i="24" s="1"/>
  <c r="BR17" i="24" s="1"/>
  <c r="CH18" i="8"/>
  <c r="CK19" i="21"/>
  <c r="CK18" i="21"/>
  <c r="CL18" i="21" s="1"/>
  <c r="CK13" i="12"/>
  <c r="CK14" i="12" s="1"/>
  <c r="CK17" i="12" s="1"/>
  <c r="CK30" i="12" s="1"/>
  <c r="CL13" i="12" s="1"/>
  <c r="CL14" i="12" s="1"/>
  <c r="CL17" i="12" s="1"/>
  <c r="CL30" i="12" s="1"/>
  <c r="CM13" i="12" s="1"/>
  <c r="CM14" i="12" s="1"/>
  <c r="CM17" i="12" s="1"/>
  <c r="CB13" i="26"/>
  <c r="CB14" i="26" s="1"/>
  <c r="CB17" i="26" s="1"/>
  <c r="CB30" i="26" s="1"/>
  <c r="CC13" i="26" s="1"/>
  <c r="CC14" i="26" s="1"/>
  <c r="CC17" i="26" s="1"/>
  <c r="CC30" i="26" s="1"/>
  <c r="CI13" i="8"/>
  <c r="CI14" i="8" s="1"/>
  <c r="CI17" i="8" s="1"/>
  <c r="CI30" i="8" s="1"/>
  <c r="CJ13" i="8" s="1"/>
  <c r="CJ14" i="8" s="1"/>
  <c r="CJ17" i="8" s="1"/>
  <c r="CJ30" i="8" s="1"/>
  <c r="CK13" i="8" s="1"/>
  <c r="CK14" i="8" s="1"/>
  <c r="CK17" i="8" s="1"/>
  <c r="CK30" i="8" s="1"/>
  <c r="CL13" i="8" s="1"/>
  <c r="CL14" i="8" s="1"/>
  <c r="CL17" i="8" s="1"/>
  <c r="CL30" i="8" s="1"/>
  <c r="CM13" i="21"/>
  <c r="CM14" i="21" s="1"/>
  <c r="CM17" i="21" s="1"/>
  <c r="BV85" i="25"/>
  <c r="BV86" i="25" s="1"/>
  <c r="BV87" i="25" s="1"/>
  <c r="CM41" i="12"/>
  <c r="CN41" i="12" s="1"/>
  <c r="CO41" i="12" s="1"/>
  <c r="CL83" i="12"/>
  <c r="CK83" i="23"/>
  <c r="CJ84" i="23"/>
  <c r="BW36" i="25"/>
  <c r="BW42" i="25" s="1"/>
  <c r="BX28" i="25"/>
  <c r="CK83" i="11"/>
  <c r="CJ84" i="11"/>
  <c r="CH19" i="11"/>
  <c r="BR36" i="21"/>
  <c r="BR42" i="21" s="1"/>
  <c r="BS28" i="21"/>
  <c r="CL83" i="23"/>
  <c r="CM41" i="23"/>
  <c r="CN41" i="23" s="1"/>
  <c r="CO41" i="23" s="1"/>
  <c r="BU13" i="22"/>
  <c r="BU14" i="22" s="1"/>
  <c r="BU17" i="22" s="1"/>
  <c r="BU28" i="22" s="1"/>
  <c r="CM41" i="11"/>
  <c r="CN41" i="11" s="1"/>
  <c r="CO41" i="11" s="1"/>
  <c r="CL83" i="11"/>
  <c r="CK83" i="22"/>
  <c r="CJ84" i="22"/>
  <c r="BQ85" i="21"/>
  <c r="BQ86" i="21" s="1"/>
  <c r="BR84" i="21"/>
  <c r="BS84" i="21" s="1"/>
  <c r="BT84" i="21" s="1"/>
  <c r="BU84" i="21" s="1"/>
  <c r="BV28" i="8"/>
  <c r="BU36" i="8"/>
  <c r="BU42" i="8" s="1"/>
  <c r="BU85" i="8" s="1"/>
  <c r="BL36" i="24"/>
  <c r="BL42" i="24" s="1"/>
  <c r="BM28" i="24"/>
  <c r="BV36" i="1"/>
  <c r="BV42" i="1" s="1"/>
  <c r="BW28" i="1"/>
  <c r="CM41" i="22"/>
  <c r="CN41" i="22" s="1"/>
  <c r="CO41" i="22" s="1"/>
  <c r="CL83" i="22"/>
  <c r="CH18" i="1"/>
  <c r="CK83" i="26"/>
  <c r="CJ84" i="26"/>
  <c r="CH30" i="1"/>
  <c r="CK83" i="1"/>
  <c r="CJ84" i="1"/>
  <c r="CM41" i="26"/>
  <c r="CN41" i="26" s="1"/>
  <c r="CO41" i="26" s="1"/>
  <c r="CL83" i="26"/>
  <c r="CM41" i="25"/>
  <c r="CN41" i="25" s="1"/>
  <c r="CO41" i="25" s="1"/>
  <c r="CL83" i="25"/>
  <c r="CL83" i="1"/>
  <c r="CM41" i="1"/>
  <c r="CN41" i="1" s="1"/>
  <c r="CO41" i="1" s="1"/>
  <c r="CL13" i="25"/>
  <c r="CL14" i="25" s="1"/>
  <c r="CL17" i="25" s="1"/>
  <c r="CL30" i="25" s="1"/>
  <c r="CK82" i="21"/>
  <c r="CJ83" i="21"/>
  <c r="BV36" i="9"/>
  <c r="BV42" i="9" s="1"/>
  <c r="BV85" i="9" s="1"/>
  <c r="BW28" i="9"/>
  <c r="CK83" i="25"/>
  <c r="CJ84" i="25"/>
  <c r="BR85" i="23"/>
  <c r="BS85" i="23" s="1"/>
  <c r="BT85" i="23" s="1"/>
  <c r="BQ86" i="23"/>
  <c r="BQ87" i="23" s="1"/>
  <c r="CH19" i="8"/>
  <c r="CM41" i="21"/>
  <c r="CN41" i="21" s="1"/>
  <c r="CO41" i="21" s="1"/>
  <c r="CL82" i="21"/>
  <c r="CH18" i="9"/>
  <c r="CA19" i="26"/>
  <c r="CA18" i="26"/>
  <c r="CK83" i="8"/>
  <c r="CJ84" i="8"/>
  <c r="BS36" i="23"/>
  <c r="BS42" i="23" s="1"/>
  <c r="BT28" i="23"/>
  <c r="CM41" i="8"/>
  <c r="CN41" i="8" s="1"/>
  <c r="CO41" i="8" s="1"/>
  <c r="CL83" i="8"/>
  <c r="CD83" i="24"/>
  <c r="CC84" i="24"/>
  <c r="BR85" i="2"/>
  <c r="BS85" i="2" s="1"/>
  <c r="BT85" i="2" s="1"/>
  <c r="BQ86" i="2"/>
  <c r="BQ87" i="2" s="1"/>
  <c r="CH30" i="9"/>
  <c r="CI19" i="12"/>
  <c r="CJ19" i="12" s="1"/>
  <c r="CI18" i="12"/>
  <c r="CJ18" i="12" s="1"/>
  <c r="CK83" i="9"/>
  <c r="CJ84" i="9"/>
  <c r="CF41" i="24"/>
  <c r="CG41" i="24" s="1"/>
  <c r="CH41" i="24" s="1"/>
  <c r="CI41" i="24" s="1"/>
  <c r="CJ41" i="24" s="1"/>
  <c r="CE83" i="24"/>
  <c r="BS36" i="2"/>
  <c r="BS42" i="2" s="1"/>
  <c r="BT28" i="2"/>
  <c r="BS36" i="26"/>
  <c r="BS42" i="26" s="1"/>
  <c r="BT28" i="26"/>
  <c r="CM41" i="9"/>
  <c r="CN41" i="9" s="1"/>
  <c r="CO41" i="9" s="1"/>
  <c r="CL83" i="9"/>
  <c r="CL19" i="21"/>
  <c r="CM19" i="21" s="1"/>
  <c r="CK19" i="25"/>
  <c r="CK83" i="2"/>
  <c r="CJ84" i="2"/>
  <c r="BS36" i="12"/>
  <c r="BS42" i="12" s="1"/>
  <c r="BT28" i="12"/>
  <c r="CK83" i="12"/>
  <c r="CJ84" i="12"/>
  <c r="BV36" i="11"/>
  <c r="BV42" i="11" s="1"/>
  <c r="BV85" i="11" s="1"/>
  <c r="BW28" i="11"/>
  <c r="CM41" i="2"/>
  <c r="CN41" i="2" s="1"/>
  <c r="CO41" i="2" s="1"/>
  <c r="CL83" i="2"/>
  <c r="BR85" i="12"/>
  <c r="BS85" i="12" s="1"/>
  <c r="BT85" i="12" s="1"/>
  <c r="BQ86" i="12"/>
  <c r="BQ87" i="12" s="1"/>
  <c r="CU4" i="22"/>
  <c r="CU4" i="26"/>
  <c r="CU4" i="12"/>
  <c r="CU4" i="25"/>
  <c r="CU4" i="11"/>
  <c r="CU4" i="24"/>
  <c r="CU4" i="9"/>
  <c r="CU4" i="23"/>
  <c r="CU4" i="8"/>
  <c r="CU4" i="2"/>
  <c r="CU4" i="1"/>
  <c r="CU4" i="21"/>
  <c r="CU4" i="16"/>
  <c r="DV52" i="12"/>
  <c r="DU57" i="12"/>
  <c r="DU58" i="12" s="1"/>
  <c r="DT81" i="26"/>
  <c r="DU81" i="26" s="1"/>
  <c r="DT80" i="26"/>
  <c r="DU80" i="26" s="1"/>
  <c r="DT82" i="26"/>
  <c r="DT84" i="26"/>
  <c r="DV29" i="2"/>
  <c r="DW51" i="2"/>
  <c r="DV57" i="2"/>
  <c r="DV58" i="2" s="1"/>
  <c r="DV31" i="2" s="1"/>
  <c r="DT80" i="9"/>
  <c r="DU80" i="9" s="1"/>
  <c r="DT81" i="9"/>
  <c r="DU81" i="9" s="1"/>
  <c r="DT82" i="9"/>
  <c r="DT84" i="9"/>
  <c r="EK51" i="8"/>
  <c r="DW57" i="1"/>
  <c r="DW58" i="1" s="1"/>
  <c r="DX51" i="1"/>
  <c r="DY52" i="8"/>
  <c r="DX57" i="8"/>
  <c r="DX58" i="8" s="1"/>
  <c r="DV52" i="24"/>
  <c r="DU57" i="24"/>
  <c r="DU58" i="24" s="1"/>
  <c r="DT81" i="24"/>
  <c r="DU81" i="24" s="1"/>
  <c r="DT80" i="24"/>
  <c r="DU80" i="24" s="1"/>
  <c r="DT82" i="24"/>
  <c r="DT84" i="24"/>
  <c r="DU57" i="26"/>
  <c r="DU58" i="26" s="1"/>
  <c r="DV51" i="26"/>
  <c r="DY51" i="22"/>
  <c r="DX57" i="22"/>
  <c r="DX58" i="22" s="1"/>
  <c r="DX57" i="25"/>
  <c r="DX58" i="25" s="1"/>
  <c r="DY51" i="25"/>
  <c r="DZ51" i="12"/>
  <c r="DV51" i="9"/>
  <c r="DU57" i="9"/>
  <c r="DU58" i="9" s="1"/>
  <c r="DW57" i="23"/>
  <c r="DW58" i="23" s="1"/>
  <c r="DX51" i="23"/>
  <c r="EI82" i="8"/>
  <c r="EI84" i="8"/>
  <c r="DV81" i="1"/>
  <c r="DW81" i="1" s="1"/>
  <c r="DX81" i="1" s="1"/>
  <c r="DY81" i="1" s="1"/>
  <c r="DV80" i="1"/>
  <c r="DW80" i="1" s="1"/>
  <c r="DX80" i="1" s="1"/>
  <c r="DY80" i="1" s="1"/>
  <c r="DV82" i="1"/>
  <c r="DV84" i="1"/>
  <c r="DX57" i="11"/>
  <c r="DX58" i="11" s="1"/>
  <c r="DY51" i="11"/>
  <c r="DZ29" i="21"/>
  <c r="DZ57" i="21"/>
  <c r="DZ58" i="21" s="1"/>
  <c r="DZ31" i="21" s="1"/>
  <c r="EA51" i="21"/>
  <c r="EM51" i="24"/>
  <c r="DV80" i="23"/>
  <c r="DW80" i="23" s="1"/>
  <c r="DX80" i="23" s="1"/>
  <c r="DY80" i="23" s="1"/>
  <c r="DV81" i="23"/>
  <c r="DW81" i="23" s="1"/>
  <c r="DX81" i="23" s="1"/>
  <c r="DY81" i="23" s="1"/>
  <c r="DV82" i="23"/>
  <c r="DV84" i="23"/>
  <c r="CT86" i="1"/>
  <c r="CT87" i="1" s="1"/>
  <c r="CH13" i="2"/>
  <c r="CH14" i="2" s="1"/>
  <c r="CH17" i="2" s="1"/>
  <c r="CH30" i="2" s="1"/>
  <c r="CM13" i="23"/>
  <c r="CM14" i="23" s="1"/>
  <c r="CM17" i="23" s="1"/>
  <c r="CL18" i="23"/>
  <c r="CL19" i="23"/>
  <c r="CF86" i="26"/>
  <c r="CF87" i="26" s="1"/>
  <c r="CT86" i="11"/>
  <c r="CT87" i="11" s="1"/>
  <c r="CK18" i="12" l="1"/>
  <c r="CL18" i="12" s="1"/>
  <c r="CM18" i="12" s="1"/>
  <c r="CK19" i="12"/>
  <c r="CI30" i="11"/>
  <c r="CJ13" i="11" s="1"/>
  <c r="CJ14" i="11" s="1"/>
  <c r="CJ17" i="11" s="1"/>
  <c r="CJ18" i="11" s="1"/>
  <c r="CB19" i="26"/>
  <c r="CI18" i="8"/>
  <c r="CJ18" i="8" s="1"/>
  <c r="CK18" i="8" s="1"/>
  <c r="CL18" i="8" s="1"/>
  <c r="CB18" i="26"/>
  <c r="L29" i="18" s="1"/>
  <c r="CI19" i="11"/>
  <c r="BR18" i="24"/>
  <c r="BR19" i="24"/>
  <c r="BR30" i="24"/>
  <c r="BS13" i="24" s="1"/>
  <c r="BS14" i="24" s="1"/>
  <c r="BS17" i="24" s="1"/>
  <c r="BS30" i="24" s="1"/>
  <c r="CI19" i="8"/>
  <c r="CJ19" i="8" s="1"/>
  <c r="CK19" i="8" s="1"/>
  <c r="CL19" i="8" s="1"/>
  <c r="BU19" i="22"/>
  <c r="BU18" i="22"/>
  <c r="CM18" i="21"/>
  <c r="BW85" i="25"/>
  <c r="CM13" i="25"/>
  <c r="CM14" i="25" s="1"/>
  <c r="CM17" i="25" s="1"/>
  <c r="CD13" i="26"/>
  <c r="CD14" i="26" s="1"/>
  <c r="CD17" i="26" s="1"/>
  <c r="CD30" i="26" s="1"/>
  <c r="CM83" i="2"/>
  <c r="CN83" i="2" s="1"/>
  <c r="CL84" i="2"/>
  <c r="CL19" i="25"/>
  <c r="CO83" i="1"/>
  <c r="CP41" i="2"/>
  <c r="CQ41" i="2" s="1"/>
  <c r="CO83" i="2"/>
  <c r="CM83" i="1"/>
  <c r="CN83" i="1" s="1"/>
  <c r="CL84" i="1"/>
  <c r="CM83" i="22"/>
  <c r="CN83" i="22" s="1"/>
  <c r="CL84" i="22"/>
  <c r="BW36" i="11"/>
  <c r="BW42" i="11" s="1"/>
  <c r="BX28" i="11"/>
  <c r="CM83" i="9"/>
  <c r="CN83" i="9" s="1"/>
  <c r="CL84" i="9"/>
  <c r="BT36" i="23"/>
  <c r="BT42" i="23" s="1"/>
  <c r="BU28" i="23"/>
  <c r="CM83" i="25"/>
  <c r="CN83" i="25" s="1"/>
  <c r="CL84" i="25"/>
  <c r="CP41" i="22"/>
  <c r="CQ41" i="22" s="1"/>
  <c r="CO83" i="22"/>
  <c r="BV86" i="11"/>
  <c r="BV87" i="11" s="1"/>
  <c r="BW85" i="11"/>
  <c r="CP41" i="9"/>
  <c r="CQ41" i="9" s="1"/>
  <c r="CO83" i="9"/>
  <c r="CL19" i="12"/>
  <c r="CM19" i="12" s="1"/>
  <c r="CP41" i="25"/>
  <c r="CQ41" i="25" s="1"/>
  <c r="CO83" i="25"/>
  <c r="BW36" i="1"/>
  <c r="BW42" i="1" s="1"/>
  <c r="BX28" i="1"/>
  <c r="BT36" i="26"/>
  <c r="BT42" i="26" s="1"/>
  <c r="BU28" i="26"/>
  <c r="CI13" i="9"/>
  <c r="CI14" i="9" s="1"/>
  <c r="CI17" i="9" s="1"/>
  <c r="CI19" i="9" s="1"/>
  <c r="CM83" i="26"/>
  <c r="CN83" i="26" s="1"/>
  <c r="CL84" i="26"/>
  <c r="BV85" i="1"/>
  <c r="BV86" i="1" s="1"/>
  <c r="BV87" i="1" s="1"/>
  <c r="BY28" i="25"/>
  <c r="BX36" i="25"/>
  <c r="BX42" i="25" s="1"/>
  <c r="BX85" i="25" s="1"/>
  <c r="CM83" i="11"/>
  <c r="CN83" i="11" s="1"/>
  <c r="CL84" i="11"/>
  <c r="BW36" i="9"/>
  <c r="BW42" i="9" s="1"/>
  <c r="BX28" i="9"/>
  <c r="CP41" i="11"/>
  <c r="CQ41" i="11" s="1"/>
  <c r="CO83" i="11"/>
  <c r="BT36" i="2"/>
  <c r="BT42" i="2" s="1"/>
  <c r="BU28" i="2"/>
  <c r="I29" i="18"/>
  <c r="CC19" i="26"/>
  <c r="BV86" i="9"/>
  <c r="BV87" i="9" s="1"/>
  <c r="BW85" i="9"/>
  <c r="BM36" i="24"/>
  <c r="BM42" i="24" s="1"/>
  <c r="BM85" i="24" s="1"/>
  <c r="BN28" i="24"/>
  <c r="BU30" i="22"/>
  <c r="CP41" i="26"/>
  <c r="CQ41" i="26" s="1"/>
  <c r="CO83" i="26"/>
  <c r="BT36" i="12"/>
  <c r="BT42" i="12" s="1"/>
  <c r="BU28" i="12"/>
  <c r="CI13" i="1"/>
  <c r="CI14" i="1" s="1"/>
  <c r="CI17" i="1" s="1"/>
  <c r="CI30" i="1" s="1"/>
  <c r="BU36" i="22"/>
  <c r="BU42" i="22" s="1"/>
  <c r="CL84" i="12"/>
  <c r="CM83" i="12"/>
  <c r="CN83" i="12" s="1"/>
  <c r="CL18" i="25"/>
  <c r="CP41" i="23"/>
  <c r="CQ41" i="23" s="1"/>
  <c r="CO83" i="23"/>
  <c r="CP41" i="12"/>
  <c r="CQ41" i="12" s="1"/>
  <c r="CO83" i="12"/>
  <c r="CF83" i="24"/>
  <c r="CG83" i="24" s="1"/>
  <c r="CH83" i="24" s="1"/>
  <c r="CI83" i="24" s="1"/>
  <c r="CE84" i="24"/>
  <c r="CM83" i="8"/>
  <c r="CN83" i="8" s="1"/>
  <c r="CL84" i="8"/>
  <c r="CM82" i="21"/>
  <c r="CN82" i="21" s="1"/>
  <c r="CL83" i="21"/>
  <c r="BW28" i="8"/>
  <c r="BV36" i="8"/>
  <c r="BV42" i="8" s="1"/>
  <c r="CM83" i="23"/>
  <c r="CN83" i="23" s="1"/>
  <c r="CL84" i="23"/>
  <c r="CK41" i="24"/>
  <c r="CL41" i="24" s="1"/>
  <c r="CJ83" i="24"/>
  <c r="CP41" i="8"/>
  <c r="CQ41" i="8" s="1"/>
  <c r="CO83" i="8"/>
  <c r="CP41" i="21"/>
  <c r="CQ41" i="21" s="1"/>
  <c r="CO82" i="21"/>
  <c r="BS36" i="21"/>
  <c r="BS42" i="21" s="1"/>
  <c r="BT28" i="21"/>
  <c r="CV4" i="22"/>
  <c r="CV4" i="26"/>
  <c r="CV4" i="12"/>
  <c r="CV4" i="25"/>
  <c r="CV4" i="11"/>
  <c r="CV4" i="24"/>
  <c r="CV4" i="9"/>
  <c r="CV4" i="23"/>
  <c r="CV4" i="8"/>
  <c r="CV4" i="2"/>
  <c r="CV4" i="21"/>
  <c r="CV4" i="1"/>
  <c r="CM19" i="23"/>
  <c r="CV4" i="16"/>
  <c r="CM18" i="23"/>
  <c r="DV29" i="24"/>
  <c r="DW52" i="24"/>
  <c r="DV57" i="24"/>
  <c r="DV58" i="24" s="1"/>
  <c r="DV31" i="24" s="1"/>
  <c r="DV29" i="9"/>
  <c r="DV57" i="9"/>
  <c r="DV58" i="9" s="1"/>
  <c r="DV31" i="9" s="1"/>
  <c r="DW51" i="9"/>
  <c r="DX57" i="1"/>
  <c r="DX58" i="1" s="1"/>
  <c r="DY51" i="1"/>
  <c r="DV81" i="2"/>
  <c r="DW81" i="2" s="1"/>
  <c r="DX81" i="2" s="1"/>
  <c r="DY81" i="2" s="1"/>
  <c r="DV80" i="2"/>
  <c r="DW80" i="2" s="1"/>
  <c r="DX80" i="2" s="1"/>
  <c r="DY80" i="2" s="1"/>
  <c r="DV82" i="2"/>
  <c r="DV84" i="2"/>
  <c r="DY51" i="23"/>
  <c r="DX57" i="23"/>
  <c r="DX58" i="23" s="1"/>
  <c r="EN51" i="24"/>
  <c r="EA51" i="12"/>
  <c r="DZ51" i="22"/>
  <c r="DY57" i="22"/>
  <c r="DY58" i="22" s="1"/>
  <c r="EL51" i="8"/>
  <c r="DW52" i="12"/>
  <c r="DV57" i="12"/>
  <c r="DV58" i="12" s="1"/>
  <c r="DV31" i="12" s="1"/>
  <c r="DZ79" i="21"/>
  <c r="EA79" i="21" s="1"/>
  <c r="DZ80" i="21"/>
  <c r="EA80" i="21" s="1"/>
  <c r="EB51" i="21"/>
  <c r="EA57" i="21"/>
  <c r="EA58" i="21" s="1"/>
  <c r="DZ51" i="11"/>
  <c r="DY57" i="11"/>
  <c r="DY58" i="11" s="1"/>
  <c r="DZ51" i="25"/>
  <c r="DY57" i="25"/>
  <c r="DY58" i="25" s="1"/>
  <c r="DV29" i="26"/>
  <c r="DV57" i="26"/>
  <c r="DV58" i="26" s="1"/>
  <c r="DV31" i="26" s="1"/>
  <c r="DW51" i="26"/>
  <c r="DZ52" i="8"/>
  <c r="DZ29" i="8" s="1"/>
  <c r="DY57" i="8"/>
  <c r="DY58" i="8" s="1"/>
  <c r="DW57" i="2"/>
  <c r="DW58" i="2" s="1"/>
  <c r="DX51" i="2"/>
  <c r="CI13" i="2"/>
  <c r="CI14" i="2" s="1"/>
  <c r="CI17" i="2" s="1"/>
  <c r="CI30" i="2" s="1"/>
  <c r="CH19" i="2"/>
  <c r="CH18" i="2"/>
  <c r="CM13" i="8"/>
  <c r="CM14" i="8" s="1"/>
  <c r="CM17" i="8" s="1"/>
  <c r="CK86" i="23"/>
  <c r="CK87" i="23" s="1"/>
  <c r="CC18" i="26" l="1"/>
  <c r="CD18" i="26" s="1"/>
  <c r="CD19" i="26"/>
  <c r="CM19" i="25"/>
  <c r="BX86" i="25"/>
  <c r="BX87" i="25" s="1"/>
  <c r="CI18" i="9"/>
  <c r="BT13" i="24"/>
  <c r="BT14" i="24" s="1"/>
  <c r="BT17" i="24" s="1"/>
  <c r="BT30" i="24" s="1"/>
  <c r="CQ83" i="8"/>
  <c r="CI18" i="1"/>
  <c r="CI19" i="1"/>
  <c r="BU36" i="2"/>
  <c r="BU42" i="2" s="1"/>
  <c r="BU85" i="2" s="1"/>
  <c r="BV28" i="2"/>
  <c r="CJ30" i="11"/>
  <c r="BX36" i="1"/>
  <c r="BX42" i="1" s="1"/>
  <c r="BX85" i="1" s="1"/>
  <c r="BY28" i="1"/>
  <c r="CK83" i="24"/>
  <c r="CJ84" i="24"/>
  <c r="CP83" i="12"/>
  <c r="CO84" i="12"/>
  <c r="BV28" i="12"/>
  <c r="BU36" i="12"/>
  <c r="BU42" i="12" s="1"/>
  <c r="BU85" i="12" s="1"/>
  <c r="CP83" i="8"/>
  <c r="CO84" i="8"/>
  <c r="CM41" i="24"/>
  <c r="CN41" i="24" s="1"/>
  <c r="CO41" i="24" s="1"/>
  <c r="CL83" i="24"/>
  <c r="CQ83" i="12"/>
  <c r="CP83" i="11"/>
  <c r="CO84" i="11"/>
  <c r="CP83" i="25"/>
  <c r="CO84" i="25"/>
  <c r="BV28" i="23"/>
  <c r="BU36" i="23"/>
  <c r="BU42" i="23" s="1"/>
  <c r="BU85" i="23" s="1"/>
  <c r="CP83" i="23"/>
  <c r="CO84" i="23"/>
  <c r="CP83" i="26"/>
  <c r="CO84" i="26"/>
  <c r="CQ83" i="11"/>
  <c r="BY36" i="25"/>
  <c r="BY42" i="25" s="1"/>
  <c r="BY85" i="25" s="1"/>
  <c r="BZ85" i="25" s="1"/>
  <c r="BZ28" i="25"/>
  <c r="CQ83" i="25"/>
  <c r="CE13" i="26"/>
  <c r="CE14" i="26" s="1"/>
  <c r="CE17" i="26" s="1"/>
  <c r="CQ83" i="23"/>
  <c r="CQ83" i="26"/>
  <c r="BX36" i="9"/>
  <c r="BX42" i="9" s="1"/>
  <c r="BX85" i="9" s="1"/>
  <c r="BY28" i="9"/>
  <c r="BW85" i="1"/>
  <c r="BW86" i="1" s="1"/>
  <c r="BW87" i="1" s="1"/>
  <c r="BS19" i="24"/>
  <c r="CP83" i="2"/>
  <c r="CO84" i="2"/>
  <c r="BV13" i="22"/>
  <c r="BV14" i="22" s="1"/>
  <c r="BV17" i="22" s="1"/>
  <c r="BV30" i="22" s="1"/>
  <c r="CQ83" i="2"/>
  <c r="BS18" i="24"/>
  <c r="BW36" i="8"/>
  <c r="BW42" i="8" s="1"/>
  <c r="BX28" i="8"/>
  <c r="BN36" i="24"/>
  <c r="BN42" i="24" s="1"/>
  <c r="BO28" i="24"/>
  <c r="CP83" i="9"/>
  <c r="CO84" i="9"/>
  <c r="BV85" i="8"/>
  <c r="BV86" i="8" s="1"/>
  <c r="BV87" i="8" s="1"/>
  <c r="BT36" i="21"/>
  <c r="BT42" i="21" s="1"/>
  <c r="BU28" i="21"/>
  <c r="BN85" i="24"/>
  <c r="BM86" i="24"/>
  <c r="BM87" i="24" s="1"/>
  <c r="CQ83" i="9"/>
  <c r="BX36" i="11"/>
  <c r="BX42" i="11" s="1"/>
  <c r="BX85" i="11" s="1"/>
  <c r="BY28" i="11"/>
  <c r="CP83" i="1"/>
  <c r="CO84" i="1"/>
  <c r="CM18" i="25"/>
  <c r="CI30" i="9"/>
  <c r="CP82" i="21"/>
  <c r="CO83" i="21"/>
  <c r="CJ19" i="11"/>
  <c r="CQ82" i="21"/>
  <c r="CR82" i="21" s="1"/>
  <c r="BU36" i="26"/>
  <c r="BU42" i="26" s="1"/>
  <c r="BU85" i="26" s="1"/>
  <c r="BV28" i="26"/>
  <c r="CP83" i="22"/>
  <c r="CO84" i="22"/>
  <c r="CJ13" i="1"/>
  <c r="CJ14" i="1" s="1"/>
  <c r="CJ17" i="1" s="1"/>
  <c r="CJ18" i="1" s="1"/>
  <c r="CQ83" i="22"/>
  <c r="DZ81" i="21"/>
  <c r="DZ81" i="8"/>
  <c r="EA81" i="8" s="1"/>
  <c r="EB81" i="8" s="1"/>
  <c r="EC81" i="8" s="1"/>
  <c r="ED81" i="8" s="1"/>
  <c r="EE81" i="8" s="1"/>
  <c r="EF81" i="8" s="1"/>
  <c r="EG81" i="8" s="1"/>
  <c r="DZ80" i="8"/>
  <c r="EA80" i="8" s="1"/>
  <c r="EB80" i="8" s="1"/>
  <c r="EC80" i="8" s="1"/>
  <c r="ED80" i="8" s="1"/>
  <c r="EE80" i="8" s="1"/>
  <c r="EF80" i="8" s="1"/>
  <c r="EG80" i="8" s="1"/>
  <c r="CW4" i="22"/>
  <c r="CW4" i="26"/>
  <c r="CW4" i="12"/>
  <c r="CW4" i="25"/>
  <c r="CW4" i="11"/>
  <c r="CW4" i="24"/>
  <c r="CW4" i="9"/>
  <c r="CW4" i="23"/>
  <c r="CW4" i="8"/>
  <c r="CW4" i="2"/>
  <c r="CW4" i="1"/>
  <c r="CW4" i="21"/>
  <c r="CW4" i="16"/>
  <c r="EM51" i="8"/>
  <c r="DZ51" i="23"/>
  <c r="DY57" i="23"/>
  <c r="DY58" i="23" s="1"/>
  <c r="DX52" i="24"/>
  <c r="DW57" i="24"/>
  <c r="DW58" i="24" s="1"/>
  <c r="DV80" i="26"/>
  <c r="DW80" i="26" s="1"/>
  <c r="DX80" i="26" s="1"/>
  <c r="DY80" i="26" s="1"/>
  <c r="DV81" i="26"/>
  <c r="DW81" i="26" s="1"/>
  <c r="DX81" i="26" s="1"/>
  <c r="DY81" i="26" s="1"/>
  <c r="DV82" i="26"/>
  <c r="DV84" i="26"/>
  <c r="DZ29" i="11"/>
  <c r="EA51" i="11"/>
  <c r="DZ57" i="11"/>
  <c r="DZ58" i="11" s="1"/>
  <c r="DZ31" i="11" s="1"/>
  <c r="EA52" i="8"/>
  <c r="DZ57" i="8"/>
  <c r="DZ58" i="8" s="1"/>
  <c r="DZ31" i="8" s="1"/>
  <c r="DZ29" i="22"/>
  <c r="EA51" i="22"/>
  <c r="DZ57" i="22"/>
  <c r="DZ58" i="22" s="1"/>
  <c r="DZ31" i="22" s="1"/>
  <c r="DX57" i="2"/>
  <c r="DX58" i="2" s="1"/>
  <c r="DY51" i="2"/>
  <c r="DX51" i="26"/>
  <c r="DW57" i="26"/>
  <c r="DW58" i="26" s="1"/>
  <c r="DZ29" i="25"/>
  <c r="DZ57" i="25"/>
  <c r="DZ58" i="25" s="1"/>
  <c r="DZ31" i="25" s="1"/>
  <c r="EA51" i="25"/>
  <c r="EB29" i="21"/>
  <c r="EC51" i="21"/>
  <c r="EB57" i="21"/>
  <c r="EB58" i="21" s="1"/>
  <c r="EB31" i="21" s="1"/>
  <c r="EB51" i="12"/>
  <c r="EO51" i="24"/>
  <c r="DV81" i="24"/>
  <c r="DW81" i="24" s="1"/>
  <c r="DX81" i="24" s="1"/>
  <c r="DY81" i="24" s="1"/>
  <c r="DV80" i="24"/>
  <c r="DW80" i="24" s="1"/>
  <c r="DX80" i="24" s="1"/>
  <c r="DY80" i="24" s="1"/>
  <c r="DV82" i="24"/>
  <c r="DV84" i="24"/>
  <c r="DW57" i="9"/>
  <c r="DW58" i="9" s="1"/>
  <c r="DX51" i="9"/>
  <c r="DX52" i="12"/>
  <c r="DW57" i="12"/>
  <c r="DW58" i="12" s="1"/>
  <c r="DZ51" i="1"/>
  <c r="DY57" i="1"/>
  <c r="DY58" i="1" s="1"/>
  <c r="DV81" i="9"/>
  <c r="DW81" i="9" s="1"/>
  <c r="DX81" i="9" s="1"/>
  <c r="DY81" i="9" s="1"/>
  <c r="DV80" i="9"/>
  <c r="DW80" i="9" s="1"/>
  <c r="DX80" i="9" s="1"/>
  <c r="DY80" i="9" s="1"/>
  <c r="DV82" i="9"/>
  <c r="DV84" i="9"/>
  <c r="CI19" i="2"/>
  <c r="CI18" i="2"/>
  <c r="CJ13" i="2"/>
  <c r="CJ14" i="2" s="1"/>
  <c r="CJ17" i="2" s="1"/>
  <c r="CJ30" i="2" s="1"/>
  <c r="CK86" i="8"/>
  <c r="CK87" i="8" s="1"/>
  <c r="CM18" i="8"/>
  <c r="CM19" i="8"/>
  <c r="CW86" i="25"/>
  <c r="CW87" i="25" s="1"/>
  <c r="I28" i="18"/>
  <c r="CW86" i="9"/>
  <c r="CW87" i="9" s="1"/>
  <c r="CW86" i="22"/>
  <c r="CW87" i="22" s="1"/>
  <c r="CW85" i="21"/>
  <c r="CW86" i="21" s="1"/>
  <c r="BT18" i="24" l="1"/>
  <c r="BX86" i="1"/>
  <c r="BX87" i="1" s="1"/>
  <c r="BT19" i="24"/>
  <c r="CE18" i="26"/>
  <c r="CE19" i="26"/>
  <c r="CE30" i="26"/>
  <c r="CF13" i="26" s="1"/>
  <c r="CF14" i="26" s="1"/>
  <c r="CF17" i="26" s="1"/>
  <c r="CF18" i="26" s="1"/>
  <c r="CJ30" i="1"/>
  <c r="CK13" i="1" s="1"/>
  <c r="CK14" i="1" s="1"/>
  <c r="CK17" i="1" s="1"/>
  <c r="CK30" i="1" s="1"/>
  <c r="CL13" i="1" s="1"/>
  <c r="CL14" i="1" s="1"/>
  <c r="CL17" i="1" s="1"/>
  <c r="CL30" i="1" s="1"/>
  <c r="BW85" i="8"/>
  <c r="BU13" i="24"/>
  <c r="BU14" i="24" s="1"/>
  <c r="BU17" i="24" s="1"/>
  <c r="BU30" i="24" s="1"/>
  <c r="BW13" i="22"/>
  <c r="BW14" i="22" s="1"/>
  <c r="BW17" i="22" s="1"/>
  <c r="BW30" i="22" s="1"/>
  <c r="CR83" i="22"/>
  <c r="CQ84" i="22"/>
  <c r="BY36" i="11"/>
  <c r="BY42" i="11" s="1"/>
  <c r="BZ28" i="11"/>
  <c r="CJ19" i="1"/>
  <c r="BX86" i="11"/>
  <c r="BX87" i="11" s="1"/>
  <c r="BY85" i="11"/>
  <c r="BZ85" i="11" s="1"/>
  <c r="BP28" i="24"/>
  <c r="BO36" i="24"/>
  <c r="BO42" i="24" s="1"/>
  <c r="BO85" i="24" s="1"/>
  <c r="CR83" i="25"/>
  <c r="CQ84" i="25"/>
  <c r="BV36" i="23"/>
  <c r="BV42" i="23" s="1"/>
  <c r="BW28" i="23"/>
  <c r="CR83" i="9"/>
  <c r="CQ84" i="9"/>
  <c r="BW28" i="12"/>
  <c r="BV36" i="12"/>
  <c r="BV42" i="12" s="1"/>
  <c r="CR83" i="8"/>
  <c r="CQ84" i="8"/>
  <c r="BX36" i="8"/>
  <c r="BX42" i="8" s="1"/>
  <c r="BY28" i="8"/>
  <c r="BZ36" i="25"/>
  <c r="BZ42" i="25" s="1"/>
  <c r="CA28" i="25"/>
  <c r="BX86" i="9"/>
  <c r="BX87" i="9" s="1"/>
  <c r="BY85" i="9"/>
  <c r="BZ85" i="9" s="1"/>
  <c r="CR83" i="11"/>
  <c r="CQ84" i="11"/>
  <c r="BU36" i="21"/>
  <c r="BU42" i="21" s="1"/>
  <c r="BV28" i="21"/>
  <c r="CQ84" i="26"/>
  <c r="CR83" i="26"/>
  <c r="CR83" i="12"/>
  <c r="CQ84" i="12"/>
  <c r="CQ83" i="21"/>
  <c r="BY36" i="9"/>
  <c r="BY42" i="9" s="1"/>
  <c r="BZ28" i="9"/>
  <c r="BV36" i="26"/>
  <c r="BV42" i="26" s="1"/>
  <c r="BW28" i="26"/>
  <c r="CR83" i="2"/>
  <c r="CQ84" i="2"/>
  <c r="BY36" i="1"/>
  <c r="BY42" i="1" s="1"/>
  <c r="BY85" i="1" s="1"/>
  <c r="BZ28" i="1"/>
  <c r="CJ13" i="9"/>
  <c r="CJ14" i="9" s="1"/>
  <c r="CJ17" i="9" s="1"/>
  <c r="CJ30" i="9" s="1"/>
  <c r="CR83" i="23"/>
  <c r="CQ84" i="23"/>
  <c r="CM83" i="24"/>
  <c r="CN83" i="24" s="1"/>
  <c r="CL84" i="24"/>
  <c r="CP41" i="24"/>
  <c r="CQ41" i="24" s="1"/>
  <c r="CO83" i="24"/>
  <c r="CK13" i="11"/>
  <c r="CK14" i="11" s="1"/>
  <c r="CK17" i="11" s="1"/>
  <c r="CK18" i="11" s="1"/>
  <c r="BV28" i="22"/>
  <c r="BV18" i="22"/>
  <c r="BV19" i="22"/>
  <c r="BV36" i="2"/>
  <c r="BV42" i="2" s="1"/>
  <c r="BW28" i="2"/>
  <c r="DZ82" i="8"/>
  <c r="CX4" i="22"/>
  <c r="CX4" i="26"/>
  <c r="CX4" i="12"/>
  <c r="CX4" i="25"/>
  <c r="CX4" i="11"/>
  <c r="CX4" i="24"/>
  <c r="CX4" i="9"/>
  <c r="CX4" i="23"/>
  <c r="CX4" i="8"/>
  <c r="CX4" i="2"/>
  <c r="CX4" i="21"/>
  <c r="CX4" i="1"/>
  <c r="CX4" i="16"/>
  <c r="DY51" i="9"/>
  <c r="DX57" i="9"/>
  <c r="DX58" i="9" s="1"/>
  <c r="DZ51" i="2"/>
  <c r="DY57" i="2"/>
  <c r="DY58" i="2" s="1"/>
  <c r="DY52" i="12"/>
  <c r="DX57" i="12"/>
  <c r="DX58" i="12" s="1"/>
  <c r="EA57" i="25"/>
  <c r="EA58" i="25" s="1"/>
  <c r="EB51" i="25"/>
  <c r="DY51" i="26"/>
  <c r="DX57" i="26"/>
  <c r="DX58" i="26" s="1"/>
  <c r="EB51" i="22"/>
  <c r="EA57" i="22"/>
  <c r="EA58" i="22" s="1"/>
  <c r="EA57" i="11"/>
  <c r="EA58" i="11" s="1"/>
  <c r="EB51" i="11"/>
  <c r="DZ29" i="23"/>
  <c r="DZ57" i="23"/>
  <c r="DZ58" i="23" s="1"/>
  <c r="DZ31" i="23" s="1"/>
  <c r="EA51" i="23"/>
  <c r="DZ29" i="1"/>
  <c r="EA51" i="1"/>
  <c r="DZ57" i="1"/>
  <c r="DZ58" i="1" s="1"/>
  <c r="DZ31" i="1" s="1"/>
  <c r="EP51" i="24"/>
  <c r="ED51" i="21"/>
  <c r="EC57" i="21"/>
  <c r="EC58" i="21" s="1"/>
  <c r="DZ80" i="25"/>
  <c r="EA80" i="25" s="1"/>
  <c r="DZ81" i="25"/>
  <c r="EA81" i="25" s="1"/>
  <c r="DZ80" i="22"/>
  <c r="EA80" i="22" s="1"/>
  <c r="DZ81" i="22"/>
  <c r="EA81" i="22" s="1"/>
  <c r="DZ80" i="11"/>
  <c r="EA80" i="11" s="1"/>
  <c r="DZ81" i="11"/>
  <c r="EA81" i="11" s="1"/>
  <c r="EB29" i="12"/>
  <c r="EC51" i="12"/>
  <c r="EB80" i="21"/>
  <c r="EC80" i="21" s="1"/>
  <c r="ED80" i="21" s="1"/>
  <c r="EE80" i="21" s="1"/>
  <c r="EF80" i="21" s="1"/>
  <c r="EB79" i="21"/>
  <c r="EC79" i="21" s="1"/>
  <c r="ED79" i="21" s="1"/>
  <c r="EE79" i="21" s="1"/>
  <c r="EF79" i="21" s="1"/>
  <c r="EB81" i="21"/>
  <c r="EB83" i="21"/>
  <c r="EB52" i="8"/>
  <c r="EA57" i="8"/>
  <c r="EA58" i="8" s="1"/>
  <c r="DY52" i="24"/>
  <c r="DX57" i="24"/>
  <c r="DX58" i="24" s="1"/>
  <c r="EN51" i="8"/>
  <c r="CJ18" i="2"/>
  <c r="CW86" i="1"/>
  <c r="CW87" i="1" s="1"/>
  <c r="CK13" i="2"/>
  <c r="CK14" i="2" s="1"/>
  <c r="CK17" i="2" s="1"/>
  <c r="CJ19" i="2"/>
  <c r="CM86" i="23"/>
  <c r="CM87" i="23" s="1"/>
  <c r="CK30" i="11" l="1"/>
  <c r="CL13" i="11" s="1"/>
  <c r="CL14" i="11" s="1"/>
  <c r="CL17" i="11" s="1"/>
  <c r="CL30" i="11" s="1"/>
  <c r="CM13" i="11" s="1"/>
  <c r="CM14" i="11" s="1"/>
  <c r="CM17" i="11" s="1"/>
  <c r="BU18" i="24"/>
  <c r="BU19" i="24"/>
  <c r="BW19" i="22"/>
  <c r="BW18" i="22"/>
  <c r="CK18" i="1"/>
  <c r="CL18" i="1" s="1"/>
  <c r="CK13" i="9"/>
  <c r="CK14" i="9" s="1"/>
  <c r="CK17" i="9" s="1"/>
  <c r="CK30" i="9" s="1"/>
  <c r="CM13" i="1"/>
  <c r="CM14" i="1" s="1"/>
  <c r="CM17" i="1" s="1"/>
  <c r="BX13" i="22"/>
  <c r="BX14" i="22" s="1"/>
  <c r="BX17" i="22" s="1"/>
  <c r="BX85" i="8"/>
  <c r="BX86" i="8" s="1"/>
  <c r="BX87" i="8" s="1"/>
  <c r="BV13" i="24"/>
  <c r="BV14" i="24" s="1"/>
  <c r="BV17" i="24" s="1"/>
  <c r="BV30" i="24" s="1"/>
  <c r="CQ83" i="24"/>
  <c r="CK19" i="1"/>
  <c r="CL19" i="1" s="1"/>
  <c r="CB28" i="25"/>
  <c r="CA36" i="25"/>
  <c r="CA42" i="25" s="1"/>
  <c r="CA28" i="11"/>
  <c r="BZ36" i="11"/>
  <c r="BZ42" i="11" s="1"/>
  <c r="BW36" i="2"/>
  <c r="BW42" i="2" s="1"/>
  <c r="BX28" i="2"/>
  <c r="CF19" i="26"/>
  <c r="BW36" i="26"/>
  <c r="BW42" i="26" s="1"/>
  <c r="BX28" i="26"/>
  <c r="BV85" i="2"/>
  <c r="BV86" i="2" s="1"/>
  <c r="BV87" i="2" s="1"/>
  <c r="BV85" i="26"/>
  <c r="BV86" i="26" s="1"/>
  <c r="BV87" i="26" s="1"/>
  <c r="BZ28" i="8"/>
  <c r="BY36" i="8"/>
  <c r="BY42" i="8" s="1"/>
  <c r="BW36" i="23"/>
  <c r="BW42" i="23" s="1"/>
  <c r="BX28" i="23"/>
  <c r="CX19" i="16"/>
  <c r="CY7" i="26" s="1"/>
  <c r="CF30" i="26"/>
  <c r="BZ36" i="9"/>
  <c r="BZ42" i="9" s="1"/>
  <c r="CA28" i="9"/>
  <c r="BV85" i="23"/>
  <c r="BV86" i="23" s="1"/>
  <c r="BV87" i="23" s="1"/>
  <c r="BP85" i="24"/>
  <c r="BO86" i="24"/>
  <c r="BO87" i="24" s="1"/>
  <c r="BW28" i="22"/>
  <c r="BV36" i="22"/>
  <c r="BV42" i="22" s="1"/>
  <c r="BV85" i="12"/>
  <c r="BV86" i="12" s="1"/>
  <c r="BV87" i="12" s="1"/>
  <c r="BQ28" i="24"/>
  <c r="BP36" i="24"/>
  <c r="BP42" i="24" s="1"/>
  <c r="CJ18" i="9"/>
  <c r="CJ19" i="9"/>
  <c r="BX28" i="12"/>
  <c r="BW36" i="12"/>
  <c r="BW42" i="12" s="1"/>
  <c r="BZ36" i="1"/>
  <c r="BZ42" i="1" s="1"/>
  <c r="CA28" i="1"/>
  <c r="CP83" i="24"/>
  <c r="CO84" i="24"/>
  <c r="BY86" i="1"/>
  <c r="BY87" i="1" s="1"/>
  <c r="BZ85" i="1"/>
  <c r="BV36" i="21"/>
  <c r="BV42" i="21" s="1"/>
  <c r="BV84" i="21" s="1"/>
  <c r="BW28" i="21"/>
  <c r="CK19" i="11"/>
  <c r="CK30" i="2"/>
  <c r="CL13" i="2" s="1"/>
  <c r="CL14" i="2" s="1"/>
  <c r="CL17" i="2" s="1"/>
  <c r="CL30" i="2" s="1"/>
  <c r="DZ82" i="22"/>
  <c r="DZ82" i="11"/>
  <c r="DZ82" i="25"/>
  <c r="CY4" i="22"/>
  <c r="CY4" i="26"/>
  <c r="CY4" i="12"/>
  <c r="CY4" i="25"/>
  <c r="CY4" i="11"/>
  <c r="CY4" i="24"/>
  <c r="CY4" i="9"/>
  <c r="CY4" i="23"/>
  <c r="CY4" i="8"/>
  <c r="CY4" i="2"/>
  <c r="CY4" i="1"/>
  <c r="CY4" i="21"/>
  <c r="CY4" i="16"/>
  <c r="CX17" i="16" s="1"/>
  <c r="CY7" i="25" s="1"/>
  <c r="DZ81" i="23"/>
  <c r="EA81" i="23" s="1"/>
  <c r="DZ80" i="23"/>
  <c r="EA80" i="23" s="1"/>
  <c r="DZ51" i="26"/>
  <c r="DY57" i="26"/>
  <c r="DY58" i="26" s="1"/>
  <c r="EC52" i="8"/>
  <c r="EB57" i="8"/>
  <c r="EB58" i="8" s="1"/>
  <c r="EB31" i="8" s="1"/>
  <c r="DZ81" i="1"/>
  <c r="EA81" i="1" s="1"/>
  <c r="DZ80" i="1"/>
  <c r="EA80" i="1" s="1"/>
  <c r="DZ29" i="2"/>
  <c r="EA51" i="2"/>
  <c r="DZ57" i="2"/>
  <c r="DZ58" i="2" s="1"/>
  <c r="DZ31" i="2" s="1"/>
  <c r="ED51" i="12"/>
  <c r="EQ51" i="24"/>
  <c r="DZ52" i="24"/>
  <c r="DY57" i="24"/>
  <c r="DY58" i="24" s="1"/>
  <c r="EB29" i="25"/>
  <c r="EB57" i="25"/>
  <c r="EB58" i="25" s="1"/>
  <c r="EB31" i="25" s="1"/>
  <c r="EC51" i="25"/>
  <c r="DZ51" i="9"/>
  <c r="DY57" i="9"/>
  <c r="DY58" i="9" s="1"/>
  <c r="DZ52" i="12"/>
  <c r="DZ29" i="12" s="1"/>
  <c r="DY57" i="12"/>
  <c r="DY58" i="12" s="1"/>
  <c r="EO51" i="8"/>
  <c r="EB82" i="12"/>
  <c r="EB84" i="12"/>
  <c r="EE51" i="21"/>
  <c r="ED57" i="21"/>
  <c r="ED58" i="21" s="1"/>
  <c r="EB51" i="1"/>
  <c r="EA57" i="1"/>
  <c r="EA58" i="1" s="1"/>
  <c r="EB51" i="23"/>
  <c r="EA57" i="23"/>
  <c r="EA58" i="23" s="1"/>
  <c r="EB29" i="11"/>
  <c r="EB57" i="11"/>
  <c r="EB58" i="11" s="1"/>
  <c r="EB31" i="11" s="1"/>
  <c r="EC51" i="11"/>
  <c r="EB29" i="22"/>
  <c r="EB57" i="22"/>
  <c r="EB58" i="22" s="1"/>
  <c r="EB31" i="22" s="1"/>
  <c r="EC51" i="22"/>
  <c r="CK19" i="2"/>
  <c r="CK18" i="2"/>
  <c r="CM86" i="8"/>
  <c r="CM87" i="8" s="1"/>
  <c r="CY86" i="25"/>
  <c r="CY87" i="25" s="1"/>
  <c r="CY86" i="22"/>
  <c r="CY87" i="22" s="1"/>
  <c r="CY85" i="21"/>
  <c r="CY86" i="21" s="1"/>
  <c r="CY86" i="9"/>
  <c r="CY87" i="9" s="1"/>
  <c r="BW85" i="26" l="1"/>
  <c r="CL18" i="11"/>
  <c r="CM18" i="11" s="1"/>
  <c r="CL19" i="11"/>
  <c r="CM19" i="11" s="1"/>
  <c r="BV18" i="24"/>
  <c r="CK18" i="9"/>
  <c r="CX12" i="16"/>
  <c r="CY7" i="8" s="1"/>
  <c r="CX9" i="16"/>
  <c r="CY7" i="21" s="1"/>
  <c r="BX18" i="22"/>
  <c r="CK19" i="9"/>
  <c r="BX19" i="22"/>
  <c r="BX30" i="22"/>
  <c r="BY13" i="22" s="1"/>
  <c r="BY14" i="22" s="1"/>
  <c r="BY17" i="22" s="1"/>
  <c r="BW85" i="2"/>
  <c r="CM18" i="1"/>
  <c r="BW13" i="24"/>
  <c r="BW14" i="24" s="1"/>
  <c r="BW17" i="24" s="1"/>
  <c r="BW30" i="24" s="1"/>
  <c r="CY25" i="25"/>
  <c r="CY35" i="25"/>
  <c r="CY39" i="25" s="1"/>
  <c r="CZ39" i="25" s="1"/>
  <c r="DA39" i="25" s="1"/>
  <c r="DB39" i="25" s="1"/>
  <c r="DC39" i="25" s="1"/>
  <c r="CY10" i="25"/>
  <c r="CY12" i="25" s="1"/>
  <c r="BW85" i="12"/>
  <c r="BW85" i="23"/>
  <c r="BY85" i="8"/>
  <c r="BZ85" i="8" s="1"/>
  <c r="BW36" i="21"/>
  <c r="BW42" i="21" s="1"/>
  <c r="BX28" i="21"/>
  <c r="CG13" i="26"/>
  <c r="CG14" i="26" s="1"/>
  <c r="CG17" i="26" s="1"/>
  <c r="CG18" i="26" s="1"/>
  <c r="CX8" i="16"/>
  <c r="CY7" i="1" s="1"/>
  <c r="BV85" i="21"/>
  <c r="BV86" i="21" s="1"/>
  <c r="BW84" i="21"/>
  <c r="BY28" i="12"/>
  <c r="BX36" i="12"/>
  <c r="BX42" i="12" s="1"/>
  <c r="BV85" i="22"/>
  <c r="CX18" i="16"/>
  <c r="CY7" i="12" s="1"/>
  <c r="BX36" i="23"/>
  <c r="BX42" i="23" s="1"/>
  <c r="BX85" i="23" s="1"/>
  <c r="BY28" i="23"/>
  <c r="BX36" i="2"/>
  <c r="BX42" i="2" s="1"/>
  <c r="BX85" i="2" s="1"/>
  <c r="BY28" i="2"/>
  <c r="BW36" i="22"/>
  <c r="BW42" i="22" s="1"/>
  <c r="BX28" i="22"/>
  <c r="CX15" i="16"/>
  <c r="CY7" i="24" s="1"/>
  <c r="CY25" i="8"/>
  <c r="CY35" i="8"/>
  <c r="CY39" i="8" s="1"/>
  <c r="CZ39" i="8" s="1"/>
  <c r="DA39" i="8" s="1"/>
  <c r="DB39" i="8" s="1"/>
  <c r="DC39" i="8" s="1"/>
  <c r="CY10" i="8"/>
  <c r="CY12" i="8" s="1"/>
  <c r="CY25" i="21"/>
  <c r="CY35" i="21"/>
  <c r="CY39" i="21" s="1"/>
  <c r="CZ39" i="21" s="1"/>
  <c r="DA39" i="21" s="1"/>
  <c r="DB39" i="21" s="1"/>
  <c r="DC39" i="21" s="1"/>
  <c r="CY10" i="21"/>
  <c r="CY12" i="21" s="1"/>
  <c r="BZ36" i="8"/>
  <c r="BZ42" i="8" s="1"/>
  <c r="CA28" i="8"/>
  <c r="CA36" i="11"/>
  <c r="CA42" i="11" s="1"/>
  <c r="CB28" i="11"/>
  <c r="CY25" i="26"/>
  <c r="CY35" i="26"/>
  <c r="CY39" i="26" s="1"/>
  <c r="CZ39" i="26" s="1"/>
  <c r="DA39" i="26" s="1"/>
  <c r="DB39" i="26" s="1"/>
  <c r="DC39" i="26" s="1"/>
  <c r="CY10" i="26"/>
  <c r="CY12" i="26" s="1"/>
  <c r="CA85" i="25"/>
  <c r="BV19" i="24"/>
  <c r="CX16" i="16"/>
  <c r="CY7" i="11" s="1"/>
  <c r="CB36" i="25"/>
  <c r="CB42" i="25" s="1"/>
  <c r="CC28" i="25"/>
  <c r="CX13" i="16"/>
  <c r="CY7" i="23" s="1"/>
  <c r="CX10" i="16"/>
  <c r="CY7" i="2" s="1"/>
  <c r="CM19" i="1"/>
  <c r="CA36" i="1"/>
  <c r="CA42" i="1" s="1"/>
  <c r="CB28" i="1"/>
  <c r="BR28" i="24"/>
  <c r="BQ36" i="24"/>
  <c r="BQ42" i="24" s="1"/>
  <c r="CR83" i="24"/>
  <c r="CQ84" i="24"/>
  <c r="CL13" i="9"/>
  <c r="CL14" i="9" s="1"/>
  <c r="CL17" i="9" s="1"/>
  <c r="CL18" i="9" s="1"/>
  <c r="CQ9" i="16"/>
  <c r="CR7" i="21" s="1"/>
  <c r="CQ12" i="16"/>
  <c r="CR7" i="8" s="1"/>
  <c r="CQ15" i="16"/>
  <c r="CR7" i="24" s="1"/>
  <c r="CQ18" i="16"/>
  <c r="CR7" i="12" s="1"/>
  <c r="CQ11" i="16"/>
  <c r="CR7" i="22" s="1"/>
  <c r="CQ14" i="16"/>
  <c r="CR7" i="9" s="1"/>
  <c r="CQ17" i="16"/>
  <c r="CR7" i="25" s="1"/>
  <c r="CQ10" i="16"/>
  <c r="CR7" i="2" s="1"/>
  <c r="CQ13" i="16"/>
  <c r="CR7" i="23" s="1"/>
  <c r="CQ16" i="16"/>
  <c r="CR7" i="11" s="1"/>
  <c r="CQ19" i="16"/>
  <c r="CR7" i="26" s="1"/>
  <c r="CQ8" i="16"/>
  <c r="CR7" i="1" s="1"/>
  <c r="CR14" i="16"/>
  <c r="CS7" i="9" s="1"/>
  <c r="CR17" i="16"/>
  <c r="CS7" i="25" s="1"/>
  <c r="CR10" i="16"/>
  <c r="CS7" i="2" s="1"/>
  <c r="CR13" i="16"/>
  <c r="CS7" i="23" s="1"/>
  <c r="CR16" i="16"/>
  <c r="CS7" i="11" s="1"/>
  <c r="CR19" i="16"/>
  <c r="CS7" i="26" s="1"/>
  <c r="CR8" i="16"/>
  <c r="CS7" i="1" s="1"/>
  <c r="CR9" i="16"/>
  <c r="CS7" i="21" s="1"/>
  <c r="CR12" i="16"/>
  <c r="CS7" i="8" s="1"/>
  <c r="CR15" i="16"/>
  <c r="CS7" i="24" s="1"/>
  <c r="CR18" i="16"/>
  <c r="CS7" i="12" s="1"/>
  <c r="CR11" i="16"/>
  <c r="CS7" i="22" s="1"/>
  <c r="CS15" i="16"/>
  <c r="CT7" i="24" s="1"/>
  <c r="CS18" i="16"/>
  <c r="CT7" i="12" s="1"/>
  <c r="CS8" i="16"/>
  <c r="CT7" i="1" s="1"/>
  <c r="CS11" i="16"/>
  <c r="CT7" i="22" s="1"/>
  <c r="CS14" i="16"/>
  <c r="CT7" i="9" s="1"/>
  <c r="CS17" i="16"/>
  <c r="CT7" i="25" s="1"/>
  <c r="CS10" i="16"/>
  <c r="CT7" i="2" s="1"/>
  <c r="CS13" i="16"/>
  <c r="CT7" i="23" s="1"/>
  <c r="CS16" i="16"/>
  <c r="CT7" i="11" s="1"/>
  <c r="CS19" i="16"/>
  <c r="CT7" i="26" s="1"/>
  <c r="CS9" i="16"/>
  <c r="CT7" i="21" s="1"/>
  <c r="CS12" i="16"/>
  <c r="CT7" i="8" s="1"/>
  <c r="CT9" i="16"/>
  <c r="CU7" i="21" s="1"/>
  <c r="CT12" i="16"/>
  <c r="CU7" i="8" s="1"/>
  <c r="CT15" i="16"/>
  <c r="CU7" i="24" s="1"/>
  <c r="CT18" i="16"/>
  <c r="CU7" i="12" s="1"/>
  <c r="CT8" i="16"/>
  <c r="CU7" i="1" s="1"/>
  <c r="CT11" i="16"/>
  <c r="CU7" i="22" s="1"/>
  <c r="CT14" i="16"/>
  <c r="CU7" i="9" s="1"/>
  <c r="CT17" i="16"/>
  <c r="CU7" i="25" s="1"/>
  <c r="CT10" i="16"/>
  <c r="CU7" i="2" s="1"/>
  <c r="CT13" i="16"/>
  <c r="CU7" i="23" s="1"/>
  <c r="CT16" i="16"/>
  <c r="CU7" i="11" s="1"/>
  <c r="CT19" i="16"/>
  <c r="CU7" i="26" s="1"/>
  <c r="CU13" i="16"/>
  <c r="CV7" i="23" s="1"/>
  <c r="CU16" i="16"/>
  <c r="CV7" i="11" s="1"/>
  <c r="CU19" i="16"/>
  <c r="CV7" i="26" s="1"/>
  <c r="CU9" i="16"/>
  <c r="CV7" i="21" s="1"/>
  <c r="CU12" i="16"/>
  <c r="CV7" i="8" s="1"/>
  <c r="CU15" i="16"/>
  <c r="CV7" i="24" s="1"/>
  <c r="CU18" i="16"/>
  <c r="CV7" i="12" s="1"/>
  <c r="CU8" i="16"/>
  <c r="CV7" i="1" s="1"/>
  <c r="CU11" i="16"/>
  <c r="CV7" i="22" s="1"/>
  <c r="CU14" i="16"/>
  <c r="CV7" i="9" s="1"/>
  <c r="CU17" i="16"/>
  <c r="CV7" i="25" s="1"/>
  <c r="CU10" i="16"/>
  <c r="CV7" i="2" s="1"/>
  <c r="CV8" i="16"/>
  <c r="CW7" i="1" s="1"/>
  <c r="CV11" i="16"/>
  <c r="CW7" i="22" s="1"/>
  <c r="CV14" i="16"/>
  <c r="CW7" i="9" s="1"/>
  <c r="CV17" i="16"/>
  <c r="CW7" i="25" s="1"/>
  <c r="CV13" i="16"/>
  <c r="CW7" i="23" s="1"/>
  <c r="CV10" i="16"/>
  <c r="CW7" i="2" s="1"/>
  <c r="CV16" i="16"/>
  <c r="CW7" i="11" s="1"/>
  <c r="CV19" i="16"/>
  <c r="CW7" i="26" s="1"/>
  <c r="CV9" i="16"/>
  <c r="CW7" i="21" s="1"/>
  <c r="CV12" i="16"/>
  <c r="CW7" i="8" s="1"/>
  <c r="CV15" i="16"/>
  <c r="CW7" i="24" s="1"/>
  <c r="CV18" i="16"/>
  <c r="CW7" i="12" s="1"/>
  <c r="CW19" i="16"/>
  <c r="CX7" i="26" s="1"/>
  <c r="CW9" i="16"/>
  <c r="CX7" i="21" s="1"/>
  <c r="CW12" i="16"/>
  <c r="CX7" i="8" s="1"/>
  <c r="CW15" i="16"/>
  <c r="CX7" i="24" s="1"/>
  <c r="CW18" i="16"/>
  <c r="CX7" i="12" s="1"/>
  <c r="CW8" i="16"/>
  <c r="CX7" i="1" s="1"/>
  <c r="CW11" i="16"/>
  <c r="CX7" i="22" s="1"/>
  <c r="CW14" i="16"/>
  <c r="CX7" i="9" s="1"/>
  <c r="CW17" i="16"/>
  <c r="CX7" i="25" s="1"/>
  <c r="CW10" i="16"/>
  <c r="CX7" i="2" s="1"/>
  <c r="CW13" i="16"/>
  <c r="CX7" i="23" s="1"/>
  <c r="CW16" i="16"/>
  <c r="CX7" i="11" s="1"/>
  <c r="CB28" i="9"/>
  <c r="CA36" i="9"/>
  <c r="CA42" i="9" s="1"/>
  <c r="CX14" i="16"/>
  <c r="CY7" i="9" s="1"/>
  <c r="BX36" i="26"/>
  <c r="BX42" i="26" s="1"/>
  <c r="BX85" i="26" s="1"/>
  <c r="BX86" i="26" s="1"/>
  <c r="BX87" i="26" s="1"/>
  <c r="BY28" i="26"/>
  <c r="CX11" i="16"/>
  <c r="CY7" i="22" s="1"/>
  <c r="DZ82" i="23"/>
  <c r="DZ80" i="12"/>
  <c r="EA80" i="12" s="1"/>
  <c r="EB80" i="12" s="1"/>
  <c r="EC80" i="12" s="1"/>
  <c r="ED80" i="12" s="1"/>
  <c r="EE80" i="12" s="1"/>
  <c r="EF80" i="12" s="1"/>
  <c r="DZ81" i="12"/>
  <c r="EA81" i="12" s="1"/>
  <c r="EB81" i="12" s="1"/>
  <c r="EC81" i="12" s="1"/>
  <c r="ED81" i="12" s="1"/>
  <c r="EE81" i="12" s="1"/>
  <c r="EF81" i="12" s="1"/>
  <c r="DZ82" i="1"/>
  <c r="CZ4" i="22"/>
  <c r="CZ4" i="26"/>
  <c r="CZ4" i="12"/>
  <c r="CZ4" i="25"/>
  <c r="CZ4" i="11"/>
  <c r="CZ4" i="24"/>
  <c r="CZ4" i="9"/>
  <c r="CZ4" i="23"/>
  <c r="CZ4" i="8"/>
  <c r="CZ4" i="2"/>
  <c r="CZ4" i="21"/>
  <c r="CZ4" i="1"/>
  <c r="CZ4" i="16"/>
  <c r="EB81" i="11"/>
  <c r="EC81" i="11" s="1"/>
  <c r="ED81" i="11" s="1"/>
  <c r="EE81" i="11" s="1"/>
  <c r="EF81" i="11" s="1"/>
  <c r="EB80" i="11"/>
  <c r="EC80" i="11" s="1"/>
  <c r="ED80" i="11" s="1"/>
  <c r="EE80" i="11" s="1"/>
  <c r="EF80" i="11" s="1"/>
  <c r="EB82" i="11"/>
  <c r="EB84" i="11"/>
  <c r="EB51" i="2"/>
  <c r="EA57" i="2"/>
  <c r="EA58" i="2" s="1"/>
  <c r="DZ29" i="26"/>
  <c r="EA51" i="26"/>
  <c r="DZ57" i="26"/>
  <c r="DZ58" i="26" s="1"/>
  <c r="DZ31" i="26" s="1"/>
  <c r="ED51" i="22"/>
  <c r="EC57" i="22"/>
  <c r="EC58" i="22" s="1"/>
  <c r="EA52" i="12"/>
  <c r="DZ57" i="12"/>
  <c r="DZ58" i="12" s="1"/>
  <c r="DZ31" i="12" s="1"/>
  <c r="EC57" i="25"/>
  <c r="EC58" i="25" s="1"/>
  <c r="ED51" i="25"/>
  <c r="DZ29" i="24"/>
  <c r="EA52" i="24"/>
  <c r="DZ57" i="24"/>
  <c r="DZ58" i="24" s="1"/>
  <c r="DZ31" i="24" s="1"/>
  <c r="ER51" i="24"/>
  <c r="EB29" i="1"/>
  <c r="EC51" i="1"/>
  <c r="EB57" i="1"/>
  <c r="EB58" i="1" s="1"/>
  <c r="EB31" i="1" s="1"/>
  <c r="EO29" i="8"/>
  <c r="EP51" i="8"/>
  <c r="EB80" i="22"/>
  <c r="EC80" i="22" s="1"/>
  <c r="ED80" i="22" s="1"/>
  <c r="EE80" i="22" s="1"/>
  <c r="EF80" i="22" s="1"/>
  <c r="EB81" i="22"/>
  <c r="EC81" i="22" s="1"/>
  <c r="ED81" i="22" s="1"/>
  <c r="EE81" i="22" s="1"/>
  <c r="EF81" i="22" s="1"/>
  <c r="EB82" i="22"/>
  <c r="EB84" i="22"/>
  <c r="EB81" i="25"/>
  <c r="EC81" i="25" s="1"/>
  <c r="ED81" i="25" s="1"/>
  <c r="EE81" i="25" s="1"/>
  <c r="EF81" i="25" s="1"/>
  <c r="EB82" i="25"/>
  <c r="EB80" i="25"/>
  <c r="EC80" i="25" s="1"/>
  <c r="ED80" i="25" s="1"/>
  <c r="EE80" i="25" s="1"/>
  <c r="EF80" i="25" s="1"/>
  <c r="EB84" i="25"/>
  <c r="EE51" i="12"/>
  <c r="DZ81" i="2"/>
  <c r="EA81" i="2" s="1"/>
  <c r="DZ80" i="2"/>
  <c r="EA80" i="2" s="1"/>
  <c r="ED52" i="8"/>
  <c r="EC57" i="8"/>
  <c r="EC58" i="8" s="1"/>
  <c r="EC57" i="11"/>
  <c r="EC58" i="11" s="1"/>
  <c r="ED51" i="11"/>
  <c r="EB29" i="23"/>
  <c r="EB57" i="23"/>
  <c r="EB58" i="23" s="1"/>
  <c r="EB31" i="23" s="1"/>
  <c r="EC51" i="23"/>
  <c r="EE57" i="21"/>
  <c r="EE58" i="21" s="1"/>
  <c r="EF51" i="21"/>
  <c r="DZ29" i="9"/>
  <c r="EA51" i="9"/>
  <c r="DZ57" i="9"/>
  <c r="DZ58" i="9" s="1"/>
  <c r="DZ31" i="9" s="1"/>
  <c r="CL18" i="2"/>
  <c r="CY86" i="1"/>
  <c r="CY87" i="1" s="1"/>
  <c r="CM13" i="2"/>
  <c r="CM14" i="2" s="1"/>
  <c r="CM17" i="2" s="1"/>
  <c r="CL19" i="2"/>
  <c r="BX86" i="2" l="1"/>
  <c r="BX87" i="2" s="1"/>
  <c r="BW19" i="24"/>
  <c r="BW18" i="24"/>
  <c r="BX86" i="23"/>
  <c r="BX87" i="23" s="1"/>
  <c r="BY19" i="22"/>
  <c r="BY18" i="22"/>
  <c r="BY30" i="22"/>
  <c r="BZ13" i="22" s="1"/>
  <c r="BZ14" i="22" s="1"/>
  <c r="BZ17" i="22" s="1"/>
  <c r="BX85" i="12"/>
  <c r="BX86" i="12" s="1"/>
  <c r="BX87" i="12" s="1"/>
  <c r="BX13" i="24"/>
  <c r="BX14" i="24" s="1"/>
  <c r="BX17" i="24" s="1"/>
  <c r="CV10" i="8"/>
  <c r="CV12" i="8" s="1"/>
  <c r="CV25" i="8"/>
  <c r="CX25" i="24"/>
  <c r="CX10" i="24"/>
  <c r="CX12" i="24" s="1"/>
  <c r="CW25" i="25"/>
  <c r="CW10" i="25"/>
  <c r="CW12" i="25" s="1"/>
  <c r="CV25" i="21"/>
  <c r="CV10" i="21"/>
  <c r="CV12" i="21" s="1"/>
  <c r="CU25" i="12"/>
  <c r="CU10" i="12"/>
  <c r="CU12" i="12" s="1"/>
  <c r="CT35" i="22"/>
  <c r="CT39" i="22" s="1"/>
  <c r="CU39" i="22" s="1"/>
  <c r="CV39" i="22" s="1"/>
  <c r="CW39" i="22" s="1"/>
  <c r="CX39" i="22" s="1"/>
  <c r="CT25" i="22"/>
  <c r="CT10" i="22"/>
  <c r="CT12" i="22" s="1"/>
  <c r="CS25" i="23"/>
  <c r="CS10" i="23"/>
  <c r="CS12" i="23" s="1"/>
  <c r="CR25" i="12"/>
  <c r="CR10" i="12"/>
  <c r="CR12" i="12" s="1"/>
  <c r="CY25" i="11"/>
  <c r="CY35" i="11"/>
  <c r="CY39" i="11" s="1"/>
  <c r="CZ39" i="11" s="1"/>
  <c r="DA39" i="11" s="1"/>
  <c r="DB39" i="11" s="1"/>
  <c r="DC39" i="11" s="1"/>
  <c r="CY10" i="11"/>
  <c r="CY12" i="11" s="1"/>
  <c r="CB28" i="8"/>
  <c r="CA36" i="8"/>
  <c r="CA42" i="8" s="1"/>
  <c r="BX36" i="22"/>
  <c r="BX42" i="22" s="1"/>
  <c r="BX85" i="22" s="1"/>
  <c r="BY28" i="22"/>
  <c r="CW25" i="23"/>
  <c r="CW10" i="23"/>
  <c r="CW12" i="23" s="1"/>
  <c r="CY25" i="9"/>
  <c r="CY35" i="9"/>
  <c r="CY10" i="9"/>
  <c r="CY12" i="9" s="1"/>
  <c r="CX25" i="8"/>
  <c r="CX10" i="8"/>
  <c r="CX12" i="8" s="1"/>
  <c r="CW25" i="9"/>
  <c r="CW10" i="9"/>
  <c r="CW12" i="9" s="1"/>
  <c r="CV25" i="26"/>
  <c r="CV10" i="26"/>
  <c r="CV12" i="26" s="1"/>
  <c r="CU25" i="24"/>
  <c r="CU10" i="24"/>
  <c r="CU12" i="24" s="1"/>
  <c r="CT25" i="1"/>
  <c r="CT35" i="1"/>
  <c r="CT39" i="1" s="1"/>
  <c r="CU39" i="1" s="1"/>
  <c r="CV39" i="1" s="1"/>
  <c r="CW39" i="1" s="1"/>
  <c r="CX39" i="1" s="1"/>
  <c r="CT10" i="1"/>
  <c r="CT12" i="1" s="1"/>
  <c r="CS25" i="2"/>
  <c r="CS10" i="2"/>
  <c r="CS12" i="2" s="1"/>
  <c r="CR25" i="24"/>
  <c r="CR10" i="24"/>
  <c r="CR12" i="24" s="1"/>
  <c r="CG19" i="26"/>
  <c r="CX25" i="12"/>
  <c r="CX10" i="12"/>
  <c r="CX12" i="12" s="1"/>
  <c r="CA85" i="9"/>
  <c r="CX25" i="21"/>
  <c r="CX10" i="21"/>
  <c r="CX12" i="21" s="1"/>
  <c r="CW25" i="22"/>
  <c r="CW10" i="22"/>
  <c r="CW12" i="22" s="1"/>
  <c r="CV25" i="11"/>
  <c r="CV10" i="11"/>
  <c r="CV12" i="11" s="1"/>
  <c r="CU25" i="8"/>
  <c r="CU10" i="8"/>
  <c r="CU12" i="8" s="1"/>
  <c r="CT25" i="12"/>
  <c r="CT10" i="12"/>
  <c r="CT12" i="12" s="1"/>
  <c r="CS25" i="25"/>
  <c r="CS10" i="25"/>
  <c r="CS12" i="25" s="1"/>
  <c r="CR25" i="8"/>
  <c r="CR10" i="8"/>
  <c r="CR12" i="8" s="1"/>
  <c r="CY25" i="2"/>
  <c r="CY35" i="2"/>
  <c r="CY10" i="2"/>
  <c r="CY12" i="2" s="1"/>
  <c r="BY36" i="2"/>
  <c r="BY42" i="2" s="1"/>
  <c r="BY85" i="2" s="1"/>
  <c r="BZ85" i="2" s="1"/>
  <c r="BZ28" i="2"/>
  <c r="CY25" i="1"/>
  <c r="CY35" i="1"/>
  <c r="CY10" i="1"/>
  <c r="CY12" i="1" s="1"/>
  <c r="CC28" i="9"/>
  <c r="CB36" i="9"/>
  <c r="CB42" i="9" s="1"/>
  <c r="CX25" i="26"/>
  <c r="CX10" i="26"/>
  <c r="CX12" i="26" s="1"/>
  <c r="CW25" i="1"/>
  <c r="CW10" i="1"/>
  <c r="CW12" i="1" s="1"/>
  <c r="CV25" i="23"/>
  <c r="CV10" i="23"/>
  <c r="CV12" i="23" s="1"/>
  <c r="CU25" i="21"/>
  <c r="CU10" i="21"/>
  <c r="CU12" i="21" s="1"/>
  <c r="CT25" i="24"/>
  <c r="CT35" i="24"/>
  <c r="CT39" i="24" s="1"/>
  <c r="CU39" i="24" s="1"/>
  <c r="CV39" i="24" s="1"/>
  <c r="CW39" i="24" s="1"/>
  <c r="CX39" i="24" s="1"/>
  <c r="CT10" i="24"/>
  <c r="CT12" i="24" s="1"/>
  <c r="CS25" i="9"/>
  <c r="CS10" i="9"/>
  <c r="CS12" i="9" s="1"/>
  <c r="CR25" i="21"/>
  <c r="CR10" i="21"/>
  <c r="CR12" i="21" s="1"/>
  <c r="CG30" i="26"/>
  <c r="CX25" i="11"/>
  <c r="CX10" i="11"/>
  <c r="CX12" i="11" s="1"/>
  <c r="CW25" i="12"/>
  <c r="CW10" i="12"/>
  <c r="CW12" i="12" s="1"/>
  <c r="CV25" i="2"/>
  <c r="CV10" i="2"/>
  <c r="CV12" i="2" s="1"/>
  <c r="CU25" i="26"/>
  <c r="CU10" i="26"/>
  <c r="CU12" i="26" s="1"/>
  <c r="CT10" i="8"/>
  <c r="CT12" i="8" s="1"/>
  <c r="CT25" i="8"/>
  <c r="CS25" i="22"/>
  <c r="CS10" i="22"/>
  <c r="CS12" i="22" s="1"/>
  <c r="CR25" i="1"/>
  <c r="CR10" i="1"/>
  <c r="CR12" i="1" s="1"/>
  <c r="CL30" i="9"/>
  <c r="BY36" i="23"/>
  <c r="BY42" i="23" s="1"/>
  <c r="BY85" i="23" s="1"/>
  <c r="BZ85" i="23" s="1"/>
  <c r="BZ28" i="23"/>
  <c r="CS25" i="12"/>
  <c r="CS10" i="12"/>
  <c r="CS12" i="12" s="1"/>
  <c r="CR25" i="26"/>
  <c r="CR10" i="26"/>
  <c r="CR12" i="26" s="1"/>
  <c r="CB85" i="25"/>
  <c r="CA86" i="25"/>
  <c r="CA87" i="25" s="1"/>
  <c r="CL19" i="9"/>
  <c r="CV25" i="25"/>
  <c r="CV10" i="25"/>
  <c r="CV12" i="25" s="1"/>
  <c r="CX25" i="2"/>
  <c r="CX10" i="2"/>
  <c r="CX12" i="2" s="1"/>
  <c r="CW25" i="8"/>
  <c r="CW10" i="8"/>
  <c r="CW12" i="8" s="1"/>
  <c r="CV25" i="9"/>
  <c r="CV10" i="9"/>
  <c r="CV12" i="9" s="1"/>
  <c r="CU25" i="23"/>
  <c r="CU10" i="23"/>
  <c r="CU12" i="23" s="1"/>
  <c r="CT25" i="26"/>
  <c r="CT10" i="26"/>
  <c r="CT12" i="26" s="1"/>
  <c r="CS25" i="24"/>
  <c r="CS10" i="24"/>
  <c r="CS12" i="24" s="1"/>
  <c r="CR25" i="11"/>
  <c r="CR10" i="11"/>
  <c r="CR12" i="11" s="1"/>
  <c r="CY25" i="23"/>
  <c r="CY35" i="23"/>
  <c r="CY39" i="23" s="1"/>
  <c r="CZ39" i="23" s="1"/>
  <c r="DA39" i="23" s="1"/>
  <c r="DB39" i="23" s="1"/>
  <c r="DC39" i="23" s="1"/>
  <c r="CY10" i="23"/>
  <c r="CY12" i="23" s="1"/>
  <c r="CY25" i="12"/>
  <c r="CY35" i="12"/>
  <c r="CY39" i="12" s="1"/>
  <c r="CZ39" i="12" s="1"/>
  <c r="DA39" i="12" s="1"/>
  <c r="DB39" i="12" s="1"/>
  <c r="DC39" i="12" s="1"/>
  <c r="CY10" i="12"/>
  <c r="CY12" i="12" s="1"/>
  <c r="BX36" i="21"/>
  <c r="BX42" i="21" s="1"/>
  <c r="BX84" i="21" s="1"/>
  <c r="BY28" i="21"/>
  <c r="CW25" i="24"/>
  <c r="CW10" i="24"/>
  <c r="CW12" i="24" s="1"/>
  <c r="CU25" i="11"/>
  <c r="CU10" i="11"/>
  <c r="CU12" i="11" s="1"/>
  <c r="CX25" i="25"/>
  <c r="CX10" i="25"/>
  <c r="CX12" i="25" s="1"/>
  <c r="CW25" i="21"/>
  <c r="CW10" i="21"/>
  <c r="CW12" i="21" s="1"/>
  <c r="CV25" i="22"/>
  <c r="CV10" i="22"/>
  <c r="CV12" i="22" s="1"/>
  <c r="CU25" i="2"/>
  <c r="CU10" i="2"/>
  <c r="CU12" i="2" s="1"/>
  <c r="CT25" i="11"/>
  <c r="CT10" i="11"/>
  <c r="CT12" i="11" s="1"/>
  <c r="CS25" i="8"/>
  <c r="CS10" i="8"/>
  <c r="CS12" i="8" s="1"/>
  <c r="CR25" i="23"/>
  <c r="CR10" i="23"/>
  <c r="CR12" i="23" s="1"/>
  <c r="CX25" i="23"/>
  <c r="CX10" i="23"/>
  <c r="CX12" i="23" s="1"/>
  <c r="CT25" i="21"/>
  <c r="CT10" i="21"/>
  <c r="CT12" i="21" s="1"/>
  <c r="CY25" i="22"/>
  <c r="CY35" i="22"/>
  <c r="CY10" i="22"/>
  <c r="CY12" i="22" s="1"/>
  <c r="CX25" i="9"/>
  <c r="CX10" i="9"/>
  <c r="CX12" i="9" s="1"/>
  <c r="CW25" i="26"/>
  <c r="CW10" i="26"/>
  <c r="CW12" i="26" s="1"/>
  <c r="CV25" i="1"/>
  <c r="CV10" i="1"/>
  <c r="CV12" i="1" s="1"/>
  <c r="CU25" i="25"/>
  <c r="CU10" i="25"/>
  <c r="CU12" i="25" s="1"/>
  <c r="CT25" i="23"/>
  <c r="CT10" i="23"/>
  <c r="CT12" i="23" s="1"/>
  <c r="CS25" i="21"/>
  <c r="CS10" i="21"/>
  <c r="CS12" i="21" s="1"/>
  <c r="CR25" i="2"/>
  <c r="CR10" i="2"/>
  <c r="CR12" i="2" s="1"/>
  <c r="BQ85" i="24"/>
  <c r="BV86" i="22"/>
  <c r="BV87" i="22" s="1"/>
  <c r="BW85" i="22"/>
  <c r="CX25" i="22"/>
  <c r="CX10" i="22"/>
  <c r="CX12" i="22" s="1"/>
  <c r="CW25" i="11"/>
  <c r="CW10" i="11"/>
  <c r="CW12" i="11" s="1"/>
  <c r="CV25" i="12"/>
  <c r="CV10" i="12"/>
  <c r="CV12" i="12" s="1"/>
  <c r="CU25" i="9"/>
  <c r="CU10" i="9"/>
  <c r="CU12" i="9" s="1"/>
  <c r="CT25" i="2"/>
  <c r="CT35" i="2"/>
  <c r="CT39" i="2" s="1"/>
  <c r="CU39" i="2" s="1"/>
  <c r="CV39" i="2" s="1"/>
  <c r="CW39" i="2" s="1"/>
  <c r="CX39" i="2" s="1"/>
  <c r="CY39" i="2" s="1"/>
  <c r="CZ39" i="2" s="1"/>
  <c r="DA39" i="2" s="1"/>
  <c r="DB39" i="2" s="1"/>
  <c r="DC39" i="2" s="1"/>
  <c r="CT10" i="2"/>
  <c r="CT12" i="2" s="1"/>
  <c r="CS25" i="1"/>
  <c r="CS10" i="1"/>
  <c r="CS12" i="1" s="1"/>
  <c r="CR25" i="25"/>
  <c r="CR10" i="25"/>
  <c r="CR12" i="25" s="1"/>
  <c r="BR36" i="24"/>
  <c r="BR42" i="24" s="1"/>
  <c r="BS28" i="24"/>
  <c r="CX25" i="1"/>
  <c r="CX10" i="1"/>
  <c r="CX12" i="1" s="1"/>
  <c r="CW25" i="2"/>
  <c r="CW10" i="2"/>
  <c r="CW12" i="2" s="1"/>
  <c r="CV25" i="24"/>
  <c r="CV10" i="24"/>
  <c r="CV12" i="24" s="1"/>
  <c r="CU25" i="22"/>
  <c r="CU10" i="22"/>
  <c r="CU12" i="22" s="1"/>
  <c r="CT25" i="25"/>
  <c r="CT10" i="25"/>
  <c r="CT12" i="25" s="1"/>
  <c r="CS25" i="26"/>
  <c r="CS10" i="26"/>
  <c r="CS12" i="26" s="1"/>
  <c r="CR25" i="9"/>
  <c r="CR10" i="9"/>
  <c r="CR12" i="9" s="1"/>
  <c r="CB36" i="1"/>
  <c r="CB42" i="1" s="1"/>
  <c r="CC28" i="1"/>
  <c r="CC36" i="25"/>
  <c r="CC42" i="25" s="1"/>
  <c r="CD28" i="25"/>
  <c r="CB36" i="11"/>
  <c r="CB42" i="11" s="1"/>
  <c r="CC28" i="11"/>
  <c r="BZ28" i="12"/>
  <c r="BY36" i="12"/>
  <c r="BY42" i="12" s="1"/>
  <c r="BY36" i="26"/>
  <c r="BY42" i="26" s="1"/>
  <c r="BY85" i="26" s="1"/>
  <c r="BZ85" i="26" s="1"/>
  <c r="BZ28" i="26"/>
  <c r="CU25" i="1"/>
  <c r="CU10" i="1"/>
  <c r="CU12" i="1" s="1"/>
  <c r="CT25" i="9"/>
  <c r="CT35" i="9"/>
  <c r="CT39" i="9" s="1"/>
  <c r="CU39" i="9" s="1"/>
  <c r="CV39" i="9" s="1"/>
  <c r="CW39" i="9" s="1"/>
  <c r="CX39" i="9" s="1"/>
  <c r="CY39" i="9" s="1"/>
  <c r="CZ39" i="9" s="1"/>
  <c r="DA39" i="9" s="1"/>
  <c r="DB39" i="9" s="1"/>
  <c r="DC39" i="9" s="1"/>
  <c r="CT10" i="9"/>
  <c r="CT12" i="9" s="1"/>
  <c r="CS25" i="11"/>
  <c r="CS10" i="11"/>
  <c r="CS12" i="11" s="1"/>
  <c r="CR25" i="22"/>
  <c r="CR10" i="22"/>
  <c r="CR12" i="22" s="1"/>
  <c r="CA85" i="1"/>
  <c r="CA85" i="11"/>
  <c r="CY25" i="24"/>
  <c r="CY35" i="24"/>
  <c r="CY10" i="24"/>
  <c r="CY12" i="24" s="1"/>
  <c r="DZ82" i="2"/>
  <c r="DZ82" i="12"/>
  <c r="DA4" i="22"/>
  <c r="DA4" i="26"/>
  <c r="DA4" i="12"/>
  <c r="DA4" i="25"/>
  <c r="DA4" i="11"/>
  <c r="DA4" i="24"/>
  <c r="DA4" i="9"/>
  <c r="DA4" i="23"/>
  <c r="DA4" i="8"/>
  <c r="DA4" i="2"/>
  <c r="DA4" i="1"/>
  <c r="DA4" i="21"/>
  <c r="DA4" i="16"/>
  <c r="EE52" i="8"/>
  <c r="ED57" i="8"/>
  <c r="ED58" i="8" s="1"/>
  <c r="EQ51" i="8"/>
  <c r="ED51" i="1"/>
  <c r="EC57" i="1"/>
  <c r="EC58" i="1" s="1"/>
  <c r="EA57" i="9"/>
  <c r="EA58" i="9" s="1"/>
  <c r="EB51" i="9"/>
  <c r="EC57" i="23"/>
  <c r="EC58" i="23" s="1"/>
  <c r="ED51" i="23"/>
  <c r="EF51" i="12"/>
  <c r="ES51" i="24"/>
  <c r="EE51" i="25"/>
  <c r="ED57" i="25"/>
  <c r="ED58" i="25" s="1"/>
  <c r="DZ81" i="9"/>
  <c r="EA81" i="9" s="1"/>
  <c r="DZ80" i="9"/>
  <c r="EA80" i="9" s="1"/>
  <c r="EF57" i="21"/>
  <c r="EF58" i="21" s="1"/>
  <c r="EG51" i="21"/>
  <c r="EB80" i="23"/>
  <c r="EC80" i="23" s="1"/>
  <c r="ED80" i="23" s="1"/>
  <c r="EE80" i="23" s="1"/>
  <c r="EF80" i="23" s="1"/>
  <c r="EB81" i="23"/>
  <c r="EC81" i="23" s="1"/>
  <c r="ED81" i="23" s="1"/>
  <c r="EE81" i="23" s="1"/>
  <c r="EF81" i="23" s="1"/>
  <c r="EB82" i="23"/>
  <c r="EB84" i="23"/>
  <c r="EB80" i="1"/>
  <c r="EC80" i="1" s="1"/>
  <c r="ED80" i="1" s="1"/>
  <c r="EE80" i="1" s="1"/>
  <c r="EF80" i="1" s="1"/>
  <c r="EB81" i="1"/>
  <c r="EC81" i="1" s="1"/>
  <c r="ED81" i="1" s="1"/>
  <c r="EE81" i="1" s="1"/>
  <c r="EF81" i="1" s="1"/>
  <c r="EB82" i="1"/>
  <c r="EB84" i="1"/>
  <c r="EB52" i="24"/>
  <c r="EA57" i="24"/>
  <c r="EA58" i="24" s="1"/>
  <c r="EE51" i="22"/>
  <c r="ED57" i="22"/>
  <c r="ED58" i="22" s="1"/>
  <c r="EB51" i="26"/>
  <c r="EA57" i="26"/>
  <c r="EA58" i="26" s="1"/>
  <c r="EB29" i="2"/>
  <c r="EB57" i="2"/>
  <c r="EB58" i="2" s="1"/>
  <c r="EB31" i="2" s="1"/>
  <c r="EC51" i="2"/>
  <c r="ED57" i="11"/>
  <c r="ED58" i="11" s="1"/>
  <c r="EE51" i="11"/>
  <c r="EO84" i="8"/>
  <c r="EO82" i="8"/>
  <c r="DZ81" i="24"/>
  <c r="EA81" i="24" s="1"/>
  <c r="DZ80" i="24"/>
  <c r="EA80" i="24" s="1"/>
  <c r="EB52" i="12"/>
  <c r="EA57" i="12"/>
  <c r="EA58" i="12" s="1"/>
  <c r="DZ81" i="26"/>
  <c r="EA81" i="26" s="1"/>
  <c r="DZ80" i="26"/>
  <c r="EA80" i="26" s="1"/>
  <c r="CM19" i="2"/>
  <c r="CK86" i="2"/>
  <c r="CK87" i="2" s="1"/>
  <c r="CM18" i="2"/>
  <c r="L18" i="18"/>
  <c r="DA86" i="25"/>
  <c r="DA87" i="25" s="1"/>
  <c r="DH86" i="24"/>
  <c r="DH87" i="24" s="1"/>
  <c r="CW86" i="11"/>
  <c r="CW87" i="11" s="1"/>
  <c r="DA86" i="22"/>
  <c r="DA87" i="22" s="1"/>
  <c r="BY85" i="12" l="1"/>
  <c r="BZ85" i="12" s="1"/>
  <c r="BZ18" i="22"/>
  <c r="BX18" i="24"/>
  <c r="BX19" i="24"/>
  <c r="BX30" i="24"/>
  <c r="BY13" i="24" s="1"/>
  <c r="BY14" i="24" s="1"/>
  <c r="BY17" i="24" s="1"/>
  <c r="CC85" i="25"/>
  <c r="CC86" i="25" s="1"/>
  <c r="CC87" i="25" s="1"/>
  <c r="BX86" i="22"/>
  <c r="BX87" i="22" s="1"/>
  <c r="BY85" i="22"/>
  <c r="BZ85" i="22" s="1"/>
  <c r="CD28" i="1"/>
  <c r="CC36" i="1"/>
  <c r="CC42" i="1" s="1"/>
  <c r="CC85" i="1" s="1"/>
  <c r="BY36" i="22"/>
  <c r="BY42" i="22" s="1"/>
  <c r="BZ28" i="22"/>
  <c r="CA28" i="2"/>
  <c r="BZ36" i="2"/>
  <c r="BZ42" i="2" s="1"/>
  <c r="CY39" i="22"/>
  <c r="CZ39" i="22" s="1"/>
  <c r="DA39" i="22" s="1"/>
  <c r="DB39" i="22" s="1"/>
  <c r="DC39" i="22" s="1"/>
  <c r="CR26" i="9"/>
  <c r="CS26" i="9" s="1"/>
  <c r="CT26" i="9" s="1"/>
  <c r="CU26" i="9" s="1"/>
  <c r="CV26" i="9" s="1"/>
  <c r="CW26" i="9" s="1"/>
  <c r="CX26" i="9" s="1"/>
  <c r="CY26" i="9" s="1"/>
  <c r="CZ26" i="9" s="1"/>
  <c r="CR41" i="9"/>
  <c r="CS41" i="9" s="1"/>
  <c r="BZ30" i="22"/>
  <c r="CH13" i="26"/>
  <c r="CH14" i="26" s="1"/>
  <c r="CH17" i="26" s="1"/>
  <c r="CH18" i="26" s="1"/>
  <c r="CA85" i="8"/>
  <c r="CB85" i="11"/>
  <c r="CA86" i="11"/>
  <c r="CA87" i="11" s="1"/>
  <c r="BZ36" i="26"/>
  <c r="BZ42" i="26" s="1"/>
  <c r="CA28" i="26"/>
  <c r="CB36" i="8"/>
  <c r="CB42" i="8" s="1"/>
  <c r="CC28" i="8"/>
  <c r="CR26" i="23"/>
  <c r="CS26" i="23" s="1"/>
  <c r="CT26" i="23" s="1"/>
  <c r="CU26" i="23" s="1"/>
  <c r="CV26" i="23" s="1"/>
  <c r="CW26" i="23" s="1"/>
  <c r="CX26" i="23" s="1"/>
  <c r="CY26" i="23" s="1"/>
  <c r="CZ26" i="23" s="1"/>
  <c r="CR41" i="23"/>
  <c r="CS41" i="23" s="1"/>
  <c r="CR26" i="21"/>
  <c r="CS26" i="21" s="1"/>
  <c r="CT26" i="21" s="1"/>
  <c r="CU26" i="21" s="1"/>
  <c r="CV26" i="21" s="1"/>
  <c r="CW26" i="21" s="1"/>
  <c r="CX26" i="21" s="1"/>
  <c r="CY26" i="21" s="1"/>
  <c r="CZ26" i="21" s="1"/>
  <c r="CR41" i="21"/>
  <c r="CS41" i="21" s="1"/>
  <c r="CR26" i="24"/>
  <c r="CS26" i="24" s="1"/>
  <c r="CT26" i="24" s="1"/>
  <c r="CU26" i="24" s="1"/>
  <c r="CV26" i="24" s="1"/>
  <c r="CW26" i="24" s="1"/>
  <c r="CX26" i="24" s="1"/>
  <c r="CY26" i="24" s="1"/>
  <c r="CZ26" i="24" s="1"/>
  <c r="CR41" i="24"/>
  <c r="CS41" i="24" s="1"/>
  <c r="BZ19" i="22"/>
  <c r="BQ86" i="24"/>
  <c r="BQ87" i="24" s="1"/>
  <c r="BR85" i="24"/>
  <c r="BS85" i="24" s="1"/>
  <c r="BT85" i="24" s="1"/>
  <c r="BU85" i="24" s="1"/>
  <c r="CR26" i="26"/>
  <c r="CS26" i="26" s="1"/>
  <c r="CT26" i="26" s="1"/>
  <c r="CU26" i="26" s="1"/>
  <c r="CV26" i="26" s="1"/>
  <c r="CW26" i="26" s="1"/>
  <c r="CX26" i="26" s="1"/>
  <c r="CY26" i="26" s="1"/>
  <c r="CZ26" i="26" s="1"/>
  <c r="CR41" i="26"/>
  <c r="CS41" i="26" s="1"/>
  <c r="CA28" i="12"/>
  <c r="BZ36" i="12"/>
  <c r="BZ42" i="12" s="1"/>
  <c r="BS36" i="24"/>
  <c r="BS42" i="24" s="1"/>
  <c r="BT28" i="24"/>
  <c r="CR26" i="22"/>
  <c r="CS26" i="22" s="1"/>
  <c r="CT26" i="22" s="1"/>
  <c r="CU26" i="22" s="1"/>
  <c r="CV26" i="22" s="1"/>
  <c r="CW26" i="22" s="1"/>
  <c r="CX26" i="22" s="1"/>
  <c r="CY26" i="22" s="1"/>
  <c r="CZ26" i="22" s="1"/>
  <c r="CR41" i="22"/>
  <c r="CS41" i="22" s="1"/>
  <c r="CD28" i="11"/>
  <c r="CC36" i="11"/>
  <c r="CC42" i="11" s="1"/>
  <c r="CC85" i="11" s="1"/>
  <c r="CR26" i="2"/>
  <c r="CS26" i="2" s="1"/>
  <c r="CT26" i="2" s="1"/>
  <c r="CU26" i="2" s="1"/>
  <c r="CV26" i="2" s="1"/>
  <c r="CW26" i="2" s="1"/>
  <c r="CX26" i="2" s="1"/>
  <c r="CY26" i="2" s="1"/>
  <c r="CZ26" i="2" s="1"/>
  <c r="CR41" i="2"/>
  <c r="CS41" i="2" s="1"/>
  <c r="CB85" i="1"/>
  <c r="CA86" i="1"/>
  <c r="CA87" i="1" s="1"/>
  <c r="CR26" i="11"/>
  <c r="CS26" i="11" s="1"/>
  <c r="CT26" i="11" s="1"/>
  <c r="CU26" i="11" s="1"/>
  <c r="CV26" i="11" s="1"/>
  <c r="CW26" i="11" s="1"/>
  <c r="CX26" i="11" s="1"/>
  <c r="CY26" i="11" s="1"/>
  <c r="CZ26" i="11" s="1"/>
  <c r="CR41" i="11"/>
  <c r="CS41" i="11" s="1"/>
  <c r="BZ36" i="23"/>
  <c r="BZ42" i="23" s="1"/>
  <c r="CA28" i="23"/>
  <c r="CD28" i="9"/>
  <c r="CC36" i="9"/>
  <c r="CC42" i="9" s="1"/>
  <c r="CC85" i="9" s="1"/>
  <c r="CR26" i="8"/>
  <c r="CS26" i="8" s="1"/>
  <c r="CT26" i="8" s="1"/>
  <c r="CU26" i="8" s="1"/>
  <c r="CV26" i="8" s="1"/>
  <c r="CW26" i="8" s="1"/>
  <c r="CX26" i="8" s="1"/>
  <c r="CY26" i="8" s="1"/>
  <c r="CZ26" i="8" s="1"/>
  <c r="CR41" i="8"/>
  <c r="CS41" i="8" s="1"/>
  <c r="CR26" i="12"/>
  <c r="CS26" i="12" s="1"/>
  <c r="CT26" i="12" s="1"/>
  <c r="CU26" i="12" s="1"/>
  <c r="CV26" i="12" s="1"/>
  <c r="CW26" i="12" s="1"/>
  <c r="CX26" i="12" s="1"/>
  <c r="CY26" i="12" s="1"/>
  <c r="CZ26" i="12" s="1"/>
  <c r="CR41" i="12"/>
  <c r="CS41" i="12" s="1"/>
  <c r="CD36" i="25"/>
  <c r="CD42" i="25" s="1"/>
  <c r="CE28" i="25"/>
  <c r="CR26" i="25"/>
  <c r="CS26" i="25" s="1"/>
  <c r="CT26" i="25" s="1"/>
  <c r="CU26" i="25" s="1"/>
  <c r="CV26" i="25" s="1"/>
  <c r="CW26" i="25" s="1"/>
  <c r="CX26" i="25" s="1"/>
  <c r="CY26" i="25" s="1"/>
  <c r="CZ26" i="25" s="1"/>
  <c r="CR41" i="25"/>
  <c r="CS41" i="25" s="1"/>
  <c r="BZ28" i="21"/>
  <c r="BY36" i="21"/>
  <c r="BY42" i="21" s="1"/>
  <c r="CY39" i="24"/>
  <c r="CZ39" i="24" s="1"/>
  <c r="DA39" i="24" s="1"/>
  <c r="DB39" i="24" s="1"/>
  <c r="DC39" i="24" s="1"/>
  <c r="CY39" i="1"/>
  <c r="CZ39" i="1" s="1"/>
  <c r="DA39" i="1" s="1"/>
  <c r="DB39" i="1" s="1"/>
  <c r="DC39" i="1" s="1"/>
  <c r="BX85" i="21"/>
  <c r="BX86" i="21" s="1"/>
  <c r="BY84" i="21"/>
  <c r="BZ84" i="21" s="1"/>
  <c r="CA86" i="9"/>
  <c r="CA87" i="9" s="1"/>
  <c r="CB85" i="9"/>
  <c r="CM13" i="9"/>
  <c r="CM14" i="9" s="1"/>
  <c r="CM17" i="9" s="1"/>
  <c r="CM18" i="9" s="1"/>
  <c r="DZ82" i="26"/>
  <c r="DZ82" i="24"/>
  <c r="DZ82" i="9"/>
  <c r="DB4" i="22"/>
  <c r="DB4" i="26"/>
  <c r="DB4" i="12"/>
  <c r="DB4" i="25"/>
  <c r="DB4" i="11"/>
  <c r="DB4" i="24"/>
  <c r="DB4" i="9"/>
  <c r="DB4" i="23"/>
  <c r="DB4" i="8"/>
  <c r="DB4" i="21"/>
  <c r="DB4" i="2"/>
  <c r="DB4" i="1"/>
  <c r="DB4" i="16"/>
  <c r="EB29" i="26"/>
  <c r="EC51" i="26"/>
  <c r="EB57" i="26"/>
  <c r="EB58" i="26" s="1"/>
  <c r="EB31" i="26" s="1"/>
  <c r="EB29" i="24"/>
  <c r="EC52" i="24"/>
  <c r="EB57" i="24"/>
  <c r="EB58" i="24" s="1"/>
  <c r="EB31" i="24" s="1"/>
  <c r="EB29" i="9"/>
  <c r="EB57" i="9"/>
  <c r="EB58" i="9" s="1"/>
  <c r="EB31" i="9" s="1"/>
  <c r="EC51" i="9"/>
  <c r="EQ29" i="8"/>
  <c r="ER51" i="8"/>
  <c r="EC52" i="12"/>
  <c r="EB57" i="12"/>
  <c r="EB58" i="12" s="1"/>
  <c r="EB31" i="12" s="1"/>
  <c r="EB81" i="2"/>
  <c r="EC81" i="2" s="1"/>
  <c r="ED81" i="2" s="1"/>
  <c r="EE81" i="2" s="1"/>
  <c r="EF81" i="2" s="1"/>
  <c r="EB82" i="2"/>
  <c r="EB80" i="2"/>
  <c r="EC80" i="2" s="1"/>
  <c r="ED80" i="2" s="1"/>
  <c r="EE80" i="2" s="1"/>
  <c r="EF80" i="2" s="1"/>
  <c r="EB84" i="2"/>
  <c r="EF51" i="22"/>
  <c r="EE57" i="22"/>
  <c r="EE58" i="22" s="1"/>
  <c r="EG29" i="21"/>
  <c r="EG57" i="21"/>
  <c r="EG58" i="21" s="1"/>
  <c r="EG31" i="21" s="1"/>
  <c r="EH51" i="21"/>
  <c r="EH29" i="21" s="1"/>
  <c r="ED57" i="23"/>
  <c r="ED58" i="23" s="1"/>
  <c r="EE51" i="23"/>
  <c r="EE57" i="11"/>
  <c r="EE58" i="11" s="1"/>
  <c r="EF51" i="11"/>
  <c r="EE57" i="25"/>
  <c r="EE58" i="25" s="1"/>
  <c r="EF51" i="25"/>
  <c r="EG51" i="12"/>
  <c r="ED51" i="2"/>
  <c r="EC57" i="2"/>
  <c r="EC58" i="2" s="1"/>
  <c r="ET51" i="24"/>
  <c r="EE51" i="1"/>
  <c r="ED57" i="1"/>
  <c r="ED58" i="1" s="1"/>
  <c r="EF52" i="8"/>
  <c r="EE57" i="8"/>
  <c r="EE58" i="8" s="1"/>
  <c r="DA86" i="1"/>
  <c r="DA87" i="1" s="1"/>
  <c r="DA85" i="21"/>
  <c r="DA86" i="21" s="1"/>
  <c r="DA86" i="9"/>
  <c r="DA87" i="9" s="1"/>
  <c r="BY18" i="24" l="1"/>
  <c r="CH30" i="26"/>
  <c r="CI13" i="26" s="1"/>
  <c r="CI14" i="26" s="1"/>
  <c r="CI17" i="26" s="1"/>
  <c r="CI18" i="26" s="1"/>
  <c r="CD85" i="25"/>
  <c r="CC86" i="11"/>
  <c r="CC87" i="11" s="1"/>
  <c r="CD85" i="11"/>
  <c r="CT41" i="25"/>
  <c r="CU41" i="25" s="1"/>
  <c r="CV41" i="25" s="1"/>
  <c r="CW41" i="25" s="1"/>
  <c r="CX41" i="25" s="1"/>
  <c r="CS83" i="25"/>
  <c r="BY30" i="24"/>
  <c r="CA36" i="2"/>
  <c r="CA42" i="2" s="1"/>
  <c r="CB28" i="2"/>
  <c r="CA28" i="21"/>
  <c r="BZ36" i="21"/>
  <c r="BZ42" i="21" s="1"/>
  <c r="CT41" i="2"/>
  <c r="CU41" i="2" s="1"/>
  <c r="CV41" i="2" s="1"/>
  <c r="CW41" i="2" s="1"/>
  <c r="CX41" i="2" s="1"/>
  <c r="CS83" i="2"/>
  <c r="CT41" i="11"/>
  <c r="CU41" i="11" s="1"/>
  <c r="CV41" i="11" s="1"/>
  <c r="CW41" i="11" s="1"/>
  <c r="CX41" i="11" s="1"/>
  <c r="CS83" i="11"/>
  <c r="CB85" i="8"/>
  <c r="CA86" i="8"/>
  <c r="CA87" i="8" s="1"/>
  <c r="CF28" i="25"/>
  <c r="CE36" i="25"/>
  <c r="CE42" i="25" s="1"/>
  <c r="CE28" i="11"/>
  <c r="CD36" i="11"/>
  <c r="CD42" i="11" s="1"/>
  <c r="CC36" i="8"/>
  <c r="CC42" i="8" s="1"/>
  <c r="CC85" i="8" s="1"/>
  <c r="CD28" i="8"/>
  <c r="BY19" i="24"/>
  <c r="CT41" i="22"/>
  <c r="CU41" i="22" s="1"/>
  <c r="CV41" i="22" s="1"/>
  <c r="CW41" i="22" s="1"/>
  <c r="CX41" i="22" s="1"/>
  <c r="CS83" i="22"/>
  <c r="CT41" i="24"/>
  <c r="CU41" i="24" s="1"/>
  <c r="CV41" i="24" s="1"/>
  <c r="CW41" i="24" s="1"/>
  <c r="CX41" i="24" s="1"/>
  <c r="CS83" i="24"/>
  <c r="CM19" i="9"/>
  <c r="CA13" i="22"/>
  <c r="CA14" i="22" s="1"/>
  <c r="CA17" i="22" s="1"/>
  <c r="CA18" i="22" s="1"/>
  <c r="BT36" i="24"/>
  <c r="BT42" i="24" s="1"/>
  <c r="BU28" i="24"/>
  <c r="CT41" i="9"/>
  <c r="CU41" i="9" s="1"/>
  <c r="CV41" i="9" s="1"/>
  <c r="CW41" i="9" s="1"/>
  <c r="CX41" i="9" s="1"/>
  <c r="CS83" i="9"/>
  <c r="BZ36" i="22"/>
  <c r="BZ42" i="22" s="1"/>
  <c r="CT41" i="8"/>
  <c r="CU41" i="8" s="1"/>
  <c r="CV41" i="8" s="1"/>
  <c r="CW41" i="8" s="1"/>
  <c r="CX41" i="8" s="1"/>
  <c r="CS83" i="8"/>
  <c r="CT41" i="12"/>
  <c r="CU41" i="12" s="1"/>
  <c r="CV41" i="12" s="1"/>
  <c r="CW41" i="12" s="1"/>
  <c r="CX41" i="12" s="1"/>
  <c r="CS83" i="12"/>
  <c r="CT41" i="21"/>
  <c r="CU41" i="21" s="1"/>
  <c r="CV41" i="21" s="1"/>
  <c r="CW41" i="21" s="1"/>
  <c r="CX41" i="21" s="1"/>
  <c r="CS82" i="21"/>
  <c r="CA36" i="12"/>
  <c r="CA42" i="12" s="1"/>
  <c r="CB28" i="12"/>
  <c r="CT41" i="23"/>
  <c r="CU41" i="23" s="1"/>
  <c r="CV41" i="23" s="1"/>
  <c r="CW41" i="23" s="1"/>
  <c r="CX41" i="23" s="1"/>
  <c r="CS83" i="23"/>
  <c r="CA36" i="26"/>
  <c r="CA42" i="26" s="1"/>
  <c r="CB28" i="26"/>
  <c r="CC86" i="9"/>
  <c r="CC87" i="9" s="1"/>
  <c r="CD85" i="9"/>
  <c r="CS83" i="26"/>
  <c r="CT41" i="26"/>
  <c r="CU41" i="26" s="1"/>
  <c r="CV41" i="26" s="1"/>
  <c r="CW41" i="26" s="1"/>
  <c r="CX41" i="26" s="1"/>
  <c r="CD36" i="9"/>
  <c r="CD42" i="9" s="1"/>
  <c r="CE28" i="9"/>
  <c r="CH19" i="26"/>
  <c r="CC86" i="1"/>
  <c r="CC87" i="1" s="1"/>
  <c r="CA36" i="23"/>
  <c r="CA42" i="23" s="1"/>
  <c r="CB28" i="23"/>
  <c r="CD36" i="1"/>
  <c r="CD42" i="1" s="1"/>
  <c r="CD85" i="1" s="1"/>
  <c r="CE28" i="1"/>
  <c r="DC4" i="22"/>
  <c r="DC4" i="26"/>
  <c r="DC4" i="12"/>
  <c r="DC4" i="25"/>
  <c r="DC4" i="11"/>
  <c r="DC4" i="24"/>
  <c r="DC4" i="9"/>
  <c r="DC4" i="23"/>
  <c r="DC4" i="8"/>
  <c r="DC4" i="2"/>
  <c r="DC4" i="1"/>
  <c r="DC4" i="21"/>
  <c r="DC4" i="16"/>
  <c r="EF51" i="23"/>
  <c r="EE57" i="23"/>
  <c r="EE58" i="23" s="1"/>
  <c r="ED52" i="12"/>
  <c r="EC57" i="12"/>
  <c r="EC58" i="12" s="1"/>
  <c r="EG52" i="8"/>
  <c r="EF57" i="8"/>
  <c r="EF58" i="8" s="1"/>
  <c r="EU51" i="24"/>
  <c r="EF57" i="25"/>
  <c r="EF58" i="25" s="1"/>
  <c r="EG51" i="25"/>
  <c r="EQ82" i="8"/>
  <c r="EQ84" i="8"/>
  <c r="EC57" i="26"/>
  <c r="EC58" i="26" s="1"/>
  <c r="ED51" i="26"/>
  <c r="EG79" i="21"/>
  <c r="EH79" i="21" s="1"/>
  <c r="EG80" i="21"/>
  <c r="EH80" i="21" s="1"/>
  <c r="EH81" i="21" s="1"/>
  <c r="EG81" i="21"/>
  <c r="EG83" i="21"/>
  <c r="ED51" i="9"/>
  <c r="EC57" i="9"/>
  <c r="EC58" i="9" s="1"/>
  <c r="ED52" i="24"/>
  <c r="EC57" i="24"/>
  <c r="EC58" i="24" s="1"/>
  <c r="EB80" i="26"/>
  <c r="EC80" i="26" s="1"/>
  <c r="ED80" i="26" s="1"/>
  <c r="EE80" i="26" s="1"/>
  <c r="EF80" i="26" s="1"/>
  <c r="EB81" i="26"/>
  <c r="EC81" i="26" s="1"/>
  <c r="ED81" i="26" s="1"/>
  <c r="EE81" i="26" s="1"/>
  <c r="EF81" i="26" s="1"/>
  <c r="EB82" i="26"/>
  <c r="EB84" i="26"/>
  <c r="EF51" i="1"/>
  <c r="EE57" i="1"/>
  <c r="EE58" i="1" s="1"/>
  <c r="EE51" i="2"/>
  <c r="ED57" i="2"/>
  <c r="ED58" i="2" s="1"/>
  <c r="ES51" i="8"/>
  <c r="EB81" i="24"/>
  <c r="EC81" i="24" s="1"/>
  <c r="ED81" i="24" s="1"/>
  <c r="EE81" i="24" s="1"/>
  <c r="EF81" i="24" s="1"/>
  <c r="EB80" i="24"/>
  <c r="EC80" i="24" s="1"/>
  <c r="ED80" i="24" s="1"/>
  <c r="EE80" i="24" s="1"/>
  <c r="EF80" i="24" s="1"/>
  <c r="EB82" i="24"/>
  <c r="EB84" i="24"/>
  <c r="EG29" i="12"/>
  <c r="EH51" i="12"/>
  <c r="EF57" i="11"/>
  <c r="EF58" i="11" s="1"/>
  <c r="EG51" i="11"/>
  <c r="EI51" i="21"/>
  <c r="EH57" i="21"/>
  <c r="EH58" i="21" s="1"/>
  <c r="EH31" i="21" s="1"/>
  <c r="EF57" i="22"/>
  <c r="EF58" i="22" s="1"/>
  <c r="EG51" i="22"/>
  <c r="EB81" i="9"/>
  <c r="EC81" i="9" s="1"/>
  <c r="ED81" i="9" s="1"/>
  <c r="EE81" i="9" s="1"/>
  <c r="EF81" i="9" s="1"/>
  <c r="EB82" i="9"/>
  <c r="EB80" i="9"/>
  <c r="EC80" i="9" s="1"/>
  <c r="ED80" i="9" s="1"/>
  <c r="EE80" i="9" s="1"/>
  <c r="EF80" i="9" s="1"/>
  <c r="EB84" i="9"/>
  <c r="CM86" i="2"/>
  <c r="CM87" i="2" s="1"/>
  <c r="CR86" i="23"/>
  <c r="CR87" i="23" s="1"/>
  <c r="CT86" i="12"/>
  <c r="CT87" i="12" s="1"/>
  <c r="CY86" i="11"/>
  <c r="CY87" i="11" s="1"/>
  <c r="CI19" i="26" l="1"/>
  <c r="CI30" i="26"/>
  <c r="CC86" i="8"/>
  <c r="CC87" i="8" s="1"/>
  <c r="CB36" i="26"/>
  <c r="CB42" i="26" s="1"/>
  <c r="CC28" i="26"/>
  <c r="CT83" i="12"/>
  <c r="CU83" i="12" s="1"/>
  <c r="CV83" i="12" s="1"/>
  <c r="CW83" i="12" s="1"/>
  <c r="CS84" i="12"/>
  <c r="CA85" i="2"/>
  <c r="CA85" i="26"/>
  <c r="CY41" i="12"/>
  <c r="CZ41" i="12" s="1"/>
  <c r="CX83" i="12"/>
  <c r="CE28" i="8"/>
  <c r="CD36" i="8"/>
  <c r="CD42" i="8" s="1"/>
  <c r="CD85" i="8" s="1"/>
  <c r="CA19" i="22"/>
  <c r="BZ13" i="24"/>
  <c r="BZ14" i="24" s="1"/>
  <c r="BZ17" i="24" s="1"/>
  <c r="BZ18" i="24" s="1"/>
  <c r="CE36" i="9"/>
  <c r="CE42" i="9" s="1"/>
  <c r="CF28" i="9"/>
  <c r="CT83" i="23"/>
  <c r="CU83" i="23" s="1"/>
  <c r="CV83" i="23" s="1"/>
  <c r="CW83" i="23" s="1"/>
  <c r="CS84" i="23"/>
  <c r="BU36" i="24"/>
  <c r="BU42" i="24" s="1"/>
  <c r="BV28" i="24"/>
  <c r="CT83" i="11"/>
  <c r="CU83" i="11" s="1"/>
  <c r="CV83" i="11" s="1"/>
  <c r="CW83" i="11" s="1"/>
  <c r="CS84" i="11"/>
  <c r="CX83" i="23"/>
  <c r="CY41" i="23"/>
  <c r="CZ41" i="23" s="1"/>
  <c r="CJ13" i="26"/>
  <c r="CJ14" i="26" s="1"/>
  <c r="CJ17" i="26" s="1"/>
  <c r="CJ18" i="26" s="1"/>
  <c r="CY41" i="11"/>
  <c r="CZ41" i="11" s="1"/>
  <c r="CX83" i="11"/>
  <c r="CT83" i="25"/>
  <c r="CU83" i="25" s="1"/>
  <c r="CV83" i="25" s="1"/>
  <c r="CW83" i="25" s="1"/>
  <c r="CS84" i="25"/>
  <c r="CB36" i="12"/>
  <c r="CB42" i="12" s="1"/>
  <c r="CC28" i="12"/>
  <c r="CT83" i="8"/>
  <c r="CU83" i="8" s="1"/>
  <c r="CV83" i="8" s="1"/>
  <c r="CW83" i="8" s="1"/>
  <c r="CS84" i="8"/>
  <c r="CA30" i="22"/>
  <c r="CF28" i="11"/>
  <c r="CE36" i="11"/>
  <c r="CE42" i="11" s="1"/>
  <c r="CY41" i="25"/>
  <c r="CZ41" i="25" s="1"/>
  <c r="CX83" i="25"/>
  <c r="CA85" i="12"/>
  <c r="CX83" i="8"/>
  <c r="CY41" i="8"/>
  <c r="CZ41" i="8" s="1"/>
  <c r="CT83" i="24"/>
  <c r="CU83" i="24" s="1"/>
  <c r="CV83" i="24" s="1"/>
  <c r="CW83" i="24" s="1"/>
  <c r="CS84" i="24"/>
  <c r="CY41" i="24"/>
  <c r="CZ41" i="24" s="1"/>
  <c r="CX83" i="24"/>
  <c r="CE85" i="25"/>
  <c r="CE86" i="25" s="1"/>
  <c r="CE87" i="25" s="1"/>
  <c r="CT83" i="26"/>
  <c r="CU83" i="26" s="1"/>
  <c r="CV83" i="26" s="1"/>
  <c r="CW83" i="26" s="1"/>
  <c r="CS84" i="26"/>
  <c r="CT83" i="22"/>
  <c r="CU83" i="22" s="1"/>
  <c r="CV83" i="22" s="1"/>
  <c r="CW83" i="22" s="1"/>
  <c r="CS84" i="22"/>
  <c r="CF36" i="25"/>
  <c r="CF42" i="25" s="1"/>
  <c r="CG28" i="25"/>
  <c r="CS84" i="2"/>
  <c r="CT83" i="2"/>
  <c r="CU83" i="2" s="1"/>
  <c r="CV83" i="2" s="1"/>
  <c r="CW83" i="2" s="1"/>
  <c r="CX83" i="26"/>
  <c r="CY41" i="26"/>
  <c r="CZ41" i="26" s="1"/>
  <c r="CB36" i="23"/>
  <c r="CB42" i="23" s="1"/>
  <c r="CC28" i="23"/>
  <c r="CA28" i="22"/>
  <c r="CY41" i="22"/>
  <c r="CZ41" i="22" s="1"/>
  <c r="CX83" i="22"/>
  <c r="CY41" i="2"/>
  <c r="CZ41" i="2" s="1"/>
  <c r="CX83" i="2"/>
  <c r="CA85" i="23"/>
  <c r="CF28" i="1"/>
  <c r="CE36" i="1"/>
  <c r="CE42" i="1" s="1"/>
  <c r="CT82" i="21"/>
  <c r="CU82" i="21" s="1"/>
  <c r="CV82" i="21" s="1"/>
  <c r="CW82" i="21" s="1"/>
  <c r="CS83" i="21"/>
  <c r="CT83" i="9"/>
  <c r="CU83" i="9" s="1"/>
  <c r="CV83" i="9" s="1"/>
  <c r="CW83" i="9" s="1"/>
  <c r="CS84" i="9"/>
  <c r="CB28" i="21"/>
  <c r="CA36" i="21"/>
  <c r="CA42" i="21" s="1"/>
  <c r="CY41" i="21"/>
  <c r="CZ41" i="21" s="1"/>
  <c r="CX82" i="21"/>
  <c r="CY41" i="9"/>
  <c r="CZ41" i="9" s="1"/>
  <c r="CX83" i="9"/>
  <c r="CB36" i="2"/>
  <c r="CB42" i="2" s="1"/>
  <c r="CC28" i="2"/>
  <c r="DD4" i="22"/>
  <c r="DD4" i="26"/>
  <c r="DD4" i="12"/>
  <c r="DD4" i="25"/>
  <c r="DD4" i="11"/>
  <c r="DD4" i="24"/>
  <c r="DD4" i="9"/>
  <c r="DD4" i="23"/>
  <c r="DD4" i="8"/>
  <c r="DD4" i="2"/>
  <c r="DD4" i="21"/>
  <c r="DD4" i="1"/>
  <c r="DD4" i="16"/>
  <c r="EI29" i="21"/>
  <c r="EJ51" i="21"/>
  <c r="EI57" i="21"/>
  <c r="EI58" i="21" s="1"/>
  <c r="EI31" i="21" s="1"/>
  <c r="EH52" i="8"/>
  <c r="EH29" i="8" s="1"/>
  <c r="EG57" i="8"/>
  <c r="EG58" i="8" s="1"/>
  <c r="EG31" i="8" s="1"/>
  <c r="EG29" i="11"/>
  <c r="EH51" i="11"/>
  <c r="EH29" i="11" s="1"/>
  <c r="EG57" i="11"/>
  <c r="EG58" i="11" s="1"/>
  <c r="EG31" i="11" s="1"/>
  <c r="EV51" i="24"/>
  <c r="EG29" i="22"/>
  <c r="EH51" i="22"/>
  <c r="EH29" i="22" s="1"/>
  <c r="EG57" i="22"/>
  <c r="EG58" i="22" s="1"/>
  <c r="EG31" i="22" s="1"/>
  <c r="EG81" i="12"/>
  <c r="EG80" i="12"/>
  <c r="EG82" i="12"/>
  <c r="EG84" i="12"/>
  <c r="EF57" i="1"/>
  <c r="EF58" i="1" s="1"/>
  <c r="EG51" i="1"/>
  <c r="ED57" i="9"/>
  <c r="ED58" i="9" s="1"/>
  <c r="EE51" i="9"/>
  <c r="EE52" i="12"/>
  <c r="ED57" i="12"/>
  <c r="ED58" i="12" s="1"/>
  <c r="EI51" i="12"/>
  <c r="ET51" i="8"/>
  <c r="EE57" i="2"/>
  <c r="EE58" i="2" s="1"/>
  <c r="EF51" i="2"/>
  <c r="EE52" i="24"/>
  <c r="ED57" i="24"/>
  <c r="ED58" i="24" s="1"/>
  <c r="EE51" i="26"/>
  <c r="ED57" i="26"/>
  <c r="ED58" i="26" s="1"/>
  <c r="EG29" i="25"/>
  <c r="EG57" i="25"/>
  <c r="EG58" i="25" s="1"/>
  <c r="EG31" i="25" s="1"/>
  <c r="EH51" i="25"/>
  <c r="EH29" i="25" s="1"/>
  <c r="EG51" i="23"/>
  <c r="EF57" i="23"/>
  <c r="EF58" i="23" s="1"/>
  <c r="CJ30" i="26" l="1"/>
  <c r="BZ30" i="24"/>
  <c r="CA13" i="24" s="1"/>
  <c r="CA14" i="24" s="1"/>
  <c r="CA17" i="24" s="1"/>
  <c r="CA18" i="24" s="1"/>
  <c r="CF85" i="25"/>
  <c r="CG85" i="25" s="1"/>
  <c r="CH85" i="25" s="1"/>
  <c r="CI85" i="25" s="1"/>
  <c r="CY82" i="21"/>
  <c r="CX83" i="21"/>
  <c r="CE85" i="1"/>
  <c r="CE86" i="1" s="1"/>
  <c r="CE87" i="1" s="1"/>
  <c r="CZ83" i="25"/>
  <c r="CZ83" i="11"/>
  <c r="CZ82" i="21"/>
  <c r="CG28" i="1"/>
  <c r="CF36" i="1"/>
  <c r="CF42" i="1" s="1"/>
  <c r="CA36" i="22"/>
  <c r="CA42" i="22" s="1"/>
  <c r="CE85" i="11"/>
  <c r="CK13" i="26"/>
  <c r="CK14" i="26" s="1"/>
  <c r="CK17" i="26" s="1"/>
  <c r="CK30" i="26" s="1"/>
  <c r="CL13" i="26" s="1"/>
  <c r="CL14" i="26" s="1"/>
  <c r="CL17" i="26" s="1"/>
  <c r="CF36" i="9"/>
  <c r="CF42" i="9" s="1"/>
  <c r="CG28" i="9"/>
  <c r="CB85" i="2"/>
  <c r="CA86" i="2"/>
  <c r="CA87" i="2" s="1"/>
  <c r="CA84" i="21"/>
  <c r="CF36" i="11"/>
  <c r="CF42" i="11" s="1"/>
  <c r="CG28" i="11"/>
  <c r="CE85" i="9"/>
  <c r="BZ19" i="24"/>
  <c r="CC36" i="23"/>
  <c r="CC42" i="23" s="1"/>
  <c r="CC85" i="23" s="1"/>
  <c r="CD28" i="23"/>
  <c r="CB13" i="22"/>
  <c r="CB14" i="22" s="1"/>
  <c r="CB17" i="22" s="1"/>
  <c r="CB18" i="22" s="1"/>
  <c r="CZ83" i="23"/>
  <c r="CY83" i="23"/>
  <c r="CX84" i="23"/>
  <c r="CB85" i="23"/>
  <c r="CA86" i="23"/>
  <c r="CA87" i="23" s="1"/>
  <c r="CY83" i="26"/>
  <c r="CX84" i="26"/>
  <c r="CC36" i="12"/>
  <c r="CC42" i="12" s="1"/>
  <c r="CD28" i="12"/>
  <c r="CD28" i="26"/>
  <c r="CC36" i="26"/>
  <c r="CC42" i="26" s="1"/>
  <c r="CC85" i="26" s="1"/>
  <c r="CB36" i="21"/>
  <c r="CB42" i="21" s="1"/>
  <c r="CC28" i="21"/>
  <c r="CC36" i="2"/>
  <c r="CC42" i="2" s="1"/>
  <c r="CC85" i="2" s="1"/>
  <c r="CD28" i="2"/>
  <c r="CY83" i="2"/>
  <c r="CX84" i="2"/>
  <c r="CZ83" i="8"/>
  <c r="CE36" i="8"/>
  <c r="CE42" i="8" s="1"/>
  <c r="CF28" i="8"/>
  <c r="CZ83" i="26"/>
  <c r="CZ83" i="2"/>
  <c r="CY83" i="24"/>
  <c r="CX84" i="24"/>
  <c r="CY83" i="8"/>
  <c r="CX84" i="8"/>
  <c r="CX84" i="12"/>
  <c r="CY83" i="12"/>
  <c r="CJ19" i="26"/>
  <c r="CH28" i="25"/>
  <c r="CG36" i="25"/>
  <c r="CG42" i="25" s="1"/>
  <c r="CZ83" i="24"/>
  <c r="BV36" i="24"/>
  <c r="BV42" i="24" s="1"/>
  <c r="BW28" i="24"/>
  <c r="CZ83" i="12"/>
  <c r="CY83" i="9"/>
  <c r="CX84" i="9"/>
  <c r="CY83" i="22"/>
  <c r="CX84" i="22"/>
  <c r="CA86" i="12"/>
  <c r="CA87" i="12" s="1"/>
  <c r="CB85" i="12"/>
  <c r="CZ83" i="9"/>
  <c r="CZ83" i="22"/>
  <c r="CY83" i="25"/>
  <c r="CX84" i="25"/>
  <c r="CY83" i="11"/>
  <c r="CX84" i="11"/>
  <c r="CB85" i="26"/>
  <c r="CA86" i="26"/>
  <c r="CA87" i="26" s="1"/>
  <c r="EH81" i="8"/>
  <c r="EI81" i="8" s="1"/>
  <c r="EJ81" i="8" s="1"/>
  <c r="EK81" i="8" s="1"/>
  <c r="EL81" i="8" s="1"/>
  <c r="EM81" i="8" s="1"/>
  <c r="EN81" i="8" s="1"/>
  <c r="EO81" i="8" s="1"/>
  <c r="EP81" i="8" s="1"/>
  <c r="EQ81" i="8" s="1"/>
  <c r="ER81" i="8" s="1"/>
  <c r="ES81" i="8" s="1"/>
  <c r="ET81" i="8" s="1"/>
  <c r="EU81" i="8" s="1"/>
  <c r="EH80" i="8"/>
  <c r="EI80" i="8" s="1"/>
  <c r="EJ80" i="8" s="1"/>
  <c r="EK80" i="8" s="1"/>
  <c r="EL80" i="8" s="1"/>
  <c r="EM80" i="8" s="1"/>
  <c r="EN80" i="8" s="1"/>
  <c r="EO80" i="8" s="1"/>
  <c r="EP80" i="8" s="1"/>
  <c r="EQ80" i="8" s="1"/>
  <c r="ER80" i="8" s="1"/>
  <c r="ES80" i="8" s="1"/>
  <c r="ET80" i="8" s="1"/>
  <c r="EU80" i="8" s="1"/>
  <c r="DE4" i="22"/>
  <c r="DE4" i="26"/>
  <c r="DE4" i="12"/>
  <c r="DE4" i="25"/>
  <c r="DE4" i="11"/>
  <c r="DE4" i="24"/>
  <c r="DE4" i="9"/>
  <c r="DE4" i="23"/>
  <c r="DE4" i="8"/>
  <c r="DE4" i="2"/>
  <c r="DE4" i="1"/>
  <c r="DE4" i="21"/>
  <c r="DE4" i="16"/>
  <c r="EG29" i="23"/>
  <c r="EH51" i="23"/>
  <c r="EH29" i="23" s="1"/>
  <c r="EG57" i="23"/>
  <c r="EG58" i="23" s="1"/>
  <c r="EG31" i="23" s="1"/>
  <c r="EG51" i="2"/>
  <c r="EF57" i="2"/>
  <c r="EF58" i="2" s="1"/>
  <c r="EF52" i="12"/>
  <c r="EE57" i="12"/>
  <c r="EE58" i="12" s="1"/>
  <c r="EG80" i="22"/>
  <c r="EH80" i="22" s="1"/>
  <c r="EG81" i="22"/>
  <c r="EH81" i="22" s="1"/>
  <c r="EH82" i="22" s="1"/>
  <c r="EG82" i="22"/>
  <c r="EG84" i="22"/>
  <c r="EI79" i="21"/>
  <c r="EJ79" i="21" s="1"/>
  <c r="EK79" i="21" s="1"/>
  <c r="EL79" i="21" s="1"/>
  <c r="EM79" i="21" s="1"/>
  <c r="EN79" i="21" s="1"/>
  <c r="EI80" i="21"/>
  <c r="EJ80" i="21" s="1"/>
  <c r="EK80" i="21" s="1"/>
  <c r="EL80" i="21" s="1"/>
  <c r="EM80" i="21" s="1"/>
  <c r="EN80" i="21" s="1"/>
  <c r="EI81" i="21"/>
  <c r="EI83" i="21"/>
  <c r="EF51" i="26"/>
  <c r="EE57" i="26"/>
  <c r="EE58" i="26" s="1"/>
  <c r="EI29" i="12"/>
  <c r="EJ51" i="12"/>
  <c r="EU51" i="8"/>
  <c r="EW51" i="24"/>
  <c r="EI51" i="11"/>
  <c r="EH57" i="11"/>
  <c r="EH58" i="11" s="1"/>
  <c r="EH31" i="11" s="1"/>
  <c r="EI51" i="25"/>
  <c r="EH57" i="25"/>
  <c r="EH58" i="25" s="1"/>
  <c r="EH31" i="25" s="1"/>
  <c r="EF51" i="9"/>
  <c r="EE57" i="9"/>
  <c r="EE58" i="9" s="1"/>
  <c r="EI52" i="8"/>
  <c r="EH57" i="8"/>
  <c r="EH58" i="8" s="1"/>
  <c r="EH31" i="8" s="1"/>
  <c r="EG81" i="25"/>
  <c r="EH81" i="25" s="1"/>
  <c r="EH82" i="25" s="1"/>
  <c r="EG80" i="25"/>
  <c r="EH80" i="25" s="1"/>
  <c r="EG82" i="25"/>
  <c r="EG84" i="25"/>
  <c r="EF52" i="24"/>
  <c r="EE57" i="24"/>
  <c r="EE58" i="24" s="1"/>
  <c r="EG29" i="1"/>
  <c r="EG57" i="1"/>
  <c r="EG58" i="1" s="1"/>
  <c r="EG31" i="1" s="1"/>
  <c r="EH51" i="1"/>
  <c r="EH29" i="1" s="1"/>
  <c r="EH57" i="22"/>
  <c r="EH58" i="22" s="1"/>
  <c r="EH31" i="22" s="1"/>
  <c r="EI51" i="22"/>
  <c r="EG81" i="11"/>
  <c r="EH81" i="11" s="1"/>
  <c r="EH82" i="11" s="1"/>
  <c r="EG80" i="11"/>
  <c r="EH80" i="11" s="1"/>
  <c r="EG82" i="11"/>
  <c r="EG84" i="11"/>
  <c r="EK51" i="21"/>
  <c r="EJ57" i="21"/>
  <c r="EJ58" i="21" s="1"/>
  <c r="CT86" i="23"/>
  <c r="CT87" i="23" s="1"/>
  <c r="CK86" i="26"/>
  <c r="CK87" i="26" s="1"/>
  <c r="DA86" i="11"/>
  <c r="DA87" i="11" s="1"/>
  <c r="CK18" i="26" l="1"/>
  <c r="CL18" i="26" s="1"/>
  <c r="CK19" i="26"/>
  <c r="CL19" i="26" s="1"/>
  <c r="CC86" i="2"/>
  <c r="CC87" i="2" s="1"/>
  <c r="CL30" i="26"/>
  <c r="CM13" i="26" s="1"/>
  <c r="CM14" i="26" s="1"/>
  <c r="CM17" i="26" s="1"/>
  <c r="CG36" i="11"/>
  <c r="CG42" i="11" s="1"/>
  <c r="CH28" i="11"/>
  <c r="CI28" i="25"/>
  <c r="CH36" i="25"/>
  <c r="CH42" i="25" s="1"/>
  <c r="DA83" i="2"/>
  <c r="DB83" i="2" s="1"/>
  <c r="CZ84" i="2"/>
  <c r="CC86" i="23"/>
  <c r="CC87" i="23" s="1"/>
  <c r="CB19" i="22"/>
  <c r="CA30" i="24"/>
  <c r="CE86" i="11"/>
  <c r="CE87" i="11" s="1"/>
  <c r="CF85" i="11"/>
  <c r="CG85" i="11" s="1"/>
  <c r="CH85" i="11" s="1"/>
  <c r="CI85" i="11" s="1"/>
  <c r="CF85" i="1"/>
  <c r="CG85" i="1" s="1"/>
  <c r="CH85" i="1" s="1"/>
  <c r="CI85" i="1" s="1"/>
  <c r="CD28" i="21"/>
  <c r="CC36" i="21"/>
  <c r="CC42" i="21" s="1"/>
  <c r="CC84" i="21" s="1"/>
  <c r="CB28" i="22"/>
  <c r="DA83" i="22"/>
  <c r="DB83" i="22" s="1"/>
  <c r="CZ84" i="22"/>
  <c r="DA83" i="26"/>
  <c r="DB83" i="26" s="1"/>
  <c r="CZ84" i="26"/>
  <c r="CA85" i="22"/>
  <c r="CC86" i="26"/>
  <c r="CC87" i="26" s="1"/>
  <c r="CB30" i="22"/>
  <c r="CF36" i="8"/>
  <c r="CF42" i="8" s="1"/>
  <c r="CG28" i="8"/>
  <c r="CD36" i="26"/>
  <c r="CD42" i="26" s="1"/>
  <c r="CD85" i="26" s="1"/>
  <c r="CE28" i="26"/>
  <c r="L13" i="18"/>
  <c r="L14" i="18" s="1"/>
  <c r="CA85" i="21"/>
  <c r="CA86" i="21" s="1"/>
  <c r="CB84" i="21"/>
  <c r="CG36" i="1"/>
  <c r="CG42" i="1" s="1"/>
  <c r="CH28" i="1"/>
  <c r="DA83" i="9"/>
  <c r="DB83" i="9" s="1"/>
  <c r="CZ84" i="9"/>
  <c r="DA83" i="12"/>
  <c r="DB83" i="12" s="1"/>
  <c r="CZ84" i="12"/>
  <c r="CE85" i="8"/>
  <c r="CE86" i="8" s="1"/>
  <c r="CE87" i="8" s="1"/>
  <c r="CE28" i="12"/>
  <c r="CD36" i="12"/>
  <c r="CD42" i="12" s="1"/>
  <c r="DA83" i="23"/>
  <c r="DB83" i="23" s="1"/>
  <c r="CZ84" i="23"/>
  <c r="CD36" i="23"/>
  <c r="CD42" i="23" s="1"/>
  <c r="CD85" i="23" s="1"/>
  <c r="CE28" i="23"/>
  <c r="DA82" i="21"/>
  <c r="DB82" i="21" s="1"/>
  <c r="CZ83" i="21"/>
  <c r="BX28" i="24"/>
  <c r="BW36" i="24"/>
  <c r="BW42" i="24" s="1"/>
  <c r="DA83" i="8"/>
  <c r="DB83" i="8" s="1"/>
  <c r="CZ84" i="8"/>
  <c r="BV85" i="24"/>
  <c r="CA19" i="24"/>
  <c r="CG36" i="9"/>
  <c r="CG42" i="9" s="1"/>
  <c r="CH28" i="9"/>
  <c r="DA83" i="11"/>
  <c r="DB83" i="11" s="1"/>
  <c r="CZ84" i="11"/>
  <c r="CC85" i="12"/>
  <c r="CC86" i="12" s="1"/>
  <c r="CC87" i="12" s="1"/>
  <c r="DA83" i="24"/>
  <c r="DB83" i="24" s="1"/>
  <c r="CZ84" i="24"/>
  <c r="CE86" i="9"/>
  <c r="CE87" i="9" s="1"/>
  <c r="CF85" i="9"/>
  <c r="CG85" i="9" s="1"/>
  <c r="CH85" i="9" s="1"/>
  <c r="CI85" i="9" s="1"/>
  <c r="DA83" i="25"/>
  <c r="DB83" i="25" s="1"/>
  <c r="CZ84" i="25"/>
  <c r="CD36" i="2"/>
  <c r="CD42" i="2" s="1"/>
  <c r="CD85" i="2" s="1"/>
  <c r="CE28" i="2"/>
  <c r="EH82" i="8"/>
  <c r="DF4" i="22"/>
  <c r="DF4" i="26"/>
  <c r="DF4" i="12"/>
  <c r="DF4" i="25"/>
  <c r="DF4" i="11"/>
  <c r="DF4" i="24"/>
  <c r="DF4" i="9"/>
  <c r="DF4" i="23"/>
  <c r="DF4" i="8"/>
  <c r="DF4" i="21"/>
  <c r="DF4" i="2"/>
  <c r="DF4" i="1"/>
  <c r="DF4" i="16"/>
  <c r="DE19" i="16" s="1"/>
  <c r="DF7" i="26" s="1"/>
  <c r="EI82" i="12"/>
  <c r="EI84" i="12"/>
  <c r="EI51" i="1"/>
  <c r="EH57" i="1"/>
  <c r="EH58" i="1" s="1"/>
  <c r="EH31" i="1" s="1"/>
  <c r="EG52" i="24"/>
  <c r="EF57" i="24"/>
  <c r="EF58" i="24" s="1"/>
  <c r="EI29" i="25"/>
  <c r="EJ51" i="25"/>
  <c r="EI57" i="25"/>
  <c r="EI58" i="25" s="1"/>
  <c r="EI31" i="25" s="1"/>
  <c r="EX51" i="24"/>
  <c r="EG29" i="2"/>
  <c r="EG57" i="2"/>
  <c r="EG58" i="2" s="1"/>
  <c r="EG31" i="2" s="1"/>
  <c r="EH51" i="2"/>
  <c r="EH29" i="2" s="1"/>
  <c r="EI29" i="22"/>
  <c r="EI57" i="22"/>
  <c r="EI58" i="22" s="1"/>
  <c r="EI31" i="22" s="1"/>
  <c r="EJ51" i="22"/>
  <c r="EG81" i="1"/>
  <c r="EH81" i="1" s="1"/>
  <c r="EH82" i="1" s="1"/>
  <c r="EG80" i="1"/>
  <c r="EH80" i="1" s="1"/>
  <c r="EG82" i="1"/>
  <c r="EG84" i="1"/>
  <c r="EG51" i="9"/>
  <c r="EF57" i="9"/>
  <c r="EF58" i="9" s="1"/>
  <c r="EI29" i="11"/>
  <c r="EJ51" i="11"/>
  <c r="EI57" i="11"/>
  <c r="EI58" i="11" s="1"/>
  <c r="EI31" i="11" s="1"/>
  <c r="EG52" i="12"/>
  <c r="EF57" i="12"/>
  <c r="EF58" i="12" s="1"/>
  <c r="EI51" i="23"/>
  <c r="EH57" i="23"/>
  <c r="EH58" i="23" s="1"/>
  <c r="EH31" i="23" s="1"/>
  <c r="EV51" i="8"/>
  <c r="EL51" i="21"/>
  <c r="EK57" i="21"/>
  <c r="EK58" i="21" s="1"/>
  <c r="EJ52" i="8"/>
  <c r="EI57" i="8"/>
  <c r="EI58" i="8" s="1"/>
  <c r="EI31" i="8" s="1"/>
  <c r="EK51" i="12"/>
  <c r="EF57" i="26"/>
  <c r="EF58" i="26" s="1"/>
  <c r="EG51" i="26"/>
  <c r="EG80" i="23"/>
  <c r="EH80" i="23" s="1"/>
  <c r="EG81" i="23"/>
  <c r="EH81" i="23" s="1"/>
  <c r="EH82" i="23" s="1"/>
  <c r="EG82" i="23"/>
  <c r="EG84" i="23"/>
  <c r="I16" i="18"/>
  <c r="L16" i="18"/>
  <c r="DK86" i="24"/>
  <c r="DK87" i="24" s="1"/>
  <c r="CM18" i="26" l="1"/>
  <c r="CF85" i="8"/>
  <c r="CG85" i="8" s="1"/>
  <c r="CH85" i="8" s="1"/>
  <c r="CI85" i="8" s="1"/>
  <c r="CM19" i="26"/>
  <c r="CD85" i="12"/>
  <c r="CC85" i="21"/>
  <c r="CC86" i="21" s="1"/>
  <c r="CD84" i="21"/>
  <c r="DF25" i="26"/>
  <c r="DF10" i="26"/>
  <c r="DF12" i="26" s="1"/>
  <c r="DE12" i="16"/>
  <c r="DF7" i="8" s="1"/>
  <c r="CH36" i="1"/>
  <c r="CH42" i="1" s="1"/>
  <c r="CI28" i="1"/>
  <c r="CB36" i="22"/>
  <c r="CB42" i="22" s="1"/>
  <c r="CB13" i="24"/>
  <c r="CB14" i="24" s="1"/>
  <c r="CB17" i="24" s="1"/>
  <c r="CB18" i="24" s="1"/>
  <c r="DE9" i="16"/>
  <c r="DF7" i="21" s="1"/>
  <c r="I13" i="18"/>
  <c r="I14" i="18" s="1"/>
  <c r="BV86" i="24"/>
  <c r="BV87" i="24" s="1"/>
  <c r="BW85" i="24"/>
  <c r="DE8" i="16"/>
  <c r="DF7" i="1" s="1"/>
  <c r="CE36" i="12"/>
  <c r="CE42" i="12" s="1"/>
  <c r="CF28" i="12"/>
  <c r="CB85" i="22"/>
  <c r="CA86" i="22"/>
  <c r="CA87" i="22" s="1"/>
  <c r="CD36" i="21"/>
  <c r="CD42" i="21" s="1"/>
  <c r="CE28" i="21"/>
  <c r="CZ8" i="16"/>
  <c r="DA7" i="1" s="1"/>
  <c r="CZ9" i="16"/>
  <c r="DA7" i="21" s="1"/>
  <c r="CZ11" i="16"/>
  <c r="DA7" i="22" s="1"/>
  <c r="CZ13" i="16"/>
  <c r="DA7" i="23" s="1"/>
  <c r="CZ15" i="16"/>
  <c r="DA7" i="24" s="1"/>
  <c r="CZ17" i="16"/>
  <c r="DA7" i="25" s="1"/>
  <c r="CZ19" i="16"/>
  <c r="DA7" i="26" s="1"/>
  <c r="CZ12" i="16"/>
  <c r="DA7" i="8" s="1"/>
  <c r="CZ18" i="16"/>
  <c r="DA7" i="12" s="1"/>
  <c r="CZ14" i="16"/>
  <c r="DA7" i="9" s="1"/>
  <c r="CZ16" i="16"/>
  <c r="DA7" i="11" s="1"/>
  <c r="DA14" i="16"/>
  <c r="DB7" i="9" s="1"/>
  <c r="DA16" i="16"/>
  <c r="DB7" i="11" s="1"/>
  <c r="DA18" i="16"/>
  <c r="DB7" i="12" s="1"/>
  <c r="DA11" i="16"/>
  <c r="DB7" i="22" s="1"/>
  <c r="DA13" i="16"/>
  <c r="DB7" i="23" s="1"/>
  <c r="DA15" i="16"/>
  <c r="DB7" i="24" s="1"/>
  <c r="DA17" i="16"/>
  <c r="DB7" i="25" s="1"/>
  <c r="DA19" i="16"/>
  <c r="DB7" i="26" s="1"/>
  <c r="DA8" i="16"/>
  <c r="DB7" i="1" s="1"/>
  <c r="DA9" i="16"/>
  <c r="DB7" i="21" s="1"/>
  <c r="DA12" i="16"/>
  <c r="DB7" i="8" s="1"/>
  <c r="DB14" i="16"/>
  <c r="DC7" i="9" s="1"/>
  <c r="DB16" i="16"/>
  <c r="DC7" i="11" s="1"/>
  <c r="DB18" i="16"/>
  <c r="DC7" i="12" s="1"/>
  <c r="DB11" i="16"/>
  <c r="DC7" i="22" s="1"/>
  <c r="DB13" i="16"/>
  <c r="DC7" i="23" s="1"/>
  <c r="DB15" i="16"/>
  <c r="DC7" i="24" s="1"/>
  <c r="DB17" i="16"/>
  <c r="DC7" i="25" s="1"/>
  <c r="DB19" i="16"/>
  <c r="DC7" i="26" s="1"/>
  <c r="DB8" i="16"/>
  <c r="DC7" i="1" s="1"/>
  <c r="DB9" i="16"/>
  <c r="DC7" i="21" s="1"/>
  <c r="DB12" i="16"/>
  <c r="DC7" i="8" s="1"/>
  <c r="DC14" i="16"/>
  <c r="DD7" i="9" s="1"/>
  <c r="DC16" i="16"/>
  <c r="DD7" i="11" s="1"/>
  <c r="DC18" i="16"/>
  <c r="DD7" i="12" s="1"/>
  <c r="DC11" i="16"/>
  <c r="DD7" i="22" s="1"/>
  <c r="DC13" i="16"/>
  <c r="DD7" i="23" s="1"/>
  <c r="DC15" i="16"/>
  <c r="DD7" i="24" s="1"/>
  <c r="DC17" i="16"/>
  <c r="DD7" i="25" s="1"/>
  <c r="DC19" i="16"/>
  <c r="DD7" i="26" s="1"/>
  <c r="DC8" i="16"/>
  <c r="DD7" i="1" s="1"/>
  <c r="DC9" i="16"/>
  <c r="DD7" i="21" s="1"/>
  <c r="DC12" i="16"/>
  <c r="DD7" i="8" s="1"/>
  <c r="DD11" i="16"/>
  <c r="DE7" i="22" s="1"/>
  <c r="DD13" i="16"/>
  <c r="DE7" i="23" s="1"/>
  <c r="DD15" i="16"/>
  <c r="DE7" i="24" s="1"/>
  <c r="DD17" i="16"/>
  <c r="DE7" i="25" s="1"/>
  <c r="DD19" i="16"/>
  <c r="DE7" i="26" s="1"/>
  <c r="DD8" i="16"/>
  <c r="DE7" i="1" s="1"/>
  <c r="DD9" i="16"/>
  <c r="DE7" i="21" s="1"/>
  <c r="DD12" i="16"/>
  <c r="DE7" i="8" s="1"/>
  <c r="DD14" i="16"/>
  <c r="DE7" i="9" s="1"/>
  <c r="DD16" i="16"/>
  <c r="DE7" i="11" s="1"/>
  <c r="DD18" i="16"/>
  <c r="DE7" i="12" s="1"/>
  <c r="DE17" i="16"/>
  <c r="DF7" i="25" s="1"/>
  <c r="DE15" i="16"/>
  <c r="DF7" i="24" s="1"/>
  <c r="CE36" i="26"/>
  <c r="CE42" i="26" s="1"/>
  <c r="CF28" i="26"/>
  <c r="CI36" i="25"/>
  <c r="CI42" i="25" s="1"/>
  <c r="CJ28" i="25"/>
  <c r="CE36" i="2"/>
  <c r="CE42" i="2" s="1"/>
  <c r="CF28" i="2"/>
  <c r="DE13" i="16"/>
  <c r="DF7" i="23" s="1"/>
  <c r="BY28" i="24"/>
  <c r="BX36" i="24"/>
  <c r="BX42" i="24" s="1"/>
  <c r="CI28" i="9"/>
  <c r="CH36" i="9"/>
  <c r="CH42" i="9" s="1"/>
  <c r="DE11" i="16"/>
  <c r="DF7" i="22" s="1"/>
  <c r="CG36" i="8"/>
  <c r="CG42" i="8" s="1"/>
  <c r="CH28" i="8"/>
  <c r="DE18" i="16"/>
  <c r="DF7" i="12" s="1"/>
  <c r="CI28" i="11"/>
  <c r="CH36" i="11"/>
  <c r="CH42" i="11" s="1"/>
  <c r="DE16" i="16"/>
  <c r="DF7" i="11" s="1"/>
  <c r="CC13" i="22"/>
  <c r="CC14" i="22" s="1"/>
  <c r="CC17" i="22" s="1"/>
  <c r="CC18" i="22" s="1"/>
  <c r="DE14" i="16"/>
  <c r="DF7" i="9" s="1"/>
  <c r="CE36" i="23"/>
  <c r="CE42" i="23" s="1"/>
  <c r="CF28" i="23"/>
  <c r="DG4" i="22"/>
  <c r="DG4" i="26"/>
  <c r="DG4" i="12"/>
  <c r="DG4" i="25"/>
  <c r="DG4" i="11"/>
  <c r="DG4" i="24"/>
  <c r="DG4" i="9"/>
  <c r="DG4" i="23"/>
  <c r="DG4" i="8"/>
  <c r="DG4" i="2"/>
  <c r="DG4" i="1"/>
  <c r="DG4" i="21"/>
  <c r="DG4" i="16"/>
  <c r="EI81" i="22"/>
  <c r="EJ81" i="22" s="1"/>
  <c r="EK81" i="22" s="1"/>
  <c r="EL81" i="22" s="1"/>
  <c r="EM81" i="22" s="1"/>
  <c r="EN81" i="22" s="1"/>
  <c r="EI80" i="22"/>
  <c r="EJ80" i="22" s="1"/>
  <c r="EK80" i="22" s="1"/>
  <c r="EL80" i="22" s="1"/>
  <c r="EM80" i="22" s="1"/>
  <c r="EN80" i="22" s="1"/>
  <c r="EI82" i="22"/>
  <c r="EI84" i="22"/>
  <c r="EV29" i="8"/>
  <c r="EW51" i="8"/>
  <c r="EH52" i="12"/>
  <c r="EH29" i="12" s="1"/>
  <c r="EG57" i="12"/>
  <c r="EG58" i="12" s="1"/>
  <c r="EG31" i="12" s="1"/>
  <c r="EY51" i="24"/>
  <c r="EI29" i="1"/>
  <c r="EI57" i="1"/>
  <c r="EI58" i="1" s="1"/>
  <c r="EI31" i="1" s="1"/>
  <c r="EJ51" i="1"/>
  <c r="EL51" i="12"/>
  <c r="EM51" i="21"/>
  <c r="EL57" i="21"/>
  <c r="EL58" i="21" s="1"/>
  <c r="EG29" i="9"/>
  <c r="EH51" i="9"/>
  <c r="EH29" i="9" s="1"/>
  <c r="EG57" i="9"/>
  <c r="EG58" i="9" s="1"/>
  <c r="EG31" i="9" s="1"/>
  <c r="EG80" i="2"/>
  <c r="EH80" i="2" s="1"/>
  <c r="EG81" i="2"/>
  <c r="EH81" i="2" s="1"/>
  <c r="EH82" i="2" s="1"/>
  <c r="EG82" i="2"/>
  <c r="EG84" i="2"/>
  <c r="EG29" i="26"/>
  <c r="EH51" i="26"/>
  <c r="EH29" i="26" s="1"/>
  <c r="EG57" i="26"/>
  <c r="EG58" i="26" s="1"/>
  <c r="EG31" i="26" s="1"/>
  <c r="EI29" i="23"/>
  <c r="EJ51" i="23"/>
  <c r="EI57" i="23"/>
  <c r="EI58" i="23" s="1"/>
  <c r="EI31" i="23" s="1"/>
  <c r="EK51" i="11"/>
  <c r="EJ57" i="11"/>
  <c r="EJ58" i="11" s="1"/>
  <c r="EJ57" i="25"/>
  <c r="EJ58" i="25" s="1"/>
  <c r="EK51" i="25"/>
  <c r="EG29" i="24"/>
  <c r="EH52" i="24"/>
  <c r="EH29" i="24" s="1"/>
  <c r="EG57" i="24"/>
  <c r="EG58" i="24" s="1"/>
  <c r="EG31" i="24" s="1"/>
  <c r="EK52" i="8"/>
  <c r="EJ57" i="8"/>
  <c r="EJ58" i="8" s="1"/>
  <c r="EI81" i="11"/>
  <c r="EJ81" i="11" s="1"/>
  <c r="EK81" i="11" s="1"/>
  <c r="EL81" i="11" s="1"/>
  <c r="EM81" i="11" s="1"/>
  <c r="EN81" i="11" s="1"/>
  <c r="EI82" i="11"/>
  <c r="EI80" i="11"/>
  <c r="EJ80" i="11" s="1"/>
  <c r="EK80" i="11" s="1"/>
  <c r="EL80" i="11" s="1"/>
  <c r="EM80" i="11" s="1"/>
  <c r="EN80" i="11" s="1"/>
  <c r="EI84" i="11"/>
  <c r="EJ57" i="22"/>
  <c r="EJ58" i="22" s="1"/>
  <c r="EK51" i="22"/>
  <c r="EH57" i="2"/>
  <c r="EH58" i="2" s="1"/>
  <c r="EH31" i="2" s="1"/>
  <c r="EI51" i="2"/>
  <c r="EI81" i="25"/>
  <c r="EJ81" i="25" s="1"/>
  <c r="EK81" i="25" s="1"/>
  <c r="EL81" i="25" s="1"/>
  <c r="EM81" i="25" s="1"/>
  <c r="EN81" i="25" s="1"/>
  <c r="EI82" i="25"/>
  <c r="EI80" i="25"/>
  <c r="EJ80" i="25" s="1"/>
  <c r="EK80" i="25" s="1"/>
  <c r="EL80" i="25" s="1"/>
  <c r="EM80" i="25" s="1"/>
  <c r="EN80" i="25" s="1"/>
  <c r="EI84" i="25"/>
  <c r="CM86" i="26"/>
  <c r="CM87" i="26" s="1"/>
  <c r="L12" i="18"/>
  <c r="L10" i="18"/>
  <c r="I10" i="18"/>
  <c r="I12" i="18"/>
  <c r="CB19" i="24" l="1"/>
  <c r="CC30" i="22"/>
  <c r="CD13" i="22" s="1"/>
  <c r="CD14" i="22" s="1"/>
  <c r="CD17" i="22" s="1"/>
  <c r="CD30" i="22" s="1"/>
  <c r="CE13" i="22" s="1"/>
  <c r="CE14" i="22" s="1"/>
  <c r="CE17" i="22" s="1"/>
  <c r="CE30" i="22" s="1"/>
  <c r="CF13" i="22" s="1"/>
  <c r="CF14" i="22" s="1"/>
  <c r="CF17" i="22" s="1"/>
  <c r="CF30" i="22" s="1"/>
  <c r="CF36" i="23"/>
  <c r="CF42" i="23" s="1"/>
  <c r="CG28" i="23"/>
  <c r="CJ36" i="25"/>
  <c r="CJ42" i="25" s="1"/>
  <c r="CK28" i="25"/>
  <c r="CE85" i="23"/>
  <c r="CE86" i="23" s="1"/>
  <c r="CE87" i="23" s="1"/>
  <c r="DE25" i="25"/>
  <c r="DE10" i="25"/>
  <c r="DE12" i="25" s="1"/>
  <c r="DD25" i="12"/>
  <c r="DD35" i="12"/>
  <c r="DD39" i="12" s="1"/>
  <c r="DE39" i="12" s="1"/>
  <c r="DF39" i="12" s="1"/>
  <c r="DG39" i="12" s="1"/>
  <c r="DD10" i="12"/>
  <c r="DD12" i="12" s="1"/>
  <c r="DC25" i="11"/>
  <c r="DC10" i="11"/>
  <c r="DC12" i="11" s="1"/>
  <c r="DB25" i="9"/>
  <c r="DB10" i="9"/>
  <c r="DB12" i="9" s="1"/>
  <c r="DF25" i="9"/>
  <c r="DF10" i="9"/>
  <c r="DF12" i="9" s="1"/>
  <c r="CF36" i="26"/>
  <c r="CF42" i="26" s="1"/>
  <c r="CG28" i="26"/>
  <c r="DE25" i="24"/>
  <c r="DE10" i="24"/>
  <c r="DE12" i="24" s="1"/>
  <c r="DD25" i="11"/>
  <c r="DD35" i="11"/>
  <c r="DD39" i="11" s="1"/>
  <c r="DE39" i="11" s="1"/>
  <c r="DF39" i="11" s="1"/>
  <c r="DG39" i="11" s="1"/>
  <c r="DD10" i="11"/>
  <c r="DD12" i="11" s="1"/>
  <c r="DC25" i="9"/>
  <c r="DC10" i="9"/>
  <c r="DC12" i="9" s="1"/>
  <c r="DA25" i="11"/>
  <c r="DA10" i="11"/>
  <c r="DA12" i="11" s="1"/>
  <c r="CE36" i="21"/>
  <c r="CE42" i="21" s="1"/>
  <c r="CE84" i="21" s="1"/>
  <c r="CF28" i="21"/>
  <c r="CC19" i="22"/>
  <c r="DF25" i="8"/>
  <c r="DF10" i="8"/>
  <c r="DF12" i="8" s="1"/>
  <c r="DF25" i="22"/>
  <c r="DF10" i="22"/>
  <c r="DF12" i="22" s="1"/>
  <c r="CE85" i="26"/>
  <c r="CE86" i="26" s="1"/>
  <c r="CE87" i="26" s="1"/>
  <c r="DE25" i="23"/>
  <c r="DE10" i="23"/>
  <c r="DE12" i="23" s="1"/>
  <c r="DD25" i="9"/>
  <c r="DD35" i="9"/>
  <c r="DD39" i="9" s="1"/>
  <c r="DE39" i="9" s="1"/>
  <c r="DF39" i="9" s="1"/>
  <c r="DG39" i="9" s="1"/>
  <c r="DD10" i="9"/>
  <c r="DD12" i="9" s="1"/>
  <c r="DB25" i="8"/>
  <c r="DB10" i="8"/>
  <c r="DB12" i="8" s="1"/>
  <c r="DA25" i="9"/>
  <c r="DA10" i="9"/>
  <c r="DA12" i="9" s="1"/>
  <c r="DF25" i="24"/>
  <c r="DF10" i="24"/>
  <c r="DF12" i="24" s="1"/>
  <c r="DE25" i="22"/>
  <c r="DE10" i="22"/>
  <c r="DE12" i="22" s="1"/>
  <c r="DC25" i="8"/>
  <c r="DC10" i="8"/>
  <c r="DC12" i="8" s="1"/>
  <c r="DB25" i="21"/>
  <c r="DB10" i="21"/>
  <c r="DB12" i="21" s="1"/>
  <c r="DA25" i="12"/>
  <c r="DA10" i="12"/>
  <c r="DA12" i="12" s="1"/>
  <c r="CJ28" i="9"/>
  <c r="CI36" i="9"/>
  <c r="CI42" i="9" s="1"/>
  <c r="DF25" i="25"/>
  <c r="DF10" i="25"/>
  <c r="DF12" i="25" s="1"/>
  <c r="DD25" i="8"/>
  <c r="DD35" i="8"/>
  <c r="DD39" i="8" s="1"/>
  <c r="DE39" i="8" s="1"/>
  <c r="DF39" i="8" s="1"/>
  <c r="DG39" i="8" s="1"/>
  <c r="DD10" i="8"/>
  <c r="DD12" i="8" s="1"/>
  <c r="DC25" i="21"/>
  <c r="DC10" i="21"/>
  <c r="DC12" i="21" s="1"/>
  <c r="DB25" i="1"/>
  <c r="DB10" i="1"/>
  <c r="DB12" i="1" s="1"/>
  <c r="DA25" i="8"/>
  <c r="DA10" i="8"/>
  <c r="DA12" i="8" s="1"/>
  <c r="DF25" i="21"/>
  <c r="DF10" i="21"/>
  <c r="DF12" i="21" s="1"/>
  <c r="DC25" i="1"/>
  <c r="DC10" i="1"/>
  <c r="DC12" i="1" s="1"/>
  <c r="DB25" i="26"/>
  <c r="DB10" i="26"/>
  <c r="DB12" i="26" s="1"/>
  <c r="DA25" i="26"/>
  <c r="DA10" i="26"/>
  <c r="DA12" i="26" s="1"/>
  <c r="BX85" i="24"/>
  <c r="DE25" i="12"/>
  <c r="DE10" i="12"/>
  <c r="DE12" i="12" s="1"/>
  <c r="I21" i="18"/>
  <c r="I22" i="18" s="1"/>
  <c r="DE25" i="11"/>
  <c r="DE10" i="11"/>
  <c r="DE12" i="11" s="1"/>
  <c r="DD25" i="1"/>
  <c r="DD35" i="1"/>
  <c r="DD39" i="1" s="1"/>
  <c r="DE39" i="1" s="1"/>
  <c r="DF39" i="1" s="1"/>
  <c r="DG39" i="1" s="1"/>
  <c r="DD10" i="1"/>
  <c r="DD12" i="1" s="1"/>
  <c r="DC25" i="26"/>
  <c r="DC10" i="26"/>
  <c r="DC12" i="26" s="1"/>
  <c r="DB25" i="25"/>
  <c r="DB10" i="25"/>
  <c r="DB12" i="25" s="1"/>
  <c r="DA25" i="25"/>
  <c r="DA10" i="25"/>
  <c r="DA12" i="25" s="1"/>
  <c r="CF36" i="12"/>
  <c r="CF42" i="12" s="1"/>
  <c r="CG28" i="12"/>
  <c r="DD25" i="21"/>
  <c r="DD35" i="21"/>
  <c r="DD39" i="21" s="1"/>
  <c r="DE39" i="21" s="1"/>
  <c r="DF39" i="21" s="1"/>
  <c r="DG39" i="21" s="1"/>
  <c r="DD10" i="21"/>
  <c r="DD12" i="21" s="1"/>
  <c r="BZ28" i="24"/>
  <c r="BY36" i="24"/>
  <c r="BY42" i="24" s="1"/>
  <c r="DE25" i="9"/>
  <c r="DE10" i="9"/>
  <c r="DE12" i="9" s="1"/>
  <c r="DD25" i="26"/>
  <c r="DD35" i="26"/>
  <c r="DD39" i="26" s="1"/>
  <c r="DE39" i="26" s="1"/>
  <c r="DF39" i="26" s="1"/>
  <c r="DG39" i="26" s="1"/>
  <c r="DH39" i="26" s="1"/>
  <c r="DI39" i="26" s="1"/>
  <c r="DJ39" i="26" s="1"/>
  <c r="DK39" i="26" s="1"/>
  <c r="DL39" i="26" s="1"/>
  <c r="DM39" i="26" s="1"/>
  <c r="DN39" i="26" s="1"/>
  <c r="DO39" i="26" s="1"/>
  <c r="DP39" i="26" s="1"/>
  <c r="DQ39" i="26" s="1"/>
  <c r="DR39" i="26" s="1"/>
  <c r="DS39" i="26" s="1"/>
  <c r="DT39" i="26" s="1"/>
  <c r="DU39" i="26" s="1"/>
  <c r="DV39" i="26" s="1"/>
  <c r="DW39" i="26" s="1"/>
  <c r="DX39" i="26" s="1"/>
  <c r="DY39" i="26" s="1"/>
  <c r="DZ39" i="26" s="1"/>
  <c r="EA39" i="26" s="1"/>
  <c r="EB39" i="26" s="1"/>
  <c r="EC39" i="26" s="1"/>
  <c r="ED39" i="26" s="1"/>
  <c r="EE39" i="26" s="1"/>
  <c r="EF39" i="26" s="1"/>
  <c r="EG39" i="26" s="1"/>
  <c r="EH39" i="26" s="1"/>
  <c r="EI39" i="26" s="1"/>
  <c r="EJ39" i="26" s="1"/>
  <c r="EK39" i="26" s="1"/>
  <c r="EL39" i="26" s="1"/>
  <c r="EM39" i="26" s="1"/>
  <c r="EN39" i="26" s="1"/>
  <c r="EO39" i="26" s="1"/>
  <c r="EP39" i="26" s="1"/>
  <c r="EQ39" i="26" s="1"/>
  <c r="ER39" i="26" s="1"/>
  <c r="ES39" i="26" s="1"/>
  <c r="ET39" i="26" s="1"/>
  <c r="EU39" i="26" s="1"/>
  <c r="EV39" i="26" s="1"/>
  <c r="EW39" i="26" s="1"/>
  <c r="EX39" i="26" s="1"/>
  <c r="EY39" i="26" s="1"/>
  <c r="EZ39" i="26" s="1"/>
  <c r="FA39" i="26" s="1"/>
  <c r="FB39" i="26" s="1"/>
  <c r="FC39" i="26" s="1"/>
  <c r="FD39" i="26" s="1"/>
  <c r="FE39" i="26" s="1"/>
  <c r="FF39" i="26" s="1"/>
  <c r="FG39" i="26" s="1"/>
  <c r="FH39" i="26" s="1"/>
  <c r="FI39" i="26" s="1"/>
  <c r="FJ39" i="26" s="1"/>
  <c r="FK39" i="26" s="1"/>
  <c r="FL39" i="26" s="1"/>
  <c r="FM39" i="26" s="1"/>
  <c r="FN39" i="26" s="1"/>
  <c r="FO39" i="26" s="1"/>
  <c r="FP39" i="26" s="1"/>
  <c r="FQ39" i="26" s="1"/>
  <c r="FR39" i="26" s="1"/>
  <c r="FS39" i="26" s="1"/>
  <c r="DD10" i="26"/>
  <c r="DD12" i="26" s="1"/>
  <c r="DC25" i="25"/>
  <c r="DC10" i="25"/>
  <c r="DC12" i="25" s="1"/>
  <c r="DB25" i="24"/>
  <c r="DB10" i="24"/>
  <c r="DB12" i="24" s="1"/>
  <c r="DA25" i="24"/>
  <c r="DA10" i="24"/>
  <c r="DA12" i="24" s="1"/>
  <c r="CE85" i="12"/>
  <c r="CE86" i="12" s="1"/>
  <c r="CE87" i="12" s="1"/>
  <c r="CB30" i="24"/>
  <c r="DF25" i="11"/>
  <c r="DF10" i="11"/>
  <c r="DF12" i="11" s="1"/>
  <c r="CI36" i="11"/>
  <c r="CI42" i="11" s="1"/>
  <c r="CJ28" i="11"/>
  <c r="DF25" i="23"/>
  <c r="DF10" i="23"/>
  <c r="DF12" i="23" s="1"/>
  <c r="DE10" i="8"/>
  <c r="DE12" i="8" s="1"/>
  <c r="DE25" i="8"/>
  <c r="DD25" i="25"/>
  <c r="DD35" i="25"/>
  <c r="DD39" i="25" s="1"/>
  <c r="DE39" i="25" s="1"/>
  <c r="DF39" i="25" s="1"/>
  <c r="DG39" i="25" s="1"/>
  <c r="DH39" i="25" s="1"/>
  <c r="DI39" i="25" s="1"/>
  <c r="DJ39" i="25" s="1"/>
  <c r="DK39" i="25" s="1"/>
  <c r="DL39" i="25" s="1"/>
  <c r="DM39" i="25" s="1"/>
  <c r="DN39" i="25" s="1"/>
  <c r="DO39" i="25" s="1"/>
  <c r="DP39" i="25" s="1"/>
  <c r="DQ39" i="25" s="1"/>
  <c r="DR39" i="25" s="1"/>
  <c r="DS39" i="25" s="1"/>
  <c r="DT39" i="25" s="1"/>
  <c r="DU39" i="25" s="1"/>
  <c r="DV39" i="25" s="1"/>
  <c r="DW39" i="25" s="1"/>
  <c r="DX39" i="25" s="1"/>
  <c r="DY39" i="25" s="1"/>
  <c r="DZ39" i="25" s="1"/>
  <c r="EA39" i="25" s="1"/>
  <c r="EB39" i="25" s="1"/>
  <c r="EC39" i="25" s="1"/>
  <c r="ED39" i="25" s="1"/>
  <c r="EE39" i="25" s="1"/>
  <c r="EF39" i="25" s="1"/>
  <c r="EG39" i="25" s="1"/>
  <c r="EH39" i="25" s="1"/>
  <c r="EI39" i="25" s="1"/>
  <c r="EJ39" i="25" s="1"/>
  <c r="EK39" i="25" s="1"/>
  <c r="EL39" i="25" s="1"/>
  <c r="EM39" i="25" s="1"/>
  <c r="EN39" i="25" s="1"/>
  <c r="EO39" i="25" s="1"/>
  <c r="EP39" i="25" s="1"/>
  <c r="EQ39" i="25" s="1"/>
  <c r="ER39" i="25" s="1"/>
  <c r="ES39" i="25" s="1"/>
  <c r="ET39" i="25" s="1"/>
  <c r="EU39" i="25" s="1"/>
  <c r="EV39" i="25" s="1"/>
  <c r="EW39" i="25" s="1"/>
  <c r="EX39" i="25" s="1"/>
  <c r="EY39" i="25" s="1"/>
  <c r="EZ39" i="25" s="1"/>
  <c r="FA39" i="25" s="1"/>
  <c r="FB39" i="25" s="1"/>
  <c r="FC39" i="25" s="1"/>
  <c r="FD39" i="25" s="1"/>
  <c r="FE39" i="25" s="1"/>
  <c r="FF39" i="25" s="1"/>
  <c r="FG39" i="25" s="1"/>
  <c r="FH39" i="25" s="1"/>
  <c r="FI39" i="25" s="1"/>
  <c r="FJ39" i="25" s="1"/>
  <c r="FK39" i="25" s="1"/>
  <c r="FL39" i="25" s="1"/>
  <c r="FM39" i="25" s="1"/>
  <c r="FN39" i="25" s="1"/>
  <c r="FO39" i="25" s="1"/>
  <c r="FP39" i="25" s="1"/>
  <c r="FQ39" i="25" s="1"/>
  <c r="FR39" i="25" s="1"/>
  <c r="FS39" i="25" s="1"/>
  <c r="DD10" i="25"/>
  <c r="DD12" i="25" s="1"/>
  <c r="DC25" i="24"/>
  <c r="DC10" i="24"/>
  <c r="DC12" i="24" s="1"/>
  <c r="DB25" i="23"/>
  <c r="DB10" i="23"/>
  <c r="DB12" i="23" s="1"/>
  <c r="DA25" i="23"/>
  <c r="DA10" i="23"/>
  <c r="DA12" i="23" s="1"/>
  <c r="L21" i="18"/>
  <c r="L22" i="18" s="1"/>
  <c r="CF36" i="2"/>
  <c r="CF42" i="2" s="1"/>
  <c r="CG28" i="2"/>
  <c r="DE25" i="21"/>
  <c r="DE10" i="21"/>
  <c r="DE12" i="21" s="1"/>
  <c r="DD25" i="24"/>
  <c r="DD35" i="24"/>
  <c r="DD39" i="24" s="1"/>
  <c r="DE39" i="24" s="1"/>
  <c r="DF39" i="24" s="1"/>
  <c r="DG39" i="24" s="1"/>
  <c r="DD10" i="24"/>
  <c r="DD12" i="24" s="1"/>
  <c r="DC25" i="23"/>
  <c r="DC10" i="23"/>
  <c r="DC12" i="23" s="1"/>
  <c r="DB25" i="22"/>
  <c r="DB10" i="22"/>
  <c r="DB12" i="22" s="1"/>
  <c r="DA25" i="22"/>
  <c r="DA10" i="22"/>
  <c r="DA12" i="22" s="1"/>
  <c r="CC28" i="22"/>
  <c r="DF25" i="12"/>
  <c r="DF10" i="12"/>
  <c r="DF12" i="12" s="1"/>
  <c r="CE85" i="2"/>
  <c r="CE86" i="2" s="1"/>
  <c r="CE87" i="2" s="1"/>
  <c r="DE25" i="1"/>
  <c r="DE10" i="1"/>
  <c r="DE12" i="1" s="1"/>
  <c r="DD35" i="23"/>
  <c r="DD39" i="23" s="1"/>
  <c r="DE39" i="23" s="1"/>
  <c r="DF39" i="23" s="1"/>
  <c r="DG39" i="23" s="1"/>
  <c r="DH39" i="23" s="1"/>
  <c r="DI39" i="23" s="1"/>
  <c r="DJ39" i="23" s="1"/>
  <c r="DK39" i="23" s="1"/>
  <c r="DL39" i="23" s="1"/>
  <c r="DM39" i="23" s="1"/>
  <c r="DN39" i="23" s="1"/>
  <c r="DO39" i="23" s="1"/>
  <c r="DP39" i="23" s="1"/>
  <c r="DQ39" i="23" s="1"/>
  <c r="DR39" i="23" s="1"/>
  <c r="DS39" i="23" s="1"/>
  <c r="DT39" i="23" s="1"/>
  <c r="DU39" i="23" s="1"/>
  <c r="DV39" i="23" s="1"/>
  <c r="DW39" i="23" s="1"/>
  <c r="DX39" i="23" s="1"/>
  <c r="DY39" i="23" s="1"/>
  <c r="DZ39" i="23" s="1"/>
  <c r="EA39" i="23" s="1"/>
  <c r="EB39" i="23" s="1"/>
  <c r="EC39" i="23" s="1"/>
  <c r="ED39" i="23" s="1"/>
  <c r="EE39" i="23" s="1"/>
  <c r="EF39" i="23" s="1"/>
  <c r="EG39" i="23" s="1"/>
  <c r="EH39" i="23" s="1"/>
  <c r="EI39" i="23" s="1"/>
  <c r="EJ39" i="23" s="1"/>
  <c r="EK39" i="23" s="1"/>
  <c r="EL39" i="23" s="1"/>
  <c r="EM39" i="23" s="1"/>
  <c r="EN39" i="23" s="1"/>
  <c r="EO39" i="23" s="1"/>
  <c r="EP39" i="23" s="1"/>
  <c r="EQ39" i="23" s="1"/>
  <c r="ER39" i="23" s="1"/>
  <c r="ES39" i="23" s="1"/>
  <c r="ET39" i="23" s="1"/>
  <c r="EU39" i="23" s="1"/>
  <c r="EV39" i="23" s="1"/>
  <c r="EW39" i="23" s="1"/>
  <c r="EX39" i="23" s="1"/>
  <c r="EY39" i="23" s="1"/>
  <c r="EZ39" i="23" s="1"/>
  <c r="FA39" i="23" s="1"/>
  <c r="FB39" i="23" s="1"/>
  <c r="FC39" i="23" s="1"/>
  <c r="FD39" i="23" s="1"/>
  <c r="FE39" i="23" s="1"/>
  <c r="FF39" i="23" s="1"/>
  <c r="FG39" i="23" s="1"/>
  <c r="FH39" i="23" s="1"/>
  <c r="FI39" i="23" s="1"/>
  <c r="FJ39" i="23" s="1"/>
  <c r="FK39" i="23" s="1"/>
  <c r="FL39" i="23" s="1"/>
  <c r="FM39" i="23" s="1"/>
  <c r="FN39" i="23" s="1"/>
  <c r="FO39" i="23" s="1"/>
  <c r="FP39" i="23" s="1"/>
  <c r="FQ39" i="23" s="1"/>
  <c r="FR39" i="23" s="1"/>
  <c r="FS39" i="23" s="1"/>
  <c r="DD25" i="23"/>
  <c r="DD10" i="23"/>
  <c r="DD12" i="23" s="1"/>
  <c r="DC25" i="22"/>
  <c r="DC10" i="22"/>
  <c r="DC12" i="22" s="1"/>
  <c r="DB25" i="12"/>
  <c r="DB10" i="12"/>
  <c r="DB12" i="12" s="1"/>
  <c r="DA25" i="21"/>
  <c r="DA10" i="21"/>
  <c r="DA12" i="21" s="1"/>
  <c r="DF25" i="1"/>
  <c r="DF10" i="1"/>
  <c r="DF12" i="1" s="1"/>
  <c r="CH36" i="8"/>
  <c r="CH42" i="8" s="1"/>
  <c r="CI28" i="8"/>
  <c r="DE25" i="26"/>
  <c r="DE10" i="26"/>
  <c r="DE12" i="26" s="1"/>
  <c r="DD25" i="22"/>
  <c r="DD35" i="22"/>
  <c r="DD39" i="22" s="1"/>
  <c r="DE39" i="22" s="1"/>
  <c r="DF39" i="22" s="1"/>
  <c r="DG39" i="22" s="1"/>
  <c r="DD10" i="22"/>
  <c r="DD12" i="22" s="1"/>
  <c r="DC25" i="12"/>
  <c r="DC10" i="12"/>
  <c r="DC12" i="12" s="1"/>
  <c r="DB25" i="11"/>
  <c r="DB10" i="11"/>
  <c r="DB12" i="11" s="1"/>
  <c r="DA25" i="1"/>
  <c r="DA10" i="1"/>
  <c r="DA12" i="1" s="1"/>
  <c r="CI36" i="1"/>
  <c r="CI42" i="1" s="1"/>
  <c r="CJ28" i="1"/>
  <c r="EH81" i="12"/>
  <c r="EI81" i="12" s="1"/>
  <c r="EJ81" i="12" s="1"/>
  <c r="EK81" i="12" s="1"/>
  <c r="EL81" i="12" s="1"/>
  <c r="EM81" i="12" s="1"/>
  <c r="EN81" i="12" s="1"/>
  <c r="EH80" i="12"/>
  <c r="EI80" i="12" s="1"/>
  <c r="EJ80" i="12" s="1"/>
  <c r="EK80" i="12" s="1"/>
  <c r="EL80" i="12" s="1"/>
  <c r="EM80" i="12" s="1"/>
  <c r="EN80" i="12" s="1"/>
  <c r="DH4" i="22"/>
  <c r="DH4" i="26"/>
  <c r="DH4" i="12"/>
  <c r="DH4" i="25"/>
  <c r="DH4" i="11"/>
  <c r="DH4" i="24"/>
  <c r="DH4" i="9"/>
  <c r="DH4" i="23"/>
  <c r="DH4" i="8"/>
  <c r="DH4" i="2"/>
  <c r="DH4" i="21"/>
  <c r="DH4" i="1"/>
  <c r="DH4" i="16"/>
  <c r="EL52" i="8"/>
  <c r="EK57" i="8"/>
  <c r="EK58" i="8" s="1"/>
  <c r="EI29" i="2"/>
  <c r="EJ51" i="2"/>
  <c r="EI57" i="2"/>
  <c r="EI58" i="2" s="1"/>
  <c r="EI31" i="2" s="1"/>
  <c r="EG80" i="24"/>
  <c r="EH80" i="24" s="1"/>
  <c r="EG81" i="24"/>
  <c r="EH81" i="24" s="1"/>
  <c r="EH82" i="24" s="1"/>
  <c r="EG82" i="24"/>
  <c r="EG84" i="24"/>
  <c r="EK51" i="23"/>
  <c r="EJ57" i="23"/>
  <c r="EJ58" i="23" s="1"/>
  <c r="EG81" i="26"/>
  <c r="EH81" i="26" s="1"/>
  <c r="EH82" i="26" s="1"/>
  <c r="EG80" i="26"/>
  <c r="EH80" i="26" s="1"/>
  <c r="EG82" i="26"/>
  <c r="EG84" i="26"/>
  <c r="EG80" i="9"/>
  <c r="EH80" i="9" s="1"/>
  <c r="EG81" i="9"/>
  <c r="EH81" i="9" s="1"/>
  <c r="EH82" i="9" s="1"/>
  <c r="EG82" i="9"/>
  <c r="EG84" i="9"/>
  <c r="EM51" i="12"/>
  <c r="EI80" i="1"/>
  <c r="EJ80" i="1" s="1"/>
  <c r="EK80" i="1" s="1"/>
  <c r="EL80" i="1" s="1"/>
  <c r="EM80" i="1" s="1"/>
  <c r="EN80" i="1" s="1"/>
  <c r="EI81" i="1"/>
  <c r="EJ81" i="1" s="1"/>
  <c r="EK81" i="1" s="1"/>
  <c r="EL81" i="1" s="1"/>
  <c r="EM81" i="1" s="1"/>
  <c r="EN81" i="1" s="1"/>
  <c r="EI82" i="1"/>
  <c r="EI84" i="1"/>
  <c r="EI52" i="12"/>
  <c r="EH57" i="12"/>
  <c r="EH58" i="12" s="1"/>
  <c r="EH31" i="12" s="1"/>
  <c r="EI80" i="23"/>
  <c r="EJ80" i="23" s="1"/>
  <c r="EK80" i="23" s="1"/>
  <c r="EL80" i="23" s="1"/>
  <c r="EM80" i="23" s="1"/>
  <c r="EN80" i="23" s="1"/>
  <c r="EI81" i="23"/>
  <c r="EJ81" i="23" s="1"/>
  <c r="EK81" i="23" s="1"/>
  <c r="EL81" i="23" s="1"/>
  <c r="EM81" i="23" s="1"/>
  <c r="EN81" i="23" s="1"/>
  <c r="EI82" i="23"/>
  <c r="EI84" i="23"/>
  <c r="EL51" i="22"/>
  <c r="EK57" i="22"/>
  <c r="EK58" i="22" s="1"/>
  <c r="EL51" i="11"/>
  <c r="EK57" i="11"/>
  <c r="EK58" i="11" s="1"/>
  <c r="EM57" i="21"/>
  <c r="EM58" i="21" s="1"/>
  <c r="EN51" i="21"/>
  <c r="EK51" i="1"/>
  <c r="EJ57" i="1"/>
  <c r="EJ58" i="1" s="1"/>
  <c r="EZ51" i="24"/>
  <c r="EW29" i="8"/>
  <c r="EX51" i="8"/>
  <c r="EK57" i="25"/>
  <c r="EK58" i="25" s="1"/>
  <c r="EL51" i="25"/>
  <c r="EI52" i="24"/>
  <c r="EH57" i="24"/>
  <c r="EH58" i="24" s="1"/>
  <c r="EH31" i="24" s="1"/>
  <c r="EI51" i="26"/>
  <c r="EH57" i="26"/>
  <c r="EH58" i="26" s="1"/>
  <c r="EH31" i="26" s="1"/>
  <c r="EI51" i="9"/>
  <c r="EH57" i="9"/>
  <c r="EH58" i="9" s="1"/>
  <c r="EH31" i="9" s="1"/>
  <c r="EV80" i="8"/>
  <c r="EV81" i="8"/>
  <c r="EV84" i="8"/>
  <c r="EV82" i="8"/>
  <c r="DF86" i="22"/>
  <c r="DF87" i="22" s="1"/>
  <c r="CR86" i="8"/>
  <c r="CR87" i="8" s="1"/>
  <c r="CW86" i="12"/>
  <c r="CW87" i="12" s="1"/>
  <c r="CD19" i="22" l="1"/>
  <c r="CE19" i="22" s="1"/>
  <c r="CF19" i="22" s="1"/>
  <c r="CD18" i="22"/>
  <c r="CE18" i="22" s="1"/>
  <c r="CF85" i="26"/>
  <c r="CG85" i="26" s="1"/>
  <c r="CH85" i="26" s="1"/>
  <c r="CI85" i="26" s="1"/>
  <c r="CF85" i="2"/>
  <c r="CG85" i="2" s="1"/>
  <c r="CH85" i="2" s="1"/>
  <c r="CI85" i="2" s="1"/>
  <c r="CF85" i="12"/>
  <c r="CG85" i="12" s="1"/>
  <c r="CH85" i="12" s="1"/>
  <c r="CI85" i="12" s="1"/>
  <c r="CF85" i="23"/>
  <c r="CG85" i="23" s="1"/>
  <c r="CH85" i="23" s="1"/>
  <c r="CI85" i="23" s="1"/>
  <c r="CG13" i="22"/>
  <c r="CG14" i="22" s="1"/>
  <c r="CG17" i="22" s="1"/>
  <c r="CG30" i="22" s="1"/>
  <c r="DA26" i="26"/>
  <c r="DB26" i="26" s="1"/>
  <c r="DC26" i="26" s="1"/>
  <c r="DD26" i="26" s="1"/>
  <c r="DE26" i="26" s="1"/>
  <c r="DF26" i="26" s="1"/>
  <c r="DG26" i="26" s="1"/>
  <c r="DA41" i="26"/>
  <c r="DB41" i="26" s="1"/>
  <c r="DC41" i="26" s="1"/>
  <c r="DA26" i="9"/>
  <c r="DB26" i="9" s="1"/>
  <c r="DC26" i="9" s="1"/>
  <c r="DD26" i="9" s="1"/>
  <c r="DE26" i="9" s="1"/>
  <c r="DF26" i="9" s="1"/>
  <c r="DG26" i="9" s="1"/>
  <c r="DA41" i="9"/>
  <c r="DB41" i="9" s="1"/>
  <c r="DC41" i="9" s="1"/>
  <c r="DA26" i="23"/>
  <c r="DB26" i="23" s="1"/>
  <c r="DC26" i="23" s="1"/>
  <c r="DD26" i="23" s="1"/>
  <c r="DE26" i="23" s="1"/>
  <c r="DF26" i="23" s="1"/>
  <c r="DG26" i="23" s="1"/>
  <c r="DA41" i="23"/>
  <c r="DB41" i="23" s="1"/>
  <c r="DC41" i="23" s="1"/>
  <c r="CJ36" i="11"/>
  <c r="CJ42" i="11" s="1"/>
  <c r="CK28" i="11"/>
  <c r="DA26" i="21"/>
  <c r="DB26" i="21" s="1"/>
  <c r="DC26" i="21" s="1"/>
  <c r="DD26" i="21" s="1"/>
  <c r="DE26" i="21" s="1"/>
  <c r="DF26" i="21" s="1"/>
  <c r="DG26" i="21" s="1"/>
  <c r="DA41" i="21"/>
  <c r="DB41" i="21" s="1"/>
  <c r="DC41" i="21" s="1"/>
  <c r="DA26" i="12"/>
  <c r="DB26" i="12" s="1"/>
  <c r="DC26" i="12" s="1"/>
  <c r="DD26" i="12" s="1"/>
  <c r="DE26" i="12" s="1"/>
  <c r="DF26" i="12" s="1"/>
  <c r="DG26" i="12" s="1"/>
  <c r="DA41" i="12"/>
  <c r="DB41" i="12" s="1"/>
  <c r="DC41" i="12" s="1"/>
  <c r="CG36" i="12"/>
  <c r="CG42" i="12" s="1"/>
  <c r="CH28" i="12"/>
  <c r="CG36" i="26"/>
  <c r="CG42" i="26" s="1"/>
  <c r="CH28" i="26"/>
  <c r="CF36" i="21"/>
  <c r="CF42" i="21" s="1"/>
  <c r="CG28" i="21"/>
  <c r="CC13" i="24"/>
  <c r="CC14" i="24" s="1"/>
  <c r="CC17" i="24" s="1"/>
  <c r="CC30" i="24" s="1"/>
  <c r="CE85" i="21"/>
  <c r="CE86" i="21" s="1"/>
  <c r="CF84" i="21"/>
  <c r="CG84" i="21" s="1"/>
  <c r="CH84" i="21" s="1"/>
  <c r="CI84" i="21" s="1"/>
  <c r="CC36" i="22"/>
  <c r="CC42" i="22" s="1"/>
  <c r="CC85" i="22" s="1"/>
  <c r="CD28" i="22"/>
  <c r="CG36" i="2"/>
  <c r="CG42" i="2" s="1"/>
  <c r="CH28" i="2"/>
  <c r="DA26" i="25"/>
  <c r="DB26" i="25" s="1"/>
  <c r="DC26" i="25" s="1"/>
  <c r="DD26" i="25" s="1"/>
  <c r="DE26" i="25" s="1"/>
  <c r="DF26" i="25" s="1"/>
  <c r="DG26" i="25" s="1"/>
  <c r="DA41" i="25"/>
  <c r="DB41" i="25" s="1"/>
  <c r="DC41" i="25" s="1"/>
  <c r="CJ36" i="1"/>
  <c r="CJ42" i="1" s="1"/>
  <c r="CJ85" i="1" s="1"/>
  <c r="CJ86" i="1" s="1"/>
  <c r="CJ87" i="1" s="1"/>
  <c r="CK28" i="1"/>
  <c r="DA26" i="11"/>
  <c r="DB26" i="11" s="1"/>
  <c r="DC26" i="11" s="1"/>
  <c r="DD26" i="11" s="1"/>
  <c r="DE26" i="11" s="1"/>
  <c r="DF26" i="11" s="1"/>
  <c r="DG26" i="11" s="1"/>
  <c r="DA41" i="11"/>
  <c r="DB41" i="11" s="1"/>
  <c r="DC41" i="11" s="1"/>
  <c r="CK36" i="25"/>
  <c r="CK42" i="25" s="1"/>
  <c r="CL28" i="25"/>
  <c r="CI36" i="8"/>
  <c r="CI42" i="8" s="1"/>
  <c r="CJ28" i="8"/>
  <c r="DA26" i="22"/>
  <c r="DB26" i="22" s="1"/>
  <c r="DC26" i="22" s="1"/>
  <c r="DD26" i="22" s="1"/>
  <c r="DE26" i="22" s="1"/>
  <c r="DF26" i="22" s="1"/>
  <c r="DG26" i="22" s="1"/>
  <c r="DA41" i="22"/>
  <c r="DB41" i="22" s="1"/>
  <c r="DC41" i="22" s="1"/>
  <c r="BZ36" i="24"/>
  <c r="BZ42" i="24" s="1"/>
  <c r="CA28" i="24"/>
  <c r="CJ36" i="9"/>
  <c r="CJ42" i="9" s="1"/>
  <c r="CK28" i="9"/>
  <c r="CJ85" i="25"/>
  <c r="CJ86" i="25" s="1"/>
  <c r="CJ87" i="25" s="1"/>
  <c r="DA26" i="24"/>
  <c r="DB26" i="24" s="1"/>
  <c r="DC26" i="24" s="1"/>
  <c r="DD26" i="24" s="1"/>
  <c r="DE26" i="24" s="1"/>
  <c r="DF26" i="24" s="1"/>
  <c r="DG26" i="24" s="1"/>
  <c r="DA41" i="24"/>
  <c r="DB41" i="24" s="1"/>
  <c r="DC41" i="24" s="1"/>
  <c r="DA26" i="8"/>
  <c r="DB26" i="8" s="1"/>
  <c r="DC26" i="8" s="1"/>
  <c r="DD26" i="8" s="1"/>
  <c r="DE26" i="8" s="1"/>
  <c r="DF26" i="8" s="1"/>
  <c r="DG26" i="8" s="1"/>
  <c r="DA41" i="8"/>
  <c r="DB41" i="8" s="1"/>
  <c r="DC41" i="8" s="1"/>
  <c r="CF18" i="22"/>
  <c r="CG36" i="23"/>
  <c r="CG42" i="23" s="1"/>
  <c r="CH28" i="23"/>
  <c r="BX86" i="24"/>
  <c r="BX87" i="24" s="1"/>
  <c r="BY85" i="24"/>
  <c r="BZ85" i="24" s="1"/>
  <c r="EH82" i="12"/>
  <c r="DI4" i="22"/>
  <c r="DI4" i="26"/>
  <c r="DI4" i="12"/>
  <c r="DI4" i="25"/>
  <c r="DI4" i="11"/>
  <c r="DI4" i="24"/>
  <c r="DI4" i="9"/>
  <c r="DI4" i="23"/>
  <c r="DI4" i="8"/>
  <c r="DI4" i="2"/>
  <c r="DI4" i="1"/>
  <c r="DI4" i="21"/>
  <c r="DI4" i="16"/>
  <c r="EI29" i="26"/>
  <c r="EI57" i="26"/>
  <c r="EI58" i="26" s="1"/>
  <c r="EI31" i="26" s="1"/>
  <c r="EJ51" i="26"/>
  <c r="EM51" i="25"/>
  <c r="EL57" i="25"/>
  <c r="EL58" i="25" s="1"/>
  <c r="EW81" i="8"/>
  <c r="EX81" i="8" s="1"/>
  <c r="EY81" i="8" s="1"/>
  <c r="EZ81" i="8" s="1"/>
  <c r="FA81" i="8" s="1"/>
  <c r="FB81" i="8" s="1"/>
  <c r="EW80" i="8"/>
  <c r="EX80" i="8" s="1"/>
  <c r="EY80" i="8" s="1"/>
  <c r="EZ80" i="8" s="1"/>
  <c r="FA80" i="8" s="1"/>
  <c r="FB80" i="8" s="1"/>
  <c r="EW84" i="8"/>
  <c r="EW82" i="8"/>
  <c r="EL51" i="1"/>
  <c r="EK57" i="1"/>
  <c r="EK58" i="1" s="1"/>
  <c r="EL57" i="11"/>
  <c r="EL58" i="11" s="1"/>
  <c r="EM51" i="11"/>
  <c r="EN51" i="12"/>
  <c r="EL51" i="23"/>
  <c r="EK57" i="23"/>
  <c r="EK58" i="23" s="1"/>
  <c r="EJ57" i="2"/>
  <c r="EJ58" i="2" s="1"/>
  <c r="EK51" i="2"/>
  <c r="EO51" i="21"/>
  <c r="EN57" i="21"/>
  <c r="EN58" i="21" s="1"/>
  <c r="EI29" i="9"/>
  <c r="EJ51" i="9"/>
  <c r="EI57" i="9"/>
  <c r="EI58" i="9" s="1"/>
  <c r="EI31" i="9" s="1"/>
  <c r="EI29" i="24"/>
  <c r="EJ52" i="24"/>
  <c r="EI57" i="24"/>
  <c r="EI58" i="24" s="1"/>
  <c r="EI31" i="24" s="1"/>
  <c r="EY51" i="8"/>
  <c r="FA51" i="24"/>
  <c r="EL57" i="22"/>
  <c r="EL58" i="22" s="1"/>
  <c r="EM51" i="22"/>
  <c r="EJ52" i="12"/>
  <c r="EI57" i="12"/>
  <c r="EI58" i="12" s="1"/>
  <c r="EI31" i="12" s="1"/>
  <c r="EI80" i="2"/>
  <c r="EJ80" i="2" s="1"/>
  <c r="EK80" i="2" s="1"/>
  <c r="EL80" i="2" s="1"/>
  <c r="EM80" i="2" s="1"/>
  <c r="EN80" i="2" s="1"/>
  <c r="EI81" i="2"/>
  <c r="EJ81" i="2" s="1"/>
  <c r="EK81" i="2" s="1"/>
  <c r="EL81" i="2" s="1"/>
  <c r="EM81" i="2" s="1"/>
  <c r="EN81" i="2" s="1"/>
  <c r="EI82" i="2"/>
  <c r="EI84" i="2"/>
  <c r="EM52" i="8"/>
  <c r="EL57" i="8"/>
  <c r="EL58" i="8" s="1"/>
  <c r="CR86" i="2"/>
  <c r="CR87" i="2" s="1"/>
  <c r="CW86" i="23"/>
  <c r="CW87" i="23" s="1"/>
  <c r="DF85" i="21"/>
  <c r="DF86" i="21" s="1"/>
  <c r="DF86" i="9"/>
  <c r="DF87" i="9" s="1"/>
  <c r="CG19" i="22" l="1"/>
  <c r="CK85" i="25"/>
  <c r="CG18" i="22"/>
  <c r="CD13" i="24"/>
  <c r="CD14" i="24" s="1"/>
  <c r="CD17" i="24" s="1"/>
  <c r="CD30" i="24" s="1"/>
  <c r="DD41" i="11"/>
  <c r="DE41" i="11" s="1"/>
  <c r="DC83" i="11"/>
  <c r="DD41" i="23"/>
  <c r="DE41" i="23" s="1"/>
  <c r="DC83" i="23"/>
  <c r="CH36" i="12"/>
  <c r="CH42" i="12" s="1"/>
  <c r="CI28" i="12"/>
  <c r="CK36" i="9"/>
  <c r="CK42" i="9" s="1"/>
  <c r="CL28" i="9"/>
  <c r="CK36" i="1"/>
  <c r="CK42" i="1" s="1"/>
  <c r="CK85" i="1" s="1"/>
  <c r="CL28" i="1"/>
  <c r="CH36" i="23"/>
  <c r="CH42" i="23" s="1"/>
  <c r="CI28" i="23"/>
  <c r="CJ85" i="9"/>
  <c r="DD41" i="12"/>
  <c r="DE41" i="12" s="1"/>
  <c r="DC83" i="12"/>
  <c r="DD41" i="9"/>
  <c r="DE41" i="9" s="1"/>
  <c r="DC83" i="9"/>
  <c r="CA36" i="24"/>
  <c r="CA42" i="24" s="1"/>
  <c r="CB28" i="24"/>
  <c r="DD41" i="25"/>
  <c r="DE41" i="25" s="1"/>
  <c r="DC83" i="25"/>
  <c r="CC18" i="24"/>
  <c r="CC19" i="24"/>
  <c r="DD41" i="8"/>
  <c r="DE41" i="8" s="1"/>
  <c r="DC83" i="8"/>
  <c r="DD41" i="22"/>
  <c r="DE41" i="22" s="1"/>
  <c r="DC83" i="22"/>
  <c r="CI28" i="2"/>
  <c r="CH36" i="2"/>
  <c r="CH42" i="2" s="1"/>
  <c r="CG36" i="21"/>
  <c r="CG42" i="21" s="1"/>
  <c r="CH28" i="21"/>
  <c r="DD41" i="26"/>
  <c r="DE41" i="26" s="1"/>
  <c r="DC83" i="26"/>
  <c r="DD41" i="21"/>
  <c r="DE41" i="21" s="1"/>
  <c r="DC82" i="21"/>
  <c r="DD41" i="24"/>
  <c r="DE41" i="24" s="1"/>
  <c r="DC83" i="24"/>
  <c r="CJ36" i="8"/>
  <c r="CJ42" i="8" s="1"/>
  <c r="CK28" i="8"/>
  <c r="CD36" i="22"/>
  <c r="CD42" i="22" s="1"/>
  <c r="CE28" i="22"/>
  <c r="CC86" i="22"/>
  <c r="CC87" i="22" s="1"/>
  <c r="CD85" i="22"/>
  <c r="CH36" i="26"/>
  <c r="CH42" i="26" s="1"/>
  <c r="CI28" i="26"/>
  <c r="CH13" i="22"/>
  <c r="CH14" i="22" s="1"/>
  <c r="CH17" i="22" s="1"/>
  <c r="CH30" i="22" s="1"/>
  <c r="CL36" i="25"/>
  <c r="CL42" i="25" s="1"/>
  <c r="CL85" i="25" s="1"/>
  <c r="CL86" i="25" s="1"/>
  <c r="CL87" i="25" s="1"/>
  <c r="CM28" i="25"/>
  <c r="CM30" i="25" s="1"/>
  <c r="CN13" i="25" s="1"/>
  <c r="CN14" i="25" s="1"/>
  <c r="CN17" i="25" s="1"/>
  <c r="CK36" i="11"/>
  <c r="CK42" i="11" s="1"/>
  <c r="CL28" i="11"/>
  <c r="CJ85" i="11"/>
  <c r="DJ4" i="22"/>
  <c r="DJ4" i="26"/>
  <c r="DJ4" i="12"/>
  <c r="DJ4" i="25"/>
  <c r="DJ4" i="11"/>
  <c r="DJ4" i="24"/>
  <c r="DJ4" i="9"/>
  <c r="DJ4" i="23"/>
  <c r="DJ4" i="8"/>
  <c r="DJ4" i="21"/>
  <c r="DJ4" i="2"/>
  <c r="DJ4" i="1"/>
  <c r="DJ4" i="16"/>
  <c r="EK51" i="9"/>
  <c r="EJ57" i="9"/>
  <c r="EJ58" i="9" s="1"/>
  <c r="EM51" i="23"/>
  <c r="EL57" i="23"/>
  <c r="EL58" i="23" s="1"/>
  <c r="EI81" i="26"/>
  <c r="EJ81" i="26" s="1"/>
  <c r="EK81" i="26" s="1"/>
  <c r="EL81" i="26" s="1"/>
  <c r="EM81" i="26" s="1"/>
  <c r="EN81" i="26" s="1"/>
  <c r="EI80" i="26"/>
  <c r="EJ80" i="26" s="1"/>
  <c r="EK80" i="26" s="1"/>
  <c r="EL80" i="26" s="1"/>
  <c r="EM80" i="26" s="1"/>
  <c r="EN80" i="26" s="1"/>
  <c r="EI82" i="26"/>
  <c r="EI84" i="26"/>
  <c r="EK52" i="12"/>
  <c r="EJ57" i="12"/>
  <c r="EJ58" i="12" s="1"/>
  <c r="EI80" i="9"/>
  <c r="EJ80" i="9" s="1"/>
  <c r="EK80" i="9" s="1"/>
  <c r="EL80" i="9" s="1"/>
  <c r="EM80" i="9" s="1"/>
  <c r="EN80" i="9" s="1"/>
  <c r="EI81" i="9"/>
  <c r="EJ81" i="9" s="1"/>
  <c r="EK81" i="9" s="1"/>
  <c r="EL81" i="9" s="1"/>
  <c r="EM81" i="9" s="1"/>
  <c r="EN81" i="9" s="1"/>
  <c r="EI82" i="9"/>
  <c r="EI84" i="9"/>
  <c r="EM57" i="25"/>
  <c r="EM58" i="25" s="1"/>
  <c r="EN51" i="25"/>
  <c r="EN51" i="22"/>
  <c r="EM57" i="22"/>
  <c r="EM58" i="22" s="1"/>
  <c r="EI80" i="24"/>
  <c r="EJ80" i="24" s="1"/>
  <c r="EK80" i="24" s="1"/>
  <c r="EL80" i="24" s="1"/>
  <c r="EM80" i="24" s="1"/>
  <c r="EN80" i="24" s="1"/>
  <c r="EI81" i="24"/>
  <c r="EJ81" i="24" s="1"/>
  <c r="EK81" i="24" s="1"/>
  <c r="EL81" i="24" s="1"/>
  <c r="EM81" i="24" s="1"/>
  <c r="EN81" i="24" s="1"/>
  <c r="EI82" i="24"/>
  <c r="EI84" i="24"/>
  <c r="EO51" i="12"/>
  <c r="EM51" i="1"/>
  <c r="EL57" i="1"/>
  <c r="EL58" i="1" s="1"/>
  <c r="EK51" i="26"/>
  <c r="EJ57" i="26"/>
  <c r="EJ58" i="26" s="1"/>
  <c r="FB51" i="24"/>
  <c r="EK52" i="24"/>
  <c r="EJ57" i="24"/>
  <c r="EJ58" i="24" s="1"/>
  <c r="EK57" i="2"/>
  <c r="EK58" i="2" s="1"/>
  <c r="EL51" i="2"/>
  <c r="EN52" i="8"/>
  <c r="EM57" i="8"/>
  <c r="EM58" i="8" s="1"/>
  <c r="EZ51" i="8"/>
  <c r="EO29" i="21"/>
  <c r="EP51" i="21"/>
  <c r="EO57" i="21"/>
  <c r="EO58" i="21" s="1"/>
  <c r="EO31" i="21" s="1"/>
  <c r="EM57" i="11"/>
  <c r="EM58" i="11" s="1"/>
  <c r="EN51" i="11"/>
  <c r="DF86" i="25"/>
  <c r="DF87" i="25" s="1"/>
  <c r="CY86" i="12"/>
  <c r="CY87" i="12" s="1"/>
  <c r="CN19" i="25" l="1"/>
  <c r="CN18" i="25"/>
  <c r="CD19" i="24"/>
  <c r="CD18" i="24"/>
  <c r="CH18" i="22"/>
  <c r="CE13" i="24"/>
  <c r="CE14" i="24" s="1"/>
  <c r="CE17" i="24" s="1"/>
  <c r="CM36" i="25"/>
  <c r="CM42" i="25" s="1"/>
  <c r="CM85" i="25" s="1"/>
  <c r="CN85" i="25" s="1"/>
  <c r="CN28" i="25"/>
  <c r="CN30" i="25" s="1"/>
  <c r="CO13" i="25" s="1"/>
  <c r="CO14" i="25" s="1"/>
  <c r="CO17" i="25" s="1"/>
  <c r="DD83" i="26"/>
  <c r="DC84" i="26"/>
  <c r="DF41" i="12"/>
  <c r="DG41" i="12" s="1"/>
  <c r="DE83" i="12"/>
  <c r="CK36" i="8"/>
  <c r="CK42" i="8" s="1"/>
  <c r="CL28" i="8"/>
  <c r="DF41" i="26"/>
  <c r="DG41" i="26" s="1"/>
  <c r="DE83" i="26"/>
  <c r="CJ85" i="8"/>
  <c r="CJ86" i="8" s="1"/>
  <c r="CJ87" i="8" s="1"/>
  <c r="CH36" i="21"/>
  <c r="CH42" i="21" s="1"/>
  <c r="CI28" i="21"/>
  <c r="CJ86" i="9"/>
  <c r="CJ87" i="9" s="1"/>
  <c r="CK85" i="9"/>
  <c r="CI13" i="22"/>
  <c r="CI14" i="22" s="1"/>
  <c r="CI17" i="22" s="1"/>
  <c r="DD83" i="24"/>
  <c r="DC84" i="24"/>
  <c r="CI36" i="23"/>
  <c r="CI42" i="23" s="1"/>
  <c r="CJ28" i="23"/>
  <c r="DF41" i="24"/>
  <c r="DG41" i="24" s="1"/>
  <c r="DE83" i="24"/>
  <c r="DD83" i="23"/>
  <c r="DC84" i="23"/>
  <c r="CI36" i="26"/>
  <c r="CI42" i="26" s="1"/>
  <c r="CJ28" i="26"/>
  <c r="CI36" i="2"/>
  <c r="CI42" i="2" s="1"/>
  <c r="CJ28" i="2"/>
  <c r="DD83" i="25"/>
  <c r="DC84" i="25"/>
  <c r="DF41" i="23"/>
  <c r="DG41" i="23" s="1"/>
  <c r="DE83" i="23"/>
  <c r="DD83" i="22"/>
  <c r="DC84" i="22"/>
  <c r="DF41" i="25"/>
  <c r="DG41" i="25" s="1"/>
  <c r="DE83" i="25"/>
  <c r="CL36" i="1"/>
  <c r="CL42" i="1" s="1"/>
  <c r="CL85" i="1" s="1"/>
  <c r="CL86" i="1" s="1"/>
  <c r="CL87" i="1" s="1"/>
  <c r="CM28" i="1"/>
  <c r="CM30" i="1" s="1"/>
  <c r="CN13" i="1" s="1"/>
  <c r="CN14" i="1" s="1"/>
  <c r="CN17" i="1" s="1"/>
  <c r="DD83" i="11"/>
  <c r="DC84" i="11"/>
  <c r="DD82" i="21"/>
  <c r="DC83" i="21"/>
  <c r="DF41" i="22"/>
  <c r="DG41" i="22" s="1"/>
  <c r="DE83" i="22"/>
  <c r="CB36" i="24"/>
  <c r="CB42" i="24" s="1"/>
  <c r="CC28" i="24"/>
  <c r="DF41" i="11"/>
  <c r="DG41" i="11" s="1"/>
  <c r="DE83" i="11"/>
  <c r="CJ86" i="11"/>
  <c r="CJ87" i="11" s="1"/>
  <c r="CK85" i="11"/>
  <c r="DF41" i="21"/>
  <c r="DG41" i="21" s="1"/>
  <c r="DE82" i="21"/>
  <c r="DC84" i="8"/>
  <c r="DD83" i="8"/>
  <c r="CA85" i="24"/>
  <c r="CM28" i="9"/>
  <c r="CM30" i="9" s="1"/>
  <c r="CN13" i="9" s="1"/>
  <c r="CN14" i="9" s="1"/>
  <c r="CN17" i="9" s="1"/>
  <c r="CL36" i="9"/>
  <c r="CL42" i="9" s="1"/>
  <c r="CH19" i="22"/>
  <c r="DF41" i="8"/>
  <c r="DG41" i="8" s="1"/>
  <c r="DE83" i="8"/>
  <c r="DD83" i="9"/>
  <c r="DC84" i="9"/>
  <c r="CL36" i="11"/>
  <c r="CL42" i="11" s="1"/>
  <c r="CL85" i="11" s="1"/>
  <c r="CM28" i="11"/>
  <c r="CM30" i="11" s="1"/>
  <c r="CN13" i="11" s="1"/>
  <c r="CN14" i="11" s="1"/>
  <c r="CN17" i="11" s="1"/>
  <c r="DF41" i="9"/>
  <c r="DG41" i="9" s="1"/>
  <c r="DE83" i="9"/>
  <c r="CE36" i="22"/>
  <c r="CE42" i="22" s="1"/>
  <c r="CF28" i="22"/>
  <c r="DD83" i="12"/>
  <c r="DC84" i="12"/>
  <c r="CI36" i="12"/>
  <c r="CI42" i="12" s="1"/>
  <c r="CJ28" i="12"/>
  <c r="DK4" i="22"/>
  <c r="DK4" i="26"/>
  <c r="DK4" i="12"/>
  <c r="DK4" i="25"/>
  <c r="DK4" i="11"/>
  <c r="DK4" i="24"/>
  <c r="DK4" i="9"/>
  <c r="DK4" i="23"/>
  <c r="DK4" i="8"/>
  <c r="DK4" i="2"/>
  <c r="DK4" i="1"/>
  <c r="DK4" i="21"/>
  <c r="DK4" i="16"/>
  <c r="EO51" i="11"/>
  <c r="EN57" i="11"/>
  <c r="EN58" i="11" s="1"/>
  <c r="EL52" i="24"/>
  <c r="EK57" i="24"/>
  <c r="EK58" i="24" s="1"/>
  <c r="EQ51" i="21"/>
  <c r="EP57" i="21"/>
  <c r="EP58" i="21" s="1"/>
  <c r="EN51" i="1"/>
  <c r="EM57" i="1"/>
  <c r="EM58" i="1" s="1"/>
  <c r="EN57" i="22"/>
  <c r="EN58" i="22" s="1"/>
  <c r="EO51" i="22"/>
  <c r="EO52" i="8"/>
  <c r="EN57" i="8"/>
  <c r="EN58" i="8" s="1"/>
  <c r="EO29" i="12"/>
  <c r="EP51" i="12"/>
  <c r="EL57" i="2"/>
  <c r="EL58" i="2" s="1"/>
  <c r="EM51" i="2"/>
  <c r="EK57" i="26"/>
  <c r="EK58" i="26" s="1"/>
  <c r="EL51" i="26"/>
  <c r="EN57" i="25"/>
  <c r="EN58" i="25" s="1"/>
  <c r="EO51" i="25"/>
  <c r="EO80" i="21"/>
  <c r="EP80" i="21" s="1"/>
  <c r="EO79" i="21"/>
  <c r="EP79" i="21" s="1"/>
  <c r="EO81" i="21"/>
  <c r="EO83" i="21"/>
  <c r="EL52" i="12"/>
  <c r="EK57" i="12"/>
  <c r="EK58" i="12" s="1"/>
  <c r="EL51" i="9"/>
  <c r="EK57" i="9"/>
  <c r="EK58" i="9" s="1"/>
  <c r="FA51" i="8"/>
  <c r="FC51" i="24"/>
  <c r="EN51" i="23"/>
  <c r="EM57" i="23"/>
  <c r="EM58" i="23" s="1"/>
  <c r="DH86" i="22"/>
  <c r="DH87" i="22" s="1"/>
  <c r="CT86" i="8"/>
  <c r="CT87" i="8" s="1"/>
  <c r="DH86" i="9"/>
  <c r="DH87" i="9" s="1"/>
  <c r="DF86" i="11"/>
  <c r="DF87" i="11" s="1"/>
  <c r="CN18" i="9" l="1"/>
  <c r="CN19" i="9"/>
  <c r="CN18" i="11"/>
  <c r="CN19" i="11"/>
  <c r="CN19" i="1"/>
  <c r="CN18" i="1"/>
  <c r="CO18" i="25"/>
  <c r="CO19" i="25"/>
  <c r="CI18" i="22"/>
  <c r="CE18" i="24"/>
  <c r="CE19" i="24"/>
  <c r="CI19" i="22"/>
  <c r="CI30" i="22"/>
  <c r="CJ13" i="22" s="1"/>
  <c r="CJ14" i="22" s="1"/>
  <c r="CJ17" i="22" s="1"/>
  <c r="CL85" i="9"/>
  <c r="CL86" i="11"/>
  <c r="CL87" i="11" s="1"/>
  <c r="CM85" i="11"/>
  <c r="CN85" i="11" s="1"/>
  <c r="CF36" i="22"/>
  <c r="CF42" i="22" s="1"/>
  <c r="CG28" i="22"/>
  <c r="CN28" i="9"/>
  <c r="CN30" i="9" s="1"/>
  <c r="CO13" i="9" s="1"/>
  <c r="CO14" i="9" s="1"/>
  <c r="CO17" i="9" s="1"/>
  <c r="CO18" i="9" s="1"/>
  <c r="CM36" i="9"/>
  <c r="CM42" i="9" s="1"/>
  <c r="DG83" i="12"/>
  <c r="CE85" i="22"/>
  <c r="DF83" i="22"/>
  <c r="DE84" i="22"/>
  <c r="CJ28" i="21"/>
  <c r="CI36" i="21"/>
  <c r="CI42" i="21" s="1"/>
  <c r="DF83" i="9"/>
  <c r="DE84" i="9"/>
  <c r="CB85" i="24"/>
  <c r="CA86" i="24"/>
  <c r="CA87" i="24" s="1"/>
  <c r="DG83" i="22"/>
  <c r="DG83" i="9"/>
  <c r="DF83" i="24"/>
  <c r="DE84" i="24"/>
  <c r="CK85" i="8"/>
  <c r="CM36" i="11"/>
  <c r="CM42" i="11" s="1"/>
  <c r="CN28" i="11"/>
  <c r="CN30" i="11" s="1"/>
  <c r="CO13" i="11" s="1"/>
  <c r="CO14" i="11" s="1"/>
  <c r="CO17" i="11" s="1"/>
  <c r="DG83" i="24"/>
  <c r="CN36" i="25"/>
  <c r="CN42" i="25" s="1"/>
  <c r="CO28" i="25"/>
  <c r="CO30" i="25" s="1"/>
  <c r="CP13" i="25" s="1"/>
  <c r="CP14" i="25" s="1"/>
  <c r="CP17" i="25" s="1"/>
  <c r="CJ36" i="23"/>
  <c r="CJ42" i="23" s="1"/>
  <c r="CK28" i="23"/>
  <c r="DF83" i="23"/>
  <c r="DE84" i="23"/>
  <c r="DG82" i="21"/>
  <c r="DG83" i="23"/>
  <c r="CE30" i="24"/>
  <c r="CJ36" i="12"/>
  <c r="CJ42" i="12" s="1"/>
  <c r="CK28" i="12"/>
  <c r="CM36" i="1"/>
  <c r="CM42" i="1" s="1"/>
  <c r="CM85" i="1" s="1"/>
  <c r="CN85" i="1" s="1"/>
  <c r="CN28" i="1"/>
  <c r="CN30" i="1" s="1"/>
  <c r="CO13" i="1" s="1"/>
  <c r="CO14" i="1" s="1"/>
  <c r="CO17" i="1" s="1"/>
  <c r="DF83" i="26"/>
  <c r="DE84" i="26"/>
  <c r="DF82" i="21"/>
  <c r="DE83" i="21"/>
  <c r="DE84" i="8"/>
  <c r="DF83" i="8"/>
  <c r="DG83" i="26"/>
  <c r="DG83" i="8"/>
  <c r="DF83" i="11"/>
  <c r="DE84" i="11"/>
  <c r="DF83" i="25"/>
  <c r="DE84" i="25"/>
  <c r="CK28" i="2"/>
  <c r="CJ36" i="2"/>
  <c r="CJ42" i="2" s="1"/>
  <c r="CL36" i="8"/>
  <c r="CL42" i="8" s="1"/>
  <c r="CL85" i="8" s="1"/>
  <c r="CM28" i="8"/>
  <c r="CM30" i="8" s="1"/>
  <c r="CN13" i="8" s="1"/>
  <c r="CN14" i="8" s="1"/>
  <c r="CN17" i="8" s="1"/>
  <c r="DG83" i="11"/>
  <c r="DG83" i="25"/>
  <c r="L20" i="18"/>
  <c r="CC36" i="24"/>
  <c r="CC42" i="24" s="1"/>
  <c r="CC85" i="24" s="1"/>
  <c r="CD28" i="24"/>
  <c r="CJ36" i="26"/>
  <c r="CJ42" i="26" s="1"/>
  <c r="CK28" i="26"/>
  <c r="DF83" i="12"/>
  <c r="DE84" i="12"/>
  <c r="DL4" i="22"/>
  <c r="DL4" i="26"/>
  <c r="DL4" i="12"/>
  <c r="DL4" i="25"/>
  <c r="DL4" i="11"/>
  <c r="DL4" i="24"/>
  <c r="DL4" i="9"/>
  <c r="DL4" i="23"/>
  <c r="DL4" i="8"/>
  <c r="DL4" i="2"/>
  <c r="DL4" i="21"/>
  <c r="DL4" i="1"/>
  <c r="DL4" i="16"/>
  <c r="DK17" i="16" s="1"/>
  <c r="DL7" i="25" s="1"/>
  <c r="EL57" i="9"/>
  <c r="EL58" i="9" s="1"/>
  <c r="EM51" i="9"/>
  <c r="EO29" i="25"/>
  <c r="EO57" i="25"/>
  <c r="EO58" i="25" s="1"/>
  <c r="EO31" i="25" s="1"/>
  <c r="EP51" i="25"/>
  <c r="EO80" i="12"/>
  <c r="EP80" i="12" s="1"/>
  <c r="EO81" i="12"/>
  <c r="EP81" i="12" s="1"/>
  <c r="EO82" i="12"/>
  <c r="EO84" i="12"/>
  <c r="EM52" i="24"/>
  <c r="EL57" i="24"/>
  <c r="EL58" i="24" s="1"/>
  <c r="FD51" i="24"/>
  <c r="EQ51" i="12"/>
  <c r="EO29" i="22"/>
  <c r="EP51" i="22"/>
  <c r="EO57" i="22"/>
  <c r="EO58" i="22" s="1"/>
  <c r="EO31" i="22" s="1"/>
  <c r="EM57" i="2"/>
  <c r="EM58" i="2" s="1"/>
  <c r="EN51" i="2"/>
  <c r="EQ29" i="21"/>
  <c r="EQ57" i="21"/>
  <c r="EQ58" i="21" s="1"/>
  <c r="EQ31" i="21" s="1"/>
  <c r="ER51" i="21"/>
  <c r="EN57" i="23"/>
  <c r="EN58" i="23" s="1"/>
  <c r="EO51" i="23"/>
  <c r="FB51" i="8"/>
  <c r="EM52" i="12"/>
  <c r="EL57" i="12"/>
  <c r="EL58" i="12" s="1"/>
  <c r="EL57" i="26"/>
  <c r="EL58" i="26" s="1"/>
  <c r="EM51" i="26"/>
  <c r="EP52" i="8"/>
  <c r="EO57" i="8"/>
  <c r="EO58" i="8" s="1"/>
  <c r="EO31" i="8" s="1"/>
  <c r="EN57" i="1"/>
  <c r="EN58" i="1" s="1"/>
  <c r="EO51" i="1"/>
  <c r="EO29" i="11"/>
  <c r="EO57" i="11"/>
  <c r="EO58" i="11" s="1"/>
  <c r="EO31" i="11" s="1"/>
  <c r="EP51" i="11"/>
  <c r="DH85" i="21"/>
  <c r="DH86" i="21" s="1"/>
  <c r="DH86" i="25"/>
  <c r="DH87" i="25" s="1"/>
  <c r="DA86" i="12"/>
  <c r="DA87" i="12" s="1"/>
  <c r="CP19" i="25" l="1"/>
  <c r="CP18" i="25"/>
  <c r="CO18" i="1"/>
  <c r="CO19" i="1"/>
  <c r="CO19" i="11"/>
  <c r="CJ18" i="22"/>
  <c r="CO18" i="11"/>
  <c r="CN19" i="8"/>
  <c r="CN18" i="8"/>
  <c r="CO19" i="9"/>
  <c r="DK16" i="16"/>
  <c r="DL7" i="11" s="1"/>
  <c r="DL25" i="11" s="1"/>
  <c r="DK18" i="16"/>
  <c r="DL7" i="12" s="1"/>
  <c r="DK13" i="16"/>
  <c r="DL7" i="23" s="1"/>
  <c r="DL25" i="23" s="1"/>
  <c r="DK9" i="16"/>
  <c r="DL7" i="21" s="1"/>
  <c r="DK14" i="16"/>
  <c r="DL7" i="9" s="1"/>
  <c r="DL25" i="9" s="1"/>
  <c r="CJ19" i="22"/>
  <c r="CJ30" i="22"/>
  <c r="CK13" i="22" s="1"/>
  <c r="CK14" i="22" s="1"/>
  <c r="CK17" i="22" s="1"/>
  <c r="CK30" i="22" s="1"/>
  <c r="CL13" i="22" s="1"/>
  <c r="CL14" i="22" s="1"/>
  <c r="CL17" i="22" s="1"/>
  <c r="CL30" i="22" s="1"/>
  <c r="DL25" i="25"/>
  <c r="DL10" i="25"/>
  <c r="DL12" i="25" s="1"/>
  <c r="CL28" i="2"/>
  <c r="CK36" i="2"/>
  <c r="CK42" i="2" s="1"/>
  <c r="CL86" i="8"/>
  <c r="CL87" i="8" s="1"/>
  <c r="DG84" i="25"/>
  <c r="DH83" i="25"/>
  <c r="DI83" i="25" s="1"/>
  <c r="DJ83" i="25" s="1"/>
  <c r="DK83" i="25" s="1"/>
  <c r="DL83" i="25" s="1"/>
  <c r="DK11" i="16"/>
  <c r="DL7" i="22" s="1"/>
  <c r="CO28" i="9"/>
  <c r="CO30" i="9" s="1"/>
  <c r="CP13" i="9" s="1"/>
  <c r="CP14" i="9" s="1"/>
  <c r="CP17" i="9" s="1"/>
  <c r="CP18" i="9" s="1"/>
  <c r="CN36" i="9"/>
  <c r="CN42" i="9" s="1"/>
  <c r="DL25" i="12"/>
  <c r="DL10" i="12"/>
  <c r="DL12" i="12" s="1"/>
  <c r="CG36" i="22"/>
  <c r="CG42" i="22" s="1"/>
  <c r="CH28" i="22"/>
  <c r="DG84" i="11"/>
  <c r="DH83" i="11"/>
  <c r="DI83" i="11" s="1"/>
  <c r="DJ83" i="11" s="1"/>
  <c r="DK83" i="11" s="1"/>
  <c r="DL83" i="11" s="1"/>
  <c r="CN36" i="1"/>
  <c r="CN42" i="1" s="1"/>
  <c r="CO28" i="1"/>
  <c r="CO30" i="1" s="1"/>
  <c r="CP13" i="1" s="1"/>
  <c r="CP14" i="1" s="1"/>
  <c r="CP17" i="1" s="1"/>
  <c r="CP25" i="1" s="1"/>
  <c r="CL28" i="23"/>
  <c r="CK36" i="23"/>
  <c r="CK42" i="23" s="1"/>
  <c r="DG84" i="9"/>
  <c r="DH83" i="9"/>
  <c r="DI83" i="9" s="1"/>
  <c r="DJ83" i="9" s="1"/>
  <c r="DK83" i="9" s="1"/>
  <c r="DL83" i="9" s="1"/>
  <c r="CJ36" i="21"/>
  <c r="CJ42" i="21" s="1"/>
  <c r="CK28" i="21"/>
  <c r="DL25" i="21"/>
  <c r="DL10" i="21"/>
  <c r="DL12" i="21" s="1"/>
  <c r="CJ85" i="23"/>
  <c r="CJ86" i="23" s="1"/>
  <c r="CJ87" i="23" s="1"/>
  <c r="DH83" i="8"/>
  <c r="DI83" i="8" s="1"/>
  <c r="DJ83" i="8" s="1"/>
  <c r="DK83" i="8" s="1"/>
  <c r="DL83" i="8" s="1"/>
  <c r="DG84" i="8"/>
  <c r="CL28" i="12"/>
  <c r="CK36" i="12"/>
  <c r="CK42" i="12" s="1"/>
  <c r="DK15" i="16"/>
  <c r="DL7" i="24" s="1"/>
  <c r="CO36" i="25"/>
  <c r="CO42" i="25" s="1"/>
  <c r="CP28" i="25"/>
  <c r="CP30" i="25" s="1"/>
  <c r="CQ13" i="25" s="1"/>
  <c r="CQ14" i="25" s="1"/>
  <c r="CQ17" i="25" s="1"/>
  <c r="CM36" i="8"/>
  <c r="CM42" i="8" s="1"/>
  <c r="CM85" i="8" s="1"/>
  <c r="CN85" i="8" s="1"/>
  <c r="CN28" i="8"/>
  <c r="CN30" i="8" s="1"/>
  <c r="CO13" i="8" s="1"/>
  <c r="CO14" i="8" s="1"/>
  <c r="CO17" i="8" s="1"/>
  <c r="DG84" i="26"/>
  <c r="DH83" i="26"/>
  <c r="DI83" i="26" s="1"/>
  <c r="DJ83" i="26" s="1"/>
  <c r="DK83" i="26" s="1"/>
  <c r="DL83" i="26" s="1"/>
  <c r="CJ85" i="12"/>
  <c r="CJ86" i="12" s="1"/>
  <c r="CJ87" i="12" s="1"/>
  <c r="DG15" i="16"/>
  <c r="DH7" i="24" s="1"/>
  <c r="DG13" i="16"/>
  <c r="DH7" i="23" s="1"/>
  <c r="DG8" i="16"/>
  <c r="DH7" i="1" s="1"/>
  <c r="DG18" i="16"/>
  <c r="DH7" i="12" s="1"/>
  <c r="DG11" i="16"/>
  <c r="DH7" i="22" s="1"/>
  <c r="DG16" i="16"/>
  <c r="DH7" i="11" s="1"/>
  <c r="DG9" i="16"/>
  <c r="DH7" i="21" s="1"/>
  <c r="DG14" i="16"/>
  <c r="DH7" i="9" s="1"/>
  <c r="DG19" i="16"/>
  <c r="DH7" i="26" s="1"/>
  <c r="DG12" i="16"/>
  <c r="DH7" i="8" s="1"/>
  <c r="DG17" i="16"/>
  <c r="DH7" i="25" s="1"/>
  <c r="DH9" i="16"/>
  <c r="DI7" i="21" s="1"/>
  <c r="DH13" i="16"/>
  <c r="DI7" i="23" s="1"/>
  <c r="DH18" i="16"/>
  <c r="DI7" i="12" s="1"/>
  <c r="DH11" i="16"/>
  <c r="DI7" i="22" s="1"/>
  <c r="DH16" i="16"/>
  <c r="DI7" i="11" s="1"/>
  <c r="DH14" i="16"/>
  <c r="DI7" i="9" s="1"/>
  <c r="DH19" i="16"/>
  <c r="DI7" i="26" s="1"/>
  <c r="DH12" i="16"/>
  <c r="DI7" i="8" s="1"/>
  <c r="DH8" i="16"/>
  <c r="DI7" i="1" s="1"/>
  <c r="DH17" i="16"/>
  <c r="DI7" i="25" s="1"/>
  <c r="DH15" i="16"/>
  <c r="DI7" i="24" s="1"/>
  <c r="DI11" i="16"/>
  <c r="DJ7" i="22" s="1"/>
  <c r="DI16" i="16"/>
  <c r="DJ7" i="11" s="1"/>
  <c r="DI14" i="16"/>
  <c r="DJ7" i="9" s="1"/>
  <c r="DI19" i="16"/>
  <c r="DJ7" i="26" s="1"/>
  <c r="DI12" i="16"/>
  <c r="DJ7" i="8" s="1"/>
  <c r="DI8" i="16"/>
  <c r="DJ7" i="1" s="1"/>
  <c r="DI17" i="16"/>
  <c r="DJ7" i="25" s="1"/>
  <c r="DI15" i="16"/>
  <c r="DJ7" i="24" s="1"/>
  <c r="DI9" i="16"/>
  <c r="DJ7" i="21" s="1"/>
  <c r="DI13" i="16"/>
  <c r="DJ7" i="23" s="1"/>
  <c r="DI18" i="16"/>
  <c r="DJ7" i="12" s="1"/>
  <c r="DJ16" i="16"/>
  <c r="DK7" i="11" s="1"/>
  <c r="DJ14" i="16"/>
  <c r="DK7" i="9" s="1"/>
  <c r="DJ19" i="16"/>
  <c r="DK7" i="26" s="1"/>
  <c r="DJ12" i="16"/>
  <c r="DK7" i="8" s="1"/>
  <c r="DJ8" i="16"/>
  <c r="DK7" i="1" s="1"/>
  <c r="DJ17" i="16"/>
  <c r="DK7" i="25" s="1"/>
  <c r="DJ15" i="16"/>
  <c r="DK7" i="24" s="1"/>
  <c r="DJ9" i="16"/>
  <c r="DK7" i="21" s="1"/>
  <c r="DJ13" i="16"/>
  <c r="DK7" i="23" s="1"/>
  <c r="DJ18" i="16"/>
  <c r="DK7" i="12" s="1"/>
  <c r="DJ11" i="16"/>
  <c r="DK7" i="22" s="1"/>
  <c r="CK36" i="26"/>
  <c r="CK42" i="26" s="1"/>
  <c r="CL28" i="26"/>
  <c r="CF13" i="24"/>
  <c r="CF14" i="24" s="1"/>
  <c r="CF17" i="24" s="1"/>
  <c r="CF30" i="24" s="1"/>
  <c r="DK8" i="16"/>
  <c r="DL7" i="1" s="1"/>
  <c r="DG84" i="24"/>
  <c r="DH83" i="24"/>
  <c r="DI83" i="24" s="1"/>
  <c r="DJ83" i="24" s="1"/>
  <c r="DK83" i="24" s="1"/>
  <c r="DL83" i="24" s="1"/>
  <c r="DG84" i="22"/>
  <c r="DH83" i="22"/>
  <c r="DI83" i="22" s="1"/>
  <c r="DJ83" i="22" s="1"/>
  <c r="DK83" i="22" s="1"/>
  <c r="DL83" i="22" s="1"/>
  <c r="CJ85" i="26"/>
  <c r="CJ86" i="26" s="1"/>
  <c r="CJ87" i="26" s="1"/>
  <c r="DH83" i="23"/>
  <c r="DI83" i="23" s="1"/>
  <c r="DJ83" i="23" s="1"/>
  <c r="DK83" i="23" s="1"/>
  <c r="DL83" i="23" s="1"/>
  <c r="DG84" i="23"/>
  <c r="DK12" i="16"/>
  <c r="DL7" i="8" s="1"/>
  <c r="CD36" i="24"/>
  <c r="CD42" i="24" s="1"/>
  <c r="CE28" i="24"/>
  <c r="DK19" i="16"/>
  <c r="DL7" i="26" s="1"/>
  <c r="CN36" i="11"/>
  <c r="CN42" i="11" s="1"/>
  <c r="CO28" i="11"/>
  <c r="CO30" i="11" s="1"/>
  <c r="CP13" i="11" s="1"/>
  <c r="CP14" i="11" s="1"/>
  <c r="CP17" i="11" s="1"/>
  <c r="CE86" i="22"/>
  <c r="CE87" i="22" s="1"/>
  <c r="CF85" i="22"/>
  <c r="CG85" i="22" s="1"/>
  <c r="CH85" i="22" s="1"/>
  <c r="CI85" i="22" s="1"/>
  <c r="CC86" i="24"/>
  <c r="CC87" i="24" s="1"/>
  <c r="CD85" i="24"/>
  <c r="CJ85" i="2"/>
  <c r="CJ86" i="2" s="1"/>
  <c r="CJ87" i="2" s="1"/>
  <c r="DG83" i="21"/>
  <c r="DH82" i="21"/>
  <c r="DI82" i="21" s="1"/>
  <c r="DJ82" i="21" s="1"/>
  <c r="DK82" i="21" s="1"/>
  <c r="DL82" i="21" s="1"/>
  <c r="DH83" i="12"/>
  <c r="DI83" i="12" s="1"/>
  <c r="DJ83" i="12" s="1"/>
  <c r="DK83" i="12" s="1"/>
  <c r="DL83" i="12" s="1"/>
  <c r="DG84" i="12"/>
  <c r="CL86" i="9"/>
  <c r="CL87" i="9" s="1"/>
  <c r="CM85" i="9"/>
  <c r="CN85" i="9" s="1"/>
  <c r="DM4" i="22"/>
  <c r="DM4" i="26"/>
  <c r="DM4" i="12"/>
  <c r="DM4" i="25"/>
  <c r="DM4" i="11"/>
  <c r="DM4" i="24"/>
  <c r="DM4" i="9"/>
  <c r="DM4" i="23"/>
  <c r="DM4" i="8"/>
  <c r="DM4" i="2"/>
  <c r="DM4" i="1"/>
  <c r="DM4" i="21"/>
  <c r="DM4" i="16"/>
  <c r="EN52" i="24"/>
  <c r="EM57" i="24"/>
  <c r="EM58" i="24" s="1"/>
  <c r="EO29" i="1"/>
  <c r="EP51" i="1"/>
  <c r="EO57" i="1"/>
  <c r="EO58" i="1" s="1"/>
  <c r="EO31" i="1" s="1"/>
  <c r="EM57" i="26"/>
  <c r="EM58" i="26" s="1"/>
  <c r="EN51" i="26"/>
  <c r="EO29" i="23"/>
  <c r="EP51" i="23"/>
  <c r="EO57" i="23"/>
  <c r="EO58" i="23" s="1"/>
  <c r="EO31" i="23" s="1"/>
  <c r="EQ79" i="21"/>
  <c r="ER79" i="21" s="1"/>
  <c r="ES79" i="21" s="1"/>
  <c r="ET79" i="21" s="1"/>
  <c r="EU79" i="21" s="1"/>
  <c r="EQ80" i="21"/>
  <c r="ER80" i="21" s="1"/>
  <c r="ES80" i="21" s="1"/>
  <c r="ET80" i="21" s="1"/>
  <c r="EU80" i="21" s="1"/>
  <c r="EQ83" i="21"/>
  <c r="EQ81" i="21"/>
  <c r="EQ51" i="22"/>
  <c r="EP57" i="22"/>
  <c r="EP58" i="22" s="1"/>
  <c r="EN57" i="2"/>
  <c r="EN58" i="2" s="1"/>
  <c r="EO51" i="2"/>
  <c r="FE51" i="24"/>
  <c r="EO80" i="25"/>
  <c r="EP80" i="25" s="1"/>
  <c r="EO81" i="25"/>
  <c r="EP81" i="25" s="1"/>
  <c r="EO84" i="25"/>
  <c r="EO82" i="25"/>
  <c r="FC51" i="8"/>
  <c r="ER57" i="21"/>
  <c r="ER58" i="21" s="1"/>
  <c r="ES51" i="21"/>
  <c r="EQ29" i="12"/>
  <c r="ER51" i="12"/>
  <c r="EN51" i="9"/>
  <c r="EM57" i="9"/>
  <c r="EM58" i="9" s="1"/>
  <c r="EQ51" i="11"/>
  <c r="EP57" i="11"/>
  <c r="EP58" i="11" s="1"/>
  <c r="EO80" i="22"/>
  <c r="EP80" i="22" s="1"/>
  <c r="EO81" i="22"/>
  <c r="EP81" i="22" s="1"/>
  <c r="EO84" i="22"/>
  <c r="EO82" i="22"/>
  <c r="EO80" i="11"/>
  <c r="EP80" i="11" s="1"/>
  <c r="EO81" i="11"/>
  <c r="EP81" i="11" s="1"/>
  <c r="EO82" i="11"/>
  <c r="EO84" i="11"/>
  <c r="EQ52" i="8"/>
  <c r="EP57" i="8"/>
  <c r="EP58" i="8" s="1"/>
  <c r="EN52" i="12"/>
  <c r="EM57" i="12"/>
  <c r="EM58" i="12" s="1"/>
  <c r="EP57" i="25"/>
  <c r="EP58" i="25" s="1"/>
  <c r="EQ51" i="25"/>
  <c r="CY86" i="23"/>
  <c r="CY87" i="23" s="1"/>
  <c r="DK86" i="9"/>
  <c r="DK87" i="9" s="1"/>
  <c r="CP26" i="1" l="1"/>
  <c r="CQ26" i="1" s="1"/>
  <c r="CR26" i="1" s="1"/>
  <c r="CS26" i="1" s="1"/>
  <c r="CT26" i="1" s="1"/>
  <c r="CU26" i="1" s="1"/>
  <c r="CV26" i="1" s="1"/>
  <c r="CW26" i="1" s="1"/>
  <c r="CX26" i="1" s="1"/>
  <c r="CY26" i="1" s="1"/>
  <c r="CZ26" i="1" s="1"/>
  <c r="DA26" i="1" s="1"/>
  <c r="DB26" i="1" s="1"/>
  <c r="DC26" i="1" s="1"/>
  <c r="DD26" i="1" s="1"/>
  <c r="DE26" i="1" s="1"/>
  <c r="DF26" i="1" s="1"/>
  <c r="DG26" i="1" s="1"/>
  <c r="CP41" i="1"/>
  <c r="CQ41" i="1" s="1"/>
  <c r="DL10" i="11"/>
  <c r="DL12" i="11" s="1"/>
  <c r="DL10" i="23"/>
  <c r="DL12" i="23" s="1"/>
  <c r="DL10" i="9"/>
  <c r="DL12" i="9" s="1"/>
  <c r="CO18" i="8"/>
  <c r="CO19" i="8"/>
  <c r="CP18" i="11"/>
  <c r="CP19" i="11"/>
  <c r="CP19" i="1"/>
  <c r="CP18" i="1"/>
  <c r="CQ18" i="25"/>
  <c r="CQ19" i="25"/>
  <c r="CP19" i="9"/>
  <c r="CK85" i="12"/>
  <c r="CM13" i="22"/>
  <c r="CM14" i="22" s="1"/>
  <c r="CM17" i="22" s="1"/>
  <c r="CO36" i="11"/>
  <c r="CO42" i="11" s="1"/>
  <c r="CO85" i="11" s="1"/>
  <c r="CP28" i="11"/>
  <c r="CP30" i="11" s="1"/>
  <c r="CQ13" i="11" s="1"/>
  <c r="CQ14" i="11" s="1"/>
  <c r="CQ17" i="11" s="1"/>
  <c r="DK25" i="21"/>
  <c r="DK10" i="21"/>
  <c r="DK12" i="21" s="1"/>
  <c r="DJ25" i="24"/>
  <c r="DJ10" i="24"/>
  <c r="DJ12" i="24" s="1"/>
  <c r="DI25" i="8"/>
  <c r="DI10" i="8"/>
  <c r="DI12" i="8" s="1"/>
  <c r="DH25" i="26"/>
  <c r="DH10" i="26"/>
  <c r="DH12" i="26" s="1"/>
  <c r="CP36" i="25"/>
  <c r="CP42" i="25" s="1"/>
  <c r="CQ28" i="25"/>
  <c r="CQ30" i="25" s="1"/>
  <c r="CR13" i="25" s="1"/>
  <c r="CR14" i="25" s="1"/>
  <c r="CR17" i="25" s="1"/>
  <c r="DK25" i="24"/>
  <c r="DK10" i="24"/>
  <c r="DK12" i="24" s="1"/>
  <c r="DJ25" i="25"/>
  <c r="DJ10" i="25"/>
  <c r="DJ12" i="25" s="1"/>
  <c r="DH25" i="9"/>
  <c r="DH26" i="9" s="1"/>
  <c r="DH35" i="9"/>
  <c r="DH10" i="9"/>
  <c r="DH12" i="9" s="1"/>
  <c r="CO85" i="25"/>
  <c r="DL25" i="26"/>
  <c r="DL10" i="26"/>
  <c r="DL12" i="26" s="1"/>
  <c r="DK25" i="25"/>
  <c r="DK10" i="25"/>
  <c r="DK12" i="25" s="1"/>
  <c r="DJ25" i="1"/>
  <c r="DJ10" i="1"/>
  <c r="DJ12" i="1" s="1"/>
  <c r="DI25" i="26"/>
  <c r="DI10" i="26"/>
  <c r="DI12" i="26" s="1"/>
  <c r="DH25" i="21"/>
  <c r="DH26" i="21" s="1"/>
  <c r="DH35" i="21"/>
  <c r="DH10" i="21"/>
  <c r="DH12" i="21" s="1"/>
  <c r="DL25" i="24"/>
  <c r="DL10" i="24"/>
  <c r="DL12" i="24" s="1"/>
  <c r="CK36" i="21"/>
  <c r="CK42" i="21" s="1"/>
  <c r="CL28" i="21"/>
  <c r="CH36" i="22"/>
  <c r="CH42" i="22" s="1"/>
  <c r="CI28" i="22"/>
  <c r="CE36" i="24"/>
  <c r="CE42" i="24" s="1"/>
  <c r="CF28" i="24"/>
  <c r="DK25" i="1"/>
  <c r="DK10" i="1"/>
  <c r="DK12" i="1" s="1"/>
  <c r="DJ25" i="8"/>
  <c r="DJ10" i="8"/>
  <c r="DJ12" i="8" s="1"/>
  <c r="DI25" i="9"/>
  <c r="DI10" i="9"/>
  <c r="DI12" i="9" s="1"/>
  <c r="DH25" i="11"/>
  <c r="DH26" i="11" s="1"/>
  <c r="DH35" i="11"/>
  <c r="DH10" i="11"/>
  <c r="DH12" i="11" s="1"/>
  <c r="CJ84" i="21"/>
  <c r="DL25" i="1"/>
  <c r="DL10" i="1"/>
  <c r="DL12" i="1" s="1"/>
  <c r="DK10" i="8"/>
  <c r="DK12" i="8" s="1"/>
  <c r="DK25" i="8"/>
  <c r="DJ25" i="26"/>
  <c r="DJ10" i="26"/>
  <c r="DJ12" i="26" s="1"/>
  <c r="DI25" i="11"/>
  <c r="DI10" i="11"/>
  <c r="DI12" i="11" s="1"/>
  <c r="DH25" i="22"/>
  <c r="DH26" i="22" s="1"/>
  <c r="DH35" i="22"/>
  <c r="DH10" i="22"/>
  <c r="DH12" i="22" s="1"/>
  <c r="CM28" i="12"/>
  <c r="CM30" i="12" s="1"/>
  <c r="CN13" i="12" s="1"/>
  <c r="CN14" i="12" s="1"/>
  <c r="CN17" i="12" s="1"/>
  <c r="CL36" i="12"/>
  <c r="CL42" i="12" s="1"/>
  <c r="CL85" i="12" s="1"/>
  <c r="CL86" i="12" s="1"/>
  <c r="CL87" i="12" s="1"/>
  <c r="DL10" i="8"/>
  <c r="DL12" i="8" s="1"/>
  <c r="DL25" i="8"/>
  <c r="DI25" i="22"/>
  <c r="DI10" i="22"/>
  <c r="DI12" i="22" s="1"/>
  <c r="DH25" i="12"/>
  <c r="DH26" i="12" s="1"/>
  <c r="DH35" i="12"/>
  <c r="DH10" i="12"/>
  <c r="DH12" i="12" s="1"/>
  <c r="CK19" i="22"/>
  <c r="CL19" i="22" s="1"/>
  <c r="CL36" i="2"/>
  <c r="CL42" i="2" s="1"/>
  <c r="CL85" i="2" s="1"/>
  <c r="CM28" i="2"/>
  <c r="CM30" i="2" s="1"/>
  <c r="CN13" i="2" s="1"/>
  <c r="CN14" i="2" s="1"/>
  <c r="CN17" i="2" s="1"/>
  <c r="DK25" i="26"/>
  <c r="DK10" i="26"/>
  <c r="DK12" i="26" s="1"/>
  <c r="CK85" i="2"/>
  <c r="CF19" i="24"/>
  <c r="CF18" i="24"/>
  <c r="DK25" i="9"/>
  <c r="DK10" i="9"/>
  <c r="DK12" i="9" s="1"/>
  <c r="DJ25" i="9"/>
  <c r="DJ10" i="9"/>
  <c r="DJ12" i="9" s="1"/>
  <c r="DI25" i="12"/>
  <c r="DI10" i="12"/>
  <c r="DI12" i="12" s="1"/>
  <c r="DH25" i="1"/>
  <c r="DH26" i="1" s="1"/>
  <c r="DH35" i="1"/>
  <c r="DH10" i="1"/>
  <c r="DH12" i="1" s="1"/>
  <c r="CG13" i="24"/>
  <c r="CG14" i="24" s="1"/>
  <c r="CG17" i="24" s="1"/>
  <c r="CG30" i="24" s="1"/>
  <c r="CH13" i="24" s="1"/>
  <c r="CH14" i="24" s="1"/>
  <c r="CH17" i="24" s="1"/>
  <c r="CH30" i="24" s="1"/>
  <c r="CI13" i="24" s="1"/>
  <c r="CI14" i="24" s="1"/>
  <c r="CI17" i="24" s="1"/>
  <c r="CI30" i="24" s="1"/>
  <c r="CJ13" i="24" s="1"/>
  <c r="CJ14" i="24" s="1"/>
  <c r="CJ17" i="24" s="1"/>
  <c r="CJ30" i="24" s="1"/>
  <c r="CL36" i="26"/>
  <c r="CL42" i="26" s="1"/>
  <c r="CL85" i="26" s="1"/>
  <c r="CM28" i="26"/>
  <c r="CM30" i="26" s="1"/>
  <c r="CN13" i="26" s="1"/>
  <c r="CN14" i="26" s="1"/>
  <c r="CN17" i="26" s="1"/>
  <c r="DJ25" i="11"/>
  <c r="DJ10" i="11"/>
  <c r="DJ12" i="11" s="1"/>
  <c r="DI25" i="23"/>
  <c r="DI10" i="23"/>
  <c r="DI12" i="23" s="1"/>
  <c r="DH25" i="23"/>
  <c r="DH10" i="23"/>
  <c r="DH12" i="23" s="1"/>
  <c r="CL36" i="23"/>
  <c r="CL42" i="23" s="1"/>
  <c r="CL85" i="23" s="1"/>
  <c r="CM28" i="23"/>
  <c r="CM30" i="23" s="1"/>
  <c r="CN13" i="23" s="1"/>
  <c r="CN14" i="23" s="1"/>
  <c r="CN17" i="23" s="1"/>
  <c r="CK18" i="22"/>
  <c r="CL18" i="22" s="1"/>
  <c r="CM18" i="22" s="1"/>
  <c r="DK25" i="11"/>
  <c r="DK10" i="11"/>
  <c r="DK12" i="11" s="1"/>
  <c r="DJ25" i="22"/>
  <c r="DJ10" i="22"/>
  <c r="DJ12" i="22" s="1"/>
  <c r="DI25" i="21"/>
  <c r="DI10" i="21"/>
  <c r="DI12" i="21" s="1"/>
  <c r="DH25" i="24"/>
  <c r="DH26" i="24" s="1"/>
  <c r="DH35" i="24"/>
  <c r="DH10" i="24"/>
  <c r="DH12" i="24" s="1"/>
  <c r="CN36" i="8"/>
  <c r="CN42" i="8" s="1"/>
  <c r="CO28" i="8"/>
  <c r="CO30" i="8" s="1"/>
  <c r="CP13" i="8" s="1"/>
  <c r="CP14" i="8" s="1"/>
  <c r="CP17" i="8" s="1"/>
  <c r="CP18" i="8" s="1"/>
  <c r="CP28" i="9"/>
  <c r="CP30" i="9" s="1"/>
  <c r="CQ13" i="9" s="1"/>
  <c r="CQ14" i="9" s="1"/>
  <c r="CQ17" i="9" s="1"/>
  <c r="CQ18" i="9" s="1"/>
  <c r="CO36" i="9"/>
  <c r="CO42" i="9" s="1"/>
  <c r="DK25" i="22"/>
  <c r="DK10" i="22"/>
  <c r="DK12" i="22" s="1"/>
  <c r="DJ25" i="12"/>
  <c r="DJ10" i="12"/>
  <c r="DJ12" i="12" s="1"/>
  <c r="DI25" i="24"/>
  <c r="DI10" i="24"/>
  <c r="DI12" i="24" s="1"/>
  <c r="DH25" i="25"/>
  <c r="DH10" i="25"/>
  <c r="DH12" i="25" s="1"/>
  <c r="DL25" i="22"/>
  <c r="DL10" i="22"/>
  <c r="DL12" i="22" s="1"/>
  <c r="CK85" i="26"/>
  <c r="DK25" i="12"/>
  <c r="DK10" i="12"/>
  <c r="DK12" i="12" s="1"/>
  <c r="DJ25" i="23"/>
  <c r="DJ10" i="23"/>
  <c r="DJ12" i="23" s="1"/>
  <c r="DI25" i="25"/>
  <c r="DI10" i="25"/>
  <c r="DI12" i="25" s="1"/>
  <c r="CK85" i="23"/>
  <c r="CO36" i="1"/>
  <c r="CO42" i="1" s="1"/>
  <c r="CP28" i="1"/>
  <c r="CP30" i="1" s="1"/>
  <c r="CQ13" i="1" s="1"/>
  <c r="CQ14" i="1" s="1"/>
  <c r="CQ17" i="1" s="1"/>
  <c r="DK25" i="23"/>
  <c r="DK10" i="23"/>
  <c r="DK12" i="23" s="1"/>
  <c r="DJ25" i="21"/>
  <c r="DJ10" i="21"/>
  <c r="DJ12" i="21" s="1"/>
  <c r="DI25" i="1"/>
  <c r="DI10" i="1"/>
  <c r="DI12" i="1" s="1"/>
  <c r="DH35" i="8"/>
  <c r="DH25" i="8"/>
  <c r="DH26" i="8" s="1"/>
  <c r="DH10" i="8"/>
  <c r="DH12" i="8" s="1"/>
  <c r="DN4" i="22"/>
  <c r="DN4" i="26"/>
  <c r="DN4" i="12"/>
  <c r="DN4" i="25"/>
  <c r="DN4" i="11"/>
  <c r="DN4" i="24"/>
  <c r="DN4" i="9"/>
  <c r="DN4" i="23"/>
  <c r="DN4" i="8"/>
  <c r="DN4" i="21"/>
  <c r="DN4" i="2"/>
  <c r="DN4" i="1"/>
  <c r="DN4" i="16"/>
  <c r="FF51" i="24"/>
  <c r="EQ29" i="22"/>
  <c r="ER51" i="22"/>
  <c r="EQ57" i="22"/>
  <c r="EQ58" i="22" s="1"/>
  <c r="EQ31" i="22" s="1"/>
  <c r="EO81" i="23"/>
  <c r="EP81" i="23" s="1"/>
  <c r="EO80" i="23"/>
  <c r="EP80" i="23" s="1"/>
  <c r="EO84" i="23"/>
  <c r="EO82" i="23"/>
  <c r="EQ51" i="1"/>
  <c r="EP57" i="1"/>
  <c r="EP58" i="1" s="1"/>
  <c r="FC29" i="8"/>
  <c r="FD51" i="8"/>
  <c r="EO29" i="2"/>
  <c r="EO57" i="2"/>
  <c r="EO58" i="2" s="1"/>
  <c r="EO31" i="2" s="1"/>
  <c r="EP51" i="2"/>
  <c r="EO51" i="26"/>
  <c r="EN57" i="26"/>
  <c r="EN58" i="26" s="1"/>
  <c r="EO81" i="1"/>
  <c r="EP81" i="1" s="1"/>
  <c r="EO80" i="1"/>
  <c r="EP80" i="1" s="1"/>
  <c r="EO82" i="1"/>
  <c r="EO84" i="1"/>
  <c r="EQ29" i="25"/>
  <c r="EQ57" i="25"/>
  <c r="EQ58" i="25" s="1"/>
  <c r="EQ31" i="25" s="1"/>
  <c r="ER51" i="25"/>
  <c r="EN57" i="9"/>
  <c r="EN58" i="9" s="1"/>
  <c r="EO51" i="9"/>
  <c r="ET51" i="21"/>
  <c r="ES57" i="21"/>
  <c r="ES58" i="21" s="1"/>
  <c r="EO52" i="24"/>
  <c r="EN57" i="24"/>
  <c r="EN58" i="24" s="1"/>
  <c r="EO52" i="12"/>
  <c r="EN57" i="12"/>
  <c r="EN58" i="12" s="1"/>
  <c r="EQ81" i="12"/>
  <c r="ER81" i="12" s="1"/>
  <c r="ES81" i="12" s="1"/>
  <c r="ET81" i="12" s="1"/>
  <c r="EU81" i="12" s="1"/>
  <c r="EQ82" i="12"/>
  <c r="EQ80" i="12"/>
  <c r="ER80" i="12" s="1"/>
  <c r="ES80" i="12" s="1"/>
  <c r="ET80" i="12" s="1"/>
  <c r="EU80" i="12" s="1"/>
  <c r="EQ84" i="12"/>
  <c r="ER52" i="8"/>
  <c r="EQ57" i="8"/>
  <c r="EQ58" i="8" s="1"/>
  <c r="EQ31" i="8" s="1"/>
  <c r="EQ29" i="11"/>
  <c r="EQ57" i="11"/>
  <c r="EQ58" i="11" s="1"/>
  <c r="EQ31" i="11" s="1"/>
  <c r="ER51" i="11"/>
  <c r="ES51" i="12"/>
  <c r="EQ51" i="23"/>
  <c r="EP57" i="23"/>
  <c r="EP58" i="23" s="1"/>
  <c r="DK86" i="22"/>
  <c r="DK87" i="22" s="1"/>
  <c r="CT86" i="2"/>
  <c r="CT87" i="2" s="1"/>
  <c r="CW86" i="8"/>
  <c r="CW87" i="8" s="1"/>
  <c r="I30" i="18"/>
  <c r="L30" i="18"/>
  <c r="DJ85" i="21"/>
  <c r="DJ86" i="21" s="1"/>
  <c r="CQ83" i="1" l="1"/>
  <c r="CR41" i="1"/>
  <c r="CS41" i="1" s="1"/>
  <c r="CQ19" i="9"/>
  <c r="CR19" i="25"/>
  <c r="CN19" i="26"/>
  <c r="CN18" i="26"/>
  <c r="CR18" i="25"/>
  <c r="CQ18" i="1"/>
  <c r="CQ19" i="1"/>
  <c r="CQ19" i="11"/>
  <c r="CN19" i="23"/>
  <c r="CN18" i="23"/>
  <c r="CQ18" i="11"/>
  <c r="CP19" i="8"/>
  <c r="CN18" i="2"/>
  <c r="CN19" i="2"/>
  <c r="CN18" i="12"/>
  <c r="CN19" i="12"/>
  <c r="DI26" i="8"/>
  <c r="DJ26" i="8" s="1"/>
  <c r="CM19" i="22"/>
  <c r="CL86" i="26"/>
  <c r="CL87" i="26" s="1"/>
  <c r="CL86" i="23"/>
  <c r="CL87" i="23" s="1"/>
  <c r="DK26" i="8"/>
  <c r="DL26" i="8" s="1"/>
  <c r="DM26" i="8" s="1"/>
  <c r="CL86" i="2"/>
  <c r="CL87" i="2" s="1"/>
  <c r="CK13" i="24"/>
  <c r="CK14" i="24" s="1"/>
  <c r="CK17" i="24" s="1"/>
  <c r="CK30" i="24" s="1"/>
  <c r="CL13" i="24" s="1"/>
  <c r="CL14" i="24" s="1"/>
  <c r="CL17" i="24" s="1"/>
  <c r="CL30" i="24" s="1"/>
  <c r="CM13" i="24" s="1"/>
  <c r="CM14" i="24" s="1"/>
  <c r="CM17" i="24" s="1"/>
  <c r="DH26" i="25"/>
  <c r="DI26" i="25" s="1"/>
  <c r="DJ26" i="25" s="1"/>
  <c r="DK26" i="25" s="1"/>
  <c r="DL26" i="25" s="1"/>
  <c r="DM26" i="25" s="1"/>
  <c r="DH41" i="25"/>
  <c r="DI41" i="25" s="1"/>
  <c r="DJ41" i="25" s="1"/>
  <c r="DK41" i="25" s="1"/>
  <c r="DL41" i="25" s="1"/>
  <c r="DM41" i="25" s="1"/>
  <c r="DI26" i="24"/>
  <c r="DJ26" i="24" s="1"/>
  <c r="DK26" i="24" s="1"/>
  <c r="DL26" i="24" s="1"/>
  <c r="DM26" i="24" s="1"/>
  <c r="DI26" i="11"/>
  <c r="DJ26" i="11" s="1"/>
  <c r="DK26" i="11" s="1"/>
  <c r="DL26" i="11" s="1"/>
  <c r="DM26" i="11" s="1"/>
  <c r="DH39" i="24"/>
  <c r="DI39" i="24" s="1"/>
  <c r="DJ39" i="24" s="1"/>
  <c r="DK39" i="24" s="1"/>
  <c r="DL39" i="24" s="1"/>
  <c r="DM39" i="24" s="1"/>
  <c r="DH41" i="24"/>
  <c r="DI41" i="24" s="1"/>
  <c r="DJ41" i="24" s="1"/>
  <c r="DK41" i="24" s="1"/>
  <c r="DL41" i="24" s="1"/>
  <c r="DM41" i="24" s="1"/>
  <c r="DH26" i="23"/>
  <c r="DI26" i="23" s="1"/>
  <c r="DJ26" i="23" s="1"/>
  <c r="DK26" i="23" s="1"/>
  <c r="DL26" i="23" s="1"/>
  <c r="DM26" i="23" s="1"/>
  <c r="DH41" i="23"/>
  <c r="DI41" i="23" s="1"/>
  <c r="DJ41" i="23" s="1"/>
  <c r="DK41" i="23" s="1"/>
  <c r="DL41" i="23" s="1"/>
  <c r="DM41" i="23" s="1"/>
  <c r="CO85" i="9"/>
  <c r="CP36" i="1"/>
  <c r="CP42" i="1" s="1"/>
  <c r="CQ28" i="1"/>
  <c r="CQ30" i="1" s="1"/>
  <c r="CR13" i="1" s="1"/>
  <c r="CR14" i="1" s="1"/>
  <c r="CR17" i="1" s="1"/>
  <c r="DH39" i="1"/>
  <c r="DI39" i="1" s="1"/>
  <c r="DJ39" i="1" s="1"/>
  <c r="DK39" i="1" s="1"/>
  <c r="DL39" i="1" s="1"/>
  <c r="DM39" i="1" s="1"/>
  <c r="CO85" i="1"/>
  <c r="DI26" i="1"/>
  <c r="DJ26" i="1" s="1"/>
  <c r="DK26" i="1" s="1"/>
  <c r="DL26" i="1" s="1"/>
  <c r="DM26" i="1" s="1"/>
  <c r="CN28" i="2"/>
  <c r="CN30" i="2" s="1"/>
  <c r="CO13" i="2" s="1"/>
  <c r="CO14" i="2" s="1"/>
  <c r="CO17" i="2" s="1"/>
  <c r="CM36" i="2"/>
  <c r="CM42" i="2" s="1"/>
  <c r="CM85" i="2" s="1"/>
  <c r="CN85" i="2" s="1"/>
  <c r="CM36" i="12"/>
  <c r="CM42" i="12" s="1"/>
  <c r="CM85" i="12" s="1"/>
  <c r="CN85" i="12" s="1"/>
  <c r="CN28" i="12"/>
  <c r="CN30" i="12" s="1"/>
  <c r="CO13" i="12" s="1"/>
  <c r="CO14" i="12" s="1"/>
  <c r="CO17" i="12" s="1"/>
  <c r="CP85" i="25"/>
  <c r="CO86" i="25"/>
  <c r="CO87" i="25" s="1"/>
  <c r="CQ36" i="25"/>
  <c r="CQ42" i="25" s="1"/>
  <c r="CQ85" i="25" s="1"/>
  <c r="CR28" i="25"/>
  <c r="CR30" i="25" s="1"/>
  <c r="CS13" i="25" s="1"/>
  <c r="CS14" i="25" s="1"/>
  <c r="CS17" i="25" s="1"/>
  <c r="DH39" i="22"/>
  <c r="DI39" i="22" s="1"/>
  <c r="DJ39" i="22" s="1"/>
  <c r="DK39" i="22" s="1"/>
  <c r="DL39" i="22" s="1"/>
  <c r="DM39" i="22" s="1"/>
  <c r="DH41" i="22"/>
  <c r="DI41" i="22" s="1"/>
  <c r="DJ41" i="22" s="1"/>
  <c r="DK41" i="22" s="1"/>
  <c r="DL41" i="22" s="1"/>
  <c r="DM41" i="22" s="1"/>
  <c r="DH39" i="21"/>
  <c r="DI39" i="21" s="1"/>
  <c r="DJ39" i="21" s="1"/>
  <c r="DK39" i="21" s="1"/>
  <c r="DL39" i="21" s="1"/>
  <c r="DM39" i="21" s="1"/>
  <c r="DH41" i="21"/>
  <c r="DI41" i="21" s="1"/>
  <c r="DJ41" i="21" s="1"/>
  <c r="DK41" i="21" s="1"/>
  <c r="DL41" i="21" s="1"/>
  <c r="DM41" i="21" s="1"/>
  <c r="CP36" i="11"/>
  <c r="CP42" i="11" s="1"/>
  <c r="CQ28" i="11"/>
  <c r="CQ30" i="11" s="1"/>
  <c r="CR13" i="11" s="1"/>
  <c r="CR14" i="11" s="1"/>
  <c r="CR17" i="11" s="1"/>
  <c r="DH39" i="8"/>
  <c r="DI39" i="8" s="1"/>
  <c r="DJ39" i="8" s="1"/>
  <c r="DK39" i="8" s="1"/>
  <c r="DL39" i="8" s="1"/>
  <c r="DM39" i="8" s="1"/>
  <c r="DH41" i="8"/>
  <c r="DI41" i="8" s="1"/>
  <c r="DJ41" i="8" s="1"/>
  <c r="DK41" i="8" s="1"/>
  <c r="DL41" i="8" s="1"/>
  <c r="DM41" i="8" s="1"/>
  <c r="CQ28" i="9"/>
  <c r="CQ30" i="9" s="1"/>
  <c r="CR13" i="9" s="1"/>
  <c r="CR14" i="9" s="1"/>
  <c r="CR17" i="9" s="1"/>
  <c r="CR19" i="9" s="1"/>
  <c r="CP36" i="9"/>
  <c r="CP42" i="9" s="1"/>
  <c r="DI26" i="22"/>
  <c r="DJ26" i="22" s="1"/>
  <c r="DK26" i="22" s="1"/>
  <c r="DL26" i="22" s="1"/>
  <c r="DM26" i="22" s="1"/>
  <c r="CJ85" i="21"/>
  <c r="CJ86" i="21" s="1"/>
  <c r="CK84" i="21"/>
  <c r="CF36" i="24"/>
  <c r="CF42" i="24" s="1"/>
  <c r="CG28" i="24"/>
  <c r="DI26" i="21"/>
  <c r="DJ26" i="21" s="1"/>
  <c r="DK26" i="21" s="1"/>
  <c r="DL26" i="21" s="1"/>
  <c r="DM26" i="21" s="1"/>
  <c r="CP85" i="11"/>
  <c r="CO86" i="11"/>
  <c r="CO87" i="11" s="1"/>
  <c r="CO36" i="8"/>
  <c r="CO42" i="8" s="1"/>
  <c r="CO85" i="8" s="1"/>
  <c r="CP28" i="8"/>
  <c r="CP30" i="8" s="1"/>
  <c r="CQ13" i="8" s="1"/>
  <c r="CQ14" i="8" s="1"/>
  <c r="CQ17" i="8" s="1"/>
  <c r="CQ18" i="8" s="1"/>
  <c r="CM36" i="26"/>
  <c r="CM42" i="26" s="1"/>
  <c r="CM85" i="26" s="1"/>
  <c r="CN85" i="26" s="1"/>
  <c r="CN28" i="26"/>
  <c r="CN30" i="26" s="1"/>
  <c r="CO13" i="26" s="1"/>
  <c r="CO14" i="26" s="1"/>
  <c r="CO17" i="26" s="1"/>
  <c r="DH39" i="12"/>
  <c r="DI39" i="12" s="1"/>
  <c r="DJ39" i="12" s="1"/>
  <c r="DK39" i="12" s="1"/>
  <c r="DL39" i="12" s="1"/>
  <c r="DM39" i="12" s="1"/>
  <c r="DH41" i="12"/>
  <c r="DI41" i="12" s="1"/>
  <c r="DJ41" i="12" s="1"/>
  <c r="DK41" i="12" s="1"/>
  <c r="DL41" i="12" s="1"/>
  <c r="DM41" i="12" s="1"/>
  <c r="CE85" i="24"/>
  <c r="DI26" i="12"/>
  <c r="DJ26" i="12" s="1"/>
  <c r="DK26" i="12" s="1"/>
  <c r="DL26" i="12" s="1"/>
  <c r="DM26" i="12" s="1"/>
  <c r="CI36" i="22"/>
  <c r="CI42" i="22" s="1"/>
  <c r="CJ28" i="22"/>
  <c r="DH39" i="9"/>
  <c r="DI39" i="9" s="1"/>
  <c r="DJ39" i="9" s="1"/>
  <c r="DK39" i="9" s="1"/>
  <c r="DL39" i="9" s="1"/>
  <c r="DM39" i="9" s="1"/>
  <c r="DH41" i="9"/>
  <c r="DI41" i="9" s="1"/>
  <c r="DJ41" i="9" s="1"/>
  <c r="DK41" i="9" s="1"/>
  <c r="DL41" i="9" s="1"/>
  <c r="DM41" i="9" s="1"/>
  <c r="CN28" i="23"/>
  <c r="CN30" i="23" s="1"/>
  <c r="CO13" i="23" s="1"/>
  <c r="CO14" i="23" s="1"/>
  <c r="CO17" i="23" s="1"/>
  <c r="CM36" i="23"/>
  <c r="CM42" i="23" s="1"/>
  <c r="CM85" i="23" s="1"/>
  <c r="CN85" i="23" s="1"/>
  <c r="CG18" i="24"/>
  <c r="CH18" i="24" s="1"/>
  <c r="CI18" i="24" s="1"/>
  <c r="CJ18" i="24" s="1"/>
  <c r="DI26" i="9"/>
  <c r="DJ26" i="9" s="1"/>
  <c r="DK26" i="9" s="1"/>
  <c r="DL26" i="9" s="1"/>
  <c r="DM26" i="9" s="1"/>
  <c r="CG19" i="24"/>
  <c r="CH19" i="24" s="1"/>
  <c r="CI19" i="24" s="1"/>
  <c r="CJ19" i="24" s="1"/>
  <c r="DH39" i="11"/>
  <c r="DI39" i="11" s="1"/>
  <c r="DJ39" i="11" s="1"/>
  <c r="DK39" i="11" s="1"/>
  <c r="DL39" i="11" s="1"/>
  <c r="DM39" i="11" s="1"/>
  <c r="DH41" i="11"/>
  <c r="DI41" i="11" s="1"/>
  <c r="DJ41" i="11" s="1"/>
  <c r="DK41" i="11" s="1"/>
  <c r="DL41" i="11" s="1"/>
  <c r="DM41" i="11" s="1"/>
  <c r="CL36" i="21"/>
  <c r="CL42" i="21" s="1"/>
  <c r="CM28" i="21"/>
  <c r="CM30" i="21" s="1"/>
  <c r="CN13" i="21" s="1"/>
  <c r="CN14" i="21" s="1"/>
  <c r="CN17" i="21" s="1"/>
  <c r="DH26" i="26"/>
  <c r="DI26" i="26" s="1"/>
  <c r="DJ26" i="26" s="1"/>
  <c r="DK26" i="26" s="1"/>
  <c r="DL26" i="26" s="1"/>
  <c r="DM26" i="26" s="1"/>
  <c r="DH41" i="26"/>
  <c r="DI41" i="26" s="1"/>
  <c r="DJ41" i="26" s="1"/>
  <c r="DK41" i="26" s="1"/>
  <c r="DL41" i="26" s="1"/>
  <c r="DM41" i="26" s="1"/>
  <c r="DO4" i="22"/>
  <c r="DO4" i="26"/>
  <c r="DO4" i="12"/>
  <c r="DO4" i="25"/>
  <c r="DO4" i="11"/>
  <c r="DO4" i="24"/>
  <c r="DO4" i="9"/>
  <c r="DO4" i="23"/>
  <c r="DO4" i="8"/>
  <c r="DO4" i="2"/>
  <c r="DO4" i="1"/>
  <c r="DO4" i="21"/>
  <c r="DO4" i="16"/>
  <c r="ER57" i="11"/>
  <c r="ER58" i="11" s="1"/>
  <c r="ES51" i="11"/>
  <c r="ES52" i="8"/>
  <c r="ER57" i="8"/>
  <c r="ER58" i="8" s="1"/>
  <c r="EP52" i="12"/>
  <c r="EO57" i="12"/>
  <c r="EO58" i="12" s="1"/>
  <c r="EO31" i="12" s="1"/>
  <c r="ET57" i="21"/>
  <c r="ET58" i="21" s="1"/>
  <c r="EU51" i="21"/>
  <c r="EO29" i="26"/>
  <c r="EO57" i="26"/>
  <c r="EO58" i="26" s="1"/>
  <c r="EO31" i="26" s="1"/>
  <c r="EP51" i="26"/>
  <c r="EQ81" i="22"/>
  <c r="ER81" i="22" s="1"/>
  <c r="ES81" i="22" s="1"/>
  <c r="ET81" i="22" s="1"/>
  <c r="EU81" i="22" s="1"/>
  <c r="EQ82" i="22"/>
  <c r="EQ80" i="22"/>
  <c r="ER80" i="22" s="1"/>
  <c r="ES80" i="22" s="1"/>
  <c r="ET80" i="22" s="1"/>
  <c r="EU80" i="22" s="1"/>
  <c r="EQ84" i="22"/>
  <c r="ES51" i="25"/>
  <c r="ER57" i="25"/>
  <c r="ER58" i="25" s="1"/>
  <c r="EO80" i="2"/>
  <c r="EP80" i="2" s="1"/>
  <c r="EO81" i="2"/>
  <c r="EP81" i="2" s="1"/>
  <c r="EO84" i="2"/>
  <c r="EO82" i="2"/>
  <c r="ER57" i="22"/>
  <c r="ER58" i="22" s="1"/>
  <c r="ES51" i="22"/>
  <c r="EQ29" i="23"/>
  <c r="EQ57" i="23"/>
  <c r="EQ58" i="23" s="1"/>
  <c r="EQ31" i="23" s="1"/>
  <c r="ER51" i="23"/>
  <c r="EO29" i="9"/>
  <c r="EP51" i="9"/>
  <c r="EO57" i="9"/>
  <c r="EO58" i="9" s="1"/>
  <c r="EO31" i="9" s="1"/>
  <c r="EQ81" i="25"/>
  <c r="ER81" i="25" s="1"/>
  <c r="ES81" i="25" s="1"/>
  <c r="ET81" i="25" s="1"/>
  <c r="EU81" i="25" s="1"/>
  <c r="EQ80" i="25"/>
  <c r="ER80" i="25" s="1"/>
  <c r="ES80" i="25" s="1"/>
  <c r="ET80" i="25" s="1"/>
  <c r="EU80" i="25" s="1"/>
  <c r="EQ82" i="25"/>
  <c r="EQ84" i="25"/>
  <c r="EP57" i="2"/>
  <c r="EP58" i="2" s="1"/>
  <c r="EQ51" i="2"/>
  <c r="FE51" i="8"/>
  <c r="EQ29" i="1"/>
  <c r="EQ57" i="1"/>
  <c r="EQ58" i="1" s="1"/>
  <c r="EQ31" i="1" s="1"/>
  <c r="ER51" i="1"/>
  <c r="ET51" i="12"/>
  <c r="EQ81" i="11"/>
  <c r="ER81" i="11" s="1"/>
  <c r="ES81" i="11" s="1"/>
  <c r="ET81" i="11" s="1"/>
  <c r="EU81" i="11" s="1"/>
  <c r="EQ80" i="11"/>
  <c r="ER80" i="11" s="1"/>
  <c r="ES80" i="11" s="1"/>
  <c r="ET80" i="11" s="1"/>
  <c r="EU80" i="11" s="1"/>
  <c r="EQ84" i="11"/>
  <c r="EQ82" i="11"/>
  <c r="EO29" i="24"/>
  <c r="EP52" i="24"/>
  <c r="EO57" i="24"/>
  <c r="EO58" i="24" s="1"/>
  <c r="EO31" i="24" s="1"/>
  <c r="FC80" i="8"/>
  <c r="FD80" i="8" s="1"/>
  <c r="FE80" i="8" s="1"/>
  <c r="FF80" i="8" s="1"/>
  <c r="FG80" i="8" s="1"/>
  <c r="FC81" i="8"/>
  <c r="FD81" i="8" s="1"/>
  <c r="FE81" i="8" s="1"/>
  <c r="FF81" i="8" s="1"/>
  <c r="FG81" i="8" s="1"/>
  <c r="FC84" i="8"/>
  <c r="FC82" i="8"/>
  <c r="FG51" i="24"/>
  <c r="DJ86" i="1"/>
  <c r="DJ87" i="1" s="1"/>
  <c r="DA86" i="23"/>
  <c r="DA87" i="23" s="1"/>
  <c r="CT41" i="1" l="1"/>
  <c r="CU41" i="1" s="1"/>
  <c r="CV41" i="1" s="1"/>
  <c r="CW41" i="1" s="1"/>
  <c r="CX41" i="1" s="1"/>
  <c r="CS83" i="1"/>
  <c r="CQ84" i="1"/>
  <c r="CR83" i="1"/>
  <c r="CK19" i="24"/>
  <c r="CR18" i="9"/>
  <c r="CO19" i="12"/>
  <c r="CO18" i="12"/>
  <c r="CR19" i="1"/>
  <c r="CR18" i="1"/>
  <c r="CO19" i="2"/>
  <c r="CS18" i="25"/>
  <c r="CO18" i="2"/>
  <c r="CO18" i="26"/>
  <c r="CR19" i="11"/>
  <c r="CO19" i="26"/>
  <c r="CN18" i="21"/>
  <c r="CN19" i="21"/>
  <c r="CQ19" i="8"/>
  <c r="CS19" i="25"/>
  <c r="CR18" i="11"/>
  <c r="CO18" i="23"/>
  <c r="CO19" i="23"/>
  <c r="CK18" i="24"/>
  <c r="CL18" i="24" s="1"/>
  <c r="CM18" i="24" s="1"/>
  <c r="CQ86" i="25"/>
  <c r="CQ87" i="25" s="1"/>
  <c r="CL19" i="24"/>
  <c r="CM19" i="24" s="1"/>
  <c r="CL84" i="21"/>
  <c r="CP85" i="1"/>
  <c r="CO86" i="1"/>
  <c r="CO87" i="1" s="1"/>
  <c r="DM83" i="26"/>
  <c r="DM83" i="9"/>
  <c r="CN36" i="26"/>
  <c r="CN42" i="26" s="1"/>
  <c r="CO28" i="26"/>
  <c r="CO30" i="26" s="1"/>
  <c r="CP13" i="26" s="1"/>
  <c r="CP14" i="26" s="1"/>
  <c r="CP17" i="26" s="1"/>
  <c r="CR36" i="25"/>
  <c r="CR42" i="25" s="1"/>
  <c r="CR85" i="25" s="1"/>
  <c r="CS28" i="25"/>
  <c r="CS30" i="25" s="1"/>
  <c r="CT13" i="25" s="1"/>
  <c r="CT14" i="25" s="1"/>
  <c r="CT17" i="25" s="1"/>
  <c r="CR28" i="9"/>
  <c r="CR30" i="9" s="1"/>
  <c r="CS13" i="9" s="1"/>
  <c r="CS14" i="9" s="1"/>
  <c r="CS17" i="9" s="1"/>
  <c r="CS19" i="9" s="1"/>
  <c r="CQ36" i="9"/>
  <c r="CQ42" i="9" s="1"/>
  <c r="CQ85" i="9" s="1"/>
  <c r="CM36" i="21"/>
  <c r="CM42" i="21" s="1"/>
  <c r="CN28" i="21"/>
  <c r="CN30" i="21" s="1"/>
  <c r="CO13" i="21" s="1"/>
  <c r="CO14" i="21" s="1"/>
  <c r="CO17" i="21" s="1"/>
  <c r="CJ36" i="22"/>
  <c r="CJ42" i="22" s="1"/>
  <c r="CJ85" i="22" s="1"/>
  <c r="CK28" i="22"/>
  <c r="CP36" i="8"/>
  <c r="CP42" i="8" s="1"/>
  <c r="CQ28" i="8"/>
  <c r="CQ30" i="8" s="1"/>
  <c r="CR13" i="8" s="1"/>
  <c r="CR14" i="8" s="1"/>
  <c r="CR17" i="8" s="1"/>
  <c r="DM83" i="8"/>
  <c r="DM83" i="25"/>
  <c r="CP85" i="8"/>
  <c r="CO86" i="8"/>
  <c r="CO87" i="8" s="1"/>
  <c r="CQ36" i="1"/>
  <c r="CQ42" i="1" s="1"/>
  <c r="CR28" i="1"/>
  <c r="CR30" i="1" s="1"/>
  <c r="CS13" i="1" s="1"/>
  <c r="CS14" i="1" s="1"/>
  <c r="CS17" i="1" s="1"/>
  <c r="CQ36" i="11"/>
  <c r="CQ42" i="11" s="1"/>
  <c r="CQ85" i="11" s="1"/>
  <c r="CR28" i="11"/>
  <c r="CR30" i="11" s="1"/>
  <c r="CS13" i="11" s="1"/>
  <c r="CS14" i="11" s="1"/>
  <c r="CS17" i="11" s="1"/>
  <c r="DM83" i="11"/>
  <c r="CO28" i="12"/>
  <c r="CO30" i="12" s="1"/>
  <c r="CP13" i="12" s="1"/>
  <c r="CP14" i="12" s="1"/>
  <c r="CP17" i="12" s="1"/>
  <c r="CN36" i="12"/>
  <c r="CN42" i="12" s="1"/>
  <c r="DM82" i="21"/>
  <c r="CO86" i="9"/>
  <c r="CO87" i="9" s="1"/>
  <c r="CP85" i="9"/>
  <c r="CG36" i="24"/>
  <c r="CG42" i="24" s="1"/>
  <c r="CH28" i="24"/>
  <c r="DM83" i="23"/>
  <c r="DM83" i="22"/>
  <c r="CO28" i="2"/>
  <c r="CO30" i="2" s="1"/>
  <c r="CP13" i="2" s="1"/>
  <c r="CP14" i="2" s="1"/>
  <c r="CP17" i="2" s="1"/>
  <c r="CN36" i="2"/>
  <c r="CN42" i="2" s="1"/>
  <c r="CE86" i="24"/>
  <c r="CE87" i="24" s="1"/>
  <c r="CF85" i="24"/>
  <c r="CG85" i="24" s="1"/>
  <c r="CH85" i="24" s="1"/>
  <c r="CI85" i="24" s="1"/>
  <c r="DM83" i="24"/>
  <c r="CN36" i="23"/>
  <c r="CN42" i="23" s="1"/>
  <c r="CO28" i="23"/>
  <c r="CO30" i="23" s="1"/>
  <c r="CP13" i="23" s="1"/>
  <c r="CP14" i="23" s="1"/>
  <c r="CP17" i="23" s="1"/>
  <c r="DM83" i="12"/>
  <c r="DP4" i="22"/>
  <c r="DP4" i="26"/>
  <c r="DP4" i="12"/>
  <c r="DP4" i="25"/>
  <c r="DP4" i="11"/>
  <c r="DP4" i="24"/>
  <c r="DP4" i="9"/>
  <c r="DP4" i="23"/>
  <c r="DP4" i="8"/>
  <c r="DP4" i="2"/>
  <c r="DP4" i="21"/>
  <c r="DP4" i="1"/>
  <c r="DP4" i="16"/>
  <c r="ER57" i="1"/>
  <c r="ER58" i="1" s="1"/>
  <c r="ES51" i="1"/>
  <c r="FF51" i="8"/>
  <c r="ET52" i="8"/>
  <c r="ES57" i="8"/>
  <c r="ES58" i="8" s="1"/>
  <c r="ES51" i="23"/>
  <c r="ER57" i="23"/>
  <c r="ER58" i="23" s="1"/>
  <c r="EU57" i="21"/>
  <c r="EU58" i="21" s="1"/>
  <c r="EV51" i="21"/>
  <c r="EU51" i="12"/>
  <c r="EP57" i="26"/>
  <c r="EP58" i="26" s="1"/>
  <c r="EQ51" i="26"/>
  <c r="FH51" i="24"/>
  <c r="EQ52" i="24"/>
  <c r="EP57" i="24"/>
  <c r="EP58" i="24" s="1"/>
  <c r="EQ29" i="2"/>
  <c r="EQ57" i="2"/>
  <c r="EQ58" i="2" s="1"/>
  <c r="EQ31" i="2" s="1"/>
  <c r="ER51" i="2"/>
  <c r="EQ51" i="9"/>
  <c r="EP57" i="9"/>
  <c r="EP58" i="9" s="1"/>
  <c r="EQ81" i="23"/>
  <c r="ER81" i="23" s="1"/>
  <c r="ES81" i="23" s="1"/>
  <c r="ET81" i="23" s="1"/>
  <c r="EU81" i="23" s="1"/>
  <c r="EQ82" i="23"/>
  <c r="EQ80" i="23"/>
  <c r="ER80" i="23" s="1"/>
  <c r="ES80" i="23" s="1"/>
  <c r="ET80" i="23" s="1"/>
  <c r="EU80" i="23" s="1"/>
  <c r="EQ84" i="23"/>
  <c r="ET51" i="11"/>
  <c r="ES57" i="11"/>
  <c r="ES58" i="11" s="1"/>
  <c r="EO80" i="24"/>
  <c r="EP80" i="24" s="1"/>
  <c r="EO81" i="24"/>
  <c r="EP81" i="24" s="1"/>
  <c r="EO82" i="24"/>
  <c r="EO84" i="24"/>
  <c r="EQ80" i="1"/>
  <c r="ER80" i="1" s="1"/>
  <c r="ES80" i="1" s="1"/>
  <c r="ET80" i="1" s="1"/>
  <c r="EU80" i="1" s="1"/>
  <c r="EQ81" i="1"/>
  <c r="ER81" i="1" s="1"/>
  <c r="ES81" i="1" s="1"/>
  <c r="ET81" i="1" s="1"/>
  <c r="EU81" i="1" s="1"/>
  <c r="EQ84" i="1"/>
  <c r="EQ82" i="1"/>
  <c r="EO80" i="9"/>
  <c r="EP80" i="9" s="1"/>
  <c r="EO81" i="9"/>
  <c r="EP81" i="9" s="1"/>
  <c r="EO82" i="9"/>
  <c r="EO84" i="9"/>
  <c r="ET51" i="22"/>
  <c r="ES57" i="22"/>
  <c r="ES58" i="22" s="1"/>
  <c r="ES57" i="25"/>
  <c r="ES58" i="25" s="1"/>
  <c r="ET51" i="25"/>
  <c r="EO80" i="26"/>
  <c r="EP80" i="26" s="1"/>
  <c r="EO81" i="26"/>
  <c r="EP81" i="26" s="1"/>
  <c r="EO82" i="26"/>
  <c r="EO84" i="26"/>
  <c r="EQ52" i="12"/>
  <c r="EP57" i="12"/>
  <c r="EP58" i="12" s="1"/>
  <c r="DK86" i="11"/>
  <c r="DK87" i="11" s="1"/>
  <c r="CY86" i="8"/>
  <c r="CY87" i="8" s="1"/>
  <c r="CR86" i="26"/>
  <c r="CR87" i="26" s="1"/>
  <c r="CT83" i="1" l="1"/>
  <c r="CU83" i="1" s="1"/>
  <c r="CV83" i="1" s="1"/>
  <c r="CW83" i="1" s="1"/>
  <c r="CS84" i="1"/>
  <c r="CX83" i="1"/>
  <c r="CY41" i="1"/>
  <c r="CZ41" i="1" s="1"/>
  <c r="CS19" i="11"/>
  <c r="CT19" i="25"/>
  <c r="CR19" i="8"/>
  <c r="CS19" i="1"/>
  <c r="CO19" i="21"/>
  <c r="CP18" i="12"/>
  <c r="CO18" i="21"/>
  <c r="CS18" i="9"/>
  <c r="CP19" i="26"/>
  <c r="CP19" i="12"/>
  <c r="CP18" i="26"/>
  <c r="CP18" i="2"/>
  <c r="CR18" i="8"/>
  <c r="CT18" i="25"/>
  <c r="CP19" i="23"/>
  <c r="CP19" i="2"/>
  <c r="CP18" i="23"/>
  <c r="CS18" i="11"/>
  <c r="CS18" i="1"/>
  <c r="CQ85" i="1"/>
  <c r="CQ86" i="1" s="1"/>
  <c r="CQ87" i="1" s="1"/>
  <c r="DN83" i="24"/>
  <c r="DN84" i="24" s="1"/>
  <c r="DM84" i="24"/>
  <c r="DM84" i="25"/>
  <c r="DN83" i="25"/>
  <c r="DN84" i="25" s="1"/>
  <c r="DN82" i="21"/>
  <c r="DN83" i="21" s="1"/>
  <c r="DM83" i="21"/>
  <c r="CQ86" i="9"/>
  <c r="CQ87" i="9" s="1"/>
  <c r="CR85" i="9"/>
  <c r="DN83" i="26"/>
  <c r="DN84" i="26" s="1"/>
  <c r="DM84" i="26"/>
  <c r="DN83" i="23"/>
  <c r="DN84" i="23" s="1"/>
  <c r="DM84" i="23"/>
  <c r="CR36" i="11"/>
  <c r="CR42" i="11" s="1"/>
  <c r="CS28" i="11"/>
  <c r="CS30" i="11" s="1"/>
  <c r="CT13" i="11" s="1"/>
  <c r="CT14" i="11" s="1"/>
  <c r="CT17" i="11" s="1"/>
  <c r="CT19" i="11" s="1"/>
  <c r="DM84" i="8"/>
  <c r="DN83" i="8"/>
  <c r="CR36" i="9"/>
  <c r="CR42" i="9" s="1"/>
  <c r="CS28" i="9"/>
  <c r="CS30" i="9" s="1"/>
  <c r="CT13" i="9" s="1"/>
  <c r="CT14" i="9" s="1"/>
  <c r="CT17" i="9" s="1"/>
  <c r="CQ86" i="11"/>
  <c r="CQ87" i="11" s="1"/>
  <c r="CR85" i="11"/>
  <c r="CQ36" i="8"/>
  <c r="CQ42" i="8" s="1"/>
  <c r="CQ85" i="8" s="1"/>
  <c r="CQ86" i="8" s="1"/>
  <c r="CQ87" i="8" s="1"/>
  <c r="CR28" i="8"/>
  <c r="CR30" i="8" s="1"/>
  <c r="CS13" i="8" s="1"/>
  <c r="CS14" i="8" s="1"/>
  <c r="CS17" i="8" s="1"/>
  <c r="CH36" i="24"/>
  <c r="CH42" i="24" s="1"/>
  <c r="CI28" i="24"/>
  <c r="CK36" i="22"/>
  <c r="CK42" i="22" s="1"/>
  <c r="CL28" i="22"/>
  <c r="CO36" i="12"/>
  <c r="CO42" i="12" s="1"/>
  <c r="CO85" i="12" s="1"/>
  <c r="CP28" i="12"/>
  <c r="CP30" i="12" s="1"/>
  <c r="CQ13" i="12" s="1"/>
  <c r="CQ14" i="12" s="1"/>
  <c r="CQ17" i="12" s="1"/>
  <c r="CR36" i="1"/>
  <c r="CR42" i="1" s="1"/>
  <c r="CS28" i="1"/>
  <c r="CS30" i="1" s="1"/>
  <c r="CT13" i="1" s="1"/>
  <c r="CT14" i="1" s="1"/>
  <c r="CT17" i="1" s="1"/>
  <c r="CJ86" i="22"/>
  <c r="CJ87" i="22" s="1"/>
  <c r="CK85" i="22"/>
  <c r="CS36" i="25"/>
  <c r="CS42" i="25" s="1"/>
  <c r="CT28" i="25"/>
  <c r="CT30" i="25" s="1"/>
  <c r="CU13" i="25" s="1"/>
  <c r="CU14" i="25" s="1"/>
  <c r="CU17" i="25" s="1"/>
  <c r="DM84" i="12"/>
  <c r="DN83" i="12"/>
  <c r="CN36" i="21"/>
  <c r="CN42" i="21" s="1"/>
  <c r="CO28" i="21"/>
  <c r="CO30" i="21" s="1"/>
  <c r="CP13" i="21" s="1"/>
  <c r="CP14" i="21" s="1"/>
  <c r="CP17" i="21" s="1"/>
  <c r="CO36" i="26"/>
  <c r="CO42" i="26" s="1"/>
  <c r="CO85" i="26" s="1"/>
  <c r="CP28" i="26"/>
  <c r="CP30" i="26" s="1"/>
  <c r="CQ13" i="26" s="1"/>
  <c r="CQ14" i="26" s="1"/>
  <c r="CQ17" i="26" s="1"/>
  <c r="CP28" i="23"/>
  <c r="CP30" i="23" s="1"/>
  <c r="CQ13" i="23" s="1"/>
  <c r="CQ14" i="23" s="1"/>
  <c r="CQ17" i="23" s="1"/>
  <c r="CO36" i="23"/>
  <c r="CO42" i="23" s="1"/>
  <c r="CO36" i="2"/>
  <c r="CO42" i="2" s="1"/>
  <c r="CP28" i="2"/>
  <c r="CP30" i="2" s="1"/>
  <c r="CQ13" i="2" s="1"/>
  <c r="CQ14" i="2" s="1"/>
  <c r="CQ17" i="2" s="1"/>
  <c r="DM84" i="11"/>
  <c r="DN83" i="11"/>
  <c r="DN84" i="11" s="1"/>
  <c r="CL85" i="21"/>
  <c r="CL86" i="21" s="1"/>
  <c r="CM84" i="21"/>
  <c r="CN84" i="21" s="1"/>
  <c r="DM84" i="22"/>
  <c r="DN83" i="22"/>
  <c r="DM84" i="9"/>
  <c r="DN83" i="9"/>
  <c r="DQ4" i="22"/>
  <c r="DQ4" i="26"/>
  <c r="DQ4" i="12"/>
  <c r="DQ4" i="25"/>
  <c r="DQ4" i="11"/>
  <c r="DQ4" i="24"/>
  <c r="DQ4" i="9"/>
  <c r="DQ4" i="23"/>
  <c r="DQ4" i="8"/>
  <c r="DQ4" i="2"/>
  <c r="DQ4" i="1"/>
  <c r="DQ4" i="21"/>
  <c r="DQ4" i="16"/>
  <c r="ER52" i="12"/>
  <c r="EQ57" i="12"/>
  <c r="EQ58" i="12" s="1"/>
  <c r="EQ31" i="12" s="1"/>
  <c r="EQ29" i="9"/>
  <c r="EQ57" i="9"/>
  <c r="EQ58" i="9" s="1"/>
  <c r="EQ31" i="9" s="1"/>
  <c r="ER51" i="9"/>
  <c r="EQ29" i="26"/>
  <c r="ER51" i="26"/>
  <c r="EQ57" i="26"/>
  <c r="EQ58" i="26" s="1"/>
  <c r="EQ31" i="26" s="1"/>
  <c r="EV29" i="21"/>
  <c r="EW51" i="21"/>
  <c r="EV57" i="21"/>
  <c r="EV58" i="21" s="1"/>
  <c r="EV31" i="21" s="1"/>
  <c r="ET51" i="1"/>
  <c r="ES57" i="1"/>
  <c r="ES58" i="1" s="1"/>
  <c r="EQ80" i="2"/>
  <c r="ER80" i="2" s="1"/>
  <c r="ES80" i="2" s="1"/>
  <c r="ET80" i="2" s="1"/>
  <c r="EU80" i="2" s="1"/>
  <c r="EQ81" i="2"/>
  <c r="ER81" i="2" s="1"/>
  <c r="ES81" i="2" s="1"/>
  <c r="ET81" i="2" s="1"/>
  <c r="EU81" i="2" s="1"/>
  <c r="EQ84" i="2"/>
  <c r="EQ82" i="2"/>
  <c r="FI51" i="24"/>
  <c r="EV51" i="12"/>
  <c r="ES57" i="23"/>
  <c r="ES58" i="23" s="1"/>
  <c r="ET51" i="23"/>
  <c r="FG51" i="8"/>
  <c r="ET57" i="22"/>
  <c r="ET58" i="22" s="1"/>
  <c r="EU51" i="22"/>
  <c r="ET57" i="11"/>
  <c r="ET58" i="11" s="1"/>
  <c r="EU51" i="11"/>
  <c r="ER57" i="2"/>
  <c r="ER58" i="2" s="1"/>
  <c r="ES51" i="2"/>
  <c r="EQ29" i="24"/>
  <c r="ER52" i="24"/>
  <c r="EQ57" i="24"/>
  <c r="EQ58" i="24" s="1"/>
  <c r="EQ31" i="24" s="1"/>
  <c r="EU52" i="8"/>
  <c r="ET57" i="8"/>
  <c r="ET58" i="8" s="1"/>
  <c r="EU51" i="25"/>
  <c r="ET57" i="25"/>
  <c r="ET58" i="25" s="1"/>
  <c r="DK86" i="25"/>
  <c r="DK87" i="25" s="1"/>
  <c r="DF86" i="12"/>
  <c r="DF87" i="12" s="1"/>
  <c r="CW86" i="2"/>
  <c r="CW87" i="2" s="1"/>
  <c r="CZ83" i="1" l="1"/>
  <c r="DA41" i="1"/>
  <c r="DB41" i="1" s="1"/>
  <c r="DC41" i="1" s="1"/>
  <c r="CY83" i="1"/>
  <c r="CX84" i="1"/>
  <c r="CT18" i="9"/>
  <c r="CU19" i="25"/>
  <c r="CQ18" i="23"/>
  <c r="CP18" i="21"/>
  <c r="CQ19" i="2"/>
  <c r="CQ18" i="12"/>
  <c r="CQ19" i="23"/>
  <c r="CP19" i="21"/>
  <c r="CU18" i="25"/>
  <c r="CS18" i="8"/>
  <c r="CT19" i="1"/>
  <c r="CQ18" i="2"/>
  <c r="CS19" i="8"/>
  <c r="CQ18" i="26"/>
  <c r="CQ19" i="12"/>
  <c r="CT18" i="1"/>
  <c r="CQ19" i="26"/>
  <c r="CT19" i="9"/>
  <c r="CT18" i="11"/>
  <c r="CR85" i="1"/>
  <c r="CO85" i="23"/>
  <c r="CO85" i="2"/>
  <c r="CT28" i="1"/>
  <c r="CT30" i="1" s="1"/>
  <c r="CU13" i="1" s="1"/>
  <c r="CU14" i="1" s="1"/>
  <c r="CU17" i="1" s="1"/>
  <c r="CS36" i="1"/>
  <c r="CS42" i="1" s="1"/>
  <c r="CQ28" i="23"/>
  <c r="CQ30" i="23" s="1"/>
  <c r="CR13" i="23" s="1"/>
  <c r="CR14" i="23" s="1"/>
  <c r="CR17" i="23" s="1"/>
  <c r="CP36" i="23"/>
  <c r="CP42" i="23" s="1"/>
  <c r="CS36" i="11"/>
  <c r="CS42" i="11" s="1"/>
  <c r="CT28" i="11"/>
  <c r="CT30" i="11" s="1"/>
  <c r="CU13" i="11" s="1"/>
  <c r="CU14" i="11" s="1"/>
  <c r="CU17" i="11" s="1"/>
  <c r="CU19" i="11" s="1"/>
  <c r="CP36" i="26"/>
  <c r="CP42" i="26" s="1"/>
  <c r="CQ28" i="26"/>
  <c r="CQ30" i="26" s="1"/>
  <c r="CR13" i="26" s="1"/>
  <c r="CR14" i="26" s="1"/>
  <c r="CR17" i="26" s="1"/>
  <c r="CP36" i="12"/>
  <c r="CP42" i="12" s="1"/>
  <c r="CQ28" i="12"/>
  <c r="CQ30" i="12" s="1"/>
  <c r="CR13" i="12" s="1"/>
  <c r="CR14" i="12" s="1"/>
  <c r="CR17" i="12" s="1"/>
  <c r="CP85" i="26"/>
  <c r="CO86" i="26"/>
  <c r="CO87" i="26" s="1"/>
  <c r="CP85" i="12"/>
  <c r="CO86" i="12"/>
  <c r="CO87" i="12" s="1"/>
  <c r="CR36" i="8"/>
  <c r="CR42" i="8" s="1"/>
  <c r="CR85" i="8" s="1"/>
  <c r="CS28" i="8"/>
  <c r="CS30" i="8" s="1"/>
  <c r="CT13" i="8" s="1"/>
  <c r="CT14" i="8" s="1"/>
  <c r="CT17" i="8" s="1"/>
  <c r="CL36" i="22"/>
  <c r="CL42" i="22" s="1"/>
  <c r="CL85" i="22" s="1"/>
  <c r="CM28" i="22"/>
  <c r="CM30" i="22" s="1"/>
  <c r="CN13" i="22" s="1"/>
  <c r="CN14" i="22" s="1"/>
  <c r="CN17" i="22" s="1"/>
  <c r="CO36" i="21"/>
  <c r="CO42" i="21" s="1"/>
  <c r="CP28" i="21"/>
  <c r="CP30" i="21" s="1"/>
  <c r="CQ13" i="21" s="1"/>
  <c r="CQ14" i="21" s="1"/>
  <c r="CQ17" i="21" s="1"/>
  <c r="CU28" i="25"/>
  <c r="CU30" i="25" s="1"/>
  <c r="CV13" i="25" s="1"/>
  <c r="CV14" i="25" s="1"/>
  <c r="CV17" i="25" s="1"/>
  <c r="CT36" i="25"/>
  <c r="CT42" i="25" s="1"/>
  <c r="CI36" i="24"/>
  <c r="CI42" i="24" s="1"/>
  <c r="CJ28" i="24"/>
  <c r="CS85" i="25"/>
  <c r="CS86" i="25" s="1"/>
  <c r="CS87" i="25" s="1"/>
  <c r="CS36" i="9"/>
  <c r="CS42" i="9" s="1"/>
  <c r="CT28" i="9"/>
  <c r="CT30" i="9" s="1"/>
  <c r="CU13" i="9" s="1"/>
  <c r="CU14" i="9" s="1"/>
  <c r="CU17" i="9" s="1"/>
  <c r="CP36" i="2"/>
  <c r="CP42" i="2" s="1"/>
  <c r="CQ28" i="2"/>
  <c r="CQ30" i="2" s="1"/>
  <c r="CR13" i="2" s="1"/>
  <c r="CR14" i="2" s="1"/>
  <c r="CR17" i="2" s="1"/>
  <c r="DR4" i="22"/>
  <c r="DR4" i="26"/>
  <c r="DR4" i="12"/>
  <c r="DR4" i="25"/>
  <c r="DR4" i="11"/>
  <c r="DR4" i="24"/>
  <c r="DR4" i="9"/>
  <c r="DR4" i="23"/>
  <c r="DR4" i="8"/>
  <c r="DR4" i="21"/>
  <c r="DR4" i="2"/>
  <c r="DR4" i="1"/>
  <c r="DR4" i="16"/>
  <c r="EV51" i="25"/>
  <c r="EU57" i="25"/>
  <c r="EU58" i="25" s="1"/>
  <c r="ES52" i="24"/>
  <c r="ER57" i="24"/>
  <c r="ER58" i="24" s="1"/>
  <c r="EU57" i="11"/>
  <c r="EU58" i="11" s="1"/>
  <c r="EV51" i="11"/>
  <c r="FJ51" i="24"/>
  <c r="ET57" i="1"/>
  <c r="ET58" i="1" s="1"/>
  <c r="EU51" i="1"/>
  <c r="EQ80" i="24"/>
  <c r="ER80" i="24" s="1"/>
  <c r="ES80" i="24" s="1"/>
  <c r="ET80" i="24" s="1"/>
  <c r="EU80" i="24" s="1"/>
  <c r="EQ84" i="24"/>
  <c r="EQ81" i="24"/>
  <c r="ER81" i="24" s="1"/>
  <c r="ES81" i="24" s="1"/>
  <c r="ET81" i="24" s="1"/>
  <c r="EU81" i="24" s="1"/>
  <c r="EQ82" i="24"/>
  <c r="FH51" i="8"/>
  <c r="EV29" i="12"/>
  <c r="EW51" i="12"/>
  <c r="ER57" i="26"/>
  <c r="ER58" i="26" s="1"/>
  <c r="ES51" i="26"/>
  <c r="EV52" i="8"/>
  <c r="EU57" i="8"/>
  <c r="EU58" i="8" s="1"/>
  <c r="ES57" i="2"/>
  <c r="ES58" i="2" s="1"/>
  <c r="ET51" i="2"/>
  <c r="EV51" i="22"/>
  <c r="EU57" i="22"/>
  <c r="EU58" i="22" s="1"/>
  <c r="EW29" i="21"/>
  <c r="EW57" i="21"/>
  <c r="EW58" i="21" s="1"/>
  <c r="EW31" i="21" s="1"/>
  <c r="EX51" i="21"/>
  <c r="EQ80" i="26"/>
  <c r="ER80" i="26" s="1"/>
  <c r="ES80" i="26" s="1"/>
  <c r="ET80" i="26" s="1"/>
  <c r="EU80" i="26" s="1"/>
  <c r="EQ81" i="26"/>
  <c r="ER81" i="26" s="1"/>
  <c r="ES81" i="26" s="1"/>
  <c r="ET81" i="26" s="1"/>
  <c r="EU81" i="26" s="1"/>
  <c r="EQ82" i="26"/>
  <c r="EQ84" i="26"/>
  <c r="EQ84" i="9"/>
  <c r="EQ80" i="9"/>
  <c r="ER80" i="9" s="1"/>
  <c r="ES80" i="9" s="1"/>
  <c r="ET80" i="9" s="1"/>
  <c r="EU80" i="9" s="1"/>
  <c r="EQ81" i="9"/>
  <c r="ER81" i="9" s="1"/>
  <c r="ES81" i="9" s="1"/>
  <c r="ET81" i="9" s="1"/>
  <c r="EU81" i="9" s="1"/>
  <c r="EQ82" i="9"/>
  <c r="ET57" i="23"/>
  <c r="ET58" i="23" s="1"/>
  <c r="EU51" i="23"/>
  <c r="EV79" i="21"/>
  <c r="EV80" i="21"/>
  <c r="EV83" i="21"/>
  <c r="EV81" i="21"/>
  <c r="ER57" i="9"/>
  <c r="ER58" i="9" s="1"/>
  <c r="ES51" i="9"/>
  <c r="ES52" i="12"/>
  <c r="ER57" i="12"/>
  <c r="ER58" i="12" s="1"/>
  <c r="DA86" i="8"/>
  <c r="DA87" i="8" s="1"/>
  <c r="CT86" i="26"/>
  <c r="CT87" i="26" s="1"/>
  <c r="DC83" i="1" l="1"/>
  <c r="DD41" i="1"/>
  <c r="DE41" i="1" s="1"/>
  <c r="DA83" i="1"/>
  <c r="DB83" i="1" s="1"/>
  <c r="CZ84" i="1"/>
  <c r="CR19" i="12"/>
  <c r="L28" i="18"/>
  <c r="CR18" i="12"/>
  <c r="CR18" i="26"/>
  <c r="CR19" i="2"/>
  <c r="CQ18" i="21"/>
  <c r="CU18" i="9"/>
  <c r="CT19" i="8"/>
  <c r="CR18" i="23"/>
  <c r="CN18" i="22"/>
  <c r="CN19" i="22"/>
  <c r="CR18" i="2"/>
  <c r="CV19" i="25"/>
  <c r="CU19" i="1"/>
  <c r="CU18" i="11"/>
  <c r="CT18" i="8"/>
  <c r="CU19" i="9"/>
  <c r="CV18" i="25"/>
  <c r="CR19" i="26"/>
  <c r="CQ19" i="21"/>
  <c r="CU18" i="1"/>
  <c r="I18" i="18"/>
  <c r="CR19" i="23"/>
  <c r="CS85" i="1"/>
  <c r="CS86" i="1" s="1"/>
  <c r="CS87" i="1" s="1"/>
  <c r="CT85" i="25"/>
  <c r="CU85" i="25" s="1"/>
  <c r="CV85" i="25" s="1"/>
  <c r="CL86" i="22"/>
  <c r="CL87" i="22" s="1"/>
  <c r="CM85" i="22"/>
  <c r="CN85" i="22" s="1"/>
  <c r="CS85" i="9"/>
  <c r="CR28" i="26"/>
  <c r="CR30" i="26" s="1"/>
  <c r="CS13" i="26" s="1"/>
  <c r="CS14" i="26" s="1"/>
  <c r="CS17" i="26" s="1"/>
  <c r="CQ36" i="26"/>
  <c r="CQ42" i="26" s="1"/>
  <c r="CQ85" i="26" s="1"/>
  <c r="CQ86" i="26" s="1"/>
  <c r="CQ87" i="26" s="1"/>
  <c r="CU28" i="9"/>
  <c r="CU30" i="9" s="1"/>
  <c r="CV13" i="9" s="1"/>
  <c r="CV14" i="9" s="1"/>
  <c r="CV17" i="9" s="1"/>
  <c r="CT36" i="9"/>
  <c r="CT42" i="9" s="1"/>
  <c r="CT36" i="1"/>
  <c r="CT42" i="1" s="1"/>
  <c r="CU28" i="1"/>
  <c r="CU30" i="1" s="1"/>
  <c r="CV13" i="1" s="1"/>
  <c r="CV14" i="1" s="1"/>
  <c r="CV17" i="1" s="1"/>
  <c r="CJ36" i="24"/>
  <c r="CJ42" i="24" s="1"/>
  <c r="CK28" i="24"/>
  <c r="CS36" i="8"/>
  <c r="CS42" i="8" s="1"/>
  <c r="CT28" i="8"/>
  <c r="CT30" i="8" s="1"/>
  <c r="CU13" i="8" s="1"/>
  <c r="CU14" i="8" s="1"/>
  <c r="CU17" i="8" s="1"/>
  <c r="CT36" i="11"/>
  <c r="CT42" i="11" s="1"/>
  <c r="CU28" i="11"/>
  <c r="CU30" i="11" s="1"/>
  <c r="CV13" i="11" s="1"/>
  <c r="CV14" i="11" s="1"/>
  <c r="CV17" i="11" s="1"/>
  <c r="CP85" i="2"/>
  <c r="CO86" i="2"/>
  <c r="CO87" i="2" s="1"/>
  <c r="CS85" i="11"/>
  <c r="CV28" i="25"/>
  <c r="CV30" i="25" s="1"/>
  <c r="CW13" i="25" s="1"/>
  <c r="CW14" i="25" s="1"/>
  <c r="CW17" i="25" s="1"/>
  <c r="CU36" i="25"/>
  <c r="CU42" i="25" s="1"/>
  <c r="CP85" i="23"/>
  <c r="CO86" i="23"/>
  <c r="CO87" i="23" s="1"/>
  <c r="CP36" i="21"/>
  <c r="CP42" i="21" s="1"/>
  <c r="CQ28" i="21"/>
  <c r="CQ30" i="21" s="1"/>
  <c r="CR13" i="21" s="1"/>
  <c r="CR14" i="21" s="1"/>
  <c r="CR17" i="21" s="1"/>
  <c r="CQ36" i="2"/>
  <c r="CQ42" i="2" s="1"/>
  <c r="CQ85" i="2" s="1"/>
  <c r="CR28" i="2"/>
  <c r="CR30" i="2" s="1"/>
  <c r="CS13" i="2" s="1"/>
  <c r="CS14" i="2" s="1"/>
  <c r="CS17" i="2" s="1"/>
  <c r="CO84" i="21"/>
  <c r="CQ36" i="23"/>
  <c r="CQ42" i="23" s="1"/>
  <c r="CR28" i="23"/>
  <c r="CR30" i="23" s="1"/>
  <c r="CS13" i="23" s="1"/>
  <c r="CS14" i="23" s="1"/>
  <c r="CS17" i="23" s="1"/>
  <c r="CM36" i="22"/>
  <c r="CM42" i="22" s="1"/>
  <c r="CN28" i="22"/>
  <c r="CN30" i="22" s="1"/>
  <c r="CO13" i="22" s="1"/>
  <c r="CO14" i="22" s="1"/>
  <c r="CO17" i="22" s="1"/>
  <c r="CQ36" i="12"/>
  <c r="CQ42" i="12" s="1"/>
  <c r="CQ85" i="12" s="1"/>
  <c r="CQ86" i="12" s="1"/>
  <c r="CQ87" i="12" s="1"/>
  <c r="CR28" i="12"/>
  <c r="CR30" i="12" s="1"/>
  <c r="CS13" i="12" s="1"/>
  <c r="CS14" i="12" s="1"/>
  <c r="CS17" i="12" s="1"/>
  <c r="CS18" i="12" s="1"/>
  <c r="DS4" i="22"/>
  <c r="DS4" i="26"/>
  <c r="DS4" i="12"/>
  <c r="DS4" i="25"/>
  <c r="DS4" i="11"/>
  <c r="DS4" i="24"/>
  <c r="DS4" i="9"/>
  <c r="DS4" i="23"/>
  <c r="DS4" i="8"/>
  <c r="DS4" i="2"/>
  <c r="DS4" i="1"/>
  <c r="DS4" i="21"/>
  <c r="DS4" i="16"/>
  <c r="ET51" i="9"/>
  <c r="ES57" i="9"/>
  <c r="ES58" i="9" s="1"/>
  <c r="ET52" i="12"/>
  <c r="ES57" i="12"/>
  <c r="ES58" i="12" s="1"/>
  <c r="EU57" i="23"/>
  <c r="EU58" i="23" s="1"/>
  <c r="EV51" i="23"/>
  <c r="EY51" i="21"/>
  <c r="EX57" i="21"/>
  <c r="EX58" i="21" s="1"/>
  <c r="EV29" i="22"/>
  <c r="EW51" i="22"/>
  <c r="EV57" i="22"/>
  <c r="EV58" i="22" s="1"/>
  <c r="EV31" i="22" s="1"/>
  <c r="EW52" i="8"/>
  <c r="EV57" i="8"/>
  <c r="EV58" i="8" s="1"/>
  <c r="EV31" i="8" s="1"/>
  <c r="EV29" i="25"/>
  <c r="EW51" i="25"/>
  <c r="EV57" i="25"/>
  <c r="EV58" i="25" s="1"/>
  <c r="EV31" i="25" s="1"/>
  <c r="EU51" i="2"/>
  <c r="ET57" i="2"/>
  <c r="ET58" i="2" s="1"/>
  <c r="EW29" i="12"/>
  <c r="EX51" i="12"/>
  <c r="FI51" i="8"/>
  <c r="EW80" i="21"/>
  <c r="EX80" i="21" s="1"/>
  <c r="EY80" i="21" s="1"/>
  <c r="EZ80" i="21" s="1"/>
  <c r="FA80" i="21" s="1"/>
  <c r="FB80" i="21" s="1"/>
  <c r="EW79" i="21"/>
  <c r="EX79" i="21" s="1"/>
  <c r="EY79" i="21" s="1"/>
  <c r="EZ79" i="21" s="1"/>
  <c r="FA79" i="21" s="1"/>
  <c r="FB79" i="21" s="1"/>
  <c r="EW83" i="21"/>
  <c r="EW81" i="21"/>
  <c r="FK51" i="24"/>
  <c r="ET52" i="24"/>
  <c r="ES57" i="24"/>
  <c r="ES58" i="24" s="1"/>
  <c r="ES57" i="26"/>
  <c r="ES58" i="26" s="1"/>
  <c r="ET51" i="26"/>
  <c r="EV81" i="12"/>
  <c r="EV80" i="12"/>
  <c r="EV82" i="12"/>
  <c r="EV84" i="12"/>
  <c r="EV51" i="1"/>
  <c r="EU57" i="1"/>
  <c r="EU58" i="1" s="1"/>
  <c r="EV29" i="11"/>
  <c r="EV57" i="11"/>
  <c r="EV58" i="11" s="1"/>
  <c r="EV31" i="11" s="1"/>
  <c r="EW51" i="11"/>
  <c r="CY86" i="2"/>
  <c r="CY87" i="2" s="1"/>
  <c r="DF41" i="1" l="1"/>
  <c r="DG41" i="1" s="1"/>
  <c r="DE83" i="1"/>
  <c r="DC84" i="1"/>
  <c r="DD83" i="1"/>
  <c r="CV19" i="11"/>
  <c r="CV19" i="1"/>
  <c r="CS19" i="2"/>
  <c r="CV18" i="11"/>
  <c r="CW19" i="25"/>
  <c r="CS18" i="26"/>
  <c r="CS19" i="23"/>
  <c r="CS18" i="2"/>
  <c r="CO19" i="22"/>
  <c r="CS19" i="12"/>
  <c r="CV18" i="1"/>
  <c r="CO18" i="22"/>
  <c r="CR19" i="21"/>
  <c r="CS19" i="26"/>
  <c r="CS18" i="23"/>
  <c r="CW18" i="25"/>
  <c r="CU19" i="8"/>
  <c r="CV19" i="9"/>
  <c r="CV18" i="9"/>
  <c r="CU18" i="8"/>
  <c r="CR18" i="21"/>
  <c r="CQ86" i="2"/>
  <c r="CQ87" i="2" s="1"/>
  <c r="CQ85" i="23"/>
  <c r="CQ86" i="23" s="1"/>
  <c r="CQ87" i="23" s="1"/>
  <c r="CT85" i="1"/>
  <c r="CU85" i="1" s="1"/>
  <c r="CV85" i="1" s="1"/>
  <c r="CS85" i="8"/>
  <c r="CS86" i="8" s="1"/>
  <c r="CS87" i="8" s="1"/>
  <c r="CP84" i="21"/>
  <c r="CO85" i="21"/>
  <c r="CO86" i="21" s="1"/>
  <c r="CK36" i="24"/>
  <c r="CK42" i="24" s="1"/>
  <c r="CL28" i="24"/>
  <c r="CS86" i="9"/>
  <c r="CS87" i="9" s="1"/>
  <c r="CT85" i="9"/>
  <c r="CU85" i="9" s="1"/>
  <c r="CV85" i="9" s="1"/>
  <c r="CW85" i="9" s="1"/>
  <c r="CR36" i="2"/>
  <c r="CR42" i="2" s="1"/>
  <c r="CR85" i="2" s="1"/>
  <c r="CS28" i="2"/>
  <c r="CS30" i="2" s="1"/>
  <c r="CT13" i="2" s="1"/>
  <c r="CT14" i="2" s="1"/>
  <c r="CT17" i="2" s="1"/>
  <c r="CJ85" i="24"/>
  <c r="CW28" i="25"/>
  <c r="CW30" i="25" s="1"/>
  <c r="CX13" i="25" s="1"/>
  <c r="CX14" i="25" s="1"/>
  <c r="CX17" i="25" s="1"/>
  <c r="CV36" i="25"/>
  <c r="CV42" i="25" s="1"/>
  <c r="CQ36" i="21"/>
  <c r="CQ42" i="21" s="1"/>
  <c r="CQ84" i="21" s="1"/>
  <c r="CR28" i="21"/>
  <c r="CR30" i="21" s="1"/>
  <c r="CS13" i="21" s="1"/>
  <c r="CS14" i="21" s="1"/>
  <c r="CS17" i="21" s="1"/>
  <c r="CV28" i="1"/>
  <c r="CV30" i="1" s="1"/>
  <c r="CW13" i="1" s="1"/>
  <c r="CW14" i="1" s="1"/>
  <c r="CW17" i="1" s="1"/>
  <c r="CU36" i="1"/>
  <c r="CU42" i="1" s="1"/>
  <c r="CT36" i="8"/>
  <c r="CT42" i="8" s="1"/>
  <c r="CU28" i="8"/>
  <c r="CU30" i="8" s="1"/>
  <c r="CV13" i="8" s="1"/>
  <c r="CV14" i="8" s="1"/>
  <c r="CV17" i="8" s="1"/>
  <c r="CR36" i="12"/>
  <c r="CR42" i="12" s="1"/>
  <c r="CR85" i="12" s="1"/>
  <c r="CR86" i="12" s="1"/>
  <c r="CR87" i="12" s="1"/>
  <c r="CS28" i="12"/>
  <c r="CS30" i="12" s="1"/>
  <c r="CT13" i="12" s="1"/>
  <c r="CT14" i="12" s="1"/>
  <c r="CT17" i="12" s="1"/>
  <c r="CT18" i="12" s="1"/>
  <c r="CS86" i="11"/>
  <c r="CS87" i="11" s="1"/>
  <c r="CT85" i="11"/>
  <c r="CU85" i="11" s="1"/>
  <c r="CV85" i="11" s="1"/>
  <c r="CW85" i="11" s="1"/>
  <c r="CN36" i="22"/>
  <c r="CN42" i="22" s="1"/>
  <c r="CO28" i="22"/>
  <c r="CO30" i="22" s="1"/>
  <c r="CP13" i="22" s="1"/>
  <c r="CP14" i="22" s="1"/>
  <c r="CP17" i="22" s="1"/>
  <c r="CP19" i="22" s="1"/>
  <c r="CU36" i="9"/>
  <c r="CU42" i="9" s="1"/>
  <c r="CV28" i="9"/>
  <c r="CV30" i="9" s="1"/>
  <c r="CW13" i="9" s="1"/>
  <c r="CW14" i="9" s="1"/>
  <c r="CW17" i="9" s="1"/>
  <c r="CR36" i="23"/>
  <c r="CR42" i="23" s="1"/>
  <c r="CS28" i="23"/>
  <c r="CS30" i="23" s="1"/>
  <c r="CT13" i="23" s="1"/>
  <c r="CT14" i="23" s="1"/>
  <c r="CT17" i="23" s="1"/>
  <c r="CU36" i="11"/>
  <c r="CU42" i="11" s="1"/>
  <c r="CV28" i="11"/>
  <c r="CV30" i="11" s="1"/>
  <c r="CW13" i="11" s="1"/>
  <c r="CW14" i="11" s="1"/>
  <c r="CW17" i="11" s="1"/>
  <c r="CS28" i="26"/>
  <c r="CS30" i="26" s="1"/>
  <c r="CT13" i="26" s="1"/>
  <c r="CT14" i="26" s="1"/>
  <c r="CT17" i="26" s="1"/>
  <c r="CR36" i="26"/>
  <c r="CR42" i="26" s="1"/>
  <c r="CR85" i="26" s="1"/>
  <c r="DT4" i="22"/>
  <c r="DT4" i="26"/>
  <c r="DT4" i="12"/>
  <c r="DT4" i="25"/>
  <c r="DT4" i="11"/>
  <c r="DT4" i="24"/>
  <c r="DT4" i="9"/>
  <c r="DT4" i="23"/>
  <c r="DT4" i="8"/>
  <c r="DT4" i="2"/>
  <c r="DT4" i="21"/>
  <c r="DT4" i="1"/>
  <c r="DT4" i="16"/>
  <c r="EY51" i="12"/>
  <c r="EX52" i="8"/>
  <c r="EW57" i="8"/>
  <c r="EW58" i="8" s="1"/>
  <c r="EW31" i="8" s="1"/>
  <c r="FL51" i="24"/>
  <c r="FJ51" i="8"/>
  <c r="EV80" i="25"/>
  <c r="EV81" i="25"/>
  <c r="EV82" i="25"/>
  <c r="EV84" i="25"/>
  <c r="EW29" i="22"/>
  <c r="EW57" i="22"/>
  <c r="EW58" i="22" s="1"/>
  <c r="EW31" i="22" s="1"/>
  <c r="EX51" i="22"/>
  <c r="EV29" i="23"/>
  <c r="EW51" i="23"/>
  <c r="EV57" i="23"/>
  <c r="EV58" i="23" s="1"/>
  <c r="EV31" i="23" s="1"/>
  <c r="EW29" i="11"/>
  <c r="EW57" i="11"/>
  <c r="EW58" i="11" s="1"/>
  <c r="EW31" i="11" s="1"/>
  <c r="EX51" i="11"/>
  <c r="EV29" i="1"/>
  <c r="EW51" i="1"/>
  <c r="EV57" i="1"/>
  <c r="EV58" i="1" s="1"/>
  <c r="EV31" i="1" s="1"/>
  <c r="EW81" i="12"/>
  <c r="EX81" i="12" s="1"/>
  <c r="EY81" i="12" s="1"/>
  <c r="EZ81" i="12" s="1"/>
  <c r="FA81" i="12" s="1"/>
  <c r="FB81" i="12" s="1"/>
  <c r="EW80" i="12"/>
  <c r="EX80" i="12" s="1"/>
  <c r="EY80" i="12" s="1"/>
  <c r="EZ80" i="12" s="1"/>
  <c r="FA80" i="12" s="1"/>
  <c r="FB80" i="12" s="1"/>
  <c r="EW82" i="12"/>
  <c r="EW84" i="12"/>
  <c r="EW29" i="25"/>
  <c r="EX51" i="25"/>
  <c r="EW57" i="25"/>
  <c r="EW58" i="25" s="1"/>
  <c r="EW31" i="25" s="1"/>
  <c r="EY57" i="21"/>
  <c r="EY58" i="21" s="1"/>
  <c r="EZ51" i="21"/>
  <c r="EU52" i="12"/>
  <c r="ET57" i="12"/>
  <c r="ET58" i="12" s="1"/>
  <c r="EV80" i="11"/>
  <c r="EV81" i="11"/>
  <c r="EV84" i="11"/>
  <c r="EV82" i="11"/>
  <c r="ET57" i="26"/>
  <c r="ET58" i="26" s="1"/>
  <c r="EU51" i="26"/>
  <c r="EU52" i="24"/>
  <c r="ET57" i="24"/>
  <c r="ET58" i="24" s="1"/>
  <c r="EV51" i="2"/>
  <c r="EU57" i="2"/>
  <c r="EU58" i="2" s="1"/>
  <c r="EV81" i="22"/>
  <c r="EV80" i="22"/>
  <c r="EV84" i="22"/>
  <c r="EV82" i="22"/>
  <c r="EU51" i="9"/>
  <c r="ET57" i="9"/>
  <c r="ET58" i="9" s="1"/>
  <c r="DH86" i="12"/>
  <c r="DH87" i="12" s="1"/>
  <c r="DE84" i="1" l="1"/>
  <c r="DF83" i="1"/>
  <c r="DG83" i="1"/>
  <c r="DH41" i="1"/>
  <c r="DI41" i="1" s="1"/>
  <c r="DJ41" i="1" s="1"/>
  <c r="DK41" i="1" s="1"/>
  <c r="DL41" i="1" s="1"/>
  <c r="DM41" i="1" s="1"/>
  <c r="DM83" i="1" s="1"/>
  <c r="CT18" i="23"/>
  <c r="CT19" i="2"/>
  <c r="CT19" i="26"/>
  <c r="CW19" i="1"/>
  <c r="CX18" i="25"/>
  <c r="CS19" i="21"/>
  <c r="CW18" i="11"/>
  <c r="CP18" i="22"/>
  <c r="CW18" i="1"/>
  <c r="CT19" i="12"/>
  <c r="CS18" i="21"/>
  <c r="CW19" i="11"/>
  <c r="CV18" i="8"/>
  <c r="CT18" i="2"/>
  <c r="CW18" i="9"/>
  <c r="CT19" i="23"/>
  <c r="CW19" i="9"/>
  <c r="CT18" i="26"/>
  <c r="CV19" i="8"/>
  <c r="CX19" i="25"/>
  <c r="CQ85" i="21"/>
  <c r="CQ86" i="21" s="1"/>
  <c r="CR85" i="23"/>
  <c r="CT85" i="8"/>
  <c r="CU85" i="8" s="1"/>
  <c r="CV85" i="8" s="1"/>
  <c r="CV36" i="11"/>
  <c r="CV42" i="11" s="1"/>
  <c r="CW28" i="11"/>
  <c r="CW30" i="11" s="1"/>
  <c r="CX13" i="11" s="1"/>
  <c r="CX14" i="11" s="1"/>
  <c r="CX17" i="11" s="1"/>
  <c r="CS36" i="12"/>
  <c r="CS42" i="12" s="1"/>
  <c r="CT28" i="12"/>
  <c r="CT30" i="12" s="1"/>
  <c r="CU13" i="12" s="1"/>
  <c r="CU14" i="12" s="1"/>
  <c r="CU17" i="12" s="1"/>
  <c r="CU18" i="12" s="1"/>
  <c r="CW36" i="25"/>
  <c r="CW42" i="25" s="1"/>
  <c r="CX28" i="25"/>
  <c r="CX30" i="25" s="1"/>
  <c r="CY13" i="25" s="1"/>
  <c r="CY14" i="25" s="1"/>
  <c r="CY17" i="25" s="1"/>
  <c r="CS36" i="26"/>
  <c r="CS42" i="26" s="1"/>
  <c r="CT28" i="26"/>
  <c r="CT30" i="26" s="1"/>
  <c r="CU13" i="26" s="1"/>
  <c r="CU14" i="26" s="1"/>
  <c r="CU17" i="26" s="1"/>
  <c r="CV28" i="8"/>
  <c r="CV30" i="8" s="1"/>
  <c r="CW13" i="8" s="1"/>
  <c r="CW14" i="8" s="1"/>
  <c r="CW17" i="8" s="1"/>
  <c r="CU36" i="8"/>
  <c r="CU42" i="8" s="1"/>
  <c r="CJ86" i="24"/>
  <c r="CJ87" i="24" s="1"/>
  <c r="CK85" i="24"/>
  <c r="CS36" i="23"/>
  <c r="CS42" i="23" s="1"/>
  <c r="CT28" i="23"/>
  <c r="CT30" i="23" s="1"/>
  <c r="CU13" i="23" s="1"/>
  <c r="CU14" i="23" s="1"/>
  <c r="CU17" i="23" s="1"/>
  <c r="CS36" i="2"/>
  <c r="CS42" i="2" s="1"/>
  <c r="CT28" i="2"/>
  <c r="CT30" i="2" s="1"/>
  <c r="CU13" i="2" s="1"/>
  <c r="CU14" i="2" s="1"/>
  <c r="CU17" i="2" s="1"/>
  <c r="CV36" i="9"/>
  <c r="CV42" i="9" s="1"/>
  <c r="CW28" i="9"/>
  <c r="CW30" i="9" s="1"/>
  <c r="CX13" i="9" s="1"/>
  <c r="CX14" i="9" s="1"/>
  <c r="CX17" i="9" s="1"/>
  <c r="CV36" i="1"/>
  <c r="CV42" i="1" s="1"/>
  <c r="CW28" i="1"/>
  <c r="CW30" i="1" s="1"/>
  <c r="CX13" i="1" s="1"/>
  <c r="CX14" i="1" s="1"/>
  <c r="CX17" i="1" s="1"/>
  <c r="CO36" i="22"/>
  <c r="CO42" i="22" s="1"/>
  <c r="CP28" i="22"/>
  <c r="CP30" i="22" s="1"/>
  <c r="CQ13" i="22" s="1"/>
  <c r="CQ14" i="22" s="1"/>
  <c r="CQ17" i="22" s="1"/>
  <c r="CR36" i="21"/>
  <c r="CR42" i="21" s="1"/>
  <c r="CR84" i="21" s="1"/>
  <c r="CS28" i="21"/>
  <c r="CS30" i="21" s="1"/>
  <c r="CT13" i="21" s="1"/>
  <c r="CT14" i="21" s="1"/>
  <c r="CT17" i="21" s="1"/>
  <c r="CM28" i="24"/>
  <c r="CM30" i="24" s="1"/>
  <c r="CN13" i="24" s="1"/>
  <c r="CN14" i="24" s="1"/>
  <c r="CN17" i="24" s="1"/>
  <c r="CL36" i="24"/>
  <c r="CL42" i="24" s="1"/>
  <c r="DU4" i="22"/>
  <c r="DU4" i="26"/>
  <c r="DU4" i="12"/>
  <c r="DU4" i="25"/>
  <c r="DU4" i="11"/>
  <c r="DU4" i="24"/>
  <c r="DU4" i="9"/>
  <c r="DU4" i="23"/>
  <c r="DU4" i="8"/>
  <c r="DU4" i="2"/>
  <c r="DU4" i="1"/>
  <c r="DU4" i="21"/>
  <c r="DU4" i="16"/>
  <c r="EV81" i="1"/>
  <c r="EV80" i="1"/>
  <c r="EV84" i="1"/>
  <c r="EV82" i="1"/>
  <c r="EV52" i="24"/>
  <c r="EU57" i="24"/>
  <c r="EU58" i="24" s="1"/>
  <c r="EV52" i="12"/>
  <c r="EU57" i="12"/>
  <c r="EU58" i="12" s="1"/>
  <c r="EX57" i="25"/>
  <c r="EX58" i="25" s="1"/>
  <c r="EY51" i="25"/>
  <c r="EW29" i="1"/>
  <c r="EX51" i="1"/>
  <c r="EW57" i="1"/>
  <c r="EW58" i="1" s="1"/>
  <c r="EW31" i="1" s="1"/>
  <c r="EW81" i="11"/>
  <c r="EX81" i="11" s="1"/>
  <c r="EY81" i="11" s="1"/>
  <c r="EZ81" i="11" s="1"/>
  <c r="FA81" i="11" s="1"/>
  <c r="FB81" i="11" s="1"/>
  <c r="EW80" i="11"/>
  <c r="EX80" i="11" s="1"/>
  <c r="EY80" i="11" s="1"/>
  <c r="EZ80" i="11" s="1"/>
  <c r="FA80" i="11" s="1"/>
  <c r="FB80" i="11" s="1"/>
  <c r="EW84" i="11"/>
  <c r="EW82" i="11"/>
  <c r="EY51" i="22"/>
  <c r="EX57" i="22"/>
  <c r="EX58" i="22" s="1"/>
  <c r="EV51" i="26"/>
  <c r="EU57" i="26"/>
  <c r="EU58" i="26" s="1"/>
  <c r="EZ57" i="21"/>
  <c r="EZ58" i="21" s="1"/>
  <c r="FA51" i="21"/>
  <c r="FJ29" i="8"/>
  <c r="FK51" i="8"/>
  <c r="EV29" i="2"/>
  <c r="EV57" i="2"/>
  <c r="EV58" i="2" s="1"/>
  <c r="EV31" i="2" s="1"/>
  <c r="EW51" i="2"/>
  <c r="EY51" i="11"/>
  <c r="EX57" i="11"/>
  <c r="EX58" i="11" s="1"/>
  <c r="EW29" i="23"/>
  <c r="EX51" i="23"/>
  <c r="EW57" i="23"/>
  <c r="EW58" i="23" s="1"/>
  <c r="EW31" i="23" s="1"/>
  <c r="EW81" i="22"/>
  <c r="EX81" i="22" s="1"/>
  <c r="EY81" i="22" s="1"/>
  <c r="EZ81" i="22" s="1"/>
  <c r="FA81" i="22" s="1"/>
  <c r="FB81" i="22" s="1"/>
  <c r="EW80" i="22"/>
  <c r="EX80" i="22" s="1"/>
  <c r="EY80" i="22" s="1"/>
  <c r="EZ80" i="22" s="1"/>
  <c r="FA80" i="22" s="1"/>
  <c r="FB80" i="22" s="1"/>
  <c r="EW82" i="22"/>
  <c r="EW84" i="22"/>
  <c r="EZ51" i="12"/>
  <c r="EW81" i="25"/>
  <c r="EX81" i="25" s="1"/>
  <c r="EY81" i="25" s="1"/>
  <c r="EZ81" i="25" s="1"/>
  <c r="FA81" i="25" s="1"/>
  <c r="FB81" i="25" s="1"/>
  <c r="EW80" i="25"/>
  <c r="EX80" i="25" s="1"/>
  <c r="EY80" i="25" s="1"/>
  <c r="EZ80" i="25" s="1"/>
  <c r="FA80" i="25" s="1"/>
  <c r="FB80" i="25" s="1"/>
  <c r="EW82" i="25"/>
  <c r="EW84" i="25"/>
  <c r="EY52" i="8"/>
  <c r="EX57" i="8"/>
  <c r="EX58" i="8" s="1"/>
  <c r="EV51" i="9"/>
  <c r="EU57" i="9"/>
  <c r="EU58" i="9" s="1"/>
  <c r="EV81" i="23"/>
  <c r="EV80" i="23"/>
  <c r="EV82" i="23"/>
  <c r="EV84" i="23"/>
  <c r="FM51" i="24"/>
  <c r="DA86" i="2"/>
  <c r="DA87" i="2" s="1"/>
  <c r="DT86" i="24"/>
  <c r="DT87" i="24" s="1"/>
  <c r="DN83" i="1" l="1"/>
  <c r="DN84" i="1" s="1"/>
  <c r="DH83" i="1"/>
  <c r="DI83" i="1" s="1"/>
  <c r="DJ83" i="1" s="1"/>
  <c r="DK83" i="1" s="1"/>
  <c r="DL83" i="1" s="1"/>
  <c r="DM84" i="1" s="1"/>
  <c r="DG84" i="1"/>
  <c r="CX18" i="9"/>
  <c r="CX19" i="1"/>
  <c r="CN19" i="24"/>
  <c r="CN18" i="24"/>
  <c r="CU19" i="26"/>
  <c r="CU18" i="2"/>
  <c r="CU19" i="2"/>
  <c r="CW18" i="8"/>
  <c r="CU18" i="23"/>
  <c r="CX19" i="11"/>
  <c r="CT18" i="21"/>
  <c r="CU19" i="12"/>
  <c r="CY19" i="25"/>
  <c r="CX18" i="1"/>
  <c r="CW19" i="8"/>
  <c r="CQ18" i="22"/>
  <c r="CQ19" i="22"/>
  <c r="CU18" i="26"/>
  <c r="CX18" i="11"/>
  <c r="CX19" i="9"/>
  <c r="CT19" i="21"/>
  <c r="CU19" i="23"/>
  <c r="CY18" i="25"/>
  <c r="CL85" i="24"/>
  <c r="CW85" i="25"/>
  <c r="CS85" i="2"/>
  <c r="CS86" i="2" s="1"/>
  <c r="CS87" i="2" s="1"/>
  <c r="CX36" i="25"/>
  <c r="CX42" i="25" s="1"/>
  <c r="CY28" i="25"/>
  <c r="CY30" i="25" s="1"/>
  <c r="CZ13" i="25" s="1"/>
  <c r="CZ14" i="25" s="1"/>
  <c r="CZ17" i="25" s="1"/>
  <c r="CU28" i="23"/>
  <c r="CU30" i="23" s="1"/>
  <c r="CV13" i="23" s="1"/>
  <c r="CV14" i="23" s="1"/>
  <c r="CV17" i="23" s="1"/>
  <c r="CT36" i="23"/>
  <c r="CT42" i="23" s="1"/>
  <c r="CT36" i="12"/>
  <c r="CT42" i="12" s="1"/>
  <c r="CU28" i="12"/>
  <c r="CU30" i="12" s="1"/>
  <c r="CV13" i="12" s="1"/>
  <c r="CV14" i="12" s="1"/>
  <c r="CV17" i="12" s="1"/>
  <c r="CT36" i="2"/>
  <c r="CT42" i="2" s="1"/>
  <c r="CU28" i="2"/>
  <c r="CU30" i="2" s="1"/>
  <c r="CV13" i="2" s="1"/>
  <c r="CV14" i="2" s="1"/>
  <c r="CV17" i="2" s="1"/>
  <c r="CM36" i="24"/>
  <c r="CM42" i="24" s="1"/>
  <c r="CN28" i="24"/>
  <c r="CN30" i="24" s="1"/>
  <c r="CO13" i="24" s="1"/>
  <c r="CO14" i="24" s="1"/>
  <c r="CO17" i="24" s="1"/>
  <c r="CS85" i="23"/>
  <c r="CS86" i="23" s="1"/>
  <c r="CS87" i="23" s="1"/>
  <c r="CS85" i="12"/>
  <c r="CS86" i="12" s="1"/>
  <c r="CS87" i="12" s="1"/>
  <c r="CS36" i="21"/>
  <c r="CS42" i="21" s="1"/>
  <c r="CT28" i="21"/>
  <c r="CT30" i="21" s="1"/>
  <c r="CU13" i="21" s="1"/>
  <c r="CU14" i="21" s="1"/>
  <c r="CU17" i="21" s="1"/>
  <c r="CX28" i="11"/>
  <c r="CX30" i="11" s="1"/>
  <c r="CY13" i="11" s="1"/>
  <c r="CY14" i="11" s="1"/>
  <c r="CY17" i="11" s="1"/>
  <c r="CW36" i="11"/>
  <c r="CW42" i="11" s="1"/>
  <c r="CO85" i="22"/>
  <c r="CW28" i="8"/>
  <c r="CW30" i="8" s="1"/>
  <c r="CX13" i="8" s="1"/>
  <c r="CX14" i="8" s="1"/>
  <c r="CX17" i="8" s="1"/>
  <c r="CV36" i="8"/>
  <c r="CV42" i="8" s="1"/>
  <c r="CW36" i="1"/>
  <c r="CW42" i="1" s="1"/>
  <c r="CX28" i="1"/>
  <c r="CX30" i="1" s="1"/>
  <c r="CY13" i="1" s="1"/>
  <c r="CY14" i="1" s="1"/>
  <c r="CY17" i="1" s="1"/>
  <c r="CQ28" i="22"/>
  <c r="CQ30" i="22" s="1"/>
  <c r="CR13" i="22" s="1"/>
  <c r="CR14" i="22" s="1"/>
  <c r="CR17" i="22" s="1"/>
  <c r="CP36" i="22"/>
  <c r="CP42" i="22" s="1"/>
  <c r="CX28" i="9"/>
  <c r="CX30" i="9" s="1"/>
  <c r="CY13" i="9" s="1"/>
  <c r="CY14" i="9" s="1"/>
  <c r="CY17" i="9" s="1"/>
  <c r="CW36" i="9"/>
  <c r="CW42" i="9" s="1"/>
  <c r="CU28" i="26"/>
  <c r="CU30" i="26" s="1"/>
  <c r="CV13" i="26" s="1"/>
  <c r="CV14" i="26" s="1"/>
  <c r="CV17" i="26" s="1"/>
  <c r="CT36" i="26"/>
  <c r="CT42" i="26" s="1"/>
  <c r="CS85" i="26"/>
  <c r="CS86" i="26" s="1"/>
  <c r="CS87" i="26" s="1"/>
  <c r="DV4" i="22"/>
  <c r="DV4" i="26"/>
  <c r="DV4" i="12"/>
  <c r="DV4" i="25"/>
  <c r="DV4" i="11"/>
  <c r="DV4" i="24"/>
  <c r="DV4" i="9"/>
  <c r="DV4" i="23"/>
  <c r="DV4" i="8"/>
  <c r="DV4" i="21"/>
  <c r="DV4" i="2"/>
  <c r="DV4" i="1"/>
  <c r="DV4" i="16"/>
  <c r="FA51" i="12"/>
  <c r="EW80" i="23"/>
  <c r="EX80" i="23" s="1"/>
  <c r="EY80" i="23" s="1"/>
  <c r="EZ80" i="23" s="1"/>
  <c r="FA80" i="23" s="1"/>
  <c r="FB80" i="23" s="1"/>
  <c r="EW81" i="23"/>
  <c r="EX81" i="23" s="1"/>
  <c r="EY81" i="23" s="1"/>
  <c r="EZ81" i="23" s="1"/>
  <c r="FA81" i="23" s="1"/>
  <c r="FB81" i="23" s="1"/>
  <c r="EW82" i="23"/>
  <c r="EW84" i="23"/>
  <c r="FN51" i="24"/>
  <c r="EX57" i="23"/>
  <c r="EX58" i="23" s="1"/>
  <c r="EY51" i="23"/>
  <c r="EW29" i="2"/>
  <c r="EW57" i="2"/>
  <c r="EW58" i="2" s="1"/>
  <c r="EW31" i="2" s="1"/>
  <c r="EX51" i="2"/>
  <c r="FL51" i="8"/>
  <c r="EZ51" i="25"/>
  <c r="EY57" i="25"/>
  <c r="EY58" i="25" s="1"/>
  <c r="EV29" i="24"/>
  <c r="EW52" i="24"/>
  <c r="EV57" i="24"/>
  <c r="EV58" i="24" s="1"/>
  <c r="EV31" i="24" s="1"/>
  <c r="EZ52" i="8"/>
  <c r="EY57" i="8"/>
  <c r="EY58" i="8" s="1"/>
  <c r="EV80" i="2"/>
  <c r="EV81" i="2"/>
  <c r="EV82" i="2"/>
  <c r="EV84" i="2"/>
  <c r="FB51" i="21"/>
  <c r="FA57" i="21"/>
  <c r="FA58" i="21" s="1"/>
  <c r="EX29" i="1"/>
  <c r="EX57" i="1"/>
  <c r="EX58" i="1" s="1"/>
  <c r="EX31" i="1" s="1"/>
  <c r="EY51" i="1"/>
  <c r="FJ84" i="8"/>
  <c r="FJ82" i="8"/>
  <c r="EV29" i="26"/>
  <c r="EV57" i="26"/>
  <c r="EV58" i="26" s="1"/>
  <c r="EV31" i="26" s="1"/>
  <c r="EW51" i="26"/>
  <c r="EV29" i="9"/>
  <c r="EW51" i="9"/>
  <c r="EV57" i="9"/>
  <c r="EV58" i="9" s="1"/>
  <c r="EV31" i="9" s="1"/>
  <c r="EZ51" i="11"/>
  <c r="EY57" i="11"/>
  <c r="EY58" i="11" s="1"/>
  <c r="EZ51" i="22"/>
  <c r="EY57" i="22"/>
  <c r="EY58" i="22" s="1"/>
  <c r="EW80" i="1"/>
  <c r="EW81" i="1"/>
  <c r="EW82" i="1" s="1"/>
  <c r="EW84" i="1"/>
  <c r="EW52" i="12"/>
  <c r="EV57" i="12"/>
  <c r="EV58" i="12" s="1"/>
  <c r="EV31" i="12" s="1"/>
  <c r="CW86" i="26"/>
  <c r="CW87" i="26" s="1"/>
  <c r="DT86" i="22"/>
  <c r="DT87" i="22" s="1"/>
  <c r="CV19" i="23" l="1"/>
  <c r="CX19" i="8"/>
  <c r="CY18" i="1"/>
  <c r="CO19" i="24"/>
  <c r="CO18" i="24"/>
  <c r="CZ18" i="25"/>
  <c r="CZ19" i="25"/>
  <c r="CV19" i="12"/>
  <c r="CY19" i="1"/>
  <c r="CU18" i="21"/>
  <c r="CY18" i="9"/>
  <c r="CV30" i="12"/>
  <c r="CW13" i="12" s="1"/>
  <c r="CW14" i="12" s="1"/>
  <c r="CW17" i="12" s="1"/>
  <c r="CU19" i="21"/>
  <c r="CY19" i="11"/>
  <c r="CY19" i="9"/>
  <c r="CV18" i="12"/>
  <c r="CV18" i="23"/>
  <c r="CY18" i="11"/>
  <c r="CX18" i="8"/>
  <c r="CV18" i="26"/>
  <c r="CV19" i="2"/>
  <c r="CR19" i="22"/>
  <c r="CV18" i="2"/>
  <c r="CR18" i="22"/>
  <c r="CV19" i="26"/>
  <c r="CX85" i="25"/>
  <c r="CX86" i="25" s="1"/>
  <c r="CX87" i="25" s="1"/>
  <c r="CT85" i="23"/>
  <c r="CU85" i="23" s="1"/>
  <c r="CV85" i="23" s="1"/>
  <c r="CQ36" i="22"/>
  <c r="CQ42" i="22" s="1"/>
  <c r="CR28" i="22"/>
  <c r="CR30" i="22" s="1"/>
  <c r="CS13" i="22" s="1"/>
  <c r="CS14" i="22" s="1"/>
  <c r="CS17" i="22" s="1"/>
  <c r="CS84" i="21"/>
  <c r="CU36" i="23"/>
  <c r="CU42" i="23" s="1"/>
  <c r="CV28" i="23"/>
  <c r="CV30" i="23" s="1"/>
  <c r="CW13" i="23" s="1"/>
  <c r="CW14" i="23" s="1"/>
  <c r="CW17" i="23" s="1"/>
  <c r="CW19" i="23" s="1"/>
  <c r="CU28" i="21"/>
  <c r="CU30" i="21" s="1"/>
  <c r="CV13" i="21" s="1"/>
  <c r="CV14" i="21" s="1"/>
  <c r="CV17" i="21" s="1"/>
  <c r="CT36" i="21"/>
  <c r="CT42" i="21" s="1"/>
  <c r="CX36" i="1"/>
  <c r="CX42" i="1" s="1"/>
  <c r="CY28" i="1"/>
  <c r="CY30" i="1" s="1"/>
  <c r="CZ13" i="1" s="1"/>
  <c r="CZ14" i="1" s="1"/>
  <c r="CZ17" i="1" s="1"/>
  <c r="CT85" i="12"/>
  <c r="CU85" i="12" s="1"/>
  <c r="CV85" i="12" s="1"/>
  <c r="CZ28" i="25"/>
  <c r="CZ30" i="25" s="1"/>
  <c r="DA13" i="25" s="1"/>
  <c r="DA14" i="25" s="1"/>
  <c r="DA17" i="25" s="1"/>
  <c r="CY36" i="25"/>
  <c r="CY42" i="25" s="1"/>
  <c r="CT85" i="2"/>
  <c r="CU85" i="2" s="1"/>
  <c r="CV85" i="2" s="1"/>
  <c r="CW85" i="1"/>
  <c r="CN36" i="24"/>
  <c r="CN42" i="24" s="1"/>
  <c r="CO28" i="24"/>
  <c r="CO30" i="24" s="1"/>
  <c r="CP13" i="24" s="1"/>
  <c r="CP14" i="24" s="1"/>
  <c r="CP17" i="24" s="1"/>
  <c r="CT85" i="26"/>
  <c r="CU85" i="26" s="1"/>
  <c r="CV85" i="26" s="1"/>
  <c r="CW36" i="8"/>
  <c r="CW42" i="8" s="1"/>
  <c r="CX28" i="8"/>
  <c r="CX30" i="8" s="1"/>
  <c r="CY13" i="8" s="1"/>
  <c r="CY14" i="8" s="1"/>
  <c r="CY17" i="8" s="1"/>
  <c r="CU36" i="2"/>
  <c r="CU42" i="2" s="1"/>
  <c r="CV28" i="2"/>
  <c r="CV30" i="2" s="1"/>
  <c r="CW13" i="2" s="1"/>
  <c r="CW14" i="2" s="1"/>
  <c r="CW17" i="2" s="1"/>
  <c r="CU36" i="26"/>
  <c r="CU42" i="26" s="1"/>
  <c r="CV28" i="26"/>
  <c r="CV30" i="26" s="1"/>
  <c r="CW13" i="26" s="1"/>
  <c r="CW14" i="26" s="1"/>
  <c r="CW17" i="26" s="1"/>
  <c r="CP85" i="22"/>
  <c r="CO86" i="22"/>
  <c r="CO87" i="22" s="1"/>
  <c r="CU36" i="12"/>
  <c r="CU42" i="12" s="1"/>
  <c r="CV28" i="12"/>
  <c r="CY28" i="9"/>
  <c r="CY30" i="9" s="1"/>
  <c r="CZ13" i="9" s="1"/>
  <c r="CZ14" i="9" s="1"/>
  <c r="CZ17" i="9" s="1"/>
  <c r="CX36" i="9"/>
  <c r="CX42" i="9" s="1"/>
  <c r="CY28" i="11"/>
  <c r="CY30" i="11" s="1"/>
  <c r="CZ13" i="11" s="1"/>
  <c r="CZ14" i="11" s="1"/>
  <c r="CZ17" i="11" s="1"/>
  <c r="CX36" i="11"/>
  <c r="CX42" i="11" s="1"/>
  <c r="CL86" i="24"/>
  <c r="CL87" i="24" s="1"/>
  <c r="CM85" i="24"/>
  <c r="CN85" i="24" s="1"/>
  <c r="DW4" i="22"/>
  <c r="DW4" i="26"/>
  <c r="DW4" i="12"/>
  <c r="DW4" i="25"/>
  <c r="DW4" i="11"/>
  <c r="DW4" i="24"/>
  <c r="DW4" i="9"/>
  <c r="DW4" i="23"/>
  <c r="DW4" i="8"/>
  <c r="DW4" i="2"/>
  <c r="DW4" i="1"/>
  <c r="DW4" i="21"/>
  <c r="DW4" i="16"/>
  <c r="EX52" i="12"/>
  <c r="EW57" i="12"/>
  <c r="EW58" i="12" s="1"/>
  <c r="EW31" i="12" s="1"/>
  <c r="FA51" i="11"/>
  <c r="EZ57" i="11"/>
  <c r="EZ58" i="11" s="1"/>
  <c r="EV80" i="9"/>
  <c r="EV81" i="9"/>
  <c r="EV84" i="9"/>
  <c r="EV82" i="9"/>
  <c r="EV80" i="26"/>
  <c r="EV81" i="26"/>
  <c r="EV82" i="26"/>
  <c r="EV84" i="26"/>
  <c r="EX81" i="1"/>
  <c r="EY81" i="1" s="1"/>
  <c r="EZ81" i="1" s="1"/>
  <c r="FA81" i="1" s="1"/>
  <c r="FB81" i="1" s="1"/>
  <c r="EX80" i="1"/>
  <c r="EY80" i="1" s="1"/>
  <c r="EZ80" i="1" s="1"/>
  <c r="FA80" i="1" s="1"/>
  <c r="FB80" i="1" s="1"/>
  <c r="EX82" i="1"/>
  <c r="EX84" i="1"/>
  <c r="EX29" i="2"/>
  <c r="EX57" i="2"/>
  <c r="EX58" i="2" s="1"/>
  <c r="EX31" i="2" s="1"/>
  <c r="EY51" i="2"/>
  <c r="EW29" i="24"/>
  <c r="EX52" i="24"/>
  <c r="EW57" i="24"/>
  <c r="EW58" i="24" s="1"/>
  <c r="EW31" i="24" s="1"/>
  <c r="FB51" i="12"/>
  <c r="EW29" i="26"/>
  <c r="EX51" i="26"/>
  <c r="EW57" i="26"/>
  <c r="EW58" i="26" s="1"/>
  <c r="EW31" i="26" s="1"/>
  <c r="EZ51" i="1"/>
  <c r="EY57" i="1"/>
  <c r="EY58" i="1" s="1"/>
  <c r="FC51" i="21"/>
  <c r="FB57" i="21"/>
  <c r="FB58" i="21" s="1"/>
  <c r="EV81" i="24"/>
  <c r="EV80" i="24"/>
  <c r="EV82" i="24"/>
  <c r="EV84" i="24"/>
  <c r="EW80" i="2"/>
  <c r="EW81" i="2"/>
  <c r="EW82" i="2"/>
  <c r="EW84" i="2"/>
  <c r="FO51" i="24"/>
  <c r="FA52" i="8"/>
  <c r="EZ57" i="8"/>
  <c r="EZ58" i="8" s="1"/>
  <c r="EZ57" i="25"/>
  <c r="EZ58" i="25" s="1"/>
  <c r="FA51" i="25"/>
  <c r="EZ57" i="22"/>
  <c r="EZ58" i="22" s="1"/>
  <c r="FA51" i="22"/>
  <c r="EW29" i="9"/>
  <c r="EX51" i="9"/>
  <c r="EW57" i="9"/>
  <c r="EW58" i="9" s="1"/>
  <c r="EW31" i="9" s="1"/>
  <c r="FM51" i="8"/>
  <c r="EZ51" i="23"/>
  <c r="EY57" i="23"/>
  <c r="EY58" i="23" s="1"/>
  <c r="DF86" i="23"/>
  <c r="DF87" i="23" s="1"/>
  <c r="DV86" i="24"/>
  <c r="DV87" i="24" s="1"/>
  <c r="DT86" i="9"/>
  <c r="DT87" i="9" s="1"/>
  <c r="CW18" i="12" l="1"/>
  <c r="CW19" i="26"/>
  <c r="CP19" i="24"/>
  <c r="CZ19" i="11"/>
  <c r="CZ18" i="1"/>
  <c r="CV19" i="21"/>
  <c r="CY19" i="8"/>
  <c r="CW18" i="2"/>
  <c r="CZ18" i="9"/>
  <c r="CP18" i="24"/>
  <c r="CS19" i="22"/>
  <c r="CV18" i="21"/>
  <c r="CW19" i="2"/>
  <c r="CZ19" i="1"/>
  <c r="CS18" i="22"/>
  <c r="CW18" i="26"/>
  <c r="CW19" i="12"/>
  <c r="CY18" i="8"/>
  <c r="CZ19" i="9"/>
  <c r="CZ18" i="11"/>
  <c r="DA19" i="25"/>
  <c r="CW18" i="23"/>
  <c r="DA18" i="25"/>
  <c r="CQ85" i="22"/>
  <c r="CX85" i="11"/>
  <c r="CY85" i="25"/>
  <c r="CW85" i="8"/>
  <c r="CV36" i="2"/>
  <c r="CV42" i="2" s="1"/>
  <c r="CW28" i="2"/>
  <c r="CW30" i="2" s="1"/>
  <c r="CX13" i="2" s="1"/>
  <c r="CX14" i="2" s="1"/>
  <c r="CX17" i="2" s="1"/>
  <c r="CX85" i="9"/>
  <c r="CS85" i="21"/>
  <c r="CS86" i="21" s="1"/>
  <c r="CT84" i="21"/>
  <c r="CU84" i="21" s="1"/>
  <c r="CV84" i="21" s="1"/>
  <c r="CW84" i="21" s="1"/>
  <c r="CR36" i="22"/>
  <c r="CR42" i="22" s="1"/>
  <c r="CS28" i="22"/>
  <c r="CS30" i="22" s="1"/>
  <c r="CT13" i="22" s="1"/>
  <c r="CT14" i="22" s="1"/>
  <c r="CT17" i="22" s="1"/>
  <c r="CX36" i="8"/>
  <c r="CX42" i="8" s="1"/>
  <c r="CY28" i="8"/>
  <c r="CY30" i="8" s="1"/>
  <c r="CZ13" i="8" s="1"/>
  <c r="CZ14" i="8" s="1"/>
  <c r="CZ17" i="8" s="1"/>
  <c r="CZ36" i="25"/>
  <c r="CZ42" i="25" s="1"/>
  <c r="DA28" i="25"/>
  <c r="CY36" i="11"/>
  <c r="CY42" i="11" s="1"/>
  <c r="CZ28" i="11"/>
  <c r="CZ30" i="11" s="1"/>
  <c r="DA13" i="11" s="1"/>
  <c r="DA14" i="11" s="1"/>
  <c r="DA17" i="11" s="1"/>
  <c r="CZ28" i="9"/>
  <c r="CZ30" i="9" s="1"/>
  <c r="DA13" i="9" s="1"/>
  <c r="DA14" i="9" s="1"/>
  <c r="DA17" i="9" s="1"/>
  <c r="CY36" i="9"/>
  <c r="CY42" i="9" s="1"/>
  <c r="CY36" i="1"/>
  <c r="CY42" i="1" s="1"/>
  <c r="CZ28" i="1"/>
  <c r="CZ30" i="1" s="1"/>
  <c r="DA13" i="1" s="1"/>
  <c r="DA14" i="1" s="1"/>
  <c r="DA17" i="1" s="1"/>
  <c r="CW28" i="12"/>
  <c r="CW30" i="12" s="1"/>
  <c r="CX13" i="12" s="1"/>
  <c r="CX14" i="12" s="1"/>
  <c r="CX17" i="12" s="1"/>
  <c r="CX18" i="12" s="1"/>
  <c r="CV36" i="12"/>
  <c r="CV42" i="12" s="1"/>
  <c r="CO36" i="24"/>
  <c r="CO42" i="24" s="1"/>
  <c r="CP28" i="24"/>
  <c r="CP30" i="24" s="1"/>
  <c r="CQ13" i="24" s="1"/>
  <c r="CQ14" i="24" s="1"/>
  <c r="CQ17" i="24" s="1"/>
  <c r="CX85" i="1"/>
  <c r="CX86" i="1" s="1"/>
  <c r="CX87" i="1" s="1"/>
  <c r="CV28" i="21"/>
  <c r="CV30" i="21" s="1"/>
  <c r="CW13" i="21" s="1"/>
  <c r="CW14" i="21" s="1"/>
  <c r="CW17" i="21" s="1"/>
  <c r="CU36" i="21"/>
  <c r="CU42" i="21" s="1"/>
  <c r="CV36" i="23"/>
  <c r="CV42" i="23" s="1"/>
  <c r="CW28" i="23"/>
  <c r="CW30" i="23" s="1"/>
  <c r="CX13" i="23" s="1"/>
  <c r="CX14" i="23" s="1"/>
  <c r="CX17" i="23" s="1"/>
  <c r="CX19" i="23" s="1"/>
  <c r="CV36" i="26"/>
  <c r="CV42" i="26" s="1"/>
  <c r="CW28" i="26"/>
  <c r="CW30" i="26" s="1"/>
  <c r="CX13" i="26" s="1"/>
  <c r="CX14" i="26" s="1"/>
  <c r="CX17" i="26" s="1"/>
  <c r="CX19" i="26" s="1"/>
  <c r="DX4" i="22"/>
  <c r="DX4" i="26"/>
  <c r="DX4" i="12"/>
  <c r="DX4" i="25"/>
  <c r="DX4" i="11"/>
  <c r="DX4" i="24"/>
  <c r="DX4" i="9"/>
  <c r="DX4" i="23"/>
  <c r="DX4" i="8"/>
  <c r="DX4" i="2"/>
  <c r="DX4" i="21"/>
  <c r="DX4" i="1"/>
  <c r="DX4" i="16"/>
  <c r="FP51" i="24"/>
  <c r="FC29" i="21"/>
  <c r="FD51" i="21"/>
  <c r="FC57" i="21"/>
  <c r="FC58" i="21" s="1"/>
  <c r="FC31" i="21" s="1"/>
  <c r="EX57" i="26"/>
  <c r="EX58" i="26" s="1"/>
  <c r="EY51" i="26"/>
  <c r="FB51" i="11"/>
  <c r="FA57" i="11"/>
  <c r="FA58" i="11" s="1"/>
  <c r="FA51" i="23"/>
  <c r="EZ57" i="23"/>
  <c r="EZ58" i="23" s="1"/>
  <c r="EX29" i="9"/>
  <c r="EY51" i="9"/>
  <c r="EX57" i="9"/>
  <c r="EX58" i="9" s="1"/>
  <c r="EX31" i="9" s="1"/>
  <c r="FA57" i="25"/>
  <c r="FA58" i="25" s="1"/>
  <c r="FB51" i="25"/>
  <c r="EY57" i="2"/>
  <c r="EY58" i="2" s="1"/>
  <c r="EZ51" i="2"/>
  <c r="FN51" i="8"/>
  <c r="FB51" i="22"/>
  <c r="FA57" i="22"/>
  <c r="FA58" i="22" s="1"/>
  <c r="EW80" i="26"/>
  <c r="EX80" i="26" s="1"/>
  <c r="EY80" i="26" s="1"/>
  <c r="EZ80" i="26" s="1"/>
  <c r="FA80" i="26" s="1"/>
  <c r="FB80" i="26" s="1"/>
  <c r="EW81" i="26"/>
  <c r="EX81" i="26" s="1"/>
  <c r="EY81" i="26" s="1"/>
  <c r="EZ81" i="26" s="1"/>
  <c r="FA81" i="26" s="1"/>
  <c r="FB81" i="26" s="1"/>
  <c r="EW84" i="26"/>
  <c r="EW82" i="26"/>
  <c r="EY52" i="24"/>
  <c r="EX57" i="24"/>
  <c r="EX58" i="24" s="1"/>
  <c r="EX80" i="2"/>
  <c r="EY80" i="2" s="1"/>
  <c r="EZ80" i="2" s="1"/>
  <c r="FA80" i="2" s="1"/>
  <c r="FB80" i="2" s="1"/>
  <c r="EX81" i="2"/>
  <c r="EY81" i="2" s="1"/>
  <c r="EZ81" i="2" s="1"/>
  <c r="FA81" i="2" s="1"/>
  <c r="FB81" i="2" s="1"/>
  <c r="EX84" i="2"/>
  <c r="EX82" i="2"/>
  <c r="EW80" i="9"/>
  <c r="EW81" i="9"/>
  <c r="EW82" i="9"/>
  <c r="EW84" i="9"/>
  <c r="FB52" i="8"/>
  <c r="FA57" i="8"/>
  <c r="FA58" i="8" s="1"/>
  <c r="FA51" i="1"/>
  <c r="EZ57" i="1"/>
  <c r="EZ58" i="1" s="1"/>
  <c r="FC51" i="12"/>
  <c r="EW80" i="24"/>
  <c r="EX80" i="24" s="1"/>
  <c r="EY80" i="24" s="1"/>
  <c r="EZ80" i="24" s="1"/>
  <c r="FA80" i="24" s="1"/>
  <c r="FB80" i="24" s="1"/>
  <c r="EW81" i="24"/>
  <c r="EX81" i="24" s="1"/>
  <c r="EY81" i="24" s="1"/>
  <c r="EZ81" i="24" s="1"/>
  <c r="FA81" i="24" s="1"/>
  <c r="FB81" i="24" s="1"/>
  <c r="EW84" i="24"/>
  <c r="EW82" i="24"/>
  <c r="EY52" i="12"/>
  <c r="EX57" i="12"/>
  <c r="EX58" i="12" s="1"/>
  <c r="DV86" i="22"/>
  <c r="DV87" i="22" s="1"/>
  <c r="DA19" i="9" l="1"/>
  <c r="CZ18" i="8"/>
  <c r="CZ19" i="8"/>
  <c r="CX19" i="12"/>
  <c r="CW19" i="21"/>
  <c r="CX18" i="2"/>
  <c r="CX18" i="26"/>
  <c r="DA18" i="1"/>
  <c r="CT18" i="22"/>
  <c r="DA19" i="11"/>
  <c r="DA19" i="1"/>
  <c r="CQ19" i="24"/>
  <c r="CX19" i="2"/>
  <c r="CX18" i="23"/>
  <c r="CW18" i="21"/>
  <c r="CT19" i="22"/>
  <c r="DA18" i="11"/>
  <c r="CQ18" i="24"/>
  <c r="DA18" i="9"/>
  <c r="CZ85" i="25"/>
  <c r="CZ86" i="25" s="1"/>
  <c r="CZ87" i="25" s="1"/>
  <c r="CX85" i="8"/>
  <c r="CX86" i="8" s="1"/>
  <c r="CX87" i="8" s="1"/>
  <c r="CP36" i="24"/>
  <c r="CP42" i="24" s="1"/>
  <c r="CQ28" i="24"/>
  <c r="CQ30" i="24" s="1"/>
  <c r="CR13" i="24" s="1"/>
  <c r="CR14" i="24" s="1"/>
  <c r="CR17" i="24" s="1"/>
  <c r="DA36" i="25"/>
  <c r="DA42" i="25" s="1"/>
  <c r="DA30" i="25"/>
  <c r="DB13" i="25" s="1"/>
  <c r="DB14" i="25" s="1"/>
  <c r="DB17" i="25" s="1"/>
  <c r="DB28" i="25" s="1"/>
  <c r="CX28" i="2"/>
  <c r="CX30" i="2" s="1"/>
  <c r="CY13" i="2" s="1"/>
  <c r="CY14" i="2" s="1"/>
  <c r="CY17" i="2" s="1"/>
  <c r="CW36" i="2"/>
  <c r="CW42" i="2" s="1"/>
  <c r="CO85" i="24"/>
  <c r="CY36" i="8"/>
  <c r="CY42" i="8" s="1"/>
  <c r="CZ28" i="8"/>
  <c r="CZ30" i="8" s="1"/>
  <c r="DA13" i="8" s="1"/>
  <c r="DA14" i="8" s="1"/>
  <c r="DA17" i="8" s="1"/>
  <c r="CX28" i="12"/>
  <c r="CX30" i="12" s="1"/>
  <c r="CY13" i="12" s="1"/>
  <c r="CY14" i="12" s="1"/>
  <c r="CY17" i="12" s="1"/>
  <c r="CY18" i="12" s="1"/>
  <c r="CW36" i="12"/>
  <c r="CW42" i="12" s="1"/>
  <c r="DA28" i="1"/>
  <c r="CZ36" i="1"/>
  <c r="CZ42" i="1" s="1"/>
  <c r="CT28" i="22"/>
  <c r="CT30" i="22" s="1"/>
  <c r="CU13" i="22" s="1"/>
  <c r="CU14" i="22" s="1"/>
  <c r="CU17" i="22" s="1"/>
  <c r="CS36" i="22"/>
  <c r="CS42" i="22" s="1"/>
  <c r="CW36" i="26"/>
  <c r="CW42" i="26" s="1"/>
  <c r="CX28" i="26"/>
  <c r="CX30" i="26" s="1"/>
  <c r="CY13" i="26" s="1"/>
  <c r="CY14" i="26" s="1"/>
  <c r="CY17" i="26" s="1"/>
  <c r="CY19" i="26" s="1"/>
  <c r="CW36" i="23"/>
  <c r="CW42" i="23" s="1"/>
  <c r="CX28" i="23"/>
  <c r="CX30" i="23" s="1"/>
  <c r="CY13" i="23" s="1"/>
  <c r="CY14" i="23" s="1"/>
  <c r="CY17" i="23" s="1"/>
  <c r="CY19" i="23" s="1"/>
  <c r="CX86" i="11"/>
  <c r="CX87" i="11" s="1"/>
  <c r="CY85" i="11"/>
  <c r="CZ36" i="9"/>
  <c r="CZ42" i="9" s="1"/>
  <c r="DA28" i="9"/>
  <c r="CV36" i="21"/>
  <c r="CV42" i="21" s="1"/>
  <c r="CW28" i="21"/>
  <c r="CW30" i="21" s="1"/>
  <c r="CX13" i="21" s="1"/>
  <c r="CX14" i="21" s="1"/>
  <c r="CX17" i="21" s="1"/>
  <c r="CQ86" i="22"/>
  <c r="CQ87" i="22" s="1"/>
  <c r="CR85" i="22"/>
  <c r="CY85" i="1"/>
  <c r="DA28" i="11"/>
  <c r="CZ36" i="11"/>
  <c r="CZ42" i="11" s="1"/>
  <c r="CX86" i="9"/>
  <c r="CX87" i="9" s="1"/>
  <c r="CY85" i="9"/>
  <c r="DY4" i="22"/>
  <c r="DY4" i="26"/>
  <c r="DY4" i="12"/>
  <c r="DY4" i="25"/>
  <c r="DY4" i="11"/>
  <c r="DY4" i="24"/>
  <c r="DY4" i="9"/>
  <c r="DY4" i="23"/>
  <c r="DY4" i="8"/>
  <c r="DY4" i="2"/>
  <c r="DY4" i="1"/>
  <c r="DY4" i="21"/>
  <c r="DY4" i="16"/>
  <c r="FB57" i="22"/>
  <c r="FB58" i="22" s="1"/>
  <c r="FC51" i="22"/>
  <c r="FC51" i="11"/>
  <c r="FB57" i="11"/>
  <c r="FB58" i="11" s="1"/>
  <c r="FE51" i="21"/>
  <c r="FD57" i="21"/>
  <c r="FD58" i="21" s="1"/>
  <c r="FC52" i="8"/>
  <c r="FB57" i="8"/>
  <c r="FB58" i="8" s="1"/>
  <c r="FB51" i="23"/>
  <c r="FA57" i="23"/>
  <c r="FA58" i="23" s="1"/>
  <c r="FC79" i="21"/>
  <c r="FD79" i="21" s="1"/>
  <c r="FE79" i="21" s="1"/>
  <c r="FF79" i="21" s="1"/>
  <c r="FG79" i="21" s="1"/>
  <c r="FC80" i="21"/>
  <c r="FD80" i="21" s="1"/>
  <c r="FE80" i="21" s="1"/>
  <c r="FF80" i="21" s="1"/>
  <c r="FG80" i="21" s="1"/>
  <c r="FC83" i="21"/>
  <c r="FC81" i="21"/>
  <c r="EZ52" i="12"/>
  <c r="EY57" i="12"/>
  <c r="EY58" i="12" s="1"/>
  <c r="FO51" i="8"/>
  <c r="EZ51" i="9"/>
  <c r="EY57" i="9"/>
  <c r="EY58" i="9" s="1"/>
  <c r="FC29" i="12"/>
  <c r="FD51" i="12"/>
  <c r="EZ52" i="24"/>
  <c r="EY57" i="24"/>
  <c r="EY58" i="24" s="1"/>
  <c r="FA51" i="2"/>
  <c r="EZ57" i="2"/>
  <c r="EZ58" i="2" s="1"/>
  <c r="EZ51" i="26"/>
  <c r="EY57" i="26"/>
  <c r="EY58" i="26" s="1"/>
  <c r="FA57" i="1"/>
  <c r="FA58" i="1" s="1"/>
  <c r="FB51" i="1"/>
  <c r="FC51" i="25"/>
  <c r="FB57" i="25"/>
  <c r="FB58" i="25" s="1"/>
  <c r="EX80" i="9"/>
  <c r="EY80" i="9" s="1"/>
  <c r="EZ80" i="9" s="1"/>
  <c r="FA80" i="9" s="1"/>
  <c r="FB80" i="9" s="1"/>
  <c r="EX81" i="9"/>
  <c r="EY81" i="9" s="1"/>
  <c r="EZ81" i="9" s="1"/>
  <c r="FA81" i="9" s="1"/>
  <c r="FB81" i="9" s="1"/>
  <c r="EX82" i="9"/>
  <c r="EX84" i="9"/>
  <c r="FQ51" i="24"/>
  <c r="DF86" i="8"/>
  <c r="DF87" i="8" s="1"/>
  <c r="DH86" i="23"/>
  <c r="DH87" i="23" s="1"/>
  <c r="DV86" i="9"/>
  <c r="DV87" i="9" s="1"/>
  <c r="CX18" i="21" l="1"/>
  <c r="CU19" i="22"/>
  <c r="CY18" i="26"/>
  <c r="CY18" i="2"/>
  <c r="CX19" i="21"/>
  <c r="CY18" i="23"/>
  <c r="CY19" i="12"/>
  <c r="CY19" i="2"/>
  <c r="DA19" i="8"/>
  <c r="CR19" i="24"/>
  <c r="DA18" i="8"/>
  <c r="CU18" i="22"/>
  <c r="CR18" i="24"/>
  <c r="CW85" i="26"/>
  <c r="DB36" i="25"/>
  <c r="DB42" i="25" s="1"/>
  <c r="DB30" i="25"/>
  <c r="DC13" i="25" s="1"/>
  <c r="DC14" i="25" s="1"/>
  <c r="DC17" i="25" s="1"/>
  <c r="DC28" i="25" s="1"/>
  <c r="CW85" i="23"/>
  <c r="CZ85" i="9"/>
  <c r="CW85" i="12"/>
  <c r="CW85" i="2"/>
  <c r="CZ85" i="11"/>
  <c r="CY28" i="12"/>
  <c r="CY30" i="12" s="1"/>
  <c r="CZ13" i="12" s="1"/>
  <c r="CZ14" i="12" s="1"/>
  <c r="CZ17" i="12" s="1"/>
  <c r="CX36" i="12"/>
  <c r="CX42" i="12" s="1"/>
  <c r="CY85" i="8"/>
  <c r="CZ36" i="8"/>
  <c r="CZ42" i="8" s="1"/>
  <c r="DA28" i="8"/>
  <c r="CX36" i="23"/>
  <c r="CX42" i="23" s="1"/>
  <c r="CY28" i="23"/>
  <c r="CY30" i="23" s="1"/>
  <c r="CZ13" i="23" s="1"/>
  <c r="CZ14" i="23" s="1"/>
  <c r="CZ17" i="23" s="1"/>
  <c r="CZ19" i="23" s="1"/>
  <c r="DA30" i="11"/>
  <c r="DB13" i="11" s="1"/>
  <c r="DB14" i="11" s="1"/>
  <c r="DB17" i="11" s="1"/>
  <c r="DB28" i="11" s="1"/>
  <c r="DA36" i="11"/>
  <c r="DA42" i="11" s="1"/>
  <c r="CS85" i="22"/>
  <c r="CX36" i="26"/>
  <c r="CX42" i="26" s="1"/>
  <c r="CY28" i="26"/>
  <c r="CP85" i="24"/>
  <c r="CO86" i="24"/>
  <c r="CO87" i="24" s="1"/>
  <c r="DA85" i="25"/>
  <c r="DB85" i="25" s="1"/>
  <c r="CX36" i="2"/>
  <c r="CX42" i="2" s="1"/>
  <c r="CY28" i="2"/>
  <c r="CY30" i="2" s="1"/>
  <c r="CZ13" i="2" s="1"/>
  <c r="CZ14" i="2" s="1"/>
  <c r="CZ17" i="2" s="1"/>
  <c r="CT36" i="22"/>
  <c r="CT42" i="22" s="1"/>
  <c r="CU28" i="22"/>
  <c r="CU30" i="22" s="1"/>
  <c r="CV13" i="22" s="1"/>
  <c r="CV14" i="22" s="1"/>
  <c r="CV17" i="22" s="1"/>
  <c r="CZ85" i="1"/>
  <c r="CZ86" i="1" s="1"/>
  <c r="CZ87" i="1" s="1"/>
  <c r="CW36" i="21"/>
  <c r="CW42" i="21" s="1"/>
  <c r="CX28" i="21"/>
  <c r="CX30" i="21" s="1"/>
  <c r="CY13" i="21" s="1"/>
  <c r="CY14" i="21" s="1"/>
  <c r="CY17" i="21" s="1"/>
  <c r="DB19" i="25"/>
  <c r="DB18" i="25"/>
  <c r="DA30" i="9"/>
  <c r="DB13" i="9" s="1"/>
  <c r="DB14" i="9" s="1"/>
  <c r="DB17" i="9" s="1"/>
  <c r="DB28" i="9" s="1"/>
  <c r="DA36" i="9"/>
  <c r="DA42" i="9" s="1"/>
  <c r="DA30" i="1"/>
  <c r="DB13" i="1" s="1"/>
  <c r="DB14" i="1" s="1"/>
  <c r="DB17" i="1" s="1"/>
  <c r="DB28" i="1" s="1"/>
  <c r="DA36" i="1"/>
  <c r="DA42" i="1" s="1"/>
  <c r="CQ36" i="24"/>
  <c r="CQ42" i="24" s="1"/>
  <c r="CQ85" i="24" s="1"/>
  <c r="CR28" i="24"/>
  <c r="CR30" i="24" s="1"/>
  <c r="CS13" i="24" s="1"/>
  <c r="CS14" i="24" s="1"/>
  <c r="CS17" i="24" s="1"/>
  <c r="DZ4" i="22"/>
  <c r="DZ4" i="26"/>
  <c r="DZ4" i="12"/>
  <c r="DZ4" i="25"/>
  <c r="DZ4" i="11"/>
  <c r="DZ4" i="24"/>
  <c r="DZ4" i="9"/>
  <c r="DZ4" i="23"/>
  <c r="DZ4" i="8"/>
  <c r="DZ4" i="21"/>
  <c r="DZ4" i="2"/>
  <c r="DZ4" i="1"/>
  <c r="DZ4" i="16"/>
  <c r="FC81" i="12"/>
  <c r="FD81" i="12" s="1"/>
  <c r="FE81" i="12" s="1"/>
  <c r="FF81" i="12" s="1"/>
  <c r="FG81" i="12" s="1"/>
  <c r="FC80" i="12"/>
  <c r="FD80" i="12" s="1"/>
  <c r="FE80" i="12" s="1"/>
  <c r="FF80" i="12" s="1"/>
  <c r="FG80" i="12" s="1"/>
  <c r="FC84" i="12"/>
  <c r="FC82" i="12"/>
  <c r="FP51" i="8"/>
  <c r="FC29" i="25"/>
  <c r="FD51" i="25"/>
  <c r="FC57" i="25"/>
  <c r="FC58" i="25" s="1"/>
  <c r="FC31" i="25" s="1"/>
  <c r="FR51" i="24"/>
  <c r="FB57" i="1"/>
  <c r="FB58" i="1" s="1"/>
  <c r="FC51" i="1"/>
  <c r="FC29" i="22"/>
  <c r="FD51" i="22"/>
  <c r="FC57" i="22"/>
  <c r="FC58" i="22" s="1"/>
  <c r="FC31" i="22" s="1"/>
  <c r="EZ57" i="26"/>
  <c r="EZ58" i="26" s="1"/>
  <c r="FA51" i="26"/>
  <c r="FA52" i="24"/>
  <c r="EZ57" i="24"/>
  <c r="EZ58" i="24" s="1"/>
  <c r="FD52" i="8"/>
  <c r="FC57" i="8"/>
  <c r="FC58" i="8" s="1"/>
  <c r="FC31" i="8" s="1"/>
  <c r="FC29" i="11"/>
  <c r="FC57" i="11"/>
  <c r="FC58" i="11" s="1"/>
  <c r="FC31" i="11" s="1"/>
  <c r="FD51" i="11"/>
  <c r="FA57" i="2"/>
  <c r="FA58" i="2" s="1"/>
  <c r="FB51" i="2"/>
  <c r="FE51" i="12"/>
  <c r="FA51" i="9"/>
  <c r="EZ57" i="9"/>
  <c r="EZ58" i="9" s="1"/>
  <c r="FA52" i="12"/>
  <c r="EZ57" i="12"/>
  <c r="EZ58" i="12" s="1"/>
  <c r="FC51" i="23"/>
  <c r="FB57" i="23"/>
  <c r="FB58" i="23" s="1"/>
  <c r="FE57" i="21"/>
  <c r="FE58" i="21" s="1"/>
  <c r="FF51" i="21"/>
  <c r="DK86" i="12"/>
  <c r="DK87" i="12" s="1"/>
  <c r="CY86" i="26"/>
  <c r="CY87" i="26" s="1"/>
  <c r="DT85" i="21"/>
  <c r="DT86" i="21" s="1"/>
  <c r="CZ19" i="12" l="1"/>
  <c r="CY18" i="21"/>
  <c r="CZ18" i="23"/>
  <c r="CY19" i="21"/>
  <c r="CZ18" i="2"/>
  <c r="CS18" i="24"/>
  <c r="CV18" i="22"/>
  <c r="CV19" i="22"/>
  <c r="CS19" i="24"/>
  <c r="CY36" i="26"/>
  <c r="CY42" i="26" s="1"/>
  <c r="CY30" i="26"/>
  <c r="CZ13" i="26" s="1"/>
  <c r="CZ14" i="26" s="1"/>
  <c r="CZ17" i="26" s="1"/>
  <c r="CZ28" i="26" s="1"/>
  <c r="CZ18" i="12"/>
  <c r="CZ19" i="2"/>
  <c r="DC18" i="25"/>
  <c r="DA85" i="1"/>
  <c r="DB85" i="1" s="1"/>
  <c r="DB30" i="11"/>
  <c r="DC13" i="11" s="1"/>
  <c r="DC14" i="11" s="1"/>
  <c r="DC17" i="11" s="1"/>
  <c r="DC28" i="11" s="1"/>
  <c r="DB36" i="11"/>
  <c r="DB42" i="11" s="1"/>
  <c r="CX85" i="26"/>
  <c r="CX86" i="26" s="1"/>
  <c r="CX87" i="26" s="1"/>
  <c r="CX85" i="23"/>
  <c r="CX86" i="23" s="1"/>
  <c r="CX87" i="23" s="1"/>
  <c r="DC36" i="25"/>
  <c r="DC42" i="25" s="1"/>
  <c r="DC30" i="25"/>
  <c r="DD13" i="25" s="1"/>
  <c r="DD14" i="25" s="1"/>
  <c r="DD17" i="25" s="1"/>
  <c r="DD28" i="25" s="1"/>
  <c r="CQ86" i="24"/>
  <c r="CQ87" i="24" s="1"/>
  <c r="CR85" i="24"/>
  <c r="CX85" i="2"/>
  <c r="CX86" i="2" s="1"/>
  <c r="CX87" i="2" s="1"/>
  <c r="CZ85" i="8"/>
  <c r="CZ86" i="8" s="1"/>
  <c r="CZ87" i="8" s="1"/>
  <c r="DB19" i="9"/>
  <c r="DB18" i="9"/>
  <c r="CX85" i="12"/>
  <c r="CX86" i="12" s="1"/>
  <c r="CX87" i="12" s="1"/>
  <c r="DA30" i="8"/>
  <c r="DB13" i="8" s="1"/>
  <c r="DB14" i="8" s="1"/>
  <c r="DB17" i="8" s="1"/>
  <c r="DB28" i="8" s="1"/>
  <c r="DA36" i="8"/>
  <c r="DA42" i="8" s="1"/>
  <c r="CZ86" i="9"/>
  <c r="CZ87" i="9" s="1"/>
  <c r="DA85" i="9"/>
  <c r="DB85" i="9" s="1"/>
  <c r="CZ28" i="23"/>
  <c r="CZ30" i="23" s="1"/>
  <c r="DA13" i="23" s="1"/>
  <c r="DA14" i="23" s="1"/>
  <c r="DA17" i="23" s="1"/>
  <c r="DA19" i="23" s="1"/>
  <c r="CY36" i="23"/>
  <c r="CY42" i="23" s="1"/>
  <c r="CX36" i="21"/>
  <c r="CX42" i="21" s="1"/>
  <c r="CY28" i="21"/>
  <c r="CY30" i="21" s="1"/>
  <c r="CZ13" i="21" s="1"/>
  <c r="CZ14" i="21" s="1"/>
  <c r="CZ17" i="21" s="1"/>
  <c r="CR36" i="24"/>
  <c r="CR42" i="24" s="1"/>
  <c r="CS28" i="24"/>
  <c r="CS30" i="24" s="1"/>
  <c r="CT13" i="24" s="1"/>
  <c r="CT14" i="24" s="1"/>
  <c r="CT17" i="24" s="1"/>
  <c r="CZ28" i="12"/>
  <c r="CZ30" i="12" s="1"/>
  <c r="DA13" i="12" s="1"/>
  <c r="DA14" i="12" s="1"/>
  <c r="DA17" i="12" s="1"/>
  <c r="DA19" i="12" s="1"/>
  <c r="CY36" i="12"/>
  <c r="CY42" i="12" s="1"/>
  <c r="DC19" i="25"/>
  <c r="DB30" i="1"/>
  <c r="DC13" i="1" s="1"/>
  <c r="DC14" i="1" s="1"/>
  <c r="DC17" i="1" s="1"/>
  <c r="DC28" i="1" s="1"/>
  <c r="DB36" i="1"/>
  <c r="DB42" i="1" s="1"/>
  <c r="CS86" i="22"/>
  <c r="CS87" i="22" s="1"/>
  <c r="CT85" i="22"/>
  <c r="CU85" i="22" s="1"/>
  <c r="CV85" i="22" s="1"/>
  <c r="CW85" i="22" s="1"/>
  <c r="CU36" i="22"/>
  <c r="CU42" i="22" s="1"/>
  <c r="CV28" i="22"/>
  <c r="CV30" i="22" s="1"/>
  <c r="CW13" i="22" s="1"/>
  <c r="CW14" i="22" s="1"/>
  <c r="CW17" i="22" s="1"/>
  <c r="CZ86" i="11"/>
  <c r="CZ87" i="11" s="1"/>
  <c r="DA85" i="11"/>
  <c r="DB85" i="11" s="1"/>
  <c r="DB18" i="1"/>
  <c r="DB19" i="1"/>
  <c r="DB30" i="9"/>
  <c r="DC13" i="9" s="1"/>
  <c r="DC14" i="9" s="1"/>
  <c r="DC17" i="9" s="1"/>
  <c r="DC28" i="9" s="1"/>
  <c r="DB36" i="9"/>
  <c r="DB42" i="9" s="1"/>
  <c r="CY36" i="2"/>
  <c r="CY42" i="2" s="1"/>
  <c r="CZ28" i="2"/>
  <c r="CZ30" i="2" s="1"/>
  <c r="DA13" i="2" s="1"/>
  <c r="DB19" i="11"/>
  <c r="DB18" i="11"/>
  <c r="EA4" i="22"/>
  <c r="EA4" i="26"/>
  <c r="EA4" i="12"/>
  <c r="EA4" i="25"/>
  <c r="EA4" i="11"/>
  <c r="EA4" i="24"/>
  <c r="EA4" i="9"/>
  <c r="EA4" i="23"/>
  <c r="EA4" i="8"/>
  <c r="EA4" i="2"/>
  <c r="EA4" i="1"/>
  <c r="EA4" i="21"/>
  <c r="EA4" i="16"/>
  <c r="FC29" i="23"/>
  <c r="FD51" i="23"/>
  <c r="FC57" i="23"/>
  <c r="FC58" i="23" s="1"/>
  <c r="FC31" i="23" s="1"/>
  <c r="FC51" i="2"/>
  <c r="FB57" i="2"/>
  <c r="FB58" i="2" s="1"/>
  <c r="FD57" i="11"/>
  <c r="FD58" i="11" s="1"/>
  <c r="FE51" i="11"/>
  <c r="FE52" i="8"/>
  <c r="FD57" i="8"/>
  <c r="FD58" i="8" s="1"/>
  <c r="FC81" i="22"/>
  <c r="FD81" i="22" s="1"/>
  <c r="FE81" i="22" s="1"/>
  <c r="FF81" i="22" s="1"/>
  <c r="FG81" i="22" s="1"/>
  <c r="FC80" i="22"/>
  <c r="FD80" i="22" s="1"/>
  <c r="FE80" i="22" s="1"/>
  <c r="FF80" i="22" s="1"/>
  <c r="FG80" i="22" s="1"/>
  <c r="FC84" i="22"/>
  <c r="FC82" i="22"/>
  <c r="FS51" i="24"/>
  <c r="FQ51" i="8"/>
  <c r="FB51" i="9"/>
  <c r="FA57" i="9"/>
  <c r="FA58" i="9" s="1"/>
  <c r="FF57" i="21"/>
  <c r="FF58" i="21" s="1"/>
  <c r="FG51" i="21"/>
  <c r="FF51" i="12"/>
  <c r="FC80" i="11"/>
  <c r="FD80" i="11" s="1"/>
  <c r="FE80" i="11" s="1"/>
  <c r="FF80" i="11" s="1"/>
  <c r="FG80" i="11" s="1"/>
  <c r="FC81" i="11"/>
  <c r="FD81" i="11" s="1"/>
  <c r="FE81" i="11" s="1"/>
  <c r="FF81" i="11" s="1"/>
  <c r="FG81" i="11" s="1"/>
  <c r="FC84" i="11"/>
  <c r="FC82" i="11"/>
  <c r="FB52" i="24"/>
  <c r="FA57" i="24"/>
  <c r="FA58" i="24" s="1"/>
  <c r="FD57" i="25"/>
  <c r="FD58" i="25" s="1"/>
  <c r="FE51" i="25"/>
  <c r="FC29" i="1"/>
  <c r="FD51" i="1"/>
  <c r="FC57" i="1"/>
  <c r="FC58" i="1" s="1"/>
  <c r="FC31" i="1" s="1"/>
  <c r="FB52" i="12"/>
  <c r="FA57" i="12"/>
  <c r="FA58" i="12" s="1"/>
  <c r="FB51" i="26"/>
  <c r="FA57" i="26"/>
  <c r="FA58" i="26" s="1"/>
  <c r="FD57" i="22"/>
  <c r="FD58" i="22" s="1"/>
  <c r="FE51" i="22"/>
  <c r="FC81" i="25"/>
  <c r="FD81" i="25" s="1"/>
  <c r="FE81" i="25" s="1"/>
  <c r="FF81" i="25" s="1"/>
  <c r="FG81" i="25" s="1"/>
  <c r="FC80" i="25"/>
  <c r="FD80" i="25" s="1"/>
  <c r="FE80" i="25" s="1"/>
  <c r="FF80" i="25" s="1"/>
  <c r="FG80" i="25" s="1"/>
  <c r="FC82" i="25"/>
  <c r="FC84" i="25"/>
  <c r="DF86" i="2"/>
  <c r="DF87" i="2" s="1"/>
  <c r="CW18" i="22" l="1"/>
  <c r="CT18" i="24"/>
  <c r="CZ36" i="26"/>
  <c r="CZ42" i="26" s="1"/>
  <c r="CZ85" i="26" s="1"/>
  <c r="CZ30" i="26"/>
  <c r="DA13" i="26" s="1"/>
  <c r="DA14" i="26" s="1"/>
  <c r="DA17" i="26" s="1"/>
  <c r="CZ19" i="21"/>
  <c r="DA18" i="23"/>
  <c r="DA18" i="12"/>
  <c r="DC18" i="11"/>
  <c r="CZ18" i="26"/>
  <c r="CZ19" i="26"/>
  <c r="DA19" i="26" s="1"/>
  <c r="CT19" i="24"/>
  <c r="CZ18" i="21"/>
  <c r="CW19" i="22"/>
  <c r="DC19" i="9"/>
  <c r="CX84" i="21"/>
  <c r="DD30" i="25"/>
  <c r="DE13" i="25" s="1"/>
  <c r="DE14" i="25" s="1"/>
  <c r="DE17" i="25" s="1"/>
  <c r="DE28" i="25" s="1"/>
  <c r="DD36" i="25"/>
  <c r="DD42" i="25" s="1"/>
  <c r="CY85" i="12"/>
  <c r="CY85" i="23"/>
  <c r="DB36" i="8"/>
  <c r="DB42" i="8" s="1"/>
  <c r="DB30" i="8"/>
  <c r="DC13" i="8" s="1"/>
  <c r="DC14" i="8" s="1"/>
  <c r="DC17" i="8" s="1"/>
  <c r="DC28" i="8" s="1"/>
  <c r="CY85" i="2"/>
  <c r="DC30" i="11"/>
  <c r="DD13" i="11" s="1"/>
  <c r="DD14" i="11" s="1"/>
  <c r="DD17" i="11" s="1"/>
  <c r="DD28" i="11" s="1"/>
  <c r="DC36" i="11"/>
  <c r="DC42" i="11" s="1"/>
  <c r="DC85" i="25"/>
  <c r="CZ36" i="2"/>
  <c r="CZ42" i="2" s="1"/>
  <c r="DC18" i="9"/>
  <c r="DA28" i="23"/>
  <c r="CZ36" i="23"/>
  <c r="CZ42" i="23" s="1"/>
  <c r="CY36" i="21"/>
  <c r="CY42" i="21" s="1"/>
  <c r="CZ28" i="21"/>
  <c r="CZ30" i="21" s="1"/>
  <c r="DA13" i="21" s="1"/>
  <c r="DA14" i="21" s="1"/>
  <c r="DA17" i="21" s="1"/>
  <c r="DC30" i="9"/>
  <c r="DD13" i="9" s="1"/>
  <c r="DD14" i="9" s="1"/>
  <c r="DD17" i="9" s="1"/>
  <c r="DD19" i="9" s="1"/>
  <c r="DC36" i="9"/>
  <c r="DC42" i="9" s="1"/>
  <c r="DC30" i="1"/>
  <c r="DD13" i="1" s="1"/>
  <c r="DD14" i="1" s="1"/>
  <c r="DD17" i="1" s="1"/>
  <c r="DD28" i="1" s="1"/>
  <c r="DC36" i="1"/>
  <c r="DC42" i="1" s="1"/>
  <c r="DA85" i="8"/>
  <c r="DB85" i="8" s="1"/>
  <c r="CY85" i="26"/>
  <c r="DD19" i="25"/>
  <c r="DC19" i="1"/>
  <c r="DA28" i="12"/>
  <c r="CZ36" i="12"/>
  <c r="CZ42" i="12" s="1"/>
  <c r="DC18" i="1"/>
  <c r="DC19" i="11"/>
  <c r="DB19" i="8"/>
  <c r="DB18" i="8"/>
  <c r="CT28" i="24"/>
  <c r="CT30" i="24" s="1"/>
  <c r="CU13" i="24" s="1"/>
  <c r="CU14" i="24" s="1"/>
  <c r="CU17" i="24" s="1"/>
  <c r="CS36" i="24"/>
  <c r="CS42" i="24" s="1"/>
  <c r="DD18" i="25"/>
  <c r="CV36" i="22"/>
  <c r="CV42" i="22" s="1"/>
  <c r="CW28" i="22"/>
  <c r="CW30" i="22" s="1"/>
  <c r="CX13" i="22" s="1"/>
  <c r="CX14" i="22" s="1"/>
  <c r="CX17" i="22" s="1"/>
  <c r="EB4" i="22"/>
  <c r="EB4" i="26"/>
  <c r="EB4" i="12"/>
  <c r="EB4" i="25"/>
  <c r="EB4" i="11"/>
  <c r="EB4" i="24"/>
  <c r="EB4" i="9"/>
  <c r="EB4" i="23"/>
  <c r="EB4" i="8"/>
  <c r="EB4" i="2"/>
  <c r="EB4" i="21"/>
  <c r="EB4" i="1"/>
  <c r="EB4" i="16"/>
  <c r="FG51" i="12"/>
  <c r="FR51" i="8"/>
  <c r="FF52" i="8"/>
  <c r="FE57" i="8"/>
  <c r="FE58" i="8" s="1"/>
  <c r="FE51" i="23"/>
  <c r="FD57" i="23"/>
  <c r="FD58" i="23" s="1"/>
  <c r="FE57" i="22"/>
  <c r="FE58" i="22" s="1"/>
  <c r="FF51" i="22"/>
  <c r="FC80" i="1"/>
  <c r="FD80" i="1" s="1"/>
  <c r="FE80" i="1" s="1"/>
  <c r="FF80" i="1" s="1"/>
  <c r="FG80" i="1" s="1"/>
  <c r="FC81" i="1"/>
  <c r="FD81" i="1" s="1"/>
  <c r="FE81" i="1" s="1"/>
  <c r="FF81" i="1" s="1"/>
  <c r="FG81" i="1" s="1"/>
  <c r="FC82" i="1"/>
  <c r="FC84" i="1"/>
  <c r="FC52" i="24"/>
  <c r="FB57" i="24"/>
  <c r="FB58" i="24" s="1"/>
  <c r="FG57" i="21"/>
  <c r="FG58" i="21" s="1"/>
  <c r="FH51" i="21"/>
  <c r="FH29" i="21" s="1"/>
  <c r="FC51" i="9"/>
  <c r="FB57" i="9"/>
  <c r="FB58" i="9" s="1"/>
  <c r="FE57" i="11"/>
  <c r="FE58" i="11" s="1"/>
  <c r="FF51" i="11"/>
  <c r="FC80" i="23"/>
  <c r="FD80" i="23" s="1"/>
  <c r="FE80" i="23" s="1"/>
  <c r="FF80" i="23" s="1"/>
  <c r="FG80" i="23" s="1"/>
  <c r="FC81" i="23"/>
  <c r="FD81" i="23" s="1"/>
  <c r="FE81" i="23" s="1"/>
  <c r="FF81" i="23" s="1"/>
  <c r="FG81" i="23" s="1"/>
  <c r="FC82" i="23"/>
  <c r="FC84" i="23"/>
  <c r="FC51" i="26"/>
  <c r="FB57" i="26"/>
  <c r="FB58" i="26" s="1"/>
  <c r="FE51" i="1"/>
  <c r="FD57" i="1"/>
  <c r="FD58" i="1" s="1"/>
  <c r="FC29" i="2"/>
  <c r="FD51" i="2"/>
  <c r="FC57" i="2"/>
  <c r="FC58" i="2" s="1"/>
  <c r="FC31" i="2" s="1"/>
  <c r="FC52" i="12"/>
  <c r="FB57" i="12"/>
  <c r="FB58" i="12" s="1"/>
  <c r="FF51" i="25"/>
  <c r="FE57" i="25"/>
  <c r="FE58" i="25" s="1"/>
  <c r="DA86" i="26"/>
  <c r="DA87" i="26" s="1"/>
  <c r="DV85" i="21"/>
  <c r="DV86" i="21" s="1"/>
  <c r="DT86" i="11"/>
  <c r="DT87" i="11" s="1"/>
  <c r="DA18" i="26" l="1"/>
  <c r="DA19" i="21"/>
  <c r="DA28" i="26"/>
  <c r="CU18" i="24"/>
  <c r="CX19" i="22"/>
  <c r="CX18" i="22"/>
  <c r="DA18" i="21"/>
  <c r="CU19" i="24"/>
  <c r="DC19" i="8"/>
  <c r="CZ86" i="26"/>
  <c r="CZ87" i="26" s="1"/>
  <c r="DE19" i="25"/>
  <c r="DE18" i="25"/>
  <c r="DD18" i="11"/>
  <c r="DC18" i="8"/>
  <c r="DD30" i="11"/>
  <c r="DE13" i="11" s="1"/>
  <c r="DE14" i="11" s="1"/>
  <c r="DE17" i="11" s="1"/>
  <c r="DE28" i="11" s="1"/>
  <c r="DD36" i="11"/>
  <c r="DD42" i="11" s="1"/>
  <c r="CZ85" i="12"/>
  <c r="CZ86" i="12" s="1"/>
  <c r="CZ87" i="12" s="1"/>
  <c r="DC85" i="11"/>
  <c r="CZ85" i="2"/>
  <c r="CZ86" i="2" s="1"/>
  <c r="CZ87" i="2" s="1"/>
  <c r="DC85" i="9"/>
  <c r="DE36" i="25"/>
  <c r="DE42" i="25" s="1"/>
  <c r="DE30" i="25"/>
  <c r="DF13" i="25" s="1"/>
  <c r="DF14" i="25" s="1"/>
  <c r="DF17" i="25" s="1"/>
  <c r="DF28" i="25" s="1"/>
  <c r="DC85" i="1"/>
  <c r="CZ85" i="23"/>
  <c r="CZ86" i="23" s="1"/>
  <c r="CZ87" i="23" s="1"/>
  <c r="DD19" i="11"/>
  <c r="DD28" i="9"/>
  <c r="DD85" i="25"/>
  <c r="DC86" i="25"/>
  <c r="DC87" i="25" s="1"/>
  <c r="DD18" i="1"/>
  <c r="CZ36" i="21"/>
  <c r="CZ42" i="21" s="1"/>
  <c r="DA28" i="21"/>
  <c r="CX28" i="22"/>
  <c r="CX30" i="22" s="1"/>
  <c r="CY13" i="22" s="1"/>
  <c r="CY14" i="22" s="1"/>
  <c r="CY17" i="22" s="1"/>
  <c r="CW36" i="22"/>
  <c r="CW42" i="22" s="1"/>
  <c r="DD19" i="1"/>
  <c r="DA36" i="12"/>
  <c r="DA42" i="12" s="1"/>
  <c r="DA30" i="12"/>
  <c r="DB13" i="12" s="1"/>
  <c r="DB14" i="12" s="1"/>
  <c r="DB17" i="12" s="1"/>
  <c r="CS85" i="24"/>
  <c r="DA30" i="23"/>
  <c r="DB13" i="23" s="1"/>
  <c r="DB14" i="23" s="1"/>
  <c r="DB17" i="23" s="1"/>
  <c r="DB28" i="23" s="1"/>
  <c r="DA36" i="23"/>
  <c r="DA42" i="23" s="1"/>
  <c r="CT36" i="24"/>
  <c r="CT42" i="24" s="1"/>
  <c r="CU28" i="24"/>
  <c r="CU30" i="24" s="1"/>
  <c r="CV13" i="24" s="1"/>
  <c r="CV14" i="24" s="1"/>
  <c r="CV17" i="24" s="1"/>
  <c r="DD18" i="9"/>
  <c r="DD30" i="1"/>
  <c r="DE13" i="1" s="1"/>
  <c r="DE14" i="1" s="1"/>
  <c r="DE17" i="1" s="1"/>
  <c r="DE28" i="1" s="1"/>
  <c r="DD36" i="1"/>
  <c r="DD42" i="1" s="1"/>
  <c r="DC30" i="8"/>
  <c r="DD13" i="8" s="1"/>
  <c r="DD14" i="8" s="1"/>
  <c r="DD17" i="8" s="1"/>
  <c r="DC36" i="8"/>
  <c r="DC42" i="8" s="1"/>
  <c r="CX85" i="21"/>
  <c r="CX86" i="21" s="1"/>
  <c r="CY84" i="21"/>
  <c r="FH80" i="21"/>
  <c r="FI80" i="21" s="1"/>
  <c r="FH79" i="21"/>
  <c r="FI79" i="21" s="1"/>
  <c r="EC4" i="22"/>
  <c r="EC4" i="26"/>
  <c r="EC4" i="12"/>
  <c r="EC4" i="25"/>
  <c r="EC4" i="11"/>
  <c r="EC4" i="24"/>
  <c r="EC4" i="9"/>
  <c r="EC4" i="23"/>
  <c r="EC4" i="8"/>
  <c r="EC4" i="2"/>
  <c r="EC4" i="1"/>
  <c r="EC4" i="21"/>
  <c r="EC4" i="16"/>
  <c r="FH57" i="21"/>
  <c r="FH58" i="21" s="1"/>
  <c r="FH31" i="21" s="1"/>
  <c r="FI51" i="21"/>
  <c r="FC29" i="9"/>
  <c r="FD51" i="9"/>
  <c r="FC57" i="9"/>
  <c r="FC58" i="9" s="1"/>
  <c r="FC31" i="9" s="1"/>
  <c r="FC29" i="24"/>
  <c r="FD52" i="24"/>
  <c r="FC57" i="24"/>
  <c r="FC58" i="24" s="1"/>
  <c r="FC31" i="24" s="1"/>
  <c r="FS51" i="8"/>
  <c r="FE57" i="1"/>
  <c r="FE58" i="1" s="1"/>
  <c r="FF51" i="1"/>
  <c r="FG51" i="11"/>
  <c r="FF57" i="11"/>
  <c r="FF58" i="11" s="1"/>
  <c r="FE57" i="23"/>
  <c r="FE58" i="23" s="1"/>
  <c r="FF51" i="23"/>
  <c r="FD57" i="2"/>
  <c r="FD58" i="2" s="1"/>
  <c r="FE51" i="2"/>
  <c r="FF57" i="22"/>
  <c r="FF58" i="22" s="1"/>
  <c r="FG51" i="22"/>
  <c r="FD52" i="12"/>
  <c r="FC57" i="12"/>
  <c r="FC58" i="12" s="1"/>
  <c r="FC31" i="12" s="1"/>
  <c r="FF57" i="25"/>
  <c r="FF58" i="25" s="1"/>
  <c r="FG51" i="25"/>
  <c r="FC81" i="2"/>
  <c r="FD81" i="2" s="1"/>
  <c r="FE81" i="2" s="1"/>
  <c r="FF81" i="2" s="1"/>
  <c r="FG81" i="2" s="1"/>
  <c r="FC80" i="2"/>
  <c r="FD80" i="2" s="1"/>
  <c r="FE80" i="2" s="1"/>
  <c r="FF80" i="2" s="1"/>
  <c r="FG80" i="2" s="1"/>
  <c r="FC82" i="2"/>
  <c r="FC84" i="2"/>
  <c r="FC29" i="26"/>
  <c r="FD51" i="26"/>
  <c r="FC57" i="26"/>
  <c r="FC58" i="26" s="1"/>
  <c r="FC31" i="26" s="1"/>
  <c r="FG52" i="8"/>
  <c r="FF57" i="8"/>
  <c r="FF58" i="8" s="1"/>
  <c r="FH51" i="12"/>
  <c r="EB86" i="24"/>
  <c r="EB87" i="24" s="1"/>
  <c r="CV19" i="24" l="1"/>
  <c r="CY18" i="22"/>
  <c r="CY19" i="22"/>
  <c r="CV18" i="24"/>
  <c r="DA36" i="26"/>
  <c r="DA42" i="26" s="1"/>
  <c r="DA85" i="26" s="1"/>
  <c r="DB85" i="26" s="1"/>
  <c r="DA30" i="26"/>
  <c r="DB13" i="26" s="1"/>
  <c r="DB14" i="26" s="1"/>
  <c r="DB17" i="26" s="1"/>
  <c r="DD18" i="8"/>
  <c r="DF18" i="25"/>
  <c r="DF19" i="25"/>
  <c r="DE18" i="11"/>
  <c r="DE19" i="11"/>
  <c r="DD19" i="8"/>
  <c r="DD28" i="8"/>
  <c r="DD36" i="8" s="1"/>
  <c r="DD42" i="8" s="1"/>
  <c r="DC85" i="8"/>
  <c r="DA85" i="12"/>
  <c r="DB85" i="12" s="1"/>
  <c r="CZ84" i="21"/>
  <c r="DE30" i="11"/>
  <c r="DF13" i="11" s="1"/>
  <c r="DF14" i="11" s="1"/>
  <c r="DF17" i="11" s="1"/>
  <c r="DE36" i="11"/>
  <c r="DE42" i="11" s="1"/>
  <c r="DE30" i="1"/>
  <c r="DF13" i="1" s="1"/>
  <c r="DF14" i="1" s="1"/>
  <c r="DF17" i="1" s="1"/>
  <c r="DF28" i="1" s="1"/>
  <c r="DE36" i="1"/>
  <c r="DE42" i="1" s="1"/>
  <c r="DE19" i="1"/>
  <c r="DA85" i="23"/>
  <c r="DB85" i="23" s="1"/>
  <c r="CU36" i="24"/>
  <c r="CU42" i="24" s="1"/>
  <c r="CV28" i="24"/>
  <c r="CV30" i="24" s="1"/>
  <c r="CW13" i="24" s="1"/>
  <c r="CW14" i="24" s="1"/>
  <c r="CW17" i="24" s="1"/>
  <c r="CY28" i="22"/>
  <c r="CY30" i="22" s="1"/>
  <c r="CZ13" i="22" s="1"/>
  <c r="CZ14" i="22" s="1"/>
  <c r="CZ17" i="22" s="1"/>
  <c r="CX36" i="22"/>
  <c r="CX42" i="22" s="1"/>
  <c r="DE85" i="25"/>
  <c r="DE86" i="25" s="1"/>
  <c r="DE87" i="25" s="1"/>
  <c r="DD85" i="11"/>
  <c r="DC86" i="11"/>
  <c r="DC87" i="11" s="1"/>
  <c r="DA30" i="21"/>
  <c r="DB13" i="21" s="1"/>
  <c r="DB14" i="21" s="1"/>
  <c r="DB17" i="21" s="1"/>
  <c r="DB28" i="21" s="1"/>
  <c r="DA36" i="21"/>
  <c r="DA42" i="21" s="1"/>
  <c r="DA85" i="2"/>
  <c r="DB85" i="2" s="1"/>
  <c r="DB19" i="23"/>
  <c r="DB18" i="23"/>
  <c r="DD85" i="1"/>
  <c r="DC86" i="1"/>
  <c r="DC87" i="1" s="1"/>
  <c r="DF36" i="25"/>
  <c r="DF42" i="25" s="1"/>
  <c r="DF30" i="25"/>
  <c r="DG13" i="25" s="1"/>
  <c r="DG14" i="25" s="1"/>
  <c r="DG17" i="25" s="1"/>
  <c r="DG28" i="25" s="1"/>
  <c r="CS86" i="24"/>
  <c r="CS87" i="24" s="1"/>
  <c r="CT85" i="24"/>
  <c r="CU85" i="24" s="1"/>
  <c r="CV85" i="24" s="1"/>
  <c r="CW85" i="24" s="1"/>
  <c r="DE18" i="1"/>
  <c r="DD30" i="9"/>
  <c r="DE13" i="9" s="1"/>
  <c r="DE14" i="9" s="1"/>
  <c r="DE17" i="9" s="1"/>
  <c r="DE19" i="9" s="1"/>
  <c r="DD36" i="9"/>
  <c r="DD42" i="9" s="1"/>
  <c r="DB30" i="23"/>
  <c r="DC13" i="23" s="1"/>
  <c r="DC14" i="23" s="1"/>
  <c r="DC17" i="23" s="1"/>
  <c r="DB36" i="23"/>
  <c r="DB42" i="23" s="1"/>
  <c r="DB28" i="12"/>
  <c r="DB18" i="12"/>
  <c r="DB19" i="12"/>
  <c r="DC86" i="9"/>
  <c r="DC87" i="9" s="1"/>
  <c r="DD85" i="9"/>
  <c r="FH81" i="21"/>
  <c r="ED4" i="22"/>
  <c r="ED4" i="26"/>
  <c r="ED4" i="12"/>
  <c r="ED4" i="25"/>
  <c r="ED4" i="11"/>
  <c r="ED4" i="24"/>
  <c r="ED4" i="9"/>
  <c r="ED4" i="23"/>
  <c r="ED4" i="8"/>
  <c r="ED4" i="21"/>
  <c r="ED4" i="2"/>
  <c r="ED4" i="1"/>
  <c r="ED4" i="16"/>
  <c r="FG57" i="25"/>
  <c r="FG58" i="25" s="1"/>
  <c r="FH51" i="25"/>
  <c r="FH29" i="25" s="1"/>
  <c r="FE52" i="24"/>
  <c r="FD57" i="24"/>
  <c r="FD58" i="24" s="1"/>
  <c r="FC81" i="9"/>
  <c r="FD81" i="9" s="1"/>
  <c r="FE81" i="9" s="1"/>
  <c r="FF81" i="9" s="1"/>
  <c r="FG81" i="9" s="1"/>
  <c r="FC80" i="9"/>
  <c r="FD80" i="9" s="1"/>
  <c r="FE80" i="9" s="1"/>
  <c r="FF80" i="9" s="1"/>
  <c r="FG80" i="9" s="1"/>
  <c r="FC82" i="9"/>
  <c r="FC84" i="9"/>
  <c r="FE52" i="12"/>
  <c r="FD57" i="12"/>
  <c r="FD58" i="12" s="1"/>
  <c r="FH51" i="11"/>
  <c r="FH29" i="11" s="1"/>
  <c r="FG57" i="11"/>
  <c r="FG58" i="11" s="1"/>
  <c r="FI57" i="21"/>
  <c r="FI58" i="21" s="1"/>
  <c r="FJ51" i="21"/>
  <c r="FI51" i="12"/>
  <c r="FE51" i="26"/>
  <c r="FD57" i="26"/>
  <c r="FD58" i="26" s="1"/>
  <c r="FE57" i="2"/>
  <c r="FE58" i="2" s="1"/>
  <c r="FF51" i="2"/>
  <c r="FC81" i="24"/>
  <c r="FD81" i="24" s="1"/>
  <c r="FE81" i="24" s="1"/>
  <c r="FF81" i="24" s="1"/>
  <c r="FG81" i="24" s="1"/>
  <c r="FC80" i="24"/>
  <c r="FD80" i="24" s="1"/>
  <c r="FE80" i="24" s="1"/>
  <c r="FF80" i="24" s="1"/>
  <c r="FG80" i="24" s="1"/>
  <c r="FC82" i="24"/>
  <c r="FC84" i="24"/>
  <c r="FC80" i="26"/>
  <c r="FD80" i="26" s="1"/>
  <c r="FE80" i="26" s="1"/>
  <c r="FF80" i="26" s="1"/>
  <c r="FG80" i="26" s="1"/>
  <c r="FC81" i="26"/>
  <c r="FD81" i="26" s="1"/>
  <c r="FE81" i="26" s="1"/>
  <c r="FF81" i="26" s="1"/>
  <c r="FG81" i="26" s="1"/>
  <c r="FC84" i="26"/>
  <c r="FC82" i="26"/>
  <c r="FH52" i="8"/>
  <c r="FH29" i="8" s="1"/>
  <c r="FG57" i="8"/>
  <c r="FG58" i="8" s="1"/>
  <c r="FH51" i="22"/>
  <c r="FH29" i="22" s="1"/>
  <c r="FG57" i="22"/>
  <c r="FG58" i="22" s="1"/>
  <c r="FG51" i="23"/>
  <c r="FF57" i="23"/>
  <c r="FF58" i="23" s="1"/>
  <c r="FG51" i="1"/>
  <c r="FF57" i="1"/>
  <c r="FF58" i="1" s="1"/>
  <c r="FD57" i="9"/>
  <c r="FD58" i="9" s="1"/>
  <c r="FE51" i="9"/>
  <c r="DH86" i="2"/>
  <c r="DH87" i="2" s="1"/>
  <c r="DK86" i="23"/>
  <c r="DK87" i="23" s="1"/>
  <c r="DF19" i="11" l="1"/>
  <c r="CW18" i="24"/>
  <c r="DB19" i="26"/>
  <c r="DB28" i="26"/>
  <c r="DB18" i="26"/>
  <c r="CZ19" i="22"/>
  <c r="CZ18" i="22"/>
  <c r="CW19" i="24"/>
  <c r="DC19" i="23"/>
  <c r="DG18" i="25"/>
  <c r="DF18" i="11"/>
  <c r="DD30" i="8"/>
  <c r="DE13" i="8" s="1"/>
  <c r="DE14" i="8" s="1"/>
  <c r="DE17" i="8" s="1"/>
  <c r="DE28" i="8" s="1"/>
  <c r="DE36" i="8" s="1"/>
  <c r="DE42" i="8" s="1"/>
  <c r="DF19" i="1"/>
  <c r="DF18" i="1"/>
  <c r="DB30" i="21"/>
  <c r="DC13" i="21" s="1"/>
  <c r="DC14" i="21" s="1"/>
  <c r="DC17" i="21" s="1"/>
  <c r="DC28" i="21" s="1"/>
  <c r="DB36" i="21"/>
  <c r="DB42" i="21" s="1"/>
  <c r="DF85" i="25"/>
  <c r="DB36" i="12"/>
  <c r="DB42" i="12" s="1"/>
  <c r="DB30" i="12"/>
  <c r="DC13" i="12" s="1"/>
  <c r="DC14" i="12" s="1"/>
  <c r="DC17" i="12" s="1"/>
  <c r="DC28" i="12" s="1"/>
  <c r="DE85" i="11"/>
  <c r="DF28" i="11"/>
  <c r="DC28" i="23"/>
  <c r="CV36" i="24"/>
  <c r="CV42" i="24" s="1"/>
  <c r="CW28" i="24"/>
  <c r="CW30" i="24" s="1"/>
  <c r="CX13" i="24" s="1"/>
  <c r="CX14" i="24" s="1"/>
  <c r="CX17" i="24" s="1"/>
  <c r="DG30" i="25"/>
  <c r="DH13" i="25" s="1"/>
  <c r="DH14" i="25" s="1"/>
  <c r="DH17" i="25" s="1"/>
  <c r="DH18" i="25" s="1"/>
  <c r="DG36" i="25"/>
  <c r="DG42" i="25" s="1"/>
  <c r="DE85" i="1"/>
  <c r="DE86" i="1" s="1"/>
  <c r="DE87" i="1" s="1"/>
  <c r="DG19" i="25"/>
  <c r="DE28" i="9"/>
  <c r="CZ85" i="21"/>
  <c r="CZ86" i="21" s="1"/>
  <c r="DA84" i="21"/>
  <c r="DB84" i="21" s="1"/>
  <c r="DB19" i="21"/>
  <c r="DB18" i="21"/>
  <c r="DC18" i="23"/>
  <c r="DE18" i="9"/>
  <c r="DF30" i="1"/>
  <c r="DG13" i="1" s="1"/>
  <c r="DG14" i="1" s="1"/>
  <c r="DG17" i="1" s="1"/>
  <c r="DG28" i="1" s="1"/>
  <c r="DF36" i="1"/>
  <c r="DF42" i="1" s="1"/>
  <c r="DD85" i="8"/>
  <c r="DC86" i="8"/>
  <c r="DC87" i="8" s="1"/>
  <c r="CY36" i="22"/>
  <c r="CY42" i="22" s="1"/>
  <c r="CZ28" i="22"/>
  <c r="CZ30" i="22" s="1"/>
  <c r="DA13" i="22" s="1"/>
  <c r="DA14" i="22" s="1"/>
  <c r="DA17" i="22" s="1"/>
  <c r="CX85" i="22"/>
  <c r="FH81" i="25"/>
  <c r="FI81" i="25" s="1"/>
  <c r="FH80" i="25"/>
  <c r="FI80" i="25" s="1"/>
  <c r="FH81" i="22"/>
  <c r="FI81" i="22" s="1"/>
  <c r="FH80" i="22"/>
  <c r="FI80" i="22" s="1"/>
  <c r="FH81" i="11"/>
  <c r="FI81" i="11" s="1"/>
  <c r="FH80" i="11"/>
  <c r="FI80" i="11" s="1"/>
  <c r="FH81" i="8"/>
  <c r="FI81" i="8" s="1"/>
  <c r="FJ81" i="8" s="1"/>
  <c r="FK81" i="8" s="1"/>
  <c r="FL81" i="8" s="1"/>
  <c r="FM81" i="8" s="1"/>
  <c r="FN81" i="8" s="1"/>
  <c r="FO81" i="8" s="1"/>
  <c r="FP81" i="8" s="1"/>
  <c r="FQ81" i="8" s="1"/>
  <c r="FR81" i="8" s="1"/>
  <c r="FS81" i="8" s="1"/>
  <c r="FH80" i="8"/>
  <c r="FI80" i="8" s="1"/>
  <c r="FJ80" i="8" s="1"/>
  <c r="FK80" i="8" s="1"/>
  <c r="FL80" i="8" s="1"/>
  <c r="FM80" i="8" s="1"/>
  <c r="FN80" i="8" s="1"/>
  <c r="FO80" i="8" s="1"/>
  <c r="FP80" i="8" s="1"/>
  <c r="FQ80" i="8" s="1"/>
  <c r="FR80" i="8" s="1"/>
  <c r="FS80" i="8" s="1"/>
  <c r="EE4" i="22"/>
  <c r="EE4" i="26"/>
  <c r="EE4" i="12"/>
  <c r="EE4" i="25"/>
  <c r="EE4" i="11"/>
  <c r="EE4" i="24"/>
  <c r="EE4" i="9"/>
  <c r="EE4" i="23"/>
  <c r="EE4" i="8"/>
  <c r="EE4" i="2"/>
  <c r="EE4" i="1"/>
  <c r="EE4" i="21"/>
  <c r="EE4" i="16"/>
  <c r="FF52" i="24"/>
  <c r="FE57" i="24"/>
  <c r="FE58" i="24" s="1"/>
  <c r="FJ51" i="12"/>
  <c r="FG57" i="1"/>
  <c r="FG58" i="1" s="1"/>
  <c r="FH51" i="1"/>
  <c r="FH29" i="1" s="1"/>
  <c r="FH57" i="22"/>
  <c r="FH58" i="22" s="1"/>
  <c r="FH31" i="22" s="1"/>
  <c r="FI51" i="22"/>
  <c r="FJ29" i="21"/>
  <c r="FJ57" i="21"/>
  <c r="FJ58" i="21" s="1"/>
  <c r="FJ31" i="21" s="1"/>
  <c r="FK51" i="21"/>
  <c r="FI51" i="11"/>
  <c r="FH57" i="11"/>
  <c r="FH58" i="11" s="1"/>
  <c r="FH31" i="11" s="1"/>
  <c r="FE57" i="9"/>
  <c r="FE58" i="9" s="1"/>
  <c r="FF51" i="9"/>
  <c r="FE57" i="26"/>
  <c r="FE58" i="26" s="1"/>
  <c r="FF51" i="26"/>
  <c r="FH51" i="23"/>
  <c r="FH29" i="23" s="1"/>
  <c r="FG57" i="23"/>
  <c r="FG58" i="23" s="1"/>
  <c r="FI52" i="8"/>
  <c r="FH57" i="8"/>
  <c r="FH58" i="8" s="1"/>
  <c r="FH31" i="8" s="1"/>
  <c r="FG51" i="2"/>
  <c r="FF57" i="2"/>
  <c r="FF58" i="2" s="1"/>
  <c r="FF52" i="12"/>
  <c r="FE57" i="12"/>
  <c r="FE58" i="12" s="1"/>
  <c r="FH57" i="25"/>
  <c r="FH58" i="25" s="1"/>
  <c r="FH31" i="25" s="1"/>
  <c r="FI51" i="25"/>
  <c r="DK86" i="8"/>
  <c r="DK87" i="8" s="1"/>
  <c r="DV86" i="11"/>
  <c r="DV87" i="11" s="1"/>
  <c r="CX19" i="24" l="1"/>
  <c r="DA18" i="22"/>
  <c r="DA19" i="22"/>
  <c r="CX18" i="24"/>
  <c r="DB30" i="26"/>
  <c r="DC13" i="26" s="1"/>
  <c r="DC14" i="26" s="1"/>
  <c r="DC17" i="26" s="1"/>
  <c r="DC19" i="26" s="1"/>
  <c r="DB36" i="26"/>
  <c r="DB42" i="26" s="1"/>
  <c r="DE30" i="8"/>
  <c r="DF13" i="8" s="1"/>
  <c r="DF14" i="8" s="1"/>
  <c r="DF17" i="8" s="1"/>
  <c r="DF28" i="8" s="1"/>
  <c r="DF30" i="8" s="1"/>
  <c r="DG13" i="8" s="1"/>
  <c r="DG14" i="8" s="1"/>
  <c r="DG17" i="8" s="1"/>
  <c r="DG28" i="8" s="1"/>
  <c r="DE18" i="8"/>
  <c r="DE19" i="8"/>
  <c r="DC19" i="12"/>
  <c r="DH28" i="25"/>
  <c r="DH36" i="25" s="1"/>
  <c r="DH42" i="25" s="1"/>
  <c r="DC18" i="21"/>
  <c r="DC19" i="21"/>
  <c r="DG19" i="1"/>
  <c r="DF85" i="1"/>
  <c r="DF86" i="1" s="1"/>
  <c r="DF87" i="1" s="1"/>
  <c r="DG85" i="25"/>
  <c r="DG86" i="25" s="1"/>
  <c r="DG87" i="25" s="1"/>
  <c r="DE85" i="8"/>
  <c r="DE86" i="8" s="1"/>
  <c r="DE87" i="8" s="1"/>
  <c r="DC36" i="12"/>
  <c r="DC42" i="12" s="1"/>
  <c r="DC30" i="12"/>
  <c r="DD13" i="12" s="1"/>
  <c r="DD14" i="12" s="1"/>
  <c r="DD17" i="12" s="1"/>
  <c r="DD28" i="12" s="1"/>
  <c r="CW36" i="24"/>
  <c r="CW42" i="24" s="1"/>
  <c r="CX28" i="24"/>
  <c r="CX30" i="24" s="1"/>
  <c r="CY13" i="24" s="1"/>
  <c r="CY14" i="24" s="1"/>
  <c r="CY17" i="24" s="1"/>
  <c r="CX86" i="22"/>
  <c r="CX87" i="22" s="1"/>
  <c r="CY85" i="22"/>
  <c r="CZ36" i="22"/>
  <c r="CZ42" i="22" s="1"/>
  <c r="DA28" i="22"/>
  <c r="DE30" i="9"/>
  <c r="DF13" i="9" s="1"/>
  <c r="DF14" i="9" s="1"/>
  <c r="DF17" i="9" s="1"/>
  <c r="DF19" i="9" s="1"/>
  <c r="DE36" i="9"/>
  <c r="DE42" i="9" s="1"/>
  <c r="DC36" i="23"/>
  <c r="DC42" i="23" s="1"/>
  <c r="DC30" i="23"/>
  <c r="DD13" i="23" s="1"/>
  <c r="DD14" i="23" s="1"/>
  <c r="DD17" i="23" s="1"/>
  <c r="DD19" i="23" s="1"/>
  <c r="DG30" i="1"/>
  <c r="DH13" i="1" s="1"/>
  <c r="DH14" i="1" s="1"/>
  <c r="DH17" i="1" s="1"/>
  <c r="DH28" i="1" s="1"/>
  <c r="DG36" i="1"/>
  <c r="DG42" i="1" s="1"/>
  <c r="DH19" i="25"/>
  <c r="DF30" i="11"/>
  <c r="DG13" i="11" s="1"/>
  <c r="DG14" i="11" s="1"/>
  <c r="DG17" i="11" s="1"/>
  <c r="DG28" i="11" s="1"/>
  <c r="DF36" i="11"/>
  <c r="DF42" i="11" s="1"/>
  <c r="DC30" i="21"/>
  <c r="DD13" i="21" s="1"/>
  <c r="DD14" i="21" s="1"/>
  <c r="DD17" i="21" s="1"/>
  <c r="DC36" i="21"/>
  <c r="DC42" i="21" s="1"/>
  <c r="DC18" i="12"/>
  <c r="DE86" i="11"/>
  <c r="DE87" i="11" s="1"/>
  <c r="DF85" i="11"/>
  <c r="DG18" i="1"/>
  <c r="FH82" i="22"/>
  <c r="FH80" i="23"/>
  <c r="FI80" i="23" s="1"/>
  <c r="FH81" i="23"/>
  <c r="FI81" i="23" s="1"/>
  <c r="FH81" i="1"/>
  <c r="FI81" i="1" s="1"/>
  <c r="FH80" i="1"/>
  <c r="FI80" i="1" s="1"/>
  <c r="FH82" i="8"/>
  <c r="FH82" i="11"/>
  <c r="FH82" i="25"/>
  <c r="EF4" i="22"/>
  <c r="EF4" i="26"/>
  <c r="EF4" i="12"/>
  <c r="EF4" i="25"/>
  <c r="EF4" i="11"/>
  <c r="EF4" i="24"/>
  <c r="EF4" i="9"/>
  <c r="EF4" i="23"/>
  <c r="EF4" i="8"/>
  <c r="EF4" i="2"/>
  <c r="EF4" i="21"/>
  <c r="EF4" i="1"/>
  <c r="EF4" i="16"/>
  <c r="FI57" i="11"/>
  <c r="FI58" i="11" s="1"/>
  <c r="FJ51" i="11"/>
  <c r="FI57" i="25"/>
  <c r="FI58" i="25" s="1"/>
  <c r="FJ51" i="25"/>
  <c r="FG51" i="26"/>
  <c r="FF57" i="26"/>
  <c r="FF58" i="26" s="1"/>
  <c r="FJ81" i="21"/>
  <c r="FJ79" i="21"/>
  <c r="FK79" i="21" s="1"/>
  <c r="FL79" i="21" s="1"/>
  <c r="FM79" i="21" s="1"/>
  <c r="FN79" i="21" s="1"/>
  <c r="FO79" i="21" s="1"/>
  <c r="FP79" i="21" s="1"/>
  <c r="FQ79" i="21" s="1"/>
  <c r="FR79" i="21" s="1"/>
  <c r="FS79" i="21" s="1"/>
  <c r="FJ80" i="21"/>
  <c r="FK80" i="21" s="1"/>
  <c r="FL80" i="21" s="1"/>
  <c r="FM80" i="21" s="1"/>
  <c r="FN80" i="21" s="1"/>
  <c r="FO80" i="21" s="1"/>
  <c r="FP80" i="21" s="1"/>
  <c r="FQ80" i="21" s="1"/>
  <c r="FR80" i="21" s="1"/>
  <c r="FS80" i="21" s="1"/>
  <c r="FJ83" i="21"/>
  <c r="FH51" i="2"/>
  <c r="FH29" i="2" s="1"/>
  <c r="FG57" i="2"/>
  <c r="FG58" i="2" s="1"/>
  <c r="FI51" i="23"/>
  <c r="FH57" i="23"/>
  <c r="FH58" i="23" s="1"/>
  <c r="FH31" i="23" s="1"/>
  <c r="FJ51" i="22"/>
  <c r="FI57" i="22"/>
  <c r="FI58" i="22" s="1"/>
  <c r="FG51" i="9"/>
  <c r="FF57" i="9"/>
  <c r="FF58" i="9" s="1"/>
  <c r="FL51" i="21"/>
  <c r="FK57" i="21"/>
  <c r="FK58" i="21" s="1"/>
  <c r="FG52" i="12"/>
  <c r="FF57" i="12"/>
  <c r="FF58" i="12" s="1"/>
  <c r="FJ52" i="8"/>
  <c r="FI57" i="8"/>
  <c r="FI58" i="8" s="1"/>
  <c r="FI51" i="1"/>
  <c r="FH57" i="1"/>
  <c r="FH58" i="1" s="1"/>
  <c r="FH31" i="1" s="1"/>
  <c r="FJ29" i="12"/>
  <c r="FK51" i="12"/>
  <c r="FG52" i="24"/>
  <c r="FF57" i="24"/>
  <c r="FF58" i="24" s="1"/>
  <c r="DT86" i="25"/>
  <c r="DT87" i="25" s="1"/>
  <c r="DT86" i="1"/>
  <c r="DT87" i="1" s="1"/>
  <c r="EB86" i="9"/>
  <c r="EB87" i="9" s="1"/>
  <c r="EB86" i="22"/>
  <c r="EB87" i="22" s="1"/>
  <c r="DF36" i="8" l="1"/>
  <c r="DF42" i="8" s="1"/>
  <c r="DC28" i="26"/>
  <c r="DC18" i="26"/>
  <c r="CY18" i="24"/>
  <c r="CY19" i="24"/>
  <c r="DF18" i="8"/>
  <c r="DF19" i="8"/>
  <c r="DG19" i="8" s="1"/>
  <c r="DD18" i="21"/>
  <c r="DH30" i="25"/>
  <c r="DI13" i="25" s="1"/>
  <c r="DI14" i="25" s="1"/>
  <c r="DI17" i="25" s="1"/>
  <c r="DI28" i="25" s="1"/>
  <c r="DI36" i="25" s="1"/>
  <c r="DI42" i="25" s="1"/>
  <c r="DD18" i="12"/>
  <c r="DH36" i="1"/>
  <c r="DH42" i="1" s="1"/>
  <c r="DH30" i="1"/>
  <c r="DI13" i="1" s="1"/>
  <c r="DI14" i="1" s="1"/>
  <c r="DI17" i="1" s="1"/>
  <c r="DI28" i="1" s="1"/>
  <c r="DC85" i="12"/>
  <c r="DH85" i="25"/>
  <c r="DI85" i="25" s="1"/>
  <c r="DJ85" i="25" s="1"/>
  <c r="DC84" i="21"/>
  <c r="DF85" i="8"/>
  <c r="DG85" i="1"/>
  <c r="DG86" i="1" s="1"/>
  <c r="DG87" i="1" s="1"/>
  <c r="DG30" i="8"/>
  <c r="DH13" i="8" s="1"/>
  <c r="DH14" i="8" s="1"/>
  <c r="DH17" i="8" s="1"/>
  <c r="DH28" i="8" s="1"/>
  <c r="DG36" i="8"/>
  <c r="DG42" i="8" s="1"/>
  <c r="DD30" i="12"/>
  <c r="DE13" i="12" s="1"/>
  <c r="DE14" i="12" s="1"/>
  <c r="DE17" i="12" s="1"/>
  <c r="DE28" i="12" s="1"/>
  <c r="DD36" i="12"/>
  <c r="DD42" i="12" s="1"/>
  <c r="DF18" i="9"/>
  <c r="DD28" i="23"/>
  <c r="DD19" i="21"/>
  <c r="DD28" i="21"/>
  <c r="DC85" i="23"/>
  <c r="DG18" i="8"/>
  <c r="DF28" i="9"/>
  <c r="CZ85" i="22"/>
  <c r="CZ86" i="22" s="1"/>
  <c r="CZ87" i="22" s="1"/>
  <c r="DE85" i="9"/>
  <c r="DH19" i="1"/>
  <c r="DG30" i="11"/>
  <c r="DH13" i="11" s="1"/>
  <c r="DH14" i="11" s="1"/>
  <c r="DH17" i="11" s="1"/>
  <c r="DH28" i="11" s="1"/>
  <c r="DG36" i="11"/>
  <c r="DG42" i="11" s="1"/>
  <c r="DD19" i="12"/>
  <c r="DH18" i="1"/>
  <c r="DG19" i="11"/>
  <c r="DG18" i="11"/>
  <c r="DA36" i="22"/>
  <c r="DA42" i="22" s="1"/>
  <c r="DA30" i="22"/>
  <c r="DB13" i="22" s="1"/>
  <c r="DB14" i="22" s="1"/>
  <c r="DB17" i="22" s="1"/>
  <c r="DD18" i="23"/>
  <c r="CX36" i="24"/>
  <c r="CX42" i="24" s="1"/>
  <c r="CY28" i="24"/>
  <c r="CY30" i="24" s="1"/>
  <c r="CZ13" i="24" s="1"/>
  <c r="CZ14" i="24" s="1"/>
  <c r="CZ17" i="24" s="1"/>
  <c r="FH80" i="2"/>
  <c r="FI80" i="2" s="1"/>
  <c r="FH81" i="2"/>
  <c r="FI81" i="2" s="1"/>
  <c r="FH82" i="23"/>
  <c r="FH82" i="1"/>
  <c r="EG4" i="22"/>
  <c r="EG4" i="26"/>
  <c r="EG4" i="12"/>
  <c r="EG4" i="25"/>
  <c r="EG4" i="11"/>
  <c r="EG4" i="24"/>
  <c r="EG4" i="9"/>
  <c r="EG4" i="23"/>
  <c r="EG4" i="8"/>
  <c r="EG4" i="2"/>
  <c r="EG4" i="1"/>
  <c r="EG4" i="21"/>
  <c r="EG4" i="16"/>
  <c r="EF17" i="16" s="1"/>
  <c r="FH51" i="9"/>
  <c r="FH29" i="9" s="1"/>
  <c r="FG57" i="9"/>
  <c r="FG58" i="9" s="1"/>
  <c r="FL51" i="12"/>
  <c r="FJ51" i="1"/>
  <c r="FI57" i="1"/>
  <c r="FI58" i="1" s="1"/>
  <c r="FH52" i="12"/>
  <c r="FH29" i="12" s="1"/>
  <c r="FG57" i="12"/>
  <c r="FG58" i="12" s="1"/>
  <c r="FJ29" i="22"/>
  <c r="FJ57" i="22"/>
  <c r="FJ58" i="22" s="1"/>
  <c r="FJ31" i="22" s="1"/>
  <c r="FK51" i="22"/>
  <c r="FH57" i="2"/>
  <c r="FH58" i="2" s="1"/>
  <c r="FH31" i="2" s="1"/>
  <c r="FI51" i="2"/>
  <c r="FJ29" i="25"/>
  <c r="FK51" i="25"/>
  <c r="FJ57" i="25"/>
  <c r="FJ58" i="25" s="1"/>
  <c r="FJ31" i="25" s="1"/>
  <c r="FJ82" i="12"/>
  <c r="FJ84" i="12"/>
  <c r="FK52" i="8"/>
  <c r="FJ57" i="8"/>
  <c r="FJ58" i="8" s="1"/>
  <c r="FJ31" i="8" s="1"/>
  <c r="FI57" i="23"/>
  <c r="FI58" i="23" s="1"/>
  <c r="FJ51" i="23"/>
  <c r="FJ29" i="11"/>
  <c r="FJ57" i="11"/>
  <c r="FJ58" i="11" s="1"/>
  <c r="FJ31" i="11" s="1"/>
  <c r="FK51" i="11"/>
  <c r="FH52" i="24"/>
  <c r="FH29" i="24" s="1"/>
  <c r="FG57" i="24"/>
  <c r="FG58" i="24" s="1"/>
  <c r="FM51" i="21"/>
  <c r="FL57" i="21"/>
  <c r="FL58" i="21" s="1"/>
  <c r="FG57" i="26"/>
  <c r="FG58" i="26" s="1"/>
  <c r="FH51" i="26"/>
  <c r="FH29" i="26" s="1"/>
  <c r="DV86" i="25"/>
  <c r="DV87" i="25" s="1"/>
  <c r="EF19" i="16" l="1"/>
  <c r="CZ19" i="24"/>
  <c r="CZ18" i="24"/>
  <c r="DC36" i="26"/>
  <c r="DC42" i="26" s="1"/>
  <c r="DC30" i="26"/>
  <c r="DD13" i="26" s="1"/>
  <c r="DD14" i="26" s="1"/>
  <c r="DD17" i="26" s="1"/>
  <c r="DD19" i="26" s="1"/>
  <c r="DI30" i="25"/>
  <c r="DJ13" i="25" s="1"/>
  <c r="DJ14" i="25" s="1"/>
  <c r="DJ17" i="25" s="1"/>
  <c r="DJ28" i="25" s="1"/>
  <c r="DJ30" i="25" s="1"/>
  <c r="DK13" i="25" s="1"/>
  <c r="DK14" i="25" s="1"/>
  <c r="DK17" i="25" s="1"/>
  <c r="DI18" i="25"/>
  <c r="DM19" i="16"/>
  <c r="DM17" i="16"/>
  <c r="DM13" i="16"/>
  <c r="DN17" i="16"/>
  <c r="DN19" i="16"/>
  <c r="DN13" i="16"/>
  <c r="DO13" i="16"/>
  <c r="DO17" i="16"/>
  <c r="DO19" i="16"/>
  <c r="DP13" i="16"/>
  <c r="DP17" i="16"/>
  <c r="DP19" i="16"/>
  <c r="DQ13" i="16"/>
  <c r="DQ17" i="16"/>
  <c r="DQ19" i="16"/>
  <c r="DR13" i="16"/>
  <c r="DR17" i="16"/>
  <c r="DR19" i="16"/>
  <c r="DS17" i="16"/>
  <c r="DS13" i="16"/>
  <c r="DS19" i="16"/>
  <c r="DT19" i="16"/>
  <c r="DT13" i="16"/>
  <c r="DT17" i="16"/>
  <c r="DU19" i="16"/>
  <c r="DU17" i="16"/>
  <c r="DU13" i="16"/>
  <c r="DV19" i="16"/>
  <c r="DV13" i="16"/>
  <c r="DV17" i="16"/>
  <c r="DW17" i="16"/>
  <c r="DW19" i="16"/>
  <c r="DW13" i="16"/>
  <c r="DX13" i="16"/>
  <c r="DX17" i="16"/>
  <c r="DX19" i="16"/>
  <c r="DY19" i="16"/>
  <c r="DY17" i="16"/>
  <c r="DY13" i="16"/>
  <c r="DZ17" i="16"/>
  <c r="DZ13" i="16"/>
  <c r="DZ19" i="16"/>
  <c r="EA13" i="16"/>
  <c r="EA17" i="16"/>
  <c r="EA19" i="16"/>
  <c r="EB13" i="16"/>
  <c r="EB17" i="16"/>
  <c r="EB19" i="16"/>
  <c r="EC13" i="16"/>
  <c r="EC17" i="16"/>
  <c r="EC19" i="16"/>
  <c r="ED13" i="16"/>
  <c r="ED17" i="16"/>
  <c r="ED19" i="16"/>
  <c r="EE13" i="16"/>
  <c r="EE17" i="16"/>
  <c r="EE19" i="16"/>
  <c r="EF13" i="16"/>
  <c r="DI19" i="25"/>
  <c r="DH18" i="8"/>
  <c r="DH19" i="8"/>
  <c r="DI18" i="1"/>
  <c r="DH30" i="11"/>
  <c r="DI13" i="11" s="1"/>
  <c r="DI14" i="11" s="1"/>
  <c r="DI17" i="11" s="1"/>
  <c r="DI28" i="11" s="1"/>
  <c r="DH36" i="11"/>
  <c r="DA85" i="22"/>
  <c r="DB85" i="22" s="1"/>
  <c r="CX85" i="24"/>
  <c r="DG85" i="8"/>
  <c r="DG86" i="8" s="1"/>
  <c r="DG87" i="8" s="1"/>
  <c r="CZ28" i="24"/>
  <c r="CZ30" i="24" s="1"/>
  <c r="DA13" i="24" s="1"/>
  <c r="DA14" i="24" s="1"/>
  <c r="DA17" i="24" s="1"/>
  <c r="CY36" i="24"/>
  <c r="CY42" i="24" s="1"/>
  <c r="DD85" i="23"/>
  <c r="DC86" i="23"/>
  <c r="DC87" i="23" s="1"/>
  <c r="DC85" i="21"/>
  <c r="DC86" i="21" s="1"/>
  <c r="DD84" i="21"/>
  <c r="DD30" i="21"/>
  <c r="DE13" i="21" s="1"/>
  <c r="DE14" i="21" s="1"/>
  <c r="DE17" i="21" s="1"/>
  <c r="DE18" i="21" s="1"/>
  <c r="DD36" i="21"/>
  <c r="DD42" i="21" s="1"/>
  <c r="DE30" i="12"/>
  <c r="DF13" i="12" s="1"/>
  <c r="DF14" i="12" s="1"/>
  <c r="DF17" i="12" s="1"/>
  <c r="DF28" i="12" s="1"/>
  <c r="DE36" i="12"/>
  <c r="DE42" i="12" s="1"/>
  <c r="DB28" i="22"/>
  <c r="DB18" i="22"/>
  <c r="DB19" i="22"/>
  <c r="DH36" i="8"/>
  <c r="DH42" i="8" s="1"/>
  <c r="DH30" i="8"/>
  <c r="DI13" i="8" s="1"/>
  <c r="DI14" i="8" s="1"/>
  <c r="DI17" i="8" s="1"/>
  <c r="DD85" i="12"/>
  <c r="DC86" i="12"/>
  <c r="DC87" i="12" s="1"/>
  <c r="DH18" i="11"/>
  <c r="DE86" i="9"/>
  <c r="DE87" i="9" s="1"/>
  <c r="DF85" i="9"/>
  <c r="DH19" i="11"/>
  <c r="DE18" i="12"/>
  <c r="DH85" i="1"/>
  <c r="DI36" i="1"/>
  <c r="DI42" i="1" s="1"/>
  <c r="DI30" i="1"/>
  <c r="DJ13" i="1" s="1"/>
  <c r="DJ14" i="1" s="1"/>
  <c r="DJ17" i="1" s="1"/>
  <c r="DJ28" i="1" s="1"/>
  <c r="DE19" i="12"/>
  <c r="DI19" i="1"/>
  <c r="DF30" i="9"/>
  <c r="DG13" i="9" s="1"/>
  <c r="DG14" i="9" s="1"/>
  <c r="DG17" i="9" s="1"/>
  <c r="DG19" i="9" s="1"/>
  <c r="DF36" i="9"/>
  <c r="DF42" i="9" s="1"/>
  <c r="DG85" i="11"/>
  <c r="DH42" i="11"/>
  <c r="DD36" i="23"/>
  <c r="DD42" i="23" s="1"/>
  <c r="DD30" i="23"/>
  <c r="DE13" i="23" s="1"/>
  <c r="DE14" i="23" s="1"/>
  <c r="DE17" i="23" s="1"/>
  <c r="DE19" i="23" s="1"/>
  <c r="FH80" i="9"/>
  <c r="FI80" i="9" s="1"/>
  <c r="FH81" i="9"/>
  <c r="FI81" i="9" s="1"/>
  <c r="FH80" i="12"/>
  <c r="FI80" i="12" s="1"/>
  <c r="FJ80" i="12" s="1"/>
  <c r="FK80" i="12" s="1"/>
  <c r="FL80" i="12" s="1"/>
  <c r="FM80" i="12" s="1"/>
  <c r="FN80" i="12" s="1"/>
  <c r="FO80" i="12" s="1"/>
  <c r="FP80" i="12" s="1"/>
  <c r="FQ80" i="12" s="1"/>
  <c r="FR80" i="12" s="1"/>
  <c r="FS80" i="12" s="1"/>
  <c r="FH81" i="12"/>
  <c r="FI81" i="12" s="1"/>
  <c r="FJ81" i="12" s="1"/>
  <c r="FK81" i="12" s="1"/>
  <c r="FL81" i="12" s="1"/>
  <c r="FM81" i="12" s="1"/>
  <c r="FN81" i="12" s="1"/>
  <c r="FO81" i="12" s="1"/>
  <c r="FP81" i="12" s="1"/>
  <c r="FQ81" i="12" s="1"/>
  <c r="FR81" i="12" s="1"/>
  <c r="FS81" i="12" s="1"/>
  <c r="FH82" i="2"/>
  <c r="FH81" i="26"/>
  <c r="FI81" i="26" s="1"/>
  <c r="FH80" i="26"/>
  <c r="FI80" i="26" s="1"/>
  <c r="FH80" i="24"/>
  <c r="FI80" i="24" s="1"/>
  <c r="FH81" i="24"/>
  <c r="FI81" i="24" s="1"/>
  <c r="EH4" i="22"/>
  <c r="EH4" i="26"/>
  <c r="EH4" i="12"/>
  <c r="EH4" i="25"/>
  <c r="EH4" i="11"/>
  <c r="EH4" i="24"/>
  <c r="EH4" i="9"/>
  <c r="EH4" i="23"/>
  <c r="EH4" i="8"/>
  <c r="EH4" i="21"/>
  <c r="EH4" i="2"/>
  <c r="EH4" i="1"/>
  <c r="EH4" i="16"/>
  <c r="FH57" i="26"/>
  <c r="FH58" i="26" s="1"/>
  <c r="FH31" i="26" s="1"/>
  <c r="FI51" i="26"/>
  <c r="FJ80" i="11"/>
  <c r="FK80" i="11" s="1"/>
  <c r="FL80" i="11" s="1"/>
  <c r="FM80" i="11" s="1"/>
  <c r="FN80" i="11" s="1"/>
  <c r="FO80" i="11" s="1"/>
  <c r="FP80" i="11" s="1"/>
  <c r="FQ80" i="11" s="1"/>
  <c r="FR80" i="11" s="1"/>
  <c r="FS80" i="11" s="1"/>
  <c r="FJ81" i="11"/>
  <c r="FK81" i="11" s="1"/>
  <c r="FL81" i="11" s="1"/>
  <c r="FM81" i="11" s="1"/>
  <c r="FN81" i="11" s="1"/>
  <c r="FO81" i="11" s="1"/>
  <c r="FP81" i="11" s="1"/>
  <c r="FQ81" i="11" s="1"/>
  <c r="FR81" i="11" s="1"/>
  <c r="FS81" i="11" s="1"/>
  <c r="FJ82" i="11"/>
  <c r="FJ84" i="11"/>
  <c r="FL52" i="8"/>
  <c r="FK57" i="8"/>
  <c r="FK58" i="8" s="1"/>
  <c r="FJ29" i="23"/>
  <c r="FK51" i="23"/>
  <c r="FJ57" i="23"/>
  <c r="FJ58" i="23" s="1"/>
  <c r="FJ31" i="23" s="1"/>
  <c r="FL51" i="22"/>
  <c r="FK57" i="22"/>
  <c r="FK58" i="22" s="1"/>
  <c r="FL51" i="11"/>
  <c r="FK57" i="11"/>
  <c r="FK58" i="11" s="1"/>
  <c r="FJ81" i="25"/>
  <c r="FK81" i="25" s="1"/>
  <c r="FL81" i="25" s="1"/>
  <c r="FM81" i="25" s="1"/>
  <c r="FN81" i="25" s="1"/>
  <c r="FO81" i="25" s="1"/>
  <c r="FP81" i="25" s="1"/>
  <c r="FQ81" i="25" s="1"/>
  <c r="FR81" i="25" s="1"/>
  <c r="FS81" i="25" s="1"/>
  <c r="FJ80" i="25"/>
  <c r="FK80" i="25" s="1"/>
  <c r="FL80" i="25" s="1"/>
  <c r="FM80" i="25" s="1"/>
  <c r="FN80" i="25" s="1"/>
  <c r="FO80" i="25" s="1"/>
  <c r="FP80" i="25" s="1"/>
  <c r="FQ80" i="25" s="1"/>
  <c r="FR80" i="25" s="1"/>
  <c r="FS80" i="25" s="1"/>
  <c r="FJ82" i="25"/>
  <c r="FJ84" i="25"/>
  <c r="FH57" i="9"/>
  <c r="FH58" i="9" s="1"/>
  <c r="FH31" i="9" s="1"/>
  <c r="FI51" i="9"/>
  <c r="FI52" i="24"/>
  <c r="FH57" i="24"/>
  <c r="FH58" i="24" s="1"/>
  <c r="FH31" i="24" s="1"/>
  <c r="FL51" i="25"/>
  <c r="FK57" i="25"/>
  <c r="FK58" i="25" s="1"/>
  <c r="FI52" i="12"/>
  <c r="FH57" i="12"/>
  <c r="FH58" i="12" s="1"/>
  <c r="FH31" i="12" s="1"/>
  <c r="FM51" i="12"/>
  <c r="FN51" i="21"/>
  <c r="FM57" i="21"/>
  <c r="FM58" i="21" s="1"/>
  <c r="FJ51" i="2"/>
  <c r="FI57" i="2"/>
  <c r="FI58" i="2" s="1"/>
  <c r="FJ80" i="22"/>
  <c r="FK80" i="22" s="1"/>
  <c r="FL80" i="22" s="1"/>
  <c r="FM80" i="22" s="1"/>
  <c r="FN80" i="22" s="1"/>
  <c r="FO80" i="22" s="1"/>
  <c r="FP80" i="22" s="1"/>
  <c r="FQ80" i="22" s="1"/>
  <c r="FR80" i="22" s="1"/>
  <c r="FS80" i="22" s="1"/>
  <c r="FJ81" i="22"/>
  <c r="FK81" i="22" s="1"/>
  <c r="FL81" i="22" s="1"/>
  <c r="FM81" i="22" s="1"/>
  <c r="FN81" i="22" s="1"/>
  <c r="FO81" i="22" s="1"/>
  <c r="FP81" i="22" s="1"/>
  <c r="FQ81" i="22" s="1"/>
  <c r="FR81" i="22" s="1"/>
  <c r="FS81" i="22" s="1"/>
  <c r="FJ82" i="22"/>
  <c r="FJ84" i="22"/>
  <c r="FJ29" i="1"/>
  <c r="FJ57" i="1"/>
  <c r="FJ58" i="1" s="1"/>
  <c r="FJ31" i="1" s="1"/>
  <c r="FK51" i="1"/>
  <c r="DK86" i="2"/>
  <c r="DK87" i="2" s="1"/>
  <c r="EB85" i="21"/>
  <c r="EB86" i="21" s="1"/>
  <c r="DJ19" i="25" l="1"/>
  <c r="DD28" i="26"/>
  <c r="DJ36" i="25"/>
  <c r="DJ42" i="25" s="1"/>
  <c r="DJ18" i="25"/>
  <c r="DD36" i="26"/>
  <c r="DD42" i="26" s="1"/>
  <c r="DD30" i="26"/>
  <c r="DE13" i="26" s="1"/>
  <c r="DE14" i="26" s="1"/>
  <c r="DE17" i="26" s="1"/>
  <c r="DC85" i="26"/>
  <c r="DD18" i="26"/>
  <c r="DE18" i="26" s="1"/>
  <c r="DA18" i="24"/>
  <c r="DA19" i="24"/>
  <c r="DF19" i="12"/>
  <c r="DF18" i="12"/>
  <c r="DK19" i="25"/>
  <c r="DK28" i="25"/>
  <c r="DK36" i="25" s="1"/>
  <c r="DK42" i="25" s="1"/>
  <c r="DI18" i="11"/>
  <c r="DI19" i="8"/>
  <c r="DI36" i="11"/>
  <c r="DI42" i="11" s="1"/>
  <c r="DI30" i="11"/>
  <c r="DJ13" i="11" s="1"/>
  <c r="DJ14" i="11" s="1"/>
  <c r="DJ17" i="11" s="1"/>
  <c r="DJ28" i="11" s="1"/>
  <c r="DH85" i="8"/>
  <c r="DJ36" i="1"/>
  <c r="DJ42" i="1" s="1"/>
  <c r="DJ30" i="1"/>
  <c r="DK13" i="1" s="1"/>
  <c r="DK14" i="1" s="1"/>
  <c r="DK17" i="1" s="1"/>
  <c r="DK28" i="1" s="1"/>
  <c r="DH86" i="1"/>
  <c r="DH87" i="1" s="1"/>
  <c r="DI85" i="1"/>
  <c r="DE18" i="23"/>
  <c r="CX86" i="24"/>
  <c r="CX87" i="24" s="1"/>
  <c r="CY85" i="24"/>
  <c r="DE85" i="12"/>
  <c r="DE86" i="12" s="1"/>
  <c r="DE87" i="12" s="1"/>
  <c r="DG28" i="9"/>
  <c r="DJ18" i="1"/>
  <c r="DE28" i="23"/>
  <c r="DK18" i="25"/>
  <c r="DB30" i="22"/>
  <c r="DC13" i="22" s="1"/>
  <c r="DC14" i="22" s="1"/>
  <c r="DC17" i="22" s="1"/>
  <c r="DC28" i="22" s="1"/>
  <c r="DB36" i="22"/>
  <c r="DB42" i="22" s="1"/>
  <c r="DJ19" i="1"/>
  <c r="DF36" i="12"/>
  <c r="DF42" i="12" s="1"/>
  <c r="DF30" i="12"/>
  <c r="DG13" i="12" s="1"/>
  <c r="DG14" i="12" s="1"/>
  <c r="DG17" i="12" s="1"/>
  <c r="DG28" i="12" s="1"/>
  <c r="DG18" i="9"/>
  <c r="DI19" i="11"/>
  <c r="DI18" i="8"/>
  <c r="DE19" i="21"/>
  <c r="CZ36" i="24"/>
  <c r="CZ42" i="24" s="1"/>
  <c r="DA28" i="24"/>
  <c r="DG86" i="11"/>
  <c r="DG87" i="11" s="1"/>
  <c r="DH85" i="11"/>
  <c r="DI28" i="8"/>
  <c r="DE28" i="21"/>
  <c r="FH82" i="26"/>
  <c r="FH82" i="9"/>
  <c r="FH82" i="24"/>
  <c r="FH82" i="12"/>
  <c r="EI4" i="22"/>
  <c r="EI4" i="26"/>
  <c r="EI4" i="12"/>
  <c r="EI4" i="25"/>
  <c r="EI4" i="11"/>
  <c r="EI4" i="24"/>
  <c r="EI4" i="9"/>
  <c r="EI4" i="23"/>
  <c r="EI4" i="8"/>
  <c r="EI4" i="2"/>
  <c r="EI4" i="1"/>
  <c r="EI4" i="21"/>
  <c r="EI4" i="16"/>
  <c r="FJ80" i="1"/>
  <c r="FK80" i="1" s="1"/>
  <c r="FL80" i="1" s="1"/>
  <c r="FM80" i="1" s="1"/>
  <c r="FN80" i="1" s="1"/>
  <c r="FO80" i="1" s="1"/>
  <c r="FP80" i="1" s="1"/>
  <c r="FQ80" i="1" s="1"/>
  <c r="FR80" i="1" s="1"/>
  <c r="FS80" i="1" s="1"/>
  <c r="FJ81" i="1"/>
  <c r="FK81" i="1" s="1"/>
  <c r="FL81" i="1" s="1"/>
  <c r="FM81" i="1" s="1"/>
  <c r="FN81" i="1" s="1"/>
  <c r="FO81" i="1" s="1"/>
  <c r="FP81" i="1" s="1"/>
  <c r="FQ81" i="1" s="1"/>
  <c r="FR81" i="1" s="1"/>
  <c r="FS81" i="1" s="1"/>
  <c r="FJ84" i="1"/>
  <c r="FJ82" i="1"/>
  <c r="FN51" i="12"/>
  <c r="FJ29" i="2"/>
  <c r="FJ57" i="2"/>
  <c r="FJ58" i="2" s="1"/>
  <c r="FJ31" i="2" s="1"/>
  <c r="FK51" i="2"/>
  <c r="FI57" i="9"/>
  <c r="FI58" i="9" s="1"/>
  <c r="FJ51" i="9"/>
  <c r="FM51" i="11"/>
  <c r="FL57" i="11"/>
  <c r="FL58" i="11" s="1"/>
  <c r="FL51" i="23"/>
  <c r="FK57" i="23"/>
  <c r="FK58" i="23" s="1"/>
  <c r="FJ80" i="23"/>
  <c r="FK80" i="23" s="1"/>
  <c r="FL80" i="23" s="1"/>
  <c r="FM80" i="23" s="1"/>
  <c r="FN80" i="23" s="1"/>
  <c r="FO80" i="23" s="1"/>
  <c r="FP80" i="23" s="1"/>
  <c r="FQ80" i="23" s="1"/>
  <c r="FR80" i="23" s="1"/>
  <c r="FS80" i="23" s="1"/>
  <c r="FJ81" i="23"/>
  <c r="FK81" i="23" s="1"/>
  <c r="FL81" i="23" s="1"/>
  <c r="FM81" i="23" s="1"/>
  <c r="FN81" i="23" s="1"/>
  <c r="FO81" i="23" s="1"/>
  <c r="FP81" i="23" s="1"/>
  <c r="FQ81" i="23" s="1"/>
  <c r="FR81" i="23" s="1"/>
  <c r="FS81" i="23" s="1"/>
  <c r="FJ84" i="23"/>
  <c r="FJ82" i="23"/>
  <c r="FN57" i="21"/>
  <c r="FN58" i="21" s="1"/>
  <c r="FO51" i="21"/>
  <c r="FL57" i="22"/>
  <c r="FL58" i="22" s="1"/>
  <c r="FM51" i="22"/>
  <c r="FM51" i="25"/>
  <c r="FL57" i="25"/>
  <c r="FL58" i="25" s="1"/>
  <c r="FJ51" i="26"/>
  <c r="FI57" i="26"/>
  <c r="FI58" i="26" s="1"/>
  <c r="FL51" i="1"/>
  <c r="FK57" i="1"/>
  <c r="FK58" i="1" s="1"/>
  <c r="FJ52" i="12"/>
  <c r="FI57" i="12"/>
  <c r="FI58" i="12" s="1"/>
  <c r="FJ52" i="24"/>
  <c r="FI57" i="24"/>
  <c r="FI58" i="24" s="1"/>
  <c r="FM52" i="8"/>
  <c r="FL57" i="8"/>
  <c r="FL58" i="8" s="1"/>
  <c r="DV86" i="1"/>
  <c r="DV87" i="1" s="1"/>
  <c r="DK30" i="25" l="1"/>
  <c r="DL13" i="25" s="1"/>
  <c r="DL14" i="25" s="1"/>
  <c r="DL17" i="25" s="1"/>
  <c r="DD85" i="26"/>
  <c r="DC86" i="26"/>
  <c r="DC87" i="26" s="1"/>
  <c r="DE19" i="26"/>
  <c r="DE28" i="26"/>
  <c r="DK18" i="1"/>
  <c r="DL19" i="25"/>
  <c r="DG19" i="12"/>
  <c r="DL18" i="25"/>
  <c r="DJ18" i="11"/>
  <c r="DK85" i="25"/>
  <c r="DL85" i="25" s="1"/>
  <c r="DK30" i="1"/>
  <c r="DL13" i="1" s="1"/>
  <c r="DL14" i="1" s="1"/>
  <c r="DL17" i="1" s="1"/>
  <c r="DL18" i="1" s="1"/>
  <c r="DK36" i="1"/>
  <c r="DK42" i="1" s="1"/>
  <c r="DJ85" i="1"/>
  <c r="DK85" i="1" s="1"/>
  <c r="DL85" i="1" s="1"/>
  <c r="DJ30" i="11"/>
  <c r="DK13" i="11" s="1"/>
  <c r="DK14" i="11" s="1"/>
  <c r="DK17" i="11" s="1"/>
  <c r="DK18" i="11" s="1"/>
  <c r="DJ36" i="11"/>
  <c r="DJ42" i="11" s="1"/>
  <c r="DC36" i="22"/>
  <c r="DC42" i="22" s="1"/>
  <c r="DC30" i="22"/>
  <c r="DD13" i="22" s="1"/>
  <c r="DD14" i="22" s="1"/>
  <c r="DD17" i="22" s="1"/>
  <c r="DD28" i="22" s="1"/>
  <c r="DG36" i="12"/>
  <c r="DG42" i="12" s="1"/>
  <c r="DG30" i="12"/>
  <c r="DH13" i="12" s="1"/>
  <c r="DH14" i="12" s="1"/>
  <c r="DH17" i="12" s="1"/>
  <c r="DC18" i="22"/>
  <c r="DE30" i="21"/>
  <c r="DF13" i="21" s="1"/>
  <c r="DF14" i="21" s="1"/>
  <c r="DF17" i="21" s="1"/>
  <c r="DF18" i="21" s="1"/>
  <c r="DE36" i="21"/>
  <c r="DE42" i="21" s="1"/>
  <c r="DI30" i="8"/>
  <c r="DJ13" i="8" s="1"/>
  <c r="DJ14" i="8" s="1"/>
  <c r="DJ17" i="8" s="1"/>
  <c r="DJ19" i="8" s="1"/>
  <c r="DI36" i="8"/>
  <c r="DI42" i="8" s="1"/>
  <c r="DC19" i="22"/>
  <c r="DK19" i="1"/>
  <c r="DH86" i="11"/>
  <c r="DH87" i="11" s="1"/>
  <c r="DI85" i="11"/>
  <c r="DJ85" i="11" s="1"/>
  <c r="DG30" i="9"/>
  <c r="DH13" i="9" s="1"/>
  <c r="DH14" i="9" s="1"/>
  <c r="DH17" i="9" s="1"/>
  <c r="DH19" i="9" s="1"/>
  <c r="DG36" i="9"/>
  <c r="DG42" i="9" s="1"/>
  <c r="CZ85" i="24"/>
  <c r="CZ86" i="24" s="1"/>
  <c r="CZ87" i="24" s="1"/>
  <c r="DA36" i="24"/>
  <c r="DA42" i="24" s="1"/>
  <c r="DA30" i="24"/>
  <c r="DB13" i="24" s="1"/>
  <c r="DB14" i="24" s="1"/>
  <c r="DB17" i="24" s="1"/>
  <c r="DF85" i="12"/>
  <c r="DH86" i="8"/>
  <c r="DH87" i="8" s="1"/>
  <c r="DI85" i="8"/>
  <c r="DJ85" i="8" s="1"/>
  <c r="DG18" i="12"/>
  <c r="DL28" i="25"/>
  <c r="DJ19" i="11"/>
  <c r="DE36" i="23"/>
  <c r="DE42" i="23" s="1"/>
  <c r="DE30" i="23"/>
  <c r="DF13" i="23" s="1"/>
  <c r="DF14" i="23" s="1"/>
  <c r="DF17" i="23" s="1"/>
  <c r="DF19" i="23" s="1"/>
  <c r="EJ4" i="22"/>
  <c r="EJ4" i="26"/>
  <c r="EJ4" i="12"/>
  <c r="EJ4" i="25"/>
  <c r="EJ4" i="11"/>
  <c r="EJ4" i="24"/>
  <c r="EJ4" i="9"/>
  <c r="EJ4" i="23"/>
  <c r="EJ4" i="8"/>
  <c r="EJ4" i="2"/>
  <c r="EJ4" i="21"/>
  <c r="EJ4" i="1"/>
  <c r="EJ4" i="16"/>
  <c r="FJ29" i="26"/>
  <c r="FJ57" i="26"/>
  <c r="FJ58" i="26" s="1"/>
  <c r="FJ31" i="26" s="1"/>
  <c r="FK51" i="26"/>
  <c r="FM57" i="22"/>
  <c r="FM58" i="22" s="1"/>
  <c r="FN51" i="22"/>
  <c r="FL51" i="2"/>
  <c r="FK57" i="2"/>
  <c r="FK58" i="2" s="1"/>
  <c r="FK52" i="12"/>
  <c r="FJ57" i="12"/>
  <c r="FJ58" i="12" s="1"/>
  <c r="FJ31" i="12" s="1"/>
  <c r="FP51" i="21"/>
  <c r="FO57" i="21"/>
  <c r="FO58" i="21" s="1"/>
  <c r="FJ29" i="9"/>
  <c r="FJ57" i="9"/>
  <c r="FJ58" i="9" s="1"/>
  <c r="FJ31" i="9" s="1"/>
  <c r="FK51" i="9"/>
  <c r="FJ81" i="2"/>
  <c r="FK81" i="2" s="1"/>
  <c r="FL81" i="2" s="1"/>
  <c r="FM81" i="2" s="1"/>
  <c r="FN81" i="2" s="1"/>
  <c r="FO81" i="2" s="1"/>
  <c r="FP81" i="2" s="1"/>
  <c r="FQ81" i="2" s="1"/>
  <c r="FR81" i="2" s="1"/>
  <c r="FS81" i="2" s="1"/>
  <c r="FJ80" i="2"/>
  <c r="FK80" i="2" s="1"/>
  <c r="FL80" i="2" s="1"/>
  <c r="FM80" i="2" s="1"/>
  <c r="FN80" i="2" s="1"/>
  <c r="FO80" i="2" s="1"/>
  <c r="FP80" i="2" s="1"/>
  <c r="FQ80" i="2" s="1"/>
  <c r="FR80" i="2" s="1"/>
  <c r="FS80" i="2" s="1"/>
  <c r="FJ84" i="2"/>
  <c r="FJ82" i="2"/>
  <c r="FO51" i="12"/>
  <c r="FN52" i="8"/>
  <c r="FM57" i="8"/>
  <c r="FM58" i="8" s="1"/>
  <c r="FM57" i="11"/>
  <c r="FM58" i="11" s="1"/>
  <c r="FN51" i="11"/>
  <c r="FJ29" i="24"/>
  <c r="FK52" i="24"/>
  <c r="FJ57" i="24"/>
  <c r="FJ58" i="24" s="1"/>
  <c r="FJ31" i="24" s="1"/>
  <c r="FL57" i="1"/>
  <c r="FL58" i="1" s="1"/>
  <c r="FM51" i="1"/>
  <c r="FN51" i="25"/>
  <c r="FM57" i="25"/>
  <c r="FM58" i="25" s="1"/>
  <c r="FL57" i="23"/>
  <c r="FL58" i="23" s="1"/>
  <c r="FM51" i="23"/>
  <c r="DF86" i="26"/>
  <c r="DF87" i="26" s="1"/>
  <c r="DE36" i="26" l="1"/>
  <c r="DE42" i="26" s="1"/>
  <c r="DE85" i="26" s="1"/>
  <c r="DE86" i="26" s="1"/>
  <c r="DE87" i="26" s="1"/>
  <c r="DE30" i="26"/>
  <c r="DF13" i="26" s="1"/>
  <c r="DF14" i="26" s="1"/>
  <c r="DF17" i="26" s="1"/>
  <c r="DL28" i="1"/>
  <c r="DL36" i="1" s="1"/>
  <c r="DL42" i="1" s="1"/>
  <c r="DH19" i="12"/>
  <c r="DH18" i="12"/>
  <c r="DH28" i="12"/>
  <c r="DH30" i="12" s="1"/>
  <c r="DI13" i="12" s="1"/>
  <c r="DI14" i="12" s="1"/>
  <c r="DI17" i="12" s="1"/>
  <c r="DH28" i="9"/>
  <c r="DH36" i="9" s="1"/>
  <c r="DH42" i="9" s="1"/>
  <c r="DD18" i="22"/>
  <c r="DA85" i="24"/>
  <c r="DB85" i="24" s="1"/>
  <c r="DD30" i="22"/>
  <c r="DE13" i="22" s="1"/>
  <c r="DE14" i="22" s="1"/>
  <c r="DE17" i="22" s="1"/>
  <c r="DE28" i="22" s="1"/>
  <c r="DD36" i="22"/>
  <c r="DD42" i="22" s="1"/>
  <c r="DG85" i="9"/>
  <c r="DE84" i="21"/>
  <c r="DF18" i="23"/>
  <c r="DC85" i="22"/>
  <c r="DF28" i="21"/>
  <c r="DK28" i="11"/>
  <c r="DF28" i="23"/>
  <c r="DG85" i="12"/>
  <c r="DG86" i="12" s="1"/>
  <c r="DG87" i="12" s="1"/>
  <c r="DE85" i="23"/>
  <c r="DE86" i="23" s="1"/>
  <c r="DE87" i="23" s="1"/>
  <c r="DL30" i="1"/>
  <c r="DM13" i="1" s="1"/>
  <c r="DM14" i="1" s="1"/>
  <c r="DM17" i="1" s="1"/>
  <c r="DB28" i="24"/>
  <c r="DB19" i="24"/>
  <c r="DB18" i="24"/>
  <c r="DD19" i="22"/>
  <c r="DJ18" i="8"/>
  <c r="DL19" i="1"/>
  <c r="DK19" i="11"/>
  <c r="DH18" i="9"/>
  <c r="DF19" i="21"/>
  <c r="DJ28" i="8"/>
  <c r="DL36" i="25"/>
  <c r="DL42" i="25" s="1"/>
  <c r="DL30" i="25"/>
  <c r="DM13" i="25" s="1"/>
  <c r="DM14" i="25" s="1"/>
  <c r="DM17" i="25" s="1"/>
  <c r="DM28" i="25" s="1"/>
  <c r="EK4" i="22"/>
  <c r="EK4" i="26"/>
  <c r="EK4" i="12"/>
  <c r="EK4" i="25"/>
  <c r="EK4" i="11"/>
  <c r="EK4" i="24"/>
  <c r="EK4" i="9"/>
  <c r="EK4" i="23"/>
  <c r="EK4" i="8"/>
  <c r="EK4" i="2"/>
  <c r="EK4" i="1"/>
  <c r="EK4" i="21"/>
  <c r="EK4" i="16"/>
  <c r="FN57" i="25"/>
  <c r="FN58" i="25" s="1"/>
  <c r="FO51" i="25"/>
  <c r="FL51" i="9"/>
  <c r="FK57" i="9"/>
  <c r="FK58" i="9" s="1"/>
  <c r="FK57" i="26"/>
  <c r="FK58" i="26" s="1"/>
  <c r="FL51" i="26"/>
  <c r="FO52" i="8"/>
  <c r="FN57" i="8"/>
  <c r="FN58" i="8" s="1"/>
  <c r="FN57" i="11"/>
  <c r="FN58" i="11" s="1"/>
  <c r="FO51" i="11"/>
  <c r="FM51" i="2"/>
  <c r="FL57" i="2"/>
  <c r="FL58" i="2" s="1"/>
  <c r="FN51" i="23"/>
  <c r="FM57" i="23"/>
  <c r="FM58" i="23" s="1"/>
  <c r="FM57" i="1"/>
  <c r="FM58" i="1" s="1"/>
  <c r="FN51" i="1"/>
  <c r="FJ80" i="24"/>
  <c r="FK80" i="24" s="1"/>
  <c r="FL80" i="24" s="1"/>
  <c r="FM80" i="24" s="1"/>
  <c r="FN80" i="24" s="1"/>
  <c r="FO80" i="24" s="1"/>
  <c r="FP80" i="24" s="1"/>
  <c r="FQ80" i="24" s="1"/>
  <c r="FR80" i="24" s="1"/>
  <c r="FS80" i="24" s="1"/>
  <c r="FJ81" i="24"/>
  <c r="FK81" i="24" s="1"/>
  <c r="FL81" i="24" s="1"/>
  <c r="FM81" i="24" s="1"/>
  <c r="FN81" i="24" s="1"/>
  <c r="FO81" i="24" s="1"/>
  <c r="FP81" i="24" s="1"/>
  <c r="FQ81" i="24" s="1"/>
  <c r="FR81" i="24" s="1"/>
  <c r="FS81" i="24" s="1"/>
  <c r="FJ82" i="24"/>
  <c r="FJ84" i="24"/>
  <c r="FP51" i="12"/>
  <c r="FN57" i="22"/>
  <c r="FN58" i="22" s="1"/>
  <c r="FO51" i="22"/>
  <c r="FL52" i="24"/>
  <c r="FK57" i="24"/>
  <c r="FK58" i="24" s="1"/>
  <c r="FP57" i="21"/>
  <c r="FP58" i="21" s="1"/>
  <c r="FQ51" i="21"/>
  <c r="FJ84" i="9"/>
  <c r="FJ81" i="9"/>
  <c r="FK81" i="9" s="1"/>
  <c r="FL81" i="9" s="1"/>
  <c r="FM81" i="9" s="1"/>
  <c r="FN81" i="9" s="1"/>
  <c r="FO81" i="9" s="1"/>
  <c r="FP81" i="9" s="1"/>
  <c r="FQ81" i="9" s="1"/>
  <c r="FR81" i="9" s="1"/>
  <c r="FS81" i="9" s="1"/>
  <c r="FJ80" i="9"/>
  <c r="FK80" i="9" s="1"/>
  <c r="FL80" i="9" s="1"/>
  <c r="FM80" i="9" s="1"/>
  <c r="FN80" i="9" s="1"/>
  <c r="FO80" i="9" s="1"/>
  <c r="FP80" i="9" s="1"/>
  <c r="FQ80" i="9" s="1"/>
  <c r="FR80" i="9" s="1"/>
  <c r="FS80" i="9" s="1"/>
  <c r="FJ82" i="9"/>
  <c r="FL52" i="12"/>
  <c r="FK57" i="12"/>
  <c r="FK58" i="12" s="1"/>
  <c r="FJ81" i="26"/>
  <c r="FK81" i="26" s="1"/>
  <c r="FL81" i="26" s="1"/>
  <c r="FM81" i="26" s="1"/>
  <c r="FN81" i="26" s="1"/>
  <c r="FO81" i="26" s="1"/>
  <c r="FP81" i="26" s="1"/>
  <c r="FQ81" i="26" s="1"/>
  <c r="FR81" i="26" s="1"/>
  <c r="FS81" i="26" s="1"/>
  <c r="FJ80" i="26"/>
  <c r="FK80" i="26" s="1"/>
  <c r="FL80" i="26" s="1"/>
  <c r="FM80" i="26" s="1"/>
  <c r="FN80" i="26" s="1"/>
  <c r="FO80" i="26" s="1"/>
  <c r="FP80" i="26" s="1"/>
  <c r="FQ80" i="26" s="1"/>
  <c r="FR80" i="26" s="1"/>
  <c r="FS80" i="26" s="1"/>
  <c r="FJ84" i="26"/>
  <c r="FJ82" i="26"/>
  <c r="DH30" i="9" l="1"/>
  <c r="DI13" i="9" s="1"/>
  <c r="DI14" i="9" s="1"/>
  <c r="DI17" i="9" s="1"/>
  <c r="DI19" i="9" s="1"/>
  <c r="DF19" i="26"/>
  <c r="DF18" i="26"/>
  <c r="DF28" i="26"/>
  <c r="DM19" i="1"/>
  <c r="DH36" i="12"/>
  <c r="DH42" i="12" s="1"/>
  <c r="DI18" i="12"/>
  <c r="DI28" i="12"/>
  <c r="DI36" i="12" s="1"/>
  <c r="DI19" i="12"/>
  <c r="DE18" i="22"/>
  <c r="DE19" i="22"/>
  <c r="DH85" i="12"/>
  <c r="DI85" i="12" s="1"/>
  <c r="DJ85" i="12" s="1"/>
  <c r="DE36" i="22"/>
  <c r="DE42" i="22" s="1"/>
  <c r="DE30" i="22"/>
  <c r="DF13" i="22" s="1"/>
  <c r="DF14" i="22" s="1"/>
  <c r="DF17" i="22" s="1"/>
  <c r="DF28" i="22" s="1"/>
  <c r="DM30" i="25"/>
  <c r="DN13" i="25" s="1"/>
  <c r="DM36" i="25"/>
  <c r="DM42" i="25" s="1"/>
  <c r="DB36" i="24"/>
  <c r="DB42" i="24" s="1"/>
  <c r="DB30" i="24"/>
  <c r="DC13" i="24" s="1"/>
  <c r="DC14" i="24" s="1"/>
  <c r="DC17" i="24" s="1"/>
  <c r="DC28" i="24" s="1"/>
  <c r="DC86" i="22"/>
  <c r="DC87" i="22" s="1"/>
  <c r="DD85" i="22"/>
  <c r="DJ30" i="8"/>
  <c r="DK13" i="8" s="1"/>
  <c r="DK14" i="8" s="1"/>
  <c r="DK17" i="8" s="1"/>
  <c r="DK19" i="8" s="1"/>
  <c r="DJ36" i="8"/>
  <c r="DJ42" i="8" s="1"/>
  <c r="DM28" i="1"/>
  <c r="DF30" i="23"/>
  <c r="DG13" i="23" s="1"/>
  <c r="DG14" i="23" s="1"/>
  <c r="DG17" i="23" s="1"/>
  <c r="DG19" i="23" s="1"/>
  <c r="DF36" i="23"/>
  <c r="DF42" i="23" s="1"/>
  <c r="DI18" i="9"/>
  <c r="DE85" i="21"/>
  <c r="DE86" i="21" s="1"/>
  <c r="DF84" i="21"/>
  <c r="DG86" i="9"/>
  <c r="DG87" i="9" s="1"/>
  <c r="DH85" i="9"/>
  <c r="DI85" i="9" s="1"/>
  <c r="DJ85" i="9" s="1"/>
  <c r="DK36" i="11"/>
  <c r="DK42" i="11" s="1"/>
  <c r="DK30" i="11"/>
  <c r="DL13" i="11" s="1"/>
  <c r="DL14" i="11" s="1"/>
  <c r="DL17" i="11" s="1"/>
  <c r="DM18" i="1"/>
  <c r="DI28" i="9"/>
  <c r="DF30" i="21"/>
  <c r="DG13" i="21" s="1"/>
  <c r="DG14" i="21" s="1"/>
  <c r="DG17" i="21" s="1"/>
  <c r="DG18" i="21" s="1"/>
  <c r="DF36" i="21"/>
  <c r="DF42" i="21" s="1"/>
  <c r="DM19" i="25"/>
  <c r="DM18" i="25"/>
  <c r="EL4" i="22"/>
  <c r="EL4" i="26"/>
  <c r="EL4" i="12"/>
  <c r="EL4" i="25"/>
  <c r="EL4" i="11"/>
  <c r="EL4" i="24"/>
  <c r="EL4" i="9"/>
  <c r="EL4" i="23"/>
  <c r="EL4" i="8"/>
  <c r="EL4" i="21"/>
  <c r="EL4" i="2"/>
  <c r="EL4" i="1"/>
  <c r="EL4" i="16"/>
  <c r="FQ57" i="21"/>
  <c r="FQ58" i="21" s="1"/>
  <c r="FR51" i="21"/>
  <c r="FM52" i="24"/>
  <c r="FL57" i="24"/>
  <c r="FL58" i="24" s="1"/>
  <c r="FO57" i="11"/>
  <c r="FO58" i="11" s="1"/>
  <c r="FP51" i="11"/>
  <c r="FP52" i="8"/>
  <c r="FO57" i="8"/>
  <c r="FO58" i="8" s="1"/>
  <c r="FP51" i="22"/>
  <c r="FO57" i="22"/>
  <c r="FO58" i="22" s="1"/>
  <c r="FL57" i="9"/>
  <c r="FL58" i="9" s="1"/>
  <c r="FM51" i="9"/>
  <c r="FO51" i="1"/>
  <c r="FN57" i="1"/>
  <c r="FN58" i="1" s="1"/>
  <c r="FL57" i="26"/>
  <c r="FL58" i="26" s="1"/>
  <c r="FM51" i="26"/>
  <c r="FO57" i="25"/>
  <c r="FO58" i="25" s="1"/>
  <c r="FP51" i="25"/>
  <c r="FO51" i="23"/>
  <c r="FN57" i="23"/>
  <c r="FN58" i="23" s="1"/>
  <c r="FM52" i="12"/>
  <c r="FL57" i="12"/>
  <c r="FL58" i="12" s="1"/>
  <c r="FQ51" i="12"/>
  <c r="FM57" i="2"/>
  <c r="FM58" i="2" s="1"/>
  <c r="FN51" i="2"/>
  <c r="DT86" i="12"/>
  <c r="DT87" i="12" s="1"/>
  <c r="EG86" i="24"/>
  <c r="EG87" i="24" s="1"/>
  <c r="EG86" i="22"/>
  <c r="EG87" i="22" s="1"/>
  <c r="DF36" i="26" l="1"/>
  <c r="DF42" i="26" s="1"/>
  <c r="DF85" i="26" s="1"/>
  <c r="DF30" i="26"/>
  <c r="DG13" i="26" s="1"/>
  <c r="DG14" i="26" s="1"/>
  <c r="DG17" i="26" s="1"/>
  <c r="DI42" i="12"/>
  <c r="DI30" i="12"/>
  <c r="DJ13" i="12" s="1"/>
  <c r="DJ14" i="12" s="1"/>
  <c r="DJ17" i="12" s="1"/>
  <c r="DJ18" i="12" s="1"/>
  <c r="DC19" i="24"/>
  <c r="DK18" i="8"/>
  <c r="DK28" i="8"/>
  <c r="DK30" i="8" s="1"/>
  <c r="DL13" i="8" s="1"/>
  <c r="DL14" i="8" s="1"/>
  <c r="DL17" i="8" s="1"/>
  <c r="DL19" i="8" s="1"/>
  <c r="DF19" i="22"/>
  <c r="DM85" i="25"/>
  <c r="DM86" i="25" s="1"/>
  <c r="DM87" i="25" s="1"/>
  <c r="DF18" i="22"/>
  <c r="DG28" i="23"/>
  <c r="DF85" i="23"/>
  <c r="DI30" i="9"/>
  <c r="DJ13" i="9" s="1"/>
  <c r="DJ14" i="9" s="1"/>
  <c r="DJ17" i="9" s="1"/>
  <c r="DJ19" i="9" s="1"/>
  <c r="DI36" i="9"/>
  <c r="DI42" i="9" s="1"/>
  <c r="DM30" i="1"/>
  <c r="DN13" i="1" s="1"/>
  <c r="DM36" i="1"/>
  <c r="DM42" i="1" s="1"/>
  <c r="DM85" i="1" s="1"/>
  <c r="DM86" i="1" s="1"/>
  <c r="DM87" i="1" s="1"/>
  <c r="DF36" i="22"/>
  <c r="DF42" i="22" s="1"/>
  <c r="DF30" i="22"/>
  <c r="DG13" i="22" s="1"/>
  <c r="DG14" i="22" s="1"/>
  <c r="DG17" i="22" s="1"/>
  <c r="DE85" i="22"/>
  <c r="DE86" i="22" s="1"/>
  <c r="DE87" i="22" s="1"/>
  <c r="DL28" i="11"/>
  <c r="DL18" i="11"/>
  <c r="DK36" i="8"/>
  <c r="DK42" i="8" s="1"/>
  <c r="DK85" i="11"/>
  <c r="DL85" i="11" s="1"/>
  <c r="DC18" i="24"/>
  <c r="DG28" i="21"/>
  <c r="DC30" i="24"/>
  <c r="DD13" i="24" s="1"/>
  <c r="DD14" i="24" s="1"/>
  <c r="DD17" i="24" s="1"/>
  <c r="DC36" i="24"/>
  <c r="DC42" i="24" s="1"/>
  <c r="DG19" i="21"/>
  <c r="DL19" i="11"/>
  <c r="DG18" i="23"/>
  <c r="EM4" i="22"/>
  <c r="EM4" i="26"/>
  <c r="EM4" i="12"/>
  <c r="EM4" i="25"/>
  <c r="EM4" i="11"/>
  <c r="EM4" i="24"/>
  <c r="EM4" i="9"/>
  <c r="EM4" i="23"/>
  <c r="EM4" i="8"/>
  <c r="EM4" i="2"/>
  <c r="EM4" i="1"/>
  <c r="EM4" i="21"/>
  <c r="EM4" i="16"/>
  <c r="FO57" i="23"/>
  <c r="FO58" i="23" s="1"/>
  <c r="FP51" i="23"/>
  <c r="FN51" i="26"/>
  <c r="FM57" i="26"/>
  <c r="FM58" i="26" s="1"/>
  <c r="FM57" i="9"/>
  <c r="FM58" i="9" s="1"/>
  <c r="FN51" i="9"/>
  <c r="FQ52" i="8"/>
  <c r="FP57" i="8"/>
  <c r="FP58" i="8" s="1"/>
  <c r="FN57" i="2"/>
  <c r="FN58" i="2" s="1"/>
  <c r="FO51" i="2"/>
  <c r="FQ51" i="25"/>
  <c r="FP57" i="25"/>
  <c r="FP58" i="25" s="1"/>
  <c r="FQ51" i="11"/>
  <c r="FP57" i="11"/>
  <c r="FP58" i="11" s="1"/>
  <c r="FS51" i="21"/>
  <c r="FS57" i="21" s="1"/>
  <c r="FS58" i="21" s="1"/>
  <c r="FR57" i="21"/>
  <c r="FR58" i="21" s="1"/>
  <c r="FR51" i="12"/>
  <c r="FN52" i="24"/>
  <c r="FM57" i="24"/>
  <c r="FM58" i="24" s="1"/>
  <c r="FN52" i="12"/>
  <c r="FM57" i="12"/>
  <c r="FM58" i="12" s="1"/>
  <c r="FO57" i="1"/>
  <c r="FO58" i="1" s="1"/>
  <c r="FP51" i="1"/>
  <c r="FP57" i="22"/>
  <c r="FP58" i="22" s="1"/>
  <c r="FQ51" i="22"/>
  <c r="EG86" i="9"/>
  <c r="EG87" i="9" s="1"/>
  <c r="DG19" i="26" l="1"/>
  <c r="DG28" i="26"/>
  <c r="DG18" i="26"/>
  <c r="DD19" i="24"/>
  <c r="DJ18" i="9"/>
  <c r="DJ28" i="12"/>
  <c r="DJ30" i="12" s="1"/>
  <c r="DK13" i="12" s="1"/>
  <c r="DK14" i="12" s="1"/>
  <c r="DK17" i="12" s="1"/>
  <c r="DK18" i="12" s="1"/>
  <c r="DL28" i="8"/>
  <c r="DL36" i="8" s="1"/>
  <c r="DL42" i="8" s="1"/>
  <c r="DJ19" i="12"/>
  <c r="DG19" i="22"/>
  <c r="DG28" i="22"/>
  <c r="DG30" i="22" s="1"/>
  <c r="DH13" i="22" s="1"/>
  <c r="DH14" i="22" s="1"/>
  <c r="DH17" i="22" s="1"/>
  <c r="DH28" i="22" s="1"/>
  <c r="DC85" i="24"/>
  <c r="DK85" i="8"/>
  <c r="DL85" i="8" s="1"/>
  <c r="DF85" i="22"/>
  <c r="DD28" i="24"/>
  <c r="DG36" i="23"/>
  <c r="DG42" i="23" s="1"/>
  <c r="DG30" i="23"/>
  <c r="DH13" i="23" s="1"/>
  <c r="DH14" i="23" s="1"/>
  <c r="DH17" i="23" s="1"/>
  <c r="DH19" i="23" s="1"/>
  <c r="DG18" i="22"/>
  <c r="DG30" i="21"/>
  <c r="DH13" i="21" s="1"/>
  <c r="DH14" i="21" s="1"/>
  <c r="DH17" i="21" s="1"/>
  <c r="DH18" i="21" s="1"/>
  <c r="DG36" i="21"/>
  <c r="DG42" i="21" s="1"/>
  <c r="DD18" i="24"/>
  <c r="DL30" i="11"/>
  <c r="DM13" i="11" s="1"/>
  <c r="DM14" i="11" s="1"/>
  <c r="DM17" i="11" s="1"/>
  <c r="DM28" i="11" s="1"/>
  <c r="DL36" i="11"/>
  <c r="DL42" i="11" s="1"/>
  <c r="DJ28" i="9"/>
  <c r="DL18" i="8"/>
  <c r="EN4" i="22"/>
  <c r="EN4" i="26"/>
  <c r="EN4" i="12"/>
  <c r="EN4" i="25"/>
  <c r="EN4" i="11"/>
  <c r="EN4" i="24"/>
  <c r="EN4" i="9"/>
  <c r="EN4" i="23"/>
  <c r="EN4" i="8"/>
  <c r="EN4" i="2"/>
  <c r="EN4" i="21"/>
  <c r="EN4" i="1"/>
  <c r="EN4" i="16"/>
  <c r="EM16" i="16" s="1"/>
  <c r="FQ57" i="22"/>
  <c r="FQ58" i="22" s="1"/>
  <c r="FR51" i="22"/>
  <c r="FO52" i="24"/>
  <c r="FN57" i="24"/>
  <c r="FN58" i="24" s="1"/>
  <c r="FR51" i="25"/>
  <c r="FQ57" i="25"/>
  <c r="FQ58" i="25" s="1"/>
  <c r="FO57" i="2"/>
  <c r="FO58" i="2" s="1"/>
  <c r="FP51" i="2"/>
  <c r="FQ51" i="1"/>
  <c r="FP57" i="1"/>
  <c r="FP58" i="1" s="1"/>
  <c r="FS51" i="12"/>
  <c r="FR51" i="11"/>
  <c r="FQ57" i="11"/>
  <c r="FQ58" i="11" s="1"/>
  <c r="FR52" i="8"/>
  <c r="FQ57" i="8"/>
  <c r="FQ58" i="8" s="1"/>
  <c r="FO51" i="26"/>
  <c r="FN57" i="26"/>
  <c r="FN58" i="26" s="1"/>
  <c r="FP57" i="23"/>
  <c r="FP58" i="23" s="1"/>
  <c r="FQ51" i="23"/>
  <c r="FO52" i="12"/>
  <c r="FN57" i="12"/>
  <c r="FN58" i="12" s="1"/>
  <c r="FN57" i="9"/>
  <c r="FN58" i="9" s="1"/>
  <c r="FO51" i="9"/>
  <c r="EB86" i="25"/>
  <c r="EB87" i="25" s="1"/>
  <c r="DH86" i="26"/>
  <c r="DH87" i="26" s="1"/>
  <c r="EI86" i="22"/>
  <c r="EI87" i="22" s="1"/>
  <c r="EI86" i="24"/>
  <c r="EI87" i="24" s="1"/>
  <c r="DG30" i="26" l="1"/>
  <c r="DH13" i="26" s="1"/>
  <c r="DH14" i="26" s="1"/>
  <c r="DH17" i="26" s="1"/>
  <c r="DH19" i="26" s="1"/>
  <c r="DG36" i="26"/>
  <c r="DG42" i="26" s="1"/>
  <c r="DG85" i="26" s="1"/>
  <c r="DG86" i="26" s="1"/>
  <c r="DG87" i="26" s="1"/>
  <c r="DL30" i="8"/>
  <c r="DM13" i="8" s="1"/>
  <c r="DM14" i="8" s="1"/>
  <c r="DM17" i="8" s="1"/>
  <c r="DM19" i="8" s="1"/>
  <c r="DJ36" i="12"/>
  <c r="DJ42" i="12" s="1"/>
  <c r="EM12" i="16"/>
  <c r="EM18" i="16"/>
  <c r="DH28" i="21"/>
  <c r="DH36" i="21" s="1"/>
  <c r="DH42" i="21" s="1"/>
  <c r="DM12" i="16"/>
  <c r="DM18" i="16"/>
  <c r="DM16" i="16"/>
  <c r="DN18" i="16"/>
  <c r="DN12" i="16"/>
  <c r="DN16" i="16"/>
  <c r="DO16" i="16"/>
  <c r="DO12" i="16"/>
  <c r="DO18" i="16"/>
  <c r="DP18" i="16"/>
  <c r="DP12" i="16"/>
  <c r="DP16" i="16"/>
  <c r="DQ18" i="16"/>
  <c r="DQ16" i="16"/>
  <c r="DQ12" i="16"/>
  <c r="DR16" i="16"/>
  <c r="DR18" i="16"/>
  <c r="DR12" i="16"/>
  <c r="DS12" i="16"/>
  <c r="DS16" i="16"/>
  <c r="DS18" i="16"/>
  <c r="DT12" i="16"/>
  <c r="DT16" i="16"/>
  <c r="DT18" i="16"/>
  <c r="DU12" i="16"/>
  <c r="DU16" i="16"/>
  <c r="DU18" i="16"/>
  <c r="DV12" i="16"/>
  <c r="DV16" i="16"/>
  <c r="DV18" i="16"/>
  <c r="DW12" i="16"/>
  <c r="DW16" i="16"/>
  <c r="DW18" i="16"/>
  <c r="DX12" i="16"/>
  <c r="DX16" i="16"/>
  <c r="DX18" i="16"/>
  <c r="DY18" i="16"/>
  <c r="DY12" i="16"/>
  <c r="DY16" i="16"/>
  <c r="DZ12" i="16"/>
  <c r="DZ16" i="16"/>
  <c r="DZ18" i="16"/>
  <c r="EA18" i="16"/>
  <c r="EA12" i="16"/>
  <c r="EA16" i="16"/>
  <c r="EB18" i="16"/>
  <c r="EB16" i="16"/>
  <c r="EB12" i="16"/>
  <c r="EC18" i="16"/>
  <c r="EC12" i="16"/>
  <c r="EC16" i="16"/>
  <c r="ED16" i="16"/>
  <c r="ED18" i="16"/>
  <c r="ED12" i="16"/>
  <c r="EE12" i="16"/>
  <c r="EE18" i="16"/>
  <c r="EE16" i="16"/>
  <c r="EF12" i="16"/>
  <c r="EF18" i="16"/>
  <c r="EF16" i="16"/>
  <c r="EG12" i="16"/>
  <c r="EG16" i="16"/>
  <c r="EG18" i="16"/>
  <c r="EH12" i="16"/>
  <c r="EH18" i="16"/>
  <c r="EH16" i="16"/>
  <c r="EI18" i="16"/>
  <c r="EI12" i="16"/>
  <c r="EI16" i="16"/>
  <c r="EJ16" i="16"/>
  <c r="EJ12" i="16"/>
  <c r="EJ18" i="16"/>
  <c r="EK18" i="16"/>
  <c r="EK12" i="16"/>
  <c r="EK16" i="16"/>
  <c r="EL18" i="16"/>
  <c r="EL12" i="16"/>
  <c r="EL16" i="16"/>
  <c r="DK19" i="12"/>
  <c r="DK28" i="12"/>
  <c r="DK30" i="12" s="1"/>
  <c r="DL13" i="12" s="1"/>
  <c r="DL14" i="12" s="1"/>
  <c r="DL17" i="12" s="1"/>
  <c r="DG36" i="22"/>
  <c r="DG42" i="22" s="1"/>
  <c r="DG85" i="22" s="1"/>
  <c r="DG86" i="22" s="1"/>
  <c r="DG87" i="22" s="1"/>
  <c r="DH18" i="22"/>
  <c r="DH19" i="22"/>
  <c r="DH19" i="21"/>
  <c r="DH36" i="22"/>
  <c r="DH30" i="22"/>
  <c r="DI13" i="22" s="1"/>
  <c r="DI14" i="22" s="1"/>
  <c r="DI17" i="22" s="1"/>
  <c r="DI28" i="22" s="1"/>
  <c r="DM30" i="11"/>
  <c r="DN13" i="11" s="1"/>
  <c r="DM36" i="11"/>
  <c r="DM42" i="11" s="1"/>
  <c r="DD30" i="24"/>
  <c r="DE13" i="24" s="1"/>
  <c r="DE14" i="24" s="1"/>
  <c r="DE17" i="24" s="1"/>
  <c r="DE28" i="24" s="1"/>
  <c r="DD36" i="24"/>
  <c r="DD42" i="24" s="1"/>
  <c r="DM18" i="11"/>
  <c r="DH28" i="23"/>
  <c r="DM19" i="11"/>
  <c r="DM18" i="8"/>
  <c r="DG85" i="23"/>
  <c r="DG86" i="23" s="1"/>
  <c r="DG87" i="23" s="1"/>
  <c r="DG84" i="21"/>
  <c r="DG85" i="21" s="1"/>
  <c r="DG86" i="21" s="1"/>
  <c r="DH18" i="23"/>
  <c r="DJ30" i="9"/>
  <c r="DK13" i="9" s="1"/>
  <c r="DK14" i="9" s="1"/>
  <c r="DK17" i="9" s="1"/>
  <c r="DK28" i="9" s="1"/>
  <c r="DJ36" i="9"/>
  <c r="DJ42" i="9" s="1"/>
  <c r="DD85" i="24"/>
  <c r="DC86" i="24"/>
  <c r="DC87" i="24" s="1"/>
  <c r="DM28" i="8"/>
  <c r="EO4" i="22"/>
  <c r="EO4" i="26"/>
  <c r="EO4" i="12"/>
  <c r="EO4" i="25"/>
  <c r="EO4" i="11"/>
  <c r="EO4" i="24"/>
  <c r="EO4" i="9"/>
  <c r="EO4" i="23"/>
  <c r="EO4" i="8"/>
  <c r="EO4" i="2"/>
  <c r="EO4" i="1"/>
  <c r="EO4" i="21"/>
  <c r="EO4" i="16"/>
  <c r="FS52" i="8"/>
  <c r="FS57" i="8" s="1"/>
  <c r="FS58" i="8" s="1"/>
  <c r="FR57" i="8"/>
  <c r="FR58" i="8" s="1"/>
  <c r="FP57" i="2"/>
  <c r="FP58" i="2" s="1"/>
  <c r="FQ51" i="2"/>
  <c r="FP52" i="12"/>
  <c r="FO57" i="12"/>
  <c r="FO58" i="12" s="1"/>
  <c r="FP51" i="26"/>
  <c r="FO57" i="26"/>
  <c r="FO58" i="26" s="1"/>
  <c r="FS51" i="11"/>
  <c r="FS57" i="11" s="1"/>
  <c r="FS58" i="11" s="1"/>
  <c r="FR57" i="11"/>
  <c r="FR58" i="11" s="1"/>
  <c r="FR51" i="1"/>
  <c r="FQ57" i="1"/>
  <c r="FQ58" i="1" s="1"/>
  <c r="FR57" i="22"/>
  <c r="FR58" i="22" s="1"/>
  <c r="FS51" i="22"/>
  <c r="FS57" i="22" s="1"/>
  <c r="FS58" i="22" s="1"/>
  <c r="FP52" i="24"/>
  <c r="FO57" i="24"/>
  <c r="FO58" i="24" s="1"/>
  <c r="FP51" i="9"/>
  <c r="FO57" i="9"/>
  <c r="FO58" i="9" s="1"/>
  <c r="FR51" i="23"/>
  <c r="FQ57" i="23"/>
  <c r="FQ58" i="23" s="1"/>
  <c r="FS51" i="25"/>
  <c r="FS57" i="25" s="1"/>
  <c r="FS58" i="25" s="1"/>
  <c r="FR57" i="25"/>
  <c r="FR58" i="25" s="1"/>
  <c r="DV86" i="12"/>
  <c r="DV87" i="12" s="1"/>
  <c r="DH30" i="21" l="1"/>
  <c r="DI13" i="21" s="1"/>
  <c r="DI14" i="21" s="1"/>
  <c r="DI17" i="21" s="1"/>
  <c r="DI28" i="21" s="1"/>
  <c r="DH28" i="26"/>
  <c r="DH18" i="26"/>
  <c r="DM9" i="16"/>
  <c r="DN9" i="16"/>
  <c r="DO9" i="16"/>
  <c r="DP9" i="16"/>
  <c r="DQ9" i="16"/>
  <c r="DR9" i="16"/>
  <c r="DS9" i="16"/>
  <c r="DT9" i="16"/>
  <c r="DU9" i="16"/>
  <c r="DV9" i="16"/>
  <c r="DW9" i="16"/>
  <c r="DX9" i="16"/>
  <c r="DY9" i="16"/>
  <c r="DZ9" i="16"/>
  <c r="EA9" i="16"/>
  <c r="EB9" i="16"/>
  <c r="EC9" i="16"/>
  <c r="ED9" i="16"/>
  <c r="EE9" i="16"/>
  <c r="EF9" i="16"/>
  <c r="EG9" i="16"/>
  <c r="EH9" i="16"/>
  <c r="EI9" i="16"/>
  <c r="EJ9" i="16"/>
  <c r="EK9" i="16"/>
  <c r="EL9" i="16"/>
  <c r="EM9" i="16"/>
  <c r="EN9" i="16"/>
  <c r="DK36" i="12"/>
  <c r="DK42" i="12" s="1"/>
  <c r="DL28" i="12"/>
  <c r="DL36" i="12" s="1"/>
  <c r="DL18" i="12"/>
  <c r="DH42" i="22"/>
  <c r="DI18" i="22"/>
  <c r="DI19" i="22"/>
  <c r="DE36" i="24"/>
  <c r="DE42" i="24" s="1"/>
  <c r="DE30" i="24"/>
  <c r="DF13" i="24" s="1"/>
  <c r="DF14" i="24" s="1"/>
  <c r="DF17" i="24" s="1"/>
  <c r="DF28" i="24" s="1"/>
  <c r="DH84" i="21"/>
  <c r="DI84" i="21" s="1"/>
  <c r="DK30" i="9"/>
  <c r="DL13" i="9" s="1"/>
  <c r="DL14" i="9" s="1"/>
  <c r="DL17" i="9" s="1"/>
  <c r="DL28" i="9" s="1"/>
  <c r="DK36" i="9"/>
  <c r="DK42" i="9" s="1"/>
  <c r="DH85" i="22"/>
  <c r="DI85" i="22" s="1"/>
  <c r="DJ85" i="22" s="1"/>
  <c r="DI30" i="21"/>
  <c r="DJ13" i="21" s="1"/>
  <c r="DJ14" i="21" s="1"/>
  <c r="DJ17" i="21" s="1"/>
  <c r="DJ28" i="21" s="1"/>
  <c r="DI36" i="21"/>
  <c r="DI42" i="21" s="1"/>
  <c r="DK85" i="12"/>
  <c r="DL85" i="12" s="1"/>
  <c r="DM30" i="8"/>
  <c r="DN13" i="8" s="1"/>
  <c r="DM36" i="8"/>
  <c r="DM42" i="8" s="1"/>
  <c r="DI18" i="21"/>
  <c r="DM85" i="11"/>
  <c r="DM86" i="11" s="1"/>
  <c r="DM87" i="11" s="1"/>
  <c r="DE18" i="24"/>
  <c r="DE19" i="24"/>
  <c r="DH36" i="23"/>
  <c r="DH42" i="23" s="1"/>
  <c r="DH30" i="23"/>
  <c r="DI13" i="23" s="1"/>
  <c r="DI14" i="23" s="1"/>
  <c r="DI17" i="23" s="1"/>
  <c r="DI19" i="23" s="1"/>
  <c r="DI30" i="22"/>
  <c r="DJ13" i="22" s="1"/>
  <c r="DJ14" i="22" s="1"/>
  <c r="DJ17" i="22" s="1"/>
  <c r="DI36" i="22"/>
  <c r="DL19" i="12"/>
  <c r="DK19" i="9"/>
  <c r="DK18" i="9"/>
  <c r="EP4" i="22"/>
  <c r="EP4" i="26"/>
  <c r="EP4" i="12"/>
  <c r="EP4" i="25"/>
  <c r="EP4" i="11"/>
  <c r="EP4" i="24"/>
  <c r="EP4" i="9"/>
  <c r="EP4" i="23"/>
  <c r="EP4" i="8"/>
  <c r="EP4" i="21"/>
  <c r="EP4" i="2"/>
  <c r="EP4" i="1"/>
  <c r="EP4" i="16"/>
  <c r="FP57" i="9"/>
  <c r="FP58" i="9" s="1"/>
  <c r="FQ51" i="9"/>
  <c r="FQ52" i="24"/>
  <c r="FP57" i="24"/>
  <c r="FP58" i="24" s="1"/>
  <c r="FS51" i="1"/>
  <c r="FS57" i="1" s="1"/>
  <c r="FS58" i="1" s="1"/>
  <c r="FR57" i="1"/>
  <c r="FR58" i="1" s="1"/>
  <c r="FP57" i="26"/>
  <c r="FP58" i="26" s="1"/>
  <c r="FQ51" i="26"/>
  <c r="FS51" i="23"/>
  <c r="FS57" i="23" s="1"/>
  <c r="FS58" i="23" s="1"/>
  <c r="FR57" i="23"/>
  <c r="FR58" i="23" s="1"/>
  <c r="FQ52" i="12"/>
  <c r="FP57" i="12"/>
  <c r="FP58" i="12" s="1"/>
  <c r="FQ57" i="2"/>
  <c r="FQ58" i="2" s="1"/>
  <c r="FR51" i="2"/>
  <c r="DT86" i="23"/>
  <c r="DT87" i="23" s="1"/>
  <c r="EG85" i="21"/>
  <c r="EG86" i="21" s="1"/>
  <c r="DI19" i="21" l="1"/>
  <c r="DH30" i="26"/>
  <c r="DI13" i="26" s="1"/>
  <c r="DI14" i="26" s="1"/>
  <c r="DI17" i="26" s="1"/>
  <c r="DH36" i="26"/>
  <c r="DH42" i="26" s="1"/>
  <c r="DL42" i="12"/>
  <c r="DF19" i="24"/>
  <c r="DL30" i="12"/>
  <c r="DM13" i="12" s="1"/>
  <c r="DM14" i="12" s="1"/>
  <c r="DM17" i="12" s="1"/>
  <c r="DM28" i="12" s="1"/>
  <c r="DM30" i="12" s="1"/>
  <c r="DN13" i="12" s="1"/>
  <c r="DL18" i="9"/>
  <c r="DL19" i="9"/>
  <c r="DI28" i="23"/>
  <c r="DI30" i="23" s="1"/>
  <c r="DJ13" i="23" s="1"/>
  <c r="DJ14" i="23" s="1"/>
  <c r="DJ17" i="23" s="1"/>
  <c r="DJ28" i="23" s="1"/>
  <c r="DI42" i="22"/>
  <c r="DJ19" i="22"/>
  <c r="DJ19" i="21"/>
  <c r="DJ18" i="21"/>
  <c r="DK85" i="9"/>
  <c r="DL85" i="9" s="1"/>
  <c r="DL30" i="9"/>
  <c r="DM13" i="9" s="1"/>
  <c r="DM14" i="9" s="1"/>
  <c r="DM17" i="9" s="1"/>
  <c r="DM28" i="9" s="1"/>
  <c r="DL36" i="9"/>
  <c r="DL42" i="9" s="1"/>
  <c r="DF36" i="24"/>
  <c r="DF42" i="24" s="1"/>
  <c r="DF30" i="24"/>
  <c r="DG13" i="24" s="1"/>
  <c r="DG14" i="24" s="1"/>
  <c r="DG17" i="24" s="1"/>
  <c r="DE85" i="24"/>
  <c r="DE86" i="24" s="1"/>
  <c r="DE87" i="24" s="1"/>
  <c r="DJ28" i="22"/>
  <c r="DJ18" i="22"/>
  <c r="DM85" i="8"/>
  <c r="DM86" i="8" s="1"/>
  <c r="DM87" i="8" s="1"/>
  <c r="DH85" i="23"/>
  <c r="DI85" i="23" s="1"/>
  <c r="DJ85" i="23" s="1"/>
  <c r="DJ30" i="21"/>
  <c r="DK13" i="21" s="1"/>
  <c r="DK14" i="21" s="1"/>
  <c r="DK17" i="21" s="1"/>
  <c r="DK28" i="21" s="1"/>
  <c r="DJ36" i="21"/>
  <c r="DJ42" i="21" s="1"/>
  <c r="DI18" i="23"/>
  <c r="DF18" i="24"/>
  <c r="EQ4" i="22"/>
  <c r="EQ4" i="26"/>
  <c r="EQ4" i="12"/>
  <c r="EQ4" i="25"/>
  <c r="EQ4" i="11"/>
  <c r="EQ4" i="24"/>
  <c r="EQ4" i="9"/>
  <c r="EQ4" i="23"/>
  <c r="EQ4" i="8"/>
  <c r="EQ4" i="2"/>
  <c r="EQ4" i="1"/>
  <c r="EQ4" i="21"/>
  <c r="EQ4" i="16"/>
  <c r="FR52" i="12"/>
  <c r="FQ57" i="12"/>
  <c r="FQ58" i="12" s="1"/>
  <c r="FQ57" i="9"/>
  <c r="FQ58" i="9" s="1"/>
  <c r="FR51" i="9"/>
  <c r="FS51" i="2"/>
  <c r="FS57" i="2" s="1"/>
  <c r="FS58" i="2" s="1"/>
  <c r="FR57" i="2"/>
  <c r="FR58" i="2" s="1"/>
  <c r="FR51" i="26"/>
  <c r="FQ57" i="26"/>
  <c r="FQ58" i="26" s="1"/>
  <c r="FR52" i="24"/>
  <c r="FQ57" i="24"/>
  <c r="FQ58" i="24" s="1"/>
  <c r="DT86" i="8"/>
  <c r="DT87" i="8" s="1"/>
  <c r="DK86" i="26"/>
  <c r="DK87" i="26" s="1"/>
  <c r="EI86" i="9"/>
  <c r="EI87" i="9" s="1"/>
  <c r="DI36" i="23" l="1"/>
  <c r="DI42" i="23" s="1"/>
  <c r="DH85" i="26"/>
  <c r="DI85" i="26" s="1"/>
  <c r="DJ85" i="26" s="1"/>
  <c r="DI28" i="26"/>
  <c r="DI18" i="26"/>
  <c r="DM14" i="16"/>
  <c r="DM15" i="16"/>
  <c r="DM10" i="16"/>
  <c r="DM11" i="16"/>
  <c r="DN14" i="16"/>
  <c r="DN15" i="16"/>
  <c r="DN10" i="16"/>
  <c r="DN11" i="16"/>
  <c r="DO14" i="16"/>
  <c r="DO15" i="16"/>
  <c r="DO11" i="16"/>
  <c r="DO10" i="16"/>
  <c r="DP14" i="16"/>
  <c r="DP15" i="16"/>
  <c r="DP11" i="16"/>
  <c r="DP10" i="16"/>
  <c r="DQ14" i="16"/>
  <c r="DQ15" i="16"/>
  <c r="DQ10" i="16"/>
  <c r="DQ11" i="16"/>
  <c r="DR14" i="16"/>
  <c r="DR15" i="16"/>
  <c r="DR11" i="16"/>
  <c r="DR10" i="16"/>
  <c r="DS14" i="16"/>
  <c r="DS15" i="16"/>
  <c r="DS11" i="16"/>
  <c r="DS10" i="16"/>
  <c r="DT15" i="16"/>
  <c r="DT14" i="16"/>
  <c r="DT10" i="16"/>
  <c r="DT11" i="16"/>
  <c r="DU15" i="16"/>
  <c r="DU14" i="16"/>
  <c r="DU10" i="16"/>
  <c r="DU11" i="16"/>
  <c r="DV15" i="16"/>
  <c r="DV14" i="16"/>
  <c r="DV10" i="16"/>
  <c r="DV11" i="16"/>
  <c r="DW15" i="16"/>
  <c r="DW14" i="16"/>
  <c r="DW11" i="16"/>
  <c r="DW10" i="16"/>
  <c r="DX15" i="16"/>
  <c r="DX14" i="16"/>
  <c r="DX11" i="16"/>
  <c r="DX10" i="16"/>
  <c r="DY14" i="16"/>
  <c r="DY15" i="16"/>
  <c r="DY10" i="16"/>
  <c r="DY11" i="16"/>
  <c r="DZ14" i="16"/>
  <c r="DZ15" i="16"/>
  <c r="DZ10" i="16"/>
  <c r="DZ11" i="16"/>
  <c r="EA14" i="16"/>
  <c r="EA15" i="16"/>
  <c r="EA11" i="16"/>
  <c r="EA10" i="16"/>
  <c r="EB14" i="16"/>
  <c r="EB15" i="16"/>
  <c r="EB11" i="16"/>
  <c r="EB10" i="16"/>
  <c r="EC14" i="16"/>
  <c r="EC15" i="16"/>
  <c r="EC10" i="16"/>
  <c r="EC11" i="16"/>
  <c r="ED15" i="16"/>
  <c r="ED14" i="16"/>
  <c r="ED11" i="16"/>
  <c r="ED10" i="16"/>
  <c r="EE14" i="16"/>
  <c r="EE15" i="16"/>
  <c r="EE11" i="16"/>
  <c r="EE10" i="16"/>
  <c r="EF14" i="16"/>
  <c r="EF15" i="16"/>
  <c r="EF10" i="16"/>
  <c r="EF11" i="16"/>
  <c r="EG15" i="16"/>
  <c r="EG14" i="16"/>
  <c r="EG10" i="16"/>
  <c r="EG11" i="16"/>
  <c r="EH15" i="16"/>
  <c r="EH14" i="16"/>
  <c r="EH10" i="16"/>
  <c r="EH11" i="16"/>
  <c r="EI14" i="16"/>
  <c r="EI15" i="16"/>
  <c r="EI10" i="16"/>
  <c r="EI11" i="16"/>
  <c r="EJ15" i="16"/>
  <c r="EJ14" i="16"/>
  <c r="EJ11" i="16"/>
  <c r="EJ10" i="16"/>
  <c r="EK14" i="16"/>
  <c r="EK15" i="16"/>
  <c r="EK10" i="16"/>
  <c r="EK11" i="16"/>
  <c r="EL14" i="16"/>
  <c r="EL15" i="16"/>
  <c r="EL10" i="16"/>
  <c r="EL11" i="16"/>
  <c r="EM14" i="16"/>
  <c r="EM15" i="16"/>
  <c r="EM11" i="16"/>
  <c r="EM10" i="16"/>
  <c r="EN14" i="16"/>
  <c r="EN15" i="16"/>
  <c r="EN11" i="16"/>
  <c r="EN10" i="16"/>
  <c r="EO14" i="16"/>
  <c r="EO15" i="16"/>
  <c r="EO11" i="16"/>
  <c r="EO10" i="16"/>
  <c r="EP11" i="16"/>
  <c r="EP15" i="16"/>
  <c r="EP14" i="16"/>
  <c r="DG19" i="24"/>
  <c r="DM18" i="12"/>
  <c r="DM19" i="12"/>
  <c r="DM36" i="12"/>
  <c r="DM42" i="12" s="1"/>
  <c r="DM85" i="12" s="1"/>
  <c r="DM86" i="12" s="1"/>
  <c r="DM87" i="12" s="1"/>
  <c r="DM19" i="9"/>
  <c r="DM18" i="9"/>
  <c r="DJ18" i="23"/>
  <c r="DJ19" i="23"/>
  <c r="DK18" i="21"/>
  <c r="DF85" i="24"/>
  <c r="DF86" i="24" s="1"/>
  <c r="DF87" i="24" s="1"/>
  <c r="DJ84" i="21"/>
  <c r="DK84" i="21" s="1"/>
  <c r="DL84" i="21" s="1"/>
  <c r="DG28" i="24"/>
  <c r="DJ30" i="22"/>
  <c r="DK13" i="22" s="1"/>
  <c r="DK14" i="22" s="1"/>
  <c r="DK17" i="22" s="1"/>
  <c r="DK19" i="22" s="1"/>
  <c r="DJ36" i="22"/>
  <c r="DJ42" i="22" s="1"/>
  <c r="DM30" i="9"/>
  <c r="DN13" i="9" s="1"/>
  <c r="DM36" i="9"/>
  <c r="DM42" i="9" s="1"/>
  <c r="DG18" i="24"/>
  <c r="DJ36" i="23"/>
  <c r="DJ42" i="23" s="1"/>
  <c r="DJ30" i="23"/>
  <c r="DK13" i="23" s="1"/>
  <c r="DK14" i="23" s="1"/>
  <c r="DK17" i="23" s="1"/>
  <c r="DK28" i="23" s="1"/>
  <c r="DK30" i="21"/>
  <c r="DL13" i="21" s="1"/>
  <c r="DL14" i="21" s="1"/>
  <c r="DL17" i="21" s="1"/>
  <c r="DK36" i="21"/>
  <c r="DK42" i="21" s="1"/>
  <c r="DK19" i="21"/>
  <c r="ER4" i="16"/>
  <c r="ER4" i="22"/>
  <c r="ER4" i="26"/>
  <c r="ER4" i="12"/>
  <c r="ER4" i="25"/>
  <c r="ER4" i="11"/>
  <c r="ER4" i="24"/>
  <c r="ER4" i="9"/>
  <c r="ER4" i="23"/>
  <c r="ER4" i="8"/>
  <c r="ER4" i="2"/>
  <c r="ER4" i="21"/>
  <c r="ER4" i="1"/>
  <c r="FS52" i="24"/>
  <c r="FS57" i="24" s="1"/>
  <c r="FS58" i="24" s="1"/>
  <c r="FR57" i="24"/>
  <c r="FR58" i="24" s="1"/>
  <c r="FR57" i="26"/>
  <c r="FR58" i="26" s="1"/>
  <c r="FS51" i="26"/>
  <c r="FS57" i="26" s="1"/>
  <c r="FS58" i="26" s="1"/>
  <c r="FS51" i="9"/>
  <c r="FS57" i="9" s="1"/>
  <c r="FS58" i="9" s="1"/>
  <c r="FR57" i="9"/>
  <c r="FR58" i="9" s="1"/>
  <c r="FS52" i="12"/>
  <c r="FS57" i="12" s="1"/>
  <c r="FS58" i="12" s="1"/>
  <c r="FR57" i="12"/>
  <c r="FR58" i="12" s="1"/>
  <c r="DV86" i="23"/>
  <c r="DV87" i="23" s="1"/>
  <c r="EB86" i="1"/>
  <c r="EB87" i="1" s="1"/>
  <c r="EI85" i="21"/>
  <c r="EI86" i="21" s="1"/>
  <c r="DI30" i="26" l="1"/>
  <c r="DJ13" i="26" s="1"/>
  <c r="DJ14" i="26" s="1"/>
  <c r="DJ17" i="26" s="1"/>
  <c r="DI36" i="26"/>
  <c r="DI42" i="26" s="1"/>
  <c r="DL18" i="21"/>
  <c r="DK18" i="22"/>
  <c r="DM85" i="9"/>
  <c r="DM86" i="9" s="1"/>
  <c r="DM87" i="9" s="1"/>
  <c r="DL19" i="21"/>
  <c r="DL28" i="21"/>
  <c r="DK36" i="23"/>
  <c r="DK42" i="23" s="1"/>
  <c r="DK30" i="23"/>
  <c r="DL13" i="23" s="1"/>
  <c r="DL14" i="23" s="1"/>
  <c r="DL17" i="23" s="1"/>
  <c r="DL28" i="23" s="1"/>
  <c r="DK19" i="23"/>
  <c r="DK18" i="23"/>
  <c r="DK28" i="22"/>
  <c r="DG30" i="24"/>
  <c r="DH13" i="24" s="1"/>
  <c r="DH14" i="24" s="1"/>
  <c r="DH17" i="24" s="1"/>
  <c r="DH19" i="24" s="1"/>
  <c r="DG36" i="24"/>
  <c r="DG42" i="24" s="1"/>
  <c r="EB86" i="11"/>
  <c r="EB87" i="11" s="1"/>
  <c r="ES4" i="16"/>
  <c r="ES4" i="22"/>
  <c r="ES4" i="26"/>
  <c r="ES4" i="12"/>
  <c r="ES4" i="25"/>
  <c r="ES4" i="11"/>
  <c r="ES4" i="24"/>
  <c r="ES4" i="9"/>
  <c r="ES4" i="23"/>
  <c r="ES4" i="8"/>
  <c r="ES4" i="2"/>
  <c r="ES4" i="1"/>
  <c r="ES4" i="21"/>
  <c r="DV86" i="8"/>
  <c r="DV87" i="8" s="1"/>
  <c r="DJ28" i="26" l="1"/>
  <c r="DJ19" i="26"/>
  <c r="DJ18" i="26"/>
  <c r="DK85" i="23"/>
  <c r="DL85" i="23" s="1"/>
  <c r="DL18" i="23"/>
  <c r="DL19" i="23"/>
  <c r="DL36" i="23"/>
  <c r="DL42" i="23" s="1"/>
  <c r="DL30" i="23"/>
  <c r="DM13" i="23" s="1"/>
  <c r="DM14" i="23" s="1"/>
  <c r="DM17" i="23" s="1"/>
  <c r="DM28" i="23" s="1"/>
  <c r="DH28" i="24"/>
  <c r="DG85" i="24"/>
  <c r="DG86" i="24" s="1"/>
  <c r="DG87" i="24" s="1"/>
  <c r="DL36" i="21"/>
  <c r="DL42" i="21" s="1"/>
  <c r="DL30" i="21"/>
  <c r="DM13" i="21" s="1"/>
  <c r="DM14" i="21" s="1"/>
  <c r="DM17" i="21" s="1"/>
  <c r="DM18" i="21" s="1"/>
  <c r="DK30" i="22"/>
  <c r="DL13" i="22" s="1"/>
  <c r="DL14" i="22" s="1"/>
  <c r="DL17" i="22" s="1"/>
  <c r="DL28" i="22" s="1"/>
  <c r="DK36" i="22"/>
  <c r="DK42" i="22" s="1"/>
  <c r="DH18" i="24"/>
  <c r="ET4" i="16"/>
  <c r="ET4" i="22"/>
  <c r="ET4" i="26"/>
  <c r="ET4" i="12"/>
  <c r="ET4" i="25"/>
  <c r="ET4" i="11"/>
  <c r="ET4" i="24"/>
  <c r="ET4" i="9"/>
  <c r="ET4" i="23"/>
  <c r="ET4" i="8"/>
  <c r="ET4" i="21"/>
  <c r="ET4" i="2"/>
  <c r="ET4" i="1"/>
  <c r="EO86" i="22"/>
  <c r="EO87" i="22" s="1"/>
  <c r="DJ36" i="26" l="1"/>
  <c r="DJ42" i="26" s="1"/>
  <c r="DJ30" i="26"/>
  <c r="DK13" i="26" s="1"/>
  <c r="DK14" i="26" s="1"/>
  <c r="DK17" i="26" s="1"/>
  <c r="DK28" i="26" s="1"/>
  <c r="DM8" i="16"/>
  <c r="DN8" i="16"/>
  <c r="DO8" i="16"/>
  <c r="DP8" i="16"/>
  <c r="DQ8" i="16"/>
  <c r="DR8" i="16"/>
  <c r="DS8" i="16"/>
  <c r="DT8" i="16"/>
  <c r="DU8" i="16"/>
  <c r="DV8" i="16"/>
  <c r="DW8" i="16"/>
  <c r="DX8" i="16"/>
  <c r="DY8" i="16"/>
  <c r="DZ8" i="16"/>
  <c r="EA8" i="16"/>
  <c r="EB8" i="16"/>
  <c r="EC8" i="16"/>
  <c r="ED8" i="16"/>
  <c r="EE8" i="16"/>
  <c r="EF8" i="16"/>
  <c r="EG8" i="16"/>
  <c r="EH8" i="16"/>
  <c r="EI8" i="16"/>
  <c r="EJ8" i="16"/>
  <c r="EK8" i="16"/>
  <c r="EL8" i="16"/>
  <c r="EM8" i="16"/>
  <c r="EN8" i="16"/>
  <c r="EO8" i="16"/>
  <c r="EP8" i="16"/>
  <c r="EQ8" i="16"/>
  <c r="ER8" i="16"/>
  <c r="ES8" i="16"/>
  <c r="DL30" i="22"/>
  <c r="DM13" i="22" s="1"/>
  <c r="DM14" i="22" s="1"/>
  <c r="DM17" i="22" s="1"/>
  <c r="DM28" i="22" s="1"/>
  <c r="DL36" i="22"/>
  <c r="DL42" i="22" s="1"/>
  <c r="DH30" i="24"/>
  <c r="DI13" i="24" s="1"/>
  <c r="DI14" i="24" s="1"/>
  <c r="DI17" i="24" s="1"/>
  <c r="DI19" i="24" s="1"/>
  <c r="DH36" i="24"/>
  <c r="DH42" i="24" s="1"/>
  <c r="DM30" i="23"/>
  <c r="DN13" i="23" s="1"/>
  <c r="DM36" i="23"/>
  <c r="DM42" i="23" s="1"/>
  <c r="DK85" i="22"/>
  <c r="DL85" i="22" s="1"/>
  <c r="DM19" i="23"/>
  <c r="DL18" i="22"/>
  <c r="DL19" i="22"/>
  <c r="DM18" i="23"/>
  <c r="DM19" i="21"/>
  <c r="DM28" i="21"/>
  <c r="EU4" i="16"/>
  <c r="EU4" i="22"/>
  <c r="EU4" i="26"/>
  <c r="EU4" i="12"/>
  <c r="EU4" i="25"/>
  <c r="EU4" i="11"/>
  <c r="EU4" i="24"/>
  <c r="EU4" i="9"/>
  <c r="EU4" i="23"/>
  <c r="EU4" i="8"/>
  <c r="EU4" i="2"/>
  <c r="EU4" i="1"/>
  <c r="EU4" i="21"/>
  <c r="EG86" i="25"/>
  <c r="EG87" i="25" s="1"/>
  <c r="DK36" i="26" l="1"/>
  <c r="DK42" i="26" s="1"/>
  <c r="DK30" i="26"/>
  <c r="DL13" i="26" s="1"/>
  <c r="DL14" i="26" s="1"/>
  <c r="DL17" i="26" s="1"/>
  <c r="DL28" i="26" s="1"/>
  <c r="DK19" i="26"/>
  <c r="DK18" i="26"/>
  <c r="DI18" i="24"/>
  <c r="DM19" i="22"/>
  <c r="DM18" i="22"/>
  <c r="DM85" i="23"/>
  <c r="DM86" i="23" s="1"/>
  <c r="DM87" i="23" s="1"/>
  <c r="DM30" i="22"/>
  <c r="DN13" i="22" s="1"/>
  <c r="DM36" i="22"/>
  <c r="DM42" i="22" s="1"/>
  <c r="DI28" i="24"/>
  <c r="DM30" i="21"/>
  <c r="DN13" i="21" s="1"/>
  <c r="DM36" i="21"/>
  <c r="DM42" i="21" s="1"/>
  <c r="DH85" i="24"/>
  <c r="DI85" i="24" s="1"/>
  <c r="DJ85" i="24" s="1"/>
  <c r="EV4" i="16"/>
  <c r="EV4" i="22"/>
  <c r="EV4" i="26"/>
  <c r="EV4" i="12"/>
  <c r="EV4" i="25"/>
  <c r="EV4" i="11"/>
  <c r="EV4" i="24"/>
  <c r="EV4" i="9"/>
  <c r="EV4" i="23"/>
  <c r="EV4" i="8"/>
  <c r="EV4" i="2"/>
  <c r="EV4" i="21"/>
  <c r="EV4" i="1"/>
  <c r="EO86" i="24"/>
  <c r="EO87" i="24" s="1"/>
  <c r="EQ86" i="22"/>
  <c r="EQ87" i="22" s="1"/>
  <c r="EI86" i="11"/>
  <c r="EI87" i="11" s="1"/>
  <c r="DV86" i="2"/>
  <c r="DV87" i="2" s="1"/>
  <c r="DL18" i="26" l="1"/>
  <c r="DL19" i="26"/>
  <c r="DK85" i="26"/>
  <c r="DL85" i="26" s="1"/>
  <c r="DL36" i="26"/>
  <c r="DL42" i="26" s="1"/>
  <c r="DL30" i="26"/>
  <c r="DM13" i="26" s="1"/>
  <c r="DM14" i="26" s="1"/>
  <c r="DM17" i="26" s="1"/>
  <c r="DM28" i="26" s="1"/>
  <c r="DM84" i="21"/>
  <c r="DM85" i="21" s="1"/>
  <c r="DM86" i="21" s="1"/>
  <c r="DI30" i="24"/>
  <c r="DJ13" i="24" s="1"/>
  <c r="DJ14" i="24" s="1"/>
  <c r="DJ17" i="24" s="1"/>
  <c r="DJ28" i="24" s="1"/>
  <c r="DI36" i="24"/>
  <c r="DI42" i="24" s="1"/>
  <c r="DM85" i="22"/>
  <c r="EW4" i="16"/>
  <c r="EW4" i="22"/>
  <c r="EW4" i="26"/>
  <c r="EW4" i="12"/>
  <c r="EW4" i="25"/>
  <c r="EW4" i="11"/>
  <c r="EW4" i="24"/>
  <c r="EW4" i="9"/>
  <c r="EW4" i="23"/>
  <c r="EW4" i="8"/>
  <c r="EW4" i="2"/>
  <c r="EW4" i="1"/>
  <c r="EW4" i="21"/>
  <c r="DM30" i="26" l="1"/>
  <c r="DN13" i="26" s="1"/>
  <c r="DM36" i="26"/>
  <c r="DM42" i="26" s="1"/>
  <c r="DM85" i="26" s="1"/>
  <c r="DM86" i="26" s="1"/>
  <c r="DM87" i="26" s="1"/>
  <c r="DM19" i="26"/>
  <c r="DM18" i="26"/>
  <c r="DM86" i="22"/>
  <c r="DM87" i="22" s="1"/>
  <c r="DN85" i="22"/>
  <c r="DN86" i="22" s="1"/>
  <c r="DN87" i="22" s="1"/>
  <c r="DJ30" i="24"/>
  <c r="DK13" i="24" s="1"/>
  <c r="DK14" i="24" s="1"/>
  <c r="DK17" i="24" s="1"/>
  <c r="DK28" i="24" s="1"/>
  <c r="DJ36" i="24"/>
  <c r="DJ42" i="24" s="1"/>
  <c r="DJ19" i="24"/>
  <c r="DJ18" i="24"/>
  <c r="EX4" i="16"/>
  <c r="EX4" i="22"/>
  <c r="EX4" i="26"/>
  <c r="EX4" i="12"/>
  <c r="EX4" i="25"/>
  <c r="EX4" i="11"/>
  <c r="EX4" i="24"/>
  <c r="EX4" i="9"/>
  <c r="EX4" i="23"/>
  <c r="EX4" i="8"/>
  <c r="EX4" i="21"/>
  <c r="EX4" i="2"/>
  <c r="EX4" i="1"/>
  <c r="EI86" i="25"/>
  <c r="EI87" i="25" s="1"/>
  <c r="EB86" i="12"/>
  <c r="EB87" i="12" s="1"/>
  <c r="EO86" i="9"/>
  <c r="EO87" i="9" s="1"/>
  <c r="EB86" i="23"/>
  <c r="EB87" i="23" s="1"/>
  <c r="DK18" i="24" l="1"/>
  <c r="DK30" i="24"/>
  <c r="DL13" i="24" s="1"/>
  <c r="DL14" i="24" s="1"/>
  <c r="DL17" i="24" s="1"/>
  <c r="DL18" i="24" s="1"/>
  <c r="DK36" i="24"/>
  <c r="DK42" i="24" s="1"/>
  <c r="DK19" i="24"/>
  <c r="EY4" i="16"/>
  <c r="EY4" i="22"/>
  <c r="EY4" i="26"/>
  <c r="EY4" i="12"/>
  <c r="EY4" i="25"/>
  <c r="EY4" i="11"/>
  <c r="EY4" i="24"/>
  <c r="EY4" i="9"/>
  <c r="EY4" i="23"/>
  <c r="EY4" i="8"/>
  <c r="EY4" i="2"/>
  <c r="EY4" i="1"/>
  <c r="EY4" i="21"/>
  <c r="EQ86" i="24"/>
  <c r="EQ87" i="24" s="1"/>
  <c r="EG86" i="1"/>
  <c r="EG87" i="1" s="1"/>
  <c r="DL28" i="24" l="1"/>
  <c r="DL36" i="24" s="1"/>
  <c r="DL42" i="24" s="1"/>
  <c r="DK85" i="24"/>
  <c r="DL85" i="24" s="1"/>
  <c r="DL19" i="24"/>
  <c r="EZ4" i="16"/>
  <c r="EZ4" i="22"/>
  <c r="EZ4" i="26"/>
  <c r="EZ4" i="12"/>
  <c r="EZ4" i="25"/>
  <c r="EZ4" i="11"/>
  <c r="EZ4" i="24"/>
  <c r="EZ4" i="9"/>
  <c r="EZ4" i="23"/>
  <c r="EZ4" i="8"/>
  <c r="EZ4" i="2"/>
  <c r="EZ4" i="21"/>
  <c r="EZ4" i="1"/>
  <c r="EQ86" i="9"/>
  <c r="EQ87" i="9" s="1"/>
  <c r="EO85" i="21"/>
  <c r="EO86" i="21" s="1"/>
  <c r="DL30" i="24" l="1"/>
  <c r="DM13" i="24" s="1"/>
  <c r="DM14" i="24" s="1"/>
  <c r="DM17" i="24" s="1"/>
  <c r="DM28" i="24" s="1"/>
  <c r="DM30" i="24" s="1"/>
  <c r="DN13" i="24" s="1"/>
  <c r="FA4" i="16"/>
  <c r="FA4" i="22"/>
  <c r="FA4" i="26"/>
  <c r="FA4" i="12"/>
  <c r="FA4" i="25"/>
  <c r="FA4" i="11"/>
  <c r="FA4" i="24"/>
  <c r="FA4" i="9"/>
  <c r="FA4" i="23"/>
  <c r="FA4" i="8"/>
  <c r="FA4" i="1"/>
  <c r="FA4" i="2"/>
  <c r="FA4" i="21"/>
  <c r="DM19" i="24" l="1"/>
  <c r="DM36" i="24"/>
  <c r="DM42" i="24" s="1"/>
  <c r="DM85" i="24" s="1"/>
  <c r="DM86" i="24" s="1"/>
  <c r="DM87" i="24" s="1"/>
  <c r="DM18" i="24"/>
  <c r="FB4" i="16"/>
  <c r="FB4" i="22"/>
  <c r="FB4" i="26"/>
  <c r="FB4" i="12"/>
  <c r="FB4" i="25"/>
  <c r="FB4" i="11"/>
  <c r="FB4" i="24"/>
  <c r="FB4" i="9"/>
  <c r="FB4" i="23"/>
  <c r="FB4" i="8"/>
  <c r="FB4" i="2"/>
  <c r="FB4" i="21"/>
  <c r="FB4" i="1"/>
  <c r="EQ85" i="21"/>
  <c r="EQ86" i="21" s="1"/>
  <c r="EI86" i="1"/>
  <c r="EI87" i="1" s="1"/>
  <c r="FC7" i="8" l="1"/>
  <c r="FC7" i="22"/>
  <c r="FC4" i="16"/>
  <c r="FC7" i="23" s="1"/>
  <c r="FC4" i="22"/>
  <c r="FC4" i="26"/>
  <c r="FC4" i="12"/>
  <c r="FC4" i="25"/>
  <c r="FC4" i="11"/>
  <c r="FC4" i="24"/>
  <c r="FC4" i="9"/>
  <c r="FC4" i="23"/>
  <c r="FC4" i="8"/>
  <c r="FC4" i="1"/>
  <c r="FC4" i="2"/>
  <c r="FC4" i="21"/>
  <c r="EV86" i="22"/>
  <c r="EV87" i="22" s="1"/>
  <c r="EO86" i="11"/>
  <c r="EO87" i="11" s="1"/>
  <c r="DT86" i="26"/>
  <c r="DT87" i="26" s="1"/>
  <c r="EB86" i="8"/>
  <c r="EB87" i="8" s="1"/>
  <c r="EB86" i="2"/>
  <c r="EB87" i="2" s="1"/>
  <c r="FC25" i="23" l="1"/>
  <c r="FC10" i="23"/>
  <c r="FC12" i="23" s="1"/>
  <c r="FC25" i="22"/>
  <c r="FC10" i="22"/>
  <c r="FC12" i="22" s="1"/>
  <c r="FC25" i="8"/>
  <c r="FC10" i="8"/>
  <c r="FC12" i="8" s="1"/>
  <c r="DN7" i="8"/>
  <c r="DN7" i="21"/>
  <c r="DN7" i="24"/>
  <c r="DN7" i="12"/>
  <c r="DN7" i="22"/>
  <c r="DN7" i="23"/>
  <c r="DN7" i="11"/>
  <c r="DN7" i="26"/>
  <c r="DN7" i="25"/>
  <c r="DO7" i="8"/>
  <c r="DO7" i="24"/>
  <c r="DO7" i="21"/>
  <c r="DO7" i="12"/>
  <c r="DO7" i="23"/>
  <c r="DO7" i="11"/>
  <c r="DO7" i="22"/>
  <c r="DO7" i="26"/>
  <c r="DO7" i="25"/>
  <c r="DP7" i="21"/>
  <c r="DP7" i="23"/>
  <c r="DP7" i="26"/>
  <c r="DP7" i="12"/>
  <c r="DP7" i="11"/>
  <c r="DP7" i="22"/>
  <c r="DP7" i="25"/>
  <c r="DP7" i="8"/>
  <c r="DP7" i="24"/>
  <c r="DQ7" i="11"/>
  <c r="DQ7" i="22"/>
  <c r="DQ7" i="26"/>
  <c r="DQ7" i="25"/>
  <c r="DQ7" i="8"/>
  <c r="DQ7" i="24"/>
  <c r="DQ7" i="21"/>
  <c r="DQ7" i="12"/>
  <c r="DQ7" i="23"/>
  <c r="DR7" i="8"/>
  <c r="DR7" i="24"/>
  <c r="DR7" i="21"/>
  <c r="DR7" i="23"/>
  <c r="DR7" i="22"/>
  <c r="DR7" i="12"/>
  <c r="DR7" i="11"/>
  <c r="DR7" i="26"/>
  <c r="DR7" i="25"/>
  <c r="DS7" i="26"/>
  <c r="DS7" i="25"/>
  <c r="DS10" i="25" s="1"/>
  <c r="DS12" i="25" s="1"/>
  <c r="DS7" i="8"/>
  <c r="DS10" i="8" s="1"/>
  <c r="DS12" i="8" s="1"/>
  <c r="DS7" i="24"/>
  <c r="DS7" i="21"/>
  <c r="DS10" i="21" s="1"/>
  <c r="DS12" i="21" s="1"/>
  <c r="DS7" i="12"/>
  <c r="DS10" i="12" s="1"/>
  <c r="DS12" i="12" s="1"/>
  <c r="DS7" i="23"/>
  <c r="DS10" i="23" s="1"/>
  <c r="DS12" i="23" s="1"/>
  <c r="DS7" i="11"/>
  <c r="DS10" i="11" s="1"/>
  <c r="DS12" i="11" s="1"/>
  <c r="DS7" i="22"/>
  <c r="DS10" i="22" s="1"/>
  <c r="DS12" i="22" s="1"/>
  <c r="DT7" i="11"/>
  <c r="DT7" i="12"/>
  <c r="DT7" i="22"/>
  <c r="DT10" i="22" s="1"/>
  <c r="DT12" i="22" s="1"/>
  <c r="DT7" i="23"/>
  <c r="DT10" i="23" s="1"/>
  <c r="DT12" i="23" s="1"/>
  <c r="DT7" i="21"/>
  <c r="DT10" i="21" s="1"/>
  <c r="DT12" i="21" s="1"/>
  <c r="DT7" i="26"/>
  <c r="DT7" i="25"/>
  <c r="DT7" i="8"/>
  <c r="DT10" i="8" s="1"/>
  <c r="DT12" i="8" s="1"/>
  <c r="DT7" i="24"/>
  <c r="DU7" i="21"/>
  <c r="DU10" i="21" s="1"/>
  <c r="DU12" i="21" s="1"/>
  <c r="DU7" i="12"/>
  <c r="DU7" i="23"/>
  <c r="DU7" i="11"/>
  <c r="DU10" i="11" s="1"/>
  <c r="DU12" i="11" s="1"/>
  <c r="DU7" i="22"/>
  <c r="DU10" i="22" s="1"/>
  <c r="DU12" i="22" s="1"/>
  <c r="DU7" i="8"/>
  <c r="DU10" i="8" s="1"/>
  <c r="DU12" i="8" s="1"/>
  <c r="DU7" i="24"/>
  <c r="DU7" i="26"/>
  <c r="DU10" i="26" s="1"/>
  <c r="DU12" i="26" s="1"/>
  <c r="DU7" i="25"/>
  <c r="DV7" i="11"/>
  <c r="DV7" i="22"/>
  <c r="DV10" i="22" s="1"/>
  <c r="DV12" i="22" s="1"/>
  <c r="DV7" i="25"/>
  <c r="DV7" i="26"/>
  <c r="DV10" i="26" s="1"/>
  <c r="DV12" i="26" s="1"/>
  <c r="DV7" i="8"/>
  <c r="DV7" i="24"/>
  <c r="DV7" i="21"/>
  <c r="DV10" i="21" s="1"/>
  <c r="DV12" i="21" s="1"/>
  <c r="DV7" i="12"/>
  <c r="DV7" i="23"/>
  <c r="DW7" i="11"/>
  <c r="DW7" i="22"/>
  <c r="DW10" i="22" s="1"/>
  <c r="DW12" i="22" s="1"/>
  <c r="DW7" i="26"/>
  <c r="DW10" i="26" s="1"/>
  <c r="DW12" i="26" s="1"/>
  <c r="DW7" i="25"/>
  <c r="DW7" i="23"/>
  <c r="DW7" i="8"/>
  <c r="DW7" i="24"/>
  <c r="DW7" i="21"/>
  <c r="DW10" i="21" s="1"/>
  <c r="DW12" i="21" s="1"/>
  <c r="DW7" i="12"/>
  <c r="DW10" i="12" s="1"/>
  <c r="DW12" i="12" s="1"/>
  <c r="DX7" i="23"/>
  <c r="DX7" i="11"/>
  <c r="DX7" i="22"/>
  <c r="DX7" i="12"/>
  <c r="DX10" i="12" s="1"/>
  <c r="DX12" i="12" s="1"/>
  <c r="DX7" i="26"/>
  <c r="DX10" i="26" s="1"/>
  <c r="DX12" i="26" s="1"/>
  <c r="DX7" i="25"/>
  <c r="DX7" i="8"/>
  <c r="DX7" i="24"/>
  <c r="DX7" i="21"/>
  <c r="DX10" i="21" s="1"/>
  <c r="DX12" i="21" s="1"/>
  <c r="DY7" i="22"/>
  <c r="DY7" i="26"/>
  <c r="DY7" i="25"/>
  <c r="DY7" i="24"/>
  <c r="DY7" i="21"/>
  <c r="DY7" i="11"/>
  <c r="DY7" i="12"/>
  <c r="DY7" i="23"/>
  <c r="DY7" i="8"/>
  <c r="DZ7" i="22"/>
  <c r="DZ7" i="26"/>
  <c r="DZ7" i="25"/>
  <c r="DZ7" i="8"/>
  <c r="DZ7" i="21"/>
  <c r="DZ7" i="24"/>
  <c r="DZ7" i="12"/>
  <c r="DZ7" i="23"/>
  <c r="DZ7" i="11"/>
  <c r="EA7" i="12"/>
  <c r="EA7" i="23"/>
  <c r="EA7" i="11"/>
  <c r="EA7" i="21"/>
  <c r="EA7" i="22"/>
  <c r="EA7" i="26"/>
  <c r="EA7" i="25"/>
  <c r="EA7" i="8"/>
  <c r="EA7" i="24"/>
  <c r="EB7" i="12"/>
  <c r="EB7" i="23"/>
  <c r="EB7" i="11"/>
  <c r="EB7" i="22"/>
  <c r="EB7" i="26"/>
  <c r="EB7" i="21"/>
  <c r="EB7" i="25"/>
  <c r="EB7" i="8"/>
  <c r="EB7" i="24"/>
  <c r="EC7" i="25"/>
  <c r="EC7" i="8"/>
  <c r="EC7" i="24"/>
  <c r="EC7" i="21"/>
  <c r="EC7" i="12"/>
  <c r="EC7" i="23"/>
  <c r="EC7" i="11"/>
  <c r="EC7" i="22"/>
  <c r="EC7" i="26"/>
  <c r="ED7" i="23"/>
  <c r="ED7" i="11"/>
  <c r="ED7" i="26"/>
  <c r="ED7" i="25"/>
  <c r="ED7" i="22"/>
  <c r="ED7" i="8"/>
  <c r="ED7" i="24"/>
  <c r="ED7" i="21"/>
  <c r="ED7" i="12"/>
  <c r="EE7" i="26"/>
  <c r="EE7" i="25"/>
  <c r="EE7" i="8"/>
  <c r="EE7" i="24"/>
  <c r="EE7" i="21"/>
  <c r="EE7" i="12"/>
  <c r="EE7" i="23"/>
  <c r="EE7" i="11"/>
  <c r="EE7" i="22"/>
  <c r="EF7" i="23"/>
  <c r="EF10" i="23" s="1"/>
  <c r="EF12" i="23" s="1"/>
  <c r="EF7" i="26"/>
  <c r="EF10" i="26" s="1"/>
  <c r="EF12" i="26" s="1"/>
  <c r="EF7" i="21"/>
  <c r="EF7" i="25"/>
  <c r="EF10" i="25" s="1"/>
  <c r="EF12" i="25" s="1"/>
  <c r="EF7" i="8"/>
  <c r="EF10" i="8" s="1"/>
  <c r="EF12" i="8" s="1"/>
  <c r="EF7" i="24"/>
  <c r="EF7" i="12"/>
  <c r="EF7" i="11"/>
  <c r="EF10" i="11" s="1"/>
  <c r="EF12" i="11" s="1"/>
  <c r="EF7" i="22"/>
  <c r="EG7" i="11"/>
  <c r="EG7" i="22"/>
  <c r="EG7" i="12"/>
  <c r="EG7" i="26"/>
  <c r="EG7" i="8"/>
  <c r="EG7" i="25"/>
  <c r="EG7" i="24"/>
  <c r="EG7" i="21"/>
  <c r="EG7" i="23"/>
  <c r="EH7" i="11"/>
  <c r="EH7" i="22"/>
  <c r="EH7" i="21"/>
  <c r="EH7" i="26"/>
  <c r="EH7" i="25"/>
  <c r="EH7" i="8"/>
  <c r="EH7" i="24"/>
  <c r="EH7" i="12"/>
  <c r="EH7" i="23"/>
  <c r="EI7" i="12"/>
  <c r="EI7" i="23"/>
  <c r="EI7" i="11"/>
  <c r="EI7" i="22"/>
  <c r="EI7" i="26"/>
  <c r="EI7" i="25"/>
  <c r="EI7" i="8"/>
  <c r="EI7" i="24"/>
  <c r="EI7" i="21"/>
  <c r="EJ7" i="21"/>
  <c r="EJ7" i="23"/>
  <c r="EJ7" i="12"/>
  <c r="EJ7" i="11"/>
  <c r="EJ7" i="26"/>
  <c r="EJ7" i="22"/>
  <c r="EJ7" i="25"/>
  <c r="EJ7" i="24"/>
  <c r="EJ7" i="8"/>
  <c r="EK7" i="22"/>
  <c r="EK7" i="26"/>
  <c r="EK7" i="8"/>
  <c r="EK7" i="25"/>
  <c r="EK7" i="24"/>
  <c r="EK7" i="21"/>
  <c r="EK7" i="12"/>
  <c r="EK7" i="23"/>
  <c r="EK7" i="11"/>
  <c r="EL7" i="22"/>
  <c r="EL7" i="11"/>
  <c r="EL7" i="26"/>
  <c r="EL7" i="25"/>
  <c r="EL7" i="8"/>
  <c r="EL7" i="21"/>
  <c r="EL7" i="24"/>
  <c r="EL7" i="12"/>
  <c r="EL7" i="23"/>
  <c r="EM7" i="12"/>
  <c r="EM7" i="23"/>
  <c r="EM7" i="11"/>
  <c r="EM7" i="22"/>
  <c r="EM7" i="26"/>
  <c r="EM7" i="25"/>
  <c r="EM7" i="8"/>
  <c r="EM7" i="24"/>
  <c r="EM7" i="21"/>
  <c r="EN7" i="12"/>
  <c r="EN7" i="11"/>
  <c r="EN7" i="22"/>
  <c r="EN7" i="26"/>
  <c r="EN7" i="25"/>
  <c r="EN7" i="8"/>
  <c r="EN7" i="24"/>
  <c r="EN7" i="21"/>
  <c r="EN7" i="23"/>
  <c r="EO7" i="24"/>
  <c r="EO7" i="21"/>
  <c r="EO7" i="12"/>
  <c r="EO7" i="23"/>
  <c r="EO7" i="11"/>
  <c r="EO7" i="22"/>
  <c r="EO7" i="26"/>
  <c r="EO7" i="25"/>
  <c r="EO7" i="8"/>
  <c r="EP7" i="25"/>
  <c r="EP7" i="8"/>
  <c r="EP7" i="24"/>
  <c r="EP7" i="21"/>
  <c r="EP7" i="23"/>
  <c r="EP7" i="12"/>
  <c r="EP7" i="11"/>
  <c r="EP7" i="22"/>
  <c r="EP7" i="26"/>
  <c r="EQ7" i="26"/>
  <c r="EQ7" i="25"/>
  <c r="EQ7" i="8"/>
  <c r="EQ7" i="24"/>
  <c r="EQ7" i="21"/>
  <c r="EQ7" i="11"/>
  <c r="EQ7" i="12"/>
  <c r="EQ7" i="23"/>
  <c r="EQ7" i="22"/>
  <c r="ER7" i="21"/>
  <c r="ER7" i="12"/>
  <c r="ER7" i="11"/>
  <c r="ER7" i="22"/>
  <c r="ER7" i="26"/>
  <c r="ER7" i="25"/>
  <c r="ER7" i="8"/>
  <c r="ER7" i="23"/>
  <c r="ER7" i="24"/>
  <c r="ES7" i="11"/>
  <c r="ES7" i="24"/>
  <c r="ES7" i="22"/>
  <c r="ES7" i="26"/>
  <c r="ES7" i="8"/>
  <c r="ES7" i="12"/>
  <c r="ES7" i="25"/>
  <c r="ES7" i="21"/>
  <c r="ES7" i="23"/>
  <c r="ET7" i="24"/>
  <c r="ET7" i="23"/>
  <c r="ET7" i="11"/>
  <c r="ET7" i="22"/>
  <c r="ET7" i="26"/>
  <c r="ET7" i="25"/>
  <c r="ET7" i="8"/>
  <c r="ET7" i="12"/>
  <c r="ET7" i="21"/>
  <c r="EU7" i="12"/>
  <c r="EU7" i="23"/>
  <c r="EU7" i="11"/>
  <c r="EU7" i="8"/>
  <c r="EU7" i="22"/>
  <c r="EU7" i="26"/>
  <c r="EU7" i="25"/>
  <c r="EU7" i="24"/>
  <c r="EU7" i="21"/>
  <c r="EV7" i="8"/>
  <c r="EV7" i="24"/>
  <c r="EV7" i="12"/>
  <c r="EV7" i="23"/>
  <c r="EV7" i="11"/>
  <c r="EV7" i="22"/>
  <c r="EV7" i="26"/>
  <c r="EV7" i="21"/>
  <c r="EV7" i="25"/>
  <c r="EW7" i="22"/>
  <c r="EW7" i="26"/>
  <c r="EW7" i="25"/>
  <c r="EW7" i="24"/>
  <c r="EW7" i="21"/>
  <c r="EW7" i="12"/>
  <c r="EW7" i="23"/>
  <c r="EW7" i="11"/>
  <c r="EW7" i="8"/>
  <c r="EX7" i="24"/>
  <c r="EX7" i="12"/>
  <c r="EX7" i="23"/>
  <c r="EX7" i="11"/>
  <c r="EX7" i="22"/>
  <c r="EX7" i="26"/>
  <c r="EX7" i="25"/>
  <c r="EX7" i="8"/>
  <c r="EX7" i="21"/>
  <c r="EY7" i="25"/>
  <c r="EY7" i="8"/>
  <c r="EY7" i="24"/>
  <c r="EY7" i="21"/>
  <c r="EY7" i="12"/>
  <c r="EY7" i="23"/>
  <c r="EY7" i="11"/>
  <c r="EY7" i="22"/>
  <c r="EY7" i="26"/>
  <c r="EZ7" i="25"/>
  <c r="EZ7" i="8"/>
  <c r="EZ7" i="21"/>
  <c r="EZ7" i="24"/>
  <c r="EZ7" i="23"/>
  <c r="EZ7" i="12"/>
  <c r="EZ7" i="11"/>
  <c r="EZ7" i="22"/>
  <c r="EZ7" i="26"/>
  <c r="FA7" i="11"/>
  <c r="FA7" i="22"/>
  <c r="FA7" i="26"/>
  <c r="FA7" i="25"/>
  <c r="FA7" i="8"/>
  <c r="FA7" i="24"/>
  <c r="FA7" i="21"/>
  <c r="FA7" i="12"/>
  <c r="FA7" i="23"/>
  <c r="FB7" i="11"/>
  <c r="FB7" i="22"/>
  <c r="FB7" i="24"/>
  <c r="FB7" i="26"/>
  <c r="FB7" i="25"/>
  <c r="FB7" i="8"/>
  <c r="FB7" i="23"/>
  <c r="FB7" i="21"/>
  <c r="FB7" i="12"/>
  <c r="FC7" i="24"/>
  <c r="FC7" i="26"/>
  <c r="FC7" i="21"/>
  <c r="FC7" i="12"/>
  <c r="FC7" i="25"/>
  <c r="FC7" i="11"/>
  <c r="FD4" i="16"/>
  <c r="FD4" i="22"/>
  <c r="FD4" i="26"/>
  <c r="FD4" i="12"/>
  <c r="FD4" i="25"/>
  <c r="FD4" i="11"/>
  <c r="FD4" i="24"/>
  <c r="FD4" i="9"/>
  <c r="FD4" i="23"/>
  <c r="FD4" i="8"/>
  <c r="FD4" i="2"/>
  <c r="FD4" i="21"/>
  <c r="FD4" i="1"/>
  <c r="EW86" i="22"/>
  <c r="EW87" i="22" s="1"/>
  <c r="EV86" i="24"/>
  <c r="EV87" i="24" s="1"/>
  <c r="FB25" i="26" l="1"/>
  <c r="FB10" i="26"/>
  <c r="FB12" i="26" s="1"/>
  <c r="FC25" i="11"/>
  <c r="FC10" i="11"/>
  <c r="FC12" i="11" s="1"/>
  <c r="FB25" i="24"/>
  <c r="FB10" i="24"/>
  <c r="FB12" i="24" s="1"/>
  <c r="EZ25" i="26"/>
  <c r="EZ10" i="26"/>
  <c r="EZ12" i="26" s="1"/>
  <c r="EY25" i="23"/>
  <c r="EY10" i="23"/>
  <c r="EY12" i="23" s="1"/>
  <c r="EX25" i="23"/>
  <c r="EX10" i="23"/>
  <c r="EX12" i="23" s="1"/>
  <c r="EV25" i="25"/>
  <c r="EV10" i="25"/>
  <c r="EV12" i="25" s="1"/>
  <c r="EU25" i="26"/>
  <c r="EU10" i="26"/>
  <c r="EU12" i="26" s="1"/>
  <c r="ET25" i="11"/>
  <c r="ET10" i="11"/>
  <c r="ET12" i="11" s="1"/>
  <c r="ER25" i="24"/>
  <c r="ER10" i="24"/>
  <c r="ER12" i="24" s="1"/>
  <c r="EQ25" i="11"/>
  <c r="EQ10" i="11"/>
  <c r="EQ12" i="11" s="1"/>
  <c r="EP25" i="24"/>
  <c r="EP10" i="24"/>
  <c r="EP12" i="24" s="1"/>
  <c r="EN25" i="23"/>
  <c r="EN10" i="23"/>
  <c r="EN12" i="23" s="1"/>
  <c r="EM25" i="25"/>
  <c r="EM10" i="25"/>
  <c r="EM12" i="25" s="1"/>
  <c r="EL25" i="26"/>
  <c r="EL10" i="26"/>
  <c r="EL12" i="26" s="1"/>
  <c r="EJ25" i="8"/>
  <c r="EJ10" i="8"/>
  <c r="EJ12" i="8" s="1"/>
  <c r="EI25" i="25"/>
  <c r="EI10" i="25"/>
  <c r="EI12" i="25" s="1"/>
  <c r="EH25" i="21"/>
  <c r="EH10" i="21"/>
  <c r="EH12" i="21" s="1"/>
  <c r="EF10" i="22"/>
  <c r="EF12" i="22" s="1"/>
  <c r="EE25" i="12"/>
  <c r="EE10" i="12"/>
  <c r="EE12" i="12" s="1"/>
  <c r="ED25" i="26"/>
  <c r="ED10" i="26"/>
  <c r="ED12" i="26" s="1"/>
  <c r="EB25" i="24"/>
  <c r="EB10" i="24"/>
  <c r="EB12" i="24" s="1"/>
  <c r="EA25" i="26"/>
  <c r="EA10" i="26"/>
  <c r="EA12" i="26" s="1"/>
  <c r="DZ25" i="25"/>
  <c r="DZ10" i="25"/>
  <c r="DZ12" i="25" s="1"/>
  <c r="DW10" i="8"/>
  <c r="DW12" i="8" s="1"/>
  <c r="DV10" i="25"/>
  <c r="DV12" i="25" s="1"/>
  <c r="DT10" i="24"/>
  <c r="DT12" i="24" s="1"/>
  <c r="DR25" i="21"/>
  <c r="DR10" i="21"/>
  <c r="DR12" i="21" s="1"/>
  <c r="DP25" i="24"/>
  <c r="DP10" i="24"/>
  <c r="DP12" i="24" s="1"/>
  <c r="DO25" i="11"/>
  <c r="DO10" i="11"/>
  <c r="DO12" i="11" s="1"/>
  <c r="DN25" i="24"/>
  <c r="DN26" i="24" s="1"/>
  <c r="DN35" i="24"/>
  <c r="DN10" i="24"/>
  <c r="DN12" i="24" s="1"/>
  <c r="DN14" i="24" s="1"/>
  <c r="DN17" i="24" s="1"/>
  <c r="FB25" i="25"/>
  <c r="FB10" i="25"/>
  <c r="FB12" i="25" s="1"/>
  <c r="FC25" i="25"/>
  <c r="FC10" i="25"/>
  <c r="FC12" i="25" s="1"/>
  <c r="FB25" i="22"/>
  <c r="FB10" i="22"/>
  <c r="FB12" i="22" s="1"/>
  <c r="EZ25" i="22"/>
  <c r="EZ10" i="22"/>
  <c r="EZ12" i="22" s="1"/>
  <c r="EY25" i="12"/>
  <c r="EY10" i="12"/>
  <c r="EY12" i="12" s="1"/>
  <c r="EX25" i="12"/>
  <c r="EX10" i="12"/>
  <c r="EX12" i="12" s="1"/>
  <c r="EV25" i="21"/>
  <c r="EV10" i="21"/>
  <c r="EV12" i="21" s="1"/>
  <c r="EU25" i="22"/>
  <c r="EU10" i="22"/>
  <c r="EU12" i="22" s="1"/>
  <c r="ET25" i="23"/>
  <c r="ET10" i="23"/>
  <c r="ET12" i="23" s="1"/>
  <c r="ER25" i="23"/>
  <c r="ER10" i="23"/>
  <c r="ER12" i="23" s="1"/>
  <c r="EQ25" i="21"/>
  <c r="EQ10" i="21"/>
  <c r="EQ12" i="21" s="1"/>
  <c r="EP25" i="8"/>
  <c r="EP10" i="8"/>
  <c r="EP12" i="8" s="1"/>
  <c r="EN25" i="21"/>
  <c r="EN10" i="21"/>
  <c r="EN12" i="21" s="1"/>
  <c r="EM25" i="26"/>
  <c r="EM10" i="26"/>
  <c r="EM12" i="26" s="1"/>
  <c r="EL25" i="11"/>
  <c r="EL10" i="11"/>
  <c r="EL12" i="11" s="1"/>
  <c r="EJ25" i="24"/>
  <c r="EJ10" i="24"/>
  <c r="EJ12" i="24" s="1"/>
  <c r="EI25" i="26"/>
  <c r="EI10" i="26"/>
  <c r="EI12" i="26" s="1"/>
  <c r="EH25" i="22"/>
  <c r="EH10" i="22"/>
  <c r="EH12" i="22" s="1"/>
  <c r="EE25" i="21"/>
  <c r="EE10" i="21"/>
  <c r="EE12" i="21" s="1"/>
  <c r="ED25" i="11"/>
  <c r="ED10" i="11"/>
  <c r="ED12" i="11" s="1"/>
  <c r="EB25" i="8"/>
  <c r="EB10" i="8"/>
  <c r="EB12" i="8" s="1"/>
  <c r="EA25" i="22"/>
  <c r="EA10" i="22"/>
  <c r="EA12" i="22" s="1"/>
  <c r="DZ25" i="26"/>
  <c r="DZ10" i="26"/>
  <c r="DZ12" i="26" s="1"/>
  <c r="DX10" i="24"/>
  <c r="DX12" i="24" s="1"/>
  <c r="DW10" i="23"/>
  <c r="DW12" i="23" s="1"/>
  <c r="DR25" i="24"/>
  <c r="DR10" i="24"/>
  <c r="DR12" i="24" s="1"/>
  <c r="DP25" i="8"/>
  <c r="DP10" i="8"/>
  <c r="DP12" i="8" s="1"/>
  <c r="DO25" i="23"/>
  <c r="DO10" i="23"/>
  <c r="DO12" i="23" s="1"/>
  <c r="DN25" i="21"/>
  <c r="DN26" i="21" s="1"/>
  <c r="DN35" i="21"/>
  <c r="DN10" i="21"/>
  <c r="DN12" i="21" s="1"/>
  <c r="DN14" i="21" s="1"/>
  <c r="DN17" i="21" s="1"/>
  <c r="FC25" i="12"/>
  <c r="FC10" i="12"/>
  <c r="FC12" i="12" s="1"/>
  <c r="FB25" i="11"/>
  <c r="FB10" i="11"/>
  <c r="FB12" i="11" s="1"/>
  <c r="EZ25" i="11"/>
  <c r="EZ10" i="11"/>
  <c r="EZ12" i="11" s="1"/>
  <c r="EY25" i="21"/>
  <c r="EY10" i="21"/>
  <c r="EY12" i="21" s="1"/>
  <c r="EX25" i="24"/>
  <c r="EX10" i="24"/>
  <c r="EX12" i="24" s="1"/>
  <c r="EV25" i="26"/>
  <c r="EV10" i="26"/>
  <c r="EV12" i="26" s="1"/>
  <c r="EU25" i="8"/>
  <c r="EU10" i="8"/>
  <c r="EU12" i="8" s="1"/>
  <c r="ET25" i="24"/>
  <c r="ET10" i="24"/>
  <c r="ET12" i="24" s="1"/>
  <c r="ER25" i="8"/>
  <c r="ER10" i="8"/>
  <c r="ER12" i="8" s="1"/>
  <c r="EQ25" i="24"/>
  <c r="EQ10" i="24"/>
  <c r="EQ12" i="24" s="1"/>
  <c r="EP25" i="25"/>
  <c r="EP10" i="25"/>
  <c r="EP12" i="25" s="1"/>
  <c r="EN25" i="24"/>
  <c r="EN10" i="24"/>
  <c r="EN12" i="24" s="1"/>
  <c r="EM25" i="22"/>
  <c r="EM10" i="22"/>
  <c r="EM12" i="22" s="1"/>
  <c r="EL25" i="22"/>
  <c r="EL10" i="22"/>
  <c r="EL12" i="22" s="1"/>
  <c r="EJ25" i="25"/>
  <c r="EJ10" i="25"/>
  <c r="EJ12" i="25" s="1"/>
  <c r="EI25" i="22"/>
  <c r="EI10" i="22"/>
  <c r="EI12" i="22" s="1"/>
  <c r="EH25" i="11"/>
  <c r="EH10" i="11"/>
  <c r="EH12" i="11" s="1"/>
  <c r="EF10" i="12"/>
  <c r="EF12" i="12" s="1"/>
  <c r="EE25" i="24"/>
  <c r="EE10" i="24"/>
  <c r="EE12" i="24" s="1"/>
  <c r="ED25" i="23"/>
  <c r="ED10" i="23"/>
  <c r="ED12" i="23" s="1"/>
  <c r="EB25" i="25"/>
  <c r="EB10" i="25"/>
  <c r="EB12" i="25" s="1"/>
  <c r="EA25" i="21"/>
  <c r="EA10" i="21"/>
  <c r="EA12" i="21" s="1"/>
  <c r="DZ25" i="22"/>
  <c r="DZ10" i="22"/>
  <c r="DZ12" i="22" s="1"/>
  <c r="DX10" i="8"/>
  <c r="DX12" i="8" s="1"/>
  <c r="DW10" i="25"/>
  <c r="DW12" i="25" s="1"/>
  <c r="DV10" i="11"/>
  <c r="DV12" i="11" s="1"/>
  <c r="DT10" i="25"/>
  <c r="DT12" i="25" s="1"/>
  <c r="DS10" i="24"/>
  <c r="DS12" i="24" s="1"/>
  <c r="DR25" i="8"/>
  <c r="DR10" i="8"/>
  <c r="DR12" i="8" s="1"/>
  <c r="DP25" i="25"/>
  <c r="DP10" i="25"/>
  <c r="DP12" i="25" s="1"/>
  <c r="DO25" i="12"/>
  <c r="DO10" i="12"/>
  <c r="DO12" i="12" s="1"/>
  <c r="DN25" i="8"/>
  <c r="DN26" i="8" s="1"/>
  <c r="DN35" i="8"/>
  <c r="DN10" i="8"/>
  <c r="DN12" i="8" s="1"/>
  <c r="DN14" i="8" s="1"/>
  <c r="DN17" i="8" s="1"/>
  <c r="EY25" i="22"/>
  <c r="EY10" i="22"/>
  <c r="EY12" i="22" s="1"/>
  <c r="FC25" i="21"/>
  <c r="FC10" i="21"/>
  <c r="FC12" i="21" s="1"/>
  <c r="FA25" i="23"/>
  <c r="FA10" i="23"/>
  <c r="FA12" i="23" s="1"/>
  <c r="EZ25" i="12"/>
  <c r="EZ10" i="12"/>
  <c r="EZ12" i="12" s="1"/>
  <c r="EY25" i="24"/>
  <c r="EY10" i="24"/>
  <c r="EY12" i="24" s="1"/>
  <c r="EW25" i="8"/>
  <c r="EW10" i="8"/>
  <c r="EW12" i="8" s="1"/>
  <c r="EV25" i="22"/>
  <c r="EV10" i="22"/>
  <c r="EV12" i="22" s="1"/>
  <c r="EU25" i="11"/>
  <c r="EU10" i="11"/>
  <c r="EU12" i="11" s="1"/>
  <c r="ES25" i="23"/>
  <c r="ES10" i="23"/>
  <c r="ES12" i="23" s="1"/>
  <c r="ER25" i="25"/>
  <c r="ER10" i="25"/>
  <c r="ER12" i="25" s="1"/>
  <c r="EQ25" i="8"/>
  <c r="EQ10" i="8"/>
  <c r="EQ12" i="8" s="1"/>
  <c r="EO25" i="8"/>
  <c r="EO10" i="8"/>
  <c r="EO12" i="8" s="1"/>
  <c r="EN25" i="8"/>
  <c r="EN10" i="8"/>
  <c r="EN12" i="8" s="1"/>
  <c r="EM25" i="11"/>
  <c r="EM10" i="11"/>
  <c r="EM12" i="11" s="1"/>
  <c r="EK25" i="11"/>
  <c r="EK10" i="11"/>
  <c r="EK12" i="11" s="1"/>
  <c r="EJ25" i="22"/>
  <c r="EJ10" i="22"/>
  <c r="EJ12" i="22" s="1"/>
  <c r="EI25" i="11"/>
  <c r="EI10" i="11"/>
  <c r="EI12" i="11" s="1"/>
  <c r="EG25" i="23"/>
  <c r="EG10" i="23"/>
  <c r="EG12" i="23" s="1"/>
  <c r="EF10" i="24"/>
  <c r="EF12" i="24" s="1"/>
  <c r="EE25" i="8"/>
  <c r="EE10" i="8"/>
  <c r="EE12" i="8" s="1"/>
  <c r="EC25" i="26"/>
  <c r="EC10" i="26"/>
  <c r="EC12" i="26" s="1"/>
  <c r="EB25" i="21"/>
  <c r="EB10" i="21"/>
  <c r="EB12" i="21" s="1"/>
  <c r="EA25" i="11"/>
  <c r="EA10" i="11"/>
  <c r="EA12" i="11" s="1"/>
  <c r="DY25" i="8"/>
  <c r="DY10" i="8"/>
  <c r="DY12" i="8" s="1"/>
  <c r="DX10" i="25"/>
  <c r="DX12" i="25" s="1"/>
  <c r="DU10" i="25"/>
  <c r="DU12" i="25" s="1"/>
  <c r="DT10" i="26"/>
  <c r="DT12" i="26" s="1"/>
  <c r="DQ25" i="23"/>
  <c r="DQ10" i="23"/>
  <c r="DQ12" i="23" s="1"/>
  <c r="DP25" i="22"/>
  <c r="DP10" i="22"/>
  <c r="DP12" i="22" s="1"/>
  <c r="DO25" i="21"/>
  <c r="DO10" i="21"/>
  <c r="DO12" i="21" s="1"/>
  <c r="EV25" i="11"/>
  <c r="EV10" i="11"/>
  <c r="EV12" i="11" s="1"/>
  <c r="EU25" i="23"/>
  <c r="EU10" i="23"/>
  <c r="EU12" i="23" s="1"/>
  <c r="ES25" i="21"/>
  <c r="ES10" i="21"/>
  <c r="ES12" i="21" s="1"/>
  <c r="ER25" i="26"/>
  <c r="ER10" i="26"/>
  <c r="ER12" i="26" s="1"/>
  <c r="EQ25" i="25"/>
  <c r="EQ10" i="25"/>
  <c r="EQ12" i="25" s="1"/>
  <c r="EO25" i="25"/>
  <c r="EO10" i="25"/>
  <c r="EO12" i="25" s="1"/>
  <c r="EN25" i="25"/>
  <c r="EN10" i="25"/>
  <c r="EN12" i="25" s="1"/>
  <c r="EM25" i="23"/>
  <c r="EM10" i="23"/>
  <c r="EM12" i="23" s="1"/>
  <c r="EK25" i="23"/>
  <c r="EK10" i="23"/>
  <c r="EK12" i="23" s="1"/>
  <c r="EJ25" i="26"/>
  <c r="EJ10" i="26"/>
  <c r="EJ12" i="26" s="1"/>
  <c r="EI25" i="23"/>
  <c r="EI10" i="23"/>
  <c r="EI12" i="23" s="1"/>
  <c r="EG25" i="21"/>
  <c r="EG10" i="21"/>
  <c r="EG12" i="21" s="1"/>
  <c r="EE25" i="25"/>
  <c r="EE10" i="25"/>
  <c r="EE12" i="25" s="1"/>
  <c r="EC25" i="22"/>
  <c r="EC10" i="22"/>
  <c r="EC12" i="22" s="1"/>
  <c r="EB25" i="26"/>
  <c r="EB10" i="26"/>
  <c r="EB12" i="26" s="1"/>
  <c r="EA25" i="23"/>
  <c r="EA10" i="23"/>
  <c r="EA12" i="23" s="1"/>
  <c r="DY25" i="23"/>
  <c r="DY10" i="23"/>
  <c r="DY12" i="23" s="1"/>
  <c r="DQ25" i="12"/>
  <c r="DQ10" i="12"/>
  <c r="DQ12" i="12" s="1"/>
  <c r="DP25" i="11"/>
  <c r="DP10" i="11"/>
  <c r="DP12" i="11" s="1"/>
  <c r="DO25" i="24"/>
  <c r="DO10" i="24"/>
  <c r="DO12" i="24" s="1"/>
  <c r="FC25" i="26"/>
  <c r="FC10" i="26"/>
  <c r="FC12" i="26" s="1"/>
  <c r="FA25" i="21"/>
  <c r="FA10" i="21"/>
  <c r="FA12" i="21" s="1"/>
  <c r="EZ25" i="24"/>
  <c r="EZ10" i="24"/>
  <c r="EZ12" i="24" s="1"/>
  <c r="EY25" i="25"/>
  <c r="EY10" i="25"/>
  <c r="EY12" i="25" s="1"/>
  <c r="EW25" i="23"/>
  <c r="EW10" i="23"/>
  <c r="EW12" i="23" s="1"/>
  <c r="EV25" i="23"/>
  <c r="EV10" i="23"/>
  <c r="EV12" i="23" s="1"/>
  <c r="EU25" i="12"/>
  <c r="EU10" i="12"/>
  <c r="EU12" i="12" s="1"/>
  <c r="ES25" i="25"/>
  <c r="ES10" i="25"/>
  <c r="ES12" i="25" s="1"/>
  <c r="ER25" i="22"/>
  <c r="ER10" i="22"/>
  <c r="ER12" i="22" s="1"/>
  <c r="EQ25" i="26"/>
  <c r="EQ10" i="26"/>
  <c r="EQ12" i="26" s="1"/>
  <c r="EO25" i="26"/>
  <c r="EO10" i="26"/>
  <c r="EO12" i="26" s="1"/>
  <c r="EN25" i="26"/>
  <c r="EN10" i="26"/>
  <c r="EN12" i="26" s="1"/>
  <c r="EM25" i="12"/>
  <c r="EM10" i="12"/>
  <c r="EM12" i="12" s="1"/>
  <c r="EK25" i="12"/>
  <c r="EK10" i="12"/>
  <c r="EK12" i="12" s="1"/>
  <c r="EJ25" i="11"/>
  <c r="EJ10" i="11"/>
  <c r="EJ12" i="11" s="1"/>
  <c r="EI25" i="12"/>
  <c r="EI10" i="12"/>
  <c r="EI12" i="12" s="1"/>
  <c r="EG25" i="24"/>
  <c r="EG10" i="24"/>
  <c r="EG12" i="24" s="1"/>
  <c r="EE25" i="26"/>
  <c r="EE10" i="26"/>
  <c r="EE12" i="26" s="1"/>
  <c r="EC25" i="11"/>
  <c r="EC10" i="11"/>
  <c r="EC12" i="11" s="1"/>
  <c r="EB25" i="22"/>
  <c r="EB10" i="22"/>
  <c r="EB12" i="22" s="1"/>
  <c r="EA25" i="12"/>
  <c r="EA10" i="12"/>
  <c r="EA12" i="12" s="1"/>
  <c r="DY25" i="12"/>
  <c r="DY10" i="12"/>
  <c r="DY12" i="12" s="1"/>
  <c r="DW10" i="11"/>
  <c r="DW12" i="11" s="1"/>
  <c r="DU10" i="24"/>
  <c r="DU12" i="24" s="1"/>
  <c r="DS10" i="26"/>
  <c r="DS12" i="26" s="1"/>
  <c r="DQ25" i="21"/>
  <c r="DQ10" i="21"/>
  <c r="DQ12" i="21" s="1"/>
  <c r="DP25" i="12"/>
  <c r="DP10" i="12"/>
  <c r="DP12" i="12" s="1"/>
  <c r="DO25" i="8"/>
  <c r="DO10" i="8"/>
  <c r="DO12" i="8" s="1"/>
  <c r="EZ25" i="23"/>
  <c r="EZ10" i="23"/>
  <c r="EZ12" i="23" s="1"/>
  <c r="FB25" i="12"/>
  <c r="FB10" i="12"/>
  <c r="FB12" i="12" s="1"/>
  <c r="FA25" i="24"/>
  <c r="FA10" i="24"/>
  <c r="FA12" i="24" s="1"/>
  <c r="EZ25" i="21"/>
  <c r="EZ10" i="21"/>
  <c r="EZ12" i="21" s="1"/>
  <c r="EX25" i="21"/>
  <c r="EX10" i="21"/>
  <c r="EX12" i="21" s="1"/>
  <c r="EW25" i="12"/>
  <c r="EW10" i="12"/>
  <c r="EW12" i="12" s="1"/>
  <c r="EV25" i="12"/>
  <c r="EV10" i="12"/>
  <c r="EV12" i="12" s="1"/>
  <c r="ET25" i="21"/>
  <c r="ET10" i="21"/>
  <c r="ET12" i="21" s="1"/>
  <c r="ES25" i="12"/>
  <c r="ES10" i="12"/>
  <c r="ES12" i="12" s="1"/>
  <c r="ER25" i="11"/>
  <c r="ER10" i="11"/>
  <c r="ER12" i="11" s="1"/>
  <c r="EP25" i="26"/>
  <c r="EP10" i="26"/>
  <c r="EP12" i="26" s="1"/>
  <c r="EO25" i="22"/>
  <c r="EO10" i="22"/>
  <c r="EO12" i="22" s="1"/>
  <c r="EN25" i="22"/>
  <c r="EN10" i="22"/>
  <c r="EN12" i="22" s="1"/>
  <c r="EL25" i="23"/>
  <c r="EL10" i="23"/>
  <c r="EL12" i="23" s="1"/>
  <c r="EK25" i="21"/>
  <c r="EK10" i="21"/>
  <c r="EK12" i="21" s="1"/>
  <c r="EJ25" i="12"/>
  <c r="EJ10" i="12"/>
  <c r="EJ12" i="12" s="1"/>
  <c r="EH25" i="23"/>
  <c r="EH10" i="23"/>
  <c r="EH12" i="23" s="1"/>
  <c r="EG25" i="25"/>
  <c r="EG10" i="25"/>
  <c r="EG12" i="25" s="1"/>
  <c r="EF10" i="21"/>
  <c r="EF12" i="21" s="1"/>
  <c r="ED25" i="12"/>
  <c r="ED10" i="12"/>
  <c r="ED12" i="12" s="1"/>
  <c r="EC25" i="23"/>
  <c r="EC10" i="23"/>
  <c r="EC12" i="23" s="1"/>
  <c r="EB25" i="11"/>
  <c r="EB10" i="11"/>
  <c r="EB12" i="11" s="1"/>
  <c r="DZ25" i="11"/>
  <c r="DZ10" i="11"/>
  <c r="DZ12" i="11" s="1"/>
  <c r="DY25" i="11"/>
  <c r="DY10" i="11"/>
  <c r="DY12" i="11" s="1"/>
  <c r="DX10" i="22"/>
  <c r="DX12" i="22" s="1"/>
  <c r="DV10" i="23"/>
  <c r="DV12" i="23" s="1"/>
  <c r="DR25" i="25"/>
  <c r="DR10" i="25"/>
  <c r="DR12" i="25" s="1"/>
  <c r="DQ25" i="24"/>
  <c r="DQ10" i="24"/>
  <c r="DQ12" i="24" s="1"/>
  <c r="DP25" i="26"/>
  <c r="DP10" i="26"/>
  <c r="DP12" i="26" s="1"/>
  <c r="DN25" i="25"/>
  <c r="DN10" i="25"/>
  <c r="DN12" i="25" s="1"/>
  <c r="DN14" i="25" s="1"/>
  <c r="DN17" i="25" s="1"/>
  <c r="FA25" i="12"/>
  <c r="FA10" i="12"/>
  <c r="FA12" i="12" s="1"/>
  <c r="FC25" i="24"/>
  <c r="FC10" i="24"/>
  <c r="FC12" i="24" s="1"/>
  <c r="FB25" i="21"/>
  <c r="FB10" i="21"/>
  <c r="FB12" i="21" s="1"/>
  <c r="FA25" i="8"/>
  <c r="FA10" i="8"/>
  <c r="FA12" i="8" s="1"/>
  <c r="EZ25" i="8"/>
  <c r="EZ10" i="8"/>
  <c r="EZ12" i="8" s="1"/>
  <c r="EX25" i="8"/>
  <c r="EX10" i="8"/>
  <c r="EX12" i="8" s="1"/>
  <c r="EW25" i="21"/>
  <c r="EW10" i="21"/>
  <c r="EW12" i="21" s="1"/>
  <c r="EV25" i="24"/>
  <c r="EV10" i="24"/>
  <c r="EV12" i="24" s="1"/>
  <c r="ET25" i="12"/>
  <c r="ET10" i="12"/>
  <c r="ET12" i="12" s="1"/>
  <c r="ES25" i="8"/>
  <c r="ES10" i="8"/>
  <c r="ES12" i="8" s="1"/>
  <c r="ER25" i="12"/>
  <c r="ER10" i="12"/>
  <c r="ER12" i="12" s="1"/>
  <c r="EP25" i="22"/>
  <c r="EP10" i="22"/>
  <c r="EP12" i="22" s="1"/>
  <c r="EO25" i="11"/>
  <c r="EO10" i="11"/>
  <c r="EO12" i="11" s="1"/>
  <c r="EN25" i="11"/>
  <c r="EN10" i="11"/>
  <c r="EN12" i="11" s="1"/>
  <c r="EL25" i="12"/>
  <c r="EL10" i="12"/>
  <c r="EL12" i="12" s="1"/>
  <c r="EK25" i="24"/>
  <c r="EK10" i="24"/>
  <c r="EK12" i="24" s="1"/>
  <c r="EJ25" i="23"/>
  <c r="EJ10" i="23"/>
  <c r="EJ12" i="23" s="1"/>
  <c r="EH25" i="12"/>
  <c r="EH10" i="12"/>
  <c r="EH12" i="12" s="1"/>
  <c r="EG25" i="8"/>
  <c r="EG10" i="8"/>
  <c r="EG12" i="8" s="1"/>
  <c r="ED25" i="21"/>
  <c r="ED10" i="21"/>
  <c r="ED12" i="21" s="1"/>
  <c r="EC25" i="12"/>
  <c r="EC10" i="12"/>
  <c r="EC12" i="12" s="1"/>
  <c r="EB25" i="23"/>
  <c r="EB10" i="23"/>
  <c r="EB12" i="23" s="1"/>
  <c r="DZ25" i="23"/>
  <c r="DZ10" i="23"/>
  <c r="DZ12" i="23" s="1"/>
  <c r="DY25" i="21"/>
  <c r="DY10" i="21"/>
  <c r="DY12" i="21" s="1"/>
  <c r="DX10" i="11"/>
  <c r="DX12" i="11" s="1"/>
  <c r="DV10" i="12"/>
  <c r="DV12" i="12" s="1"/>
  <c r="DT10" i="12"/>
  <c r="DT12" i="12" s="1"/>
  <c r="DR25" i="26"/>
  <c r="DR10" i="26"/>
  <c r="DR12" i="26" s="1"/>
  <c r="DQ25" i="8"/>
  <c r="DQ10" i="8"/>
  <c r="DQ12" i="8" s="1"/>
  <c r="DP25" i="23"/>
  <c r="DP10" i="23"/>
  <c r="DP12" i="23" s="1"/>
  <c r="DN25" i="26"/>
  <c r="DN10" i="26"/>
  <c r="DN12" i="26" s="1"/>
  <c r="DN14" i="26" s="1"/>
  <c r="DN17" i="26" s="1"/>
  <c r="EY25" i="8"/>
  <c r="EY10" i="8"/>
  <c r="EY12" i="8" s="1"/>
  <c r="FB25" i="23"/>
  <c r="FB10" i="23"/>
  <c r="FB12" i="23" s="1"/>
  <c r="FA25" i="25"/>
  <c r="FA10" i="25"/>
  <c r="FA12" i="25" s="1"/>
  <c r="EZ25" i="25"/>
  <c r="EZ10" i="25"/>
  <c r="EZ12" i="25" s="1"/>
  <c r="EX25" i="25"/>
  <c r="EX10" i="25"/>
  <c r="EX12" i="25" s="1"/>
  <c r="EW25" i="24"/>
  <c r="EW10" i="24"/>
  <c r="EW12" i="24" s="1"/>
  <c r="EV25" i="8"/>
  <c r="EV10" i="8"/>
  <c r="EV12" i="8" s="1"/>
  <c r="ET25" i="8"/>
  <c r="ET10" i="8"/>
  <c r="ET12" i="8" s="1"/>
  <c r="ES25" i="26"/>
  <c r="ES10" i="26"/>
  <c r="ES12" i="26" s="1"/>
  <c r="ER25" i="21"/>
  <c r="ER10" i="21"/>
  <c r="ER12" i="21" s="1"/>
  <c r="EP25" i="11"/>
  <c r="EP10" i="11"/>
  <c r="EP12" i="11" s="1"/>
  <c r="EO25" i="23"/>
  <c r="EO10" i="23"/>
  <c r="EO12" i="23" s="1"/>
  <c r="EN25" i="12"/>
  <c r="EN10" i="12"/>
  <c r="EN12" i="12" s="1"/>
  <c r="EL25" i="24"/>
  <c r="EL10" i="24"/>
  <c r="EL12" i="24" s="1"/>
  <c r="EK25" i="25"/>
  <c r="EK10" i="25"/>
  <c r="EK12" i="25" s="1"/>
  <c r="EJ25" i="21"/>
  <c r="EJ10" i="21"/>
  <c r="EJ12" i="21" s="1"/>
  <c r="EH25" i="24"/>
  <c r="EH10" i="24"/>
  <c r="EH12" i="24" s="1"/>
  <c r="EG25" i="26"/>
  <c r="EG10" i="26"/>
  <c r="EG12" i="26" s="1"/>
  <c r="ED25" i="24"/>
  <c r="ED10" i="24"/>
  <c r="ED12" i="24" s="1"/>
  <c r="EC25" i="21"/>
  <c r="EC10" i="21"/>
  <c r="EC12" i="21" s="1"/>
  <c r="EB25" i="12"/>
  <c r="EB10" i="12"/>
  <c r="EB12" i="12" s="1"/>
  <c r="DZ25" i="12"/>
  <c r="DZ10" i="12"/>
  <c r="DZ12" i="12" s="1"/>
  <c r="DY25" i="24"/>
  <c r="DY10" i="24"/>
  <c r="DY12" i="24" s="1"/>
  <c r="DX10" i="23"/>
  <c r="DX12" i="23" s="1"/>
  <c r="DT10" i="11"/>
  <c r="DT12" i="11" s="1"/>
  <c r="DR25" i="11"/>
  <c r="DR10" i="11"/>
  <c r="DR12" i="11" s="1"/>
  <c r="DQ25" i="25"/>
  <c r="DQ10" i="25"/>
  <c r="DQ12" i="25" s="1"/>
  <c r="DP25" i="21"/>
  <c r="DP10" i="21"/>
  <c r="DP12" i="21" s="1"/>
  <c r="DN25" i="11"/>
  <c r="DN26" i="11" s="1"/>
  <c r="DO26" i="11" s="1"/>
  <c r="DN10" i="11"/>
  <c r="DN12" i="11" s="1"/>
  <c r="DN14" i="11" s="1"/>
  <c r="DN17" i="11" s="1"/>
  <c r="DN35" i="11"/>
  <c r="EW25" i="11"/>
  <c r="EW10" i="11"/>
  <c r="EW12" i="11" s="1"/>
  <c r="FB25" i="8"/>
  <c r="FB10" i="8"/>
  <c r="FB12" i="8" s="1"/>
  <c r="FA25" i="26"/>
  <c r="FA10" i="26"/>
  <c r="FA12" i="26" s="1"/>
  <c r="EY25" i="26"/>
  <c r="EY10" i="26"/>
  <c r="EY12" i="26" s="1"/>
  <c r="EX25" i="26"/>
  <c r="EX10" i="26"/>
  <c r="EX12" i="26" s="1"/>
  <c r="EW25" i="25"/>
  <c r="EW10" i="25"/>
  <c r="EW12" i="25" s="1"/>
  <c r="EU25" i="21"/>
  <c r="EU10" i="21"/>
  <c r="EU12" i="21" s="1"/>
  <c r="ET25" i="25"/>
  <c r="ET10" i="25"/>
  <c r="ET12" i="25" s="1"/>
  <c r="ES25" i="22"/>
  <c r="ES10" i="22"/>
  <c r="ES12" i="22" s="1"/>
  <c r="EQ25" i="22"/>
  <c r="EQ10" i="22"/>
  <c r="EQ12" i="22" s="1"/>
  <c r="EP25" i="12"/>
  <c r="EP10" i="12"/>
  <c r="EP12" i="12" s="1"/>
  <c r="EO25" i="12"/>
  <c r="EO10" i="12"/>
  <c r="EO12" i="12" s="1"/>
  <c r="EM25" i="21"/>
  <c r="EM10" i="21"/>
  <c r="EM12" i="21" s="1"/>
  <c r="EL25" i="21"/>
  <c r="EL10" i="21"/>
  <c r="EL12" i="21" s="1"/>
  <c r="EK25" i="8"/>
  <c r="EK10" i="8"/>
  <c r="EK12" i="8" s="1"/>
  <c r="EI25" i="21"/>
  <c r="EI10" i="21"/>
  <c r="EI12" i="21" s="1"/>
  <c r="EH25" i="8"/>
  <c r="EH10" i="8"/>
  <c r="EH12" i="8" s="1"/>
  <c r="EG25" i="12"/>
  <c r="EG10" i="12"/>
  <c r="EG12" i="12" s="1"/>
  <c r="EE25" i="22"/>
  <c r="EE10" i="22"/>
  <c r="EE12" i="22" s="1"/>
  <c r="ED25" i="8"/>
  <c r="ED10" i="8"/>
  <c r="ED12" i="8" s="1"/>
  <c r="EC25" i="24"/>
  <c r="EC10" i="24"/>
  <c r="EC12" i="24" s="1"/>
  <c r="EA25" i="24"/>
  <c r="EA10" i="24"/>
  <c r="EA12" i="24" s="1"/>
  <c r="DZ25" i="24"/>
  <c r="DZ10" i="24"/>
  <c r="DZ12" i="24" s="1"/>
  <c r="DY25" i="25"/>
  <c r="DY10" i="25"/>
  <c r="DY12" i="25" s="1"/>
  <c r="DV10" i="24"/>
  <c r="DV12" i="24" s="1"/>
  <c r="DU10" i="23"/>
  <c r="DU12" i="23" s="1"/>
  <c r="DR25" i="12"/>
  <c r="DR10" i="12"/>
  <c r="DR12" i="12" s="1"/>
  <c r="DQ25" i="26"/>
  <c r="DQ10" i="26"/>
  <c r="DQ12" i="26" s="1"/>
  <c r="DO25" i="25"/>
  <c r="DO10" i="25"/>
  <c r="DO12" i="25" s="1"/>
  <c r="DN25" i="23"/>
  <c r="DN10" i="23"/>
  <c r="DN12" i="23" s="1"/>
  <c r="DN14" i="23" s="1"/>
  <c r="DN17" i="23" s="1"/>
  <c r="FA25" i="22"/>
  <c r="FA10" i="22"/>
  <c r="FA12" i="22" s="1"/>
  <c r="EX25" i="22"/>
  <c r="EX10" i="22"/>
  <c r="EX12" i="22" s="1"/>
  <c r="EW25" i="26"/>
  <c r="EW10" i="26"/>
  <c r="EW12" i="26" s="1"/>
  <c r="EU25" i="24"/>
  <c r="EU10" i="24"/>
  <c r="EU12" i="24" s="1"/>
  <c r="ET25" i="26"/>
  <c r="ET10" i="26"/>
  <c r="ET12" i="26" s="1"/>
  <c r="ES25" i="24"/>
  <c r="ES10" i="24"/>
  <c r="ES12" i="24" s="1"/>
  <c r="EQ25" i="23"/>
  <c r="EQ10" i="23"/>
  <c r="EQ12" i="23" s="1"/>
  <c r="EP25" i="23"/>
  <c r="EP10" i="23"/>
  <c r="EP12" i="23" s="1"/>
  <c r="EO25" i="21"/>
  <c r="EO10" i="21"/>
  <c r="EO12" i="21" s="1"/>
  <c r="EM25" i="24"/>
  <c r="EM10" i="24"/>
  <c r="EM12" i="24" s="1"/>
  <c r="EL25" i="8"/>
  <c r="EL10" i="8"/>
  <c r="EL12" i="8" s="1"/>
  <c r="EK25" i="26"/>
  <c r="EK10" i="26"/>
  <c r="EK12" i="26" s="1"/>
  <c r="EI25" i="24"/>
  <c r="EI10" i="24"/>
  <c r="EI12" i="24" s="1"/>
  <c r="EH25" i="25"/>
  <c r="EH10" i="25"/>
  <c r="EH12" i="25" s="1"/>
  <c r="EG25" i="22"/>
  <c r="EG10" i="22"/>
  <c r="EG12" i="22" s="1"/>
  <c r="EE25" i="11"/>
  <c r="EE10" i="11"/>
  <c r="EE12" i="11" s="1"/>
  <c r="ED25" i="22"/>
  <c r="ED10" i="22"/>
  <c r="ED12" i="22" s="1"/>
  <c r="EC25" i="8"/>
  <c r="EC10" i="8"/>
  <c r="EC12" i="8" s="1"/>
  <c r="EA25" i="8"/>
  <c r="EA10" i="8"/>
  <c r="EA12" i="8" s="1"/>
  <c r="DZ25" i="21"/>
  <c r="DZ10" i="21"/>
  <c r="DZ12" i="21" s="1"/>
  <c r="DY25" i="26"/>
  <c r="DY10" i="26"/>
  <c r="DY12" i="26" s="1"/>
  <c r="DV10" i="8"/>
  <c r="DV12" i="8" s="1"/>
  <c r="DU10" i="12"/>
  <c r="DU12" i="12" s="1"/>
  <c r="DR25" i="22"/>
  <c r="DR10" i="22"/>
  <c r="DR12" i="22" s="1"/>
  <c r="DQ25" i="22"/>
  <c r="DQ10" i="22"/>
  <c r="DQ12" i="22" s="1"/>
  <c r="DO25" i="26"/>
  <c r="DO10" i="26"/>
  <c r="DO12" i="26" s="1"/>
  <c r="DN25" i="22"/>
  <c r="DN26" i="22" s="1"/>
  <c r="DN35" i="22"/>
  <c r="DN10" i="22"/>
  <c r="DN12" i="22" s="1"/>
  <c r="DN14" i="22" s="1"/>
  <c r="DN17" i="22" s="1"/>
  <c r="FA25" i="11"/>
  <c r="FA10" i="11"/>
  <c r="FA12" i="11" s="1"/>
  <c r="EY25" i="11"/>
  <c r="EY10" i="11"/>
  <c r="EY12" i="11" s="1"/>
  <c r="EX25" i="11"/>
  <c r="EX10" i="11"/>
  <c r="EX12" i="11" s="1"/>
  <c r="EW25" i="22"/>
  <c r="EW10" i="22"/>
  <c r="EW12" i="22" s="1"/>
  <c r="EU25" i="25"/>
  <c r="EU10" i="25"/>
  <c r="EU12" i="25" s="1"/>
  <c r="ET25" i="22"/>
  <c r="ET10" i="22"/>
  <c r="ET12" i="22" s="1"/>
  <c r="ES25" i="11"/>
  <c r="ES10" i="11"/>
  <c r="ES12" i="11" s="1"/>
  <c r="EQ25" i="12"/>
  <c r="EQ10" i="12"/>
  <c r="EQ12" i="12" s="1"/>
  <c r="EP25" i="21"/>
  <c r="EP10" i="21"/>
  <c r="EP12" i="21" s="1"/>
  <c r="EO25" i="24"/>
  <c r="EO10" i="24"/>
  <c r="EO12" i="24" s="1"/>
  <c r="EM25" i="8"/>
  <c r="EM10" i="8"/>
  <c r="EM12" i="8" s="1"/>
  <c r="EL25" i="25"/>
  <c r="EL10" i="25"/>
  <c r="EL12" i="25" s="1"/>
  <c r="EK25" i="22"/>
  <c r="EK10" i="22"/>
  <c r="EK12" i="22" s="1"/>
  <c r="EI25" i="8"/>
  <c r="EI10" i="8"/>
  <c r="EI12" i="8" s="1"/>
  <c r="EH25" i="26"/>
  <c r="EH10" i="26"/>
  <c r="EH12" i="26" s="1"/>
  <c r="EG25" i="11"/>
  <c r="EG10" i="11"/>
  <c r="EG12" i="11" s="1"/>
  <c r="EE25" i="23"/>
  <c r="EE10" i="23"/>
  <c r="EE12" i="23" s="1"/>
  <c r="ED25" i="25"/>
  <c r="ED10" i="25"/>
  <c r="ED12" i="25" s="1"/>
  <c r="EC25" i="25"/>
  <c r="EC10" i="25"/>
  <c r="EC12" i="25" s="1"/>
  <c r="EA25" i="25"/>
  <c r="EA10" i="25"/>
  <c r="EA12" i="25" s="1"/>
  <c r="DZ25" i="8"/>
  <c r="DZ10" i="8"/>
  <c r="DZ12" i="8" s="1"/>
  <c r="DY25" i="22"/>
  <c r="DY10" i="22"/>
  <c r="DY12" i="22" s="1"/>
  <c r="DW10" i="24"/>
  <c r="DW12" i="24" s="1"/>
  <c r="DR25" i="23"/>
  <c r="DR10" i="23"/>
  <c r="DR12" i="23" s="1"/>
  <c r="DQ25" i="11"/>
  <c r="DQ10" i="11"/>
  <c r="DQ12" i="11" s="1"/>
  <c r="DO25" i="22"/>
  <c r="DO10" i="22"/>
  <c r="DO12" i="22" s="1"/>
  <c r="DN25" i="12"/>
  <c r="DN26" i="12" s="1"/>
  <c r="DN35" i="12"/>
  <c r="DN10" i="12"/>
  <c r="DN12" i="12" s="1"/>
  <c r="DN14" i="12" s="1"/>
  <c r="DN17" i="12" s="1"/>
  <c r="FE4" i="16"/>
  <c r="FE4" i="22"/>
  <c r="FE4" i="26"/>
  <c r="FE4" i="12"/>
  <c r="FE4" i="25"/>
  <c r="FE4" i="11"/>
  <c r="FE4" i="24"/>
  <c r="FE4" i="9"/>
  <c r="FE4" i="23"/>
  <c r="FE4" i="8"/>
  <c r="FE4" i="1"/>
  <c r="FE4" i="2"/>
  <c r="FE4" i="21"/>
  <c r="EW86" i="24"/>
  <c r="EW87" i="24" s="1"/>
  <c r="EI86" i="12"/>
  <c r="EI87" i="12" s="1"/>
  <c r="EV86" i="9"/>
  <c r="EV87" i="9" s="1"/>
  <c r="EQ86" i="11"/>
  <c r="EQ87" i="11" s="1"/>
  <c r="DO26" i="12" l="1"/>
  <c r="DP26" i="12" s="1"/>
  <c r="DQ26" i="12" s="1"/>
  <c r="DR26" i="12" s="1"/>
  <c r="DP26" i="11"/>
  <c r="DN19" i="12"/>
  <c r="DN28" i="12"/>
  <c r="DN18" i="12"/>
  <c r="DN41" i="12"/>
  <c r="DO41" i="12" s="1"/>
  <c r="DN39" i="12"/>
  <c r="DO39" i="12" s="1"/>
  <c r="DP39" i="12" s="1"/>
  <c r="DQ39" i="12" s="1"/>
  <c r="DR39" i="12" s="1"/>
  <c r="DS39" i="12" s="1"/>
  <c r="DT39" i="12" s="1"/>
  <c r="DU39" i="12" s="1"/>
  <c r="DV39" i="12" s="1"/>
  <c r="DW39" i="12" s="1"/>
  <c r="DX39" i="12" s="1"/>
  <c r="DY39" i="12" s="1"/>
  <c r="DZ39" i="12" s="1"/>
  <c r="EA39" i="12" s="1"/>
  <c r="EB39" i="12" s="1"/>
  <c r="EC39" i="12" s="1"/>
  <c r="ED39" i="12" s="1"/>
  <c r="EE39" i="12" s="1"/>
  <c r="EF39" i="12" s="1"/>
  <c r="EG39" i="12" s="1"/>
  <c r="EH39" i="12" s="1"/>
  <c r="EI39" i="12" s="1"/>
  <c r="EJ39" i="12" s="1"/>
  <c r="EK39" i="12" s="1"/>
  <c r="EL39" i="12" s="1"/>
  <c r="EM39" i="12" s="1"/>
  <c r="EN39" i="12" s="1"/>
  <c r="EO39" i="12" s="1"/>
  <c r="EP39" i="12" s="1"/>
  <c r="EQ39" i="12" s="1"/>
  <c r="ER39" i="12" s="1"/>
  <c r="ES39" i="12" s="1"/>
  <c r="ET39" i="12" s="1"/>
  <c r="EU39" i="12" s="1"/>
  <c r="EV39" i="12" s="1"/>
  <c r="EW39" i="12" s="1"/>
  <c r="EX39" i="12" s="1"/>
  <c r="EY39" i="12" s="1"/>
  <c r="EZ39" i="12" s="1"/>
  <c r="FA39" i="12" s="1"/>
  <c r="FB39" i="12" s="1"/>
  <c r="FC39" i="12" s="1"/>
  <c r="FD39" i="12" s="1"/>
  <c r="FE39" i="12" s="1"/>
  <c r="FF39" i="12" s="1"/>
  <c r="FG39" i="12" s="1"/>
  <c r="FH39" i="12" s="1"/>
  <c r="FI39" i="12" s="1"/>
  <c r="FJ39" i="12" s="1"/>
  <c r="FK39" i="12" s="1"/>
  <c r="FL39" i="12" s="1"/>
  <c r="FM39" i="12" s="1"/>
  <c r="FN39" i="12" s="1"/>
  <c r="FO39" i="12" s="1"/>
  <c r="FP39" i="12" s="1"/>
  <c r="FQ39" i="12" s="1"/>
  <c r="FR39" i="12" s="1"/>
  <c r="FS39" i="12" s="1"/>
  <c r="DN28" i="26"/>
  <c r="DN18" i="26"/>
  <c r="DN19" i="26"/>
  <c r="DO26" i="21"/>
  <c r="DP26" i="21" s="1"/>
  <c r="DQ26" i="21" s="1"/>
  <c r="DR26" i="21" s="1"/>
  <c r="DN28" i="23"/>
  <c r="DN18" i="23"/>
  <c r="DN19" i="23"/>
  <c r="DN41" i="11"/>
  <c r="DO41" i="11" s="1"/>
  <c r="DN39" i="11"/>
  <c r="DO39" i="11" s="1"/>
  <c r="DP39" i="11" s="1"/>
  <c r="DQ39" i="11" s="1"/>
  <c r="DR39" i="11" s="1"/>
  <c r="DS39" i="11" s="1"/>
  <c r="DT39" i="11" s="1"/>
  <c r="DU39" i="11" s="1"/>
  <c r="DV39" i="11" s="1"/>
  <c r="DW39" i="11" s="1"/>
  <c r="DX39" i="11" s="1"/>
  <c r="DY39" i="11" s="1"/>
  <c r="DZ39" i="11" s="1"/>
  <c r="EA39" i="11" s="1"/>
  <c r="EB39" i="11" s="1"/>
  <c r="EC39" i="11" s="1"/>
  <c r="ED39" i="11" s="1"/>
  <c r="EE39" i="11" s="1"/>
  <c r="EF39" i="11" s="1"/>
  <c r="EG39" i="11" s="1"/>
  <c r="EH39" i="11" s="1"/>
  <c r="EI39" i="11" s="1"/>
  <c r="EJ39" i="11" s="1"/>
  <c r="EK39" i="11" s="1"/>
  <c r="EL39" i="11" s="1"/>
  <c r="EM39" i="11" s="1"/>
  <c r="EN39" i="11" s="1"/>
  <c r="EO39" i="11" s="1"/>
  <c r="EP39" i="11" s="1"/>
  <c r="EQ39" i="11" s="1"/>
  <c r="ER39" i="11" s="1"/>
  <c r="ES39" i="11" s="1"/>
  <c r="ET39" i="11" s="1"/>
  <c r="EU39" i="11" s="1"/>
  <c r="EV39" i="11" s="1"/>
  <c r="EW39" i="11" s="1"/>
  <c r="EX39" i="11" s="1"/>
  <c r="EY39" i="11" s="1"/>
  <c r="EZ39" i="11" s="1"/>
  <c r="FA39" i="11" s="1"/>
  <c r="FB39" i="11" s="1"/>
  <c r="FC39" i="11" s="1"/>
  <c r="FD39" i="11" s="1"/>
  <c r="FE39" i="11" s="1"/>
  <c r="FF39" i="11" s="1"/>
  <c r="FG39" i="11" s="1"/>
  <c r="FH39" i="11" s="1"/>
  <c r="FI39" i="11" s="1"/>
  <c r="FJ39" i="11" s="1"/>
  <c r="FK39" i="11" s="1"/>
  <c r="FL39" i="11" s="1"/>
  <c r="FM39" i="11" s="1"/>
  <c r="FN39" i="11" s="1"/>
  <c r="FO39" i="11" s="1"/>
  <c r="FP39" i="11" s="1"/>
  <c r="FQ39" i="11" s="1"/>
  <c r="FR39" i="11" s="1"/>
  <c r="FS39" i="11" s="1"/>
  <c r="DN26" i="26"/>
  <c r="DO26" i="26" s="1"/>
  <c r="DP26" i="26" s="1"/>
  <c r="DQ26" i="26" s="1"/>
  <c r="DR26" i="26" s="1"/>
  <c r="DN41" i="26"/>
  <c r="DO41" i="26" s="1"/>
  <c r="DN26" i="23"/>
  <c r="DO26" i="23" s="1"/>
  <c r="DP26" i="23" s="1"/>
  <c r="DQ26" i="23" s="1"/>
  <c r="DR26" i="23" s="1"/>
  <c r="DN41" i="23"/>
  <c r="DO41" i="23" s="1"/>
  <c r="DN28" i="11"/>
  <c r="DN18" i="11"/>
  <c r="DN19" i="11"/>
  <c r="DN28" i="25"/>
  <c r="DN19" i="25"/>
  <c r="DN18" i="25"/>
  <c r="DQ26" i="11"/>
  <c r="DR26" i="11" s="1"/>
  <c r="DN26" i="25"/>
  <c r="DO26" i="25" s="1"/>
  <c r="DP26" i="25" s="1"/>
  <c r="DQ26" i="25" s="1"/>
  <c r="DR26" i="25" s="1"/>
  <c r="DN41" i="25"/>
  <c r="DO41" i="25" s="1"/>
  <c r="DN19" i="8"/>
  <c r="DN28" i="8"/>
  <c r="DN18" i="8"/>
  <c r="DN19" i="22"/>
  <c r="DN28" i="22"/>
  <c r="DN18" i="22"/>
  <c r="DN39" i="8"/>
  <c r="DO39" i="8" s="1"/>
  <c r="DP39" i="8" s="1"/>
  <c r="DQ39" i="8" s="1"/>
  <c r="DR39" i="8" s="1"/>
  <c r="DS39" i="8" s="1"/>
  <c r="DT39" i="8" s="1"/>
  <c r="DU39" i="8" s="1"/>
  <c r="DV39" i="8" s="1"/>
  <c r="DW39" i="8" s="1"/>
  <c r="DX39" i="8" s="1"/>
  <c r="DY39" i="8" s="1"/>
  <c r="DZ39" i="8" s="1"/>
  <c r="EA39" i="8" s="1"/>
  <c r="EB39" i="8" s="1"/>
  <c r="EC39" i="8" s="1"/>
  <c r="ED39" i="8" s="1"/>
  <c r="EE39" i="8" s="1"/>
  <c r="EF39" i="8" s="1"/>
  <c r="EG39" i="8" s="1"/>
  <c r="EH39" i="8" s="1"/>
  <c r="EI39" i="8" s="1"/>
  <c r="EJ39" i="8" s="1"/>
  <c r="EK39" i="8" s="1"/>
  <c r="EL39" i="8" s="1"/>
  <c r="EM39" i="8" s="1"/>
  <c r="EN39" i="8" s="1"/>
  <c r="EO39" i="8" s="1"/>
  <c r="EP39" i="8" s="1"/>
  <c r="EQ39" i="8" s="1"/>
  <c r="ER39" i="8" s="1"/>
  <c r="ES39" i="8" s="1"/>
  <c r="ET39" i="8" s="1"/>
  <c r="EU39" i="8" s="1"/>
  <c r="EV39" i="8" s="1"/>
  <c r="EW39" i="8" s="1"/>
  <c r="EX39" i="8" s="1"/>
  <c r="EY39" i="8" s="1"/>
  <c r="EZ39" i="8" s="1"/>
  <c r="FA39" i="8" s="1"/>
  <c r="FB39" i="8" s="1"/>
  <c r="FC39" i="8" s="1"/>
  <c r="FD39" i="8" s="1"/>
  <c r="FE39" i="8" s="1"/>
  <c r="FF39" i="8" s="1"/>
  <c r="FG39" i="8" s="1"/>
  <c r="FH39" i="8" s="1"/>
  <c r="FI39" i="8" s="1"/>
  <c r="FJ39" i="8" s="1"/>
  <c r="FK39" i="8" s="1"/>
  <c r="FL39" i="8" s="1"/>
  <c r="FM39" i="8" s="1"/>
  <c r="FN39" i="8" s="1"/>
  <c r="FO39" i="8" s="1"/>
  <c r="FP39" i="8" s="1"/>
  <c r="FQ39" i="8" s="1"/>
  <c r="FR39" i="8" s="1"/>
  <c r="FS39" i="8" s="1"/>
  <c r="DN41" i="8"/>
  <c r="DO41" i="8" s="1"/>
  <c r="DN39" i="22"/>
  <c r="DO39" i="22" s="1"/>
  <c r="DP39" i="22" s="1"/>
  <c r="DQ39" i="22" s="1"/>
  <c r="DR39" i="22" s="1"/>
  <c r="DS39" i="22" s="1"/>
  <c r="DT39" i="22" s="1"/>
  <c r="DU39" i="22" s="1"/>
  <c r="DV39" i="22" s="1"/>
  <c r="DW39" i="22" s="1"/>
  <c r="DX39" i="22" s="1"/>
  <c r="DY39" i="22" s="1"/>
  <c r="DZ39" i="22" s="1"/>
  <c r="EA39" i="22" s="1"/>
  <c r="EB39" i="22" s="1"/>
  <c r="EC39" i="22" s="1"/>
  <c r="ED39" i="22" s="1"/>
  <c r="EE39" i="22" s="1"/>
  <c r="EF39" i="22" s="1"/>
  <c r="EG39" i="22" s="1"/>
  <c r="EH39" i="22" s="1"/>
  <c r="EI39" i="22" s="1"/>
  <c r="EJ39" i="22" s="1"/>
  <c r="EK39" i="22" s="1"/>
  <c r="EL39" i="22" s="1"/>
  <c r="EM39" i="22" s="1"/>
  <c r="EN39" i="22" s="1"/>
  <c r="EO39" i="22" s="1"/>
  <c r="EP39" i="22" s="1"/>
  <c r="EQ39" i="22" s="1"/>
  <c r="ER39" i="22" s="1"/>
  <c r="ES39" i="22" s="1"/>
  <c r="ET39" i="22" s="1"/>
  <c r="EU39" i="22" s="1"/>
  <c r="EV39" i="22" s="1"/>
  <c r="EW39" i="22" s="1"/>
  <c r="EX39" i="22" s="1"/>
  <c r="EY39" i="22" s="1"/>
  <c r="EZ39" i="22" s="1"/>
  <c r="FA39" i="22" s="1"/>
  <c r="FB39" i="22" s="1"/>
  <c r="FC39" i="22" s="1"/>
  <c r="FD39" i="22" s="1"/>
  <c r="FE39" i="22" s="1"/>
  <c r="FF39" i="22" s="1"/>
  <c r="FG39" i="22" s="1"/>
  <c r="FH39" i="22" s="1"/>
  <c r="FI39" i="22" s="1"/>
  <c r="FJ39" i="22" s="1"/>
  <c r="FK39" i="22" s="1"/>
  <c r="FL39" i="22" s="1"/>
  <c r="FM39" i="22" s="1"/>
  <c r="FN39" i="22" s="1"/>
  <c r="FO39" i="22" s="1"/>
  <c r="FP39" i="22" s="1"/>
  <c r="FQ39" i="22" s="1"/>
  <c r="FR39" i="22" s="1"/>
  <c r="FS39" i="22" s="1"/>
  <c r="DN41" i="22"/>
  <c r="DO41" i="22" s="1"/>
  <c r="DO26" i="8"/>
  <c r="DP26" i="8" s="1"/>
  <c r="DQ26" i="8" s="1"/>
  <c r="DR26" i="8" s="1"/>
  <c r="DO26" i="22"/>
  <c r="DP26" i="22" s="1"/>
  <c r="DQ26" i="22" s="1"/>
  <c r="DR26" i="22" s="1"/>
  <c r="DN28" i="24"/>
  <c r="DN18" i="24"/>
  <c r="DN19" i="24"/>
  <c r="DN18" i="21"/>
  <c r="DN19" i="21"/>
  <c r="DN28" i="21"/>
  <c r="DN39" i="24"/>
  <c r="DO39" i="24" s="1"/>
  <c r="DP39" i="24" s="1"/>
  <c r="DQ39" i="24" s="1"/>
  <c r="DR39" i="24" s="1"/>
  <c r="DS39" i="24" s="1"/>
  <c r="DT39" i="24" s="1"/>
  <c r="DU39" i="24" s="1"/>
  <c r="DV39" i="24" s="1"/>
  <c r="DW39" i="24" s="1"/>
  <c r="DX39" i="24" s="1"/>
  <c r="DY39" i="24" s="1"/>
  <c r="DZ39" i="24" s="1"/>
  <c r="EA39" i="24" s="1"/>
  <c r="EB39" i="24" s="1"/>
  <c r="EC39" i="24" s="1"/>
  <c r="ED39" i="24" s="1"/>
  <c r="EE39" i="24" s="1"/>
  <c r="EF39" i="24" s="1"/>
  <c r="EG39" i="24" s="1"/>
  <c r="EH39" i="24" s="1"/>
  <c r="EI39" i="24" s="1"/>
  <c r="EJ39" i="24" s="1"/>
  <c r="EK39" i="24" s="1"/>
  <c r="EL39" i="24" s="1"/>
  <c r="EM39" i="24" s="1"/>
  <c r="EN39" i="24" s="1"/>
  <c r="EO39" i="24" s="1"/>
  <c r="EP39" i="24" s="1"/>
  <c r="EQ39" i="24" s="1"/>
  <c r="ER39" i="24" s="1"/>
  <c r="ES39" i="24" s="1"/>
  <c r="ET39" i="24" s="1"/>
  <c r="EU39" i="24" s="1"/>
  <c r="EV39" i="24" s="1"/>
  <c r="EW39" i="24" s="1"/>
  <c r="EX39" i="24" s="1"/>
  <c r="EY39" i="24" s="1"/>
  <c r="EZ39" i="24" s="1"/>
  <c r="FA39" i="24" s="1"/>
  <c r="FB39" i="24" s="1"/>
  <c r="FC39" i="24" s="1"/>
  <c r="FD39" i="24" s="1"/>
  <c r="FE39" i="24" s="1"/>
  <c r="FF39" i="24" s="1"/>
  <c r="FG39" i="24" s="1"/>
  <c r="FH39" i="24" s="1"/>
  <c r="FI39" i="24" s="1"/>
  <c r="FJ39" i="24" s="1"/>
  <c r="FK39" i="24" s="1"/>
  <c r="FL39" i="24" s="1"/>
  <c r="FM39" i="24" s="1"/>
  <c r="FN39" i="24" s="1"/>
  <c r="FO39" i="24" s="1"/>
  <c r="FP39" i="24" s="1"/>
  <c r="FQ39" i="24" s="1"/>
  <c r="FR39" i="24" s="1"/>
  <c r="FS39" i="24" s="1"/>
  <c r="DN41" i="24"/>
  <c r="DO41" i="24" s="1"/>
  <c r="DN39" i="21"/>
  <c r="DO39" i="21" s="1"/>
  <c r="DP39" i="21" s="1"/>
  <c r="DQ39" i="21" s="1"/>
  <c r="DR39" i="21" s="1"/>
  <c r="DS39" i="21" s="1"/>
  <c r="DT39" i="21" s="1"/>
  <c r="DU39" i="21" s="1"/>
  <c r="DV39" i="21" s="1"/>
  <c r="DW39" i="21" s="1"/>
  <c r="DX39" i="21" s="1"/>
  <c r="DY39" i="21" s="1"/>
  <c r="DZ39" i="21" s="1"/>
  <c r="EA39" i="21" s="1"/>
  <c r="EB39" i="21" s="1"/>
  <c r="EC39" i="21" s="1"/>
  <c r="ED39" i="21" s="1"/>
  <c r="EE39" i="21" s="1"/>
  <c r="EF39" i="21" s="1"/>
  <c r="EG39" i="21" s="1"/>
  <c r="EH39" i="21" s="1"/>
  <c r="EI39" i="21" s="1"/>
  <c r="EJ39" i="21" s="1"/>
  <c r="EK39" i="21" s="1"/>
  <c r="EL39" i="21" s="1"/>
  <c r="EM39" i="21" s="1"/>
  <c r="EN39" i="21" s="1"/>
  <c r="EO39" i="21" s="1"/>
  <c r="EP39" i="21" s="1"/>
  <c r="EQ39" i="21" s="1"/>
  <c r="ER39" i="21" s="1"/>
  <c r="ES39" i="21" s="1"/>
  <c r="ET39" i="21" s="1"/>
  <c r="EU39" i="21" s="1"/>
  <c r="EV39" i="21" s="1"/>
  <c r="EW39" i="21" s="1"/>
  <c r="EX39" i="21" s="1"/>
  <c r="EY39" i="21" s="1"/>
  <c r="EZ39" i="21" s="1"/>
  <c r="FA39" i="21" s="1"/>
  <c r="FB39" i="21" s="1"/>
  <c r="FC39" i="21" s="1"/>
  <c r="FD39" i="21" s="1"/>
  <c r="FE39" i="21" s="1"/>
  <c r="FF39" i="21" s="1"/>
  <c r="FG39" i="21" s="1"/>
  <c r="FH39" i="21" s="1"/>
  <c r="FI39" i="21" s="1"/>
  <c r="FJ39" i="21" s="1"/>
  <c r="FK39" i="21" s="1"/>
  <c r="FL39" i="21" s="1"/>
  <c r="FM39" i="21" s="1"/>
  <c r="FN39" i="21" s="1"/>
  <c r="FO39" i="21" s="1"/>
  <c r="FP39" i="21" s="1"/>
  <c r="FQ39" i="21" s="1"/>
  <c r="FR39" i="21" s="1"/>
  <c r="FS39" i="21" s="1"/>
  <c r="DN41" i="21"/>
  <c r="DO41" i="21" s="1"/>
  <c r="DO26" i="24"/>
  <c r="DP26" i="24" s="1"/>
  <c r="DQ26" i="24" s="1"/>
  <c r="DR26" i="24" s="1"/>
  <c r="FF4" i="16"/>
  <c r="FF4" i="22"/>
  <c r="FF4" i="26"/>
  <c r="FF4" i="12"/>
  <c r="FF4" i="25"/>
  <c r="FF4" i="11"/>
  <c r="FF4" i="24"/>
  <c r="FF4" i="9"/>
  <c r="FF4" i="23"/>
  <c r="FF4" i="8"/>
  <c r="FF4" i="2"/>
  <c r="FF4" i="21"/>
  <c r="FF4" i="1"/>
  <c r="EW86" i="9"/>
  <c r="EW87" i="9" s="1"/>
  <c r="EG86" i="23"/>
  <c r="EG87" i="23" s="1"/>
  <c r="DN36" i="8" l="1"/>
  <c r="DN42" i="8" s="1"/>
  <c r="DN30" i="8"/>
  <c r="DO13" i="8" s="1"/>
  <c r="DO14" i="8" s="1"/>
  <c r="DO17" i="8" s="1"/>
  <c r="DO28" i="8" s="1"/>
  <c r="DN36" i="23"/>
  <c r="DN42" i="23" s="1"/>
  <c r="DN30" i="23"/>
  <c r="DO13" i="23" s="1"/>
  <c r="DO14" i="23" s="1"/>
  <c r="DO17" i="23" s="1"/>
  <c r="DO28" i="23" s="1"/>
  <c r="DN30" i="24"/>
  <c r="DO13" i="24" s="1"/>
  <c r="DO14" i="24" s="1"/>
  <c r="DO17" i="24" s="1"/>
  <c r="DO28" i="24" s="1"/>
  <c r="DN36" i="24"/>
  <c r="DN42" i="24" s="1"/>
  <c r="DP41" i="25"/>
  <c r="DQ41" i="25" s="1"/>
  <c r="DR41" i="25" s="1"/>
  <c r="DO83" i="25"/>
  <c r="DP41" i="21"/>
  <c r="DQ41" i="21" s="1"/>
  <c r="DR41" i="21" s="1"/>
  <c r="DO82" i="21"/>
  <c r="DP41" i="22"/>
  <c r="DQ41" i="22" s="1"/>
  <c r="DR41" i="22" s="1"/>
  <c r="DO83" i="22"/>
  <c r="DN30" i="26"/>
  <c r="DO13" i="26" s="1"/>
  <c r="DO14" i="26" s="1"/>
  <c r="DO17" i="26" s="1"/>
  <c r="DO19" i="26" s="1"/>
  <c r="DN36" i="26"/>
  <c r="DN42" i="26" s="1"/>
  <c r="DP41" i="24"/>
  <c r="DQ41" i="24" s="1"/>
  <c r="DR41" i="24" s="1"/>
  <c r="DO83" i="24"/>
  <c r="DP41" i="8"/>
  <c r="DQ41" i="8" s="1"/>
  <c r="DR41" i="8" s="1"/>
  <c r="DO83" i="8"/>
  <c r="DP41" i="26"/>
  <c r="DQ41" i="26" s="1"/>
  <c r="DR41" i="26" s="1"/>
  <c r="DO83" i="26"/>
  <c r="DP41" i="12"/>
  <c r="DQ41" i="12" s="1"/>
  <c r="DR41" i="12" s="1"/>
  <c r="DO83" i="12"/>
  <c r="DN30" i="25"/>
  <c r="DO13" i="25" s="1"/>
  <c r="DO14" i="25" s="1"/>
  <c r="DO17" i="25" s="1"/>
  <c r="DO18" i="25" s="1"/>
  <c r="DN36" i="25"/>
  <c r="DN42" i="25" s="1"/>
  <c r="DN30" i="12"/>
  <c r="DO13" i="12" s="1"/>
  <c r="DO14" i="12" s="1"/>
  <c r="DO17" i="12" s="1"/>
  <c r="DO18" i="12" s="1"/>
  <c r="DN36" i="12"/>
  <c r="DN42" i="12" s="1"/>
  <c r="DN30" i="22"/>
  <c r="DO13" i="22" s="1"/>
  <c r="DO14" i="22" s="1"/>
  <c r="DO17" i="22" s="1"/>
  <c r="DO28" i="22" s="1"/>
  <c r="DN36" i="22"/>
  <c r="DN42" i="22" s="1"/>
  <c r="DP41" i="11"/>
  <c r="DQ41" i="11" s="1"/>
  <c r="DR41" i="11" s="1"/>
  <c r="DO83" i="11"/>
  <c r="DN30" i="11"/>
  <c r="DO13" i="11" s="1"/>
  <c r="DO14" i="11" s="1"/>
  <c r="DO17" i="11" s="1"/>
  <c r="DO19" i="11" s="1"/>
  <c r="DN36" i="11"/>
  <c r="DN42" i="11" s="1"/>
  <c r="DN30" i="21"/>
  <c r="DO13" i="21" s="1"/>
  <c r="DO14" i="21" s="1"/>
  <c r="DO17" i="21" s="1"/>
  <c r="DO19" i="21" s="1"/>
  <c r="DN36" i="21"/>
  <c r="DN42" i="21" s="1"/>
  <c r="DP41" i="23"/>
  <c r="DQ41" i="23" s="1"/>
  <c r="DR41" i="23" s="1"/>
  <c r="DO83" i="23"/>
  <c r="FG4" i="16"/>
  <c r="FG4" i="22"/>
  <c r="FG4" i="26"/>
  <c r="FG4" i="12"/>
  <c r="FG4" i="25"/>
  <c r="FG4" i="11"/>
  <c r="FG4" i="24"/>
  <c r="FG4" i="9"/>
  <c r="FG4" i="23"/>
  <c r="FG4" i="8"/>
  <c r="FG4" i="1"/>
  <c r="FG4" i="2"/>
  <c r="FG4" i="21"/>
  <c r="EX86" i="9"/>
  <c r="EX87" i="9" s="1"/>
  <c r="DO19" i="8" l="1"/>
  <c r="DO28" i="25"/>
  <c r="DO19" i="25"/>
  <c r="DO19" i="12"/>
  <c r="DO19" i="24"/>
  <c r="DO18" i="23"/>
  <c r="DO19" i="23"/>
  <c r="DO18" i="8"/>
  <c r="DO19" i="22"/>
  <c r="DO18" i="22"/>
  <c r="DO28" i="21"/>
  <c r="DO30" i="21" s="1"/>
  <c r="DP13" i="21" s="1"/>
  <c r="DP14" i="21" s="1"/>
  <c r="DP17" i="21" s="1"/>
  <c r="DP19" i="21" s="1"/>
  <c r="DO18" i="21"/>
  <c r="DO30" i="22"/>
  <c r="DP13" i="22" s="1"/>
  <c r="DP14" i="22" s="1"/>
  <c r="DP17" i="22" s="1"/>
  <c r="DP28" i="22" s="1"/>
  <c r="DO36" i="22"/>
  <c r="DO42" i="22" s="1"/>
  <c r="DN85" i="12"/>
  <c r="DN86" i="12" s="1"/>
  <c r="DN87" i="12" s="1"/>
  <c r="DP83" i="23"/>
  <c r="DQ83" i="23" s="1"/>
  <c r="DR83" i="23" s="1"/>
  <c r="DS83" i="23" s="1"/>
  <c r="DT83" i="23" s="1"/>
  <c r="DU83" i="23" s="1"/>
  <c r="DV83" i="23" s="1"/>
  <c r="DW83" i="23" s="1"/>
  <c r="DX83" i="23" s="1"/>
  <c r="DY83" i="23" s="1"/>
  <c r="DO84" i="23"/>
  <c r="DO28" i="12"/>
  <c r="DP83" i="8"/>
  <c r="DQ83" i="8" s="1"/>
  <c r="DR83" i="8" s="1"/>
  <c r="DS83" i="8" s="1"/>
  <c r="DT83" i="8" s="1"/>
  <c r="DU83" i="8" s="1"/>
  <c r="DV83" i="8" s="1"/>
  <c r="DW83" i="8" s="1"/>
  <c r="DX83" i="8" s="1"/>
  <c r="DY83" i="8" s="1"/>
  <c r="DO84" i="8"/>
  <c r="DP83" i="22"/>
  <c r="DQ83" i="22" s="1"/>
  <c r="DR83" i="22" s="1"/>
  <c r="DS83" i="22" s="1"/>
  <c r="DT83" i="22" s="1"/>
  <c r="DU83" i="22" s="1"/>
  <c r="DV83" i="22" s="1"/>
  <c r="DW83" i="22" s="1"/>
  <c r="DX83" i="22" s="1"/>
  <c r="DY83" i="22" s="1"/>
  <c r="DO84" i="22"/>
  <c r="DP83" i="11"/>
  <c r="DQ83" i="11" s="1"/>
  <c r="DR83" i="11" s="1"/>
  <c r="DS83" i="11" s="1"/>
  <c r="DT83" i="11" s="1"/>
  <c r="DU83" i="11" s="1"/>
  <c r="DV83" i="11" s="1"/>
  <c r="DW83" i="11" s="1"/>
  <c r="DX83" i="11" s="1"/>
  <c r="DY83" i="11" s="1"/>
  <c r="DO84" i="11"/>
  <c r="DP83" i="24"/>
  <c r="DQ83" i="24" s="1"/>
  <c r="DR83" i="24" s="1"/>
  <c r="DS83" i="24" s="1"/>
  <c r="DT83" i="24" s="1"/>
  <c r="DU83" i="24" s="1"/>
  <c r="DV83" i="24" s="1"/>
  <c r="DW83" i="24" s="1"/>
  <c r="DX83" i="24" s="1"/>
  <c r="DY83" i="24" s="1"/>
  <c r="DO84" i="24"/>
  <c r="DP82" i="21"/>
  <c r="DQ82" i="21" s="1"/>
  <c r="DR82" i="21" s="1"/>
  <c r="DS82" i="21" s="1"/>
  <c r="DT82" i="21" s="1"/>
  <c r="DU82" i="21" s="1"/>
  <c r="DV82" i="21" s="1"/>
  <c r="DW82" i="21" s="1"/>
  <c r="DX82" i="21" s="1"/>
  <c r="DY82" i="21" s="1"/>
  <c r="DO83" i="21"/>
  <c r="DN85" i="24"/>
  <c r="DN86" i="24" s="1"/>
  <c r="DN87" i="24" s="1"/>
  <c r="DO30" i="24"/>
  <c r="DP13" i="24" s="1"/>
  <c r="DP14" i="24" s="1"/>
  <c r="DP17" i="24" s="1"/>
  <c r="DP28" i="24" s="1"/>
  <c r="DO36" i="24"/>
  <c r="DO42" i="24" s="1"/>
  <c r="DO18" i="11"/>
  <c r="DO36" i="25"/>
  <c r="DO42" i="25" s="1"/>
  <c r="DO30" i="25"/>
  <c r="DP13" i="25" s="1"/>
  <c r="DP14" i="25" s="1"/>
  <c r="DP17" i="25" s="1"/>
  <c r="DP28" i="25" s="1"/>
  <c r="DO18" i="26"/>
  <c r="DO30" i="23"/>
  <c r="DP13" i="23" s="1"/>
  <c r="DP14" i="23" s="1"/>
  <c r="DP17" i="23" s="1"/>
  <c r="DP28" i="23" s="1"/>
  <c r="DO36" i="23"/>
  <c r="DO42" i="23" s="1"/>
  <c r="DN84" i="21"/>
  <c r="DN85" i="21" s="1"/>
  <c r="DN86" i="21" s="1"/>
  <c r="DN85" i="25"/>
  <c r="DN86" i="25" s="1"/>
  <c r="DN87" i="25" s="1"/>
  <c r="DN85" i="23"/>
  <c r="DN86" i="23" s="1"/>
  <c r="DN87" i="23" s="1"/>
  <c r="DP83" i="12"/>
  <c r="DQ83" i="12" s="1"/>
  <c r="DR83" i="12" s="1"/>
  <c r="DS83" i="12" s="1"/>
  <c r="DT83" i="12" s="1"/>
  <c r="DU83" i="12" s="1"/>
  <c r="DV83" i="12" s="1"/>
  <c r="DW83" i="12" s="1"/>
  <c r="DX83" i="12" s="1"/>
  <c r="DY83" i="12" s="1"/>
  <c r="DO84" i="12"/>
  <c r="DO30" i="8"/>
  <c r="DP13" i="8" s="1"/>
  <c r="DP14" i="8" s="1"/>
  <c r="DP17" i="8" s="1"/>
  <c r="DO36" i="8"/>
  <c r="DO42" i="8" s="1"/>
  <c r="DN85" i="11"/>
  <c r="DN86" i="11" s="1"/>
  <c r="DN87" i="11" s="1"/>
  <c r="DO28" i="26"/>
  <c r="DN85" i="8"/>
  <c r="DN86" i="8" s="1"/>
  <c r="DN87" i="8" s="1"/>
  <c r="DO28" i="11"/>
  <c r="DP83" i="26"/>
  <c r="DQ83" i="26" s="1"/>
  <c r="DR83" i="26" s="1"/>
  <c r="DS83" i="26" s="1"/>
  <c r="DT83" i="26" s="1"/>
  <c r="DU83" i="26" s="1"/>
  <c r="DV83" i="26" s="1"/>
  <c r="DW83" i="26" s="1"/>
  <c r="DX83" i="26" s="1"/>
  <c r="DY83" i="26" s="1"/>
  <c r="DO84" i="26"/>
  <c r="DN85" i="26"/>
  <c r="DN86" i="26" s="1"/>
  <c r="DN87" i="26" s="1"/>
  <c r="DP83" i="25"/>
  <c r="DQ83" i="25" s="1"/>
  <c r="DR83" i="25" s="1"/>
  <c r="DS83" i="25" s="1"/>
  <c r="DT83" i="25" s="1"/>
  <c r="DU83" i="25" s="1"/>
  <c r="DV83" i="25" s="1"/>
  <c r="DW83" i="25" s="1"/>
  <c r="DX83" i="25" s="1"/>
  <c r="DY83" i="25" s="1"/>
  <c r="DO84" i="25"/>
  <c r="DO18" i="24"/>
  <c r="FH4" i="16"/>
  <c r="FH4" i="22"/>
  <c r="FH4" i="26"/>
  <c r="FH4" i="12"/>
  <c r="FH4" i="25"/>
  <c r="FH4" i="11"/>
  <c r="FH4" i="24"/>
  <c r="FH4" i="9"/>
  <c r="FH4" i="23"/>
  <c r="FH4" i="8"/>
  <c r="FH4" i="2"/>
  <c r="FH4" i="21"/>
  <c r="FH4" i="1"/>
  <c r="EO86" i="25"/>
  <c r="EO87" i="25" s="1"/>
  <c r="DV86" i="26"/>
  <c r="DV87" i="26" s="1"/>
  <c r="EV85" i="21"/>
  <c r="EV86" i="21" s="1"/>
  <c r="DP19" i="8" l="1"/>
  <c r="DO36" i="21"/>
  <c r="DO42" i="21" s="1"/>
  <c r="DO84" i="21" s="1"/>
  <c r="DP18" i="24"/>
  <c r="DP19" i="24"/>
  <c r="DP18" i="22"/>
  <c r="DP19" i="22"/>
  <c r="DO85" i="23"/>
  <c r="DP36" i="23"/>
  <c r="DP42" i="23" s="1"/>
  <c r="DP30" i="23"/>
  <c r="DQ13" i="23" s="1"/>
  <c r="DQ14" i="23" s="1"/>
  <c r="DQ17" i="23" s="1"/>
  <c r="DQ28" i="23" s="1"/>
  <c r="DO85" i="8"/>
  <c r="DP36" i="25"/>
  <c r="DP42" i="25" s="1"/>
  <c r="DP30" i="25"/>
  <c r="DQ13" i="25" s="1"/>
  <c r="DQ14" i="25" s="1"/>
  <c r="DQ17" i="25" s="1"/>
  <c r="DQ28" i="25" s="1"/>
  <c r="DO85" i="24"/>
  <c r="DO85" i="25"/>
  <c r="DP30" i="22"/>
  <c r="DQ13" i="22" s="1"/>
  <c r="DQ14" i="22" s="1"/>
  <c r="DQ17" i="22" s="1"/>
  <c r="DP36" i="22"/>
  <c r="DP42" i="22" s="1"/>
  <c r="DP18" i="23"/>
  <c r="DP28" i="21"/>
  <c r="DP28" i="8"/>
  <c r="DP30" i="24"/>
  <c r="DQ13" i="24" s="1"/>
  <c r="DQ14" i="24" s="1"/>
  <c r="DQ17" i="24" s="1"/>
  <c r="DP36" i="24"/>
  <c r="DP42" i="24" s="1"/>
  <c r="DO30" i="12"/>
  <c r="DP13" i="12" s="1"/>
  <c r="DP14" i="12" s="1"/>
  <c r="DP17" i="12" s="1"/>
  <c r="DP28" i="12" s="1"/>
  <c r="DO36" i="12"/>
  <c r="DO42" i="12" s="1"/>
  <c r="DP18" i="25"/>
  <c r="DP18" i="21"/>
  <c r="DO30" i="11"/>
  <c r="DP13" i="11" s="1"/>
  <c r="DP14" i="11" s="1"/>
  <c r="DP17" i="11" s="1"/>
  <c r="DP19" i="11" s="1"/>
  <c r="DO36" i="11"/>
  <c r="DO42" i="11" s="1"/>
  <c r="DP19" i="23"/>
  <c r="DP18" i="8"/>
  <c r="DO36" i="26"/>
  <c r="DO42" i="26" s="1"/>
  <c r="DO30" i="26"/>
  <c r="DP13" i="26" s="1"/>
  <c r="DP14" i="26" s="1"/>
  <c r="DP17" i="26" s="1"/>
  <c r="DP19" i="26" s="1"/>
  <c r="DP19" i="25"/>
  <c r="DO85" i="22"/>
  <c r="FI4" i="16"/>
  <c r="FI4" i="22"/>
  <c r="FI4" i="26"/>
  <c r="FI4" i="12"/>
  <c r="FI4" i="25"/>
  <c r="FI4" i="11"/>
  <c r="FI4" i="24"/>
  <c r="FI4" i="9"/>
  <c r="FI4" i="23"/>
  <c r="FI4" i="8"/>
  <c r="FI4" i="1"/>
  <c r="FI4" i="2"/>
  <c r="FI4" i="21"/>
  <c r="EW85" i="21"/>
  <c r="EW86" i="21" s="1"/>
  <c r="EG86" i="8"/>
  <c r="EG87" i="8" s="1"/>
  <c r="DQ19" i="23" l="1"/>
  <c r="DQ18" i="24"/>
  <c r="DP28" i="26"/>
  <c r="DP36" i="26" s="1"/>
  <c r="DP42" i="26" s="1"/>
  <c r="DQ19" i="25"/>
  <c r="DP28" i="11"/>
  <c r="DP36" i="11" s="1"/>
  <c r="DP42" i="11" s="1"/>
  <c r="DP18" i="11"/>
  <c r="DQ18" i="22"/>
  <c r="DQ30" i="25"/>
  <c r="DR13" i="25" s="1"/>
  <c r="DR14" i="25" s="1"/>
  <c r="DR17" i="25" s="1"/>
  <c r="DR28" i="25" s="1"/>
  <c r="DQ36" i="25"/>
  <c r="DQ42" i="25" s="1"/>
  <c r="DQ30" i="23"/>
  <c r="DR13" i="23" s="1"/>
  <c r="DR14" i="23" s="1"/>
  <c r="DR17" i="23" s="1"/>
  <c r="DR28" i="23" s="1"/>
  <c r="DQ36" i="23"/>
  <c r="DQ42" i="23" s="1"/>
  <c r="DP30" i="12"/>
  <c r="DQ13" i="12" s="1"/>
  <c r="DQ14" i="12" s="1"/>
  <c r="DQ17" i="12" s="1"/>
  <c r="DQ28" i="12" s="1"/>
  <c r="DP36" i="12"/>
  <c r="DP42" i="12" s="1"/>
  <c r="DP85" i="24"/>
  <c r="DQ85" i="24" s="1"/>
  <c r="DR85" i="24" s="1"/>
  <c r="DS85" i="24" s="1"/>
  <c r="DO86" i="24"/>
  <c r="DO87" i="24" s="1"/>
  <c r="DP18" i="26"/>
  <c r="DO85" i="12"/>
  <c r="DP19" i="12"/>
  <c r="DP18" i="12"/>
  <c r="DQ28" i="24"/>
  <c r="DP84" i="21"/>
  <c r="DQ84" i="21" s="1"/>
  <c r="DR84" i="21" s="1"/>
  <c r="DS84" i="21" s="1"/>
  <c r="DO85" i="21"/>
  <c r="DO86" i="21" s="1"/>
  <c r="DO85" i="26"/>
  <c r="DQ19" i="24"/>
  <c r="DQ28" i="22"/>
  <c r="DO86" i="8"/>
  <c r="DO87" i="8" s="1"/>
  <c r="DP85" i="8"/>
  <c r="DQ85" i="8" s="1"/>
  <c r="DR85" i="8" s="1"/>
  <c r="DS85" i="8" s="1"/>
  <c r="DQ18" i="23"/>
  <c r="DQ19" i="22"/>
  <c r="DO85" i="11"/>
  <c r="DO86" i="25"/>
  <c r="DO87" i="25" s="1"/>
  <c r="DP85" i="25"/>
  <c r="DQ85" i="25" s="1"/>
  <c r="DR85" i="25" s="1"/>
  <c r="DS85" i="25" s="1"/>
  <c r="DP85" i="22"/>
  <c r="DQ85" i="22" s="1"/>
  <c r="DR85" i="22" s="1"/>
  <c r="DS85" i="22" s="1"/>
  <c r="DO86" i="22"/>
  <c r="DO87" i="22" s="1"/>
  <c r="DP36" i="8"/>
  <c r="DP42" i="8" s="1"/>
  <c r="DP30" i="8"/>
  <c r="DQ13" i="8" s="1"/>
  <c r="DQ14" i="8" s="1"/>
  <c r="DQ17" i="8" s="1"/>
  <c r="DQ19" i="8" s="1"/>
  <c r="DO86" i="23"/>
  <c r="DO87" i="23" s="1"/>
  <c r="DP85" i="23"/>
  <c r="DQ85" i="23" s="1"/>
  <c r="DR85" i="23" s="1"/>
  <c r="DS85" i="23" s="1"/>
  <c r="DT85" i="23" s="1"/>
  <c r="DU85" i="23" s="1"/>
  <c r="DV85" i="23" s="1"/>
  <c r="DW85" i="23" s="1"/>
  <c r="DX85" i="23" s="1"/>
  <c r="DY85" i="23" s="1"/>
  <c r="DQ18" i="25"/>
  <c r="DP30" i="21"/>
  <c r="DQ13" i="21" s="1"/>
  <c r="DQ14" i="21" s="1"/>
  <c r="DQ17" i="21" s="1"/>
  <c r="DP36" i="21"/>
  <c r="DP42" i="21" s="1"/>
  <c r="FJ4" i="16"/>
  <c r="FJ4" i="22"/>
  <c r="FJ4" i="26"/>
  <c r="FJ4" i="12"/>
  <c r="FJ4" i="25"/>
  <c r="FJ4" i="11"/>
  <c r="FJ4" i="24"/>
  <c r="FJ4" i="9"/>
  <c r="FJ4" i="23"/>
  <c r="FJ4" i="8"/>
  <c r="FJ4" i="2"/>
  <c r="FJ4" i="21"/>
  <c r="FJ4" i="1"/>
  <c r="EQ86" i="25"/>
  <c r="EQ87" i="25" s="1"/>
  <c r="EI86" i="23"/>
  <c r="EI87" i="23" s="1"/>
  <c r="EG86" i="2"/>
  <c r="EG87" i="2" s="1"/>
  <c r="DP30" i="11" l="1"/>
  <c r="DQ13" i="11" s="1"/>
  <c r="DQ14" i="11" s="1"/>
  <c r="DQ17" i="11" s="1"/>
  <c r="DQ18" i="11" s="1"/>
  <c r="DP30" i="26"/>
  <c r="DQ13" i="26" s="1"/>
  <c r="DQ14" i="26" s="1"/>
  <c r="DQ17" i="26" s="1"/>
  <c r="DQ28" i="26" s="1"/>
  <c r="DQ36" i="26" s="1"/>
  <c r="DQ42" i="26" s="1"/>
  <c r="DR18" i="23"/>
  <c r="DR19" i="25"/>
  <c r="DR18" i="25"/>
  <c r="DQ28" i="8"/>
  <c r="DQ36" i="8" s="1"/>
  <c r="DQ42" i="8" s="1"/>
  <c r="DQ30" i="12"/>
  <c r="DR13" i="12" s="1"/>
  <c r="DR14" i="12" s="1"/>
  <c r="DR17" i="12" s="1"/>
  <c r="DR28" i="12" s="1"/>
  <c r="DQ36" i="12"/>
  <c r="DQ42" i="12" s="1"/>
  <c r="DR36" i="25"/>
  <c r="DR42" i="25" s="1"/>
  <c r="DR30" i="25"/>
  <c r="DS13" i="25" s="1"/>
  <c r="DS14" i="25" s="1"/>
  <c r="DS17" i="25" s="1"/>
  <c r="DS25" i="25" s="1"/>
  <c r="DQ28" i="21"/>
  <c r="DQ19" i="21"/>
  <c r="DQ30" i="24"/>
  <c r="DR13" i="24" s="1"/>
  <c r="DR14" i="24" s="1"/>
  <c r="DR17" i="24" s="1"/>
  <c r="DR18" i="24" s="1"/>
  <c r="DQ36" i="24"/>
  <c r="DQ42" i="24" s="1"/>
  <c r="DQ18" i="12"/>
  <c r="DP85" i="11"/>
  <c r="DQ85" i="11" s="1"/>
  <c r="DR85" i="11" s="1"/>
  <c r="DS85" i="11" s="1"/>
  <c r="DO86" i="11"/>
  <c r="DO87" i="11" s="1"/>
  <c r="DQ30" i="22"/>
  <c r="DR13" i="22" s="1"/>
  <c r="DR14" i="22" s="1"/>
  <c r="DR17" i="22" s="1"/>
  <c r="DR18" i="22" s="1"/>
  <c r="DQ36" i="22"/>
  <c r="DQ42" i="22" s="1"/>
  <c r="DQ19" i="12"/>
  <c r="DQ18" i="8"/>
  <c r="DO86" i="12"/>
  <c r="DO87" i="12" s="1"/>
  <c r="DP85" i="12"/>
  <c r="DQ85" i="12" s="1"/>
  <c r="DR85" i="12" s="1"/>
  <c r="DS85" i="12" s="1"/>
  <c r="DR30" i="23"/>
  <c r="DS13" i="23" s="1"/>
  <c r="DS14" i="23" s="1"/>
  <c r="DS17" i="23" s="1"/>
  <c r="DS25" i="23" s="1"/>
  <c r="DR36" i="23"/>
  <c r="DR42" i="23" s="1"/>
  <c r="DQ18" i="21"/>
  <c r="DN7" i="9"/>
  <c r="DO7" i="9"/>
  <c r="DP7" i="9"/>
  <c r="DQ7" i="9"/>
  <c r="DR7" i="9"/>
  <c r="DS7" i="9"/>
  <c r="DS10" i="9" s="1"/>
  <c r="DS12" i="9" s="1"/>
  <c r="DT7" i="9"/>
  <c r="DU7" i="9"/>
  <c r="DV7" i="9"/>
  <c r="DW7" i="9"/>
  <c r="DW10" i="9" s="1"/>
  <c r="DW12" i="9" s="1"/>
  <c r="DX7" i="9"/>
  <c r="DY7" i="9"/>
  <c r="DZ7" i="9"/>
  <c r="EA7" i="9"/>
  <c r="EB7" i="9"/>
  <c r="EC7" i="9"/>
  <c r="ED7" i="9"/>
  <c r="EE7" i="9"/>
  <c r="EF7" i="9"/>
  <c r="EG7" i="9"/>
  <c r="EH7" i="9"/>
  <c r="EI7" i="9"/>
  <c r="EJ7" i="9"/>
  <c r="EK7" i="9"/>
  <c r="EL7" i="9"/>
  <c r="EM7" i="9"/>
  <c r="EN7" i="9"/>
  <c r="EO7" i="9"/>
  <c r="EP7" i="9"/>
  <c r="EQ7" i="9"/>
  <c r="ER7" i="2"/>
  <c r="ER7" i="9"/>
  <c r="ES7" i="2"/>
  <c r="ES7" i="9"/>
  <c r="ET7" i="9"/>
  <c r="ET7" i="2"/>
  <c r="EU7" i="2"/>
  <c r="EU7" i="9"/>
  <c r="EV7" i="2"/>
  <c r="EV7" i="9"/>
  <c r="EW7" i="9"/>
  <c r="EW7" i="2"/>
  <c r="EX7" i="2"/>
  <c r="EX7" i="9"/>
  <c r="EY7" i="2"/>
  <c r="EY7" i="9"/>
  <c r="EZ7" i="2"/>
  <c r="EZ7" i="9"/>
  <c r="FA7" i="2"/>
  <c r="FA7" i="9"/>
  <c r="FB7" i="2"/>
  <c r="FB7" i="9"/>
  <c r="FC7" i="2"/>
  <c r="FC7" i="9"/>
  <c r="FD7" i="2"/>
  <c r="FD7" i="9"/>
  <c r="FE7" i="2"/>
  <c r="FE7" i="9"/>
  <c r="FF7" i="2"/>
  <c r="FF7" i="9"/>
  <c r="FG7" i="2"/>
  <c r="FG7" i="9"/>
  <c r="FH7" i="9"/>
  <c r="FH7" i="2"/>
  <c r="FI7" i="9"/>
  <c r="FI7" i="2"/>
  <c r="DR19" i="23"/>
  <c r="DP85" i="26"/>
  <c r="DQ85" i="26" s="1"/>
  <c r="DR85" i="26" s="1"/>
  <c r="DS85" i="26" s="1"/>
  <c r="DO86" i="26"/>
  <c r="DO87" i="26" s="1"/>
  <c r="FJ7" i="9"/>
  <c r="FJ7" i="2"/>
  <c r="FK4" i="16"/>
  <c r="FK4" i="22"/>
  <c r="FK4" i="26"/>
  <c r="FK4" i="12"/>
  <c r="FK4" i="25"/>
  <c r="FK4" i="11"/>
  <c r="FK4" i="24"/>
  <c r="FK4" i="9"/>
  <c r="FK4" i="23"/>
  <c r="FK4" i="8"/>
  <c r="FK4" i="1"/>
  <c r="FK4" i="2"/>
  <c r="FK4" i="21"/>
  <c r="FC86" i="24"/>
  <c r="FC87" i="24" s="1"/>
  <c r="EV86" i="11"/>
  <c r="EV87" i="11" s="1"/>
  <c r="DQ30" i="8" l="1"/>
  <c r="DR13" i="8" s="1"/>
  <c r="DR14" i="8" s="1"/>
  <c r="DR17" i="8" s="1"/>
  <c r="DR28" i="8" s="1"/>
  <c r="DQ28" i="11"/>
  <c r="DQ36" i="11" s="1"/>
  <c r="DQ42" i="11" s="1"/>
  <c r="DQ18" i="26"/>
  <c r="DQ19" i="11"/>
  <c r="DQ19" i="26"/>
  <c r="DQ30" i="26"/>
  <c r="DR13" i="26" s="1"/>
  <c r="DR14" i="26" s="1"/>
  <c r="DR17" i="26" s="1"/>
  <c r="DR28" i="26" s="1"/>
  <c r="DR19" i="24"/>
  <c r="DR19" i="12"/>
  <c r="DS19" i="25"/>
  <c r="DQ30" i="11"/>
  <c r="DR13" i="11" s="1"/>
  <c r="DR14" i="11" s="1"/>
  <c r="DR17" i="11" s="1"/>
  <c r="DR18" i="11" s="1"/>
  <c r="DS19" i="23"/>
  <c r="DS18" i="23"/>
  <c r="DR18" i="8"/>
  <c r="DR19" i="8"/>
  <c r="DR28" i="22"/>
  <c r="DR36" i="22" s="1"/>
  <c r="DR42" i="22" s="1"/>
  <c r="DR36" i="12"/>
  <c r="DR42" i="12" s="1"/>
  <c r="DR30" i="12"/>
  <c r="DS13" i="12" s="1"/>
  <c r="DS14" i="12" s="1"/>
  <c r="DS17" i="12" s="1"/>
  <c r="DS25" i="12" s="1"/>
  <c r="FF25" i="2"/>
  <c r="FF10" i="2"/>
  <c r="FF12" i="2" s="1"/>
  <c r="FB25" i="2"/>
  <c r="FB10" i="2"/>
  <c r="FB12" i="2" s="1"/>
  <c r="EX25" i="2"/>
  <c r="EX10" i="2"/>
  <c r="EX12" i="2" s="1"/>
  <c r="DV10" i="9"/>
  <c r="DV12" i="9" s="1"/>
  <c r="DR30" i="26"/>
  <c r="DS13" i="26" s="1"/>
  <c r="DS14" i="26" s="1"/>
  <c r="DS17" i="26" s="1"/>
  <c r="DS25" i="26" s="1"/>
  <c r="DR36" i="26"/>
  <c r="DR42" i="26" s="1"/>
  <c r="FI25" i="2"/>
  <c r="FI10" i="2"/>
  <c r="FI12" i="2" s="1"/>
  <c r="EW25" i="2"/>
  <c r="EW10" i="2"/>
  <c r="EW12" i="2" s="1"/>
  <c r="DU10" i="9"/>
  <c r="DU12" i="9" s="1"/>
  <c r="FE25" i="9"/>
  <c r="FE10" i="9"/>
  <c r="FE12" i="9" s="1"/>
  <c r="FA25" i="9"/>
  <c r="FA10" i="9"/>
  <c r="FA12" i="9" s="1"/>
  <c r="ES25" i="9"/>
  <c r="ES10" i="9"/>
  <c r="ES12" i="9" s="1"/>
  <c r="EO25" i="9"/>
  <c r="EO10" i="9"/>
  <c r="EO12" i="9" s="1"/>
  <c r="EG25" i="9"/>
  <c r="EG10" i="9"/>
  <c r="EG12" i="9" s="1"/>
  <c r="DQ25" i="9"/>
  <c r="DQ10" i="9"/>
  <c r="DQ12" i="9" s="1"/>
  <c r="FI25" i="9"/>
  <c r="FI10" i="9"/>
  <c r="FI12" i="9" s="1"/>
  <c r="FE25" i="2"/>
  <c r="FE10" i="2"/>
  <c r="FE12" i="2" s="1"/>
  <c r="FA25" i="2"/>
  <c r="FA10" i="2"/>
  <c r="FA12" i="2" s="1"/>
  <c r="EW25" i="9"/>
  <c r="EW10" i="9"/>
  <c r="EW12" i="9" s="1"/>
  <c r="ES25" i="2"/>
  <c r="ES10" i="2"/>
  <c r="ES12" i="2" s="1"/>
  <c r="EK25" i="9"/>
  <c r="EK10" i="9"/>
  <c r="EK12" i="9" s="1"/>
  <c r="EC25" i="9"/>
  <c r="EC10" i="9"/>
  <c r="EC12" i="9" s="1"/>
  <c r="DY25" i="9"/>
  <c r="DY10" i="9"/>
  <c r="DY12" i="9" s="1"/>
  <c r="DQ30" i="21"/>
  <c r="DR13" i="21" s="1"/>
  <c r="DR14" i="21" s="1"/>
  <c r="DR17" i="21" s="1"/>
  <c r="DR18" i="21" s="1"/>
  <c r="DQ36" i="21"/>
  <c r="DQ42" i="21" s="1"/>
  <c r="DS28" i="25"/>
  <c r="FD25" i="9"/>
  <c r="FD10" i="9"/>
  <c r="FD12" i="9" s="1"/>
  <c r="ER25" i="9"/>
  <c r="ER10" i="9"/>
  <c r="ER12" i="9" s="1"/>
  <c r="EN25" i="9"/>
  <c r="EN10" i="9"/>
  <c r="EN12" i="9" s="1"/>
  <c r="EJ25" i="9"/>
  <c r="EJ10" i="9"/>
  <c r="EJ12" i="9" s="1"/>
  <c r="EF10" i="9"/>
  <c r="EF12" i="9" s="1"/>
  <c r="DX10" i="9"/>
  <c r="DX12" i="9" s="1"/>
  <c r="DT10" i="9"/>
  <c r="DT12" i="9" s="1"/>
  <c r="DP25" i="9"/>
  <c r="DP10" i="9"/>
  <c r="DP12" i="9" s="1"/>
  <c r="DS26" i="25"/>
  <c r="DS41" i="25"/>
  <c r="FH25" i="2"/>
  <c r="FH10" i="2"/>
  <c r="FH12" i="2" s="1"/>
  <c r="FJ25" i="2"/>
  <c r="FJ10" i="2"/>
  <c r="FJ12" i="2" s="1"/>
  <c r="FH25" i="9"/>
  <c r="FH10" i="9"/>
  <c r="FH12" i="9" s="1"/>
  <c r="FD25" i="2"/>
  <c r="FD10" i="2"/>
  <c r="FD12" i="2" s="1"/>
  <c r="EZ25" i="2"/>
  <c r="EZ10" i="2"/>
  <c r="EZ12" i="2" s="1"/>
  <c r="EV25" i="2"/>
  <c r="EV10" i="2"/>
  <c r="EV12" i="2" s="1"/>
  <c r="ER25" i="2"/>
  <c r="ER10" i="2"/>
  <c r="ER12" i="2" s="1"/>
  <c r="EB25" i="9"/>
  <c r="EB10" i="9"/>
  <c r="EB12" i="9" s="1"/>
  <c r="EV25" i="9"/>
  <c r="EV10" i="9"/>
  <c r="EV12" i="9" s="1"/>
  <c r="DS28" i="23"/>
  <c r="EZ25" i="9"/>
  <c r="EZ10" i="9"/>
  <c r="EZ12" i="9" s="1"/>
  <c r="FG25" i="9"/>
  <c r="FG10" i="9"/>
  <c r="FG12" i="9" s="1"/>
  <c r="FC25" i="9"/>
  <c r="FC10" i="9"/>
  <c r="FC12" i="9" s="1"/>
  <c r="EY25" i="9"/>
  <c r="EY10" i="9"/>
  <c r="EY12" i="9" s="1"/>
  <c r="EU25" i="9"/>
  <c r="EU10" i="9"/>
  <c r="EU12" i="9" s="1"/>
  <c r="EQ25" i="9"/>
  <c r="EQ10" i="9"/>
  <c r="EQ12" i="9" s="1"/>
  <c r="EM25" i="9"/>
  <c r="EM10" i="9"/>
  <c r="EM12" i="9" s="1"/>
  <c r="EA25" i="9"/>
  <c r="EA10" i="9"/>
  <c r="EA12" i="9" s="1"/>
  <c r="DR19" i="22"/>
  <c r="DR19" i="26"/>
  <c r="FJ25" i="9"/>
  <c r="FJ10" i="9"/>
  <c r="FJ12" i="9" s="1"/>
  <c r="FG25" i="2"/>
  <c r="FG10" i="2"/>
  <c r="FG12" i="2" s="1"/>
  <c r="FC25" i="2"/>
  <c r="FC10" i="2"/>
  <c r="FC12" i="2" s="1"/>
  <c r="EY25" i="2"/>
  <c r="EY10" i="2"/>
  <c r="EY12" i="2" s="1"/>
  <c r="EU25" i="2"/>
  <c r="EU10" i="2"/>
  <c r="EU12" i="2" s="1"/>
  <c r="EI25" i="9"/>
  <c r="EI10" i="9"/>
  <c r="EI12" i="9" s="1"/>
  <c r="EE25" i="9"/>
  <c r="EE10" i="9"/>
  <c r="EE12" i="9" s="1"/>
  <c r="DO25" i="9"/>
  <c r="DO10" i="9"/>
  <c r="DO12" i="9" s="1"/>
  <c r="DS26" i="23"/>
  <c r="DS41" i="23"/>
  <c r="DR30" i="8"/>
  <c r="DS13" i="8" s="1"/>
  <c r="DS14" i="8" s="1"/>
  <c r="DS17" i="8" s="1"/>
  <c r="DS25" i="8" s="1"/>
  <c r="DR36" i="8"/>
  <c r="DR42" i="8" s="1"/>
  <c r="DS18" i="25"/>
  <c r="ET25" i="2"/>
  <c r="ET10" i="2"/>
  <c r="ET12" i="2" s="1"/>
  <c r="EH25" i="9"/>
  <c r="EH10" i="9"/>
  <c r="EH12" i="9" s="1"/>
  <c r="DN25" i="9"/>
  <c r="DN26" i="9" s="1"/>
  <c r="DN35" i="9"/>
  <c r="DN10" i="9"/>
  <c r="DN12" i="9" s="1"/>
  <c r="DN14" i="9" s="1"/>
  <c r="DN17" i="9" s="1"/>
  <c r="DR28" i="24"/>
  <c r="FF25" i="9"/>
  <c r="FF10" i="9"/>
  <c r="FF12" i="9" s="1"/>
  <c r="FB25" i="9"/>
  <c r="FB10" i="9"/>
  <c r="FB12" i="9" s="1"/>
  <c r="EX25" i="9"/>
  <c r="EX10" i="9"/>
  <c r="EX12" i="9" s="1"/>
  <c r="ET25" i="9"/>
  <c r="ET10" i="9"/>
  <c r="ET12" i="9" s="1"/>
  <c r="EP25" i="9"/>
  <c r="EP10" i="9"/>
  <c r="EP12" i="9" s="1"/>
  <c r="EL25" i="9"/>
  <c r="EL10" i="9"/>
  <c r="EL12" i="9" s="1"/>
  <c r="ED25" i="9"/>
  <c r="ED10" i="9"/>
  <c r="ED12" i="9" s="1"/>
  <c r="DZ25" i="9"/>
  <c r="DZ10" i="9"/>
  <c r="DZ12" i="9" s="1"/>
  <c r="DR25" i="9"/>
  <c r="DR10" i="9"/>
  <c r="DR12" i="9" s="1"/>
  <c r="DR18" i="12"/>
  <c r="FL4" i="16"/>
  <c r="FL4" i="22"/>
  <c r="FL4" i="26"/>
  <c r="FL4" i="12"/>
  <c r="FL4" i="25"/>
  <c r="FL4" i="11"/>
  <c r="FL4" i="24"/>
  <c r="FL4" i="9"/>
  <c r="FL4" i="23"/>
  <c r="FL4" i="8"/>
  <c r="FL4" i="2"/>
  <c r="FL4" i="21"/>
  <c r="FL4" i="1"/>
  <c r="FC86" i="9"/>
  <c r="FC87" i="9" s="1"/>
  <c r="EW86" i="11"/>
  <c r="EW87" i="11" s="1"/>
  <c r="EI86" i="8"/>
  <c r="EI87" i="8" s="1"/>
  <c r="EI86" i="2"/>
  <c r="EI87" i="2" s="1"/>
  <c r="DR28" i="11" l="1"/>
  <c r="DR18" i="26"/>
  <c r="DS18" i="26" s="1"/>
  <c r="DR30" i="22"/>
  <c r="DS13" i="22" s="1"/>
  <c r="DS14" i="22" s="1"/>
  <c r="DS17" i="22" s="1"/>
  <c r="DS25" i="22" s="1"/>
  <c r="DS26" i="22" s="1"/>
  <c r="DR19" i="11"/>
  <c r="DS19" i="26"/>
  <c r="DS19" i="12"/>
  <c r="DS18" i="12"/>
  <c r="DS28" i="8"/>
  <c r="DS36" i="8" s="1"/>
  <c r="DS42" i="8" s="1"/>
  <c r="DR30" i="24"/>
  <c r="DS13" i="24" s="1"/>
  <c r="DS14" i="24" s="1"/>
  <c r="DS17" i="24" s="1"/>
  <c r="DR36" i="24"/>
  <c r="DR42" i="24" s="1"/>
  <c r="DS30" i="25"/>
  <c r="DT13" i="25" s="1"/>
  <c r="DT14" i="25" s="1"/>
  <c r="DT17" i="25" s="1"/>
  <c r="DS36" i="25"/>
  <c r="DS42" i="25" s="1"/>
  <c r="DN18" i="9"/>
  <c r="DN19" i="9"/>
  <c r="DN28" i="9"/>
  <c r="DS26" i="8"/>
  <c r="DS41" i="8"/>
  <c r="DN39" i="9"/>
  <c r="DO39" i="9" s="1"/>
  <c r="DP39" i="9" s="1"/>
  <c r="DQ39" i="9" s="1"/>
  <c r="DR39" i="9" s="1"/>
  <c r="DS39" i="9" s="1"/>
  <c r="DT39" i="9" s="1"/>
  <c r="DU39" i="9" s="1"/>
  <c r="DV39" i="9" s="1"/>
  <c r="DW39" i="9" s="1"/>
  <c r="DX39" i="9" s="1"/>
  <c r="DY39" i="9" s="1"/>
  <c r="DZ39" i="9" s="1"/>
  <c r="EA39" i="9" s="1"/>
  <c r="EB39" i="9" s="1"/>
  <c r="EC39" i="9" s="1"/>
  <c r="ED39" i="9" s="1"/>
  <c r="EE39" i="9" s="1"/>
  <c r="EF39" i="9" s="1"/>
  <c r="EG39" i="9" s="1"/>
  <c r="EH39" i="9" s="1"/>
  <c r="EI39" i="9" s="1"/>
  <c r="EJ39" i="9" s="1"/>
  <c r="EK39" i="9" s="1"/>
  <c r="EL39" i="9" s="1"/>
  <c r="EM39" i="9" s="1"/>
  <c r="EN39" i="9" s="1"/>
  <c r="EO39" i="9" s="1"/>
  <c r="EP39" i="9" s="1"/>
  <c r="EQ39" i="9" s="1"/>
  <c r="ER39" i="9" s="1"/>
  <c r="ES39" i="9" s="1"/>
  <c r="ET39" i="9" s="1"/>
  <c r="EU39" i="9" s="1"/>
  <c r="EV39" i="9" s="1"/>
  <c r="EW39" i="9" s="1"/>
  <c r="EX39" i="9" s="1"/>
  <c r="EY39" i="9" s="1"/>
  <c r="EZ39" i="9" s="1"/>
  <c r="FA39" i="9" s="1"/>
  <c r="FB39" i="9" s="1"/>
  <c r="FC39" i="9" s="1"/>
  <c r="FD39" i="9" s="1"/>
  <c r="FE39" i="9" s="1"/>
  <c r="FF39" i="9" s="1"/>
  <c r="FG39" i="9" s="1"/>
  <c r="FH39" i="9" s="1"/>
  <c r="FI39" i="9" s="1"/>
  <c r="FJ39" i="9" s="1"/>
  <c r="FK39" i="9" s="1"/>
  <c r="FL39" i="9" s="1"/>
  <c r="FM39" i="9" s="1"/>
  <c r="FN39" i="9" s="1"/>
  <c r="FO39" i="9" s="1"/>
  <c r="FP39" i="9" s="1"/>
  <c r="FQ39" i="9" s="1"/>
  <c r="FR39" i="9" s="1"/>
  <c r="FS39" i="9" s="1"/>
  <c r="DN41" i="9"/>
  <c r="DO41" i="9" s="1"/>
  <c r="DS18" i="8"/>
  <c r="DR30" i="11"/>
  <c r="DS13" i="11" s="1"/>
  <c r="DS14" i="11" s="1"/>
  <c r="DS17" i="11" s="1"/>
  <c r="DR36" i="11"/>
  <c r="DR42" i="11" s="1"/>
  <c r="DO26" i="9"/>
  <c r="DP26" i="9" s="1"/>
  <c r="DQ26" i="9" s="1"/>
  <c r="DR26" i="9" s="1"/>
  <c r="DS30" i="23"/>
  <c r="DT13" i="23" s="1"/>
  <c r="DT14" i="23" s="1"/>
  <c r="DT17" i="23" s="1"/>
  <c r="DS36" i="23"/>
  <c r="DS42" i="23" s="1"/>
  <c r="DR28" i="21"/>
  <c r="DS28" i="12"/>
  <c r="DS19" i="8"/>
  <c r="DS26" i="12"/>
  <c r="DS41" i="12"/>
  <c r="DR19" i="21"/>
  <c r="DS28" i="26"/>
  <c r="DS26" i="26"/>
  <c r="DS41" i="26"/>
  <c r="FM4" i="16"/>
  <c r="FM4" i="22"/>
  <c r="FM4" i="26"/>
  <c r="FM4" i="12"/>
  <c r="FM4" i="25"/>
  <c r="FM4" i="11"/>
  <c r="FM4" i="24"/>
  <c r="FM4" i="9"/>
  <c r="FM4" i="23"/>
  <c r="FM4" i="8"/>
  <c r="FM4" i="1"/>
  <c r="FM4" i="2"/>
  <c r="FM4" i="21"/>
  <c r="EO86" i="1"/>
  <c r="EO87" i="1" s="1"/>
  <c r="DS18" i="22" l="1"/>
  <c r="DS19" i="22"/>
  <c r="DS41" i="22"/>
  <c r="DS28" i="22"/>
  <c r="DS30" i="22" s="1"/>
  <c r="DT13" i="22" s="1"/>
  <c r="DT14" i="22" s="1"/>
  <c r="DT17" i="22" s="1"/>
  <c r="DS30" i="8"/>
  <c r="DT13" i="8" s="1"/>
  <c r="DT14" i="8" s="1"/>
  <c r="DT17" i="8" s="1"/>
  <c r="DT25" i="8" s="1"/>
  <c r="DT28" i="8" s="1"/>
  <c r="DT30" i="8" s="1"/>
  <c r="DU13" i="8" s="1"/>
  <c r="DU14" i="8" s="1"/>
  <c r="DU17" i="8" s="1"/>
  <c r="DU25" i="8" s="1"/>
  <c r="DT25" i="25"/>
  <c r="DT28" i="25" s="1"/>
  <c r="DS25" i="24"/>
  <c r="DS18" i="24"/>
  <c r="DR30" i="21"/>
  <c r="DS13" i="21" s="1"/>
  <c r="DS14" i="21" s="1"/>
  <c r="DS17" i="21" s="1"/>
  <c r="DR36" i="21"/>
  <c r="DR42" i="21" s="1"/>
  <c r="DS25" i="11"/>
  <c r="DS28" i="11" s="1"/>
  <c r="DS18" i="11"/>
  <c r="DS36" i="26"/>
  <c r="DS42" i="26" s="1"/>
  <c r="DS30" i="26"/>
  <c r="DT13" i="26" s="1"/>
  <c r="DT14" i="26" s="1"/>
  <c r="DT17" i="26" s="1"/>
  <c r="DN30" i="9"/>
  <c r="DO13" i="9" s="1"/>
  <c r="DO14" i="9" s="1"/>
  <c r="DO17" i="9" s="1"/>
  <c r="DO28" i="9" s="1"/>
  <c r="DN36" i="9"/>
  <c r="DN42" i="9" s="1"/>
  <c r="DS36" i="12"/>
  <c r="DS42" i="12" s="1"/>
  <c r="DS30" i="12"/>
  <c r="DT13" i="12" s="1"/>
  <c r="DT14" i="12" s="1"/>
  <c r="DT17" i="12" s="1"/>
  <c r="DT25" i="23"/>
  <c r="DT19" i="23" s="1"/>
  <c r="DT18" i="23"/>
  <c r="DP41" i="9"/>
  <c r="DQ41" i="9" s="1"/>
  <c r="DR41" i="9" s="1"/>
  <c r="DO83" i="9"/>
  <c r="DT18" i="25"/>
  <c r="FN4" i="16"/>
  <c r="FN4" i="22"/>
  <c r="FN4" i="26"/>
  <c r="FN4" i="12"/>
  <c r="FN4" i="25"/>
  <c r="FN4" i="11"/>
  <c r="FN4" i="24"/>
  <c r="FN4" i="9"/>
  <c r="FN4" i="23"/>
  <c r="FN4" i="8"/>
  <c r="FN4" i="2"/>
  <c r="FN4" i="21"/>
  <c r="FN4" i="1"/>
  <c r="FC86" i="22"/>
  <c r="FC87" i="22" s="1"/>
  <c r="DS36" i="22" l="1"/>
  <c r="DS42" i="22" s="1"/>
  <c r="DT36" i="8"/>
  <c r="DT42" i="8" s="1"/>
  <c r="DT41" i="8"/>
  <c r="DT19" i="8"/>
  <c r="DT26" i="8"/>
  <c r="DU26" i="8" s="1"/>
  <c r="DT18" i="8"/>
  <c r="DU18" i="8" s="1"/>
  <c r="DO18" i="9"/>
  <c r="DU41" i="8"/>
  <c r="DU19" i="8"/>
  <c r="DS30" i="11"/>
  <c r="DT13" i="11" s="1"/>
  <c r="DT14" i="11" s="1"/>
  <c r="DT17" i="11" s="1"/>
  <c r="DT18" i="11" s="1"/>
  <c r="DS36" i="11"/>
  <c r="DS42" i="11" s="1"/>
  <c r="DT85" i="8"/>
  <c r="DU85" i="8" s="1"/>
  <c r="DO30" i="9"/>
  <c r="DP13" i="9" s="1"/>
  <c r="DP14" i="9" s="1"/>
  <c r="DP17" i="9" s="1"/>
  <c r="DO36" i="9"/>
  <c r="DO42" i="9" s="1"/>
  <c r="DS26" i="24"/>
  <c r="DS41" i="24"/>
  <c r="DT26" i="25"/>
  <c r="DT41" i="25"/>
  <c r="DT36" i="25"/>
  <c r="DT42" i="25" s="1"/>
  <c r="DT30" i="25"/>
  <c r="DU13" i="25" s="1"/>
  <c r="DU14" i="25" s="1"/>
  <c r="DU17" i="25" s="1"/>
  <c r="DU18" i="25" s="1"/>
  <c r="DT19" i="25"/>
  <c r="DP83" i="9"/>
  <c r="DQ83" i="9" s="1"/>
  <c r="DR83" i="9" s="1"/>
  <c r="DS83" i="9" s="1"/>
  <c r="DT83" i="9" s="1"/>
  <c r="DU83" i="9" s="1"/>
  <c r="DV83" i="9" s="1"/>
  <c r="DW83" i="9" s="1"/>
  <c r="DX83" i="9" s="1"/>
  <c r="DY83" i="9" s="1"/>
  <c r="DO84" i="9"/>
  <c r="DO19" i="9"/>
  <c r="DS26" i="11"/>
  <c r="DS41" i="11"/>
  <c r="DT25" i="22"/>
  <c r="DN85" i="9"/>
  <c r="DN86" i="9" s="1"/>
  <c r="DN87" i="9" s="1"/>
  <c r="DT26" i="23"/>
  <c r="DT41" i="23"/>
  <c r="DT28" i="23"/>
  <c r="DU28" i="8"/>
  <c r="DT18" i="22"/>
  <c r="DS25" i="21"/>
  <c r="DS18" i="21"/>
  <c r="DT25" i="12"/>
  <c r="DT18" i="12"/>
  <c r="DS28" i="24"/>
  <c r="DT25" i="26"/>
  <c r="DT18" i="26"/>
  <c r="DS19" i="24"/>
  <c r="DS19" i="11"/>
  <c r="FO4" i="16"/>
  <c r="FO4" i="22"/>
  <c r="FO4" i="26"/>
  <c r="FO4" i="12"/>
  <c r="FO4" i="25"/>
  <c r="FO4" i="11"/>
  <c r="FO4" i="24"/>
  <c r="FO4" i="9"/>
  <c r="FO4" i="23"/>
  <c r="FO4" i="8"/>
  <c r="FO4" i="1"/>
  <c r="FO4" i="2"/>
  <c r="FO4" i="21"/>
  <c r="EO86" i="12"/>
  <c r="EO87" i="12" s="1"/>
  <c r="DT25" i="11" l="1"/>
  <c r="DT41" i="11" s="1"/>
  <c r="DP18" i="9"/>
  <c r="DO85" i="9"/>
  <c r="DT19" i="12"/>
  <c r="DT26" i="12"/>
  <c r="DT41" i="12"/>
  <c r="DT26" i="22"/>
  <c r="DT41" i="22"/>
  <c r="DT30" i="23"/>
  <c r="DU13" i="23" s="1"/>
  <c r="DU14" i="23" s="1"/>
  <c r="DU17" i="23" s="1"/>
  <c r="DT36" i="23"/>
  <c r="DT42" i="23" s="1"/>
  <c r="DP28" i="9"/>
  <c r="DT85" i="25"/>
  <c r="DU85" i="25" s="1"/>
  <c r="DV85" i="25" s="1"/>
  <c r="DW85" i="25" s="1"/>
  <c r="DX85" i="25" s="1"/>
  <c r="DY85" i="25" s="1"/>
  <c r="DS26" i="21"/>
  <c r="DS41" i="21"/>
  <c r="DS19" i="21"/>
  <c r="DT26" i="26"/>
  <c r="DT41" i="26"/>
  <c r="DU25" i="25"/>
  <c r="DU26" i="25" s="1"/>
  <c r="DT19" i="26"/>
  <c r="DT28" i="26"/>
  <c r="DP19" i="9"/>
  <c r="DS28" i="21"/>
  <c r="DS30" i="24"/>
  <c r="DT13" i="24" s="1"/>
  <c r="DT14" i="24" s="1"/>
  <c r="DT17" i="24" s="1"/>
  <c r="DS36" i="24"/>
  <c r="DS42" i="24" s="1"/>
  <c r="DU30" i="8"/>
  <c r="DV13" i="8" s="1"/>
  <c r="DV14" i="8" s="1"/>
  <c r="DV17" i="8" s="1"/>
  <c r="DU36" i="8"/>
  <c r="DU42" i="8" s="1"/>
  <c r="DT28" i="12"/>
  <c r="DT19" i="22"/>
  <c r="DT28" i="22"/>
  <c r="FP4" i="16"/>
  <c r="FP4" i="22"/>
  <c r="FP4" i="26"/>
  <c r="FP4" i="12"/>
  <c r="FP4" i="25"/>
  <c r="FP4" i="11"/>
  <c r="FP4" i="24"/>
  <c r="FP4" i="9"/>
  <c r="FP4" i="23"/>
  <c r="FP4" i="8"/>
  <c r="FP4" i="2"/>
  <c r="FP4" i="21"/>
  <c r="FP4" i="1"/>
  <c r="EV86" i="25"/>
  <c r="EV87" i="25" s="1"/>
  <c r="EQ86" i="1"/>
  <c r="EQ87" i="1" s="1"/>
  <c r="DU41" i="25" l="1"/>
  <c r="DT26" i="11"/>
  <c r="DT28" i="11"/>
  <c r="DT30" i="11" s="1"/>
  <c r="DU13" i="11" s="1"/>
  <c r="DU14" i="11" s="1"/>
  <c r="DU17" i="11" s="1"/>
  <c r="DT19" i="11"/>
  <c r="DT25" i="24"/>
  <c r="DT28" i="24" s="1"/>
  <c r="DT18" i="24"/>
  <c r="DT30" i="22"/>
  <c r="DU13" i="22" s="1"/>
  <c r="DU14" i="22" s="1"/>
  <c r="DU17" i="22" s="1"/>
  <c r="DT36" i="22"/>
  <c r="DT42" i="22" s="1"/>
  <c r="DS30" i="21"/>
  <c r="DT13" i="21" s="1"/>
  <c r="DT14" i="21" s="1"/>
  <c r="DT17" i="21" s="1"/>
  <c r="DS36" i="21"/>
  <c r="DS42" i="21" s="1"/>
  <c r="DT36" i="12"/>
  <c r="DT42" i="12" s="1"/>
  <c r="DT30" i="12"/>
  <c r="DU13" i="12" s="1"/>
  <c r="DU14" i="12" s="1"/>
  <c r="DU17" i="12" s="1"/>
  <c r="DP30" i="9"/>
  <c r="DQ13" i="9" s="1"/>
  <c r="DQ14" i="9" s="1"/>
  <c r="DQ17" i="9" s="1"/>
  <c r="DQ18" i="9" s="1"/>
  <c r="DP36" i="9"/>
  <c r="DP42" i="9" s="1"/>
  <c r="DT36" i="26"/>
  <c r="DT42" i="26" s="1"/>
  <c r="DT85" i="26" s="1"/>
  <c r="DU85" i="26" s="1"/>
  <c r="DT30" i="26"/>
  <c r="DU13" i="26" s="1"/>
  <c r="DU14" i="26" s="1"/>
  <c r="DU17" i="26" s="1"/>
  <c r="DV18" i="8"/>
  <c r="DV25" i="8"/>
  <c r="DV19" i="8" s="1"/>
  <c r="DU18" i="23"/>
  <c r="DU25" i="23"/>
  <c r="DU19" i="25"/>
  <c r="DU28" i="25"/>
  <c r="DP85" i="9"/>
  <c r="DQ85" i="9" s="1"/>
  <c r="DR85" i="9" s="1"/>
  <c r="DS85" i="9" s="1"/>
  <c r="DO86" i="9"/>
  <c r="DO87" i="9" s="1"/>
  <c r="FQ4" i="16"/>
  <c r="FQ4" i="22"/>
  <c r="FQ4" i="26"/>
  <c r="FQ4" i="12"/>
  <c r="FQ4" i="25"/>
  <c r="FQ4" i="11"/>
  <c r="FQ4" i="24"/>
  <c r="FQ4" i="9"/>
  <c r="FQ4" i="23"/>
  <c r="FQ4" i="8"/>
  <c r="FQ4" i="1"/>
  <c r="FQ4" i="2"/>
  <c r="FQ4" i="21"/>
  <c r="FC85" i="21"/>
  <c r="FC86" i="21" s="1"/>
  <c r="EW86" i="25"/>
  <c r="EW87" i="25" s="1"/>
  <c r="DT19" i="24" l="1"/>
  <c r="DT36" i="11"/>
  <c r="DT42" i="11" s="1"/>
  <c r="DT25" i="21"/>
  <c r="DT19" i="21" s="1"/>
  <c r="DT18" i="21"/>
  <c r="DT85" i="22"/>
  <c r="DU85" i="22" s="1"/>
  <c r="DU25" i="11"/>
  <c r="DU28" i="11" s="1"/>
  <c r="DU18" i="11"/>
  <c r="DU18" i="26"/>
  <c r="DU25" i="26"/>
  <c r="DU18" i="12"/>
  <c r="DU25" i="12"/>
  <c r="DU25" i="22"/>
  <c r="DU18" i="22"/>
  <c r="DT85" i="11"/>
  <c r="DU85" i="11" s="1"/>
  <c r="DV85" i="11" s="1"/>
  <c r="DW85" i="11" s="1"/>
  <c r="DX85" i="11" s="1"/>
  <c r="DY85" i="11" s="1"/>
  <c r="DU19" i="23"/>
  <c r="DU28" i="23"/>
  <c r="DU26" i="23"/>
  <c r="DU41" i="23"/>
  <c r="DT85" i="12"/>
  <c r="DU85" i="12" s="1"/>
  <c r="DT30" i="24"/>
  <c r="DU13" i="24" s="1"/>
  <c r="DU14" i="24" s="1"/>
  <c r="DU17" i="24" s="1"/>
  <c r="DU18" i="24" s="1"/>
  <c r="DT36" i="24"/>
  <c r="DT42" i="24" s="1"/>
  <c r="DQ19" i="9"/>
  <c r="DT41" i="24"/>
  <c r="DT26" i="24"/>
  <c r="DU30" i="25"/>
  <c r="DV13" i="25" s="1"/>
  <c r="DV14" i="25" s="1"/>
  <c r="DV17" i="25" s="1"/>
  <c r="DU36" i="25"/>
  <c r="DU42" i="25" s="1"/>
  <c r="DV28" i="8"/>
  <c r="DV26" i="8"/>
  <c r="DV41" i="8"/>
  <c r="DQ28" i="9"/>
  <c r="FR4" i="16"/>
  <c r="FR4" i="22"/>
  <c r="FR4" i="26"/>
  <c r="FR4" i="12"/>
  <c r="FR4" i="25"/>
  <c r="FR4" i="11"/>
  <c r="FR4" i="24"/>
  <c r="FR4" i="9"/>
  <c r="FR4" i="23"/>
  <c r="FR4" i="8"/>
  <c r="FR4" i="2"/>
  <c r="FR4" i="21"/>
  <c r="FR4" i="1"/>
  <c r="FJ86" i="24"/>
  <c r="FJ87" i="24" s="1"/>
  <c r="FJ88" i="24" s="1"/>
  <c r="FC86" i="11"/>
  <c r="FC87" i="11" s="1"/>
  <c r="EB86" i="26"/>
  <c r="EB87" i="26" s="1"/>
  <c r="EO86" i="2"/>
  <c r="EO87" i="2" s="1"/>
  <c r="EO86" i="23"/>
  <c r="EO87" i="23" s="1"/>
  <c r="DU19" i="11" l="1"/>
  <c r="DU30" i="11"/>
  <c r="DV13" i="11" s="1"/>
  <c r="DV14" i="11" s="1"/>
  <c r="DV17" i="11" s="1"/>
  <c r="DV18" i="11" s="1"/>
  <c r="DU36" i="11"/>
  <c r="DU42" i="11" s="1"/>
  <c r="DV18" i="25"/>
  <c r="DV25" i="25"/>
  <c r="DV19" i="25" s="1"/>
  <c r="DT41" i="21"/>
  <c r="DT26" i="21"/>
  <c r="DQ30" i="9"/>
  <c r="DR13" i="9" s="1"/>
  <c r="DR14" i="9" s="1"/>
  <c r="DR17" i="9" s="1"/>
  <c r="DR18" i="9" s="1"/>
  <c r="DQ36" i="9"/>
  <c r="DQ42" i="9" s="1"/>
  <c r="DU26" i="22"/>
  <c r="DU41" i="22"/>
  <c r="DU25" i="24"/>
  <c r="DU26" i="24" s="1"/>
  <c r="DU28" i="12"/>
  <c r="DU26" i="12"/>
  <c r="DU41" i="12"/>
  <c r="DU19" i="22"/>
  <c r="DU19" i="26"/>
  <c r="DU26" i="26"/>
  <c r="DU41" i="26"/>
  <c r="DT28" i="21"/>
  <c r="DV36" i="8"/>
  <c r="DV42" i="8" s="1"/>
  <c r="DV30" i="8"/>
  <c r="DW13" i="8" s="1"/>
  <c r="DW14" i="8" s="1"/>
  <c r="DW17" i="8" s="1"/>
  <c r="DU28" i="22"/>
  <c r="DU19" i="12"/>
  <c r="DT85" i="24"/>
  <c r="DU85" i="24" s="1"/>
  <c r="DU36" i="23"/>
  <c r="DU42" i="23" s="1"/>
  <c r="DU30" i="23"/>
  <c r="DV13" i="23" s="1"/>
  <c r="DV14" i="23" s="1"/>
  <c r="DV17" i="23" s="1"/>
  <c r="DU41" i="11"/>
  <c r="DU26" i="11"/>
  <c r="DU28" i="26"/>
  <c r="FS4" i="16"/>
  <c r="FT4" i="16" s="1"/>
  <c r="FU4" i="16" s="1"/>
  <c r="FV4" i="16" s="1"/>
  <c r="FW4" i="16" s="1"/>
  <c r="FX4" i="16" s="1"/>
  <c r="FY4" i="16" s="1"/>
  <c r="FZ4" i="16" s="1"/>
  <c r="GA4" i="16" s="1"/>
  <c r="FS4" i="22"/>
  <c r="FS4" i="26"/>
  <c r="FS4" i="12"/>
  <c r="FS4" i="25"/>
  <c r="FS4" i="11"/>
  <c r="FS4" i="24"/>
  <c r="FS4" i="9"/>
  <c r="FS4" i="23"/>
  <c r="FS4" i="8"/>
  <c r="FS4" i="1"/>
  <c r="FS4" i="2"/>
  <c r="FS4" i="21"/>
  <c r="FQ89" i="24"/>
  <c r="FI88" i="24"/>
  <c r="EQ86" i="12"/>
  <c r="EQ87" i="12" s="1"/>
  <c r="DV25" i="11" l="1"/>
  <c r="DV19" i="11" s="1"/>
  <c r="DU41" i="24"/>
  <c r="DR28" i="9"/>
  <c r="DR30" i="9" s="1"/>
  <c r="DS13" i="9" s="1"/>
  <c r="DS14" i="9" s="1"/>
  <c r="DS17" i="9" s="1"/>
  <c r="DS25" i="9" s="1"/>
  <c r="DS28" i="9" s="1"/>
  <c r="DU30" i="22"/>
  <c r="DV13" i="22" s="1"/>
  <c r="DV14" i="22" s="1"/>
  <c r="DV17" i="22" s="1"/>
  <c r="DU36" i="22"/>
  <c r="DU42" i="22" s="1"/>
  <c r="DV26" i="25"/>
  <c r="DV41" i="25"/>
  <c r="DV28" i="25"/>
  <c r="DR19" i="9"/>
  <c r="DU19" i="24"/>
  <c r="DW18" i="8"/>
  <c r="DW25" i="8"/>
  <c r="DW19" i="8" s="1"/>
  <c r="DU36" i="26"/>
  <c r="DU42" i="26" s="1"/>
  <c r="DU30" i="26"/>
  <c r="DV13" i="26" s="1"/>
  <c r="DV14" i="26" s="1"/>
  <c r="DV17" i="26" s="1"/>
  <c r="DV18" i="23"/>
  <c r="DV25" i="23"/>
  <c r="DV85" i="8"/>
  <c r="DW85" i="8" s="1"/>
  <c r="DX85" i="8" s="1"/>
  <c r="DY85" i="8" s="1"/>
  <c r="DU36" i="12"/>
  <c r="DU42" i="12" s="1"/>
  <c r="DU30" i="12"/>
  <c r="DV13" i="12" s="1"/>
  <c r="DV14" i="12" s="1"/>
  <c r="DV17" i="12" s="1"/>
  <c r="DT30" i="21"/>
  <c r="DU13" i="21" s="1"/>
  <c r="DU14" i="21" s="1"/>
  <c r="DU17" i="21" s="1"/>
  <c r="DT36" i="21"/>
  <c r="DT42" i="21" s="1"/>
  <c r="DU28" i="24"/>
  <c r="FP89" i="24"/>
  <c r="EQ86" i="23"/>
  <c r="EQ87" i="23" s="1"/>
  <c r="EO86" i="8"/>
  <c r="EO87" i="8" s="1"/>
  <c r="DV41" i="11" l="1"/>
  <c r="DV28" i="11"/>
  <c r="DV36" i="11" s="1"/>
  <c r="DV42" i="11" s="1"/>
  <c r="DV26" i="11"/>
  <c r="DR36" i="9"/>
  <c r="DR42" i="9" s="1"/>
  <c r="DS30" i="9"/>
  <c r="DT13" i="9" s="1"/>
  <c r="DT14" i="9" s="1"/>
  <c r="DT17" i="9" s="1"/>
  <c r="DT25" i="9" s="1"/>
  <c r="DS36" i="9"/>
  <c r="DV25" i="26"/>
  <c r="DV28" i="26" s="1"/>
  <c r="DV18" i="26"/>
  <c r="DT84" i="21"/>
  <c r="DU84" i="21" s="1"/>
  <c r="DV25" i="22"/>
  <c r="DV28" i="22" s="1"/>
  <c r="DV18" i="22"/>
  <c r="DU25" i="21"/>
  <c r="DU19" i="21" s="1"/>
  <c r="DU18" i="21"/>
  <c r="DW28" i="8"/>
  <c r="DW41" i="8"/>
  <c r="DW26" i="8"/>
  <c r="DV30" i="25"/>
  <c r="DW13" i="25" s="1"/>
  <c r="DW14" i="25" s="1"/>
  <c r="DW17" i="25" s="1"/>
  <c r="DV36" i="25"/>
  <c r="DV42" i="25" s="1"/>
  <c r="DV25" i="12"/>
  <c r="DV19" i="12" s="1"/>
  <c r="DV18" i="12"/>
  <c r="DS19" i="9"/>
  <c r="DU30" i="24"/>
  <c r="DV13" i="24" s="1"/>
  <c r="DV14" i="24" s="1"/>
  <c r="DV17" i="24" s="1"/>
  <c r="DU36" i="24"/>
  <c r="DU42" i="24" s="1"/>
  <c r="DV28" i="23"/>
  <c r="DV41" i="23"/>
  <c r="DV26" i="23"/>
  <c r="DS26" i="9"/>
  <c r="DS41" i="9"/>
  <c r="DS18" i="9"/>
  <c r="DV19" i="23"/>
  <c r="DV30" i="11" l="1"/>
  <c r="DW13" i="11" s="1"/>
  <c r="DW14" i="11" s="1"/>
  <c r="DW17" i="11" s="1"/>
  <c r="DW18" i="11" s="1"/>
  <c r="DT18" i="9"/>
  <c r="DS42" i="9"/>
  <c r="DV19" i="22"/>
  <c r="DV30" i="22"/>
  <c r="DW13" i="22" s="1"/>
  <c r="DW14" i="22" s="1"/>
  <c r="DW17" i="22" s="1"/>
  <c r="DW25" i="22" s="1"/>
  <c r="DW28" i="22" s="1"/>
  <c r="DV36" i="22"/>
  <c r="DV42" i="22" s="1"/>
  <c r="DV18" i="24"/>
  <c r="DV25" i="24"/>
  <c r="DV19" i="24" s="1"/>
  <c r="DW25" i="25"/>
  <c r="DW19" i="25" s="1"/>
  <c r="DW18" i="25"/>
  <c r="DT41" i="9"/>
  <c r="DT19" i="9"/>
  <c r="DT26" i="9"/>
  <c r="DT28" i="9"/>
  <c r="DW36" i="8"/>
  <c r="DW42" i="8" s="1"/>
  <c r="DW30" i="8"/>
  <c r="DX13" i="8" s="1"/>
  <c r="DX14" i="8" s="1"/>
  <c r="DX17" i="8" s="1"/>
  <c r="DV26" i="26"/>
  <c r="DV41" i="26"/>
  <c r="DV30" i="26"/>
  <c r="DW13" i="26" s="1"/>
  <c r="DW14" i="26" s="1"/>
  <c r="DW17" i="26" s="1"/>
  <c r="DW25" i="26" s="1"/>
  <c r="DV36" i="26"/>
  <c r="DV42" i="26" s="1"/>
  <c r="DV41" i="12"/>
  <c r="DV26" i="12"/>
  <c r="DV28" i="12"/>
  <c r="DV30" i="23"/>
  <c r="DW13" i="23" s="1"/>
  <c r="DW14" i="23" s="1"/>
  <c r="DW17" i="23" s="1"/>
  <c r="DV36" i="23"/>
  <c r="DV42" i="23" s="1"/>
  <c r="DU26" i="21"/>
  <c r="DU41" i="21"/>
  <c r="DV19" i="26"/>
  <c r="DV41" i="22"/>
  <c r="DV26" i="22"/>
  <c r="DU28" i="21"/>
  <c r="EQ86" i="8"/>
  <c r="EQ87" i="8" s="1"/>
  <c r="EQ86" i="2"/>
  <c r="EQ87" i="2" s="1"/>
  <c r="DW25" i="11" l="1"/>
  <c r="DW28" i="11" s="1"/>
  <c r="DW18" i="26"/>
  <c r="DW19" i="26"/>
  <c r="DW28" i="26"/>
  <c r="DW30" i="26" s="1"/>
  <c r="DX13" i="26" s="1"/>
  <c r="DX14" i="26" s="1"/>
  <c r="DX17" i="26" s="1"/>
  <c r="DW28" i="25"/>
  <c r="DW30" i="25" s="1"/>
  <c r="DX13" i="25" s="1"/>
  <c r="DX14" i="25" s="1"/>
  <c r="DX17" i="25" s="1"/>
  <c r="DX25" i="25" s="1"/>
  <c r="DW18" i="22"/>
  <c r="DW41" i="22"/>
  <c r="DW19" i="22"/>
  <c r="DW26" i="22"/>
  <c r="DW30" i="22"/>
  <c r="DX13" i="22" s="1"/>
  <c r="DX14" i="22" s="1"/>
  <c r="DX17" i="22" s="1"/>
  <c r="DX18" i="22" s="1"/>
  <c r="DW36" i="22"/>
  <c r="DW42" i="22" s="1"/>
  <c r="DW30" i="11"/>
  <c r="DX13" i="11" s="1"/>
  <c r="DX14" i="11" s="1"/>
  <c r="DX17" i="11" s="1"/>
  <c r="DX25" i="11" s="1"/>
  <c r="DX19" i="11" s="1"/>
  <c r="DW36" i="11"/>
  <c r="DW42" i="11" s="1"/>
  <c r="DV26" i="24"/>
  <c r="DV41" i="24"/>
  <c r="DT30" i="9"/>
  <c r="DU13" i="9" s="1"/>
  <c r="DU14" i="9" s="1"/>
  <c r="DU17" i="9" s="1"/>
  <c r="DT36" i="9"/>
  <c r="DT42" i="9" s="1"/>
  <c r="DV28" i="24"/>
  <c r="DV85" i="26"/>
  <c r="DW85" i="26" s="1"/>
  <c r="DX85" i="26" s="1"/>
  <c r="DY85" i="26" s="1"/>
  <c r="DW26" i="26"/>
  <c r="DW25" i="23"/>
  <c r="DW18" i="23"/>
  <c r="DW19" i="11"/>
  <c r="DW26" i="11"/>
  <c r="DW41" i="11"/>
  <c r="DU30" i="21"/>
  <c r="DV13" i="21" s="1"/>
  <c r="DV14" i="21" s="1"/>
  <c r="DV17" i="21" s="1"/>
  <c r="DU36" i="21"/>
  <c r="DU42" i="21" s="1"/>
  <c r="DW41" i="26"/>
  <c r="DV30" i="12"/>
  <c r="DW13" i="12" s="1"/>
  <c r="DW14" i="12" s="1"/>
  <c r="DW17" i="12" s="1"/>
  <c r="DV36" i="12"/>
  <c r="DV42" i="12" s="1"/>
  <c r="DV85" i="22"/>
  <c r="DW85" i="22" s="1"/>
  <c r="DX85" i="22" s="1"/>
  <c r="DY85" i="22" s="1"/>
  <c r="DX18" i="8"/>
  <c r="DX25" i="8"/>
  <c r="DX19" i="8" s="1"/>
  <c r="DW41" i="25"/>
  <c r="DW26" i="25"/>
  <c r="EV86" i="1"/>
  <c r="EV87" i="1" s="1"/>
  <c r="DX25" i="22" l="1"/>
  <c r="DX26" i="22" s="1"/>
  <c r="DY26" i="22" s="1"/>
  <c r="DZ26" i="22" s="1"/>
  <c r="EA26" i="22" s="1"/>
  <c r="EB26" i="22" s="1"/>
  <c r="EC26" i="22" s="1"/>
  <c r="ED26" i="22" s="1"/>
  <c r="EE26" i="22" s="1"/>
  <c r="DX25" i="26"/>
  <c r="DX19" i="26" s="1"/>
  <c r="DW36" i="26"/>
  <c r="DW42" i="26" s="1"/>
  <c r="DW36" i="25"/>
  <c r="DW42" i="25" s="1"/>
  <c r="DX18" i="25"/>
  <c r="DX18" i="11"/>
  <c r="DX28" i="25"/>
  <c r="DV25" i="21"/>
  <c r="DV19" i="21" s="1"/>
  <c r="DV18" i="21"/>
  <c r="DX28" i="11"/>
  <c r="DX19" i="22"/>
  <c r="DX41" i="11"/>
  <c r="DY41" i="11" s="1"/>
  <c r="DZ41" i="11" s="1"/>
  <c r="DX26" i="25"/>
  <c r="DY26" i="25" s="1"/>
  <c r="DZ26" i="25" s="1"/>
  <c r="EA26" i="25" s="1"/>
  <c r="EB26" i="25" s="1"/>
  <c r="EC26" i="25" s="1"/>
  <c r="ED26" i="25" s="1"/>
  <c r="EE26" i="25" s="1"/>
  <c r="DX26" i="11"/>
  <c r="DY26" i="11" s="1"/>
  <c r="DZ26" i="11" s="1"/>
  <c r="EA26" i="11" s="1"/>
  <c r="EB26" i="11" s="1"/>
  <c r="EC26" i="11" s="1"/>
  <c r="ED26" i="11" s="1"/>
  <c r="EE26" i="11" s="1"/>
  <c r="DX19" i="25"/>
  <c r="DX41" i="25"/>
  <c r="DY41" i="25" s="1"/>
  <c r="DZ41" i="25" s="1"/>
  <c r="DV85" i="12"/>
  <c r="DW85" i="12" s="1"/>
  <c r="DX85" i="12" s="1"/>
  <c r="DY85" i="12" s="1"/>
  <c r="DV30" i="24"/>
  <c r="DW13" i="24" s="1"/>
  <c r="DW14" i="24" s="1"/>
  <c r="DW17" i="24" s="1"/>
  <c r="DV36" i="24"/>
  <c r="DV42" i="24" s="1"/>
  <c r="DX18" i="26"/>
  <c r="DW25" i="12"/>
  <c r="DW19" i="12" s="1"/>
  <c r="DW18" i="12"/>
  <c r="DT85" i="9"/>
  <c r="DU85" i="9" s="1"/>
  <c r="DX28" i="8"/>
  <c r="DX26" i="8"/>
  <c r="DY26" i="8" s="1"/>
  <c r="DZ26" i="8" s="1"/>
  <c r="EA26" i="8" s="1"/>
  <c r="EB26" i="8" s="1"/>
  <c r="EC26" i="8" s="1"/>
  <c r="ED26" i="8" s="1"/>
  <c r="EE26" i="8" s="1"/>
  <c r="DX41" i="8"/>
  <c r="DY41" i="8" s="1"/>
  <c r="DZ41" i="8" s="1"/>
  <c r="DU18" i="9"/>
  <c r="DU25" i="9"/>
  <c r="DW19" i="23"/>
  <c r="DW26" i="23"/>
  <c r="DW28" i="23"/>
  <c r="DW41" i="23"/>
  <c r="DX41" i="22" l="1"/>
  <c r="DY41" i="22" s="1"/>
  <c r="DZ41" i="22" s="1"/>
  <c r="DZ83" i="22" s="1"/>
  <c r="DX28" i="22"/>
  <c r="DX26" i="26"/>
  <c r="DY26" i="26" s="1"/>
  <c r="DZ26" i="26" s="1"/>
  <c r="EA26" i="26" s="1"/>
  <c r="EB26" i="26" s="1"/>
  <c r="EC26" i="26" s="1"/>
  <c r="ED26" i="26" s="1"/>
  <c r="EE26" i="26" s="1"/>
  <c r="DX41" i="26"/>
  <c r="DY41" i="26" s="1"/>
  <c r="DZ41" i="26" s="1"/>
  <c r="DZ83" i="26" s="1"/>
  <c r="DX28" i="26"/>
  <c r="EA41" i="22"/>
  <c r="EB41" i="22" s="1"/>
  <c r="EC41" i="22" s="1"/>
  <c r="ED41" i="22" s="1"/>
  <c r="EE41" i="22" s="1"/>
  <c r="DX30" i="25"/>
  <c r="DY13" i="25" s="1"/>
  <c r="DY14" i="25" s="1"/>
  <c r="DY17" i="25" s="1"/>
  <c r="DY18" i="25" s="1"/>
  <c r="DX36" i="25"/>
  <c r="DX42" i="25" s="1"/>
  <c r="DZ83" i="11"/>
  <c r="EA41" i="11"/>
  <c r="EB41" i="11" s="1"/>
  <c r="EC41" i="11" s="1"/>
  <c r="ED41" i="11" s="1"/>
  <c r="EE41" i="11" s="1"/>
  <c r="DX30" i="22"/>
  <c r="DY13" i="22" s="1"/>
  <c r="DY14" i="22" s="1"/>
  <c r="DY17" i="22" s="1"/>
  <c r="DY19" i="22" s="1"/>
  <c r="DX36" i="22"/>
  <c r="DX42" i="22" s="1"/>
  <c r="DW26" i="12"/>
  <c r="DW28" i="12"/>
  <c r="DW41" i="12"/>
  <c r="DU28" i="9"/>
  <c r="DU41" i="9"/>
  <c r="DU19" i="9"/>
  <c r="DU26" i="9"/>
  <c r="DV85" i="24"/>
  <c r="DW85" i="24" s="1"/>
  <c r="DX85" i="24" s="1"/>
  <c r="DY85" i="24" s="1"/>
  <c r="EA83" i="22"/>
  <c r="EB83" i="22" s="1"/>
  <c r="EC83" i="22" s="1"/>
  <c r="ED83" i="22" s="1"/>
  <c r="EE83" i="22" s="1"/>
  <c r="EF83" i="22" s="1"/>
  <c r="EG83" i="22" s="1"/>
  <c r="DZ84" i="22"/>
  <c r="DW18" i="24"/>
  <c r="DW25" i="24"/>
  <c r="DX30" i="11"/>
  <c r="DY13" i="11" s="1"/>
  <c r="DY14" i="11" s="1"/>
  <c r="DY17" i="11" s="1"/>
  <c r="DX36" i="11"/>
  <c r="DX42" i="11" s="1"/>
  <c r="EA41" i="8"/>
  <c r="EB41" i="8" s="1"/>
  <c r="EC41" i="8" s="1"/>
  <c r="ED41" i="8" s="1"/>
  <c r="EE41" i="8" s="1"/>
  <c r="DZ83" i="8"/>
  <c r="DW36" i="23"/>
  <c r="DW42" i="23" s="1"/>
  <c r="DW30" i="23"/>
  <c r="DX13" i="23" s="1"/>
  <c r="DX14" i="23" s="1"/>
  <c r="DX17" i="23" s="1"/>
  <c r="EA41" i="25"/>
  <c r="EB41" i="25" s="1"/>
  <c r="EC41" i="25" s="1"/>
  <c r="ED41" i="25" s="1"/>
  <c r="EE41" i="25" s="1"/>
  <c r="DZ83" i="25"/>
  <c r="DX30" i="8"/>
  <c r="DY13" i="8" s="1"/>
  <c r="DY14" i="8" s="1"/>
  <c r="DY17" i="8" s="1"/>
  <c r="DY28" i="8" s="1"/>
  <c r="DX36" i="8"/>
  <c r="DX42" i="8" s="1"/>
  <c r="DV41" i="21"/>
  <c r="DV26" i="21"/>
  <c r="DV28" i="21"/>
  <c r="FJ86" i="9"/>
  <c r="FJ87" i="9" s="1"/>
  <c r="FJ88" i="9" s="1"/>
  <c r="FC86" i="25"/>
  <c r="FC87" i="25" s="1"/>
  <c r="EW86" i="1"/>
  <c r="EW87" i="1" s="1"/>
  <c r="EA41" i="26" l="1"/>
  <c r="EB41" i="26" s="1"/>
  <c r="EC41" i="26" s="1"/>
  <c r="ED41" i="26" s="1"/>
  <c r="EE41" i="26" s="1"/>
  <c r="DX30" i="26"/>
  <c r="DY13" i="26" s="1"/>
  <c r="DY14" i="26" s="1"/>
  <c r="DY17" i="26" s="1"/>
  <c r="DY28" i="26" s="1"/>
  <c r="DX36" i="26"/>
  <c r="DX42" i="26" s="1"/>
  <c r="DY19" i="25"/>
  <c r="DY30" i="8"/>
  <c r="DZ13" i="8" s="1"/>
  <c r="DZ14" i="8" s="1"/>
  <c r="DZ17" i="8" s="1"/>
  <c r="DZ28" i="8" s="1"/>
  <c r="DY36" i="8"/>
  <c r="DY42" i="8" s="1"/>
  <c r="EA83" i="11"/>
  <c r="EB83" i="11" s="1"/>
  <c r="EC83" i="11" s="1"/>
  <c r="ED83" i="11" s="1"/>
  <c r="EE83" i="11" s="1"/>
  <c r="EF83" i="11" s="1"/>
  <c r="EG83" i="11" s="1"/>
  <c r="DZ84" i="11"/>
  <c r="DZ84" i="8"/>
  <c r="EA83" i="8"/>
  <c r="EB83" i="8" s="1"/>
  <c r="EC83" i="8" s="1"/>
  <c r="ED83" i="8" s="1"/>
  <c r="EE83" i="8" s="1"/>
  <c r="EF83" i="8" s="1"/>
  <c r="EG83" i="8" s="1"/>
  <c r="DY28" i="25"/>
  <c r="DZ84" i="25"/>
  <c r="EA83" i="25"/>
  <c r="EB83" i="25" s="1"/>
  <c r="EC83" i="25" s="1"/>
  <c r="ED83" i="25" s="1"/>
  <c r="EE83" i="25" s="1"/>
  <c r="EF83" i="25" s="1"/>
  <c r="EG83" i="25" s="1"/>
  <c r="DY18" i="8"/>
  <c r="DY19" i="8"/>
  <c r="DV30" i="21"/>
  <c r="DW13" i="21" s="1"/>
  <c r="DW14" i="21" s="1"/>
  <c r="DW17" i="21" s="1"/>
  <c r="DV36" i="21"/>
  <c r="DV42" i="21" s="1"/>
  <c r="DW36" i="12"/>
  <c r="DW42" i="12" s="1"/>
  <c r="DW30" i="12"/>
  <c r="DX13" i="12" s="1"/>
  <c r="DX14" i="12" s="1"/>
  <c r="DX17" i="12" s="1"/>
  <c r="EA83" i="26"/>
  <c r="EB83" i="26" s="1"/>
  <c r="EC83" i="26" s="1"/>
  <c r="ED83" i="26" s="1"/>
  <c r="EE83" i="26" s="1"/>
  <c r="EF83" i="26" s="1"/>
  <c r="EG83" i="26" s="1"/>
  <c r="DZ84" i="26"/>
  <c r="DY28" i="11"/>
  <c r="DY19" i="11"/>
  <c r="DY18" i="11"/>
  <c r="DX25" i="23"/>
  <c r="DX19" i="23" s="1"/>
  <c r="DX18" i="23"/>
  <c r="DW28" i="24"/>
  <c r="DW41" i="24"/>
  <c r="DW26" i="24"/>
  <c r="DU30" i="9"/>
  <c r="DV13" i="9" s="1"/>
  <c r="DV14" i="9" s="1"/>
  <c r="DV17" i="9" s="1"/>
  <c r="DU36" i="9"/>
  <c r="DU42" i="9" s="1"/>
  <c r="DY28" i="22"/>
  <c r="DY18" i="22"/>
  <c r="DW19" i="24"/>
  <c r="FI88" i="9"/>
  <c r="FQ89" i="9"/>
  <c r="FJ86" i="22"/>
  <c r="FJ87" i="22" s="1"/>
  <c r="FJ88" i="22" s="1"/>
  <c r="F87" i="18"/>
  <c r="F114" i="18" s="1"/>
  <c r="C87" i="18"/>
  <c r="C114" i="18" s="1"/>
  <c r="E87" i="18"/>
  <c r="E114" i="18" s="1"/>
  <c r="EV86" i="12"/>
  <c r="EV87" i="12" s="1"/>
  <c r="DZ19" i="8" l="1"/>
  <c r="DY30" i="26"/>
  <c r="DZ13" i="26" s="1"/>
  <c r="DZ14" i="26" s="1"/>
  <c r="DZ17" i="26" s="1"/>
  <c r="DZ28" i="26" s="1"/>
  <c r="DY36" i="26"/>
  <c r="DY42" i="26" s="1"/>
  <c r="DY19" i="26"/>
  <c r="DY18" i="26"/>
  <c r="DZ18" i="8"/>
  <c r="DZ36" i="8"/>
  <c r="DZ42" i="8" s="1"/>
  <c r="DZ30" i="8"/>
  <c r="EA13" i="8" s="1"/>
  <c r="EA14" i="8" s="1"/>
  <c r="EA17" i="8" s="1"/>
  <c r="EA18" i="8" s="1"/>
  <c r="DV25" i="9"/>
  <c r="DV18" i="9"/>
  <c r="DV84" i="21"/>
  <c r="DW84" i="21" s="1"/>
  <c r="DX84" i="21" s="1"/>
  <c r="DY84" i="21" s="1"/>
  <c r="DY30" i="22"/>
  <c r="DZ13" i="22" s="1"/>
  <c r="DZ14" i="22" s="1"/>
  <c r="DZ17" i="22" s="1"/>
  <c r="DZ19" i="22" s="1"/>
  <c r="DY36" i="22"/>
  <c r="DY42" i="22" s="1"/>
  <c r="DW30" i="24"/>
  <c r="DX13" i="24" s="1"/>
  <c r="DX14" i="24" s="1"/>
  <c r="DX17" i="24" s="1"/>
  <c r="DW36" i="24"/>
  <c r="DW42" i="24" s="1"/>
  <c r="DY30" i="11"/>
  <c r="DZ13" i="11" s="1"/>
  <c r="DZ14" i="11" s="1"/>
  <c r="DZ17" i="11" s="1"/>
  <c r="DZ28" i="11" s="1"/>
  <c r="DY36" i="11"/>
  <c r="DY42" i="11" s="1"/>
  <c r="DW25" i="21"/>
  <c r="DW19" i="21" s="1"/>
  <c r="DW18" i="21"/>
  <c r="DY36" i="25"/>
  <c r="DY42" i="25" s="1"/>
  <c r="DY30" i="25"/>
  <c r="DZ13" i="25" s="1"/>
  <c r="DZ14" i="25" s="1"/>
  <c r="DZ17" i="25" s="1"/>
  <c r="DX28" i="23"/>
  <c r="DX41" i="23"/>
  <c r="DY41" i="23" s="1"/>
  <c r="DZ41" i="23" s="1"/>
  <c r="DX26" i="23"/>
  <c r="DY26" i="23" s="1"/>
  <c r="DZ26" i="23" s="1"/>
  <c r="EA26" i="23" s="1"/>
  <c r="EB26" i="23" s="1"/>
  <c r="EC26" i="23" s="1"/>
  <c r="ED26" i="23" s="1"/>
  <c r="EE26" i="23" s="1"/>
  <c r="DX25" i="12"/>
  <c r="DX28" i="12" s="1"/>
  <c r="DX18" i="12"/>
  <c r="FQ89" i="22"/>
  <c r="FI88" i="22"/>
  <c r="FP89" i="9"/>
  <c r="EG86" i="26"/>
  <c r="EG87" i="26" s="1"/>
  <c r="EX86" i="1"/>
  <c r="EX87" i="1" s="1"/>
  <c r="DZ19" i="26" l="1"/>
  <c r="DZ18" i="26"/>
  <c r="DZ36" i="26"/>
  <c r="DZ42" i="26" s="1"/>
  <c r="DZ30" i="26"/>
  <c r="EA13" i="26" s="1"/>
  <c r="EA14" i="26" s="1"/>
  <c r="EA17" i="26" s="1"/>
  <c r="EA28" i="26" s="1"/>
  <c r="DZ19" i="11"/>
  <c r="EA19" i="8"/>
  <c r="DZ18" i="22"/>
  <c r="DX36" i="12"/>
  <c r="DX42" i="12" s="1"/>
  <c r="DX30" i="12"/>
  <c r="DY13" i="12" s="1"/>
  <c r="DY14" i="12" s="1"/>
  <c r="DY17" i="12" s="1"/>
  <c r="DY28" i="12" s="1"/>
  <c r="DX25" i="24"/>
  <c r="DX28" i="24" s="1"/>
  <c r="DX18" i="24"/>
  <c r="DV28" i="9"/>
  <c r="DV26" i="9"/>
  <c r="DV41" i="9"/>
  <c r="DZ83" i="23"/>
  <c r="EA41" i="23"/>
  <c r="EB41" i="23" s="1"/>
  <c r="EC41" i="23" s="1"/>
  <c r="ED41" i="23" s="1"/>
  <c r="EE41" i="23" s="1"/>
  <c r="DZ28" i="22"/>
  <c r="DX30" i="23"/>
  <c r="DY13" i="23" s="1"/>
  <c r="DY14" i="23" s="1"/>
  <c r="DY17" i="23" s="1"/>
  <c r="DX36" i="23"/>
  <c r="DX42" i="23" s="1"/>
  <c r="DZ28" i="25"/>
  <c r="DZ19" i="25"/>
  <c r="DZ18" i="25"/>
  <c r="DT86" i="2"/>
  <c r="DT87" i="2" s="1"/>
  <c r="EA28" i="8"/>
  <c r="DZ85" i="8"/>
  <c r="DW26" i="21"/>
  <c r="DW28" i="21"/>
  <c r="DW41" i="21"/>
  <c r="DX19" i="12"/>
  <c r="DZ18" i="11"/>
  <c r="DX41" i="12"/>
  <c r="DY41" i="12" s="1"/>
  <c r="DZ41" i="12" s="1"/>
  <c r="DX26" i="12"/>
  <c r="DY26" i="12" s="1"/>
  <c r="DZ26" i="12" s="1"/>
  <c r="EA26" i="12" s="1"/>
  <c r="EB26" i="12" s="1"/>
  <c r="EC26" i="12" s="1"/>
  <c r="ED26" i="12" s="1"/>
  <c r="EE26" i="12" s="1"/>
  <c r="DZ30" i="11"/>
  <c r="EA13" i="11" s="1"/>
  <c r="EA14" i="11" s="1"/>
  <c r="EA17" i="11" s="1"/>
  <c r="DZ36" i="11"/>
  <c r="DZ42" i="11" s="1"/>
  <c r="DV19" i="9"/>
  <c r="FP89" i="22"/>
  <c r="FJ86" i="11"/>
  <c r="FJ87" i="11" s="1"/>
  <c r="FJ88" i="11" s="1"/>
  <c r="EW86" i="12"/>
  <c r="EW87" i="12" s="1"/>
  <c r="EA18" i="11" l="1"/>
  <c r="EA19" i="26"/>
  <c r="DZ85" i="26"/>
  <c r="EA36" i="26"/>
  <c r="EA42" i="26" s="1"/>
  <c r="EA30" i="26"/>
  <c r="EB13" i="26" s="1"/>
  <c r="EB14" i="26" s="1"/>
  <c r="EB17" i="26" s="1"/>
  <c r="EB28" i="26" s="1"/>
  <c r="EA18" i="26"/>
  <c r="DY19" i="12"/>
  <c r="DY18" i="12"/>
  <c r="EA28" i="11"/>
  <c r="EA30" i="11" s="1"/>
  <c r="EB13" i="11" s="1"/>
  <c r="EB14" i="11" s="1"/>
  <c r="EB17" i="11" s="1"/>
  <c r="EB28" i="11" s="1"/>
  <c r="DX30" i="24"/>
  <c r="DY13" i="24" s="1"/>
  <c r="DY14" i="24" s="1"/>
  <c r="DY17" i="24" s="1"/>
  <c r="DY28" i="24" s="1"/>
  <c r="DX36" i="24"/>
  <c r="DX42" i="24" s="1"/>
  <c r="DZ85" i="11"/>
  <c r="EA30" i="8"/>
  <c r="EB13" i="8" s="1"/>
  <c r="EB14" i="8" s="1"/>
  <c r="EB17" i="8" s="1"/>
  <c r="EA36" i="8"/>
  <c r="EA42" i="8" s="1"/>
  <c r="DY28" i="23"/>
  <c r="DY19" i="23"/>
  <c r="DY18" i="23"/>
  <c r="DW30" i="21"/>
  <c r="DX13" i="21" s="1"/>
  <c r="DX14" i="21" s="1"/>
  <c r="DX17" i="21" s="1"/>
  <c r="DW36" i="21"/>
  <c r="DW42" i="21" s="1"/>
  <c r="DZ30" i="22"/>
  <c r="EA13" i="22" s="1"/>
  <c r="EA14" i="22" s="1"/>
  <c r="EA17" i="22" s="1"/>
  <c r="EA28" i="22" s="1"/>
  <c r="DZ36" i="22"/>
  <c r="DZ42" i="22" s="1"/>
  <c r="EA83" i="23"/>
  <c r="EB83" i="23" s="1"/>
  <c r="EC83" i="23" s="1"/>
  <c r="ED83" i="23" s="1"/>
  <c r="EE83" i="23" s="1"/>
  <c r="EF83" i="23" s="1"/>
  <c r="EG83" i="23" s="1"/>
  <c r="DZ84" i="23"/>
  <c r="DY30" i="12"/>
  <c r="DZ13" i="12" s="1"/>
  <c r="DZ14" i="12" s="1"/>
  <c r="DZ17" i="12" s="1"/>
  <c r="DZ18" i="12" s="1"/>
  <c r="DY36" i="12"/>
  <c r="DY42" i="12" s="1"/>
  <c r="DZ30" i="25"/>
  <c r="EA13" i="25" s="1"/>
  <c r="EA14" i="25" s="1"/>
  <c r="EA17" i="25" s="1"/>
  <c r="EA28" i="25" s="1"/>
  <c r="DZ36" i="25"/>
  <c r="DZ42" i="25" s="1"/>
  <c r="EA19" i="11"/>
  <c r="DV30" i="9"/>
  <c r="DW13" i="9" s="1"/>
  <c r="DW14" i="9" s="1"/>
  <c r="DW17" i="9" s="1"/>
  <c r="DV36" i="9"/>
  <c r="DV42" i="9" s="1"/>
  <c r="EA41" i="12"/>
  <c r="EB41" i="12" s="1"/>
  <c r="EC41" i="12" s="1"/>
  <c r="ED41" i="12" s="1"/>
  <c r="EE41" i="12" s="1"/>
  <c r="DZ83" i="12"/>
  <c r="DX19" i="24"/>
  <c r="DX41" i="24"/>
  <c r="DY41" i="24" s="1"/>
  <c r="DZ41" i="24" s="1"/>
  <c r="DX26" i="24"/>
  <c r="DY26" i="24" s="1"/>
  <c r="DZ26" i="24" s="1"/>
  <c r="EA26" i="24" s="1"/>
  <c r="EB26" i="24" s="1"/>
  <c r="EC26" i="24" s="1"/>
  <c r="ED26" i="24" s="1"/>
  <c r="EE26" i="24" s="1"/>
  <c r="DZ86" i="8"/>
  <c r="DZ87" i="8" s="1"/>
  <c r="EA85" i="8"/>
  <c r="FJ85" i="21"/>
  <c r="FJ86" i="21" s="1"/>
  <c r="FJ87" i="21" s="1"/>
  <c r="FQ89" i="11"/>
  <c r="FI88" i="11"/>
  <c r="EV86" i="8"/>
  <c r="EV87" i="8" s="1"/>
  <c r="EA36" i="11" l="1"/>
  <c r="EA42" i="11" s="1"/>
  <c r="DY18" i="24"/>
  <c r="DY19" i="24"/>
  <c r="EA85" i="26"/>
  <c r="EB85" i="26" s="1"/>
  <c r="EC85" i="26" s="1"/>
  <c r="ED85" i="26" s="1"/>
  <c r="EE85" i="26" s="1"/>
  <c r="EF85" i="26" s="1"/>
  <c r="DZ86" i="26"/>
  <c r="DZ87" i="26" s="1"/>
  <c r="EB18" i="26"/>
  <c r="EB36" i="26"/>
  <c r="EB42" i="26" s="1"/>
  <c r="EB30" i="26"/>
  <c r="EC13" i="26" s="1"/>
  <c r="EC14" i="26" s="1"/>
  <c r="EC17" i="26" s="1"/>
  <c r="EC28" i="26" s="1"/>
  <c r="EB19" i="26"/>
  <c r="DZ19" i="12"/>
  <c r="EB19" i="11"/>
  <c r="EB18" i="11"/>
  <c r="EA30" i="22"/>
  <c r="EB13" i="22" s="1"/>
  <c r="EB14" i="22" s="1"/>
  <c r="EB17" i="22" s="1"/>
  <c r="EB28" i="22" s="1"/>
  <c r="EA36" i="22"/>
  <c r="EA42" i="22" s="1"/>
  <c r="DY30" i="24"/>
  <c r="DZ13" i="24" s="1"/>
  <c r="DZ14" i="24" s="1"/>
  <c r="DZ17" i="24" s="1"/>
  <c r="DZ19" i="24" s="1"/>
  <c r="DY36" i="24"/>
  <c r="DY42" i="24" s="1"/>
  <c r="DZ85" i="22"/>
  <c r="EB19" i="8"/>
  <c r="EB18" i="8"/>
  <c r="DZ83" i="24"/>
  <c r="EA41" i="24"/>
  <c r="EB41" i="24" s="1"/>
  <c r="EC41" i="24" s="1"/>
  <c r="ED41" i="24" s="1"/>
  <c r="EE41" i="24" s="1"/>
  <c r="DZ85" i="25"/>
  <c r="EA18" i="25"/>
  <c r="EA19" i="22"/>
  <c r="EA18" i="22"/>
  <c r="EA36" i="25"/>
  <c r="EA42" i="25" s="1"/>
  <c r="EA30" i="25"/>
  <c r="EB13" i="25" s="1"/>
  <c r="EB14" i="25" s="1"/>
  <c r="EB17" i="25" s="1"/>
  <c r="EA83" i="12"/>
  <c r="EB83" i="12" s="1"/>
  <c r="EC83" i="12" s="1"/>
  <c r="ED83" i="12" s="1"/>
  <c r="EE83" i="12" s="1"/>
  <c r="EF83" i="12" s="1"/>
  <c r="EG83" i="12" s="1"/>
  <c r="DZ84" i="12"/>
  <c r="DX25" i="21"/>
  <c r="DX19" i="21" s="1"/>
  <c r="DX18" i="21"/>
  <c r="DZ28" i="12"/>
  <c r="EB30" i="11"/>
  <c r="EC13" i="11" s="1"/>
  <c r="EC14" i="11" s="1"/>
  <c r="EC17" i="11" s="1"/>
  <c r="EC28" i="11" s="1"/>
  <c r="EB36" i="11"/>
  <c r="EB42" i="11" s="1"/>
  <c r="EA85" i="11"/>
  <c r="EB85" i="11" s="1"/>
  <c r="EC85" i="11" s="1"/>
  <c r="ED85" i="11" s="1"/>
  <c r="EE85" i="11" s="1"/>
  <c r="EF85" i="11" s="1"/>
  <c r="EG85" i="11" s="1"/>
  <c r="EG86" i="11" s="1"/>
  <c r="EG87" i="11" s="1"/>
  <c r="DZ86" i="11"/>
  <c r="DZ87" i="11" s="1"/>
  <c r="DV85" i="9"/>
  <c r="DW85" i="9" s="1"/>
  <c r="DX85" i="9" s="1"/>
  <c r="DY85" i="9" s="1"/>
  <c r="DY30" i="23"/>
  <c r="DZ13" i="23" s="1"/>
  <c r="DZ14" i="23" s="1"/>
  <c r="DZ17" i="23" s="1"/>
  <c r="DZ28" i="23" s="1"/>
  <c r="DY36" i="23"/>
  <c r="DY42" i="23" s="1"/>
  <c r="DW25" i="9"/>
  <c r="DW18" i="9"/>
  <c r="EA19" i="25"/>
  <c r="EB28" i="8"/>
  <c r="FP89" i="11"/>
  <c r="FI87" i="21"/>
  <c r="FQ88" i="21"/>
  <c r="EI86" i="26"/>
  <c r="EI87" i="26" s="1"/>
  <c r="EV86" i="2"/>
  <c r="EV87" i="2" s="1"/>
  <c r="EV86" i="23"/>
  <c r="EV87" i="23" s="1"/>
  <c r="EC18" i="26" l="1"/>
  <c r="EC19" i="26"/>
  <c r="EC36" i="26"/>
  <c r="EC42" i="26" s="1"/>
  <c r="EC30" i="26"/>
  <c r="ED13" i="26" s="1"/>
  <c r="ED14" i="26" s="1"/>
  <c r="ED17" i="26" s="1"/>
  <c r="ED28" i="26" s="1"/>
  <c r="EB19" i="25"/>
  <c r="DZ18" i="24"/>
  <c r="EC36" i="11"/>
  <c r="EC42" i="11" s="1"/>
  <c r="EC30" i="11"/>
  <c r="ED13" i="11" s="1"/>
  <c r="ED14" i="11" s="1"/>
  <c r="ED17" i="11" s="1"/>
  <c r="ED28" i="11" s="1"/>
  <c r="DZ86" i="25"/>
  <c r="DZ87" i="25" s="1"/>
  <c r="EA85" i="25"/>
  <c r="EB85" i="25" s="1"/>
  <c r="EC85" i="25" s="1"/>
  <c r="ED85" i="25" s="1"/>
  <c r="EE85" i="25" s="1"/>
  <c r="EF85" i="25" s="1"/>
  <c r="EG85" i="25" s="1"/>
  <c r="DZ18" i="23"/>
  <c r="DZ28" i="24"/>
  <c r="DZ30" i="12"/>
  <c r="EA13" i="12" s="1"/>
  <c r="EA14" i="12" s="1"/>
  <c r="EA17" i="12" s="1"/>
  <c r="EA28" i="12" s="1"/>
  <c r="DZ36" i="12"/>
  <c r="DZ42" i="12" s="1"/>
  <c r="DZ84" i="24"/>
  <c r="EA83" i="24"/>
  <c r="EB83" i="24" s="1"/>
  <c r="EC83" i="24" s="1"/>
  <c r="ED83" i="24" s="1"/>
  <c r="EE83" i="24" s="1"/>
  <c r="EF83" i="24" s="1"/>
  <c r="EG83" i="24" s="1"/>
  <c r="DW41" i="9"/>
  <c r="DW26" i="9"/>
  <c r="DW28" i="9"/>
  <c r="EB28" i="25"/>
  <c r="DZ30" i="23"/>
  <c r="EA13" i="23" s="1"/>
  <c r="EA14" i="23" s="1"/>
  <c r="EA17" i="23" s="1"/>
  <c r="EA28" i="23" s="1"/>
  <c r="DZ36" i="23"/>
  <c r="DZ42" i="23" s="1"/>
  <c r="EB30" i="22"/>
  <c r="EC13" i="22" s="1"/>
  <c r="EC14" i="22" s="1"/>
  <c r="EC17" i="22" s="1"/>
  <c r="EC28" i="22" s="1"/>
  <c r="EB36" i="22"/>
  <c r="EB42" i="22" s="1"/>
  <c r="DX26" i="21"/>
  <c r="DY26" i="21" s="1"/>
  <c r="DZ26" i="21" s="1"/>
  <c r="EA26" i="21" s="1"/>
  <c r="EB26" i="21" s="1"/>
  <c r="EC26" i="21" s="1"/>
  <c r="ED26" i="21" s="1"/>
  <c r="EE26" i="21" s="1"/>
  <c r="DX41" i="21"/>
  <c r="DY41" i="21" s="1"/>
  <c r="DZ41" i="21" s="1"/>
  <c r="DX28" i="21"/>
  <c r="DW19" i="9"/>
  <c r="EA85" i="22"/>
  <c r="DZ86" i="22"/>
  <c r="DZ87" i="22" s="1"/>
  <c r="EB18" i="22"/>
  <c r="EB36" i="8"/>
  <c r="EB42" i="8" s="1"/>
  <c r="EB30" i="8"/>
  <c r="EC13" i="8" s="1"/>
  <c r="EC14" i="8" s="1"/>
  <c r="EC17" i="8" s="1"/>
  <c r="EC18" i="8" s="1"/>
  <c r="EB19" i="22"/>
  <c r="DZ19" i="23"/>
  <c r="EB18" i="25"/>
  <c r="EC18" i="11"/>
  <c r="EC19" i="11"/>
  <c r="FP88" i="21"/>
  <c r="EW86" i="2"/>
  <c r="EW87" i="2" s="1"/>
  <c r="EW86" i="23"/>
  <c r="EW87" i="23" s="1"/>
  <c r="EW86" i="8"/>
  <c r="EW87" i="8" s="1"/>
  <c r="ED36" i="26" l="1"/>
  <c r="ED42" i="26" s="1"/>
  <c r="ED30" i="26"/>
  <c r="EE13" i="26" s="1"/>
  <c r="EE14" i="26" s="1"/>
  <c r="EE17" i="26" s="1"/>
  <c r="EE28" i="26" s="1"/>
  <c r="ED18" i="26"/>
  <c r="ED19" i="26"/>
  <c r="ED18" i="11"/>
  <c r="ED19" i="11"/>
  <c r="EC30" i="22"/>
  <c r="ED13" i="22" s="1"/>
  <c r="ED14" i="22" s="1"/>
  <c r="ED17" i="22" s="1"/>
  <c r="ED28" i="22" s="1"/>
  <c r="EC36" i="22"/>
  <c r="EC42" i="22" s="1"/>
  <c r="DZ85" i="23"/>
  <c r="EB85" i="8"/>
  <c r="EC85" i="8" s="1"/>
  <c r="ED85" i="8" s="1"/>
  <c r="EE85" i="8" s="1"/>
  <c r="EF85" i="8" s="1"/>
  <c r="EG85" i="8" s="1"/>
  <c r="EC19" i="8"/>
  <c r="EC18" i="22"/>
  <c r="EA18" i="23"/>
  <c r="EB36" i="25"/>
  <c r="EB42" i="25" s="1"/>
  <c r="EB30" i="25"/>
  <c r="EC13" i="25" s="1"/>
  <c r="EC14" i="25" s="1"/>
  <c r="EC17" i="25" s="1"/>
  <c r="EC18" i="25" s="1"/>
  <c r="EB85" i="22"/>
  <c r="EC85" i="22" s="1"/>
  <c r="ED85" i="22" s="1"/>
  <c r="EE85" i="22" s="1"/>
  <c r="EF85" i="22" s="1"/>
  <c r="ED30" i="11"/>
  <c r="EE13" i="11" s="1"/>
  <c r="EE14" i="11" s="1"/>
  <c r="EE17" i="11" s="1"/>
  <c r="EE28" i="11" s="1"/>
  <c r="ED36" i="11"/>
  <c r="ED42" i="11" s="1"/>
  <c r="DX30" i="21"/>
  <c r="DY13" i="21" s="1"/>
  <c r="DY14" i="21" s="1"/>
  <c r="DY17" i="21" s="1"/>
  <c r="DY28" i="21" s="1"/>
  <c r="DX36" i="21"/>
  <c r="DX42" i="21" s="1"/>
  <c r="EA30" i="12"/>
  <c r="EB13" i="12" s="1"/>
  <c r="EB14" i="12" s="1"/>
  <c r="EB17" i="12" s="1"/>
  <c r="EA36" i="12"/>
  <c r="EA42" i="12" s="1"/>
  <c r="EA19" i="23"/>
  <c r="DZ82" i="21"/>
  <c r="EA41" i="21"/>
  <c r="EB41" i="21" s="1"/>
  <c r="EC41" i="21" s="1"/>
  <c r="ED41" i="21" s="1"/>
  <c r="EE41" i="21" s="1"/>
  <c r="DW30" i="9"/>
  <c r="DX13" i="9" s="1"/>
  <c r="DX14" i="9" s="1"/>
  <c r="DX17" i="9" s="1"/>
  <c r="DW36" i="9"/>
  <c r="DW42" i="9" s="1"/>
  <c r="DZ85" i="12"/>
  <c r="EA36" i="23"/>
  <c r="EA42" i="23" s="1"/>
  <c r="EA30" i="23"/>
  <c r="EB13" i="23" s="1"/>
  <c r="EB14" i="23" s="1"/>
  <c r="EB17" i="23" s="1"/>
  <c r="EB28" i="23" s="1"/>
  <c r="EA19" i="12"/>
  <c r="EA18" i="12"/>
  <c r="EC19" i="22"/>
  <c r="EC28" i="8"/>
  <c r="DZ30" i="24"/>
  <c r="EA13" i="24" s="1"/>
  <c r="EA14" i="24" s="1"/>
  <c r="EA17" i="24" s="1"/>
  <c r="EA28" i="24" s="1"/>
  <c r="DZ36" i="24"/>
  <c r="DZ42" i="24" s="1"/>
  <c r="FJ86" i="25"/>
  <c r="FJ87" i="25" s="1"/>
  <c r="FJ88" i="25" s="1"/>
  <c r="EX86" i="2"/>
  <c r="EX87" i="2" s="1"/>
  <c r="ED18" i="22" l="1"/>
  <c r="EE18" i="26"/>
  <c r="EE36" i="26"/>
  <c r="EE42" i="26" s="1"/>
  <c r="EE30" i="26"/>
  <c r="EF13" i="26" s="1"/>
  <c r="EF14" i="26" s="1"/>
  <c r="EF17" i="26" s="1"/>
  <c r="EF25" i="26" s="1"/>
  <c r="EE19" i="26"/>
  <c r="EE18" i="11"/>
  <c r="EE19" i="11"/>
  <c r="ED19" i="22"/>
  <c r="DY30" i="21"/>
  <c r="DZ13" i="21" s="1"/>
  <c r="DZ14" i="21" s="1"/>
  <c r="DZ17" i="21" s="1"/>
  <c r="DZ28" i="21" s="1"/>
  <c r="DY36" i="21"/>
  <c r="DY42" i="21" s="1"/>
  <c r="EA30" i="24"/>
  <c r="EB13" i="24" s="1"/>
  <c r="EB14" i="24" s="1"/>
  <c r="EB17" i="24" s="1"/>
  <c r="EB28" i="24" s="1"/>
  <c r="EA36" i="24"/>
  <c r="EA42" i="24" s="1"/>
  <c r="EB36" i="23"/>
  <c r="EB42" i="23" s="1"/>
  <c r="EB30" i="23"/>
  <c r="EC13" i="23" s="1"/>
  <c r="EC14" i="23" s="1"/>
  <c r="EC17" i="23" s="1"/>
  <c r="EC28" i="23" s="1"/>
  <c r="EB19" i="12"/>
  <c r="DZ85" i="24"/>
  <c r="DZ86" i="12"/>
  <c r="DZ87" i="12" s="1"/>
  <c r="EA85" i="12"/>
  <c r="EB85" i="12" s="1"/>
  <c r="EC85" i="12" s="1"/>
  <c r="ED85" i="12" s="1"/>
  <c r="EE85" i="12" s="1"/>
  <c r="EF85" i="12" s="1"/>
  <c r="EG85" i="12" s="1"/>
  <c r="EG86" i="12" s="1"/>
  <c r="EG87" i="12" s="1"/>
  <c r="EB18" i="23"/>
  <c r="DY18" i="21"/>
  <c r="DY19" i="21"/>
  <c r="EA85" i="23"/>
  <c r="EB85" i="23" s="1"/>
  <c r="EC85" i="23" s="1"/>
  <c r="ED85" i="23" s="1"/>
  <c r="EE85" i="23" s="1"/>
  <c r="EF85" i="23" s="1"/>
  <c r="EG85" i="23" s="1"/>
  <c r="DZ86" i="23"/>
  <c r="DZ87" i="23" s="1"/>
  <c r="EA19" i="24"/>
  <c r="EA18" i="24"/>
  <c r="EC30" i="8"/>
  <c r="ED13" i="8" s="1"/>
  <c r="ED14" i="8" s="1"/>
  <c r="ED17" i="8" s="1"/>
  <c r="ED19" i="8" s="1"/>
  <c r="EC36" i="8"/>
  <c r="EC42" i="8" s="1"/>
  <c r="DX18" i="9"/>
  <c r="DX25" i="9"/>
  <c r="ED30" i="22"/>
  <c r="EE13" i="22" s="1"/>
  <c r="EE14" i="22" s="1"/>
  <c r="EE17" i="22" s="1"/>
  <c r="EE18" i="22" s="1"/>
  <c r="ED36" i="22"/>
  <c r="ED42" i="22" s="1"/>
  <c r="EE30" i="11"/>
  <c r="EF13" i="11" s="1"/>
  <c r="EF14" i="11" s="1"/>
  <c r="EF17" i="11" s="1"/>
  <c r="EF25" i="11" s="1"/>
  <c r="EF28" i="11" s="1"/>
  <c r="EE36" i="11"/>
  <c r="EE42" i="11" s="1"/>
  <c r="EA82" i="21"/>
  <c r="EB82" i="21" s="1"/>
  <c r="EC82" i="21" s="1"/>
  <c r="ED82" i="21" s="1"/>
  <c r="EE82" i="21" s="1"/>
  <c r="EF82" i="21" s="1"/>
  <c r="EG82" i="21" s="1"/>
  <c r="DZ83" i="21"/>
  <c r="EB18" i="12"/>
  <c r="EB19" i="23"/>
  <c r="EB28" i="12"/>
  <c r="EC28" i="25"/>
  <c r="EC19" i="25"/>
  <c r="FQ89" i="25"/>
  <c r="FI88" i="25"/>
  <c r="DZ19" i="21" l="1"/>
  <c r="EF19" i="26"/>
  <c r="EF28" i="26"/>
  <c r="EF41" i="26"/>
  <c r="EG41" i="26" s="1"/>
  <c r="EH41" i="26" s="1"/>
  <c r="EF26" i="26"/>
  <c r="EG26" i="26" s="1"/>
  <c r="EH26" i="26" s="1"/>
  <c r="EI26" i="26" s="1"/>
  <c r="EJ26" i="26" s="1"/>
  <c r="EK26" i="26" s="1"/>
  <c r="EL26" i="26" s="1"/>
  <c r="EM26" i="26" s="1"/>
  <c r="EN26" i="26" s="1"/>
  <c r="EO26" i="26" s="1"/>
  <c r="EP26" i="26" s="1"/>
  <c r="EQ26" i="26" s="1"/>
  <c r="ER26" i="26" s="1"/>
  <c r="ES26" i="26" s="1"/>
  <c r="ET26" i="26" s="1"/>
  <c r="EU26" i="26" s="1"/>
  <c r="EV26" i="26" s="1"/>
  <c r="EW26" i="26" s="1"/>
  <c r="EX26" i="26" s="1"/>
  <c r="EY26" i="26" s="1"/>
  <c r="EZ26" i="26" s="1"/>
  <c r="FA26" i="26" s="1"/>
  <c r="FB26" i="26" s="1"/>
  <c r="FC26" i="26" s="1"/>
  <c r="FD26" i="26" s="1"/>
  <c r="FE26" i="26" s="1"/>
  <c r="FF26" i="26" s="1"/>
  <c r="FG26" i="26" s="1"/>
  <c r="FH26" i="26" s="1"/>
  <c r="FI26" i="26" s="1"/>
  <c r="FJ26" i="26" s="1"/>
  <c r="FK26" i="26" s="1"/>
  <c r="FL26" i="26" s="1"/>
  <c r="FM26" i="26" s="1"/>
  <c r="FN26" i="26" s="1"/>
  <c r="FO26" i="26" s="1"/>
  <c r="FP26" i="26" s="1"/>
  <c r="FQ26" i="26" s="1"/>
  <c r="FR26" i="26" s="1"/>
  <c r="FS26" i="26" s="1"/>
  <c r="EF18" i="26"/>
  <c r="EF19" i="11"/>
  <c r="EF18" i="11"/>
  <c r="EB18" i="24"/>
  <c r="EC18" i="23"/>
  <c r="EE28" i="22"/>
  <c r="EE30" i="22" s="1"/>
  <c r="EF13" i="22" s="1"/>
  <c r="EF14" i="22" s="1"/>
  <c r="EF17" i="22" s="1"/>
  <c r="EF25" i="22" s="1"/>
  <c r="DZ30" i="21"/>
  <c r="EA13" i="21" s="1"/>
  <c r="EA14" i="21" s="1"/>
  <c r="EA17" i="21" s="1"/>
  <c r="EA28" i="21" s="1"/>
  <c r="DZ36" i="21"/>
  <c r="DZ42" i="21" s="1"/>
  <c r="EC30" i="25"/>
  <c r="ED13" i="25" s="1"/>
  <c r="ED14" i="25" s="1"/>
  <c r="ED17" i="25" s="1"/>
  <c r="EC36" i="25"/>
  <c r="EC42" i="25" s="1"/>
  <c r="DX41" i="9"/>
  <c r="DY41" i="9" s="1"/>
  <c r="DZ41" i="9" s="1"/>
  <c r="DX26" i="9"/>
  <c r="DY26" i="9" s="1"/>
  <c r="DZ26" i="9" s="1"/>
  <c r="EA26" i="9" s="1"/>
  <c r="EB26" i="9" s="1"/>
  <c r="EC26" i="9" s="1"/>
  <c r="ED26" i="9" s="1"/>
  <c r="EE26" i="9" s="1"/>
  <c r="DX28" i="9"/>
  <c r="EC36" i="23"/>
  <c r="EC42" i="23" s="1"/>
  <c r="EC30" i="23"/>
  <c r="ED13" i="23" s="1"/>
  <c r="ED14" i="23" s="1"/>
  <c r="ED17" i="23" s="1"/>
  <c r="EB30" i="12"/>
  <c r="EC13" i="12" s="1"/>
  <c r="EC14" i="12" s="1"/>
  <c r="EC17" i="12" s="1"/>
  <c r="EC19" i="12" s="1"/>
  <c r="EB36" i="12"/>
  <c r="EB42" i="12" s="1"/>
  <c r="EG85" i="26"/>
  <c r="EF36" i="11"/>
  <c r="EF42" i="11" s="1"/>
  <c r="EF30" i="11"/>
  <c r="EG13" i="11" s="1"/>
  <c r="EG14" i="11" s="1"/>
  <c r="EG17" i="11" s="1"/>
  <c r="EB30" i="24"/>
  <c r="EC13" i="24" s="1"/>
  <c r="EC14" i="24" s="1"/>
  <c r="EC17" i="24" s="1"/>
  <c r="EB36" i="24"/>
  <c r="EB42" i="24" s="1"/>
  <c r="ED28" i="8"/>
  <c r="ED18" i="8"/>
  <c r="EF26" i="11"/>
  <c r="EG26" i="11" s="1"/>
  <c r="EH26" i="11" s="1"/>
  <c r="EI26" i="11" s="1"/>
  <c r="EJ26" i="11" s="1"/>
  <c r="EK26" i="11" s="1"/>
  <c r="EL26" i="11" s="1"/>
  <c r="EM26" i="11" s="1"/>
  <c r="EN26" i="11" s="1"/>
  <c r="EO26" i="11" s="1"/>
  <c r="EP26" i="11" s="1"/>
  <c r="EQ26" i="11" s="1"/>
  <c r="ER26" i="11" s="1"/>
  <c r="ES26" i="11" s="1"/>
  <c r="ET26" i="11" s="1"/>
  <c r="EU26" i="11" s="1"/>
  <c r="EV26" i="11" s="1"/>
  <c r="EW26" i="11" s="1"/>
  <c r="EX26" i="11" s="1"/>
  <c r="EY26" i="11" s="1"/>
  <c r="EZ26" i="11" s="1"/>
  <c r="FA26" i="11" s="1"/>
  <c r="FB26" i="11" s="1"/>
  <c r="FC26" i="11" s="1"/>
  <c r="FD26" i="11" s="1"/>
  <c r="FE26" i="11" s="1"/>
  <c r="FF26" i="11" s="1"/>
  <c r="FG26" i="11" s="1"/>
  <c r="FH26" i="11" s="1"/>
  <c r="FI26" i="11" s="1"/>
  <c r="FJ26" i="11" s="1"/>
  <c r="FK26" i="11" s="1"/>
  <c r="FL26" i="11" s="1"/>
  <c r="FM26" i="11" s="1"/>
  <c r="FN26" i="11" s="1"/>
  <c r="FO26" i="11" s="1"/>
  <c r="FP26" i="11" s="1"/>
  <c r="FQ26" i="11" s="1"/>
  <c r="FR26" i="11" s="1"/>
  <c r="FS26" i="11" s="1"/>
  <c r="EF41" i="11"/>
  <c r="EG41" i="11" s="1"/>
  <c r="EH41" i="11" s="1"/>
  <c r="EB19" i="24"/>
  <c r="DZ86" i="24"/>
  <c r="DZ87" i="24" s="1"/>
  <c r="EA85" i="24"/>
  <c r="EE19" i="22"/>
  <c r="DZ18" i="21"/>
  <c r="EC19" i="23"/>
  <c r="DX19" i="9"/>
  <c r="FP89" i="25"/>
  <c r="ED18" i="23" l="1"/>
  <c r="ED19" i="23"/>
  <c r="EE36" i="22"/>
  <c r="EE42" i="22" s="1"/>
  <c r="EC18" i="24"/>
  <c r="EH83" i="26"/>
  <c r="EI41" i="26"/>
  <c r="EJ41" i="26" s="1"/>
  <c r="EK41" i="26" s="1"/>
  <c r="EL41" i="26" s="1"/>
  <c r="EM41" i="26" s="1"/>
  <c r="EN41" i="26" s="1"/>
  <c r="EO41" i="26" s="1"/>
  <c r="EP41" i="26" s="1"/>
  <c r="EQ41" i="26" s="1"/>
  <c r="ER41" i="26" s="1"/>
  <c r="ES41" i="26" s="1"/>
  <c r="ET41" i="26" s="1"/>
  <c r="EU41" i="26" s="1"/>
  <c r="EV41" i="26" s="1"/>
  <c r="EW41" i="26" s="1"/>
  <c r="EX41" i="26" s="1"/>
  <c r="EY41" i="26" s="1"/>
  <c r="EZ41" i="26" s="1"/>
  <c r="FA41" i="26" s="1"/>
  <c r="FB41" i="26" s="1"/>
  <c r="FC41" i="26" s="1"/>
  <c r="FD41" i="26" s="1"/>
  <c r="EF36" i="26"/>
  <c r="EF42" i="26" s="1"/>
  <c r="EF30" i="26"/>
  <c r="EG13" i="26" s="1"/>
  <c r="EG14" i="26" s="1"/>
  <c r="EG17" i="26" s="1"/>
  <c r="EG18" i="26" s="1"/>
  <c r="EC18" i="12"/>
  <c r="EG19" i="11"/>
  <c r="EG18" i="11"/>
  <c r="EA19" i="21"/>
  <c r="EB85" i="24"/>
  <c r="EC85" i="24" s="1"/>
  <c r="ED85" i="24" s="1"/>
  <c r="EE85" i="24" s="1"/>
  <c r="EF85" i="24" s="1"/>
  <c r="EA30" i="21"/>
  <c r="EB13" i="21" s="1"/>
  <c r="EB14" i="21" s="1"/>
  <c r="EB17" i="21" s="1"/>
  <c r="EA36" i="21"/>
  <c r="EA42" i="21" s="1"/>
  <c r="EA41" i="9"/>
  <c r="EB41" i="9" s="1"/>
  <c r="EC41" i="9" s="1"/>
  <c r="ED41" i="9" s="1"/>
  <c r="EE41" i="9" s="1"/>
  <c r="DZ83" i="9"/>
  <c r="ED30" i="8"/>
  <c r="EE13" i="8" s="1"/>
  <c r="EE14" i="8" s="1"/>
  <c r="EE17" i="8" s="1"/>
  <c r="EE18" i="8" s="1"/>
  <c r="ED36" i="8"/>
  <c r="ED42" i="8" s="1"/>
  <c r="DZ84" i="21"/>
  <c r="EF19" i="22"/>
  <c r="ED28" i="25"/>
  <c r="ED18" i="25"/>
  <c r="EC28" i="24"/>
  <c r="EC28" i="12"/>
  <c r="ED19" i="25"/>
  <c r="ED28" i="23"/>
  <c r="EC19" i="24"/>
  <c r="EG28" i="11"/>
  <c r="EA18" i="21"/>
  <c r="EF28" i="22"/>
  <c r="EF26" i="22"/>
  <c r="EG26" i="22" s="1"/>
  <c r="EH26" i="22" s="1"/>
  <c r="EI26" i="22" s="1"/>
  <c r="EJ26" i="22" s="1"/>
  <c r="EK26" i="22" s="1"/>
  <c r="EL26" i="22" s="1"/>
  <c r="EM26" i="22" s="1"/>
  <c r="EN26" i="22" s="1"/>
  <c r="EO26" i="22" s="1"/>
  <c r="EP26" i="22" s="1"/>
  <c r="EQ26" i="22" s="1"/>
  <c r="ER26" i="22" s="1"/>
  <c r="ES26" i="22" s="1"/>
  <c r="ET26" i="22" s="1"/>
  <c r="EU26" i="22" s="1"/>
  <c r="EV26" i="22" s="1"/>
  <c r="EW26" i="22" s="1"/>
  <c r="EX26" i="22" s="1"/>
  <c r="EY26" i="22" s="1"/>
  <c r="EZ26" i="22" s="1"/>
  <c r="FA26" i="22" s="1"/>
  <c r="FB26" i="22" s="1"/>
  <c r="FC26" i="22" s="1"/>
  <c r="FD26" i="22" s="1"/>
  <c r="FE26" i="22" s="1"/>
  <c r="FF26" i="22" s="1"/>
  <c r="FG26" i="22" s="1"/>
  <c r="FH26" i="22" s="1"/>
  <c r="FI26" i="22" s="1"/>
  <c r="FJ26" i="22" s="1"/>
  <c r="FK26" i="22" s="1"/>
  <c r="FL26" i="22" s="1"/>
  <c r="FM26" i="22" s="1"/>
  <c r="FN26" i="22" s="1"/>
  <c r="FO26" i="22" s="1"/>
  <c r="FP26" i="22" s="1"/>
  <c r="FQ26" i="22" s="1"/>
  <c r="FR26" i="22" s="1"/>
  <c r="FS26" i="22" s="1"/>
  <c r="EF41" i="22"/>
  <c r="EG41" i="22" s="1"/>
  <c r="EH41" i="22" s="1"/>
  <c r="EF18" i="22"/>
  <c r="EI41" i="11"/>
  <c r="EJ41" i="11" s="1"/>
  <c r="EK41" i="11" s="1"/>
  <c r="EL41" i="11" s="1"/>
  <c r="EM41" i="11" s="1"/>
  <c r="EN41" i="11" s="1"/>
  <c r="EO41" i="11" s="1"/>
  <c r="EP41" i="11" s="1"/>
  <c r="EQ41" i="11" s="1"/>
  <c r="ER41" i="11" s="1"/>
  <c r="ES41" i="11" s="1"/>
  <c r="ET41" i="11" s="1"/>
  <c r="EU41" i="11" s="1"/>
  <c r="EV41" i="11" s="1"/>
  <c r="EW41" i="11" s="1"/>
  <c r="EX41" i="11" s="1"/>
  <c r="EY41" i="11" s="1"/>
  <c r="EZ41" i="11" s="1"/>
  <c r="FA41" i="11" s="1"/>
  <c r="FB41" i="11" s="1"/>
  <c r="FC41" i="11" s="1"/>
  <c r="FD41" i="11" s="1"/>
  <c r="EH83" i="11"/>
  <c r="DX30" i="9"/>
  <c r="DY13" i="9" s="1"/>
  <c r="DY14" i="9" s="1"/>
  <c r="DY17" i="9" s="1"/>
  <c r="DY18" i="9" s="1"/>
  <c r="DX36" i="9"/>
  <c r="DX42" i="9" s="1"/>
  <c r="FC86" i="1"/>
  <c r="FC87" i="1" s="1"/>
  <c r="EG19" i="26" l="1"/>
  <c r="EG28" i="26"/>
  <c r="EG36" i="26" s="1"/>
  <c r="EG42" i="26" s="1"/>
  <c r="EB19" i="21"/>
  <c r="FE41" i="26"/>
  <c r="FF41" i="26" s="1"/>
  <c r="FG41" i="26" s="1"/>
  <c r="FH41" i="26" s="1"/>
  <c r="O29" i="18"/>
  <c r="EG30" i="26"/>
  <c r="EH13" i="26" s="1"/>
  <c r="EH14" i="26" s="1"/>
  <c r="EH17" i="26" s="1"/>
  <c r="EH18" i="26" s="1"/>
  <c r="N29" i="18" s="1"/>
  <c r="EH84" i="26"/>
  <c r="EI83" i="26"/>
  <c r="EJ83" i="26" s="1"/>
  <c r="EK83" i="26" s="1"/>
  <c r="EL83" i="26" s="1"/>
  <c r="EM83" i="26" s="1"/>
  <c r="EN83" i="26" s="1"/>
  <c r="EO83" i="26" s="1"/>
  <c r="EP83" i="26" s="1"/>
  <c r="EQ83" i="26" s="1"/>
  <c r="ER83" i="26" s="1"/>
  <c r="ES83" i="26" s="1"/>
  <c r="ET83" i="26" s="1"/>
  <c r="EU83" i="26" s="1"/>
  <c r="EV83" i="26" s="1"/>
  <c r="EW83" i="26" s="1"/>
  <c r="EX83" i="26" s="1"/>
  <c r="EY83" i="26" s="1"/>
  <c r="EZ83" i="26" s="1"/>
  <c r="FA83" i="26" s="1"/>
  <c r="FB83" i="26" s="1"/>
  <c r="FC83" i="26" s="1"/>
  <c r="FD83" i="26" s="1"/>
  <c r="FE83" i="26" s="1"/>
  <c r="FF83" i="26" s="1"/>
  <c r="FG83" i="26" s="1"/>
  <c r="DY19" i="9"/>
  <c r="EB18" i="21"/>
  <c r="EB28" i="21"/>
  <c r="EB36" i="21" s="1"/>
  <c r="EB42" i="21" s="1"/>
  <c r="EA83" i="9"/>
  <c r="EB83" i="9" s="1"/>
  <c r="EC83" i="9" s="1"/>
  <c r="ED83" i="9" s="1"/>
  <c r="EE83" i="9" s="1"/>
  <c r="EF83" i="9" s="1"/>
  <c r="EG83" i="9" s="1"/>
  <c r="DZ84" i="9"/>
  <c r="ED36" i="25"/>
  <c r="ED42" i="25" s="1"/>
  <c r="ED30" i="25"/>
  <c r="EE13" i="25" s="1"/>
  <c r="EE14" i="25" s="1"/>
  <c r="EE17" i="25" s="1"/>
  <c r="EE19" i="25" s="1"/>
  <c r="EI41" i="22"/>
  <c r="EJ41" i="22" s="1"/>
  <c r="EK41" i="22" s="1"/>
  <c r="EL41" i="22" s="1"/>
  <c r="EM41" i="22" s="1"/>
  <c r="EN41" i="22" s="1"/>
  <c r="EO41" i="22" s="1"/>
  <c r="EP41" i="22" s="1"/>
  <c r="EQ41" i="22" s="1"/>
  <c r="ER41" i="22" s="1"/>
  <c r="ES41" i="22" s="1"/>
  <c r="ET41" i="22" s="1"/>
  <c r="EU41" i="22" s="1"/>
  <c r="EV41" i="22" s="1"/>
  <c r="EW41" i="22" s="1"/>
  <c r="EX41" i="22" s="1"/>
  <c r="EY41" i="22" s="1"/>
  <c r="EZ41" i="22" s="1"/>
  <c r="FA41" i="22" s="1"/>
  <c r="FB41" i="22" s="1"/>
  <c r="FC41" i="22" s="1"/>
  <c r="FD41" i="22" s="1"/>
  <c r="EH83" i="22"/>
  <c r="ED36" i="23"/>
  <c r="ED42" i="23" s="1"/>
  <c r="ED30" i="23"/>
  <c r="EE13" i="23" s="1"/>
  <c r="EE14" i="23" s="1"/>
  <c r="EE17" i="23" s="1"/>
  <c r="EF30" i="22"/>
  <c r="EG13" i="22" s="1"/>
  <c r="EG14" i="22" s="1"/>
  <c r="EG17" i="22" s="1"/>
  <c r="EG18" i="22" s="1"/>
  <c r="EF36" i="22"/>
  <c r="EF42" i="22" s="1"/>
  <c r="EA84" i="21"/>
  <c r="DZ85" i="21"/>
  <c r="DZ86" i="21" s="1"/>
  <c r="DY28" i="9"/>
  <c r="EC36" i="12"/>
  <c r="EC42" i="12" s="1"/>
  <c r="EC30" i="12"/>
  <c r="ED13" i="12" s="1"/>
  <c r="ED14" i="12" s="1"/>
  <c r="ED17" i="12" s="1"/>
  <c r="ED28" i="12" s="1"/>
  <c r="EG36" i="11"/>
  <c r="EG42" i="11" s="1"/>
  <c r="EG30" i="11"/>
  <c r="EH13" i="11" s="1"/>
  <c r="EH14" i="11" s="1"/>
  <c r="EH17" i="11" s="1"/>
  <c r="EE28" i="8"/>
  <c r="EE19" i="8"/>
  <c r="EH84" i="11"/>
  <c r="EI83" i="11"/>
  <c r="EJ83" i="11" s="1"/>
  <c r="EK83" i="11" s="1"/>
  <c r="EL83" i="11" s="1"/>
  <c r="EM83" i="11" s="1"/>
  <c r="EN83" i="11" s="1"/>
  <c r="EO83" i="11" s="1"/>
  <c r="EP83" i="11" s="1"/>
  <c r="EQ83" i="11" s="1"/>
  <c r="ER83" i="11" s="1"/>
  <c r="ES83" i="11" s="1"/>
  <c r="ET83" i="11" s="1"/>
  <c r="EU83" i="11" s="1"/>
  <c r="EV83" i="11" s="1"/>
  <c r="EW83" i="11" s="1"/>
  <c r="EX83" i="11" s="1"/>
  <c r="EY83" i="11" s="1"/>
  <c r="EZ83" i="11" s="1"/>
  <c r="FA83" i="11" s="1"/>
  <c r="FB83" i="11" s="1"/>
  <c r="FC83" i="11" s="1"/>
  <c r="FD83" i="11" s="1"/>
  <c r="FE83" i="11" s="1"/>
  <c r="FF83" i="11" s="1"/>
  <c r="FG83" i="11" s="1"/>
  <c r="EC36" i="24"/>
  <c r="EC42" i="24" s="1"/>
  <c r="EC30" i="24"/>
  <c r="ED13" i="24" s="1"/>
  <c r="ED14" i="24" s="1"/>
  <c r="ED17" i="24" s="1"/>
  <c r="ED28" i="24" s="1"/>
  <c r="FE41" i="11"/>
  <c r="FF41" i="11" s="1"/>
  <c r="FG41" i="11" s="1"/>
  <c r="FH41" i="11" s="1"/>
  <c r="O23" i="18"/>
  <c r="EO86" i="26"/>
  <c r="EO87" i="26" s="1"/>
  <c r="EB30" i="21" l="1"/>
  <c r="EC13" i="21" s="1"/>
  <c r="EC14" i="21" s="1"/>
  <c r="EC17" i="21" s="1"/>
  <c r="EC19" i="21" s="1"/>
  <c r="EH28" i="26"/>
  <c r="T30" i="18" s="1"/>
  <c r="EH19" i="26"/>
  <c r="K29" i="18" s="1"/>
  <c r="FH83" i="26"/>
  <c r="FI41" i="26"/>
  <c r="FJ41" i="26" s="1"/>
  <c r="FK41" i="26" s="1"/>
  <c r="FL41" i="26" s="1"/>
  <c r="FM41" i="26" s="1"/>
  <c r="FN41" i="26" s="1"/>
  <c r="FO41" i="26" s="1"/>
  <c r="FP41" i="26" s="1"/>
  <c r="FQ41" i="26" s="1"/>
  <c r="FR41" i="26" s="1"/>
  <c r="FS41" i="26" s="1"/>
  <c r="V29" i="18" s="1"/>
  <c r="EG28" i="22"/>
  <c r="EG30" i="22" s="1"/>
  <c r="EH13" i="22" s="1"/>
  <c r="EH14" i="22" s="1"/>
  <c r="EH17" i="22" s="1"/>
  <c r="EH18" i="22" s="1"/>
  <c r="EG19" i="22"/>
  <c r="ED30" i="24"/>
  <c r="EE13" i="24" s="1"/>
  <c r="EE14" i="24" s="1"/>
  <c r="EE17" i="24" s="1"/>
  <c r="EE28" i="24" s="1"/>
  <c r="ED36" i="24"/>
  <c r="ED42" i="24" s="1"/>
  <c r="ED36" i="12"/>
  <c r="ED42" i="12" s="1"/>
  <c r="ED30" i="12"/>
  <c r="EE13" i="12" s="1"/>
  <c r="EE14" i="12" s="1"/>
  <c r="EE17" i="12" s="1"/>
  <c r="EE28" i="12" s="1"/>
  <c r="DY30" i="9"/>
  <c r="DZ13" i="9" s="1"/>
  <c r="DZ14" i="9" s="1"/>
  <c r="DZ17" i="9" s="1"/>
  <c r="DY36" i="9"/>
  <c r="DY42" i="9" s="1"/>
  <c r="EE30" i="8"/>
  <c r="EF13" i="8" s="1"/>
  <c r="EF14" i="8" s="1"/>
  <c r="EF17" i="8" s="1"/>
  <c r="EE36" i="8"/>
  <c r="EE42" i="8" s="1"/>
  <c r="EE28" i="25"/>
  <c r="EB84" i="21"/>
  <c r="EC84" i="21" s="1"/>
  <c r="ED84" i="21" s="1"/>
  <c r="EE84" i="21" s="1"/>
  <c r="EF84" i="21" s="1"/>
  <c r="EE28" i="23"/>
  <c r="EE19" i="23"/>
  <c r="EE18" i="23"/>
  <c r="EC18" i="21"/>
  <c r="EH28" i="11"/>
  <c r="T24" i="18" s="1"/>
  <c r="EH18" i="11"/>
  <c r="EH19" i="11"/>
  <c r="EI83" i="22"/>
  <c r="EJ83" i="22" s="1"/>
  <c r="EK83" i="22" s="1"/>
  <c r="EL83" i="22" s="1"/>
  <c r="EM83" i="22" s="1"/>
  <c r="EN83" i="22" s="1"/>
  <c r="EO83" i="22" s="1"/>
  <c r="EP83" i="22" s="1"/>
  <c r="EQ83" i="22" s="1"/>
  <c r="ER83" i="22" s="1"/>
  <c r="ES83" i="22" s="1"/>
  <c r="ET83" i="22" s="1"/>
  <c r="EU83" i="22" s="1"/>
  <c r="EV83" i="22" s="1"/>
  <c r="EW83" i="22" s="1"/>
  <c r="EX83" i="22" s="1"/>
  <c r="EY83" i="22" s="1"/>
  <c r="EZ83" i="22" s="1"/>
  <c r="FA83" i="22" s="1"/>
  <c r="FB83" i="22" s="1"/>
  <c r="FC83" i="22" s="1"/>
  <c r="FD83" i="22" s="1"/>
  <c r="FE83" i="22" s="1"/>
  <c r="FF83" i="22" s="1"/>
  <c r="FG83" i="22" s="1"/>
  <c r="EH84" i="22"/>
  <c r="FE41" i="22"/>
  <c r="FF41" i="22" s="1"/>
  <c r="FG41" i="22" s="1"/>
  <c r="FH41" i="22" s="1"/>
  <c r="O13" i="18"/>
  <c r="FI41" i="11"/>
  <c r="FJ41" i="11" s="1"/>
  <c r="FK41" i="11" s="1"/>
  <c r="FL41" i="11" s="1"/>
  <c r="FM41" i="11" s="1"/>
  <c r="FN41" i="11" s="1"/>
  <c r="FO41" i="11" s="1"/>
  <c r="FP41" i="11" s="1"/>
  <c r="FQ41" i="11" s="1"/>
  <c r="FR41" i="11" s="1"/>
  <c r="FS41" i="11" s="1"/>
  <c r="V23" i="18" s="1"/>
  <c r="FH83" i="11"/>
  <c r="EE18" i="25"/>
  <c r="EC28" i="21"/>
  <c r="ED19" i="24"/>
  <c r="ED18" i="24"/>
  <c r="ED19" i="12"/>
  <c r="ED18" i="12"/>
  <c r="EH36" i="26" l="1"/>
  <c r="EH42" i="26" s="1"/>
  <c r="EH85" i="26" s="1"/>
  <c r="EH86" i="26" s="1"/>
  <c r="EH87" i="26" s="1"/>
  <c r="EE19" i="12"/>
  <c r="EH30" i="26"/>
  <c r="EI13" i="26" s="1"/>
  <c r="EI14" i="26" s="1"/>
  <c r="EI17" i="26" s="1"/>
  <c r="EI18" i="26" s="1"/>
  <c r="EE18" i="24"/>
  <c r="EG36" i="22"/>
  <c r="EG42" i="22" s="1"/>
  <c r="FH84" i="26"/>
  <c r="FI83" i="26"/>
  <c r="FJ83" i="26" s="1"/>
  <c r="FK83" i="26" s="1"/>
  <c r="FL83" i="26" s="1"/>
  <c r="FM83" i="26" s="1"/>
  <c r="FN83" i="26" s="1"/>
  <c r="FO83" i="26" s="1"/>
  <c r="FP83" i="26" s="1"/>
  <c r="FQ83" i="26" s="1"/>
  <c r="FR83" i="26" s="1"/>
  <c r="FS83" i="26" s="1"/>
  <c r="EE18" i="12"/>
  <c r="EG85" i="22"/>
  <c r="EH28" i="22"/>
  <c r="T14" i="18" s="1"/>
  <c r="EE30" i="23"/>
  <c r="EF13" i="23" s="1"/>
  <c r="EF14" i="23" s="1"/>
  <c r="EF17" i="23" s="1"/>
  <c r="EF25" i="23" s="1"/>
  <c r="EF28" i="23" s="1"/>
  <c r="EE36" i="23"/>
  <c r="EE42" i="23" s="1"/>
  <c r="EH19" i="22"/>
  <c r="DZ28" i="9"/>
  <c r="DZ19" i="9"/>
  <c r="DZ18" i="9"/>
  <c r="EC30" i="21"/>
  <c r="ED13" i="21" s="1"/>
  <c r="ED14" i="21" s="1"/>
  <c r="ED17" i="21" s="1"/>
  <c r="ED19" i="21" s="1"/>
  <c r="EC36" i="21"/>
  <c r="EC42" i="21" s="1"/>
  <c r="EE36" i="25"/>
  <c r="EE42" i="25" s="1"/>
  <c r="EE30" i="25"/>
  <c r="EF13" i="25" s="1"/>
  <c r="EF14" i="25" s="1"/>
  <c r="EF17" i="25" s="1"/>
  <c r="EF25" i="25" s="1"/>
  <c r="FI83" i="11"/>
  <c r="FJ83" i="11" s="1"/>
  <c r="FK83" i="11" s="1"/>
  <c r="FL83" i="11" s="1"/>
  <c r="FM83" i="11" s="1"/>
  <c r="FN83" i="11" s="1"/>
  <c r="FO83" i="11" s="1"/>
  <c r="FP83" i="11" s="1"/>
  <c r="FQ83" i="11" s="1"/>
  <c r="FR83" i="11" s="1"/>
  <c r="FS83" i="11" s="1"/>
  <c r="FH84" i="11"/>
  <c r="EH36" i="11"/>
  <c r="EH42" i="11" s="1"/>
  <c r="EH30" i="11"/>
  <c r="EI13" i="11" s="1"/>
  <c r="EI14" i="11" s="1"/>
  <c r="EI17" i="11" s="1"/>
  <c r="EI28" i="11" s="1"/>
  <c r="EI85" i="26"/>
  <c r="EJ85" i="26" s="1"/>
  <c r="EK85" i="26" s="1"/>
  <c r="EL85" i="26" s="1"/>
  <c r="EM85" i="26" s="1"/>
  <c r="EN85" i="26" s="1"/>
  <c r="EE30" i="12"/>
  <c r="EF13" i="12" s="1"/>
  <c r="EF14" i="12" s="1"/>
  <c r="EF17" i="12" s="1"/>
  <c r="EF25" i="12" s="1"/>
  <c r="EE36" i="12"/>
  <c r="EE42" i="12" s="1"/>
  <c r="EF25" i="8"/>
  <c r="EF18" i="8"/>
  <c r="EE30" i="24"/>
  <c r="EF13" i="24" s="1"/>
  <c r="EF14" i="24" s="1"/>
  <c r="EF17" i="24" s="1"/>
  <c r="EF25" i="24" s="1"/>
  <c r="EE36" i="24"/>
  <c r="EE42" i="24" s="1"/>
  <c r="FI41" i="22"/>
  <c r="FJ41" i="22" s="1"/>
  <c r="FK41" i="22" s="1"/>
  <c r="FL41" i="22" s="1"/>
  <c r="FM41" i="22" s="1"/>
  <c r="FN41" i="22" s="1"/>
  <c r="FO41" i="22" s="1"/>
  <c r="FP41" i="22" s="1"/>
  <c r="FQ41" i="22" s="1"/>
  <c r="FR41" i="22" s="1"/>
  <c r="FS41" i="22" s="1"/>
  <c r="V13" i="18" s="1"/>
  <c r="FH83" i="22"/>
  <c r="EE19" i="24"/>
  <c r="FC86" i="12"/>
  <c r="FC87" i="12" s="1"/>
  <c r="EI19" i="26" l="1"/>
  <c r="EI28" i="26"/>
  <c r="EI36" i="26" s="1"/>
  <c r="EI42" i="26" s="1"/>
  <c r="ED28" i="21"/>
  <c r="ED36" i="21" s="1"/>
  <c r="ED42" i="21" s="1"/>
  <c r="ED18" i="21"/>
  <c r="EF18" i="23"/>
  <c r="EF36" i="23"/>
  <c r="EF42" i="23" s="1"/>
  <c r="EF30" i="23"/>
  <c r="EG13" i="23" s="1"/>
  <c r="EG14" i="23" s="1"/>
  <c r="EG17" i="23" s="1"/>
  <c r="EG28" i="23" s="1"/>
  <c r="FI83" i="22"/>
  <c r="FJ83" i="22" s="1"/>
  <c r="FK83" i="22" s="1"/>
  <c r="FL83" i="22" s="1"/>
  <c r="FM83" i="22" s="1"/>
  <c r="FN83" i="22" s="1"/>
  <c r="FO83" i="22" s="1"/>
  <c r="FP83" i="22" s="1"/>
  <c r="FQ83" i="22" s="1"/>
  <c r="FR83" i="22" s="1"/>
  <c r="FS83" i="22" s="1"/>
  <c r="FH84" i="22"/>
  <c r="EI18" i="11"/>
  <c r="DZ30" i="9"/>
  <c r="EA13" i="9" s="1"/>
  <c r="EA14" i="9" s="1"/>
  <c r="EA17" i="9" s="1"/>
  <c r="EA19" i="9" s="1"/>
  <c r="DZ36" i="9"/>
  <c r="DZ42" i="9" s="1"/>
  <c r="EF26" i="12"/>
  <c r="EG26" i="12" s="1"/>
  <c r="EH26" i="12" s="1"/>
  <c r="EI26" i="12" s="1"/>
  <c r="EJ26" i="12" s="1"/>
  <c r="EK26" i="12" s="1"/>
  <c r="EL26" i="12" s="1"/>
  <c r="EM26" i="12" s="1"/>
  <c r="EN26" i="12" s="1"/>
  <c r="EO26" i="12" s="1"/>
  <c r="EP26" i="12" s="1"/>
  <c r="EQ26" i="12" s="1"/>
  <c r="ER26" i="12" s="1"/>
  <c r="ES26" i="12" s="1"/>
  <c r="ET26" i="12" s="1"/>
  <c r="EU26" i="12" s="1"/>
  <c r="EV26" i="12" s="1"/>
  <c r="EW26" i="12" s="1"/>
  <c r="EX26" i="12" s="1"/>
  <c r="EY26" i="12" s="1"/>
  <c r="EZ26" i="12" s="1"/>
  <c r="FA26" i="12" s="1"/>
  <c r="FB26" i="12" s="1"/>
  <c r="FC26" i="12" s="1"/>
  <c r="FD26" i="12" s="1"/>
  <c r="FE26" i="12" s="1"/>
  <c r="FF26" i="12" s="1"/>
  <c r="FG26" i="12" s="1"/>
  <c r="FH26" i="12" s="1"/>
  <c r="FI26" i="12" s="1"/>
  <c r="FJ26" i="12" s="1"/>
  <c r="FK26" i="12" s="1"/>
  <c r="FL26" i="12" s="1"/>
  <c r="FM26" i="12" s="1"/>
  <c r="FN26" i="12" s="1"/>
  <c r="FO26" i="12" s="1"/>
  <c r="FP26" i="12" s="1"/>
  <c r="FQ26" i="12" s="1"/>
  <c r="FR26" i="12" s="1"/>
  <c r="FS26" i="12" s="1"/>
  <c r="EF41" i="12"/>
  <c r="EG41" i="12" s="1"/>
  <c r="EH41" i="12" s="1"/>
  <c r="EF18" i="25"/>
  <c r="EF28" i="25"/>
  <c r="EF18" i="24"/>
  <c r="EF19" i="25"/>
  <c r="EF26" i="25"/>
  <c r="EG26" i="25" s="1"/>
  <c r="EH26" i="25" s="1"/>
  <c r="EI26" i="25" s="1"/>
  <c r="EJ26" i="25" s="1"/>
  <c r="EK26" i="25" s="1"/>
  <c r="EL26" i="25" s="1"/>
  <c r="EM26" i="25" s="1"/>
  <c r="EN26" i="25" s="1"/>
  <c r="EO26" i="25" s="1"/>
  <c r="EP26" i="25" s="1"/>
  <c r="EQ26" i="25" s="1"/>
  <c r="ER26" i="25" s="1"/>
  <c r="ES26" i="25" s="1"/>
  <c r="ET26" i="25" s="1"/>
  <c r="EU26" i="25" s="1"/>
  <c r="EV26" i="25" s="1"/>
  <c r="EW26" i="25" s="1"/>
  <c r="EX26" i="25" s="1"/>
  <c r="EY26" i="25" s="1"/>
  <c r="EZ26" i="25" s="1"/>
  <c r="FA26" i="25" s="1"/>
  <c r="FB26" i="25" s="1"/>
  <c r="FC26" i="25" s="1"/>
  <c r="FD26" i="25" s="1"/>
  <c r="FE26" i="25" s="1"/>
  <c r="FF26" i="25" s="1"/>
  <c r="FG26" i="25" s="1"/>
  <c r="FH26" i="25" s="1"/>
  <c r="FI26" i="25" s="1"/>
  <c r="FJ26" i="25" s="1"/>
  <c r="FK26" i="25" s="1"/>
  <c r="FL26" i="25" s="1"/>
  <c r="FM26" i="25" s="1"/>
  <c r="FN26" i="25" s="1"/>
  <c r="FO26" i="25" s="1"/>
  <c r="FP26" i="25" s="1"/>
  <c r="FQ26" i="25" s="1"/>
  <c r="FR26" i="25" s="1"/>
  <c r="FS26" i="25" s="1"/>
  <c r="EF41" i="25"/>
  <c r="EG41" i="25" s="1"/>
  <c r="EH41" i="25" s="1"/>
  <c r="EF28" i="24"/>
  <c r="EF26" i="24"/>
  <c r="EG26" i="24" s="1"/>
  <c r="EH26" i="24" s="1"/>
  <c r="EI26" i="24" s="1"/>
  <c r="EJ26" i="24" s="1"/>
  <c r="EK26" i="24" s="1"/>
  <c r="EL26" i="24" s="1"/>
  <c r="EM26" i="24" s="1"/>
  <c r="EN26" i="24" s="1"/>
  <c r="EO26" i="24" s="1"/>
  <c r="EP26" i="24" s="1"/>
  <c r="EQ26" i="24" s="1"/>
  <c r="ER26" i="24" s="1"/>
  <c r="ES26" i="24" s="1"/>
  <c r="ET26" i="24" s="1"/>
  <c r="EU26" i="24" s="1"/>
  <c r="EV26" i="24" s="1"/>
  <c r="EW26" i="24" s="1"/>
  <c r="EX26" i="24" s="1"/>
  <c r="EY26" i="24" s="1"/>
  <c r="EZ26" i="24" s="1"/>
  <c r="FA26" i="24" s="1"/>
  <c r="FB26" i="24" s="1"/>
  <c r="FC26" i="24" s="1"/>
  <c r="FD26" i="24" s="1"/>
  <c r="FE26" i="24" s="1"/>
  <c r="FF26" i="24" s="1"/>
  <c r="FG26" i="24" s="1"/>
  <c r="FH26" i="24" s="1"/>
  <c r="FI26" i="24" s="1"/>
  <c r="FJ26" i="24" s="1"/>
  <c r="FK26" i="24" s="1"/>
  <c r="FL26" i="24" s="1"/>
  <c r="FM26" i="24" s="1"/>
  <c r="FN26" i="24" s="1"/>
  <c r="FO26" i="24" s="1"/>
  <c r="FP26" i="24" s="1"/>
  <c r="FQ26" i="24" s="1"/>
  <c r="FR26" i="24" s="1"/>
  <c r="FS26" i="24" s="1"/>
  <c r="EF41" i="24"/>
  <c r="EG41" i="24" s="1"/>
  <c r="EH41" i="24" s="1"/>
  <c r="EI36" i="11"/>
  <c r="EI42" i="11" s="1"/>
  <c r="EI30" i="11"/>
  <c r="EJ13" i="11" s="1"/>
  <c r="EJ14" i="11" s="1"/>
  <c r="EJ17" i="11" s="1"/>
  <c r="EJ28" i="11" s="1"/>
  <c r="EI19" i="11"/>
  <c r="EF19" i="8"/>
  <c r="EF26" i="8"/>
  <c r="EG26" i="8" s="1"/>
  <c r="EH26" i="8" s="1"/>
  <c r="EI26" i="8" s="1"/>
  <c r="EJ26" i="8" s="1"/>
  <c r="EK26" i="8" s="1"/>
  <c r="EL26" i="8" s="1"/>
  <c r="EM26" i="8" s="1"/>
  <c r="EN26" i="8" s="1"/>
  <c r="EO26" i="8" s="1"/>
  <c r="EP26" i="8" s="1"/>
  <c r="EQ26" i="8" s="1"/>
  <c r="ER26" i="8" s="1"/>
  <c r="ES26" i="8" s="1"/>
  <c r="ET26" i="8" s="1"/>
  <c r="EU26" i="8" s="1"/>
  <c r="EV26" i="8" s="1"/>
  <c r="EW26" i="8" s="1"/>
  <c r="EX26" i="8" s="1"/>
  <c r="EY26" i="8" s="1"/>
  <c r="EZ26" i="8" s="1"/>
  <c r="FA26" i="8" s="1"/>
  <c r="FB26" i="8" s="1"/>
  <c r="FC26" i="8" s="1"/>
  <c r="FD26" i="8" s="1"/>
  <c r="FE26" i="8" s="1"/>
  <c r="FF26" i="8" s="1"/>
  <c r="FG26" i="8" s="1"/>
  <c r="FH26" i="8" s="1"/>
  <c r="FI26" i="8" s="1"/>
  <c r="FJ26" i="8" s="1"/>
  <c r="FK26" i="8" s="1"/>
  <c r="FL26" i="8" s="1"/>
  <c r="FM26" i="8" s="1"/>
  <c r="FN26" i="8" s="1"/>
  <c r="FO26" i="8" s="1"/>
  <c r="FP26" i="8" s="1"/>
  <c r="FQ26" i="8" s="1"/>
  <c r="FR26" i="8" s="1"/>
  <c r="FS26" i="8" s="1"/>
  <c r="EF41" i="8"/>
  <c r="EG41" i="8" s="1"/>
  <c r="EH41" i="8" s="1"/>
  <c r="EF28" i="8"/>
  <c r="EH85" i="11"/>
  <c r="ED30" i="21"/>
  <c r="EE13" i="21" s="1"/>
  <c r="EE14" i="21" s="1"/>
  <c r="EE17" i="21" s="1"/>
  <c r="EE19" i="21" s="1"/>
  <c r="EF19" i="23"/>
  <c r="EF26" i="23"/>
  <c r="EG26" i="23" s="1"/>
  <c r="EH26" i="23" s="1"/>
  <c r="EI26" i="23" s="1"/>
  <c r="EJ26" i="23" s="1"/>
  <c r="EK26" i="23" s="1"/>
  <c r="EL26" i="23" s="1"/>
  <c r="EM26" i="23" s="1"/>
  <c r="EN26" i="23" s="1"/>
  <c r="EO26" i="23" s="1"/>
  <c r="EP26" i="23" s="1"/>
  <c r="EQ26" i="23" s="1"/>
  <c r="ER26" i="23" s="1"/>
  <c r="ES26" i="23" s="1"/>
  <c r="ET26" i="23" s="1"/>
  <c r="EU26" i="23" s="1"/>
  <c r="EV26" i="23" s="1"/>
  <c r="EW26" i="23" s="1"/>
  <c r="EX26" i="23" s="1"/>
  <c r="EY26" i="23" s="1"/>
  <c r="EZ26" i="23" s="1"/>
  <c r="FA26" i="23" s="1"/>
  <c r="FB26" i="23" s="1"/>
  <c r="FC26" i="23" s="1"/>
  <c r="FD26" i="23" s="1"/>
  <c r="FE26" i="23" s="1"/>
  <c r="FF26" i="23" s="1"/>
  <c r="FG26" i="23" s="1"/>
  <c r="FH26" i="23" s="1"/>
  <c r="FI26" i="23" s="1"/>
  <c r="FJ26" i="23" s="1"/>
  <c r="FK26" i="23" s="1"/>
  <c r="FL26" i="23" s="1"/>
  <c r="FM26" i="23" s="1"/>
  <c r="FN26" i="23" s="1"/>
  <c r="FO26" i="23" s="1"/>
  <c r="FP26" i="23" s="1"/>
  <c r="FQ26" i="23" s="1"/>
  <c r="FR26" i="23" s="1"/>
  <c r="FS26" i="23" s="1"/>
  <c r="EF41" i="23"/>
  <c r="EG41" i="23" s="1"/>
  <c r="EH41" i="23" s="1"/>
  <c r="EF19" i="24"/>
  <c r="EH30" i="22"/>
  <c r="EI13" i="22" s="1"/>
  <c r="EI14" i="22" s="1"/>
  <c r="EI17" i="22" s="1"/>
  <c r="EI18" i="22" s="1"/>
  <c r="EH36" i="22"/>
  <c r="EH42" i="22" s="1"/>
  <c r="EF19" i="12"/>
  <c r="EF18" i="12"/>
  <c r="EF28" i="12"/>
  <c r="E89" i="18"/>
  <c r="E116" i="18" s="1"/>
  <c r="F89" i="18"/>
  <c r="F116" i="18" s="1"/>
  <c r="C89" i="18"/>
  <c r="C116" i="18" s="1"/>
  <c r="C85" i="18"/>
  <c r="C112" i="18" s="1"/>
  <c r="E85" i="18"/>
  <c r="E112" i="18" s="1"/>
  <c r="F85" i="18"/>
  <c r="F112" i="18" s="1"/>
  <c r="FC86" i="2"/>
  <c r="FC87" i="2" s="1"/>
  <c r="EI30" i="26" l="1"/>
  <c r="EJ13" i="26" s="1"/>
  <c r="EJ14" i="26" s="1"/>
  <c r="EJ17" i="26" s="1"/>
  <c r="EJ28" i="26" s="1"/>
  <c r="EJ18" i="11"/>
  <c r="EA18" i="9"/>
  <c r="EA28" i="9"/>
  <c r="EA30" i="9" s="1"/>
  <c r="EB13" i="9" s="1"/>
  <c r="EB14" i="9" s="1"/>
  <c r="EB17" i="9" s="1"/>
  <c r="EB28" i="9" s="1"/>
  <c r="EG18" i="23"/>
  <c r="EG19" i="23"/>
  <c r="EE18" i="21"/>
  <c r="EG30" i="23"/>
  <c r="EH13" i="23" s="1"/>
  <c r="EH14" i="23" s="1"/>
  <c r="EH17" i="23" s="1"/>
  <c r="EH18" i="23" s="1"/>
  <c r="N17" i="18" s="1"/>
  <c r="EG36" i="23"/>
  <c r="EG42" i="23" s="1"/>
  <c r="EI28" i="22"/>
  <c r="EH86" i="11"/>
  <c r="EH87" i="11" s="1"/>
  <c r="EI85" i="11"/>
  <c r="EJ85" i="11" s="1"/>
  <c r="EK85" i="11" s="1"/>
  <c r="EL85" i="11" s="1"/>
  <c r="EM85" i="11" s="1"/>
  <c r="EN85" i="11" s="1"/>
  <c r="EO85" i="11" s="1"/>
  <c r="EP85" i="11" s="1"/>
  <c r="EI41" i="24"/>
  <c r="EJ41" i="24" s="1"/>
  <c r="EK41" i="24" s="1"/>
  <c r="EL41" i="24" s="1"/>
  <c r="EM41" i="24" s="1"/>
  <c r="EN41" i="24" s="1"/>
  <c r="EO41" i="24" s="1"/>
  <c r="EP41" i="24" s="1"/>
  <c r="EQ41" i="24" s="1"/>
  <c r="ER41" i="24" s="1"/>
  <c r="ES41" i="24" s="1"/>
  <c r="ET41" i="24" s="1"/>
  <c r="EU41" i="24" s="1"/>
  <c r="EV41" i="24" s="1"/>
  <c r="EW41" i="24" s="1"/>
  <c r="EX41" i="24" s="1"/>
  <c r="EY41" i="24" s="1"/>
  <c r="EZ41" i="24" s="1"/>
  <c r="FA41" i="24" s="1"/>
  <c r="FB41" i="24" s="1"/>
  <c r="FC41" i="24" s="1"/>
  <c r="FD41" i="24" s="1"/>
  <c r="EH83" i="24"/>
  <c r="EH85" i="22"/>
  <c r="EH86" i="22" s="1"/>
  <c r="EH87" i="22" s="1"/>
  <c r="DZ85" i="9"/>
  <c r="EF30" i="8"/>
  <c r="EG13" i="8" s="1"/>
  <c r="EG14" i="8" s="1"/>
  <c r="EG17" i="8" s="1"/>
  <c r="EG18" i="8" s="1"/>
  <c r="EF36" i="8"/>
  <c r="EF42" i="8" s="1"/>
  <c r="EF30" i="24"/>
  <c r="EG13" i="24" s="1"/>
  <c r="EG14" i="24" s="1"/>
  <c r="EG17" i="24" s="1"/>
  <c r="EG28" i="24" s="1"/>
  <c r="EF36" i="24"/>
  <c r="EF42" i="24" s="1"/>
  <c r="EI41" i="8"/>
  <c r="EJ41" i="8" s="1"/>
  <c r="EK41" i="8" s="1"/>
  <c r="EL41" i="8" s="1"/>
  <c r="EM41" i="8" s="1"/>
  <c r="EN41" i="8" s="1"/>
  <c r="EO41" i="8" s="1"/>
  <c r="EP41" i="8" s="1"/>
  <c r="EQ41" i="8" s="1"/>
  <c r="ER41" i="8" s="1"/>
  <c r="ES41" i="8" s="1"/>
  <c r="ET41" i="8" s="1"/>
  <c r="EU41" i="8" s="1"/>
  <c r="EV41" i="8" s="1"/>
  <c r="EW41" i="8" s="1"/>
  <c r="EX41" i="8" s="1"/>
  <c r="EY41" i="8" s="1"/>
  <c r="EZ41" i="8" s="1"/>
  <c r="FA41" i="8" s="1"/>
  <c r="FB41" i="8" s="1"/>
  <c r="FC41" i="8" s="1"/>
  <c r="FD41" i="8" s="1"/>
  <c r="EH83" i="8"/>
  <c r="EI19" i="22"/>
  <c r="EH83" i="25"/>
  <c r="EI41" i="25"/>
  <c r="EJ41" i="25" s="1"/>
  <c r="EK41" i="25" s="1"/>
  <c r="EL41" i="25" s="1"/>
  <c r="EM41" i="25" s="1"/>
  <c r="EN41" i="25" s="1"/>
  <c r="EO41" i="25" s="1"/>
  <c r="EP41" i="25" s="1"/>
  <c r="EQ41" i="25" s="1"/>
  <c r="ER41" i="25" s="1"/>
  <c r="ES41" i="25" s="1"/>
  <c r="ET41" i="25" s="1"/>
  <c r="EU41" i="25" s="1"/>
  <c r="EV41" i="25" s="1"/>
  <c r="EW41" i="25" s="1"/>
  <c r="EX41" i="25" s="1"/>
  <c r="EY41" i="25" s="1"/>
  <c r="EZ41" i="25" s="1"/>
  <c r="FA41" i="25" s="1"/>
  <c r="FB41" i="25" s="1"/>
  <c r="FC41" i="25" s="1"/>
  <c r="FD41" i="25" s="1"/>
  <c r="EH83" i="23"/>
  <c r="EI41" i="23"/>
  <c r="EJ41" i="23" s="1"/>
  <c r="EK41" i="23" s="1"/>
  <c r="EL41" i="23" s="1"/>
  <c r="EM41" i="23" s="1"/>
  <c r="EN41" i="23" s="1"/>
  <c r="EO41" i="23" s="1"/>
  <c r="EP41" i="23" s="1"/>
  <c r="EQ41" i="23" s="1"/>
  <c r="ER41" i="23" s="1"/>
  <c r="ES41" i="23" s="1"/>
  <c r="ET41" i="23" s="1"/>
  <c r="EU41" i="23" s="1"/>
  <c r="EV41" i="23" s="1"/>
  <c r="EW41" i="23" s="1"/>
  <c r="EX41" i="23" s="1"/>
  <c r="EY41" i="23" s="1"/>
  <c r="EZ41" i="23" s="1"/>
  <c r="FA41" i="23" s="1"/>
  <c r="FB41" i="23" s="1"/>
  <c r="FC41" i="23" s="1"/>
  <c r="FD41" i="23" s="1"/>
  <c r="EJ19" i="11"/>
  <c r="EJ30" i="11"/>
  <c r="EK13" i="11" s="1"/>
  <c r="EK14" i="11" s="1"/>
  <c r="EK17" i="11" s="1"/>
  <c r="EK28" i="11" s="1"/>
  <c r="EJ36" i="11"/>
  <c r="EJ42" i="11" s="1"/>
  <c r="EF30" i="25"/>
  <c r="EG13" i="25" s="1"/>
  <c r="EG14" i="25" s="1"/>
  <c r="EG17" i="25" s="1"/>
  <c r="EG28" i="25" s="1"/>
  <c r="EF36" i="25"/>
  <c r="EF42" i="25" s="1"/>
  <c r="EE28" i="21"/>
  <c r="EF36" i="12"/>
  <c r="EF42" i="12" s="1"/>
  <c r="EF30" i="12"/>
  <c r="EG13" i="12" s="1"/>
  <c r="EG14" i="12" s="1"/>
  <c r="EG17" i="12" s="1"/>
  <c r="EG18" i="12" s="1"/>
  <c r="EI41" i="12"/>
  <c r="EJ41" i="12" s="1"/>
  <c r="EK41" i="12" s="1"/>
  <c r="EL41" i="12" s="1"/>
  <c r="EM41" i="12" s="1"/>
  <c r="EN41" i="12" s="1"/>
  <c r="EO41" i="12" s="1"/>
  <c r="EP41" i="12" s="1"/>
  <c r="EQ41" i="12" s="1"/>
  <c r="ER41" i="12" s="1"/>
  <c r="ES41" i="12" s="1"/>
  <c r="ET41" i="12" s="1"/>
  <c r="EU41" i="12" s="1"/>
  <c r="EV41" i="12" s="1"/>
  <c r="EW41" i="12" s="1"/>
  <c r="EX41" i="12" s="1"/>
  <c r="EY41" i="12" s="1"/>
  <c r="EZ41" i="12" s="1"/>
  <c r="FA41" i="12" s="1"/>
  <c r="FB41" i="12" s="1"/>
  <c r="FC41" i="12" s="1"/>
  <c r="FD41" i="12" s="1"/>
  <c r="EH83" i="12"/>
  <c r="EQ86" i="26"/>
  <c r="EQ87" i="26" s="1"/>
  <c r="EJ19" i="26" l="1"/>
  <c r="EJ18" i="26"/>
  <c r="EJ30" i="26"/>
  <c r="EK13" i="26" s="1"/>
  <c r="EK14" i="26" s="1"/>
  <c r="EK17" i="26" s="1"/>
  <c r="EK28" i="26" s="1"/>
  <c r="EJ36" i="26"/>
  <c r="EJ42" i="26" s="1"/>
  <c r="EG19" i="12"/>
  <c r="EG18" i="25"/>
  <c r="EG19" i="25"/>
  <c r="EK19" i="11"/>
  <c r="EK18" i="11"/>
  <c r="EA36" i="9"/>
  <c r="EA42" i="9" s="1"/>
  <c r="EG18" i="24"/>
  <c r="EB19" i="9"/>
  <c r="EH19" i="23"/>
  <c r="K17" i="18" s="1"/>
  <c r="EG30" i="24"/>
  <c r="EH13" i="24" s="1"/>
  <c r="EH14" i="24" s="1"/>
  <c r="EH17" i="24" s="1"/>
  <c r="EG36" i="24"/>
  <c r="EG42" i="24" s="1"/>
  <c r="EB30" i="9"/>
  <c r="EC13" i="9" s="1"/>
  <c r="EC14" i="9" s="1"/>
  <c r="EC17" i="9" s="1"/>
  <c r="EC28" i="9" s="1"/>
  <c r="EB36" i="9"/>
  <c r="FE41" i="25"/>
  <c r="FF41" i="25" s="1"/>
  <c r="FG41" i="25" s="1"/>
  <c r="FH41" i="25" s="1"/>
  <c r="O25" i="18"/>
  <c r="EG28" i="8"/>
  <c r="EE36" i="21"/>
  <c r="EE42" i="21" s="1"/>
  <c r="EE30" i="21"/>
  <c r="EF13" i="21" s="1"/>
  <c r="EF14" i="21" s="1"/>
  <c r="EF17" i="21" s="1"/>
  <c r="EH84" i="25"/>
  <c r="EI83" i="25"/>
  <c r="EJ83" i="25" s="1"/>
  <c r="EK83" i="25" s="1"/>
  <c r="EL83" i="25" s="1"/>
  <c r="EM83" i="25" s="1"/>
  <c r="EN83" i="25" s="1"/>
  <c r="EO83" i="25" s="1"/>
  <c r="EP83" i="25" s="1"/>
  <c r="EQ83" i="25" s="1"/>
  <c r="ER83" i="25" s="1"/>
  <c r="ES83" i="25" s="1"/>
  <c r="ET83" i="25" s="1"/>
  <c r="EU83" i="25" s="1"/>
  <c r="EV83" i="25" s="1"/>
  <c r="EW83" i="25" s="1"/>
  <c r="EX83" i="25" s="1"/>
  <c r="EY83" i="25" s="1"/>
  <c r="EZ83" i="25" s="1"/>
  <c r="FA83" i="25" s="1"/>
  <c r="FB83" i="25" s="1"/>
  <c r="FC83" i="25" s="1"/>
  <c r="FD83" i="25" s="1"/>
  <c r="FE83" i="25" s="1"/>
  <c r="FF83" i="25" s="1"/>
  <c r="FG83" i="25" s="1"/>
  <c r="EI83" i="24"/>
  <c r="EJ83" i="24" s="1"/>
  <c r="EK83" i="24" s="1"/>
  <c r="EL83" i="24" s="1"/>
  <c r="EM83" i="24" s="1"/>
  <c r="EN83" i="24" s="1"/>
  <c r="EO83" i="24" s="1"/>
  <c r="EP83" i="24" s="1"/>
  <c r="EQ83" i="24" s="1"/>
  <c r="ER83" i="24" s="1"/>
  <c r="ES83" i="24" s="1"/>
  <c r="ET83" i="24" s="1"/>
  <c r="EU83" i="24" s="1"/>
  <c r="EV83" i="24" s="1"/>
  <c r="EW83" i="24" s="1"/>
  <c r="EX83" i="24" s="1"/>
  <c r="EY83" i="24" s="1"/>
  <c r="EZ83" i="24" s="1"/>
  <c r="FA83" i="24" s="1"/>
  <c r="FB83" i="24" s="1"/>
  <c r="FC83" i="24" s="1"/>
  <c r="FD83" i="24" s="1"/>
  <c r="FE83" i="24" s="1"/>
  <c r="FF83" i="24" s="1"/>
  <c r="FG83" i="24" s="1"/>
  <c r="EH84" i="24"/>
  <c r="FE41" i="24"/>
  <c r="FF41" i="24" s="1"/>
  <c r="FG41" i="24" s="1"/>
  <c r="FH41" i="24" s="1"/>
  <c r="O21" i="18"/>
  <c r="EI83" i="8"/>
  <c r="EJ83" i="8" s="1"/>
  <c r="EK83" i="8" s="1"/>
  <c r="EL83" i="8" s="1"/>
  <c r="EM83" i="8" s="1"/>
  <c r="EN83" i="8" s="1"/>
  <c r="EO83" i="8" s="1"/>
  <c r="EP83" i="8" s="1"/>
  <c r="EQ83" i="8" s="1"/>
  <c r="ER83" i="8" s="1"/>
  <c r="ES83" i="8" s="1"/>
  <c r="ET83" i="8" s="1"/>
  <c r="EU83" i="8" s="1"/>
  <c r="EV83" i="8" s="1"/>
  <c r="EW83" i="8" s="1"/>
  <c r="EX83" i="8" s="1"/>
  <c r="EY83" i="8" s="1"/>
  <c r="EZ83" i="8" s="1"/>
  <c r="FA83" i="8" s="1"/>
  <c r="FB83" i="8" s="1"/>
  <c r="FC83" i="8" s="1"/>
  <c r="FD83" i="8" s="1"/>
  <c r="FE83" i="8" s="1"/>
  <c r="FF83" i="8" s="1"/>
  <c r="FG83" i="8" s="1"/>
  <c r="EH84" i="8"/>
  <c r="O15" i="18"/>
  <c r="FE41" i="8"/>
  <c r="FF41" i="8" s="1"/>
  <c r="FG41" i="8" s="1"/>
  <c r="FH41" i="8" s="1"/>
  <c r="EI30" i="22"/>
  <c r="EJ13" i="22" s="1"/>
  <c r="EJ14" i="22" s="1"/>
  <c r="EJ17" i="22" s="1"/>
  <c r="EJ18" i="22" s="1"/>
  <c r="EI36" i="22"/>
  <c r="EI42" i="22" s="1"/>
  <c r="FE41" i="12"/>
  <c r="FF41" i="12" s="1"/>
  <c r="FG41" i="12" s="1"/>
  <c r="FH41" i="12" s="1"/>
  <c r="O27" i="18"/>
  <c r="EG30" i="25"/>
  <c r="EH13" i="25" s="1"/>
  <c r="EH14" i="25" s="1"/>
  <c r="EH17" i="25" s="1"/>
  <c r="EH18" i="25" s="1"/>
  <c r="N25" i="18" s="1"/>
  <c r="EG36" i="25"/>
  <c r="EG42" i="25" s="1"/>
  <c r="EB18" i="9"/>
  <c r="O17" i="18"/>
  <c r="FE41" i="23"/>
  <c r="FF41" i="23" s="1"/>
  <c r="FG41" i="23" s="1"/>
  <c r="FH41" i="23" s="1"/>
  <c r="EA85" i="9"/>
  <c r="DZ86" i="9"/>
  <c r="DZ87" i="9" s="1"/>
  <c r="EI83" i="12"/>
  <c r="EJ83" i="12" s="1"/>
  <c r="EK83" i="12" s="1"/>
  <c r="EL83" i="12" s="1"/>
  <c r="EM83" i="12" s="1"/>
  <c r="EN83" i="12" s="1"/>
  <c r="EO83" i="12" s="1"/>
  <c r="EP83" i="12" s="1"/>
  <c r="EQ83" i="12" s="1"/>
  <c r="ER83" i="12" s="1"/>
  <c r="ES83" i="12" s="1"/>
  <c r="ET83" i="12" s="1"/>
  <c r="EU83" i="12" s="1"/>
  <c r="EV83" i="12" s="1"/>
  <c r="EW83" i="12" s="1"/>
  <c r="EX83" i="12" s="1"/>
  <c r="EY83" i="12" s="1"/>
  <c r="EZ83" i="12" s="1"/>
  <c r="FA83" i="12" s="1"/>
  <c r="FB83" i="12" s="1"/>
  <c r="FC83" i="12" s="1"/>
  <c r="FD83" i="12" s="1"/>
  <c r="FE83" i="12" s="1"/>
  <c r="FF83" i="12" s="1"/>
  <c r="FG83" i="12" s="1"/>
  <c r="EH84" i="12"/>
  <c r="EG28" i="12"/>
  <c r="EH84" i="23"/>
  <c r="EI83" i="23"/>
  <c r="EJ83" i="23" s="1"/>
  <c r="EK83" i="23" s="1"/>
  <c r="EL83" i="23" s="1"/>
  <c r="EM83" i="23" s="1"/>
  <c r="EN83" i="23" s="1"/>
  <c r="EO83" i="23" s="1"/>
  <c r="EP83" i="23" s="1"/>
  <c r="EQ83" i="23" s="1"/>
  <c r="ER83" i="23" s="1"/>
  <c r="ES83" i="23" s="1"/>
  <c r="ET83" i="23" s="1"/>
  <c r="EU83" i="23" s="1"/>
  <c r="EV83" i="23" s="1"/>
  <c r="EW83" i="23" s="1"/>
  <c r="EX83" i="23" s="1"/>
  <c r="EY83" i="23" s="1"/>
  <c r="EZ83" i="23" s="1"/>
  <c r="FA83" i="23" s="1"/>
  <c r="FB83" i="23" s="1"/>
  <c r="FC83" i="23" s="1"/>
  <c r="FD83" i="23" s="1"/>
  <c r="FE83" i="23" s="1"/>
  <c r="FF83" i="23" s="1"/>
  <c r="FG83" i="23" s="1"/>
  <c r="EG19" i="8"/>
  <c r="EH28" i="23"/>
  <c r="T18" i="18" s="1"/>
  <c r="EK36" i="11"/>
  <c r="EK42" i="11" s="1"/>
  <c r="EK30" i="11"/>
  <c r="EL13" i="11" s="1"/>
  <c r="EL14" i="11" s="1"/>
  <c r="EL17" i="11" s="1"/>
  <c r="EL28" i="11" s="1"/>
  <c r="EG19" i="24"/>
  <c r="FC86" i="8"/>
  <c r="FC87" i="8" s="1"/>
  <c r="FC86" i="23"/>
  <c r="FC87" i="23" s="1"/>
  <c r="EH19" i="24" l="1"/>
  <c r="EB42" i="9"/>
  <c r="EK36" i="26"/>
  <c r="EK42" i="26" s="1"/>
  <c r="EK30" i="26"/>
  <c r="EL13" i="26" s="1"/>
  <c r="EL14" i="26" s="1"/>
  <c r="EL17" i="26" s="1"/>
  <c r="EL28" i="26" s="1"/>
  <c r="EK18" i="26"/>
  <c r="EK19" i="26"/>
  <c r="EL19" i="26" s="1"/>
  <c r="EH19" i="25"/>
  <c r="K25" i="18" s="1"/>
  <c r="EH28" i="25"/>
  <c r="EH30" i="25" s="1"/>
  <c r="EI13" i="25" s="1"/>
  <c r="EI14" i="25" s="1"/>
  <c r="EI17" i="25" s="1"/>
  <c r="EI18" i="25" s="1"/>
  <c r="EH18" i="24"/>
  <c r="EC19" i="9"/>
  <c r="EC18" i="9"/>
  <c r="FH83" i="23"/>
  <c r="FI41" i="23"/>
  <c r="FJ41" i="23" s="1"/>
  <c r="FK41" i="23" s="1"/>
  <c r="FL41" i="23" s="1"/>
  <c r="FM41" i="23" s="1"/>
  <c r="FN41" i="23" s="1"/>
  <c r="FO41" i="23" s="1"/>
  <c r="FP41" i="23" s="1"/>
  <c r="FQ41" i="23" s="1"/>
  <c r="FR41" i="23" s="1"/>
  <c r="FS41" i="23" s="1"/>
  <c r="V17" i="18" s="1"/>
  <c r="EI85" i="22"/>
  <c r="EJ85" i="22" s="1"/>
  <c r="EK85" i="22" s="1"/>
  <c r="EL85" i="22" s="1"/>
  <c r="EM85" i="22" s="1"/>
  <c r="EN85" i="22" s="1"/>
  <c r="EG36" i="8"/>
  <c r="EG42" i="8" s="1"/>
  <c r="EG30" i="8"/>
  <c r="EH13" i="8" s="1"/>
  <c r="EH14" i="8" s="1"/>
  <c r="EH17" i="8" s="1"/>
  <c r="EH19" i="8" s="1"/>
  <c r="EJ28" i="22"/>
  <c r="FI41" i="24"/>
  <c r="FJ41" i="24" s="1"/>
  <c r="FK41" i="24" s="1"/>
  <c r="FL41" i="24" s="1"/>
  <c r="FM41" i="24" s="1"/>
  <c r="FN41" i="24" s="1"/>
  <c r="FO41" i="24" s="1"/>
  <c r="FP41" i="24" s="1"/>
  <c r="FQ41" i="24" s="1"/>
  <c r="FR41" i="24" s="1"/>
  <c r="FS41" i="24" s="1"/>
  <c r="V21" i="18" s="1"/>
  <c r="FH83" i="24"/>
  <c r="EL18" i="11"/>
  <c r="FI41" i="25"/>
  <c r="FJ41" i="25" s="1"/>
  <c r="FK41" i="25" s="1"/>
  <c r="FL41" i="25" s="1"/>
  <c r="FM41" i="25" s="1"/>
  <c r="FN41" i="25" s="1"/>
  <c r="FO41" i="25" s="1"/>
  <c r="FP41" i="25" s="1"/>
  <c r="FQ41" i="25" s="1"/>
  <c r="FR41" i="25" s="1"/>
  <c r="FS41" i="25" s="1"/>
  <c r="V25" i="18" s="1"/>
  <c r="FH83" i="25"/>
  <c r="EC30" i="9"/>
  <c r="ED13" i="9" s="1"/>
  <c r="ED14" i="9" s="1"/>
  <c r="ED17" i="9" s="1"/>
  <c r="ED28" i="9" s="1"/>
  <c r="EC36" i="9"/>
  <c r="EB85" i="9"/>
  <c r="EC85" i="9" s="1"/>
  <c r="ED85" i="9" s="1"/>
  <c r="EE85" i="9" s="1"/>
  <c r="EF85" i="9" s="1"/>
  <c r="FH83" i="8"/>
  <c r="FI41" i="8"/>
  <c r="FJ41" i="8" s="1"/>
  <c r="FK41" i="8" s="1"/>
  <c r="FL41" i="8" s="1"/>
  <c r="FM41" i="8" s="1"/>
  <c r="FN41" i="8" s="1"/>
  <c r="FO41" i="8" s="1"/>
  <c r="FP41" i="8" s="1"/>
  <c r="FQ41" i="8" s="1"/>
  <c r="FR41" i="8" s="1"/>
  <c r="FS41" i="8" s="1"/>
  <c r="V15" i="18" s="1"/>
  <c r="EG36" i="12"/>
  <c r="EG42" i="12" s="1"/>
  <c r="EG30" i="12"/>
  <c r="EH13" i="12" s="1"/>
  <c r="EH14" i="12" s="1"/>
  <c r="EH17" i="12" s="1"/>
  <c r="EH30" i="23"/>
  <c r="EI13" i="23" s="1"/>
  <c r="EI14" i="23" s="1"/>
  <c r="EI17" i="23" s="1"/>
  <c r="EI28" i="23" s="1"/>
  <c r="EH36" i="23"/>
  <c r="EH42" i="23" s="1"/>
  <c r="EG85" i="24"/>
  <c r="EH28" i="24"/>
  <c r="T22" i="18" s="1"/>
  <c r="EL19" i="11"/>
  <c r="EF25" i="21"/>
  <c r="EF19" i="21" s="1"/>
  <c r="EF18" i="21"/>
  <c r="EL30" i="11"/>
  <c r="EM13" i="11" s="1"/>
  <c r="EM14" i="11" s="1"/>
  <c r="EM17" i="11" s="1"/>
  <c r="EM28" i="11" s="1"/>
  <c r="EL36" i="11"/>
  <c r="EL42" i="11" s="1"/>
  <c r="EJ19" i="22"/>
  <c r="FI41" i="12"/>
  <c r="FJ41" i="12" s="1"/>
  <c r="FK41" i="12" s="1"/>
  <c r="FL41" i="12" s="1"/>
  <c r="FM41" i="12" s="1"/>
  <c r="FN41" i="12" s="1"/>
  <c r="FO41" i="12" s="1"/>
  <c r="FP41" i="12" s="1"/>
  <c r="FQ41" i="12" s="1"/>
  <c r="FR41" i="12" s="1"/>
  <c r="FS41" i="12" s="1"/>
  <c r="V27" i="18" s="1"/>
  <c r="FH83" i="12"/>
  <c r="F79" i="18"/>
  <c r="F106" i="18" s="1"/>
  <c r="C79" i="18"/>
  <c r="C106" i="18" s="1"/>
  <c r="EH36" i="25" l="1"/>
  <c r="EH42" i="25" s="1"/>
  <c r="T26" i="18"/>
  <c r="ED18" i="9"/>
  <c r="ED19" i="9"/>
  <c r="EC42" i="9"/>
  <c r="EL18" i="26"/>
  <c r="EL36" i="26"/>
  <c r="EL42" i="26" s="1"/>
  <c r="EL30" i="26"/>
  <c r="EM13" i="26" s="1"/>
  <c r="EM14" i="26" s="1"/>
  <c r="EM17" i="26" s="1"/>
  <c r="EM19" i="26" s="1"/>
  <c r="EI28" i="25"/>
  <c r="EI36" i="25" s="1"/>
  <c r="EI42" i="25" s="1"/>
  <c r="EM19" i="11"/>
  <c r="EI36" i="23"/>
  <c r="EI42" i="23" s="1"/>
  <c r="EI30" i="23"/>
  <c r="EJ13" i="23" s="1"/>
  <c r="EJ14" i="23" s="1"/>
  <c r="EJ17" i="23" s="1"/>
  <c r="EJ28" i="23" s="1"/>
  <c r="EH85" i="25"/>
  <c r="EH28" i="12"/>
  <c r="T28" i="18" s="1"/>
  <c r="EH18" i="12"/>
  <c r="EH19" i="12"/>
  <c r="FH84" i="8"/>
  <c r="FI83" i="8"/>
  <c r="FJ83" i="8" s="1"/>
  <c r="FK83" i="8" s="1"/>
  <c r="FL83" i="8" s="1"/>
  <c r="FM83" i="8" s="1"/>
  <c r="FN83" i="8" s="1"/>
  <c r="FO83" i="8" s="1"/>
  <c r="FP83" i="8" s="1"/>
  <c r="FQ83" i="8" s="1"/>
  <c r="FR83" i="8" s="1"/>
  <c r="FS83" i="8" s="1"/>
  <c r="FI83" i="23"/>
  <c r="FJ83" i="23" s="1"/>
  <c r="FK83" i="23" s="1"/>
  <c r="FL83" i="23" s="1"/>
  <c r="FM83" i="23" s="1"/>
  <c r="FN83" i="23" s="1"/>
  <c r="FO83" i="23" s="1"/>
  <c r="FP83" i="23" s="1"/>
  <c r="FQ83" i="23" s="1"/>
  <c r="FR83" i="23" s="1"/>
  <c r="FS83" i="23" s="1"/>
  <c r="FH84" i="23"/>
  <c r="EM18" i="11"/>
  <c r="FH84" i="24"/>
  <c r="FI83" i="24"/>
  <c r="FJ83" i="24" s="1"/>
  <c r="FK83" i="24" s="1"/>
  <c r="FL83" i="24" s="1"/>
  <c r="FM83" i="24" s="1"/>
  <c r="FN83" i="24" s="1"/>
  <c r="FO83" i="24" s="1"/>
  <c r="FP83" i="24" s="1"/>
  <c r="FQ83" i="24" s="1"/>
  <c r="FR83" i="24" s="1"/>
  <c r="FS83" i="24" s="1"/>
  <c r="ED30" i="9"/>
  <c r="EE13" i="9" s="1"/>
  <c r="EE14" i="9" s="1"/>
  <c r="EE17" i="9" s="1"/>
  <c r="ED36" i="9"/>
  <c r="EJ30" i="22"/>
  <c r="EK13" i="22" s="1"/>
  <c r="EK14" i="22" s="1"/>
  <c r="EK17" i="22" s="1"/>
  <c r="EK18" i="22" s="1"/>
  <c r="EJ36" i="22"/>
  <c r="EJ42" i="22" s="1"/>
  <c r="FI83" i="12"/>
  <c r="FJ83" i="12" s="1"/>
  <c r="FK83" i="12" s="1"/>
  <c r="FL83" i="12" s="1"/>
  <c r="FM83" i="12" s="1"/>
  <c r="FN83" i="12" s="1"/>
  <c r="FO83" i="12" s="1"/>
  <c r="FP83" i="12" s="1"/>
  <c r="FQ83" i="12" s="1"/>
  <c r="FR83" i="12" s="1"/>
  <c r="FS83" i="12" s="1"/>
  <c r="FH84" i="12"/>
  <c r="EM30" i="11"/>
  <c r="EN13" i="11" s="1"/>
  <c r="EN14" i="11" s="1"/>
  <c r="EN17" i="11" s="1"/>
  <c r="EN28" i="11" s="1"/>
  <c r="EM36" i="11"/>
  <c r="EM42" i="11" s="1"/>
  <c r="EI19" i="25"/>
  <c r="EH30" i="24"/>
  <c r="EI13" i="24" s="1"/>
  <c r="EI14" i="24" s="1"/>
  <c r="EI17" i="24" s="1"/>
  <c r="EI28" i="24" s="1"/>
  <c r="EH36" i="24"/>
  <c r="EH42" i="24" s="1"/>
  <c r="EH85" i="23"/>
  <c r="EH28" i="8"/>
  <c r="T16" i="18" s="1"/>
  <c r="EH18" i="8"/>
  <c r="EF26" i="21"/>
  <c r="EG26" i="21" s="1"/>
  <c r="EH26" i="21" s="1"/>
  <c r="EI26" i="21" s="1"/>
  <c r="EJ26" i="21" s="1"/>
  <c r="EK26" i="21" s="1"/>
  <c r="EL26" i="21" s="1"/>
  <c r="EM26" i="21" s="1"/>
  <c r="EN26" i="21" s="1"/>
  <c r="EO26" i="21" s="1"/>
  <c r="EP26" i="21" s="1"/>
  <c r="EQ26" i="21" s="1"/>
  <c r="ER26" i="21" s="1"/>
  <c r="ES26" i="21" s="1"/>
  <c r="ET26" i="21" s="1"/>
  <c r="EU26" i="21" s="1"/>
  <c r="EV26" i="21" s="1"/>
  <c r="EW26" i="21" s="1"/>
  <c r="EX26" i="21" s="1"/>
  <c r="EY26" i="21" s="1"/>
  <c r="EZ26" i="21" s="1"/>
  <c r="FA26" i="21" s="1"/>
  <c r="FB26" i="21" s="1"/>
  <c r="FC26" i="21" s="1"/>
  <c r="FD26" i="21" s="1"/>
  <c r="FE26" i="21" s="1"/>
  <c r="FF26" i="21" s="1"/>
  <c r="FG26" i="21" s="1"/>
  <c r="FH26" i="21" s="1"/>
  <c r="FI26" i="21" s="1"/>
  <c r="FJ26" i="21" s="1"/>
  <c r="FK26" i="21" s="1"/>
  <c r="FL26" i="21" s="1"/>
  <c r="FM26" i="21" s="1"/>
  <c r="FN26" i="21" s="1"/>
  <c r="FO26" i="21" s="1"/>
  <c r="FP26" i="21" s="1"/>
  <c r="FQ26" i="21" s="1"/>
  <c r="FR26" i="21" s="1"/>
  <c r="FS26" i="21" s="1"/>
  <c r="EF41" i="21"/>
  <c r="EG41" i="21" s="1"/>
  <c r="EH41" i="21" s="1"/>
  <c r="EI18" i="23"/>
  <c r="EI19" i="23"/>
  <c r="FI83" i="25"/>
  <c r="FJ83" i="25" s="1"/>
  <c r="FK83" i="25" s="1"/>
  <c r="FL83" i="25" s="1"/>
  <c r="FM83" i="25" s="1"/>
  <c r="FN83" i="25" s="1"/>
  <c r="FO83" i="25" s="1"/>
  <c r="FP83" i="25" s="1"/>
  <c r="FQ83" i="25" s="1"/>
  <c r="FR83" i="25" s="1"/>
  <c r="FS83" i="25" s="1"/>
  <c r="FH84" i="25"/>
  <c r="EF28" i="21"/>
  <c r="E79" i="18"/>
  <c r="E106" i="18" s="1"/>
  <c r="EI30" i="25" l="1"/>
  <c r="EJ13" i="25" s="1"/>
  <c r="EJ14" i="25" s="1"/>
  <c r="EJ17" i="25" s="1"/>
  <c r="EJ18" i="25" s="1"/>
  <c r="EE19" i="9"/>
  <c r="ED42" i="9"/>
  <c r="EM28" i="26"/>
  <c r="EM18" i="26"/>
  <c r="EN18" i="11"/>
  <c r="EJ18" i="23"/>
  <c r="EI30" i="24"/>
  <c r="EJ13" i="24" s="1"/>
  <c r="EJ14" i="24" s="1"/>
  <c r="EJ17" i="24" s="1"/>
  <c r="EJ28" i="24" s="1"/>
  <c r="EI36" i="24"/>
  <c r="EI42" i="24" s="1"/>
  <c r="EJ30" i="23"/>
  <c r="EK13" i="23" s="1"/>
  <c r="EK14" i="23" s="1"/>
  <c r="EK17" i="23" s="1"/>
  <c r="EK28" i="23" s="1"/>
  <c r="EJ36" i="23"/>
  <c r="EJ42" i="23" s="1"/>
  <c r="EH85" i="24"/>
  <c r="EH86" i="24" s="1"/>
  <c r="EH87" i="24" s="1"/>
  <c r="EH88" i="24" s="1"/>
  <c r="EG88" i="24" s="1"/>
  <c r="EF88" i="24" s="1"/>
  <c r="EE88" i="24" s="1"/>
  <c r="ED88" i="24" s="1"/>
  <c r="EC88" i="24" s="1"/>
  <c r="EI18" i="24"/>
  <c r="EI19" i="24"/>
  <c r="EE28" i="9"/>
  <c r="EJ19" i="25"/>
  <c r="EH30" i="12"/>
  <c r="EI13" i="12" s="1"/>
  <c r="EI14" i="12" s="1"/>
  <c r="EI17" i="12" s="1"/>
  <c r="EI28" i="12" s="1"/>
  <c r="EH36" i="12"/>
  <c r="EH42" i="12" s="1"/>
  <c r="EI41" i="21"/>
  <c r="EJ41" i="21" s="1"/>
  <c r="EK41" i="21" s="1"/>
  <c r="EL41" i="21" s="1"/>
  <c r="EM41" i="21" s="1"/>
  <c r="EN41" i="21" s="1"/>
  <c r="EO41" i="21" s="1"/>
  <c r="EP41" i="21" s="1"/>
  <c r="EQ41" i="21" s="1"/>
  <c r="ER41" i="21" s="1"/>
  <c r="ES41" i="21" s="1"/>
  <c r="ET41" i="21" s="1"/>
  <c r="EU41" i="21" s="1"/>
  <c r="EV41" i="21" s="1"/>
  <c r="EW41" i="21" s="1"/>
  <c r="EX41" i="21" s="1"/>
  <c r="EY41" i="21" s="1"/>
  <c r="EZ41" i="21" s="1"/>
  <c r="FA41" i="21" s="1"/>
  <c r="FB41" i="21" s="1"/>
  <c r="FC41" i="21" s="1"/>
  <c r="FD41" i="21" s="1"/>
  <c r="EH82" i="21"/>
  <c r="EK19" i="22"/>
  <c r="EN19" i="11"/>
  <c r="EH30" i="8"/>
  <c r="EI13" i="8" s="1"/>
  <c r="EI14" i="8" s="1"/>
  <c r="EI17" i="8" s="1"/>
  <c r="EH36" i="8"/>
  <c r="EH42" i="8" s="1"/>
  <c r="EN30" i="11"/>
  <c r="EO13" i="11" s="1"/>
  <c r="EO14" i="11" s="1"/>
  <c r="EO17" i="11" s="1"/>
  <c r="EO28" i="11" s="1"/>
  <c r="EN36" i="11"/>
  <c r="EN42" i="11" s="1"/>
  <c r="EE18" i="9"/>
  <c r="EH86" i="25"/>
  <c r="EH87" i="25" s="1"/>
  <c r="EI85" i="25"/>
  <c r="EJ85" i="25" s="1"/>
  <c r="EK85" i="25" s="1"/>
  <c r="EL85" i="25" s="1"/>
  <c r="EM85" i="25" s="1"/>
  <c r="EN85" i="25" s="1"/>
  <c r="EO85" i="25" s="1"/>
  <c r="EP85" i="25" s="1"/>
  <c r="EQ85" i="25" s="1"/>
  <c r="ER85" i="25" s="1"/>
  <c r="ES85" i="25" s="1"/>
  <c r="ET85" i="25" s="1"/>
  <c r="EU85" i="25" s="1"/>
  <c r="EV85" i="25" s="1"/>
  <c r="EW85" i="25" s="1"/>
  <c r="EX85" i="25" s="1"/>
  <c r="EY85" i="25" s="1"/>
  <c r="EZ85" i="25" s="1"/>
  <c r="FA85" i="25" s="1"/>
  <c r="FB85" i="25" s="1"/>
  <c r="FC85" i="25" s="1"/>
  <c r="FD85" i="25" s="1"/>
  <c r="FE85" i="25" s="1"/>
  <c r="FF85" i="25" s="1"/>
  <c r="FG85" i="25" s="1"/>
  <c r="EJ19" i="23"/>
  <c r="EJ28" i="25"/>
  <c r="EF30" i="21"/>
  <c r="EG13" i="21" s="1"/>
  <c r="EG14" i="21" s="1"/>
  <c r="EG17" i="21" s="1"/>
  <c r="EG28" i="21" s="1"/>
  <c r="EF36" i="21"/>
  <c r="EF42" i="21" s="1"/>
  <c r="EH86" i="23"/>
  <c r="EH87" i="23" s="1"/>
  <c r="EI85" i="23"/>
  <c r="EJ85" i="23" s="1"/>
  <c r="EK85" i="23" s="1"/>
  <c r="EL85" i="23" s="1"/>
  <c r="EM85" i="23" s="1"/>
  <c r="EN85" i="23" s="1"/>
  <c r="EO85" i="23" s="1"/>
  <c r="EP85" i="23" s="1"/>
  <c r="EQ85" i="23" s="1"/>
  <c r="ER85" i="23" s="1"/>
  <c r="ES85" i="23" s="1"/>
  <c r="ET85" i="23" s="1"/>
  <c r="EU85" i="23" s="1"/>
  <c r="EV85" i="23" s="1"/>
  <c r="EW85" i="23" s="1"/>
  <c r="EX85" i="23" s="1"/>
  <c r="EY85" i="23" s="1"/>
  <c r="EZ85" i="23" s="1"/>
  <c r="FA85" i="23" s="1"/>
  <c r="FB85" i="23" s="1"/>
  <c r="EK28" i="22"/>
  <c r="F91" i="18"/>
  <c r="F118" i="18" s="1"/>
  <c r="E91" i="18"/>
  <c r="E118" i="18" s="1"/>
  <c r="C91" i="18"/>
  <c r="C118" i="18" s="1"/>
  <c r="EM36" i="26" l="1"/>
  <c r="EM42" i="26" s="1"/>
  <c r="EM30" i="26"/>
  <c r="EN13" i="26" s="1"/>
  <c r="EN14" i="26" s="1"/>
  <c r="EN17" i="26" s="1"/>
  <c r="EI18" i="12"/>
  <c r="EO19" i="11"/>
  <c r="K23" i="18" s="1"/>
  <c r="EJ19" i="24"/>
  <c r="EJ18" i="24"/>
  <c r="EK18" i="23"/>
  <c r="EI85" i="24"/>
  <c r="EJ85" i="24" s="1"/>
  <c r="EK85" i="24" s="1"/>
  <c r="EL85" i="24" s="1"/>
  <c r="EM85" i="24" s="1"/>
  <c r="EN85" i="24" s="1"/>
  <c r="EG30" i="21"/>
  <c r="EH13" i="21" s="1"/>
  <c r="EH14" i="21" s="1"/>
  <c r="EH17" i="21" s="1"/>
  <c r="EH28" i="21" s="1"/>
  <c r="T10" i="18" s="1"/>
  <c r="EG36" i="21"/>
  <c r="EG42" i="21" s="1"/>
  <c r="EJ36" i="24"/>
  <c r="EJ42" i="24" s="1"/>
  <c r="EJ30" i="24"/>
  <c r="EK13" i="24" s="1"/>
  <c r="EK14" i="24" s="1"/>
  <c r="EK17" i="24" s="1"/>
  <c r="EK28" i="24" s="1"/>
  <c r="EH85" i="8"/>
  <c r="EH86" i="8" s="1"/>
  <c r="EH87" i="8" s="1"/>
  <c r="EI28" i="8"/>
  <c r="EI19" i="8"/>
  <c r="EK30" i="22"/>
  <c r="EL13" i="22" s="1"/>
  <c r="EL14" i="22" s="1"/>
  <c r="EL17" i="22" s="1"/>
  <c r="EL18" i="22" s="1"/>
  <c r="EK36" i="22"/>
  <c r="EK42" i="22" s="1"/>
  <c r="EI18" i="8"/>
  <c r="EO18" i="11"/>
  <c r="N23" i="18" s="1"/>
  <c r="EE30" i="9"/>
  <c r="EF13" i="9" s="1"/>
  <c r="EF14" i="9" s="1"/>
  <c r="EF17" i="9" s="1"/>
  <c r="EE36" i="9"/>
  <c r="EE42" i="9" s="1"/>
  <c r="EK36" i="23"/>
  <c r="EK42" i="23" s="1"/>
  <c r="EK30" i="23"/>
  <c r="EL13" i="23" s="1"/>
  <c r="EL14" i="23" s="1"/>
  <c r="EL17" i="23" s="1"/>
  <c r="EL28" i="23" s="1"/>
  <c r="EK19" i="23"/>
  <c r="EH83" i="21"/>
  <c r="EI82" i="21"/>
  <c r="EJ82" i="21" s="1"/>
  <c r="EK82" i="21" s="1"/>
  <c r="EL82" i="21" s="1"/>
  <c r="EM82" i="21" s="1"/>
  <c r="EN82" i="21" s="1"/>
  <c r="EO82" i="21" s="1"/>
  <c r="EP82" i="21" s="1"/>
  <c r="EQ82" i="21" s="1"/>
  <c r="ER82" i="21" s="1"/>
  <c r="ES82" i="21" s="1"/>
  <c r="ET82" i="21" s="1"/>
  <c r="EU82" i="21" s="1"/>
  <c r="EV82" i="21" s="1"/>
  <c r="EW82" i="21" s="1"/>
  <c r="EX82" i="21" s="1"/>
  <c r="EY82" i="21" s="1"/>
  <c r="EZ82" i="21" s="1"/>
  <c r="FA82" i="21" s="1"/>
  <c r="FB82" i="21" s="1"/>
  <c r="FC82" i="21" s="1"/>
  <c r="FD82" i="21" s="1"/>
  <c r="FE82" i="21" s="1"/>
  <c r="FF82" i="21" s="1"/>
  <c r="FG82" i="21" s="1"/>
  <c r="EI19" i="12"/>
  <c r="EG18" i="21"/>
  <c r="EG19" i="21"/>
  <c r="FE41" i="21"/>
  <c r="FF41" i="21" s="1"/>
  <c r="FG41" i="21" s="1"/>
  <c r="FH41" i="21" s="1"/>
  <c r="O9" i="18"/>
  <c r="EJ30" i="25"/>
  <c r="EK13" i="25" s="1"/>
  <c r="EK14" i="25" s="1"/>
  <c r="EK17" i="25" s="1"/>
  <c r="EJ36" i="25"/>
  <c r="EJ42" i="25" s="1"/>
  <c r="EO30" i="11"/>
  <c r="EP13" i="11" s="1"/>
  <c r="EP14" i="11" s="1"/>
  <c r="EP17" i="11" s="1"/>
  <c r="EP28" i="11" s="1"/>
  <c r="EO36" i="11"/>
  <c r="EO42" i="11" s="1"/>
  <c r="EH85" i="12"/>
  <c r="EI36" i="12"/>
  <c r="EI42" i="12" s="1"/>
  <c r="EI30" i="12"/>
  <c r="EJ13" i="12" s="1"/>
  <c r="EJ14" i="12" s="1"/>
  <c r="EJ17" i="12" s="1"/>
  <c r="EJ28" i="12" s="1"/>
  <c r="EB88" i="24"/>
  <c r="FJ86" i="12"/>
  <c r="FJ87" i="12" s="1"/>
  <c r="FJ88" i="12" s="1"/>
  <c r="EN28" i="26" l="1"/>
  <c r="EN18" i="26"/>
  <c r="EN19" i="26"/>
  <c r="EK19" i="24"/>
  <c r="EL19" i="22"/>
  <c r="EH19" i="21"/>
  <c r="EH18" i="21"/>
  <c r="EG84" i="21"/>
  <c r="EK28" i="25"/>
  <c r="EK18" i="25"/>
  <c r="EK19" i="25"/>
  <c r="FH82" i="21"/>
  <c r="FI41" i="21"/>
  <c r="FJ41" i="21" s="1"/>
  <c r="FK41" i="21" s="1"/>
  <c r="FL41" i="21" s="1"/>
  <c r="FM41" i="21" s="1"/>
  <c r="FN41" i="21" s="1"/>
  <c r="FO41" i="21" s="1"/>
  <c r="FP41" i="21" s="1"/>
  <c r="FQ41" i="21" s="1"/>
  <c r="FR41" i="21" s="1"/>
  <c r="FS41" i="21" s="1"/>
  <c r="V9" i="18" s="1"/>
  <c r="EK36" i="24"/>
  <c r="EK42" i="24" s="1"/>
  <c r="EK30" i="24"/>
  <c r="EL13" i="24" s="1"/>
  <c r="EL14" i="24" s="1"/>
  <c r="EL17" i="24" s="1"/>
  <c r="EL28" i="24" s="1"/>
  <c r="EJ36" i="12"/>
  <c r="EJ42" i="12" s="1"/>
  <c r="EJ30" i="12"/>
  <c r="EK13" i="12" s="1"/>
  <c r="EK14" i="12" s="1"/>
  <c r="EK17" i="12" s="1"/>
  <c r="EK28" i="12" s="1"/>
  <c r="EJ18" i="12"/>
  <c r="EJ19" i="12"/>
  <c r="EH36" i="21"/>
  <c r="EH42" i="21" s="1"/>
  <c r="EH30" i="21"/>
  <c r="EI13" i="21" s="1"/>
  <c r="EI14" i="21" s="1"/>
  <c r="EI17" i="21" s="1"/>
  <c r="EI28" i="21" s="1"/>
  <c r="EF25" i="9"/>
  <c r="EF19" i="9" s="1"/>
  <c r="EP19" i="11"/>
  <c r="EH86" i="12"/>
  <c r="EH87" i="12" s="1"/>
  <c r="EI85" i="12"/>
  <c r="EJ85" i="12" s="1"/>
  <c r="EK85" i="12" s="1"/>
  <c r="EL85" i="12" s="1"/>
  <c r="EM85" i="12" s="1"/>
  <c r="EN85" i="12" s="1"/>
  <c r="EF18" i="9"/>
  <c r="EP18" i="11"/>
  <c r="EL18" i="23"/>
  <c r="EL19" i="23"/>
  <c r="EI36" i="8"/>
  <c r="EI42" i="8" s="1"/>
  <c r="EI30" i="8"/>
  <c r="EJ13" i="8" s="1"/>
  <c r="EJ14" i="8" s="1"/>
  <c r="EJ17" i="8" s="1"/>
  <c r="EJ19" i="8" s="1"/>
  <c r="EL36" i="23"/>
  <c r="EL42" i="23" s="1"/>
  <c r="EL30" i="23"/>
  <c r="EM13" i="23" s="1"/>
  <c r="EM14" i="23" s="1"/>
  <c r="EM17" i="23" s="1"/>
  <c r="EM28" i="23" s="1"/>
  <c r="EP30" i="11"/>
  <c r="EQ13" i="11" s="1"/>
  <c r="EQ14" i="11" s="1"/>
  <c r="EQ17" i="11" s="1"/>
  <c r="EQ28" i="11" s="1"/>
  <c r="EP36" i="11"/>
  <c r="EP42" i="11" s="1"/>
  <c r="EK18" i="24"/>
  <c r="EL28" i="22"/>
  <c r="FC85" i="23"/>
  <c r="FD85" i="23" s="1"/>
  <c r="FE85" i="23" s="1"/>
  <c r="FF85" i="23" s="1"/>
  <c r="FG85" i="23" s="1"/>
  <c r="EA88" i="24"/>
  <c r="EH88" i="22"/>
  <c r="FQ89" i="12"/>
  <c r="FI88" i="12"/>
  <c r="FJ86" i="1"/>
  <c r="FJ87" i="1" s="1"/>
  <c r="FJ88" i="1" s="1"/>
  <c r="EN36" i="26" l="1"/>
  <c r="EN42" i="26" s="1"/>
  <c r="EN30" i="26"/>
  <c r="EO13" i="26" s="1"/>
  <c r="EO14" i="26" s="1"/>
  <c r="EO17" i="26" s="1"/>
  <c r="EK19" i="12"/>
  <c r="EQ18" i="11"/>
  <c r="EQ19" i="11"/>
  <c r="EL18" i="24"/>
  <c r="EJ28" i="8"/>
  <c r="EJ36" i="8" s="1"/>
  <c r="EJ42" i="8" s="1"/>
  <c r="EI18" i="21"/>
  <c r="EI19" i="21"/>
  <c r="EO85" i="26"/>
  <c r="EP85" i="26" s="1"/>
  <c r="EK30" i="12"/>
  <c r="EL13" i="12" s="1"/>
  <c r="EL14" i="12" s="1"/>
  <c r="EL17" i="12" s="1"/>
  <c r="EL28" i="12" s="1"/>
  <c r="EK36" i="12"/>
  <c r="EK42" i="12" s="1"/>
  <c r="EM36" i="23"/>
  <c r="EM42" i="23" s="1"/>
  <c r="EM30" i="23"/>
  <c r="EN13" i="23" s="1"/>
  <c r="EN14" i="23" s="1"/>
  <c r="EN17" i="23" s="1"/>
  <c r="EN28" i="23" s="1"/>
  <c r="EK18" i="12"/>
  <c r="EK36" i="25"/>
  <c r="EK42" i="25" s="1"/>
  <c r="EK30" i="25"/>
  <c r="EL13" i="25" s="1"/>
  <c r="EL14" i="25" s="1"/>
  <c r="EL17" i="25" s="1"/>
  <c r="EL28" i="25" s="1"/>
  <c r="EM19" i="23"/>
  <c r="EL30" i="24"/>
  <c r="EM13" i="24" s="1"/>
  <c r="EM14" i="24" s="1"/>
  <c r="EM17" i="24" s="1"/>
  <c r="EM28" i="24" s="1"/>
  <c r="EL36" i="24"/>
  <c r="EL42" i="24" s="1"/>
  <c r="EL30" i="22"/>
  <c r="EM13" i="22" s="1"/>
  <c r="EM14" i="22" s="1"/>
  <c r="EM17" i="22" s="1"/>
  <c r="EM28" i="22" s="1"/>
  <c r="EL36" i="22"/>
  <c r="EL42" i="22" s="1"/>
  <c r="EJ18" i="8"/>
  <c r="EH84" i="21"/>
  <c r="EH85" i="21" s="1"/>
  <c r="EH86" i="21" s="1"/>
  <c r="EI85" i="8"/>
  <c r="EJ85" i="8" s="1"/>
  <c r="EK85" i="8" s="1"/>
  <c r="EL85" i="8" s="1"/>
  <c r="EM85" i="8" s="1"/>
  <c r="EN85" i="8" s="1"/>
  <c r="EO85" i="8" s="1"/>
  <c r="EP85" i="8" s="1"/>
  <c r="EQ85" i="8" s="1"/>
  <c r="ER85" i="8" s="1"/>
  <c r="ES85" i="8" s="1"/>
  <c r="ET85" i="8" s="1"/>
  <c r="EU85" i="8" s="1"/>
  <c r="EV85" i="8" s="1"/>
  <c r="EW85" i="8" s="1"/>
  <c r="EX85" i="8" s="1"/>
  <c r="EY85" i="8" s="1"/>
  <c r="EZ85" i="8" s="1"/>
  <c r="FA85" i="8" s="1"/>
  <c r="FB85" i="8" s="1"/>
  <c r="FC85" i="8" s="1"/>
  <c r="FD85" i="8" s="1"/>
  <c r="FE85" i="8" s="1"/>
  <c r="FF85" i="8" s="1"/>
  <c r="FG85" i="8" s="1"/>
  <c r="EM18" i="23"/>
  <c r="EF28" i="9"/>
  <c r="EF26" i="9"/>
  <c r="EG26" i="9" s="1"/>
  <c r="EH26" i="9" s="1"/>
  <c r="EI26" i="9" s="1"/>
  <c r="EJ26" i="9" s="1"/>
  <c r="EK26" i="9" s="1"/>
  <c r="EL26" i="9" s="1"/>
  <c r="EM26" i="9" s="1"/>
  <c r="EN26" i="9" s="1"/>
  <c r="EO26" i="9" s="1"/>
  <c r="EP26" i="9" s="1"/>
  <c r="EQ26" i="9" s="1"/>
  <c r="ER26" i="9" s="1"/>
  <c r="ES26" i="9" s="1"/>
  <c r="ET26" i="9" s="1"/>
  <c r="EU26" i="9" s="1"/>
  <c r="EV26" i="9" s="1"/>
  <c r="EW26" i="9" s="1"/>
  <c r="EX26" i="9" s="1"/>
  <c r="EY26" i="9" s="1"/>
  <c r="EZ26" i="9" s="1"/>
  <c r="FA26" i="9" s="1"/>
  <c r="FB26" i="9" s="1"/>
  <c r="FC26" i="9" s="1"/>
  <c r="FD26" i="9" s="1"/>
  <c r="FE26" i="9" s="1"/>
  <c r="FF26" i="9" s="1"/>
  <c r="FG26" i="9" s="1"/>
  <c r="FH26" i="9" s="1"/>
  <c r="FI26" i="9" s="1"/>
  <c r="FJ26" i="9" s="1"/>
  <c r="FK26" i="9" s="1"/>
  <c r="FL26" i="9" s="1"/>
  <c r="FM26" i="9" s="1"/>
  <c r="FN26" i="9" s="1"/>
  <c r="FO26" i="9" s="1"/>
  <c r="FP26" i="9" s="1"/>
  <c r="FQ26" i="9" s="1"/>
  <c r="FR26" i="9" s="1"/>
  <c r="FS26" i="9" s="1"/>
  <c r="EF41" i="9"/>
  <c r="EG41" i="9" s="1"/>
  <c r="EH41" i="9" s="1"/>
  <c r="EL19" i="24"/>
  <c r="EI36" i="21"/>
  <c r="EI42" i="21" s="1"/>
  <c r="EI30" i="21"/>
  <c r="EJ13" i="21" s="1"/>
  <c r="EJ14" i="21" s="1"/>
  <c r="EJ17" i="21" s="1"/>
  <c r="EJ28" i="21" s="1"/>
  <c r="FI82" i="21"/>
  <c r="FJ82" i="21" s="1"/>
  <c r="FK82" i="21" s="1"/>
  <c r="FL82" i="21" s="1"/>
  <c r="FM82" i="21" s="1"/>
  <c r="FN82" i="21" s="1"/>
  <c r="FO82" i="21" s="1"/>
  <c r="FP82" i="21" s="1"/>
  <c r="FQ82" i="21" s="1"/>
  <c r="FR82" i="21" s="1"/>
  <c r="FS82" i="21" s="1"/>
  <c r="FH83" i="21"/>
  <c r="EQ30" i="11"/>
  <c r="ER13" i="11" s="1"/>
  <c r="ER14" i="11" s="1"/>
  <c r="ER17" i="11" s="1"/>
  <c r="ER28" i="11" s="1"/>
  <c r="EQ36" i="11"/>
  <c r="EQ42" i="11" s="1"/>
  <c r="EQ85" i="11" s="1"/>
  <c r="ER85" i="11" s="1"/>
  <c r="ES85" i="11" s="1"/>
  <c r="ET85" i="11" s="1"/>
  <c r="EU85" i="11" s="1"/>
  <c r="DZ88" i="24"/>
  <c r="EG88" i="22"/>
  <c r="FI88" i="1"/>
  <c r="FQ89" i="1"/>
  <c r="FP89" i="12"/>
  <c r="EW86" i="26"/>
  <c r="EW87" i="26" s="1"/>
  <c r="EJ30" i="8" l="1"/>
  <c r="EK13" i="8" s="1"/>
  <c r="EK14" i="8" s="1"/>
  <c r="EK17" i="8" s="1"/>
  <c r="EK28" i="8" s="1"/>
  <c r="EK36" i="8" s="1"/>
  <c r="EK42" i="8" s="1"/>
  <c r="EM18" i="24"/>
  <c r="EM19" i="24"/>
  <c r="EO28" i="26"/>
  <c r="EO19" i="26"/>
  <c r="EO18" i="26"/>
  <c r="EL19" i="12"/>
  <c r="EL18" i="12"/>
  <c r="EN18" i="23"/>
  <c r="EK19" i="8"/>
  <c r="EJ18" i="21"/>
  <c r="EM30" i="22"/>
  <c r="EN13" i="22" s="1"/>
  <c r="EN14" i="22" s="1"/>
  <c r="EN17" i="22" s="1"/>
  <c r="EN28" i="22" s="1"/>
  <c r="EM36" i="22"/>
  <c r="EM42" i="22" s="1"/>
  <c r="EN36" i="23"/>
  <c r="EN42" i="23" s="1"/>
  <c r="EN30" i="23"/>
  <c r="EO13" i="23" s="1"/>
  <c r="EO14" i="23" s="1"/>
  <c r="EO17" i="23" s="1"/>
  <c r="EO28" i="23" s="1"/>
  <c r="EI84" i="21"/>
  <c r="EJ84" i="21" s="1"/>
  <c r="EK84" i="21" s="1"/>
  <c r="EL84" i="21" s="1"/>
  <c r="EM84" i="21" s="1"/>
  <c r="EN84" i="21" s="1"/>
  <c r="ER18" i="11"/>
  <c r="ER19" i="11"/>
  <c r="EH83" i="9"/>
  <c r="EI41" i="9"/>
  <c r="EJ41" i="9" s="1"/>
  <c r="EK41" i="9" s="1"/>
  <c r="EL41" i="9" s="1"/>
  <c r="EM41" i="9" s="1"/>
  <c r="EN41" i="9" s="1"/>
  <c r="EO41" i="9" s="1"/>
  <c r="EP41" i="9" s="1"/>
  <c r="EQ41" i="9" s="1"/>
  <c r="ER41" i="9" s="1"/>
  <c r="ES41" i="9" s="1"/>
  <c r="ET41" i="9" s="1"/>
  <c r="EU41" i="9" s="1"/>
  <c r="EV41" i="9" s="1"/>
  <c r="EW41" i="9" s="1"/>
  <c r="EX41" i="9" s="1"/>
  <c r="EY41" i="9" s="1"/>
  <c r="EZ41" i="9" s="1"/>
  <c r="FA41" i="9" s="1"/>
  <c r="FB41" i="9" s="1"/>
  <c r="FC41" i="9" s="1"/>
  <c r="FD41" i="9" s="1"/>
  <c r="FE41" i="9" s="1"/>
  <c r="FF41" i="9" s="1"/>
  <c r="FG41" i="9" s="1"/>
  <c r="FH41" i="9" s="1"/>
  <c r="EM19" i="22"/>
  <c r="EM18" i="22"/>
  <c r="EM36" i="24"/>
  <c r="EM42" i="24" s="1"/>
  <c r="EM30" i="24"/>
  <c r="EN13" i="24" s="1"/>
  <c r="EN14" i="24" s="1"/>
  <c r="EN17" i="24" s="1"/>
  <c r="EN28" i="24" s="1"/>
  <c r="EN19" i="23"/>
  <c r="EF30" i="9"/>
  <c r="EG13" i="9" s="1"/>
  <c r="EG14" i="9" s="1"/>
  <c r="EG17" i="9" s="1"/>
  <c r="EG28" i="9" s="1"/>
  <c r="EF36" i="9"/>
  <c r="EF42" i="9" s="1"/>
  <c r="ER30" i="11"/>
  <c r="ES13" i="11" s="1"/>
  <c r="ES14" i="11" s="1"/>
  <c r="ES17" i="11" s="1"/>
  <c r="ES28" i="11" s="1"/>
  <c r="ER36" i="11"/>
  <c r="ER42" i="11" s="1"/>
  <c r="EL36" i="12"/>
  <c r="EL42" i="12" s="1"/>
  <c r="EL30" i="12"/>
  <c r="EM13" i="12" s="1"/>
  <c r="EM14" i="12" s="1"/>
  <c r="EM17" i="12" s="1"/>
  <c r="EM28" i="12" s="1"/>
  <c r="EL30" i="25"/>
  <c r="EM13" i="25" s="1"/>
  <c r="EM14" i="25" s="1"/>
  <c r="EM17" i="25" s="1"/>
  <c r="EM28" i="25" s="1"/>
  <c r="EL36" i="25"/>
  <c r="EL42" i="25" s="1"/>
  <c r="EJ30" i="21"/>
  <c r="EK13" i="21" s="1"/>
  <c r="EK14" i="21" s="1"/>
  <c r="EK17" i="21" s="1"/>
  <c r="EK28" i="21" s="1"/>
  <c r="EJ36" i="21"/>
  <c r="EJ42" i="21" s="1"/>
  <c r="EJ19" i="21"/>
  <c r="EL19" i="25"/>
  <c r="EL18" i="25"/>
  <c r="EH88" i="11"/>
  <c r="DY88" i="24"/>
  <c r="EF88" i="22"/>
  <c r="FJ86" i="8"/>
  <c r="FJ87" i="8" s="1"/>
  <c r="FJ88" i="8" s="1"/>
  <c r="FJ86" i="2"/>
  <c r="FJ87" i="2" s="1"/>
  <c r="FJ88" i="2" s="1"/>
  <c r="FP89" i="1"/>
  <c r="EK18" i="8" l="1"/>
  <c r="EK30" i="8"/>
  <c r="EL13" i="8" s="1"/>
  <c r="EL14" i="8" s="1"/>
  <c r="EL17" i="8" s="1"/>
  <c r="EL28" i="8" s="1"/>
  <c r="EO30" i="26"/>
  <c r="EP13" i="26" s="1"/>
  <c r="EP14" i="26" s="1"/>
  <c r="EP17" i="26" s="1"/>
  <c r="EP28" i="26" s="1"/>
  <c r="EO36" i="26"/>
  <c r="EO42" i="26" s="1"/>
  <c r="EN19" i="24"/>
  <c r="EN18" i="24"/>
  <c r="EO19" i="23"/>
  <c r="EN18" i="22"/>
  <c r="EL36" i="8"/>
  <c r="EL42" i="8" s="1"/>
  <c r="EL30" i="8"/>
  <c r="EM13" i="8" s="1"/>
  <c r="EM14" i="8" s="1"/>
  <c r="EM17" i="8" s="1"/>
  <c r="EM28" i="8" s="1"/>
  <c r="EQ85" i="26"/>
  <c r="ER85" i="26" s="1"/>
  <c r="ES85" i="26" s="1"/>
  <c r="ET85" i="26" s="1"/>
  <c r="EU85" i="26" s="1"/>
  <c r="EK30" i="21"/>
  <c r="EL13" i="21" s="1"/>
  <c r="EL14" i="21" s="1"/>
  <c r="EL17" i="21" s="1"/>
  <c r="EL28" i="21" s="1"/>
  <c r="EK36" i="21"/>
  <c r="EK42" i="21" s="1"/>
  <c r="EN30" i="22"/>
  <c r="EO13" i="22" s="1"/>
  <c r="EO14" i="22" s="1"/>
  <c r="EO17" i="22" s="1"/>
  <c r="EN36" i="22"/>
  <c r="EN42" i="22" s="1"/>
  <c r="FI41" i="9"/>
  <c r="FJ41" i="9" s="1"/>
  <c r="FK41" i="9" s="1"/>
  <c r="FH83" i="9"/>
  <c r="EH84" i="9"/>
  <c r="EI83" i="9"/>
  <c r="EJ83" i="9" s="1"/>
  <c r="EK83" i="9" s="1"/>
  <c r="EL83" i="9" s="1"/>
  <c r="EM83" i="9" s="1"/>
  <c r="EN83" i="9" s="1"/>
  <c r="EO83" i="9" s="1"/>
  <c r="EP83" i="9" s="1"/>
  <c r="EQ83" i="9" s="1"/>
  <c r="ER83" i="9" s="1"/>
  <c r="ES83" i="9" s="1"/>
  <c r="ET83" i="9" s="1"/>
  <c r="EU83" i="9" s="1"/>
  <c r="EV83" i="9" s="1"/>
  <c r="EW83" i="9" s="1"/>
  <c r="EX83" i="9" s="1"/>
  <c r="EY83" i="9" s="1"/>
  <c r="EZ83" i="9" s="1"/>
  <c r="FA83" i="9" s="1"/>
  <c r="FB83" i="9" s="1"/>
  <c r="FC83" i="9" s="1"/>
  <c r="FD83" i="9" s="1"/>
  <c r="FE83" i="9" s="1"/>
  <c r="FF83" i="9" s="1"/>
  <c r="FG83" i="9" s="1"/>
  <c r="EG18" i="9"/>
  <c r="EG19" i="9"/>
  <c r="EM19" i="12"/>
  <c r="EM30" i="25"/>
  <c r="EN13" i="25" s="1"/>
  <c r="EN14" i="25" s="1"/>
  <c r="EN17" i="25" s="1"/>
  <c r="EN28" i="25" s="1"/>
  <c r="EM36" i="25"/>
  <c r="EM42" i="25" s="1"/>
  <c r="ES19" i="11"/>
  <c r="EM18" i="25"/>
  <c r="EK18" i="21"/>
  <c r="EM18" i="12"/>
  <c r="EO36" i="23"/>
  <c r="EO42" i="23" s="1"/>
  <c r="EO30" i="23"/>
  <c r="EP13" i="23" s="1"/>
  <c r="EP14" i="23" s="1"/>
  <c r="EP17" i="23" s="1"/>
  <c r="EP28" i="23" s="1"/>
  <c r="EG30" i="9"/>
  <c r="EH13" i="9" s="1"/>
  <c r="EH14" i="9" s="1"/>
  <c r="EH17" i="9" s="1"/>
  <c r="EG36" i="9"/>
  <c r="EG42" i="9" s="1"/>
  <c r="EM36" i="12"/>
  <c r="EM42" i="12" s="1"/>
  <c r="EM30" i="12"/>
  <c r="EN13" i="12" s="1"/>
  <c r="EN14" i="12" s="1"/>
  <c r="EN17" i="12" s="1"/>
  <c r="EN28" i="12" s="1"/>
  <c r="EN30" i="24"/>
  <c r="EO13" i="24" s="1"/>
  <c r="EO14" i="24" s="1"/>
  <c r="EO17" i="24" s="1"/>
  <c r="EO28" i="24" s="1"/>
  <c r="EN36" i="24"/>
  <c r="EN42" i="24" s="1"/>
  <c r="EM19" i="25"/>
  <c r="ES18" i="11"/>
  <c r="EK19" i="21"/>
  <c r="ES30" i="11"/>
  <c r="ET13" i="11" s="1"/>
  <c r="ET14" i="11" s="1"/>
  <c r="ET17" i="11" s="1"/>
  <c r="ET28" i="11" s="1"/>
  <c r="ES36" i="11"/>
  <c r="ES42" i="11" s="1"/>
  <c r="EO18" i="23"/>
  <c r="EN19" i="22"/>
  <c r="EG88" i="11"/>
  <c r="EH87" i="21"/>
  <c r="EE88" i="22"/>
  <c r="DX88" i="24"/>
  <c r="FJ86" i="23"/>
  <c r="FJ87" i="23" s="1"/>
  <c r="FJ88" i="23" s="1"/>
  <c r="FQ89" i="2"/>
  <c r="FI88" i="2"/>
  <c r="FI88" i="8"/>
  <c r="FQ89" i="8"/>
  <c r="EL19" i="8" l="1"/>
  <c r="EL18" i="8"/>
  <c r="EP30" i="26"/>
  <c r="EQ13" i="26" s="1"/>
  <c r="EQ14" i="26" s="1"/>
  <c r="EQ17" i="26" s="1"/>
  <c r="EQ28" i="26" s="1"/>
  <c r="EP36" i="26"/>
  <c r="EP42" i="26" s="1"/>
  <c r="EP19" i="26"/>
  <c r="EP18" i="26"/>
  <c r="EN19" i="25"/>
  <c r="ET18" i="11"/>
  <c r="EH19" i="9"/>
  <c r="EO19" i="24"/>
  <c r="EM19" i="8"/>
  <c r="EM18" i="8"/>
  <c r="EO18" i="22"/>
  <c r="EL19" i="21"/>
  <c r="EL18" i="21"/>
  <c r="EG85" i="9"/>
  <c r="EN36" i="12"/>
  <c r="EN42" i="12" s="1"/>
  <c r="EN30" i="12"/>
  <c r="EO13" i="12" s="1"/>
  <c r="EO14" i="12" s="1"/>
  <c r="EO17" i="12" s="1"/>
  <c r="EO28" i="12" s="1"/>
  <c r="EP19" i="23"/>
  <c r="EN30" i="25"/>
  <c r="EO13" i="25" s="1"/>
  <c r="EO14" i="25" s="1"/>
  <c r="EO17" i="25" s="1"/>
  <c r="EO28" i="25" s="1"/>
  <c r="EN36" i="25"/>
  <c r="EN42" i="25" s="1"/>
  <c r="ET30" i="11"/>
  <c r="EU13" i="11" s="1"/>
  <c r="EU14" i="11" s="1"/>
  <c r="EU17" i="11" s="1"/>
  <c r="EU28" i="11" s="1"/>
  <c r="ET36" i="11"/>
  <c r="ET42" i="11" s="1"/>
  <c r="EO28" i="22"/>
  <c r="EH28" i="9"/>
  <c r="T20" i="18" s="1"/>
  <c r="EN19" i="12"/>
  <c r="EH18" i="9"/>
  <c r="EL30" i="21"/>
  <c r="EM13" i="21" s="1"/>
  <c r="EM14" i="21" s="1"/>
  <c r="EM17" i="21" s="1"/>
  <c r="EL36" i="21"/>
  <c r="EL42" i="21" s="1"/>
  <c r="EN18" i="12"/>
  <c r="EO19" i="22"/>
  <c r="EO18" i="24"/>
  <c r="ET19" i="11"/>
  <c r="EP30" i="23"/>
  <c r="EQ13" i="23" s="1"/>
  <c r="EQ14" i="23" s="1"/>
  <c r="EQ17" i="23" s="1"/>
  <c r="EQ28" i="23" s="1"/>
  <c r="EP36" i="23"/>
  <c r="EP42" i="23" s="1"/>
  <c r="EP18" i="23"/>
  <c r="EN18" i="25"/>
  <c r="FI83" i="9"/>
  <c r="FJ83" i="9" s="1"/>
  <c r="FK83" i="9" s="1"/>
  <c r="FL83" i="9" s="1"/>
  <c r="FM83" i="9" s="1"/>
  <c r="FN83" i="9" s="1"/>
  <c r="FO83" i="9" s="1"/>
  <c r="FP83" i="9" s="1"/>
  <c r="FQ83" i="9" s="1"/>
  <c r="FR83" i="9" s="1"/>
  <c r="FS83" i="9" s="1"/>
  <c r="FH84" i="9"/>
  <c r="EM30" i="8"/>
  <c r="EN13" i="8" s="1"/>
  <c r="EN14" i="8" s="1"/>
  <c r="EN17" i="8" s="1"/>
  <c r="EN28" i="8" s="1"/>
  <c r="EM36" i="8"/>
  <c r="EM42" i="8" s="1"/>
  <c r="EO30" i="24"/>
  <c r="EP13" i="24" s="1"/>
  <c r="EP14" i="24" s="1"/>
  <c r="EP17" i="24" s="1"/>
  <c r="EP28" i="24" s="1"/>
  <c r="EO36" i="24"/>
  <c r="EO42" i="24" s="1"/>
  <c r="O19" i="18"/>
  <c r="FL41" i="9"/>
  <c r="FM41" i="9" s="1"/>
  <c r="FN41" i="9" s="1"/>
  <c r="FO41" i="9" s="1"/>
  <c r="FP41" i="9" s="1"/>
  <c r="FQ41" i="9" s="1"/>
  <c r="FR41" i="9" s="1"/>
  <c r="FS41" i="9" s="1"/>
  <c r="V19" i="18" s="1"/>
  <c r="EG87" i="21"/>
  <c r="DW88" i="24"/>
  <c r="ED88" i="22"/>
  <c r="EF88" i="11"/>
  <c r="FP89" i="2"/>
  <c r="FP89" i="8"/>
  <c r="FQ89" i="23"/>
  <c r="FI88" i="23"/>
  <c r="EQ19" i="26" l="1"/>
  <c r="EM19" i="21"/>
  <c r="EQ18" i="26"/>
  <c r="EQ36" i="26"/>
  <c r="EQ42" i="26" s="1"/>
  <c r="EQ30" i="26"/>
  <c r="ER13" i="26" s="1"/>
  <c r="ER14" i="26" s="1"/>
  <c r="ER17" i="26" s="1"/>
  <c r="ER28" i="26" s="1"/>
  <c r="EO18" i="12"/>
  <c r="N27" i="18" s="1"/>
  <c r="EO19" i="12"/>
  <c r="K27" i="18" s="1"/>
  <c r="EO18" i="25"/>
  <c r="EO19" i="25"/>
  <c r="EU19" i="11"/>
  <c r="EM28" i="21"/>
  <c r="EM36" i="21" s="1"/>
  <c r="EM42" i="21" s="1"/>
  <c r="EO85" i="24"/>
  <c r="EP85" i="24" s="1"/>
  <c r="EP30" i="24"/>
  <c r="EQ13" i="24" s="1"/>
  <c r="EQ14" i="24" s="1"/>
  <c r="EQ17" i="24" s="1"/>
  <c r="EQ28" i="24" s="1"/>
  <c r="EP36" i="24"/>
  <c r="EP42" i="24" s="1"/>
  <c r="EQ30" i="23"/>
  <c r="ER13" i="23" s="1"/>
  <c r="ER14" i="23" s="1"/>
  <c r="ER17" i="23" s="1"/>
  <c r="ER28" i="23" s="1"/>
  <c r="EQ36" i="23"/>
  <c r="EQ42" i="23" s="1"/>
  <c r="EP19" i="24"/>
  <c r="EO30" i="12"/>
  <c r="EP13" i="12" s="1"/>
  <c r="EP14" i="12" s="1"/>
  <c r="EP17" i="12" s="1"/>
  <c r="EP28" i="12" s="1"/>
  <c r="EO36" i="12"/>
  <c r="EO42" i="12" s="1"/>
  <c r="EP18" i="24"/>
  <c r="EN18" i="8"/>
  <c r="EH30" i="9"/>
  <c r="EI13" i="9" s="1"/>
  <c r="EI14" i="9" s="1"/>
  <c r="EI17" i="9" s="1"/>
  <c r="EI19" i="9" s="1"/>
  <c r="EH36" i="9"/>
  <c r="EH42" i="9" s="1"/>
  <c r="EN19" i="8"/>
  <c r="EO30" i="22"/>
  <c r="EP13" i="22" s="1"/>
  <c r="EP14" i="22" s="1"/>
  <c r="EP17" i="22" s="1"/>
  <c r="EP18" i="22" s="1"/>
  <c r="EO36" i="22"/>
  <c r="EO42" i="22" s="1"/>
  <c r="EN30" i="8"/>
  <c r="EO13" i="8" s="1"/>
  <c r="EO14" i="8" s="1"/>
  <c r="EO17" i="8" s="1"/>
  <c r="EO28" i="8" s="1"/>
  <c r="EN36" i="8"/>
  <c r="EN42" i="8" s="1"/>
  <c r="EU36" i="11"/>
  <c r="EU42" i="11" s="1"/>
  <c r="EU30" i="11"/>
  <c r="EV13" i="11" s="1"/>
  <c r="EV14" i="11" s="1"/>
  <c r="EV17" i="11" s="1"/>
  <c r="EV28" i="11" s="1"/>
  <c r="EM18" i="21"/>
  <c r="EQ18" i="23"/>
  <c r="EO36" i="25"/>
  <c r="EO42" i="25" s="1"/>
  <c r="EO30" i="25"/>
  <c r="EP13" i="25" s="1"/>
  <c r="EP14" i="25" s="1"/>
  <c r="EP17" i="25" s="1"/>
  <c r="EP28" i="25" s="1"/>
  <c r="EU18" i="11"/>
  <c r="EQ19" i="23"/>
  <c r="EC88" i="22"/>
  <c r="DV88" i="24"/>
  <c r="EF87" i="21"/>
  <c r="EE88" i="11"/>
  <c r="FP89" i="23"/>
  <c r="EM30" i="21" l="1"/>
  <c r="EN13" i="21" s="1"/>
  <c r="EN14" i="21" s="1"/>
  <c r="EN17" i="21" s="1"/>
  <c r="EN19" i="21" s="1"/>
  <c r="ER36" i="26"/>
  <c r="ER42" i="26" s="1"/>
  <c r="ER30" i="26"/>
  <c r="ES13" i="26" s="1"/>
  <c r="ES14" i="26" s="1"/>
  <c r="ES17" i="26" s="1"/>
  <c r="ES28" i="26" s="1"/>
  <c r="ER19" i="26"/>
  <c r="ER18" i="26"/>
  <c r="EP19" i="12"/>
  <c r="EP18" i="12"/>
  <c r="EV18" i="11"/>
  <c r="EV19" i="11"/>
  <c r="EQ18" i="24"/>
  <c r="EI18" i="9"/>
  <c r="ER19" i="23"/>
  <c r="ER18" i="23"/>
  <c r="EQ30" i="24"/>
  <c r="ER13" i="24" s="1"/>
  <c r="ER14" i="24" s="1"/>
  <c r="ER17" i="24" s="1"/>
  <c r="ER28" i="24" s="1"/>
  <c r="EQ36" i="24"/>
  <c r="EQ42" i="24" s="1"/>
  <c r="EO85" i="12"/>
  <c r="EP85" i="12" s="1"/>
  <c r="EO19" i="8"/>
  <c r="K15" i="18" s="1"/>
  <c r="EO18" i="8"/>
  <c r="N15" i="18" s="1"/>
  <c r="EP36" i="12"/>
  <c r="EP42" i="12" s="1"/>
  <c r="EP30" i="12"/>
  <c r="EQ13" i="12" s="1"/>
  <c r="EQ14" i="12" s="1"/>
  <c r="EQ17" i="12" s="1"/>
  <c r="EO30" i="8"/>
  <c r="EP13" i="8" s="1"/>
  <c r="EP14" i="8" s="1"/>
  <c r="EP17" i="8" s="1"/>
  <c r="EP28" i="8" s="1"/>
  <c r="EO36" i="8"/>
  <c r="EO42" i="8" s="1"/>
  <c r="EP28" i="22"/>
  <c r="EI28" i="9"/>
  <c r="EO85" i="22"/>
  <c r="EP85" i="22" s="1"/>
  <c r="EH85" i="9"/>
  <c r="EH86" i="9" s="1"/>
  <c r="EH87" i="9" s="1"/>
  <c r="EH88" i="9" s="1"/>
  <c r="EG88" i="9" s="1"/>
  <c r="EF88" i="9" s="1"/>
  <c r="EE88" i="9" s="1"/>
  <c r="ED88" i="9" s="1"/>
  <c r="EC88" i="9" s="1"/>
  <c r="EB88" i="9" s="1"/>
  <c r="EP36" i="25"/>
  <c r="EP42" i="25" s="1"/>
  <c r="EP30" i="25"/>
  <c r="EQ13" i="25" s="1"/>
  <c r="EQ14" i="25" s="1"/>
  <c r="EQ17" i="25" s="1"/>
  <c r="EQ28" i="25" s="1"/>
  <c r="EQ19" i="24"/>
  <c r="EP18" i="25"/>
  <c r="EP19" i="25"/>
  <c r="EV30" i="11"/>
  <c r="EW13" i="11" s="1"/>
  <c r="EW14" i="11" s="1"/>
  <c r="EW17" i="11" s="1"/>
  <c r="EW28" i="11" s="1"/>
  <c r="EV36" i="11"/>
  <c r="EV42" i="11" s="1"/>
  <c r="EP19" i="22"/>
  <c r="ER30" i="23"/>
  <c r="ES13" i="23" s="1"/>
  <c r="ES14" i="23" s="1"/>
  <c r="ES17" i="23" s="1"/>
  <c r="ES28" i="23" s="1"/>
  <c r="ER36" i="23"/>
  <c r="ER42" i="23" s="1"/>
  <c r="EE87" i="21"/>
  <c r="ED88" i="11"/>
  <c r="EH88" i="25"/>
  <c r="DU88" i="24"/>
  <c r="EB88" i="22"/>
  <c r="EN28" i="21" l="1"/>
  <c r="EN18" i="21"/>
  <c r="ER18" i="24"/>
  <c r="N21" i="18" s="1"/>
  <c r="ER19" i="24"/>
  <c r="K21" i="18" s="1"/>
  <c r="ES18" i="26"/>
  <c r="ES19" i="26"/>
  <c r="ES30" i="26"/>
  <c r="ET13" i="26" s="1"/>
  <c r="ET14" i="26" s="1"/>
  <c r="ET17" i="26" s="1"/>
  <c r="ET19" i="26" s="1"/>
  <c r="ES36" i="26"/>
  <c r="ES42" i="26" s="1"/>
  <c r="EQ18" i="12"/>
  <c r="EV85" i="11"/>
  <c r="EQ85" i="24"/>
  <c r="ER85" i="24" s="1"/>
  <c r="ES85" i="24" s="1"/>
  <c r="ET85" i="24" s="1"/>
  <c r="EU85" i="24" s="1"/>
  <c r="ER30" i="24"/>
  <c r="ES13" i="24" s="1"/>
  <c r="ES14" i="24" s="1"/>
  <c r="ES17" i="24" s="1"/>
  <c r="ES28" i="24" s="1"/>
  <c r="ER36" i="24"/>
  <c r="ER42" i="24" s="1"/>
  <c r="EQ18" i="25"/>
  <c r="EP30" i="22"/>
  <c r="EQ13" i="22" s="1"/>
  <c r="EQ14" i="22" s="1"/>
  <c r="EQ17" i="22" s="1"/>
  <c r="EQ18" i="22" s="1"/>
  <c r="EP36" i="22"/>
  <c r="EP42" i="22" s="1"/>
  <c r="EW18" i="11"/>
  <c r="ES18" i="23"/>
  <c r="EQ19" i="12"/>
  <c r="ES30" i="23"/>
  <c r="ET13" i="23" s="1"/>
  <c r="ET14" i="23" s="1"/>
  <c r="ET17" i="23" s="1"/>
  <c r="ET28" i="23" s="1"/>
  <c r="ES36" i="23"/>
  <c r="ES42" i="23" s="1"/>
  <c r="EN30" i="21"/>
  <c r="EO13" i="21" s="1"/>
  <c r="EO14" i="21" s="1"/>
  <c r="EO17" i="21" s="1"/>
  <c r="EO19" i="21" s="1"/>
  <c r="EN36" i="21"/>
  <c r="EN42" i="21" s="1"/>
  <c r="EP36" i="8"/>
  <c r="EP42" i="8" s="1"/>
  <c r="EP30" i="8"/>
  <c r="EQ13" i="8" s="1"/>
  <c r="EQ14" i="8" s="1"/>
  <c r="EQ17" i="8" s="1"/>
  <c r="EQ28" i="8" s="1"/>
  <c r="EQ28" i="12"/>
  <c r="EQ30" i="25"/>
  <c r="ER13" i="25" s="1"/>
  <c r="ER14" i="25" s="1"/>
  <c r="ER17" i="25" s="1"/>
  <c r="ER28" i="25" s="1"/>
  <c r="EQ36" i="25"/>
  <c r="EQ42" i="25" s="1"/>
  <c r="EW19" i="11"/>
  <c r="EW30" i="11"/>
  <c r="EX13" i="11" s="1"/>
  <c r="EX14" i="11" s="1"/>
  <c r="EX17" i="11" s="1"/>
  <c r="EX28" i="11" s="1"/>
  <c r="EW36" i="11"/>
  <c r="EW42" i="11" s="1"/>
  <c r="EQ19" i="25"/>
  <c r="ES19" i="23"/>
  <c r="EP18" i="8"/>
  <c r="EI30" i="9"/>
  <c r="EJ13" i="9" s="1"/>
  <c r="EJ14" i="9" s="1"/>
  <c r="EJ17" i="9" s="1"/>
  <c r="EJ28" i="9" s="1"/>
  <c r="EI36" i="9"/>
  <c r="EI42" i="9" s="1"/>
  <c r="EP19" i="8"/>
  <c r="EA88" i="9"/>
  <c r="EA88" i="22"/>
  <c r="EC88" i="11"/>
  <c r="DT88" i="24"/>
  <c r="EG88" i="25"/>
  <c r="ED87" i="21"/>
  <c r="ET28" i="26" l="1"/>
  <c r="ET36" i="26" s="1"/>
  <c r="ET42" i="26" s="1"/>
  <c r="ET18" i="26"/>
  <c r="EX19" i="11"/>
  <c r="ES18" i="24"/>
  <c r="ET19" i="23"/>
  <c r="EQ18" i="8"/>
  <c r="EQ19" i="22"/>
  <c r="ES30" i="24"/>
  <c r="ET13" i="24" s="1"/>
  <c r="ET14" i="24" s="1"/>
  <c r="ET17" i="24" s="1"/>
  <c r="ET18" i="24" s="1"/>
  <c r="ES36" i="24"/>
  <c r="ES42" i="24" s="1"/>
  <c r="EJ30" i="9"/>
  <c r="EK13" i="9" s="1"/>
  <c r="EK14" i="9" s="1"/>
  <c r="EK17" i="9" s="1"/>
  <c r="EK28" i="9" s="1"/>
  <c r="EJ36" i="9"/>
  <c r="EJ42" i="9" s="1"/>
  <c r="EW85" i="11"/>
  <c r="EX85" i="11" s="1"/>
  <c r="EY85" i="11" s="1"/>
  <c r="EZ85" i="11" s="1"/>
  <c r="FA85" i="11" s="1"/>
  <c r="FB85" i="11" s="1"/>
  <c r="FC85" i="11" s="1"/>
  <c r="FD85" i="11" s="1"/>
  <c r="FE85" i="11" s="1"/>
  <c r="FF85" i="11" s="1"/>
  <c r="FG85" i="11" s="1"/>
  <c r="ES19" i="24"/>
  <c r="ER18" i="25"/>
  <c r="EJ18" i="9"/>
  <c r="EJ19" i="9"/>
  <c r="ET36" i="23"/>
  <c r="ET42" i="23" s="1"/>
  <c r="ET30" i="23"/>
  <c r="EU13" i="23" s="1"/>
  <c r="EU14" i="23" s="1"/>
  <c r="EU17" i="23" s="1"/>
  <c r="EU28" i="23" s="1"/>
  <c r="ER30" i="25"/>
  <c r="ES13" i="25" s="1"/>
  <c r="ES14" i="25" s="1"/>
  <c r="ES17" i="25" s="1"/>
  <c r="ES28" i="25" s="1"/>
  <c r="ER36" i="25"/>
  <c r="ER42" i="25" s="1"/>
  <c r="EQ30" i="12"/>
  <c r="ER13" i="12" s="1"/>
  <c r="ER14" i="12" s="1"/>
  <c r="ER17" i="12" s="1"/>
  <c r="ER19" i="12" s="1"/>
  <c r="EQ36" i="12"/>
  <c r="EQ42" i="12" s="1"/>
  <c r="ET18" i="23"/>
  <c r="EQ36" i="8"/>
  <c r="EQ42" i="8" s="1"/>
  <c r="EQ30" i="8"/>
  <c r="ER13" i="8" s="1"/>
  <c r="ER14" i="8" s="1"/>
  <c r="ER17" i="8" s="1"/>
  <c r="ER28" i="8" s="1"/>
  <c r="EO18" i="21"/>
  <c r="ER19" i="25"/>
  <c r="EX18" i="11"/>
  <c r="EQ19" i="8"/>
  <c r="EX30" i="11"/>
  <c r="EY13" i="11" s="1"/>
  <c r="EY14" i="11" s="1"/>
  <c r="EY17" i="11" s="1"/>
  <c r="EY28" i="11" s="1"/>
  <c r="EX36" i="11"/>
  <c r="EX42" i="11" s="1"/>
  <c r="EO28" i="21"/>
  <c r="EQ28" i="22"/>
  <c r="EI85" i="9"/>
  <c r="EJ85" i="9" s="1"/>
  <c r="EK85" i="9" s="1"/>
  <c r="EL85" i="9" s="1"/>
  <c r="EM85" i="9" s="1"/>
  <c r="EN85" i="9" s="1"/>
  <c r="EB88" i="11"/>
  <c r="EC87" i="21"/>
  <c r="DZ88" i="22"/>
  <c r="DS88" i="24"/>
  <c r="EA89" i="24"/>
  <c r="EF88" i="25"/>
  <c r="DZ88" i="9"/>
  <c r="ET30" i="26" l="1"/>
  <c r="EU13" i="26" s="1"/>
  <c r="EU14" i="26" s="1"/>
  <c r="EU17" i="26" s="1"/>
  <c r="EU19" i="26" s="1"/>
  <c r="ES19" i="25"/>
  <c r="EY19" i="11"/>
  <c r="EY18" i="11"/>
  <c r="ET28" i="24"/>
  <c r="ET36" i="24" s="1"/>
  <c r="ET42" i="24" s="1"/>
  <c r="EK30" i="9"/>
  <c r="EL13" i="9" s="1"/>
  <c r="EL14" i="9" s="1"/>
  <c r="EL17" i="9" s="1"/>
  <c r="EL28" i="9" s="1"/>
  <c r="EK36" i="9"/>
  <c r="EK42" i="9" s="1"/>
  <c r="ES36" i="25"/>
  <c r="ES42" i="25" s="1"/>
  <c r="ES30" i="25"/>
  <c r="ET13" i="25" s="1"/>
  <c r="ET14" i="25" s="1"/>
  <c r="ET17" i="25" s="1"/>
  <c r="ER30" i="8"/>
  <c r="ES13" i="8" s="1"/>
  <c r="ES14" i="8" s="1"/>
  <c r="ES17" i="8" s="1"/>
  <c r="ES28" i="8" s="1"/>
  <c r="ER36" i="8"/>
  <c r="ER42" i="8" s="1"/>
  <c r="ER18" i="8"/>
  <c r="EU18" i="23"/>
  <c r="EK19" i="9"/>
  <c r="EK18" i="9"/>
  <c r="EU30" i="23"/>
  <c r="EV13" i="23" s="1"/>
  <c r="EV14" i="23" s="1"/>
  <c r="EV17" i="23" s="1"/>
  <c r="EV28" i="23" s="1"/>
  <c r="EU36" i="23"/>
  <c r="EU42" i="23" s="1"/>
  <c r="EQ30" i="22"/>
  <c r="ER13" i="22" s="1"/>
  <c r="ER14" i="22" s="1"/>
  <c r="ER17" i="22" s="1"/>
  <c r="ER28" i="22" s="1"/>
  <c r="EQ36" i="22"/>
  <c r="EQ42" i="22" s="1"/>
  <c r="ES18" i="25"/>
  <c r="EO30" i="21"/>
  <c r="EP13" i="21" s="1"/>
  <c r="EP14" i="21" s="1"/>
  <c r="EP17" i="21" s="1"/>
  <c r="EP19" i="21" s="1"/>
  <c r="K9" i="18" s="1"/>
  <c r="EO36" i="21"/>
  <c r="EO42" i="21" s="1"/>
  <c r="EQ85" i="12"/>
  <c r="ER85" i="12" s="1"/>
  <c r="ES85" i="12" s="1"/>
  <c r="ET85" i="12" s="1"/>
  <c r="EU85" i="12" s="1"/>
  <c r="ET19" i="24"/>
  <c r="ER28" i="12"/>
  <c r="ER18" i="12"/>
  <c r="EY30" i="11"/>
  <c r="EZ13" i="11" s="1"/>
  <c r="EZ14" i="11" s="1"/>
  <c r="EZ17" i="11" s="1"/>
  <c r="EY36" i="11"/>
  <c r="EY42" i="11" s="1"/>
  <c r="EU19" i="23"/>
  <c r="ER19" i="8"/>
  <c r="EB87" i="21"/>
  <c r="EE88" i="25"/>
  <c r="DY88" i="22"/>
  <c r="DY88" i="9"/>
  <c r="DR88" i="24"/>
  <c r="DZ89" i="24"/>
  <c r="EA88" i="11"/>
  <c r="EZ18" i="11" l="1"/>
  <c r="ET30" i="24"/>
  <c r="EU13" i="24" s="1"/>
  <c r="EU14" i="24" s="1"/>
  <c r="EU17" i="24" s="1"/>
  <c r="EU18" i="24" s="1"/>
  <c r="ES19" i="8"/>
  <c r="EL19" i="9"/>
  <c r="EU18" i="26"/>
  <c r="EU28" i="26"/>
  <c r="EU36" i="26" s="1"/>
  <c r="EU42" i="26" s="1"/>
  <c r="ET18" i="25"/>
  <c r="ET19" i="25"/>
  <c r="EV18" i="23"/>
  <c r="ET28" i="25"/>
  <c r="ER30" i="22"/>
  <c r="ES13" i="22" s="1"/>
  <c r="ES14" i="22" s="1"/>
  <c r="ES17" i="22" s="1"/>
  <c r="ES28" i="22" s="1"/>
  <c r="ER36" i="22"/>
  <c r="ER42" i="22" s="1"/>
  <c r="ER30" i="12"/>
  <c r="ES13" i="12" s="1"/>
  <c r="ES14" i="12" s="1"/>
  <c r="ES17" i="12" s="1"/>
  <c r="ER36" i="12"/>
  <c r="ER42" i="12" s="1"/>
  <c r="EQ85" i="22"/>
  <c r="ER85" i="22" s="1"/>
  <c r="ES85" i="22" s="1"/>
  <c r="ET85" i="22" s="1"/>
  <c r="EU85" i="22" s="1"/>
  <c r="ER18" i="22"/>
  <c r="N13" i="18" s="1"/>
  <c r="ER19" i="22"/>
  <c r="K13" i="18" s="1"/>
  <c r="EV36" i="23"/>
  <c r="EV42" i="23" s="1"/>
  <c r="EV30" i="23"/>
  <c r="EW13" i="23" s="1"/>
  <c r="EW14" i="23" s="1"/>
  <c r="EW17" i="23" s="1"/>
  <c r="EV19" i="23"/>
  <c r="ES18" i="8"/>
  <c r="EL30" i="9"/>
  <c r="EM13" i="9" s="1"/>
  <c r="EM14" i="9" s="1"/>
  <c r="EM17" i="9" s="1"/>
  <c r="EM28" i="9" s="1"/>
  <c r="EL36" i="9"/>
  <c r="EL42" i="9" s="1"/>
  <c r="EP28" i="21"/>
  <c r="EO84" i="21"/>
  <c r="EP84" i="21" s="1"/>
  <c r="ES30" i="8"/>
  <c r="ET13" i="8" s="1"/>
  <c r="ET14" i="8" s="1"/>
  <c r="ET17" i="8" s="1"/>
  <c r="ET28" i="8" s="1"/>
  <c r="ES36" i="8"/>
  <c r="ES42" i="8" s="1"/>
  <c r="EL18" i="9"/>
  <c r="EZ28" i="11"/>
  <c r="EP18" i="21"/>
  <c r="N9" i="18" s="1"/>
  <c r="EZ19" i="11"/>
  <c r="DQ88" i="24"/>
  <c r="DY89" i="24"/>
  <c r="ED88" i="25"/>
  <c r="DX88" i="9"/>
  <c r="DZ88" i="11"/>
  <c r="EA87" i="21"/>
  <c r="DX88" i="22"/>
  <c r="EU30" i="26" l="1"/>
  <c r="EV13" i="26" s="1"/>
  <c r="EV14" i="26" s="1"/>
  <c r="EV17" i="26" s="1"/>
  <c r="EV28" i="26" s="1"/>
  <c r="EW18" i="23"/>
  <c r="EU28" i="24"/>
  <c r="EU30" i="24" s="1"/>
  <c r="EV13" i="24" s="1"/>
  <c r="EV14" i="24" s="1"/>
  <c r="EV17" i="24" s="1"/>
  <c r="EV18" i="24" s="1"/>
  <c r="EU19" i="24"/>
  <c r="ES18" i="22"/>
  <c r="EV18" i="26"/>
  <c r="EU36" i="24"/>
  <c r="EU42" i="24" s="1"/>
  <c r="EM19" i="9"/>
  <c r="EW28" i="23"/>
  <c r="EW36" i="23" s="1"/>
  <c r="EW42" i="23" s="1"/>
  <c r="EW19" i="23"/>
  <c r="ES30" i="22"/>
  <c r="ET13" i="22" s="1"/>
  <c r="ET14" i="22" s="1"/>
  <c r="ET17" i="22" s="1"/>
  <c r="ET28" i="22" s="1"/>
  <c r="ES36" i="22"/>
  <c r="ES42" i="22" s="1"/>
  <c r="EM30" i="9"/>
  <c r="EN13" i="9" s="1"/>
  <c r="EN14" i="9" s="1"/>
  <c r="EN17" i="9" s="1"/>
  <c r="EN28" i="9" s="1"/>
  <c r="EM36" i="9"/>
  <c r="EM42" i="9" s="1"/>
  <c r="ET30" i="8"/>
  <c r="EU13" i="8" s="1"/>
  <c r="EU14" i="8" s="1"/>
  <c r="EU17" i="8" s="1"/>
  <c r="EU28" i="8" s="1"/>
  <c r="ET36" i="8"/>
  <c r="ET42" i="8" s="1"/>
  <c r="ET19" i="8"/>
  <c r="EP30" i="21"/>
  <c r="EQ13" i="21" s="1"/>
  <c r="EQ14" i="21" s="1"/>
  <c r="EQ17" i="21" s="1"/>
  <c r="EQ19" i="21" s="1"/>
  <c r="EP36" i="21"/>
  <c r="EP42" i="21" s="1"/>
  <c r="ET30" i="25"/>
  <c r="EU13" i="25" s="1"/>
  <c r="EU14" i="25" s="1"/>
  <c r="EU17" i="25" s="1"/>
  <c r="ET36" i="25"/>
  <c r="ET42" i="25" s="1"/>
  <c r="ES28" i="12"/>
  <c r="ES19" i="12"/>
  <c r="EV85" i="26"/>
  <c r="EV86" i="26" s="1"/>
  <c r="EV87" i="26" s="1"/>
  <c r="EZ30" i="11"/>
  <c r="FA13" i="11" s="1"/>
  <c r="FA14" i="11" s="1"/>
  <c r="FA17" i="11" s="1"/>
  <c r="FA18" i="11" s="1"/>
  <c r="EZ36" i="11"/>
  <c r="EZ42" i="11" s="1"/>
  <c r="EM18" i="9"/>
  <c r="ET18" i="8"/>
  <c r="ES19" i="22"/>
  <c r="ES18" i="12"/>
  <c r="DY88" i="11"/>
  <c r="DW88" i="9"/>
  <c r="EC88" i="25"/>
  <c r="DZ87" i="21"/>
  <c r="DW88" i="22"/>
  <c r="DP88" i="24"/>
  <c r="DX89" i="24"/>
  <c r="E93" i="18"/>
  <c r="E120" i="18" s="1"/>
  <c r="F93" i="18"/>
  <c r="F120" i="18" s="1"/>
  <c r="C93" i="18"/>
  <c r="C120" i="18" s="1"/>
  <c r="EV19" i="26" l="1"/>
  <c r="EV28" i="24"/>
  <c r="EV19" i="24"/>
  <c r="EW30" i="23"/>
  <c r="EX13" i="23" s="1"/>
  <c r="EX14" i="23" s="1"/>
  <c r="EX17" i="23" s="1"/>
  <c r="EX28" i="23" s="1"/>
  <c r="EX30" i="23" s="1"/>
  <c r="EY13" i="23" s="1"/>
  <c r="EY14" i="23" s="1"/>
  <c r="EY17" i="23" s="1"/>
  <c r="EY28" i="23" s="1"/>
  <c r="EU18" i="8"/>
  <c r="ET19" i="22"/>
  <c r="EV36" i="26"/>
  <c r="EV42" i="26" s="1"/>
  <c r="EV30" i="26"/>
  <c r="EW13" i="26" s="1"/>
  <c r="EW14" i="26" s="1"/>
  <c r="EW17" i="26" s="1"/>
  <c r="EN19" i="9"/>
  <c r="EN18" i="9"/>
  <c r="ET18" i="22"/>
  <c r="EQ18" i="21"/>
  <c r="EU36" i="8"/>
  <c r="EU42" i="8" s="1"/>
  <c r="EU30" i="8"/>
  <c r="EV13" i="8" s="1"/>
  <c r="EV14" i="8" s="1"/>
  <c r="EV17" i="8" s="1"/>
  <c r="EV28" i="8" s="1"/>
  <c r="EN30" i="9"/>
  <c r="EO13" i="9" s="1"/>
  <c r="EO14" i="9" s="1"/>
  <c r="EO17" i="9" s="1"/>
  <c r="EN36" i="9"/>
  <c r="EN42" i="9" s="1"/>
  <c r="EW85" i="26"/>
  <c r="EX85" i="26" s="1"/>
  <c r="EY85" i="26" s="1"/>
  <c r="EZ85" i="26" s="1"/>
  <c r="FA85" i="26" s="1"/>
  <c r="FB85" i="26" s="1"/>
  <c r="FA28" i="11"/>
  <c r="EU28" i="25"/>
  <c r="EU19" i="25"/>
  <c r="EU18" i="25"/>
  <c r="EV30" i="24"/>
  <c r="EW13" i="24" s="1"/>
  <c r="EW14" i="24" s="1"/>
  <c r="EW17" i="24" s="1"/>
  <c r="EW18" i="24" s="1"/>
  <c r="EV36" i="24"/>
  <c r="EV42" i="24" s="1"/>
  <c r="FA19" i="11"/>
  <c r="EQ28" i="21"/>
  <c r="ET30" i="22"/>
  <c r="EU13" i="22" s="1"/>
  <c r="EU14" i="22" s="1"/>
  <c r="EU17" i="22" s="1"/>
  <c r="EU28" i="22" s="1"/>
  <c r="ET36" i="22"/>
  <c r="ET42" i="22" s="1"/>
  <c r="ES36" i="12"/>
  <c r="ES42" i="12" s="1"/>
  <c r="ES30" i="12"/>
  <c r="ET13" i="12" s="1"/>
  <c r="ET14" i="12" s="1"/>
  <c r="ET17" i="12" s="1"/>
  <c r="ET28" i="12" s="1"/>
  <c r="EU19" i="8"/>
  <c r="DO88" i="24"/>
  <c r="DW89" i="24"/>
  <c r="DY87" i="21"/>
  <c r="DV88" i="9"/>
  <c r="DV88" i="22"/>
  <c r="EB88" i="25"/>
  <c r="DX88" i="11"/>
  <c r="EX36" i="23" l="1"/>
  <c r="EX42" i="23" s="1"/>
  <c r="EX18" i="23"/>
  <c r="EX19" i="23"/>
  <c r="EO18" i="9"/>
  <c r="EW28" i="26"/>
  <c r="EW19" i="26"/>
  <c r="EW18" i="26"/>
  <c r="ET19" i="12"/>
  <c r="EW19" i="24"/>
  <c r="EW28" i="24"/>
  <c r="EW36" i="24" s="1"/>
  <c r="EW42" i="24" s="1"/>
  <c r="EV19" i="8"/>
  <c r="EV18" i="8"/>
  <c r="ET36" i="12"/>
  <c r="ET42" i="12" s="1"/>
  <c r="ET30" i="12"/>
  <c r="EU13" i="12" s="1"/>
  <c r="EU14" i="12" s="1"/>
  <c r="EU17" i="12" s="1"/>
  <c r="EU28" i="12" s="1"/>
  <c r="EV30" i="8"/>
  <c r="EW13" i="8" s="1"/>
  <c r="EW14" i="8" s="1"/>
  <c r="EW17" i="8" s="1"/>
  <c r="EV36" i="8"/>
  <c r="EV42" i="8" s="1"/>
  <c r="EU36" i="25"/>
  <c r="EU42" i="25" s="1"/>
  <c r="EU30" i="25"/>
  <c r="EV13" i="25" s="1"/>
  <c r="EV14" i="25" s="1"/>
  <c r="EV17" i="25" s="1"/>
  <c r="EV28" i="25" s="1"/>
  <c r="EO28" i="9"/>
  <c r="EU30" i="22"/>
  <c r="EV13" i="22" s="1"/>
  <c r="EV14" i="22" s="1"/>
  <c r="EV17" i="22" s="1"/>
  <c r="EV28" i="22" s="1"/>
  <c r="EU36" i="22"/>
  <c r="EU42" i="22" s="1"/>
  <c r="EY18" i="23"/>
  <c r="EU19" i="22"/>
  <c r="EY19" i="23"/>
  <c r="ET18" i="12"/>
  <c r="EV85" i="24"/>
  <c r="EO19" i="9"/>
  <c r="EY30" i="23"/>
  <c r="EZ13" i="23" s="1"/>
  <c r="EZ14" i="23" s="1"/>
  <c r="EZ17" i="23" s="1"/>
  <c r="EZ28" i="23" s="1"/>
  <c r="EY36" i="23"/>
  <c r="FA36" i="11"/>
  <c r="FA42" i="11" s="1"/>
  <c r="FA30" i="11"/>
  <c r="FB13" i="11" s="1"/>
  <c r="FB14" i="11" s="1"/>
  <c r="FB17" i="11" s="1"/>
  <c r="FB18" i="11" s="1"/>
  <c r="EQ30" i="21"/>
  <c r="ER13" i="21" s="1"/>
  <c r="ER14" i="21" s="1"/>
  <c r="ER17" i="21" s="1"/>
  <c r="ER28" i="21" s="1"/>
  <c r="EQ36" i="21"/>
  <c r="EQ42" i="21" s="1"/>
  <c r="EU18" i="22"/>
  <c r="DW88" i="11"/>
  <c r="DX87" i="21"/>
  <c r="EA88" i="25"/>
  <c r="DU88" i="22"/>
  <c r="DU88" i="9"/>
  <c r="DN88" i="24"/>
  <c r="DV89" i="24"/>
  <c r="EW18" i="8" l="1"/>
  <c r="EY42" i="23"/>
  <c r="EW30" i="26"/>
  <c r="EX13" i="26" s="1"/>
  <c r="EX14" i="26" s="1"/>
  <c r="EX17" i="26" s="1"/>
  <c r="EX28" i="26" s="1"/>
  <c r="EW36" i="26"/>
  <c r="EW42" i="26" s="1"/>
  <c r="EU18" i="12"/>
  <c r="EW30" i="24"/>
  <c r="EX13" i="24" s="1"/>
  <c r="EX14" i="24" s="1"/>
  <c r="EX17" i="24" s="1"/>
  <c r="EX19" i="24" s="1"/>
  <c r="EZ19" i="23"/>
  <c r="EV36" i="22"/>
  <c r="EV42" i="22" s="1"/>
  <c r="EV30" i="22"/>
  <c r="EW13" i="22" s="1"/>
  <c r="EW14" i="22" s="1"/>
  <c r="EW17" i="22" s="1"/>
  <c r="EW28" i="22" s="1"/>
  <c r="ER30" i="21"/>
  <c r="ES13" i="21" s="1"/>
  <c r="ES14" i="21" s="1"/>
  <c r="ES17" i="21" s="1"/>
  <c r="ES28" i="21" s="1"/>
  <c r="ER36" i="21"/>
  <c r="ER42" i="21" s="1"/>
  <c r="EW85" i="24"/>
  <c r="EX85" i="24" s="1"/>
  <c r="EY85" i="24" s="1"/>
  <c r="EZ85" i="24" s="1"/>
  <c r="FA85" i="24" s="1"/>
  <c r="FB85" i="24" s="1"/>
  <c r="EQ84" i="21"/>
  <c r="ER84" i="21" s="1"/>
  <c r="ES84" i="21" s="1"/>
  <c r="ET84" i="21" s="1"/>
  <c r="EU84" i="21" s="1"/>
  <c r="EW28" i="8"/>
  <c r="EO30" i="9"/>
  <c r="EP13" i="9" s="1"/>
  <c r="EP14" i="9" s="1"/>
  <c r="EP17" i="9" s="1"/>
  <c r="EP18" i="9" s="1"/>
  <c r="EO36" i="9"/>
  <c r="EO42" i="9" s="1"/>
  <c r="EU36" i="12"/>
  <c r="EU42" i="12" s="1"/>
  <c r="EU30" i="12"/>
  <c r="EV13" i="12" s="1"/>
  <c r="EV14" i="12" s="1"/>
  <c r="EV17" i="12" s="1"/>
  <c r="EV28" i="12" s="1"/>
  <c r="EV30" i="25"/>
  <c r="EW13" i="25" s="1"/>
  <c r="EW14" i="25" s="1"/>
  <c r="EW17" i="25" s="1"/>
  <c r="EW28" i="25" s="1"/>
  <c r="EV36" i="25"/>
  <c r="EV42" i="25" s="1"/>
  <c r="ER18" i="21"/>
  <c r="ER19" i="21"/>
  <c r="EW19" i="8"/>
  <c r="EV19" i="25"/>
  <c r="EZ30" i="23"/>
  <c r="FA13" i="23" s="1"/>
  <c r="FA14" i="23" s="1"/>
  <c r="FA17" i="23" s="1"/>
  <c r="FA28" i="23" s="1"/>
  <c r="EZ36" i="23"/>
  <c r="EZ42" i="23" s="1"/>
  <c r="FB19" i="11"/>
  <c r="EV19" i="22"/>
  <c r="EV18" i="25"/>
  <c r="FB28" i="11"/>
  <c r="EV18" i="22"/>
  <c r="EU19" i="12"/>
  <c r="EZ18" i="23"/>
  <c r="DZ88" i="25"/>
  <c r="DT88" i="22"/>
  <c r="DT88" i="9"/>
  <c r="DM88" i="24"/>
  <c r="DU89" i="24"/>
  <c r="DW87" i="21"/>
  <c r="DV88" i="11"/>
  <c r="EX28" i="24" l="1"/>
  <c r="EX18" i="24"/>
  <c r="EX30" i="26"/>
  <c r="EY13" i="26" s="1"/>
  <c r="EY14" i="26" s="1"/>
  <c r="EY17" i="26" s="1"/>
  <c r="EY28" i="26" s="1"/>
  <c r="EX36" i="26"/>
  <c r="EX42" i="26" s="1"/>
  <c r="EX19" i="26"/>
  <c r="EX18" i="26"/>
  <c r="EW18" i="25"/>
  <c r="EP19" i="9"/>
  <c r="EW18" i="22"/>
  <c r="EW19" i="22"/>
  <c r="EV30" i="12"/>
  <c r="EW13" i="12" s="1"/>
  <c r="EW14" i="12" s="1"/>
  <c r="EW17" i="12" s="1"/>
  <c r="EW28" i="12" s="1"/>
  <c r="EV36" i="12"/>
  <c r="EV42" i="12" s="1"/>
  <c r="ES30" i="21"/>
  <c r="ET13" i="21" s="1"/>
  <c r="ET14" i="21" s="1"/>
  <c r="ET17" i="21" s="1"/>
  <c r="ET28" i="21" s="1"/>
  <c r="ES36" i="21"/>
  <c r="ES42" i="21" s="1"/>
  <c r="EV85" i="22"/>
  <c r="EP28" i="9"/>
  <c r="EO85" i="9"/>
  <c r="EP85" i="9" s="1"/>
  <c r="FA18" i="23"/>
  <c r="EX30" i="24"/>
  <c r="EY13" i="24" s="1"/>
  <c r="EY14" i="24" s="1"/>
  <c r="EY17" i="24" s="1"/>
  <c r="EY19" i="24" s="1"/>
  <c r="EX36" i="24"/>
  <c r="EX42" i="24" s="1"/>
  <c r="FA19" i="23"/>
  <c r="EV19" i="12"/>
  <c r="ES19" i="21"/>
  <c r="EW30" i="8"/>
  <c r="EX13" i="8" s="1"/>
  <c r="EX14" i="8" s="1"/>
  <c r="EX17" i="8" s="1"/>
  <c r="EX19" i="8" s="1"/>
  <c r="EW36" i="8"/>
  <c r="EW42" i="8" s="1"/>
  <c r="FA30" i="23"/>
  <c r="FB13" i="23" s="1"/>
  <c r="FB14" i="23" s="1"/>
  <c r="FB17" i="23" s="1"/>
  <c r="FB28" i="23" s="1"/>
  <c r="FA36" i="23"/>
  <c r="FA42" i="23" s="1"/>
  <c r="ES18" i="21"/>
  <c r="EV18" i="12"/>
  <c r="FB36" i="11"/>
  <c r="FB42" i="11" s="1"/>
  <c r="FB30" i="11"/>
  <c r="FC13" i="11" s="1"/>
  <c r="FC14" i="11" s="1"/>
  <c r="FC17" i="11" s="1"/>
  <c r="FC18" i="11" s="1"/>
  <c r="EW19" i="25"/>
  <c r="EW36" i="22"/>
  <c r="EW42" i="22" s="1"/>
  <c r="EW30" i="22"/>
  <c r="EX13" i="22" s="1"/>
  <c r="EX14" i="22" s="1"/>
  <c r="EX17" i="22" s="1"/>
  <c r="EW30" i="25"/>
  <c r="EX13" i="25" s="1"/>
  <c r="EX14" i="25" s="1"/>
  <c r="EX17" i="25" s="1"/>
  <c r="EX28" i="25" s="1"/>
  <c r="EW36" i="25"/>
  <c r="EW42" i="25" s="1"/>
  <c r="DU88" i="11"/>
  <c r="DV87" i="21"/>
  <c r="DS88" i="9"/>
  <c r="EA89" i="9"/>
  <c r="DY88" i="25"/>
  <c r="DL88" i="24"/>
  <c r="DT89" i="24"/>
  <c r="DS88" i="22"/>
  <c r="EA89" i="22"/>
  <c r="C75" i="18"/>
  <c r="C102" i="18" s="1"/>
  <c r="F75" i="18"/>
  <c r="F102" i="18" s="1"/>
  <c r="E75" i="18"/>
  <c r="E102" i="18" s="1"/>
  <c r="EX19" i="22" l="1"/>
  <c r="EY19" i="26"/>
  <c r="EY18" i="26"/>
  <c r="EY30" i="26"/>
  <c r="EZ13" i="26" s="1"/>
  <c r="EZ14" i="26" s="1"/>
  <c r="EZ17" i="26" s="1"/>
  <c r="EY36" i="26"/>
  <c r="EY42" i="26" s="1"/>
  <c r="EW19" i="12"/>
  <c r="FC28" i="11"/>
  <c r="FC30" i="11" s="1"/>
  <c r="FD13" i="11" s="1"/>
  <c r="FD14" i="11" s="1"/>
  <c r="FD17" i="11" s="1"/>
  <c r="FD18" i="11" s="1"/>
  <c r="EY18" i="24"/>
  <c r="ET19" i="21"/>
  <c r="EW85" i="22"/>
  <c r="EX85" i="22" s="1"/>
  <c r="EY85" i="22" s="1"/>
  <c r="EZ85" i="22" s="1"/>
  <c r="FA85" i="22" s="1"/>
  <c r="FB85" i="22" s="1"/>
  <c r="EV85" i="12"/>
  <c r="EX30" i="25"/>
  <c r="EY13" i="25" s="1"/>
  <c r="EY14" i="25" s="1"/>
  <c r="EY17" i="25" s="1"/>
  <c r="EX36" i="25"/>
  <c r="EX42" i="25" s="1"/>
  <c r="EX18" i="22"/>
  <c r="EX18" i="25"/>
  <c r="FB36" i="23"/>
  <c r="FB42" i="23" s="1"/>
  <c r="FB30" i="23"/>
  <c r="FC13" i="23" s="1"/>
  <c r="FC14" i="23" s="1"/>
  <c r="FC17" i="23" s="1"/>
  <c r="EX28" i="22"/>
  <c r="EX28" i="8"/>
  <c r="EX18" i="8"/>
  <c r="FB18" i="23"/>
  <c r="ET30" i="21"/>
  <c r="EU13" i="21" s="1"/>
  <c r="EU14" i="21" s="1"/>
  <c r="EU17" i="21" s="1"/>
  <c r="ET36" i="21"/>
  <c r="ET42" i="21" s="1"/>
  <c r="EX19" i="25"/>
  <c r="FC36" i="11"/>
  <c r="FC42" i="11" s="1"/>
  <c r="EW30" i="12"/>
  <c r="EX13" i="12" s="1"/>
  <c r="EX14" i="12" s="1"/>
  <c r="EX17" i="12" s="1"/>
  <c r="EX28" i="12" s="1"/>
  <c r="EW36" i="12"/>
  <c r="EW42" i="12" s="1"/>
  <c r="FB19" i="23"/>
  <c r="EP30" i="9"/>
  <c r="EQ13" i="9" s="1"/>
  <c r="EQ14" i="9" s="1"/>
  <c r="EQ17" i="9" s="1"/>
  <c r="EQ28" i="9" s="1"/>
  <c r="EP36" i="9"/>
  <c r="EP42" i="9" s="1"/>
  <c r="EW18" i="12"/>
  <c r="EY28" i="24"/>
  <c r="FC19" i="11"/>
  <c r="ET18" i="21"/>
  <c r="DK88" i="24"/>
  <c r="DS89" i="24"/>
  <c r="DR88" i="9"/>
  <c r="DZ89" i="9"/>
  <c r="DR88" i="22"/>
  <c r="DZ89" i="22"/>
  <c r="DU87" i="21"/>
  <c r="DX88" i="25"/>
  <c r="DT88" i="11"/>
  <c r="F77" i="18"/>
  <c r="F104" i="18" s="1"/>
  <c r="E77" i="18"/>
  <c r="E104" i="18" s="1"/>
  <c r="C77" i="18"/>
  <c r="C104" i="18" s="1"/>
  <c r="EU19" i="21" l="1"/>
  <c r="EZ19" i="26"/>
  <c r="EU28" i="21"/>
  <c r="EU30" i="21" s="1"/>
  <c r="EV13" i="21" s="1"/>
  <c r="EV14" i="21" s="1"/>
  <c r="EV17" i="21" s="1"/>
  <c r="EV28" i="21" s="1"/>
  <c r="EZ28" i="26"/>
  <c r="EZ18" i="26"/>
  <c r="EY19" i="25"/>
  <c r="EY18" i="25"/>
  <c r="EY28" i="25"/>
  <c r="EY30" i="25" s="1"/>
  <c r="EZ13" i="25" s="1"/>
  <c r="EZ14" i="25" s="1"/>
  <c r="EZ17" i="25" s="1"/>
  <c r="FC19" i="23"/>
  <c r="EQ30" i="9"/>
  <c r="ER13" i="9" s="1"/>
  <c r="ER14" i="9" s="1"/>
  <c r="ER17" i="9" s="1"/>
  <c r="ER28" i="9" s="1"/>
  <c r="EQ36" i="9"/>
  <c r="EQ42" i="9" s="1"/>
  <c r="FD28" i="11"/>
  <c r="EX36" i="22"/>
  <c r="EX42" i="22" s="1"/>
  <c r="EX30" i="22"/>
  <c r="EY13" i="22" s="1"/>
  <c r="EY14" i="22" s="1"/>
  <c r="EY17" i="22" s="1"/>
  <c r="EY19" i="22" s="1"/>
  <c r="FC28" i="23"/>
  <c r="EW85" i="12"/>
  <c r="EX85" i="12" s="1"/>
  <c r="EY85" i="12" s="1"/>
  <c r="EZ85" i="12" s="1"/>
  <c r="FA85" i="12" s="1"/>
  <c r="FB85" i="12" s="1"/>
  <c r="EQ18" i="9"/>
  <c r="EQ19" i="9"/>
  <c r="EX36" i="12"/>
  <c r="EX42" i="12" s="1"/>
  <c r="EX30" i="12"/>
  <c r="EY13" i="12" s="1"/>
  <c r="EY14" i="12" s="1"/>
  <c r="EY17" i="12" s="1"/>
  <c r="EY28" i="12" s="1"/>
  <c r="FC18" i="23"/>
  <c r="EU18" i="21"/>
  <c r="FD19" i="11"/>
  <c r="EX18" i="12"/>
  <c r="EX30" i="8"/>
  <c r="EY13" i="8" s="1"/>
  <c r="EY14" i="8" s="1"/>
  <c r="EY17" i="8" s="1"/>
  <c r="EY19" i="8" s="1"/>
  <c r="EX36" i="8"/>
  <c r="EX42" i="8" s="1"/>
  <c r="EY30" i="24"/>
  <c r="EZ13" i="24" s="1"/>
  <c r="EZ14" i="24" s="1"/>
  <c r="EZ17" i="24" s="1"/>
  <c r="EZ28" i="24" s="1"/>
  <c r="EY36" i="24"/>
  <c r="EY42" i="24" s="1"/>
  <c r="EX19" i="12"/>
  <c r="C81" i="18"/>
  <c r="C108" i="18" s="1"/>
  <c r="E81" i="18"/>
  <c r="E108" i="18" s="1"/>
  <c r="F81" i="18"/>
  <c r="F108" i="18" s="1"/>
  <c r="DW88" i="25"/>
  <c r="DJ88" i="24"/>
  <c r="DR89" i="24"/>
  <c r="DS88" i="11"/>
  <c r="EA89" i="11"/>
  <c r="DT87" i="21"/>
  <c r="DQ88" i="22"/>
  <c r="DY89" i="22"/>
  <c r="DQ88" i="9"/>
  <c r="DY89" i="9"/>
  <c r="EU36" i="21" l="1"/>
  <c r="EU42" i="21" s="1"/>
  <c r="EV18" i="21"/>
  <c r="EY19" i="12"/>
  <c r="EZ30" i="26"/>
  <c r="FA13" i="26" s="1"/>
  <c r="FA14" i="26" s="1"/>
  <c r="FA17" i="26" s="1"/>
  <c r="FA19" i="26" s="1"/>
  <c r="EZ36" i="26"/>
  <c r="EZ42" i="26" s="1"/>
  <c r="EZ28" i="25"/>
  <c r="EZ30" i="25" s="1"/>
  <c r="FA13" i="25" s="1"/>
  <c r="FA14" i="25" s="1"/>
  <c r="FA17" i="25" s="1"/>
  <c r="EZ18" i="25"/>
  <c r="EZ19" i="25"/>
  <c r="EY36" i="25"/>
  <c r="EY42" i="25" s="1"/>
  <c r="ER19" i="9"/>
  <c r="K19" i="18" s="1"/>
  <c r="EY36" i="12"/>
  <c r="EY42" i="12" s="1"/>
  <c r="EY30" i="12"/>
  <c r="EZ13" i="12" s="1"/>
  <c r="EZ14" i="12" s="1"/>
  <c r="EZ17" i="12" s="1"/>
  <c r="EZ28" i="12" s="1"/>
  <c r="EZ30" i="24"/>
  <c r="FA13" i="24" s="1"/>
  <c r="FA14" i="24" s="1"/>
  <c r="FA17" i="24" s="1"/>
  <c r="FA28" i="24" s="1"/>
  <c r="EZ36" i="24"/>
  <c r="EZ42" i="24" s="1"/>
  <c r="ER30" i="9"/>
  <c r="ES13" i="9" s="1"/>
  <c r="ES14" i="9" s="1"/>
  <c r="ES17" i="9" s="1"/>
  <c r="ES28" i="9" s="1"/>
  <c r="ER36" i="9"/>
  <c r="ER42" i="9" s="1"/>
  <c r="EV30" i="21"/>
  <c r="EW13" i="21" s="1"/>
  <c r="EW14" i="21" s="1"/>
  <c r="EW17" i="21" s="1"/>
  <c r="EW18" i="21" s="1"/>
  <c r="EV36" i="21"/>
  <c r="EV42" i="21" s="1"/>
  <c r="EY28" i="22"/>
  <c r="EV19" i="21"/>
  <c r="EY18" i="22"/>
  <c r="EZ19" i="24"/>
  <c r="EZ18" i="24"/>
  <c r="FD36" i="11"/>
  <c r="FD42" i="11" s="1"/>
  <c r="FD30" i="11"/>
  <c r="FE13" i="11" s="1"/>
  <c r="FE14" i="11" s="1"/>
  <c r="FE17" i="11" s="1"/>
  <c r="FC30" i="23"/>
  <c r="FD13" i="23" s="1"/>
  <c r="FD14" i="23" s="1"/>
  <c r="FD17" i="23" s="1"/>
  <c r="FC36" i="23"/>
  <c r="FC42" i="23" s="1"/>
  <c r="EY28" i="8"/>
  <c r="AD13" i="18"/>
  <c r="AE13" i="18"/>
  <c r="M23" i="18"/>
  <c r="EQ85" i="9"/>
  <c r="ER85" i="9" s="1"/>
  <c r="ES85" i="9" s="1"/>
  <c r="ET85" i="9" s="1"/>
  <c r="EU85" i="9" s="1"/>
  <c r="EY18" i="12"/>
  <c r="ER18" i="9"/>
  <c r="N19" i="18" s="1"/>
  <c r="EY18" i="8"/>
  <c r="DP88" i="9"/>
  <c r="DX89" i="9"/>
  <c r="DI88" i="24"/>
  <c r="DQ89" i="24"/>
  <c r="DR88" i="11"/>
  <c r="DZ89" i="11"/>
  <c r="DP88" i="22"/>
  <c r="DX89" i="22"/>
  <c r="DS87" i="21"/>
  <c r="EA88" i="21"/>
  <c r="DV88" i="25"/>
  <c r="FA28" i="26" l="1"/>
  <c r="FA36" i="26" s="1"/>
  <c r="FA42" i="26" s="1"/>
  <c r="EZ36" i="25"/>
  <c r="FA18" i="26"/>
  <c r="FA18" i="25"/>
  <c r="EZ19" i="12"/>
  <c r="EZ18" i="12"/>
  <c r="EZ42" i="25"/>
  <c r="FA19" i="25"/>
  <c r="FA18" i="24"/>
  <c r="FA19" i="24"/>
  <c r="ES18" i="9"/>
  <c r="EW19" i="21"/>
  <c r="ES30" i="9"/>
  <c r="ET13" i="9" s="1"/>
  <c r="ET14" i="9" s="1"/>
  <c r="ET17" i="9" s="1"/>
  <c r="ET28" i="9" s="1"/>
  <c r="ES36" i="9"/>
  <c r="ES42" i="9" s="1"/>
  <c r="EV84" i="21"/>
  <c r="FA30" i="24"/>
  <c r="FB13" i="24" s="1"/>
  <c r="FB14" i="24" s="1"/>
  <c r="FB17" i="24" s="1"/>
  <c r="FB28" i="24" s="1"/>
  <c r="FA36" i="24"/>
  <c r="FA42" i="24" s="1"/>
  <c r="C21" i="27"/>
  <c r="AK13" i="18"/>
  <c r="AB13" i="18"/>
  <c r="AC13" i="18"/>
  <c r="J23" i="18"/>
  <c r="EY30" i="8"/>
  <c r="EZ13" i="8" s="1"/>
  <c r="EZ14" i="8" s="1"/>
  <c r="EZ17" i="8" s="1"/>
  <c r="EZ19" i="8" s="1"/>
  <c r="EY36" i="8"/>
  <c r="EY42" i="8" s="1"/>
  <c r="FA28" i="25"/>
  <c r="FD28" i="23"/>
  <c r="FD19" i="23"/>
  <c r="EY30" i="22"/>
  <c r="EZ13" i="22" s="1"/>
  <c r="EZ14" i="22" s="1"/>
  <c r="EZ17" i="22" s="1"/>
  <c r="EZ19" i="22" s="1"/>
  <c r="EY36" i="22"/>
  <c r="EY42" i="22" s="1"/>
  <c r="FE28" i="11"/>
  <c r="FE18" i="11"/>
  <c r="ES19" i="9"/>
  <c r="EW28" i="21"/>
  <c r="EZ36" i="12"/>
  <c r="EZ42" i="12" s="1"/>
  <c r="EZ30" i="12"/>
  <c r="FA13" i="12" s="1"/>
  <c r="FA14" i="12" s="1"/>
  <c r="FA17" i="12" s="1"/>
  <c r="FA28" i="12" s="1"/>
  <c r="FE19" i="11"/>
  <c r="FD18" i="23"/>
  <c r="F83" i="18"/>
  <c r="F110" i="18" s="1"/>
  <c r="C83" i="18"/>
  <c r="C110" i="18" s="1"/>
  <c r="E83" i="18"/>
  <c r="E110" i="18" s="1"/>
  <c r="DU88" i="25"/>
  <c r="DR87" i="21"/>
  <c r="DZ88" i="21"/>
  <c r="EH88" i="12"/>
  <c r="DO88" i="9"/>
  <c r="DW89" i="9"/>
  <c r="DO88" i="22"/>
  <c r="DW89" i="22"/>
  <c r="DQ88" i="11"/>
  <c r="DY89" i="11"/>
  <c r="DH88" i="24"/>
  <c r="DP89" i="24"/>
  <c r="FJ86" i="26"/>
  <c r="FJ87" i="26" s="1"/>
  <c r="FJ88" i="26" s="1"/>
  <c r="FA30" i="26" l="1"/>
  <c r="FB13" i="26" s="1"/>
  <c r="FB14" i="26" s="1"/>
  <c r="FB17" i="26" s="1"/>
  <c r="FB19" i="26" s="1"/>
  <c r="FA18" i="12"/>
  <c r="FB18" i="24"/>
  <c r="FB19" i="24"/>
  <c r="ET18" i="9"/>
  <c r="FB30" i="24"/>
  <c r="FC13" i="24" s="1"/>
  <c r="FC14" i="24" s="1"/>
  <c r="FC17" i="24" s="1"/>
  <c r="FC28" i="24" s="1"/>
  <c r="FB36" i="24"/>
  <c r="FB42" i="24" s="1"/>
  <c r="ET30" i="9"/>
  <c r="EU13" i="9" s="1"/>
  <c r="EU14" i="9" s="1"/>
  <c r="EU17" i="9" s="1"/>
  <c r="EU28" i="9" s="1"/>
  <c r="ET36" i="9"/>
  <c r="ET42" i="9" s="1"/>
  <c r="EZ28" i="22"/>
  <c r="EZ28" i="8"/>
  <c r="FD30" i="23"/>
  <c r="FE13" i="23" s="1"/>
  <c r="FE14" i="23" s="1"/>
  <c r="FE17" i="23" s="1"/>
  <c r="FE28" i="23" s="1"/>
  <c r="FD36" i="23"/>
  <c r="FD42" i="23" s="1"/>
  <c r="EZ18" i="8"/>
  <c r="EW36" i="21"/>
  <c r="EW42" i="21" s="1"/>
  <c r="EW30" i="21"/>
  <c r="EX13" i="21" s="1"/>
  <c r="EX14" i="21" s="1"/>
  <c r="EX17" i="21" s="1"/>
  <c r="FA36" i="25"/>
  <c r="FA42" i="25" s="1"/>
  <c r="FA30" i="25"/>
  <c r="FB13" i="25" s="1"/>
  <c r="FB14" i="25" s="1"/>
  <c r="FB17" i="25" s="1"/>
  <c r="FB28" i="25" s="1"/>
  <c r="EZ18" i="22"/>
  <c r="ET19" i="9"/>
  <c r="FA30" i="12"/>
  <c r="FB13" i="12" s="1"/>
  <c r="FB14" i="12" s="1"/>
  <c r="FB17" i="12" s="1"/>
  <c r="FB28" i="12" s="1"/>
  <c r="FA36" i="12"/>
  <c r="FA42" i="12" s="1"/>
  <c r="FE30" i="11"/>
  <c r="FF13" i="11" s="1"/>
  <c r="FF14" i="11" s="1"/>
  <c r="FF17" i="11" s="1"/>
  <c r="FF28" i="11" s="1"/>
  <c r="FE36" i="11"/>
  <c r="FE42" i="11" s="1"/>
  <c r="FA19" i="12"/>
  <c r="DG88" i="24"/>
  <c r="DO89" i="24"/>
  <c r="DN88" i="22"/>
  <c r="DV89" i="22"/>
  <c r="DQ87" i="21"/>
  <c r="DY88" i="21"/>
  <c r="DP88" i="11"/>
  <c r="DX89" i="11"/>
  <c r="DN88" i="9"/>
  <c r="DV89" i="9"/>
  <c r="EG88" i="12"/>
  <c r="DT88" i="25"/>
  <c r="FI88" i="26"/>
  <c r="FQ89" i="26"/>
  <c r="FB18" i="26" l="1"/>
  <c r="FB28" i="26"/>
  <c r="EU18" i="9"/>
  <c r="FC18" i="24"/>
  <c r="FC19" i="24"/>
  <c r="EU19" i="9"/>
  <c r="FE18" i="23"/>
  <c r="FE19" i="23"/>
  <c r="FB30" i="12"/>
  <c r="FC13" i="12" s="1"/>
  <c r="FC14" i="12" s="1"/>
  <c r="FC17" i="12" s="1"/>
  <c r="FC28" i="12" s="1"/>
  <c r="FB36" i="12"/>
  <c r="FB42" i="12" s="1"/>
  <c r="FB36" i="25"/>
  <c r="FB42" i="25" s="1"/>
  <c r="FB30" i="25"/>
  <c r="FC13" i="25" s="1"/>
  <c r="FC14" i="25" s="1"/>
  <c r="FC17" i="25" s="1"/>
  <c r="FC28" i="25" s="1"/>
  <c r="FC30" i="24"/>
  <c r="FD13" i="24" s="1"/>
  <c r="FD14" i="24" s="1"/>
  <c r="FD17" i="24" s="1"/>
  <c r="FC36" i="24"/>
  <c r="FC42" i="24" s="1"/>
  <c r="FB19" i="12"/>
  <c r="FB19" i="25"/>
  <c r="FB18" i="25"/>
  <c r="FF30" i="11"/>
  <c r="FG13" i="11" s="1"/>
  <c r="FG14" i="11" s="1"/>
  <c r="FG17" i="11" s="1"/>
  <c r="FG28" i="11" s="1"/>
  <c r="FF36" i="11"/>
  <c r="FF42" i="11" s="1"/>
  <c r="FB18" i="12"/>
  <c r="EZ36" i="22"/>
  <c r="EZ42" i="22" s="1"/>
  <c r="EZ30" i="22"/>
  <c r="FA13" i="22" s="1"/>
  <c r="FA14" i="22" s="1"/>
  <c r="FA17" i="22" s="1"/>
  <c r="FA18" i="22" s="1"/>
  <c r="EX28" i="21"/>
  <c r="EX18" i="21"/>
  <c r="EX19" i="21"/>
  <c r="EW84" i="21"/>
  <c r="EX84" i="21" s="1"/>
  <c r="EY84" i="21" s="1"/>
  <c r="EZ84" i="21" s="1"/>
  <c r="FA84" i="21" s="1"/>
  <c r="FB84" i="21" s="1"/>
  <c r="EU30" i="9"/>
  <c r="EV13" i="9" s="1"/>
  <c r="EV14" i="9" s="1"/>
  <c r="EV17" i="9" s="1"/>
  <c r="EV18" i="9" s="1"/>
  <c r="EU36" i="9"/>
  <c r="EU42" i="9" s="1"/>
  <c r="FF19" i="11"/>
  <c r="C15" i="27"/>
  <c r="AK10" i="18"/>
  <c r="J17" i="18"/>
  <c r="AC10" i="18"/>
  <c r="AB10" i="18"/>
  <c r="FF18" i="11"/>
  <c r="AE10" i="18"/>
  <c r="M17" i="18"/>
  <c r="AD10" i="18"/>
  <c r="FC85" i="26"/>
  <c r="EZ36" i="8"/>
  <c r="EZ42" i="8" s="1"/>
  <c r="EZ30" i="8"/>
  <c r="FA13" i="8" s="1"/>
  <c r="FA14" i="8" s="1"/>
  <c r="FA17" i="8" s="1"/>
  <c r="FA19" i="8" s="1"/>
  <c r="FE30" i="23"/>
  <c r="FF13" i="23" s="1"/>
  <c r="FF14" i="23" s="1"/>
  <c r="FF17" i="23" s="1"/>
  <c r="FF28" i="23" s="1"/>
  <c r="FE36" i="23"/>
  <c r="FE42" i="23" s="1"/>
  <c r="DO88" i="11"/>
  <c r="DW89" i="11"/>
  <c r="DS88" i="25"/>
  <c r="EA89" i="25"/>
  <c r="DM88" i="9"/>
  <c r="DU89" i="9"/>
  <c r="DF88" i="24"/>
  <c r="DN89" i="24"/>
  <c r="DM88" i="22"/>
  <c r="DU89" i="22"/>
  <c r="EF88" i="12"/>
  <c r="DP87" i="21"/>
  <c r="DX88" i="21"/>
  <c r="FP89" i="26"/>
  <c r="FD18" i="24" l="1"/>
  <c r="FB36" i="26"/>
  <c r="FB42" i="26" s="1"/>
  <c r="FB30" i="26"/>
  <c r="FC13" i="26" s="1"/>
  <c r="FC14" i="26" s="1"/>
  <c r="FC17" i="26" s="1"/>
  <c r="FD19" i="24"/>
  <c r="FC19" i="12"/>
  <c r="FC18" i="12"/>
  <c r="FG18" i="11"/>
  <c r="EV19" i="9"/>
  <c r="FF18" i="23"/>
  <c r="FF19" i="23"/>
  <c r="FC36" i="25"/>
  <c r="FC42" i="25" s="1"/>
  <c r="FC30" i="25"/>
  <c r="FD13" i="25" s="1"/>
  <c r="FD14" i="25" s="1"/>
  <c r="FD17" i="25" s="1"/>
  <c r="FD28" i="25" s="1"/>
  <c r="FC85" i="24"/>
  <c r="FD85" i="24" s="1"/>
  <c r="FE85" i="24" s="1"/>
  <c r="FF85" i="24" s="1"/>
  <c r="FG85" i="24" s="1"/>
  <c r="FC30" i="12"/>
  <c r="FD13" i="12" s="1"/>
  <c r="FD14" i="12" s="1"/>
  <c r="FD17" i="12" s="1"/>
  <c r="FD28" i="12" s="1"/>
  <c r="FC36" i="12"/>
  <c r="FC42" i="12" s="1"/>
  <c r="EV28" i="9"/>
  <c r="FD28" i="24"/>
  <c r="FG36" i="11"/>
  <c r="FG42" i="11" s="1"/>
  <c r="FG30" i="11"/>
  <c r="FH13" i="11" s="1"/>
  <c r="FH14" i="11" s="1"/>
  <c r="FH17" i="11" s="1"/>
  <c r="FH28" i="11" s="1"/>
  <c r="FC86" i="26"/>
  <c r="FC87" i="26" s="1"/>
  <c r="FD85" i="26"/>
  <c r="FE85" i="26" s="1"/>
  <c r="FF85" i="26" s="1"/>
  <c r="FG85" i="26" s="1"/>
  <c r="FG19" i="11"/>
  <c r="FF36" i="23"/>
  <c r="FF42" i="23" s="1"/>
  <c r="FF30" i="23"/>
  <c r="FG13" i="23" s="1"/>
  <c r="FG14" i="23" s="1"/>
  <c r="FG17" i="23" s="1"/>
  <c r="FG28" i="23" s="1"/>
  <c r="FA18" i="8"/>
  <c r="EX30" i="21"/>
  <c r="EY13" i="21" s="1"/>
  <c r="EY14" i="21" s="1"/>
  <c r="EY17" i="21" s="1"/>
  <c r="EY18" i="21" s="1"/>
  <c r="EX36" i="21"/>
  <c r="EX42" i="21" s="1"/>
  <c r="FC18" i="25"/>
  <c r="FA28" i="22"/>
  <c r="FA19" i="22"/>
  <c r="FC19" i="25"/>
  <c r="FA28" i="8"/>
  <c r="EH88" i="8"/>
  <c r="DO87" i="21"/>
  <c r="DW88" i="21"/>
  <c r="DE88" i="24"/>
  <c r="DM89" i="24"/>
  <c r="DN88" i="11"/>
  <c r="DV89" i="11"/>
  <c r="EE88" i="12"/>
  <c r="DR88" i="25"/>
  <c r="DZ89" i="25"/>
  <c r="DL88" i="22"/>
  <c r="DT89" i="22"/>
  <c r="DL88" i="9"/>
  <c r="DT89" i="9"/>
  <c r="FC18" i="26" l="1"/>
  <c r="FC19" i="26"/>
  <c r="FC28" i="26"/>
  <c r="FD18" i="12"/>
  <c r="FD19" i="25"/>
  <c r="FD18" i="25"/>
  <c r="FH19" i="11"/>
  <c r="FG18" i="23"/>
  <c r="FC85" i="12"/>
  <c r="FD85" i="12" s="1"/>
  <c r="FE85" i="12" s="1"/>
  <c r="FF85" i="12" s="1"/>
  <c r="FG85" i="12" s="1"/>
  <c r="FH30" i="11"/>
  <c r="FI13" i="11" s="1"/>
  <c r="FI14" i="11" s="1"/>
  <c r="FI17" i="11" s="1"/>
  <c r="FI28" i="11" s="1"/>
  <c r="Q24" i="18"/>
  <c r="FH36" i="11"/>
  <c r="FH42" i="11" s="1"/>
  <c r="EY19" i="21"/>
  <c r="EY28" i="21"/>
  <c r="FD30" i="12"/>
  <c r="FE13" i="12" s="1"/>
  <c r="FE14" i="12" s="1"/>
  <c r="FE17" i="12" s="1"/>
  <c r="FE28" i="12" s="1"/>
  <c r="FD36" i="12"/>
  <c r="FD42" i="12" s="1"/>
  <c r="FH18" i="11"/>
  <c r="FD19" i="12"/>
  <c r="FA36" i="8"/>
  <c r="FA42" i="8" s="1"/>
  <c r="FA30" i="8"/>
  <c r="FB13" i="8" s="1"/>
  <c r="FB14" i="8" s="1"/>
  <c r="FB17" i="8" s="1"/>
  <c r="FB18" i="8" s="1"/>
  <c r="FD30" i="25"/>
  <c r="FE13" i="25" s="1"/>
  <c r="FE14" i="25" s="1"/>
  <c r="FE17" i="25" s="1"/>
  <c r="FE28" i="25" s="1"/>
  <c r="FD36" i="25"/>
  <c r="FD42" i="25" s="1"/>
  <c r="FG19" i="23"/>
  <c r="AD12" i="18"/>
  <c r="M21" i="18"/>
  <c r="AE12" i="18"/>
  <c r="FD30" i="24"/>
  <c r="FE13" i="24" s="1"/>
  <c r="FE14" i="24" s="1"/>
  <c r="FE17" i="24" s="1"/>
  <c r="FE28" i="24" s="1"/>
  <c r="FD36" i="24"/>
  <c r="FD42" i="24" s="1"/>
  <c r="FA36" i="22"/>
  <c r="FA42" i="22" s="1"/>
  <c r="FA30" i="22"/>
  <c r="FB13" i="22" s="1"/>
  <c r="FB14" i="22" s="1"/>
  <c r="FB17" i="22" s="1"/>
  <c r="FB18" i="22" s="1"/>
  <c r="FG36" i="23"/>
  <c r="FG42" i="23" s="1"/>
  <c r="FG30" i="23"/>
  <c r="FH13" i="23" s="1"/>
  <c r="FH14" i="23" s="1"/>
  <c r="FH17" i="23" s="1"/>
  <c r="FH28" i="23" s="1"/>
  <c r="EV30" i="9"/>
  <c r="EW13" i="9" s="1"/>
  <c r="EW14" i="9" s="1"/>
  <c r="EW17" i="9" s="1"/>
  <c r="EW28" i="9" s="1"/>
  <c r="EV36" i="9"/>
  <c r="EV42" i="9" s="1"/>
  <c r="C19" i="27"/>
  <c r="AC12" i="18"/>
  <c r="J21" i="18"/>
  <c r="AK12" i="18"/>
  <c r="AB12" i="18"/>
  <c r="DK88" i="9"/>
  <c r="DS89" i="9"/>
  <c r="DQ88" i="25"/>
  <c r="DY89" i="25"/>
  <c r="DN87" i="21"/>
  <c r="DV88" i="21"/>
  <c r="DK88" i="22"/>
  <c r="DS89" i="22"/>
  <c r="DD88" i="24"/>
  <c r="DL89" i="24"/>
  <c r="DM88" i="11"/>
  <c r="DU89" i="11"/>
  <c r="EH88" i="23"/>
  <c r="ED88" i="12"/>
  <c r="EG88" i="8"/>
  <c r="FC30" i="26" l="1"/>
  <c r="FD13" i="26" s="1"/>
  <c r="FD14" i="26" s="1"/>
  <c r="FD17" i="26" s="1"/>
  <c r="FC36" i="26"/>
  <c r="FC42" i="26" s="1"/>
  <c r="FE18" i="12"/>
  <c r="FE19" i="25"/>
  <c r="FI19" i="11"/>
  <c r="FH85" i="11"/>
  <c r="FE30" i="24"/>
  <c r="FF13" i="24" s="1"/>
  <c r="FF14" i="24" s="1"/>
  <c r="FF17" i="24" s="1"/>
  <c r="FF28" i="24" s="1"/>
  <c r="FE36" i="24"/>
  <c r="FE42" i="24" s="1"/>
  <c r="EW30" i="9"/>
  <c r="EX13" i="9" s="1"/>
  <c r="EX14" i="9" s="1"/>
  <c r="EX17" i="9" s="1"/>
  <c r="EX28" i="9" s="1"/>
  <c r="EW36" i="9"/>
  <c r="EW42" i="9" s="1"/>
  <c r="FE30" i="12"/>
  <c r="FF13" i="12" s="1"/>
  <c r="FF14" i="12" s="1"/>
  <c r="FF17" i="12" s="1"/>
  <c r="FF28" i="12" s="1"/>
  <c r="FE36" i="12"/>
  <c r="FE42" i="12" s="1"/>
  <c r="AE15" i="18"/>
  <c r="AD15" i="18"/>
  <c r="M27" i="18"/>
  <c r="FE36" i="25"/>
  <c r="FE42" i="25" s="1"/>
  <c r="FE30" i="25"/>
  <c r="FF13" i="25" s="1"/>
  <c r="FF14" i="25" s="1"/>
  <c r="FF17" i="25" s="1"/>
  <c r="FF28" i="25" s="1"/>
  <c r="FB19" i="22"/>
  <c r="FE18" i="25"/>
  <c r="FB28" i="8"/>
  <c r="FB19" i="8"/>
  <c r="EY30" i="21"/>
  <c r="EZ13" i="21" s="1"/>
  <c r="EZ14" i="21" s="1"/>
  <c r="EZ17" i="21" s="1"/>
  <c r="EZ18" i="21" s="1"/>
  <c r="EY36" i="21"/>
  <c r="EY42" i="21" s="1"/>
  <c r="FE19" i="24"/>
  <c r="FE18" i="24"/>
  <c r="EV85" i="9"/>
  <c r="AE14" i="18"/>
  <c r="M25" i="18"/>
  <c r="AD14" i="18"/>
  <c r="G21" i="27"/>
  <c r="U23" i="18"/>
  <c r="C23" i="27"/>
  <c r="AK14" i="18"/>
  <c r="J25" i="18"/>
  <c r="AC14" i="18"/>
  <c r="AB14" i="18"/>
  <c r="EW18" i="9"/>
  <c r="EW19" i="9"/>
  <c r="FE19" i="12"/>
  <c r="FI30" i="11"/>
  <c r="FJ13" i="11" s="1"/>
  <c r="FJ14" i="11" s="1"/>
  <c r="FJ17" i="11" s="1"/>
  <c r="FJ28" i="11" s="1"/>
  <c r="FI36" i="11"/>
  <c r="FI42" i="11" s="1"/>
  <c r="FH36" i="23"/>
  <c r="FH42" i="23" s="1"/>
  <c r="Q18" i="18"/>
  <c r="FH30" i="23"/>
  <c r="FI13" i="23" s="1"/>
  <c r="FI14" i="23" s="1"/>
  <c r="FI17" i="23" s="1"/>
  <c r="FI28" i="23" s="1"/>
  <c r="FI18" i="11"/>
  <c r="FH18" i="23"/>
  <c r="FB28" i="22"/>
  <c r="FH19" i="23"/>
  <c r="EF88" i="8"/>
  <c r="EC88" i="12"/>
  <c r="DC88" i="24"/>
  <c r="DK89" i="24"/>
  <c r="DJ88" i="9"/>
  <c r="DR89" i="9"/>
  <c r="DP88" i="25"/>
  <c r="DX89" i="25"/>
  <c r="DL88" i="11"/>
  <c r="DT89" i="11"/>
  <c r="DM87" i="21"/>
  <c r="DU88" i="21"/>
  <c r="EG88" i="23"/>
  <c r="DJ88" i="22"/>
  <c r="DR89" i="22"/>
  <c r="FD19" i="26" l="1"/>
  <c r="C27" i="27" s="1"/>
  <c r="FD18" i="26"/>
  <c r="FD28" i="26"/>
  <c r="FF19" i="12"/>
  <c r="FF19" i="25"/>
  <c r="FF18" i="25"/>
  <c r="EX18" i="9"/>
  <c r="EX19" i="9"/>
  <c r="FF18" i="24"/>
  <c r="FF19" i="24"/>
  <c r="FI19" i="23"/>
  <c r="EW85" i="9"/>
  <c r="EX30" i="9"/>
  <c r="EY13" i="9" s="1"/>
  <c r="EY14" i="9" s="1"/>
  <c r="EY17" i="9" s="1"/>
  <c r="EX36" i="9"/>
  <c r="EX42" i="9" s="1"/>
  <c r="FI36" i="23"/>
  <c r="FI42" i="23" s="1"/>
  <c r="FI30" i="23"/>
  <c r="FJ13" i="23" s="1"/>
  <c r="FJ14" i="23" s="1"/>
  <c r="FJ17" i="23" s="1"/>
  <c r="FJ28" i="23" s="1"/>
  <c r="FF30" i="24"/>
  <c r="FG13" i="24" s="1"/>
  <c r="FG14" i="24" s="1"/>
  <c r="FG17" i="24" s="1"/>
  <c r="FF36" i="24"/>
  <c r="FF42" i="24" s="1"/>
  <c r="FH85" i="23"/>
  <c r="D21" i="27"/>
  <c r="U24" i="18"/>
  <c r="AL13" i="18"/>
  <c r="FB30" i="8"/>
  <c r="FC13" i="8" s="1"/>
  <c r="FC14" i="8" s="1"/>
  <c r="FC17" i="8" s="1"/>
  <c r="FC19" i="8" s="1"/>
  <c r="FB36" i="8"/>
  <c r="FB42" i="8" s="1"/>
  <c r="FJ18" i="11"/>
  <c r="C25" i="27"/>
  <c r="AC15" i="18"/>
  <c r="AB15" i="18"/>
  <c r="J27" i="18"/>
  <c r="AK15" i="18"/>
  <c r="FJ19" i="11"/>
  <c r="FJ30" i="11"/>
  <c r="FK13" i="11" s="1"/>
  <c r="FK14" i="11" s="1"/>
  <c r="FK17" i="11" s="1"/>
  <c r="FK28" i="11" s="1"/>
  <c r="FJ36" i="11"/>
  <c r="FJ42" i="11" s="1"/>
  <c r="FI18" i="23"/>
  <c r="G15" i="27"/>
  <c r="FF18" i="12"/>
  <c r="FB30" i="22"/>
  <c r="FC13" i="22" s="1"/>
  <c r="FC14" i="22" s="1"/>
  <c r="FC17" i="22" s="1"/>
  <c r="FB36" i="22"/>
  <c r="FB42" i="22" s="1"/>
  <c r="EZ28" i="21"/>
  <c r="FF36" i="25"/>
  <c r="FF42" i="25" s="1"/>
  <c r="FF30" i="25"/>
  <c r="FG13" i="25" s="1"/>
  <c r="FG14" i="25" s="1"/>
  <c r="FG17" i="25" s="1"/>
  <c r="FG28" i="25" s="1"/>
  <c r="FI85" i="11"/>
  <c r="FJ85" i="11" s="1"/>
  <c r="FK85" i="11" s="1"/>
  <c r="FL85" i="11" s="1"/>
  <c r="FM85" i="11" s="1"/>
  <c r="FN85" i="11" s="1"/>
  <c r="FO85" i="11" s="1"/>
  <c r="FP85" i="11" s="1"/>
  <c r="FQ85" i="11" s="1"/>
  <c r="FR85" i="11" s="1"/>
  <c r="FS85" i="11" s="1"/>
  <c r="FH86" i="11"/>
  <c r="FH87" i="11" s="1"/>
  <c r="FH88" i="11" s="1"/>
  <c r="EZ19" i="21"/>
  <c r="FF30" i="12"/>
  <c r="FG13" i="12" s="1"/>
  <c r="FG14" i="12" s="1"/>
  <c r="FG17" i="12" s="1"/>
  <c r="FG28" i="12" s="1"/>
  <c r="FF36" i="12"/>
  <c r="FF42" i="12" s="1"/>
  <c r="DI88" i="22"/>
  <c r="DQ89" i="22"/>
  <c r="DO88" i="25"/>
  <c r="DW89" i="25"/>
  <c r="DK88" i="11"/>
  <c r="DS89" i="11"/>
  <c r="EB88" i="12"/>
  <c r="DL87" i="21"/>
  <c r="DT88" i="21"/>
  <c r="DB88" i="24"/>
  <c r="DJ89" i="24"/>
  <c r="EF88" i="23"/>
  <c r="DI88" i="9"/>
  <c r="DQ89" i="9"/>
  <c r="EE88" i="8"/>
  <c r="FD36" i="26" l="1"/>
  <c r="FD42" i="26" s="1"/>
  <c r="FD30" i="26"/>
  <c r="FE13" i="26" s="1"/>
  <c r="FE14" i="26" s="1"/>
  <c r="FE17" i="26" s="1"/>
  <c r="FG18" i="24"/>
  <c r="EY19" i="9"/>
  <c r="EY28" i="9"/>
  <c r="EY36" i="9" s="1"/>
  <c r="EY42" i="9" s="1"/>
  <c r="EX85" i="9"/>
  <c r="EY85" i="9" s="1"/>
  <c r="EZ85" i="9" s="1"/>
  <c r="FA85" i="9" s="1"/>
  <c r="FB85" i="9" s="1"/>
  <c r="FG30" i="25"/>
  <c r="FH13" i="25" s="1"/>
  <c r="FH14" i="25" s="1"/>
  <c r="FH17" i="25" s="1"/>
  <c r="FH28" i="25" s="1"/>
  <c r="FG36" i="25"/>
  <c r="FG42" i="25" s="1"/>
  <c r="FJ18" i="23"/>
  <c r="FG28" i="24"/>
  <c r="FK30" i="11"/>
  <c r="FL13" i="11" s="1"/>
  <c r="FL14" i="11" s="1"/>
  <c r="FL17" i="11" s="1"/>
  <c r="FL28" i="11" s="1"/>
  <c r="FK36" i="11"/>
  <c r="FK42" i="11" s="1"/>
  <c r="FJ30" i="23"/>
  <c r="FK13" i="23" s="1"/>
  <c r="FK14" i="23" s="1"/>
  <c r="FK17" i="23" s="1"/>
  <c r="FK28" i="23" s="1"/>
  <c r="FJ36" i="23"/>
  <c r="FJ42" i="23" s="1"/>
  <c r="FC28" i="22"/>
  <c r="FC18" i="22"/>
  <c r="FC19" i="22"/>
  <c r="FG19" i="25"/>
  <c r="FG18" i="12"/>
  <c r="FJ19" i="23"/>
  <c r="FG19" i="24"/>
  <c r="FK18" i="11"/>
  <c r="FG36" i="12"/>
  <c r="FG42" i="12" s="1"/>
  <c r="FG30" i="12"/>
  <c r="FH13" i="12" s="1"/>
  <c r="FH14" i="12" s="1"/>
  <c r="FH17" i="12" s="1"/>
  <c r="FH28" i="12" s="1"/>
  <c r="EY18" i="9"/>
  <c r="EZ30" i="21"/>
  <c r="FA13" i="21" s="1"/>
  <c r="FA14" i="21" s="1"/>
  <c r="FA17" i="21" s="1"/>
  <c r="FA28" i="21" s="1"/>
  <c r="EZ36" i="21"/>
  <c r="EZ42" i="21" s="1"/>
  <c r="FK19" i="11"/>
  <c r="FC28" i="8"/>
  <c r="FC18" i="8"/>
  <c r="FG88" i="11"/>
  <c r="FO89" i="11"/>
  <c r="FH86" i="23"/>
  <c r="FH87" i="23" s="1"/>
  <c r="FH88" i="23" s="1"/>
  <c r="FI85" i="23"/>
  <c r="FJ85" i="23" s="1"/>
  <c r="FK85" i="23" s="1"/>
  <c r="FL85" i="23" s="1"/>
  <c r="FM85" i="23" s="1"/>
  <c r="FN85" i="23" s="1"/>
  <c r="FO85" i="23" s="1"/>
  <c r="FP85" i="23" s="1"/>
  <c r="FQ85" i="23" s="1"/>
  <c r="FR85" i="23" s="1"/>
  <c r="FS85" i="23" s="1"/>
  <c r="FG18" i="25"/>
  <c r="FG19" i="12"/>
  <c r="DA88" i="24"/>
  <c r="DI89" i="24"/>
  <c r="DH88" i="9"/>
  <c r="DP89" i="9"/>
  <c r="DK87" i="21"/>
  <c r="DS88" i="21"/>
  <c r="DN88" i="25"/>
  <c r="DV89" i="25"/>
  <c r="DJ88" i="11"/>
  <c r="DR89" i="11"/>
  <c r="ED88" i="8"/>
  <c r="EE88" i="23"/>
  <c r="EA88" i="12"/>
  <c r="DH88" i="22"/>
  <c r="DP89" i="22"/>
  <c r="FE18" i="26" l="1"/>
  <c r="FE28" i="26"/>
  <c r="FE19" i="26"/>
  <c r="FH19" i="12"/>
  <c r="FH18" i="25"/>
  <c r="FL18" i="11"/>
  <c r="FL19" i="11"/>
  <c r="EY30" i="9"/>
  <c r="EZ13" i="9" s="1"/>
  <c r="EZ14" i="9" s="1"/>
  <c r="EZ17" i="9" s="1"/>
  <c r="FK19" i="23"/>
  <c r="FK18" i="23"/>
  <c r="FA30" i="21"/>
  <c r="FB13" i="21" s="1"/>
  <c r="FB14" i="21" s="1"/>
  <c r="FB17" i="21" s="1"/>
  <c r="FB28" i="21" s="1"/>
  <c r="FA36" i="21"/>
  <c r="FA42" i="21" s="1"/>
  <c r="Q28" i="18"/>
  <c r="FH30" i="12"/>
  <c r="FI13" i="12" s="1"/>
  <c r="FI14" i="12" s="1"/>
  <c r="FI17" i="12" s="1"/>
  <c r="FI28" i="12" s="1"/>
  <c r="FH36" i="12"/>
  <c r="FH42" i="12" s="1"/>
  <c r="FC36" i="22"/>
  <c r="FC42" i="22" s="1"/>
  <c r="FC30" i="22"/>
  <c r="FD13" i="22" s="1"/>
  <c r="FD14" i="22" s="1"/>
  <c r="FD17" i="22" s="1"/>
  <c r="FD28" i="22" s="1"/>
  <c r="FH30" i="25"/>
  <c r="FI13" i="25" s="1"/>
  <c r="FI14" i="25" s="1"/>
  <c r="FI17" i="25" s="1"/>
  <c r="FI28" i="25" s="1"/>
  <c r="Q26" i="18"/>
  <c r="FH36" i="25"/>
  <c r="FH42" i="25" s="1"/>
  <c r="FC30" i="8"/>
  <c r="FD13" i="8" s="1"/>
  <c r="FD14" i="8" s="1"/>
  <c r="FD17" i="8" s="1"/>
  <c r="FD19" i="8" s="1"/>
  <c r="FC36" i="8"/>
  <c r="FC42" i="8" s="1"/>
  <c r="FN89" i="11"/>
  <c r="FF88" i="11"/>
  <c r="FG88" i="23"/>
  <c r="FO89" i="23"/>
  <c r="FH18" i="12"/>
  <c r="FK30" i="23"/>
  <c r="FL13" i="23" s="1"/>
  <c r="FL14" i="23" s="1"/>
  <c r="FL17" i="23" s="1"/>
  <c r="FL28" i="23" s="1"/>
  <c r="FK36" i="23"/>
  <c r="FK42" i="23" s="1"/>
  <c r="FL36" i="11"/>
  <c r="FL42" i="11" s="1"/>
  <c r="FL30" i="11"/>
  <c r="FM13" i="11" s="1"/>
  <c r="FM14" i="11" s="1"/>
  <c r="FM17" i="11" s="1"/>
  <c r="FM19" i="11" s="1"/>
  <c r="FA19" i="21"/>
  <c r="FA18" i="21"/>
  <c r="FH19" i="25"/>
  <c r="FG30" i="24"/>
  <c r="FH13" i="24" s="1"/>
  <c r="FH14" i="24" s="1"/>
  <c r="FH17" i="24" s="1"/>
  <c r="FH18" i="24" s="1"/>
  <c r="FG36" i="24"/>
  <c r="FG42" i="24" s="1"/>
  <c r="ED88" i="23"/>
  <c r="DJ87" i="21"/>
  <c r="DR88" i="21"/>
  <c r="DZ88" i="12"/>
  <c r="DG88" i="22"/>
  <c r="DO89" i="22"/>
  <c r="DI88" i="11"/>
  <c r="DQ89" i="11"/>
  <c r="DM88" i="25"/>
  <c r="DU89" i="25"/>
  <c r="EC88" i="8"/>
  <c r="DG88" i="9"/>
  <c r="DO89" i="9"/>
  <c r="CZ88" i="24"/>
  <c r="DH89" i="24"/>
  <c r="FE30" i="26" l="1"/>
  <c r="FF13" i="26" s="1"/>
  <c r="FF14" i="26" s="1"/>
  <c r="FF17" i="26" s="1"/>
  <c r="FE36" i="26"/>
  <c r="FE42" i="26" s="1"/>
  <c r="FB18" i="21"/>
  <c r="FI19" i="25"/>
  <c r="EZ19" i="9"/>
  <c r="EZ28" i="9"/>
  <c r="EZ18" i="9"/>
  <c r="FD28" i="8"/>
  <c r="FD36" i="8" s="1"/>
  <c r="FD42" i="8" s="1"/>
  <c r="FD19" i="22"/>
  <c r="FB19" i="21"/>
  <c r="FI36" i="12"/>
  <c r="FI42" i="12" s="1"/>
  <c r="FI30" i="12"/>
  <c r="FJ13" i="12" s="1"/>
  <c r="FJ14" i="12" s="1"/>
  <c r="FJ17" i="12" s="1"/>
  <c r="FJ28" i="12" s="1"/>
  <c r="FH85" i="25"/>
  <c r="FB30" i="21"/>
  <c r="FC13" i="21" s="1"/>
  <c r="FC14" i="21" s="1"/>
  <c r="FC17" i="21" s="1"/>
  <c r="FC28" i="21" s="1"/>
  <c r="FB36" i="21"/>
  <c r="FB42" i="21" s="1"/>
  <c r="FN89" i="23"/>
  <c r="FF88" i="23"/>
  <c r="G23" i="27"/>
  <c r="U25" i="18"/>
  <c r="G25" i="27"/>
  <c r="U27" i="18"/>
  <c r="FM89" i="11"/>
  <c r="FE88" i="11"/>
  <c r="FI30" i="25"/>
  <c r="FJ13" i="25" s="1"/>
  <c r="FJ14" i="25" s="1"/>
  <c r="FJ17" i="25" s="1"/>
  <c r="FJ28" i="25" s="1"/>
  <c r="FI36" i="25"/>
  <c r="FI42" i="25" s="1"/>
  <c r="FH28" i="24"/>
  <c r="FH85" i="12"/>
  <c r="FH19" i="24"/>
  <c r="FM18" i="11"/>
  <c r="FL30" i="23"/>
  <c r="FM13" i="23" s="1"/>
  <c r="FM14" i="23" s="1"/>
  <c r="FM17" i="23" s="1"/>
  <c r="FM28" i="23" s="1"/>
  <c r="FL36" i="23"/>
  <c r="FL42" i="23" s="1"/>
  <c r="FD30" i="22"/>
  <c r="FE13" i="22" s="1"/>
  <c r="FE14" i="22" s="1"/>
  <c r="FE17" i="22" s="1"/>
  <c r="FE28" i="22" s="1"/>
  <c r="FD36" i="22"/>
  <c r="FD42" i="22" s="1"/>
  <c r="FM28" i="11"/>
  <c r="FI18" i="12"/>
  <c r="FC85" i="22"/>
  <c r="FD85" i="22" s="1"/>
  <c r="FE85" i="22" s="1"/>
  <c r="FF85" i="22" s="1"/>
  <c r="FG85" i="22" s="1"/>
  <c r="FL18" i="23"/>
  <c r="FL19" i="23"/>
  <c r="FD18" i="22"/>
  <c r="FI19" i="12"/>
  <c r="FD18" i="8"/>
  <c r="FI18" i="25"/>
  <c r="DF88" i="9"/>
  <c r="DN89" i="9"/>
  <c r="EB88" i="8"/>
  <c r="DI87" i="21"/>
  <c r="DQ88" i="21"/>
  <c r="CY88" i="24"/>
  <c r="DG89" i="24"/>
  <c r="DF88" i="22"/>
  <c r="DN89" i="22"/>
  <c r="DY88" i="12"/>
  <c r="DL88" i="25"/>
  <c r="DT89" i="25"/>
  <c r="DH88" i="11"/>
  <c r="DP89" i="11"/>
  <c r="EC88" i="23"/>
  <c r="FF28" i="26" l="1"/>
  <c r="FF18" i="26"/>
  <c r="FF19" i="26"/>
  <c r="FD30" i="8"/>
  <c r="FE13" i="8" s="1"/>
  <c r="FE14" i="8" s="1"/>
  <c r="FE17" i="8" s="1"/>
  <c r="FE28" i="8" s="1"/>
  <c r="FE30" i="8" s="1"/>
  <c r="FF13" i="8" s="1"/>
  <c r="FF14" i="8" s="1"/>
  <c r="FF17" i="8" s="1"/>
  <c r="FF28" i="8" s="1"/>
  <c r="FJ18" i="12"/>
  <c r="FJ19" i="12"/>
  <c r="FJ18" i="25"/>
  <c r="EZ36" i="9"/>
  <c r="EZ42" i="9" s="1"/>
  <c r="EZ30" i="9"/>
  <c r="FA13" i="9" s="1"/>
  <c r="FA14" i="9" s="1"/>
  <c r="FA17" i="9" s="1"/>
  <c r="FA19" i="9" s="1"/>
  <c r="FM19" i="23"/>
  <c r="FE19" i="22"/>
  <c r="FC19" i="21"/>
  <c r="FC18" i="21"/>
  <c r="FE30" i="22"/>
  <c r="FF13" i="22" s="1"/>
  <c r="FF14" i="22" s="1"/>
  <c r="FF17" i="22" s="1"/>
  <c r="FF28" i="22" s="1"/>
  <c r="FE36" i="22"/>
  <c r="FE42" i="22" s="1"/>
  <c r="FC30" i="21"/>
  <c r="FD13" i="21" s="1"/>
  <c r="FD14" i="21" s="1"/>
  <c r="FD17" i="21" s="1"/>
  <c r="FD18" i="21" s="1"/>
  <c r="FC36" i="21"/>
  <c r="FC42" i="21" s="1"/>
  <c r="D25" i="27"/>
  <c r="U28" i="18"/>
  <c r="AL15" i="18"/>
  <c r="C13" i="27"/>
  <c r="J15" i="18"/>
  <c r="AC9" i="18"/>
  <c r="AB9" i="18"/>
  <c r="AK9" i="18"/>
  <c r="D23" i="27"/>
  <c r="AL14" i="18"/>
  <c r="U26" i="18"/>
  <c r="FI85" i="25"/>
  <c r="FJ85" i="25" s="1"/>
  <c r="FK85" i="25" s="1"/>
  <c r="FL85" i="25" s="1"/>
  <c r="FM85" i="25" s="1"/>
  <c r="FN85" i="25" s="1"/>
  <c r="FO85" i="25" s="1"/>
  <c r="FP85" i="25" s="1"/>
  <c r="FQ85" i="25" s="1"/>
  <c r="FR85" i="25" s="1"/>
  <c r="FS85" i="25" s="1"/>
  <c r="FH86" i="25"/>
  <c r="FH87" i="25" s="1"/>
  <c r="FH88" i="25" s="1"/>
  <c r="FH36" i="24"/>
  <c r="FH42" i="24" s="1"/>
  <c r="FH30" i="24"/>
  <c r="FI13" i="24" s="1"/>
  <c r="FI14" i="24" s="1"/>
  <c r="FI17" i="24" s="1"/>
  <c r="FI18" i="24" s="1"/>
  <c r="Q22" i="18"/>
  <c r="FJ36" i="12"/>
  <c r="FJ42" i="12" s="1"/>
  <c r="FJ30" i="12"/>
  <c r="FK13" i="12" s="1"/>
  <c r="FK14" i="12" s="1"/>
  <c r="FK17" i="12" s="1"/>
  <c r="FK28" i="12" s="1"/>
  <c r="FE18" i="22"/>
  <c r="FM36" i="23"/>
  <c r="FM42" i="23" s="1"/>
  <c r="FM30" i="23"/>
  <c r="FN13" i="23" s="1"/>
  <c r="FN14" i="23" s="1"/>
  <c r="FN17" i="23" s="1"/>
  <c r="FN28" i="23" s="1"/>
  <c r="FE88" i="23"/>
  <c r="FM89" i="23"/>
  <c r="C11" i="27"/>
  <c r="AK8" i="18"/>
  <c r="AB8" i="18"/>
  <c r="AC8" i="18"/>
  <c r="J13" i="18"/>
  <c r="FJ36" i="25"/>
  <c r="FJ42" i="25" s="1"/>
  <c r="FJ30" i="25"/>
  <c r="FK13" i="25" s="1"/>
  <c r="FK14" i="25" s="1"/>
  <c r="FK17" i="25" s="1"/>
  <c r="FK28" i="25" s="1"/>
  <c r="FM36" i="11"/>
  <c r="FM42" i="11" s="1"/>
  <c r="FM30" i="11"/>
  <c r="FN13" i="11" s="1"/>
  <c r="FN14" i="11" s="1"/>
  <c r="FN17" i="11" s="1"/>
  <c r="FN18" i="11" s="1"/>
  <c r="FL89" i="11"/>
  <c r="FD88" i="11"/>
  <c r="FM18" i="23"/>
  <c r="FI85" i="12"/>
  <c r="FH86" i="12"/>
  <c r="FH87" i="12" s="1"/>
  <c r="FH88" i="12" s="1"/>
  <c r="FJ19" i="25"/>
  <c r="EB88" i="23"/>
  <c r="DG88" i="11"/>
  <c r="DO89" i="11"/>
  <c r="CX88" i="24"/>
  <c r="DF89" i="24"/>
  <c r="EA88" i="8"/>
  <c r="DX88" i="12"/>
  <c r="DH87" i="21"/>
  <c r="DP88" i="21"/>
  <c r="DE88" i="22"/>
  <c r="DM89" i="22"/>
  <c r="DK88" i="25"/>
  <c r="DS89" i="25"/>
  <c r="DE88" i="9"/>
  <c r="DM89" i="9"/>
  <c r="FE18" i="8" l="1"/>
  <c r="FF36" i="26"/>
  <c r="FF42" i="26" s="1"/>
  <c r="FF30" i="26"/>
  <c r="FG13" i="26" s="1"/>
  <c r="FG14" i="26" s="1"/>
  <c r="FG17" i="26" s="1"/>
  <c r="FG28" i="26" s="1"/>
  <c r="FE36" i="8"/>
  <c r="FE42" i="8" s="1"/>
  <c r="FE19" i="8"/>
  <c r="FF19" i="8" s="1"/>
  <c r="G27" i="27"/>
  <c r="U29" i="18"/>
  <c r="D27" i="27" s="1"/>
  <c r="FK18" i="12"/>
  <c r="FK19" i="12"/>
  <c r="FA28" i="9"/>
  <c r="FA18" i="9"/>
  <c r="FN19" i="23"/>
  <c r="FF19" i="22"/>
  <c r="FD19" i="21"/>
  <c r="AD6" i="18"/>
  <c r="AE6" i="18"/>
  <c r="M9" i="18"/>
  <c r="FI28" i="24"/>
  <c r="FF30" i="8"/>
  <c r="FG13" i="8" s="1"/>
  <c r="FG14" i="8" s="1"/>
  <c r="FG17" i="8" s="1"/>
  <c r="FG28" i="8" s="1"/>
  <c r="FF36" i="8"/>
  <c r="FF42" i="8" s="1"/>
  <c r="FD28" i="21"/>
  <c r="FK30" i="25"/>
  <c r="FL13" i="25" s="1"/>
  <c r="FL14" i="25" s="1"/>
  <c r="FL17" i="25" s="1"/>
  <c r="FL28" i="25" s="1"/>
  <c r="FK36" i="25"/>
  <c r="FK42" i="25" s="1"/>
  <c r="FL89" i="23"/>
  <c r="FD88" i="23"/>
  <c r="FH85" i="24"/>
  <c r="FK18" i="25"/>
  <c r="G19" i="27"/>
  <c r="U21" i="18"/>
  <c r="FN18" i="23"/>
  <c r="FF18" i="8"/>
  <c r="AE9" i="18"/>
  <c r="M15" i="18"/>
  <c r="AD9" i="18"/>
  <c r="FJ85" i="12"/>
  <c r="FK85" i="12" s="1"/>
  <c r="FL85" i="12" s="1"/>
  <c r="FM85" i="12" s="1"/>
  <c r="FN85" i="12" s="1"/>
  <c r="FO85" i="12" s="1"/>
  <c r="FP85" i="12" s="1"/>
  <c r="FQ85" i="12" s="1"/>
  <c r="FR85" i="12" s="1"/>
  <c r="FS85" i="12" s="1"/>
  <c r="FK19" i="25"/>
  <c r="FO89" i="25"/>
  <c r="FG88" i="25"/>
  <c r="FF30" i="22"/>
  <c r="FG13" i="22" s="1"/>
  <c r="FG14" i="22" s="1"/>
  <c r="FG17" i="22" s="1"/>
  <c r="FG28" i="22" s="1"/>
  <c r="FF36" i="22"/>
  <c r="FF42" i="22" s="1"/>
  <c r="FC88" i="11"/>
  <c r="FK89" i="11"/>
  <c r="FC84" i="21"/>
  <c r="FD84" i="21" s="1"/>
  <c r="FE84" i="21" s="1"/>
  <c r="FF84" i="21" s="1"/>
  <c r="FG84" i="21" s="1"/>
  <c r="AD8" i="18"/>
  <c r="M13" i="18"/>
  <c r="AE8" i="18"/>
  <c r="FO89" i="12"/>
  <c r="FG88" i="12"/>
  <c r="FF18" i="22"/>
  <c r="FN30" i="23"/>
  <c r="FO13" i="23" s="1"/>
  <c r="FO14" i="23" s="1"/>
  <c r="FO17" i="23" s="1"/>
  <c r="FO28" i="23" s="1"/>
  <c r="FN36" i="23"/>
  <c r="FN42" i="23" s="1"/>
  <c r="FI19" i="24"/>
  <c r="FK30" i="12"/>
  <c r="FL13" i="12" s="1"/>
  <c r="FL14" i="12" s="1"/>
  <c r="FL17" i="12" s="1"/>
  <c r="FK36" i="12"/>
  <c r="FK42" i="12" s="1"/>
  <c r="FN28" i="11"/>
  <c r="FN19" i="11"/>
  <c r="DJ88" i="25"/>
  <c r="DR89" i="25"/>
  <c r="DF88" i="11"/>
  <c r="DN89" i="11"/>
  <c r="DG87" i="21"/>
  <c r="DO88" i="21"/>
  <c r="CW88" i="24"/>
  <c r="DE89" i="24"/>
  <c r="DW88" i="12"/>
  <c r="DD88" i="22"/>
  <c r="DL89" i="22"/>
  <c r="DZ88" i="8"/>
  <c r="DD88" i="9"/>
  <c r="DL89" i="9"/>
  <c r="EA88" i="23"/>
  <c r="F95" i="18"/>
  <c r="F122" i="18" s="1"/>
  <c r="E95" i="18"/>
  <c r="E122" i="18" s="1"/>
  <c r="C95" i="18"/>
  <c r="C122" i="18" s="1"/>
  <c r="FG30" i="26" l="1"/>
  <c r="FH13" i="26" s="1"/>
  <c r="FH14" i="26" s="1"/>
  <c r="FH17" i="26" s="1"/>
  <c r="FH28" i="26" s="1"/>
  <c r="FG36" i="26"/>
  <c r="FG42" i="26" s="1"/>
  <c r="FG18" i="26"/>
  <c r="FG19" i="26"/>
  <c r="FG19" i="8"/>
  <c r="FG18" i="22"/>
  <c r="FL18" i="12"/>
  <c r="FA30" i="9"/>
  <c r="FB13" i="9" s="1"/>
  <c r="FB14" i="9" s="1"/>
  <c r="FB17" i="9" s="1"/>
  <c r="FA36" i="9"/>
  <c r="FA42" i="9" s="1"/>
  <c r="FG36" i="22"/>
  <c r="FG42" i="22" s="1"/>
  <c r="FG30" i="22"/>
  <c r="FH13" i="22" s="1"/>
  <c r="FH14" i="22" s="1"/>
  <c r="FH17" i="22" s="1"/>
  <c r="FH28" i="22" s="1"/>
  <c r="FC85" i="9"/>
  <c r="FD85" i="9" s="1"/>
  <c r="FE85" i="9" s="1"/>
  <c r="FF85" i="9" s="1"/>
  <c r="FG85" i="9" s="1"/>
  <c r="FO36" i="23"/>
  <c r="FO42" i="23" s="1"/>
  <c r="FO30" i="23"/>
  <c r="FP13" i="23" s="1"/>
  <c r="FP14" i="23" s="1"/>
  <c r="FP17" i="23" s="1"/>
  <c r="FP28" i="23" s="1"/>
  <c r="FL30" i="25"/>
  <c r="FM13" i="25" s="1"/>
  <c r="FM14" i="25" s="1"/>
  <c r="FM17" i="25" s="1"/>
  <c r="FM28" i="25" s="1"/>
  <c r="FL36" i="25"/>
  <c r="FL42" i="25" s="1"/>
  <c r="FG19" i="22"/>
  <c r="FB88" i="11"/>
  <c r="FJ89" i="11"/>
  <c r="FD30" i="21"/>
  <c r="FE13" i="21" s="1"/>
  <c r="FE14" i="21" s="1"/>
  <c r="FE17" i="21" s="1"/>
  <c r="FE28" i="21" s="1"/>
  <c r="FD36" i="21"/>
  <c r="FD42" i="21" s="1"/>
  <c r="D19" i="27"/>
  <c r="U22" i="18"/>
  <c r="AL12" i="18"/>
  <c r="FG30" i="8"/>
  <c r="FH13" i="8" s="1"/>
  <c r="FH14" i="8" s="1"/>
  <c r="FH17" i="8" s="1"/>
  <c r="FH28" i="8" s="1"/>
  <c r="FG36" i="8"/>
  <c r="FG42" i="8" s="1"/>
  <c r="FL18" i="25"/>
  <c r="FL28" i="12"/>
  <c r="FL19" i="12"/>
  <c r="FI85" i="24"/>
  <c r="FH86" i="24"/>
  <c r="FH87" i="24" s="1"/>
  <c r="FH88" i="24" s="1"/>
  <c r="FN89" i="25"/>
  <c r="FF88" i="25"/>
  <c r="FO19" i="23"/>
  <c r="FN89" i="12"/>
  <c r="FF88" i="12"/>
  <c r="FC88" i="23"/>
  <c r="FK89" i="23"/>
  <c r="FN30" i="11"/>
  <c r="FO13" i="11" s="1"/>
  <c r="FO14" i="11" s="1"/>
  <c r="FO17" i="11" s="1"/>
  <c r="FO19" i="11" s="1"/>
  <c r="FN36" i="11"/>
  <c r="FN42" i="11" s="1"/>
  <c r="FG18" i="8"/>
  <c r="C7" i="27"/>
  <c r="AC6" i="18"/>
  <c r="AB6" i="18"/>
  <c r="AK6" i="18"/>
  <c r="J9" i="18"/>
  <c r="FL19" i="25"/>
  <c r="FO18" i="23"/>
  <c r="FI30" i="24"/>
  <c r="FJ13" i="24" s="1"/>
  <c r="FJ14" i="24" s="1"/>
  <c r="FJ17" i="24" s="1"/>
  <c r="FJ18" i="24" s="1"/>
  <c r="FI36" i="24"/>
  <c r="FI42" i="24" s="1"/>
  <c r="DF87" i="21"/>
  <c r="DN88" i="21"/>
  <c r="DY88" i="8"/>
  <c r="DE88" i="11"/>
  <c r="DM89" i="11"/>
  <c r="CV88" i="24"/>
  <c r="DD89" i="24"/>
  <c r="DC88" i="9"/>
  <c r="DK89" i="9"/>
  <c r="DV88" i="12"/>
  <c r="DZ88" i="23"/>
  <c r="DC88" i="22"/>
  <c r="DK89" i="22"/>
  <c r="DI88" i="25"/>
  <c r="DQ89" i="25"/>
  <c r="AD16" i="18"/>
  <c r="AE16" i="18"/>
  <c r="M29" i="18"/>
  <c r="FH19" i="26" l="1"/>
  <c r="FH18" i="26"/>
  <c r="FH36" i="26"/>
  <c r="FH42" i="26" s="1"/>
  <c r="FH85" i="26" s="1"/>
  <c r="Q30" i="18"/>
  <c r="FH30" i="26"/>
  <c r="FI13" i="26" s="1"/>
  <c r="FI14" i="26" s="1"/>
  <c r="FI17" i="26" s="1"/>
  <c r="FI28" i="26" s="1"/>
  <c r="FM19" i="25"/>
  <c r="FM18" i="25"/>
  <c r="FB28" i="9"/>
  <c r="FB19" i="9"/>
  <c r="FB18" i="9"/>
  <c r="FP18" i="23"/>
  <c r="FP19" i="23"/>
  <c r="FH18" i="22"/>
  <c r="FP30" i="23"/>
  <c r="FQ13" i="23" s="1"/>
  <c r="FQ14" i="23" s="1"/>
  <c r="FQ17" i="23" s="1"/>
  <c r="FQ28" i="23" s="1"/>
  <c r="FP36" i="23"/>
  <c r="FP42" i="23" s="1"/>
  <c r="FE30" i="21"/>
  <c r="FF13" i="21" s="1"/>
  <c r="FF14" i="21" s="1"/>
  <c r="FF17" i="21" s="1"/>
  <c r="FE36" i="21"/>
  <c r="FE42" i="21" s="1"/>
  <c r="FH36" i="22"/>
  <c r="FH42" i="22" s="1"/>
  <c r="Q14" i="18"/>
  <c r="FH30" i="22"/>
  <c r="FI13" i="22" s="1"/>
  <c r="FI14" i="22" s="1"/>
  <c r="FI17" i="22" s="1"/>
  <c r="FI28" i="22" s="1"/>
  <c r="FM36" i="25"/>
  <c r="FM42" i="25" s="1"/>
  <c r="FM30" i="25"/>
  <c r="FN13" i="25" s="1"/>
  <c r="FN14" i="25" s="1"/>
  <c r="FN17" i="25" s="1"/>
  <c r="FN28" i="25" s="1"/>
  <c r="FE88" i="12"/>
  <c r="FM89" i="12"/>
  <c r="FL30" i="12"/>
  <c r="FM13" i="12" s="1"/>
  <c r="FM14" i="12" s="1"/>
  <c r="FM17" i="12" s="1"/>
  <c r="FM18" i="12" s="1"/>
  <c r="FL36" i="12"/>
  <c r="FL42" i="12" s="1"/>
  <c r="FE18" i="21"/>
  <c r="FE19" i="21"/>
  <c r="FH18" i="8"/>
  <c r="FA88" i="11"/>
  <c r="FI89" i="11"/>
  <c r="FH30" i="8"/>
  <c r="FI13" i="8" s="1"/>
  <c r="FI14" i="8" s="1"/>
  <c r="FI17" i="8" s="1"/>
  <c r="FI28" i="8" s="1"/>
  <c r="Q16" i="18"/>
  <c r="FH36" i="8"/>
  <c r="FH42" i="8" s="1"/>
  <c r="FE88" i="25"/>
  <c r="FM89" i="25"/>
  <c r="FJ28" i="24"/>
  <c r="FO28" i="11"/>
  <c r="FO18" i="11"/>
  <c r="FJ19" i="24"/>
  <c r="FH19" i="8"/>
  <c r="FH19" i="22"/>
  <c r="FG88" i="24"/>
  <c r="FO89" i="24"/>
  <c r="FB88" i="23"/>
  <c r="FJ89" i="23"/>
  <c r="U30" i="18"/>
  <c r="AC16" i="18"/>
  <c r="AK16" i="18"/>
  <c r="J29" i="18"/>
  <c r="AB16" i="18"/>
  <c r="DB88" i="9"/>
  <c r="DJ89" i="9"/>
  <c r="DU88" i="12"/>
  <c r="DX88" i="8"/>
  <c r="DY88" i="23"/>
  <c r="DD88" i="11"/>
  <c r="DL89" i="11"/>
  <c r="DB88" i="22"/>
  <c r="DJ89" i="22"/>
  <c r="DH88" i="25"/>
  <c r="DP89" i="25"/>
  <c r="CU88" i="24"/>
  <c r="DC89" i="24"/>
  <c r="DE87" i="21"/>
  <c r="DM88" i="21"/>
  <c r="FI36" i="26" l="1"/>
  <c r="FI42" i="26" s="1"/>
  <c r="FI30" i="26"/>
  <c r="FJ13" i="26" s="1"/>
  <c r="FJ14" i="26" s="1"/>
  <c r="FJ17" i="26" s="1"/>
  <c r="FJ28" i="26" s="1"/>
  <c r="FH86" i="26"/>
  <c r="FH87" i="26" s="1"/>
  <c r="FH88" i="26" s="1"/>
  <c r="FI85" i="26"/>
  <c r="FJ85" i="26" s="1"/>
  <c r="FK85" i="26" s="1"/>
  <c r="FL85" i="26" s="1"/>
  <c r="FM85" i="26" s="1"/>
  <c r="FN85" i="26" s="1"/>
  <c r="FO85" i="26" s="1"/>
  <c r="FP85" i="26" s="1"/>
  <c r="FQ85" i="26" s="1"/>
  <c r="FR85" i="26" s="1"/>
  <c r="FS85" i="26" s="1"/>
  <c r="FI18" i="26"/>
  <c r="FI19" i="26"/>
  <c r="FF18" i="21"/>
  <c r="FN19" i="25"/>
  <c r="FN18" i="25"/>
  <c r="FB30" i="9"/>
  <c r="FC13" i="9" s="1"/>
  <c r="FC14" i="9" s="1"/>
  <c r="FC17" i="9" s="1"/>
  <c r="FC28" i="9" s="1"/>
  <c r="FB36" i="9"/>
  <c r="FB42" i="9" s="1"/>
  <c r="FQ18" i="23"/>
  <c r="FQ19" i="23"/>
  <c r="FI18" i="8"/>
  <c r="FI19" i="8"/>
  <c r="FI18" i="22"/>
  <c r="FH85" i="8"/>
  <c r="FI30" i="22"/>
  <c r="FJ13" i="22" s="1"/>
  <c r="FJ14" i="22" s="1"/>
  <c r="FJ17" i="22" s="1"/>
  <c r="FJ28" i="22" s="1"/>
  <c r="FI36" i="22"/>
  <c r="FI42" i="22" s="1"/>
  <c r="FQ30" i="23"/>
  <c r="FR13" i="23" s="1"/>
  <c r="FR14" i="23" s="1"/>
  <c r="FR17" i="23" s="1"/>
  <c r="FQ36" i="23"/>
  <c r="FQ42" i="23" s="1"/>
  <c r="FH85" i="22"/>
  <c r="FD88" i="12"/>
  <c r="FL89" i="12"/>
  <c r="FL89" i="25"/>
  <c r="FD88" i="25"/>
  <c r="FF28" i="21"/>
  <c r="FO30" i="11"/>
  <c r="FP13" i="11" s="1"/>
  <c r="FP14" i="11" s="1"/>
  <c r="FP17" i="11" s="1"/>
  <c r="FP19" i="11" s="1"/>
  <c r="FO36" i="11"/>
  <c r="FO42" i="11" s="1"/>
  <c r="G13" i="27"/>
  <c r="FN89" i="24"/>
  <c r="FF88" i="24"/>
  <c r="FF19" i="21"/>
  <c r="FN30" i="25"/>
  <c r="FO13" i="25" s="1"/>
  <c r="FO14" i="25" s="1"/>
  <c r="FO17" i="25" s="1"/>
  <c r="FO28" i="25" s="1"/>
  <c r="FN36" i="25"/>
  <c r="FN42" i="25" s="1"/>
  <c r="FI36" i="8"/>
  <c r="FI42" i="8" s="1"/>
  <c r="FI30" i="8"/>
  <c r="FJ13" i="8" s="1"/>
  <c r="FJ14" i="8" s="1"/>
  <c r="FJ17" i="8" s="1"/>
  <c r="FJ28" i="8" s="1"/>
  <c r="FM19" i="12"/>
  <c r="FM28" i="12"/>
  <c r="G11" i="27"/>
  <c r="FA88" i="23"/>
  <c r="FI89" i="23"/>
  <c r="FJ30" i="24"/>
  <c r="FK13" i="24" s="1"/>
  <c r="FK14" i="24" s="1"/>
  <c r="FK17" i="24" s="1"/>
  <c r="FK18" i="24" s="1"/>
  <c r="FJ36" i="24"/>
  <c r="FJ42" i="24" s="1"/>
  <c r="EZ88" i="11"/>
  <c r="FH89" i="11"/>
  <c r="FI19" i="22"/>
  <c r="AL16" i="18"/>
  <c r="DC88" i="11"/>
  <c r="DK89" i="11"/>
  <c r="DD87" i="21"/>
  <c r="DL88" i="21"/>
  <c r="DX88" i="23"/>
  <c r="DA88" i="9"/>
  <c r="DI89" i="9"/>
  <c r="CT88" i="24"/>
  <c r="DB89" i="24"/>
  <c r="DA88" i="22"/>
  <c r="DI89" i="22"/>
  <c r="DT88" i="12"/>
  <c r="DG88" i="25"/>
  <c r="DO89" i="25"/>
  <c r="DW88" i="8"/>
  <c r="FJ18" i="26" l="1"/>
  <c r="FJ19" i="26"/>
  <c r="FJ30" i="26"/>
  <c r="FK13" i="26" s="1"/>
  <c r="FK14" i="26" s="1"/>
  <c r="FK17" i="26" s="1"/>
  <c r="FK28" i="26" s="1"/>
  <c r="FJ36" i="26"/>
  <c r="FJ42" i="26" s="1"/>
  <c r="FG88" i="26"/>
  <c r="FO89" i="26"/>
  <c r="FR18" i="23"/>
  <c r="FC19" i="9"/>
  <c r="FC18" i="9"/>
  <c r="FC36" i="9"/>
  <c r="FC42" i="9" s="1"/>
  <c r="FC30" i="9"/>
  <c r="FD13" i="9" s="1"/>
  <c r="FD14" i="9" s="1"/>
  <c r="FD17" i="9" s="1"/>
  <c r="FD28" i="9" s="1"/>
  <c r="FJ19" i="8"/>
  <c r="FJ18" i="22"/>
  <c r="FJ30" i="22"/>
  <c r="FK13" i="22" s="1"/>
  <c r="FK14" i="22" s="1"/>
  <c r="FK17" i="22" s="1"/>
  <c r="FK28" i="22" s="1"/>
  <c r="FJ36" i="22"/>
  <c r="FJ42" i="22" s="1"/>
  <c r="FP28" i="11"/>
  <c r="FO30" i="25"/>
  <c r="FP13" i="25" s="1"/>
  <c r="FP14" i="25" s="1"/>
  <c r="FP17" i="25" s="1"/>
  <c r="FP28" i="25" s="1"/>
  <c r="FO36" i="25"/>
  <c r="FO42" i="25" s="1"/>
  <c r="FC88" i="25"/>
  <c r="FK89" i="25"/>
  <c r="FR28" i="23"/>
  <c r="FK19" i="24"/>
  <c r="FE88" i="24"/>
  <c r="FM89" i="24"/>
  <c r="FM36" i="12"/>
  <c r="FM42" i="12" s="1"/>
  <c r="FM30" i="12"/>
  <c r="FN13" i="12" s="1"/>
  <c r="FN14" i="12" s="1"/>
  <c r="FN17" i="12" s="1"/>
  <c r="FN18" i="12" s="1"/>
  <c r="EY88" i="11"/>
  <c r="FG89" i="11"/>
  <c r="FK28" i="24"/>
  <c r="FC88" i="12"/>
  <c r="FK89" i="12"/>
  <c r="FJ85" i="24"/>
  <c r="FK85" i="24" s="1"/>
  <c r="FL85" i="24" s="1"/>
  <c r="FM85" i="24" s="1"/>
  <c r="FN85" i="24" s="1"/>
  <c r="FO85" i="24" s="1"/>
  <c r="FP85" i="24" s="1"/>
  <c r="FQ85" i="24" s="1"/>
  <c r="FR85" i="24" s="1"/>
  <c r="FS85" i="24" s="1"/>
  <c r="FJ30" i="8"/>
  <c r="FK13" i="8" s="1"/>
  <c r="FK14" i="8" s="1"/>
  <c r="FK17" i="8" s="1"/>
  <c r="FK28" i="8" s="1"/>
  <c r="FJ36" i="8"/>
  <c r="FJ42" i="8" s="1"/>
  <c r="FR19" i="23"/>
  <c r="FJ19" i="22"/>
  <c r="FO18" i="25"/>
  <c r="FP18" i="11"/>
  <c r="FH86" i="22"/>
  <c r="FH87" i="22" s="1"/>
  <c r="FH88" i="22" s="1"/>
  <c r="FI85" i="22"/>
  <c r="EZ88" i="23"/>
  <c r="FH89" i="23"/>
  <c r="FJ18" i="8"/>
  <c r="FI85" i="8"/>
  <c r="FJ85" i="8" s="1"/>
  <c r="FK85" i="8" s="1"/>
  <c r="FL85" i="8" s="1"/>
  <c r="FM85" i="8" s="1"/>
  <c r="FN85" i="8" s="1"/>
  <c r="FO85" i="8" s="1"/>
  <c r="FP85" i="8" s="1"/>
  <c r="FQ85" i="8" s="1"/>
  <c r="FR85" i="8" s="1"/>
  <c r="FS85" i="8" s="1"/>
  <c r="FH86" i="8"/>
  <c r="FH87" i="8" s="1"/>
  <c r="FH88" i="8" s="1"/>
  <c r="FO19" i="25"/>
  <c r="FF30" i="21"/>
  <c r="FG13" i="21" s="1"/>
  <c r="FG14" i="21" s="1"/>
  <c r="FG17" i="21" s="1"/>
  <c r="FG18" i="21" s="1"/>
  <c r="FF36" i="21"/>
  <c r="FF42" i="21" s="1"/>
  <c r="DF88" i="25"/>
  <c r="DN89" i="25"/>
  <c r="CS88" i="24"/>
  <c r="DA89" i="24"/>
  <c r="DC87" i="21"/>
  <c r="DK88" i="21"/>
  <c r="CZ88" i="22"/>
  <c r="DH89" i="22"/>
  <c r="DW88" i="23"/>
  <c r="DV88" i="8"/>
  <c r="DS88" i="12"/>
  <c r="EA89" i="12"/>
  <c r="CZ88" i="9"/>
  <c r="DH89" i="9"/>
  <c r="DB88" i="11"/>
  <c r="DJ89" i="11"/>
  <c r="FK36" i="26" l="1"/>
  <c r="FK42" i="26" s="1"/>
  <c r="FK30" i="26"/>
  <c r="FL13" i="26" s="1"/>
  <c r="FL14" i="26" s="1"/>
  <c r="FL17" i="26" s="1"/>
  <c r="FL28" i="26" s="1"/>
  <c r="FN89" i="26"/>
  <c r="FF88" i="26"/>
  <c r="FK18" i="26"/>
  <c r="FK19" i="26"/>
  <c r="FD18" i="9"/>
  <c r="FN19" i="12"/>
  <c r="FP19" i="25"/>
  <c r="FP18" i="25"/>
  <c r="FD19" i="9"/>
  <c r="FD30" i="9"/>
  <c r="FE13" i="9" s="1"/>
  <c r="FE14" i="9" s="1"/>
  <c r="FE17" i="9" s="1"/>
  <c r="FD36" i="9"/>
  <c r="FD42" i="9" s="1"/>
  <c r="FK18" i="8"/>
  <c r="FK18" i="22"/>
  <c r="FK19" i="22"/>
  <c r="FD88" i="24"/>
  <c r="FL89" i="24"/>
  <c r="FP30" i="11"/>
  <c r="FQ13" i="11" s="1"/>
  <c r="FQ14" i="11" s="1"/>
  <c r="FQ17" i="11" s="1"/>
  <c r="FQ19" i="11" s="1"/>
  <c r="FP36" i="11"/>
  <c r="FP42" i="11" s="1"/>
  <c r="FK30" i="24"/>
  <c r="FL13" i="24" s="1"/>
  <c r="FL14" i="24" s="1"/>
  <c r="FL17" i="24" s="1"/>
  <c r="FL18" i="24" s="1"/>
  <c r="FK36" i="24"/>
  <c r="FK42" i="24" s="1"/>
  <c r="FG19" i="21"/>
  <c r="FK30" i="22"/>
  <c r="FL13" i="22" s="1"/>
  <c r="FL14" i="22" s="1"/>
  <c r="FL17" i="22" s="1"/>
  <c r="FK36" i="22"/>
  <c r="FK42" i="22" s="1"/>
  <c r="FG28" i="21"/>
  <c r="EY88" i="23"/>
  <c r="FG89" i="23"/>
  <c r="FR30" i="23"/>
  <c r="FS13" i="23" s="1"/>
  <c r="FS14" i="23" s="1"/>
  <c r="FS17" i="23" s="1"/>
  <c r="FS19" i="23" s="1"/>
  <c r="FR36" i="23"/>
  <c r="FR42" i="23" s="1"/>
  <c r="FK30" i="8"/>
  <c r="FL13" i="8" s="1"/>
  <c r="FL14" i="8" s="1"/>
  <c r="FL17" i="8" s="1"/>
  <c r="FL28" i="8" s="1"/>
  <c r="FK36" i="8"/>
  <c r="FK42" i="8" s="1"/>
  <c r="FG88" i="22"/>
  <c r="FO89" i="22"/>
  <c r="EX88" i="11"/>
  <c r="FF89" i="11"/>
  <c r="FK19" i="8"/>
  <c r="FN28" i="12"/>
  <c r="FJ89" i="25"/>
  <c r="FB88" i="25"/>
  <c r="FG88" i="8"/>
  <c r="FO89" i="8"/>
  <c r="FJ85" i="22"/>
  <c r="FK85" i="22" s="1"/>
  <c r="FL85" i="22" s="1"/>
  <c r="FM85" i="22" s="1"/>
  <c r="FN85" i="22" s="1"/>
  <c r="FO85" i="22" s="1"/>
  <c r="FP85" i="22" s="1"/>
  <c r="FQ85" i="22" s="1"/>
  <c r="FR85" i="22" s="1"/>
  <c r="FS85" i="22" s="1"/>
  <c r="FB88" i="12"/>
  <c r="FJ89" i="12"/>
  <c r="FP30" i="25"/>
  <c r="FQ13" i="25" s="1"/>
  <c r="FQ14" i="25" s="1"/>
  <c r="FQ17" i="25" s="1"/>
  <c r="FQ19" i="25" s="1"/>
  <c r="FP36" i="25"/>
  <c r="FP42" i="25" s="1"/>
  <c r="CY88" i="9"/>
  <c r="DG89" i="9"/>
  <c r="DV88" i="23"/>
  <c r="DA88" i="11"/>
  <c r="DI89" i="11"/>
  <c r="DR88" i="12"/>
  <c r="DZ89" i="12"/>
  <c r="CY88" i="22"/>
  <c r="DG89" i="22"/>
  <c r="DE88" i="25"/>
  <c r="DM89" i="25"/>
  <c r="DU88" i="8"/>
  <c r="CR88" i="24"/>
  <c r="CZ89" i="24"/>
  <c r="DB87" i="21"/>
  <c r="DJ88" i="21"/>
  <c r="FL18" i="22" l="1"/>
  <c r="FL18" i="8"/>
  <c r="FL19" i="26"/>
  <c r="FL30" i="26"/>
  <c r="FM13" i="26" s="1"/>
  <c r="FM14" i="26" s="1"/>
  <c r="FM17" i="26" s="1"/>
  <c r="FL36" i="26"/>
  <c r="FL42" i="26" s="1"/>
  <c r="FE88" i="26"/>
  <c r="FM89" i="26"/>
  <c r="FL18" i="26"/>
  <c r="FL19" i="24"/>
  <c r="FE19" i="9"/>
  <c r="FM19" i="26"/>
  <c r="FQ18" i="11"/>
  <c r="FE18" i="9"/>
  <c r="FE28" i="9"/>
  <c r="FL19" i="8"/>
  <c r="FL19" i="22"/>
  <c r="FL28" i="22"/>
  <c r="FL30" i="22" s="1"/>
  <c r="FM13" i="22" s="1"/>
  <c r="FM14" i="22" s="1"/>
  <c r="FM17" i="22" s="1"/>
  <c r="FQ18" i="25"/>
  <c r="EW88" i="11"/>
  <c r="FE89" i="11"/>
  <c r="EX88" i="23"/>
  <c r="FF89" i="23"/>
  <c r="FF88" i="8"/>
  <c r="FN89" i="8"/>
  <c r="FG30" i="21"/>
  <c r="FH13" i="21" s="1"/>
  <c r="FH14" i="21" s="1"/>
  <c r="FH17" i="21" s="1"/>
  <c r="FH18" i="21" s="1"/>
  <c r="FG36" i="21"/>
  <c r="FG42" i="21" s="1"/>
  <c r="FA88" i="12"/>
  <c r="FI89" i="12"/>
  <c r="FA88" i="25"/>
  <c r="FI89" i="25"/>
  <c r="FF88" i="22"/>
  <c r="FN89" i="22"/>
  <c r="FQ28" i="11"/>
  <c r="FL30" i="8"/>
  <c r="FM13" i="8" s="1"/>
  <c r="FM14" i="8" s="1"/>
  <c r="FM17" i="8" s="1"/>
  <c r="FL36" i="8"/>
  <c r="FL42" i="8" s="1"/>
  <c r="FN30" i="12"/>
  <c r="FO13" i="12" s="1"/>
  <c r="FO14" i="12" s="1"/>
  <c r="FO17" i="12" s="1"/>
  <c r="FN36" i="12"/>
  <c r="FN42" i="12" s="1"/>
  <c r="FL28" i="24"/>
  <c r="FC88" i="24"/>
  <c r="FK89" i="24"/>
  <c r="FQ28" i="25"/>
  <c r="FS28" i="23"/>
  <c r="FS18" i="23"/>
  <c r="DU88" i="23"/>
  <c r="DA87" i="21"/>
  <c r="DI88" i="21"/>
  <c r="DD88" i="25"/>
  <c r="DL89" i="25"/>
  <c r="CZ88" i="11"/>
  <c r="DH89" i="11"/>
  <c r="DT88" i="8"/>
  <c r="DQ88" i="12"/>
  <c r="DY89" i="12"/>
  <c r="CQ88" i="24"/>
  <c r="CY89" i="24"/>
  <c r="CX88" i="22"/>
  <c r="DF89" i="22"/>
  <c r="CX88" i="9"/>
  <c r="DF89" i="9"/>
  <c r="FM18" i="26" l="1"/>
  <c r="FM28" i="26"/>
  <c r="FM30" i="26" s="1"/>
  <c r="FN13" i="26" s="1"/>
  <c r="FN14" i="26" s="1"/>
  <c r="FN17" i="26" s="1"/>
  <c r="FD88" i="26"/>
  <c r="FL89" i="26"/>
  <c r="FM19" i="8"/>
  <c r="FM36" i="26"/>
  <c r="FM42" i="26" s="1"/>
  <c r="FE30" i="9"/>
  <c r="FF13" i="9" s="1"/>
  <c r="FF14" i="9" s="1"/>
  <c r="FF17" i="9" s="1"/>
  <c r="FE36" i="9"/>
  <c r="FE42" i="9" s="1"/>
  <c r="FL36" i="22"/>
  <c r="FL42" i="22" s="1"/>
  <c r="FM18" i="22"/>
  <c r="FM19" i="22"/>
  <c r="FH28" i="21"/>
  <c r="FH36" i="21" s="1"/>
  <c r="FH42" i="21" s="1"/>
  <c r="FH19" i="21"/>
  <c r="FB88" i="24"/>
  <c r="FJ89" i="24"/>
  <c r="FM89" i="8"/>
  <c r="FE88" i="8"/>
  <c r="FM28" i="8"/>
  <c r="EZ88" i="12"/>
  <c r="FH89" i="12"/>
  <c r="FM28" i="22"/>
  <c r="FL30" i="24"/>
  <c r="FM13" i="24" s="1"/>
  <c r="FM14" i="24" s="1"/>
  <c r="FM17" i="24" s="1"/>
  <c r="FM28" i="24" s="1"/>
  <c r="FL36" i="24"/>
  <c r="FL42" i="24" s="1"/>
  <c r="FQ30" i="25"/>
  <c r="FR13" i="25" s="1"/>
  <c r="FR14" i="25" s="1"/>
  <c r="FR17" i="25" s="1"/>
  <c r="FR19" i="25" s="1"/>
  <c r="FQ36" i="25"/>
  <c r="FQ42" i="25" s="1"/>
  <c r="FM18" i="8"/>
  <c r="FQ36" i="11"/>
  <c r="FQ42" i="11" s="1"/>
  <c r="FQ30" i="11"/>
  <c r="FR13" i="11" s="1"/>
  <c r="FR14" i="11" s="1"/>
  <c r="FR17" i="11" s="1"/>
  <c r="FR28" i="11" s="1"/>
  <c r="EW88" i="23"/>
  <c r="FE89" i="23"/>
  <c r="FS36" i="23"/>
  <c r="FS42" i="23" s="1"/>
  <c r="P17" i="18" s="1"/>
  <c r="FS30" i="23"/>
  <c r="Q17" i="18"/>
  <c r="FM89" i="22"/>
  <c r="FE88" i="22"/>
  <c r="EV88" i="11"/>
  <c r="FD89" i="11"/>
  <c r="FO28" i="12"/>
  <c r="FO18" i="12"/>
  <c r="FO19" i="12"/>
  <c r="EZ88" i="25"/>
  <c r="FH89" i="25"/>
  <c r="CW88" i="9"/>
  <c r="DE89" i="9"/>
  <c r="CP88" i="24"/>
  <c r="CX89" i="24"/>
  <c r="DC88" i="25"/>
  <c r="DK89" i="25"/>
  <c r="CW88" i="22"/>
  <c r="DE89" i="22"/>
  <c r="CY88" i="11"/>
  <c r="DG89" i="11"/>
  <c r="DS88" i="8"/>
  <c r="EA89" i="8"/>
  <c r="DT88" i="23"/>
  <c r="DP88" i="12"/>
  <c r="DX89" i="12"/>
  <c r="CZ87" i="21"/>
  <c r="DH88" i="21"/>
  <c r="FC88" i="26" l="1"/>
  <c r="FK89" i="26"/>
  <c r="FH30" i="21"/>
  <c r="FI13" i="21" s="1"/>
  <c r="FI14" i="21" s="1"/>
  <c r="FI17" i="21" s="1"/>
  <c r="FI18" i="21" s="1"/>
  <c r="Q10" i="18"/>
  <c r="FN28" i="26"/>
  <c r="FN18" i="26"/>
  <c r="FN19" i="26"/>
  <c r="FR18" i="25"/>
  <c r="FF28" i="9"/>
  <c r="FF19" i="9"/>
  <c r="FF18" i="9"/>
  <c r="FH84" i="21"/>
  <c r="FR36" i="11"/>
  <c r="FR42" i="11" s="1"/>
  <c r="FR30" i="11"/>
  <c r="FS13" i="11" s="1"/>
  <c r="FS14" i="11" s="1"/>
  <c r="FS17" i="11" s="1"/>
  <c r="FS28" i="11" s="1"/>
  <c r="FM30" i="24"/>
  <c r="FN13" i="24" s="1"/>
  <c r="FN14" i="24" s="1"/>
  <c r="FN17" i="24" s="1"/>
  <c r="FN28" i="24" s="1"/>
  <c r="FM36" i="24"/>
  <c r="FM42" i="24" s="1"/>
  <c r="FM19" i="24"/>
  <c r="FM18" i="24"/>
  <c r="EY88" i="12"/>
  <c r="FG89" i="12"/>
  <c r="EV88" i="23"/>
  <c r="FD89" i="23"/>
  <c r="FM36" i="8"/>
  <c r="FM42" i="8" s="1"/>
  <c r="FM30" i="8"/>
  <c r="FN13" i="8" s="1"/>
  <c r="FN14" i="8" s="1"/>
  <c r="FN17" i="8" s="1"/>
  <c r="EU88" i="11"/>
  <c r="FC89" i="11"/>
  <c r="G7" i="27"/>
  <c r="FR19" i="11"/>
  <c r="FR18" i="11"/>
  <c r="FD88" i="8"/>
  <c r="FL89" i="8"/>
  <c r="FL89" i="22"/>
  <c r="FD88" i="22"/>
  <c r="EY88" i="25"/>
  <c r="FG89" i="25"/>
  <c r="FR28" i="25"/>
  <c r="FA88" i="24"/>
  <c r="FI89" i="24"/>
  <c r="FM36" i="22"/>
  <c r="FM42" i="22" s="1"/>
  <c r="FM30" i="22"/>
  <c r="FN13" i="22" s="1"/>
  <c r="FN14" i="22" s="1"/>
  <c r="FN17" i="22" s="1"/>
  <c r="FN28" i="22" s="1"/>
  <c r="FO30" i="12"/>
  <c r="FP13" i="12" s="1"/>
  <c r="FP14" i="12" s="1"/>
  <c r="FP17" i="12" s="1"/>
  <c r="FP18" i="12" s="1"/>
  <c r="FO36" i="12"/>
  <c r="FO42" i="12" s="1"/>
  <c r="FI28" i="21"/>
  <c r="G83" i="18"/>
  <c r="G110" i="18" s="1"/>
  <c r="R17" i="18"/>
  <c r="W17" i="18" s="1"/>
  <c r="D83" i="18"/>
  <c r="D110" i="18" s="1"/>
  <c r="E15" i="27"/>
  <c r="S18" i="18"/>
  <c r="U17" i="18" s="1"/>
  <c r="DR88" i="8"/>
  <c r="DZ89" i="8"/>
  <c r="CO88" i="24"/>
  <c r="CW89" i="24"/>
  <c r="DB88" i="25"/>
  <c r="DJ89" i="25"/>
  <c r="DO88" i="12"/>
  <c r="DW89" i="12"/>
  <c r="CV88" i="22"/>
  <c r="DD89" i="22"/>
  <c r="DS88" i="23"/>
  <c r="EA89" i="23"/>
  <c r="CY87" i="21"/>
  <c r="DG88" i="21"/>
  <c r="CX88" i="11"/>
  <c r="DF89" i="11"/>
  <c r="CV88" i="9"/>
  <c r="DD89" i="9"/>
  <c r="FB88" i="26" l="1"/>
  <c r="FJ89" i="26"/>
  <c r="FI19" i="21"/>
  <c r="FN36" i="26"/>
  <c r="FN42" i="26" s="1"/>
  <c r="FN30" i="26"/>
  <c r="FO13" i="26" s="1"/>
  <c r="FO14" i="26" s="1"/>
  <c r="FO17" i="26" s="1"/>
  <c r="FO28" i="26" s="1"/>
  <c r="FP28" i="12"/>
  <c r="FP36" i="12" s="1"/>
  <c r="FP42" i="12" s="1"/>
  <c r="FS18" i="11"/>
  <c r="R23" i="18" s="1"/>
  <c r="W23" i="18" s="1"/>
  <c r="FN18" i="24"/>
  <c r="FN19" i="24"/>
  <c r="FF30" i="9"/>
  <c r="FG13" i="9" s="1"/>
  <c r="FG14" i="9" s="1"/>
  <c r="FG17" i="9" s="1"/>
  <c r="FG28" i="9" s="1"/>
  <c r="FF36" i="9"/>
  <c r="FF42" i="9" s="1"/>
  <c r="FS36" i="11"/>
  <c r="FS42" i="11" s="1"/>
  <c r="Q23" i="18"/>
  <c r="FS30" i="11"/>
  <c r="ET88" i="11"/>
  <c r="FB89" i="11"/>
  <c r="FN28" i="8"/>
  <c r="FN19" i="8"/>
  <c r="EX88" i="25"/>
  <c r="FF89" i="25"/>
  <c r="FN30" i="24"/>
  <c r="FO13" i="24" s="1"/>
  <c r="FO14" i="24" s="1"/>
  <c r="FO17" i="24" s="1"/>
  <c r="FN36" i="24"/>
  <c r="FN42" i="24" s="1"/>
  <c r="FP19" i="12"/>
  <c r="FC88" i="8"/>
  <c r="FK89" i="8"/>
  <c r="FI30" i="21"/>
  <c r="FJ13" i="21" s="1"/>
  <c r="FJ14" i="21" s="1"/>
  <c r="FJ17" i="21" s="1"/>
  <c r="FJ18" i="21" s="1"/>
  <c r="FI36" i="21"/>
  <c r="FI42" i="21" s="1"/>
  <c r="FN19" i="22"/>
  <c r="FN18" i="22"/>
  <c r="FN18" i="8"/>
  <c r="EU88" i="23"/>
  <c r="FC89" i="23"/>
  <c r="EZ88" i="24"/>
  <c r="FH89" i="24"/>
  <c r="FS19" i="11"/>
  <c r="FP30" i="12"/>
  <c r="FQ13" i="12" s="1"/>
  <c r="FQ14" i="12" s="1"/>
  <c r="FQ17" i="12" s="1"/>
  <c r="FQ18" i="12" s="1"/>
  <c r="FN36" i="22"/>
  <c r="FN42" i="22" s="1"/>
  <c r="FN30" i="22"/>
  <c r="FO13" i="22" s="1"/>
  <c r="FO14" i="22" s="1"/>
  <c r="FO17" i="22" s="1"/>
  <c r="FO28" i="22" s="1"/>
  <c r="D15" i="27"/>
  <c r="U18" i="18"/>
  <c r="AL10" i="18"/>
  <c r="FR36" i="25"/>
  <c r="FR42" i="25" s="1"/>
  <c r="FR30" i="25"/>
  <c r="FS13" i="25" s="1"/>
  <c r="FS14" i="25" s="1"/>
  <c r="FS17" i="25" s="1"/>
  <c r="FC88" i="22"/>
  <c r="FK89" i="22"/>
  <c r="EX88" i="12"/>
  <c r="FF89" i="12"/>
  <c r="FH85" i="21"/>
  <c r="FH86" i="21" s="1"/>
  <c r="FH87" i="21" s="1"/>
  <c r="FI84" i="21"/>
  <c r="CW88" i="11"/>
  <c r="DE89" i="11"/>
  <c r="CU88" i="22"/>
  <c r="DC89" i="22"/>
  <c r="DQ88" i="8"/>
  <c r="DY89" i="8"/>
  <c r="CN88" i="24"/>
  <c r="CV89" i="24"/>
  <c r="DA88" i="25"/>
  <c r="DI89" i="25"/>
  <c r="CU88" i="9"/>
  <c r="DC89" i="9"/>
  <c r="DR88" i="23"/>
  <c r="DZ89" i="23"/>
  <c r="CX87" i="21"/>
  <c r="DF88" i="21"/>
  <c r="DN88" i="12"/>
  <c r="DV89" i="12"/>
  <c r="EH88" i="26"/>
  <c r="FO18" i="24" l="1"/>
  <c r="FA88" i="26"/>
  <c r="FI89" i="26"/>
  <c r="FO19" i="26"/>
  <c r="FO18" i="26"/>
  <c r="FO36" i="26"/>
  <c r="FO42" i="26" s="1"/>
  <c r="FO30" i="26"/>
  <c r="FP13" i="26" s="1"/>
  <c r="FP14" i="26" s="1"/>
  <c r="FP17" i="26" s="1"/>
  <c r="FP28" i="26" s="1"/>
  <c r="FG30" i="9"/>
  <c r="FH13" i="9" s="1"/>
  <c r="FH14" i="9" s="1"/>
  <c r="FH17" i="9" s="1"/>
  <c r="FH28" i="9" s="1"/>
  <c r="FG36" i="9"/>
  <c r="FG42" i="9" s="1"/>
  <c r="FG18" i="9"/>
  <c r="FG19" i="9"/>
  <c r="FO18" i="22"/>
  <c r="FJ28" i="21"/>
  <c r="FJ36" i="21" s="1"/>
  <c r="FJ42" i="21" s="1"/>
  <c r="FJ19" i="21"/>
  <c r="FO36" i="22"/>
  <c r="FO42" i="22" s="1"/>
  <c r="FO30" i="22"/>
  <c r="FP13" i="22" s="1"/>
  <c r="FP14" i="22" s="1"/>
  <c r="FP17" i="22" s="1"/>
  <c r="FP28" i="22" s="1"/>
  <c r="FQ28" i="12"/>
  <c r="FB88" i="8"/>
  <c r="FJ89" i="8"/>
  <c r="FQ19" i="12"/>
  <c r="FN30" i="8"/>
  <c r="FO13" i="8" s="1"/>
  <c r="FO14" i="8" s="1"/>
  <c r="FO17" i="8" s="1"/>
  <c r="FO28" i="8" s="1"/>
  <c r="FN36" i="8"/>
  <c r="FN42" i="8" s="1"/>
  <c r="FB88" i="22"/>
  <c r="FJ89" i="22"/>
  <c r="FO28" i="24"/>
  <c r="FO19" i="24"/>
  <c r="FS28" i="25"/>
  <c r="FS19" i="25"/>
  <c r="FS18" i="25"/>
  <c r="R25" i="18" s="1"/>
  <c r="W25" i="18" s="1"/>
  <c r="EY88" i="24"/>
  <c r="FG89" i="24"/>
  <c r="FO88" i="21"/>
  <c r="FG87" i="21"/>
  <c r="EW88" i="12"/>
  <c r="FE89" i="12"/>
  <c r="ES88" i="11"/>
  <c r="FA89" i="11"/>
  <c r="EW88" i="25"/>
  <c r="FE89" i="25"/>
  <c r="FO19" i="22"/>
  <c r="FB89" i="23"/>
  <c r="ET88" i="23"/>
  <c r="CW87" i="21"/>
  <c r="DE88" i="21"/>
  <c r="CT88" i="22"/>
  <c r="DB89" i="22"/>
  <c r="DM88" i="12"/>
  <c r="DU89" i="12"/>
  <c r="CZ88" i="25"/>
  <c r="DH89" i="25"/>
  <c r="DP88" i="8"/>
  <c r="DX89" i="8"/>
  <c r="CT88" i="9"/>
  <c r="DB89" i="9"/>
  <c r="EG88" i="26"/>
  <c r="DQ88" i="23"/>
  <c r="DY89" i="23"/>
  <c r="CM88" i="24"/>
  <c r="CU89" i="24"/>
  <c r="CV88" i="11"/>
  <c r="DD89" i="11"/>
  <c r="FH89" i="26" l="1"/>
  <c r="EZ88" i="26"/>
  <c r="FJ30" i="21"/>
  <c r="FK13" i="21" s="1"/>
  <c r="FK14" i="21" s="1"/>
  <c r="FK17" i="21" s="1"/>
  <c r="FK18" i="21" s="1"/>
  <c r="FP19" i="26"/>
  <c r="FP36" i="26"/>
  <c r="FP42" i="26" s="1"/>
  <c r="FP30" i="26"/>
  <c r="FQ13" i="26" s="1"/>
  <c r="FQ14" i="26" s="1"/>
  <c r="FQ17" i="26" s="1"/>
  <c r="FQ28" i="26" s="1"/>
  <c r="FP18" i="26"/>
  <c r="FH19" i="9"/>
  <c r="Q20" i="18"/>
  <c r="G17" i="27"/>
  <c r="FH30" i="9"/>
  <c r="FI13" i="9" s="1"/>
  <c r="FI14" i="9" s="1"/>
  <c r="FI17" i="9" s="1"/>
  <c r="FH36" i="9"/>
  <c r="FH42" i="9" s="1"/>
  <c r="FH85" i="9" s="1"/>
  <c r="FH18" i="9"/>
  <c r="FO19" i="8"/>
  <c r="FP18" i="22"/>
  <c r="FP30" i="22"/>
  <c r="FQ13" i="22" s="1"/>
  <c r="FQ14" i="22" s="1"/>
  <c r="FQ17" i="22" s="1"/>
  <c r="FQ28" i="22" s="1"/>
  <c r="FP36" i="22"/>
  <c r="FP42" i="22" s="1"/>
  <c r="ER88" i="11"/>
  <c r="EZ89" i="11"/>
  <c r="FJ84" i="21"/>
  <c r="FK84" i="21" s="1"/>
  <c r="FL84" i="21" s="1"/>
  <c r="FM84" i="21" s="1"/>
  <c r="FN84" i="21" s="1"/>
  <c r="FO84" i="21" s="1"/>
  <c r="FP84" i="21" s="1"/>
  <c r="FQ84" i="21" s="1"/>
  <c r="FR84" i="21" s="1"/>
  <c r="FS84" i="21" s="1"/>
  <c r="FO30" i="24"/>
  <c r="FP13" i="24" s="1"/>
  <c r="FP14" i="24" s="1"/>
  <c r="FP17" i="24" s="1"/>
  <c r="FP18" i="24" s="1"/>
  <c r="FO36" i="24"/>
  <c r="FO42" i="24" s="1"/>
  <c r="FK19" i="21"/>
  <c r="ES88" i="23"/>
  <c r="FA89" i="23"/>
  <c r="EV88" i="12"/>
  <c r="FD89" i="12"/>
  <c r="EX88" i="24"/>
  <c r="FF89" i="24"/>
  <c r="FA88" i="22"/>
  <c r="FI89" i="22"/>
  <c r="FA88" i="8"/>
  <c r="FI89" i="8"/>
  <c r="FP19" i="22"/>
  <c r="FN88" i="21"/>
  <c r="FF87" i="21"/>
  <c r="FO18" i="8"/>
  <c r="FQ30" i="12"/>
  <c r="FR13" i="12" s="1"/>
  <c r="FR14" i="12" s="1"/>
  <c r="FR17" i="12" s="1"/>
  <c r="FR18" i="12" s="1"/>
  <c r="FQ36" i="12"/>
  <c r="FQ42" i="12" s="1"/>
  <c r="Q25" i="18"/>
  <c r="FS30" i="25"/>
  <c r="FS36" i="25"/>
  <c r="FS42" i="25" s="1"/>
  <c r="EV88" i="25"/>
  <c r="FD89" i="25"/>
  <c r="FO30" i="8"/>
  <c r="FP13" i="8" s="1"/>
  <c r="FP14" i="8" s="1"/>
  <c r="FP17" i="8" s="1"/>
  <c r="FP28" i="8" s="1"/>
  <c r="FO36" i="8"/>
  <c r="FO42" i="8" s="1"/>
  <c r="CL88" i="24"/>
  <c r="CT89" i="24"/>
  <c r="CU88" i="11"/>
  <c r="DC89" i="11"/>
  <c r="DP88" i="23"/>
  <c r="DX89" i="23"/>
  <c r="DO88" i="8"/>
  <c r="DW89" i="8"/>
  <c r="CS88" i="9"/>
  <c r="DA89" i="9"/>
  <c r="CS88" i="22"/>
  <c r="DA89" i="22"/>
  <c r="DM88" i="1"/>
  <c r="DL88" i="12"/>
  <c r="DT89" i="12"/>
  <c r="EF88" i="26"/>
  <c r="CY88" i="25"/>
  <c r="DG89" i="25"/>
  <c r="CV87" i="21"/>
  <c r="DD88" i="21"/>
  <c r="FG89" i="26" l="1"/>
  <c r="EY88" i="26"/>
  <c r="FK28" i="21"/>
  <c r="FK36" i="21" s="1"/>
  <c r="FK42" i="21" s="1"/>
  <c r="FQ36" i="26"/>
  <c r="FQ42" i="26" s="1"/>
  <c r="FQ30" i="26"/>
  <c r="FR13" i="26" s="1"/>
  <c r="FR14" i="26" s="1"/>
  <c r="FR17" i="26" s="1"/>
  <c r="FR28" i="26" s="1"/>
  <c r="FQ18" i="26"/>
  <c r="FQ19" i="26"/>
  <c r="FR28" i="12"/>
  <c r="FR30" i="12" s="1"/>
  <c r="FS13" i="12" s="1"/>
  <c r="FS14" i="12" s="1"/>
  <c r="FS17" i="12" s="1"/>
  <c r="FS28" i="12" s="1"/>
  <c r="FI85" i="9"/>
  <c r="FJ85" i="9" s="1"/>
  <c r="FK85" i="9" s="1"/>
  <c r="FL85" i="9" s="1"/>
  <c r="FM85" i="9" s="1"/>
  <c r="FN85" i="9" s="1"/>
  <c r="FO85" i="9" s="1"/>
  <c r="FP85" i="9" s="1"/>
  <c r="FQ85" i="9" s="1"/>
  <c r="FR85" i="9" s="1"/>
  <c r="FS85" i="9" s="1"/>
  <c r="FH86" i="9"/>
  <c r="FH87" i="9" s="1"/>
  <c r="FH88" i="9" s="1"/>
  <c r="FI18" i="9"/>
  <c r="FI19" i="9"/>
  <c r="FI28" i="9"/>
  <c r="FQ18" i="22"/>
  <c r="FP30" i="8"/>
  <c r="FQ13" i="8" s="1"/>
  <c r="FQ14" i="8" s="1"/>
  <c r="FQ17" i="8" s="1"/>
  <c r="FQ28" i="8" s="1"/>
  <c r="FP36" i="8"/>
  <c r="FP42" i="8" s="1"/>
  <c r="FQ30" i="22"/>
  <c r="FR13" i="22" s="1"/>
  <c r="FR14" i="22" s="1"/>
  <c r="FR17" i="22" s="1"/>
  <c r="FR28" i="22" s="1"/>
  <c r="FQ36" i="22"/>
  <c r="FQ42" i="22" s="1"/>
  <c r="FE87" i="21"/>
  <c r="FM88" i="21"/>
  <c r="EU88" i="12"/>
  <c r="FC89" i="12"/>
  <c r="EQ88" i="11"/>
  <c r="EY89" i="11"/>
  <c r="FP19" i="8"/>
  <c r="ER88" i="23"/>
  <c r="EZ89" i="23"/>
  <c r="EZ88" i="8"/>
  <c r="FH89" i="8"/>
  <c r="EZ88" i="22"/>
  <c r="FH89" i="22"/>
  <c r="FP19" i="24"/>
  <c r="FP28" i="24"/>
  <c r="EW88" i="24"/>
  <c r="FE89" i="24"/>
  <c r="EU88" i="25"/>
  <c r="FC89" i="25"/>
  <c r="FP18" i="8"/>
  <c r="FR19" i="12"/>
  <c r="FQ19" i="22"/>
  <c r="DO88" i="23"/>
  <c r="DW89" i="23"/>
  <c r="CX88" i="25"/>
  <c r="DF89" i="25"/>
  <c r="EE88" i="26"/>
  <c r="CR88" i="9"/>
  <c r="CZ89" i="9"/>
  <c r="CT88" i="11"/>
  <c r="DB89" i="11"/>
  <c r="CU87" i="21"/>
  <c r="DC88" i="21"/>
  <c r="CR88" i="22"/>
  <c r="CZ89" i="22"/>
  <c r="DL88" i="1"/>
  <c r="DN88" i="8"/>
  <c r="DV89" i="8"/>
  <c r="DK88" i="12"/>
  <c r="DS89" i="12"/>
  <c r="CK88" i="24"/>
  <c r="CS89" i="24"/>
  <c r="FK30" i="21" l="1"/>
  <c r="FL13" i="21" s="1"/>
  <c r="FL14" i="21" s="1"/>
  <c r="FL17" i="21" s="1"/>
  <c r="FL18" i="21" s="1"/>
  <c r="EX88" i="26"/>
  <c r="FF89" i="26"/>
  <c r="FQ18" i="8"/>
  <c r="FR18" i="26"/>
  <c r="FR19" i="26"/>
  <c r="FR36" i="26"/>
  <c r="FR42" i="26" s="1"/>
  <c r="FR30" i="26"/>
  <c r="FS13" i="26" s="1"/>
  <c r="FS14" i="26" s="1"/>
  <c r="FS17" i="26" s="1"/>
  <c r="FS28" i="26" s="1"/>
  <c r="FR36" i="12"/>
  <c r="FR42" i="12" s="1"/>
  <c r="FS18" i="12"/>
  <c r="R27" i="18" s="1"/>
  <c r="W27" i="18" s="1"/>
  <c r="FS19" i="12"/>
  <c r="FO89" i="9"/>
  <c r="FG88" i="9"/>
  <c r="FI30" i="9"/>
  <c r="FJ13" i="9" s="1"/>
  <c r="FJ14" i="9" s="1"/>
  <c r="FJ17" i="9" s="1"/>
  <c r="FJ28" i="9" s="1"/>
  <c r="FI36" i="9"/>
  <c r="FI42" i="9" s="1"/>
  <c r="FQ19" i="8"/>
  <c r="FR30" i="22"/>
  <c r="FS13" i="22" s="1"/>
  <c r="FS14" i="22" s="1"/>
  <c r="FS17" i="22" s="1"/>
  <c r="FS28" i="22" s="1"/>
  <c r="FR36" i="22"/>
  <c r="FR42" i="22" s="1"/>
  <c r="FP30" i="24"/>
  <c r="FQ13" i="24" s="1"/>
  <c r="FQ14" i="24" s="1"/>
  <c r="FQ17" i="24" s="1"/>
  <c r="FQ18" i="24" s="1"/>
  <c r="FP36" i="24"/>
  <c r="FP42" i="24" s="1"/>
  <c r="FB89" i="12"/>
  <c r="ET88" i="12"/>
  <c r="EQ88" i="23"/>
  <c r="EY89" i="23"/>
  <c r="FD87" i="21"/>
  <c r="FL88" i="21"/>
  <c r="ET88" i="25"/>
  <c r="FB89" i="25"/>
  <c r="EY88" i="22"/>
  <c r="FG89" i="22"/>
  <c r="EY88" i="8"/>
  <c r="FG89" i="8"/>
  <c r="FR19" i="22"/>
  <c r="Q27" i="18"/>
  <c r="FS36" i="12"/>
  <c r="FS30" i="12"/>
  <c r="EV88" i="24"/>
  <c r="FD89" i="24"/>
  <c r="EP88" i="11"/>
  <c r="EX89" i="11"/>
  <c r="FQ30" i="8"/>
  <c r="FR13" i="8" s="1"/>
  <c r="FR14" i="8" s="1"/>
  <c r="FR17" i="8" s="1"/>
  <c r="FR28" i="8" s="1"/>
  <c r="FQ36" i="8"/>
  <c r="FQ42" i="8" s="1"/>
  <c r="FL19" i="21"/>
  <c r="FR18" i="22"/>
  <c r="CJ88" i="24"/>
  <c r="CR89" i="24"/>
  <c r="CQ88" i="22"/>
  <c r="CY89" i="22"/>
  <c r="ED88" i="26"/>
  <c r="DK88" i="1"/>
  <c r="CQ88" i="9"/>
  <c r="CY89" i="9"/>
  <c r="DM88" i="8"/>
  <c r="DU89" i="8"/>
  <c r="CS88" i="11"/>
  <c r="DA89" i="11"/>
  <c r="DN88" i="23"/>
  <c r="DV89" i="23"/>
  <c r="DJ88" i="12"/>
  <c r="DR89" i="12"/>
  <c r="CT87" i="21"/>
  <c r="DB88" i="21"/>
  <c r="CW88" i="25"/>
  <c r="DE89" i="25"/>
  <c r="FL28" i="21" l="1"/>
  <c r="FL30" i="21" s="1"/>
  <c r="FM13" i="21" s="1"/>
  <c r="FM14" i="21" s="1"/>
  <c r="FM17" i="21" s="1"/>
  <c r="FM28" i="21" s="1"/>
  <c r="FM30" i="21" s="1"/>
  <c r="FN13" i="21" s="1"/>
  <c r="FN14" i="21" s="1"/>
  <c r="FN17" i="21" s="1"/>
  <c r="FN28" i="21" s="1"/>
  <c r="EW88" i="26"/>
  <c r="FE89" i="26"/>
  <c r="FS18" i="26"/>
  <c r="R29" i="18" s="1"/>
  <c r="W29" i="18" s="1"/>
  <c r="FS36" i="26"/>
  <c r="FS42" i="26" s="1"/>
  <c r="Q29" i="18"/>
  <c r="FS30" i="26"/>
  <c r="FS19" i="26"/>
  <c r="FS42" i="12"/>
  <c r="FJ18" i="9"/>
  <c r="FJ19" i="9"/>
  <c r="FJ30" i="9"/>
  <c r="FK13" i="9" s="1"/>
  <c r="FK14" i="9" s="1"/>
  <c r="FK17" i="9" s="1"/>
  <c r="FK28" i="9" s="1"/>
  <c r="FJ36" i="9"/>
  <c r="FJ42" i="9" s="1"/>
  <c r="FF88" i="9"/>
  <c r="FN89" i="9"/>
  <c r="FS18" i="22"/>
  <c r="FM36" i="21"/>
  <c r="Q13" i="18"/>
  <c r="FS36" i="22"/>
  <c r="FS42" i="22" s="1"/>
  <c r="P13" i="18" s="1"/>
  <c r="FS30" i="22"/>
  <c r="FM18" i="21"/>
  <c r="FQ19" i="24"/>
  <c r="FM19" i="21"/>
  <c r="FQ28" i="24"/>
  <c r="EX88" i="22"/>
  <c r="FF89" i="22"/>
  <c r="FR18" i="8"/>
  <c r="ES88" i="25"/>
  <c r="FA89" i="25"/>
  <c r="EP88" i="23"/>
  <c r="EX89" i="23"/>
  <c r="EO88" i="11"/>
  <c r="EW89" i="11"/>
  <c r="FR19" i="8"/>
  <c r="ES88" i="12"/>
  <c r="FA89" i="12"/>
  <c r="FR30" i="8"/>
  <c r="FS13" i="8" s="1"/>
  <c r="FS14" i="8" s="1"/>
  <c r="FS17" i="8" s="1"/>
  <c r="FS28" i="8" s="1"/>
  <c r="FR36" i="8"/>
  <c r="FR42" i="8" s="1"/>
  <c r="FC87" i="21"/>
  <c r="FK88" i="21"/>
  <c r="EX88" i="8"/>
  <c r="FF89" i="8"/>
  <c r="FC89" i="24"/>
  <c r="EU88" i="24"/>
  <c r="FS19" i="22"/>
  <c r="DL88" i="8"/>
  <c r="DT89" i="8"/>
  <c r="DI88" i="12"/>
  <c r="DQ89" i="12"/>
  <c r="CP88" i="9"/>
  <c r="CX89" i="9"/>
  <c r="CP88" i="22"/>
  <c r="CX89" i="22"/>
  <c r="CR88" i="11"/>
  <c r="CZ89" i="11"/>
  <c r="EC88" i="26"/>
  <c r="CS87" i="21"/>
  <c r="DA88" i="21"/>
  <c r="CV88" i="25"/>
  <c r="DD89" i="25"/>
  <c r="DM88" i="23"/>
  <c r="DU89" i="23"/>
  <c r="DJ88" i="1"/>
  <c r="CI88" i="24"/>
  <c r="CQ89" i="24"/>
  <c r="FL36" i="21" l="1"/>
  <c r="FL42" i="21" s="1"/>
  <c r="FM42" i="21" s="1"/>
  <c r="FD89" i="26"/>
  <c r="EV88" i="26"/>
  <c r="FE88" i="9"/>
  <c r="FM89" i="9"/>
  <c r="FK19" i="9"/>
  <c r="FK30" i="9"/>
  <c r="FL13" i="9" s="1"/>
  <c r="FL14" i="9" s="1"/>
  <c r="FL17" i="9" s="1"/>
  <c r="FL28" i="9" s="1"/>
  <c r="FK36" i="9"/>
  <c r="FK42" i="9" s="1"/>
  <c r="FK18" i="9"/>
  <c r="FN18" i="21"/>
  <c r="EW88" i="8"/>
  <c r="FE89" i="8"/>
  <c r="EN88" i="11"/>
  <c r="EV89" i="11"/>
  <c r="FB87" i="21"/>
  <c r="FJ88" i="21"/>
  <c r="E11" i="27"/>
  <c r="S14" i="18"/>
  <c r="U13" i="18" s="1"/>
  <c r="G79" i="18"/>
  <c r="G106" i="18" s="1"/>
  <c r="R13" i="18"/>
  <c r="W13" i="18" s="1"/>
  <c r="D79" i="18"/>
  <c r="D106" i="18" s="1"/>
  <c r="FS30" i="8"/>
  <c r="Q15" i="18"/>
  <c r="FS36" i="8"/>
  <c r="FS42" i="8" s="1"/>
  <c r="P15" i="18" s="1"/>
  <c r="FN36" i="21"/>
  <c r="FN30" i="21"/>
  <c r="FO13" i="21" s="1"/>
  <c r="FO14" i="21" s="1"/>
  <c r="FO17" i="21" s="1"/>
  <c r="ET88" i="24"/>
  <c r="FB89" i="24"/>
  <c r="EO88" i="23"/>
  <c r="EW89" i="23"/>
  <c r="ER88" i="12"/>
  <c r="EZ89" i="12"/>
  <c r="ER88" i="25"/>
  <c r="EZ89" i="25"/>
  <c r="EW88" i="22"/>
  <c r="FE89" i="22"/>
  <c r="FS19" i="8"/>
  <c r="FS18" i="8"/>
  <c r="FQ30" i="24"/>
  <c r="FR13" i="24" s="1"/>
  <c r="FR14" i="24" s="1"/>
  <c r="FR17" i="24" s="1"/>
  <c r="FR18" i="24" s="1"/>
  <c r="FQ36" i="24"/>
  <c r="FQ42" i="24" s="1"/>
  <c r="FN19" i="21"/>
  <c r="CO88" i="9"/>
  <c r="CW89" i="9"/>
  <c r="DL88" i="23"/>
  <c r="DT89" i="23"/>
  <c r="CQ88" i="11"/>
  <c r="CY89" i="11"/>
  <c r="DH88" i="12"/>
  <c r="DP89" i="12"/>
  <c r="CR87" i="21"/>
  <c r="CZ88" i="21"/>
  <c r="DI88" i="1"/>
  <c r="EB88" i="26"/>
  <c r="CH88" i="24"/>
  <c r="CP89" i="24"/>
  <c r="CU88" i="25"/>
  <c r="DC89" i="25"/>
  <c r="CO88" i="22"/>
  <c r="CW89" i="22"/>
  <c r="DK88" i="8"/>
  <c r="DS89" i="8"/>
  <c r="FN42" i="21" l="1"/>
  <c r="FC89" i="26"/>
  <c r="EU88" i="26"/>
  <c r="FO18" i="21"/>
  <c r="FL89" i="9"/>
  <c r="FD88" i="9"/>
  <c r="FL30" i="9"/>
  <c r="FM13" i="9" s="1"/>
  <c r="FM14" i="9" s="1"/>
  <c r="FM17" i="9" s="1"/>
  <c r="FM28" i="9" s="1"/>
  <c r="FL36" i="9"/>
  <c r="FL42" i="9" s="1"/>
  <c r="FL18" i="9"/>
  <c r="FL19" i="9"/>
  <c r="G81" i="18"/>
  <c r="G108" i="18" s="1"/>
  <c r="D81" i="18"/>
  <c r="D108" i="18" s="1"/>
  <c r="R15" i="18"/>
  <c r="W15" i="18" s="1"/>
  <c r="S16" i="18"/>
  <c r="U15" i="18" s="1"/>
  <c r="E13" i="27"/>
  <c r="ES88" i="24"/>
  <c r="FA89" i="24"/>
  <c r="EQ88" i="25"/>
  <c r="EY89" i="25"/>
  <c r="FO28" i="21"/>
  <c r="D11" i="27"/>
  <c r="U14" i="18"/>
  <c r="AL8" i="18"/>
  <c r="EQ88" i="12"/>
  <c r="EY89" i="12"/>
  <c r="EM88" i="11"/>
  <c r="EU89" i="11"/>
  <c r="FR28" i="24"/>
  <c r="EN88" i="23"/>
  <c r="EV89" i="23"/>
  <c r="EV88" i="8"/>
  <c r="FD89" i="8"/>
  <c r="FR19" i="24"/>
  <c r="FA87" i="21"/>
  <c r="FI88" i="21"/>
  <c r="FO19" i="21"/>
  <c r="EV88" i="22"/>
  <c r="FD89" i="22"/>
  <c r="CP88" i="11"/>
  <c r="CX89" i="11"/>
  <c r="DJ88" i="8"/>
  <c r="DR89" i="8"/>
  <c r="EA88" i="26"/>
  <c r="DK88" i="23"/>
  <c r="DS89" i="23"/>
  <c r="CG88" i="24"/>
  <c r="CO89" i="24"/>
  <c r="CT88" i="25"/>
  <c r="DB89" i="25"/>
  <c r="CQ87" i="21"/>
  <c r="CY88" i="21"/>
  <c r="DG88" i="12"/>
  <c r="DO89" i="12"/>
  <c r="CN88" i="22"/>
  <c r="CV89" i="22"/>
  <c r="DH88" i="1"/>
  <c r="CN88" i="9"/>
  <c r="CV89" i="9"/>
  <c r="FB89" i="26" l="1"/>
  <c r="ET88" i="26"/>
  <c r="FM18" i="9"/>
  <c r="J19" i="18"/>
  <c r="U19" i="18"/>
  <c r="C17" i="27"/>
  <c r="AB11" i="18"/>
  <c r="AC11" i="18"/>
  <c r="AK11" i="18"/>
  <c r="FM19" i="9"/>
  <c r="FM30" i="9"/>
  <c r="FN13" i="9" s="1"/>
  <c r="FN14" i="9" s="1"/>
  <c r="FN17" i="9" s="1"/>
  <c r="FN28" i="9" s="1"/>
  <c r="FM36" i="9"/>
  <c r="FM42" i="9" s="1"/>
  <c r="AD11" i="18"/>
  <c r="M19" i="18"/>
  <c r="AE11" i="18"/>
  <c r="FK89" i="9"/>
  <c r="FC88" i="9"/>
  <c r="ER88" i="24"/>
  <c r="EZ89" i="24"/>
  <c r="EU88" i="8"/>
  <c r="FC89" i="8"/>
  <c r="EL88" i="11"/>
  <c r="ET89" i="11"/>
  <c r="FO30" i="21"/>
  <c r="FP13" i="21" s="1"/>
  <c r="FP14" i="21" s="1"/>
  <c r="FP17" i="21" s="1"/>
  <c r="FO36" i="21"/>
  <c r="FO42" i="21" s="1"/>
  <c r="EM88" i="23"/>
  <c r="EU89" i="23"/>
  <c r="FR30" i="24"/>
  <c r="FS13" i="24" s="1"/>
  <c r="FS14" i="24" s="1"/>
  <c r="FS17" i="24" s="1"/>
  <c r="FS18" i="24" s="1"/>
  <c r="R21" i="18" s="1"/>
  <c r="W21" i="18" s="1"/>
  <c r="FR36" i="24"/>
  <c r="FR42" i="24" s="1"/>
  <c r="EP88" i="25"/>
  <c r="EX89" i="25"/>
  <c r="D13" i="27"/>
  <c r="U16" i="18"/>
  <c r="AL9" i="18"/>
  <c r="EU88" i="22"/>
  <c r="FC89" i="22"/>
  <c r="EP88" i="12"/>
  <c r="EX89" i="12"/>
  <c r="EZ87" i="21"/>
  <c r="FH88" i="21"/>
  <c r="CP87" i="21"/>
  <c r="CX88" i="21"/>
  <c r="DG88" i="1"/>
  <c r="DI88" i="8"/>
  <c r="DQ89" i="8"/>
  <c r="CM88" i="9"/>
  <c r="CU89" i="9"/>
  <c r="DJ88" i="23"/>
  <c r="DR89" i="23"/>
  <c r="DF88" i="12"/>
  <c r="DN89" i="12"/>
  <c r="CF88" i="24"/>
  <c r="CN89" i="24"/>
  <c r="DZ88" i="26"/>
  <c r="CM88" i="22"/>
  <c r="CU89" i="22"/>
  <c r="CS88" i="25"/>
  <c r="DA89" i="25"/>
  <c r="CO88" i="11"/>
  <c r="CW89" i="11"/>
  <c r="ES88" i="26" l="1"/>
  <c r="FA89" i="26"/>
  <c r="FS19" i="24"/>
  <c r="FN36" i="9"/>
  <c r="FN42" i="9" s="1"/>
  <c r="FN30" i="9"/>
  <c r="FO13" i="9" s="1"/>
  <c r="FO14" i="9" s="1"/>
  <c r="FO17" i="9" s="1"/>
  <c r="FO28" i="9" s="1"/>
  <c r="FN19" i="9"/>
  <c r="U20" i="18"/>
  <c r="D17" i="27"/>
  <c r="AL11" i="18"/>
  <c r="FB88" i="9"/>
  <c r="FJ89" i="9"/>
  <c r="FN18" i="9"/>
  <c r="EK88" i="11"/>
  <c r="ES89" i="11"/>
  <c r="EY87" i="21"/>
  <c r="FG88" i="21"/>
  <c r="FB89" i="22"/>
  <c r="ET88" i="22"/>
  <c r="EL88" i="23"/>
  <c r="ET89" i="23"/>
  <c r="FB89" i="8"/>
  <c r="ET88" i="8"/>
  <c r="FP28" i="21"/>
  <c r="FP18" i="21"/>
  <c r="EQ88" i="24"/>
  <c r="EY89" i="24"/>
  <c r="FP19" i="21"/>
  <c r="EO88" i="25"/>
  <c r="EW89" i="25"/>
  <c r="EO88" i="12"/>
  <c r="EW89" i="12"/>
  <c r="FS28" i="24"/>
  <c r="CN88" i="11"/>
  <c r="CV89" i="11"/>
  <c r="CR88" i="25"/>
  <c r="CZ89" i="25"/>
  <c r="DI88" i="23"/>
  <c r="DQ89" i="23"/>
  <c r="DF88" i="1"/>
  <c r="DY88" i="26"/>
  <c r="CE88" i="24"/>
  <c r="CM89" i="24"/>
  <c r="DH88" i="8"/>
  <c r="DP89" i="8"/>
  <c r="DE88" i="12"/>
  <c r="DM89" i="12"/>
  <c r="CL88" i="22"/>
  <c r="CT89" i="22"/>
  <c r="CL88" i="9"/>
  <c r="CT89" i="9"/>
  <c r="CO87" i="21"/>
  <c r="CW88" i="21"/>
  <c r="EZ89" i="26" l="1"/>
  <c r="ER88" i="26"/>
  <c r="FO18" i="9"/>
  <c r="FA88" i="9"/>
  <c r="FI89" i="9"/>
  <c r="FO30" i="9"/>
  <c r="FP13" i="9" s="1"/>
  <c r="FP14" i="9" s="1"/>
  <c r="FP17" i="9" s="1"/>
  <c r="FO36" i="9"/>
  <c r="FO42" i="9" s="1"/>
  <c r="FO19" i="9"/>
  <c r="ES88" i="22"/>
  <c r="FA89" i="22"/>
  <c r="EN88" i="25"/>
  <c r="EV89" i="25"/>
  <c r="EN88" i="12"/>
  <c r="EV89" i="12"/>
  <c r="FP30" i="21"/>
  <c r="FQ13" i="21" s="1"/>
  <c r="FQ14" i="21" s="1"/>
  <c r="FQ17" i="21" s="1"/>
  <c r="FQ28" i="21" s="1"/>
  <c r="FP36" i="21"/>
  <c r="FP42" i="21" s="1"/>
  <c r="EX87" i="21"/>
  <c r="FF88" i="21"/>
  <c r="ES88" i="8"/>
  <c r="FA89" i="8"/>
  <c r="EP88" i="24"/>
  <c r="EX89" i="24"/>
  <c r="EJ88" i="11"/>
  <c r="ER89" i="11"/>
  <c r="Q21" i="18"/>
  <c r="FS36" i="24"/>
  <c r="FS42" i="24" s="1"/>
  <c r="FS30" i="24"/>
  <c r="EK88" i="23"/>
  <c r="ES89" i="23"/>
  <c r="CD88" i="24"/>
  <c r="CL89" i="24"/>
  <c r="CK88" i="22"/>
  <c r="CS89" i="22"/>
  <c r="DX88" i="26"/>
  <c r="CQ88" i="25"/>
  <c r="CY89" i="25"/>
  <c r="CN87" i="21"/>
  <c r="CV88" i="21"/>
  <c r="DG88" i="8"/>
  <c r="DO89" i="8"/>
  <c r="DE88" i="1"/>
  <c r="CK88" i="9"/>
  <c r="CS89" i="9"/>
  <c r="DH88" i="23"/>
  <c r="DP89" i="23"/>
  <c r="DD88" i="12"/>
  <c r="DL89" i="12"/>
  <c r="CM88" i="11"/>
  <c r="CU89" i="11"/>
  <c r="EY89" i="26" l="1"/>
  <c r="EQ88" i="26"/>
  <c r="FP18" i="9"/>
  <c r="FP28" i="9"/>
  <c r="FP30" i="9" s="1"/>
  <c r="FQ13" i="9" s="1"/>
  <c r="FQ14" i="9" s="1"/>
  <c r="FQ17" i="9" s="1"/>
  <c r="FQ28" i="9" s="1"/>
  <c r="FP19" i="9"/>
  <c r="FH89" i="9"/>
  <c r="EZ88" i="9"/>
  <c r="FQ19" i="21"/>
  <c r="EM88" i="25"/>
  <c r="EU89" i="25"/>
  <c r="EW87" i="21"/>
  <c r="FE88" i="21"/>
  <c r="EO88" i="24"/>
  <c r="EW89" i="24"/>
  <c r="FQ30" i="21"/>
  <c r="FR13" i="21" s="1"/>
  <c r="FR14" i="21" s="1"/>
  <c r="FR17" i="21" s="1"/>
  <c r="FR28" i="21" s="1"/>
  <c r="FQ36" i="21"/>
  <c r="FQ42" i="21" s="1"/>
  <c r="EM88" i="12"/>
  <c r="EU89" i="12"/>
  <c r="ER88" i="22"/>
  <c r="EZ89" i="22"/>
  <c r="EJ88" i="23"/>
  <c r="ER89" i="23"/>
  <c r="EI88" i="11"/>
  <c r="EJ89" i="11" s="1"/>
  <c r="EQ89" i="11"/>
  <c r="FQ18" i="21"/>
  <c r="ER88" i="8"/>
  <c r="EZ89" i="8"/>
  <c r="CP88" i="25"/>
  <c r="CX89" i="25"/>
  <c r="DD88" i="1"/>
  <c r="DW88" i="26"/>
  <c r="DG88" i="23"/>
  <c r="DO89" i="23"/>
  <c r="CM87" i="21"/>
  <c r="CU88" i="21"/>
  <c r="CL88" i="11"/>
  <c r="CT89" i="11"/>
  <c r="CJ88" i="9"/>
  <c r="CR89" i="9"/>
  <c r="DC88" i="12"/>
  <c r="DK89" i="12"/>
  <c r="DF88" i="8"/>
  <c r="DN89" i="8"/>
  <c r="CJ88" i="22"/>
  <c r="CR89" i="22"/>
  <c r="CC88" i="24"/>
  <c r="CK89" i="24"/>
  <c r="EP88" i="26" l="1"/>
  <c r="EX89" i="26"/>
  <c r="FP36" i="9"/>
  <c r="FP42" i="9" s="1"/>
  <c r="FQ30" i="9"/>
  <c r="FR13" i="9" s="1"/>
  <c r="FR14" i="9" s="1"/>
  <c r="FR17" i="9" s="1"/>
  <c r="FR28" i="9" s="1"/>
  <c r="FQ36" i="9"/>
  <c r="FG89" i="9"/>
  <c r="EY88" i="9"/>
  <c r="FQ18" i="9"/>
  <c r="FQ19" i="9"/>
  <c r="FR30" i="21"/>
  <c r="FS13" i="21" s="1"/>
  <c r="FS14" i="21" s="1"/>
  <c r="FS17" i="21" s="1"/>
  <c r="FS28" i="21" s="1"/>
  <c r="FR36" i="21"/>
  <c r="FR42" i="21" s="1"/>
  <c r="EQ88" i="8"/>
  <c r="EY89" i="8"/>
  <c r="EI88" i="23"/>
  <c r="EJ89" i="23" s="1"/>
  <c r="EQ89" i="23"/>
  <c r="EQ88" i="22"/>
  <c r="EY89" i="22"/>
  <c r="EV87" i="21"/>
  <c r="FD88" i="21"/>
  <c r="FR18" i="21"/>
  <c r="EL88" i="12"/>
  <c r="ET89" i="12"/>
  <c r="EN88" i="24"/>
  <c r="EV89" i="24"/>
  <c r="EI89" i="11"/>
  <c r="EH89" i="11"/>
  <c r="EG89" i="11"/>
  <c r="EF89" i="11"/>
  <c r="EE89" i="11"/>
  <c r="ED89" i="11"/>
  <c r="EC89" i="11"/>
  <c r="EB89" i="11"/>
  <c r="EP89" i="11"/>
  <c r="EO89" i="11"/>
  <c r="EN89" i="11"/>
  <c r="EM89" i="11"/>
  <c r="EL89" i="11"/>
  <c r="EK89" i="11"/>
  <c r="EL88" i="25"/>
  <c r="ET89" i="25"/>
  <c r="FR19" i="21"/>
  <c r="CI88" i="22"/>
  <c r="CQ89" i="22"/>
  <c r="CK88" i="11"/>
  <c r="CS89" i="11"/>
  <c r="DC88" i="1"/>
  <c r="CB88" i="24"/>
  <c r="CJ89" i="24"/>
  <c r="CI88" i="9"/>
  <c r="CQ89" i="9"/>
  <c r="DV88" i="26"/>
  <c r="DB88" i="12"/>
  <c r="DJ89" i="12"/>
  <c r="DF88" i="23"/>
  <c r="DN89" i="23"/>
  <c r="DE88" i="8"/>
  <c r="DM89" i="8"/>
  <c r="CL87" i="21"/>
  <c r="CT88" i="21"/>
  <c r="CO88" i="25"/>
  <c r="CW89" i="25"/>
  <c r="FQ42" i="9" l="1"/>
  <c r="EW89" i="26"/>
  <c r="EO88" i="26"/>
  <c r="FS18" i="21"/>
  <c r="FS19" i="21"/>
  <c r="FR19" i="9"/>
  <c r="FR18" i="9"/>
  <c r="EX88" i="9"/>
  <c r="FF89" i="9"/>
  <c r="FR36" i="9"/>
  <c r="FR42" i="9" s="1"/>
  <c r="FR30" i="9"/>
  <c r="FS13" i="9" s="1"/>
  <c r="FS14" i="9" s="1"/>
  <c r="FS17" i="9" s="1"/>
  <c r="FS28" i="9" s="1"/>
  <c r="EK88" i="25"/>
  <c r="ES89" i="25"/>
  <c r="EI89" i="23"/>
  <c r="EH89" i="23"/>
  <c r="EG89" i="23"/>
  <c r="EF89" i="23"/>
  <c r="EE89" i="23"/>
  <c r="ED89" i="23"/>
  <c r="EC89" i="23"/>
  <c r="EB89" i="23"/>
  <c r="EP89" i="23"/>
  <c r="EO89" i="23"/>
  <c r="EN89" i="23"/>
  <c r="EM89" i="23"/>
  <c r="EL89" i="23"/>
  <c r="EK89" i="23"/>
  <c r="EP88" i="8"/>
  <c r="EX89" i="8"/>
  <c r="Q9" i="18"/>
  <c r="FS36" i="21"/>
  <c r="FS42" i="21" s="1"/>
  <c r="P9" i="18" s="1"/>
  <c r="FS30" i="21"/>
  <c r="EU87" i="21"/>
  <c r="FC88" i="21"/>
  <c r="EM88" i="24"/>
  <c r="EU89" i="24"/>
  <c r="EK88" i="12"/>
  <c r="ES89" i="12"/>
  <c r="EP88" i="22"/>
  <c r="EX89" i="22"/>
  <c r="CN88" i="25"/>
  <c r="CV89" i="25"/>
  <c r="DB88" i="1"/>
  <c r="DA88" i="12"/>
  <c r="DI89" i="12"/>
  <c r="CJ88" i="11"/>
  <c r="CR89" i="11"/>
  <c r="DD88" i="8"/>
  <c r="DL89" i="8"/>
  <c r="CA88" i="24"/>
  <c r="CI89" i="24"/>
  <c r="DE88" i="23"/>
  <c r="DM89" i="23"/>
  <c r="CK87" i="21"/>
  <c r="CS88" i="21"/>
  <c r="DU88" i="26"/>
  <c r="CH88" i="9"/>
  <c r="CP89" i="9"/>
  <c r="CH88" i="22"/>
  <c r="CP89" i="22"/>
  <c r="EV89" i="26" l="1"/>
  <c r="EN88" i="26"/>
  <c r="FS19" i="9"/>
  <c r="EW88" i="9"/>
  <c r="FE89" i="9"/>
  <c r="FS30" i="9"/>
  <c r="Q19" i="18"/>
  <c r="FS36" i="9"/>
  <c r="FS42" i="9" s="1"/>
  <c r="FS18" i="9"/>
  <c r="R19" i="18" s="1"/>
  <c r="W19" i="18" s="1"/>
  <c r="E7" i="27"/>
  <c r="R9" i="18"/>
  <c r="W9" i="18" s="1"/>
  <c r="S10" i="18"/>
  <c r="U9" i="18" s="1"/>
  <c r="G75" i="18"/>
  <c r="G102" i="18" s="1"/>
  <c r="D75" i="18"/>
  <c r="D102" i="18" s="1"/>
  <c r="EO88" i="22"/>
  <c r="EW89" i="22"/>
  <c r="EL88" i="24"/>
  <c r="ET89" i="24"/>
  <c r="EO88" i="8"/>
  <c r="EW89" i="8"/>
  <c r="EJ88" i="25"/>
  <c r="ER89" i="25"/>
  <c r="EJ88" i="12"/>
  <c r="ER89" i="12"/>
  <c r="FB88" i="21"/>
  <c r="ET87" i="21"/>
  <c r="CG88" i="9"/>
  <c r="CO89" i="9"/>
  <c r="CG88" i="22"/>
  <c r="CO89" i="22"/>
  <c r="DT88" i="26"/>
  <c r="DC88" i="8"/>
  <c r="DK89" i="8"/>
  <c r="DA88" i="1"/>
  <c r="DD88" i="23"/>
  <c r="DL89" i="23"/>
  <c r="CZ88" i="12"/>
  <c r="DH89" i="12"/>
  <c r="BZ88" i="24"/>
  <c r="CH89" i="24"/>
  <c r="CJ87" i="21"/>
  <c r="CR88" i="21"/>
  <c r="CI88" i="11"/>
  <c r="CQ89" i="11"/>
  <c r="CM88" i="25"/>
  <c r="CU89" i="25"/>
  <c r="EU89" i="26" l="1"/>
  <c r="EM88" i="26"/>
  <c r="FD89" i="9"/>
  <c r="EV88" i="9"/>
  <c r="EN88" i="22"/>
  <c r="EV89" i="22"/>
  <c r="EK88" i="24"/>
  <c r="ES89" i="24"/>
  <c r="EI88" i="12"/>
  <c r="EJ89" i="12" s="1"/>
  <c r="EQ89" i="12"/>
  <c r="EN88" i="8"/>
  <c r="EV89" i="8"/>
  <c r="D7" i="27"/>
  <c r="U10" i="18"/>
  <c r="AL6" i="18"/>
  <c r="EI88" i="25"/>
  <c r="EJ89" i="25" s="1"/>
  <c r="EQ89" i="25"/>
  <c r="ES87" i="21"/>
  <c r="FA88" i="21"/>
  <c r="CL88" i="25"/>
  <c r="CT89" i="25"/>
  <c r="CH88" i="11"/>
  <c r="CP89" i="11"/>
  <c r="DC88" i="23"/>
  <c r="DK89" i="23"/>
  <c r="DS88" i="26"/>
  <c r="EA89" i="26"/>
  <c r="CF88" i="22"/>
  <c r="CN89" i="22"/>
  <c r="BY88" i="24"/>
  <c r="CG89" i="24"/>
  <c r="CZ88" i="1"/>
  <c r="CY88" i="12"/>
  <c r="DG89" i="12"/>
  <c r="DB88" i="8"/>
  <c r="DJ89" i="8"/>
  <c r="CI87" i="21"/>
  <c r="CQ88" i="21"/>
  <c r="CF88" i="9"/>
  <c r="CN89" i="9"/>
  <c r="EL88" i="26" l="1"/>
  <c r="ET89" i="26"/>
  <c r="FC89" i="9"/>
  <c r="EU88" i="9"/>
  <c r="ED89" i="25"/>
  <c r="EC89" i="25"/>
  <c r="EG89" i="25"/>
  <c r="EI89" i="25"/>
  <c r="EB89" i="25"/>
  <c r="EF89" i="25"/>
  <c r="EH89" i="25"/>
  <c r="EE89" i="25"/>
  <c r="EP89" i="25"/>
  <c r="EO89" i="25"/>
  <c r="EN89" i="25"/>
  <c r="EM89" i="25"/>
  <c r="EL89" i="25"/>
  <c r="EK89" i="25"/>
  <c r="EJ88" i="24"/>
  <c r="ER89" i="24"/>
  <c r="EM88" i="8"/>
  <c r="EU89" i="8"/>
  <c r="EM88" i="22"/>
  <c r="EU89" i="22"/>
  <c r="ER87" i="21"/>
  <c r="EZ88" i="21"/>
  <c r="EI89" i="12"/>
  <c r="EH89" i="12"/>
  <c r="EG89" i="12"/>
  <c r="EF89" i="12"/>
  <c r="EE89" i="12"/>
  <c r="ED89" i="12"/>
  <c r="EC89" i="12"/>
  <c r="EB89" i="12"/>
  <c r="EP89" i="12"/>
  <c r="EO89" i="12"/>
  <c r="EN89" i="12"/>
  <c r="EM89" i="12"/>
  <c r="EL89" i="12"/>
  <c r="EK89" i="12"/>
  <c r="CY88" i="1"/>
  <c r="BX88" i="24"/>
  <c r="CF89" i="24"/>
  <c r="CG88" i="11"/>
  <c r="CO89" i="11"/>
  <c r="CE88" i="9"/>
  <c r="CM89" i="9"/>
  <c r="DB88" i="23"/>
  <c r="DJ89" i="23"/>
  <c r="DA88" i="8"/>
  <c r="DI89" i="8"/>
  <c r="DR88" i="26"/>
  <c r="DZ89" i="26"/>
  <c r="CX88" i="12"/>
  <c r="DF89" i="12"/>
  <c r="CH87" i="21"/>
  <c r="CP88" i="21"/>
  <c r="CE88" i="22"/>
  <c r="CM89" i="22"/>
  <c r="CK88" i="25"/>
  <c r="CS89" i="25"/>
  <c r="ES89" i="26" l="1"/>
  <c r="EK88" i="26"/>
  <c r="ET88" i="9"/>
  <c r="FB89" i="9"/>
  <c r="EL88" i="8"/>
  <c r="ET89" i="8"/>
  <c r="EI88" i="24"/>
  <c r="EJ89" i="24" s="1"/>
  <c r="EQ89" i="24"/>
  <c r="EQ87" i="21"/>
  <c r="EY88" i="21"/>
  <c r="EL88" i="22"/>
  <c r="ET89" i="22"/>
  <c r="CZ88" i="8"/>
  <c r="DH89" i="8"/>
  <c r="CG87" i="21"/>
  <c r="CO88" i="21"/>
  <c r="DA88" i="23"/>
  <c r="DI89" i="23"/>
  <c r="CZ88" i="2"/>
  <c r="BW88" i="24"/>
  <c r="CE89" i="24"/>
  <c r="DQ88" i="26"/>
  <c r="DY89" i="26"/>
  <c r="CF88" i="11"/>
  <c r="CN89" i="11"/>
  <c r="CD88" i="22"/>
  <c r="CL89" i="22"/>
  <c r="CJ88" i="25"/>
  <c r="CR89" i="25"/>
  <c r="CW88" i="12"/>
  <c r="DE89" i="12"/>
  <c r="CD88" i="9"/>
  <c r="CL89" i="9"/>
  <c r="CX88" i="1"/>
  <c r="DF89" i="1"/>
  <c r="EJ88" i="26" l="1"/>
  <c r="ER89" i="26"/>
  <c r="ES88" i="9"/>
  <c r="FA89" i="9"/>
  <c r="EI89" i="24"/>
  <c r="EH89" i="24"/>
  <c r="EG89" i="24"/>
  <c r="EF89" i="24"/>
  <c r="EE89" i="24"/>
  <c r="ED89" i="24"/>
  <c r="EC89" i="24"/>
  <c r="EB89" i="24"/>
  <c r="EP89" i="24"/>
  <c r="EO89" i="24"/>
  <c r="EN89" i="24"/>
  <c r="EM89" i="24"/>
  <c r="EL89" i="24"/>
  <c r="EK89" i="24"/>
  <c r="EP87" i="21"/>
  <c r="EX88" i="21"/>
  <c r="EK88" i="22"/>
  <c r="ES89" i="22"/>
  <c r="EK88" i="8"/>
  <c r="ES89" i="8"/>
  <c r="CE88" i="11"/>
  <c r="CM89" i="11"/>
  <c r="CC88" i="9"/>
  <c r="CK89" i="9"/>
  <c r="DP88" i="26"/>
  <c r="DX89" i="26"/>
  <c r="CF87" i="21"/>
  <c r="CN88" i="21"/>
  <c r="CC88" i="22"/>
  <c r="CK89" i="22"/>
  <c r="CY88" i="2"/>
  <c r="CW88" i="1"/>
  <c r="DE89" i="1"/>
  <c r="CZ88" i="23"/>
  <c r="DH89" i="23"/>
  <c r="CV88" i="12"/>
  <c r="DD89" i="12"/>
  <c r="CI88" i="25"/>
  <c r="CQ89" i="25"/>
  <c r="BV88" i="24"/>
  <c r="CD89" i="24"/>
  <c r="CY88" i="8"/>
  <c r="DG89" i="8"/>
  <c r="EI88" i="26" l="1"/>
  <c r="EQ89" i="26"/>
  <c r="ER88" i="9"/>
  <c r="EZ89" i="9"/>
  <c r="EO87" i="21"/>
  <c r="EW88" i="21"/>
  <c r="EJ88" i="22"/>
  <c r="ER89" i="22"/>
  <c r="EJ88" i="8"/>
  <c r="ER89" i="8"/>
  <c r="CH88" i="25"/>
  <c r="CP89" i="25"/>
  <c r="CX88" i="2"/>
  <c r="CB88" i="9"/>
  <c r="CJ89" i="9"/>
  <c r="BU88" i="24"/>
  <c r="CC89" i="24"/>
  <c r="CV88" i="1"/>
  <c r="DD89" i="1"/>
  <c r="DO88" i="26"/>
  <c r="DW89" i="26"/>
  <c r="CY88" i="23"/>
  <c r="DG89" i="23"/>
  <c r="CE87" i="21"/>
  <c r="CM88" i="21"/>
  <c r="CX88" i="8"/>
  <c r="DF89" i="8"/>
  <c r="CU88" i="12"/>
  <c r="DC89" i="12"/>
  <c r="CB88" i="22"/>
  <c r="CJ89" i="22"/>
  <c r="CD88" i="11"/>
  <c r="CL89" i="11"/>
  <c r="EJ89" i="26" l="1"/>
  <c r="EP89" i="26"/>
  <c r="EN89" i="26"/>
  <c r="EL89" i="26"/>
  <c r="EB89" i="26"/>
  <c r="EH89" i="26"/>
  <c r="EF89" i="26"/>
  <c r="EO89" i="26"/>
  <c r="EG89" i="26"/>
  <c r="ED89" i="26"/>
  <c r="EE89" i="26"/>
  <c r="EC89" i="26"/>
  <c r="EI89" i="26"/>
  <c r="EM89" i="26"/>
  <c r="EK89" i="26"/>
  <c r="EQ88" i="9"/>
  <c r="EY89" i="9"/>
  <c r="EI88" i="22"/>
  <c r="EJ89" i="22" s="1"/>
  <c r="EQ89" i="22"/>
  <c r="EI88" i="8"/>
  <c r="EJ89" i="8" s="1"/>
  <c r="EQ89" i="8"/>
  <c r="EN87" i="21"/>
  <c r="EV88" i="21"/>
  <c r="CX88" i="23"/>
  <c r="DF89" i="23"/>
  <c r="CT88" i="12"/>
  <c r="DB89" i="12"/>
  <c r="DN88" i="26"/>
  <c r="DV89" i="26"/>
  <c r="CW88" i="2"/>
  <c r="CA88" i="22"/>
  <c r="CI89" i="22"/>
  <c r="CC88" i="11"/>
  <c r="CK89" i="11"/>
  <c r="CD87" i="21"/>
  <c r="CL88" i="21"/>
  <c r="BT88" i="24"/>
  <c r="CB89" i="24"/>
  <c r="CA88" i="9"/>
  <c r="CI89" i="9"/>
  <c r="CW88" i="8"/>
  <c r="DE89" i="8"/>
  <c r="CU88" i="1"/>
  <c r="DC89" i="1"/>
  <c r="CG88" i="25"/>
  <c r="CO89" i="25"/>
  <c r="EP88" i="9" l="1"/>
  <c r="EX89" i="9"/>
  <c r="EI89" i="8"/>
  <c r="EH89" i="8"/>
  <c r="EG89" i="8"/>
  <c r="EF89" i="8"/>
  <c r="EE89" i="8"/>
  <c r="ED89" i="8"/>
  <c r="EC89" i="8"/>
  <c r="EB89" i="8"/>
  <c r="EP89" i="8"/>
  <c r="EO89" i="8"/>
  <c r="EN89" i="8"/>
  <c r="EM89" i="8"/>
  <c r="EL89" i="8"/>
  <c r="EK89" i="8"/>
  <c r="EM87" i="21"/>
  <c r="EU88" i="21"/>
  <c r="EI89" i="22"/>
  <c r="EH89" i="22"/>
  <c r="EG89" i="22"/>
  <c r="EF89" i="22"/>
  <c r="EE89" i="22"/>
  <c r="ED89" i="22"/>
  <c r="EC89" i="22"/>
  <c r="EB89" i="22"/>
  <c r="EP89" i="22"/>
  <c r="EO89" i="22"/>
  <c r="EN89" i="22"/>
  <c r="EM89" i="22"/>
  <c r="EL89" i="22"/>
  <c r="EK89" i="22"/>
  <c r="CV88" i="8"/>
  <c r="DD89" i="8"/>
  <c r="CB88" i="11"/>
  <c r="CJ89" i="11"/>
  <c r="CS88" i="12"/>
  <c r="DA89" i="12"/>
  <c r="BS88" i="24"/>
  <c r="CA89" i="24"/>
  <c r="CV88" i="2"/>
  <c r="CT88" i="1"/>
  <c r="DB89" i="1"/>
  <c r="CC87" i="21"/>
  <c r="CK88" i="21"/>
  <c r="DM88" i="26"/>
  <c r="DU89" i="26"/>
  <c r="CF88" i="25"/>
  <c r="CN89" i="25"/>
  <c r="BZ88" i="9"/>
  <c r="CH89" i="9"/>
  <c r="BZ88" i="22"/>
  <c r="CH89" i="22"/>
  <c r="CW88" i="23"/>
  <c r="DE89" i="23"/>
  <c r="EO88" i="9" l="1"/>
  <c r="EW89" i="9"/>
  <c r="EL87" i="21"/>
  <c r="ET88" i="21"/>
  <c r="CR88" i="12"/>
  <c r="CZ89" i="12"/>
  <c r="BY88" i="9"/>
  <c r="CG89" i="9"/>
  <c r="CS88" i="1"/>
  <c r="DA89" i="1"/>
  <c r="CA88" i="11"/>
  <c r="CI89" i="11"/>
  <c r="DL88" i="26"/>
  <c r="DT89" i="26"/>
  <c r="BR88" i="24"/>
  <c r="BZ89" i="24"/>
  <c r="BY88" i="22"/>
  <c r="CG89" i="22"/>
  <c r="CB87" i="21"/>
  <c r="CJ88" i="21"/>
  <c r="CV88" i="23"/>
  <c r="DD89" i="23"/>
  <c r="CE88" i="25"/>
  <c r="CM89" i="25"/>
  <c r="CU88" i="2"/>
  <c r="CU88" i="8"/>
  <c r="DC89" i="8"/>
  <c r="EN88" i="9" l="1"/>
  <c r="EV89" i="9"/>
  <c r="EK87" i="21"/>
  <c r="ES88" i="21"/>
  <c r="CT88" i="2"/>
  <c r="BX88" i="22"/>
  <c r="CF89" i="22"/>
  <c r="CR88" i="1"/>
  <c r="CZ89" i="1"/>
  <c r="CA87" i="21"/>
  <c r="CI88" i="21"/>
  <c r="BZ88" i="11"/>
  <c r="CH89" i="11"/>
  <c r="DK88" i="26"/>
  <c r="DS89" i="26"/>
  <c r="CQ88" i="12"/>
  <c r="CY89" i="12"/>
  <c r="CT88" i="8"/>
  <c r="DB89" i="8"/>
  <c r="CU88" i="23"/>
  <c r="DC89" i="23"/>
  <c r="CD88" i="25"/>
  <c r="CL89" i="25"/>
  <c r="BQ88" i="24"/>
  <c r="BY89" i="24"/>
  <c r="BX88" i="9"/>
  <c r="CF89" i="9"/>
  <c r="EM88" i="9" l="1"/>
  <c r="EU89" i="9"/>
  <c r="EJ87" i="21"/>
  <c r="ER88" i="21"/>
  <c r="CC88" i="25"/>
  <c r="CK89" i="25"/>
  <c r="DJ88" i="26"/>
  <c r="DR89" i="26"/>
  <c r="BW88" i="22"/>
  <c r="CE89" i="22"/>
  <c r="CQ88" i="1"/>
  <c r="CY89" i="1"/>
  <c r="BZ87" i="21"/>
  <c r="CH88" i="21"/>
  <c r="BP88" i="24"/>
  <c r="BX89" i="24"/>
  <c r="CP88" i="12"/>
  <c r="CX89" i="12"/>
  <c r="BW88" i="9"/>
  <c r="CE89" i="9"/>
  <c r="CS88" i="8"/>
  <c r="DA89" i="8"/>
  <c r="CT88" i="23"/>
  <c r="DB89" i="23"/>
  <c r="BY88" i="11"/>
  <c r="CG89" i="11"/>
  <c r="CS88" i="2"/>
  <c r="EL88" i="9" l="1"/>
  <c r="ET89" i="9"/>
  <c r="EI87" i="21"/>
  <c r="EJ88" i="21" s="1"/>
  <c r="EQ88" i="21"/>
  <c r="CS88" i="23"/>
  <c r="DA89" i="23"/>
  <c r="BO88" i="24"/>
  <c r="BW89" i="24"/>
  <c r="DI88" i="26"/>
  <c r="DQ89" i="26"/>
  <c r="BX88" i="11"/>
  <c r="CF89" i="11"/>
  <c r="BV88" i="22"/>
  <c r="CD89" i="22"/>
  <c r="BV88" i="9"/>
  <c r="CD89" i="9"/>
  <c r="CP88" i="1"/>
  <c r="CX89" i="1"/>
  <c r="CO88" i="12"/>
  <c r="CW89" i="12"/>
  <c r="CR88" i="2"/>
  <c r="CR88" i="8"/>
  <c r="CZ89" i="8"/>
  <c r="BY87" i="21"/>
  <c r="CG88" i="21"/>
  <c r="CB88" i="25"/>
  <c r="CJ89" i="25"/>
  <c r="EK88" i="9" l="1"/>
  <c r="ES89" i="9"/>
  <c r="EI88" i="21"/>
  <c r="EH88" i="21"/>
  <c r="EG88" i="21"/>
  <c r="EF88" i="21"/>
  <c r="EE88" i="21"/>
  <c r="ED88" i="21"/>
  <c r="EC88" i="21"/>
  <c r="EB88" i="21"/>
  <c r="EP88" i="21"/>
  <c r="EO88" i="21"/>
  <c r="EN88" i="21"/>
  <c r="EM88" i="21"/>
  <c r="EL88" i="21"/>
  <c r="EK88" i="21"/>
  <c r="BX87" i="21"/>
  <c r="CF88" i="21"/>
  <c r="CO88" i="1"/>
  <c r="CW89" i="1"/>
  <c r="DH88" i="26"/>
  <c r="DP89" i="26"/>
  <c r="CN88" i="12"/>
  <c r="CV89" i="12"/>
  <c r="BU88" i="22"/>
  <c r="CC89" i="22"/>
  <c r="CA88" i="25"/>
  <c r="CI89" i="25"/>
  <c r="BW88" i="11"/>
  <c r="CE89" i="11"/>
  <c r="CQ88" i="2"/>
  <c r="CQ88" i="8"/>
  <c r="CY89" i="8"/>
  <c r="BU88" i="9"/>
  <c r="CC89" i="9"/>
  <c r="BN88" i="24"/>
  <c r="BV89" i="24"/>
  <c r="CR88" i="23"/>
  <c r="CZ89" i="23"/>
  <c r="EJ88" i="9" l="1"/>
  <c r="ER89" i="9"/>
  <c r="BM88" i="24"/>
  <c r="BU89" i="24"/>
  <c r="BV88" i="11"/>
  <c r="CD89" i="11"/>
  <c r="CN88" i="1"/>
  <c r="CV89" i="1"/>
  <c r="CQ88" i="23"/>
  <c r="CY89" i="23"/>
  <c r="DG88" i="26"/>
  <c r="DO89" i="26"/>
  <c r="BT88" i="22"/>
  <c r="CB89" i="22"/>
  <c r="CM88" i="12"/>
  <c r="CU89" i="12"/>
  <c r="CP88" i="2"/>
  <c r="CP88" i="8"/>
  <c r="CX89" i="8"/>
  <c r="BT88" i="9"/>
  <c r="CB89" i="9"/>
  <c r="BZ88" i="25"/>
  <c r="CH89" i="25"/>
  <c r="BW87" i="21"/>
  <c r="CE88" i="21"/>
  <c r="EQ89" i="9" l="1"/>
  <c r="EI88" i="9"/>
  <c r="CM88" i="1"/>
  <c r="CU89" i="1"/>
  <c r="BV87" i="21"/>
  <c r="CD88" i="21"/>
  <c r="BS88" i="9"/>
  <c r="CA89" i="9"/>
  <c r="BS88" i="22"/>
  <c r="CA89" i="22"/>
  <c r="BU88" i="11"/>
  <c r="CC89" i="11"/>
  <c r="CO88" i="2"/>
  <c r="CP88" i="23"/>
  <c r="CX89" i="23"/>
  <c r="BY88" i="25"/>
  <c r="CG89" i="25"/>
  <c r="CL88" i="12"/>
  <c r="CT89" i="12"/>
  <c r="CO88" i="8"/>
  <c r="CW89" i="8"/>
  <c r="DF88" i="26"/>
  <c r="DN89" i="26"/>
  <c r="BL88" i="24"/>
  <c r="BT89" i="24"/>
  <c r="EI89" i="9" l="1"/>
  <c r="EE89" i="9"/>
  <c r="EP89" i="9"/>
  <c r="EC89" i="9"/>
  <c r="EF89" i="9"/>
  <c r="EB89" i="9"/>
  <c r="EH89" i="9"/>
  <c r="ED89" i="9"/>
  <c r="EO89" i="9"/>
  <c r="EG89" i="9"/>
  <c r="EN89" i="9"/>
  <c r="EM89" i="9"/>
  <c r="EL89" i="9"/>
  <c r="EK89" i="9"/>
  <c r="EJ89" i="9"/>
  <c r="CO88" i="23"/>
  <c r="CW89" i="23"/>
  <c r="BK88" i="24"/>
  <c r="BS89" i="24"/>
  <c r="CN88" i="8"/>
  <c r="CV89" i="8"/>
  <c r="CN88" i="2"/>
  <c r="BU87" i="21"/>
  <c r="CC88" i="21"/>
  <c r="BX88" i="25"/>
  <c r="CF89" i="25"/>
  <c r="BR88" i="22"/>
  <c r="BZ89" i="22"/>
  <c r="DE88" i="26"/>
  <c r="DM89" i="26"/>
  <c r="BR88" i="9"/>
  <c r="BZ89" i="9"/>
  <c r="CK88" i="12"/>
  <c r="CS89" i="12"/>
  <c r="BT88" i="11"/>
  <c r="CB89" i="11"/>
  <c r="CL88" i="1"/>
  <c r="CT89" i="1"/>
  <c r="CM88" i="8" l="1"/>
  <c r="CU89" i="8"/>
  <c r="BS88" i="11"/>
  <c r="CA89" i="11"/>
  <c r="BW88" i="25"/>
  <c r="CE89" i="25"/>
  <c r="BJ88" i="24"/>
  <c r="BR89" i="24"/>
  <c r="CK88" i="1"/>
  <c r="CS89" i="1"/>
  <c r="DD88" i="26"/>
  <c r="DL89" i="26"/>
  <c r="CM88" i="2"/>
  <c r="BQ88" i="22"/>
  <c r="BY89" i="22"/>
  <c r="CJ88" i="12"/>
  <c r="CR89" i="12"/>
  <c r="BQ88" i="9"/>
  <c r="BY89" i="9"/>
  <c r="BT87" i="21"/>
  <c r="CB88" i="21"/>
  <c r="CN88" i="23"/>
  <c r="CV89" i="23"/>
  <c r="CM88" i="23" l="1"/>
  <c r="CU89" i="23"/>
  <c r="BS87" i="21"/>
  <c r="CA88" i="21"/>
  <c r="DC88" i="26"/>
  <c r="DK89" i="26"/>
  <c r="BR88" i="11"/>
  <c r="BZ89" i="11"/>
  <c r="BP88" i="22"/>
  <c r="BX89" i="22"/>
  <c r="CI88" i="12"/>
  <c r="CQ89" i="12"/>
  <c r="BI88" i="24"/>
  <c r="BQ89" i="24"/>
  <c r="CL88" i="2"/>
  <c r="BV88" i="25"/>
  <c r="CD89" i="25"/>
  <c r="BP88" i="9"/>
  <c r="BX89" i="9"/>
  <c r="CJ88" i="1"/>
  <c r="CR89" i="1"/>
  <c r="CL88" i="8"/>
  <c r="CT89" i="8"/>
  <c r="DB88" i="26" l="1"/>
  <c r="DJ89" i="26"/>
  <c r="BO88" i="9"/>
  <c r="BW89" i="9"/>
  <c r="CH88" i="12"/>
  <c r="CP89" i="12"/>
  <c r="BR87" i="21"/>
  <c r="BZ88" i="21"/>
  <c r="CK88" i="8"/>
  <c r="CS89" i="8"/>
  <c r="CK88" i="2"/>
  <c r="CS89" i="2"/>
  <c r="BQ88" i="11"/>
  <c r="BY89" i="11"/>
  <c r="CI88" i="1"/>
  <c r="CQ89" i="1"/>
  <c r="BH88" i="24"/>
  <c r="BP89" i="24"/>
  <c r="BU88" i="25"/>
  <c r="CC89" i="25"/>
  <c r="BO88" i="22"/>
  <c r="BW89" i="22"/>
  <c r="CL88" i="23"/>
  <c r="CT89" i="23"/>
  <c r="CG88" i="12" l="1"/>
  <c r="CO89" i="12"/>
  <c r="BT88" i="25"/>
  <c r="CB89" i="25"/>
  <c r="CJ88" i="2"/>
  <c r="CR89" i="2"/>
  <c r="BN88" i="9"/>
  <c r="BV89" i="9"/>
  <c r="CH88" i="1"/>
  <c r="CP89" i="1"/>
  <c r="BQ87" i="21"/>
  <c r="BY88" i="21"/>
  <c r="BN88" i="22"/>
  <c r="BV89" i="22"/>
  <c r="BP88" i="11"/>
  <c r="BX89" i="11"/>
  <c r="CK88" i="23"/>
  <c r="CS89" i="23"/>
  <c r="BG88" i="24"/>
  <c r="BO89" i="24"/>
  <c r="CJ88" i="8"/>
  <c r="CR89" i="8"/>
  <c r="DA88" i="26"/>
  <c r="DI89" i="26"/>
  <c r="BF88" i="24" l="1"/>
  <c r="BN89" i="24"/>
  <c r="BP87" i="21"/>
  <c r="BX88" i="21"/>
  <c r="BS88" i="25"/>
  <c r="CA89" i="25"/>
  <c r="BM88" i="22"/>
  <c r="BU89" i="22"/>
  <c r="BM88" i="9"/>
  <c r="BU89" i="9"/>
  <c r="CI88" i="8"/>
  <c r="CQ89" i="8"/>
  <c r="CI88" i="2"/>
  <c r="CQ89" i="2"/>
  <c r="CZ88" i="26"/>
  <c r="DH89" i="26"/>
  <c r="BO88" i="11"/>
  <c r="BW89" i="11"/>
  <c r="CJ88" i="23"/>
  <c r="CR89" i="23"/>
  <c r="CG88" i="1"/>
  <c r="CO89" i="1"/>
  <c r="CF88" i="12"/>
  <c r="CN89" i="12"/>
  <c r="CI88" i="23" l="1"/>
  <c r="CQ89" i="23"/>
  <c r="CH88" i="8"/>
  <c r="CP89" i="8"/>
  <c r="BO87" i="21"/>
  <c r="BW88" i="21"/>
  <c r="BR88" i="25"/>
  <c r="BZ89" i="25"/>
  <c r="BL88" i="22"/>
  <c r="BT89" i="22"/>
  <c r="CF88" i="1"/>
  <c r="CN89" i="1"/>
  <c r="CH88" i="2"/>
  <c r="CP89" i="2"/>
  <c r="CE88" i="12"/>
  <c r="CM89" i="12"/>
  <c r="CY88" i="26"/>
  <c r="DG89" i="26"/>
  <c r="BN88" i="11"/>
  <c r="BV89" i="11"/>
  <c r="BL88" i="9"/>
  <c r="BT89" i="9"/>
  <c r="BE88" i="24"/>
  <c r="BM89" i="24"/>
  <c r="BM88" i="11" l="1"/>
  <c r="BU89" i="11"/>
  <c r="CE88" i="1"/>
  <c r="CM89" i="1"/>
  <c r="CG88" i="8"/>
  <c r="CO89" i="8"/>
  <c r="BD88" i="24"/>
  <c r="BL89" i="24"/>
  <c r="CD88" i="12"/>
  <c r="CL89" i="12"/>
  <c r="BQ88" i="25"/>
  <c r="BY89" i="25"/>
  <c r="BK88" i="9"/>
  <c r="BS89" i="9"/>
  <c r="CG88" i="2"/>
  <c r="CO89" i="2"/>
  <c r="BN87" i="21"/>
  <c r="BV88" i="21"/>
  <c r="CX88" i="26"/>
  <c r="DF89" i="26"/>
  <c r="BK88" i="22"/>
  <c r="BS89" i="22"/>
  <c r="CH88" i="23"/>
  <c r="CP89" i="23"/>
  <c r="BJ88" i="22" l="1"/>
  <c r="BR89" i="22"/>
  <c r="BJ88" i="9"/>
  <c r="BR89" i="9"/>
  <c r="CD88" i="1"/>
  <c r="CL89" i="1"/>
  <c r="CG88" i="23"/>
  <c r="CO89" i="23"/>
  <c r="CF88" i="8"/>
  <c r="CN89" i="8"/>
  <c r="BM87" i="21"/>
  <c r="BU88" i="21"/>
  <c r="CC88" i="12"/>
  <c r="CK89" i="12"/>
  <c r="BC88" i="24"/>
  <c r="BK89" i="24"/>
  <c r="CF88" i="2"/>
  <c r="CN89" i="2"/>
  <c r="CW88" i="26"/>
  <c r="DE89" i="26"/>
  <c r="BP88" i="25"/>
  <c r="BX89" i="25"/>
  <c r="BL88" i="11"/>
  <c r="BT89" i="11"/>
  <c r="BK88" i="11" l="1"/>
  <c r="BS89" i="11"/>
  <c r="CV88" i="26"/>
  <c r="DD89" i="26"/>
  <c r="BL87" i="21"/>
  <c r="BT88" i="21"/>
  <c r="BI88" i="9"/>
  <c r="BQ89" i="9"/>
  <c r="BB88" i="24"/>
  <c r="BJ89" i="24"/>
  <c r="CF88" i="23"/>
  <c r="CN89" i="23"/>
  <c r="BO88" i="25"/>
  <c r="BW89" i="25"/>
  <c r="CB88" i="12"/>
  <c r="CJ89" i="12"/>
  <c r="CC88" i="1"/>
  <c r="CK89" i="1"/>
  <c r="CE88" i="2"/>
  <c r="CM89" i="2"/>
  <c r="CE88" i="8"/>
  <c r="CM89" i="8"/>
  <c r="BI88" i="22"/>
  <c r="BQ89" i="22"/>
  <c r="CD88" i="8" l="1"/>
  <c r="CL89" i="8"/>
  <c r="BH88" i="22"/>
  <c r="BP89" i="22"/>
  <c r="CD88" i="2"/>
  <c r="CL89" i="2"/>
  <c r="CE88" i="23"/>
  <c r="CM89" i="23"/>
  <c r="CU88" i="26"/>
  <c r="DC89" i="26"/>
  <c r="BN88" i="25"/>
  <c r="BV89" i="25"/>
  <c r="BK87" i="21"/>
  <c r="BS88" i="21"/>
  <c r="CA88" i="12"/>
  <c r="CI89" i="12"/>
  <c r="BH88" i="9"/>
  <c r="BP89" i="9"/>
  <c r="CB88" i="1"/>
  <c r="CJ89" i="1"/>
  <c r="BA88" i="24"/>
  <c r="BI89" i="24"/>
  <c r="BJ88" i="11"/>
  <c r="BR89" i="11"/>
  <c r="BJ87" i="21" l="1"/>
  <c r="BR88" i="21"/>
  <c r="BI88" i="11"/>
  <c r="BQ89" i="11"/>
  <c r="CA88" i="1"/>
  <c r="CI89" i="1"/>
  <c r="BM88" i="25"/>
  <c r="BU89" i="25"/>
  <c r="BG88" i="22"/>
  <c r="BO89" i="22"/>
  <c r="AZ88" i="24"/>
  <c r="BH89" i="24"/>
  <c r="CC88" i="2"/>
  <c r="CK89" i="2"/>
  <c r="BZ88" i="12"/>
  <c r="CH89" i="12"/>
  <c r="CD88" i="23"/>
  <c r="CL89" i="23"/>
  <c r="BG88" i="9"/>
  <c r="BO89" i="9"/>
  <c r="CT88" i="26"/>
  <c r="DB89" i="26"/>
  <c r="CC88" i="8"/>
  <c r="CK89" i="8"/>
  <c r="CS88" i="26" l="1"/>
  <c r="DA89" i="26"/>
  <c r="AY88" i="24"/>
  <c r="BG89" i="24"/>
  <c r="BH88" i="11"/>
  <c r="BP89" i="11"/>
  <c r="CB88" i="8"/>
  <c r="CJ89" i="8"/>
  <c r="BZ88" i="1"/>
  <c r="CH89" i="1"/>
  <c r="CC88" i="23"/>
  <c r="CK89" i="23"/>
  <c r="BY88" i="12"/>
  <c r="CG89" i="12"/>
  <c r="BL88" i="25"/>
  <c r="BT89" i="25"/>
  <c r="CB88" i="2"/>
  <c r="CJ89" i="2"/>
  <c r="BF88" i="9"/>
  <c r="BN89" i="9"/>
  <c r="BF88" i="22"/>
  <c r="BN89" i="22"/>
  <c r="BI87" i="21"/>
  <c r="BQ88" i="21"/>
  <c r="CA88" i="2" l="1"/>
  <c r="CI89" i="2"/>
  <c r="BE88" i="9"/>
  <c r="BM89" i="9"/>
  <c r="CB88" i="23"/>
  <c r="CJ89" i="23"/>
  <c r="AX88" i="24"/>
  <c r="BF89" i="24"/>
  <c r="BX88" i="12"/>
  <c r="CF89" i="12"/>
  <c r="BG88" i="11"/>
  <c r="BO89" i="11"/>
  <c r="CA88" i="8"/>
  <c r="CI89" i="8"/>
  <c r="BE88" i="22"/>
  <c r="BM89" i="22"/>
  <c r="BH87" i="21"/>
  <c r="BP88" i="21"/>
  <c r="BK88" i="25"/>
  <c r="BS89" i="25"/>
  <c r="BY88" i="1"/>
  <c r="CG89" i="1"/>
  <c r="CR88" i="26"/>
  <c r="CZ89" i="26"/>
  <c r="BJ88" i="25" l="1"/>
  <c r="BR89" i="25"/>
  <c r="BF88" i="11"/>
  <c r="BN89" i="11"/>
  <c r="BD88" i="9"/>
  <c r="BL89" i="9"/>
  <c r="BZ88" i="8"/>
  <c r="CH89" i="8"/>
  <c r="CA88" i="23"/>
  <c r="CI89" i="23"/>
  <c r="AW88" i="24"/>
  <c r="BE89" i="24"/>
  <c r="BX88" i="1"/>
  <c r="CF89" i="1"/>
  <c r="CQ88" i="26"/>
  <c r="CY89" i="26"/>
  <c r="BD88" i="22"/>
  <c r="BL89" i="22"/>
  <c r="BG87" i="21"/>
  <c r="BO88" i="21"/>
  <c r="BW88" i="12"/>
  <c r="CE89" i="12"/>
  <c r="BZ88" i="2"/>
  <c r="CH89" i="2"/>
  <c r="AV88" i="24" l="1"/>
  <c r="BD89" i="24"/>
  <c r="BC88" i="22"/>
  <c r="BK89" i="22"/>
  <c r="CP88" i="26"/>
  <c r="CX89" i="26"/>
  <c r="BY88" i="8"/>
  <c r="CG89" i="8"/>
  <c r="BV88" i="12"/>
  <c r="CD89" i="12"/>
  <c r="BE88" i="11"/>
  <c r="BM89" i="11"/>
  <c r="BY88" i="2"/>
  <c r="CG89" i="2"/>
  <c r="BW88" i="1"/>
  <c r="CE89" i="1"/>
  <c r="BC88" i="9"/>
  <c r="BK89" i="9"/>
  <c r="BF87" i="21"/>
  <c r="BN88" i="21"/>
  <c r="BZ88" i="23"/>
  <c r="CH89" i="23"/>
  <c r="BI88" i="25"/>
  <c r="BQ89" i="25"/>
  <c r="BY88" i="23" l="1"/>
  <c r="CG89" i="23"/>
  <c r="BV88" i="1"/>
  <c r="CD89" i="1"/>
  <c r="BX88" i="8"/>
  <c r="CF89" i="8"/>
  <c r="BE87" i="21"/>
  <c r="BM88" i="21"/>
  <c r="BD88" i="11"/>
  <c r="BL89" i="11"/>
  <c r="BB88" i="22"/>
  <c r="BJ89" i="22"/>
  <c r="BX88" i="2"/>
  <c r="CF89" i="2"/>
  <c r="CO88" i="26"/>
  <c r="CW89" i="26"/>
  <c r="BH88" i="25"/>
  <c r="BP89" i="25"/>
  <c r="BB88" i="9"/>
  <c r="BJ89" i="9"/>
  <c r="BU88" i="12"/>
  <c r="CC89" i="12"/>
  <c r="AU88" i="24"/>
  <c r="BC89" i="24"/>
  <c r="BA88" i="9" l="1"/>
  <c r="BI89" i="9"/>
  <c r="BU88" i="1"/>
  <c r="CC89" i="1"/>
  <c r="BW88" i="2"/>
  <c r="CE89" i="2"/>
  <c r="BW88" i="8"/>
  <c r="CE89" i="8"/>
  <c r="AT88" i="24"/>
  <c r="BB89" i="24"/>
  <c r="CN88" i="26"/>
  <c r="CV89" i="26"/>
  <c r="BD87" i="21"/>
  <c r="BL88" i="21"/>
  <c r="BA88" i="22"/>
  <c r="BI89" i="22"/>
  <c r="BT88" i="12"/>
  <c r="CB89" i="12"/>
  <c r="BG88" i="25"/>
  <c r="BO89" i="25"/>
  <c r="BC88" i="11"/>
  <c r="BK89" i="11"/>
  <c r="BX88" i="23"/>
  <c r="CF89" i="23"/>
  <c r="BF88" i="25" l="1"/>
  <c r="BN89" i="25"/>
  <c r="CM88" i="26"/>
  <c r="CU89" i="26"/>
  <c r="BT88" i="1"/>
  <c r="CB89" i="1"/>
  <c r="BV88" i="2"/>
  <c r="CD89" i="2"/>
  <c r="AZ88" i="22"/>
  <c r="BH89" i="22"/>
  <c r="BV88" i="8"/>
  <c r="CD89" i="8"/>
  <c r="BB88" i="11"/>
  <c r="BJ89" i="11"/>
  <c r="BC87" i="21"/>
  <c r="BK88" i="21"/>
  <c r="BW88" i="23"/>
  <c r="CE89" i="23"/>
  <c r="BS88" i="12"/>
  <c r="CA89" i="12"/>
  <c r="AS88" i="24"/>
  <c r="BA89" i="24"/>
  <c r="AZ88" i="9"/>
  <c r="BH89" i="9"/>
  <c r="AY88" i="9" l="1"/>
  <c r="BG89" i="9"/>
  <c r="BR88" i="12"/>
  <c r="BZ89" i="12"/>
  <c r="BU88" i="8"/>
  <c r="CC89" i="8"/>
  <c r="CL88" i="26"/>
  <c r="CT89" i="26"/>
  <c r="AR88" i="24"/>
  <c r="AZ89" i="24"/>
  <c r="BA88" i="11"/>
  <c r="BI89" i="11"/>
  <c r="BS88" i="1"/>
  <c r="CA89" i="1"/>
  <c r="BB87" i="21"/>
  <c r="BJ88" i="21"/>
  <c r="BU88" i="2"/>
  <c r="CC89" i="2"/>
  <c r="BV88" i="23"/>
  <c r="CD89" i="23"/>
  <c r="AY88" i="22"/>
  <c r="BG89" i="22"/>
  <c r="BE88" i="25"/>
  <c r="BM89" i="25"/>
  <c r="BT88" i="8" l="1"/>
  <c r="CB89" i="8"/>
  <c r="BU88" i="23"/>
  <c r="CC89" i="23"/>
  <c r="AZ88" i="11"/>
  <c r="BH89" i="11"/>
  <c r="BQ88" i="12"/>
  <c r="BY89" i="12"/>
  <c r="AX88" i="22"/>
  <c r="BF89" i="22"/>
  <c r="BR88" i="1"/>
  <c r="BZ89" i="1"/>
  <c r="BD88" i="25"/>
  <c r="BL89" i="25"/>
  <c r="BA87" i="21"/>
  <c r="BI88" i="21"/>
  <c r="CK88" i="26"/>
  <c r="CS89" i="26"/>
  <c r="BT88" i="2"/>
  <c r="CB89" i="2"/>
  <c r="AQ88" i="24"/>
  <c r="AY89" i="24"/>
  <c r="AX88" i="9"/>
  <c r="BF89" i="9"/>
  <c r="AZ87" i="21" l="1"/>
  <c r="BH88" i="21"/>
  <c r="AY88" i="11"/>
  <c r="BG89" i="11"/>
  <c r="AP88" i="24"/>
  <c r="AX89" i="24"/>
  <c r="BC88" i="25"/>
  <c r="BK89" i="25"/>
  <c r="BQ88" i="1"/>
  <c r="BY89" i="1"/>
  <c r="BT88" i="23"/>
  <c r="CB89" i="23"/>
  <c r="CJ88" i="26"/>
  <c r="CR89" i="26"/>
  <c r="BP88" i="12"/>
  <c r="BX89" i="12"/>
  <c r="AW88" i="9"/>
  <c r="BE89" i="9"/>
  <c r="BS88" i="2"/>
  <c r="CA89" i="2"/>
  <c r="AW88" i="22"/>
  <c r="BE89" i="22"/>
  <c r="BS88" i="8"/>
  <c r="CA89" i="8"/>
  <c r="AO88" i="24" l="1"/>
  <c r="AW89" i="24"/>
  <c r="BR88" i="8"/>
  <c r="BZ89" i="8"/>
  <c r="BR88" i="2"/>
  <c r="BZ89" i="2"/>
  <c r="BS88" i="23"/>
  <c r="CA89" i="23"/>
  <c r="AX88" i="11"/>
  <c r="BF89" i="11"/>
  <c r="BO88" i="12"/>
  <c r="BW89" i="12"/>
  <c r="BB88" i="25"/>
  <c r="BJ89" i="25"/>
  <c r="AV88" i="22"/>
  <c r="BD89" i="22"/>
  <c r="CI88" i="26"/>
  <c r="CQ89" i="26"/>
  <c r="AV88" i="9"/>
  <c r="BD89" i="9"/>
  <c r="BP88" i="1"/>
  <c r="BX89" i="1"/>
  <c r="AY87" i="21"/>
  <c r="BG88" i="21"/>
  <c r="BA88" i="25" l="1"/>
  <c r="BI89" i="25"/>
  <c r="AU88" i="9"/>
  <c r="BC89" i="9"/>
  <c r="BN88" i="12"/>
  <c r="BV89" i="12"/>
  <c r="BQ88" i="8"/>
  <c r="BY89" i="8"/>
  <c r="BO88" i="1"/>
  <c r="BW89" i="1"/>
  <c r="BQ88" i="2"/>
  <c r="BY89" i="2"/>
  <c r="AX87" i="21"/>
  <c r="BF88" i="21"/>
  <c r="AU88" i="22"/>
  <c r="BC89" i="22"/>
  <c r="BR88" i="23"/>
  <c r="BZ89" i="23"/>
  <c r="CH88" i="26"/>
  <c r="CP89" i="26"/>
  <c r="AW88" i="11"/>
  <c r="BE89" i="11"/>
  <c r="AN88" i="24"/>
  <c r="AV89" i="24"/>
  <c r="AV88" i="11" l="1"/>
  <c r="BD89" i="11"/>
  <c r="AW87" i="21"/>
  <c r="BE88" i="21"/>
  <c r="AT88" i="9"/>
  <c r="BB89" i="9"/>
  <c r="BM88" i="12"/>
  <c r="BU89" i="12"/>
  <c r="BQ88" i="23"/>
  <c r="BY89" i="23"/>
  <c r="BN88" i="1"/>
  <c r="BV89" i="1"/>
  <c r="BP88" i="8"/>
  <c r="BX89" i="8"/>
  <c r="AM88" i="24"/>
  <c r="AU89" i="24"/>
  <c r="AT88" i="22"/>
  <c r="BB89" i="22"/>
  <c r="CG88" i="26"/>
  <c r="CO89" i="26"/>
  <c r="BP88" i="2"/>
  <c r="BX89" i="2"/>
  <c r="AZ88" i="25"/>
  <c r="BH89" i="25"/>
  <c r="AY88" i="25" l="1"/>
  <c r="BG89" i="25"/>
  <c r="CF88" i="26"/>
  <c r="CN89" i="26"/>
  <c r="BM88" i="1"/>
  <c r="BU89" i="1"/>
  <c r="AV87" i="21"/>
  <c r="BD88" i="21"/>
  <c r="BO88" i="2"/>
  <c r="BW89" i="2"/>
  <c r="AS88" i="9"/>
  <c r="BA89" i="9"/>
  <c r="AL88" i="24"/>
  <c r="AT89" i="24"/>
  <c r="BL88" i="12"/>
  <c r="BT89" i="12"/>
  <c r="BO88" i="8"/>
  <c r="BW89" i="8"/>
  <c r="AS88" i="22"/>
  <c r="BA89" i="22"/>
  <c r="BP88" i="23"/>
  <c r="BX89" i="23"/>
  <c r="AU88" i="11"/>
  <c r="BC89" i="11"/>
  <c r="BO88" i="23" l="1"/>
  <c r="BW89" i="23"/>
  <c r="AR88" i="9"/>
  <c r="AZ89" i="9"/>
  <c r="CE88" i="26"/>
  <c r="CM89" i="26"/>
  <c r="AK88" i="24"/>
  <c r="AS89" i="24"/>
  <c r="BL88" i="1"/>
  <c r="BT89" i="1"/>
  <c r="BN88" i="8"/>
  <c r="BV89" i="8"/>
  <c r="AU87" i="21"/>
  <c r="BC88" i="21"/>
  <c r="AT88" i="11"/>
  <c r="BB89" i="11"/>
  <c r="BK88" i="12"/>
  <c r="BS89" i="12"/>
  <c r="AR88" i="22"/>
  <c r="AZ89" i="22"/>
  <c r="BN88" i="2"/>
  <c r="BV89" i="2"/>
  <c r="AX88" i="25"/>
  <c r="BF89" i="25"/>
  <c r="AW88" i="25" l="1"/>
  <c r="BE89" i="25"/>
  <c r="AQ88" i="22"/>
  <c r="AY89" i="22"/>
  <c r="BM88" i="8"/>
  <c r="BU89" i="8"/>
  <c r="AQ88" i="9"/>
  <c r="AY89" i="9"/>
  <c r="BM88" i="2"/>
  <c r="BU89" i="2"/>
  <c r="AT87" i="21"/>
  <c r="BB88" i="21"/>
  <c r="CD88" i="26"/>
  <c r="CL89" i="26"/>
  <c r="AS88" i="11"/>
  <c r="BA89" i="11"/>
  <c r="AJ88" i="24"/>
  <c r="AR89" i="24"/>
  <c r="BJ88" i="12"/>
  <c r="BR89" i="12"/>
  <c r="BK88" i="1"/>
  <c r="BS89" i="1"/>
  <c r="BN88" i="23"/>
  <c r="BV89" i="23"/>
  <c r="BJ88" i="1" l="1"/>
  <c r="BR89" i="1"/>
  <c r="CC88" i="26"/>
  <c r="CK89" i="26"/>
  <c r="AS87" i="21"/>
  <c r="BA88" i="21"/>
  <c r="AP88" i="22"/>
  <c r="AX89" i="22"/>
  <c r="BL88" i="8"/>
  <c r="BT89" i="8"/>
  <c r="AI88" i="24"/>
  <c r="AQ89" i="24"/>
  <c r="AP88" i="9"/>
  <c r="AX89" i="9"/>
  <c r="BM88" i="23"/>
  <c r="BU89" i="23"/>
  <c r="AR88" i="11"/>
  <c r="AZ89" i="11"/>
  <c r="BI88" i="12"/>
  <c r="BQ89" i="12"/>
  <c r="BL88" i="2"/>
  <c r="BT89" i="2"/>
  <c r="AV88" i="25"/>
  <c r="BD89" i="25"/>
  <c r="BK88" i="2" l="1"/>
  <c r="BS89" i="2"/>
  <c r="AO88" i="9"/>
  <c r="AW89" i="9"/>
  <c r="CB88" i="26"/>
  <c r="CJ89" i="26"/>
  <c r="BL88" i="23"/>
  <c r="BT89" i="23"/>
  <c r="BK88" i="8"/>
  <c r="BS89" i="8"/>
  <c r="AO88" i="22"/>
  <c r="AW89" i="22"/>
  <c r="AU88" i="25"/>
  <c r="BC89" i="25"/>
  <c r="AR87" i="21"/>
  <c r="AZ88" i="21"/>
  <c r="AQ88" i="11"/>
  <c r="AY89" i="11"/>
  <c r="BH88" i="12"/>
  <c r="BP89" i="12"/>
  <c r="AH88" i="24"/>
  <c r="AP89" i="24"/>
  <c r="BI88" i="1"/>
  <c r="BQ89" i="1"/>
  <c r="BG88" i="12" l="1"/>
  <c r="BO89" i="12"/>
  <c r="AN88" i="22"/>
  <c r="AV89" i="22"/>
  <c r="AN88" i="9"/>
  <c r="AV89" i="9"/>
  <c r="AI89" i="24"/>
  <c r="AH89" i="24"/>
  <c r="AO89" i="24"/>
  <c r="AN89" i="24"/>
  <c r="AM89" i="24"/>
  <c r="AL89" i="24"/>
  <c r="AK89" i="24"/>
  <c r="AJ89" i="24"/>
  <c r="CA88" i="26"/>
  <c r="CI89" i="26"/>
  <c r="AQ87" i="21"/>
  <c r="AY88" i="21"/>
  <c r="BK88" i="23"/>
  <c r="BS89" i="23"/>
  <c r="AT88" i="25"/>
  <c r="BB89" i="25"/>
  <c r="BH88" i="1"/>
  <c r="BP89" i="1"/>
  <c r="AP88" i="11"/>
  <c r="AX89" i="11"/>
  <c r="BJ88" i="8"/>
  <c r="BR89" i="8"/>
  <c r="BJ88" i="2"/>
  <c r="BR89" i="2"/>
  <c r="BI88" i="8" l="1"/>
  <c r="BQ89" i="8"/>
  <c r="BJ88" i="23"/>
  <c r="BR89" i="23"/>
  <c r="AM88" i="22"/>
  <c r="AU89" i="22"/>
  <c r="AM88" i="9"/>
  <c r="AU89" i="9"/>
  <c r="BG88" i="1"/>
  <c r="BO89" i="1"/>
  <c r="BZ88" i="26"/>
  <c r="CH89" i="26"/>
  <c r="BI88" i="2"/>
  <c r="BQ89" i="2"/>
  <c r="AS88" i="25"/>
  <c r="BA89" i="25"/>
  <c r="AO88" i="11"/>
  <c r="AW89" i="11"/>
  <c r="AP87" i="21"/>
  <c r="AX88" i="21"/>
  <c r="BF88" i="12"/>
  <c r="BN89" i="12"/>
  <c r="BE88" i="12" l="1"/>
  <c r="BM89" i="12"/>
  <c r="BH88" i="2"/>
  <c r="BP89" i="2"/>
  <c r="AL88" i="22"/>
  <c r="AT89" i="22"/>
  <c r="AR88" i="25"/>
  <c r="AZ89" i="25"/>
  <c r="AN88" i="11"/>
  <c r="AV89" i="11"/>
  <c r="BF88" i="1"/>
  <c r="BN89" i="1"/>
  <c r="AL88" i="9"/>
  <c r="AT89" i="9"/>
  <c r="AO87" i="21"/>
  <c r="AW88" i="21"/>
  <c r="BY88" i="26"/>
  <c r="CG89" i="26"/>
  <c r="BI88" i="23"/>
  <c r="BQ89" i="23"/>
  <c r="BH88" i="8"/>
  <c r="BP89" i="8"/>
  <c r="BH88" i="23" l="1"/>
  <c r="BP89" i="23"/>
  <c r="BE88" i="1"/>
  <c r="BM89" i="1"/>
  <c r="BG88" i="2"/>
  <c r="BO89" i="2"/>
  <c r="BG88" i="8"/>
  <c r="BO89" i="8"/>
  <c r="AK88" i="22"/>
  <c r="AS89" i="22"/>
  <c r="AN87" i="21"/>
  <c r="AV88" i="21"/>
  <c r="AQ88" i="25"/>
  <c r="AY89" i="25"/>
  <c r="AK88" i="9"/>
  <c r="AS89" i="9"/>
  <c r="BX88" i="26"/>
  <c r="CF89" i="26"/>
  <c r="AM88" i="11"/>
  <c r="AU89" i="11"/>
  <c r="BD88" i="12"/>
  <c r="BL89" i="12"/>
  <c r="BF88" i="2" l="1"/>
  <c r="BN89" i="2"/>
  <c r="BC88" i="12"/>
  <c r="BK89" i="12"/>
  <c r="AL88" i="11"/>
  <c r="AT89" i="11"/>
  <c r="AM87" i="21"/>
  <c r="AU88" i="21"/>
  <c r="BD88" i="1"/>
  <c r="BL89" i="1"/>
  <c r="AJ88" i="9"/>
  <c r="AR89" i="9"/>
  <c r="BF88" i="8"/>
  <c r="BN89" i="8"/>
  <c r="AP88" i="25"/>
  <c r="AX89" i="25"/>
  <c r="BW88" i="26"/>
  <c r="CE89" i="26"/>
  <c r="AJ88" i="22"/>
  <c r="AR89" i="22"/>
  <c r="BG88" i="23"/>
  <c r="BO89" i="23"/>
  <c r="AO88" i="25" l="1"/>
  <c r="AW89" i="25"/>
  <c r="BF88" i="23"/>
  <c r="BN89" i="23"/>
  <c r="BE88" i="8"/>
  <c r="BM89" i="8"/>
  <c r="BB88" i="12"/>
  <c r="BJ89" i="12"/>
  <c r="BV88" i="26"/>
  <c r="CD89" i="26"/>
  <c r="BC88" i="1"/>
  <c r="BK89" i="1"/>
  <c r="AL87" i="21"/>
  <c r="AT88" i="21"/>
  <c r="AK88" i="11"/>
  <c r="AS89" i="11"/>
  <c r="AI88" i="22"/>
  <c r="AQ89" i="22"/>
  <c r="AI88" i="9"/>
  <c r="AQ89" i="9"/>
  <c r="BE88" i="2"/>
  <c r="BM89" i="2"/>
  <c r="AH88" i="9" l="1"/>
  <c r="AP89" i="9"/>
  <c r="BB88" i="1"/>
  <c r="BJ89" i="1"/>
  <c r="BE88" i="23"/>
  <c r="BM89" i="23"/>
  <c r="BD88" i="2"/>
  <c r="BL89" i="2"/>
  <c r="AK87" i="21"/>
  <c r="AS88" i="21"/>
  <c r="BD88" i="8"/>
  <c r="BL89" i="8"/>
  <c r="AJ88" i="11"/>
  <c r="AR89" i="11"/>
  <c r="BA88" i="12"/>
  <c r="BI89" i="12"/>
  <c r="AH88" i="22"/>
  <c r="AP89" i="22"/>
  <c r="BU88" i="26"/>
  <c r="CC89" i="26"/>
  <c r="AN88" i="25"/>
  <c r="AV89" i="25"/>
  <c r="AH89" i="22" l="1"/>
  <c r="AO89" i="22"/>
  <c r="AN89" i="22"/>
  <c r="AM89" i="22"/>
  <c r="AL89" i="22"/>
  <c r="AK89" i="22"/>
  <c r="AJ89" i="22"/>
  <c r="BD88" i="23"/>
  <c r="BL89" i="23"/>
  <c r="AI89" i="22"/>
  <c r="AZ88" i="12"/>
  <c r="BH89" i="12"/>
  <c r="BA88" i="1"/>
  <c r="BI89" i="1"/>
  <c r="BC88" i="2"/>
  <c r="BK89" i="2"/>
  <c r="BT88" i="26"/>
  <c r="CB89" i="26"/>
  <c r="BC88" i="8"/>
  <c r="BK89" i="8"/>
  <c r="AJ87" i="21"/>
  <c r="AR88" i="21"/>
  <c r="AM88" i="25"/>
  <c r="AU89" i="25"/>
  <c r="AI88" i="11"/>
  <c r="AQ89" i="11"/>
  <c r="AI89" i="9"/>
  <c r="AH89" i="9"/>
  <c r="AO89" i="9"/>
  <c r="AN89" i="9"/>
  <c r="AM89" i="9"/>
  <c r="AL89" i="9"/>
  <c r="AK89" i="9"/>
  <c r="AJ89" i="9"/>
  <c r="BB88" i="8" l="1"/>
  <c r="BJ89" i="8"/>
  <c r="AY88" i="12"/>
  <c r="BG89" i="12"/>
  <c r="BC88" i="23"/>
  <c r="BK89" i="23"/>
  <c r="AI87" i="21"/>
  <c r="AQ88" i="21"/>
  <c r="AL88" i="25"/>
  <c r="AT89" i="25"/>
  <c r="BB88" i="2"/>
  <c r="BJ89" i="2"/>
  <c r="AZ88" i="1"/>
  <c r="BH89" i="1"/>
  <c r="AH88" i="11"/>
  <c r="AI89" i="11" s="1"/>
  <c r="AP89" i="11"/>
  <c r="BS88" i="26"/>
  <c r="CA89" i="26"/>
  <c r="BB88" i="23" l="1"/>
  <c r="BJ89" i="23"/>
  <c r="BA88" i="2"/>
  <c r="BI89" i="2"/>
  <c r="AX88" i="12"/>
  <c r="BF89" i="12"/>
  <c r="AY88" i="1"/>
  <c r="BG89" i="1"/>
  <c r="AH89" i="11"/>
  <c r="AO89" i="11"/>
  <c r="AN89" i="11"/>
  <c r="AM89" i="11"/>
  <c r="AL89" i="11"/>
  <c r="AK89" i="11"/>
  <c r="AJ89" i="11"/>
  <c r="AH87" i="21"/>
  <c r="AI88" i="21" s="1"/>
  <c r="AP88" i="21"/>
  <c r="BR88" i="26"/>
  <c r="BZ89" i="26"/>
  <c r="AK88" i="25"/>
  <c r="AS89" i="25"/>
  <c r="BA88" i="8"/>
  <c r="BI89" i="8"/>
  <c r="BQ88" i="26" l="1"/>
  <c r="BY89" i="26"/>
  <c r="AW88" i="12"/>
  <c r="BE89" i="12"/>
  <c r="AZ88" i="8"/>
  <c r="BH89" i="8"/>
  <c r="BA88" i="23"/>
  <c r="BI89" i="23"/>
  <c r="AJ88" i="25"/>
  <c r="AR89" i="25"/>
  <c r="AX88" i="1"/>
  <c r="BF89" i="1"/>
  <c r="AH88" i="21"/>
  <c r="AO88" i="21"/>
  <c r="AN88" i="21"/>
  <c r="AM88" i="21"/>
  <c r="AL88" i="21"/>
  <c r="AK88" i="21"/>
  <c r="AJ88" i="21"/>
  <c r="AZ88" i="2"/>
  <c r="BH89" i="2"/>
  <c r="AW88" i="1" l="1"/>
  <c r="BE89" i="1"/>
  <c r="AV88" i="12"/>
  <c r="BD89" i="12"/>
  <c r="AY88" i="2"/>
  <c r="BG89" i="2"/>
  <c r="AZ88" i="23"/>
  <c r="BH89" i="23"/>
  <c r="AY88" i="8"/>
  <c r="BG89" i="8"/>
  <c r="AI88" i="25"/>
  <c r="AQ89" i="25"/>
  <c r="BP88" i="26"/>
  <c r="BX89" i="26"/>
  <c r="AH88" i="25" l="1"/>
  <c r="AP89" i="25"/>
  <c r="AU88" i="12"/>
  <c r="BC89" i="12"/>
  <c r="BO88" i="26"/>
  <c r="BW89" i="26"/>
  <c r="AX88" i="2"/>
  <c r="BF89" i="2"/>
  <c r="AY88" i="23"/>
  <c r="BG89" i="23"/>
  <c r="AX88" i="8"/>
  <c r="BF89" i="8"/>
  <c r="AV88" i="1"/>
  <c r="BD89" i="1"/>
  <c r="AW88" i="8" l="1"/>
  <c r="BE89" i="8"/>
  <c r="AT88" i="12"/>
  <c r="BB89" i="12"/>
  <c r="AU88" i="1"/>
  <c r="BC89" i="1"/>
  <c r="AX88" i="23"/>
  <c r="BF89" i="23"/>
  <c r="BN88" i="26"/>
  <c r="BV89" i="26"/>
  <c r="AW88" i="2"/>
  <c r="BE89" i="2"/>
  <c r="AI89" i="25"/>
  <c r="AH89" i="25"/>
  <c r="AO89" i="25"/>
  <c r="AN89" i="25"/>
  <c r="AM89" i="25"/>
  <c r="AL89" i="25"/>
  <c r="AK89" i="25"/>
  <c r="AJ89" i="25"/>
  <c r="AW88" i="23" l="1"/>
  <c r="BE89" i="23"/>
  <c r="AT88" i="1"/>
  <c r="BB89" i="1"/>
  <c r="BM88" i="26"/>
  <c r="BU89" i="26"/>
  <c r="AV88" i="8"/>
  <c r="BD89" i="8"/>
  <c r="AV88" i="2"/>
  <c r="BD89" i="2"/>
  <c r="AS88" i="12"/>
  <c r="BA89" i="12"/>
  <c r="BL88" i="26" l="1"/>
  <c r="BT89" i="26"/>
  <c r="AR88" i="12"/>
  <c r="AZ89" i="12"/>
  <c r="AS88" i="1"/>
  <c r="BA89" i="1"/>
  <c r="AU88" i="8"/>
  <c r="BC89" i="8"/>
  <c r="AU88" i="2"/>
  <c r="BC89" i="2"/>
  <c r="AV88" i="23"/>
  <c r="BD89" i="23"/>
  <c r="AR88" i="1" l="1"/>
  <c r="AZ89" i="1"/>
  <c r="AU88" i="23"/>
  <c r="BC89" i="23"/>
  <c r="AQ88" i="12"/>
  <c r="AY89" i="12"/>
  <c r="AT88" i="8"/>
  <c r="BB89" i="8"/>
  <c r="AT88" i="2"/>
  <c r="BB89" i="2"/>
  <c r="BK88" i="26"/>
  <c r="BS89" i="26"/>
  <c r="AP88" i="12" l="1"/>
  <c r="AX89" i="12"/>
  <c r="BJ88" i="26"/>
  <c r="BR89" i="26"/>
  <c r="AT88" i="23"/>
  <c r="BB89" i="23"/>
  <c r="AS88" i="8"/>
  <c r="BA89" i="8"/>
  <c r="AS88" i="2"/>
  <c r="BA89" i="2"/>
  <c r="AQ88" i="1"/>
  <c r="AY89" i="1"/>
  <c r="AR88" i="8" l="1"/>
  <c r="AZ89" i="8"/>
  <c r="AP88" i="1"/>
  <c r="AX89" i="1"/>
  <c r="BI88" i="26"/>
  <c r="BQ89" i="26"/>
  <c r="AS88" i="23"/>
  <c r="BA89" i="23"/>
  <c r="AR88" i="2"/>
  <c r="AZ89" i="2"/>
  <c r="AO88" i="12"/>
  <c r="AW89" i="12"/>
  <c r="BH88" i="26" l="1"/>
  <c r="BP89" i="26"/>
  <c r="AR88" i="23"/>
  <c r="AZ89" i="23"/>
  <c r="AN88" i="12"/>
  <c r="AV89" i="12"/>
  <c r="AO88" i="1"/>
  <c r="AW89" i="1"/>
  <c r="AQ88" i="2"/>
  <c r="AY89" i="2"/>
  <c r="AQ88" i="8"/>
  <c r="AY89" i="8"/>
  <c r="AM88" i="12" l="1"/>
  <c r="AU89" i="12"/>
  <c r="AN88" i="1"/>
  <c r="AV89" i="1"/>
  <c r="AP88" i="8"/>
  <c r="AX89" i="8"/>
  <c r="AQ88" i="23"/>
  <c r="AY89" i="23"/>
  <c r="AP88" i="2"/>
  <c r="AX89" i="2"/>
  <c r="BG88" i="26"/>
  <c r="BO89" i="26"/>
  <c r="BF88" i="26" l="1"/>
  <c r="BN89" i="26"/>
  <c r="AM88" i="1"/>
  <c r="AU89" i="1"/>
  <c r="AO88" i="8"/>
  <c r="AW89" i="8"/>
  <c r="AP88" i="23"/>
  <c r="AX89" i="23"/>
  <c r="AO88" i="2"/>
  <c r="AW89" i="2"/>
  <c r="AL88" i="12"/>
  <c r="AT89" i="12"/>
  <c r="AK88" i="12" l="1"/>
  <c r="AS89" i="12"/>
  <c r="AL88" i="1"/>
  <c r="AT89" i="1"/>
  <c r="AO88" i="23"/>
  <c r="AW89" i="23"/>
  <c r="AN88" i="8"/>
  <c r="AV89" i="8"/>
  <c r="AN88" i="2"/>
  <c r="AV89" i="2"/>
  <c r="BE88" i="26"/>
  <c r="BM89" i="26"/>
  <c r="AK88" i="1" l="1"/>
  <c r="AS89" i="1"/>
  <c r="AN88" i="23"/>
  <c r="AV89" i="23"/>
  <c r="AM88" i="8"/>
  <c r="AU89" i="8"/>
  <c r="BD88" i="26"/>
  <c r="BL89" i="26"/>
  <c r="AM88" i="2"/>
  <c r="AU89" i="2"/>
  <c r="AJ88" i="12"/>
  <c r="AR89" i="12"/>
  <c r="AL88" i="8" l="1"/>
  <c r="AT89" i="8"/>
  <c r="AM88" i="23"/>
  <c r="AU89" i="23"/>
  <c r="BC88" i="26"/>
  <c r="BK89" i="26"/>
  <c r="AL88" i="2"/>
  <c r="AT89" i="2"/>
  <c r="AI88" i="12"/>
  <c r="AQ89" i="12"/>
  <c r="AJ88" i="1"/>
  <c r="AR89" i="1"/>
  <c r="BB88" i="26" l="1"/>
  <c r="BJ89" i="26"/>
  <c r="AI88" i="1"/>
  <c r="AH88" i="1" s="1"/>
  <c r="AQ89" i="1"/>
  <c r="AL88" i="23"/>
  <c r="AT89" i="23"/>
  <c r="AK88" i="2"/>
  <c r="AS89" i="2"/>
  <c r="AH88" i="12"/>
  <c r="AP89" i="12"/>
  <c r="AK88" i="8"/>
  <c r="AS89" i="8"/>
  <c r="AH89" i="12" l="1"/>
  <c r="AO89" i="12"/>
  <c r="AN89" i="12"/>
  <c r="AM89" i="12"/>
  <c r="AL89" i="12"/>
  <c r="AK89" i="12"/>
  <c r="AJ89" i="12"/>
  <c r="AJ89" i="1"/>
  <c r="AI89" i="1"/>
  <c r="AH89" i="1"/>
  <c r="AP89" i="1"/>
  <c r="AO89" i="1"/>
  <c r="AN89" i="1"/>
  <c r="AM89" i="1"/>
  <c r="AL89" i="1"/>
  <c r="AK89" i="1"/>
  <c r="AJ88" i="8"/>
  <c r="AR89" i="8"/>
  <c r="AK88" i="23"/>
  <c r="AS89" i="23"/>
  <c r="AI89" i="12"/>
  <c r="AJ88" i="2"/>
  <c r="AR89" i="2"/>
  <c r="BA88" i="26"/>
  <c r="BI89" i="26"/>
  <c r="AI88" i="2" l="1"/>
  <c r="AQ89" i="2"/>
  <c r="AJ88" i="23"/>
  <c r="AR89" i="23"/>
  <c r="AZ88" i="26"/>
  <c r="BH89" i="26"/>
  <c r="AI88" i="8"/>
  <c r="AQ89" i="8"/>
  <c r="AI88" i="23" l="1"/>
  <c r="AQ89" i="23"/>
  <c r="AY88" i="26"/>
  <c r="BG89" i="26"/>
  <c r="AH88" i="8"/>
  <c r="AP89" i="8"/>
  <c r="AH88" i="2"/>
  <c r="AP89" i="2"/>
  <c r="AI89" i="8" l="1"/>
  <c r="AH89" i="8"/>
  <c r="AO89" i="8"/>
  <c r="AN89" i="8"/>
  <c r="AM89" i="8"/>
  <c r="AL89" i="8"/>
  <c r="AK89" i="8"/>
  <c r="AJ89" i="8"/>
  <c r="AX88" i="26"/>
  <c r="BF89" i="26"/>
  <c r="AI89" i="2"/>
  <c r="AH89" i="2"/>
  <c r="AO89" i="2"/>
  <c r="AN89" i="2"/>
  <c r="AM89" i="2"/>
  <c r="AL89" i="2"/>
  <c r="AK89" i="2"/>
  <c r="AJ89" i="2"/>
  <c r="AH88" i="23"/>
  <c r="AP89" i="23"/>
  <c r="AI89" i="23" l="1"/>
  <c r="AH89" i="23"/>
  <c r="AO89" i="23"/>
  <c r="AN89" i="23"/>
  <c r="AM89" i="23"/>
  <c r="AL89" i="23"/>
  <c r="AK89" i="23"/>
  <c r="AJ89" i="23"/>
  <c r="AW88" i="26"/>
  <c r="BE89" i="26"/>
  <c r="AV88" i="26" l="1"/>
  <c r="BD89" i="26"/>
  <c r="AU88" i="26" l="1"/>
  <c r="BC89" i="26"/>
  <c r="AT88" i="26" l="1"/>
  <c r="BB89" i="26"/>
  <c r="AS88" i="26" l="1"/>
  <c r="BA89" i="26"/>
  <c r="AR88" i="26" l="1"/>
  <c r="AZ89" i="26"/>
  <c r="AQ88" i="26" l="1"/>
  <c r="AY89" i="26"/>
  <c r="AP88" i="26" l="1"/>
  <c r="AX89" i="26"/>
  <c r="AO88" i="26" l="1"/>
  <c r="AW89" i="26"/>
  <c r="AN88" i="26" l="1"/>
  <c r="AV89" i="26"/>
  <c r="AM88" i="26" l="1"/>
  <c r="AU89" i="26"/>
  <c r="AL88" i="26" l="1"/>
  <c r="AT89" i="26"/>
  <c r="AK88" i="26" l="1"/>
  <c r="AS89" i="26"/>
  <c r="AJ88" i="26" l="1"/>
  <c r="AR89" i="26"/>
  <c r="AI88" i="26" l="1"/>
  <c r="AQ89" i="26"/>
  <c r="AH88" i="26" l="1"/>
  <c r="AP89" i="26"/>
  <c r="AI89" i="26" l="1"/>
  <c r="AH89" i="26"/>
  <c r="AO89" i="26"/>
  <c r="AN89" i="26"/>
  <c r="AM89" i="26"/>
  <c r="AL89" i="26"/>
  <c r="AK89" i="26"/>
  <c r="AJ89" i="26"/>
  <c r="DN87" i="1"/>
  <c r="DN85" i="1"/>
  <c r="DN86" i="1"/>
  <c r="FD7" i="1"/>
  <c r="FD25" i="1" s="1"/>
  <c r="EV7" i="1"/>
  <c r="EV25" i="1" s="1"/>
  <c r="EP7" i="1"/>
  <c r="EL7" i="1"/>
  <c r="EL25" i="1" s="1"/>
  <c r="EI7" i="1"/>
  <c r="EG7" i="1"/>
  <c r="EG25" i="1" s="1"/>
  <c r="EF7" i="1"/>
  <c r="EF10" i="1" s="1"/>
  <c r="EF12" i="1" s="1"/>
  <c r="DZ7" i="1"/>
  <c r="DZ25" i="1" s="1"/>
  <c r="DX7" i="1"/>
  <c r="DX10" i="1" s="1"/>
  <c r="DX12" i="1" s="1"/>
  <c r="DW7" i="1"/>
  <c r="DW10" i="1" s="1"/>
  <c r="DW12" i="1" s="1"/>
  <c r="DV7" i="1"/>
  <c r="DV10" i="1" s="1"/>
  <c r="DV12" i="1" s="1"/>
  <c r="DS7" i="1"/>
  <c r="DS10" i="1" s="1"/>
  <c r="DS12" i="1" s="1"/>
  <c r="FA7" i="1"/>
  <c r="FA25" i="1" s="1"/>
  <c r="ER7" i="1"/>
  <c r="ER25" i="1" s="1"/>
  <c r="ED7" i="1"/>
  <c r="ED25" i="1" s="1"/>
  <c r="EY7" i="1"/>
  <c r="EY25" i="1" s="1"/>
  <c r="FI7" i="1"/>
  <c r="FG7" i="1"/>
  <c r="FC7" i="1"/>
  <c r="FC25" i="1" s="1"/>
  <c r="DT7" i="1"/>
  <c r="DT10" i="1" s="1"/>
  <c r="DT12" i="1" s="1"/>
  <c r="EM7" i="1"/>
  <c r="EM25" i="1" s="1"/>
  <c r="EO7" i="1"/>
  <c r="EO25" i="1" s="1"/>
  <c r="EH7" i="1"/>
  <c r="FB7" i="1"/>
  <c r="FB25" i="1" s="1"/>
  <c r="DO7" i="1"/>
  <c r="DO25" i="1" s="1"/>
  <c r="EK7" i="1"/>
  <c r="EK25" i="1" s="1"/>
  <c r="EZ7" i="1"/>
  <c r="EZ25" i="1" s="1"/>
  <c r="DP7" i="1"/>
  <c r="FK7" i="1"/>
  <c r="EU7" i="1"/>
  <c r="EU25" i="1" s="1"/>
  <c r="EX7" i="1"/>
  <c r="EX25" i="1" s="1"/>
  <c r="ET7" i="1"/>
  <c r="ET25" i="1" s="1"/>
  <c r="EJ7" i="1"/>
  <c r="FJ7" i="1"/>
  <c r="FJ25" i="1" s="1"/>
  <c r="EQ7" i="1"/>
  <c r="EQ25" i="1" s="1"/>
  <c r="FE7" i="1"/>
  <c r="FE25" i="1" s="1"/>
  <c r="EA7" i="1"/>
  <c r="EE7" i="1"/>
  <c r="ES7" i="1"/>
  <c r="ES25" i="1" s="1"/>
  <c r="FF7" i="1"/>
  <c r="FF25" i="1" s="1"/>
  <c r="DU7" i="1"/>
  <c r="DU10" i="1" s="1"/>
  <c r="DU12" i="1" s="1"/>
  <c r="DQ7" i="1"/>
  <c r="DQ25" i="1" s="1"/>
  <c r="FH7" i="1"/>
  <c r="FH25" i="1" s="1"/>
  <c r="EN7" i="1"/>
  <c r="EN25" i="1" s="1"/>
  <c r="DR7" i="1"/>
  <c r="EW7" i="1"/>
  <c r="EW25" i="1" s="1"/>
  <c r="DY7" i="1"/>
  <c r="DY25" i="1" s="1"/>
  <c r="DN7" i="1"/>
  <c r="DN25" i="1" s="1"/>
  <c r="EB7" i="1"/>
  <c r="EB25" i="1" s="1"/>
  <c r="EC7" i="1"/>
  <c r="EC25" i="1" s="1"/>
  <c r="DR10" i="1" l="1"/>
  <c r="DR12" i="1" s="1"/>
  <c r="EA10" i="1"/>
  <c r="EA12" i="1" s="1"/>
  <c r="FK10" i="1"/>
  <c r="FK12" i="1" s="1"/>
  <c r="FK25" i="1"/>
  <c r="EI10" i="1"/>
  <c r="EI12" i="1" s="1"/>
  <c r="EI25" i="1"/>
  <c r="DP10" i="1"/>
  <c r="DP12" i="1" s="1"/>
  <c r="DP25" i="1"/>
  <c r="FI10" i="1"/>
  <c r="FI12" i="1" s="1"/>
  <c r="FI25" i="1"/>
  <c r="EH10" i="1"/>
  <c r="EH12" i="1" s="1"/>
  <c r="EH25" i="1"/>
  <c r="EN10" i="1"/>
  <c r="EN12" i="1" s="1"/>
  <c r="EX10" i="1"/>
  <c r="EX12" i="1" s="1"/>
  <c r="EJ10" i="1"/>
  <c r="EJ12" i="1" s="1"/>
  <c r="EG10" i="1"/>
  <c r="EG12" i="1" s="1"/>
  <c r="FC10" i="1"/>
  <c r="FC12" i="1" s="1"/>
  <c r="DQ10" i="1"/>
  <c r="DQ12" i="1" s="1"/>
  <c r="EE10" i="1"/>
  <c r="EE12" i="1" s="1"/>
  <c r="FD10" i="1"/>
  <c r="FD12" i="1" s="1"/>
  <c r="EO10" i="1"/>
  <c r="EO12" i="1" s="1"/>
  <c r="FA10" i="1"/>
  <c r="FA12" i="1" s="1"/>
  <c r="FG10" i="1"/>
  <c r="FG12" i="1" s="1"/>
  <c r="EL10" i="1"/>
  <c r="EL12" i="1" s="1"/>
  <c r="EW10" i="1"/>
  <c r="EW12" i="1" s="1"/>
  <c r="EB10" i="1"/>
  <c r="EB12" i="1" s="1"/>
  <c r="DY10" i="1"/>
  <c r="DY12" i="1" s="1"/>
  <c r="DN10" i="1"/>
  <c r="DN12" i="1" s="1"/>
  <c r="DN14" i="1" s="1"/>
  <c r="DN17" i="1" s="1"/>
  <c r="DN35" i="1"/>
  <c r="DN26" i="1"/>
  <c r="DO26" i="1" s="1"/>
  <c r="DZ10" i="1"/>
  <c r="DZ12" i="1" s="1"/>
  <c r="ER10" i="1"/>
  <c r="ER12" i="1" s="1"/>
  <c r="EQ10" i="1"/>
  <c r="EQ12" i="1" s="1"/>
  <c r="ES10" i="1"/>
  <c r="ES12" i="1" s="1"/>
  <c r="ET10" i="1"/>
  <c r="ET12" i="1" s="1"/>
  <c r="DO10" i="1"/>
  <c r="DO12" i="1" s="1"/>
  <c r="EU10" i="1"/>
  <c r="EU12" i="1" s="1"/>
  <c r="EM10" i="1"/>
  <c r="EM12" i="1" s="1"/>
  <c r="EV10" i="1"/>
  <c r="EV12" i="1" s="1"/>
  <c r="FH10" i="1"/>
  <c r="FH12" i="1" s="1"/>
  <c r="FE10" i="1"/>
  <c r="FE12" i="1" s="1"/>
  <c r="EC10" i="1"/>
  <c r="EC12" i="1" s="1"/>
  <c r="ED10" i="1"/>
  <c r="ED12" i="1" s="1"/>
  <c r="FF10" i="1"/>
  <c r="FF12" i="1" s="1"/>
  <c r="FJ10" i="1"/>
  <c r="FJ12" i="1" s="1"/>
  <c r="EK10" i="1"/>
  <c r="EK12" i="1" s="1"/>
  <c r="EZ10" i="1"/>
  <c r="EZ12" i="1" s="1"/>
  <c r="FB10" i="1"/>
  <c r="FB12" i="1" s="1"/>
  <c r="EP10" i="1"/>
  <c r="EP12" i="1" s="1"/>
  <c r="EY10" i="1"/>
  <c r="EY12" i="1" s="1"/>
  <c r="DN39" i="1" l="1"/>
  <c r="DO39" i="1" s="1"/>
  <c r="DP39" i="1" s="1"/>
  <c r="DQ39" i="1" s="1"/>
  <c r="DR39" i="1" s="1"/>
  <c r="DS39" i="1" s="1"/>
  <c r="DT39" i="1" s="1"/>
  <c r="DU39" i="1" s="1"/>
  <c r="DV39" i="1" s="1"/>
  <c r="DW39" i="1" s="1"/>
  <c r="DX39" i="1" s="1"/>
  <c r="DY39" i="1" s="1"/>
  <c r="DZ39" i="1" s="1"/>
  <c r="EA39" i="1" s="1"/>
  <c r="EB39" i="1" s="1"/>
  <c r="EC39" i="1" s="1"/>
  <c r="ED39" i="1" s="1"/>
  <c r="EE39" i="1" s="1"/>
  <c r="EF39" i="1" s="1"/>
  <c r="EG39" i="1" s="1"/>
  <c r="EH39" i="1" s="1"/>
  <c r="EI39" i="1" s="1"/>
  <c r="EJ39" i="1" s="1"/>
  <c r="EK39" i="1" s="1"/>
  <c r="EL39" i="1" s="1"/>
  <c r="EM39" i="1" s="1"/>
  <c r="EN39" i="1" s="1"/>
  <c r="EO39" i="1" s="1"/>
  <c r="EP39" i="1" s="1"/>
  <c r="EQ39" i="1" s="1"/>
  <c r="ER39" i="1" s="1"/>
  <c r="ES39" i="1" s="1"/>
  <c r="ET39" i="1" s="1"/>
  <c r="EU39" i="1" s="1"/>
  <c r="EV39" i="1" s="1"/>
  <c r="EW39" i="1" s="1"/>
  <c r="EX39" i="1" s="1"/>
  <c r="EY39" i="1" s="1"/>
  <c r="EZ39" i="1" s="1"/>
  <c r="FA39" i="1" s="1"/>
  <c r="FB39" i="1" s="1"/>
  <c r="FC39" i="1" s="1"/>
  <c r="FD39" i="1" s="1"/>
  <c r="FE39" i="1" s="1"/>
  <c r="FF39" i="1" s="1"/>
  <c r="FG39" i="1" s="1"/>
  <c r="FH39" i="1" s="1"/>
  <c r="FI39" i="1" s="1"/>
  <c r="FJ39" i="1" s="1"/>
  <c r="FK39" i="1" s="1"/>
  <c r="FL39" i="1" s="1"/>
  <c r="FM39" i="1" s="1"/>
  <c r="FN39" i="1" s="1"/>
  <c r="FO39" i="1" s="1"/>
  <c r="FP39" i="1" s="1"/>
  <c r="FQ39" i="1" s="1"/>
  <c r="FR39" i="1" s="1"/>
  <c r="FS39" i="1" s="1"/>
  <c r="DN41" i="1"/>
  <c r="DO41" i="1" s="1"/>
  <c r="DN28" i="1"/>
  <c r="DN19" i="1"/>
  <c r="DN18" i="1"/>
  <c r="DP26" i="1"/>
  <c r="DQ26" i="1" s="1"/>
  <c r="DN30" i="1" l="1"/>
  <c r="DO13" i="1" s="1"/>
  <c r="DO14" i="1" s="1"/>
  <c r="DO17" i="1" s="1"/>
  <c r="DO19" i="1" s="1"/>
  <c r="DN36" i="1"/>
  <c r="DP41" i="1"/>
  <c r="DQ41" i="1" s="1"/>
  <c r="DO83" i="1"/>
  <c r="DN42" i="1" l="1"/>
  <c r="DO84" i="1"/>
  <c r="DP83" i="1"/>
  <c r="DQ83" i="1" s="1"/>
  <c r="DR83" i="1" s="1"/>
  <c r="DS83" i="1" s="1"/>
  <c r="DT83" i="1" s="1"/>
  <c r="DU83" i="1" s="1"/>
  <c r="DV83" i="1" s="1"/>
  <c r="DW83" i="1" s="1"/>
  <c r="DX83" i="1" s="1"/>
  <c r="DY83" i="1" s="1"/>
  <c r="DO28" i="1"/>
  <c r="DO18" i="1"/>
  <c r="DO36" i="1" l="1"/>
  <c r="DO30" i="1"/>
  <c r="DP13" i="1" s="1"/>
  <c r="DP14" i="1" s="1"/>
  <c r="DP17" i="1" s="1"/>
  <c r="DP19" i="1" l="1"/>
  <c r="DO42" i="1"/>
  <c r="DO85" i="1" s="1"/>
  <c r="DP28" i="1"/>
  <c r="DP18" i="1"/>
  <c r="DO86" i="1" l="1"/>
  <c r="DO87" i="1" s="1"/>
  <c r="DO88" i="1" s="1"/>
  <c r="DP85" i="1"/>
  <c r="DQ85" i="1" s="1"/>
  <c r="DR85" i="1" s="1"/>
  <c r="DS85" i="1" s="1"/>
  <c r="DT85" i="1" s="1"/>
  <c r="DU85" i="1" s="1"/>
  <c r="DV85" i="1" s="1"/>
  <c r="DW85" i="1" s="1"/>
  <c r="DX85" i="1" s="1"/>
  <c r="DY85" i="1" s="1"/>
  <c r="DP36" i="1"/>
  <c r="DP30" i="1"/>
  <c r="DQ13" i="1" s="1"/>
  <c r="DQ14" i="1" s="1"/>
  <c r="DQ17" i="1" s="1"/>
  <c r="DP42" i="1" l="1"/>
  <c r="DQ19" i="1"/>
  <c r="DQ18" i="1"/>
  <c r="DQ28" i="1"/>
  <c r="DQ30" i="1" s="1"/>
  <c r="DR13" i="1" s="1"/>
  <c r="DR14" i="1" s="1"/>
  <c r="DR17" i="1" s="1"/>
  <c r="DN88" i="1"/>
  <c r="DR18" i="1" l="1"/>
  <c r="DR25" i="1"/>
  <c r="DR28" i="1" s="1"/>
  <c r="DR30" i="1" s="1"/>
  <c r="DS13" i="1" s="1"/>
  <c r="DS14" i="1" s="1"/>
  <c r="DS17" i="1" s="1"/>
  <c r="DQ36" i="1"/>
  <c r="DR19" i="1"/>
  <c r="DG89" i="1"/>
  <c r="DH89" i="1"/>
  <c r="DR26" i="1" l="1"/>
  <c r="DR41" i="1"/>
  <c r="DS18" i="1"/>
  <c r="DS25" i="1"/>
  <c r="DS28" i="1" s="1"/>
  <c r="DS36" i="1" s="1"/>
  <c r="DQ42" i="1"/>
  <c r="DR36" i="1"/>
  <c r="DS19" i="1" l="1"/>
  <c r="DS26" i="1"/>
  <c r="DS41" i="1"/>
  <c r="DR42" i="1"/>
  <c r="DS30" i="1"/>
  <c r="DT13" i="1" s="1"/>
  <c r="DT14" i="1" s="1"/>
  <c r="DT17" i="1" s="1"/>
  <c r="DT18" i="1" s="1"/>
  <c r="DS42" i="1"/>
  <c r="DT25" i="1" l="1"/>
  <c r="DT19" i="1" s="1"/>
  <c r="DT28" i="1" l="1"/>
  <c r="DT36" i="1" s="1"/>
  <c r="DT42" i="1" s="1"/>
  <c r="DT41" i="1"/>
  <c r="DT26" i="1"/>
  <c r="DT30" i="1" l="1"/>
  <c r="DU13" i="1" s="1"/>
  <c r="DU14" i="1" s="1"/>
  <c r="DU17" i="1" s="1"/>
  <c r="DU18" i="1" s="1"/>
  <c r="DU25" i="1" l="1"/>
  <c r="DU26" i="1" s="1"/>
  <c r="DU19" i="1" l="1"/>
  <c r="DU41" i="1"/>
  <c r="DU28" i="1"/>
  <c r="DU30" i="1" s="1"/>
  <c r="DV13" i="1" s="1"/>
  <c r="DV14" i="1" s="1"/>
  <c r="DV17" i="1" s="1"/>
  <c r="DV18" i="1" s="1"/>
  <c r="DV25" i="1" l="1"/>
  <c r="DV41" i="1" s="1"/>
  <c r="DU36" i="1"/>
  <c r="DU42" i="1" s="1"/>
  <c r="DV19" i="1" l="1"/>
  <c r="DV28" i="1"/>
  <c r="DV36" i="1" s="1"/>
  <c r="DV26" i="1"/>
  <c r="DV30" i="1" l="1"/>
  <c r="DW13" i="1" s="1"/>
  <c r="DW14" i="1" s="1"/>
  <c r="DW17" i="1" s="1"/>
  <c r="DW18" i="1" s="1"/>
  <c r="DV42" i="1"/>
  <c r="DW25" i="1" l="1"/>
  <c r="DW19" i="1" s="1"/>
  <c r="DW41" i="1" l="1"/>
  <c r="DW28" i="1"/>
  <c r="DW30" i="1" s="1"/>
  <c r="DX13" i="1" s="1"/>
  <c r="DX14" i="1" s="1"/>
  <c r="DX17" i="1" s="1"/>
  <c r="DW26" i="1"/>
  <c r="DW36" i="1" l="1"/>
  <c r="DW42" i="1" s="1"/>
  <c r="DX18" i="1"/>
  <c r="DX25" i="1"/>
  <c r="DX26" i="1" l="1"/>
  <c r="DY26" i="1" s="1"/>
  <c r="DZ26" i="1" s="1"/>
  <c r="DX41" i="1"/>
  <c r="DY41" i="1" s="1"/>
  <c r="DZ41" i="1" s="1"/>
  <c r="DX19" i="1"/>
  <c r="DX28" i="1"/>
  <c r="DZ83" i="1" l="1"/>
  <c r="DX36" i="1"/>
  <c r="DX42" i="1" s="1"/>
  <c r="DX30" i="1"/>
  <c r="DY13" i="1" s="1"/>
  <c r="DY14" i="1" s="1"/>
  <c r="DY17" i="1" s="1"/>
  <c r="DY18" i="1" s="1"/>
  <c r="EA83" i="1" l="1"/>
  <c r="EB83" i="1" s="1"/>
  <c r="EC83" i="1" s="1"/>
  <c r="ED83" i="1" s="1"/>
  <c r="EE83" i="1" s="1"/>
  <c r="EF83" i="1" s="1"/>
  <c r="EG83" i="1" s="1"/>
  <c r="DZ84" i="1"/>
  <c r="DY19" i="1"/>
  <c r="DY28" i="1"/>
  <c r="DY36" i="1" l="1"/>
  <c r="DY30" i="1"/>
  <c r="DZ13" i="1" s="1"/>
  <c r="DZ14" i="1" s="1"/>
  <c r="DZ17" i="1" s="1"/>
  <c r="DZ18" i="1" s="1"/>
  <c r="DZ28" i="1" l="1"/>
  <c r="DZ19" i="1"/>
  <c r="DY42" i="1"/>
  <c r="DZ30" i="1" l="1"/>
  <c r="EA13" i="1" s="1"/>
  <c r="EA14" i="1" s="1"/>
  <c r="EA17" i="1" s="1"/>
  <c r="EA25" i="1" s="1"/>
  <c r="DZ36" i="1"/>
  <c r="EA26" i="1" l="1"/>
  <c r="EB26" i="1" s="1"/>
  <c r="EC26" i="1" s="1"/>
  <c r="ED26" i="1" s="1"/>
  <c r="EA41" i="1"/>
  <c r="EB41" i="1" s="1"/>
  <c r="EC41" i="1" s="1"/>
  <c r="ED41" i="1" s="1"/>
  <c r="EA28" i="1"/>
  <c r="EA18" i="1"/>
  <c r="EA19" i="1"/>
  <c r="DZ42" i="1"/>
  <c r="DZ85" i="1" l="1"/>
  <c r="EA30" i="1"/>
  <c r="EB13" i="1" s="1"/>
  <c r="EB14" i="1" s="1"/>
  <c r="EB17" i="1" s="1"/>
  <c r="EB28" i="1" s="1"/>
  <c r="EA36" i="1"/>
  <c r="DZ86" i="1" l="1"/>
  <c r="DZ87" i="1" s="1"/>
  <c r="DZ88" i="1" s="1"/>
  <c r="DY88" i="1" s="1"/>
  <c r="DX88" i="1" s="1"/>
  <c r="DW88" i="1" s="1"/>
  <c r="DV88" i="1" s="1"/>
  <c r="DU88" i="1" s="1"/>
  <c r="EA85" i="1"/>
  <c r="EB85" i="1" s="1"/>
  <c r="EC85" i="1" s="1"/>
  <c r="ED85" i="1" s="1"/>
  <c r="EE85" i="1" s="1"/>
  <c r="EF85" i="1" s="1"/>
  <c r="EG85" i="1" s="1"/>
  <c r="EB18" i="1"/>
  <c r="EB30" i="1"/>
  <c r="EC13" i="1" s="1"/>
  <c r="EC14" i="1" s="1"/>
  <c r="EC17" i="1" s="1"/>
  <c r="EC28" i="1" s="1"/>
  <c r="EB36" i="1"/>
  <c r="EA42" i="1"/>
  <c r="EB19" i="1"/>
  <c r="EC19" i="1" l="1"/>
  <c r="EC36" i="1"/>
  <c r="EC30" i="1"/>
  <c r="ED13" i="1" s="1"/>
  <c r="ED14" i="1" s="1"/>
  <c r="ED17" i="1" s="1"/>
  <c r="EC18" i="1"/>
  <c r="EB42" i="1"/>
  <c r="DT88" i="1"/>
  <c r="EC42" i="1" l="1"/>
  <c r="ED18" i="1"/>
  <c r="ED19" i="1"/>
  <c r="ED28" i="1"/>
  <c r="DS88" i="1"/>
  <c r="ED36" i="1" l="1"/>
  <c r="ED30" i="1"/>
  <c r="EE13" i="1" s="1"/>
  <c r="EE14" i="1" s="1"/>
  <c r="EE17" i="1" s="1"/>
  <c r="DR88" i="1"/>
  <c r="EE18" i="1" l="1"/>
  <c r="EE25" i="1"/>
  <c r="EE19" i="1" s="1"/>
  <c r="ED42" i="1"/>
  <c r="DQ88" i="1"/>
  <c r="EE28" i="1" l="1"/>
  <c r="EE41" i="1"/>
  <c r="EE26" i="1"/>
  <c r="EE30" i="1"/>
  <c r="EF13" i="1" s="1"/>
  <c r="EF14" i="1" s="1"/>
  <c r="EF17" i="1" s="1"/>
  <c r="EE36" i="1"/>
  <c r="DP88" i="1"/>
  <c r="DQ89" i="1" s="1"/>
  <c r="EF18" i="1" l="1"/>
  <c r="EF25" i="1"/>
  <c r="EE42" i="1"/>
  <c r="DP89" i="1"/>
  <c r="DO89" i="1"/>
  <c r="DM89" i="1"/>
  <c r="DK89" i="1"/>
  <c r="DL89" i="1"/>
  <c r="DN89" i="1"/>
  <c r="DJ89" i="1"/>
  <c r="DI89" i="1"/>
  <c r="DS89" i="1"/>
  <c r="DR89" i="1"/>
  <c r="EF26" i="1" l="1"/>
  <c r="EG26" i="1" s="1"/>
  <c r="EH26" i="1" s="1"/>
  <c r="EI26" i="1" s="1"/>
  <c r="EF41" i="1"/>
  <c r="EG41" i="1" s="1"/>
  <c r="EH41" i="1" s="1"/>
  <c r="EF19" i="1"/>
  <c r="EF28" i="1"/>
  <c r="EF30" i="1" l="1"/>
  <c r="EG13" i="1" s="1"/>
  <c r="EG14" i="1" s="1"/>
  <c r="EG17" i="1" s="1"/>
  <c r="EG18" i="1" s="1"/>
  <c r="EF36" i="1"/>
  <c r="EH83" i="1"/>
  <c r="EI41" i="1"/>
  <c r="EI83" i="1" l="1"/>
  <c r="EJ83" i="1" s="1"/>
  <c r="EK83" i="1" s="1"/>
  <c r="EL83" i="1" s="1"/>
  <c r="EM83" i="1" s="1"/>
  <c r="EN83" i="1" s="1"/>
  <c r="EO83" i="1" s="1"/>
  <c r="EP83" i="1" s="1"/>
  <c r="EQ83" i="1" s="1"/>
  <c r="ER83" i="1" s="1"/>
  <c r="ES83" i="1" s="1"/>
  <c r="ET83" i="1" s="1"/>
  <c r="EU83" i="1" s="1"/>
  <c r="EV83" i="1" s="1"/>
  <c r="EW83" i="1" s="1"/>
  <c r="EX83" i="1" s="1"/>
  <c r="EY83" i="1" s="1"/>
  <c r="EZ83" i="1" s="1"/>
  <c r="FA83" i="1" s="1"/>
  <c r="FB83" i="1" s="1"/>
  <c r="FC83" i="1" s="1"/>
  <c r="FD83" i="1" s="1"/>
  <c r="FE83" i="1" s="1"/>
  <c r="FF83" i="1" s="1"/>
  <c r="FG83" i="1" s="1"/>
  <c r="EH84" i="1"/>
  <c r="EG28" i="1"/>
  <c r="EF42" i="1"/>
  <c r="EG19" i="1"/>
  <c r="EG36" i="1" l="1"/>
  <c r="EG42" i="1" s="1"/>
  <c r="EG30" i="1"/>
  <c r="EH13" i="1" s="1"/>
  <c r="EH14" i="1" s="1"/>
  <c r="EH17" i="1" s="1"/>
  <c r="EH19" i="1" s="1"/>
  <c r="EH28" i="1" l="1"/>
  <c r="T8" i="18" s="1"/>
  <c r="EH18" i="1"/>
  <c r="EH30" i="1" l="1"/>
  <c r="EI13" i="1" s="1"/>
  <c r="EI14" i="1" s="1"/>
  <c r="EI17" i="1" s="1"/>
  <c r="EI19" i="1" s="1"/>
  <c r="EH36" i="1"/>
  <c r="EI28" i="1" l="1"/>
  <c r="EI30" i="1" s="1"/>
  <c r="EJ13" i="1" s="1"/>
  <c r="EJ14" i="1" s="1"/>
  <c r="EJ17" i="1" s="1"/>
  <c r="EI18" i="1"/>
  <c r="EH42" i="1"/>
  <c r="EJ25" i="1" l="1"/>
  <c r="EJ19" i="1" s="1"/>
  <c r="EI36" i="1"/>
  <c r="EJ18" i="1"/>
  <c r="EH85" i="1"/>
  <c r="EI42" i="1"/>
  <c r="EJ26" i="1" l="1"/>
  <c r="EK26" i="1" s="1"/>
  <c r="EL26" i="1" s="1"/>
  <c r="EM26" i="1" s="1"/>
  <c r="EN26" i="1" s="1"/>
  <c r="EO26" i="1" s="1"/>
  <c r="EJ41" i="1"/>
  <c r="EK41" i="1" s="1"/>
  <c r="EL41" i="1" s="1"/>
  <c r="EM41" i="1" s="1"/>
  <c r="EN41" i="1" s="1"/>
  <c r="EO41" i="1" s="1"/>
  <c r="EJ28" i="1"/>
  <c r="EH86" i="1"/>
  <c r="EH87" i="1" s="1"/>
  <c r="EH88" i="1" s="1"/>
  <c r="EG88" i="1" s="1"/>
  <c r="EF88" i="1" s="1"/>
  <c r="EE88" i="1" s="1"/>
  <c r="ED88" i="1" s="1"/>
  <c r="EC88" i="1" s="1"/>
  <c r="EB88" i="1" s="1"/>
  <c r="EA88" i="1" s="1"/>
  <c r="DU89" i="1" s="1"/>
  <c r="EI85" i="1"/>
  <c r="EJ85" i="1" s="1"/>
  <c r="EK85" i="1" s="1"/>
  <c r="EL85" i="1" s="1"/>
  <c r="EM85" i="1" s="1"/>
  <c r="EN85" i="1" s="1"/>
  <c r="EO85" i="1" s="1"/>
  <c r="EP85" i="1" s="1"/>
  <c r="EQ85" i="1" s="1"/>
  <c r="ER85" i="1" s="1"/>
  <c r="ES85" i="1" s="1"/>
  <c r="ET85" i="1" s="1"/>
  <c r="EU85" i="1" s="1"/>
  <c r="EV85" i="1" s="1"/>
  <c r="EW85" i="1" s="1"/>
  <c r="EX85" i="1" s="1"/>
  <c r="EY85" i="1" s="1"/>
  <c r="EZ85" i="1" s="1"/>
  <c r="FA85" i="1" s="1"/>
  <c r="FB85" i="1" s="1"/>
  <c r="FC85" i="1" s="1"/>
  <c r="FD85" i="1" s="1"/>
  <c r="FE85" i="1" s="1"/>
  <c r="FF85" i="1" s="1"/>
  <c r="FG85" i="1" s="1"/>
  <c r="EJ36" i="1" l="1"/>
  <c r="EJ42" i="1" s="1"/>
  <c r="EJ30" i="1"/>
  <c r="EK13" i="1" s="1"/>
  <c r="EK14" i="1" s="1"/>
  <c r="EK17" i="1" s="1"/>
  <c r="DX89" i="1"/>
  <c r="DW89" i="1"/>
  <c r="DY89" i="1"/>
  <c r="DZ89" i="1"/>
  <c r="DV89" i="1"/>
  <c r="EA89" i="1"/>
  <c r="DT89" i="1"/>
  <c r="EK28" i="1" l="1"/>
  <c r="EK18" i="1"/>
  <c r="EK19" i="1"/>
  <c r="EK36" i="1" l="1"/>
  <c r="EK42" i="1" s="1"/>
  <c r="EK30" i="1"/>
  <c r="EL13" i="1" s="1"/>
  <c r="EL14" i="1" s="1"/>
  <c r="EL17" i="1" s="1"/>
  <c r="EL28" i="1" s="1"/>
  <c r="EL30" i="1" l="1"/>
  <c r="EM13" i="1" s="1"/>
  <c r="EM14" i="1" s="1"/>
  <c r="EM17" i="1" s="1"/>
  <c r="EL36" i="1"/>
  <c r="EL42" i="1" s="1"/>
  <c r="EM28" i="1"/>
  <c r="EL19" i="1"/>
  <c r="EL18" i="1"/>
  <c r="EM18" i="1" s="1"/>
  <c r="EM30" i="1" l="1"/>
  <c r="EN13" i="1" s="1"/>
  <c r="EN14" i="1" s="1"/>
  <c r="EN17" i="1" s="1"/>
  <c r="EM36" i="1"/>
  <c r="EM42" i="1" s="1"/>
  <c r="EN28" i="1"/>
  <c r="EM19" i="1"/>
  <c r="EN36" i="1" l="1"/>
  <c r="EN42" i="1" s="1"/>
  <c r="EN30" i="1"/>
  <c r="EO13" i="1" s="1"/>
  <c r="EO14" i="1" s="1"/>
  <c r="EO17" i="1" s="1"/>
  <c r="EN19" i="1"/>
  <c r="EN18" i="1"/>
  <c r="EO18" i="1" l="1"/>
  <c r="EO19" i="1"/>
  <c r="EO28" i="1"/>
  <c r="EO30" i="1" l="1"/>
  <c r="EP13" i="1" s="1"/>
  <c r="EP14" i="1" s="1"/>
  <c r="EP17" i="1" s="1"/>
  <c r="EO36" i="1"/>
  <c r="EO42" i="1" s="1"/>
  <c r="EP25" i="1" l="1"/>
  <c r="EP28" i="1" s="1"/>
  <c r="EP18" i="1"/>
  <c r="EP36" i="1" l="1"/>
  <c r="EP42" i="1" s="1"/>
  <c r="EP30" i="1"/>
  <c r="EQ13" i="1" s="1"/>
  <c r="EQ14" i="1" s="1"/>
  <c r="EQ17" i="1" s="1"/>
  <c r="EP26" i="1"/>
  <c r="EQ26" i="1" s="1"/>
  <c r="ER26" i="1" s="1"/>
  <c r="ES26" i="1" s="1"/>
  <c r="ET26" i="1" s="1"/>
  <c r="EU26" i="1" s="1"/>
  <c r="EV26" i="1" s="1"/>
  <c r="EW26" i="1" s="1"/>
  <c r="EX26" i="1" s="1"/>
  <c r="EY26" i="1" s="1"/>
  <c r="EZ26" i="1" s="1"/>
  <c r="FA26" i="1" s="1"/>
  <c r="FB26" i="1" s="1"/>
  <c r="FC26" i="1" s="1"/>
  <c r="FD26" i="1" s="1"/>
  <c r="FE26" i="1" s="1"/>
  <c r="FF26" i="1" s="1"/>
  <c r="EP41" i="1"/>
  <c r="EQ41" i="1" s="1"/>
  <c r="ER41" i="1" s="1"/>
  <c r="ES41" i="1" s="1"/>
  <c r="ET41" i="1" s="1"/>
  <c r="EU41" i="1" s="1"/>
  <c r="EV41" i="1" s="1"/>
  <c r="EW41" i="1" s="1"/>
  <c r="EX41" i="1" s="1"/>
  <c r="EY41" i="1" s="1"/>
  <c r="EZ41" i="1" s="1"/>
  <c r="FA41" i="1" s="1"/>
  <c r="FB41" i="1" s="1"/>
  <c r="FC41" i="1" s="1"/>
  <c r="FD41" i="1" s="1"/>
  <c r="FE41" i="1" s="1"/>
  <c r="FF41" i="1" s="1"/>
  <c r="EP19" i="1"/>
  <c r="EQ19" i="1" l="1"/>
  <c r="EQ18" i="1"/>
  <c r="EQ28" i="1"/>
  <c r="EQ30" i="1" l="1"/>
  <c r="ER13" i="1" s="1"/>
  <c r="ER14" i="1" s="1"/>
  <c r="ER17" i="1" s="1"/>
  <c r="EQ36" i="1"/>
  <c r="EQ42" i="1" s="1"/>
  <c r="ER19" i="1" l="1"/>
  <c r="ER28" i="1"/>
  <c r="ER18" i="1"/>
  <c r="ER36" i="1" l="1"/>
  <c r="ER42" i="1" s="1"/>
  <c r="ER30" i="1"/>
  <c r="ES13" i="1" s="1"/>
  <c r="ES14" i="1" s="1"/>
  <c r="ES17" i="1" s="1"/>
  <c r="ES19" i="1" l="1"/>
  <c r="ES18" i="1"/>
  <c r="ES28" i="1"/>
  <c r="ES36" i="1" l="1"/>
  <c r="ES42" i="1" s="1"/>
  <c r="ES30" i="1"/>
  <c r="ET13" i="1" s="1"/>
  <c r="ET14" i="1" s="1"/>
  <c r="ET17" i="1" s="1"/>
  <c r="ET19" i="1" l="1"/>
  <c r="ET18" i="1"/>
  <c r="ET28" i="1"/>
  <c r="ET36" i="1" l="1"/>
  <c r="ET42" i="1" s="1"/>
  <c r="ET30" i="1"/>
  <c r="EU13" i="1" s="1"/>
  <c r="EU14" i="1" s="1"/>
  <c r="EU17" i="1" s="1"/>
  <c r="EU19" i="1" l="1"/>
  <c r="K7" i="18" s="1"/>
  <c r="EU28" i="1"/>
  <c r="EU18" i="1"/>
  <c r="N7" i="18" s="1"/>
  <c r="EU36" i="1" l="1"/>
  <c r="EU42" i="1" s="1"/>
  <c r="EU30" i="1"/>
  <c r="EV13" i="1" s="1"/>
  <c r="EV14" i="1" s="1"/>
  <c r="EV17" i="1" s="1"/>
  <c r="EV19" i="1" l="1"/>
  <c r="EV18" i="1"/>
  <c r="EV28" i="1"/>
  <c r="EV36" i="1" l="1"/>
  <c r="EV42" i="1" s="1"/>
  <c r="EV30" i="1"/>
  <c r="EW13" i="1" s="1"/>
  <c r="EW14" i="1" s="1"/>
  <c r="EW17" i="1" s="1"/>
  <c r="EW19" i="1" l="1"/>
  <c r="EW28" i="1"/>
  <c r="EW18" i="1"/>
  <c r="EW36" i="1" l="1"/>
  <c r="EW42" i="1" s="1"/>
  <c r="EW30" i="1"/>
  <c r="EX13" i="1" s="1"/>
  <c r="EX14" i="1" s="1"/>
  <c r="EX17" i="1" s="1"/>
  <c r="EX28" i="1" s="1"/>
  <c r="EX36" i="1" l="1"/>
  <c r="EX42" i="1" s="1"/>
  <c r="EX30" i="1"/>
  <c r="EY13" i="1" s="1"/>
  <c r="EY14" i="1" s="1"/>
  <c r="EY17" i="1" s="1"/>
  <c r="EY28" i="1" s="1"/>
  <c r="EY30" i="1" s="1"/>
  <c r="EZ13" i="1" s="1"/>
  <c r="EZ14" i="1" s="1"/>
  <c r="EZ17" i="1" s="1"/>
  <c r="EX18" i="1"/>
  <c r="EX19" i="1"/>
  <c r="EY36" i="1"/>
  <c r="EY42" i="1" s="1"/>
  <c r="EY19" i="1"/>
  <c r="EY18" i="1"/>
  <c r="EZ19" i="1" l="1"/>
  <c r="EZ28" i="1"/>
  <c r="EZ18" i="1"/>
  <c r="EZ30" i="1" l="1"/>
  <c r="FA13" i="1" s="1"/>
  <c r="FA14" i="1" s="1"/>
  <c r="FA17" i="1" s="1"/>
  <c r="FA19" i="1" s="1"/>
  <c r="EZ36" i="1"/>
  <c r="EZ42" i="1" s="1"/>
  <c r="FA28" i="1" l="1"/>
  <c r="FA18" i="1"/>
  <c r="FA36" i="1" l="1"/>
  <c r="FA42" i="1" s="1"/>
  <c r="FA30" i="1"/>
  <c r="FB13" i="1" s="1"/>
  <c r="FB14" i="1" s="1"/>
  <c r="FB17" i="1" s="1"/>
  <c r="FB28" i="1" l="1"/>
  <c r="FB19" i="1"/>
  <c r="FB18" i="1"/>
  <c r="FB36" i="1" l="1"/>
  <c r="FB42" i="1" s="1"/>
  <c r="FB30" i="1"/>
  <c r="FC13" i="1" s="1"/>
  <c r="FC14" i="1" s="1"/>
  <c r="FC17" i="1" s="1"/>
  <c r="FC18" i="1" s="1"/>
  <c r="FC28" i="1" l="1"/>
  <c r="FC19" i="1"/>
  <c r="FC36" i="1" l="1"/>
  <c r="FC42" i="1" s="1"/>
  <c r="FC30" i="1"/>
  <c r="FD13" i="1" s="1"/>
  <c r="FD14" i="1" s="1"/>
  <c r="FD17" i="1" s="1"/>
  <c r="FD18" i="1" s="1"/>
  <c r="FD28" i="1" l="1"/>
  <c r="FD19" i="1"/>
  <c r="FD36" i="1" l="1"/>
  <c r="FD42" i="1" s="1"/>
  <c r="FD30" i="1"/>
  <c r="FE13" i="1" s="1"/>
  <c r="FE14" i="1" s="1"/>
  <c r="FE17" i="1" s="1"/>
  <c r="FE18" i="1" s="1"/>
  <c r="FE19" i="1" l="1"/>
  <c r="FE28" i="1"/>
  <c r="FE36" i="1" l="1"/>
  <c r="FE42" i="1" s="1"/>
  <c r="FE30" i="1"/>
  <c r="FF13" i="1" s="1"/>
  <c r="FF14" i="1" s="1"/>
  <c r="FF17" i="1" s="1"/>
  <c r="FF28" i="1" s="1"/>
  <c r="FF36" i="1" l="1"/>
  <c r="FF42" i="1" s="1"/>
  <c r="FF30" i="1"/>
  <c r="FG13" i="1" s="1"/>
  <c r="FG14" i="1" s="1"/>
  <c r="FG17" i="1" s="1"/>
  <c r="FF18" i="1"/>
  <c r="FF19" i="1"/>
  <c r="G5" i="27"/>
  <c r="FG25" i="1" l="1"/>
  <c r="FG18" i="1"/>
  <c r="EI65" i="1" l="1"/>
  <c r="FG41" i="1"/>
  <c r="FH41" i="1" s="1"/>
  <c r="FG26" i="1"/>
  <c r="FH26" i="1" s="1"/>
  <c r="FI26" i="1" s="1"/>
  <c r="FJ26" i="1" s="1"/>
  <c r="FK26" i="1" s="1"/>
  <c r="FL26" i="1" s="1"/>
  <c r="FM26" i="1" s="1"/>
  <c r="FN26" i="1" s="1"/>
  <c r="FO26" i="1" s="1"/>
  <c r="FP26" i="1" s="1"/>
  <c r="FQ26" i="1" s="1"/>
  <c r="FR26" i="1" s="1"/>
  <c r="FS26" i="1" s="1"/>
  <c r="FG19" i="1"/>
  <c r="FG28" i="1"/>
  <c r="FG36" i="1" l="1"/>
  <c r="FG42" i="1" s="1"/>
  <c r="FG30" i="1"/>
  <c r="FH13" i="1" s="1"/>
  <c r="FH14" i="1" s="1"/>
  <c r="FH17" i="1" s="1"/>
  <c r="FI41" i="1"/>
  <c r="FJ41" i="1" s="1"/>
  <c r="FK41" i="1" s="1"/>
  <c r="FH83" i="1"/>
  <c r="FH28" i="1" l="1"/>
  <c r="FH19" i="1"/>
  <c r="FH18" i="1"/>
  <c r="EI64" i="1"/>
  <c r="FH84" i="1"/>
  <c r="FI83" i="1"/>
  <c r="FJ83" i="1" s="1"/>
  <c r="FK83" i="1" s="1"/>
  <c r="FL83" i="1" s="1"/>
  <c r="FM83" i="1" s="1"/>
  <c r="FN83" i="1" s="1"/>
  <c r="FO83" i="1" s="1"/>
  <c r="FP83" i="1" s="1"/>
  <c r="FQ83" i="1" s="1"/>
  <c r="FR83" i="1" s="1"/>
  <c r="FS83" i="1" s="1"/>
  <c r="FL41" i="1"/>
  <c r="FM41" i="1" s="1"/>
  <c r="FN41" i="1" s="1"/>
  <c r="FO41" i="1" s="1"/>
  <c r="FP41" i="1" s="1"/>
  <c r="FQ41" i="1" s="1"/>
  <c r="FR41" i="1" s="1"/>
  <c r="FS41" i="1" s="1"/>
  <c r="V7" i="18" s="1"/>
  <c r="O7" i="18"/>
  <c r="V26" i="18" l="1"/>
  <c r="V28" i="18"/>
  <c r="V22" i="18"/>
  <c r="V24" i="18"/>
  <c r="V30" i="18"/>
  <c r="V8" i="18"/>
  <c r="V18" i="18"/>
  <c r="V14" i="18"/>
  <c r="V10" i="18"/>
  <c r="V20" i="18"/>
  <c r="V16" i="18"/>
  <c r="FH36" i="1"/>
  <c r="FH42" i="1" s="1"/>
  <c r="FH85" i="1" s="1"/>
  <c r="FH30" i="1"/>
  <c r="FI13" i="1" s="1"/>
  <c r="FI14" i="1" s="1"/>
  <c r="FI17" i="1" s="1"/>
  <c r="FI28" i="1" s="1"/>
  <c r="Q8" i="18"/>
  <c r="FI30" i="1" l="1"/>
  <c r="FJ13" i="1" s="1"/>
  <c r="FJ14" i="1" s="1"/>
  <c r="FJ17" i="1" s="1"/>
  <c r="FJ28" i="1" s="1"/>
  <c r="FI36" i="1"/>
  <c r="FI42" i="1" s="1"/>
  <c r="FI18" i="1"/>
  <c r="FJ18" i="1" s="1"/>
  <c r="FI85" i="1"/>
  <c r="FJ85" i="1" s="1"/>
  <c r="FK85" i="1" s="1"/>
  <c r="FL85" i="1" s="1"/>
  <c r="FM85" i="1" s="1"/>
  <c r="FN85" i="1" s="1"/>
  <c r="FO85" i="1" s="1"/>
  <c r="FP85" i="1" s="1"/>
  <c r="FQ85" i="1" s="1"/>
  <c r="FR85" i="1" s="1"/>
  <c r="FS85" i="1" s="1"/>
  <c r="FH86" i="1"/>
  <c r="FH87" i="1" s="1"/>
  <c r="FH88" i="1" s="1"/>
  <c r="FI19" i="1"/>
  <c r="FJ19" i="1" s="1"/>
  <c r="FO89" i="1" l="1"/>
  <c r="FG88" i="1"/>
  <c r="FJ30" i="1"/>
  <c r="FK13" i="1" s="1"/>
  <c r="FK14" i="1" s="1"/>
  <c r="FK17" i="1" s="1"/>
  <c r="FK19" i="1" s="1"/>
  <c r="FJ36" i="1"/>
  <c r="FJ42" i="1" s="1"/>
  <c r="C5" i="27"/>
  <c r="FK28" i="1" l="1"/>
  <c r="FF88" i="1"/>
  <c r="FN89" i="1"/>
  <c r="FK18" i="1"/>
  <c r="FE88" i="1" l="1"/>
  <c r="FM89" i="1"/>
  <c r="FK36" i="1"/>
  <c r="FK42" i="1" s="1"/>
  <c r="FK30" i="1"/>
  <c r="FL13" i="1" s="1"/>
  <c r="FL14" i="1" s="1"/>
  <c r="FL17" i="1" s="1"/>
  <c r="FL28" i="1"/>
  <c r="FL30" i="1" l="1"/>
  <c r="FM13" i="1" s="1"/>
  <c r="FM14" i="1" s="1"/>
  <c r="FM17" i="1" s="1"/>
  <c r="FM28" i="1" s="1"/>
  <c r="FL36" i="1"/>
  <c r="FL42" i="1" s="1"/>
  <c r="FL18" i="1"/>
  <c r="FM18" i="1" s="1"/>
  <c r="FL19" i="1"/>
  <c r="FM19" i="1" s="1"/>
  <c r="FD88" i="1"/>
  <c r="FL89" i="1"/>
  <c r="FM36" i="1"/>
  <c r="FM30" i="1"/>
  <c r="FN13" i="1" s="1"/>
  <c r="FN14" i="1" s="1"/>
  <c r="FN17" i="1" s="1"/>
  <c r="FN18" i="1" s="1"/>
  <c r="FC88" i="1" l="1"/>
  <c r="FK89" i="1"/>
  <c r="FN19" i="1"/>
  <c r="FN28" i="1"/>
  <c r="FM42" i="1"/>
  <c r="FB88" i="1" l="1"/>
  <c r="FJ89" i="1"/>
  <c r="FN36" i="1"/>
  <c r="FN30" i="1"/>
  <c r="FO13" i="1" s="1"/>
  <c r="FO14" i="1" s="1"/>
  <c r="FO17" i="1" s="1"/>
  <c r="FA88" i="1" l="1"/>
  <c r="FI89" i="1"/>
  <c r="FO18" i="1"/>
  <c r="FO19" i="1"/>
  <c r="FO28" i="1"/>
  <c r="FN42" i="1"/>
  <c r="EZ88" i="1" l="1"/>
  <c r="FH89" i="1"/>
  <c r="FO30" i="1"/>
  <c r="FP13" i="1" s="1"/>
  <c r="FP14" i="1" s="1"/>
  <c r="FP17" i="1" s="1"/>
  <c r="FP28" i="1" s="1"/>
  <c r="FO36" i="1"/>
  <c r="FG89" i="1" l="1"/>
  <c r="EY88" i="1"/>
  <c r="FP18" i="1"/>
  <c r="FO42" i="1"/>
  <c r="FP19" i="1"/>
  <c r="FP36" i="1"/>
  <c r="FP30" i="1"/>
  <c r="FQ13" i="1" s="1"/>
  <c r="FQ14" i="1" s="1"/>
  <c r="FQ17" i="1" s="1"/>
  <c r="FQ28" i="1" s="1"/>
  <c r="AD5" i="18"/>
  <c r="N26" i="18"/>
  <c r="M7" i="18"/>
  <c r="N28" i="18"/>
  <c r="N20" i="18"/>
  <c r="N10" i="18"/>
  <c r="N24" i="18"/>
  <c r="AE5" i="18"/>
  <c r="N16" i="18"/>
  <c r="N30" i="18"/>
  <c r="N18" i="18"/>
  <c r="N14" i="18"/>
  <c r="N22" i="18"/>
  <c r="AK5" i="18"/>
  <c r="AB5" i="18"/>
  <c r="K18" i="18"/>
  <c r="K14" i="18"/>
  <c r="K16" i="18"/>
  <c r="K20" i="18"/>
  <c r="J7" i="18"/>
  <c r="K26" i="18"/>
  <c r="K30" i="18"/>
  <c r="K28" i="18"/>
  <c r="K22" i="18"/>
  <c r="AC5" i="18"/>
  <c r="K10" i="18"/>
  <c r="K24" i="18"/>
  <c r="EX88" i="1" l="1"/>
  <c r="FF89" i="1"/>
  <c r="FQ18" i="1"/>
  <c r="FQ19" i="1"/>
  <c r="FQ36" i="1"/>
  <c r="FQ30" i="1"/>
  <c r="FR13" i="1" s="1"/>
  <c r="FR14" i="1" s="1"/>
  <c r="FR17" i="1" s="1"/>
  <c r="FR28" i="1" s="1"/>
  <c r="FP42" i="1"/>
  <c r="FQ42" i="1" s="1"/>
  <c r="M22" i="18"/>
  <c r="M20" i="18"/>
  <c r="M16" i="18"/>
  <c r="M26" i="18"/>
  <c r="M18" i="18"/>
  <c r="M30" i="18"/>
  <c r="M10" i="18"/>
  <c r="M14" i="18"/>
  <c r="M24" i="18"/>
  <c r="M28" i="18"/>
  <c r="J30" i="18"/>
  <c r="J22" i="18"/>
  <c r="J16" i="18"/>
  <c r="J10" i="18"/>
  <c r="J24" i="18"/>
  <c r="J20" i="18"/>
  <c r="J18" i="18"/>
  <c r="J28" i="18"/>
  <c r="J14" i="18"/>
  <c r="J26" i="18"/>
  <c r="EW88" i="1" l="1"/>
  <c r="FE89" i="1"/>
  <c r="FR36" i="1"/>
  <c r="FR30" i="1"/>
  <c r="FS13" i="1" s="1"/>
  <c r="FS14" i="1" s="1"/>
  <c r="FS17" i="1" s="1"/>
  <c r="FS28" i="1" s="1"/>
  <c r="FR19" i="1"/>
  <c r="FS19" i="1" s="1"/>
  <c r="FR18" i="1"/>
  <c r="EV88" i="1" l="1"/>
  <c r="FD89" i="1"/>
  <c r="FS30" i="1"/>
  <c r="FS36" i="1"/>
  <c r="Q7" i="18"/>
  <c r="FS18" i="1"/>
  <c r="FR42" i="1"/>
  <c r="FC89" i="1" l="1"/>
  <c r="EU88" i="1"/>
  <c r="FS42" i="1"/>
  <c r="P7" i="18" s="1"/>
  <c r="E5" i="27" s="1"/>
  <c r="ET88" i="1" l="1"/>
  <c r="FB89" i="1"/>
  <c r="S8" i="18"/>
  <c r="U7" i="18" s="1"/>
  <c r="D5" i="27" s="1"/>
  <c r="D73" i="18"/>
  <c r="D100" i="18" s="1"/>
  <c r="R7" i="18"/>
  <c r="W7" i="18" s="1"/>
  <c r="W20" i="18" s="1"/>
  <c r="F73" i="18"/>
  <c r="F100" i="18" s="1"/>
  <c r="C73" i="18"/>
  <c r="C100" i="18" s="1"/>
  <c r="G73" i="18"/>
  <c r="G100" i="18" s="1"/>
  <c r="E73" i="18"/>
  <c r="E100" i="18" s="1"/>
  <c r="ES88" i="1" l="1"/>
  <c r="FA89" i="1"/>
  <c r="U8" i="18"/>
  <c r="AL5" i="18"/>
  <c r="W28" i="18"/>
  <c r="W8" i="18"/>
  <c r="W10" i="18"/>
  <c r="W26" i="18"/>
  <c r="W22" i="18"/>
  <c r="W24" i="18"/>
  <c r="W16" i="18"/>
  <c r="W30" i="18"/>
  <c r="W18" i="18"/>
  <c r="W14" i="18"/>
  <c r="ER88" i="1" l="1"/>
  <c r="EZ89" i="1"/>
  <c r="EQ88" i="1" l="1"/>
  <c r="EY89" i="1"/>
  <c r="EP88" i="1" l="1"/>
  <c r="EX89" i="1"/>
  <c r="EW89" i="1" l="1"/>
  <c r="EO88" i="1"/>
  <c r="EN88" i="1" l="1"/>
  <c r="EV89" i="1"/>
  <c r="EU89" i="1" l="1"/>
  <c r="EM88" i="1"/>
  <c r="EL88" i="1" l="1"/>
  <c r="ET89" i="1"/>
  <c r="DN87" i="2"/>
  <c r="DN86" i="2"/>
  <c r="DN84" i="2"/>
  <c r="EF7" i="2"/>
  <c r="DY7" i="2"/>
  <c r="DY25" i="2" s="1"/>
  <c r="DX7" i="2"/>
  <c r="DW7" i="2"/>
  <c r="EL7" i="2"/>
  <c r="EL25" i="2" s="1"/>
  <c r="EA7" i="2"/>
  <c r="EA10" i="2" s="1"/>
  <c r="EA12" i="2" s="1"/>
  <c r="EO7" i="2"/>
  <c r="EO25" i="2" s="1"/>
  <c r="EP7" i="2"/>
  <c r="EP25" i="2" s="1"/>
  <c r="EJ7" i="2"/>
  <c r="EJ25" i="2" s="1"/>
  <c r="EG7" i="2"/>
  <c r="EG25" i="2" s="1"/>
  <c r="EI7" i="2"/>
  <c r="EI10" i="2" s="1"/>
  <c r="EI12" i="2" s="1"/>
  <c r="EM7" i="2"/>
  <c r="EM25" i="2" s="1"/>
  <c r="DR7" i="2"/>
  <c r="DR25" i="2" s="1"/>
  <c r="DR10" i="2"/>
  <c r="DR12" i="2" s="1"/>
  <c r="EN7" i="2"/>
  <c r="EC7" i="2"/>
  <c r="EC25" i="2" s="1"/>
  <c r="DS7" i="2"/>
  <c r="DQ7" i="2"/>
  <c r="DQ25" i="2" s="1"/>
  <c r="DQ10" i="2"/>
  <c r="DQ12" i="2" s="1"/>
  <c r="DP7" i="2"/>
  <c r="DV7" i="2"/>
  <c r="DZ7" i="2"/>
  <c r="EP10" i="16"/>
  <c r="EQ7" i="2" s="1"/>
  <c r="EK7" i="2"/>
  <c r="DJ10" i="16"/>
  <c r="DK7" i="2" s="1"/>
  <c r="DK25" i="2" s="1"/>
  <c r="DD10" i="16"/>
  <c r="DE7" i="2" s="1"/>
  <c r="DE10" i="16"/>
  <c r="DF7" i="2" s="1"/>
  <c r="DF25" i="2" s="1"/>
  <c r="DT7" i="2"/>
  <c r="DT10" i="2"/>
  <c r="DT12" i="2" s="1"/>
  <c r="EE7" i="2"/>
  <c r="EE25" i="2" s="1"/>
  <c r="DN7" i="2"/>
  <c r="DN35" i="2" s="1"/>
  <c r="ED7" i="2"/>
  <c r="ED10" i="2" s="1"/>
  <c r="ED12" i="2" s="1"/>
  <c r="DG10" i="16"/>
  <c r="DH7" i="2" s="1"/>
  <c r="DH10" i="2" s="1"/>
  <c r="DH12" i="2" s="1"/>
  <c r="DF10" i="16"/>
  <c r="DG7" i="2"/>
  <c r="DA10" i="16"/>
  <c r="DB7" i="2" s="1"/>
  <c r="DB10" i="2" s="1"/>
  <c r="DB12" i="2" s="1"/>
  <c r="EH7" i="2"/>
  <c r="EH25" i="2" s="1"/>
  <c r="EB7" i="2"/>
  <c r="EB25" i="2" s="1"/>
  <c r="DO7" i="2"/>
  <c r="DO25" i="2" s="1"/>
  <c r="DU7" i="2"/>
  <c r="DM7" i="2"/>
  <c r="DM25" i="2" s="1"/>
  <c r="DH10" i="16"/>
  <c r="DI7" i="2" s="1"/>
  <c r="DI25" i="2" s="1"/>
  <c r="DC10" i="16"/>
  <c r="DD7" i="2" s="1"/>
  <c r="DD10" i="2" s="1"/>
  <c r="DD12" i="2" s="1"/>
  <c r="DB10" i="16"/>
  <c r="DC7" i="2" s="1"/>
  <c r="CZ10" i="16"/>
  <c r="DA7" i="2" s="1"/>
  <c r="DA25" i="2" s="1"/>
  <c r="DA26" i="2" s="1"/>
  <c r="DI10" i="16"/>
  <c r="DJ7" i="2"/>
  <c r="DJ25" i="2" s="1"/>
  <c r="DK10" i="16"/>
  <c r="DL7" i="2" s="1"/>
  <c r="ES89" i="1" l="1"/>
  <c r="EK88" i="1"/>
  <c r="EB10" i="2"/>
  <c r="EB12" i="2" s="1"/>
  <c r="DB25" i="2"/>
  <c r="DB26" i="2" s="1"/>
  <c r="DN10" i="2"/>
  <c r="DN12" i="2" s="1"/>
  <c r="DN25" i="2"/>
  <c r="EC10" i="2"/>
  <c r="EC12" i="2" s="1"/>
  <c r="EH10" i="2"/>
  <c r="EH12" i="2" s="1"/>
  <c r="ED25" i="2"/>
  <c r="EM10" i="2"/>
  <c r="EM12" i="2" s="1"/>
  <c r="EA25" i="2"/>
  <c r="EL10" i="2"/>
  <c r="EL12" i="2" s="1"/>
  <c r="DA10" i="2"/>
  <c r="DA12" i="2" s="1"/>
  <c r="DA14" i="2" s="1"/>
  <c r="DA17" i="2" s="1"/>
  <c r="DG25" i="2"/>
  <c r="DG10" i="2"/>
  <c r="DG12" i="2" s="1"/>
  <c r="DE10" i="2"/>
  <c r="DE12" i="2" s="1"/>
  <c r="DE25" i="2"/>
  <c r="DD25" i="2"/>
  <c r="DD35" i="2"/>
  <c r="DD39" i="2" s="1"/>
  <c r="DE39" i="2" s="1"/>
  <c r="DF39" i="2" s="1"/>
  <c r="DG39" i="2" s="1"/>
  <c r="DC25" i="2"/>
  <c r="DC10" i="2"/>
  <c r="DC12" i="2" s="1"/>
  <c r="DL10" i="2"/>
  <c r="DL12" i="2" s="1"/>
  <c r="DL25" i="2"/>
  <c r="DA41" i="2"/>
  <c r="DB41" i="2" s="1"/>
  <c r="DC41" i="2" s="1"/>
  <c r="DI10" i="2"/>
  <c r="DI12" i="2" s="1"/>
  <c r="DU10" i="2"/>
  <c r="DU12" i="2" s="1"/>
  <c r="DO10" i="2"/>
  <c r="DO12" i="2" s="1"/>
  <c r="DS10" i="2"/>
  <c r="DS12" i="2" s="1"/>
  <c r="DZ25" i="2"/>
  <c r="DZ10" i="2"/>
  <c r="DZ12" i="2" s="1"/>
  <c r="EK25" i="2"/>
  <c r="EK10" i="2"/>
  <c r="EK12" i="2" s="1"/>
  <c r="DJ10" i="2"/>
  <c r="DJ12" i="2" s="1"/>
  <c r="DM10" i="2"/>
  <c r="DM12" i="2" s="1"/>
  <c r="DF10" i="2"/>
  <c r="DF12" i="2" s="1"/>
  <c r="DK10" i="2"/>
  <c r="DK12" i="2" s="1"/>
  <c r="DP25" i="2"/>
  <c r="DP10" i="2"/>
  <c r="DP12" i="2" s="1"/>
  <c r="DX10" i="2"/>
  <c r="DX12" i="2" s="1"/>
  <c r="EF10" i="2"/>
  <c r="EF12" i="2" s="1"/>
  <c r="EI25" i="2"/>
  <c r="DV10" i="2"/>
  <c r="DV12" i="2" s="1"/>
  <c r="EN25" i="2"/>
  <c r="EN10" i="2"/>
  <c r="EN12" i="2" s="1"/>
  <c r="EG10" i="2"/>
  <c r="EG12" i="2" s="1"/>
  <c r="EP10" i="2"/>
  <c r="EP12" i="2" s="1"/>
  <c r="DH25" i="2"/>
  <c r="DH35" i="2"/>
  <c r="EQ10" i="2"/>
  <c r="EQ12" i="2" s="1"/>
  <c r="EQ25" i="2"/>
  <c r="EE10" i="2"/>
  <c r="EE12" i="2" s="1"/>
  <c r="EJ10" i="2"/>
  <c r="EJ12" i="2" s="1"/>
  <c r="DW10" i="2"/>
  <c r="DW12" i="2" s="1"/>
  <c r="DY10" i="2"/>
  <c r="DY12" i="2" s="1"/>
  <c r="EO10" i="2"/>
  <c r="EO12" i="2" s="1"/>
  <c r="EJ88" i="1" l="1"/>
  <c r="ER89" i="1"/>
  <c r="DC26" i="2"/>
  <c r="DD26" i="2" s="1"/>
  <c r="DE26" i="2" s="1"/>
  <c r="DF26" i="2" s="1"/>
  <c r="DG26" i="2" s="1"/>
  <c r="DH26" i="2" s="1"/>
  <c r="DI26" i="2" s="1"/>
  <c r="DJ26" i="2" s="1"/>
  <c r="DK26" i="2" s="1"/>
  <c r="DL26" i="2" s="1"/>
  <c r="DM26" i="2" s="1"/>
  <c r="DN26" i="2" s="1"/>
  <c r="DO26" i="2" s="1"/>
  <c r="DP26" i="2" s="1"/>
  <c r="DQ26" i="2" s="1"/>
  <c r="DR26" i="2" s="1"/>
  <c r="DC83" i="2"/>
  <c r="DD41" i="2"/>
  <c r="DE41" i="2" s="1"/>
  <c r="DA18" i="2"/>
  <c r="DA19" i="2"/>
  <c r="DA28" i="2"/>
  <c r="DH39" i="2"/>
  <c r="DI39" i="2" s="1"/>
  <c r="DJ39" i="2" s="1"/>
  <c r="DK39" i="2" s="1"/>
  <c r="DL39" i="2" s="1"/>
  <c r="DM39" i="2" s="1"/>
  <c r="DN39" i="2" s="1"/>
  <c r="DO39" i="2" s="1"/>
  <c r="DP39" i="2" s="1"/>
  <c r="DQ39" i="2" s="1"/>
  <c r="DR39" i="2" s="1"/>
  <c r="DS39" i="2" s="1"/>
  <c r="DT39" i="2" s="1"/>
  <c r="DU39" i="2" s="1"/>
  <c r="DV39" i="2" s="1"/>
  <c r="DW39" i="2" s="1"/>
  <c r="DX39" i="2" s="1"/>
  <c r="DY39" i="2" s="1"/>
  <c r="DZ39" i="2" s="1"/>
  <c r="EA39" i="2" s="1"/>
  <c r="EB39" i="2" s="1"/>
  <c r="EC39" i="2" s="1"/>
  <c r="ED39" i="2" s="1"/>
  <c r="EE39" i="2" s="1"/>
  <c r="EF39" i="2" s="1"/>
  <c r="EG39" i="2" s="1"/>
  <c r="EH39" i="2" s="1"/>
  <c r="EI39" i="2" s="1"/>
  <c r="EJ39" i="2" s="1"/>
  <c r="EK39" i="2" s="1"/>
  <c r="EL39" i="2" s="1"/>
  <c r="EM39" i="2" s="1"/>
  <c r="EN39" i="2" s="1"/>
  <c r="EO39" i="2" s="1"/>
  <c r="EP39" i="2" s="1"/>
  <c r="EQ39" i="2" s="1"/>
  <c r="ER39" i="2" s="1"/>
  <c r="ES39" i="2" s="1"/>
  <c r="ET39" i="2" s="1"/>
  <c r="EU39" i="2" s="1"/>
  <c r="EV39" i="2" s="1"/>
  <c r="EW39" i="2" s="1"/>
  <c r="EX39" i="2" s="1"/>
  <c r="EY39" i="2" s="1"/>
  <c r="EZ39" i="2" s="1"/>
  <c r="FA39" i="2" s="1"/>
  <c r="FB39" i="2" s="1"/>
  <c r="FC39" i="2" s="1"/>
  <c r="FD39" i="2" s="1"/>
  <c r="FE39" i="2" s="1"/>
  <c r="FF39" i="2" s="1"/>
  <c r="FG39" i="2" s="1"/>
  <c r="FH39" i="2" s="1"/>
  <c r="FI39" i="2" s="1"/>
  <c r="FJ39" i="2" s="1"/>
  <c r="FK39" i="2" s="1"/>
  <c r="FL39" i="2" s="1"/>
  <c r="FM39" i="2" s="1"/>
  <c r="FN39" i="2" s="1"/>
  <c r="FO39" i="2" s="1"/>
  <c r="FP39" i="2" s="1"/>
  <c r="FQ39" i="2" s="1"/>
  <c r="FR39" i="2" s="1"/>
  <c r="FS39" i="2" s="1"/>
  <c r="EQ89" i="1" l="1"/>
  <c r="EI88" i="1"/>
  <c r="DE83" i="2"/>
  <c r="DF41" i="2"/>
  <c r="DG41" i="2" s="1"/>
  <c r="DA30" i="2"/>
  <c r="DB13" i="2" s="1"/>
  <c r="DB14" i="2" s="1"/>
  <c r="DB17" i="2" s="1"/>
  <c r="DB28" i="2" s="1"/>
  <c r="DA36" i="2"/>
  <c r="DA42" i="2" s="1"/>
  <c r="DD83" i="2"/>
  <c r="DC84" i="2"/>
  <c r="ED89" i="1" l="1"/>
  <c r="EB89" i="1"/>
  <c r="EE89" i="1"/>
  <c r="EN89" i="1"/>
  <c r="EI89" i="1"/>
  <c r="EG89" i="1"/>
  <c r="EF89" i="1"/>
  <c r="EO89" i="1"/>
  <c r="EM89" i="1"/>
  <c r="EL89" i="1"/>
  <c r="EH89" i="1"/>
  <c r="EC89" i="1"/>
  <c r="EP89" i="1"/>
  <c r="EK89" i="1"/>
  <c r="EJ89" i="1"/>
  <c r="DB19" i="2"/>
  <c r="DB30" i="2"/>
  <c r="DC13" i="2" s="1"/>
  <c r="DC14" i="2" s="1"/>
  <c r="DC17" i="2" s="1"/>
  <c r="DB36" i="2"/>
  <c r="DH41" i="2"/>
  <c r="DI41" i="2" s="1"/>
  <c r="DJ41" i="2" s="1"/>
  <c r="DK41" i="2" s="1"/>
  <c r="DL41" i="2" s="1"/>
  <c r="DM41" i="2" s="1"/>
  <c r="DG83" i="2"/>
  <c r="DB42" i="2"/>
  <c r="DB18" i="2"/>
  <c r="DF83" i="2"/>
  <c r="DE84" i="2"/>
  <c r="DC19" i="2" l="1"/>
  <c r="DC18" i="2"/>
  <c r="DC28" i="2"/>
  <c r="DC36" i="2" s="1"/>
  <c r="DC42" i="2" s="1"/>
  <c r="DG84" i="2"/>
  <c r="DH83" i="2"/>
  <c r="DI83" i="2" s="1"/>
  <c r="DJ83" i="2" s="1"/>
  <c r="DK83" i="2" s="1"/>
  <c r="DL83" i="2" s="1"/>
  <c r="DM83" i="2"/>
  <c r="DN41" i="2"/>
  <c r="DO41" i="2" s="1"/>
  <c r="DC30" i="2" l="1"/>
  <c r="DD13" i="2" s="1"/>
  <c r="DD14" i="2" s="1"/>
  <c r="DD17" i="2" s="1"/>
  <c r="DD19" i="2" s="1"/>
  <c r="DC85" i="2"/>
  <c r="DP41" i="2"/>
  <c r="DQ41" i="2" s="1"/>
  <c r="DR41" i="2" s="1"/>
  <c r="DO83" i="2"/>
  <c r="DM84" i="2"/>
  <c r="DN83" i="2"/>
  <c r="DD28" i="2" l="1"/>
  <c r="DD30" i="2" s="1"/>
  <c r="DE13" i="2" s="1"/>
  <c r="DE14" i="2" s="1"/>
  <c r="DE17" i="2" s="1"/>
  <c r="DE19" i="2" s="1"/>
  <c r="DD18" i="2"/>
  <c r="DD85" i="2"/>
  <c r="DC86" i="2"/>
  <c r="DC87" i="2" s="1"/>
  <c r="DC88" i="2" s="1"/>
  <c r="DO84" i="2"/>
  <c r="DP83" i="2"/>
  <c r="DQ83" i="2" s="1"/>
  <c r="DR83" i="2" s="1"/>
  <c r="DS83" i="2" s="1"/>
  <c r="DT83" i="2" s="1"/>
  <c r="DU83" i="2" s="1"/>
  <c r="DV83" i="2" s="1"/>
  <c r="DW83" i="2" s="1"/>
  <c r="DX83" i="2" s="1"/>
  <c r="DY83" i="2" s="1"/>
  <c r="DD36" i="2" l="1"/>
  <c r="DD42" i="2" s="1"/>
  <c r="DE18" i="2"/>
  <c r="DB88" i="2"/>
  <c r="DE28" i="2"/>
  <c r="DE36" i="2" l="1"/>
  <c r="DE42" i="2" s="1"/>
  <c r="DE30" i="2"/>
  <c r="DF13" i="2" s="1"/>
  <c r="DF14" i="2" s="1"/>
  <c r="DF17" i="2" s="1"/>
  <c r="DA88" i="2"/>
  <c r="CT89" i="2" l="1"/>
  <c r="CU89" i="2"/>
  <c r="CV89" i="2"/>
  <c r="DF19" i="2"/>
  <c r="DF18" i="2"/>
  <c r="DF28" i="2"/>
  <c r="DE85" i="2"/>
  <c r="DF85" i="2" l="1"/>
  <c r="DE86" i="2"/>
  <c r="DE87" i="2" s="1"/>
  <c r="DE88" i="2" s="1"/>
  <c r="DF30" i="2"/>
  <c r="DG13" i="2" s="1"/>
  <c r="DG14" i="2" s="1"/>
  <c r="DG17" i="2" s="1"/>
  <c r="DG28" i="2" s="1"/>
  <c r="DF36" i="2"/>
  <c r="DF42" i="2" s="1"/>
  <c r="DG36" i="2" l="1"/>
  <c r="DG42" i="2" s="1"/>
  <c r="DG30" i="2"/>
  <c r="DH13" i="2" s="1"/>
  <c r="DH14" i="2" s="1"/>
  <c r="DH17" i="2" s="1"/>
  <c r="DH28" i="2" s="1"/>
  <c r="DG18" i="2"/>
  <c r="DG19" i="2"/>
  <c r="DD88" i="2"/>
  <c r="DH19" i="2" l="1"/>
  <c r="CW89" i="2"/>
  <c r="CX89" i="2"/>
  <c r="DH30" i="2"/>
  <c r="DI13" i="2" s="1"/>
  <c r="DI14" i="2" s="1"/>
  <c r="DI17" i="2" s="1"/>
  <c r="DH36" i="2"/>
  <c r="DH18" i="2"/>
  <c r="DG85" i="2"/>
  <c r="DH42" i="2"/>
  <c r="DI18" i="2" l="1"/>
  <c r="DI19" i="2"/>
  <c r="DG86" i="2"/>
  <c r="DG87" i="2" s="1"/>
  <c r="DG88" i="2" s="1"/>
  <c r="DH85" i="2"/>
  <c r="DI85" i="2" s="1"/>
  <c r="DJ85" i="2" s="1"/>
  <c r="DK85" i="2" s="1"/>
  <c r="DL85" i="2" s="1"/>
  <c r="DI28" i="2"/>
  <c r="DF88" i="2" l="1"/>
  <c r="DI30" i="2"/>
  <c r="DJ13" i="2" s="1"/>
  <c r="DJ14" i="2" s="1"/>
  <c r="DJ17" i="2" s="1"/>
  <c r="DI36" i="2"/>
  <c r="DI42" i="2" s="1"/>
  <c r="DJ19" i="2" l="1"/>
  <c r="DJ18" i="2"/>
  <c r="DJ28" i="2"/>
  <c r="CY89" i="2"/>
  <c r="CZ89" i="2"/>
  <c r="DJ36" i="2" l="1"/>
  <c r="DJ42" i="2" s="1"/>
  <c r="DJ30" i="2"/>
  <c r="DK13" i="2" s="1"/>
  <c r="DK14" i="2" s="1"/>
  <c r="DK17" i="2" s="1"/>
  <c r="DK18" i="2" s="1"/>
  <c r="DK19" i="2" l="1"/>
  <c r="DK28" i="2"/>
  <c r="DK30" i="2" l="1"/>
  <c r="DL13" i="2" s="1"/>
  <c r="DL14" i="2" s="1"/>
  <c r="DL17" i="2" s="1"/>
  <c r="DL18" i="2" s="1"/>
  <c r="DK36" i="2"/>
  <c r="DK42" i="2" s="1"/>
  <c r="DL28" i="2" l="1"/>
  <c r="DL19" i="2"/>
  <c r="DL36" i="2" l="1"/>
  <c r="DL42" i="2" s="1"/>
  <c r="DL30" i="2"/>
  <c r="DM13" i="2" s="1"/>
  <c r="DM14" i="2" s="1"/>
  <c r="DM17" i="2" s="1"/>
  <c r="DM18" i="2" s="1"/>
  <c r="DM28" i="2" l="1"/>
  <c r="DM19" i="2"/>
  <c r="DM30" i="2" l="1"/>
  <c r="DN13" i="2" s="1"/>
  <c r="DN14" i="2" s="1"/>
  <c r="DN17" i="2" s="1"/>
  <c r="DN18" i="2" s="1"/>
  <c r="DM36" i="2"/>
  <c r="DM42" i="2" s="1"/>
  <c r="DN28" i="2" l="1"/>
  <c r="DM85" i="2"/>
  <c r="DN19" i="2"/>
  <c r="DN36" i="2" l="1"/>
  <c r="DN42" i="2" s="1"/>
  <c r="DN30" i="2"/>
  <c r="DO13" i="2" s="1"/>
  <c r="DO14" i="2" s="1"/>
  <c r="DO17" i="2" s="1"/>
  <c r="DO18" i="2" s="1"/>
  <c r="DM86" i="2"/>
  <c r="DM87" i="2" s="1"/>
  <c r="DM88" i="2" s="1"/>
  <c r="DN85" i="2"/>
  <c r="DO19" i="2" l="1"/>
  <c r="DO28" i="2"/>
  <c r="DO30" i="2" s="1"/>
  <c r="DP13" i="2" s="1"/>
  <c r="DP14" i="2" s="1"/>
  <c r="DP17" i="2" s="1"/>
  <c r="DL88" i="2"/>
  <c r="DP19" i="2" l="1"/>
  <c r="DO36" i="2"/>
  <c r="DO42" i="2" s="1"/>
  <c r="DO85" i="2" s="1"/>
  <c r="DP28" i="2"/>
  <c r="DP36" i="2" s="1"/>
  <c r="DP18" i="2"/>
  <c r="DK88" i="2"/>
  <c r="DP30" i="2" l="1"/>
  <c r="DQ13" i="2" s="1"/>
  <c r="DQ14" i="2" s="1"/>
  <c r="DQ17" i="2" s="1"/>
  <c r="DQ18" i="2" s="1"/>
  <c r="DP42" i="2"/>
  <c r="DJ88" i="2"/>
  <c r="DO86" i="2"/>
  <c r="DO87" i="2" s="1"/>
  <c r="DO88" i="2" s="1"/>
  <c r="DP85" i="2"/>
  <c r="DQ85" i="2" s="1"/>
  <c r="DR85" i="2" s="1"/>
  <c r="DS85" i="2" s="1"/>
  <c r="DT85" i="2" s="1"/>
  <c r="DU85" i="2" s="1"/>
  <c r="DV85" i="2" s="1"/>
  <c r="DW85" i="2" s="1"/>
  <c r="DX85" i="2" s="1"/>
  <c r="DY85" i="2" s="1"/>
  <c r="DQ28" i="2" l="1"/>
  <c r="DQ36" i="2" s="1"/>
  <c r="DQ42" i="2" s="1"/>
  <c r="DQ19" i="2"/>
  <c r="DI88" i="2"/>
  <c r="DN88" i="2"/>
  <c r="DQ30" i="2" l="1"/>
  <c r="DR13" i="2" s="1"/>
  <c r="DR14" i="2" s="1"/>
  <c r="DR17" i="2" s="1"/>
  <c r="DR18" i="2" s="1"/>
  <c r="DH88" i="2"/>
  <c r="DR28" i="2" l="1"/>
  <c r="DR36" i="2" s="1"/>
  <c r="DR42" i="2" s="1"/>
  <c r="DR19" i="2"/>
  <c r="DH89" i="2"/>
  <c r="DG89" i="2"/>
  <c r="DC89" i="2"/>
  <c r="DF89" i="2"/>
  <c r="DA89" i="2"/>
  <c r="DD89" i="2"/>
  <c r="DE89" i="2"/>
  <c r="DB89" i="2"/>
  <c r="DR30" i="2" l="1"/>
  <c r="DS13" i="2" s="1"/>
  <c r="DS14" i="2" s="1"/>
  <c r="DS17" i="2" s="1"/>
  <c r="DS18" i="2" s="1"/>
  <c r="DS25" i="2" l="1"/>
  <c r="DS19" i="2" s="1"/>
  <c r="DS28" i="2" l="1"/>
  <c r="DS36" i="2" s="1"/>
  <c r="DS42" i="2" s="1"/>
  <c r="DS41" i="2"/>
  <c r="DS26" i="2"/>
  <c r="DS30" i="2" l="1"/>
  <c r="DT13" i="2" s="1"/>
  <c r="DT14" i="2" s="1"/>
  <c r="DT17" i="2" s="1"/>
  <c r="DT25" i="2" s="1"/>
  <c r="DT18" i="2" l="1"/>
  <c r="DT26" i="2"/>
  <c r="DT41" i="2"/>
  <c r="DT28" i="2"/>
  <c r="DT19" i="2"/>
  <c r="DT36" i="2" l="1"/>
  <c r="DT42" i="2" s="1"/>
  <c r="DT30" i="2"/>
  <c r="DU13" i="2" s="1"/>
  <c r="DU14" i="2" s="1"/>
  <c r="DU17" i="2" s="1"/>
  <c r="DU25" i="2" l="1"/>
  <c r="DU28" i="2" s="1"/>
  <c r="DU18" i="2"/>
  <c r="DU19" i="2" l="1"/>
  <c r="DU36" i="2"/>
  <c r="DU42" i="2" s="1"/>
  <c r="DU30" i="2"/>
  <c r="DV13" i="2" s="1"/>
  <c r="DV14" i="2" s="1"/>
  <c r="DV17" i="2" s="1"/>
  <c r="DV25" i="2" s="1"/>
  <c r="DU26" i="2"/>
  <c r="DU41" i="2"/>
  <c r="DV19" i="2" l="1"/>
  <c r="DV41" i="2"/>
  <c r="DV18" i="2"/>
  <c r="DV26" i="2"/>
  <c r="DV28" i="2"/>
  <c r="DV36" i="2" l="1"/>
  <c r="DV42" i="2" s="1"/>
  <c r="DV30" i="2"/>
  <c r="DW13" i="2" s="1"/>
  <c r="DW14" i="2" s="1"/>
  <c r="DW17" i="2" s="1"/>
  <c r="DW25" i="2" l="1"/>
  <c r="DW18" i="2"/>
  <c r="DW41" i="2" l="1"/>
  <c r="DW26" i="2"/>
  <c r="DW28" i="2"/>
  <c r="DW19" i="2"/>
  <c r="DW36" i="2" l="1"/>
  <c r="DW42" i="2" s="1"/>
  <c r="DW30" i="2"/>
  <c r="DX13" i="2" s="1"/>
  <c r="DX14" i="2" s="1"/>
  <c r="DX17" i="2" s="1"/>
  <c r="DX25" i="2" l="1"/>
  <c r="DX19" i="2" s="1"/>
  <c r="DX18" i="2"/>
  <c r="DX28" i="2" l="1"/>
  <c r="DX36" i="2" s="1"/>
  <c r="DX42" i="2" s="1"/>
  <c r="DX26" i="2"/>
  <c r="DY26" i="2" s="1"/>
  <c r="DZ26" i="2" s="1"/>
  <c r="EA26" i="2" s="1"/>
  <c r="EB26" i="2" s="1"/>
  <c r="EC26" i="2" s="1"/>
  <c r="ED26" i="2" s="1"/>
  <c r="EE26" i="2" s="1"/>
  <c r="DX41" i="2"/>
  <c r="DY41" i="2" s="1"/>
  <c r="DZ41" i="2" s="1"/>
  <c r="DX30" i="2" l="1"/>
  <c r="DY13" i="2" s="1"/>
  <c r="DY14" i="2" s="1"/>
  <c r="DY17" i="2" s="1"/>
  <c r="DY19" i="2" s="1"/>
  <c r="EA41" i="2"/>
  <c r="EB41" i="2" s="1"/>
  <c r="EC41" i="2" s="1"/>
  <c r="ED41" i="2" s="1"/>
  <c r="EE41" i="2" s="1"/>
  <c r="DZ83" i="2"/>
  <c r="DY18" i="2" l="1"/>
  <c r="DY28" i="2"/>
  <c r="DY36" i="2" s="1"/>
  <c r="DY42" i="2" s="1"/>
  <c r="EA83" i="2"/>
  <c r="EB83" i="2" s="1"/>
  <c r="EC83" i="2" s="1"/>
  <c r="ED83" i="2" s="1"/>
  <c r="EE83" i="2" s="1"/>
  <c r="EF83" i="2" s="1"/>
  <c r="EG83" i="2" s="1"/>
  <c r="DZ84" i="2"/>
  <c r="DY30" i="2" l="1"/>
  <c r="DZ13" i="2" s="1"/>
  <c r="DZ14" i="2" s="1"/>
  <c r="DZ17" i="2" s="1"/>
  <c r="DZ19" i="2" s="1"/>
  <c r="DZ18" i="2" l="1"/>
  <c r="DZ28" i="2"/>
  <c r="DZ36" i="2" l="1"/>
  <c r="DZ42" i="2" s="1"/>
  <c r="DZ85" i="2" s="1"/>
  <c r="DZ86" i="2" s="1"/>
  <c r="DZ87" i="2" s="1"/>
  <c r="DZ88" i="2" s="1"/>
  <c r="DZ30" i="2"/>
  <c r="EA13" i="2" s="1"/>
  <c r="EA14" i="2" s="1"/>
  <c r="EA17" i="2" s="1"/>
  <c r="EA85" i="2" l="1"/>
  <c r="EB85" i="2" s="1"/>
  <c r="EC85" i="2" s="1"/>
  <c r="ED85" i="2" s="1"/>
  <c r="EE85" i="2" s="1"/>
  <c r="EF85" i="2" s="1"/>
  <c r="EG85" i="2" s="1"/>
  <c r="EA28" i="2"/>
  <c r="EA19" i="2"/>
  <c r="EA18" i="2"/>
  <c r="DY88" i="2"/>
  <c r="EA30" i="2" l="1"/>
  <c r="EB13" i="2" s="1"/>
  <c r="EB14" i="2" s="1"/>
  <c r="EB17" i="2" s="1"/>
  <c r="EB28" i="2" s="1"/>
  <c r="EA36" i="2"/>
  <c r="EA42" i="2" s="1"/>
  <c r="DX88" i="2"/>
  <c r="EB36" i="2" l="1"/>
  <c r="EB42" i="2" s="1"/>
  <c r="EB30" i="2"/>
  <c r="EC13" i="2" s="1"/>
  <c r="EC14" i="2" s="1"/>
  <c r="EC17" i="2" s="1"/>
  <c r="EC28" i="2" s="1"/>
  <c r="EB19" i="2"/>
  <c r="EB18" i="2"/>
  <c r="DW88" i="2"/>
  <c r="EC19" i="2" l="1"/>
  <c r="EC36" i="2"/>
  <c r="EC42" i="2" s="1"/>
  <c r="EC30" i="2"/>
  <c r="ED13" i="2" s="1"/>
  <c r="ED14" i="2" s="1"/>
  <c r="ED17" i="2" s="1"/>
  <c r="EC18" i="2"/>
  <c r="DV88" i="2"/>
  <c r="ED18" i="2" l="1"/>
  <c r="ED19" i="2"/>
  <c r="ED28" i="2"/>
  <c r="DU88" i="2"/>
  <c r="ED36" i="2" l="1"/>
  <c r="ED42" i="2" s="1"/>
  <c r="ED30" i="2"/>
  <c r="EE13" i="2" s="1"/>
  <c r="EE14" i="2" s="1"/>
  <c r="EE17" i="2" s="1"/>
  <c r="EE18" i="2" s="1"/>
  <c r="DT88" i="2"/>
  <c r="EE19" i="2" l="1"/>
  <c r="EE28" i="2"/>
  <c r="EE30" i="2" s="1"/>
  <c r="EF13" i="2" s="1"/>
  <c r="EF14" i="2" s="1"/>
  <c r="EF17" i="2" s="1"/>
  <c r="EF25" i="2" s="1"/>
  <c r="EF28" i="2" s="1"/>
  <c r="DS88" i="2"/>
  <c r="EE36" i="2" l="1"/>
  <c r="EE42" i="2" s="1"/>
  <c r="EF18" i="2"/>
  <c r="EF36" i="2"/>
  <c r="EF30" i="2"/>
  <c r="EG13" i="2" s="1"/>
  <c r="EG14" i="2" s="1"/>
  <c r="EG17" i="2" s="1"/>
  <c r="EF26" i="2"/>
  <c r="EG26" i="2" s="1"/>
  <c r="EH26" i="2" s="1"/>
  <c r="EI26" i="2" s="1"/>
  <c r="EJ26" i="2" s="1"/>
  <c r="EK26" i="2" s="1"/>
  <c r="EL26" i="2" s="1"/>
  <c r="EM26" i="2" s="1"/>
  <c r="EN26" i="2" s="1"/>
  <c r="EO26" i="2" s="1"/>
  <c r="EP26" i="2" s="1"/>
  <c r="EQ26" i="2" s="1"/>
  <c r="ER26" i="2" s="1"/>
  <c r="ES26" i="2" s="1"/>
  <c r="ET26" i="2" s="1"/>
  <c r="EU26" i="2" s="1"/>
  <c r="EV26" i="2" s="1"/>
  <c r="EW26" i="2" s="1"/>
  <c r="EX26" i="2" s="1"/>
  <c r="EY26" i="2" s="1"/>
  <c r="EZ26" i="2" s="1"/>
  <c r="FA26" i="2" s="1"/>
  <c r="FB26" i="2" s="1"/>
  <c r="FC26" i="2" s="1"/>
  <c r="FD26" i="2" s="1"/>
  <c r="FE26" i="2" s="1"/>
  <c r="FF26" i="2" s="1"/>
  <c r="FG26" i="2" s="1"/>
  <c r="FH26" i="2" s="1"/>
  <c r="FI26" i="2" s="1"/>
  <c r="FJ26" i="2" s="1"/>
  <c r="FK26" i="2" s="1"/>
  <c r="FL26" i="2" s="1"/>
  <c r="FM26" i="2" s="1"/>
  <c r="FN26" i="2" s="1"/>
  <c r="FO26" i="2" s="1"/>
  <c r="FP26" i="2" s="1"/>
  <c r="FQ26" i="2" s="1"/>
  <c r="FR26" i="2" s="1"/>
  <c r="FS26" i="2" s="1"/>
  <c r="EF41" i="2"/>
  <c r="EG41" i="2" s="1"/>
  <c r="EH41" i="2" s="1"/>
  <c r="EF19" i="2"/>
  <c r="DR88" i="2"/>
  <c r="EG18" i="2" l="1"/>
  <c r="EF42" i="2"/>
  <c r="EG19" i="2"/>
  <c r="EG28" i="2"/>
  <c r="EG36" i="2" s="1"/>
  <c r="EH83" i="2"/>
  <c r="EI41" i="2"/>
  <c r="EJ41" i="2" s="1"/>
  <c r="EK41" i="2" s="1"/>
  <c r="EL41" i="2" s="1"/>
  <c r="EM41" i="2" s="1"/>
  <c r="EN41" i="2" s="1"/>
  <c r="EO41" i="2" s="1"/>
  <c r="EP41" i="2" s="1"/>
  <c r="EQ41" i="2" s="1"/>
  <c r="ER41" i="2" s="1"/>
  <c r="ES41" i="2" s="1"/>
  <c r="ET41" i="2" s="1"/>
  <c r="EU41" i="2" s="1"/>
  <c r="EV41" i="2" s="1"/>
  <c r="EW41" i="2" s="1"/>
  <c r="EX41" i="2" s="1"/>
  <c r="EY41" i="2" s="1"/>
  <c r="EZ41" i="2" s="1"/>
  <c r="FA41" i="2" s="1"/>
  <c r="FB41" i="2" s="1"/>
  <c r="FC41" i="2" s="1"/>
  <c r="FD41" i="2" s="1"/>
  <c r="FE41" i="2" s="1"/>
  <c r="FF41" i="2" s="1"/>
  <c r="FG41" i="2" s="1"/>
  <c r="FH41" i="2" s="1"/>
  <c r="DQ88" i="2"/>
  <c r="EG42" i="2" l="1"/>
  <c r="EG30" i="2"/>
  <c r="EH13" i="2" s="1"/>
  <c r="EH14" i="2" s="1"/>
  <c r="EH17" i="2" s="1"/>
  <c r="EH18" i="2" s="1"/>
  <c r="FI41" i="2"/>
  <c r="FJ41" i="2" s="1"/>
  <c r="FK41" i="2" s="1"/>
  <c r="FH83" i="2"/>
  <c r="EI83" i="2"/>
  <c r="EJ83" i="2" s="1"/>
  <c r="EK83" i="2" s="1"/>
  <c r="EL83" i="2" s="1"/>
  <c r="EM83" i="2" s="1"/>
  <c r="EN83" i="2" s="1"/>
  <c r="EO83" i="2" s="1"/>
  <c r="EP83" i="2" s="1"/>
  <c r="EQ83" i="2" s="1"/>
  <c r="ER83" i="2" s="1"/>
  <c r="ES83" i="2" s="1"/>
  <c r="ET83" i="2" s="1"/>
  <c r="EU83" i="2" s="1"/>
  <c r="EV83" i="2" s="1"/>
  <c r="EW83" i="2" s="1"/>
  <c r="EX83" i="2" s="1"/>
  <c r="EY83" i="2" s="1"/>
  <c r="EZ83" i="2" s="1"/>
  <c r="FA83" i="2" s="1"/>
  <c r="FB83" i="2" s="1"/>
  <c r="FC83" i="2" s="1"/>
  <c r="FD83" i="2" s="1"/>
  <c r="FE83" i="2" s="1"/>
  <c r="FF83" i="2" s="1"/>
  <c r="FG83" i="2" s="1"/>
  <c r="EH84" i="2"/>
  <c r="DP88" i="2"/>
  <c r="DQ89" i="2" s="1"/>
  <c r="EH19" i="2" l="1"/>
  <c r="EH28" i="2"/>
  <c r="T12" i="18" s="1"/>
  <c r="FI83" i="2"/>
  <c r="FJ83" i="2" s="1"/>
  <c r="FK83" i="2" s="1"/>
  <c r="FL83" i="2" s="1"/>
  <c r="FM83" i="2" s="1"/>
  <c r="FN83" i="2" s="1"/>
  <c r="FO83" i="2" s="1"/>
  <c r="FP83" i="2" s="1"/>
  <c r="FQ83" i="2" s="1"/>
  <c r="FR83" i="2" s="1"/>
  <c r="FS83" i="2" s="1"/>
  <c r="FH84" i="2"/>
  <c r="FL41" i="2"/>
  <c r="FM41" i="2" s="1"/>
  <c r="FN41" i="2" s="1"/>
  <c r="FO41" i="2" s="1"/>
  <c r="FP41" i="2" s="1"/>
  <c r="FQ41" i="2" s="1"/>
  <c r="FR41" i="2" s="1"/>
  <c r="FS41" i="2" s="1"/>
  <c r="V11" i="18" s="1"/>
  <c r="V12" i="18" s="1"/>
  <c r="O11" i="18"/>
  <c r="DP89" i="2"/>
  <c r="DL89" i="2"/>
  <c r="DN89" i="2"/>
  <c r="DK89" i="2"/>
  <c r="DI89" i="2"/>
  <c r="DJ89" i="2"/>
  <c r="DM89" i="2"/>
  <c r="DO89" i="2"/>
  <c r="DS89" i="2"/>
  <c r="DR89" i="2"/>
  <c r="EH30" i="2" l="1"/>
  <c r="EI13" i="2" s="1"/>
  <c r="EI14" i="2" s="1"/>
  <c r="EI17" i="2" s="1"/>
  <c r="EI28" i="2" s="1"/>
  <c r="EH36" i="2"/>
  <c r="EH42" i="2" s="1"/>
  <c r="EH85" i="2" s="1"/>
  <c r="EI19" i="2" l="1"/>
  <c r="EI18" i="2"/>
  <c r="EI85" i="2"/>
  <c r="EJ85" i="2" s="1"/>
  <c r="EK85" i="2" s="1"/>
  <c r="EL85" i="2" s="1"/>
  <c r="EM85" i="2" s="1"/>
  <c r="EN85" i="2" s="1"/>
  <c r="EO85" i="2" s="1"/>
  <c r="EP85" i="2" s="1"/>
  <c r="EQ85" i="2" s="1"/>
  <c r="ER85" i="2" s="1"/>
  <c r="ES85" i="2" s="1"/>
  <c r="ET85" i="2" s="1"/>
  <c r="EU85" i="2" s="1"/>
  <c r="EV85" i="2" s="1"/>
  <c r="EW85" i="2" s="1"/>
  <c r="EX85" i="2" s="1"/>
  <c r="EY85" i="2" s="1"/>
  <c r="EZ85" i="2" s="1"/>
  <c r="FA85" i="2" s="1"/>
  <c r="FB85" i="2" s="1"/>
  <c r="FC85" i="2" s="1"/>
  <c r="FD85" i="2" s="1"/>
  <c r="FE85" i="2" s="1"/>
  <c r="FF85" i="2" s="1"/>
  <c r="FG85" i="2" s="1"/>
  <c r="EH86" i="2"/>
  <c r="EH87" i="2" s="1"/>
  <c r="EH88" i="2" s="1"/>
  <c r="EG88" i="2" s="1"/>
  <c r="EF88" i="2" s="1"/>
  <c r="EI36" i="2"/>
  <c r="EI42" i="2" s="1"/>
  <c r="EI30" i="2"/>
  <c r="EJ13" i="2" s="1"/>
  <c r="EJ14" i="2" s="1"/>
  <c r="EJ17" i="2" s="1"/>
  <c r="EJ28" i="2" s="1"/>
  <c r="EJ30" i="2" l="1"/>
  <c r="EK13" i="2" s="1"/>
  <c r="EK14" i="2" s="1"/>
  <c r="EK17" i="2" s="1"/>
  <c r="EK28" i="2" s="1"/>
  <c r="EJ36" i="2"/>
  <c r="EJ42" i="2" s="1"/>
  <c r="EJ18" i="2"/>
  <c r="EJ19" i="2"/>
  <c r="EE88" i="2"/>
  <c r="EK19" i="2" l="1"/>
  <c r="EK18" i="2"/>
  <c r="EK36" i="2"/>
  <c r="EK42" i="2" s="1"/>
  <c r="EK30" i="2"/>
  <c r="EL13" i="2" s="1"/>
  <c r="EL14" i="2" s="1"/>
  <c r="EL17" i="2" s="1"/>
  <c r="ED88" i="2"/>
  <c r="EL19" i="2" l="1"/>
  <c r="EL18" i="2"/>
  <c r="EL28" i="2"/>
  <c r="EL36" i="2" s="1"/>
  <c r="EL42" i="2" s="1"/>
  <c r="EC88" i="2"/>
  <c r="EL30" i="2" l="1"/>
  <c r="EM13" i="2" s="1"/>
  <c r="EM14" i="2" s="1"/>
  <c r="EM17" i="2" s="1"/>
  <c r="EM19" i="2" s="1"/>
  <c r="EB88" i="2"/>
  <c r="EM28" i="2" l="1"/>
  <c r="EM36" i="2" s="1"/>
  <c r="EM42" i="2" s="1"/>
  <c r="EM18" i="2"/>
  <c r="EA88" i="2"/>
  <c r="EM30" i="2" l="1"/>
  <c r="EN13" i="2" s="1"/>
  <c r="EN14" i="2" s="1"/>
  <c r="EN17" i="2" s="1"/>
  <c r="EN28" i="2" s="1"/>
  <c r="EN36" i="2" s="1"/>
  <c r="EN42" i="2" s="1"/>
  <c r="EA89" i="2"/>
  <c r="DZ89" i="2"/>
  <c r="DY89" i="2"/>
  <c r="DX89" i="2"/>
  <c r="DV89" i="2"/>
  <c r="DW89" i="2"/>
  <c r="DU89" i="2"/>
  <c r="DT89" i="2"/>
  <c r="EN30" i="2" l="1"/>
  <c r="EO13" i="2" s="1"/>
  <c r="EO14" i="2" s="1"/>
  <c r="EO17" i="2" s="1"/>
  <c r="EN18" i="2"/>
  <c r="EN19" i="2"/>
  <c r="EO18" i="2" l="1"/>
  <c r="EO19" i="2"/>
  <c r="EO28" i="2"/>
  <c r="EO36" i="2" l="1"/>
  <c r="EO42" i="2" s="1"/>
  <c r="EO30" i="2"/>
  <c r="EP13" i="2" s="1"/>
  <c r="EP14" i="2" s="1"/>
  <c r="EP17" i="2" s="1"/>
  <c r="EP28" i="2" l="1"/>
  <c r="EP19" i="2"/>
  <c r="EP18" i="2"/>
  <c r="EP36" i="2" l="1"/>
  <c r="EP42" i="2" s="1"/>
  <c r="EP30" i="2"/>
  <c r="EQ13" i="2" s="1"/>
  <c r="EQ14" i="2" s="1"/>
  <c r="EQ17" i="2" s="1"/>
  <c r="EQ18" i="2" s="1"/>
  <c r="EQ28" i="2" l="1"/>
  <c r="EQ30" i="2" s="1"/>
  <c r="ER13" i="2" s="1"/>
  <c r="ER14" i="2" s="1"/>
  <c r="ER17" i="2" s="1"/>
  <c r="ER18" i="2" s="1"/>
  <c r="N11" i="18" s="1"/>
  <c r="EQ19" i="2"/>
  <c r="EQ36" i="2" l="1"/>
  <c r="EQ42" i="2" s="1"/>
  <c r="ER19" i="2"/>
  <c r="K11" i="18" s="1"/>
  <c r="ER28" i="2"/>
  <c r="ER36" i="2" l="1"/>
  <c r="ER42" i="2" s="1"/>
  <c r="ER30" i="2"/>
  <c r="ES13" i="2" s="1"/>
  <c r="ES14" i="2" s="1"/>
  <c r="ES17" i="2" s="1"/>
  <c r="ES28" i="2" s="1"/>
  <c r="ES36" i="2" l="1"/>
  <c r="ES42" i="2" s="1"/>
  <c r="ES30" i="2"/>
  <c r="ET13" i="2" s="1"/>
  <c r="ET14" i="2" s="1"/>
  <c r="ET17" i="2" s="1"/>
  <c r="ET18" i="2" s="1"/>
  <c r="ES18" i="2"/>
  <c r="ES19" i="2"/>
  <c r="ET19" i="2" l="1"/>
  <c r="ET28" i="2"/>
  <c r="ET36" i="2" l="1"/>
  <c r="ET42" i="2" s="1"/>
  <c r="ET30" i="2"/>
  <c r="EU13" i="2" s="1"/>
  <c r="EU14" i="2" s="1"/>
  <c r="EU17" i="2" s="1"/>
  <c r="EU18" i="2" s="1"/>
  <c r="EU19" i="2" l="1"/>
  <c r="EU28" i="2"/>
  <c r="EU36" i="2" l="1"/>
  <c r="EU42" i="2" s="1"/>
  <c r="EU30" i="2"/>
  <c r="EV13" i="2" s="1"/>
  <c r="EV14" i="2" s="1"/>
  <c r="EV17" i="2" s="1"/>
  <c r="EV28" i="2" l="1"/>
  <c r="EV18" i="2"/>
  <c r="EV19" i="2"/>
  <c r="EV36" i="2" l="1"/>
  <c r="EV42" i="2" s="1"/>
  <c r="EV30" i="2"/>
  <c r="EW13" i="2" s="1"/>
  <c r="EW14" i="2" s="1"/>
  <c r="EW17" i="2" s="1"/>
  <c r="EW18" i="2" s="1"/>
  <c r="EW28" i="2" l="1"/>
  <c r="EW36" i="2" s="1"/>
  <c r="EW42" i="2" s="1"/>
  <c r="EW19" i="2"/>
  <c r="EW30" i="2" l="1"/>
  <c r="EX13" i="2" s="1"/>
  <c r="EX14" i="2" s="1"/>
  <c r="EX17" i="2" s="1"/>
  <c r="EX18" i="2" s="1"/>
  <c r="EX19" i="2" l="1"/>
  <c r="EX28" i="2"/>
  <c r="EX30" i="2" s="1"/>
  <c r="EY13" i="2" s="1"/>
  <c r="EY14" i="2" s="1"/>
  <c r="EY17" i="2" s="1"/>
  <c r="EX36" i="2" l="1"/>
  <c r="EX42" i="2" s="1"/>
  <c r="EY28" i="2"/>
  <c r="EY18" i="2"/>
  <c r="EY19" i="2"/>
  <c r="EY36" i="2" l="1"/>
  <c r="EY42" i="2" s="1"/>
  <c r="EY30" i="2"/>
  <c r="EZ13" i="2" s="1"/>
  <c r="EZ14" i="2" s="1"/>
  <c r="EZ17" i="2" s="1"/>
  <c r="EZ18" i="2" s="1"/>
  <c r="EZ28" i="2" l="1"/>
  <c r="EZ30" i="2" s="1"/>
  <c r="FA13" i="2" s="1"/>
  <c r="FA14" i="2" s="1"/>
  <c r="FA17" i="2" s="1"/>
  <c r="FA18" i="2" s="1"/>
  <c r="EZ19" i="2"/>
  <c r="EZ36" i="2" l="1"/>
  <c r="EZ42" i="2" s="1"/>
  <c r="FA19" i="2"/>
  <c r="FA28" i="2"/>
  <c r="FA36" i="2" l="1"/>
  <c r="FA42" i="2" s="1"/>
  <c r="FA30" i="2"/>
  <c r="FB13" i="2" s="1"/>
  <c r="FB14" i="2" s="1"/>
  <c r="FB17" i="2" s="1"/>
  <c r="FB18" i="2" s="1"/>
  <c r="FB19" i="2" l="1"/>
  <c r="FB28" i="2"/>
  <c r="FB36" i="2" l="1"/>
  <c r="FB42" i="2" s="1"/>
  <c r="FB30" i="2"/>
  <c r="FC13" i="2" s="1"/>
  <c r="FC14" i="2" s="1"/>
  <c r="FC17" i="2" s="1"/>
  <c r="FC18" i="2" s="1"/>
  <c r="FC19" i="2" l="1"/>
  <c r="FC28" i="2"/>
  <c r="FC36" i="2" l="1"/>
  <c r="FC42" i="2" s="1"/>
  <c r="FC30" i="2"/>
  <c r="FD13" i="2" s="1"/>
  <c r="FD14" i="2" s="1"/>
  <c r="FD17" i="2" s="1"/>
  <c r="FD18" i="2" s="1"/>
  <c r="FD19" i="2" l="1"/>
  <c r="FD28" i="2"/>
  <c r="FD30" i="2" l="1"/>
  <c r="FE13" i="2" s="1"/>
  <c r="FE14" i="2" s="1"/>
  <c r="FE17" i="2" s="1"/>
  <c r="FE18" i="2" s="1"/>
  <c r="FD36" i="2"/>
  <c r="FD42" i="2" s="1"/>
  <c r="G9" i="27"/>
  <c r="FE19" i="2" l="1"/>
  <c r="FE28" i="2"/>
  <c r="FE30" i="2" l="1"/>
  <c r="FF13" i="2" s="1"/>
  <c r="FF14" i="2" s="1"/>
  <c r="FF17" i="2" s="1"/>
  <c r="FF18" i="2" s="1"/>
  <c r="FE36" i="2"/>
  <c r="FE42" i="2" s="1"/>
  <c r="FF19" i="2" l="1"/>
  <c r="FF28" i="2"/>
  <c r="FF36" i="2" l="1"/>
  <c r="FF42" i="2" s="1"/>
  <c r="FF30" i="2"/>
  <c r="FG13" i="2" s="1"/>
  <c r="FG14" i="2" s="1"/>
  <c r="FG17" i="2" s="1"/>
  <c r="FG19" i="2" s="1"/>
  <c r="FG28" i="2" l="1"/>
  <c r="FG18" i="2"/>
  <c r="AD7" i="18"/>
  <c r="N12" i="18"/>
  <c r="M11" i="18"/>
  <c r="M12" i="18" s="1"/>
  <c r="AE7" i="18"/>
  <c r="AC7" i="18"/>
  <c r="K12" i="18"/>
  <c r="C9" i="27"/>
  <c r="AK7" i="18"/>
  <c r="J11" i="18"/>
  <c r="J12" i="18" s="1"/>
  <c r="AB7" i="18"/>
  <c r="FG36" i="2" l="1"/>
  <c r="FG42" i="2" s="1"/>
  <c r="FG30" i="2"/>
  <c r="FH13" i="2" s="1"/>
  <c r="FH14" i="2" s="1"/>
  <c r="FH17" i="2" s="1"/>
  <c r="FH28" i="2" l="1"/>
  <c r="FH19" i="2"/>
  <c r="FH18" i="2"/>
  <c r="Q12" i="18" l="1"/>
  <c r="FH30" i="2"/>
  <c r="FI13" i="2" s="1"/>
  <c r="FI14" i="2" s="1"/>
  <c r="FI17" i="2" s="1"/>
  <c r="FI28" i="2" s="1"/>
  <c r="FH36" i="2"/>
  <c r="FH42" i="2" s="1"/>
  <c r="FH85" i="2" s="1"/>
  <c r="FH86" i="2" l="1"/>
  <c r="FH87" i="2" s="1"/>
  <c r="FH88" i="2" s="1"/>
  <c r="FI85" i="2"/>
  <c r="FJ85" i="2" s="1"/>
  <c r="FK85" i="2" s="1"/>
  <c r="FL85" i="2" s="1"/>
  <c r="FM85" i="2" s="1"/>
  <c r="FN85" i="2" s="1"/>
  <c r="FO85" i="2" s="1"/>
  <c r="FP85" i="2" s="1"/>
  <c r="FQ85" i="2" s="1"/>
  <c r="FR85" i="2" s="1"/>
  <c r="FS85" i="2" s="1"/>
  <c r="FI36" i="2"/>
  <c r="FI42" i="2" s="1"/>
  <c r="FI30" i="2"/>
  <c r="FJ13" i="2" s="1"/>
  <c r="FJ14" i="2" s="1"/>
  <c r="FJ17" i="2" s="1"/>
  <c r="FJ28" i="2" s="1"/>
  <c r="FI19" i="2"/>
  <c r="FI18" i="2"/>
  <c r="FJ18" i="2" l="1"/>
  <c r="FJ19" i="2"/>
  <c r="FJ36" i="2"/>
  <c r="FJ42" i="2" s="1"/>
  <c r="FJ30" i="2"/>
  <c r="FK13" i="2" s="1"/>
  <c r="FK14" i="2" s="1"/>
  <c r="FK17" i="2" s="1"/>
  <c r="FK28" i="2" s="1"/>
  <c r="FO89" i="2"/>
  <c r="FG88" i="2"/>
  <c r="FK30" i="2" l="1"/>
  <c r="FL13" i="2" s="1"/>
  <c r="FL14" i="2" s="1"/>
  <c r="FL17" i="2" s="1"/>
  <c r="FL28" i="2" s="1"/>
  <c r="FK36" i="2"/>
  <c r="FK42" i="2" s="1"/>
  <c r="FN89" i="2"/>
  <c r="FF88" i="2"/>
  <c r="FK19" i="2"/>
  <c r="FK18" i="2"/>
  <c r="FL19" i="2" l="1"/>
  <c r="FL18" i="2"/>
  <c r="FM89" i="2"/>
  <c r="FE88" i="2"/>
  <c r="FL30" i="2"/>
  <c r="FM13" i="2" s="1"/>
  <c r="FM14" i="2" s="1"/>
  <c r="FM17" i="2" s="1"/>
  <c r="FM28" i="2" s="1"/>
  <c r="FL36" i="2"/>
  <c r="FL42" i="2" s="1"/>
  <c r="FM30" i="2" l="1"/>
  <c r="FN13" i="2" s="1"/>
  <c r="FN14" i="2" s="1"/>
  <c r="FN17" i="2" s="1"/>
  <c r="FN28" i="2" s="1"/>
  <c r="FM36" i="2"/>
  <c r="FM42" i="2" s="1"/>
  <c r="FD88" i="2"/>
  <c r="FL89" i="2"/>
  <c r="FM18" i="2"/>
  <c r="FM19" i="2"/>
  <c r="FN19" i="2" l="1"/>
  <c r="FN18" i="2"/>
  <c r="FC88" i="2"/>
  <c r="FK89" i="2"/>
  <c r="FN30" i="2"/>
  <c r="FO13" i="2" s="1"/>
  <c r="FO14" i="2" s="1"/>
  <c r="FO17" i="2" s="1"/>
  <c r="FO28" i="2" s="1"/>
  <c r="FN36" i="2"/>
  <c r="FN42" i="2" s="1"/>
  <c r="FO30" i="2" l="1"/>
  <c r="FP13" i="2" s="1"/>
  <c r="FP14" i="2" s="1"/>
  <c r="FP17" i="2" s="1"/>
  <c r="FP28" i="2" s="1"/>
  <c r="FO36" i="2"/>
  <c r="FO42" i="2" s="1"/>
  <c r="FJ89" i="2"/>
  <c r="FB88" i="2"/>
  <c r="FO18" i="2"/>
  <c r="FO19" i="2"/>
  <c r="FP19" i="2" l="1"/>
  <c r="FP18" i="2"/>
  <c r="FI89" i="2"/>
  <c r="FA88" i="2"/>
  <c r="FP36" i="2"/>
  <c r="FP42" i="2" s="1"/>
  <c r="FP30" i="2"/>
  <c r="FQ13" i="2" s="1"/>
  <c r="FQ14" i="2" s="1"/>
  <c r="FQ17" i="2" s="1"/>
  <c r="FQ28" i="2" s="1"/>
  <c r="FQ30" i="2" l="1"/>
  <c r="FR13" i="2" s="1"/>
  <c r="FR14" i="2" s="1"/>
  <c r="FR17" i="2" s="1"/>
  <c r="FR28" i="2" s="1"/>
  <c r="FQ36" i="2"/>
  <c r="FQ42" i="2" s="1"/>
  <c r="FH89" i="2"/>
  <c r="EZ88" i="2"/>
  <c r="FQ18" i="2"/>
  <c r="FQ19" i="2"/>
  <c r="FR19" i="2" l="1"/>
  <c r="FR18" i="2"/>
  <c r="FG89" i="2"/>
  <c r="EY88" i="2"/>
  <c r="FR30" i="2"/>
  <c r="FS13" i="2" s="1"/>
  <c r="FS14" i="2" s="1"/>
  <c r="FS17" i="2" s="1"/>
  <c r="FS28" i="2" s="1"/>
  <c r="FR36" i="2"/>
  <c r="FR42" i="2" s="1"/>
  <c r="FS19" i="2" l="1"/>
  <c r="EX88" i="2"/>
  <c r="FF89" i="2"/>
  <c r="FS36" i="2"/>
  <c r="FS42" i="2" s="1"/>
  <c r="P11" i="18" s="1"/>
  <c r="Q11" i="18"/>
  <c r="FS30" i="2"/>
  <c r="FS18" i="2"/>
  <c r="S12" i="18" l="1"/>
  <c r="U11" i="18" s="1"/>
  <c r="R11" i="18"/>
  <c r="W11" i="18" s="1"/>
  <c r="W12" i="18" s="1"/>
  <c r="G77" i="18"/>
  <c r="G104" i="18" s="1"/>
  <c r="D77" i="18"/>
  <c r="D104" i="18" s="1"/>
  <c r="E9" i="27"/>
  <c r="FE89" i="2"/>
  <c r="EW88" i="2"/>
  <c r="FD89" i="2" l="1"/>
  <c r="EV88" i="2"/>
  <c r="U12" i="18"/>
  <c r="D9" i="27"/>
  <c r="AL7" i="18"/>
  <c r="FC89" i="2" l="1"/>
  <c r="EU88" i="2"/>
  <c r="FB89" i="2" l="1"/>
  <c r="ET88" i="2"/>
  <c r="ES88" i="2" l="1"/>
  <c r="FA89" i="2"/>
  <c r="ER88" i="2" l="1"/>
  <c r="EZ89" i="2"/>
  <c r="EY89" i="2" l="1"/>
  <c r="EQ88" i="2"/>
  <c r="EP88" i="2" l="1"/>
  <c r="EX89" i="2"/>
  <c r="EO88" i="2" l="1"/>
  <c r="EW89" i="2"/>
  <c r="EN88" i="2" l="1"/>
  <c r="EV89" i="2"/>
  <c r="EM88" i="2" l="1"/>
  <c r="EU89" i="2"/>
  <c r="EL88" i="2" l="1"/>
  <c r="ET89" i="2"/>
  <c r="EK88" i="2" l="1"/>
  <c r="ES89" i="2"/>
  <c r="EJ88" i="2" l="1"/>
  <c r="ER89" i="2"/>
  <c r="EI88" i="2" l="1"/>
  <c r="EJ89" i="2" s="1"/>
  <c r="EQ89" i="2"/>
  <c r="EO89" i="2" l="1"/>
  <c r="EE89" i="2"/>
  <c r="EI89" i="2"/>
  <c r="EB89" i="2"/>
  <c r="ED89" i="2"/>
  <c r="EG89" i="2"/>
  <c r="EP89" i="2"/>
  <c r="EH89" i="2"/>
  <c r="EF89" i="2"/>
  <c r="EC89" i="2"/>
  <c r="EN89" i="2"/>
  <c r="EM89" i="2"/>
  <c r="EL89" i="2"/>
  <c r="EK8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Banks, Garrett</author>
    <author>Steward, Ross - ARS</author>
    <author>Cory Arnold</author>
    <author>Thomas Trout</author>
  </authors>
  <commentList>
    <comment ref="ET8" authorId="0" shapeId="0" xr:uid="{00000000-0006-0000-0000-000001000000}">
      <text>
        <r>
          <rPr>
            <b/>
            <sz val="9"/>
            <color indexed="81"/>
            <rFont val="Tahoma"/>
            <family val="2"/>
          </rPr>
          <t>Banks, Garrett:</t>
        </r>
        <r>
          <rPr>
            <sz val="9"/>
            <color indexed="81"/>
            <rFont val="Tahoma"/>
            <family val="2"/>
          </rPr>
          <t xml:space="preserve">
Estimated R6, Comas</t>
        </r>
      </text>
    </comment>
    <comment ref="EO9" authorId="1" shapeId="0" xr:uid="{00000000-0006-0000-0000-000002000000}">
      <text>
        <r>
          <rPr>
            <b/>
            <sz val="9"/>
            <color indexed="81"/>
            <rFont val="Tahoma"/>
            <family val="2"/>
          </rPr>
          <t>Steward, Ross - ARS:</t>
        </r>
        <r>
          <rPr>
            <sz val="9"/>
            <color indexed="81"/>
            <rFont val="Tahoma"/>
            <family val="2"/>
          </rPr>
          <t xml:space="preserve">
Estimated R6, Comas</t>
        </r>
      </text>
    </comment>
    <comment ref="DF10" authorId="2" shapeId="0" xr:uid="{00000000-0006-0000-0000-000003000000}">
      <text>
        <r>
          <rPr>
            <b/>
            <sz val="9"/>
            <color indexed="81"/>
            <rFont val="Tahoma"/>
            <family val="2"/>
          </rPr>
          <t>Cory Arnold:</t>
        </r>
        <r>
          <rPr>
            <sz val="9"/>
            <color indexed="81"/>
            <rFont val="Tahoma"/>
            <family val="2"/>
          </rPr>
          <t xml:space="preserve">
Data Removed
80%</t>
        </r>
      </text>
    </comment>
    <comment ref="EQ10" authorId="1" shapeId="0" xr:uid="{00000000-0006-0000-0000-000004000000}">
      <text>
        <r>
          <rPr>
            <b/>
            <sz val="9"/>
            <color indexed="81"/>
            <rFont val="Tahoma"/>
            <family val="2"/>
          </rPr>
          <t>Steward, Ross - ARS:</t>
        </r>
        <r>
          <rPr>
            <sz val="9"/>
            <color indexed="81"/>
            <rFont val="Tahoma"/>
            <family val="2"/>
          </rPr>
          <t xml:space="preserve">
Estimated R6, Comas
</t>
        </r>
      </text>
    </comment>
    <comment ref="EQ11" authorId="1" shapeId="0" xr:uid="{00000000-0006-0000-0000-000005000000}">
      <text>
        <r>
          <rPr>
            <b/>
            <sz val="9"/>
            <color indexed="81"/>
            <rFont val="Tahoma"/>
            <family val="2"/>
          </rPr>
          <t>Steward, Ross - ARS:</t>
        </r>
        <r>
          <rPr>
            <sz val="9"/>
            <color indexed="81"/>
            <rFont val="Tahoma"/>
            <family val="2"/>
          </rPr>
          <t xml:space="preserve">
Estimated R6, Comas</t>
        </r>
      </text>
    </comment>
    <comment ref="EQ14" authorId="1" shapeId="0" xr:uid="{00000000-0006-0000-0000-000006000000}">
      <text>
        <r>
          <rPr>
            <b/>
            <sz val="9"/>
            <color indexed="81"/>
            <rFont val="Tahoma"/>
            <family val="2"/>
          </rPr>
          <t>Steward, Ross - ARS:</t>
        </r>
        <r>
          <rPr>
            <sz val="9"/>
            <color indexed="81"/>
            <rFont val="Tahoma"/>
            <family val="2"/>
          </rPr>
          <t xml:space="preserve">
Estimated R6, Comas</t>
        </r>
      </text>
    </comment>
    <comment ref="EQ15" authorId="1" shapeId="0" xr:uid="{00000000-0006-0000-0000-000007000000}">
      <text>
        <r>
          <rPr>
            <b/>
            <sz val="9"/>
            <color indexed="81"/>
            <rFont val="Tahoma"/>
            <family val="2"/>
          </rPr>
          <t>Steward, Ross - ARS:</t>
        </r>
        <r>
          <rPr>
            <sz val="9"/>
            <color indexed="81"/>
            <rFont val="Tahoma"/>
            <family val="2"/>
          </rPr>
          <t xml:space="preserve">
Estimated R6, Comas</t>
        </r>
      </text>
    </comment>
    <comment ref="AU18" authorId="2" shapeId="0" xr:uid="{00000000-0006-0000-0000-000008000000}">
      <text>
        <r>
          <rPr>
            <b/>
            <sz val="9"/>
            <color indexed="81"/>
            <rFont val="Tahoma"/>
            <family val="2"/>
          </rPr>
          <t>Cory Arnold:</t>
        </r>
        <r>
          <rPr>
            <sz val="9"/>
            <color indexed="81"/>
            <rFont val="Tahoma"/>
            <family val="2"/>
          </rPr>
          <t xml:space="preserve">
No data from treatment averages</t>
        </r>
      </text>
    </comment>
    <comment ref="BW19" authorId="2" shapeId="0" xr:uid="{00000000-0006-0000-0000-000009000000}">
      <text>
        <r>
          <rPr>
            <b/>
            <sz val="9"/>
            <color indexed="81"/>
            <rFont val="Tahoma"/>
            <family val="2"/>
          </rPr>
          <t>Cory Arnold:</t>
        </r>
        <r>
          <rPr>
            <sz val="9"/>
            <color indexed="81"/>
            <rFont val="Tahoma"/>
            <family val="2"/>
          </rPr>
          <t xml:space="preserve">
Data removed
77.2%</t>
        </r>
      </text>
    </comment>
    <comment ref="BM40" authorId="3" shapeId="0" xr:uid="{00000000-0006-0000-0000-00000A000000}">
      <text>
        <r>
          <rPr>
            <b/>
            <sz val="9"/>
            <color indexed="81"/>
            <rFont val="Tahoma"/>
            <family val="2"/>
          </rPr>
          <t>Thomas Trout:</t>
        </r>
        <r>
          <rPr>
            <sz val="9"/>
            <color indexed="81"/>
            <rFont val="Tahoma"/>
            <family val="2"/>
          </rPr>
          <t xml:space="preserve">
Irrigation truncated due to power outage.  Continued 6/16.</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garrettbanks</author>
  </authors>
  <commentList>
    <comment ref="A11" authorId="0" shapeId="0" xr:uid="{00000000-0006-0000-0100-000001000000}">
      <text>
        <r>
          <rPr>
            <b/>
            <sz val="8"/>
            <color indexed="81"/>
            <rFont val="Tahoma"/>
            <family val="2"/>
          </rPr>
          <t>garrettbanks:</t>
        </r>
        <r>
          <rPr>
            <sz val="8"/>
            <color indexed="81"/>
            <rFont val="Tahoma"/>
            <family val="2"/>
          </rPr>
          <t xml:space="preserve">
To select Kcb for line 12 input 1 to select Kcb (Table), Input 0 to use Kcb (CC) </t>
        </r>
      </text>
    </comment>
    <comment ref="A16" authorId="0" shapeId="0" xr:uid="{00000000-0006-0000-0100-000002000000}">
      <text>
        <r>
          <rPr>
            <b/>
            <sz val="8"/>
            <color indexed="81"/>
            <rFont val="Tahoma"/>
            <family val="2"/>
          </rPr>
          <t xml:space="preserve">ASCE Standardized Equation for aTall Reference crop.  
</t>
        </r>
        <r>
          <rPr>
            <sz val="8"/>
            <color indexed="81"/>
            <rFont val="Tahoma"/>
            <family val="2"/>
          </rPr>
          <t xml:space="preserve">
</t>
        </r>
      </text>
    </comment>
    <comment ref="A20" authorId="0" shapeId="0" xr:uid="{00000000-0006-0000-0100-000003000000}">
      <text>
        <r>
          <rPr>
            <b/>
            <sz val="8"/>
            <color indexed="81"/>
            <rFont val="Tahoma"/>
            <family val="2"/>
          </rPr>
          <t xml:space="preserve">Calculated ET from Bowen Ratio data
</t>
        </r>
        <r>
          <rPr>
            <sz val="8"/>
            <color indexed="81"/>
            <rFont val="Tahoma"/>
            <family val="2"/>
          </rPr>
          <t xml:space="preserve">
</t>
        </r>
      </text>
    </comment>
    <comment ref="A28" authorId="0" shapeId="0" xr:uid="{00000000-0006-0000-0100-000004000000}">
      <text>
        <r>
          <rPr>
            <b/>
            <sz val="8"/>
            <color indexed="81"/>
            <rFont val="Tahoma"/>
            <family val="2"/>
          </rPr>
          <t xml:space="preserve">Projected Soil Water Defecit to 1050mm below ground surface = Existing SWD + ET - Rain - Irrigation </t>
        </r>
        <r>
          <rPr>
            <sz val="8"/>
            <color indexed="81"/>
            <rFont val="Tahoma"/>
            <family val="2"/>
          </rPr>
          <t xml:space="preserve">
</t>
        </r>
      </text>
    </comment>
    <comment ref="C28" authorId="0" shapeId="0" xr:uid="{00000000-0006-0000-0100-000005000000}">
      <text>
        <r>
          <rPr>
            <b/>
            <sz val="8"/>
            <color indexed="81"/>
            <rFont val="Tahoma"/>
            <family val="2"/>
          </rPr>
          <t>garrettbanks:</t>
        </r>
        <r>
          <rPr>
            <sz val="8"/>
            <color indexed="81"/>
            <rFont val="Tahoma"/>
            <family val="2"/>
          </rPr>
          <t xml:space="preserve">
Estimated intial defecit to match initial SWD measurments.</t>
        </r>
      </text>
    </comment>
    <comment ref="A45" authorId="0" shapeId="0" xr:uid="{00000000-0006-0000-0100-000006000000}">
      <text>
        <r>
          <rPr>
            <b/>
            <sz val="8"/>
            <color indexed="81"/>
            <rFont val="Tahoma"/>
            <family val="2"/>
          </rPr>
          <t>garrettbanks:</t>
        </r>
        <r>
          <rPr>
            <sz val="8"/>
            <color indexed="81"/>
            <rFont val="Tahoma"/>
            <family val="2"/>
          </rPr>
          <t xml:space="preserve">
C44-C47 must be left without formula; otherwise reference error in cells C50-57 </t>
        </r>
      </text>
    </comment>
    <comment ref="C45" authorId="0" shapeId="0" xr:uid="{00000000-0006-0000-0100-000007000000}">
      <text>
        <r>
          <rPr>
            <b/>
            <sz val="8"/>
            <color indexed="81"/>
            <rFont val="Tahoma"/>
            <family val="2"/>
          </rPr>
          <t>garrettbanks:</t>
        </r>
        <r>
          <rPr>
            <sz val="8"/>
            <color indexed="81"/>
            <rFont val="Tahoma"/>
            <family val="2"/>
          </rPr>
          <t xml:space="preserve">
Input to match first SWD measurment in starting RZ</t>
        </r>
      </text>
    </comment>
    <comment ref="C81" authorId="0" shapeId="0" xr:uid="{00000000-0006-0000-0100-000008000000}">
      <text>
        <r>
          <rPr>
            <b/>
            <sz val="8"/>
            <color indexed="81"/>
            <rFont val="Tahoma"/>
            <family val="2"/>
          </rPr>
          <t>garrettbanks:</t>
        </r>
        <r>
          <rPr>
            <sz val="8"/>
            <color indexed="81"/>
            <rFont val="Tahoma"/>
            <family val="2"/>
          </rPr>
          <t xml:space="preserve">
Change this cell to reflect the first measured deficit at 1050 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garrettbanks</author>
  </authors>
  <commentList>
    <comment ref="A11" authorId="0" shapeId="0" xr:uid="{00000000-0006-0000-0200-000001000000}">
      <text>
        <r>
          <rPr>
            <b/>
            <sz val="8"/>
            <color indexed="81"/>
            <rFont val="Tahoma"/>
            <family val="2"/>
          </rPr>
          <t>garrettbanks:</t>
        </r>
        <r>
          <rPr>
            <sz val="8"/>
            <color indexed="81"/>
            <rFont val="Tahoma"/>
            <family val="2"/>
          </rPr>
          <t xml:space="preserve">
To select Kcb for line 12 input 1 to select Kcb (Table), Input 0 to use Kcb (CC) </t>
        </r>
      </text>
    </comment>
    <comment ref="A16" authorId="0" shapeId="0" xr:uid="{00000000-0006-0000-0200-000002000000}">
      <text>
        <r>
          <rPr>
            <b/>
            <sz val="8"/>
            <color indexed="81"/>
            <rFont val="Tahoma"/>
            <family val="2"/>
          </rPr>
          <t xml:space="preserve">ASCE Standardized Equation for aTall Reference crop.  
</t>
        </r>
        <r>
          <rPr>
            <sz val="8"/>
            <color indexed="81"/>
            <rFont val="Tahoma"/>
            <family val="2"/>
          </rPr>
          <t xml:space="preserve">
</t>
        </r>
      </text>
    </comment>
    <comment ref="A20" authorId="0" shapeId="0" xr:uid="{00000000-0006-0000-0200-000003000000}">
      <text>
        <r>
          <rPr>
            <b/>
            <sz val="8"/>
            <color indexed="81"/>
            <rFont val="Tahoma"/>
            <family val="2"/>
          </rPr>
          <t xml:space="preserve">Calculated ET from Bowen Ratio data
</t>
        </r>
        <r>
          <rPr>
            <sz val="8"/>
            <color indexed="81"/>
            <rFont val="Tahoma"/>
            <family val="2"/>
          </rPr>
          <t xml:space="preserve">
</t>
        </r>
      </text>
    </comment>
    <comment ref="A28" authorId="0" shapeId="0" xr:uid="{00000000-0006-0000-0200-000004000000}">
      <text>
        <r>
          <rPr>
            <b/>
            <sz val="8"/>
            <color indexed="81"/>
            <rFont val="Tahoma"/>
            <family val="2"/>
          </rPr>
          <t xml:space="preserve">Projected Soil Water Defecit to 1050mm below ground surface = Existing SWD + ET - Rain - Irrigation </t>
        </r>
        <r>
          <rPr>
            <sz val="8"/>
            <color indexed="81"/>
            <rFont val="Tahoma"/>
            <family val="2"/>
          </rPr>
          <t xml:space="preserve">
</t>
        </r>
      </text>
    </comment>
    <comment ref="C28" authorId="0" shapeId="0" xr:uid="{00000000-0006-0000-0200-000005000000}">
      <text>
        <r>
          <rPr>
            <b/>
            <sz val="8"/>
            <color indexed="81"/>
            <rFont val="Tahoma"/>
            <family val="2"/>
          </rPr>
          <t>garrettbanks:</t>
        </r>
        <r>
          <rPr>
            <sz val="8"/>
            <color indexed="81"/>
            <rFont val="Tahoma"/>
            <family val="2"/>
          </rPr>
          <t xml:space="preserve">
Estimated intial defecit to match initial SWD measurments.</t>
        </r>
      </text>
    </comment>
    <comment ref="A45" authorId="0" shapeId="0" xr:uid="{00000000-0006-0000-0200-000006000000}">
      <text>
        <r>
          <rPr>
            <b/>
            <sz val="8"/>
            <color indexed="81"/>
            <rFont val="Tahoma"/>
            <family val="2"/>
          </rPr>
          <t>garrettbanks:</t>
        </r>
        <r>
          <rPr>
            <sz val="8"/>
            <color indexed="81"/>
            <rFont val="Tahoma"/>
            <family val="2"/>
          </rPr>
          <t xml:space="preserve">
C44-C47 must be left without formula; otherwise reference error in cells C50-57 </t>
        </r>
      </text>
    </comment>
    <comment ref="C45" authorId="0" shapeId="0" xr:uid="{00000000-0006-0000-0200-000007000000}">
      <text>
        <r>
          <rPr>
            <b/>
            <sz val="8"/>
            <color indexed="81"/>
            <rFont val="Tahoma"/>
            <family val="2"/>
          </rPr>
          <t>garrettbanks:</t>
        </r>
        <r>
          <rPr>
            <sz val="8"/>
            <color indexed="81"/>
            <rFont val="Tahoma"/>
            <family val="2"/>
          </rPr>
          <t xml:space="preserve">
Input to match first SWD measurment in starting RZ</t>
        </r>
      </text>
    </comment>
    <comment ref="C80" authorId="0" shapeId="0" xr:uid="{00000000-0006-0000-0200-000008000000}">
      <text>
        <r>
          <rPr>
            <b/>
            <sz val="8"/>
            <color indexed="81"/>
            <rFont val="Tahoma"/>
            <family val="2"/>
          </rPr>
          <t>garrettbanks:</t>
        </r>
        <r>
          <rPr>
            <sz val="8"/>
            <color indexed="81"/>
            <rFont val="Tahoma"/>
            <family val="2"/>
          </rPr>
          <t xml:space="preserve">
Change this cell to reflect the first measured deficit at 1050 mm.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garrettbanks</author>
  </authors>
  <commentList>
    <comment ref="A11" authorId="0" shapeId="0" xr:uid="{00000000-0006-0000-0300-000001000000}">
      <text>
        <r>
          <rPr>
            <b/>
            <sz val="8"/>
            <color indexed="81"/>
            <rFont val="Tahoma"/>
            <family val="2"/>
          </rPr>
          <t>garrettbanks:</t>
        </r>
        <r>
          <rPr>
            <sz val="8"/>
            <color indexed="81"/>
            <rFont val="Tahoma"/>
            <family val="2"/>
          </rPr>
          <t xml:space="preserve">
To select Kcb for line 12 input 1 to select Kcb (Table), Input 0 to use Kcb (CC) </t>
        </r>
      </text>
    </comment>
    <comment ref="A16" authorId="0" shapeId="0" xr:uid="{00000000-0006-0000-0300-000002000000}">
      <text>
        <r>
          <rPr>
            <b/>
            <sz val="8"/>
            <color indexed="81"/>
            <rFont val="Tahoma"/>
            <family val="2"/>
          </rPr>
          <t xml:space="preserve">ASCE Standardized Equation for aTall Reference crop.  
</t>
        </r>
      </text>
    </comment>
    <comment ref="A20" authorId="0" shapeId="0" xr:uid="{00000000-0006-0000-0300-000003000000}">
      <text>
        <r>
          <rPr>
            <b/>
            <sz val="8"/>
            <color indexed="81"/>
            <rFont val="Tahoma"/>
            <family val="2"/>
          </rPr>
          <t xml:space="preserve">Calculated ET from Bowen Ratio data
</t>
        </r>
      </text>
    </comment>
    <comment ref="A28" authorId="0" shapeId="0" xr:uid="{00000000-0006-0000-0300-000004000000}">
      <text>
        <r>
          <rPr>
            <b/>
            <sz val="8"/>
            <color indexed="81"/>
            <rFont val="Tahoma"/>
            <family val="2"/>
          </rPr>
          <t>Projected Soil Water Defecit to 1050mm below ground surface = Existing SWD + ET - Rain - Irrigation</t>
        </r>
        <r>
          <rPr>
            <sz val="8"/>
            <color indexed="81"/>
            <rFont val="Tahoma"/>
            <family val="2"/>
          </rPr>
          <t xml:space="preserve">
</t>
        </r>
      </text>
    </comment>
    <comment ref="A45" authorId="0" shapeId="0" xr:uid="{00000000-0006-0000-0300-000005000000}">
      <text>
        <r>
          <rPr>
            <b/>
            <sz val="8"/>
            <color indexed="81"/>
            <rFont val="Tahoma"/>
            <family val="2"/>
          </rPr>
          <t>garrettbanks:</t>
        </r>
        <r>
          <rPr>
            <sz val="8"/>
            <color indexed="81"/>
            <rFont val="Tahoma"/>
            <family val="2"/>
          </rPr>
          <t xml:space="preserve">
C44-C47 must be left without formula; otherwise reference error in cells C50-57 </t>
        </r>
      </text>
    </comment>
    <comment ref="C45" authorId="0" shapeId="0" xr:uid="{00000000-0006-0000-0300-000006000000}">
      <text>
        <r>
          <rPr>
            <b/>
            <sz val="8"/>
            <color indexed="81"/>
            <rFont val="Tahoma"/>
            <family val="2"/>
          </rPr>
          <t>garrettbanks:</t>
        </r>
        <r>
          <rPr>
            <sz val="8"/>
            <color indexed="81"/>
            <rFont val="Tahoma"/>
            <family val="2"/>
          </rPr>
          <t xml:space="preserve">
Input to match first SWD measurment in starting RZ</t>
        </r>
      </text>
    </comment>
    <comment ref="C81" authorId="0" shapeId="0" xr:uid="{00000000-0006-0000-0300-000007000000}">
      <text>
        <r>
          <rPr>
            <b/>
            <sz val="8"/>
            <color indexed="81"/>
            <rFont val="Tahoma"/>
            <family val="2"/>
          </rPr>
          <t>garrettbanks:</t>
        </r>
        <r>
          <rPr>
            <sz val="8"/>
            <color indexed="81"/>
            <rFont val="Tahoma"/>
            <family val="2"/>
          </rPr>
          <t xml:space="preserve">
Change this cell to reflect the first measured deficit at 1050 mm.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garrettbanks</author>
  </authors>
  <commentList>
    <comment ref="A11" authorId="0" shapeId="0" xr:uid="{00000000-0006-0000-0400-000001000000}">
      <text>
        <r>
          <rPr>
            <b/>
            <sz val="8"/>
            <color indexed="81"/>
            <rFont val="Tahoma"/>
            <family val="2"/>
          </rPr>
          <t>garrettbanks:</t>
        </r>
        <r>
          <rPr>
            <sz val="8"/>
            <color indexed="81"/>
            <rFont val="Tahoma"/>
            <family val="2"/>
          </rPr>
          <t xml:space="preserve">
To select Kcb for line 12 input 1 to select Kcb (Table), Input 0 to use Kcb (CC) </t>
        </r>
      </text>
    </comment>
    <comment ref="A16" authorId="0" shapeId="0" xr:uid="{00000000-0006-0000-0400-000002000000}">
      <text>
        <r>
          <rPr>
            <b/>
            <sz val="8"/>
            <color indexed="81"/>
            <rFont val="Tahoma"/>
            <family val="2"/>
          </rPr>
          <t xml:space="preserve">ASCE Standardized Equation for aTall Reference crop.  
</t>
        </r>
      </text>
    </comment>
    <comment ref="A20" authorId="0" shapeId="0" xr:uid="{00000000-0006-0000-0400-000003000000}">
      <text>
        <r>
          <rPr>
            <b/>
            <sz val="8"/>
            <color indexed="81"/>
            <rFont val="Tahoma"/>
            <family val="2"/>
          </rPr>
          <t xml:space="preserve">Calculated ET from Bowen Ratio data
</t>
        </r>
      </text>
    </comment>
    <comment ref="A28" authorId="0" shapeId="0" xr:uid="{00000000-0006-0000-0400-000004000000}">
      <text>
        <r>
          <rPr>
            <b/>
            <sz val="8"/>
            <color indexed="81"/>
            <rFont val="Tahoma"/>
            <family val="2"/>
          </rPr>
          <t>Projected Soil Water Defecit to 1050mm below ground surface = Existing SWD + ET - Rain - Irrigation</t>
        </r>
        <r>
          <rPr>
            <sz val="8"/>
            <color indexed="81"/>
            <rFont val="Tahoma"/>
            <family val="2"/>
          </rPr>
          <t xml:space="preserve">
</t>
        </r>
      </text>
    </comment>
    <comment ref="A45" authorId="0" shapeId="0" xr:uid="{00000000-0006-0000-0400-000005000000}">
      <text>
        <r>
          <rPr>
            <b/>
            <sz val="8"/>
            <color indexed="81"/>
            <rFont val="Tahoma"/>
            <family val="2"/>
          </rPr>
          <t>garrettbanks:</t>
        </r>
        <r>
          <rPr>
            <sz val="8"/>
            <color indexed="81"/>
            <rFont val="Tahoma"/>
            <family val="2"/>
          </rPr>
          <t xml:space="preserve">
C44-C47 must be left without formula; otherwise reference error in cells C50-57 </t>
        </r>
      </text>
    </comment>
    <comment ref="C45" authorId="0" shapeId="0" xr:uid="{00000000-0006-0000-0400-000006000000}">
      <text>
        <r>
          <rPr>
            <b/>
            <sz val="8"/>
            <color indexed="81"/>
            <rFont val="Tahoma"/>
            <family val="2"/>
          </rPr>
          <t>garrettbanks:</t>
        </r>
        <r>
          <rPr>
            <sz val="8"/>
            <color indexed="81"/>
            <rFont val="Tahoma"/>
            <family val="2"/>
          </rPr>
          <t xml:space="preserve">
Input to match first SWD measurment in starting RZ</t>
        </r>
      </text>
    </comment>
    <comment ref="C81" authorId="0" shapeId="0" xr:uid="{00000000-0006-0000-0400-000007000000}">
      <text>
        <r>
          <rPr>
            <b/>
            <sz val="8"/>
            <color indexed="81"/>
            <rFont val="Tahoma"/>
            <family val="2"/>
          </rPr>
          <t>garrettbanks:</t>
        </r>
        <r>
          <rPr>
            <sz val="8"/>
            <color indexed="81"/>
            <rFont val="Tahoma"/>
            <family val="2"/>
          </rPr>
          <t xml:space="preserve">
Change this cell to reflect the first measured deficit at 1050 mm.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garrettbanks</author>
  </authors>
  <commentList>
    <comment ref="A11" authorId="0" shapeId="0" xr:uid="{00000000-0006-0000-0500-000001000000}">
      <text>
        <r>
          <rPr>
            <b/>
            <sz val="8"/>
            <color indexed="81"/>
            <rFont val="Tahoma"/>
            <family val="2"/>
          </rPr>
          <t>garrettbanks:</t>
        </r>
        <r>
          <rPr>
            <sz val="8"/>
            <color indexed="81"/>
            <rFont val="Tahoma"/>
            <family val="2"/>
          </rPr>
          <t xml:space="preserve">
To select Kcb for line 12 input 1 to select Kcb (Table), Input 0 to use Kcb (CC) </t>
        </r>
      </text>
    </comment>
    <comment ref="A16" authorId="0" shapeId="0" xr:uid="{00000000-0006-0000-0500-000002000000}">
      <text>
        <r>
          <rPr>
            <b/>
            <sz val="8"/>
            <color indexed="81"/>
            <rFont val="Tahoma"/>
            <family val="2"/>
          </rPr>
          <t xml:space="preserve">ASCE Standardized Equation for aTall Reference crop.  </t>
        </r>
        <r>
          <rPr>
            <sz val="8"/>
            <color indexed="81"/>
            <rFont val="Tahoma"/>
            <family val="2"/>
          </rPr>
          <t xml:space="preserve">
</t>
        </r>
      </text>
    </comment>
    <comment ref="A20" authorId="0" shapeId="0" xr:uid="{00000000-0006-0000-0500-000003000000}">
      <text>
        <r>
          <rPr>
            <b/>
            <sz val="8"/>
            <color indexed="81"/>
            <rFont val="Tahoma"/>
            <family val="2"/>
          </rPr>
          <t xml:space="preserve">Calculated ET from Bowen Ratio data
</t>
        </r>
      </text>
    </comment>
    <comment ref="A28" authorId="0" shapeId="0" xr:uid="{00000000-0006-0000-0500-000004000000}">
      <text>
        <r>
          <rPr>
            <b/>
            <sz val="8"/>
            <color indexed="81"/>
            <rFont val="Tahoma"/>
            <family val="2"/>
          </rPr>
          <t>Projected Soil Water Defecit to 1050mm below ground surface = Existing SWD + ET - Rain - Irrigation</t>
        </r>
        <r>
          <rPr>
            <sz val="8"/>
            <color indexed="81"/>
            <rFont val="Tahoma"/>
            <family val="2"/>
          </rPr>
          <t xml:space="preserve">
</t>
        </r>
      </text>
    </comment>
    <comment ref="A45" authorId="0" shapeId="0" xr:uid="{00000000-0006-0000-0500-000005000000}">
      <text>
        <r>
          <rPr>
            <b/>
            <sz val="8"/>
            <color indexed="81"/>
            <rFont val="Tahoma"/>
            <family val="2"/>
          </rPr>
          <t>garrettbanks:</t>
        </r>
        <r>
          <rPr>
            <sz val="8"/>
            <color indexed="81"/>
            <rFont val="Tahoma"/>
            <family val="2"/>
          </rPr>
          <t xml:space="preserve">
C44-C47 must be left without formula; otherwise reference error in cells C50-57 </t>
        </r>
      </text>
    </comment>
    <comment ref="C45" authorId="0" shapeId="0" xr:uid="{00000000-0006-0000-0500-000006000000}">
      <text>
        <r>
          <rPr>
            <b/>
            <sz val="8"/>
            <color indexed="81"/>
            <rFont val="Tahoma"/>
            <family val="2"/>
          </rPr>
          <t>garrettbanks:</t>
        </r>
        <r>
          <rPr>
            <sz val="8"/>
            <color indexed="81"/>
            <rFont val="Tahoma"/>
            <family val="2"/>
          </rPr>
          <t xml:space="preserve">
Input to match first SWD measurment in starting RZ</t>
        </r>
      </text>
    </comment>
    <comment ref="C81" authorId="0" shapeId="0" xr:uid="{00000000-0006-0000-0500-000007000000}">
      <text>
        <r>
          <rPr>
            <b/>
            <sz val="8"/>
            <color indexed="81"/>
            <rFont val="Tahoma"/>
            <family val="2"/>
          </rPr>
          <t>garrettbanks:</t>
        </r>
        <r>
          <rPr>
            <sz val="8"/>
            <color indexed="81"/>
            <rFont val="Tahoma"/>
            <family val="2"/>
          </rPr>
          <t xml:space="preserve">
Change this cell to reflect the first measured deficit at 1050 mm.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garrettbanks</author>
  </authors>
  <commentList>
    <comment ref="A11" authorId="0" shapeId="0" xr:uid="{00000000-0006-0000-0600-000001000000}">
      <text>
        <r>
          <rPr>
            <b/>
            <sz val="8"/>
            <color indexed="81"/>
            <rFont val="Tahoma"/>
            <family val="2"/>
          </rPr>
          <t>garrettbanks:</t>
        </r>
        <r>
          <rPr>
            <sz val="8"/>
            <color indexed="81"/>
            <rFont val="Tahoma"/>
            <family val="2"/>
          </rPr>
          <t xml:space="preserve">
To select Kcb for line 12 input 1 to select Kcb (Table), Input 0 to use Kcb (CC) </t>
        </r>
      </text>
    </comment>
    <comment ref="A16" authorId="0" shapeId="0" xr:uid="{00000000-0006-0000-0600-000002000000}">
      <text>
        <r>
          <rPr>
            <b/>
            <sz val="8"/>
            <color indexed="81"/>
            <rFont val="Tahoma"/>
            <family val="2"/>
          </rPr>
          <t xml:space="preserve">ASCE Standardized Equation for aTall Reference crop.  </t>
        </r>
        <r>
          <rPr>
            <sz val="8"/>
            <color indexed="81"/>
            <rFont val="Tahoma"/>
            <family val="2"/>
          </rPr>
          <t xml:space="preserve">
</t>
        </r>
      </text>
    </comment>
    <comment ref="A20" authorId="0" shapeId="0" xr:uid="{00000000-0006-0000-0600-000003000000}">
      <text>
        <r>
          <rPr>
            <b/>
            <sz val="8"/>
            <color indexed="81"/>
            <rFont val="Tahoma"/>
            <family val="2"/>
          </rPr>
          <t xml:space="preserve">Calculated ET from Bowen Ratio data
</t>
        </r>
      </text>
    </comment>
    <comment ref="A28" authorId="0" shapeId="0" xr:uid="{00000000-0006-0000-0600-000004000000}">
      <text>
        <r>
          <rPr>
            <b/>
            <sz val="8"/>
            <color indexed="81"/>
            <rFont val="Tahoma"/>
            <family val="2"/>
          </rPr>
          <t>Projected Soil Water Defecit to 1050mm below ground surface = Existing SWD + ET - Rain - Irrigation</t>
        </r>
        <r>
          <rPr>
            <sz val="8"/>
            <color indexed="81"/>
            <rFont val="Tahoma"/>
            <family val="2"/>
          </rPr>
          <t xml:space="preserve">
</t>
        </r>
      </text>
    </comment>
    <comment ref="A45" authorId="0" shapeId="0" xr:uid="{00000000-0006-0000-0600-000005000000}">
      <text>
        <r>
          <rPr>
            <b/>
            <sz val="8"/>
            <color indexed="81"/>
            <rFont val="Tahoma"/>
            <family val="2"/>
          </rPr>
          <t>garrettbanks:</t>
        </r>
        <r>
          <rPr>
            <sz val="8"/>
            <color indexed="81"/>
            <rFont val="Tahoma"/>
            <family val="2"/>
          </rPr>
          <t xml:space="preserve">
C44-C47 must be left without formula; otherwise reference error in cells C50-57 </t>
        </r>
      </text>
    </comment>
    <comment ref="C45" authorId="0" shapeId="0" xr:uid="{00000000-0006-0000-0600-000006000000}">
      <text>
        <r>
          <rPr>
            <b/>
            <sz val="8"/>
            <color indexed="81"/>
            <rFont val="Tahoma"/>
            <family val="2"/>
          </rPr>
          <t>garrettbanks:</t>
        </r>
        <r>
          <rPr>
            <sz val="8"/>
            <color indexed="81"/>
            <rFont val="Tahoma"/>
            <family val="2"/>
          </rPr>
          <t xml:space="preserve">
Input to match first SWD measurment in starting RZ</t>
        </r>
      </text>
    </comment>
    <comment ref="C81" authorId="0" shapeId="0" xr:uid="{00000000-0006-0000-0600-000007000000}">
      <text>
        <r>
          <rPr>
            <b/>
            <sz val="8"/>
            <color indexed="81"/>
            <rFont val="Tahoma"/>
            <family val="2"/>
          </rPr>
          <t>garrettbanks:</t>
        </r>
        <r>
          <rPr>
            <sz val="8"/>
            <color indexed="81"/>
            <rFont val="Tahoma"/>
            <family val="2"/>
          </rPr>
          <t xml:space="preserve">
Change this cell to reflect the first measured deficit at 1050 mm.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garrettbanks</author>
  </authors>
  <commentList>
    <comment ref="A11" authorId="0" shapeId="0" xr:uid="{00000000-0006-0000-0700-000001000000}">
      <text>
        <r>
          <rPr>
            <b/>
            <sz val="8"/>
            <color indexed="81"/>
            <rFont val="Tahoma"/>
            <family val="2"/>
          </rPr>
          <t>garrettbanks:</t>
        </r>
        <r>
          <rPr>
            <sz val="8"/>
            <color indexed="81"/>
            <rFont val="Tahoma"/>
            <family val="2"/>
          </rPr>
          <t xml:space="preserve">
To select Kcb for line 12 input 1 to select Kcb (Table), Input 0 to use Kcb (CC) </t>
        </r>
      </text>
    </comment>
    <comment ref="A16" authorId="0" shapeId="0" xr:uid="{00000000-0006-0000-0700-000002000000}">
      <text>
        <r>
          <rPr>
            <b/>
            <sz val="8"/>
            <color indexed="81"/>
            <rFont val="Tahoma"/>
            <family val="2"/>
          </rPr>
          <t xml:space="preserve">ASCE Standardized Equation for aTall Reference crop.  </t>
        </r>
        <r>
          <rPr>
            <sz val="8"/>
            <color indexed="81"/>
            <rFont val="Tahoma"/>
            <family val="2"/>
          </rPr>
          <t xml:space="preserve">
</t>
        </r>
      </text>
    </comment>
    <comment ref="A20" authorId="0" shapeId="0" xr:uid="{00000000-0006-0000-0700-000003000000}">
      <text>
        <r>
          <rPr>
            <b/>
            <sz val="8"/>
            <color indexed="81"/>
            <rFont val="Tahoma"/>
            <family val="2"/>
          </rPr>
          <t xml:space="preserve">Calculated ET from Bowen Ratio data
</t>
        </r>
        <r>
          <rPr>
            <sz val="8"/>
            <color indexed="81"/>
            <rFont val="Tahoma"/>
            <family val="2"/>
          </rPr>
          <t xml:space="preserve">
</t>
        </r>
      </text>
    </comment>
    <comment ref="A28" authorId="0" shapeId="0" xr:uid="{00000000-0006-0000-0700-000004000000}">
      <text>
        <r>
          <rPr>
            <b/>
            <sz val="8"/>
            <color indexed="81"/>
            <rFont val="Tahoma"/>
            <family val="2"/>
          </rPr>
          <t>Projected Soil Water Defecit to 1050mm below ground surface = Existing SWD + ET - Rain - Irrigation</t>
        </r>
      </text>
    </comment>
    <comment ref="A45" authorId="0" shapeId="0" xr:uid="{00000000-0006-0000-0700-000005000000}">
      <text>
        <r>
          <rPr>
            <b/>
            <sz val="8"/>
            <color indexed="81"/>
            <rFont val="Tahoma"/>
            <family val="2"/>
          </rPr>
          <t>garrettbanks:</t>
        </r>
        <r>
          <rPr>
            <sz val="8"/>
            <color indexed="81"/>
            <rFont val="Tahoma"/>
            <family val="2"/>
          </rPr>
          <t xml:space="preserve">
C44-C47 must be left without formula; otherwise reference error in cells C50-57 </t>
        </r>
      </text>
    </comment>
    <comment ref="C45" authorId="0" shapeId="0" xr:uid="{00000000-0006-0000-0700-000006000000}">
      <text>
        <r>
          <rPr>
            <b/>
            <sz val="8"/>
            <color indexed="81"/>
            <rFont val="Tahoma"/>
            <family val="2"/>
          </rPr>
          <t>garrettbanks:</t>
        </r>
        <r>
          <rPr>
            <sz val="8"/>
            <color indexed="81"/>
            <rFont val="Tahoma"/>
            <family val="2"/>
          </rPr>
          <t xml:space="preserve">
Input to match first SWD measurment in starting RZ</t>
        </r>
      </text>
    </comment>
    <comment ref="C81" authorId="0" shapeId="0" xr:uid="{00000000-0006-0000-0700-000007000000}">
      <text>
        <r>
          <rPr>
            <b/>
            <sz val="8"/>
            <color indexed="81"/>
            <rFont val="Tahoma"/>
            <family val="2"/>
          </rPr>
          <t>garrettbanks:</t>
        </r>
        <r>
          <rPr>
            <sz val="8"/>
            <color indexed="81"/>
            <rFont val="Tahoma"/>
            <family val="2"/>
          </rPr>
          <t xml:space="preserve">
Change this cell to reflect the first measured deficit at 1050 mm.</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garrettbanks</author>
  </authors>
  <commentList>
    <comment ref="A11" authorId="0" shapeId="0" xr:uid="{00000000-0006-0000-0800-000001000000}">
      <text>
        <r>
          <rPr>
            <b/>
            <sz val="8"/>
            <color indexed="81"/>
            <rFont val="Tahoma"/>
            <family val="2"/>
          </rPr>
          <t>garrettbanks:</t>
        </r>
        <r>
          <rPr>
            <sz val="8"/>
            <color indexed="81"/>
            <rFont val="Tahoma"/>
            <family val="2"/>
          </rPr>
          <t xml:space="preserve">
To select Kcb for line 12 input 1 to select Kcb (Table), Input 0 to use Kcb (CC) </t>
        </r>
      </text>
    </comment>
    <comment ref="A16" authorId="0" shapeId="0" xr:uid="{00000000-0006-0000-0800-000002000000}">
      <text>
        <r>
          <rPr>
            <b/>
            <sz val="8"/>
            <color indexed="81"/>
            <rFont val="Tahoma"/>
            <family val="2"/>
          </rPr>
          <t xml:space="preserve">ASCE Standardized Equation for aTall Reference crop.  </t>
        </r>
        <r>
          <rPr>
            <sz val="8"/>
            <color indexed="81"/>
            <rFont val="Tahoma"/>
            <family val="2"/>
          </rPr>
          <t xml:space="preserve">
</t>
        </r>
      </text>
    </comment>
    <comment ref="A20" authorId="0" shapeId="0" xr:uid="{00000000-0006-0000-0800-000003000000}">
      <text>
        <r>
          <rPr>
            <b/>
            <sz val="8"/>
            <color indexed="81"/>
            <rFont val="Tahoma"/>
            <family val="2"/>
          </rPr>
          <t xml:space="preserve">Calculated ET from Bowen Ratio data
</t>
        </r>
        <r>
          <rPr>
            <sz val="8"/>
            <color indexed="81"/>
            <rFont val="Tahoma"/>
            <family val="2"/>
          </rPr>
          <t xml:space="preserve">
</t>
        </r>
      </text>
    </comment>
    <comment ref="A28" authorId="0" shapeId="0" xr:uid="{00000000-0006-0000-0800-000004000000}">
      <text>
        <r>
          <rPr>
            <b/>
            <sz val="8"/>
            <color indexed="81"/>
            <rFont val="Tahoma"/>
            <family val="2"/>
          </rPr>
          <t>Projected Soil Water Defecit to 1050mm below ground surface = Existing SWD + ET - Rain - Irrigation</t>
        </r>
      </text>
    </comment>
    <comment ref="A45" authorId="0" shapeId="0" xr:uid="{00000000-0006-0000-0800-000005000000}">
      <text>
        <r>
          <rPr>
            <b/>
            <sz val="8"/>
            <color indexed="81"/>
            <rFont val="Tahoma"/>
            <family val="2"/>
          </rPr>
          <t>garrettbanks:</t>
        </r>
        <r>
          <rPr>
            <sz val="8"/>
            <color indexed="81"/>
            <rFont val="Tahoma"/>
            <family val="2"/>
          </rPr>
          <t xml:space="preserve">
C44-C47 must be left without formula; otherwise reference error in cells C50-57 </t>
        </r>
      </text>
    </comment>
    <comment ref="C45" authorId="0" shapeId="0" xr:uid="{00000000-0006-0000-0800-000006000000}">
      <text>
        <r>
          <rPr>
            <b/>
            <sz val="8"/>
            <color indexed="81"/>
            <rFont val="Tahoma"/>
            <family val="2"/>
          </rPr>
          <t>garrettbanks:</t>
        </r>
        <r>
          <rPr>
            <sz val="8"/>
            <color indexed="81"/>
            <rFont val="Tahoma"/>
            <family val="2"/>
          </rPr>
          <t xml:space="preserve">
Input to match first SWD measurment in starting RZ</t>
        </r>
      </text>
    </comment>
    <comment ref="C81" authorId="0" shapeId="0" xr:uid="{00000000-0006-0000-0800-000007000000}">
      <text>
        <r>
          <rPr>
            <b/>
            <sz val="8"/>
            <color indexed="81"/>
            <rFont val="Tahoma"/>
            <family val="2"/>
          </rPr>
          <t>garrettbanks:</t>
        </r>
        <r>
          <rPr>
            <sz val="8"/>
            <color indexed="81"/>
            <rFont val="Tahoma"/>
            <family val="2"/>
          </rPr>
          <t xml:space="preserve">
Change this cell to reflect the first measured deficit at 1050 mm.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garrettbanks</author>
  </authors>
  <commentList>
    <comment ref="A11" authorId="0" shapeId="0" xr:uid="{00000000-0006-0000-0900-000001000000}">
      <text>
        <r>
          <rPr>
            <b/>
            <sz val="8"/>
            <color indexed="81"/>
            <rFont val="Tahoma"/>
            <family val="2"/>
          </rPr>
          <t>garrettbanks:</t>
        </r>
        <r>
          <rPr>
            <sz val="8"/>
            <color indexed="81"/>
            <rFont val="Tahoma"/>
            <family val="2"/>
          </rPr>
          <t xml:space="preserve">
To select Kcb for line 12 input 1 to select Kcb (Table), Input 0 to use Kcb (CC) </t>
        </r>
      </text>
    </comment>
    <comment ref="A16" authorId="0" shapeId="0" xr:uid="{00000000-0006-0000-0900-000002000000}">
      <text>
        <r>
          <rPr>
            <b/>
            <sz val="8"/>
            <color indexed="81"/>
            <rFont val="Tahoma"/>
            <family val="2"/>
          </rPr>
          <t xml:space="preserve">ASCE Standardized Equation for aTall Reference crop.  
</t>
        </r>
      </text>
    </comment>
    <comment ref="A20" authorId="0" shapeId="0" xr:uid="{00000000-0006-0000-0900-000003000000}">
      <text>
        <r>
          <rPr>
            <b/>
            <sz val="8"/>
            <color indexed="81"/>
            <rFont val="Tahoma"/>
            <family val="2"/>
          </rPr>
          <t xml:space="preserve">Calculated ET from Bowen Ratio data
</t>
        </r>
      </text>
    </comment>
    <comment ref="A28" authorId="0" shapeId="0" xr:uid="{00000000-0006-0000-0900-000004000000}">
      <text>
        <r>
          <rPr>
            <b/>
            <sz val="8"/>
            <color indexed="81"/>
            <rFont val="Tahoma"/>
            <family val="2"/>
          </rPr>
          <t>Projected Soil Water Defecit to 1050mm below ground surface = Existing SWD + ET - Rain - Irrigation</t>
        </r>
      </text>
    </comment>
    <comment ref="A45" authorId="0" shapeId="0" xr:uid="{00000000-0006-0000-0900-000005000000}">
      <text>
        <r>
          <rPr>
            <b/>
            <sz val="8"/>
            <color indexed="81"/>
            <rFont val="Tahoma"/>
            <family val="2"/>
          </rPr>
          <t>garrettbanks:</t>
        </r>
        <r>
          <rPr>
            <sz val="8"/>
            <color indexed="81"/>
            <rFont val="Tahoma"/>
            <family val="2"/>
          </rPr>
          <t xml:space="preserve">
C44-C47 must be left without formula; otherwise reference error in cells C50-57 </t>
        </r>
      </text>
    </comment>
    <comment ref="C45" authorId="0" shapeId="0" xr:uid="{00000000-0006-0000-0900-000006000000}">
      <text>
        <r>
          <rPr>
            <b/>
            <sz val="8"/>
            <color indexed="81"/>
            <rFont val="Tahoma"/>
            <family val="2"/>
          </rPr>
          <t>garrettbanks:</t>
        </r>
        <r>
          <rPr>
            <sz val="8"/>
            <color indexed="81"/>
            <rFont val="Tahoma"/>
            <family val="2"/>
          </rPr>
          <t xml:space="preserve">
Input to match first SWD measurment in starting RZ</t>
        </r>
      </text>
    </comment>
    <comment ref="C81" authorId="0" shapeId="0" xr:uid="{00000000-0006-0000-0900-000007000000}">
      <text>
        <r>
          <rPr>
            <b/>
            <sz val="8"/>
            <color indexed="81"/>
            <rFont val="Tahoma"/>
            <family val="2"/>
          </rPr>
          <t>garrettbanks:</t>
        </r>
        <r>
          <rPr>
            <sz val="8"/>
            <color indexed="81"/>
            <rFont val="Tahoma"/>
            <family val="2"/>
          </rPr>
          <t xml:space="preserve">
Change this cell to reflect the first measured deficit at 1050 mm.</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garrettbanks</author>
  </authors>
  <commentList>
    <comment ref="A11" authorId="0" shapeId="0" xr:uid="{00000000-0006-0000-0A00-000001000000}">
      <text>
        <r>
          <rPr>
            <b/>
            <sz val="8"/>
            <color indexed="81"/>
            <rFont val="Tahoma"/>
            <family val="2"/>
          </rPr>
          <t>garrettbanks:</t>
        </r>
        <r>
          <rPr>
            <sz val="8"/>
            <color indexed="81"/>
            <rFont val="Tahoma"/>
            <family val="2"/>
          </rPr>
          <t xml:space="preserve">
To select Kcb for line 12 input 1 to select Kcb (Table), Input 0 to use Kcb (CC) </t>
        </r>
      </text>
    </comment>
    <comment ref="A16" authorId="0" shapeId="0" xr:uid="{00000000-0006-0000-0A00-000002000000}">
      <text>
        <r>
          <rPr>
            <b/>
            <sz val="8"/>
            <color indexed="81"/>
            <rFont val="Tahoma"/>
            <family val="2"/>
          </rPr>
          <t xml:space="preserve">ASCE Standardized Equation for aTall Reference crop.  
</t>
        </r>
      </text>
    </comment>
    <comment ref="A20" authorId="0" shapeId="0" xr:uid="{00000000-0006-0000-0A00-000003000000}">
      <text>
        <r>
          <rPr>
            <b/>
            <sz val="8"/>
            <color indexed="81"/>
            <rFont val="Tahoma"/>
            <family val="2"/>
          </rPr>
          <t xml:space="preserve">Calculated ET from Bowen Ratio data
</t>
        </r>
      </text>
    </comment>
    <comment ref="A28" authorId="0" shapeId="0" xr:uid="{00000000-0006-0000-0A00-000004000000}">
      <text>
        <r>
          <rPr>
            <b/>
            <sz val="8"/>
            <color indexed="81"/>
            <rFont val="Tahoma"/>
            <family val="2"/>
          </rPr>
          <t>Projected Soil Water Defecit to 1050mm below ground surface = Existing SWD + ET - Rain - Irrigation</t>
        </r>
      </text>
    </comment>
    <comment ref="A45" authorId="0" shapeId="0" xr:uid="{00000000-0006-0000-0A00-000005000000}">
      <text>
        <r>
          <rPr>
            <b/>
            <sz val="8"/>
            <color indexed="81"/>
            <rFont val="Tahoma"/>
            <family val="2"/>
          </rPr>
          <t>garrettbanks:</t>
        </r>
        <r>
          <rPr>
            <sz val="8"/>
            <color indexed="81"/>
            <rFont val="Tahoma"/>
            <family val="2"/>
          </rPr>
          <t xml:space="preserve">
C44-C47 must be left without formula; otherwise reference error in cells C50-57 </t>
        </r>
      </text>
    </comment>
    <comment ref="C45" authorId="0" shapeId="0" xr:uid="{00000000-0006-0000-0A00-000006000000}">
      <text>
        <r>
          <rPr>
            <b/>
            <sz val="8"/>
            <color indexed="81"/>
            <rFont val="Tahoma"/>
            <family val="2"/>
          </rPr>
          <t>garrettbanks:</t>
        </r>
        <r>
          <rPr>
            <sz val="8"/>
            <color indexed="81"/>
            <rFont val="Tahoma"/>
            <family val="2"/>
          </rPr>
          <t xml:space="preserve">
Input to match first SWD measurment in starting RZ</t>
        </r>
      </text>
    </comment>
    <comment ref="C81" authorId="0" shapeId="0" xr:uid="{00000000-0006-0000-0A00-000007000000}">
      <text>
        <r>
          <rPr>
            <b/>
            <sz val="8"/>
            <color indexed="81"/>
            <rFont val="Tahoma"/>
            <family val="2"/>
          </rPr>
          <t>garrettbanks:</t>
        </r>
        <r>
          <rPr>
            <sz val="8"/>
            <color indexed="81"/>
            <rFont val="Tahoma"/>
            <family val="2"/>
          </rPr>
          <t xml:space="preserve">
Change this cell to reflect the first measured deficit at 1050 mm.</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garrettbanks</author>
  </authors>
  <commentList>
    <comment ref="A11" authorId="0" shapeId="0" xr:uid="{00000000-0006-0000-0B00-000001000000}">
      <text>
        <r>
          <rPr>
            <b/>
            <sz val="8"/>
            <color indexed="81"/>
            <rFont val="Tahoma"/>
            <family val="2"/>
          </rPr>
          <t>garrettbanks:</t>
        </r>
        <r>
          <rPr>
            <sz val="8"/>
            <color indexed="81"/>
            <rFont val="Tahoma"/>
            <family val="2"/>
          </rPr>
          <t xml:space="preserve">
To select Kcb for line 12 input 1 to select Kcb (Table), Input 0 to use Kcb (CC) </t>
        </r>
      </text>
    </comment>
    <comment ref="A16" authorId="0" shapeId="0" xr:uid="{00000000-0006-0000-0B00-000002000000}">
      <text>
        <r>
          <rPr>
            <b/>
            <sz val="8"/>
            <color indexed="81"/>
            <rFont val="Tahoma"/>
            <family val="2"/>
          </rPr>
          <t xml:space="preserve">ASCE Standardized Equation for aTall Reference crop.  
</t>
        </r>
      </text>
    </comment>
    <comment ref="A20" authorId="0" shapeId="0" xr:uid="{00000000-0006-0000-0B00-000003000000}">
      <text>
        <r>
          <rPr>
            <b/>
            <sz val="8"/>
            <color indexed="81"/>
            <rFont val="Tahoma"/>
            <family val="2"/>
          </rPr>
          <t xml:space="preserve">Calculated ET from Bowen Ratio data
</t>
        </r>
      </text>
    </comment>
    <comment ref="A28" authorId="0" shapeId="0" xr:uid="{00000000-0006-0000-0B00-000004000000}">
      <text>
        <r>
          <rPr>
            <b/>
            <sz val="8"/>
            <color indexed="81"/>
            <rFont val="Tahoma"/>
            <family val="2"/>
          </rPr>
          <t>Projected Soil Water Defecit to 1050mm below ground surface = Existing SWD + ET - Rain - Irrigation</t>
        </r>
      </text>
    </comment>
    <comment ref="A45" authorId="0" shapeId="0" xr:uid="{00000000-0006-0000-0B00-000005000000}">
      <text>
        <r>
          <rPr>
            <b/>
            <sz val="8"/>
            <color indexed="81"/>
            <rFont val="Tahoma"/>
            <family val="2"/>
          </rPr>
          <t>garrettbanks:</t>
        </r>
        <r>
          <rPr>
            <sz val="8"/>
            <color indexed="81"/>
            <rFont val="Tahoma"/>
            <family val="2"/>
          </rPr>
          <t xml:space="preserve">
C44-C47 must be left without formula; otherwise reference error in cells C50-57 </t>
        </r>
      </text>
    </comment>
    <comment ref="C45" authorId="0" shapeId="0" xr:uid="{00000000-0006-0000-0B00-000006000000}">
      <text>
        <r>
          <rPr>
            <b/>
            <sz val="8"/>
            <color indexed="81"/>
            <rFont val="Tahoma"/>
            <family val="2"/>
          </rPr>
          <t>garrettbanks:</t>
        </r>
        <r>
          <rPr>
            <sz val="8"/>
            <color indexed="81"/>
            <rFont val="Tahoma"/>
            <family val="2"/>
          </rPr>
          <t xml:space="preserve">
Input to match first SWD measurment in starting RZ</t>
        </r>
      </text>
    </comment>
    <comment ref="C81" authorId="0" shapeId="0" xr:uid="{00000000-0006-0000-0B00-000007000000}">
      <text>
        <r>
          <rPr>
            <b/>
            <sz val="8"/>
            <color indexed="81"/>
            <rFont val="Tahoma"/>
            <family val="2"/>
          </rPr>
          <t>garrettbanks:</t>
        </r>
        <r>
          <rPr>
            <sz val="8"/>
            <color indexed="81"/>
            <rFont val="Tahoma"/>
            <family val="2"/>
          </rPr>
          <t xml:space="preserve">
Change this cell to reflect the first measured deficit at 1050 mm.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garrettbanks</author>
  </authors>
  <commentList>
    <comment ref="A11" authorId="0" shapeId="0" xr:uid="{00000000-0006-0000-0C00-000001000000}">
      <text>
        <r>
          <rPr>
            <b/>
            <sz val="8"/>
            <color indexed="81"/>
            <rFont val="Tahoma"/>
            <family val="2"/>
          </rPr>
          <t>garrettbanks:</t>
        </r>
        <r>
          <rPr>
            <sz val="8"/>
            <color indexed="81"/>
            <rFont val="Tahoma"/>
            <family val="2"/>
          </rPr>
          <t xml:space="preserve">
To select Kcb for line 12 input 1 to select Kcb (Table), Input 0 to use Kcb (CC) </t>
        </r>
      </text>
    </comment>
    <comment ref="A16" authorId="0" shapeId="0" xr:uid="{00000000-0006-0000-0C00-000002000000}">
      <text>
        <r>
          <rPr>
            <b/>
            <sz val="8"/>
            <color indexed="81"/>
            <rFont val="Tahoma"/>
            <family val="2"/>
          </rPr>
          <t xml:space="preserve">ASCE Standardized Equation for aTall Reference crop.  
</t>
        </r>
      </text>
    </comment>
    <comment ref="A20" authorId="0" shapeId="0" xr:uid="{00000000-0006-0000-0C00-000003000000}">
      <text>
        <r>
          <rPr>
            <b/>
            <sz val="8"/>
            <color indexed="81"/>
            <rFont val="Tahoma"/>
            <family val="2"/>
          </rPr>
          <t xml:space="preserve">Calculated ET from Bowen Ratio data
</t>
        </r>
      </text>
    </comment>
    <comment ref="A28" authorId="0" shapeId="0" xr:uid="{00000000-0006-0000-0C00-000004000000}">
      <text>
        <r>
          <rPr>
            <b/>
            <sz val="8"/>
            <color indexed="81"/>
            <rFont val="Tahoma"/>
            <family val="2"/>
          </rPr>
          <t>Projected Soil Water Defecit to 1050mm below ground surface = Existing SWD + ET - Rain - Irrigation</t>
        </r>
      </text>
    </comment>
    <comment ref="A45" authorId="0" shapeId="0" xr:uid="{00000000-0006-0000-0C00-000005000000}">
      <text>
        <r>
          <rPr>
            <b/>
            <sz val="8"/>
            <color indexed="81"/>
            <rFont val="Tahoma"/>
            <family val="2"/>
          </rPr>
          <t>garrettbanks:</t>
        </r>
        <r>
          <rPr>
            <sz val="8"/>
            <color indexed="81"/>
            <rFont val="Tahoma"/>
            <family val="2"/>
          </rPr>
          <t xml:space="preserve">
C44-C47 must be left without formula; otherwise reference error in cells C50-57 </t>
        </r>
      </text>
    </comment>
    <comment ref="C45" authorId="0" shapeId="0" xr:uid="{00000000-0006-0000-0C00-000006000000}">
      <text>
        <r>
          <rPr>
            <b/>
            <sz val="8"/>
            <color indexed="81"/>
            <rFont val="Tahoma"/>
            <family val="2"/>
          </rPr>
          <t>garrettbanks:</t>
        </r>
        <r>
          <rPr>
            <sz val="8"/>
            <color indexed="81"/>
            <rFont val="Tahoma"/>
            <family val="2"/>
          </rPr>
          <t xml:space="preserve">
Input to match first SWD measurment in starting RZ</t>
        </r>
      </text>
    </comment>
    <comment ref="C81" authorId="0" shapeId="0" xr:uid="{00000000-0006-0000-0C00-000007000000}">
      <text>
        <r>
          <rPr>
            <b/>
            <sz val="8"/>
            <color indexed="81"/>
            <rFont val="Tahoma"/>
            <family val="2"/>
          </rPr>
          <t>garrettbanks:</t>
        </r>
        <r>
          <rPr>
            <sz val="8"/>
            <color indexed="81"/>
            <rFont val="Tahoma"/>
            <family val="2"/>
          </rPr>
          <t xml:space="preserve">
Change this cell to reflect the first measured deficit at 1050 mm.</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Garrett Banks</author>
    <author>garrettbanks</author>
  </authors>
  <commentList>
    <comment ref="Q7" authorId="0" shapeId="0" xr:uid="{00000000-0006-0000-0D00-000001000000}">
      <text>
        <r>
          <rPr>
            <b/>
            <sz val="9"/>
            <color indexed="81"/>
            <rFont val="Tahoma"/>
            <family val="2"/>
          </rPr>
          <t>Garrett Banks:</t>
        </r>
        <r>
          <rPr>
            <sz val="9"/>
            <color indexed="81"/>
            <rFont val="Tahoma"/>
            <family val="2"/>
          </rPr>
          <t xml:space="preserve">
Projected Deficit from first day of water balance to last day.</t>
        </r>
      </text>
    </comment>
    <comment ref="T7" authorId="0" shapeId="0" xr:uid="{00000000-0006-0000-0D00-000002000000}">
      <text>
        <r>
          <rPr>
            <b/>
            <sz val="9"/>
            <color indexed="81"/>
            <rFont val="Tahoma"/>
            <family val="2"/>
          </rPr>
          <t>Garrett Banks:</t>
        </r>
        <r>
          <rPr>
            <sz val="9"/>
            <color indexed="81"/>
            <rFont val="Tahoma"/>
            <family val="2"/>
          </rPr>
          <t xml:space="preserve">
Formerly Q7+T8</t>
        </r>
      </text>
    </comment>
    <comment ref="Q8" authorId="0" shapeId="0" xr:uid="{00000000-0006-0000-0D00-000003000000}">
      <text>
        <r>
          <rPr>
            <b/>
            <sz val="9"/>
            <color indexed="81"/>
            <rFont val="Tahoma"/>
            <family val="2"/>
          </rPr>
          <t>Garrett Banks:</t>
        </r>
        <r>
          <rPr>
            <sz val="9"/>
            <color indexed="81"/>
            <rFont val="Tahoma"/>
            <family val="2"/>
          </rPr>
          <t xml:space="preserve">
Change in projected D from first SWC measurement day to last measurement day.  </t>
        </r>
      </text>
    </comment>
    <comment ref="T8" authorId="1" shapeId="0" xr:uid="{00000000-0006-0000-0D00-000004000000}">
      <text>
        <r>
          <rPr>
            <b/>
            <sz val="8"/>
            <color indexed="81"/>
            <rFont val="Tahoma"/>
            <family val="2"/>
          </rPr>
          <t xml:space="preserve">Difference between FINAL PROJECTED deficit @ 1050mm and the FINAL MEASURED deficit @ 1050mm (i.e. Proj - Meas). </t>
        </r>
      </text>
    </comment>
  </commentList>
</comments>
</file>

<file path=xl/sharedStrings.xml><?xml version="1.0" encoding="utf-8"?>
<sst xmlns="http://schemas.openxmlformats.org/spreadsheetml/2006/main" count="2489" uniqueCount="356">
  <si>
    <t>Irrigation Schedule</t>
  </si>
  <si>
    <t>Date</t>
  </si>
  <si>
    <t>DOY</t>
  </si>
  <si>
    <t>Precip</t>
  </si>
  <si>
    <t>Eff Precip</t>
  </si>
  <si>
    <t>Root Zone Depth</t>
  </si>
  <si>
    <t>Canopy Cover</t>
  </si>
  <si>
    <t>ETc (BR)</t>
  </si>
  <si>
    <t>mm</t>
  </si>
  <si>
    <t>%</t>
  </si>
  <si>
    <t>mm/d</t>
  </si>
  <si>
    <t>Ks</t>
  </si>
  <si>
    <t>Target Irrigation</t>
  </si>
  <si>
    <t>Actual Irrigation</t>
  </si>
  <si>
    <t>Cumulative Irr</t>
  </si>
  <si>
    <t>Cum Irr + Prec</t>
  </si>
  <si>
    <t>Cum ETc (BR)</t>
  </si>
  <si>
    <t>Cum Eff Prec</t>
  </si>
  <si>
    <t>Kcb (CC)</t>
  </si>
  <si>
    <t>Proj Deep Perc</t>
  </si>
  <si>
    <t>Cum Deep Perc</t>
  </si>
  <si>
    <t>Tmnt 1</t>
  </si>
  <si>
    <t>TEW (mm)</t>
  </si>
  <si>
    <t>Effect. Irrig</t>
  </si>
  <si>
    <t>Soil Evap</t>
  </si>
  <si>
    <t>a</t>
  </si>
  <si>
    <t>b</t>
  </si>
  <si>
    <t>SWD (15)</t>
  </si>
  <si>
    <t>SWD (30)</t>
  </si>
  <si>
    <t>SWD (60)</t>
  </si>
  <si>
    <t>SWD (90)</t>
  </si>
  <si>
    <t>SWD (RZ)</t>
  </si>
  <si>
    <t>SWD (RZ45)</t>
  </si>
  <si>
    <t>SWD (RZ75)</t>
  </si>
  <si>
    <t>SWD (RZ105)</t>
  </si>
  <si>
    <t>Kcb (Table)</t>
  </si>
  <si>
    <t>c</t>
  </si>
  <si>
    <t>CCf</t>
  </si>
  <si>
    <t>ETr (LIRF)</t>
  </si>
  <si>
    <t>Measured SWD - RZ</t>
  </si>
  <si>
    <t>Kc Cal (BR/ETr)</t>
  </si>
  <si>
    <t>Cum Eff Irr + Prec</t>
  </si>
  <si>
    <t>Cumulative Eff Irr</t>
  </si>
  <si>
    <t>Stage of Growth</t>
  </si>
  <si>
    <t>Tmnt 6</t>
  </si>
  <si>
    <t>Tmnt 2</t>
  </si>
  <si>
    <t>Tmnt 3</t>
  </si>
  <si>
    <t>Tmnt 4</t>
  </si>
  <si>
    <t>Tmnt 5</t>
  </si>
  <si>
    <t>Water Balance</t>
  </si>
  <si>
    <t>Target</t>
  </si>
  <si>
    <t>Irrigation Application</t>
  </si>
  <si>
    <t>Veg</t>
  </si>
  <si>
    <t>Repro</t>
  </si>
  <si>
    <t>Total</t>
  </si>
  <si>
    <t>Evapotranspiration</t>
  </si>
  <si>
    <t>Tmnt</t>
  </si>
  <si>
    <t>Change</t>
  </si>
  <si>
    <t>Perc.</t>
  </si>
  <si>
    <t>Evap.</t>
  </si>
  <si>
    <t>Surface Evaporation</t>
  </si>
  <si>
    <t>Biomass</t>
  </si>
  <si>
    <t>Yield</t>
  </si>
  <si>
    <t>kg/ha</t>
  </si>
  <si>
    <t>Irrig. + Precipitation</t>
  </si>
  <si>
    <t>Water Use Efficiency (kg/ha/mm)</t>
  </si>
  <si>
    <t>ET</t>
  </si>
  <si>
    <t>T</t>
  </si>
  <si>
    <t>Irr</t>
  </si>
  <si>
    <t>Yield/ET</t>
  </si>
  <si>
    <t>Biomass/ET</t>
  </si>
  <si>
    <t>Yield/T</t>
  </si>
  <si>
    <t>Biomass/T</t>
  </si>
  <si>
    <t>Yield/Irr</t>
  </si>
  <si>
    <t>Biomass/Irr</t>
  </si>
  <si>
    <t xml:space="preserve">Harvest </t>
  </si>
  <si>
    <t>Index</t>
  </si>
  <si>
    <t>Proj SWD - RZ</t>
  </si>
  <si>
    <t>Soil Water</t>
  </si>
  <si>
    <t>Tot Avail Water (%FC)</t>
  </si>
  <si>
    <t>FC (150)</t>
  </si>
  <si>
    <t>FC (450-750)</t>
  </si>
  <si>
    <t>FC (150-450)</t>
  </si>
  <si>
    <t>FC (RZ)</t>
  </si>
  <si>
    <t>Red Avail Water (%TAW)</t>
  </si>
  <si>
    <t>drip hose offset (ratio)</t>
  </si>
  <si>
    <t>Transpiration</t>
  </si>
  <si>
    <t>Notes</t>
  </si>
  <si>
    <t>Line</t>
  </si>
  <si>
    <t>Item</t>
  </si>
  <si>
    <t>RZ</t>
  </si>
  <si>
    <t>CC</t>
  </si>
  <si>
    <t>Kcb</t>
  </si>
  <si>
    <t>SWD</t>
  </si>
  <si>
    <t>Summary</t>
  </si>
  <si>
    <t>Water Production Function</t>
  </si>
  <si>
    <t>Proj SWD - 1050 mm</t>
  </si>
  <si>
    <t>Meas. SWD - 1050 mm</t>
  </si>
  <si>
    <t>FC (750-1050)</t>
  </si>
  <si>
    <t>Water balance was only calculated to 1050 mm since there was no evidence of water uptake from deeper depths.</t>
  </si>
  <si>
    <t>Red Avail Water (RZ)</t>
  </si>
  <si>
    <t>Deficit at RZ margin</t>
  </si>
  <si>
    <t>Note: SWD values, if measured before irrigation and the same day as irrigation was applied must be added to the spreadsheet the day before the irrigation event (day before actual measurement).</t>
  </si>
  <si>
    <t>Root Zone Depth (mm)</t>
  </si>
  <si>
    <t>Canopy Cover 1 (%)</t>
  </si>
  <si>
    <t>Canopy Cover 2 (%)</t>
  </si>
  <si>
    <t>Canopy Cover 3 (%)</t>
  </si>
  <si>
    <t>Canopy Cover 4 (%)</t>
  </si>
  <si>
    <t>Canopy Cover 5 (%)</t>
  </si>
  <si>
    <t>Canopy Cover 6 (%)</t>
  </si>
  <si>
    <t>ETr LIRF (mm/d)</t>
  </si>
  <si>
    <t>ETc Bowen (mm/d)</t>
  </si>
  <si>
    <t>Precip (mm)</t>
  </si>
  <si>
    <t>Actual Irrigation 1 (mm)</t>
  </si>
  <si>
    <t>Actual Irrigation 2 (mm)</t>
  </si>
  <si>
    <t>Actual Irrigation 3 (mm)</t>
  </si>
  <si>
    <t>Actual Irrigation 4 (mm)</t>
  </si>
  <si>
    <t>Actual Irrigation 5 (mm)</t>
  </si>
  <si>
    <t>Actual Irrigation 6 (mm)</t>
  </si>
  <si>
    <t>SWD (15) 1 (%)</t>
  </si>
  <si>
    <t>SWD (30) 1 (%)</t>
  </si>
  <si>
    <t>SWD (60) 1 (%)</t>
  </si>
  <si>
    <t>SWD (90) 1 (%)</t>
  </si>
  <si>
    <t>SWD (15) 2 (%)</t>
  </si>
  <si>
    <t>SWD (30) 2 (%)</t>
  </si>
  <si>
    <t>SWD (60) 2 (%)</t>
  </si>
  <si>
    <t>SWD (90) 2 (%)</t>
  </si>
  <si>
    <t>SWD (15) 3 (%)</t>
  </si>
  <si>
    <t>SWD (30) 3 (%)</t>
  </si>
  <si>
    <t>SWD (60) 3 (%)</t>
  </si>
  <si>
    <t>SWD (90) 3 (%)</t>
  </si>
  <si>
    <t>SWD (15) 4 (%)</t>
  </si>
  <si>
    <t>SWD (30) 4 (%)</t>
  </si>
  <si>
    <t>SWD (60) 4 (%)</t>
  </si>
  <si>
    <t>SWD (90) 4 (%)</t>
  </si>
  <si>
    <t>SWD (15) 5 (%)</t>
  </si>
  <si>
    <t>SWD (30) 5 (%)</t>
  </si>
  <si>
    <t>SWD (60) 5 (%)</t>
  </si>
  <si>
    <t>SWD (90) 5 (%)</t>
  </si>
  <si>
    <t>SWD (15) 6 (%)</t>
  </si>
  <si>
    <t>SWD (30) 6 (%)</t>
  </si>
  <si>
    <t>SWD (60) 6 (%)</t>
  </si>
  <si>
    <t>SWD (90) 6 (%)</t>
  </si>
  <si>
    <t>FC</t>
  </si>
  <si>
    <t>Corn</t>
  </si>
  <si>
    <t>Precipitation (mm)</t>
  </si>
  <si>
    <t>ETc</t>
  </si>
  <si>
    <t>RZ growth was estimated (not based on data, model, or literature).  SW data did not indicate water uptake deeper than 1 m.</t>
  </si>
  <si>
    <t>Because the initial SWD required to match the initial SWD measurements did not vary too much, it was decided to use a uniform initial SWD value of 35 mm in the 900 mm depth and 6 mm in the initial RZ.  These allowed the first SWC measurements to be matched.</t>
  </si>
  <si>
    <t>Eff Irr</t>
  </si>
  <si>
    <t>Deep Perc</t>
  </si>
  <si>
    <t>Precip-DP</t>
  </si>
  <si>
    <t>SW Storage</t>
  </si>
  <si>
    <t xml:space="preserve">Soil water measurments taken on the same day as an irrigation or precipitation event (taken before the event) were moved to the previous day to correctly reflect the fact that the spreadsheet calculates deficits using time steps of 1 day incriments.  </t>
  </si>
  <si>
    <t xml:space="preserve">From Allen, etal (2007) ASABE Monograph for alfalfa reference and standardized equation.  Data was adjusted for date at which full cover (80% CC) was reached.  However, Kcb estimates for max and declining Kcb was not adjusted for variations in full cover date, on the assumption that maturity date and scenescense did not vary with treatment. </t>
  </si>
  <si>
    <t>Kcb (Table) 1</t>
  </si>
  <si>
    <t>Kcb (Table) 2</t>
  </si>
  <si>
    <t>Kcb (Table) 3</t>
  </si>
  <si>
    <t>Kcb (Table) 4</t>
  </si>
  <si>
    <t>Kcb (Table) 5</t>
  </si>
  <si>
    <t>Kcb (Table) 6</t>
  </si>
  <si>
    <t>Kcb (selection)</t>
  </si>
  <si>
    <t>Kcb calculated from SWD</t>
  </si>
  <si>
    <t>Etr</t>
  </si>
  <si>
    <t>delSWD</t>
  </si>
  <si>
    <t>P&amp;I</t>
  </si>
  <si>
    <t>delP&amp;I</t>
  </si>
  <si>
    <t>DP</t>
  </si>
  <si>
    <t>delDP</t>
  </si>
  <si>
    <t>Kcb (SWD)</t>
  </si>
  <si>
    <t>Kcb (Select) * Ks</t>
  </si>
  <si>
    <t>Residue Cover</t>
  </si>
  <si>
    <t>Tc (Kcb Select)</t>
  </si>
  <si>
    <t>Cum Tc (Kcb select)</t>
  </si>
  <si>
    <t>Cum ETc (Kcb Select)</t>
  </si>
  <si>
    <t>Kcb (Select)</t>
  </si>
  <si>
    <t>Eff P&amp;I</t>
  </si>
  <si>
    <t>Growth Stage 1</t>
  </si>
  <si>
    <t>Growth Stage 2</t>
  </si>
  <si>
    <t>Growth Stage 3</t>
  </si>
  <si>
    <t>Growth Stage 4</t>
  </si>
  <si>
    <t>Growth Stage 5</t>
  </si>
  <si>
    <t>Growth Stage 6</t>
  </si>
  <si>
    <t>Running Avg (Kcb SWD)</t>
  </si>
  <si>
    <t>Yields</t>
  </si>
  <si>
    <t>Harvest Index</t>
  </si>
  <si>
    <t>Kg/Ha</t>
  </si>
  <si>
    <t>+ Precip</t>
  </si>
  <si>
    <t>+del S</t>
  </si>
  <si>
    <t>bu/ac</t>
  </si>
  <si>
    <t>SW</t>
  </si>
  <si>
    <t>Storage</t>
  </si>
  <si>
    <t>BG (in)</t>
  </si>
  <si>
    <t>P</t>
  </si>
  <si>
    <t>SWC DP Total</t>
  </si>
  <si>
    <t>Proj Deficit</t>
  </si>
  <si>
    <t>DP total - DP overestimated</t>
  </si>
  <si>
    <t>S</t>
  </si>
  <si>
    <t>Meas SW Storage</t>
  </si>
  <si>
    <t>Modeled SW storage change + the difference of projected D@1050 and meas D@1050 on final measurement.</t>
  </si>
  <si>
    <t>Deep</t>
  </si>
  <si>
    <t xml:space="preserve">of SW </t>
  </si>
  <si>
    <t>Calc Chk</t>
  </si>
  <si>
    <t>large discrepancies between measured and projected deficits.  Attributed to underestimating ET and overestimating DP (creation of column P, R, S in summary)</t>
  </si>
  <si>
    <t>Changes 01/27/12</t>
  </si>
  <si>
    <t>Switched modled and measured SWC change columns to match orientation of measured and modled DP columns</t>
  </si>
  <si>
    <t>Changed initial proj. deficit RZ to 6mm to prevent initial Ks values from being "-"</t>
  </si>
  <si>
    <t>Recalculated Column R, row 8, 10, 12, 14, 16, 18</t>
  </si>
  <si>
    <t xml:space="preserve">Imported most recent FC's </t>
  </si>
  <si>
    <t xml:space="preserve">Changed titles of columns T and U for easier understanding.  </t>
  </si>
  <si>
    <t>Changed ET c curves at sinesence to partial tabular and partial CC.  This makes ET c estimates more justifiable saying, " usually we follow Kc tabular from R2/R3 all the way through end of season; however, we saw evidence that Kcb SWD and Kcb CC dropped more precipitously this year.  This prompted us to use Kcb CC after DOY 256." Although this made differences between projected and measured deficits larger for this last part of the year.</t>
  </si>
  <si>
    <t>Actual Irrigation 7 (mm)</t>
  </si>
  <si>
    <t>Actual Irrigation 8 (mm)</t>
  </si>
  <si>
    <t>Actual Irrigation 9 (mm)</t>
  </si>
  <si>
    <t>Actual Irrigation 10 (mm)</t>
  </si>
  <si>
    <t>Actual Irrigation 11 (mm)</t>
  </si>
  <si>
    <t>Actual Irrigation 12 (mm)</t>
  </si>
  <si>
    <t>SWD (15) 7 (%)</t>
  </si>
  <si>
    <t>SWD (30) 7 (%)</t>
  </si>
  <si>
    <t>SWD (60) 7 (%)</t>
  </si>
  <si>
    <t>SWD (90) 7 (%)</t>
  </si>
  <si>
    <t>SWD (15) 8 (%)</t>
  </si>
  <si>
    <t>SWD (30) 8 (%)</t>
  </si>
  <si>
    <t>SWD (60) 8 (%)</t>
  </si>
  <si>
    <t>SWD (90) 8 (%)</t>
  </si>
  <si>
    <t>SWD (15) 9 (%)</t>
  </si>
  <si>
    <t>SWD (30) 9 (%)</t>
  </si>
  <si>
    <t>SWD (60) 9 (%)</t>
  </si>
  <si>
    <t>SWD (90) 9 (%)</t>
  </si>
  <si>
    <t>SWD (15) 10 (%)</t>
  </si>
  <si>
    <t>SWD (30) 10 (%)</t>
  </si>
  <si>
    <t>SWD (60) 10 (%)</t>
  </si>
  <si>
    <t>SWD (90) 10 (%)</t>
  </si>
  <si>
    <t>SWD (15) 11 (%)</t>
  </si>
  <si>
    <t>SWD (30) 11 (%)</t>
  </si>
  <si>
    <t>SWD (60) 11 (%)</t>
  </si>
  <si>
    <t>SWD (90) 11 (%)</t>
  </si>
  <si>
    <t>SWD (15) 12 (%)</t>
  </si>
  <si>
    <t>SWD (30) 12 (%)</t>
  </si>
  <si>
    <t>SWD (60) 12 (%)</t>
  </si>
  <si>
    <t>SWD (90) 12 (%)</t>
  </si>
  <si>
    <t>Canopy Cover 7 (%)</t>
  </si>
  <si>
    <t>Canopy Cover 8 (%)</t>
  </si>
  <si>
    <t>Canopy Cover 9 (%)</t>
  </si>
  <si>
    <t>Canopy Cover 10 (%)</t>
  </si>
  <si>
    <t>Canopy Cover 11 (%)</t>
  </si>
  <si>
    <t>Canopy Cover 12 (%)</t>
  </si>
  <si>
    <t>Kcb (Table) 7</t>
  </si>
  <si>
    <t>Kcb (Table) 8</t>
  </si>
  <si>
    <t>Kcb (Table) 9</t>
  </si>
  <si>
    <t>Kcb (Table) 10</t>
  </si>
  <si>
    <t>Kcb (Table) 11</t>
  </si>
  <si>
    <t>Kcb (Table) 12</t>
  </si>
  <si>
    <t>Tmnt 7</t>
  </si>
  <si>
    <t>Tmnt 8</t>
  </si>
  <si>
    <t>Tmnt 9</t>
  </si>
  <si>
    <t>Tmnt 10</t>
  </si>
  <si>
    <t>Tmnt 11</t>
  </si>
  <si>
    <t>Tmnt 12</t>
  </si>
  <si>
    <t>Growth Stage 7</t>
  </si>
  <si>
    <t>Growth Stage 8</t>
  </si>
  <si>
    <t>Growth Stage 9</t>
  </si>
  <si>
    <t>Growth Stage 10</t>
  </si>
  <si>
    <t>Growth Stage 11</t>
  </si>
  <si>
    <t>Growth Stage 12</t>
  </si>
  <si>
    <t>100-100</t>
  </si>
  <si>
    <t>100-50</t>
  </si>
  <si>
    <t>80-80</t>
  </si>
  <si>
    <t>80-65</t>
  </si>
  <si>
    <t>80-50</t>
  </si>
  <si>
    <t>80-40</t>
  </si>
  <si>
    <t>65-80</t>
  </si>
  <si>
    <t>65-65</t>
  </si>
  <si>
    <t>65-50</t>
  </si>
  <si>
    <t>65-40</t>
  </si>
  <si>
    <t>50-50</t>
  </si>
  <si>
    <t>40-40</t>
  </si>
  <si>
    <t/>
  </si>
  <si>
    <t>Max RZ Depth</t>
  </si>
  <si>
    <t>in.</t>
  </si>
  <si>
    <t>Est.</t>
  </si>
  <si>
    <t>-----Modeled-----</t>
  </si>
  <si>
    <t>WB</t>
  </si>
  <si>
    <t>Perc</t>
  </si>
  <si>
    <t>Planting</t>
  </si>
  <si>
    <t>B</t>
  </si>
  <si>
    <t>A</t>
  </si>
  <si>
    <t>B &amp; A</t>
  </si>
  <si>
    <t>V8</t>
  </si>
  <si>
    <t>IF(C24&gt;0,C24-$B$62*(MIN(1-C$7,MAX(0.1*C24^0.5/2-C$7/2+$B$63,0)+MAX(0.1*C24^0.5/2-C$7/2-$B$63,0))*(1-$B$61)),0)</t>
  </si>
  <si>
    <t>Effective irrgation equation from:</t>
  </si>
  <si>
    <t>IF(C34&gt;0,C34-$B$62*(1-MIN(1-C$7,MAX($B64/2-B$63/2+$B$63,0)+MAX($B64/2-C$7/2-$B$63,0)))*(1-$B$61),0)</t>
  </si>
  <si>
    <t>to:</t>
  </si>
  <si>
    <t>R1</t>
  </si>
  <si>
    <t>Changes 08/07/13</t>
  </si>
  <si>
    <t>Changes 08/05/13</t>
  </si>
  <si>
    <t>Updated Kcb raw data sheet from "CropCoef".</t>
  </si>
  <si>
    <t>Deleted line 64 "wetted width", updated growth stage, field capactiy, soil water deficits from new fc's, canopy cover (from corn cc 13 wth projections).</t>
  </si>
  <si>
    <t>R3</t>
  </si>
  <si>
    <t>Corn 2013</t>
  </si>
  <si>
    <t>Changes 12/4/13</t>
  </si>
  <si>
    <t>Checked and changed eff precip equation for C1 100100.  Equation was changed on 2012 sheet 4/23/13 and changes were incorperated into 2013 sheet early in season for C2-C12.  On C1 change was copied to first cells but never dragged.</t>
  </si>
  <si>
    <t>25 &amp; 35</t>
  </si>
  <si>
    <t>Changes 04/23/13</t>
  </si>
  <si>
    <t xml:space="preserve">Changed Eff Precip and Eff Irrigation equations. </t>
  </si>
  <si>
    <t>Added line 64 "wetted width" for use in Eff irrigation calculation</t>
  </si>
  <si>
    <t>Update 11/25/13</t>
  </si>
  <si>
    <t xml:space="preserve">Moisture corrected plot yield averages entered. </t>
  </si>
  <si>
    <t>Corn 13 #1</t>
  </si>
  <si>
    <t>Corn 13 #2</t>
  </si>
  <si>
    <t>Corn 13 #3</t>
  </si>
  <si>
    <t>Corn 13 #4</t>
  </si>
  <si>
    <t>Corn 13 #5</t>
  </si>
  <si>
    <t>Corn 13 #6</t>
  </si>
  <si>
    <t>Corn 13 #7</t>
  </si>
  <si>
    <t>Corn 13 #8</t>
  </si>
  <si>
    <t>Corn 13 #9</t>
  </si>
  <si>
    <t>Corn 13 # 10</t>
  </si>
  <si>
    <t>Corn 13 #11</t>
  </si>
  <si>
    <t>Corn 13 #12</t>
  </si>
  <si>
    <t>Update 12/10/13</t>
  </si>
  <si>
    <t>Updated measured DP, SWC change, and WB Etc.</t>
  </si>
  <si>
    <t>S, T, U</t>
  </si>
  <si>
    <t xml:space="preserve">Changed this to measured difference of SWD @ 105 cm = (Initial measured defict) - (Final measured deficit) </t>
  </si>
  <si>
    <t>Q</t>
  </si>
  <si>
    <t>Added column Q lines 9, 11, 13, etc. Change in projected deficit from first SWC measurement day to last measurement day.</t>
  </si>
  <si>
    <t>Treatment</t>
  </si>
  <si>
    <t xml:space="preserve">Input canopy cover from Flux Camera measurements and interpolation between measurements.  </t>
  </si>
  <si>
    <t xml:space="preserve">Canopy cover from Flux Camera measurements and interpolation between measurements.  </t>
  </si>
  <si>
    <t>sum Tc</t>
  </si>
  <si>
    <t>sum eff P</t>
  </si>
  <si>
    <t>sum P</t>
  </si>
  <si>
    <t>Changes 02/27/14</t>
  </si>
  <si>
    <t xml:space="preserve">Flux camera images seemed to overestimate canopy throughout the season. Canopy cover was changed from Flux Camera measurements to Cannon.  </t>
  </si>
  <si>
    <t>Modeled</t>
  </si>
  <si>
    <t>ET c</t>
  </si>
  <si>
    <t>Adjusted</t>
  </si>
  <si>
    <t>Adjusted Deep Perc</t>
  </si>
  <si>
    <t>Deficit at RZ margin mm</t>
  </si>
  <si>
    <t xml:space="preserve">Adjusted </t>
  </si>
  <si>
    <t>Storage adjustment</t>
  </si>
  <si>
    <t>Emergence</t>
  </si>
  <si>
    <t>V2/V3</t>
  </si>
  <si>
    <t>V4/V5</t>
  </si>
  <si>
    <t>V5/V6</t>
  </si>
  <si>
    <t>V7</t>
  </si>
  <si>
    <t>V9/V10</t>
  </si>
  <si>
    <t>V12/V15</t>
  </si>
  <si>
    <t>V14/V17</t>
  </si>
  <si>
    <t>V16/VT</t>
  </si>
  <si>
    <t>V18/R1</t>
  </si>
  <si>
    <t>R1/R2</t>
  </si>
  <si>
    <t>R2/R3</t>
  </si>
  <si>
    <t>R4/R3</t>
  </si>
  <si>
    <t>R4/R5</t>
  </si>
  <si>
    <t>R5/R6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</si>
</sst>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409]d\-mmm;@"/>
    <numFmt numFmtId="167" formatCode="m/d;@"/>
    <numFmt numFmtId="168" formatCode="0.000"/>
    <numFmt numFmtId="169" formatCode="0.000%"/>
    <numFmt numFmtId="170" formatCode="0.00000"/>
  </numFmts>
  <fonts count="5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2"/>
      <name val="Arial"/>
      <family val="2"/>
    </font>
    <font>
      <i/>
      <sz val="10"/>
      <name val="Arial"/>
      <family val="2"/>
    </font>
    <font>
      <b/>
      <sz val="10"/>
      <name val="Arial"/>
      <family val="2"/>
    </font>
    <font>
      <sz val="8"/>
      <color indexed="81"/>
      <name val="Tahoma"/>
      <family val="2"/>
    </font>
    <font>
      <b/>
      <sz val="8"/>
      <color indexed="81"/>
      <name val="Tahoma"/>
      <family val="2"/>
    </font>
    <font>
      <b/>
      <sz val="11"/>
      <name val="Arial"/>
      <family val="2"/>
    </font>
    <font>
      <sz val="10"/>
      <name val="Arial"/>
      <family val="2"/>
    </font>
    <font>
      <i/>
      <sz val="10"/>
      <color indexed="62"/>
      <name val="Arial"/>
      <family val="2"/>
    </font>
    <font>
      <sz val="10"/>
      <name val="Arial"/>
      <family val="2"/>
    </font>
    <font>
      <b/>
      <sz val="10"/>
      <name val="Arial"/>
      <family val="2"/>
    </font>
    <font>
      <sz val="10"/>
      <color indexed="10"/>
      <name val="Arial"/>
      <family val="2"/>
    </font>
    <font>
      <i/>
      <sz val="10"/>
      <color indexed="10"/>
      <name val="Arial"/>
      <family val="2"/>
    </font>
    <font>
      <sz val="10"/>
      <color indexed="60"/>
      <name val="Arial"/>
      <family val="2"/>
    </font>
    <font>
      <b/>
      <sz val="12"/>
      <name val="Arial"/>
      <family val="2"/>
    </font>
    <font>
      <sz val="11"/>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name val="Arial"/>
      <family val="2"/>
    </font>
    <font>
      <sz val="8"/>
      <color theme="5" tint="0.39997558519241921"/>
      <name val="Arial"/>
      <family val="2"/>
    </font>
    <font>
      <i/>
      <sz val="8"/>
      <color theme="5" tint="0.39997558519241921"/>
      <name val="Arial"/>
      <family val="2"/>
    </font>
    <font>
      <sz val="10"/>
      <color rgb="FFFF0000"/>
      <name val="Arial"/>
      <family val="2"/>
    </font>
    <font>
      <sz val="9"/>
      <color indexed="81"/>
      <name val="Tahoma"/>
      <family val="2"/>
    </font>
    <font>
      <b/>
      <sz val="9"/>
      <color indexed="81"/>
      <name val="Tahoma"/>
      <family val="2"/>
    </font>
    <font>
      <sz val="18"/>
      <color theme="3"/>
      <name val="Cambria"/>
      <family val="2"/>
      <scheme val="major"/>
    </font>
    <font>
      <sz val="11"/>
      <color rgb="FF9C5700"/>
      <name val="Calibri"/>
      <family val="2"/>
      <scheme val="minor"/>
    </font>
  </fonts>
  <fills count="40">
    <fill>
      <patternFill patternType="none"/>
    </fill>
    <fill>
      <patternFill patternType="gray125"/>
    </fill>
    <fill>
      <patternFill patternType="solid">
        <fgColor indexed="26"/>
        <bgColor indexed="64"/>
      </patternFill>
    </fill>
    <fill>
      <patternFill patternType="solid">
        <fgColor indexed="12"/>
        <bgColor indexed="64"/>
      </patternFill>
    </fill>
    <fill>
      <patternFill patternType="solid">
        <fgColor indexed="47"/>
        <bgColor indexed="64"/>
      </patternFill>
    </fill>
    <fill>
      <patternFill patternType="solid">
        <fgColor indexed="13"/>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CC"/>
        <bgColor indexed="64"/>
      </patternFill>
    </fill>
    <fill>
      <patternFill patternType="solid">
        <fgColor theme="9" tint="0.79998168889431442"/>
        <bgColor indexed="64"/>
      </patternFill>
    </fill>
    <fill>
      <patternFill patternType="solid">
        <fgColor theme="9" tint="0.59999389629810485"/>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top style="thin">
        <color indexed="64"/>
      </top>
      <bottom style="thin">
        <color indexed="64"/>
      </bottom>
      <diagonal/>
    </border>
  </borders>
  <cellStyleXfs count="3336">
    <xf numFmtId="0" fontId="0" fillId="0" borderId="0"/>
    <xf numFmtId="0" fontId="29" fillId="6" borderId="0" applyNumberFormat="0" applyBorder="0" applyAlignment="0" applyProtection="0"/>
    <xf numFmtId="0" fontId="29" fillId="7" borderId="0" applyNumberFormat="0" applyBorder="0" applyAlignment="0" applyProtection="0"/>
    <xf numFmtId="0" fontId="29" fillId="8" borderId="0" applyNumberFormat="0" applyBorder="0" applyAlignment="0" applyProtection="0"/>
    <xf numFmtId="0" fontId="29" fillId="9" borderId="0" applyNumberFormat="0" applyBorder="0" applyAlignment="0" applyProtection="0"/>
    <xf numFmtId="0" fontId="29" fillId="10" borderId="0" applyNumberFormat="0" applyBorder="0" applyAlignment="0" applyProtection="0"/>
    <xf numFmtId="0" fontId="29" fillId="11" borderId="0" applyNumberFormat="0" applyBorder="0" applyAlignment="0" applyProtection="0"/>
    <xf numFmtId="0" fontId="29" fillId="12" borderId="0" applyNumberFormat="0" applyBorder="0" applyAlignment="0" applyProtection="0"/>
    <xf numFmtId="0" fontId="29" fillId="13"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21"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30" fillId="25"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30" fillId="29" borderId="0" applyNumberFormat="0" applyBorder="0" applyAlignment="0" applyProtection="0"/>
    <xf numFmtId="0" fontId="31" fillId="30" borderId="0" applyNumberFormat="0" applyBorder="0" applyAlignment="0" applyProtection="0"/>
    <xf numFmtId="0" fontId="32" fillId="31" borderId="12" applyNumberFormat="0" applyAlignment="0" applyProtection="0"/>
    <xf numFmtId="0" fontId="33" fillId="32" borderId="13" applyNumberFormat="0" applyAlignment="0" applyProtection="0"/>
    <xf numFmtId="0" fontId="34" fillId="0" borderId="0" applyNumberFormat="0" applyFill="0" applyBorder="0" applyAlignment="0" applyProtection="0"/>
    <xf numFmtId="0" fontId="35" fillId="33" borderId="0" applyNumberFormat="0" applyBorder="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40" fillId="34" borderId="12" applyNumberFormat="0" applyAlignment="0" applyProtection="0"/>
    <xf numFmtId="0" fontId="41" fillId="0" borderId="17" applyNumberFormat="0" applyFill="0" applyAlignment="0" applyProtection="0"/>
    <xf numFmtId="0" fontId="42" fillId="35" borderId="0" applyNumberFormat="0" applyBorder="0" applyAlignment="0" applyProtection="0"/>
    <xf numFmtId="0" fontId="29" fillId="0" borderId="0"/>
    <xf numFmtId="0" fontId="12" fillId="0" borderId="0"/>
    <xf numFmtId="0" fontId="22" fillId="0" borderId="0"/>
    <xf numFmtId="0" fontId="29" fillId="0" borderId="0"/>
    <xf numFmtId="0" fontId="29" fillId="0" borderId="0"/>
    <xf numFmtId="0" fontId="28" fillId="36" borderId="18" applyNumberFormat="0" applyFont="0" applyAlignment="0" applyProtection="0"/>
    <xf numFmtId="0" fontId="43" fillId="31" borderId="19" applyNumberFormat="0" applyAlignment="0" applyProtection="0"/>
    <xf numFmtId="9" fontId="12" fillId="0" borderId="0" applyFont="0" applyFill="0" applyBorder="0" applyAlignment="0" applyProtection="0"/>
    <xf numFmtId="9" fontId="20" fillId="0" borderId="0" applyFont="0" applyFill="0" applyBorder="0" applyAlignment="0" applyProtection="0"/>
    <xf numFmtId="0" fontId="44" fillId="0" borderId="0" applyNumberFormat="0" applyFill="0" applyBorder="0" applyAlignment="0" applyProtection="0"/>
    <xf numFmtId="0" fontId="45" fillId="0" borderId="20" applyNumberFormat="0" applyFill="0" applyAlignment="0" applyProtection="0"/>
    <xf numFmtId="0" fontId="46" fillId="0" borderId="0" applyNumberFormat="0" applyFill="0" applyBorder="0" applyAlignment="0" applyProtection="0"/>
    <xf numFmtId="9" fontId="47" fillId="0" borderId="0" applyFont="0" applyFill="0" applyBorder="0" applyAlignment="0" applyProtection="0"/>
    <xf numFmtId="9" fontId="47" fillId="0" borderId="0" applyFont="0" applyFill="0" applyBorder="0" applyAlignment="0" applyProtection="0"/>
    <xf numFmtId="0" fontId="11" fillId="0" borderId="0"/>
    <xf numFmtId="0" fontId="12" fillId="0" borderId="0"/>
    <xf numFmtId="0" fontId="12"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0" borderId="0"/>
    <xf numFmtId="0" fontId="12" fillId="0" borderId="0"/>
    <xf numFmtId="0" fontId="11" fillId="0" borderId="0"/>
    <xf numFmtId="0" fontId="11" fillId="0" borderId="0"/>
    <xf numFmtId="9" fontId="12" fillId="0" borderId="0" applyFont="0" applyFill="0" applyBorder="0" applyAlignment="0" applyProtection="0"/>
    <xf numFmtId="9" fontId="12" fillId="0" borderId="0" applyFont="0" applyFill="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0" borderId="0"/>
    <xf numFmtId="0" fontId="10" fillId="0" borderId="0"/>
    <xf numFmtId="0" fontId="10" fillId="0" borderId="0"/>
    <xf numFmtId="9" fontId="12" fillId="0" borderId="0" applyFont="0" applyFill="0" applyBorder="0" applyAlignment="0" applyProtection="0"/>
    <xf numFmtId="0" fontId="10" fillId="0" borderId="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0" borderId="0"/>
    <xf numFmtId="0" fontId="10" fillId="0" borderId="0"/>
    <xf numFmtId="0" fontId="10" fillId="0" borderId="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0" borderId="0"/>
    <xf numFmtId="0" fontId="9" fillId="0" borderId="0"/>
    <xf numFmtId="0" fontId="9" fillId="0" borderId="0"/>
    <xf numFmtId="0" fontId="9" fillId="0" borderId="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0" borderId="0"/>
    <xf numFmtId="0" fontId="9" fillId="0" borderId="0"/>
    <xf numFmtId="0" fontId="9" fillId="0" borderId="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5" fillId="33" borderId="0" applyNumberFormat="0" applyBorder="0" applyAlignment="0" applyProtection="0"/>
    <xf numFmtId="0" fontId="31" fillId="30" borderId="0" applyNumberFormat="0" applyBorder="0" applyAlignment="0" applyProtection="0"/>
    <xf numFmtId="0" fontId="42" fillId="35" borderId="0" applyNumberFormat="0" applyBorder="0" applyAlignment="0" applyProtection="0"/>
    <xf numFmtId="0" fontId="40" fillId="34" borderId="12" applyNumberFormat="0" applyAlignment="0" applyProtection="0"/>
    <xf numFmtId="0" fontId="43" fillId="31" borderId="19" applyNumberFormat="0" applyAlignment="0" applyProtection="0"/>
    <xf numFmtId="0" fontId="32" fillId="31" borderId="12" applyNumberFormat="0" applyAlignment="0" applyProtection="0"/>
    <xf numFmtId="0" fontId="41" fillId="0" borderId="17" applyNumberFormat="0" applyFill="0" applyAlignment="0" applyProtection="0"/>
    <xf numFmtId="0" fontId="33" fillId="32" borderId="13" applyNumberFormat="0" applyAlignment="0" applyProtection="0"/>
    <xf numFmtId="0" fontId="46" fillId="0" borderId="0" applyNumberFormat="0" applyFill="0" applyBorder="0" applyAlignment="0" applyProtection="0"/>
    <xf numFmtId="0" fontId="34" fillId="0" borderId="0" applyNumberFormat="0" applyFill="0" applyBorder="0" applyAlignment="0" applyProtection="0"/>
    <xf numFmtId="0" fontId="45" fillId="0" borderId="20" applyNumberFormat="0" applyFill="0" applyAlignment="0" applyProtection="0"/>
    <xf numFmtId="0" fontId="30" fillId="24"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30" fillId="18" borderId="0" applyNumberFormat="0" applyBorder="0" applyAlignment="0" applyProtection="0"/>
    <xf numFmtId="0" fontId="30" fillId="25"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30" fillId="19" borderId="0" applyNumberFormat="0" applyBorder="0" applyAlignment="0" applyProtection="0"/>
    <xf numFmtId="0" fontId="30" fillId="26"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30" fillId="20" borderId="0" applyNumberFormat="0" applyBorder="0" applyAlignment="0" applyProtection="0"/>
    <xf numFmtId="0" fontId="30" fillId="27" borderId="0" applyNumberFormat="0" applyBorder="0" applyAlignment="0" applyProtection="0"/>
    <xf numFmtId="0" fontId="8" fillId="9" borderId="0" applyNumberFormat="0" applyBorder="0" applyAlignment="0" applyProtection="0"/>
    <xf numFmtId="0" fontId="8" fillId="15" borderId="0" applyNumberFormat="0" applyBorder="0" applyAlignment="0" applyProtection="0"/>
    <xf numFmtId="0" fontId="30" fillId="21" borderId="0" applyNumberFormat="0" applyBorder="0" applyAlignment="0" applyProtection="0"/>
    <xf numFmtId="0" fontId="30" fillId="28" borderId="0" applyNumberFormat="0" applyBorder="0" applyAlignment="0" applyProtection="0"/>
    <xf numFmtId="0" fontId="8" fillId="10" borderId="0" applyNumberFormat="0" applyBorder="0" applyAlignment="0" applyProtection="0"/>
    <xf numFmtId="0" fontId="8" fillId="16" borderId="0" applyNumberFormat="0" applyBorder="0" applyAlignment="0" applyProtection="0"/>
    <xf numFmtId="0" fontId="30" fillId="22" borderId="0" applyNumberFormat="0" applyBorder="0" applyAlignment="0" applyProtection="0"/>
    <xf numFmtId="0" fontId="30" fillId="29" borderId="0" applyNumberFormat="0" applyBorder="0" applyAlignment="0" applyProtection="0"/>
    <xf numFmtId="0" fontId="8" fillId="11" borderId="0" applyNumberFormat="0" applyBorder="0" applyAlignment="0" applyProtection="0"/>
    <xf numFmtId="0" fontId="8" fillId="17" borderId="0" applyNumberFormat="0" applyBorder="0" applyAlignment="0" applyProtection="0"/>
    <xf numFmtId="0" fontId="30" fillId="23" borderId="0" applyNumberFormat="0" applyBorder="0" applyAlignment="0" applyProtection="0"/>
    <xf numFmtId="0" fontId="8" fillId="0" borderId="0"/>
    <xf numFmtId="0" fontId="8" fillId="36" borderId="18" applyNumberFormat="0" applyFont="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0" borderId="0"/>
    <xf numFmtId="0" fontId="7" fillId="36" borderId="18" applyNumberFormat="0" applyFont="0" applyAlignment="0" applyProtection="0"/>
    <xf numFmtId="9" fontId="12" fillId="0" borderId="0" applyFont="0" applyFill="0" applyBorder="0" applyAlignment="0" applyProtection="0"/>
    <xf numFmtId="0" fontId="7" fillId="6" borderId="0" applyNumberFormat="0" applyBorder="0" applyAlignment="0" applyProtection="0"/>
    <xf numFmtId="0" fontId="7" fillId="12" borderId="0" applyNumberFormat="0" applyBorder="0" applyAlignment="0" applyProtection="0"/>
    <xf numFmtId="0" fontId="7" fillId="7" borderId="0" applyNumberFormat="0" applyBorder="0" applyAlignment="0" applyProtection="0"/>
    <xf numFmtId="0" fontId="7" fillId="13" borderId="0" applyNumberFormat="0" applyBorder="0" applyAlignment="0" applyProtection="0"/>
    <xf numFmtId="0" fontId="7" fillId="8" borderId="0" applyNumberFormat="0" applyBorder="0" applyAlignment="0" applyProtection="0"/>
    <xf numFmtId="0" fontId="7" fillId="14" borderId="0" applyNumberFormat="0" applyBorder="0" applyAlignment="0" applyProtection="0"/>
    <xf numFmtId="0" fontId="7" fillId="9" borderId="0" applyNumberFormat="0" applyBorder="0" applyAlignment="0" applyProtection="0"/>
    <xf numFmtId="0" fontId="7" fillId="15" borderId="0" applyNumberFormat="0" applyBorder="0" applyAlignment="0" applyProtection="0"/>
    <xf numFmtId="0" fontId="7" fillId="10" borderId="0" applyNumberFormat="0" applyBorder="0" applyAlignment="0" applyProtection="0"/>
    <xf numFmtId="0" fontId="7" fillId="16" borderId="0" applyNumberFormat="0" applyBorder="0" applyAlignment="0" applyProtection="0"/>
    <xf numFmtId="0" fontId="7" fillId="11" borderId="0" applyNumberFormat="0" applyBorder="0" applyAlignment="0" applyProtection="0"/>
    <xf numFmtId="0" fontId="7" fillId="17" borderId="0" applyNumberFormat="0" applyBorder="0" applyAlignment="0" applyProtection="0"/>
    <xf numFmtId="0" fontId="7" fillId="0" borderId="0"/>
    <xf numFmtId="0" fontId="7" fillId="36" borderId="18" applyNumberFormat="0" applyFont="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0" borderId="0"/>
    <xf numFmtId="0" fontId="12" fillId="0" borderId="0"/>
    <xf numFmtId="0" fontId="12" fillId="0" borderId="0"/>
    <xf numFmtId="0" fontId="7" fillId="0" borderId="0"/>
    <xf numFmtId="0" fontId="7" fillId="0" borderId="0"/>
    <xf numFmtId="0" fontId="28" fillId="36" borderId="18"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0" borderId="0"/>
    <xf numFmtId="0" fontId="7" fillId="0" borderId="0"/>
    <xf numFmtId="0" fontId="7" fillId="0" borderId="0"/>
    <xf numFmtId="0" fontId="7" fillId="6" borderId="0" applyNumberFormat="0" applyBorder="0" applyAlignment="0" applyProtection="0"/>
    <xf numFmtId="0" fontId="7" fillId="12" borderId="0" applyNumberFormat="0" applyBorder="0" applyAlignment="0" applyProtection="0"/>
    <xf numFmtId="0" fontId="7" fillId="7" borderId="0" applyNumberFormat="0" applyBorder="0" applyAlignment="0" applyProtection="0"/>
    <xf numFmtId="0" fontId="7" fillId="13" borderId="0" applyNumberFormat="0" applyBorder="0" applyAlignment="0" applyProtection="0"/>
    <xf numFmtId="0" fontId="7" fillId="8" borderId="0" applyNumberFormat="0" applyBorder="0" applyAlignment="0" applyProtection="0"/>
    <xf numFmtId="0" fontId="7" fillId="14" borderId="0" applyNumberFormat="0" applyBorder="0" applyAlignment="0" applyProtection="0"/>
    <xf numFmtId="0" fontId="7" fillId="9" borderId="0" applyNumberFormat="0" applyBorder="0" applyAlignment="0" applyProtection="0"/>
    <xf numFmtId="0" fontId="7" fillId="15" borderId="0" applyNumberFormat="0" applyBorder="0" applyAlignment="0" applyProtection="0"/>
    <xf numFmtId="0" fontId="7" fillId="10" borderId="0" applyNumberFormat="0" applyBorder="0" applyAlignment="0" applyProtection="0"/>
    <xf numFmtId="0" fontId="7" fillId="16" borderId="0" applyNumberFormat="0" applyBorder="0" applyAlignment="0" applyProtection="0"/>
    <xf numFmtId="0" fontId="7" fillId="11" borderId="0" applyNumberFormat="0" applyBorder="0" applyAlignment="0" applyProtection="0"/>
    <xf numFmtId="0" fontId="7" fillId="17" borderId="0" applyNumberFormat="0" applyBorder="0" applyAlignment="0" applyProtection="0"/>
    <xf numFmtId="0" fontId="7" fillId="0" borderId="0"/>
    <xf numFmtId="0" fontId="7" fillId="36" borderId="18" applyNumberFormat="0" applyFont="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0" borderId="0"/>
    <xf numFmtId="0" fontId="7" fillId="0" borderId="0"/>
    <xf numFmtId="0" fontId="7" fillId="0" borderId="0"/>
    <xf numFmtId="0" fontId="7" fillId="6" borderId="0" applyNumberFormat="0" applyBorder="0" applyAlignment="0" applyProtection="0"/>
    <xf numFmtId="0" fontId="7" fillId="12" borderId="0" applyNumberFormat="0" applyBorder="0" applyAlignment="0" applyProtection="0"/>
    <xf numFmtId="0" fontId="7" fillId="7" borderId="0" applyNumberFormat="0" applyBorder="0" applyAlignment="0" applyProtection="0"/>
    <xf numFmtId="0" fontId="7" fillId="13" borderId="0" applyNumberFormat="0" applyBorder="0" applyAlignment="0" applyProtection="0"/>
    <xf numFmtId="0" fontId="7" fillId="8" borderId="0" applyNumberFormat="0" applyBorder="0" applyAlignment="0" applyProtection="0"/>
    <xf numFmtId="0" fontId="7" fillId="14" borderId="0" applyNumberFormat="0" applyBorder="0" applyAlignment="0" applyProtection="0"/>
    <xf numFmtId="0" fontId="7" fillId="9" borderId="0" applyNumberFormat="0" applyBorder="0" applyAlignment="0" applyProtection="0"/>
    <xf numFmtId="0" fontId="7" fillId="15" borderId="0" applyNumberFormat="0" applyBorder="0" applyAlignment="0" applyProtection="0"/>
    <xf numFmtId="0" fontId="7" fillId="10" borderId="0" applyNumberFormat="0" applyBorder="0" applyAlignment="0" applyProtection="0"/>
    <xf numFmtId="0" fontId="7" fillId="16" borderId="0" applyNumberFormat="0" applyBorder="0" applyAlignment="0" applyProtection="0"/>
    <xf numFmtId="0" fontId="7" fillId="11" borderId="0" applyNumberFormat="0" applyBorder="0" applyAlignment="0" applyProtection="0"/>
    <xf numFmtId="0" fontId="7" fillId="17" borderId="0" applyNumberFormat="0" applyBorder="0" applyAlignment="0" applyProtection="0"/>
    <xf numFmtId="0" fontId="7" fillId="0" borderId="0"/>
    <xf numFmtId="0" fontId="7" fillId="36" borderId="18" applyNumberFormat="0" applyFont="0" applyAlignment="0" applyProtection="0"/>
    <xf numFmtId="0" fontId="6" fillId="0" borderId="0"/>
    <xf numFmtId="0" fontId="12" fillId="0" borderId="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0" borderId="0"/>
    <xf numFmtId="0" fontId="6" fillId="0" borderId="0"/>
    <xf numFmtId="0" fontId="6" fillId="0" borderId="0"/>
    <xf numFmtId="0" fontId="1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36" borderId="18" applyNumberFormat="0" applyFont="0" applyAlignment="0" applyProtection="0"/>
    <xf numFmtId="0" fontId="6" fillId="36" borderId="18" applyNumberFormat="0" applyFont="0" applyAlignment="0" applyProtection="0"/>
    <xf numFmtId="9" fontId="12" fillId="0" borderId="0" applyFont="0" applyFill="0" applyBorder="0" applyAlignment="0" applyProtection="0"/>
    <xf numFmtId="0" fontId="6" fillId="0" borderId="0"/>
    <xf numFmtId="0" fontId="6" fillId="0" borderId="0"/>
    <xf numFmtId="0" fontId="6" fillId="36" borderId="18" applyNumberFormat="0" applyFont="0" applyAlignment="0" applyProtection="0"/>
    <xf numFmtId="0" fontId="6"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36" borderId="18" applyNumberFormat="0" applyFont="0" applyAlignment="0" applyProtection="0"/>
    <xf numFmtId="0" fontId="5" fillId="6" borderId="0" applyNumberFormat="0" applyBorder="0" applyAlignment="0" applyProtection="0"/>
    <xf numFmtId="0" fontId="5" fillId="12" borderId="0" applyNumberFormat="0" applyBorder="0" applyAlignment="0" applyProtection="0"/>
    <xf numFmtId="0" fontId="5" fillId="7" borderId="0" applyNumberFormat="0" applyBorder="0" applyAlignment="0" applyProtection="0"/>
    <xf numFmtId="0" fontId="5" fillId="13" borderId="0" applyNumberFormat="0" applyBorder="0" applyAlignment="0" applyProtection="0"/>
    <xf numFmtId="0" fontId="5" fillId="8"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5" fillId="10" borderId="0" applyNumberFormat="0" applyBorder="0" applyAlignment="0" applyProtection="0"/>
    <xf numFmtId="0" fontId="5" fillId="16" borderId="0" applyNumberFormat="0" applyBorder="0" applyAlignment="0" applyProtection="0"/>
    <xf numFmtId="0" fontId="5" fillId="11" borderId="0" applyNumberFormat="0" applyBorder="0" applyAlignment="0" applyProtection="0"/>
    <xf numFmtId="0" fontId="5" fillId="17" borderId="0" applyNumberFormat="0" applyBorder="0" applyAlignment="0" applyProtection="0"/>
    <xf numFmtId="0" fontId="5" fillId="0" borderId="0"/>
    <xf numFmtId="0" fontId="5" fillId="36" borderId="18" applyNumberFormat="0" applyFont="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12" borderId="0" applyNumberFormat="0" applyBorder="0" applyAlignment="0" applyProtection="0"/>
    <xf numFmtId="0" fontId="5" fillId="7" borderId="0" applyNumberFormat="0" applyBorder="0" applyAlignment="0" applyProtection="0"/>
    <xf numFmtId="0" fontId="5" fillId="13" borderId="0" applyNumberFormat="0" applyBorder="0" applyAlignment="0" applyProtection="0"/>
    <xf numFmtId="0" fontId="5" fillId="8"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5" fillId="10" borderId="0" applyNumberFormat="0" applyBorder="0" applyAlignment="0" applyProtection="0"/>
    <xf numFmtId="0" fontId="5" fillId="16" borderId="0" applyNumberFormat="0" applyBorder="0" applyAlignment="0" applyProtection="0"/>
    <xf numFmtId="0" fontId="5" fillId="11" borderId="0" applyNumberFormat="0" applyBorder="0" applyAlignment="0" applyProtection="0"/>
    <xf numFmtId="0" fontId="5" fillId="17" borderId="0" applyNumberFormat="0" applyBorder="0" applyAlignment="0" applyProtection="0"/>
    <xf numFmtId="0" fontId="5" fillId="0" borderId="0"/>
    <xf numFmtId="0" fontId="5" fillId="36" borderId="18" applyNumberFormat="0" applyFont="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12" borderId="0" applyNumberFormat="0" applyBorder="0" applyAlignment="0" applyProtection="0"/>
    <xf numFmtId="0" fontId="5" fillId="7" borderId="0" applyNumberFormat="0" applyBorder="0" applyAlignment="0" applyProtection="0"/>
    <xf numFmtId="0" fontId="5" fillId="13" borderId="0" applyNumberFormat="0" applyBorder="0" applyAlignment="0" applyProtection="0"/>
    <xf numFmtId="0" fontId="5" fillId="8"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5" fillId="10" borderId="0" applyNumberFormat="0" applyBorder="0" applyAlignment="0" applyProtection="0"/>
    <xf numFmtId="0" fontId="5" fillId="16" borderId="0" applyNumberFormat="0" applyBorder="0" applyAlignment="0" applyProtection="0"/>
    <xf numFmtId="0" fontId="5" fillId="11" borderId="0" applyNumberFormat="0" applyBorder="0" applyAlignment="0" applyProtection="0"/>
    <xf numFmtId="0" fontId="5" fillId="17" borderId="0" applyNumberFormat="0" applyBorder="0" applyAlignment="0" applyProtection="0"/>
    <xf numFmtId="0" fontId="5" fillId="0" borderId="0"/>
    <xf numFmtId="0" fontId="5" fillId="36" borderId="18" applyNumberFormat="0" applyFont="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12" borderId="0" applyNumberFormat="0" applyBorder="0" applyAlignment="0" applyProtection="0"/>
    <xf numFmtId="0" fontId="5" fillId="7" borderId="0" applyNumberFormat="0" applyBorder="0" applyAlignment="0" applyProtection="0"/>
    <xf numFmtId="0" fontId="5" fillId="13" borderId="0" applyNumberFormat="0" applyBorder="0" applyAlignment="0" applyProtection="0"/>
    <xf numFmtId="0" fontId="5" fillId="8"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5" fillId="10" borderId="0" applyNumberFormat="0" applyBorder="0" applyAlignment="0" applyProtection="0"/>
    <xf numFmtId="0" fontId="5" fillId="16" borderId="0" applyNumberFormat="0" applyBorder="0" applyAlignment="0" applyProtection="0"/>
    <xf numFmtId="0" fontId="5" fillId="11" borderId="0" applyNumberFormat="0" applyBorder="0" applyAlignment="0" applyProtection="0"/>
    <xf numFmtId="0" fontId="5" fillId="17" borderId="0" applyNumberFormat="0" applyBorder="0" applyAlignment="0" applyProtection="0"/>
    <xf numFmtId="0" fontId="5" fillId="0" borderId="0"/>
    <xf numFmtId="0" fontId="5" fillId="36" borderId="18" applyNumberFormat="0" applyFont="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36" borderId="18" applyNumberFormat="0" applyFont="0" applyAlignment="0" applyProtection="0"/>
    <xf numFmtId="9" fontId="12" fillId="0" borderId="0" applyFont="0" applyFill="0" applyBorder="0" applyAlignment="0" applyProtection="0"/>
    <xf numFmtId="0" fontId="5" fillId="6" borderId="0" applyNumberFormat="0" applyBorder="0" applyAlignment="0" applyProtection="0"/>
    <xf numFmtId="0" fontId="5" fillId="12" borderId="0" applyNumberFormat="0" applyBorder="0" applyAlignment="0" applyProtection="0"/>
    <xf numFmtId="0" fontId="5" fillId="7" borderId="0" applyNumberFormat="0" applyBorder="0" applyAlignment="0" applyProtection="0"/>
    <xf numFmtId="0" fontId="5" fillId="13" borderId="0" applyNumberFormat="0" applyBorder="0" applyAlignment="0" applyProtection="0"/>
    <xf numFmtId="0" fontId="5" fillId="8"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5" fillId="10" borderId="0" applyNumberFormat="0" applyBorder="0" applyAlignment="0" applyProtection="0"/>
    <xf numFmtId="0" fontId="5" fillId="16" borderId="0" applyNumberFormat="0" applyBorder="0" applyAlignment="0" applyProtection="0"/>
    <xf numFmtId="0" fontId="5" fillId="11" borderId="0" applyNumberFormat="0" applyBorder="0" applyAlignment="0" applyProtection="0"/>
    <xf numFmtId="0" fontId="5" fillId="17" borderId="0" applyNumberFormat="0" applyBorder="0" applyAlignment="0" applyProtection="0"/>
    <xf numFmtId="0" fontId="5" fillId="0" borderId="0"/>
    <xf numFmtId="0" fontId="5" fillId="36" borderId="18" applyNumberFormat="0" applyFont="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12" borderId="0" applyNumberFormat="0" applyBorder="0" applyAlignment="0" applyProtection="0"/>
    <xf numFmtId="0" fontId="5" fillId="7" borderId="0" applyNumberFormat="0" applyBorder="0" applyAlignment="0" applyProtection="0"/>
    <xf numFmtId="0" fontId="5" fillId="13" borderId="0" applyNumberFormat="0" applyBorder="0" applyAlignment="0" applyProtection="0"/>
    <xf numFmtId="0" fontId="5" fillId="8"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5" fillId="10" borderId="0" applyNumberFormat="0" applyBorder="0" applyAlignment="0" applyProtection="0"/>
    <xf numFmtId="0" fontId="5" fillId="16" borderId="0" applyNumberFormat="0" applyBorder="0" applyAlignment="0" applyProtection="0"/>
    <xf numFmtId="0" fontId="5" fillId="11" borderId="0" applyNumberFormat="0" applyBorder="0" applyAlignment="0" applyProtection="0"/>
    <xf numFmtId="0" fontId="5" fillId="17" borderId="0" applyNumberFormat="0" applyBorder="0" applyAlignment="0" applyProtection="0"/>
    <xf numFmtId="0" fontId="5" fillId="0" borderId="0"/>
    <xf numFmtId="0" fontId="5" fillId="36" borderId="18" applyNumberFormat="0" applyFont="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12" borderId="0" applyNumberFormat="0" applyBorder="0" applyAlignment="0" applyProtection="0"/>
    <xf numFmtId="0" fontId="5" fillId="7" borderId="0" applyNumberFormat="0" applyBorder="0" applyAlignment="0" applyProtection="0"/>
    <xf numFmtId="0" fontId="5" fillId="13" borderId="0" applyNumberFormat="0" applyBorder="0" applyAlignment="0" applyProtection="0"/>
    <xf numFmtId="0" fontId="5" fillId="8"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5" fillId="10" borderId="0" applyNumberFormat="0" applyBorder="0" applyAlignment="0" applyProtection="0"/>
    <xf numFmtId="0" fontId="5" fillId="16" borderId="0" applyNumberFormat="0" applyBorder="0" applyAlignment="0" applyProtection="0"/>
    <xf numFmtId="0" fontId="5" fillId="11" borderId="0" applyNumberFormat="0" applyBorder="0" applyAlignment="0" applyProtection="0"/>
    <xf numFmtId="0" fontId="5" fillId="17" borderId="0" applyNumberFormat="0" applyBorder="0" applyAlignment="0" applyProtection="0"/>
    <xf numFmtId="0" fontId="5" fillId="0" borderId="0"/>
    <xf numFmtId="0" fontId="5" fillId="36" borderId="18" applyNumberFormat="0" applyFont="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12" borderId="0" applyNumberFormat="0" applyBorder="0" applyAlignment="0" applyProtection="0"/>
    <xf numFmtId="0" fontId="5" fillId="7" borderId="0" applyNumberFormat="0" applyBorder="0" applyAlignment="0" applyProtection="0"/>
    <xf numFmtId="0" fontId="5" fillId="13" borderId="0" applyNumberFormat="0" applyBorder="0" applyAlignment="0" applyProtection="0"/>
    <xf numFmtId="0" fontId="5" fillId="8"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5" fillId="10" borderId="0" applyNumberFormat="0" applyBorder="0" applyAlignment="0" applyProtection="0"/>
    <xf numFmtId="0" fontId="5" fillId="16" borderId="0" applyNumberFormat="0" applyBorder="0" applyAlignment="0" applyProtection="0"/>
    <xf numFmtId="0" fontId="5" fillId="11" borderId="0" applyNumberFormat="0" applyBorder="0" applyAlignment="0" applyProtection="0"/>
    <xf numFmtId="0" fontId="5" fillId="17" borderId="0" applyNumberFormat="0" applyBorder="0" applyAlignment="0" applyProtection="0"/>
    <xf numFmtId="0" fontId="5" fillId="0" borderId="0"/>
    <xf numFmtId="0" fontId="5" fillId="36" borderId="18" applyNumberFormat="0" applyFont="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36" borderId="18" applyNumberFormat="0" applyFont="0" applyAlignment="0" applyProtection="0"/>
    <xf numFmtId="0" fontId="5" fillId="6" borderId="0" applyNumberFormat="0" applyBorder="0" applyAlignment="0" applyProtection="0"/>
    <xf numFmtId="0" fontId="5" fillId="12" borderId="0" applyNumberFormat="0" applyBorder="0" applyAlignment="0" applyProtection="0"/>
    <xf numFmtId="0" fontId="5" fillId="7" borderId="0" applyNumberFormat="0" applyBorder="0" applyAlignment="0" applyProtection="0"/>
    <xf numFmtId="0" fontId="5" fillId="13" borderId="0" applyNumberFormat="0" applyBorder="0" applyAlignment="0" applyProtection="0"/>
    <xf numFmtId="0" fontId="5" fillId="8"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5" fillId="10" borderId="0" applyNumberFormat="0" applyBorder="0" applyAlignment="0" applyProtection="0"/>
    <xf numFmtId="0" fontId="5" fillId="16" borderId="0" applyNumberFormat="0" applyBorder="0" applyAlignment="0" applyProtection="0"/>
    <xf numFmtId="0" fontId="5" fillId="11" borderId="0" applyNumberFormat="0" applyBorder="0" applyAlignment="0" applyProtection="0"/>
    <xf numFmtId="0" fontId="5" fillId="17" borderId="0" applyNumberFormat="0" applyBorder="0" applyAlignment="0" applyProtection="0"/>
    <xf numFmtId="0" fontId="5" fillId="0" borderId="0"/>
    <xf numFmtId="0" fontId="5" fillId="36" borderId="18" applyNumberFormat="0" applyFont="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12" borderId="0" applyNumberFormat="0" applyBorder="0" applyAlignment="0" applyProtection="0"/>
    <xf numFmtId="0" fontId="5" fillId="7" borderId="0" applyNumberFormat="0" applyBorder="0" applyAlignment="0" applyProtection="0"/>
    <xf numFmtId="0" fontId="5" fillId="13" borderId="0" applyNumberFormat="0" applyBorder="0" applyAlignment="0" applyProtection="0"/>
    <xf numFmtId="0" fontId="5" fillId="8"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5" fillId="10" borderId="0" applyNumberFormat="0" applyBorder="0" applyAlignment="0" applyProtection="0"/>
    <xf numFmtId="0" fontId="5" fillId="16" borderId="0" applyNumberFormat="0" applyBorder="0" applyAlignment="0" applyProtection="0"/>
    <xf numFmtId="0" fontId="5" fillId="11" borderId="0" applyNumberFormat="0" applyBorder="0" applyAlignment="0" applyProtection="0"/>
    <xf numFmtId="0" fontId="5" fillId="17" borderId="0" applyNumberFormat="0" applyBorder="0" applyAlignment="0" applyProtection="0"/>
    <xf numFmtId="0" fontId="5" fillId="0" borderId="0"/>
    <xf numFmtId="0" fontId="5" fillId="36" borderId="18" applyNumberFormat="0" applyFont="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6" borderId="0" applyNumberFormat="0" applyBorder="0" applyAlignment="0" applyProtection="0"/>
    <xf numFmtId="0" fontId="5" fillId="12" borderId="0" applyNumberFormat="0" applyBorder="0" applyAlignment="0" applyProtection="0"/>
    <xf numFmtId="0" fontId="5" fillId="7" borderId="0" applyNumberFormat="0" applyBorder="0" applyAlignment="0" applyProtection="0"/>
    <xf numFmtId="0" fontId="5" fillId="13" borderId="0" applyNumberFormat="0" applyBorder="0" applyAlignment="0" applyProtection="0"/>
    <xf numFmtId="0" fontId="5" fillId="8"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5" fillId="10" borderId="0" applyNumberFormat="0" applyBorder="0" applyAlignment="0" applyProtection="0"/>
    <xf numFmtId="0" fontId="5" fillId="16" borderId="0" applyNumberFormat="0" applyBorder="0" applyAlignment="0" applyProtection="0"/>
    <xf numFmtId="0" fontId="5" fillId="11" borderId="0" applyNumberFormat="0" applyBorder="0" applyAlignment="0" applyProtection="0"/>
    <xf numFmtId="0" fontId="5" fillId="17" borderId="0" applyNumberFormat="0" applyBorder="0" applyAlignment="0" applyProtection="0"/>
    <xf numFmtId="0" fontId="5" fillId="0" borderId="0"/>
    <xf numFmtId="0" fontId="5" fillId="36" borderId="18" applyNumberFormat="0" applyFont="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4" fillId="0" borderId="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36" borderId="18" applyNumberFormat="0" applyFont="0" applyAlignment="0" applyProtection="0"/>
    <xf numFmtId="0" fontId="4" fillId="36" borderId="18" applyNumberFormat="0" applyFont="0" applyAlignment="0" applyProtection="0"/>
    <xf numFmtId="0" fontId="4" fillId="0" borderId="0"/>
    <xf numFmtId="0" fontId="4" fillId="0" borderId="0"/>
    <xf numFmtId="0" fontId="4" fillId="36" borderId="18" applyNumberFormat="0" applyFont="0" applyAlignment="0" applyProtection="0"/>
    <xf numFmtId="0" fontId="4"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0" borderId="0"/>
    <xf numFmtId="0" fontId="4" fillId="0" borderId="0"/>
    <xf numFmtId="0" fontId="4" fillId="0" borderId="0"/>
    <xf numFmtId="0" fontId="4" fillId="9" borderId="0" applyNumberFormat="0" applyBorder="0" applyAlignment="0" applyProtection="0"/>
    <xf numFmtId="0" fontId="4" fillId="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6" borderId="0" applyNumberFormat="0" applyBorder="0" applyAlignment="0" applyProtection="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36" borderId="18" applyNumberFormat="0" applyFont="0" applyAlignment="0" applyProtection="0"/>
    <xf numFmtId="0" fontId="4" fillId="36" borderId="18" applyNumberFormat="0" applyFont="0" applyAlignment="0" applyProtection="0"/>
    <xf numFmtId="0" fontId="4" fillId="0" borderId="0"/>
    <xf numFmtId="9" fontId="4" fillId="0" borderId="0" applyFont="0" applyFill="0" applyBorder="0" applyAlignment="0" applyProtection="0"/>
    <xf numFmtId="0" fontId="3" fillId="0" borderId="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36" borderId="18" applyNumberFormat="0" applyFont="0" applyAlignment="0" applyProtection="0"/>
    <xf numFmtId="0" fontId="3" fillId="36" borderId="18" applyNumberFormat="0" applyFont="0" applyAlignment="0" applyProtection="0"/>
    <xf numFmtId="0" fontId="3" fillId="0" borderId="0"/>
    <xf numFmtId="0" fontId="3" fillId="0" borderId="0"/>
    <xf numFmtId="0" fontId="3" fillId="36" borderId="18" applyNumberFormat="0" applyFont="0" applyAlignment="0" applyProtection="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0" borderId="0"/>
    <xf numFmtId="0" fontId="3" fillId="0" borderId="0"/>
    <xf numFmtId="0" fontId="3" fillId="0" borderId="0"/>
    <xf numFmtId="0" fontId="3" fillId="9" borderId="0" applyNumberFormat="0" applyBorder="0" applyAlignment="0" applyProtection="0"/>
    <xf numFmtId="0" fontId="3" fillId="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9"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6"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36" borderId="18" applyNumberFormat="0" applyFont="0" applyAlignment="0" applyProtection="0"/>
    <xf numFmtId="0" fontId="3" fillId="36" borderId="18" applyNumberFormat="0" applyFont="0" applyAlignment="0" applyProtection="0"/>
    <xf numFmtId="0" fontId="3" fillId="0" borderId="0"/>
    <xf numFmtId="9" fontId="3" fillId="0" borderId="0" applyFont="0" applyFill="0" applyBorder="0" applyAlignment="0" applyProtection="0"/>
    <xf numFmtId="0" fontId="12" fillId="0" borderId="0"/>
    <xf numFmtId="0" fontId="12" fillId="0" borderId="0"/>
    <xf numFmtId="0" fontId="2" fillId="0" borderId="0"/>
    <xf numFmtId="0" fontId="2" fillId="0" borderId="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0" fontId="2" fillId="36" borderId="18"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xf numFmtId="0" fontId="53" fillId="0" borderId="0" applyNumberFormat="0" applyFill="0" applyBorder="0" applyAlignment="0" applyProtection="0"/>
    <xf numFmtId="0" fontId="54" fillId="35" borderId="0" applyNumberFormat="0" applyBorder="0" applyAlignment="0" applyProtection="0"/>
    <xf numFmtId="0" fontId="1" fillId="36" borderId="18" applyNumberFormat="0" applyFont="0" applyAlignment="0" applyProtection="0"/>
    <xf numFmtId="0" fontId="1" fillId="6" borderId="0" applyNumberFormat="0" applyBorder="0" applyAlignment="0" applyProtection="0"/>
    <xf numFmtId="0" fontId="1" fillId="12" borderId="0" applyNumberFormat="0" applyBorder="0" applyAlignment="0" applyProtection="0"/>
    <xf numFmtId="0" fontId="1" fillId="18" borderId="0" applyNumberFormat="0" applyBorder="0" applyAlignment="0" applyProtection="0"/>
    <xf numFmtId="0" fontId="1" fillId="7" borderId="0" applyNumberFormat="0" applyBorder="0" applyAlignment="0" applyProtection="0"/>
    <xf numFmtId="0" fontId="1" fillId="13" borderId="0" applyNumberFormat="0" applyBorder="0" applyAlignment="0" applyProtection="0"/>
    <xf numFmtId="0" fontId="1" fillId="19" borderId="0" applyNumberFormat="0" applyBorder="0" applyAlignment="0" applyProtection="0"/>
    <xf numFmtId="0" fontId="1" fillId="8" borderId="0" applyNumberFormat="0" applyBorder="0" applyAlignment="0" applyProtection="0"/>
    <xf numFmtId="0" fontId="1" fillId="14" borderId="0" applyNumberFormat="0" applyBorder="0" applyAlignment="0" applyProtection="0"/>
    <xf numFmtId="0" fontId="1" fillId="20" borderId="0" applyNumberFormat="0" applyBorder="0" applyAlignment="0" applyProtection="0"/>
    <xf numFmtId="0" fontId="1" fillId="9" borderId="0" applyNumberFormat="0" applyBorder="0" applyAlignment="0" applyProtection="0"/>
    <xf numFmtId="0" fontId="1" fillId="15" borderId="0" applyNumberFormat="0" applyBorder="0" applyAlignment="0" applyProtection="0"/>
    <xf numFmtId="0" fontId="1" fillId="21" borderId="0" applyNumberFormat="0" applyBorder="0" applyAlignment="0" applyProtection="0"/>
    <xf numFmtId="0" fontId="1" fillId="10" borderId="0" applyNumberFormat="0" applyBorder="0" applyAlignment="0" applyProtection="0"/>
    <xf numFmtId="0" fontId="1" fillId="16" borderId="0" applyNumberFormat="0" applyBorder="0" applyAlignment="0" applyProtection="0"/>
    <xf numFmtId="0" fontId="1" fillId="22" borderId="0" applyNumberFormat="0" applyBorder="0" applyAlignment="0" applyProtection="0"/>
    <xf numFmtId="0" fontId="1" fillId="11" borderId="0" applyNumberFormat="0" applyBorder="0" applyAlignment="0" applyProtection="0"/>
    <xf numFmtId="0" fontId="1" fillId="17" borderId="0" applyNumberFormat="0" applyBorder="0" applyAlignment="0" applyProtection="0"/>
    <xf numFmtId="0" fontId="1" fillId="23" borderId="0" applyNumberFormat="0" applyBorder="0" applyAlignment="0" applyProtection="0"/>
  </cellStyleXfs>
  <cellXfs count="207">
    <xf numFmtId="0" fontId="0" fillId="0" borderId="0" xfId="0"/>
    <xf numFmtId="9" fontId="0" fillId="0" borderId="0" xfId="0" applyNumberFormat="1"/>
    <xf numFmtId="16" fontId="0" fillId="0" borderId="0" xfId="0" applyNumberFormat="1"/>
    <xf numFmtId="2" fontId="0" fillId="0" borderId="0" xfId="0" applyNumberFormat="1"/>
    <xf numFmtId="164" fontId="0" fillId="0" borderId="0" xfId="0" applyNumberFormat="1"/>
    <xf numFmtId="0" fontId="0" fillId="2" borderId="1" xfId="0" applyFill="1" applyBorder="1"/>
    <xf numFmtId="9" fontId="0" fillId="2" borderId="1" xfId="0" applyNumberFormat="1" applyFill="1" applyBorder="1"/>
    <xf numFmtId="0" fontId="14" fillId="0" borderId="0" xfId="0" applyFont="1"/>
    <xf numFmtId="0" fontId="15" fillId="2" borderId="1" xfId="0" applyFont="1" applyFill="1" applyBorder="1"/>
    <xf numFmtId="9" fontId="15" fillId="2" borderId="1" xfId="0" applyNumberFormat="1" applyFont="1" applyFill="1" applyBorder="1"/>
    <xf numFmtId="0" fontId="15" fillId="0" borderId="0" xfId="0" applyFont="1"/>
    <xf numFmtId="2" fontId="15" fillId="0" borderId="0" xfId="0" applyNumberFormat="1" applyFont="1"/>
    <xf numFmtId="164" fontId="15" fillId="0" borderId="0" xfId="0" applyNumberFormat="1" applyFont="1"/>
    <xf numFmtId="0" fontId="16" fillId="0" borderId="0" xfId="0" applyFont="1"/>
    <xf numFmtId="0" fontId="0" fillId="3" borderId="0" xfId="0" applyFill="1"/>
    <xf numFmtId="0" fontId="15" fillId="3" borderId="0" xfId="0" applyFont="1" applyFill="1"/>
    <xf numFmtId="0" fontId="0" fillId="0" borderId="0" xfId="0" applyFill="1" applyBorder="1"/>
    <xf numFmtId="0" fontId="15" fillId="0" borderId="0" xfId="0" applyFont="1" applyFill="1" applyBorder="1"/>
    <xf numFmtId="0" fontId="0" fillId="0" borderId="0" xfId="0" applyFill="1"/>
    <xf numFmtId="2" fontId="0" fillId="0" borderId="0" xfId="0" applyNumberFormat="1" applyFill="1" applyBorder="1"/>
    <xf numFmtId="2" fontId="0" fillId="2" borderId="1" xfId="0" applyNumberFormat="1" applyFill="1" applyBorder="1"/>
    <xf numFmtId="2" fontId="15" fillId="2" borderId="1" xfId="0" applyNumberFormat="1" applyFont="1" applyFill="1" applyBorder="1"/>
    <xf numFmtId="164" fontId="0" fillId="4" borderId="1" xfId="0" applyNumberFormat="1" applyFill="1" applyBorder="1"/>
    <xf numFmtId="1" fontId="0" fillId="0" borderId="0" xfId="0" applyNumberFormat="1"/>
    <xf numFmtId="1" fontId="15" fillId="0" borderId="0" xfId="0" applyNumberFormat="1" applyFont="1"/>
    <xf numFmtId="164" fontId="0" fillId="2" borderId="1" xfId="0" applyNumberFormat="1" applyFill="1" applyBorder="1"/>
    <xf numFmtId="164" fontId="15" fillId="2" borderId="1" xfId="0" applyNumberFormat="1" applyFont="1" applyFill="1" applyBorder="1"/>
    <xf numFmtId="1" fontId="0" fillId="2" borderId="1" xfId="0" applyNumberFormat="1" applyFill="1" applyBorder="1"/>
    <xf numFmtId="2" fontId="0" fillId="0" borderId="1" xfId="0" applyNumberFormat="1" applyFill="1" applyBorder="1"/>
    <xf numFmtId="1" fontId="14" fillId="0" borderId="0" xfId="0" applyNumberFormat="1" applyFont="1"/>
    <xf numFmtId="0" fontId="19" fillId="0" borderId="0" xfId="0" applyFont="1"/>
    <xf numFmtId="0" fontId="0" fillId="0" borderId="2" xfId="0" applyBorder="1"/>
    <xf numFmtId="0" fontId="0" fillId="0" borderId="0" xfId="0" applyAlignment="1">
      <alignment horizontal="center"/>
    </xf>
    <xf numFmtId="0" fontId="0" fillId="0" borderId="2" xfId="0" applyBorder="1" applyAlignment="1">
      <alignment horizontal="center"/>
    </xf>
    <xf numFmtId="0" fontId="0" fillId="0" borderId="0" xfId="0" applyBorder="1" applyAlignment="1">
      <alignment horizontal="center"/>
    </xf>
    <xf numFmtId="0" fontId="15" fillId="0" borderId="2" xfId="0" applyFont="1" applyBorder="1" applyAlignment="1">
      <alignment horizontal="center"/>
    </xf>
    <xf numFmtId="0" fontId="15" fillId="0" borderId="0" xfId="0" applyFont="1" applyAlignment="1">
      <alignment horizontal="center"/>
    </xf>
    <xf numFmtId="0" fontId="15" fillId="0" borderId="0" xfId="0" applyFont="1" applyBorder="1" applyAlignment="1">
      <alignment horizontal="center"/>
    </xf>
    <xf numFmtId="1" fontId="0" fillId="0" borderId="2" xfId="0" applyNumberFormat="1" applyBorder="1" applyAlignment="1">
      <alignment horizontal="center"/>
    </xf>
    <xf numFmtId="1" fontId="0" fillId="0" borderId="0" xfId="0" applyNumberFormat="1" applyBorder="1" applyAlignment="1">
      <alignment horizontal="center"/>
    </xf>
    <xf numFmtId="9" fontId="21" fillId="0" borderId="2" xfId="0" applyNumberFormat="1" applyFont="1" applyBorder="1" applyAlignment="1">
      <alignment horizontal="center"/>
    </xf>
    <xf numFmtId="9" fontId="21" fillId="0" borderId="0" xfId="0" applyNumberFormat="1" applyFont="1" applyBorder="1" applyAlignment="1">
      <alignment horizontal="center"/>
    </xf>
    <xf numFmtId="3" fontId="12" fillId="0" borderId="0" xfId="0" applyNumberFormat="1" applyFont="1" applyBorder="1" applyAlignment="1">
      <alignment horizontal="center"/>
    </xf>
    <xf numFmtId="0" fontId="0" fillId="0" borderId="0" xfId="0" applyFill="1" applyBorder="1" applyAlignment="1">
      <alignment horizontal="center"/>
    </xf>
    <xf numFmtId="0" fontId="15" fillId="0" borderId="0" xfId="0" applyFont="1" applyFill="1" applyBorder="1" applyAlignment="1">
      <alignment horizontal="center"/>
    </xf>
    <xf numFmtId="164" fontId="0" fillId="0" borderId="0" xfId="0" applyNumberFormat="1" applyFill="1" applyBorder="1"/>
    <xf numFmtId="164" fontId="0" fillId="3" borderId="0" xfId="0" applyNumberFormat="1" applyFill="1"/>
    <xf numFmtId="2" fontId="0" fillId="3" borderId="0" xfId="0" applyNumberFormat="1" applyFill="1"/>
    <xf numFmtId="0" fontId="14" fillId="0" borderId="0" xfId="0" applyFont="1" applyAlignment="1">
      <alignment horizontal="center" vertical="top"/>
    </xf>
    <xf numFmtId="0" fontId="0" fillId="0" borderId="0" xfId="0" applyAlignment="1">
      <alignment horizontal="center" vertical="top"/>
    </xf>
    <xf numFmtId="0" fontId="16" fillId="0" borderId="0" xfId="0" applyFont="1" applyAlignment="1">
      <alignment horizontal="center" vertical="top"/>
    </xf>
    <xf numFmtId="0" fontId="14" fillId="0" borderId="0" xfId="0" applyFont="1" applyAlignment="1">
      <alignment wrapText="1"/>
    </xf>
    <xf numFmtId="0" fontId="16" fillId="0" borderId="0" xfId="0" applyFont="1" applyAlignment="1">
      <alignment wrapText="1"/>
    </xf>
    <xf numFmtId="0" fontId="0" fillId="0" borderId="0" xfId="0" applyAlignment="1">
      <alignment wrapText="1"/>
    </xf>
    <xf numFmtId="164" fontId="0" fillId="4" borderId="0" xfId="0" applyNumberFormat="1" applyFill="1"/>
    <xf numFmtId="0" fontId="0" fillId="4" borderId="0" xfId="0" applyFill="1"/>
    <xf numFmtId="2" fontId="22" fillId="2" borderId="1" xfId="0" applyNumberFormat="1" applyFont="1" applyFill="1" applyBorder="1"/>
    <xf numFmtId="0" fontId="23" fillId="0" borderId="0" xfId="0" applyFont="1"/>
    <xf numFmtId="166" fontId="23" fillId="0" borderId="0" xfId="0" applyNumberFormat="1" applyFont="1"/>
    <xf numFmtId="0" fontId="23" fillId="0" borderId="3" xfId="0" applyFont="1" applyBorder="1"/>
    <xf numFmtId="0" fontId="0" fillId="0" borderId="1" xfId="0" applyBorder="1"/>
    <xf numFmtId="0" fontId="0" fillId="0" borderId="4" xfId="0" applyBorder="1"/>
    <xf numFmtId="0" fontId="0" fillId="0" borderId="5" xfId="0" applyBorder="1"/>
    <xf numFmtId="0" fontId="0" fillId="0" borderId="2" xfId="0" applyFill="1" applyBorder="1" applyAlignment="1">
      <alignment horizontal="right"/>
    </xf>
    <xf numFmtId="167" fontId="0" fillId="0" borderId="0" xfId="0" applyNumberFormat="1"/>
    <xf numFmtId="0" fontId="0" fillId="0" borderId="0" xfId="0" applyBorder="1"/>
    <xf numFmtId="0" fontId="0" fillId="0" borderId="0" xfId="0" applyAlignment="1">
      <alignment horizontal="right"/>
    </xf>
    <xf numFmtId="3" fontId="0" fillId="0" borderId="0" xfId="0" applyNumberFormat="1"/>
    <xf numFmtId="3" fontId="12" fillId="0" borderId="0" xfId="0" applyNumberFormat="1" applyFont="1" applyFill="1" applyBorder="1" applyAlignment="1">
      <alignment horizontal="center"/>
    </xf>
    <xf numFmtId="0" fontId="0" fillId="0" borderId="0" xfId="0" applyAlignment="1">
      <alignment horizontal="left"/>
    </xf>
    <xf numFmtId="1" fontId="0" fillId="0" borderId="0" xfId="0" applyNumberFormat="1" applyAlignment="1">
      <alignment horizontal="center"/>
    </xf>
    <xf numFmtId="1" fontId="15" fillId="0" borderId="2" xfId="0" applyNumberFormat="1" applyFont="1" applyBorder="1" applyAlignment="1">
      <alignment horizontal="center"/>
    </xf>
    <xf numFmtId="165" fontId="0" fillId="5" borderId="1" xfId="0" applyNumberFormat="1" applyFill="1" applyBorder="1"/>
    <xf numFmtId="0" fontId="0" fillId="5" borderId="0" xfId="0" applyFill="1"/>
    <xf numFmtId="0" fontId="22" fillId="0" borderId="0" xfId="0" applyFont="1"/>
    <xf numFmtId="0" fontId="0" fillId="0" borderId="6" xfId="0" applyBorder="1"/>
    <xf numFmtId="0" fontId="0" fillId="0" borderId="7" xfId="0" applyBorder="1"/>
    <xf numFmtId="0" fontId="0" fillId="4" borderId="1" xfId="0" applyFill="1" applyBorder="1"/>
    <xf numFmtId="164" fontId="0" fillId="5" borderId="1" xfId="0" applyNumberFormat="1" applyFill="1" applyBorder="1"/>
    <xf numFmtId="164" fontId="0" fillId="0" borderId="0" xfId="0" applyNumberFormat="1" applyFill="1"/>
    <xf numFmtId="167" fontId="0" fillId="0" borderId="0" xfId="0" applyNumberFormat="1" applyFill="1"/>
    <xf numFmtId="2" fontId="0" fillId="4" borderId="0" xfId="0" applyNumberFormat="1" applyFill="1" applyBorder="1"/>
    <xf numFmtId="0" fontId="0" fillId="4" borderId="0" xfId="0" applyFill="1" applyBorder="1"/>
    <xf numFmtId="0" fontId="0" fillId="0" borderId="0" xfId="0" applyFill="1" applyBorder="1" applyAlignment="1">
      <alignment horizontal="right"/>
    </xf>
    <xf numFmtId="0" fontId="0" fillId="0" borderId="8" xfId="0" applyBorder="1"/>
    <xf numFmtId="0" fontId="0" fillId="0" borderId="8" xfId="0" applyBorder="1" applyAlignment="1">
      <alignment horizontal="center"/>
    </xf>
    <xf numFmtId="0" fontId="15" fillId="0" borderId="8" xfId="0" applyFont="1" applyBorder="1" applyAlignment="1">
      <alignment horizontal="center"/>
    </xf>
    <xf numFmtId="1" fontId="0" fillId="0" borderId="8" xfId="0" applyNumberFormat="1" applyBorder="1" applyAlignment="1">
      <alignment horizontal="center"/>
    </xf>
    <xf numFmtId="9" fontId="21" fillId="0" borderId="8" xfId="0" applyNumberFormat="1" applyFont="1" applyBorder="1" applyAlignment="1">
      <alignment horizontal="center"/>
    </xf>
    <xf numFmtId="4" fontId="0" fillId="0" borderId="0" xfId="0" applyNumberFormat="1"/>
    <xf numFmtId="49" fontId="0" fillId="0" borderId="0" xfId="0" applyNumberFormat="1" applyFill="1" applyBorder="1" applyAlignment="1">
      <alignment horizontal="center"/>
    </xf>
    <xf numFmtId="1" fontId="26" fillId="0" borderId="0" xfId="0" applyNumberFormat="1" applyFont="1"/>
    <xf numFmtId="9" fontId="26" fillId="0" borderId="0" xfId="45" applyFont="1"/>
    <xf numFmtId="1" fontId="15" fillId="0" borderId="0" xfId="0" applyNumberFormat="1" applyFont="1" applyBorder="1" applyAlignment="1">
      <alignment horizontal="center"/>
    </xf>
    <xf numFmtId="49" fontId="0" fillId="0" borderId="0" xfId="0" applyNumberFormat="1" applyAlignment="1">
      <alignment horizontal="center"/>
    </xf>
    <xf numFmtId="0" fontId="0" fillId="0" borderId="3" xfId="0" applyBorder="1"/>
    <xf numFmtId="2" fontId="0" fillId="2" borderId="1" xfId="0" applyNumberFormat="1" applyFill="1" applyBorder="1"/>
    <xf numFmtId="1" fontId="27" fillId="0" borderId="0" xfId="0" applyNumberFormat="1" applyFont="1"/>
    <xf numFmtId="16" fontId="0" fillId="4" borderId="0" xfId="0" applyNumberFormat="1" applyFill="1" applyBorder="1"/>
    <xf numFmtId="16" fontId="0" fillId="0" borderId="0" xfId="0" applyNumberFormat="1" applyFill="1"/>
    <xf numFmtId="16" fontId="0" fillId="0" borderId="0" xfId="0" applyNumberFormat="1" applyBorder="1"/>
    <xf numFmtId="0" fontId="12" fillId="0" borderId="1" xfId="0" applyFont="1" applyBorder="1"/>
    <xf numFmtId="0" fontId="12" fillId="0" borderId="1" xfId="0" applyFont="1" applyBorder="1" applyAlignment="1">
      <alignment horizontal="center"/>
    </xf>
    <xf numFmtId="0" fontId="0" fillId="0" borderId="0" xfId="0" applyNumberFormat="1"/>
    <xf numFmtId="1" fontId="0" fillId="0" borderId="0" xfId="0" applyNumberFormat="1" applyAlignment="1">
      <alignment horizontal="center"/>
    </xf>
    <xf numFmtId="0" fontId="0" fillId="0" borderId="2" xfId="0" applyBorder="1"/>
    <xf numFmtId="0" fontId="0" fillId="0" borderId="8" xfId="0" applyBorder="1"/>
    <xf numFmtId="0" fontId="0" fillId="0" borderId="2" xfId="0" applyBorder="1" applyAlignment="1">
      <alignment horizontal="center"/>
    </xf>
    <xf numFmtId="0" fontId="0" fillId="0" borderId="0" xfId="0" applyFill="1" applyBorder="1" applyAlignment="1">
      <alignment horizontal="center"/>
    </xf>
    <xf numFmtId="0" fontId="0" fillId="0" borderId="0" xfId="0"/>
    <xf numFmtId="164" fontId="0" fillId="0" borderId="0" xfId="0" applyNumberFormat="1"/>
    <xf numFmtId="0" fontId="0" fillId="0" borderId="0" xfId="0" applyAlignment="1">
      <alignment horizontal="center"/>
    </xf>
    <xf numFmtId="0" fontId="0" fillId="0" borderId="0" xfId="0" applyBorder="1" applyAlignment="1">
      <alignment horizontal="center"/>
    </xf>
    <xf numFmtId="1" fontId="0" fillId="0" borderId="2" xfId="0" applyNumberFormat="1" applyBorder="1" applyAlignment="1">
      <alignment horizontal="center"/>
    </xf>
    <xf numFmtId="1" fontId="0" fillId="0" borderId="0" xfId="0" applyNumberFormat="1" applyBorder="1" applyAlignment="1">
      <alignment horizontal="center"/>
    </xf>
    <xf numFmtId="3" fontId="0" fillId="0" borderId="0" xfId="0" applyNumberFormat="1"/>
    <xf numFmtId="4" fontId="0" fillId="0" borderId="0" xfId="0" applyNumberFormat="1"/>
    <xf numFmtId="0" fontId="0" fillId="0" borderId="0" xfId="0" applyFont="1" applyAlignment="1">
      <alignment horizontal="center"/>
    </xf>
    <xf numFmtId="3" fontId="15" fillId="0" borderId="0" xfId="0" applyNumberFormat="1" applyFont="1" applyAlignment="1">
      <alignment horizontal="center"/>
    </xf>
    <xf numFmtId="3" fontId="0" fillId="0" borderId="0" xfId="0" applyNumberFormat="1" applyAlignment="1">
      <alignment horizontal="center"/>
    </xf>
    <xf numFmtId="2" fontId="0" fillId="0" borderId="0" xfId="0" applyNumberFormat="1" applyBorder="1"/>
    <xf numFmtId="164" fontId="0" fillId="37" borderId="1" xfId="0" applyNumberFormat="1" applyFill="1" applyBorder="1"/>
    <xf numFmtId="2" fontId="0" fillId="37" borderId="1" xfId="0" applyNumberFormat="1" applyFill="1" applyBorder="1"/>
    <xf numFmtId="164" fontId="0" fillId="37" borderId="11" xfId="0" applyNumberFormat="1" applyFill="1" applyBorder="1"/>
    <xf numFmtId="0" fontId="0" fillId="0" borderId="7" xfId="0" applyBorder="1" applyAlignment="1">
      <alignment horizontal="left"/>
    </xf>
    <xf numFmtId="0" fontId="0" fillId="0" borderId="7" xfId="0" applyBorder="1" applyAlignment="1">
      <alignment horizontal="center"/>
    </xf>
    <xf numFmtId="0" fontId="15" fillId="0" borderId="7" xfId="0" applyFont="1" applyBorder="1" applyAlignment="1">
      <alignment horizontal="center"/>
    </xf>
    <xf numFmtId="1" fontId="0" fillId="0" borderId="7" xfId="0" applyNumberFormat="1" applyBorder="1" applyAlignment="1">
      <alignment horizontal="center"/>
    </xf>
    <xf numFmtId="9" fontId="0" fillId="0" borderId="7" xfId="0" applyNumberFormat="1" applyBorder="1" applyAlignment="1">
      <alignment horizontal="center"/>
    </xf>
    <xf numFmtId="0" fontId="0" fillId="0" borderId="2" xfId="0" quotePrefix="1" applyBorder="1"/>
    <xf numFmtId="0" fontId="48" fillId="0" borderId="2" xfId="0" applyFont="1" applyBorder="1" applyAlignment="1">
      <alignment horizontal="center"/>
    </xf>
    <xf numFmtId="0" fontId="49" fillId="0" borderId="2" xfId="0" applyFont="1" applyFill="1" applyBorder="1" applyAlignment="1">
      <alignment horizontal="center"/>
    </xf>
    <xf numFmtId="1" fontId="48" fillId="0" borderId="2" xfId="0" applyNumberFormat="1" applyFont="1" applyBorder="1" applyAlignment="1">
      <alignment horizontal="center"/>
    </xf>
    <xf numFmtId="0" fontId="48" fillId="0" borderId="2" xfId="0" applyFont="1" applyBorder="1"/>
    <xf numFmtId="1" fontId="0" fillId="38" borderId="0" xfId="0" applyNumberFormat="1" applyFill="1" applyBorder="1" applyAlignment="1">
      <alignment horizontal="center"/>
    </xf>
    <xf numFmtId="0" fontId="24" fillId="0" borderId="2" xfId="0" applyFont="1" applyFill="1" applyBorder="1" applyAlignment="1">
      <alignment horizontal="center"/>
    </xf>
    <xf numFmtId="0" fontId="25" fillId="0" borderId="2" xfId="0" applyFont="1" applyFill="1" applyBorder="1" applyAlignment="1">
      <alignment horizontal="center"/>
    </xf>
    <xf numFmtId="1" fontId="24" fillId="0" borderId="2" xfId="0" applyNumberFormat="1" applyFont="1" applyBorder="1" applyAlignment="1">
      <alignment horizontal="center"/>
    </xf>
    <xf numFmtId="9" fontId="24" fillId="0" borderId="2" xfId="45" applyFont="1" applyBorder="1" applyAlignment="1">
      <alignment horizontal="center"/>
    </xf>
    <xf numFmtId="0" fontId="0" fillId="37" borderId="1" xfId="0" applyFill="1" applyBorder="1"/>
    <xf numFmtId="0" fontId="0" fillId="37" borderId="11" xfId="0" applyFill="1" applyBorder="1"/>
    <xf numFmtId="9" fontId="0" fillId="2" borderId="1" xfId="0" applyNumberFormat="1" applyFill="1" applyBorder="1"/>
    <xf numFmtId="164" fontId="0" fillId="39" borderId="1" xfId="0" applyNumberFormat="1" applyFill="1" applyBorder="1"/>
    <xf numFmtId="2" fontId="0" fillId="39" borderId="1" xfId="0" applyNumberFormat="1" applyFill="1" applyBorder="1"/>
    <xf numFmtId="166" fontId="0" fillId="0" borderId="0" xfId="0" applyNumberFormat="1"/>
    <xf numFmtId="16" fontId="0" fillId="0" borderId="0" xfId="0" applyNumberFormat="1"/>
    <xf numFmtId="9" fontId="0" fillId="39" borderId="1" xfId="0" applyNumberFormat="1" applyFill="1" applyBorder="1"/>
    <xf numFmtId="0" fontId="12" fillId="0" borderId="0" xfId="0" applyFont="1" applyAlignment="1">
      <alignment horizontal="center" vertical="top"/>
    </xf>
    <xf numFmtId="0" fontId="12" fillId="0" borderId="0" xfId="0" applyFont="1" applyAlignment="1">
      <alignment wrapText="1"/>
    </xf>
    <xf numFmtId="0" fontId="0" fillId="39" borderId="1" xfId="0" applyFill="1" applyBorder="1"/>
    <xf numFmtId="2" fontId="0" fillId="39" borderId="1" xfId="0" applyNumberFormat="1" applyFill="1" applyBorder="1" applyProtection="1">
      <protection locked="0"/>
    </xf>
    <xf numFmtId="164" fontId="0" fillId="39" borderId="1" xfId="0" applyNumberFormat="1" applyFill="1" applyBorder="1"/>
    <xf numFmtId="0" fontId="0" fillId="0" borderId="0" xfId="0"/>
    <xf numFmtId="164" fontId="0" fillId="0" borderId="0" xfId="0" applyNumberFormat="1"/>
    <xf numFmtId="164" fontId="0" fillId="0" borderId="0" xfId="0" applyNumberFormat="1" applyFill="1" applyBorder="1"/>
    <xf numFmtId="0" fontId="0" fillId="0" borderId="0" xfId="0" applyBorder="1"/>
    <xf numFmtId="167" fontId="0" fillId="0" borderId="3" xfId="0" applyNumberFormat="1" applyBorder="1"/>
    <xf numFmtId="49" fontId="0" fillId="0" borderId="0" xfId="0" applyNumberFormat="1" applyBorder="1"/>
    <xf numFmtId="2" fontId="0" fillId="2" borderId="21" xfId="0" applyNumberFormat="1" applyFill="1" applyBorder="1"/>
    <xf numFmtId="2" fontId="0" fillId="2" borderId="11" xfId="0" applyNumberFormat="1" applyFill="1" applyBorder="1"/>
    <xf numFmtId="164" fontId="0" fillId="37" borderId="6" xfId="0" applyNumberFormat="1" applyFill="1" applyBorder="1"/>
    <xf numFmtId="0" fontId="12" fillId="0" borderId="0" xfId="0" applyFont="1" applyBorder="1"/>
    <xf numFmtId="0" fontId="12" fillId="0" borderId="0" xfId="0" applyFont="1" applyBorder="1" applyAlignment="1">
      <alignment horizontal="center"/>
    </xf>
    <xf numFmtId="2" fontId="12" fillId="39" borderId="1" xfId="0" applyNumberFormat="1" applyFont="1" applyFill="1" applyBorder="1"/>
    <xf numFmtId="9" fontId="0" fillId="37" borderId="1" xfId="0" applyNumberFormat="1" applyFill="1" applyBorder="1"/>
    <xf numFmtId="1" fontId="0" fillId="38" borderId="0" xfId="0" applyNumberFormat="1" applyFill="1" applyAlignment="1">
      <alignment horizontal="center"/>
    </xf>
    <xf numFmtId="0" fontId="0" fillId="0" borderId="0" xfId="0"/>
    <xf numFmtId="0" fontId="0" fillId="0" borderId="1" xfId="0" applyBorder="1"/>
    <xf numFmtId="0" fontId="0" fillId="37" borderId="1" xfId="0" applyFill="1" applyBorder="1"/>
    <xf numFmtId="0" fontId="0" fillId="0" borderId="1" xfId="0" applyFill="1" applyBorder="1"/>
    <xf numFmtId="0" fontId="16" fillId="0" borderId="0" xfId="0" applyFont="1" applyFill="1" applyBorder="1"/>
    <xf numFmtId="9" fontId="0" fillId="0" borderId="0" xfId="0" applyNumberFormat="1" applyFill="1" applyBorder="1"/>
    <xf numFmtId="0" fontId="0" fillId="2" borderId="0" xfId="0" applyFill="1" applyBorder="1"/>
    <xf numFmtId="2" fontId="0" fillId="2" borderId="0" xfId="0" applyNumberFormat="1" applyFill="1" applyBorder="1"/>
    <xf numFmtId="2" fontId="4" fillId="0" borderId="0" xfId="1483" applyNumberFormat="1" applyAlignment="1">
      <alignment horizontal="center"/>
    </xf>
    <xf numFmtId="1" fontId="4" fillId="0" borderId="0" xfId="1483" applyNumberFormat="1" applyAlignment="1">
      <alignment horizontal="center"/>
    </xf>
    <xf numFmtId="1" fontId="4" fillId="0" borderId="0" xfId="1483" applyNumberFormat="1" applyFont="1" applyAlignment="1">
      <alignment horizontal="center"/>
    </xf>
    <xf numFmtId="2" fontId="4" fillId="0" borderId="0" xfId="1483" applyNumberFormat="1" applyAlignment="1">
      <alignment horizontal="center"/>
    </xf>
    <xf numFmtId="1" fontId="4" fillId="0" borderId="0" xfId="1483" applyNumberFormat="1" applyAlignment="1">
      <alignment horizontal="center"/>
    </xf>
    <xf numFmtId="0" fontId="0" fillId="0" borderId="0" xfId="0" quotePrefix="1" applyBorder="1"/>
    <xf numFmtId="1" fontId="15" fillId="38" borderId="3" xfId="0" applyNumberFormat="1" applyFont="1" applyFill="1" applyBorder="1" applyAlignment="1">
      <alignment horizontal="center"/>
    </xf>
    <xf numFmtId="1" fontId="0" fillId="38" borderId="3" xfId="0" applyNumberFormat="1" applyFill="1" applyBorder="1" applyAlignment="1">
      <alignment horizontal="center"/>
    </xf>
    <xf numFmtId="1" fontId="12" fillId="0" borderId="0" xfId="0" applyNumberFormat="1" applyFont="1" applyBorder="1" applyAlignment="1">
      <alignment horizontal="center"/>
    </xf>
    <xf numFmtId="0" fontId="15" fillId="0" borderId="3" xfId="0" applyFont="1" applyBorder="1" applyAlignment="1">
      <alignment horizontal="center"/>
    </xf>
    <xf numFmtId="0" fontId="15" fillId="0" borderId="10" xfId="0" applyFont="1" applyFill="1" applyBorder="1" applyAlignment="1">
      <alignment horizontal="center"/>
    </xf>
    <xf numFmtId="1" fontId="50" fillId="0" borderId="10" xfId="0" applyNumberFormat="1" applyFont="1" applyBorder="1" applyAlignment="1">
      <alignment horizontal="center"/>
    </xf>
    <xf numFmtId="1" fontId="0" fillId="0" borderId="9" xfId="0" applyNumberFormat="1" applyBorder="1" applyAlignment="1">
      <alignment horizontal="center"/>
    </xf>
    <xf numFmtId="0" fontId="12" fillId="0" borderId="0" xfId="219"/>
    <xf numFmtId="0" fontId="12" fillId="0" borderId="0" xfId="219" applyFont="1" applyAlignment="1">
      <alignment horizontal="center"/>
    </xf>
    <xf numFmtId="0" fontId="12" fillId="0" borderId="0" xfId="219" applyAlignment="1">
      <alignment horizontal="center"/>
    </xf>
    <xf numFmtId="0" fontId="15" fillId="0" borderId="0" xfId="219" applyFont="1" applyAlignment="1">
      <alignment horizontal="center"/>
    </xf>
    <xf numFmtId="1" fontId="12" fillId="0" borderId="0" xfId="219" applyNumberFormat="1" applyBorder="1" applyAlignment="1">
      <alignment horizontal="center"/>
    </xf>
    <xf numFmtId="1" fontId="12" fillId="0" borderId="0" xfId="219" applyNumberFormat="1" applyAlignment="1">
      <alignment horizontal="center"/>
    </xf>
    <xf numFmtId="0" fontId="12" fillId="0" borderId="0" xfId="0" applyFont="1" applyAlignment="1">
      <alignment horizontal="center"/>
    </xf>
    <xf numFmtId="1" fontId="12" fillId="0" borderId="0" xfId="0" applyNumberFormat="1" applyFont="1"/>
    <xf numFmtId="164" fontId="0" fillId="0" borderId="0" xfId="0" applyNumberFormat="1" applyFont="1"/>
    <xf numFmtId="168" fontId="0" fillId="0" borderId="0" xfId="0" applyNumberFormat="1"/>
    <xf numFmtId="169" fontId="0" fillId="5" borderId="1" xfId="0" applyNumberFormat="1" applyFill="1" applyBorder="1"/>
    <xf numFmtId="0" fontId="1" fillId="0" borderId="0" xfId="3314"/>
    <xf numFmtId="168" fontId="0" fillId="4" borderId="1" xfId="0" applyNumberFormat="1" applyFill="1" applyBorder="1"/>
    <xf numFmtId="168" fontId="0" fillId="3" borderId="0" xfId="0" applyNumberFormat="1" applyFill="1"/>
    <xf numFmtId="168" fontId="0" fillId="2" borderId="1" xfId="0" applyNumberFormat="1" applyFill="1" applyBorder="1"/>
    <xf numFmtId="168" fontId="22" fillId="2" borderId="1" xfId="0" applyNumberFormat="1" applyFont="1" applyFill="1" applyBorder="1"/>
    <xf numFmtId="168" fontId="0" fillId="0" borderId="0" xfId="0" applyNumberFormat="1" applyFill="1" applyBorder="1"/>
    <xf numFmtId="168" fontId="1" fillId="0" borderId="0" xfId="3314" applyNumberFormat="1"/>
    <xf numFmtId="168" fontId="0" fillId="0" borderId="0" xfId="0" applyNumberFormat="1" applyFill="1"/>
    <xf numFmtId="170" fontId="0" fillId="0" borderId="0" xfId="0" applyNumberFormat="1"/>
  </cellXfs>
  <cellStyles count="3336">
    <cellStyle name="20% - Accent1" xfId="152" builtinId="30" customBuiltin="1"/>
    <cellStyle name="20% - Accent1 10" xfId="3318" xr:uid="{21448BFD-CA3C-4B49-BC09-A6BA16833B7A}"/>
    <cellStyle name="20% - Accent1 2" xfId="1" xr:uid="{00000000-0005-0000-0000-000001000000}"/>
    <cellStyle name="20% - Accent1 2 10" xfId="722" xr:uid="{00000000-0005-0000-0000-000002000000}"/>
    <cellStyle name="20% - Accent1 2 10 2" xfId="1707" xr:uid="{00000000-0005-0000-0000-000003000000}"/>
    <cellStyle name="20% - Accent1 2 11" xfId="480" xr:uid="{00000000-0005-0000-0000-000004000000}"/>
    <cellStyle name="20% - Accent1 2 11 2" xfId="1708" xr:uid="{00000000-0005-0000-0000-000005000000}"/>
    <cellStyle name="20% - Accent1 2 12" xfId="1484" xr:uid="{00000000-0005-0000-0000-000006000000}"/>
    <cellStyle name="20% - Accent1 2 12 2" xfId="1709" xr:uid="{00000000-0005-0000-0000-000007000000}"/>
    <cellStyle name="20% - Accent1 2 13" xfId="1602" xr:uid="{00000000-0005-0000-0000-000008000000}"/>
    <cellStyle name="20% - Accent1 2 13 2" xfId="1710" xr:uid="{00000000-0005-0000-0000-000009000000}"/>
    <cellStyle name="20% - Accent1 2 14" xfId="1711" xr:uid="{00000000-0005-0000-0000-00000A000000}"/>
    <cellStyle name="20% - Accent1 2 2" xfId="55" xr:uid="{00000000-0005-0000-0000-00000B000000}"/>
    <cellStyle name="20% - Accent1 2 2 10" xfId="1485" xr:uid="{00000000-0005-0000-0000-00000C000000}"/>
    <cellStyle name="20% - Accent1 2 2 10 2" xfId="1712" xr:uid="{00000000-0005-0000-0000-00000D000000}"/>
    <cellStyle name="20% - Accent1 2 2 11" xfId="1603" xr:uid="{00000000-0005-0000-0000-00000E000000}"/>
    <cellStyle name="20% - Accent1 2 2 11 2" xfId="1713" xr:uid="{00000000-0005-0000-0000-00000F000000}"/>
    <cellStyle name="20% - Accent1 2 2 12" xfId="1714" xr:uid="{00000000-0005-0000-0000-000010000000}"/>
    <cellStyle name="20% - Accent1 2 2 2" xfId="90" xr:uid="{00000000-0005-0000-0000-000011000000}"/>
    <cellStyle name="20% - Accent1 2 2 2 2" xfId="365" xr:uid="{00000000-0005-0000-0000-000012000000}"/>
    <cellStyle name="20% - Accent1 2 2 2 2 2" xfId="1392" xr:uid="{00000000-0005-0000-0000-000013000000}"/>
    <cellStyle name="20% - Accent1 2 2 2 2 2 2" xfId="1715" xr:uid="{00000000-0005-0000-0000-000014000000}"/>
    <cellStyle name="20% - Accent1 2 2 2 2 3" xfId="1012" xr:uid="{00000000-0005-0000-0000-000015000000}"/>
    <cellStyle name="20% - Accent1 2 2 2 2 3 2" xfId="1716" xr:uid="{00000000-0005-0000-0000-000016000000}"/>
    <cellStyle name="20% - Accent1 2 2 2 2 4" xfId="662" xr:uid="{00000000-0005-0000-0000-000017000000}"/>
    <cellStyle name="20% - Accent1 2 2 2 2 4 2" xfId="1717" xr:uid="{00000000-0005-0000-0000-000018000000}"/>
    <cellStyle name="20% - Accent1 2 2 2 2 5" xfId="1718" xr:uid="{00000000-0005-0000-0000-000019000000}"/>
    <cellStyle name="20% - Accent1 2 2 2 3" xfId="258" xr:uid="{00000000-0005-0000-0000-00001A000000}"/>
    <cellStyle name="20% - Accent1 2 2 2 3 2" xfId="1285" xr:uid="{00000000-0005-0000-0000-00001B000000}"/>
    <cellStyle name="20% - Accent1 2 2 2 3 2 2" xfId="1719" xr:uid="{00000000-0005-0000-0000-00001C000000}"/>
    <cellStyle name="20% - Accent1 2 2 2 3 3" xfId="905" xr:uid="{00000000-0005-0000-0000-00001D000000}"/>
    <cellStyle name="20% - Accent1 2 2 2 3 3 2" xfId="1720" xr:uid="{00000000-0005-0000-0000-00001E000000}"/>
    <cellStyle name="20% - Accent1 2 2 2 3 4" xfId="1721" xr:uid="{00000000-0005-0000-0000-00001F000000}"/>
    <cellStyle name="20% - Accent1 2 2 2 4" xfId="1150" xr:uid="{00000000-0005-0000-0000-000020000000}"/>
    <cellStyle name="20% - Accent1 2 2 2 4 2" xfId="1722" xr:uid="{00000000-0005-0000-0000-000021000000}"/>
    <cellStyle name="20% - Accent1 2 2 2 5" xfId="769" xr:uid="{00000000-0005-0000-0000-000022000000}"/>
    <cellStyle name="20% - Accent1 2 2 2 5 2" xfId="1723" xr:uid="{00000000-0005-0000-0000-000023000000}"/>
    <cellStyle name="20% - Accent1 2 2 2 6" xfId="555" xr:uid="{00000000-0005-0000-0000-000024000000}"/>
    <cellStyle name="20% - Accent1 2 2 2 6 2" xfId="1724" xr:uid="{00000000-0005-0000-0000-000025000000}"/>
    <cellStyle name="20% - Accent1 2 2 2 7" xfId="1589" xr:uid="{00000000-0005-0000-0000-000026000000}"/>
    <cellStyle name="20% - Accent1 2 2 2 7 2" xfId="1725" xr:uid="{00000000-0005-0000-0000-000027000000}"/>
    <cellStyle name="20% - Accent1 2 2 2 8" xfId="1692" xr:uid="{00000000-0005-0000-0000-000028000000}"/>
    <cellStyle name="20% - Accent1 2 2 2 8 2" xfId="1726" xr:uid="{00000000-0005-0000-0000-000029000000}"/>
    <cellStyle name="20% - Accent1 2 2 2 9" xfId="1727" xr:uid="{00000000-0005-0000-0000-00002A000000}"/>
    <cellStyle name="20% - Accent1 2 2 3" xfId="121" xr:uid="{00000000-0005-0000-0000-00002B000000}"/>
    <cellStyle name="20% - Accent1 2 2 3 2" xfId="396" xr:uid="{00000000-0005-0000-0000-00002C000000}"/>
    <cellStyle name="20% - Accent1 2 2 3 2 2" xfId="1423" xr:uid="{00000000-0005-0000-0000-00002D000000}"/>
    <cellStyle name="20% - Accent1 2 2 3 2 2 2" xfId="1728" xr:uid="{00000000-0005-0000-0000-00002E000000}"/>
    <cellStyle name="20% - Accent1 2 2 3 2 3" xfId="1043" xr:uid="{00000000-0005-0000-0000-00002F000000}"/>
    <cellStyle name="20% - Accent1 2 2 3 2 3 2" xfId="1729" xr:uid="{00000000-0005-0000-0000-000030000000}"/>
    <cellStyle name="20% - Accent1 2 2 3 2 4" xfId="693" xr:uid="{00000000-0005-0000-0000-000031000000}"/>
    <cellStyle name="20% - Accent1 2 2 3 2 4 2" xfId="1730" xr:uid="{00000000-0005-0000-0000-000032000000}"/>
    <cellStyle name="20% - Accent1 2 2 3 2 5" xfId="1731" xr:uid="{00000000-0005-0000-0000-000033000000}"/>
    <cellStyle name="20% - Accent1 2 2 3 3" xfId="289" xr:uid="{00000000-0005-0000-0000-000034000000}"/>
    <cellStyle name="20% - Accent1 2 2 3 3 2" xfId="1316" xr:uid="{00000000-0005-0000-0000-000035000000}"/>
    <cellStyle name="20% - Accent1 2 2 3 3 2 2" xfId="1732" xr:uid="{00000000-0005-0000-0000-000036000000}"/>
    <cellStyle name="20% - Accent1 2 2 3 3 3" xfId="936" xr:uid="{00000000-0005-0000-0000-000037000000}"/>
    <cellStyle name="20% - Accent1 2 2 3 3 3 2" xfId="1733" xr:uid="{00000000-0005-0000-0000-000038000000}"/>
    <cellStyle name="20% - Accent1 2 2 3 3 4" xfId="1734" xr:uid="{00000000-0005-0000-0000-000039000000}"/>
    <cellStyle name="20% - Accent1 2 2 3 4" xfId="1181" xr:uid="{00000000-0005-0000-0000-00003A000000}"/>
    <cellStyle name="20% - Accent1 2 2 3 4 2" xfId="1735" xr:uid="{00000000-0005-0000-0000-00003B000000}"/>
    <cellStyle name="20% - Accent1 2 2 3 5" xfId="800" xr:uid="{00000000-0005-0000-0000-00003C000000}"/>
    <cellStyle name="20% - Accent1 2 2 3 5 2" xfId="1736" xr:uid="{00000000-0005-0000-0000-00003D000000}"/>
    <cellStyle name="20% - Accent1 2 2 3 6" xfId="586" xr:uid="{00000000-0005-0000-0000-00003E000000}"/>
    <cellStyle name="20% - Accent1 2 2 3 6 2" xfId="1737" xr:uid="{00000000-0005-0000-0000-00003F000000}"/>
    <cellStyle name="20% - Accent1 2 2 3 7" xfId="1738" xr:uid="{00000000-0005-0000-0000-000040000000}"/>
    <cellStyle name="20% - Accent1 2 2 4" xfId="334" xr:uid="{00000000-0005-0000-0000-000041000000}"/>
    <cellStyle name="20% - Accent1 2 2 4 2" xfId="1361" xr:uid="{00000000-0005-0000-0000-000042000000}"/>
    <cellStyle name="20% - Accent1 2 2 4 2 2" xfId="1739" xr:uid="{00000000-0005-0000-0000-000043000000}"/>
    <cellStyle name="20% - Accent1 2 2 4 3" xfId="981" xr:uid="{00000000-0005-0000-0000-000044000000}"/>
    <cellStyle name="20% - Accent1 2 2 4 3 2" xfId="1740" xr:uid="{00000000-0005-0000-0000-000045000000}"/>
    <cellStyle name="20% - Accent1 2 2 4 4" xfId="631" xr:uid="{00000000-0005-0000-0000-000046000000}"/>
    <cellStyle name="20% - Accent1 2 2 4 4 2" xfId="1741" xr:uid="{00000000-0005-0000-0000-000047000000}"/>
    <cellStyle name="20% - Accent1 2 2 4 5" xfId="1742" xr:uid="{00000000-0005-0000-0000-000048000000}"/>
    <cellStyle name="20% - Accent1 2 2 5" xfId="227" xr:uid="{00000000-0005-0000-0000-000049000000}"/>
    <cellStyle name="20% - Accent1 2 2 5 2" xfId="1254" xr:uid="{00000000-0005-0000-0000-00004A000000}"/>
    <cellStyle name="20% - Accent1 2 2 5 2 2" xfId="1743" xr:uid="{00000000-0005-0000-0000-00004B000000}"/>
    <cellStyle name="20% - Accent1 2 2 5 3" xfId="874" xr:uid="{00000000-0005-0000-0000-00004C000000}"/>
    <cellStyle name="20% - Accent1 2 2 5 3 2" xfId="1744" xr:uid="{00000000-0005-0000-0000-00004D000000}"/>
    <cellStyle name="20% - Accent1 2 2 5 4" xfId="1745" xr:uid="{00000000-0005-0000-0000-00004E000000}"/>
    <cellStyle name="20% - Accent1 2 2 6" xfId="428" xr:uid="{00000000-0005-0000-0000-00004F000000}"/>
    <cellStyle name="20% - Accent1 2 2 6 2" xfId="1468" xr:uid="{00000000-0005-0000-0000-000050000000}"/>
    <cellStyle name="20% - Accent1 2 2 6 2 2" xfId="1746" xr:uid="{00000000-0005-0000-0000-000051000000}"/>
    <cellStyle name="20% - Accent1 2 2 6 3" xfId="1088" xr:uid="{00000000-0005-0000-0000-000052000000}"/>
    <cellStyle name="20% - Accent1 2 2 6 3 2" xfId="1747" xr:uid="{00000000-0005-0000-0000-000053000000}"/>
    <cellStyle name="20% - Accent1 2 2 6 4" xfId="1748" xr:uid="{00000000-0005-0000-0000-000054000000}"/>
    <cellStyle name="20% - Accent1 2 2 7" xfId="1119" xr:uid="{00000000-0005-0000-0000-000055000000}"/>
    <cellStyle name="20% - Accent1 2 2 7 2" xfId="1749" xr:uid="{00000000-0005-0000-0000-000056000000}"/>
    <cellStyle name="20% - Accent1 2 2 8" xfId="738" xr:uid="{00000000-0005-0000-0000-000057000000}"/>
    <cellStyle name="20% - Accent1 2 2 8 2" xfId="1750" xr:uid="{00000000-0005-0000-0000-000058000000}"/>
    <cellStyle name="20% - Accent1 2 2 9" xfId="524" xr:uid="{00000000-0005-0000-0000-000059000000}"/>
    <cellStyle name="20% - Accent1 2 2 9 2" xfId="1751" xr:uid="{00000000-0005-0000-0000-00005A000000}"/>
    <cellStyle name="20% - Accent1 2 3" xfId="73" xr:uid="{00000000-0005-0000-0000-00005B000000}"/>
    <cellStyle name="20% - Accent1 2 3 2" xfId="349" xr:uid="{00000000-0005-0000-0000-00005C000000}"/>
    <cellStyle name="20% - Accent1 2 3 2 2" xfId="1376" xr:uid="{00000000-0005-0000-0000-00005D000000}"/>
    <cellStyle name="20% - Accent1 2 3 2 2 2" xfId="1752" xr:uid="{00000000-0005-0000-0000-00005E000000}"/>
    <cellStyle name="20% - Accent1 2 3 2 3" xfId="996" xr:uid="{00000000-0005-0000-0000-00005F000000}"/>
    <cellStyle name="20% - Accent1 2 3 2 3 2" xfId="1753" xr:uid="{00000000-0005-0000-0000-000060000000}"/>
    <cellStyle name="20% - Accent1 2 3 2 4" xfId="646" xr:uid="{00000000-0005-0000-0000-000061000000}"/>
    <cellStyle name="20% - Accent1 2 3 2 4 2" xfId="1754" xr:uid="{00000000-0005-0000-0000-000062000000}"/>
    <cellStyle name="20% - Accent1 2 3 2 5" xfId="1567" xr:uid="{00000000-0005-0000-0000-000063000000}"/>
    <cellStyle name="20% - Accent1 2 3 2 5 2" xfId="1755" xr:uid="{00000000-0005-0000-0000-000064000000}"/>
    <cellStyle name="20% - Accent1 2 3 2 6" xfId="1670" xr:uid="{00000000-0005-0000-0000-000065000000}"/>
    <cellStyle name="20% - Accent1 2 3 2 6 2" xfId="1756" xr:uid="{00000000-0005-0000-0000-000066000000}"/>
    <cellStyle name="20% - Accent1 2 3 2 7" xfId="1757" xr:uid="{00000000-0005-0000-0000-000067000000}"/>
    <cellStyle name="20% - Accent1 2 3 3" xfId="242" xr:uid="{00000000-0005-0000-0000-000068000000}"/>
    <cellStyle name="20% - Accent1 2 3 3 2" xfId="1269" xr:uid="{00000000-0005-0000-0000-000069000000}"/>
    <cellStyle name="20% - Accent1 2 3 3 2 2" xfId="1758" xr:uid="{00000000-0005-0000-0000-00006A000000}"/>
    <cellStyle name="20% - Accent1 2 3 3 3" xfId="889" xr:uid="{00000000-0005-0000-0000-00006B000000}"/>
    <cellStyle name="20% - Accent1 2 3 3 3 2" xfId="1759" xr:uid="{00000000-0005-0000-0000-00006C000000}"/>
    <cellStyle name="20% - Accent1 2 3 3 4" xfId="1760" xr:uid="{00000000-0005-0000-0000-00006D000000}"/>
    <cellStyle name="20% - Accent1 2 3 4" xfId="429" xr:uid="{00000000-0005-0000-0000-00006E000000}"/>
    <cellStyle name="20% - Accent1 2 3 4 2" xfId="1134" xr:uid="{00000000-0005-0000-0000-00006F000000}"/>
    <cellStyle name="20% - Accent1 2 3 4 2 2" xfId="1761" xr:uid="{00000000-0005-0000-0000-000070000000}"/>
    <cellStyle name="20% - Accent1 2 3 4 3" xfId="1762" xr:uid="{00000000-0005-0000-0000-000071000000}"/>
    <cellStyle name="20% - Accent1 2 3 5" xfId="753" xr:uid="{00000000-0005-0000-0000-000072000000}"/>
    <cellStyle name="20% - Accent1 2 3 5 2" xfId="1763" xr:uid="{00000000-0005-0000-0000-000073000000}"/>
    <cellStyle name="20% - Accent1 2 3 6" xfId="539" xr:uid="{00000000-0005-0000-0000-000074000000}"/>
    <cellStyle name="20% - Accent1 2 3 6 2" xfId="1764" xr:uid="{00000000-0005-0000-0000-000075000000}"/>
    <cellStyle name="20% - Accent1 2 3 7" xfId="1486" xr:uid="{00000000-0005-0000-0000-000076000000}"/>
    <cellStyle name="20% - Accent1 2 3 7 2" xfId="1765" xr:uid="{00000000-0005-0000-0000-000077000000}"/>
    <cellStyle name="20% - Accent1 2 3 8" xfId="1604" xr:uid="{00000000-0005-0000-0000-000078000000}"/>
    <cellStyle name="20% - Accent1 2 3 8 2" xfId="1766" xr:uid="{00000000-0005-0000-0000-000079000000}"/>
    <cellStyle name="20% - Accent1 2 3 9" xfId="1767" xr:uid="{00000000-0005-0000-0000-00007A000000}"/>
    <cellStyle name="20% - Accent1 2 4" xfId="105" xr:uid="{00000000-0005-0000-0000-00007B000000}"/>
    <cellStyle name="20% - Accent1 2 4 2" xfId="380" xr:uid="{00000000-0005-0000-0000-00007C000000}"/>
    <cellStyle name="20% - Accent1 2 4 2 2" xfId="1407" xr:uid="{00000000-0005-0000-0000-00007D000000}"/>
    <cellStyle name="20% - Accent1 2 4 2 2 2" xfId="1768" xr:uid="{00000000-0005-0000-0000-00007E000000}"/>
    <cellStyle name="20% - Accent1 2 4 2 3" xfId="1027" xr:uid="{00000000-0005-0000-0000-00007F000000}"/>
    <cellStyle name="20% - Accent1 2 4 2 3 2" xfId="1769" xr:uid="{00000000-0005-0000-0000-000080000000}"/>
    <cellStyle name="20% - Accent1 2 4 2 4" xfId="677" xr:uid="{00000000-0005-0000-0000-000081000000}"/>
    <cellStyle name="20% - Accent1 2 4 2 4 2" xfId="1770" xr:uid="{00000000-0005-0000-0000-000082000000}"/>
    <cellStyle name="20% - Accent1 2 4 2 5" xfId="1771" xr:uid="{00000000-0005-0000-0000-000083000000}"/>
    <cellStyle name="20% - Accent1 2 4 3" xfId="273" xr:uid="{00000000-0005-0000-0000-000084000000}"/>
    <cellStyle name="20% - Accent1 2 4 3 2" xfId="1300" xr:uid="{00000000-0005-0000-0000-000085000000}"/>
    <cellStyle name="20% - Accent1 2 4 3 2 2" xfId="1772" xr:uid="{00000000-0005-0000-0000-000086000000}"/>
    <cellStyle name="20% - Accent1 2 4 3 3" xfId="920" xr:uid="{00000000-0005-0000-0000-000087000000}"/>
    <cellStyle name="20% - Accent1 2 4 3 3 2" xfId="1773" xr:uid="{00000000-0005-0000-0000-000088000000}"/>
    <cellStyle name="20% - Accent1 2 4 3 4" xfId="1774" xr:uid="{00000000-0005-0000-0000-000089000000}"/>
    <cellStyle name="20% - Accent1 2 4 4" xfId="1165" xr:uid="{00000000-0005-0000-0000-00008A000000}"/>
    <cellStyle name="20% - Accent1 2 4 4 2" xfId="1775" xr:uid="{00000000-0005-0000-0000-00008B000000}"/>
    <cellStyle name="20% - Accent1 2 4 5" xfId="784" xr:uid="{00000000-0005-0000-0000-00008C000000}"/>
    <cellStyle name="20% - Accent1 2 4 5 2" xfId="1776" xr:uid="{00000000-0005-0000-0000-00008D000000}"/>
    <cellStyle name="20% - Accent1 2 4 6" xfId="570" xr:uid="{00000000-0005-0000-0000-00008E000000}"/>
    <cellStyle name="20% - Accent1 2 4 6 2" xfId="1777" xr:uid="{00000000-0005-0000-0000-00008F000000}"/>
    <cellStyle name="20% - Accent1 2 4 7" xfId="1551" xr:uid="{00000000-0005-0000-0000-000090000000}"/>
    <cellStyle name="20% - Accent1 2 4 7 2" xfId="1778" xr:uid="{00000000-0005-0000-0000-000091000000}"/>
    <cellStyle name="20% - Accent1 2 4 8" xfId="1654" xr:uid="{00000000-0005-0000-0000-000092000000}"/>
    <cellStyle name="20% - Accent1 2 4 8 2" xfId="1779" xr:uid="{00000000-0005-0000-0000-000093000000}"/>
    <cellStyle name="20% - Accent1 2 4 9" xfId="1780" xr:uid="{00000000-0005-0000-0000-000094000000}"/>
    <cellStyle name="20% - Accent1 2 5" xfId="206" xr:uid="{00000000-0005-0000-0000-000095000000}"/>
    <cellStyle name="20% - Accent1 2 5 2" xfId="1238" xr:uid="{00000000-0005-0000-0000-000096000000}"/>
    <cellStyle name="20% - Accent1 2 5 2 2" xfId="1781" xr:uid="{00000000-0005-0000-0000-000097000000}"/>
    <cellStyle name="20% - Accent1 2 5 3" xfId="858" xr:uid="{00000000-0005-0000-0000-000098000000}"/>
    <cellStyle name="20% - Accent1 2 5 3 2" xfId="1782" xr:uid="{00000000-0005-0000-0000-000099000000}"/>
    <cellStyle name="20% - Accent1 2 5 4" xfId="508" xr:uid="{00000000-0005-0000-0000-00009A000000}"/>
    <cellStyle name="20% - Accent1 2 5 4 2" xfId="1783" xr:uid="{00000000-0005-0000-0000-00009B000000}"/>
    <cellStyle name="20% - Accent1 2 5 5" xfId="1784" xr:uid="{00000000-0005-0000-0000-00009C000000}"/>
    <cellStyle name="20% - Accent1 2 6" xfId="318" xr:uid="{00000000-0005-0000-0000-00009D000000}"/>
    <cellStyle name="20% - Accent1 2 6 2" xfId="1345" xr:uid="{00000000-0005-0000-0000-00009E000000}"/>
    <cellStyle name="20% - Accent1 2 6 2 2" xfId="1785" xr:uid="{00000000-0005-0000-0000-00009F000000}"/>
    <cellStyle name="20% - Accent1 2 6 3" xfId="965" xr:uid="{00000000-0005-0000-0000-0000A0000000}"/>
    <cellStyle name="20% - Accent1 2 6 3 2" xfId="1786" xr:uid="{00000000-0005-0000-0000-0000A1000000}"/>
    <cellStyle name="20% - Accent1 2 6 4" xfId="615" xr:uid="{00000000-0005-0000-0000-0000A2000000}"/>
    <cellStyle name="20% - Accent1 2 6 4 2" xfId="1787" xr:uid="{00000000-0005-0000-0000-0000A3000000}"/>
    <cellStyle name="20% - Accent1 2 6 5" xfId="1788" xr:uid="{00000000-0005-0000-0000-0000A4000000}"/>
    <cellStyle name="20% - Accent1 2 7" xfId="177" xr:uid="{00000000-0005-0000-0000-0000A5000000}"/>
    <cellStyle name="20% - Accent1 2 7 2" xfId="1210" xr:uid="{00000000-0005-0000-0000-0000A6000000}"/>
    <cellStyle name="20% - Accent1 2 7 2 2" xfId="1789" xr:uid="{00000000-0005-0000-0000-0000A7000000}"/>
    <cellStyle name="20% - Accent1 2 7 3" xfId="829" xr:uid="{00000000-0005-0000-0000-0000A8000000}"/>
    <cellStyle name="20% - Accent1 2 7 3 2" xfId="1790" xr:uid="{00000000-0005-0000-0000-0000A9000000}"/>
    <cellStyle name="20% - Accent1 2 7 4" xfId="1791" xr:uid="{00000000-0005-0000-0000-0000AA000000}"/>
    <cellStyle name="20% - Accent1 2 8" xfId="427" xr:uid="{00000000-0005-0000-0000-0000AB000000}"/>
    <cellStyle name="20% - Accent1 2 8 2" xfId="1452" xr:uid="{00000000-0005-0000-0000-0000AC000000}"/>
    <cellStyle name="20% - Accent1 2 8 2 2" xfId="1792" xr:uid="{00000000-0005-0000-0000-0000AD000000}"/>
    <cellStyle name="20% - Accent1 2 8 3" xfId="1072" xr:uid="{00000000-0005-0000-0000-0000AE000000}"/>
    <cellStyle name="20% - Accent1 2 8 3 2" xfId="1793" xr:uid="{00000000-0005-0000-0000-0000AF000000}"/>
    <cellStyle name="20% - Accent1 2 8 4" xfId="1794" xr:uid="{00000000-0005-0000-0000-0000B0000000}"/>
    <cellStyle name="20% - Accent1 2 9" xfId="1103" xr:uid="{00000000-0005-0000-0000-0000B1000000}"/>
    <cellStyle name="20% - Accent1 2 9 2" xfId="1795" xr:uid="{00000000-0005-0000-0000-0000B2000000}"/>
    <cellStyle name="20% - Accent1 3" xfId="304" xr:uid="{00000000-0005-0000-0000-0000B3000000}"/>
    <cellStyle name="20% - Accent1 3 2" xfId="1331" xr:uid="{00000000-0005-0000-0000-0000B4000000}"/>
    <cellStyle name="20% - Accent1 3 2 2" xfId="1796" xr:uid="{00000000-0005-0000-0000-0000B5000000}"/>
    <cellStyle name="20% - Accent1 3 3" xfId="951" xr:uid="{00000000-0005-0000-0000-0000B6000000}"/>
    <cellStyle name="20% - Accent1 3 3 2" xfId="1797" xr:uid="{00000000-0005-0000-0000-0000B7000000}"/>
    <cellStyle name="20% - Accent1 3 4" xfId="601" xr:uid="{00000000-0005-0000-0000-0000B8000000}"/>
    <cellStyle name="20% - Accent1 3 4 2" xfId="1798" xr:uid="{00000000-0005-0000-0000-0000B9000000}"/>
    <cellStyle name="20% - Accent1 3 5" xfId="1799" xr:uid="{00000000-0005-0000-0000-0000BA000000}"/>
    <cellStyle name="20% - Accent1 4" xfId="411" xr:uid="{00000000-0005-0000-0000-0000BB000000}"/>
    <cellStyle name="20% - Accent1 4 2" xfId="1438" xr:uid="{00000000-0005-0000-0000-0000BC000000}"/>
    <cellStyle name="20% - Accent1 4 2 2" xfId="1800" xr:uid="{00000000-0005-0000-0000-0000BD000000}"/>
    <cellStyle name="20% - Accent1 4 3" xfId="1058" xr:uid="{00000000-0005-0000-0000-0000BE000000}"/>
    <cellStyle name="20% - Accent1 4 3 2" xfId="1801" xr:uid="{00000000-0005-0000-0000-0000BF000000}"/>
    <cellStyle name="20% - Accent1 4 4" xfId="708" xr:uid="{00000000-0005-0000-0000-0000C0000000}"/>
    <cellStyle name="20% - Accent1 4 4 2" xfId="1802" xr:uid="{00000000-0005-0000-0000-0000C1000000}"/>
    <cellStyle name="20% - Accent1 4 5" xfId="1803" xr:uid="{00000000-0005-0000-0000-0000C2000000}"/>
    <cellStyle name="20% - Accent1 5" xfId="192" xr:uid="{00000000-0005-0000-0000-0000C3000000}"/>
    <cellStyle name="20% - Accent1 5 2" xfId="1224" xr:uid="{00000000-0005-0000-0000-0000C4000000}"/>
    <cellStyle name="20% - Accent1 5 2 2" xfId="1804" xr:uid="{00000000-0005-0000-0000-0000C5000000}"/>
    <cellStyle name="20% - Accent1 5 3" xfId="844" xr:uid="{00000000-0005-0000-0000-0000C6000000}"/>
    <cellStyle name="20% - Accent1 5 3 2" xfId="1805" xr:uid="{00000000-0005-0000-0000-0000C7000000}"/>
    <cellStyle name="20% - Accent1 5 4" xfId="1806" xr:uid="{00000000-0005-0000-0000-0000C8000000}"/>
    <cellStyle name="20% - Accent1 6" xfId="1196" xr:uid="{00000000-0005-0000-0000-0000C9000000}"/>
    <cellStyle name="20% - Accent1 6 2" xfId="1807" xr:uid="{00000000-0005-0000-0000-0000CA000000}"/>
    <cellStyle name="20% - Accent1 7" xfId="815" xr:uid="{00000000-0005-0000-0000-0000CB000000}"/>
    <cellStyle name="20% - Accent1 7 2" xfId="1808" xr:uid="{00000000-0005-0000-0000-0000CC000000}"/>
    <cellStyle name="20% - Accent1 8" xfId="494" xr:uid="{00000000-0005-0000-0000-0000CD000000}"/>
    <cellStyle name="20% - Accent1 8 2" xfId="1809" xr:uid="{00000000-0005-0000-0000-0000CE000000}"/>
    <cellStyle name="20% - Accent1 9" xfId="1810" xr:uid="{00000000-0005-0000-0000-0000CF000000}"/>
    <cellStyle name="20% - Accent2" xfId="156" builtinId="34" customBuiltin="1"/>
    <cellStyle name="20% - Accent2 10" xfId="3321" xr:uid="{FCC38CBF-A8F5-4816-975A-645BD1B69425}"/>
    <cellStyle name="20% - Accent2 2" xfId="2" xr:uid="{00000000-0005-0000-0000-0000D1000000}"/>
    <cellStyle name="20% - Accent2 2 10" xfId="723" xr:uid="{00000000-0005-0000-0000-0000D2000000}"/>
    <cellStyle name="20% - Accent2 2 10 2" xfId="1811" xr:uid="{00000000-0005-0000-0000-0000D3000000}"/>
    <cellStyle name="20% - Accent2 2 11" xfId="481" xr:uid="{00000000-0005-0000-0000-0000D4000000}"/>
    <cellStyle name="20% - Accent2 2 11 2" xfId="1812" xr:uid="{00000000-0005-0000-0000-0000D5000000}"/>
    <cellStyle name="20% - Accent2 2 12" xfId="1487" xr:uid="{00000000-0005-0000-0000-0000D6000000}"/>
    <cellStyle name="20% - Accent2 2 12 2" xfId="1813" xr:uid="{00000000-0005-0000-0000-0000D7000000}"/>
    <cellStyle name="20% - Accent2 2 13" xfId="1605" xr:uid="{00000000-0005-0000-0000-0000D8000000}"/>
    <cellStyle name="20% - Accent2 2 13 2" xfId="1814" xr:uid="{00000000-0005-0000-0000-0000D9000000}"/>
    <cellStyle name="20% - Accent2 2 14" xfId="1815" xr:uid="{00000000-0005-0000-0000-0000DA000000}"/>
    <cellStyle name="20% - Accent2 2 2" xfId="56" xr:uid="{00000000-0005-0000-0000-0000DB000000}"/>
    <cellStyle name="20% - Accent2 2 2 10" xfId="1488" xr:uid="{00000000-0005-0000-0000-0000DC000000}"/>
    <cellStyle name="20% - Accent2 2 2 10 2" xfId="1816" xr:uid="{00000000-0005-0000-0000-0000DD000000}"/>
    <cellStyle name="20% - Accent2 2 2 11" xfId="1606" xr:uid="{00000000-0005-0000-0000-0000DE000000}"/>
    <cellStyle name="20% - Accent2 2 2 11 2" xfId="1817" xr:uid="{00000000-0005-0000-0000-0000DF000000}"/>
    <cellStyle name="20% - Accent2 2 2 12" xfId="1818" xr:uid="{00000000-0005-0000-0000-0000E0000000}"/>
    <cellStyle name="20% - Accent2 2 2 2" xfId="91" xr:uid="{00000000-0005-0000-0000-0000E1000000}"/>
    <cellStyle name="20% - Accent2 2 2 2 2" xfId="366" xr:uid="{00000000-0005-0000-0000-0000E2000000}"/>
    <cellStyle name="20% - Accent2 2 2 2 2 2" xfId="1393" xr:uid="{00000000-0005-0000-0000-0000E3000000}"/>
    <cellStyle name="20% - Accent2 2 2 2 2 2 2" xfId="1819" xr:uid="{00000000-0005-0000-0000-0000E4000000}"/>
    <cellStyle name="20% - Accent2 2 2 2 2 3" xfId="1013" xr:uid="{00000000-0005-0000-0000-0000E5000000}"/>
    <cellStyle name="20% - Accent2 2 2 2 2 3 2" xfId="1820" xr:uid="{00000000-0005-0000-0000-0000E6000000}"/>
    <cellStyle name="20% - Accent2 2 2 2 2 4" xfId="663" xr:uid="{00000000-0005-0000-0000-0000E7000000}"/>
    <cellStyle name="20% - Accent2 2 2 2 2 4 2" xfId="1821" xr:uid="{00000000-0005-0000-0000-0000E8000000}"/>
    <cellStyle name="20% - Accent2 2 2 2 2 5" xfId="1822" xr:uid="{00000000-0005-0000-0000-0000E9000000}"/>
    <cellStyle name="20% - Accent2 2 2 2 3" xfId="259" xr:uid="{00000000-0005-0000-0000-0000EA000000}"/>
    <cellStyle name="20% - Accent2 2 2 2 3 2" xfId="1286" xr:uid="{00000000-0005-0000-0000-0000EB000000}"/>
    <cellStyle name="20% - Accent2 2 2 2 3 2 2" xfId="1823" xr:uid="{00000000-0005-0000-0000-0000EC000000}"/>
    <cellStyle name="20% - Accent2 2 2 2 3 3" xfId="906" xr:uid="{00000000-0005-0000-0000-0000ED000000}"/>
    <cellStyle name="20% - Accent2 2 2 2 3 3 2" xfId="1824" xr:uid="{00000000-0005-0000-0000-0000EE000000}"/>
    <cellStyle name="20% - Accent2 2 2 2 3 4" xfId="1825" xr:uid="{00000000-0005-0000-0000-0000EF000000}"/>
    <cellStyle name="20% - Accent2 2 2 2 4" xfId="1151" xr:uid="{00000000-0005-0000-0000-0000F0000000}"/>
    <cellStyle name="20% - Accent2 2 2 2 4 2" xfId="1826" xr:uid="{00000000-0005-0000-0000-0000F1000000}"/>
    <cellStyle name="20% - Accent2 2 2 2 5" xfId="770" xr:uid="{00000000-0005-0000-0000-0000F2000000}"/>
    <cellStyle name="20% - Accent2 2 2 2 5 2" xfId="1827" xr:uid="{00000000-0005-0000-0000-0000F3000000}"/>
    <cellStyle name="20% - Accent2 2 2 2 6" xfId="556" xr:uid="{00000000-0005-0000-0000-0000F4000000}"/>
    <cellStyle name="20% - Accent2 2 2 2 6 2" xfId="1828" xr:uid="{00000000-0005-0000-0000-0000F5000000}"/>
    <cellStyle name="20% - Accent2 2 2 2 7" xfId="1588" xr:uid="{00000000-0005-0000-0000-0000F6000000}"/>
    <cellStyle name="20% - Accent2 2 2 2 7 2" xfId="1829" xr:uid="{00000000-0005-0000-0000-0000F7000000}"/>
    <cellStyle name="20% - Accent2 2 2 2 8" xfId="1691" xr:uid="{00000000-0005-0000-0000-0000F8000000}"/>
    <cellStyle name="20% - Accent2 2 2 2 8 2" xfId="1830" xr:uid="{00000000-0005-0000-0000-0000F9000000}"/>
    <cellStyle name="20% - Accent2 2 2 2 9" xfId="1831" xr:uid="{00000000-0005-0000-0000-0000FA000000}"/>
    <cellStyle name="20% - Accent2 2 2 3" xfId="122" xr:uid="{00000000-0005-0000-0000-0000FB000000}"/>
    <cellStyle name="20% - Accent2 2 2 3 2" xfId="397" xr:uid="{00000000-0005-0000-0000-0000FC000000}"/>
    <cellStyle name="20% - Accent2 2 2 3 2 2" xfId="1424" xr:uid="{00000000-0005-0000-0000-0000FD000000}"/>
    <cellStyle name="20% - Accent2 2 2 3 2 2 2" xfId="1832" xr:uid="{00000000-0005-0000-0000-0000FE000000}"/>
    <cellStyle name="20% - Accent2 2 2 3 2 3" xfId="1044" xr:uid="{00000000-0005-0000-0000-0000FF000000}"/>
    <cellStyle name="20% - Accent2 2 2 3 2 3 2" xfId="1833" xr:uid="{00000000-0005-0000-0000-000000010000}"/>
    <cellStyle name="20% - Accent2 2 2 3 2 4" xfId="694" xr:uid="{00000000-0005-0000-0000-000001010000}"/>
    <cellStyle name="20% - Accent2 2 2 3 2 4 2" xfId="1834" xr:uid="{00000000-0005-0000-0000-000002010000}"/>
    <cellStyle name="20% - Accent2 2 2 3 2 5" xfId="1835" xr:uid="{00000000-0005-0000-0000-000003010000}"/>
    <cellStyle name="20% - Accent2 2 2 3 3" xfId="290" xr:uid="{00000000-0005-0000-0000-000004010000}"/>
    <cellStyle name="20% - Accent2 2 2 3 3 2" xfId="1317" xr:uid="{00000000-0005-0000-0000-000005010000}"/>
    <cellStyle name="20% - Accent2 2 2 3 3 2 2" xfId="1836" xr:uid="{00000000-0005-0000-0000-000006010000}"/>
    <cellStyle name="20% - Accent2 2 2 3 3 3" xfId="937" xr:uid="{00000000-0005-0000-0000-000007010000}"/>
    <cellStyle name="20% - Accent2 2 2 3 3 3 2" xfId="1837" xr:uid="{00000000-0005-0000-0000-000008010000}"/>
    <cellStyle name="20% - Accent2 2 2 3 3 4" xfId="1838" xr:uid="{00000000-0005-0000-0000-000009010000}"/>
    <cellStyle name="20% - Accent2 2 2 3 4" xfId="1182" xr:uid="{00000000-0005-0000-0000-00000A010000}"/>
    <cellStyle name="20% - Accent2 2 2 3 4 2" xfId="1839" xr:uid="{00000000-0005-0000-0000-00000B010000}"/>
    <cellStyle name="20% - Accent2 2 2 3 5" xfId="801" xr:uid="{00000000-0005-0000-0000-00000C010000}"/>
    <cellStyle name="20% - Accent2 2 2 3 5 2" xfId="1840" xr:uid="{00000000-0005-0000-0000-00000D010000}"/>
    <cellStyle name="20% - Accent2 2 2 3 6" xfId="587" xr:uid="{00000000-0005-0000-0000-00000E010000}"/>
    <cellStyle name="20% - Accent2 2 2 3 6 2" xfId="1841" xr:uid="{00000000-0005-0000-0000-00000F010000}"/>
    <cellStyle name="20% - Accent2 2 2 3 7" xfId="1842" xr:uid="{00000000-0005-0000-0000-000010010000}"/>
    <cellStyle name="20% - Accent2 2 2 4" xfId="335" xr:uid="{00000000-0005-0000-0000-000011010000}"/>
    <cellStyle name="20% - Accent2 2 2 4 2" xfId="1362" xr:uid="{00000000-0005-0000-0000-000012010000}"/>
    <cellStyle name="20% - Accent2 2 2 4 2 2" xfId="1843" xr:uid="{00000000-0005-0000-0000-000013010000}"/>
    <cellStyle name="20% - Accent2 2 2 4 3" xfId="982" xr:uid="{00000000-0005-0000-0000-000014010000}"/>
    <cellStyle name="20% - Accent2 2 2 4 3 2" xfId="1844" xr:uid="{00000000-0005-0000-0000-000015010000}"/>
    <cellStyle name="20% - Accent2 2 2 4 4" xfId="632" xr:uid="{00000000-0005-0000-0000-000016010000}"/>
    <cellStyle name="20% - Accent2 2 2 4 4 2" xfId="1845" xr:uid="{00000000-0005-0000-0000-000017010000}"/>
    <cellStyle name="20% - Accent2 2 2 4 5" xfId="1846" xr:uid="{00000000-0005-0000-0000-000018010000}"/>
    <cellStyle name="20% - Accent2 2 2 5" xfId="228" xr:uid="{00000000-0005-0000-0000-000019010000}"/>
    <cellStyle name="20% - Accent2 2 2 5 2" xfId="1255" xr:uid="{00000000-0005-0000-0000-00001A010000}"/>
    <cellStyle name="20% - Accent2 2 2 5 2 2" xfId="1847" xr:uid="{00000000-0005-0000-0000-00001B010000}"/>
    <cellStyle name="20% - Accent2 2 2 5 3" xfId="875" xr:uid="{00000000-0005-0000-0000-00001C010000}"/>
    <cellStyle name="20% - Accent2 2 2 5 3 2" xfId="1848" xr:uid="{00000000-0005-0000-0000-00001D010000}"/>
    <cellStyle name="20% - Accent2 2 2 5 4" xfId="1849" xr:uid="{00000000-0005-0000-0000-00001E010000}"/>
    <cellStyle name="20% - Accent2 2 2 6" xfId="431" xr:uid="{00000000-0005-0000-0000-00001F010000}"/>
    <cellStyle name="20% - Accent2 2 2 6 2" xfId="1469" xr:uid="{00000000-0005-0000-0000-000020010000}"/>
    <cellStyle name="20% - Accent2 2 2 6 2 2" xfId="1850" xr:uid="{00000000-0005-0000-0000-000021010000}"/>
    <cellStyle name="20% - Accent2 2 2 6 3" xfId="1089" xr:uid="{00000000-0005-0000-0000-000022010000}"/>
    <cellStyle name="20% - Accent2 2 2 6 3 2" xfId="1851" xr:uid="{00000000-0005-0000-0000-000023010000}"/>
    <cellStyle name="20% - Accent2 2 2 6 4" xfId="1852" xr:uid="{00000000-0005-0000-0000-000024010000}"/>
    <cellStyle name="20% - Accent2 2 2 7" xfId="1120" xr:uid="{00000000-0005-0000-0000-000025010000}"/>
    <cellStyle name="20% - Accent2 2 2 7 2" xfId="1853" xr:uid="{00000000-0005-0000-0000-000026010000}"/>
    <cellStyle name="20% - Accent2 2 2 8" xfId="739" xr:uid="{00000000-0005-0000-0000-000027010000}"/>
    <cellStyle name="20% - Accent2 2 2 8 2" xfId="1854" xr:uid="{00000000-0005-0000-0000-000028010000}"/>
    <cellStyle name="20% - Accent2 2 2 9" xfId="525" xr:uid="{00000000-0005-0000-0000-000029010000}"/>
    <cellStyle name="20% - Accent2 2 2 9 2" xfId="1855" xr:uid="{00000000-0005-0000-0000-00002A010000}"/>
    <cellStyle name="20% - Accent2 2 3" xfId="74" xr:uid="{00000000-0005-0000-0000-00002B010000}"/>
    <cellStyle name="20% - Accent2 2 3 2" xfId="350" xr:uid="{00000000-0005-0000-0000-00002C010000}"/>
    <cellStyle name="20% - Accent2 2 3 2 2" xfId="1377" xr:uid="{00000000-0005-0000-0000-00002D010000}"/>
    <cellStyle name="20% - Accent2 2 3 2 2 2" xfId="1856" xr:uid="{00000000-0005-0000-0000-00002E010000}"/>
    <cellStyle name="20% - Accent2 2 3 2 3" xfId="997" xr:uid="{00000000-0005-0000-0000-00002F010000}"/>
    <cellStyle name="20% - Accent2 2 3 2 3 2" xfId="1857" xr:uid="{00000000-0005-0000-0000-000030010000}"/>
    <cellStyle name="20% - Accent2 2 3 2 4" xfId="647" xr:uid="{00000000-0005-0000-0000-000031010000}"/>
    <cellStyle name="20% - Accent2 2 3 2 4 2" xfId="1858" xr:uid="{00000000-0005-0000-0000-000032010000}"/>
    <cellStyle name="20% - Accent2 2 3 2 5" xfId="1587" xr:uid="{00000000-0005-0000-0000-000033010000}"/>
    <cellStyle name="20% - Accent2 2 3 2 5 2" xfId="1859" xr:uid="{00000000-0005-0000-0000-000034010000}"/>
    <cellStyle name="20% - Accent2 2 3 2 6" xfId="1690" xr:uid="{00000000-0005-0000-0000-000035010000}"/>
    <cellStyle name="20% - Accent2 2 3 2 6 2" xfId="1860" xr:uid="{00000000-0005-0000-0000-000036010000}"/>
    <cellStyle name="20% - Accent2 2 3 2 7" xfId="1861" xr:uid="{00000000-0005-0000-0000-000037010000}"/>
    <cellStyle name="20% - Accent2 2 3 3" xfId="243" xr:uid="{00000000-0005-0000-0000-000038010000}"/>
    <cellStyle name="20% - Accent2 2 3 3 2" xfId="1270" xr:uid="{00000000-0005-0000-0000-000039010000}"/>
    <cellStyle name="20% - Accent2 2 3 3 2 2" xfId="1862" xr:uid="{00000000-0005-0000-0000-00003A010000}"/>
    <cellStyle name="20% - Accent2 2 3 3 3" xfId="890" xr:uid="{00000000-0005-0000-0000-00003B010000}"/>
    <cellStyle name="20% - Accent2 2 3 3 3 2" xfId="1863" xr:uid="{00000000-0005-0000-0000-00003C010000}"/>
    <cellStyle name="20% - Accent2 2 3 3 4" xfId="1864" xr:uid="{00000000-0005-0000-0000-00003D010000}"/>
    <cellStyle name="20% - Accent2 2 3 4" xfId="432" xr:uid="{00000000-0005-0000-0000-00003E010000}"/>
    <cellStyle name="20% - Accent2 2 3 4 2" xfId="1135" xr:uid="{00000000-0005-0000-0000-00003F010000}"/>
    <cellStyle name="20% - Accent2 2 3 4 2 2" xfId="1865" xr:uid="{00000000-0005-0000-0000-000040010000}"/>
    <cellStyle name="20% - Accent2 2 3 4 3" xfId="1866" xr:uid="{00000000-0005-0000-0000-000041010000}"/>
    <cellStyle name="20% - Accent2 2 3 5" xfId="754" xr:uid="{00000000-0005-0000-0000-000042010000}"/>
    <cellStyle name="20% - Accent2 2 3 5 2" xfId="1867" xr:uid="{00000000-0005-0000-0000-000043010000}"/>
    <cellStyle name="20% - Accent2 2 3 6" xfId="540" xr:uid="{00000000-0005-0000-0000-000044010000}"/>
    <cellStyle name="20% - Accent2 2 3 6 2" xfId="1868" xr:uid="{00000000-0005-0000-0000-000045010000}"/>
    <cellStyle name="20% - Accent2 2 3 7" xfId="1489" xr:uid="{00000000-0005-0000-0000-000046010000}"/>
    <cellStyle name="20% - Accent2 2 3 7 2" xfId="1869" xr:uid="{00000000-0005-0000-0000-000047010000}"/>
    <cellStyle name="20% - Accent2 2 3 8" xfId="1607" xr:uid="{00000000-0005-0000-0000-000048010000}"/>
    <cellStyle name="20% - Accent2 2 3 8 2" xfId="1870" xr:uid="{00000000-0005-0000-0000-000049010000}"/>
    <cellStyle name="20% - Accent2 2 3 9" xfId="1871" xr:uid="{00000000-0005-0000-0000-00004A010000}"/>
    <cellStyle name="20% - Accent2 2 4" xfId="106" xr:uid="{00000000-0005-0000-0000-00004B010000}"/>
    <cellStyle name="20% - Accent2 2 4 2" xfId="381" xr:uid="{00000000-0005-0000-0000-00004C010000}"/>
    <cellStyle name="20% - Accent2 2 4 2 2" xfId="1408" xr:uid="{00000000-0005-0000-0000-00004D010000}"/>
    <cellStyle name="20% - Accent2 2 4 2 2 2" xfId="1872" xr:uid="{00000000-0005-0000-0000-00004E010000}"/>
    <cellStyle name="20% - Accent2 2 4 2 3" xfId="1028" xr:uid="{00000000-0005-0000-0000-00004F010000}"/>
    <cellStyle name="20% - Accent2 2 4 2 3 2" xfId="1873" xr:uid="{00000000-0005-0000-0000-000050010000}"/>
    <cellStyle name="20% - Accent2 2 4 2 4" xfId="678" xr:uid="{00000000-0005-0000-0000-000051010000}"/>
    <cellStyle name="20% - Accent2 2 4 2 4 2" xfId="1874" xr:uid="{00000000-0005-0000-0000-000052010000}"/>
    <cellStyle name="20% - Accent2 2 4 2 5" xfId="1875" xr:uid="{00000000-0005-0000-0000-000053010000}"/>
    <cellStyle name="20% - Accent2 2 4 3" xfId="274" xr:uid="{00000000-0005-0000-0000-000054010000}"/>
    <cellStyle name="20% - Accent2 2 4 3 2" xfId="1301" xr:uid="{00000000-0005-0000-0000-000055010000}"/>
    <cellStyle name="20% - Accent2 2 4 3 2 2" xfId="1876" xr:uid="{00000000-0005-0000-0000-000056010000}"/>
    <cellStyle name="20% - Accent2 2 4 3 3" xfId="921" xr:uid="{00000000-0005-0000-0000-000057010000}"/>
    <cellStyle name="20% - Accent2 2 4 3 3 2" xfId="1877" xr:uid="{00000000-0005-0000-0000-000058010000}"/>
    <cellStyle name="20% - Accent2 2 4 3 4" xfId="1878" xr:uid="{00000000-0005-0000-0000-000059010000}"/>
    <cellStyle name="20% - Accent2 2 4 4" xfId="1166" xr:uid="{00000000-0005-0000-0000-00005A010000}"/>
    <cellStyle name="20% - Accent2 2 4 4 2" xfId="1879" xr:uid="{00000000-0005-0000-0000-00005B010000}"/>
    <cellStyle name="20% - Accent2 2 4 5" xfId="785" xr:uid="{00000000-0005-0000-0000-00005C010000}"/>
    <cellStyle name="20% - Accent2 2 4 5 2" xfId="1880" xr:uid="{00000000-0005-0000-0000-00005D010000}"/>
    <cellStyle name="20% - Accent2 2 4 6" xfId="571" xr:uid="{00000000-0005-0000-0000-00005E010000}"/>
    <cellStyle name="20% - Accent2 2 4 6 2" xfId="1881" xr:uid="{00000000-0005-0000-0000-00005F010000}"/>
    <cellStyle name="20% - Accent2 2 4 7" xfId="1552" xr:uid="{00000000-0005-0000-0000-000060010000}"/>
    <cellStyle name="20% - Accent2 2 4 7 2" xfId="1882" xr:uid="{00000000-0005-0000-0000-000061010000}"/>
    <cellStyle name="20% - Accent2 2 4 8" xfId="1655" xr:uid="{00000000-0005-0000-0000-000062010000}"/>
    <cellStyle name="20% - Accent2 2 4 8 2" xfId="1883" xr:uid="{00000000-0005-0000-0000-000063010000}"/>
    <cellStyle name="20% - Accent2 2 4 9" xfId="1884" xr:uid="{00000000-0005-0000-0000-000064010000}"/>
    <cellStyle name="20% - Accent2 2 5" xfId="207" xr:uid="{00000000-0005-0000-0000-000065010000}"/>
    <cellStyle name="20% - Accent2 2 5 2" xfId="1239" xr:uid="{00000000-0005-0000-0000-000066010000}"/>
    <cellStyle name="20% - Accent2 2 5 2 2" xfId="1885" xr:uid="{00000000-0005-0000-0000-000067010000}"/>
    <cellStyle name="20% - Accent2 2 5 3" xfId="859" xr:uid="{00000000-0005-0000-0000-000068010000}"/>
    <cellStyle name="20% - Accent2 2 5 3 2" xfId="1886" xr:uid="{00000000-0005-0000-0000-000069010000}"/>
    <cellStyle name="20% - Accent2 2 5 4" xfId="509" xr:uid="{00000000-0005-0000-0000-00006A010000}"/>
    <cellStyle name="20% - Accent2 2 5 4 2" xfId="1887" xr:uid="{00000000-0005-0000-0000-00006B010000}"/>
    <cellStyle name="20% - Accent2 2 5 5" xfId="1888" xr:uid="{00000000-0005-0000-0000-00006C010000}"/>
    <cellStyle name="20% - Accent2 2 6" xfId="319" xr:uid="{00000000-0005-0000-0000-00006D010000}"/>
    <cellStyle name="20% - Accent2 2 6 2" xfId="1346" xr:uid="{00000000-0005-0000-0000-00006E010000}"/>
    <cellStyle name="20% - Accent2 2 6 2 2" xfId="1889" xr:uid="{00000000-0005-0000-0000-00006F010000}"/>
    <cellStyle name="20% - Accent2 2 6 3" xfId="966" xr:uid="{00000000-0005-0000-0000-000070010000}"/>
    <cellStyle name="20% - Accent2 2 6 3 2" xfId="1890" xr:uid="{00000000-0005-0000-0000-000071010000}"/>
    <cellStyle name="20% - Accent2 2 6 4" xfId="616" xr:uid="{00000000-0005-0000-0000-000072010000}"/>
    <cellStyle name="20% - Accent2 2 6 4 2" xfId="1891" xr:uid="{00000000-0005-0000-0000-000073010000}"/>
    <cellStyle name="20% - Accent2 2 6 5" xfId="1892" xr:uid="{00000000-0005-0000-0000-000074010000}"/>
    <cellStyle name="20% - Accent2 2 7" xfId="178" xr:uid="{00000000-0005-0000-0000-000075010000}"/>
    <cellStyle name="20% - Accent2 2 7 2" xfId="1211" xr:uid="{00000000-0005-0000-0000-000076010000}"/>
    <cellStyle name="20% - Accent2 2 7 2 2" xfId="1893" xr:uid="{00000000-0005-0000-0000-000077010000}"/>
    <cellStyle name="20% - Accent2 2 7 3" xfId="830" xr:uid="{00000000-0005-0000-0000-000078010000}"/>
    <cellStyle name="20% - Accent2 2 7 3 2" xfId="1894" xr:uid="{00000000-0005-0000-0000-000079010000}"/>
    <cellStyle name="20% - Accent2 2 7 4" xfId="1895" xr:uid="{00000000-0005-0000-0000-00007A010000}"/>
    <cellStyle name="20% - Accent2 2 8" xfId="430" xr:uid="{00000000-0005-0000-0000-00007B010000}"/>
    <cellStyle name="20% - Accent2 2 8 2" xfId="1453" xr:uid="{00000000-0005-0000-0000-00007C010000}"/>
    <cellStyle name="20% - Accent2 2 8 2 2" xfId="1896" xr:uid="{00000000-0005-0000-0000-00007D010000}"/>
    <cellStyle name="20% - Accent2 2 8 3" xfId="1073" xr:uid="{00000000-0005-0000-0000-00007E010000}"/>
    <cellStyle name="20% - Accent2 2 8 3 2" xfId="1897" xr:uid="{00000000-0005-0000-0000-00007F010000}"/>
    <cellStyle name="20% - Accent2 2 8 4" xfId="1898" xr:uid="{00000000-0005-0000-0000-000080010000}"/>
    <cellStyle name="20% - Accent2 2 9" xfId="1104" xr:uid="{00000000-0005-0000-0000-000081010000}"/>
    <cellStyle name="20% - Accent2 2 9 2" xfId="1899" xr:uid="{00000000-0005-0000-0000-000082010000}"/>
    <cellStyle name="20% - Accent2 3" xfId="306" xr:uid="{00000000-0005-0000-0000-000083010000}"/>
    <cellStyle name="20% - Accent2 3 2" xfId="1333" xr:uid="{00000000-0005-0000-0000-000084010000}"/>
    <cellStyle name="20% - Accent2 3 2 2" xfId="1900" xr:uid="{00000000-0005-0000-0000-000085010000}"/>
    <cellStyle name="20% - Accent2 3 3" xfId="953" xr:uid="{00000000-0005-0000-0000-000086010000}"/>
    <cellStyle name="20% - Accent2 3 3 2" xfId="1901" xr:uid="{00000000-0005-0000-0000-000087010000}"/>
    <cellStyle name="20% - Accent2 3 4" xfId="603" xr:uid="{00000000-0005-0000-0000-000088010000}"/>
    <cellStyle name="20% - Accent2 3 4 2" xfId="1902" xr:uid="{00000000-0005-0000-0000-000089010000}"/>
    <cellStyle name="20% - Accent2 3 5" xfId="1903" xr:uid="{00000000-0005-0000-0000-00008A010000}"/>
    <cellStyle name="20% - Accent2 4" xfId="413" xr:uid="{00000000-0005-0000-0000-00008B010000}"/>
    <cellStyle name="20% - Accent2 4 2" xfId="1440" xr:uid="{00000000-0005-0000-0000-00008C010000}"/>
    <cellStyle name="20% - Accent2 4 2 2" xfId="1904" xr:uid="{00000000-0005-0000-0000-00008D010000}"/>
    <cellStyle name="20% - Accent2 4 3" xfId="1060" xr:uid="{00000000-0005-0000-0000-00008E010000}"/>
    <cellStyle name="20% - Accent2 4 3 2" xfId="1905" xr:uid="{00000000-0005-0000-0000-00008F010000}"/>
    <cellStyle name="20% - Accent2 4 4" xfId="710" xr:uid="{00000000-0005-0000-0000-000090010000}"/>
    <cellStyle name="20% - Accent2 4 4 2" xfId="1906" xr:uid="{00000000-0005-0000-0000-000091010000}"/>
    <cellStyle name="20% - Accent2 4 5" xfId="1907" xr:uid="{00000000-0005-0000-0000-000092010000}"/>
    <cellStyle name="20% - Accent2 5" xfId="194" xr:uid="{00000000-0005-0000-0000-000093010000}"/>
    <cellStyle name="20% - Accent2 5 2" xfId="1226" xr:uid="{00000000-0005-0000-0000-000094010000}"/>
    <cellStyle name="20% - Accent2 5 2 2" xfId="1908" xr:uid="{00000000-0005-0000-0000-000095010000}"/>
    <cellStyle name="20% - Accent2 5 3" xfId="846" xr:uid="{00000000-0005-0000-0000-000096010000}"/>
    <cellStyle name="20% - Accent2 5 3 2" xfId="1909" xr:uid="{00000000-0005-0000-0000-000097010000}"/>
    <cellStyle name="20% - Accent2 5 4" xfId="1910" xr:uid="{00000000-0005-0000-0000-000098010000}"/>
    <cellStyle name="20% - Accent2 6" xfId="1198" xr:uid="{00000000-0005-0000-0000-000099010000}"/>
    <cellStyle name="20% - Accent2 6 2" xfId="1911" xr:uid="{00000000-0005-0000-0000-00009A010000}"/>
    <cellStyle name="20% - Accent2 7" xfId="817" xr:uid="{00000000-0005-0000-0000-00009B010000}"/>
    <cellStyle name="20% - Accent2 7 2" xfId="1912" xr:uid="{00000000-0005-0000-0000-00009C010000}"/>
    <cellStyle name="20% - Accent2 8" xfId="496" xr:uid="{00000000-0005-0000-0000-00009D010000}"/>
    <cellStyle name="20% - Accent2 8 2" xfId="1913" xr:uid="{00000000-0005-0000-0000-00009E010000}"/>
    <cellStyle name="20% - Accent2 9" xfId="1914" xr:uid="{00000000-0005-0000-0000-00009F010000}"/>
    <cellStyle name="20% - Accent3" xfId="160" builtinId="38" customBuiltin="1"/>
    <cellStyle name="20% - Accent3 10" xfId="3324" xr:uid="{E5C4C2AE-3E9A-4F73-84EF-0A2BF216989E}"/>
    <cellStyle name="20% - Accent3 2" xfId="3" xr:uid="{00000000-0005-0000-0000-0000A1010000}"/>
    <cellStyle name="20% - Accent3 2 10" xfId="724" xr:uid="{00000000-0005-0000-0000-0000A2010000}"/>
    <cellStyle name="20% - Accent3 2 10 2" xfId="1915" xr:uid="{00000000-0005-0000-0000-0000A3010000}"/>
    <cellStyle name="20% - Accent3 2 11" xfId="482" xr:uid="{00000000-0005-0000-0000-0000A4010000}"/>
    <cellStyle name="20% - Accent3 2 11 2" xfId="1916" xr:uid="{00000000-0005-0000-0000-0000A5010000}"/>
    <cellStyle name="20% - Accent3 2 12" xfId="1490" xr:uid="{00000000-0005-0000-0000-0000A6010000}"/>
    <cellStyle name="20% - Accent3 2 12 2" xfId="1917" xr:uid="{00000000-0005-0000-0000-0000A7010000}"/>
    <cellStyle name="20% - Accent3 2 13" xfId="1608" xr:uid="{00000000-0005-0000-0000-0000A8010000}"/>
    <cellStyle name="20% - Accent3 2 13 2" xfId="1918" xr:uid="{00000000-0005-0000-0000-0000A9010000}"/>
    <cellStyle name="20% - Accent3 2 14" xfId="1919" xr:uid="{00000000-0005-0000-0000-0000AA010000}"/>
    <cellStyle name="20% - Accent3 2 2" xfId="57" xr:uid="{00000000-0005-0000-0000-0000AB010000}"/>
    <cellStyle name="20% - Accent3 2 2 10" xfId="1491" xr:uid="{00000000-0005-0000-0000-0000AC010000}"/>
    <cellStyle name="20% - Accent3 2 2 10 2" xfId="1920" xr:uid="{00000000-0005-0000-0000-0000AD010000}"/>
    <cellStyle name="20% - Accent3 2 2 11" xfId="1609" xr:uid="{00000000-0005-0000-0000-0000AE010000}"/>
    <cellStyle name="20% - Accent3 2 2 11 2" xfId="1921" xr:uid="{00000000-0005-0000-0000-0000AF010000}"/>
    <cellStyle name="20% - Accent3 2 2 12" xfId="1922" xr:uid="{00000000-0005-0000-0000-0000B0010000}"/>
    <cellStyle name="20% - Accent3 2 2 2" xfId="92" xr:uid="{00000000-0005-0000-0000-0000B1010000}"/>
    <cellStyle name="20% - Accent3 2 2 2 2" xfId="367" xr:uid="{00000000-0005-0000-0000-0000B2010000}"/>
    <cellStyle name="20% - Accent3 2 2 2 2 2" xfId="1394" xr:uid="{00000000-0005-0000-0000-0000B3010000}"/>
    <cellStyle name="20% - Accent3 2 2 2 2 2 2" xfId="1923" xr:uid="{00000000-0005-0000-0000-0000B4010000}"/>
    <cellStyle name="20% - Accent3 2 2 2 2 3" xfId="1014" xr:uid="{00000000-0005-0000-0000-0000B5010000}"/>
    <cellStyle name="20% - Accent3 2 2 2 2 3 2" xfId="1924" xr:uid="{00000000-0005-0000-0000-0000B6010000}"/>
    <cellStyle name="20% - Accent3 2 2 2 2 4" xfId="664" xr:uid="{00000000-0005-0000-0000-0000B7010000}"/>
    <cellStyle name="20% - Accent3 2 2 2 2 4 2" xfId="1925" xr:uid="{00000000-0005-0000-0000-0000B8010000}"/>
    <cellStyle name="20% - Accent3 2 2 2 2 5" xfId="1926" xr:uid="{00000000-0005-0000-0000-0000B9010000}"/>
    <cellStyle name="20% - Accent3 2 2 2 3" xfId="260" xr:uid="{00000000-0005-0000-0000-0000BA010000}"/>
    <cellStyle name="20% - Accent3 2 2 2 3 2" xfId="1287" xr:uid="{00000000-0005-0000-0000-0000BB010000}"/>
    <cellStyle name="20% - Accent3 2 2 2 3 2 2" xfId="1927" xr:uid="{00000000-0005-0000-0000-0000BC010000}"/>
    <cellStyle name="20% - Accent3 2 2 2 3 3" xfId="907" xr:uid="{00000000-0005-0000-0000-0000BD010000}"/>
    <cellStyle name="20% - Accent3 2 2 2 3 3 2" xfId="1928" xr:uid="{00000000-0005-0000-0000-0000BE010000}"/>
    <cellStyle name="20% - Accent3 2 2 2 3 4" xfId="1929" xr:uid="{00000000-0005-0000-0000-0000BF010000}"/>
    <cellStyle name="20% - Accent3 2 2 2 4" xfId="1152" xr:uid="{00000000-0005-0000-0000-0000C0010000}"/>
    <cellStyle name="20% - Accent3 2 2 2 4 2" xfId="1930" xr:uid="{00000000-0005-0000-0000-0000C1010000}"/>
    <cellStyle name="20% - Accent3 2 2 2 5" xfId="771" xr:uid="{00000000-0005-0000-0000-0000C2010000}"/>
    <cellStyle name="20% - Accent3 2 2 2 5 2" xfId="1931" xr:uid="{00000000-0005-0000-0000-0000C3010000}"/>
    <cellStyle name="20% - Accent3 2 2 2 6" xfId="557" xr:uid="{00000000-0005-0000-0000-0000C4010000}"/>
    <cellStyle name="20% - Accent3 2 2 2 6 2" xfId="1932" xr:uid="{00000000-0005-0000-0000-0000C5010000}"/>
    <cellStyle name="20% - Accent3 2 2 2 7" xfId="1585" xr:uid="{00000000-0005-0000-0000-0000C6010000}"/>
    <cellStyle name="20% - Accent3 2 2 2 7 2" xfId="1933" xr:uid="{00000000-0005-0000-0000-0000C7010000}"/>
    <cellStyle name="20% - Accent3 2 2 2 8" xfId="1688" xr:uid="{00000000-0005-0000-0000-0000C8010000}"/>
    <cellStyle name="20% - Accent3 2 2 2 8 2" xfId="1934" xr:uid="{00000000-0005-0000-0000-0000C9010000}"/>
    <cellStyle name="20% - Accent3 2 2 2 9" xfId="1935" xr:uid="{00000000-0005-0000-0000-0000CA010000}"/>
    <cellStyle name="20% - Accent3 2 2 3" xfId="123" xr:uid="{00000000-0005-0000-0000-0000CB010000}"/>
    <cellStyle name="20% - Accent3 2 2 3 2" xfId="398" xr:uid="{00000000-0005-0000-0000-0000CC010000}"/>
    <cellStyle name="20% - Accent3 2 2 3 2 2" xfId="1425" xr:uid="{00000000-0005-0000-0000-0000CD010000}"/>
    <cellStyle name="20% - Accent3 2 2 3 2 2 2" xfId="1936" xr:uid="{00000000-0005-0000-0000-0000CE010000}"/>
    <cellStyle name="20% - Accent3 2 2 3 2 3" xfId="1045" xr:uid="{00000000-0005-0000-0000-0000CF010000}"/>
    <cellStyle name="20% - Accent3 2 2 3 2 3 2" xfId="1937" xr:uid="{00000000-0005-0000-0000-0000D0010000}"/>
    <cellStyle name="20% - Accent3 2 2 3 2 4" xfId="695" xr:uid="{00000000-0005-0000-0000-0000D1010000}"/>
    <cellStyle name="20% - Accent3 2 2 3 2 4 2" xfId="1938" xr:uid="{00000000-0005-0000-0000-0000D2010000}"/>
    <cellStyle name="20% - Accent3 2 2 3 2 5" xfId="1939" xr:uid="{00000000-0005-0000-0000-0000D3010000}"/>
    <cellStyle name="20% - Accent3 2 2 3 3" xfId="291" xr:uid="{00000000-0005-0000-0000-0000D4010000}"/>
    <cellStyle name="20% - Accent3 2 2 3 3 2" xfId="1318" xr:uid="{00000000-0005-0000-0000-0000D5010000}"/>
    <cellStyle name="20% - Accent3 2 2 3 3 2 2" xfId="1940" xr:uid="{00000000-0005-0000-0000-0000D6010000}"/>
    <cellStyle name="20% - Accent3 2 2 3 3 3" xfId="938" xr:uid="{00000000-0005-0000-0000-0000D7010000}"/>
    <cellStyle name="20% - Accent3 2 2 3 3 3 2" xfId="1941" xr:uid="{00000000-0005-0000-0000-0000D8010000}"/>
    <cellStyle name="20% - Accent3 2 2 3 3 4" xfId="1942" xr:uid="{00000000-0005-0000-0000-0000D9010000}"/>
    <cellStyle name="20% - Accent3 2 2 3 4" xfId="1183" xr:uid="{00000000-0005-0000-0000-0000DA010000}"/>
    <cellStyle name="20% - Accent3 2 2 3 4 2" xfId="1943" xr:uid="{00000000-0005-0000-0000-0000DB010000}"/>
    <cellStyle name="20% - Accent3 2 2 3 5" xfId="802" xr:uid="{00000000-0005-0000-0000-0000DC010000}"/>
    <cellStyle name="20% - Accent3 2 2 3 5 2" xfId="1944" xr:uid="{00000000-0005-0000-0000-0000DD010000}"/>
    <cellStyle name="20% - Accent3 2 2 3 6" xfId="588" xr:uid="{00000000-0005-0000-0000-0000DE010000}"/>
    <cellStyle name="20% - Accent3 2 2 3 6 2" xfId="1945" xr:uid="{00000000-0005-0000-0000-0000DF010000}"/>
    <cellStyle name="20% - Accent3 2 2 3 7" xfId="1946" xr:uid="{00000000-0005-0000-0000-0000E0010000}"/>
    <cellStyle name="20% - Accent3 2 2 4" xfId="336" xr:uid="{00000000-0005-0000-0000-0000E1010000}"/>
    <cellStyle name="20% - Accent3 2 2 4 2" xfId="1363" xr:uid="{00000000-0005-0000-0000-0000E2010000}"/>
    <cellStyle name="20% - Accent3 2 2 4 2 2" xfId="1947" xr:uid="{00000000-0005-0000-0000-0000E3010000}"/>
    <cellStyle name="20% - Accent3 2 2 4 3" xfId="983" xr:uid="{00000000-0005-0000-0000-0000E4010000}"/>
    <cellStyle name="20% - Accent3 2 2 4 3 2" xfId="1948" xr:uid="{00000000-0005-0000-0000-0000E5010000}"/>
    <cellStyle name="20% - Accent3 2 2 4 4" xfId="633" xr:uid="{00000000-0005-0000-0000-0000E6010000}"/>
    <cellStyle name="20% - Accent3 2 2 4 4 2" xfId="1949" xr:uid="{00000000-0005-0000-0000-0000E7010000}"/>
    <cellStyle name="20% - Accent3 2 2 4 5" xfId="1950" xr:uid="{00000000-0005-0000-0000-0000E8010000}"/>
    <cellStyle name="20% - Accent3 2 2 5" xfId="229" xr:uid="{00000000-0005-0000-0000-0000E9010000}"/>
    <cellStyle name="20% - Accent3 2 2 5 2" xfId="1256" xr:uid="{00000000-0005-0000-0000-0000EA010000}"/>
    <cellStyle name="20% - Accent3 2 2 5 2 2" xfId="1951" xr:uid="{00000000-0005-0000-0000-0000EB010000}"/>
    <cellStyle name="20% - Accent3 2 2 5 3" xfId="876" xr:uid="{00000000-0005-0000-0000-0000EC010000}"/>
    <cellStyle name="20% - Accent3 2 2 5 3 2" xfId="1952" xr:uid="{00000000-0005-0000-0000-0000ED010000}"/>
    <cellStyle name="20% - Accent3 2 2 5 4" xfId="1953" xr:uid="{00000000-0005-0000-0000-0000EE010000}"/>
    <cellStyle name="20% - Accent3 2 2 6" xfId="434" xr:uid="{00000000-0005-0000-0000-0000EF010000}"/>
    <cellStyle name="20% - Accent3 2 2 6 2" xfId="1470" xr:uid="{00000000-0005-0000-0000-0000F0010000}"/>
    <cellStyle name="20% - Accent3 2 2 6 2 2" xfId="1954" xr:uid="{00000000-0005-0000-0000-0000F1010000}"/>
    <cellStyle name="20% - Accent3 2 2 6 3" xfId="1090" xr:uid="{00000000-0005-0000-0000-0000F2010000}"/>
    <cellStyle name="20% - Accent3 2 2 6 3 2" xfId="1955" xr:uid="{00000000-0005-0000-0000-0000F3010000}"/>
    <cellStyle name="20% - Accent3 2 2 6 4" xfId="1956" xr:uid="{00000000-0005-0000-0000-0000F4010000}"/>
    <cellStyle name="20% - Accent3 2 2 7" xfId="1121" xr:uid="{00000000-0005-0000-0000-0000F5010000}"/>
    <cellStyle name="20% - Accent3 2 2 7 2" xfId="1957" xr:uid="{00000000-0005-0000-0000-0000F6010000}"/>
    <cellStyle name="20% - Accent3 2 2 8" xfId="740" xr:uid="{00000000-0005-0000-0000-0000F7010000}"/>
    <cellStyle name="20% - Accent3 2 2 8 2" xfId="1958" xr:uid="{00000000-0005-0000-0000-0000F8010000}"/>
    <cellStyle name="20% - Accent3 2 2 9" xfId="526" xr:uid="{00000000-0005-0000-0000-0000F9010000}"/>
    <cellStyle name="20% - Accent3 2 2 9 2" xfId="1959" xr:uid="{00000000-0005-0000-0000-0000FA010000}"/>
    <cellStyle name="20% - Accent3 2 3" xfId="75" xr:uid="{00000000-0005-0000-0000-0000FB010000}"/>
    <cellStyle name="20% - Accent3 2 3 2" xfId="351" xr:uid="{00000000-0005-0000-0000-0000FC010000}"/>
    <cellStyle name="20% - Accent3 2 3 2 2" xfId="1378" xr:uid="{00000000-0005-0000-0000-0000FD010000}"/>
    <cellStyle name="20% - Accent3 2 3 2 2 2" xfId="1960" xr:uid="{00000000-0005-0000-0000-0000FE010000}"/>
    <cellStyle name="20% - Accent3 2 3 2 3" xfId="998" xr:uid="{00000000-0005-0000-0000-0000FF010000}"/>
    <cellStyle name="20% - Accent3 2 3 2 3 2" xfId="1961" xr:uid="{00000000-0005-0000-0000-000000020000}"/>
    <cellStyle name="20% - Accent3 2 3 2 4" xfId="648" xr:uid="{00000000-0005-0000-0000-000001020000}"/>
    <cellStyle name="20% - Accent3 2 3 2 4 2" xfId="1962" xr:uid="{00000000-0005-0000-0000-000002020000}"/>
    <cellStyle name="20% - Accent3 2 3 2 5" xfId="1586" xr:uid="{00000000-0005-0000-0000-000003020000}"/>
    <cellStyle name="20% - Accent3 2 3 2 5 2" xfId="1963" xr:uid="{00000000-0005-0000-0000-000004020000}"/>
    <cellStyle name="20% - Accent3 2 3 2 6" xfId="1689" xr:uid="{00000000-0005-0000-0000-000005020000}"/>
    <cellStyle name="20% - Accent3 2 3 2 6 2" xfId="1964" xr:uid="{00000000-0005-0000-0000-000006020000}"/>
    <cellStyle name="20% - Accent3 2 3 2 7" xfId="1965" xr:uid="{00000000-0005-0000-0000-000007020000}"/>
    <cellStyle name="20% - Accent3 2 3 3" xfId="244" xr:uid="{00000000-0005-0000-0000-000008020000}"/>
    <cellStyle name="20% - Accent3 2 3 3 2" xfId="1271" xr:uid="{00000000-0005-0000-0000-000009020000}"/>
    <cellStyle name="20% - Accent3 2 3 3 2 2" xfId="1966" xr:uid="{00000000-0005-0000-0000-00000A020000}"/>
    <cellStyle name="20% - Accent3 2 3 3 3" xfId="891" xr:uid="{00000000-0005-0000-0000-00000B020000}"/>
    <cellStyle name="20% - Accent3 2 3 3 3 2" xfId="1967" xr:uid="{00000000-0005-0000-0000-00000C020000}"/>
    <cellStyle name="20% - Accent3 2 3 3 4" xfId="1968" xr:uid="{00000000-0005-0000-0000-00000D020000}"/>
    <cellStyle name="20% - Accent3 2 3 4" xfId="435" xr:uid="{00000000-0005-0000-0000-00000E020000}"/>
    <cellStyle name="20% - Accent3 2 3 4 2" xfId="1136" xr:uid="{00000000-0005-0000-0000-00000F020000}"/>
    <cellStyle name="20% - Accent3 2 3 4 2 2" xfId="1969" xr:uid="{00000000-0005-0000-0000-000010020000}"/>
    <cellStyle name="20% - Accent3 2 3 4 3" xfId="1970" xr:uid="{00000000-0005-0000-0000-000011020000}"/>
    <cellStyle name="20% - Accent3 2 3 5" xfId="755" xr:uid="{00000000-0005-0000-0000-000012020000}"/>
    <cellStyle name="20% - Accent3 2 3 5 2" xfId="1971" xr:uid="{00000000-0005-0000-0000-000013020000}"/>
    <cellStyle name="20% - Accent3 2 3 6" xfId="541" xr:uid="{00000000-0005-0000-0000-000014020000}"/>
    <cellStyle name="20% - Accent3 2 3 6 2" xfId="1972" xr:uid="{00000000-0005-0000-0000-000015020000}"/>
    <cellStyle name="20% - Accent3 2 3 7" xfId="1492" xr:uid="{00000000-0005-0000-0000-000016020000}"/>
    <cellStyle name="20% - Accent3 2 3 7 2" xfId="1973" xr:uid="{00000000-0005-0000-0000-000017020000}"/>
    <cellStyle name="20% - Accent3 2 3 8" xfId="1610" xr:uid="{00000000-0005-0000-0000-000018020000}"/>
    <cellStyle name="20% - Accent3 2 3 8 2" xfId="1974" xr:uid="{00000000-0005-0000-0000-000019020000}"/>
    <cellStyle name="20% - Accent3 2 3 9" xfId="1975" xr:uid="{00000000-0005-0000-0000-00001A020000}"/>
    <cellStyle name="20% - Accent3 2 4" xfId="107" xr:uid="{00000000-0005-0000-0000-00001B020000}"/>
    <cellStyle name="20% - Accent3 2 4 2" xfId="382" xr:uid="{00000000-0005-0000-0000-00001C020000}"/>
    <cellStyle name="20% - Accent3 2 4 2 2" xfId="1409" xr:uid="{00000000-0005-0000-0000-00001D020000}"/>
    <cellStyle name="20% - Accent3 2 4 2 2 2" xfId="1976" xr:uid="{00000000-0005-0000-0000-00001E020000}"/>
    <cellStyle name="20% - Accent3 2 4 2 3" xfId="1029" xr:uid="{00000000-0005-0000-0000-00001F020000}"/>
    <cellStyle name="20% - Accent3 2 4 2 3 2" xfId="1977" xr:uid="{00000000-0005-0000-0000-000020020000}"/>
    <cellStyle name="20% - Accent3 2 4 2 4" xfId="679" xr:uid="{00000000-0005-0000-0000-000021020000}"/>
    <cellStyle name="20% - Accent3 2 4 2 4 2" xfId="1978" xr:uid="{00000000-0005-0000-0000-000022020000}"/>
    <cellStyle name="20% - Accent3 2 4 2 5" xfId="1979" xr:uid="{00000000-0005-0000-0000-000023020000}"/>
    <cellStyle name="20% - Accent3 2 4 3" xfId="275" xr:uid="{00000000-0005-0000-0000-000024020000}"/>
    <cellStyle name="20% - Accent3 2 4 3 2" xfId="1302" xr:uid="{00000000-0005-0000-0000-000025020000}"/>
    <cellStyle name="20% - Accent3 2 4 3 2 2" xfId="1980" xr:uid="{00000000-0005-0000-0000-000026020000}"/>
    <cellStyle name="20% - Accent3 2 4 3 3" xfId="922" xr:uid="{00000000-0005-0000-0000-000027020000}"/>
    <cellStyle name="20% - Accent3 2 4 3 3 2" xfId="1981" xr:uid="{00000000-0005-0000-0000-000028020000}"/>
    <cellStyle name="20% - Accent3 2 4 3 4" xfId="1982" xr:uid="{00000000-0005-0000-0000-000029020000}"/>
    <cellStyle name="20% - Accent3 2 4 4" xfId="1167" xr:uid="{00000000-0005-0000-0000-00002A020000}"/>
    <cellStyle name="20% - Accent3 2 4 4 2" xfId="1983" xr:uid="{00000000-0005-0000-0000-00002B020000}"/>
    <cellStyle name="20% - Accent3 2 4 5" xfId="786" xr:uid="{00000000-0005-0000-0000-00002C020000}"/>
    <cellStyle name="20% - Accent3 2 4 5 2" xfId="1984" xr:uid="{00000000-0005-0000-0000-00002D020000}"/>
    <cellStyle name="20% - Accent3 2 4 6" xfId="572" xr:uid="{00000000-0005-0000-0000-00002E020000}"/>
    <cellStyle name="20% - Accent3 2 4 6 2" xfId="1985" xr:uid="{00000000-0005-0000-0000-00002F020000}"/>
    <cellStyle name="20% - Accent3 2 4 7" xfId="1553" xr:uid="{00000000-0005-0000-0000-000030020000}"/>
    <cellStyle name="20% - Accent3 2 4 7 2" xfId="1986" xr:uid="{00000000-0005-0000-0000-000031020000}"/>
    <cellStyle name="20% - Accent3 2 4 8" xfId="1656" xr:uid="{00000000-0005-0000-0000-000032020000}"/>
    <cellStyle name="20% - Accent3 2 4 8 2" xfId="1987" xr:uid="{00000000-0005-0000-0000-000033020000}"/>
    <cellStyle name="20% - Accent3 2 4 9" xfId="1988" xr:uid="{00000000-0005-0000-0000-000034020000}"/>
    <cellStyle name="20% - Accent3 2 5" xfId="208" xr:uid="{00000000-0005-0000-0000-000035020000}"/>
    <cellStyle name="20% - Accent3 2 5 2" xfId="1240" xr:uid="{00000000-0005-0000-0000-000036020000}"/>
    <cellStyle name="20% - Accent3 2 5 2 2" xfId="1989" xr:uid="{00000000-0005-0000-0000-000037020000}"/>
    <cellStyle name="20% - Accent3 2 5 3" xfId="860" xr:uid="{00000000-0005-0000-0000-000038020000}"/>
    <cellStyle name="20% - Accent3 2 5 3 2" xfId="1990" xr:uid="{00000000-0005-0000-0000-000039020000}"/>
    <cellStyle name="20% - Accent3 2 5 4" xfId="510" xr:uid="{00000000-0005-0000-0000-00003A020000}"/>
    <cellStyle name="20% - Accent3 2 5 4 2" xfId="1991" xr:uid="{00000000-0005-0000-0000-00003B020000}"/>
    <cellStyle name="20% - Accent3 2 5 5" xfId="1992" xr:uid="{00000000-0005-0000-0000-00003C020000}"/>
    <cellStyle name="20% - Accent3 2 6" xfId="320" xr:uid="{00000000-0005-0000-0000-00003D020000}"/>
    <cellStyle name="20% - Accent3 2 6 2" xfId="1347" xr:uid="{00000000-0005-0000-0000-00003E020000}"/>
    <cellStyle name="20% - Accent3 2 6 2 2" xfId="1993" xr:uid="{00000000-0005-0000-0000-00003F020000}"/>
    <cellStyle name="20% - Accent3 2 6 3" xfId="967" xr:uid="{00000000-0005-0000-0000-000040020000}"/>
    <cellStyle name="20% - Accent3 2 6 3 2" xfId="1994" xr:uid="{00000000-0005-0000-0000-000041020000}"/>
    <cellStyle name="20% - Accent3 2 6 4" xfId="617" xr:uid="{00000000-0005-0000-0000-000042020000}"/>
    <cellStyle name="20% - Accent3 2 6 4 2" xfId="1995" xr:uid="{00000000-0005-0000-0000-000043020000}"/>
    <cellStyle name="20% - Accent3 2 6 5" xfId="1996" xr:uid="{00000000-0005-0000-0000-000044020000}"/>
    <cellStyle name="20% - Accent3 2 7" xfId="179" xr:uid="{00000000-0005-0000-0000-000045020000}"/>
    <cellStyle name="20% - Accent3 2 7 2" xfId="1212" xr:uid="{00000000-0005-0000-0000-000046020000}"/>
    <cellStyle name="20% - Accent3 2 7 2 2" xfId="1997" xr:uid="{00000000-0005-0000-0000-000047020000}"/>
    <cellStyle name="20% - Accent3 2 7 3" xfId="831" xr:uid="{00000000-0005-0000-0000-000048020000}"/>
    <cellStyle name="20% - Accent3 2 7 3 2" xfId="1998" xr:uid="{00000000-0005-0000-0000-000049020000}"/>
    <cellStyle name="20% - Accent3 2 7 4" xfId="1999" xr:uid="{00000000-0005-0000-0000-00004A020000}"/>
    <cellStyle name="20% - Accent3 2 8" xfId="433" xr:uid="{00000000-0005-0000-0000-00004B020000}"/>
    <cellStyle name="20% - Accent3 2 8 2" xfId="1454" xr:uid="{00000000-0005-0000-0000-00004C020000}"/>
    <cellStyle name="20% - Accent3 2 8 2 2" xfId="2000" xr:uid="{00000000-0005-0000-0000-00004D020000}"/>
    <cellStyle name="20% - Accent3 2 8 3" xfId="1074" xr:uid="{00000000-0005-0000-0000-00004E020000}"/>
    <cellStyle name="20% - Accent3 2 8 3 2" xfId="2001" xr:uid="{00000000-0005-0000-0000-00004F020000}"/>
    <cellStyle name="20% - Accent3 2 8 4" xfId="2002" xr:uid="{00000000-0005-0000-0000-000050020000}"/>
    <cellStyle name="20% - Accent3 2 9" xfId="1105" xr:uid="{00000000-0005-0000-0000-000051020000}"/>
    <cellStyle name="20% - Accent3 2 9 2" xfId="2003" xr:uid="{00000000-0005-0000-0000-000052020000}"/>
    <cellStyle name="20% - Accent3 3" xfId="308" xr:uid="{00000000-0005-0000-0000-000053020000}"/>
    <cellStyle name="20% - Accent3 3 2" xfId="1335" xr:uid="{00000000-0005-0000-0000-000054020000}"/>
    <cellStyle name="20% - Accent3 3 2 2" xfId="2004" xr:uid="{00000000-0005-0000-0000-000055020000}"/>
    <cellStyle name="20% - Accent3 3 3" xfId="955" xr:uid="{00000000-0005-0000-0000-000056020000}"/>
    <cellStyle name="20% - Accent3 3 3 2" xfId="2005" xr:uid="{00000000-0005-0000-0000-000057020000}"/>
    <cellStyle name="20% - Accent3 3 4" xfId="605" xr:uid="{00000000-0005-0000-0000-000058020000}"/>
    <cellStyle name="20% - Accent3 3 4 2" xfId="2006" xr:uid="{00000000-0005-0000-0000-000059020000}"/>
    <cellStyle name="20% - Accent3 3 5" xfId="2007" xr:uid="{00000000-0005-0000-0000-00005A020000}"/>
    <cellStyle name="20% - Accent3 4" xfId="415" xr:uid="{00000000-0005-0000-0000-00005B020000}"/>
    <cellStyle name="20% - Accent3 4 2" xfId="1442" xr:uid="{00000000-0005-0000-0000-00005C020000}"/>
    <cellStyle name="20% - Accent3 4 2 2" xfId="2008" xr:uid="{00000000-0005-0000-0000-00005D020000}"/>
    <cellStyle name="20% - Accent3 4 3" xfId="1062" xr:uid="{00000000-0005-0000-0000-00005E020000}"/>
    <cellStyle name="20% - Accent3 4 3 2" xfId="2009" xr:uid="{00000000-0005-0000-0000-00005F020000}"/>
    <cellStyle name="20% - Accent3 4 4" xfId="712" xr:uid="{00000000-0005-0000-0000-000060020000}"/>
    <cellStyle name="20% - Accent3 4 4 2" xfId="2010" xr:uid="{00000000-0005-0000-0000-000061020000}"/>
    <cellStyle name="20% - Accent3 4 5" xfId="2011" xr:uid="{00000000-0005-0000-0000-000062020000}"/>
    <cellStyle name="20% - Accent3 5" xfId="196" xr:uid="{00000000-0005-0000-0000-000063020000}"/>
    <cellStyle name="20% - Accent3 5 2" xfId="1228" xr:uid="{00000000-0005-0000-0000-000064020000}"/>
    <cellStyle name="20% - Accent3 5 2 2" xfId="2012" xr:uid="{00000000-0005-0000-0000-000065020000}"/>
    <cellStyle name="20% - Accent3 5 3" xfId="848" xr:uid="{00000000-0005-0000-0000-000066020000}"/>
    <cellStyle name="20% - Accent3 5 3 2" xfId="2013" xr:uid="{00000000-0005-0000-0000-000067020000}"/>
    <cellStyle name="20% - Accent3 5 4" xfId="2014" xr:uid="{00000000-0005-0000-0000-000068020000}"/>
    <cellStyle name="20% - Accent3 6" xfId="1200" xr:uid="{00000000-0005-0000-0000-000069020000}"/>
    <cellStyle name="20% - Accent3 6 2" xfId="2015" xr:uid="{00000000-0005-0000-0000-00006A020000}"/>
    <cellStyle name="20% - Accent3 7" xfId="819" xr:uid="{00000000-0005-0000-0000-00006B020000}"/>
    <cellStyle name="20% - Accent3 7 2" xfId="2016" xr:uid="{00000000-0005-0000-0000-00006C020000}"/>
    <cellStyle name="20% - Accent3 8" xfId="498" xr:uid="{00000000-0005-0000-0000-00006D020000}"/>
    <cellStyle name="20% - Accent3 8 2" xfId="2017" xr:uid="{00000000-0005-0000-0000-00006E020000}"/>
    <cellStyle name="20% - Accent3 9" xfId="2018" xr:uid="{00000000-0005-0000-0000-00006F020000}"/>
    <cellStyle name="20% - Accent4" xfId="164" builtinId="42" customBuiltin="1"/>
    <cellStyle name="20% - Accent4 10" xfId="3327" xr:uid="{ED7C4196-BA36-440A-BB97-921F570AE857}"/>
    <cellStyle name="20% - Accent4 2" xfId="4" xr:uid="{00000000-0005-0000-0000-000071020000}"/>
    <cellStyle name="20% - Accent4 2 10" xfId="725" xr:uid="{00000000-0005-0000-0000-000072020000}"/>
    <cellStyle name="20% - Accent4 2 10 2" xfId="2019" xr:uid="{00000000-0005-0000-0000-000073020000}"/>
    <cellStyle name="20% - Accent4 2 11" xfId="483" xr:uid="{00000000-0005-0000-0000-000074020000}"/>
    <cellStyle name="20% - Accent4 2 11 2" xfId="2020" xr:uid="{00000000-0005-0000-0000-000075020000}"/>
    <cellStyle name="20% - Accent4 2 12" xfId="1493" xr:uid="{00000000-0005-0000-0000-000076020000}"/>
    <cellStyle name="20% - Accent4 2 12 2" xfId="2021" xr:uid="{00000000-0005-0000-0000-000077020000}"/>
    <cellStyle name="20% - Accent4 2 13" xfId="1611" xr:uid="{00000000-0005-0000-0000-000078020000}"/>
    <cellStyle name="20% - Accent4 2 13 2" xfId="2022" xr:uid="{00000000-0005-0000-0000-000079020000}"/>
    <cellStyle name="20% - Accent4 2 14" xfId="2023" xr:uid="{00000000-0005-0000-0000-00007A020000}"/>
    <cellStyle name="20% - Accent4 2 2" xfId="58" xr:uid="{00000000-0005-0000-0000-00007B020000}"/>
    <cellStyle name="20% - Accent4 2 2 10" xfId="1494" xr:uid="{00000000-0005-0000-0000-00007C020000}"/>
    <cellStyle name="20% - Accent4 2 2 10 2" xfId="2024" xr:uid="{00000000-0005-0000-0000-00007D020000}"/>
    <cellStyle name="20% - Accent4 2 2 11" xfId="1612" xr:uid="{00000000-0005-0000-0000-00007E020000}"/>
    <cellStyle name="20% - Accent4 2 2 11 2" xfId="2025" xr:uid="{00000000-0005-0000-0000-00007F020000}"/>
    <cellStyle name="20% - Accent4 2 2 12" xfId="2026" xr:uid="{00000000-0005-0000-0000-000080020000}"/>
    <cellStyle name="20% - Accent4 2 2 2" xfId="93" xr:uid="{00000000-0005-0000-0000-000081020000}"/>
    <cellStyle name="20% - Accent4 2 2 2 2" xfId="368" xr:uid="{00000000-0005-0000-0000-000082020000}"/>
    <cellStyle name="20% - Accent4 2 2 2 2 2" xfId="1395" xr:uid="{00000000-0005-0000-0000-000083020000}"/>
    <cellStyle name="20% - Accent4 2 2 2 2 2 2" xfId="2027" xr:uid="{00000000-0005-0000-0000-000084020000}"/>
    <cellStyle name="20% - Accent4 2 2 2 2 3" xfId="1015" xr:uid="{00000000-0005-0000-0000-000085020000}"/>
    <cellStyle name="20% - Accent4 2 2 2 2 3 2" xfId="2028" xr:uid="{00000000-0005-0000-0000-000086020000}"/>
    <cellStyle name="20% - Accent4 2 2 2 2 4" xfId="665" xr:uid="{00000000-0005-0000-0000-000087020000}"/>
    <cellStyle name="20% - Accent4 2 2 2 2 4 2" xfId="2029" xr:uid="{00000000-0005-0000-0000-000088020000}"/>
    <cellStyle name="20% - Accent4 2 2 2 2 5" xfId="2030" xr:uid="{00000000-0005-0000-0000-000089020000}"/>
    <cellStyle name="20% - Accent4 2 2 2 3" xfId="261" xr:uid="{00000000-0005-0000-0000-00008A020000}"/>
    <cellStyle name="20% - Accent4 2 2 2 3 2" xfId="1288" xr:uid="{00000000-0005-0000-0000-00008B020000}"/>
    <cellStyle name="20% - Accent4 2 2 2 3 2 2" xfId="2031" xr:uid="{00000000-0005-0000-0000-00008C020000}"/>
    <cellStyle name="20% - Accent4 2 2 2 3 3" xfId="908" xr:uid="{00000000-0005-0000-0000-00008D020000}"/>
    <cellStyle name="20% - Accent4 2 2 2 3 3 2" xfId="2032" xr:uid="{00000000-0005-0000-0000-00008E020000}"/>
    <cellStyle name="20% - Accent4 2 2 2 3 4" xfId="2033" xr:uid="{00000000-0005-0000-0000-00008F020000}"/>
    <cellStyle name="20% - Accent4 2 2 2 4" xfId="1153" xr:uid="{00000000-0005-0000-0000-000090020000}"/>
    <cellStyle name="20% - Accent4 2 2 2 4 2" xfId="2034" xr:uid="{00000000-0005-0000-0000-000091020000}"/>
    <cellStyle name="20% - Accent4 2 2 2 5" xfId="772" xr:uid="{00000000-0005-0000-0000-000092020000}"/>
    <cellStyle name="20% - Accent4 2 2 2 5 2" xfId="2035" xr:uid="{00000000-0005-0000-0000-000093020000}"/>
    <cellStyle name="20% - Accent4 2 2 2 6" xfId="558" xr:uid="{00000000-0005-0000-0000-000094020000}"/>
    <cellStyle name="20% - Accent4 2 2 2 6 2" xfId="2036" xr:uid="{00000000-0005-0000-0000-000095020000}"/>
    <cellStyle name="20% - Accent4 2 2 2 7" xfId="1566" xr:uid="{00000000-0005-0000-0000-000096020000}"/>
    <cellStyle name="20% - Accent4 2 2 2 7 2" xfId="2037" xr:uid="{00000000-0005-0000-0000-000097020000}"/>
    <cellStyle name="20% - Accent4 2 2 2 8" xfId="1669" xr:uid="{00000000-0005-0000-0000-000098020000}"/>
    <cellStyle name="20% - Accent4 2 2 2 8 2" xfId="2038" xr:uid="{00000000-0005-0000-0000-000099020000}"/>
    <cellStyle name="20% - Accent4 2 2 2 9" xfId="2039" xr:uid="{00000000-0005-0000-0000-00009A020000}"/>
    <cellStyle name="20% - Accent4 2 2 3" xfId="124" xr:uid="{00000000-0005-0000-0000-00009B020000}"/>
    <cellStyle name="20% - Accent4 2 2 3 2" xfId="399" xr:uid="{00000000-0005-0000-0000-00009C020000}"/>
    <cellStyle name="20% - Accent4 2 2 3 2 2" xfId="1426" xr:uid="{00000000-0005-0000-0000-00009D020000}"/>
    <cellStyle name="20% - Accent4 2 2 3 2 2 2" xfId="2040" xr:uid="{00000000-0005-0000-0000-00009E020000}"/>
    <cellStyle name="20% - Accent4 2 2 3 2 3" xfId="1046" xr:uid="{00000000-0005-0000-0000-00009F020000}"/>
    <cellStyle name="20% - Accent4 2 2 3 2 3 2" xfId="2041" xr:uid="{00000000-0005-0000-0000-0000A0020000}"/>
    <cellStyle name="20% - Accent4 2 2 3 2 4" xfId="696" xr:uid="{00000000-0005-0000-0000-0000A1020000}"/>
    <cellStyle name="20% - Accent4 2 2 3 2 4 2" xfId="2042" xr:uid="{00000000-0005-0000-0000-0000A2020000}"/>
    <cellStyle name="20% - Accent4 2 2 3 2 5" xfId="2043" xr:uid="{00000000-0005-0000-0000-0000A3020000}"/>
    <cellStyle name="20% - Accent4 2 2 3 3" xfId="292" xr:uid="{00000000-0005-0000-0000-0000A4020000}"/>
    <cellStyle name="20% - Accent4 2 2 3 3 2" xfId="1319" xr:uid="{00000000-0005-0000-0000-0000A5020000}"/>
    <cellStyle name="20% - Accent4 2 2 3 3 2 2" xfId="2044" xr:uid="{00000000-0005-0000-0000-0000A6020000}"/>
    <cellStyle name="20% - Accent4 2 2 3 3 3" xfId="939" xr:uid="{00000000-0005-0000-0000-0000A7020000}"/>
    <cellStyle name="20% - Accent4 2 2 3 3 3 2" xfId="2045" xr:uid="{00000000-0005-0000-0000-0000A8020000}"/>
    <cellStyle name="20% - Accent4 2 2 3 3 4" xfId="2046" xr:uid="{00000000-0005-0000-0000-0000A9020000}"/>
    <cellStyle name="20% - Accent4 2 2 3 4" xfId="1184" xr:uid="{00000000-0005-0000-0000-0000AA020000}"/>
    <cellStyle name="20% - Accent4 2 2 3 4 2" xfId="2047" xr:uid="{00000000-0005-0000-0000-0000AB020000}"/>
    <cellStyle name="20% - Accent4 2 2 3 5" xfId="803" xr:uid="{00000000-0005-0000-0000-0000AC020000}"/>
    <cellStyle name="20% - Accent4 2 2 3 5 2" xfId="2048" xr:uid="{00000000-0005-0000-0000-0000AD020000}"/>
    <cellStyle name="20% - Accent4 2 2 3 6" xfId="589" xr:uid="{00000000-0005-0000-0000-0000AE020000}"/>
    <cellStyle name="20% - Accent4 2 2 3 6 2" xfId="2049" xr:uid="{00000000-0005-0000-0000-0000AF020000}"/>
    <cellStyle name="20% - Accent4 2 2 3 7" xfId="2050" xr:uid="{00000000-0005-0000-0000-0000B0020000}"/>
    <cellStyle name="20% - Accent4 2 2 4" xfId="337" xr:uid="{00000000-0005-0000-0000-0000B1020000}"/>
    <cellStyle name="20% - Accent4 2 2 4 2" xfId="1364" xr:uid="{00000000-0005-0000-0000-0000B2020000}"/>
    <cellStyle name="20% - Accent4 2 2 4 2 2" xfId="2051" xr:uid="{00000000-0005-0000-0000-0000B3020000}"/>
    <cellStyle name="20% - Accent4 2 2 4 3" xfId="984" xr:uid="{00000000-0005-0000-0000-0000B4020000}"/>
    <cellStyle name="20% - Accent4 2 2 4 3 2" xfId="2052" xr:uid="{00000000-0005-0000-0000-0000B5020000}"/>
    <cellStyle name="20% - Accent4 2 2 4 4" xfId="634" xr:uid="{00000000-0005-0000-0000-0000B6020000}"/>
    <cellStyle name="20% - Accent4 2 2 4 4 2" xfId="2053" xr:uid="{00000000-0005-0000-0000-0000B7020000}"/>
    <cellStyle name="20% - Accent4 2 2 4 5" xfId="2054" xr:uid="{00000000-0005-0000-0000-0000B8020000}"/>
    <cellStyle name="20% - Accent4 2 2 5" xfId="230" xr:uid="{00000000-0005-0000-0000-0000B9020000}"/>
    <cellStyle name="20% - Accent4 2 2 5 2" xfId="1257" xr:uid="{00000000-0005-0000-0000-0000BA020000}"/>
    <cellStyle name="20% - Accent4 2 2 5 2 2" xfId="2055" xr:uid="{00000000-0005-0000-0000-0000BB020000}"/>
    <cellStyle name="20% - Accent4 2 2 5 3" xfId="877" xr:uid="{00000000-0005-0000-0000-0000BC020000}"/>
    <cellStyle name="20% - Accent4 2 2 5 3 2" xfId="2056" xr:uid="{00000000-0005-0000-0000-0000BD020000}"/>
    <cellStyle name="20% - Accent4 2 2 5 4" xfId="2057" xr:uid="{00000000-0005-0000-0000-0000BE020000}"/>
    <cellStyle name="20% - Accent4 2 2 6" xfId="437" xr:uid="{00000000-0005-0000-0000-0000BF020000}"/>
    <cellStyle name="20% - Accent4 2 2 6 2" xfId="1471" xr:uid="{00000000-0005-0000-0000-0000C0020000}"/>
    <cellStyle name="20% - Accent4 2 2 6 2 2" xfId="2058" xr:uid="{00000000-0005-0000-0000-0000C1020000}"/>
    <cellStyle name="20% - Accent4 2 2 6 3" xfId="1091" xr:uid="{00000000-0005-0000-0000-0000C2020000}"/>
    <cellStyle name="20% - Accent4 2 2 6 3 2" xfId="2059" xr:uid="{00000000-0005-0000-0000-0000C3020000}"/>
    <cellStyle name="20% - Accent4 2 2 6 4" xfId="2060" xr:uid="{00000000-0005-0000-0000-0000C4020000}"/>
    <cellStyle name="20% - Accent4 2 2 7" xfId="1122" xr:uid="{00000000-0005-0000-0000-0000C5020000}"/>
    <cellStyle name="20% - Accent4 2 2 7 2" xfId="2061" xr:uid="{00000000-0005-0000-0000-0000C6020000}"/>
    <cellStyle name="20% - Accent4 2 2 8" xfId="741" xr:uid="{00000000-0005-0000-0000-0000C7020000}"/>
    <cellStyle name="20% - Accent4 2 2 8 2" xfId="2062" xr:uid="{00000000-0005-0000-0000-0000C8020000}"/>
    <cellStyle name="20% - Accent4 2 2 9" xfId="527" xr:uid="{00000000-0005-0000-0000-0000C9020000}"/>
    <cellStyle name="20% - Accent4 2 2 9 2" xfId="2063" xr:uid="{00000000-0005-0000-0000-0000CA020000}"/>
    <cellStyle name="20% - Accent4 2 3" xfId="76" xr:uid="{00000000-0005-0000-0000-0000CB020000}"/>
    <cellStyle name="20% - Accent4 2 3 2" xfId="352" xr:uid="{00000000-0005-0000-0000-0000CC020000}"/>
    <cellStyle name="20% - Accent4 2 3 2 2" xfId="1379" xr:uid="{00000000-0005-0000-0000-0000CD020000}"/>
    <cellStyle name="20% - Accent4 2 3 2 2 2" xfId="2064" xr:uid="{00000000-0005-0000-0000-0000CE020000}"/>
    <cellStyle name="20% - Accent4 2 3 2 3" xfId="999" xr:uid="{00000000-0005-0000-0000-0000CF020000}"/>
    <cellStyle name="20% - Accent4 2 3 2 3 2" xfId="2065" xr:uid="{00000000-0005-0000-0000-0000D0020000}"/>
    <cellStyle name="20% - Accent4 2 3 2 4" xfId="649" xr:uid="{00000000-0005-0000-0000-0000D1020000}"/>
    <cellStyle name="20% - Accent4 2 3 2 4 2" xfId="2066" xr:uid="{00000000-0005-0000-0000-0000D2020000}"/>
    <cellStyle name="20% - Accent4 2 3 2 5" xfId="1584" xr:uid="{00000000-0005-0000-0000-0000D3020000}"/>
    <cellStyle name="20% - Accent4 2 3 2 5 2" xfId="2067" xr:uid="{00000000-0005-0000-0000-0000D4020000}"/>
    <cellStyle name="20% - Accent4 2 3 2 6" xfId="1687" xr:uid="{00000000-0005-0000-0000-0000D5020000}"/>
    <cellStyle name="20% - Accent4 2 3 2 6 2" xfId="2068" xr:uid="{00000000-0005-0000-0000-0000D6020000}"/>
    <cellStyle name="20% - Accent4 2 3 2 7" xfId="2069" xr:uid="{00000000-0005-0000-0000-0000D7020000}"/>
    <cellStyle name="20% - Accent4 2 3 3" xfId="245" xr:uid="{00000000-0005-0000-0000-0000D8020000}"/>
    <cellStyle name="20% - Accent4 2 3 3 2" xfId="1272" xr:uid="{00000000-0005-0000-0000-0000D9020000}"/>
    <cellStyle name="20% - Accent4 2 3 3 2 2" xfId="2070" xr:uid="{00000000-0005-0000-0000-0000DA020000}"/>
    <cellStyle name="20% - Accent4 2 3 3 3" xfId="892" xr:uid="{00000000-0005-0000-0000-0000DB020000}"/>
    <cellStyle name="20% - Accent4 2 3 3 3 2" xfId="2071" xr:uid="{00000000-0005-0000-0000-0000DC020000}"/>
    <cellStyle name="20% - Accent4 2 3 3 4" xfId="2072" xr:uid="{00000000-0005-0000-0000-0000DD020000}"/>
    <cellStyle name="20% - Accent4 2 3 4" xfId="438" xr:uid="{00000000-0005-0000-0000-0000DE020000}"/>
    <cellStyle name="20% - Accent4 2 3 4 2" xfId="1137" xr:uid="{00000000-0005-0000-0000-0000DF020000}"/>
    <cellStyle name="20% - Accent4 2 3 4 2 2" xfId="2073" xr:uid="{00000000-0005-0000-0000-0000E0020000}"/>
    <cellStyle name="20% - Accent4 2 3 4 3" xfId="2074" xr:uid="{00000000-0005-0000-0000-0000E1020000}"/>
    <cellStyle name="20% - Accent4 2 3 5" xfId="756" xr:uid="{00000000-0005-0000-0000-0000E2020000}"/>
    <cellStyle name="20% - Accent4 2 3 5 2" xfId="2075" xr:uid="{00000000-0005-0000-0000-0000E3020000}"/>
    <cellStyle name="20% - Accent4 2 3 6" xfId="542" xr:uid="{00000000-0005-0000-0000-0000E4020000}"/>
    <cellStyle name="20% - Accent4 2 3 6 2" xfId="2076" xr:uid="{00000000-0005-0000-0000-0000E5020000}"/>
    <cellStyle name="20% - Accent4 2 3 7" xfId="1495" xr:uid="{00000000-0005-0000-0000-0000E6020000}"/>
    <cellStyle name="20% - Accent4 2 3 7 2" xfId="2077" xr:uid="{00000000-0005-0000-0000-0000E7020000}"/>
    <cellStyle name="20% - Accent4 2 3 8" xfId="1613" xr:uid="{00000000-0005-0000-0000-0000E8020000}"/>
    <cellStyle name="20% - Accent4 2 3 8 2" xfId="2078" xr:uid="{00000000-0005-0000-0000-0000E9020000}"/>
    <cellStyle name="20% - Accent4 2 3 9" xfId="2079" xr:uid="{00000000-0005-0000-0000-0000EA020000}"/>
    <cellStyle name="20% - Accent4 2 4" xfId="108" xr:uid="{00000000-0005-0000-0000-0000EB020000}"/>
    <cellStyle name="20% - Accent4 2 4 2" xfId="383" xr:uid="{00000000-0005-0000-0000-0000EC020000}"/>
    <cellStyle name="20% - Accent4 2 4 2 2" xfId="1410" xr:uid="{00000000-0005-0000-0000-0000ED020000}"/>
    <cellStyle name="20% - Accent4 2 4 2 2 2" xfId="2080" xr:uid="{00000000-0005-0000-0000-0000EE020000}"/>
    <cellStyle name="20% - Accent4 2 4 2 3" xfId="1030" xr:uid="{00000000-0005-0000-0000-0000EF020000}"/>
    <cellStyle name="20% - Accent4 2 4 2 3 2" xfId="2081" xr:uid="{00000000-0005-0000-0000-0000F0020000}"/>
    <cellStyle name="20% - Accent4 2 4 2 4" xfId="680" xr:uid="{00000000-0005-0000-0000-0000F1020000}"/>
    <cellStyle name="20% - Accent4 2 4 2 4 2" xfId="2082" xr:uid="{00000000-0005-0000-0000-0000F2020000}"/>
    <cellStyle name="20% - Accent4 2 4 2 5" xfId="2083" xr:uid="{00000000-0005-0000-0000-0000F3020000}"/>
    <cellStyle name="20% - Accent4 2 4 3" xfId="276" xr:uid="{00000000-0005-0000-0000-0000F4020000}"/>
    <cellStyle name="20% - Accent4 2 4 3 2" xfId="1303" xr:uid="{00000000-0005-0000-0000-0000F5020000}"/>
    <cellStyle name="20% - Accent4 2 4 3 2 2" xfId="2084" xr:uid="{00000000-0005-0000-0000-0000F6020000}"/>
    <cellStyle name="20% - Accent4 2 4 3 3" xfId="923" xr:uid="{00000000-0005-0000-0000-0000F7020000}"/>
    <cellStyle name="20% - Accent4 2 4 3 3 2" xfId="2085" xr:uid="{00000000-0005-0000-0000-0000F8020000}"/>
    <cellStyle name="20% - Accent4 2 4 3 4" xfId="2086" xr:uid="{00000000-0005-0000-0000-0000F9020000}"/>
    <cellStyle name="20% - Accent4 2 4 4" xfId="1168" xr:uid="{00000000-0005-0000-0000-0000FA020000}"/>
    <cellStyle name="20% - Accent4 2 4 4 2" xfId="2087" xr:uid="{00000000-0005-0000-0000-0000FB020000}"/>
    <cellStyle name="20% - Accent4 2 4 5" xfId="787" xr:uid="{00000000-0005-0000-0000-0000FC020000}"/>
    <cellStyle name="20% - Accent4 2 4 5 2" xfId="2088" xr:uid="{00000000-0005-0000-0000-0000FD020000}"/>
    <cellStyle name="20% - Accent4 2 4 6" xfId="573" xr:uid="{00000000-0005-0000-0000-0000FE020000}"/>
    <cellStyle name="20% - Accent4 2 4 6 2" xfId="2089" xr:uid="{00000000-0005-0000-0000-0000FF020000}"/>
    <cellStyle name="20% - Accent4 2 4 7" xfId="1554" xr:uid="{00000000-0005-0000-0000-000000030000}"/>
    <cellStyle name="20% - Accent4 2 4 7 2" xfId="2090" xr:uid="{00000000-0005-0000-0000-000001030000}"/>
    <cellStyle name="20% - Accent4 2 4 8" xfId="1657" xr:uid="{00000000-0005-0000-0000-000002030000}"/>
    <cellStyle name="20% - Accent4 2 4 8 2" xfId="2091" xr:uid="{00000000-0005-0000-0000-000003030000}"/>
    <cellStyle name="20% - Accent4 2 4 9" xfId="2092" xr:uid="{00000000-0005-0000-0000-000004030000}"/>
    <cellStyle name="20% - Accent4 2 5" xfId="209" xr:uid="{00000000-0005-0000-0000-000005030000}"/>
    <cellStyle name="20% - Accent4 2 5 2" xfId="1241" xr:uid="{00000000-0005-0000-0000-000006030000}"/>
    <cellStyle name="20% - Accent4 2 5 2 2" xfId="2093" xr:uid="{00000000-0005-0000-0000-000007030000}"/>
    <cellStyle name="20% - Accent4 2 5 3" xfId="861" xr:uid="{00000000-0005-0000-0000-000008030000}"/>
    <cellStyle name="20% - Accent4 2 5 3 2" xfId="2094" xr:uid="{00000000-0005-0000-0000-000009030000}"/>
    <cellStyle name="20% - Accent4 2 5 4" xfId="511" xr:uid="{00000000-0005-0000-0000-00000A030000}"/>
    <cellStyle name="20% - Accent4 2 5 4 2" xfId="2095" xr:uid="{00000000-0005-0000-0000-00000B030000}"/>
    <cellStyle name="20% - Accent4 2 5 5" xfId="2096" xr:uid="{00000000-0005-0000-0000-00000C030000}"/>
    <cellStyle name="20% - Accent4 2 6" xfId="321" xr:uid="{00000000-0005-0000-0000-00000D030000}"/>
    <cellStyle name="20% - Accent4 2 6 2" xfId="1348" xr:uid="{00000000-0005-0000-0000-00000E030000}"/>
    <cellStyle name="20% - Accent4 2 6 2 2" xfId="2097" xr:uid="{00000000-0005-0000-0000-00000F030000}"/>
    <cellStyle name="20% - Accent4 2 6 3" xfId="968" xr:uid="{00000000-0005-0000-0000-000010030000}"/>
    <cellStyle name="20% - Accent4 2 6 3 2" xfId="2098" xr:uid="{00000000-0005-0000-0000-000011030000}"/>
    <cellStyle name="20% - Accent4 2 6 4" xfId="618" xr:uid="{00000000-0005-0000-0000-000012030000}"/>
    <cellStyle name="20% - Accent4 2 6 4 2" xfId="2099" xr:uid="{00000000-0005-0000-0000-000013030000}"/>
    <cellStyle name="20% - Accent4 2 6 5" xfId="2100" xr:uid="{00000000-0005-0000-0000-000014030000}"/>
    <cellStyle name="20% - Accent4 2 7" xfId="180" xr:uid="{00000000-0005-0000-0000-000015030000}"/>
    <cellStyle name="20% - Accent4 2 7 2" xfId="1213" xr:uid="{00000000-0005-0000-0000-000016030000}"/>
    <cellStyle name="20% - Accent4 2 7 2 2" xfId="2101" xr:uid="{00000000-0005-0000-0000-000017030000}"/>
    <cellStyle name="20% - Accent4 2 7 3" xfId="832" xr:uid="{00000000-0005-0000-0000-000018030000}"/>
    <cellStyle name="20% - Accent4 2 7 3 2" xfId="2102" xr:uid="{00000000-0005-0000-0000-000019030000}"/>
    <cellStyle name="20% - Accent4 2 7 4" xfId="2103" xr:uid="{00000000-0005-0000-0000-00001A030000}"/>
    <cellStyle name="20% - Accent4 2 8" xfId="436" xr:uid="{00000000-0005-0000-0000-00001B030000}"/>
    <cellStyle name="20% - Accent4 2 8 2" xfId="1455" xr:uid="{00000000-0005-0000-0000-00001C030000}"/>
    <cellStyle name="20% - Accent4 2 8 2 2" xfId="2104" xr:uid="{00000000-0005-0000-0000-00001D030000}"/>
    <cellStyle name="20% - Accent4 2 8 3" xfId="1075" xr:uid="{00000000-0005-0000-0000-00001E030000}"/>
    <cellStyle name="20% - Accent4 2 8 3 2" xfId="2105" xr:uid="{00000000-0005-0000-0000-00001F030000}"/>
    <cellStyle name="20% - Accent4 2 8 4" xfId="2106" xr:uid="{00000000-0005-0000-0000-000020030000}"/>
    <cellStyle name="20% - Accent4 2 9" xfId="1106" xr:uid="{00000000-0005-0000-0000-000021030000}"/>
    <cellStyle name="20% - Accent4 2 9 2" xfId="2107" xr:uid="{00000000-0005-0000-0000-000022030000}"/>
    <cellStyle name="20% - Accent4 3" xfId="310" xr:uid="{00000000-0005-0000-0000-000023030000}"/>
    <cellStyle name="20% - Accent4 3 2" xfId="1337" xr:uid="{00000000-0005-0000-0000-000024030000}"/>
    <cellStyle name="20% - Accent4 3 2 2" xfId="2108" xr:uid="{00000000-0005-0000-0000-000025030000}"/>
    <cellStyle name="20% - Accent4 3 3" xfId="957" xr:uid="{00000000-0005-0000-0000-000026030000}"/>
    <cellStyle name="20% - Accent4 3 3 2" xfId="2109" xr:uid="{00000000-0005-0000-0000-000027030000}"/>
    <cellStyle name="20% - Accent4 3 4" xfId="607" xr:uid="{00000000-0005-0000-0000-000028030000}"/>
    <cellStyle name="20% - Accent4 3 4 2" xfId="2110" xr:uid="{00000000-0005-0000-0000-000029030000}"/>
    <cellStyle name="20% - Accent4 3 5" xfId="2111" xr:uid="{00000000-0005-0000-0000-00002A030000}"/>
    <cellStyle name="20% - Accent4 4" xfId="417" xr:uid="{00000000-0005-0000-0000-00002B030000}"/>
    <cellStyle name="20% - Accent4 4 2" xfId="1444" xr:uid="{00000000-0005-0000-0000-00002C030000}"/>
    <cellStyle name="20% - Accent4 4 2 2" xfId="2112" xr:uid="{00000000-0005-0000-0000-00002D030000}"/>
    <cellStyle name="20% - Accent4 4 3" xfId="1064" xr:uid="{00000000-0005-0000-0000-00002E030000}"/>
    <cellStyle name="20% - Accent4 4 3 2" xfId="2113" xr:uid="{00000000-0005-0000-0000-00002F030000}"/>
    <cellStyle name="20% - Accent4 4 4" xfId="714" xr:uid="{00000000-0005-0000-0000-000030030000}"/>
    <cellStyle name="20% - Accent4 4 4 2" xfId="2114" xr:uid="{00000000-0005-0000-0000-000031030000}"/>
    <cellStyle name="20% - Accent4 4 5" xfId="2115" xr:uid="{00000000-0005-0000-0000-000032030000}"/>
    <cellStyle name="20% - Accent4 5" xfId="198" xr:uid="{00000000-0005-0000-0000-000033030000}"/>
    <cellStyle name="20% - Accent4 5 2" xfId="1230" xr:uid="{00000000-0005-0000-0000-000034030000}"/>
    <cellStyle name="20% - Accent4 5 2 2" xfId="2116" xr:uid="{00000000-0005-0000-0000-000035030000}"/>
    <cellStyle name="20% - Accent4 5 3" xfId="850" xr:uid="{00000000-0005-0000-0000-000036030000}"/>
    <cellStyle name="20% - Accent4 5 3 2" xfId="2117" xr:uid="{00000000-0005-0000-0000-000037030000}"/>
    <cellStyle name="20% - Accent4 5 4" xfId="2118" xr:uid="{00000000-0005-0000-0000-000038030000}"/>
    <cellStyle name="20% - Accent4 6" xfId="1202" xr:uid="{00000000-0005-0000-0000-000039030000}"/>
    <cellStyle name="20% - Accent4 6 2" xfId="2119" xr:uid="{00000000-0005-0000-0000-00003A030000}"/>
    <cellStyle name="20% - Accent4 7" xfId="821" xr:uid="{00000000-0005-0000-0000-00003B030000}"/>
    <cellStyle name="20% - Accent4 7 2" xfId="2120" xr:uid="{00000000-0005-0000-0000-00003C030000}"/>
    <cellStyle name="20% - Accent4 8" xfId="500" xr:uid="{00000000-0005-0000-0000-00003D030000}"/>
    <cellStyle name="20% - Accent4 8 2" xfId="2121" xr:uid="{00000000-0005-0000-0000-00003E030000}"/>
    <cellStyle name="20% - Accent4 9" xfId="2122" xr:uid="{00000000-0005-0000-0000-00003F030000}"/>
    <cellStyle name="20% - Accent5" xfId="168" builtinId="46" customBuiltin="1"/>
    <cellStyle name="20% - Accent5 10" xfId="3330" xr:uid="{4F075587-F41B-481F-B221-FBD306801860}"/>
    <cellStyle name="20% - Accent5 2" xfId="5" xr:uid="{00000000-0005-0000-0000-000041030000}"/>
    <cellStyle name="20% - Accent5 2 10" xfId="726" xr:uid="{00000000-0005-0000-0000-000042030000}"/>
    <cellStyle name="20% - Accent5 2 10 2" xfId="2123" xr:uid="{00000000-0005-0000-0000-000043030000}"/>
    <cellStyle name="20% - Accent5 2 11" xfId="484" xr:uid="{00000000-0005-0000-0000-000044030000}"/>
    <cellStyle name="20% - Accent5 2 11 2" xfId="2124" xr:uid="{00000000-0005-0000-0000-000045030000}"/>
    <cellStyle name="20% - Accent5 2 12" xfId="1496" xr:uid="{00000000-0005-0000-0000-000046030000}"/>
    <cellStyle name="20% - Accent5 2 12 2" xfId="2125" xr:uid="{00000000-0005-0000-0000-000047030000}"/>
    <cellStyle name="20% - Accent5 2 13" xfId="1614" xr:uid="{00000000-0005-0000-0000-000048030000}"/>
    <cellStyle name="20% - Accent5 2 13 2" xfId="2126" xr:uid="{00000000-0005-0000-0000-000049030000}"/>
    <cellStyle name="20% - Accent5 2 14" xfId="2127" xr:uid="{00000000-0005-0000-0000-00004A030000}"/>
    <cellStyle name="20% - Accent5 2 2" xfId="59" xr:uid="{00000000-0005-0000-0000-00004B030000}"/>
    <cellStyle name="20% - Accent5 2 2 10" xfId="1497" xr:uid="{00000000-0005-0000-0000-00004C030000}"/>
    <cellStyle name="20% - Accent5 2 2 10 2" xfId="2128" xr:uid="{00000000-0005-0000-0000-00004D030000}"/>
    <cellStyle name="20% - Accent5 2 2 11" xfId="1615" xr:uid="{00000000-0005-0000-0000-00004E030000}"/>
    <cellStyle name="20% - Accent5 2 2 11 2" xfId="2129" xr:uid="{00000000-0005-0000-0000-00004F030000}"/>
    <cellStyle name="20% - Accent5 2 2 12" xfId="2130" xr:uid="{00000000-0005-0000-0000-000050030000}"/>
    <cellStyle name="20% - Accent5 2 2 2" xfId="94" xr:uid="{00000000-0005-0000-0000-000051030000}"/>
    <cellStyle name="20% - Accent5 2 2 2 2" xfId="369" xr:uid="{00000000-0005-0000-0000-000052030000}"/>
    <cellStyle name="20% - Accent5 2 2 2 2 2" xfId="1396" xr:uid="{00000000-0005-0000-0000-000053030000}"/>
    <cellStyle name="20% - Accent5 2 2 2 2 2 2" xfId="2131" xr:uid="{00000000-0005-0000-0000-000054030000}"/>
    <cellStyle name="20% - Accent5 2 2 2 2 3" xfId="1016" xr:uid="{00000000-0005-0000-0000-000055030000}"/>
    <cellStyle name="20% - Accent5 2 2 2 2 3 2" xfId="2132" xr:uid="{00000000-0005-0000-0000-000056030000}"/>
    <cellStyle name="20% - Accent5 2 2 2 2 4" xfId="666" xr:uid="{00000000-0005-0000-0000-000057030000}"/>
    <cellStyle name="20% - Accent5 2 2 2 2 4 2" xfId="2133" xr:uid="{00000000-0005-0000-0000-000058030000}"/>
    <cellStyle name="20% - Accent5 2 2 2 2 5" xfId="2134" xr:uid="{00000000-0005-0000-0000-000059030000}"/>
    <cellStyle name="20% - Accent5 2 2 2 3" xfId="262" xr:uid="{00000000-0005-0000-0000-00005A030000}"/>
    <cellStyle name="20% - Accent5 2 2 2 3 2" xfId="1289" xr:uid="{00000000-0005-0000-0000-00005B030000}"/>
    <cellStyle name="20% - Accent5 2 2 2 3 2 2" xfId="2135" xr:uid="{00000000-0005-0000-0000-00005C030000}"/>
    <cellStyle name="20% - Accent5 2 2 2 3 3" xfId="909" xr:uid="{00000000-0005-0000-0000-00005D030000}"/>
    <cellStyle name="20% - Accent5 2 2 2 3 3 2" xfId="2136" xr:uid="{00000000-0005-0000-0000-00005E030000}"/>
    <cellStyle name="20% - Accent5 2 2 2 3 4" xfId="2137" xr:uid="{00000000-0005-0000-0000-00005F030000}"/>
    <cellStyle name="20% - Accent5 2 2 2 4" xfId="1154" xr:uid="{00000000-0005-0000-0000-000060030000}"/>
    <cellStyle name="20% - Accent5 2 2 2 4 2" xfId="2138" xr:uid="{00000000-0005-0000-0000-000061030000}"/>
    <cellStyle name="20% - Accent5 2 2 2 5" xfId="773" xr:uid="{00000000-0005-0000-0000-000062030000}"/>
    <cellStyle name="20% - Accent5 2 2 2 5 2" xfId="2139" xr:uid="{00000000-0005-0000-0000-000063030000}"/>
    <cellStyle name="20% - Accent5 2 2 2 6" xfId="559" xr:uid="{00000000-0005-0000-0000-000064030000}"/>
    <cellStyle name="20% - Accent5 2 2 2 6 2" xfId="2140" xr:uid="{00000000-0005-0000-0000-000065030000}"/>
    <cellStyle name="20% - Accent5 2 2 2 7" xfId="1583" xr:uid="{00000000-0005-0000-0000-000066030000}"/>
    <cellStyle name="20% - Accent5 2 2 2 7 2" xfId="2141" xr:uid="{00000000-0005-0000-0000-000067030000}"/>
    <cellStyle name="20% - Accent5 2 2 2 8" xfId="1686" xr:uid="{00000000-0005-0000-0000-000068030000}"/>
    <cellStyle name="20% - Accent5 2 2 2 8 2" xfId="2142" xr:uid="{00000000-0005-0000-0000-000069030000}"/>
    <cellStyle name="20% - Accent5 2 2 2 9" xfId="2143" xr:uid="{00000000-0005-0000-0000-00006A030000}"/>
    <cellStyle name="20% - Accent5 2 2 3" xfId="125" xr:uid="{00000000-0005-0000-0000-00006B030000}"/>
    <cellStyle name="20% - Accent5 2 2 3 2" xfId="400" xr:uid="{00000000-0005-0000-0000-00006C030000}"/>
    <cellStyle name="20% - Accent5 2 2 3 2 2" xfId="1427" xr:uid="{00000000-0005-0000-0000-00006D030000}"/>
    <cellStyle name="20% - Accent5 2 2 3 2 2 2" xfId="2144" xr:uid="{00000000-0005-0000-0000-00006E030000}"/>
    <cellStyle name="20% - Accent5 2 2 3 2 3" xfId="1047" xr:uid="{00000000-0005-0000-0000-00006F030000}"/>
    <cellStyle name="20% - Accent5 2 2 3 2 3 2" xfId="2145" xr:uid="{00000000-0005-0000-0000-000070030000}"/>
    <cellStyle name="20% - Accent5 2 2 3 2 4" xfId="697" xr:uid="{00000000-0005-0000-0000-000071030000}"/>
    <cellStyle name="20% - Accent5 2 2 3 2 4 2" xfId="2146" xr:uid="{00000000-0005-0000-0000-000072030000}"/>
    <cellStyle name="20% - Accent5 2 2 3 2 5" xfId="2147" xr:uid="{00000000-0005-0000-0000-000073030000}"/>
    <cellStyle name="20% - Accent5 2 2 3 3" xfId="293" xr:uid="{00000000-0005-0000-0000-000074030000}"/>
    <cellStyle name="20% - Accent5 2 2 3 3 2" xfId="1320" xr:uid="{00000000-0005-0000-0000-000075030000}"/>
    <cellStyle name="20% - Accent5 2 2 3 3 2 2" xfId="2148" xr:uid="{00000000-0005-0000-0000-000076030000}"/>
    <cellStyle name="20% - Accent5 2 2 3 3 3" xfId="940" xr:uid="{00000000-0005-0000-0000-000077030000}"/>
    <cellStyle name="20% - Accent5 2 2 3 3 3 2" xfId="2149" xr:uid="{00000000-0005-0000-0000-000078030000}"/>
    <cellStyle name="20% - Accent5 2 2 3 3 4" xfId="2150" xr:uid="{00000000-0005-0000-0000-000079030000}"/>
    <cellStyle name="20% - Accent5 2 2 3 4" xfId="1185" xr:uid="{00000000-0005-0000-0000-00007A030000}"/>
    <cellStyle name="20% - Accent5 2 2 3 4 2" xfId="2151" xr:uid="{00000000-0005-0000-0000-00007B030000}"/>
    <cellStyle name="20% - Accent5 2 2 3 5" xfId="804" xr:uid="{00000000-0005-0000-0000-00007C030000}"/>
    <cellStyle name="20% - Accent5 2 2 3 5 2" xfId="2152" xr:uid="{00000000-0005-0000-0000-00007D030000}"/>
    <cellStyle name="20% - Accent5 2 2 3 6" xfId="590" xr:uid="{00000000-0005-0000-0000-00007E030000}"/>
    <cellStyle name="20% - Accent5 2 2 3 6 2" xfId="2153" xr:uid="{00000000-0005-0000-0000-00007F030000}"/>
    <cellStyle name="20% - Accent5 2 2 3 7" xfId="2154" xr:uid="{00000000-0005-0000-0000-000080030000}"/>
    <cellStyle name="20% - Accent5 2 2 4" xfId="338" xr:uid="{00000000-0005-0000-0000-000081030000}"/>
    <cellStyle name="20% - Accent5 2 2 4 2" xfId="1365" xr:uid="{00000000-0005-0000-0000-000082030000}"/>
    <cellStyle name="20% - Accent5 2 2 4 2 2" xfId="2155" xr:uid="{00000000-0005-0000-0000-000083030000}"/>
    <cellStyle name="20% - Accent5 2 2 4 3" xfId="985" xr:uid="{00000000-0005-0000-0000-000084030000}"/>
    <cellStyle name="20% - Accent5 2 2 4 3 2" xfId="2156" xr:uid="{00000000-0005-0000-0000-000085030000}"/>
    <cellStyle name="20% - Accent5 2 2 4 4" xfId="635" xr:uid="{00000000-0005-0000-0000-000086030000}"/>
    <cellStyle name="20% - Accent5 2 2 4 4 2" xfId="2157" xr:uid="{00000000-0005-0000-0000-000087030000}"/>
    <cellStyle name="20% - Accent5 2 2 4 5" xfId="2158" xr:uid="{00000000-0005-0000-0000-000088030000}"/>
    <cellStyle name="20% - Accent5 2 2 5" xfId="231" xr:uid="{00000000-0005-0000-0000-000089030000}"/>
    <cellStyle name="20% - Accent5 2 2 5 2" xfId="1258" xr:uid="{00000000-0005-0000-0000-00008A030000}"/>
    <cellStyle name="20% - Accent5 2 2 5 2 2" xfId="2159" xr:uid="{00000000-0005-0000-0000-00008B030000}"/>
    <cellStyle name="20% - Accent5 2 2 5 3" xfId="878" xr:uid="{00000000-0005-0000-0000-00008C030000}"/>
    <cellStyle name="20% - Accent5 2 2 5 3 2" xfId="2160" xr:uid="{00000000-0005-0000-0000-00008D030000}"/>
    <cellStyle name="20% - Accent5 2 2 5 4" xfId="2161" xr:uid="{00000000-0005-0000-0000-00008E030000}"/>
    <cellStyle name="20% - Accent5 2 2 6" xfId="440" xr:uid="{00000000-0005-0000-0000-00008F030000}"/>
    <cellStyle name="20% - Accent5 2 2 6 2" xfId="1472" xr:uid="{00000000-0005-0000-0000-000090030000}"/>
    <cellStyle name="20% - Accent5 2 2 6 2 2" xfId="2162" xr:uid="{00000000-0005-0000-0000-000091030000}"/>
    <cellStyle name="20% - Accent5 2 2 6 3" xfId="1092" xr:uid="{00000000-0005-0000-0000-000092030000}"/>
    <cellStyle name="20% - Accent5 2 2 6 3 2" xfId="2163" xr:uid="{00000000-0005-0000-0000-000093030000}"/>
    <cellStyle name="20% - Accent5 2 2 6 4" xfId="2164" xr:uid="{00000000-0005-0000-0000-000094030000}"/>
    <cellStyle name="20% - Accent5 2 2 7" xfId="1123" xr:uid="{00000000-0005-0000-0000-000095030000}"/>
    <cellStyle name="20% - Accent5 2 2 7 2" xfId="2165" xr:uid="{00000000-0005-0000-0000-000096030000}"/>
    <cellStyle name="20% - Accent5 2 2 8" xfId="742" xr:uid="{00000000-0005-0000-0000-000097030000}"/>
    <cellStyle name="20% - Accent5 2 2 8 2" xfId="2166" xr:uid="{00000000-0005-0000-0000-000098030000}"/>
    <cellStyle name="20% - Accent5 2 2 9" xfId="528" xr:uid="{00000000-0005-0000-0000-000099030000}"/>
    <cellStyle name="20% - Accent5 2 2 9 2" xfId="2167" xr:uid="{00000000-0005-0000-0000-00009A030000}"/>
    <cellStyle name="20% - Accent5 2 3" xfId="77" xr:uid="{00000000-0005-0000-0000-00009B030000}"/>
    <cellStyle name="20% - Accent5 2 3 2" xfId="353" xr:uid="{00000000-0005-0000-0000-00009C030000}"/>
    <cellStyle name="20% - Accent5 2 3 2 2" xfId="1380" xr:uid="{00000000-0005-0000-0000-00009D030000}"/>
    <cellStyle name="20% - Accent5 2 3 2 2 2" xfId="2168" xr:uid="{00000000-0005-0000-0000-00009E030000}"/>
    <cellStyle name="20% - Accent5 2 3 2 3" xfId="1000" xr:uid="{00000000-0005-0000-0000-00009F030000}"/>
    <cellStyle name="20% - Accent5 2 3 2 3 2" xfId="2169" xr:uid="{00000000-0005-0000-0000-0000A0030000}"/>
    <cellStyle name="20% - Accent5 2 3 2 4" xfId="650" xr:uid="{00000000-0005-0000-0000-0000A1030000}"/>
    <cellStyle name="20% - Accent5 2 3 2 4 2" xfId="2170" xr:uid="{00000000-0005-0000-0000-0000A2030000}"/>
    <cellStyle name="20% - Accent5 2 3 2 5" xfId="1582" xr:uid="{00000000-0005-0000-0000-0000A3030000}"/>
    <cellStyle name="20% - Accent5 2 3 2 5 2" xfId="2171" xr:uid="{00000000-0005-0000-0000-0000A4030000}"/>
    <cellStyle name="20% - Accent5 2 3 2 6" xfId="1685" xr:uid="{00000000-0005-0000-0000-0000A5030000}"/>
    <cellStyle name="20% - Accent5 2 3 2 6 2" xfId="2172" xr:uid="{00000000-0005-0000-0000-0000A6030000}"/>
    <cellStyle name="20% - Accent5 2 3 2 7" xfId="2173" xr:uid="{00000000-0005-0000-0000-0000A7030000}"/>
    <cellStyle name="20% - Accent5 2 3 3" xfId="246" xr:uid="{00000000-0005-0000-0000-0000A8030000}"/>
    <cellStyle name="20% - Accent5 2 3 3 2" xfId="1273" xr:uid="{00000000-0005-0000-0000-0000A9030000}"/>
    <cellStyle name="20% - Accent5 2 3 3 2 2" xfId="2174" xr:uid="{00000000-0005-0000-0000-0000AA030000}"/>
    <cellStyle name="20% - Accent5 2 3 3 3" xfId="893" xr:uid="{00000000-0005-0000-0000-0000AB030000}"/>
    <cellStyle name="20% - Accent5 2 3 3 3 2" xfId="2175" xr:uid="{00000000-0005-0000-0000-0000AC030000}"/>
    <cellStyle name="20% - Accent5 2 3 3 4" xfId="2176" xr:uid="{00000000-0005-0000-0000-0000AD030000}"/>
    <cellStyle name="20% - Accent5 2 3 4" xfId="441" xr:uid="{00000000-0005-0000-0000-0000AE030000}"/>
    <cellStyle name="20% - Accent5 2 3 4 2" xfId="1138" xr:uid="{00000000-0005-0000-0000-0000AF030000}"/>
    <cellStyle name="20% - Accent5 2 3 4 2 2" xfId="2177" xr:uid="{00000000-0005-0000-0000-0000B0030000}"/>
    <cellStyle name="20% - Accent5 2 3 4 3" xfId="2178" xr:uid="{00000000-0005-0000-0000-0000B1030000}"/>
    <cellStyle name="20% - Accent5 2 3 5" xfId="757" xr:uid="{00000000-0005-0000-0000-0000B2030000}"/>
    <cellStyle name="20% - Accent5 2 3 5 2" xfId="2179" xr:uid="{00000000-0005-0000-0000-0000B3030000}"/>
    <cellStyle name="20% - Accent5 2 3 6" xfId="543" xr:uid="{00000000-0005-0000-0000-0000B4030000}"/>
    <cellStyle name="20% - Accent5 2 3 6 2" xfId="2180" xr:uid="{00000000-0005-0000-0000-0000B5030000}"/>
    <cellStyle name="20% - Accent5 2 3 7" xfId="1498" xr:uid="{00000000-0005-0000-0000-0000B6030000}"/>
    <cellStyle name="20% - Accent5 2 3 7 2" xfId="2181" xr:uid="{00000000-0005-0000-0000-0000B7030000}"/>
    <cellStyle name="20% - Accent5 2 3 8" xfId="1616" xr:uid="{00000000-0005-0000-0000-0000B8030000}"/>
    <cellStyle name="20% - Accent5 2 3 8 2" xfId="2182" xr:uid="{00000000-0005-0000-0000-0000B9030000}"/>
    <cellStyle name="20% - Accent5 2 3 9" xfId="2183" xr:uid="{00000000-0005-0000-0000-0000BA030000}"/>
    <cellStyle name="20% - Accent5 2 4" xfId="109" xr:uid="{00000000-0005-0000-0000-0000BB030000}"/>
    <cellStyle name="20% - Accent5 2 4 2" xfId="384" xr:uid="{00000000-0005-0000-0000-0000BC030000}"/>
    <cellStyle name="20% - Accent5 2 4 2 2" xfId="1411" xr:uid="{00000000-0005-0000-0000-0000BD030000}"/>
    <cellStyle name="20% - Accent5 2 4 2 2 2" xfId="2184" xr:uid="{00000000-0005-0000-0000-0000BE030000}"/>
    <cellStyle name="20% - Accent5 2 4 2 3" xfId="1031" xr:uid="{00000000-0005-0000-0000-0000BF030000}"/>
    <cellStyle name="20% - Accent5 2 4 2 3 2" xfId="2185" xr:uid="{00000000-0005-0000-0000-0000C0030000}"/>
    <cellStyle name="20% - Accent5 2 4 2 4" xfId="681" xr:uid="{00000000-0005-0000-0000-0000C1030000}"/>
    <cellStyle name="20% - Accent5 2 4 2 4 2" xfId="2186" xr:uid="{00000000-0005-0000-0000-0000C2030000}"/>
    <cellStyle name="20% - Accent5 2 4 2 5" xfId="2187" xr:uid="{00000000-0005-0000-0000-0000C3030000}"/>
    <cellStyle name="20% - Accent5 2 4 3" xfId="277" xr:uid="{00000000-0005-0000-0000-0000C4030000}"/>
    <cellStyle name="20% - Accent5 2 4 3 2" xfId="1304" xr:uid="{00000000-0005-0000-0000-0000C5030000}"/>
    <cellStyle name="20% - Accent5 2 4 3 2 2" xfId="2188" xr:uid="{00000000-0005-0000-0000-0000C6030000}"/>
    <cellStyle name="20% - Accent5 2 4 3 3" xfId="924" xr:uid="{00000000-0005-0000-0000-0000C7030000}"/>
    <cellStyle name="20% - Accent5 2 4 3 3 2" xfId="2189" xr:uid="{00000000-0005-0000-0000-0000C8030000}"/>
    <cellStyle name="20% - Accent5 2 4 3 4" xfId="2190" xr:uid="{00000000-0005-0000-0000-0000C9030000}"/>
    <cellStyle name="20% - Accent5 2 4 4" xfId="1169" xr:uid="{00000000-0005-0000-0000-0000CA030000}"/>
    <cellStyle name="20% - Accent5 2 4 4 2" xfId="2191" xr:uid="{00000000-0005-0000-0000-0000CB030000}"/>
    <cellStyle name="20% - Accent5 2 4 5" xfId="788" xr:uid="{00000000-0005-0000-0000-0000CC030000}"/>
    <cellStyle name="20% - Accent5 2 4 5 2" xfId="2192" xr:uid="{00000000-0005-0000-0000-0000CD030000}"/>
    <cellStyle name="20% - Accent5 2 4 6" xfId="574" xr:uid="{00000000-0005-0000-0000-0000CE030000}"/>
    <cellStyle name="20% - Accent5 2 4 6 2" xfId="2193" xr:uid="{00000000-0005-0000-0000-0000CF030000}"/>
    <cellStyle name="20% - Accent5 2 4 7" xfId="1555" xr:uid="{00000000-0005-0000-0000-0000D0030000}"/>
    <cellStyle name="20% - Accent5 2 4 7 2" xfId="2194" xr:uid="{00000000-0005-0000-0000-0000D1030000}"/>
    <cellStyle name="20% - Accent5 2 4 8" xfId="1658" xr:uid="{00000000-0005-0000-0000-0000D2030000}"/>
    <cellStyle name="20% - Accent5 2 4 8 2" xfId="2195" xr:uid="{00000000-0005-0000-0000-0000D3030000}"/>
    <cellStyle name="20% - Accent5 2 4 9" xfId="2196" xr:uid="{00000000-0005-0000-0000-0000D4030000}"/>
    <cellStyle name="20% - Accent5 2 5" xfId="210" xr:uid="{00000000-0005-0000-0000-0000D5030000}"/>
    <cellStyle name="20% - Accent5 2 5 2" xfId="1242" xr:uid="{00000000-0005-0000-0000-0000D6030000}"/>
    <cellStyle name="20% - Accent5 2 5 2 2" xfId="2197" xr:uid="{00000000-0005-0000-0000-0000D7030000}"/>
    <cellStyle name="20% - Accent5 2 5 3" xfId="862" xr:uid="{00000000-0005-0000-0000-0000D8030000}"/>
    <cellStyle name="20% - Accent5 2 5 3 2" xfId="2198" xr:uid="{00000000-0005-0000-0000-0000D9030000}"/>
    <cellStyle name="20% - Accent5 2 5 4" xfId="512" xr:uid="{00000000-0005-0000-0000-0000DA030000}"/>
    <cellStyle name="20% - Accent5 2 5 4 2" xfId="2199" xr:uid="{00000000-0005-0000-0000-0000DB030000}"/>
    <cellStyle name="20% - Accent5 2 5 5" xfId="2200" xr:uid="{00000000-0005-0000-0000-0000DC030000}"/>
    <cellStyle name="20% - Accent5 2 6" xfId="322" xr:uid="{00000000-0005-0000-0000-0000DD030000}"/>
    <cellStyle name="20% - Accent5 2 6 2" xfId="1349" xr:uid="{00000000-0005-0000-0000-0000DE030000}"/>
    <cellStyle name="20% - Accent5 2 6 2 2" xfId="2201" xr:uid="{00000000-0005-0000-0000-0000DF030000}"/>
    <cellStyle name="20% - Accent5 2 6 3" xfId="969" xr:uid="{00000000-0005-0000-0000-0000E0030000}"/>
    <cellStyle name="20% - Accent5 2 6 3 2" xfId="2202" xr:uid="{00000000-0005-0000-0000-0000E1030000}"/>
    <cellStyle name="20% - Accent5 2 6 4" xfId="619" xr:uid="{00000000-0005-0000-0000-0000E2030000}"/>
    <cellStyle name="20% - Accent5 2 6 4 2" xfId="2203" xr:uid="{00000000-0005-0000-0000-0000E3030000}"/>
    <cellStyle name="20% - Accent5 2 6 5" xfId="2204" xr:uid="{00000000-0005-0000-0000-0000E4030000}"/>
    <cellStyle name="20% - Accent5 2 7" xfId="181" xr:uid="{00000000-0005-0000-0000-0000E5030000}"/>
    <cellStyle name="20% - Accent5 2 7 2" xfId="1214" xr:uid="{00000000-0005-0000-0000-0000E6030000}"/>
    <cellStyle name="20% - Accent5 2 7 2 2" xfId="2205" xr:uid="{00000000-0005-0000-0000-0000E7030000}"/>
    <cellStyle name="20% - Accent5 2 7 3" xfId="833" xr:uid="{00000000-0005-0000-0000-0000E8030000}"/>
    <cellStyle name="20% - Accent5 2 7 3 2" xfId="2206" xr:uid="{00000000-0005-0000-0000-0000E9030000}"/>
    <cellStyle name="20% - Accent5 2 7 4" xfId="2207" xr:uid="{00000000-0005-0000-0000-0000EA030000}"/>
    <cellStyle name="20% - Accent5 2 8" xfId="439" xr:uid="{00000000-0005-0000-0000-0000EB030000}"/>
    <cellStyle name="20% - Accent5 2 8 2" xfId="1456" xr:uid="{00000000-0005-0000-0000-0000EC030000}"/>
    <cellStyle name="20% - Accent5 2 8 2 2" xfId="2208" xr:uid="{00000000-0005-0000-0000-0000ED030000}"/>
    <cellStyle name="20% - Accent5 2 8 3" xfId="1076" xr:uid="{00000000-0005-0000-0000-0000EE030000}"/>
    <cellStyle name="20% - Accent5 2 8 3 2" xfId="2209" xr:uid="{00000000-0005-0000-0000-0000EF030000}"/>
    <cellStyle name="20% - Accent5 2 8 4" xfId="2210" xr:uid="{00000000-0005-0000-0000-0000F0030000}"/>
    <cellStyle name="20% - Accent5 2 9" xfId="1107" xr:uid="{00000000-0005-0000-0000-0000F1030000}"/>
    <cellStyle name="20% - Accent5 2 9 2" xfId="2211" xr:uid="{00000000-0005-0000-0000-0000F2030000}"/>
    <cellStyle name="20% - Accent5 3" xfId="312" xr:uid="{00000000-0005-0000-0000-0000F3030000}"/>
    <cellStyle name="20% - Accent5 3 2" xfId="1339" xr:uid="{00000000-0005-0000-0000-0000F4030000}"/>
    <cellStyle name="20% - Accent5 3 2 2" xfId="2212" xr:uid="{00000000-0005-0000-0000-0000F5030000}"/>
    <cellStyle name="20% - Accent5 3 3" xfId="959" xr:uid="{00000000-0005-0000-0000-0000F6030000}"/>
    <cellStyle name="20% - Accent5 3 3 2" xfId="2213" xr:uid="{00000000-0005-0000-0000-0000F7030000}"/>
    <cellStyle name="20% - Accent5 3 4" xfId="609" xr:uid="{00000000-0005-0000-0000-0000F8030000}"/>
    <cellStyle name="20% - Accent5 3 4 2" xfId="2214" xr:uid="{00000000-0005-0000-0000-0000F9030000}"/>
    <cellStyle name="20% - Accent5 3 5" xfId="2215" xr:uid="{00000000-0005-0000-0000-0000FA030000}"/>
    <cellStyle name="20% - Accent5 4" xfId="419" xr:uid="{00000000-0005-0000-0000-0000FB030000}"/>
    <cellStyle name="20% - Accent5 4 2" xfId="1446" xr:uid="{00000000-0005-0000-0000-0000FC030000}"/>
    <cellStyle name="20% - Accent5 4 2 2" xfId="2216" xr:uid="{00000000-0005-0000-0000-0000FD030000}"/>
    <cellStyle name="20% - Accent5 4 3" xfId="1066" xr:uid="{00000000-0005-0000-0000-0000FE030000}"/>
    <cellStyle name="20% - Accent5 4 3 2" xfId="2217" xr:uid="{00000000-0005-0000-0000-0000FF030000}"/>
    <cellStyle name="20% - Accent5 4 4" xfId="716" xr:uid="{00000000-0005-0000-0000-000000040000}"/>
    <cellStyle name="20% - Accent5 4 4 2" xfId="2218" xr:uid="{00000000-0005-0000-0000-000001040000}"/>
    <cellStyle name="20% - Accent5 4 5" xfId="2219" xr:uid="{00000000-0005-0000-0000-000002040000}"/>
    <cellStyle name="20% - Accent5 5" xfId="200" xr:uid="{00000000-0005-0000-0000-000003040000}"/>
    <cellStyle name="20% - Accent5 5 2" xfId="1232" xr:uid="{00000000-0005-0000-0000-000004040000}"/>
    <cellStyle name="20% - Accent5 5 2 2" xfId="2220" xr:uid="{00000000-0005-0000-0000-000005040000}"/>
    <cellStyle name="20% - Accent5 5 3" xfId="852" xr:uid="{00000000-0005-0000-0000-000006040000}"/>
    <cellStyle name="20% - Accent5 5 3 2" xfId="2221" xr:uid="{00000000-0005-0000-0000-000007040000}"/>
    <cellStyle name="20% - Accent5 5 4" xfId="2222" xr:uid="{00000000-0005-0000-0000-000008040000}"/>
    <cellStyle name="20% - Accent5 6" xfId="1204" xr:uid="{00000000-0005-0000-0000-000009040000}"/>
    <cellStyle name="20% - Accent5 6 2" xfId="2223" xr:uid="{00000000-0005-0000-0000-00000A040000}"/>
    <cellStyle name="20% - Accent5 7" xfId="823" xr:uid="{00000000-0005-0000-0000-00000B040000}"/>
    <cellStyle name="20% - Accent5 7 2" xfId="2224" xr:uid="{00000000-0005-0000-0000-00000C040000}"/>
    <cellStyle name="20% - Accent5 8" xfId="502" xr:uid="{00000000-0005-0000-0000-00000D040000}"/>
    <cellStyle name="20% - Accent5 8 2" xfId="2225" xr:uid="{00000000-0005-0000-0000-00000E040000}"/>
    <cellStyle name="20% - Accent5 9" xfId="2226" xr:uid="{00000000-0005-0000-0000-00000F040000}"/>
    <cellStyle name="20% - Accent6" xfId="172" builtinId="50" customBuiltin="1"/>
    <cellStyle name="20% - Accent6 10" xfId="3333" xr:uid="{D0DF6A0C-D6F7-4678-A0CB-6709EB0F1452}"/>
    <cellStyle name="20% - Accent6 2" xfId="6" xr:uid="{00000000-0005-0000-0000-000011040000}"/>
    <cellStyle name="20% - Accent6 2 10" xfId="727" xr:uid="{00000000-0005-0000-0000-000012040000}"/>
    <cellStyle name="20% - Accent6 2 10 2" xfId="2227" xr:uid="{00000000-0005-0000-0000-000013040000}"/>
    <cellStyle name="20% - Accent6 2 11" xfId="485" xr:uid="{00000000-0005-0000-0000-000014040000}"/>
    <cellStyle name="20% - Accent6 2 11 2" xfId="2228" xr:uid="{00000000-0005-0000-0000-000015040000}"/>
    <cellStyle name="20% - Accent6 2 12" xfId="1499" xr:uid="{00000000-0005-0000-0000-000016040000}"/>
    <cellStyle name="20% - Accent6 2 12 2" xfId="2229" xr:uid="{00000000-0005-0000-0000-000017040000}"/>
    <cellStyle name="20% - Accent6 2 13" xfId="1617" xr:uid="{00000000-0005-0000-0000-000018040000}"/>
    <cellStyle name="20% - Accent6 2 13 2" xfId="2230" xr:uid="{00000000-0005-0000-0000-000019040000}"/>
    <cellStyle name="20% - Accent6 2 14" xfId="2231" xr:uid="{00000000-0005-0000-0000-00001A040000}"/>
    <cellStyle name="20% - Accent6 2 2" xfId="60" xr:uid="{00000000-0005-0000-0000-00001B040000}"/>
    <cellStyle name="20% - Accent6 2 2 10" xfId="1500" xr:uid="{00000000-0005-0000-0000-00001C040000}"/>
    <cellStyle name="20% - Accent6 2 2 10 2" xfId="2232" xr:uid="{00000000-0005-0000-0000-00001D040000}"/>
    <cellStyle name="20% - Accent6 2 2 11" xfId="1618" xr:uid="{00000000-0005-0000-0000-00001E040000}"/>
    <cellStyle name="20% - Accent6 2 2 11 2" xfId="2233" xr:uid="{00000000-0005-0000-0000-00001F040000}"/>
    <cellStyle name="20% - Accent6 2 2 12" xfId="2234" xr:uid="{00000000-0005-0000-0000-000020040000}"/>
    <cellStyle name="20% - Accent6 2 2 2" xfId="95" xr:uid="{00000000-0005-0000-0000-000021040000}"/>
    <cellStyle name="20% - Accent6 2 2 2 2" xfId="370" xr:uid="{00000000-0005-0000-0000-000022040000}"/>
    <cellStyle name="20% - Accent6 2 2 2 2 2" xfId="1397" xr:uid="{00000000-0005-0000-0000-000023040000}"/>
    <cellStyle name="20% - Accent6 2 2 2 2 2 2" xfId="2235" xr:uid="{00000000-0005-0000-0000-000024040000}"/>
    <cellStyle name="20% - Accent6 2 2 2 2 3" xfId="1017" xr:uid="{00000000-0005-0000-0000-000025040000}"/>
    <cellStyle name="20% - Accent6 2 2 2 2 3 2" xfId="2236" xr:uid="{00000000-0005-0000-0000-000026040000}"/>
    <cellStyle name="20% - Accent6 2 2 2 2 4" xfId="667" xr:uid="{00000000-0005-0000-0000-000027040000}"/>
    <cellStyle name="20% - Accent6 2 2 2 2 4 2" xfId="2237" xr:uid="{00000000-0005-0000-0000-000028040000}"/>
    <cellStyle name="20% - Accent6 2 2 2 2 5" xfId="2238" xr:uid="{00000000-0005-0000-0000-000029040000}"/>
    <cellStyle name="20% - Accent6 2 2 2 3" xfId="263" xr:uid="{00000000-0005-0000-0000-00002A040000}"/>
    <cellStyle name="20% - Accent6 2 2 2 3 2" xfId="1290" xr:uid="{00000000-0005-0000-0000-00002B040000}"/>
    <cellStyle name="20% - Accent6 2 2 2 3 2 2" xfId="2239" xr:uid="{00000000-0005-0000-0000-00002C040000}"/>
    <cellStyle name="20% - Accent6 2 2 2 3 3" xfId="910" xr:uid="{00000000-0005-0000-0000-00002D040000}"/>
    <cellStyle name="20% - Accent6 2 2 2 3 3 2" xfId="2240" xr:uid="{00000000-0005-0000-0000-00002E040000}"/>
    <cellStyle name="20% - Accent6 2 2 2 3 4" xfId="2241" xr:uid="{00000000-0005-0000-0000-00002F040000}"/>
    <cellStyle name="20% - Accent6 2 2 2 4" xfId="1155" xr:uid="{00000000-0005-0000-0000-000030040000}"/>
    <cellStyle name="20% - Accent6 2 2 2 4 2" xfId="2242" xr:uid="{00000000-0005-0000-0000-000031040000}"/>
    <cellStyle name="20% - Accent6 2 2 2 5" xfId="774" xr:uid="{00000000-0005-0000-0000-000032040000}"/>
    <cellStyle name="20% - Accent6 2 2 2 5 2" xfId="2243" xr:uid="{00000000-0005-0000-0000-000033040000}"/>
    <cellStyle name="20% - Accent6 2 2 2 6" xfId="560" xr:uid="{00000000-0005-0000-0000-000034040000}"/>
    <cellStyle name="20% - Accent6 2 2 2 6 2" xfId="2244" xr:uid="{00000000-0005-0000-0000-000035040000}"/>
    <cellStyle name="20% - Accent6 2 2 2 7" xfId="1581" xr:uid="{00000000-0005-0000-0000-000036040000}"/>
    <cellStyle name="20% - Accent6 2 2 2 7 2" xfId="2245" xr:uid="{00000000-0005-0000-0000-000037040000}"/>
    <cellStyle name="20% - Accent6 2 2 2 8" xfId="1684" xr:uid="{00000000-0005-0000-0000-000038040000}"/>
    <cellStyle name="20% - Accent6 2 2 2 8 2" xfId="2246" xr:uid="{00000000-0005-0000-0000-000039040000}"/>
    <cellStyle name="20% - Accent6 2 2 2 9" xfId="2247" xr:uid="{00000000-0005-0000-0000-00003A040000}"/>
    <cellStyle name="20% - Accent6 2 2 3" xfId="126" xr:uid="{00000000-0005-0000-0000-00003B040000}"/>
    <cellStyle name="20% - Accent6 2 2 3 2" xfId="401" xr:uid="{00000000-0005-0000-0000-00003C040000}"/>
    <cellStyle name="20% - Accent6 2 2 3 2 2" xfId="1428" xr:uid="{00000000-0005-0000-0000-00003D040000}"/>
    <cellStyle name="20% - Accent6 2 2 3 2 2 2" xfId="2248" xr:uid="{00000000-0005-0000-0000-00003E040000}"/>
    <cellStyle name="20% - Accent6 2 2 3 2 3" xfId="1048" xr:uid="{00000000-0005-0000-0000-00003F040000}"/>
    <cellStyle name="20% - Accent6 2 2 3 2 3 2" xfId="2249" xr:uid="{00000000-0005-0000-0000-000040040000}"/>
    <cellStyle name="20% - Accent6 2 2 3 2 4" xfId="698" xr:uid="{00000000-0005-0000-0000-000041040000}"/>
    <cellStyle name="20% - Accent6 2 2 3 2 4 2" xfId="2250" xr:uid="{00000000-0005-0000-0000-000042040000}"/>
    <cellStyle name="20% - Accent6 2 2 3 2 5" xfId="2251" xr:uid="{00000000-0005-0000-0000-000043040000}"/>
    <cellStyle name="20% - Accent6 2 2 3 3" xfId="294" xr:uid="{00000000-0005-0000-0000-000044040000}"/>
    <cellStyle name="20% - Accent6 2 2 3 3 2" xfId="1321" xr:uid="{00000000-0005-0000-0000-000045040000}"/>
    <cellStyle name="20% - Accent6 2 2 3 3 2 2" xfId="2252" xr:uid="{00000000-0005-0000-0000-000046040000}"/>
    <cellStyle name="20% - Accent6 2 2 3 3 3" xfId="941" xr:uid="{00000000-0005-0000-0000-000047040000}"/>
    <cellStyle name="20% - Accent6 2 2 3 3 3 2" xfId="2253" xr:uid="{00000000-0005-0000-0000-000048040000}"/>
    <cellStyle name="20% - Accent6 2 2 3 3 4" xfId="2254" xr:uid="{00000000-0005-0000-0000-000049040000}"/>
    <cellStyle name="20% - Accent6 2 2 3 4" xfId="1186" xr:uid="{00000000-0005-0000-0000-00004A040000}"/>
    <cellStyle name="20% - Accent6 2 2 3 4 2" xfId="2255" xr:uid="{00000000-0005-0000-0000-00004B040000}"/>
    <cellStyle name="20% - Accent6 2 2 3 5" xfId="805" xr:uid="{00000000-0005-0000-0000-00004C040000}"/>
    <cellStyle name="20% - Accent6 2 2 3 5 2" xfId="2256" xr:uid="{00000000-0005-0000-0000-00004D040000}"/>
    <cellStyle name="20% - Accent6 2 2 3 6" xfId="591" xr:uid="{00000000-0005-0000-0000-00004E040000}"/>
    <cellStyle name="20% - Accent6 2 2 3 6 2" xfId="2257" xr:uid="{00000000-0005-0000-0000-00004F040000}"/>
    <cellStyle name="20% - Accent6 2 2 3 7" xfId="2258" xr:uid="{00000000-0005-0000-0000-000050040000}"/>
    <cellStyle name="20% - Accent6 2 2 4" xfId="339" xr:uid="{00000000-0005-0000-0000-000051040000}"/>
    <cellStyle name="20% - Accent6 2 2 4 2" xfId="1366" xr:uid="{00000000-0005-0000-0000-000052040000}"/>
    <cellStyle name="20% - Accent6 2 2 4 2 2" xfId="2259" xr:uid="{00000000-0005-0000-0000-000053040000}"/>
    <cellStyle name="20% - Accent6 2 2 4 3" xfId="986" xr:uid="{00000000-0005-0000-0000-000054040000}"/>
    <cellStyle name="20% - Accent6 2 2 4 3 2" xfId="2260" xr:uid="{00000000-0005-0000-0000-000055040000}"/>
    <cellStyle name="20% - Accent6 2 2 4 4" xfId="636" xr:uid="{00000000-0005-0000-0000-000056040000}"/>
    <cellStyle name="20% - Accent6 2 2 4 4 2" xfId="2261" xr:uid="{00000000-0005-0000-0000-000057040000}"/>
    <cellStyle name="20% - Accent6 2 2 4 5" xfId="2262" xr:uid="{00000000-0005-0000-0000-000058040000}"/>
    <cellStyle name="20% - Accent6 2 2 5" xfId="232" xr:uid="{00000000-0005-0000-0000-000059040000}"/>
    <cellStyle name="20% - Accent6 2 2 5 2" xfId="1259" xr:uid="{00000000-0005-0000-0000-00005A040000}"/>
    <cellStyle name="20% - Accent6 2 2 5 2 2" xfId="2263" xr:uid="{00000000-0005-0000-0000-00005B040000}"/>
    <cellStyle name="20% - Accent6 2 2 5 3" xfId="879" xr:uid="{00000000-0005-0000-0000-00005C040000}"/>
    <cellStyle name="20% - Accent6 2 2 5 3 2" xfId="2264" xr:uid="{00000000-0005-0000-0000-00005D040000}"/>
    <cellStyle name="20% - Accent6 2 2 5 4" xfId="2265" xr:uid="{00000000-0005-0000-0000-00005E040000}"/>
    <cellStyle name="20% - Accent6 2 2 6" xfId="443" xr:uid="{00000000-0005-0000-0000-00005F040000}"/>
    <cellStyle name="20% - Accent6 2 2 6 2" xfId="1473" xr:uid="{00000000-0005-0000-0000-000060040000}"/>
    <cellStyle name="20% - Accent6 2 2 6 2 2" xfId="2266" xr:uid="{00000000-0005-0000-0000-000061040000}"/>
    <cellStyle name="20% - Accent6 2 2 6 3" xfId="1093" xr:uid="{00000000-0005-0000-0000-000062040000}"/>
    <cellStyle name="20% - Accent6 2 2 6 3 2" xfId="2267" xr:uid="{00000000-0005-0000-0000-000063040000}"/>
    <cellStyle name="20% - Accent6 2 2 6 4" xfId="2268" xr:uid="{00000000-0005-0000-0000-000064040000}"/>
    <cellStyle name="20% - Accent6 2 2 7" xfId="1124" xr:uid="{00000000-0005-0000-0000-000065040000}"/>
    <cellStyle name="20% - Accent6 2 2 7 2" xfId="2269" xr:uid="{00000000-0005-0000-0000-000066040000}"/>
    <cellStyle name="20% - Accent6 2 2 8" xfId="743" xr:uid="{00000000-0005-0000-0000-000067040000}"/>
    <cellStyle name="20% - Accent6 2 2 8 2" xfId="2270" xr:uid="{00000000-0005-0000-0000-000068040000}"/>
    <cellStyle name="20% - Accent6 2 2 9" xfId="529" xr:uid="{00000000-0005-0000-0000-000069040000}"/>
    <cellStyle name="20% - Accent6 2 2 9 2" xfId="2271" xr:uid="{00000000-0005-0000-0000-00006A040000}"/>
    <cellStyle name="20% - Accent6 2 3" xfId="78" xr:uid="{00000000-0005-0000-0000-00006B040000}"/>
    <cellStyle name="20% - Accent6 2 3 2" xfId="354" xr:uid="{00000000-0005-0000-0000-00006C040000}"/>
    <cellStyle name="20% - Accent6 2 3 2 2" xfId="1381" xr:uid="{00000000-0005-0000-0000-00006D040000}"/>
    <cellStyle name="20% - Accent6 2 3 2 2 2" xfId="2272" xr:uid="{00000000-0005-0000-0000-00006E040000}"/>
    <cellStyle name="20% - Accent6 2 3 2 3" xfId="1001" xr:uid="{00000000-0005-0000-0000-00006F040000}"/>
    <cellStyle name="20% - Accent6 2 3 2 3 2" xfId="2273" xr:uid="{00000000-0005-0000-0000-000070040000}"/>
    <cellStyle name="20% - Accent6 2 3 2 4" xfId="651" xr:uid="{00000000-0005-0000-0000-000071040000}"/>
    <cellStyle name="20% - Accent6 2 3 2 4 2" xfId="2274" xr:uid="{00000000-0005-0000-0000-000072040000}"/>
    <cellStyle name="20% - Accent6 2 3 2 5" xfId="1580" xr:uid="{00000000-0005-0000-0000-000073040000}"/>
    <cellStyle name="20% - Accent6 2 3 2 5 2" xfId="2275" xr:uid="{00000000-0005-0000-0000-000074040000}"/>
    <cellStyle name="20% - Accent6 2 3 2 6" xfId="1683" xr:uid="{00000000-0005-0000-0000-000075040000}"/>
    <cellStyle name="20% - Accent6 2 3 2 6 2" xfId="2276" xr:uid="{00000000-0005-0000-0000-000076040000}"/>
    <cellStyle name="20% - Accent6 2 3 2 7" xfId="2277" xr:uid="{00000000-0005-0000-0000-000077040000}"/>
    <cellStyle name="20% - Accent6 2 3 3" xfId="247" xr:uid="{00000000-0005-0000-0000-000078040000}"/>
    <cellStyle name="20% - Accent6 2 3 3 2" xfId="1274" xr:uid="{00000000-0005-0000-0000-000079040000}"/>
    <cellStyle name="20% - Accent6 2 3 3 2 2" xfId="2278" xr:uid="{00000000-0005-0000-0000-00007A040000}"/>
    <cellStyle name="20% - Accent6 2 3 3 3" xfId="894" xr:uid="{00000000-0005-0000-0000-00007B040000}"/>
    <cellStyle name="20% - Accent6 2 3 3 3 2" xfId="2279" xr:uid="{00000000-0005-0000-0000-00007C040000}"/>
    <cellStyle name="20% - Accent6 2 3 3 4" xfId="2280" xr:uid="{00000000-0005-0000-0000-00007D040000}"/>
    <cellStyle name="20% - Accent6 2 3 4" xfId="444" xr:uid="{00000000-0005-0000-0000-00007E040000}"/>
    <cellStyle name="20% - Accent6 2 3 4 2" xfId="1139" xr:uid="{00000000-0005-0000-0000-00007F040000}"/>
    <cellStyle name="20% - Accent6 2 3 4 2 2" xfId="2281" xr:uid="{00000000-0005-0000-0000-000080040000}"/>
    <cellStyle name="20% - Accent6 2 3 4 3" xfId="2282" xr:uid="{00000000-0005-0000-0000-000081040000}"/>
    <cellStyle name="20% - Accent6 2 3 5" xfId="758" xr:uid="{00000000-0005-0000-0000-000082040000}"/>
    <cellStyle name="20% - Accent6 2 3 5 2" xfId="2283" xr:uid="{00000000-0005-0000-0000-000083040000}"/>
    <cellStyle name="20% - Accent6 2 3 6" xfId="544" xr:uid="{00000000-0005-0000-0000-000084040000}"/>
    <cellStyle name="20% - Accent6 2 3 6 2" xfId="2284" xr:uid="{00000000-0005-0000-0000-000085040000}"/>
    <cellStyle name="20% - Accent6 2 3 7" xfId="1501" xr:uid="{00000000-0005-0000-0000-000086040000}"/>
    <cellStyle name="20% - Accent6 2 3 7 2" xfId="2285" xr:uid="{00000000-0005-0000-0000-000087040000}"/>
    <cellStyle name="20% - Accent6 2 3 8" xfId="1619" xr:uid="{00000000-0005-0000-0000-000088040000}"/>
    <cellStyle name="20% - Accent6 2 3 8 2" xfId="2286" xr:uid="{00000000-0005-0000-0000-000089040000}"/>
    <cellStyle name="20% - Accent6 2 3 9" xfId="2287" xr:uid="{00000000-0005-0000-0000-00008A040000}"/>
    <cellStyle name="20% - Accent6 2 4" xfId="110" xr:uid="{00000000-0005-0000-0000-00008B040000}"/>
    <cellStyle name="20% - Accent6 2 4 2" xfId="385" xr:uid="{00000000-0005-0000-0000-00008C040000}"/>
    <cellStyle name="20% - Accent6 2 4 2 2" xfId="1412" xr:uid="{00000000-0005-0000-0000-00008D040000}"/>
    <cellStyle name="20% - Accent6 2 4 2 2 2" xfId="2288" xr:uid="{00000000-0005-0000-0000-00008E040000}"/>
    <cellStyle name="20% - Accent6 2 4 2 3" xfId="1032" xr:uid="{00000000-0005-0000-0000-00008F040000}"/>
    <cellStyle name="20% - Accent6 2 4 2 3 2" xfId="2289" xr:uid="{00000000-0005-0000-0000-000090040000}"/>
    <cellStyle name="20% - Accent6 2 4 2 4" xfId="682" xr:uid="{00000000-0005-0000-0000-000091040000}"/>
    <cellStyle name="20% - Accent6 2 4 2 4 2" xfId="2290" xr:uid="{00000000-0005-0000-0000-000092040000}"/>
    <cellStyle name="20% - Accent6 2 4 2 5" xfId="2291" xr:uid="{00000000-0005-0000-0000-000093040000}"/>
    <cellStyle name="20% - Accent6 2 4 3" xfId="278" xr:uid="{00000000-0005-0000-0000-000094040000}"/>
    <cellStyle name="20% - Accent6 2 4 3 2" xfId="1305" xr:uid="{00000000-0005-0000-0000-000095040000}"/>
    <cellStyle name="20% - Accent6 2 4 3 2 2" xfId="2292" xr:uid="{00000000-0005-0000-0000-000096040000}"/>
    <cellStyle name="20% - Accent6 2 4 3 3" xfId="925" xr:uid="{00000000-0005-0000-0000-000097040000}"/>
    <cellStyle name="20% - Accent6 2 4 3 3 2" xfId="2293" xr:uid="{00000000-0005-0000-0000-000098040000}"/>
    <cellStyle name="20% - Accent6 2 4 3 4" xfId="2294" xr:uid="{00000000-0005-0000-0000-000099040000}"/>
    <cellStyle name="20% - Accent6 2 4 4" xfId="1170" xr:uid="{00000000-0005-0000-0000-00009A040000}"/>
    <cellStyle name="20% - Accent6 2 4 4 2" xfId="2295" xr:uid="{00000000-0005-0000-0000-00009B040000}"/>
    <cellStyle name="20% - Accent6 2 4 5" xfId="789" xr:uid="{00000000-0005-0000-0000-00009C040000}"/>
    <cellStyle name="20% - Accent6 2 4 5 2" xfId="2296" xr:uid="{00000000-0005-0000-0000-00009D040000}"/>
    <cellStyle name="20% - Accent6 2 4 6" xfId="575" xr:uid="{00000000-0005-0000-0000-00009E040000}"/>
    <cellStyle name="20% - Accent6 2 4 6 2" xfId="2297" xr:uid="{00000000-0005-0000-0000-00009F040000}"/>
    <cellStyle name="20% - Accent6 2 4 7" xfId="1556" xr:uid="{00000000-0005-0000-0000-0000A0040000}"/>
    <cellStyle name="20% - Accent6 2 4 7 2" xfId="2298" xr:uid="{00000000-0005-0000-0000-0000A1040000}"/>
    <cellStyle name="20% - Accent6 2 4 8" xfId="1659" xr:uid="{00000000-0005-0000-0000-0000A2040000}"/>
    <cellStyle name="20% - Accent6 2 4 8 2" xfId="2299" xr:uid="{00000000-0005-0000-0000-0000A3040000}"/>
    <cellStyle name="20% - Accent6 2 4 9" xfId="2300" xr:uid="{00000000-0005-0000-0000-0000A4040000}"/>
    <cellStyle name="20% - Accent6 2 5" xfId="211" xr:uid="{00000000-0005-0000-0000-0000A5040000}"/>
    <cellStyle name="20% - Accent6 2 5 2" xfId="1243" xr:uid="{00000000-0005-0000-0000-0000A6040000}"/>
    <cellStyle name="20% - Accent6 2 5 2 2" xfId="2301" xr:uid="{00000000-0005-0000-0000-0000A7040000}"/>
    <cellStyle name="20% - Accent6 2 5 3" xfId="863" xr:uid="{00000000-0005-0000-0000-0000A8040000}"/>
    <cellStyle name="20% - Accent6 2 5 3 2" xfId="2302" xr:uid="{00000000-0005-0000-0000-0000A9040000}"/>
    <cellStyle name="20% - Accent6 2 5 4" xfId="513" xr:uid="{00000000-0005-0000-0000-0000AA040000}"/>
    <cellStyle name="20% - Accent6 2 5 4 2" xfId="2303" xr:uid="{00000000-0005-0000-0000-0000AB040000}"/>
    <cellStyle name="20% - Accent6 2 5 5" xfId="2304" xr:uid="{00000000-0005-0000-0000-0000AC040000}"/>
    <cellStyle name="20% - Accent6 2 6" xfId="323" xr:uid="{00000000-0005-0000-0000-0000AD040000}"/>
    <cellStyle name="20% - Accent6 2 6 2" xfId="1350" xr:uid="{00000000-0005-0000-0000-0000AE040000}"/>
    <cellStyle name="20% - Accent6 2 6 2 2" xfId="2305" xr:uid="{00000000-0005-0000-0000-0000AF040000}"/>
    <cellStyle name="20% - Accent6 2 6 3" xfId="970" xr:uid="{00000000-0005-0000-0000-0000B0040000}"/>
    <cellStyle name="20% - Accent6 2 6 3 2" xfId="2306" xr:uid="{00000000-0005-0000-0000-0000B1040000}"/>
    <cellStyle name="20% - Accent6 2 6 4" xfId="620" xr:uid="{00000000-0005-0000-0000-0000B2040000}"/>
    <cellStyle name="20% - Accent6 2 6 4 2" xfId="2307" xr:uid="{00000000-0005-0000-0000-0000B3040000}"/>
    <cellStyle name="20% - Accent6 2 6 5" xfId="2308" xr:uid="{00000000-0005-0000-0000-0000B4040000}"/>
    <cellStyle name="20% - Accent6 2 7" xfId="182" xr:uid="{00000000-0005-0000-0000-0000B5040000}"/>
    <cellStyle name="20% - Accent6 2 7 2" xfId="1215" xr:uid="{00000000-0005-0000-0000-0000B6040000}"/>
    <cellStyle name="20% - Accent6 2 7 2 2" xfId="2309" xr:uid="{00000000-0005-0000-0000-0000B7040000}"/>
    <cellStyle name="20% - Accent6 2 7 3" xfId="834" xr:uid="{00000000-0005-0000-0000-0000B8040000}"/>
    <cellStyle name="20% - Accent6 2 7 3 2" xfId="2310" xr:uid="{00000000-0005-0000-0000-0000B9040000}"/>
    <cellStyle name="20% - Accent6 2 7 4" xfId="2311" xr:uid="{00000000-0005-0000-0000-0000BA040000}"/>
    <cellStyle name="20% - Accent6 2 8" xfId="442" xr:uid="{00000000-0005-0000-0000-0000BB040000}"/>
    <cellStyle name="20% - Accent6 2 8 2" xfId="1457" xr:uid="{00000000-0005-0000-0000-0000BC040000}"/>
    <cellStyle name="20% - Accent6 2 8 2 2" xfId="2312" xr:uid="{00000000-0005-0000-0000-0000BD040000}"/>
    <cellStyle name="20% - Accent6 2 8 3" xfId="1077" xr:uid="{00000000-0005-0000-0000-0000BE040000}"/>
    <cellStyle name="20% - Accent6 2 8 3 2" xfId="2313" xr:uid="{00000000-0005-0000-0000-0000BF040000}"/>
    <cellStyle name="20% - Accent6 2 8 4" xfId="2314" xr:uid="{00000000-0005-0000-0000-0000C0040000}"/>
    <cellStyle name="20% - Accent6 2 9" xfId="1108" xr:uid="{00000000-0005-0000-0000-0000C1040000}"/>
    <cellStyle name="20% - Accent6 2 9 2" xfId="2315" xr:uid="{00000000-0005-0000-0000-0000C2040000}"/>
    <cellStyle name="20% - Accent6 3" xfId="314" xr:uid="{00000000-0005-0000-0000-0000C3040000}"/>
    <cellStyle name="20% - Accent6 3 2" xfId="1341" xr:uid="{00000000-0005-0000-0000-0000C4040000}"/>
    <cellStyle name="20% - Accent6 3 2 2" xfId="2316" xr:uid="{00000000-0005-0000-0000-0000C5040000}"/>
    <cellStyle name="20% - Accent6 3 3" xfId="961" xr:uid="{00000000-0005-0000-0000-0000C6040000}"/>
    <cellStyle name="20% - Accent6 3 3 2" xfId="2317" xr:uid="{00000000-0005-0000-0000-0000C7040000}"/>
    <cellStyle name="20% - Accent6 3 4" xfId="611" xr:uid="{00000000-0005-0000-0000-0000C8040000}"/>
    <cellStyle name="20% - Accent6 3 4 2" xfId="2318" xr:uid="{00000000-0005-0000-0000-0000C9040000}"/>
    <cellStyle name="20% - Accent6 3 5" xfId="2319" xr:uid="{00000000-0005-0000-0000-0000CA040000}"/>
    <cellStyle name="20% - Accent6 4" xfId="421" xr:uid="{00000000-0005-0000-0000-0000CB040000}"/>
    <cellStyle name="20% - Accent6 4 2" xfId="1448" xr:uid="{00000000-0005-0000-0000-0000CC040000}"/>
    <cellStyle name="20% - Accent6 4 2 2" xfId="2320" xr:uid="{00000000-0005-0000-0000-0000CD040000}"/>
    <cellStyle name="20% - Accent6 4 3" xfId="1068" xr:uid="{00000000-0005-0000-0000-0000CE040000}"/>
    <cellStyle name="20% - Accent6 4 3 2" xfId="2321" xr:uid="{00000000-0005-0000-0000-0000CF040000}"/>
    <cellStyle name="20% - Accent6 4 4" xfId="718" xr:uid="{00000000-0005-0000-0000-0000D0040000}"/>
    <cellStyle name="20% - Accent6 4 4 2" xfId="2322" xr:uid="{00000000-0005-0000-0000-0000D1040000}"/>
    <cellStyle name="20% - Accent6 4 5" xfId="2323" xr:uid="{00000000-0005-0000-0000-0000D2040000}"/>
    <cellStyle name="20% - Accent6 5" xfId="202" xr:uid="{00000000-0005-0000-0000-0000D3040000}"/>
    <cellStyle name="20% - Accent6 5 2" xfId="1234" xr:uid="{00000000-0005-0000-0000-0000D4040000}"/>
    <cellStyle name="20% - Accent6 5 2 2" xfId="2324" xr:uid="{00000000-0005-0000-0000-0000D5040000}"/>
    <cellStyle name="20% - Accent6 5 3" xfId="854" xr:uid="{00000000-0005-0000-0000-0000D6040000}"/>
    <cellStyle name="20% - Accent6 5 3 2" xfId="2325" xr:uid="{00000000-0005-0000-0000-0000D7040000}"/>
    <cellStyle name="20% - Accent6 5 4" xfId="2326" xr:uid="{00000000-0005-0000-0000-0000D8040000}"/>
    <cellStyle name="20% - Accent6 6" xfId="1206" xr:uid="{00000000-0005-0000-0000-0000D9040000}"/>
    <cellStyle name="20% - Accent6 6 2" xfId="2327" xr:uid="{00000000-0005-0000-0000-0000DA040000}"/>
    <cellStyle name="20% - Accent6 7" xfId="825" xr:uid="{00000000-0005-0000-0000-0000DB040000}"/>
    <cellStyle name="20% - Accent6 7 2" xfId="2328" xr:uid="{00000000-0005-0000-0000-0000DC040000}"/>
    <cellStyle name="20% - Accent6 8" xfId="504" xr:uid="{00000000-0005-0000-0000-0000DD040000}"/>
    <cellStyle name="20% - Accent6 8 2" xfId="2329" xr:uid="{00000000-0005-0000-0000-0000DE040000}"/>
    <cellStyle name="20% - Accent6 9" xfId="2330" xr:uid="{00000000-0005-0000-0000-0000DF040000}"/>
    <cellStyle name="40% - Accent1" xfId="153" builtinId="31" customBuiltin="1"/>
    <cellStyle name="40% - Accent1 10" xfId="3319" xr:uid="{C946D396-85DC-4D75-B69C-4E88B0EC77F3}"/>
    <cellStyle name="40% - Accent1 2" xfId="7" xr:uid="{00000000-0005-0000-0000-0000E1040000}"/>
    <cellStyle name="40% - Accent1 2 10" xfId="728" xr:uid="{00000000-0005-0000-0000-0000E2040000}"/>
    <cellStyle name="40% - Accent1 2 10 2" xfId="2331" xr:uid="{00000000-0005-0000-0000-0000E3040000}"/>
    <cellStyle name="40% - Accent1 2 11" xfId="486" xr:uid="{00000000-0005-0000-0000-0000E4040000}"/>
    <cellStyle name="40% - Accent1 2 11 2" xfId="2332" xr:uid="{00000000-0005-0000-0000-0000E5040000}"/>
    <cellStyle name="40% - Accent1 2 12" xfId="1502" xr:uid="{00000000-0005-0000-0000-0000E6040000}"/>
    <cellStyle name="40% - Accent1 2 12 2" xfId="2333" xr:uid="{00000000-0005-0000-0000-0000E7040000}"/>
    <cellStyle name="40% - Accent1 2 13" xfId="1620" xr:uid="{00000000-0005-0000-0000-0000E8040000}"/>
    <cellStyle name="40% - Accent1 2 13 2" xfId="2334" xr:uid="{00000000-0005-0000-0000-0000E9040000}"/>
    <cellStyle name="40% - Accent1 2 14" xfId="2335" xr:uid="{00000000-0005-0000-0000-0000EA040000}"/>
    <cellStyle name="40% - Accent1 2 2" xfId="61" xr:uid="{00000000-0005-0000-0000-0000EB040000}"/>
    <cellStyle name="40% - Accent1 2 2 10" xfId="1503" xr:uid="{00000000-0005-0000-0000-0000EC040000}"/>
    <cellStyle name="40% - Accent1 2 2 10 2" xfId="2336" xr:uid="{00000000-0005-0000-0000-0000ED040000}"/>
    <cellStyle name="40% - Accent1 2 2 11" xfId="1621" xr:uid="{00000000-0005-0000-0000-0000EE040000}"/>
    <cellStyle name="40% - Accent1 2 2 11 2" xfId="2337" xr:uid="{00000000-0005-0000-0000-0000EF040000}"/>
    <cellStyle name="40% - Accent1 2 2 12" xfId="2338" xr:uid="{00000000-0005-0000-0000-0000F0040000}"/>
    <cellStyle name="40% - Accent1 2 2 2" xfId="96" xr:uid="{00000000-0005-0000-0000-0000F1040000}"/>
    <cellStyle name="40% - Accent1 2 2 2 2" xfId="371" xr:uid="{00000000-0005-0000-0000-0000F2040000}"/>
    <cellStyle name="40% - Accent1 2 2 2 2 2" xfId="1398" xr:uid="{00000000-0005-0000-0000-0000F3040000}"/>
    <cellStyle name="40% - Accent1 2 2 2 2 2 2" xfId="2339" xr:uid="{00000000-0005-0000-0000-0000F4040000}"/>
    <cellStyle name="40% - Accent1 2 2 2 2 3" xfId="1018" xr:uid="{00000000-0005-0000-0000-0000F5040000}"/>
    <cellStyle name="40% - Accent1 2 2 2 2 3 2" xfId="2340" xr:uid="{00000000-0005-0000-0000-0000F6040000}"/>
    <cellStyle name="40% - Accent1 2 2 2 2 4" xfId="668" xr:uid="{00000000-0005-0000-0000-0000F7040000}"/>
    <cellStyle name="40% - Accent1 2 2 2 2 4 2" xfId="2341" xr:uid="{00000000-0005-0000-0000-0000F8040000}"/>
    <cellStyle name="40% - Accent1 2 2 2 2 5" xfId="2342" xr:uid="{00000000-0005-0000-0000-0000F9040000}"/>
    <cellStyle name="40% - Accent1 2 2 2 3" xfId="264" xr:uid="{00000000-0005-0000-0000-0000FA040000}"/>
    <cellStyle name="40% - Accent1 2 2 2 3 2" xfId="1291" xr:uid="{00000000-0005-0000-0000-0000FB040000}"/>
    <cellStyle name="40% - Accent1 2 2 2 3 2 2" xfId="2343" xr:uid="{00000000-0005-0000-0000-0000FC040000}"/>
    <cellStyle name="40% - Accent1 2 2 2 3 3" xfId="911" xr:uid="{00000000-0005-0000-0000-0000FD040000}"/>
    <cellStyle name="40% - Accent1 2 2 2 3 3 2" xfId="2344" xr:uid="{00000000-0005-0000-0000-0000FE040000}"/>
    <cellStyle name="40% - Accent1 2 2 2 3 4" xfId="2345" xr:uid="{00000000-0005-0000-0000-0000FF040000}"/>
    <cellStyle name="40% - Accent1 2 2 2 4" xfId="1156" xr:uid="{00000000-0005-0000-0000-000000050000}"/>
    <cellStyle name="40% - Accent1 2 2 2 4 2" xfId="2346" xr:uid="{00000000-0005-0000-0000-000001050000}"/>
    <cellStyle name="40% - Accent1 2 2 2 5" xfId="775" xr:uid="{00000000-0005-0000-0000-000002050000}"/>
    <cellStyle name="40% - Accent1 2 2 2 5 2" xfId="2347" xr:uid="{00000000-0005-0000-0000-000003050000}"/>
    <cellStyle name="40% - Accent1 2 2 2 6" xfId="561" xr:uid="{00000000-0005-0000-0000-000004050000}"/>
    <cellStyle name="40% - Accent1 2 2 2 6 2" xfId="2348" xr:uid="{00000000-0005-0000-0000-000005050000}"/>
    <cellStyle name="40% - Accent1 2 2 2 7" xfId="1579" xr:uid="{00000000-0005-0000-0000-000006050000}"/>
    <cellStyle name="40% - Accent1 2 2 2 7 2" xfId="2349" xr:uid="{00000000-0005-0000-0000-000007050000}"/>
    <cellStyle name="40% - Accent1 2 2 2 8" xfId="1682" xr:uid="{00000000-0005-0000-0000-000008050000}"/>
    <cellStyle name="40% - Accent1 2 2 2 8 2" xfId="2350" xr:uid="{00000000-0005-0000-0000-000009050000}"/>
    <cellStyle name="40% - Accent1 2 2 2 9" xfId="2351" xr:uid="{00000000-0005-0000-0000-00000A050000}"/>
    <cellStyle name="40% - Accent1 2 2 3" xfId="127" xr:uid="{00000000-0005-0000-0000-00000B050000}"/>
    <cellStyle name="40% - Accent1 2 2 3 2" xfId="402" xr:uid="{00000000-0005-0000-0000-00000C050000}"/>
    <cellStyle name="40% - Accent1 2 2 3 2 2" xfId="1429" xr:uid="{00000000-0005-0000-0000-00000D050000}"/>
    <cellStyle name="40% - Accent1 2 2 3 2 2 2" xfId="2352" xr:uid="{00000000-0005-0000-0000-00000E050000}"/>
    <cellStyle name="40% - Accent1 2 2 3 2 3" xfId="1049" xr:uid="{00000000-0005-0000-0000-00000F050000}"/>
    <cellStyle name="40% - Accent1 2 2 3 2 3 2" xfId="2353" xr:uid="{00000000-0005-0000-0000-000010050000}"/>
    <cellStyle name="40% - Accent1 2 2 3 2 4" xfId="699" xr:uid="{00000000-0005-0000-0000-000011050000}"/>
    <cellStyle name="40% - Accent1 2 2 3 2 4 2" xfId="2354" xr:uid="{00000000-0005-0000-0000-000012050000}"/>
    <cellStyle name="40% - Accent1 2 2 3 2 5" xfId="2355" xr:uid="{00000000-0005-0000-0000-000013050000}"/>
    <cellStyle name="40% - Accent1 2 2 3 3" xfId="295" xr:uid="{00000000-0005-0000-0000-000014050000}"/>
    <cellStyle name="40% - Accent1 2 2 3 3 2" xfId="1322" xr:uid="{00000000-0005-0000-0000-000015050000}"/>
    <cellStyle name="40% - Accent1 2 2 3 3 2 2" xfId="2356" xr:uid="{00000000-0005-0000-0000-000016050000}"/>
    <cellStyle name="40% - Accent1 2 2 3 3 3" xfId="942" xr:uid="{00000000-0005-0000-0000-000017050000}"/>
    <cellStyle name="40% - Accent1 2 2 3 3 3 2" xfId="2357" xr:uid="{00000000-0005-0000-0000-000018050000}"/>
    <cellStyle name="40% - Accent1 2 2 3 3 4" xfId="2358" xr:uid="{00000000-0005-0000-0000-000019050000}"/>
    <cellStyle name="40% - Accent1 2 2 3 4" xfId="1187" xr:uid="{00000000-0005-0000-0000-00001A050000}"/>
    <cellStyle name="40% - Accent1 2 2 3 4 2" xfId="2359" xr:uid="{00000000-0005-0000-0000-00001B050000}"/>
    <cellStyle name="40% - Accent1 2 2 3 5" xfId="806" xr:uid="{00000000-0005-0000-0000-00001C050000}"/>
    <cellStyle name="40% - Accent1 2 2 3 5 2" xfId="2360" xr:uid="{00000000-0005-0000-0000-00001D050000}"/>
    <cellStyle name="40% - Accent1 2 2 3 6" xfId="592" xr:uid="{00000000-0005-0000-0000-00001E050000}"/>
    <cellStyle name="40% - Accent1 2 2 3 6 2" xfId="2361" xr:uid="{00000000-0005-0000-0000-00001F050000}"/>
    <cellStyle name="40% - Accent1 2 2 3 7" xfId="2362" xr:uid="{00000000-0005-0000-0000-000020050000}"/>
    <cellStyle name="40% - Accent1 2 2 4" xfId="340" xr:uid="{00000000-0005-0000-0000-000021050000}"/>
    <cellStyle name="40% - Accent1 2 2 4 2" xfId="1367" xr:uid="{00000000-0005-0000-0000-000022050000}"/>
    <cellStyle name="40% - Accent1 2 2 4 2 2" xfId="2363" xr:uid="{00000000-0005-0000-0000-000023050000}"/>
    <cellStyle name="40% - Accent1 2 2 4 3" xfId="987" xr:uid="{00000000-0005-0000-0000-000024050000}"/>
    <cellStyle name="40% - Accent1 2 2 4 3 2" xfId="2364" xr:uid="{00000000-0005-0000-0000-000025050000}"/>
    <cellStyle name="40% - Accent1 2 2 4 4" xfId="637" xr:uid="{00000000-0005-0000-0000-000026050000}"/>
    <cellStyle name="40% - Accent1 2 2 4 4 2" xfId="2365" xr:uid="{00000000-0005-0000-0000-000027050000}"/>
    <cellStyle name="40% - Accent1 2 2 4 5" xfId="2366" xr:uid="{00000000-0005-0000-0000-000028050000}"/>
    <cellStyle name="40% - Accent1 2 2 5" xfId="233" xr:uid="{00000000-0005-0000-0000-000029050000}"/>
    <cellStyle name="40% - Accent1 2 2 5 2" xfId="1260" xr:uid="{00000000-0005-0000-0000-00002A050000}"/>
    <cellStyle name="40% - Accent1 2 2 5 2 2" xfId="2367" xr:uid="{00000000-0005-0000-0000-00002B050000}"/>
    <cellStyle name="40% - Accent1 2 2 5 3" xfId="880" xr:uid="{00000000-0005-0000-0000-00002C050000}"/>
    <cellStyle name="40% - Accent1 2 2 5 3 2" xfId="2368" xr:uid="{00000000-0005-0000-0000-00002D050000}"/>
    <cellStyle name="40% - Accent1 2 2 5 4" xfId="2369" xr:uid="{00000000-0005-0000-0000-00002E050000}"/>
    <cellStyle name="40% - Accent1 2 2 6" xfId="446" xr:uid="{00000000-0005-0000-0000-00002F050000}"/>
    <cellStyle name="40% - Accent1 2 2 6 2" xfId="1474" xr:uid="{00000000-0005-0000-0000-000030050000}"/>
    <cellStyle name="40% - Accent1 2 2 6 2 2" xfId="2370" xr:uid="{00000000-0005-0000-0000-000031050000}"/>
    <cellStyle name="40% - Accent1 2 2 6 3" xfId="1094" xr:uid="{00000000-0005-0000-0000-000032050000}"/>
    <cellStyle name="40% - Accent1 2 2 6 3 2" xfId="2371" xr:uid="{00000000-0005-0000-0000-000033050000}"/>
    <cellStyle name="40% - Accent1 2 2 6 4" xfId="2372" xr:uid="{00000000-0005-0000-0000-000034050000}"/>
    <cellStyle name="40% - Accent1 2 2 7" xfId="1125" xr:uid="{00000000-0005-0000-0000-000035050000}"/>
    <cellStyle name="40% - Accent1 2 2 7 2" xfId="2373" xr:uid="{00000000-0005-0000-0000-000036050000}"/>
    <cellStyle name="40% - Accent1 2 2 8" xfId="744" xr:uid="{00000000-0005-0000-0000-000037050000}"/>
    <cellStyle name="40% - Accent1 2 2 8 2" xfId="2374" xr:uid="{00000000-0005-0000-0000-000038050000}"/>
    <cellStyle name="40% - Accent1 2 2 9" xfId="530" xr:uid="{00000000-0005-0000-0000-000039050000}"/>
    <cellStyle name="40% - Accent1 2 2 9 2" xfId="2375" xr:uid="{00000000-0005-0000-0000-00003A050000}"/>
    <cellStyle name="40% - Accent1 2 3" xfId="79" xr:uid="{00000000-0005-0000-0000-00003B050000}"/>
    <cellStyle name="40% - Accent1 2 3 2" xfId="355" xr:uid="{00000000-0005-0000-0000-00003C050000}"/>
    <cellStyle name="40% - Accent1 2 3 2 2" xfId="1382" xr:uid="{00000000-0005-0000-0000-00003D050000}"/>
    <cellStyle name="40% - Accent1 2 3 2 2 2" xfId="2376" xr:uid="{00000000-0005-0000-0000-00003E050000}"/>
    <cellStyle name="40% - Accent1 2 3 2 3" xfId="1002" xr:uid="{00000000-0005-0000-0000-00003F050000}"/>
    <cellStyle name="40% - Accent1 2 3 2 3 2" xfId="2377" xr:uid="{00000000-0005-0000-0000-000040050000}"/>
    <cellStyle name="40% - Accent1 2 3 2 4" xfId="652" xr:uid="{00000000-0005-0000-0000-000041050000}"/>
    <cellStyle name="40% - Accent1 2 3 2 4 2" xfId="2378" xr:uid="{00000000-0005-0000-0000-000042050000}"/>
    <cellStyle name="40% - Accent1 2 3 2 5" xfId="1578" xr:uid="{00000000-0005-0000-0000-000043050000}"/>
    <cellStyle name="40% - Accent1 2 3 2 5 2" xfId="2379" xr:uid="{00000000-0005-0000-0000-000044050000}"/>
    <cellStyle name="40% - Accent1 2 3 2 6" xfId="1681" xr:uid="{00000000-0005-0000-0000-000045050000}"/>
    <cellStyle name="40% - Accent1 2 3 2 6 2" xfId="2380" xr:uid="{00000000-0005-0000-0000-000046050000}"/>
    <cellStyle name="40% - Accent1 2 3 2 7" xfId="2381" xr:uid="{00000000-0005-0000-0000-000047050000}"/>
    <cellStyle name="40% - Accent1 2 3 3" xfId="248" xr:uid="{00000000-0005-0000-0000-000048050000}"/>
    <cellStyle name="40% - Accent1 2 3 3 2" xfId="1275" xr:uid="{00000000-0005-0000-0000-000049050000}"/>
    <cellStyle name="40% - Accent1 2 3 3 2 2" xfId="2382" xr:uid="{00000000-0005-0000-0000-00004A050000}"/>
    <cellStyle name="40% - Accent1 2 3 3 3" xfId="895" xr:uid="{00000000-0005-0000-0000-00004B050000}"/>
    <cellStyle name="40% - Accent1 2 3 3 3 2" xfId="2383" xr:uid="{00000000-0005-0000-0000-00004C050000}"/>
    <cellStyle name="40% - Accent1 2 3 3 4" xfId="2384" xr:uid="{00000000-0005-0000-0000-00004D050000}"/>
    <cellStyle name="40% - Accent1 2 3 4" xfId="447" xr:uid="{00000000-0005-0000-0000-00004E050000}"/>
    <cellStyle name="40% - Accent1 2 3 4 2" xfId="1140" xr:uid="{00000000-0005-0000-0000-00004F050000}"/>
    <cellStyle name="40% - Accent1 2 3 4 2 2" xfId="2385" xr:uid="{00000000-0005-0000-0000-000050050000}"/>
    <cellStyle name="40% - Accent1 2 3 4 3" xfId="2386" xr:uid="{00000000-0005-0000-0000-000051050000}"/>
    <cellStyle name="40% - Accent1 2 3 5" xfId="759" xr:uid="{00000000-0005-0000-0000-000052050000}"/>
    <cellStyle name="40% - Accent1 2 3 5 2" xfId="2387" xr:uid="{00000000-0005-0000-0000-000053050000}"/>
    <cellStyle name="40% - Accent1 2 3 6" xfId="545" xr:uid="{00000000-0005-0000-0000-000054050000}"/>
    <cellStyle name="40% - Accent1 2 3 6 2" xfId="2388" xr:uid="{00000000-0005-0000-0000-000055050000}"/>
    <cellStyle name="40% - Accent1 2 3 7" xfId="1504" xr:uid="{00000000-0005-0000-0000-000056050000}"/>
    <cellStyle name="40% - Accent1 2 3 7 2" xfId="2389" xr:uid="{00000000-0005-0000-0000-000057050000}"/>
    <cellStyle name="40% - Accent1 2 3 8" xfId="1622" xr:uid="{00000000-0005-0000-0000-000058050000}"/>
    <cellStyle name="40% - Accent1 2 3 8 2" xfId="2390" xr:uid="{00000000-0005-0000-0000-000059050000}"/>
    <cellStyle name="40% - Accent1 2 3 9" xfId="2391" xr:uid="{00000000-0005-0000-0000-00005A050000}"/>
    <cellStyle name="40% - Accent1 2 4" xfId="111" xr:uid="{00000000-0005-0000-0000-00005B050000}"/>
    <cellStyle name="40% - Accent1 2 4 2" xfId="386" xr:uid="{00000000-0005-0000-0000-00005C050000}"/>
    <cellStyle name="40% - Accent1 2 4 2 2" xfId="1413" xr:uid="{00000000-0005-0000-0000-00005D050000}"/>
    <cellStyle name="40% - Accent1 2 4 2 2 2" xfId="2392" xr:uid="{00000000-0005-0000-0000-00005E050000}"/>
    <cellStyle name="40% - Accent1 2 4 2 3" xfId="1033" xr:uid="{00000000-0005-0000-0000-00005F050000}"/>
    <cellStyle name="40% - Accent1 2 4 2 3 2" xfId="2393" xr:uid="{00000000-0005-0000-0000-000060050000}"/>
    <cellStyle name="40% - Accent1 2 4 2 4" xfId="683" xr:uid="{00000000-0005-0000-0000-000061050000}"/>
    <cellStyle name="40% - Accent1 2 4 2 4 2" xfId="2394" xr:uid="{00000000-0005-0000-0000-000062050000}"/>
    <cellStyle name="40% - Accent1 2 4 2 5" xfId="2395" xr:uid="{00000000-0005-0000-0000-000063050000}"/>
    <cellStyle name="40% - Accent1 2 4 3" xfId="279" xr:uid="{00000000-0005-0000-0000-000064050000}"/>
    <cellStyle name="40% - Accent1 2 4 3 2" xfId="1306" xr:uid="{00000000-0005-0000-0000-000065050000}"/>
    <cellStyle name="40% - Accent1 2 4 3 2 2" xfId="2396" xr:uid="{00000000-0005-0000-0000-000066050000}"/>
    <cellStyle name="40% - Accent1 2 4 3 3" xfId="926" xr:uid="{00000000-0005-0000-0000-000067050000}"/>
    <cellStyle name="40% - Accent1 2 4 3 3 2" xfId="2397" xr:uid="{00000000-0005-0000-0000-000068050000}"/>
    <cellStyle name="40% - Accent1 2 4 3 4" xfId="2398" xr:uid="{00000000-0005-0000-0000-000069050000}"/>
    <cellStyle name="40% - Accent1 2 4 4" xfId="1171" xr:uid="{00000000-0005-0000-0000-00006A050000}"/>
    <cellStyle name="40% - Accent1 2 4 4 2" xfId="2399" xr:uid="{00000000-0005-0000-0000-00006B050000}"/>
    <cellStyle name="40% - Accent1 2 4 5" xfId="790" xr:uid="{00000000-0005-0000-0000-00006C050000}"/>
    <cellStyle name="40% - Accent1 2 4 5 2" xfId="2400" xr:uid="{00000000-0005-0000-0000-00006D050000}"/>
    <cellStyle name="40% - Accent1 2 4 6" xfId="576" xr:uid="{00000000-0005-0000-0000-00006E050000}"/>
    <cellStyle name="40% - Accent1 2 4 6 2" xfId="2401" xr:uid="{00000000-0005-0000-0000-00006F050000}"/>
    <cellStyle name="40% - Accent1 2 4 7" xfId="1557" xr:uid="{00000000-0005-0000-0000-000070050000}"/>
    <cellStyle name="40% - Accent1 2 4 7 2" xfId="2402" xr:uid="{00000000-0005-0000-0000-000071050000}"/>
    <cellStyle name="40% - Accent1 2 4 8" xfId="1660" xr:uid="{00000000-0005-0000-0000-000072050000}"/>
    <cellStyle name="40% - Accent1 2 4 8 2" xfId="2403" xr:uid="{00000000-0005-0000-0000-000073050000}"/>
    <cellStyle name="40% - Accent1 2 4 9" xfId="2404" xr:uid="{00000000-0005-0000-0000-000074050000}"/>
    <cellStyle name="40% - Accent1 2 5" xfId="212" xr:uid="{00000000-0005-0000-0000-000075050000}"/>
    <cellStyle name="40% - Accent1 2 5 2" xfId="1244" xr:uid="{00000000-0005-0000-0000-000076050000}"/>
    <cellStyle name="40% - Accent1 2 5 2 2" xfId="2405" xr:uid="{00000000-0005-0000-0000-000077050000}"/>
    <cellStyle name="40% - Accent1 2 5 3" xfId="864" xr:uid="{00000000-0005-0000-0000-000078050000}"/>
    <cellStyle name="40% - Accent1 2 5 3 2" xfId="2406" xr:uid="{00000000-0005-0000-0000-000079050000}"/>
    <cellStyle name="40% - Accent1 2 5 4" xfId="514" xr:uid="{00000000-0005-0000-0000-00007A050000}"/>
    <cellStyle name="40% - Accent1 2 5 4 2" xfId="2407" xr:uid="{00000000-0005-0000-0000-00007B050000}"/>
    <cellStyle name="40% - Accent1 2 5 5" xfId="2408" xr:uid="{00000000-0005-0000-0000-00007C050000}"/>
    <cellStyle name="40% - Accent1 2 6" xfId="324" xr:uid="{00000000-0005-0000-0000-00007D050000}"/>
    <cellStyle name="40% - Accent1 2 6 2" xfId="1351" xr:uid="{00000000-0005-0000-0000-00007E050000}"/>
    <cellStyle name="40% - Accent1 2 6 2 2" xfId="2409" xr:uid="{00000000-0005-0000-0000-00007F050000}"/>
    <cellStyle name="40% - Accent1 2 6 3" xfId="971" xr:uid="{00000000-0005-0000-0000-000080050000}"/>
    <cellStyle name="40% - Accent1 2 6 3 2" xfId="2410" xr:uid="{00000000-0005-0000-0000-000081050000}"/>
    <cellStyle name="40% - Accent1 2 6 4" xfId="621" xr:uid="{00000000-0005-0000-0000-000082050000}"/>
    <cellStyle name="40% - Accent1 2 6 4 2" xfId="2411" xr:uid="{00000000-0005-0000-0000-000083050000}"/>
    <cellStyle name="40% - Accent1 2 6 5" xfId="2412" xr:uid="{00000000-0005-0000-0000-000084050000}"/>
    <cellStyle name="40% - Accent1 2 7" xfId="183" xr:uid="{00000000-0005-0000-0000-000085050000}"/>
    <cellStyle name="40% - Accent1 2 7 2" xfId="1216" xr:uid="{00000000-0005-0000-0000-000086050000}"/>
    <cellStyle name="40% - Accent1 2 7 2 2" xfId="2413" xr:uid="{00000000-0005-0000-0000-000087050000}"/>
    <cellStyle name="40% - Accent1 2 7 3" xfId="835" xr:uid="{00000000-0005-0000-0000-000088050000}"/>
    <cellStyle name="40% - Accent1 2 7 3 2" xfId="2414" xr:uid="{00000000-0005-0000-0000-000089050000}"/>
    <cellStyle name="40% - Accent1 2 7 4" xfId="2415" xr:uid="{00000000-0005-0000-0000-00008A050000}"/>
    <cellStyle name="40% - Accent1 2 8" xfId="445" xr:uid="{00000000-0005-0000-0000-00008B050000}"/>
    <cellStyle name="40% - Accent1 2 8 2" xfId="1458" xr:uid="{00000000-0005-0000-0000-00008C050000}"/>
    <cellStyle name="40% - Accent1 2 8 2 2" xfId="2416" xr:uid="{00000000-0005-0000-0000-00008D050000}"/>
    <cellStyle name="40% - Accent1 2 8 3" xfId="1078" xr:uid="{00000000-0005-0000-0000-00008E050000}"/>
    <cellStyle name="40% - Accent1 2 8 3 2" xfId="2417" xr:uid="{00000000-0005-0000-0000-00008F050000}"/>
    <cellStyle name="40% - Accent1 2 8 4" xfId="2418" xr:uid="{00000000-0005-0000-0000-000090050000}"/>
    <cellStyle name="40% - Accent1 2 9" xfId="1109" xr:uid="{00000000-0005-0000-0000-000091050000}"/>
    <cellStyle name="40% - Accent1 2 9 2" xfId="2419" xr:uid="{00000000-0005-0000-0000-000092050000}"/>
    <cellStyle name="40% - Accent1 3" xfId="305" xr:uid="{00000000-0005-0000-0000-000093050000}"/>
    <cellStyle name="40% - Accent1 3 2" xfId="1332" xr:uid="{00000000-0005-0000-0000-000094050000}"/>
    <cellStyle name="40% - Accent1 3 2 2" xfId="2420" xr:uid="{00000000-0005-0000-0000-000095050000}"/>
    <cellStyle name="40% - Accent1 3 3" xfId="952" xr:uid="{00000000-0005-0000-0000-000096050000}"/>
    <cellStyle name="40% - Accent1 3 3 2" xfId="2421" xr:uid="{00000000-0005-0000-0000-000097050000}"/>
    <cellStyle name="40% - Accent1 3 4" xfId="602" xr:uid="{00000000-0005-0000-0000-000098050000}"/>
    <cellStyle name="40% - Accent1 3 4 2" xfId="2422" xr:uid="{00000000-0005-0000-0000-000099050000}"/>
    <cellStyle name="40% - Accent1 3 5" xfId="2423" xr:uid="{00000000-0005-0000-0000-00009A050000}"/>
    <cellStyle name="40% - Accent1 4" xfId="412" xr:uid="{00000000-0005-0000-0000-00009B050000}"/>
    <cellStyle name="40% - Accent1 4 2" xfId="1439" xr:uid="{00000000-0005-0000-0000-00009C050000}"/>
    <cellStyle name="40% - Accent1 4 2 2" xfId="2424" xr:uid="{00000000-0005-0000-0000-00009D050000}"/>
    <cellStyle name="40% - Accent1 4 3" xfId="1059" xr:uid="{00000000-0005-0000-0000-00009E050000}"/>
    <cellStyle name="40% - Accent1 4 3 2" xfId="2425" xr:uid="{00000000-0005-0000-0000-00009F050000}"/>
    <cellStyle name="40% - Accent1 4 4" xfId="709" xr:uid="{00000000-0005-0000-0000-0000A0050000}"/>
    <cellStyle name="40% - Accent1 4 4 2" xfId="2426" xr:uid="{00000000-0005-0000-0000-0000A1050000}"/>
    <cellStyle name="40% - Accent1 4 5" xfId="2427" xr:uid="{00000000-0005-0000-0000-0000A2050000}"/>
    <cellStyle name="40% - Accent1 5" xfId="193" xr:uid="{00000000-0005-0000-0000-0000A3050000}"/>
    <cellStyle name="40% - Accent1 5 2" xfId="1225" xr:uid="{00000000-0005-0000-0000-0000A4050000}"/>
    <cellStyle name="40% - Accent1 5 2 2" xfId="2428" xr:uid="{00000000-0005-0000-0000-0000A5050000}"/>
    <cellStyle name="40% - Accent1 5 3" xfId="845" xr:uid="{00000000-0005-0000-0000-0000A6050000}"/>
    <cellStyle name="40% - Accent1 5 3 2" xfId="2429" xr:uid="{00000000-0005-0000-0000-0000A7050000}"/>
    <cellStyle name="40% - Accent1 5 4" xfId="2430" xr:uid="{00000000-0005-0000-0000-0000A8050000}"/>
    <cellStyle name="40% - Accent1 6" xfId="1197" xr:uid="{00000000-0005-0000-0000-0000A9050000}"/>
    <cellStyle name="40% - Accent1 6 2" xfId="2431" xr:uid="{00000000-0005-0000-0000-0000AA050000}"/>
    <cellStyle name="40% - Accent1 7" xfId="816" xr:uid="{00000000-0005-0000-0000-0000AB050000}"/>
    <cellStyle name="40% - Accent1 7 2" xfId="2432" xr:uid="{00000000-0005-0000-0000-0000AC050000}"/>
    <cellStyle name="40% - Accent1 8" xfId="495" xr:uid="{00000000-0005-0000-0000-0000AD050000}"/>
    <cellStyle name="40% - Accent1 8 2" xfId="2433" xr:uid="{00000000-0005-0000-0000-0000AE050000}"/>
    <cellStyle name="40% - Accent1 9" xfId="2434" xr:uid="{00000000-0005-0000-0000-0000AF050000}"/>
    <cellStyle name="40% - Accent2" xfId="157" builtinId="35" customBuiltin="1"/>
    <cellStyle name="40% - Accent2 10" xfId="3322" xr:uid="{49138011-E7D9-4BA3-B97B-E46A2F075A39}"/>
    <cellStyle name="40% - Accent2 2" xfId="8" xr:uid="{00000000-0005-0000-0000-0000B1050000}"/>
    <cellStyle name="40% - Accent2 2 10" xfId="729" xr:uid="{00000000-0005-0000-0000-0000B2050000}"/>
    <cellStyle name="40% - Accent2 2 10 2" xfId="2435" xr:uid="{00000000-0005-0000-0000-0000B3050000}"/>
    <cellStyle name="40% - Accent2 2 11" xfId="487" xr:uid="{00000000-0005-0000-0000-0000B4050000}"/>
    <cellStyle name="40% - Accent2 2 11 2" xfId="2436" xr:uid="{00000000-0005-0000-0000-0000B5050000}"/>
    <cellStyle name="40% - Accent2 2 12" xfId="1505" xr:uid="{00000000-0005-0000-0000-0000B6050000}"/>
    <cellStyle name="40% - Accent2 2 12 2" xfId="2437" xr:uid="{00000000-0005-0000-0000-0000B7050000}"/>
    <cellStyle name="40% - Accent2 2 13" xfId="1623" xr:uid="{00000000-0005-0000-0000-0000B8050000}"/>
    <cellStyle name="40% - Accent2 2 13 2" xfId="2438" xr:uid="{00000000-0005-0000-0000-0000B9050000}"/>
    <cellStyle name="40% - Accent2 2 14" xfId="2439" xr:uid="{00000000-0005-0000-0000-0000BA050000}"/>
    <cellStyle name="40% - Accent2 2 2" xfId="62" xr:uid="{00000000-0005-0000-0000-0000BB050000}"/>
    <cellStyle name="40% - Accent2 2 2 10" xfId="1506" xr:uid="{00000000-0005-0000-0000-0000BC050000}"/>
    <cellStyle name="40% - Accent2 2 2 10 2" xfId="2440" xr:uid="{00000000-0005-0000-0000-0000BD050000}"/>
    <cellStyle name="40% - Accent2 2 2 11" xfId="1624" xr:uid="{00000000-0005-0000-0000-0000BE050000}"/>
    <cellStyle name="40% - Accent2 2 2 11 2" xfId="2441" xr:uid="{00000000-0005-0000-0000-0000BF050000}"/>
    <cellStyle name="40% - Accent2 2 2 12" xfId="2442" xr:uid="{00000000-0005-0000-0000-0000C0050000}"/>
    <cellStyle name="40% - Accent2 2 2 2" xfId="97" xr:uid="{00000000-0005-0000-0000-0000C1050000}"/>
    <cellStyle name="40% - Accent2 2 2 2 2" xfId="372" xr:uid="{00000000-0005-0000-0000-0000C2050000}"/>
    <cellStyle name="40% - Accent2 2 2 2 2 2" xfId="1399" xr:uid="{00000000-0005-0000-0000-0000C3050000}"/>
    <cellStyle name="40% - Accent2 2 2 2 2 2 2" xfId="2443" xr:uid="{00000000-0005-0000-0000-0000C4050000}"/>
    <cellStyle name="40% - Accent2 2 2 2 2 3" xfId="1019" xr:uid="{00000000-0005-0000-0000-0000C5050000}"/>
    <cellStyle name="40% - Accent2 2 2 2 2 3 2" xfId="2444" xr:uid="{00000000-0005-0000-0000-0000C6050000}"/>
    <cellStyle name="40% - Accent2 2 2 2 2 4" xfId="669" xr:uid="{00000000-0005-0000-0000-0000C7050000}"/>
    <cellStyle name="40% - Accent2 2 2 2 2 4 2" xfId="2445" xr:uid="{00000000-0005-0000-0000-0000C8050000}"/>
    <cellStyle name="40% - Accent2 2 2 2 2 5" xfId="2446" xr:uid="{00000000-0005-0000-0000-0000C9050000}"/>
    <cellStyle name="40% - Accent2 2 2 2 3" xfId="265" xr:uid="{00000000-0005-0000-0000-0000CA050000}"/>
    <cellStyle name="40% - Accent2 2 2 2 3 2" xfId="1292" xr:uid="{00000000-0005-0000-0000-0000CB050000}"/>
    <cellStyle name="40% - Accent2 2 2 2 3 2 2" xfId="2447" xr:uid="{00000000-0005-0000-0000-0000CC050000}"/>
    <cellStyle name="40% - Accent2 2 2 2 3 3" xfId="912" xr:uid="{00000000-0005-0000-0000-0000CD050000}"/>
    <cellStyle name="40% - Accent2 2 2 2 3 3 2" xfId="2448" xr:uid="{00000000-0005-0000-0000-0000CE050000}"/>
    <cellStyle name="40% - Accent2 2 2 2 3 4" xfId="2449" xr:uid="{00000000-0005-0000-0000-0000CF050000}"/>
    <cellStyle name="40% - Accent2 2 2 2 4" xfId="1157" xr:uid="{00000000-0005-0000-0000-0000D0050000}"/>
    <cellStyle name="40% - Accent2 2 2 2 4 2" xfId="2450" xr:uid="{00000000-0005-0000-0000-0000D1050000}"/>
    <cellStyle name="40% - Accent2 2 2 2 5" xfId="776" xr:uid="{00000000-0005-0000-0000-0000D2050000}"/>
    <cellStyle name="40% - Accent2 2 2 2 5 2" xfId="2451" xr:uid="{00000000-0005-0000-0000-0000D3050000}"/>
    <cellStyle name="40% - Accent2 2 2 2 6" xfId="562" xr:uid="{00000000-0005-0000-0000-0000D4050000}"/>
    <cellStyle name="40% - Accent2 2 2 2 6 2" xfId="2452" xr:uid="{00000000-0005-0000-0000-0000D5050000}"/>
    <cellStyle name="40% - Accent2 2 2 2 7" xfId="1577" xr:uid="{00000000-0005-0000-0000-0000D6050000}"/>
    <cellStyle name="40% - Accent2 2 2 2 7 2" xfId="2453" xr:uid="{00000000-0005-0000-0000-0000D7050000}"/>
    <cellStyle name="40% - Accent2 2 2 2 8" xfId="1680" xr:uid="{00000000-0005-0000-0000-0000D8050000}"/>
    <cellStyle name="40% - Accent2 2 2 2 8 2" xfId="2454" xr:uid="{00000000-0005-0000-0000-0000D9050000}"/>
    <cellStyle name="40% - Accent2 2 2 2 9" xfId="2455" xr:uid="{00000000-0005-0000-0000-0000DA050000}"/>
    <cellStyle name="40% - Accent2 2 2 3" xfId="128" xr:uid="{00000000-0005-0000-0000-0000DB050000}"/>
    <cellStyle name="40% - Accent2 2 2 3 2" xfId="403" xr:uid="{00000000-0005-0000-0000-0000DC050000}"/>
    <cellStyle name="40% - Accent2 2 2 3 2 2" xfId="1430" xr:uid="{00000000-0005-0000-0000-0000DD050000}"/>
    <cellStyle name="40% - Accent2 2 2 3 2 2 2" xfId="2456" xr:uid="{00000000-0005-0000-0000-0000DE050000}"/>
    <cellStyle name="40% - Accent2 2 2 3 2 3" xfId="1050" xr:uid="{00000000-0005-0000-0000-0000DF050000}"/>
    <cellStyle name="40% - Accent2 2 2 3 2 3 2" xfId="2457" xr:uid="{00000000-0005-0000-0000-0000E0050000}"/>
    <cellStyle name="40% - Accent2 2 2 3 2 4" xfId="700" xr:uid="{00000000-0005-0000-0000-0000E1050000}"/>
    <cellStyle name="40% - Accent2 2 2 3 2 4 2" xfId="2458" xr:uid="{00000000-0005-0000-0000-0000E2050000}"/>
    <cellStyle name="40% - Accent2 2 2 3 2 5" xfId="2459" xr:uid="{00000000-0005-0000-0000-0000E3050000}"/>
    <cellStyle name="40% - Accent2 2 2 3 3" xfId="296" xr:uid="{00000000-0005-0000-0000-0000E4050000}"/>
    <cellStyle name="40% - Accent2 2 2 3 3 2" xfId="1323" xr:uid="{00000000-0005-0000-0000-0000E5050000}"/>
    <cellStyle name="40% - Accent2 2 2 3 3 2 2" xfId="2460" xr:uid="{00000000-0005-0000-0000-0000E6050000}"/>
    <cellStyle name="40% - Accent2 2 2 3 3 3" xfId="943" xr:uid="{00000000-0005-0000-0000-0000E7050000}"/>
    <cellStyle name="40% - Accent2 2 2 3 3 3 2" xfId="2461" xr:uid="{00000000-0005-0000-0000-0000E8050000}"/>
    <cellStyle name="40% - Accent2 2 2 3 3 4" xfId="2462" xr:uid="{00000000-0005-0000-0000-0000E9050000}"/>
    <cellStyle name="40% - Accent2 2 2 3 4" xfId="1188" xr:uid="{00000000-0005-0000-0000-0000EA050000}"/>
    <cellStyle name="40% - Accent2 2 2 3 4 2" xfId="2463" xr:uid="{00000000-0005-0000-0000-0000EB050000}"/>
    <cellStyle name="40% - Accent2 2 2 3 5" xfId="807" xr:uid="{00000000-0005-0000-0000-0000EC050000}"/>
    <cellStyle name="40% - Accent2 2 2 3 5 2" xfId="2464" xr:uid="{00000000-0005-0000-0000-0000ED050000}"/>
    <cellStyle name="40% - Accent2 2 2 3 6" xfId="593" xr:uid="{00000000-0005-0000-0000-0000EE050000}"/>
    <cellStyle name="40% - Accent2 2 2 3 6 2" xfId="2465" xr:uid="{00000000-0005-0000-0000-0000EF050000}"/>
    <cellStyle name="40% - Accent2 2 2 3 7" xfId="2466" xr:uid="{00000000-0005-0000-0000-0000F0050000}"/>
    <cellStyle name="40% - Accent2 2 2 4" xfId="341" xr:uid="{00000000-0005-0000-0000-0000F1050000}"/>
    <cellStyle name="40% - Accent2 2 2 4 2" xfId="1368" xr:uid="{00000000-0005-0000-0000-0000F2050000}"/>
    <cellStyle name="40% - Accent2 2 2 4 2 2" xfId="2467" xr:uid="{00000000-0005-0000-0000-0000F3050000}"/>
    <cellStyle name="40% - Accent2 2 2 4 3" xfId="988" xr:uid="{00000000-0005-0000-0000-0000F4050000}"/>
    <cellStyle name="40% - Accent2 2 2 4 3 2" xfId="2468" xr:uid="{00000000-0005-0000-0000-0000F5050000}"/>
    <cellStyle name="40% - Accent2 2 2 4 4" xfId="638" xr:uid="{00000000-0005-0000-0000-0000F6050000}"/>
    <cellStyle name="40% - Accent2 2 2 4 4 2" xfId="2469" xr:uid="{00000000-0005-0000-0000-0000F7050000}"/>
    <cellStyle name="40% - Accent2 2 2 4 5" xfId="2470" xr:uid="{00000000-0005-0000-0000-0000F8050000}"/>
    <cellStyle name="40% - Accent2 2 2 5" xfId="234" xr:uid="{00000000-0005-0000-0000-0000F9050000}"/>
    <cellStyle name="40% - Accent2 2 2 5 2" xfId="1261" xr:uid="{00000000-0005-0000-0000-0000FA050000}"/>
    <cellStyle name="40% - Accent2 2 2 5 2 2" xfId="2471" xr:uid="{00000000-0005-0000-0000-0000FB050000}"/>
    <cellStyle name="40% - Accent2 2 2 5 3" xfId="881" xr:uid="{00000000-0005-0000-0000-0000FC050000}"/>
    <cellStyle name="40% - Accent2 2 2 5 3 2" xfId="2472" xr:uid="{00000000-0005-0000-0000-0000FD050000}"/>
    <cellStyle name="40% - Accent2 2 2 5 4" xfId="2473" xr:uid="{00000000-0005-0000-0000-0000FE050000}"/>
    <cellStyle name="40% - Accent2 2 2 6" xfId="449" xr:uid="{00000000-0005-0000-0000-0000FF050000}"/>
    <cellStyle name="40% - Accent2 2 2 6 2" xfId="1475" xr:uid="{00000000-0005-0000-0000-000000060000}"/>
    <cellStyle name="40% - Accent2 2 2 6 2 2" xfId="2474" xr:uid="{00000000-0005-0000-0000-000001060000}"/>
    <cellStyle name="40% - Accent2 2 2 6 3" xfId="1095" xr:uid="{00000000-0005-0000-0000-000002060000}"/>
    <cellStyle name="40% - Accent2 2 2 6 3 2" xfId="2475" xr:uid="{00000000-0005-0000-0000-000003060000}"/>
    <cellStyle name="40% - Accent2 2 2 6 4" xfId="2476" xr:uid="{00000000-0005-0000-0000-000004060000}"/>
    <cellStyle name="40% - Accent2 2 2 7" xfId="1126" xr:uid="{00000000-0005-0000-0000-000005060000}"/>
    <cellStyle name="40% - Accent2 2 2 7 2" xfId="2477" xr:uid="{00000000-0005-0000-0000-000006060000}"/>
    <cellStyle name="40% - Accent2 2 2 8" xfId="745" xr:uid="{00000000-0005-0000-0000-000007060000}"/>
    <cellStyle name="40% - Accent2 2 2 8 2" xfId="2478" xr:uid="{00000000-0005-0000-0000-000008060000}"/>
    <cellStyle name="40% - Accent2 2 2 9" xfId="531" xr:uid="{00000000-0005-0000-0000-000009060000}"/>
    <cellStyle name="40% - Accent2 2 2 9 2" xfId="2479" xr:uid="{00000000-0005-0000-0000-00000A060000}"/>
    <cellStyle name="40% - Accent2 2 3" xfId="80" xr:uid="{00000000-0005-0000-0000-00000B060000}"/>
    <cellStyle name="40% - Accent2 2 3 2" xfId="356" xr:uid="{00000000-0005-0000-0000-00000C060000}"/>
    <cellStyle name="40% - Accent2 2 3 2 2" xfId="1383" xr:uid="{00000000-0005-0000-0000-00000D060000}"/>
    <cellStyle name="40% - Accent2 2 3 2 2 2" xfId="2480" xr:uid="{00000000-0005-0000-0000-00000E060000}"/>
    <cellStyle name="40% - Accent2 2 3 2 3" xfId="1003" xr:uid="{00000000-0005-0000-0000-00000F060000}"/>
    <cellStyle name="40% - Accent2 2 3 2 3 2" xfId="2481" xr:uid="{00000000-0005-0000-0000-000010060000}"/>
    <cellStyle name="40% - Accent2 2 3 2 4" xfId="653" xr:uid="{00000000-0005-0000-0000-000011060000}"/>
    <cellStyle name="40% - Accent2 2 3 2 4 2" xfId="2482" xr:uid="{00000000-0005-0000-0000-000012060000}"/>
    <cellStyle name="40% - Accent2 2 3 2 5" xfId="1576" xr:uid="{00000000-0005-0000-0000-000013060000}"/>
    <cellStyle name="40% - Accent2 2 3 2 5 2" xfId="2483" xr:uid="{00000000-0005-0000-0000-000014060000}"/>
    <cellStyle name="40% - Accent2 2 3 2 6" xfId="1679" xr:uid="{00000000-0005-0000-0000-000015060000}"/>
    <cellStyle name="40% - Accent2 2 3 2 6 2" xfId="2484" xr:uid="{00000000-0005-0000-0000-000016060000}"/>
    <cellStyle name="40% - Accent2 2 3 2 7" xfId="2485" xr:uid="{00000000-0005-0000-0000-000017060000}"/>
    <cellStyle name="40% - Accent2 2 3 3" xfId="249" xr:uid="{00000000-0005-0000-0000-000018060000}"/>
    <cellStyle name="40% - Accent2 2 3 3 2" xfId="1276" xr:uid="{00000000-0005-0000-0000-000019060000}"/>
    <cellStyle name="40% - Accent2 2 3 3 2 2" xfId="2486" xr:uid="{00000000-0005-0000-0000-00001A060000}"/>
    <cellStyle name="40% - Accent2 2 3 3 3" xfId="896" xr:uid="{00000000-0005-0000-0000-00001B060000}"/>
    <cellStyle name="40% - Accent2 2 3 3 3 2" xfId="2487" xr:uid="{00000000-0005-0000-0000-00001C060000}"/>
    <cellStyle name="40% - Accent2 2 3 3 4" xfId="2488" xr:uid="{00000000-0005-0000-0000-00001D060000}"/>
    <cellStyle name="40% - Accent2 2 3 4" xfId="450" xr:uid="{00000000-0005-0000-0000-00001E060000}"/>
    <cellStyle name="40% - Accent2 2 3 4 2" xfId="1141" xr:uid="{00000000-0005-0000-0000-00001F060000}"/>
    <cellStyle name="40% - Accent2 2 3 4 2 2" xfId="2489" xr:uid="{00000000-0005-0000-0000-000020060000}"/>
    <cellStyle name="40% - Accent2 2 3 4 3" xfId="2490" xr:uid="{00000000-0005-0000-0000-000021060000}"/>
    <cellStyle name="40% - Accent2 2 3 5" xfId="760" xr:uid="{00000000-0005-0000-0000-000022060000}"/>
    <cellStyle name="40% - Accent2 2 3 5 2" xfId="2491" xr:uid="{00000000-0005-0000-0000-000023060000}"/>
    <cellStyle name="40% - Accent2 2 3 6" xfId="546" xr:uid="{00000000-0005-0000-0000-000024060000}"/>
    <cellStyle name="40% - Accent2 2 3 6 2" xfId="2492" xr:uid="{00000000-0005-0000-0000-000025060000}"/>
    <cellStyle name="40% - Accent2 2 3 7" xfId="1507" xr:uid="{00000000-0005-0000-0000-000026060000}"/>
    <cellStyle name="40% - Accent2 2 3 7 2" xfId="2493" xr:uid="{00000000-0005-0000-0000-000027060000}"/>
    <cellStyle name="40% - Accent2 2 3 8" xfId="1625" xr:uid="{00000000-0005-0000-0000-000028060000}"/>
    <cellStyle name="40% - Accent2 2 3 8 2" xfId="2494" xr:uid="{00000000-0005-0000-0000-000029060000}"/>
    <cellStyle name="40% - Accent2 2 3 9" xfId="2495" xr:uid="{00000000-0005-0000-0000-00002A060000}"/>
    <cellStyle name="40% - Accent2 2 4" xfId="112" xr:uid="{00000000-0005-0000-0000-00002B060000}"/>
    <cellStyle name="40% - Accent2 2 4 2" xfId="387" xr:uid="{00000000-0005-0000-0000-00002C060000}"/>
    <cellStyle name="40% - Accent2 2 4 2 2" xfId="1414" xr:uid="{00000000-0005-0000-0000-00002D060000}"/>
    <cellStyle name="40% - Accent2 2 4 2 2 2" xfId="2496" xr:uid="{00000000-0005-0000-0000-00002E060000}"/>
    <cellStyle name="40% - Accent2 2 4 2 3" xfId="1034" xr:uid="{00000000-0005-0000-0000-00002F060000}"/>
    <cellStyle name="40% - Accent2 2 4 2 3 2" xfId="2497" xr:uid="{00000000-0005-0000-0000-000030060000}"/>
    <cellStyle name="40% - Accent2 2 4 2 4" xfId="684" xr:uid="{00000000-0005-0000-0000-000031060000}"/>
    <cellStyle name="40% - Accent2 2 4 2 4 2" xfId="2498" xr:uid="{00000000-0005-0000-0000-000032060000}"/>
    <cellStyle name="40% - Accent2 2 4 2 5" xfId="2499" xr:uid="{00000000-0005-0000-0000-000033060000}"/>
    <cellStyle name="40% - Accent2 2 4 3" xfId="280" xr:uid="{00000000-0005-0000-0000-000034060000}"/>
    <cellStyle name="40% - Accent2 2 4 3 2" xfId="1307" xr:uid="{00000000-0005-0000-0000-000035060000}"/>
    <cellStyle name="40% - Accent2 2 4 3 2 2" xfId="2500" xr:uid="{00000000-0005-0000-0000-000036060000}"/>
    <cellStyle name="40% - Accent2 2 4 3 3" xfId="927" xr:uid="{00000000-0005-0000-0000-000037060000}"/>
    <cellStyle name="40% - Accent2 2 4 3 3 2" xfId="2501" xr:uid="{00000000-0005-0000-0000-000038060000}"/>
    <cellStyle name="40% - Accent2 2 4 3 4" xfId="2502" xr:uid="{00000000-0005-0000-0000-000039060000}"/>
    <cellStyle name="40% - Accent2 2 4 4" xfId="1172" xr:uid="{00000000-0005-0000-0000-00003A060000}"/>
    <cellStyle name="40% - Accent2 2 4 4 2" xfId="2503" xr:uid="{00000000-0005-0000-0000-00003B060000}"/>
    <cellStyle name="40% - Accent2 2 4 5" xfId="791" xr:uid="{00000000-0005-0000-0000-00003C060000}"/>
    <cellStyle name="40% - Accent2 2 4 5 2" xfId="2504" xr:uid="{00000000-0005-0000-0000-00003D060000}"/>
    <cellStyle name="40% - Accent2 2 4 6" xfId="577" xr:uid="{00000000-0005-0000-0000-00003E060000}"/>
    <cellStyle name="40% - Accent2 2 4 6 2" xfId="2505" xr:uid="{00000000-0005-0000-0000-00003F060000}"/>
    <cellStyle name="40% - Accent2 2 4 7" xfId="1558" xr:uid="{00000000-0005-0000-0000-000040060000}"/>
    <cellStyle name="40% - Accent2 2 4 7 2" xfId="2506" xr:uid="{00000000-0005-0000-0000-000041060000}"/>
    <cellStyle name="40% - Accent2 2 4 8" xfId="1661" xr:uid="{00000000-0005-0000-0000-000042060000}"/>
    <cellStyle name="40% - Accent2 2 4 8 2" xfId="2507" xr:uid="{00000000-0005-0000-0000-000043060000}"/>
    <cellStyle name="40% - Accent2 2 4 9" xfId="2508" xr:uid="{00000000-0005-0000-0000-000044060000}"/>
    <cellStyle name="40% - Accent2 2 5" xfId="213" xr:uid="{00000000-0005-0000-0000-000045060000}"/>
    <cellStyle name="40% - Accent2 2 5 2" xfId="1245" xr:uid="{00000000-0005-0000-0000-000046060000}"/>
    <cellStyle name="40% - Accent2 2 5 2 2" xfId="2509" xr:uid="{00000000-0005-0000-0000-000047060000}"/>
    <cellStyle name="40% - Accent2 2 5 3" xfId="865" xr:uid="{00000000-0005-0000-0000-000048060000}"/>
    <cellStyle name="40% - Accent2 2 5 3 2" xfId="2510" xr:uid="{00000000-0005-0000-0000-000049060000}"/>
    <cellStyle name="40% - Accent2 2 5 4" xfId="515" xr:uid="{00000000-0005-0000-0000-00004A060000}"/>
    <cellStyle name="40% - Accent2 2 5 4 2" xfId="2511" xr:uid="{00000000-0005-0000-0000-00004B060000}"/>
    <cellStyle name="40% - Accent2 2 5 5" xfId="2512" xr:uid="{00000000-0005-0000-0000-00004C060000}"/>
    <cellStyle name="40% - Accent2 2 6" xfId="325" xr:uid="{00000000-0005-0000-0000-00004D060000}"/>
    <cellStyle name="40% - Accent2 2 6 2" xfId="1352" xr:uid="{00000000-0005-0000-0000-00004E060000}"/>
    <cellStyle name="40% - Accent2 2 6 2 2" xfId="2513" xr:uid="{00000000-0005-0000-0000-00004F060000}"/>
    <cellStyle name="40% - Accent2 2 6 3" xfId="972" xr:uid="{00000000-0005-0000-0000-000050060000}"/>
    <cellStyle name="40% - Accent2 2 6 3 2" xfId="2514" xr:uid="{00000000-0005-0000-0000-000051060000}"/>
    <cellStyle name="40% - Accent2 2 6 4" xfId="622" xr:uid="{00000000-0005-0000-0000-000052060000}"/>
    <cellStyle name="40% - Accent2 2 6 4 2" xfId="2515" xr:uid="{00000000-0005-0000-0000-000053060000}"/>
    <cellStyle name="40% - Accent2 2 6 5" xfId="2516" xr:uid="{00000000-0005-0000-0000-000054060000}"/>
    <cellStyle name="40% - Accent2 2 7" xfId="184" xr:uid="{00000000-0005-0000-0000-000055060000}"/>
    <cellStyle name="40% - Accent2 2 7 2" xfId="1217" xr:uid="{00000000-0005-0000-0000-000056060000}"/>
    <cellStyle name="40% - Accent2 2 7 2 2" xfId="2517" xr:uid="{00000000-0005-0000-0000-000057060000}"/>
    <cellStyle name="40% - Accent2 2 7 3" xfId="836" xr:uid="{00000000-0005-0000-0000-000058060000}"/>
    <cellStyle name="40% - Accent2 2 7 3 2" xfId="2518" xr:uid="{00000000-0005-0000-0000-000059060000}"/>
    <cellStyle name="40% - Accent2 2 7 4" xfId="2519" xr:uid="{00000000-0005-0000-0000-00005A060000}"/>
    <cellStyle name="40% - Accent2 2 8" xfId="448" xr:uid="{00000000-0005-0000-0000-00005B060000}"/>
    <cellStyle name="40% - Accent2 2 8 2" xfId="1459" xr:uid="{00000000-0005-0000-0000-00005C060000}"/>
    <cellStyle name="40% - Accent2 2 8 2 2" xfId="2520" xr:uid="{00000000-0005-0000-0000-00005D060000}"/>
    <cellStyle name="40% - Accent2 2 8 3" xfId="1079" xr:uid="{00000000-0005-0000-0000-00005E060000}"/>
    <cellStyle name="40% - Accent2 2 8 3 2" xfId="2521" xr:uid="{00000000-0005-0000-0000-00005F060000}"/>
    <cellStyle name="40% - Accent2 2 8 4" xfId="2522" xr:uid="{00000000-0005-0000-0000-000060060000}"/>
    <cellStyle name="40% - Accent2 2 9" xfId="1110" xr:uid="{00000000-0005-0000-0000-000061060000}"/>
    <cellStyle name="40% - Accent2 2 9 2" xfId="2523" xr:uid="{00000000-0005-0000-0000-000062060000}"/>
    <cellStyle name="40% - Accent2 3" xfId="307" xr:uid="{00000000-0005-0000-0000-000063060000}"/>
    <cellStyle name="40% - Accent2 3 2" xfId="1334" xr:uid="{00000000-0005-0000-0000-000064060000}"/>
    <cellStyle name="40% - Accent2 3 2 2" xfId="2524" xr:uid="{00000000-0005-0000-0000-000065060000}"/>
    <cellStyle name="40% - Accent2 3 3" xfId="954" xr:uid="{00000000-0005-0000-0000-000066060000}"/>
    <cellStyle name="40% - Accent2 3 3 2" xfId="2525" xr:uid="{00000000-0005-0000-0000-000067060000}"/>
    <cellStyle name="40% - Accent2 3 4" xfId="604" xr:uid="{00000000-0005-0000-0000-000068060000}"/>
    <cellStyle name="40% - Accent2 3 4 2" xfId="2526" xr:uid="{00000000-0005-0000-0000-000069060000}"/>
    <cellStyle name="40% - Accent2 3 5" xfId="2527" xr:uid="{00000000-0005-0000-0000-00006A060000}"/>
    <cellStyle name="40% - Accent2 4" xfId="414" xr:uid="{00000000-0005-0000-0000-00006B060000}"/>
    <cellStyle name="40% - Accent2 4 2" xfId="1441" xr:uid="{00000000-0005-0000-0000-00006C060000}"/>
    <cellStyle name="40% - Accent2 4 2 2" xfId="2528" xr:uid="{00000000-0005-0000-0000-00006D060000}"/>
    <cellStyle name="40% - Accent2 4 3" xfId="1061" xr:uid="{00000000-0005-0000-0000-00006E060000}"/>
    <cellStyle name="40% - Accent2 4 3 2" xfId="2529" xr:uid="{00000000-0005-0000-0000-00006F060000}"/>
    <cellStyle name="40% - Accent2 4 4" xfId="711" xr:uid="{00000000-0005-0000-0000-000070060000}"/>
    <cellStyle name="40% - Accent2 4 4 2" xfId="2530" xr:uid="{00000000-0005-0000-0000-000071060000}"/>
    <cellStyle name="40% - Accent2 4 5" xfId="2531" xr:uid="{00000000-0005-0000-0000-000072060000}"/>
    <cellStyle name="40% - Accent2 5" xfId="195" xr:uid="{00000000-0005-0000-0000-000073060000}"/>
    <cellStyle name="40% - Accent2 5 2" xfId="1227" xr:uid="{00000000-0005-0000-0000-000074060000}"/>
    <cellStyle name="40% - Accent2 5 2 2" xfId="2532" xr:uid="{00000000-0005-0000-0000-000075060000}"/>
    <cellStyle name="40% - Accent2 5 3" xfId="847" xr:uid="{00000000-0005-0000-0000-000076060000}"/>
    <cellStyle name="40% - Accent2 5 3 2" xfId="2533" xr:uid="{00000000-0005-0000-0000-000077060000}"/>
    <cellStyle name="40% - Accent2 5 4" xfId="2534" xr:uid="{00000000-0005-0000-0000-000078060000}"/>
    <cellStyle name="40% - Accent2 6" xfId="1199" xr:uid="{00000000-0005-0000-0000-000079060000}"/>
    <cellStyle name="40% - Accent2 6 2" xfId="2535" xr:uid="{00000000-0005-0000-0000-00007A060000}"/>
    <cellStyle name="40% - Accent2 7" xfId="818" xr:uid="{00000000-0005-0000-0000-00007B060000}"/>
    <cellStyle name="40% - Accent2 7 2" xfId="2536" xr:uid="{00000000-0005-0000-0000-00007C060000}"/>
    <cellStyle name="40% - Accent2 8" xfId="497" xr:uid="{00000000-0005-0000-0000-00007D060000}"/>
    <cellStyle name="40% - Accent2 8 2" xfId="2537" xr:uid="{00000000-0005-0000-0000-00007E060000}"/>
    <cellStyle name="40% - Accent2 9" xfId="2538" xr:uid="{00000000-0005-0000-0000-00007F060000}"/>
    <cellStyle name="40% - Accent3" xfId="161" builtinId="39" customBuiltin="1"/>
    <cellStyle name="40% - Accent3 10" xfId="3325" xr:uid="{0228BED0-02D7-4B15-8548-4E794BB0A0A8}"/>
    <cellStyle name="40% - Accent3 2" xfId="9" xr:uid="{00000000-0005-0000-0000-000081060000}"/>
    <cellStyle name="40% - Accent3 2 10" xfId="730" xr:uid="{00000000-0005-0000-0000-000082060000}"/>
    <cellStyle name="40% - Accent3 2 10 2" xfId="2539" xr:uid="{00000000-0005-0000-0000-000083060000}"/>
    <cellStyle name="40% - Accent3 2 11" xfId="488" xr:uid="{00000000-0005-0000-0000-000084060000}"/>
    <cellStyle name="40% - Accent3 2 11 2" xfId="2540" xr:uid="{00000000-0005-0000-0000-000085060000}"/>
    <cellStyle name="40% - Accent3 2 12" xfId="1508" xr:uid="{00000000-0005-0000-0000-000086060000}"/>
    <cellStyle name="40% - Accent3 2 12 2" xfId="2541" xr:uid="{00000000-0005-0000-0000-000087060000}"/>
    <cellStyle name="40% - Accent3 2 13" xfId="1626" xr:uid="{00000000-0005-0000-0000-000088060000}"/>
    <cellStyle name="40% - Accent3 2 13 2" xfId="2542" xr:uid="{00000000-0005-0000-0000-000089060000}"/>
    <cellStyle name="40% - Accent3 2 14" xfId="2543" xr:uid="{00000000-0005-0000-0000-00008A060000}"/>
    <cellStyle name="40% - Accent3 2 2" xfId="63" xr:uid="{00000000-0005-0000-0000-00008B060000}"/>
    <cellStyle name="40% - Accent3 2 2 10" xfId="1509" xr:uid="{00000000-0005-0000-0000-00008C060000}"/>
    <cellStyle name="40% - Accent3 2 2 10 2" xfId="2544" xr:uid="{00000000-0005-0000-0000-00008D060000}"/>
    <cellStyle name="40% - Accent3 2 2 11" xfId="1627" xr:uid="{00000000-0005-0000-0000-00008E060000}"/>
    <cellStyle name="40% - Accent3 2 2 11 2" xfId="2545" xr:uid="{00000000-0005-0000-0000-00008F060000}"/>
    <cellStyle name="40% - Accent3 2 2 12" xfId="2546" xr:uid="{00000000-0005-0000-0000-000090060000}"/>
    <cellStyle name="40% - Accent3 2 2 2" xfId="98" xr:uid="{00000000-0005-0000-0000-000091060000}"/>
    <cellStyle name="40% - Accent3 2 2 2 2" xfId="373" xr:uid="{00000000-0005-0000-0000-000092060000}"/>
    <cellStyle name="40% - Accent3 2 2 2 2 2" xfId="1400" xr:uid="{00000000-0005-0000-0000-000093060000}"/>
    <cellStyle name="40% - Accent3 2 2 2 2 2 2" xfId="2547" xr:uid="{00000000-0005-0000-0000-000094060000}"/>
    <cellStyle name="40% - Accent3 2 2 2 2 3" xfId="1020" xr:uid="{00000000-0005-0000-0000-000095060000}"/>
    <cellStyle name="40% - Accent3 2 2 2 2 3 2" xfId="2548" xr:uid="{00000000-0005-0000-0000-000096060000}"/>
    <cellStyle name="40% - Accent3 2 2 2 2 4" xfId="670" xr:uid="{00000000-0005-0000-0000-000097060000}"/>
    <cellStyle name="40% - Accent3 2 2 2 2 4 2" xfId="2549" xr:uid="{00000000-0005-0000-0000-000098060000}"/>
    <cellStyle name="40% - Accent3 2 2 2 2 5" xfId="2550" xr:uid="{00000000-0005-0000-0000-000099060000}"/>
    <cellStyle name="40% - Accent3 2 2 2 3" xfId="266" xr:uid="{00000000-0005-0000-0000-00009A060000}"/>
    <cellStyle name="40% - Accent3 2 2 2 3 2" xfId="1293" xr:uid="{00000000-0005-0000-0000-00009B060000}"/>
    <cellStyle name="40% - Accent3 2 2 2 3 2 2" xfId="2551" xr:uid="{00000000-0005-0000-0000-00009C060000}"/>
    <cellStyle name="40% - Accent3 2 2 2 3 3" xfId="913" xr:uid="{00000000-0005-0000-0000-00009D060000}"/>
    <cellStyle name="40% - Accent3 2 2 2 3 3 2" xfId="2552" xr:uid="{00000000-0005-0000-0000-00009E060000}"/>
    <cellStyle name="40% - Accent3 2 2 2 3 4" xfId="2553" xr:uid="{00000000-0005-0000-0000-00009F060000}"/>
    <cellStyle name="40% - Accent3 2 2 2 4" xfId="1158" xr:uid="{00000000-0005-0000-0000-0000A0060000}"/>
    <cellStyle name="40% - Accent3 2 2 2 4 2" xfId="2554" xr:uid="{00000000-0005-0000-0000-0000A1060000}"/>
    <cellStyle name="40% - Accent3 2 2 2 5" xfId="777" xr:uid="{00000000-0005-0000-0000-0000A2060000}"/>
    <cellStyle name="40% - Accent3 2 2 2 5 2" xfId="2555" xr:uid="{00000000-0005-0000-0000-0000A3060000}"/>
    <cellStyle name="40% - Accent3 2 2 2 6" xfId="563" xr:uid="{00000000-0005-0000-0000-0000A4060000}"/>
    <cellStyle name="40% - Accent3 2 2 2 6 2" xfId="2556" xr:uid="{00000000-0005-0000-0000-0000A5060000}"/>
    <cellStyle name="40% - Accent3 2 2 2 7" xfId="1575" xr:uid="{00000000-0005-0000-0000-0000A6060000}"/>
    <cellStyle name="40% - Accent3 2 2 2 7 2" xfId="2557" xr:uid="{00000000-0005-0000-0000-0000A7060000}"/>
    <cellStyle name="40% - Accent3 2 2 2 8" xfId="1678" xr:uid="{00000000-0005-0000-0000-0000A8060000}"/>
    <cellStyle name="40% - Accent3 2 2 2 8 2" xfId="2558" xr:uid="{00000000-0005-0000-0000-0000A9060000}"/>
    <cellStyle name="40% - Accent3 2 2 2 9" xfId="2559" xr:uid="{00000000-0005-0000-0000-0000AA060000}"/>
    <cellStyle name="40% - Accent3 2 2 3" xfId="129" xr:uid="{00000000-0005-0000-0000-0000AB060000}"/>
    <cellStyle name="40% - Accent3 2 2 3 2" xfId="404" xr:uid="{00000000-0005-0000-0000-0000AC060000}"/>
    <cellStyle name="40% - Accent3 2 2 3 2 2" xfId="1431" xr:uid="{00000000-0005-0000-0000-0000AD060000}"/>
    <cellStyle name="40% - Accent3 2 2 3 2 2 2" xfId="2560" xr:uid="{00000000-0005-0000-0000-0000AE060000}"/>
    <cellStyle name="40% - Accent3 2 2 3 2 3" xfId="1051" xr:uid="{00000000-0005-0000-0000-0000AF060000}"/>
    <cellStyle name="40% - Accent3 2 2 3 2 3 2" xfId="2561" xr:uid="{00000000-0005-0000-0000-0000B0060000}"/>
    <cellStyle name="40% - Accent3 2 2 3 2 4" xfId="701" xr:uid="{00000000-0005-0000-0000-0000B1060000}"/>
    <cellStyle name="40% - Accent3 2 2 3 2 4 2" xfId="2562" xr:uid="{00000000-0005-0000-0000-0000B2060000}"/>
    <cellStyle name="40% - Accent3 2 2 3 2 5" xfId="2563" xr:uid="{00000000-0005-0000-0000-0000B3060000}"/>
    <cellStyle name="40% - Accent3 2 2 3 3" xfId="297" xr:uid="{00000000-0005-0000-0000-0000B4060000}"/>
    <cellStyle name="40% - Accent3 2 2 3 3 2" xfId="1324" xr:uid="{00000000-0005-0000-0000-0000B5060000}"/>
    <cellStyle name="40% - Accent3 2 2 3 3 2 2" xfId="2564" xr:uid="{00000000-0005-0000-0000-0000B6060000}"/>
    <cellStyle name="40% - Accent3 2 2 3 3 3" xfId="944" xr:uid="{00000000-0005-0000-0000-0000B7060000}"/>
    <cellStyle name="40% - Accent3 2 2 3 3 3 2" xfId="2565" xr:uid="{00000000-0005-0000-0000-0000B8060000}"/>
    <cellStyle name="40% - Accent3 2 2 3 3 4" xfId="2566" xr:uid="{00000000-0005-0000-0000-0000B9060000}"/>
    <cellStyle name="40% - Accent3 2 2 3 4" xfId="1189" xr:uid="{00000000-0005-0000-0000-0000BA060000}"/>
    <cellStyle name="40% - Accent3 2 2 3 4 2" xfId="2567" xr:uid="{00000000-0005-0000-0000-0000BB060000}"/>
    <cellStyle name="40% - Accent3 2 2 3 5" xfId="808" xr:uid="{00000000-0005-0000-0000-0000BC060000}"/>
    <cellStyle name="40% - Accent3 2 2 3 5 2" xfId="2568" xr:uid="{00000000-0005-0000-0000-0000BD060000}"/>
    <cellStyle name="40% - Accent3 2 2 3 6" xfId="594" xr:uid="{00000000-0005-0000-0000-0000BE060000}"/>
    <cellStyle name="40% - Accent3 2 2 3 6 2" xfId="2569" xr:uid="{00000000-0005-0000-0000-0000BF060000}"/>
    <cellStyle name="40% - Accent3 2 2 3 7" xfId="2570" xr:uid="{00000000-0005-0000-0000-0000C0060000}"/>
    <cellStyle name="40% - Accent3 2 2 4" xfId="342" xr:uid="{00000000-0005-0000-0000-0000C1060000}"/>
    <cellStyle name="40% - Accent3 2 2 4 2" xfId="1369" xr:uid="{00000000-0005-0000-0000-0000C2060000}"/>
    <cellStyle name="40% - Accent3 2 2 4 2 2" xfId="2571" xr:uid="{00000000-0005-0000-0000-0000C3060000}"/>
    <cellStyle name="40% - Accent3 2 2 4 3" xfId="989" xr:uid="{00000000-0005-0000-0000-0000C4060000}"/>
    <cellStyle name="40% - Accent3 2 2 4 3 2" xfId="2572" xr:uid="{00000000-0005-0000-0000-0000C5060000}"/>
    <cellStyle name="40% - Accent3 2 2 4 4" xfId="639" xr:uid="{00000000-0005-0000-0000-0000C6060000}"/>
    <cellStyle name="40% - Accent3 2 2 4 4 2" xfId="2573" xr:uid="{00000000-0005-0000-0000-0000C7060000}"/>
    <cellStyle name="40% - Accent3 2 2 4 5" xfId="2574" xr:uid="{00000000-0005-0000-0000-0000C8060000}"/>
    <cellStyle name="40% - Accent3 2 2 5" xfId="235" xr:uid="{00000000-0005-0000-0000-0000C9060000}"/>
    <cellStyle name="40% - Accent3 2 2 5 2" xfId="1262" xr:uid="{00000000-0005-0000-0000-0000CA060000}"/>
    <cellStyle name="40% - Accent3 2 2 5 2 2" xfId="2575" xr:uid="{00000000-0005-0000-0000-0000CB060000}"/>
    <cellStyle name="40% - Accent3 2 2 5 3" xfId="882" xr:uid="{00000000-0005-0000-0000-0000CC060000}"/>
    <cellStyle name="40% - Accent3 2 2 5 3 2" xfId="2576" xr:uid="{00000000-0005-0000-0000-0000CD060000}"/>
    <cellStyle name="40% - Accent3 2 2 5 4" xfId="2577" xr:uid="{00000000-0005-0000-0000-0000CE060000}"/>
    <cellStyle name="40% - Accent3 2 2 6" xfId="452" xr:uid="{00000000-0005-0000-0000-0000CF060000}"/>
    <cellStyle name="40% - Accent3 2 2 6 2" xfId="1476" xr:uid="{00000000-0005-0000-0000-0000D0060000}"/>
    <cellStyle name="40% - Accent3 2 2 6 2 2" xfId="2578" xr:uid="{00000000-0005-0000-0000-0000D1060000}"/>
    <cellStyle name="40% - Accent3 2 2 6 3" xfId="1096" xr:uid="{00000000-0005-0000-0000-0000D2060000}"/>
    <cellStyle name="40% - Accent3 2 2 6 3 2" xfId="2579" xr:uid="{00000000-0005-0000-0000-0000D3060000}"/>
    <cellStyle name="40% - Accent3 2 2 6 4" xfId="2580" xr:uid="{00000000-0005-0000-0000-0000D4060000}"/>
    <cellStyle name="40% - Accent3 2 2 7" xfId="1127" xr:uid="{00000000-0005-0000-0000-0000D5060000}"/>
    <cellStyle name="40% - Accent3 2 2 7 2" xfId="2581" xr:uid="{00000000-0005-0000-0000-0000D6060000}"/>
    <cellStyle name="40% - Accent3 2 2 8" xfId="746" xr:uid="{00000000-0005-0000-0000-0000D7060000}"/>
    <cellStyle name="40% - Accent3 2 2 8 2" xfId="2582" xr:uid="{00000000-0005-0000-0000-0000D8060000}"/>
    <cellStyle name="40% - Accent3 2 2 9" xfId="532" xr:uid="{00000000-0005-0000-0000-0000D9060000}"/>
    <cellStyle name="40% - Accent3 2 2 9 2" xfId="2583" xr:uid="{00000000-0005-0000-0000-0000DA060000}"/>
    <cellStyle name="40% - Accent3 2 3" xfId="81" xr:uid="{00000000-0005-0000-0000-0000DB060000}"/>
    <cellStyle name="40% - Accent3 2 3 2" xfId="357" xr:uid="{00000000-0005-0000-0000-0000DC060000}"/>
    <cellStyle name="40% - Accent3 2 3 2 2" xfId="1384" xr:uid="{00000000-0005-0000-0000-0000DD060000}"/>
    <cellStyle name="40% - Accent3 2 3 2 2 2" xfId="2584" xr:uid="{00000000-0005-0000-0000-0000DE060000}"/>
    <cellStyle name="40% - Accent3 2 3 2 3" xfId="1004" xr:uid="{00000000-0005-0000-0000-0000DF060000}"/>
    <cellStyle name="40% - Accent3 2 3 2 3 2" xfId="2585" xr:uid="{00000000-0005-0000-0000-0000E0060000}"/>
    <cellStyle name="40% - Accent3 2 3 2 4" xfId="654" xr:uid="{00000000-0005-0000-0000-0000E1060000}"/>
    <cellStyle name="40% - Accent3 2 3 2 4 2" xfId="2586" xr:uid="{00000000-0005-0000-0000-0000E2060000}"/>
    <cellStyle name="40% - Accent3 2 3 2 5" xfId="1574" xr:uid="{00000000-0005-0000-0000-0000E3060000}"/>
    <cellStyle name="40% - Accent3 2 3 2 5 2" xfId="2587" xr:uid="{00000000-0005-0000-0000-0000E4060000}"/>
    <cellStyle name="40% - Accent3 2 3 2 6" xfId="1677" xr:uid="{00000000-0005-0000-0000-0000E5060000}"/>
    <cellStyle name="40% - Accent3 2 3 2 6 2" xfId="2588" xr:uid="{00000000-0005-0000-0000-0000E6060000}"/>
    <cellStyle name="40% - Accent3 2 3 2 7" xfId="2589" xr:uid="{00000000-0005-0000-0000-0000E7060000}"/>
    <cellStyle name="40% - Accent3 2 3 3" xfId="250" xr:uid="{00000000-0005-0000-0000-0000E8060000}"/>
    <cellStyle name="40% - Accent3 2 3 3 2" xfId="1277" xr:uid="{00000000-0005-0000-0000-0000E9060000}"/>
    <cellStyle name="40% - Accent3 2 3 3 2 2" xfId="2590" xr:uid="{00000000-0005-0000-0000-0000EA060000}"/>
    <cellStyle name="40% - Accent3 2 3 3 3" xfId="897" xr:uid="{00000000-0005-0000-0000-0000EB060000}"/>
    <cellStyle name="40% - Accent3 2 3 3 3 2" xfId="2591" xr:uid="{00000000-0005-0000-0000-0000EC060000}"/>
    <cellStyle name="40% - Accent3 2 3 3 4" xfId="2592" xr:uid="{00000000-0005-0000-0000-0000ED060000}"/>
    <cellStyle name="40% - Accent3 2 3 4" xfId="453" xr:uid="{00000000-0005-0000-0000-0000EE060000}"/>
    <cellStyle name="40% - Accent3 2 3 4 2" xfId="1142" xr:uid="{00000000-0005-0000-0000-0000EF060000}"/>
    <cellStyle name="40% - Accent3 2 3 4 2 2" xfId="2593" xr:uid="{00000000-0005-0000-0000-0000F0060000}"/>
    <cellStyle name="40% - Accent3 2 3 4 3" xfId="2594" xr:uid="{00000000-0005-0000-0000-0000F1060000}"/>
    <cellStyle name="40% - Accent3 2 3 5" xfId="761" xr:uid="{00000000-0005-0000-0000-0000F2060000}"/>
    <cellStyle name="40% - Accent3 2 3 5 2" xfId="2595" xr:uid="{00000000-0005-0000-0000-0000F3060000}"/>
    <cellStyle name="40% - Accent3 2 3 6" xfId="547" xr:uid="{00000000-0005-0000-0000-0000F4060000}"/>
    <cellStyle name="40% - Accent3 2 3 6 2" xfId="2596" xr:uid="{00000000-0005-0000-0000-0000F5060000}"/>
    <cellStyle name="40% - Accent3 2 3 7" xfId="1510" xr:uid="{00000000-0005-0000-0000-0000F6060000}"/>
    <cellStyle name="40% - Accent3 2 3 7 2" xfId="2597" xr:uid="{00000000-0005-0000-0000-0000F7060000}"/>
    <cellStyle name="40% - Accent3 2 3 8" xfId="1628" xr:uid="{00000000-0005-0000-0000-0000F8060000}"/>
    <cellStyle name="40% - Accent3 2 3 8 2" xfId="2598" xr:uid="{00000000-0005-0000-0000-0000F9060000}"/>
    <cellStyle name="40% - Accent3 2 3 9" xfId="2599" xr:uid="{00000000-0005-0000-0000-0000FA060000}"/>
    <cellStyle name="40% - Accent3 2 4" xfId="113" xr:uid="{00000000-0005-0000-0000-0000FB060000}"/>
    <cellStyle name="40% - Accent3 2 4 2" xfId="388" xr:uid="{00000000-0005-0000-0000-0000FC060000}"/>
    <cellStyle name="40% - Accent3 2 4 2 2" xfId="1415" xr:uid="{00000000-0005-0000-0000-0000FD060000}"/>
    <cellStyle name="40% - Accent3 2 4 2 2 2" xfId="2600" xr:uid="{00000000-0005-0000-0000-0000FE060000}"/>
    <cellStyle name="40% - Accent3 2 4 2 3" xfId="1035" xr:uid="{00000000-0005-0000-0000-0000FF060000}"/>
    <cellStyle name="40% - Accent3 2 4 2 3 2" xfId="2601" xr:uid="{00000000-0005-0000-0000-000000070000}"/>
    <cellStyle name="40% - Accent3 2 4 2 4" xfId="685" xr:uid="{00000000-0005-0000-0000-000001070000}"/>
    <cellStyle name="40% - Accent3 2 4 2 4 2" xfId="2602" xr:uid="{00000000-0005-0000-0000-000002070000}"/>
    <cellStyle name="40% - Accent3 2 4 2 5" xfId="2603" xr:uid="{00000000-0005-0000-0000-000003070000}"/>
    <cellStyle name="40% - Accent3 2 4 3" xfId="281" xr:uid="{00000000-0005-0000-0000-000004070000}"/>
    <cellStyle name="40% - Accent3 2 4 3 2" xfId="1308" xr:uid="{00000000-0005-0000-0000-000005070000}"/>
    <cellStyle name="40% - Accent3 2 4 3 2 2" xfId="2604" xr:uid="{00000000-0005-0000-0000-000006070000}"/>
    <cellStyle name="40% - Accent3 2 4 3 3" xfId="928" xr:uid="{00000000-0005-0000-0000-000007070000}"/>
    <cellStyle name="40% - Accent3 2 4 3 3 2" xfId="2605" xr:uid="{00000000-0005-0000-0000-000008070000}"/>
    <cellStyle name="40% - Accent3 2 4 3 4" xfId="2606" xr:uid="{00000000-0005-0000-0000-000009070000}"/>
    <cellStyle name="40% - Accent3 2 4 4" xfId="1173" xr:uid="{00000000-0005-0000-0000-00000A070000}"/>
    <cellStyle name="40% - Accent3 2 4 4 2" xfId="2607" xr:uid="{00000000-0005-0000-0000-00000B070000}"/>
    <cellStyle name="40% - Accent3 2 4 5" xfId="792" xr:uid="{00000000-0005-0000-0000-00000C070000}"/>
    <cellStyle name="40% - Accent3 2 4 5 2" xfId="2608" xr:uid="{00000000-0005-0000-0000-00000D070000}"/>
    <cellStyle name="40% - Accent3 2 4 6" xfId="578" xr:uid="{00000000-0005-0000-0000-00000E070000}"/>
    <cellStyle name="40% - Accent3 2 4 6 2" xfId="2609" xr:uid="{00000000-0005-0000-0000-00000F070000}"/>
    <cellStyle name="40% - Accent3 2 4 7" xfId="1559" xr:uid="{00000000-0005-0000-0000-000010070000}"/>
    <cellStyle name="40% - Accent3 2 4 7 2" xfId="2610" xr:uid="{00000000-0005-0000-0000-000011070000}"/>
    <cellStyle name="40% - Accent3 2 4 8" xfId="1662" xr:uid="{00000000-0005-0000-0000-000012070000}"/>
    <cellStyle name="40% - Accent3 2 4 8 2" xfId="2611" xr:uid="{00000000-0005-0000-0000-000013070000}"/>
    <cellStyle name="40% - Accent3 2 4 9" xfId="2612" xr:uid="{00000000-0005-0000-0000-000014070000}"/>
    <cellStyle name="40% - Accent3 2 5" xfId="214" xr:uid="{00000000-0005-0000-0000-000015070000}"/>
    <cellStyle name="40% - Accent3 2 5 2" xfId="1246" xr:uid="{00000000-0005-0000-0000-000016070000}"/>
    <cellStyle name="40% - Accent3 2 5 2 2" xfId="2613" xr:uid="{00000000-0005-0000-0000-000017070000}"/>
    <cellStyle name="40% - Accent3 2 5 3" xfId="866" xr:uid="{00000000-0005-0000-0000-000018070000}"/>
    <cellStyle name="40% - Accent3 2 5 3 2" xfId="2614" xr:uid="{00000000-0005-0000-0000-000019070000}"/>
    <cellStyle name="40% - Accent3 2 5 4" xfId="516" xr:uid="{00000000-0005-0000-0000-00001A070000}"/>
    <cellStyle name="40% - Accent3 2 5 4 2" xfId="2615" xr:uid="{00000000-0005-0000-0000-00001B070000}"/>
    <cellStyle name="40% - Accent3 2 5 5" xfId="2616" xr:uid="{00000000-0005-0000-0000-00001C070000}"/>
    <cellStyle name="40% - Accent3 2 6" xfId="326" xr:uid="{00000000-0005-0000-0000-00001D070000}"/>
    <cellStyle name="40% - Accent3 2 6 2" xfId="1353" xr:uid="{00000000-0005-0000-0000-00001E070000}"/>
    <cellStyle name="40% - Accent3 2 6 2 2" xfId="2617" xr:uid="{00000000-0005-0000-0000-00001F070000}"/>
    <cellStyle name="40% - Accent3 2 6 3" xfId="973" xr:uid="{00000000-0005-0000-0000-000020070000}"/>
    <cellStyle name="40% - Accent3 2 6 3 2" xfId="2618" xr:uid="{00000000-0005-0000-0000-000021070000}"/>
    <cellStyle name="40% - Accent3 2 6 4" xfId="623" xr:uid="{00000000-0005-0000-0000-000022070000}"/>
    <cellStyle name="40% - Accent3 2 6 4 2" xfId="2619" xr:uid="{00000000-0005-0000-0000-000023070000}"/>
    <cellStyle name="40% - Accent3 2 6 5" xfId="2620" xr:uid="{00000000-0005-0000-0000-000024070000}"/>
    <cellStyle name="40% - Accent3 2 7" xfId="185" xr:uid="{00000000-0005-0000-0000-000025070000}"/>
    <cellStyle name="40% - Accent3 2 7 2" xfId="1218" xr:uid="{00000000-0005-0000-0000-000026070000}"/>
    <cellStyle name="40% - Accent3 2 7 2 2" xfId="2621" xr:uid="{00000000-0005-0000-0000-000027070000}"/>
    <cellStyle name="40% - Accent3 2 7 3" xfId="837" xr:uid="{00000000-0005-0000-0000-000028070000}"/>
    <cellStyle name="40% - Accent3 2 7 3 2" xfId="2622" xr:uid="{00000000-0005-0000-0000-000029070000}"/>
    <cellStyle name="40% - Accent3 2 7 4" xfId="2623" xr:uid="{00000000-0005-0000-0000-00002A070000}"/>
    <cellStyle name="40% - Accent3 2 8" xfId="451" xr:uid="{00000000-0005-0000-0000-00002B070000}"/>
    <cellStyle name="40% - Accent3 2 8 2" xfId="1460" xr:uid="{00000000-0005-0000-0000-00002C070000}"/>
    <cellStyle name="40% - Accent3 2 8 2 2" xfId="2624" xr:uid="{00000000-0005-0000-0000-00002D070000}"/>
    <cellStyle name="40% - Accent3 2 8 3" xfId="1080" xr:uid="{00000000-0005-0000-0000-00002E070000}"/>
    <cellStyle name="40% - Accent3 2 8 3 2" xfId="2625" xr:uid="{00000000-0005-0000-0000-00002F070000}"/>
    <cellStyle name="40% - Accent3 2 8 4" xfId="2626" xr:uid="{00000000-0005-0000-0000-000030070000}"/>
    <cellStyle name="40% - Accent3 2 9" xfId="1111" xr:uid="{00000000-0005-0000-0000-000031070000}"/>
    <cellStyle name="40% - Accent3 2 9 2" xfId="2627" xr:uid="{00000000-0005-0000-0000-000032070000}"/>
    <cellStyle name="40% - Accent3 3" xfId="309" xr:uid="{00000000-0005-0000-0000-000033070000}"/>
    <cellStyle name="40% - Accent3 3 2" xfId="1336" xr:uid="{00000000-0005-0000-0000-000034070000}"/>
    <cellStyle name="40% - Accent3 3 2 2" xfId="2628" xr:uid="{00000000-0005-0000-0000-000035070000}"/>
    <cellStyle name="40% - Accent3 3 3" xfId="956" xr:uid="{00000000-0005-0000-0000-000036070000}"/>
    <cellStyle name="40% - Accent3 3 3 2" xfId="2629" xr:uid="{00000000-0005-0000-0000-000037070000}"/>
    <cellStyle name="40% - Accent3 3 4" xfId="606" xr:uid="{00000000-0005-0000-0000-000038070000}"/>
    <cellStyle name="40% - Accent3 3 4 2" xfId="2630" xr:uid="{00000000-0005-0000-0000-000039070000}"/>
    <cellStyle name="40% - Accent3 3 5" xfId="2631" xr:uid="{00000000-0005-0000-0000-00003A070000}"/>
    <cellStyle name="40% - Accent3 4" xfId="416" xr:uid="{00000000-0005-0000-0000-00003B070000}"/>
    <cellStyle name="40% - Accent3 4 2" xfId="1443" xr:uid="{00000000-0005-0000-0000-00003C070000}"/>
    <cellStyle name="40% - Accent3 4 2 2" xfId="2632" xr:uid="{00000000-0005-0000-0000-00003D070000}"/>
    <cellStyle name="40% - Accent3 4 3" xfId="1063" xr:uid="{00000000-0005-0000-0000-00003E070000}"/>
    <cellStyle name="40% - Accent3 4 3 2" xfId="2633" xr:uid="{00000000-0005-0000-0000-00003F070000}"/>
    <cellStyle name="40% - Accent3 4 4" xfId="713" xr:uid="{00000000-0005-0000-0000-000040070000}"/>
    <cellStyle name="40% - Accent3 4 4 2" xfId="2634" xr:uid="{00000000-0005-0000-0000-000041070000}"/>
    <cellStyle name="40% - Accent3 4 5" xfId="2635" xr:uid="{00000000-0005-0000-0000-000042070000}"/>
    <cellStyle name="40% - Accent3 5" xfId="197" xr:uid="{00000000-0005-0000-0000-000043070000}"/>
    <cellStyle name="40% - Accent3 5 2" xfId="1229" xr:uid="{00000000-0005-0000-0000-000044070000}"/>
    <cellStyle name="40% - Accent3 5 2 2" xfId="2636" xr:uid="{00000000-0005-0000-0000-000045070000}"/>
    <cellStyle name="40% - Accent3 5 3" xfId="849" xr:uid="{00000000-0005-0000-0000-000046070000}"/>
    <cellStyle name="40% - Accent3 5 3 2" xfId="2637" xr:uid="{00000000-0005-0000-0000-000047070000}"/>
    <cellStyle name="40% - Accent3 5 4" xfId="2638" xr:uid="{00000000-0005-0000-0000-000048070000}"/>
    <cellStyle name="40% - Accent3 6" xfId="1201" xr:uid="{00000000-0005-0000-0000-000049070000}"/>
    <cellStyle name="40% - Accent3 6 2" xfId="2639" xr:uid="{00000000-0005-0000-0000-00004A070000}"/>
    <cellStyle name="40% - Accent3 7" xfId="820" xr:uid="{00000000-0005-0000-0000-00004B070000}"/>
    <cellStyle name="40% - Accent3 7 2" xfId="2640" xr:uid="{00000000-0005-0000-0000-00004C070000}"/>
    <cellStyle name="40% - Accent3 8" xfId="499" xr:uid="{00000000-0005-0000-0000-00004D070000}"/>
    <cellStyle name="40% - Accent3 8 2" xfId="2641" xr:uid="{00000000-0005-0000-0000-00004E070000}"/>
    <cellStyle name="40% - Accent3 9" xfId="2642" xr:uid="{00000000-0005-0000-0000-00004F070000}"/>
    <cellStyle name="40% - Accent4" xfId="165" builtinId="43" customBuiltin="1"/>
    <cellStyle name="40% - Accent4 10" xfId="3328" xr:uid="{3ABF2865-A422-4E8E-B7A7-2AC5BA389D28}"/>
    <cellStyle name="40% - Accent4 2" xfId="10" xr:uid="{00000000-0005-0000-0000-000051070000}"/>
    <cellStyle name="40% - Accent4 2 10" xfId="731" xr:uid="{00000000-0005-0000-0000-000052070000}"/>
    <cellStyle name="40% - Accent4 2 10 2" xfId="2643" xr:uid="{00000000-0005-0000-0000-000053070000}"/>
    <cellStyle name="40% - Accent4 2 11" xfId="489" xr:uid="{00000000-0005-0000-0000-000054070000}"/>
    <cellStyle name="40% - Accent4 2 11 2" xfId="2644" xr:uid="{00000000-0005-0000-0000-000055070000}"/>
    <cellStyle name="40% - Accent4 2 12" xfId="1511" xr:uid="{00000000-0005-0000-0000-000056070000}"/>
    <cellStyle name="40% - Accent4 2 12 2" xfId="2645" xr:uid="{00000000-0005-0000-0000-000057070000}"/>
    <cellStyle name="40% - Accent4 2 13" xfId="1629" xr:uid="{00000000-0005-0000-0000-000058070000}"/>
    <cellStyle name="40% - Accent4 2 13 2" xfId="2646" xr:uid="{00000000-0005-0000-0000-000059070000}"/>
    <cellStyle name="40% - Accent4 2 14" xfId="2647" xr:uid="{00000000-0005-0000-0000-00005A070000}"/>
    <cellStyle name="40% - Accent4 2 2" xfId="64" xr:uid="{00000000-0005-0000-0000-00005B070000}"/>
    <cellStyle name="40% - Accent4 2 2 10" xfId="1512" xr:uid="{00000000-0005-0000-0000-00005C070000}"/>
    <cellStyle name="40% - Accent4 2 2 10 2" xfId="2648" xr:uid="{00000000-0005-0000-0000-00005D070000}"/>
    <cellStyle name="40% - Accent4 2 2 11" xfId="1630" xr:uid="{00000000-0005-0000-0000-00005E070000}"/>
    <cellStyle name="40% - Accent4 2 2 11 2" xfId="2649" xr:uid="{00000000-0005-0000-0000-00005F070000}"/>
    <cellStyle name="40% - Accent4 2 2 12" xfId="2650" xr:uid="{00000000-0005-0000-0000-000060070000}"/>
    <cellStyle name="40% - Accent4 2 2 2" xfId="99" xr:uid="{00000000-0005-0000-0000-000061070000}"/>
    <cellStyle name="40% - Accent4 2 2 2 2" xfId="374" xr:uid="{00000000-0005-0000-0000-000062070000}"/>
    <cellStyle name="40% - Accent4 2 2 2 2 2" xfId="1401" xr:uid="{00000000-0005-0000-0000-000063070000}"/>
    <cellStyle name="40% - Accent4 2 2 2 2 2 2" xfId="2651" xr:uid="{00000000-0005-0000-0000-000064070000}"/>
    <cellStyle name="40% - Accent4 2 2 2 2 3" xfId="1021" xr:uid="{00000000-0005-0000-0000-000065070000}"/>
    <cellStyle name="40% - Accent4 2 2 2 2 3 2" xfId="2652" xr:uid="{00000000-0005-0000-0000-000066070000}"/>
    <cellStyle name="40% - Accent4 2 2 2 2 4" xfId="671" xr:uid="{00000000-0005-0000-0000-000067070000}"/>
    <cellStyle name="40% - Accent4 2 2 2 2 4 2" xfId="2653" xr:uid="{00000000-0005-0000-0000-000068070000}"/>
    <cellStyle name="40% - Accent4 2 2 2 2 5" xfId="2654" xr:uid="{00000000-0005-0000-0000-000069070000}"/>
    <cellStyle name="40% - Accent4 2 2 2 3" xfId="267" xr:uid="{00000000-0005-0000-0000-00006A070000}"/>
    <cellStyle name="40% - Accent4 2 2 2 3 2" xfId="1294" xr:uid="{00000000-0005-0000-0000-00006B070000}"/>
    <cellStyle name="40% - Accent4 2 2 2 3 2 2" xfId="2655" xr:uid="{00000000-0005-0000-0000-00006C070000}"/>
    <cellStyle name="40% - Accent4 2 2 2 3 3" xfId="914" xr:uid="{00000000-0005-0000-0000-00006D070000}"/>
    <cellStyle name="40% - Accent4 2 2 2 3 3 2" xfId="2656" xr:uid="{00000000-0005-0000-0000-00006E070000}"/>
    <cellStyle name="40% - Accent4 2 2 2 3 4" xfId="2657" xr:uid="{00000000-0005-0000-0000-00006F070000}"/>
    <cellStyle name="40% - Accent4 2 2 2 4" xfId="1159" xr:uid="{00000000-0005-0000-0000-000070070000}"/>
    <cellStyle name="40% - Accent4 2 2 2 4 2" xfId="2658" xr:uid="{00000000-0005-0000-0000-000071070000}"/>
    <cellStyle name="40% - Accent4 2 2 2 5" xfId="778" xr:uid="{00000000-0005-0000-0000-000072070000}"/>
    <cellStyle name="40% - Accent4 2 2 2 5 2" xfId="2659" xr:uid="{00000000-0005-0000-0000-000073070000}"/>
    <cellStyle name="40% - Accent4 2 2 2 6" xfId="564" xr:uid="{00000000-0005-0000-0000-000074070000}"/>
    <cellStyle name="40% - Accent4 2 2 2 6 2" xfId="2660" xr:uid="{00000000-0005-0000-0000-000075070000}"/>
    <cellStyle name="40% - Accent4 2 2 2 7" xfId="1573" xr:uid="{00000000-0005-0000-0000-000076070000}"/>
    <cellStyle name="40% - Accent4 2 2 2 7 2" xfId="2661" xr:uid="{00000000-0005-0000-0000-000077070000}"/>
    <cellStyle name="40% - Accent4 2 2 2 8" xfId="1676" xr:uid="{00000000-0005-0000-0000-000078070000}"/>
    <cellStyle name="40% - Accent4 2 2 2 8 2" xfId="2662" xr:uid="{00000000-0005-0000-0000-000079070000}"/>
    <cellStyle name="40% - Accent4 2 2 2 9" xfId="2663" xr:uid="{00000000-0005-0000-0000-00007A070000}"/>
    <cellStyle name="40% - Accent4 2 2 3" xfId="130" xr:uid="{00000000-0005-0000-0000-00007B070000}"/>
    <cellStyle name="40% - Accent4 2 2 3 2" xfId="405" xr:uid="{00000000-0005-0000-0000-00007C070000}"/>
    <cellStyle name="40% - Accent4 2 2 3 2 2" xfId="1432" xr:uid="{00000000-0005-0000-0000-00007D070000}"/>
    <cellStyle name="40% - Accent4 2 2 3 2 2 2" xfId="2664" xr:uid="{00000000-0005-0000-0000-00007E070000}"/>
    <cellStyle name="40% - Accent4 2 2 3 2 3" xfId="1052" xr:uid="{00000000-0005-0000-0000-00007F070000}"/>
    <cellStyle name="40% - Accent4 2 2 3 2 3 2" xfId="2665" xr:uid="{00000000-0005-0000-0000-000080070000}"/>
    <cellStyle name="40% - Accent4 2 2 3 2 4" xfId="702" xr:uid="{00000000-0005-0000-0000-000081070000}"/>
    <cellStyle name="40% - Accent4 2 2 3 2 4 2" xfId="2666" xr:uid="{00000000-0005-0000-0000-000082070000}"/>
    <cellStyle name="40% - Accent4 2 2 3 2 5" xfId="2667" xr:uid="{00000000-0005-0000-0000-000083070000}"/>
    <cellStyle name="40% - Accent4 2 2 3 3" xfId="298" xr:uid="{00000000-0005-0000-0000-000084070000}"/>
    <cellStyle name="40% - Accent4 2 2 3 3 2" xfId="1325" xr:uid="{00000000-0005-0000-0000-000085070000}"/>
    <cellStyle name="40% - Accent4 2 2 3 3 2 2" xfId="2668" xr:uid="{00000000-0005-0000-0000-000086070000}"/>
    <cellStyle name="40% - Accent4 2 2 3 3 3" xfId="945" xr:uid="{00000000-0005-0000-0000-000087070000}"/>
    <cellStyle name="40% - Accent4 2 2 3 3 3 2" xfId="2669" xr:uid="{00000000-0005-0000-0000-000088070000}"/>
    <cellStyle name="40% - Accent4 2 2 3 3 4" xfId="2670" xr:uid="{00000000-0005-0000-0000-000089070000}"/>
    <cellStyle name="40% - Accent4 2 2 3 4" xfId="1190" xr:uid="{00000000-0005-0000-0000-00008A070000}"/>
    <cellStyle name="40% - Accent4 2 2 3 4 2" xfId="2671" xr:uid="{00000000-0005-0000-0000-00008B070000}"/>
    <cellStyle name="40% - Accent4 2 2 3 5" xfId="809" xr:uid="{00000000-0005-0000-0000-00008C070000}"/>
    <cellStyle name="40% - Accent4 2 2 3 5 2" xfId="2672" xr:uid="{00000000-0005-0000-0000-00008D070000}"/>
    <cellStyle name="40% - Accent4 2 2 3 6" xfId="595" xr:uid="{00000000-0005-0000-0000-00008E070000}"/>
    <cellStyle name="40% - Accent4 2 2 3 6 2" xfId="2673" xr:uid="{00000000-0005-0000-0000-00008F070000}"/>
    <cellStyle name="40% - Accent4 2 2 3 7" xfId="2674" xr:uid="{00000000-0005-0000-0000-000090070000}"/>
    <cellStyle name="40% - Accent4 2 2 4" xfId="343" xr:uid="{00000000-0005-0000-0000-000091070000}"/>
    <cellStyle name="40% - Accent4 2 2 4 2" xfId="1370" xr:uid="{00000000-0005-0000-0000-000092070000}"/>
    <cellStyle name="40% - Accent4 2 2 4 2 2" xfId="2675" xr:uid="{00000000-0005-0000-0000-000093070000}"/>
    <cellStyle name="40% - Accent4 2 2 4 3" xfId="990" xr:uid="{00000000-0005-0000-0000-000094070000}"/>
    <cellStyle name="40% - Accent4 2 2 4 3 2" xfId="2676" xr:uid="{00000000-0005-0000-0000-000095070000}"/>
    <cellStyle name="40% - Accent4 2 2 4 4" xfId="640" xr:uid="{00000000-0005-0000-0000-000096070000}"/>
    <cellStyle name="40% - Accent4 2 2 4 4 2" xfId="2677" xr:uid="{00000000-0005-0000-0000-000097070000}"/>
    <cellStyle name="40% - Accent4 2 2 4 5" xfId="2678" xr:uid="{00000000-0005-0000-0000-000098070000}"/>
    <cellStyle name="40% - Accent4 2 2 5" xfId="236" xr:uid="{00000000-0005-0000-0000-000099070000}"/>
    <cellStyle name="40% - Accent4 2 2 5 2" xfId="1263" xr:uid="{00000000-0005-0000-0000-00009A070000}"/>
    <cellStyle name="40% - Accent4 2 2 5 2 2" xfId="2679" xr:uid="{00000000-0005-0000-0000-00009B070000}"/>
    <cellStyle name="40% - Accent4 2 2 5 3" xfId="883" xr:uid="{00000000-0005-0000-0000-00009C070000}"/>
    <cellStyle name="40% - Accent4 2 2 5 3 2" xfId="2680" xr:uid="{00000000-0005-0000-0000-00009D070000}"/>
    <cellStyle name="40% - Accent4 2 2 5 4" xfId="2681" xr:uid="{00000000-0005-0000-0000-00009E070000}"/>
    <cellStyle name="40% - Accent4 2 2 6" xfId="455" xr:uid="{00000000-0005-0000-0000-00009F070000}"/>
    <cellStyle name="40% - Accent4 2 2 6 2" xfId="1477" xr:uid="{00000000-0005-0000-0000-0000A0070000}"/>
    <cellStyle name="40% - Accent4 2 2 6 2 2" xfId="2682" xr:uid="{00000000-0005-0000-0000-0000A1070000}"/>
    <cellStyle name="40% - Accent4 2 2 6 3" xfId="1097" xr:uid="{00000000-0005-0000-0000-0000A2070000}"/>
    <cellStyle name="40% - Accent4 2 2 6 3 2" xfId="2683" xr:uid="{00000000-0005-0000-0000-0000A3070000}"/>
    <cellStyle name="40% - Accent4 2 2 6 4" xfId="2684" xr:uid="{00000000-0005-0000-0000-0000A4070000}"/>
    <cellStyle name="40% - Accent4 2 2 7" xfId="1128" xr:uid="{00000000-0005-0000-0000-0000A5070000}"/>
    <cellStyle name="40% - Accent4 2 2 7 2" xfId="2685" xr:uid="{00000000-0005-0000-0000-0000A6070000}"/>
    <cellStyle name="40% - Accent4 2 2 8" xfId="747" xr:uid="{00000000-0005-0000-0000-0000A7070000}"/>
    <cellStyle name="40% - Accent4 2 2 8 2" xfId="2686" xr:uid="{00000000-0005-0000-0000-0000A8070000}"/>
    <cellStyle name="40% - Accent4 2 2 9" xfId="533" xr:uid="{00000000-0005-0000-0000-0000A9070000}"/>
    <cellStyle name="40% - Accent4 2 2 9 2" xfId="2687" xr:uid="{00000000-0005-0000-0000-0000AA070000}"/>
    <cellStyle name="40% - Accent4 2 3" xfId="82" xr:uid="{00000000-0005-0000-0000-0000AB070000}"/>
    <cellStyle name="40% - Accent4 2 3 2" xfId="358" xr:uid="{00000000-0005-0000-0000-0000AC070000}"/>
    <cellStyle name="40% - Accent4 2 3 2 2" xfId="1385" xr:uid="{00000000-0005-0000-0000-0000AD070000}"/>
    <cellStyle name="40% - Accent4 2 3 2 2 2" xfId="2688" xr:uid="{00000000-0005-0000-0000-0000AE070000}"/>
    <cellStyle name="40% - Accent4 2 3 2 3" xfId="1005" xr:uid="{00000000-0005-0000-0000-0000AF070000}"/>
    <cellStyle name="40% - Accent4 2 3 2 3 2" xfId="2689" xr:uid="{00000000-0005-0000-0000-0000B0070000}"/>
    <cellStyle name="40% - Accent4 2 3 2 4" xfId="655" xr:uid="{00000000-0005-0000-0000-0000B1070000}"/>
    <cellStyle name="40% - Accent4 2 3 2 4 2" xfId="2690" xr:uid="{00000000-0005-0000-0000-0000B2070000}"/>
    <cellStyle name="40% - Accent4 2 3 2 5" xfId="1572" xr:uid="{00000000-0005-0000-0000-0000B3070000}"/>
    <cellStyle name="40% - Accent4 2 3 2 5 2" xfId="2691" xr:uid="{00000000-0005-0000-0000-0000B4070000}"/>
    <cellStyle name="40% - Accent4 2 3 2 6" xfId="1675" xr:uid="{00000000-0005-0000-0000-0000B5070000}"/>
    <cellStyle name="40% - Accent4 2 3 2 6 2" xfId="2692" xr:uid="{00000000-0005-0000-0000-0000B6070000}"/>
    <cellStyle name="40% - Accent4 2 3 2 7" xfId="2693" xr:uid="{00000000-0005-0000-0000-0000B7070000}"/>
    <cellStyle name="40% - Accent4 2 3 3" xfId="251" xr:uid="{00000000-0005-0000-0000-0000B8070000}"/>
    <cellStyle name="40% - Accent4 2 3 3 2" xfId="1278" xr:uid="{00000000-0005-0000-0000-0000B9070000}"/>
    <cellStyle name="40% - Accent4 2 3 3 2 2" xfId="2694" xr:uid="{00000000-0005-0000-0000-0000BA070000}"/>
    <cellStyle name="40% - Accent4 2 3 3 3" xfId="898" xr:uid="{00000000-0005-0000-0000-0000BB070000}"/>
    <cellStyle name="40% - Accent4 2 3 3 3 2" xfId="2695" xr:uid="{00000000-0005-0000-0000-0000BC070000}"/>
    <cellStyle name="40% - Accent4 2 3 3 4" xfId="2696" xr:uid="{00000000-0005-0000-0000-0000BD070000}"/>
    <cellStyle name="40% - Accent4 2 3 4" xfId="456" xr:uid="{00000000-0005-0000-0000-0000BE070000}"/>
    <cellStyle name="40% - Accent4 2 3 4 2" xfId="1143" xr:uid="{00000000-0005-0000-0000-0000BF070000}"/>
    <cellStyle name="40% - Accent4 2 3 4 2 2" xfId="2697" xr:uid="{00000000-0005-0000-0000-0000C0070000}"/>
    <cellStyle name="40% - Accent4 2 3 4 3" xfId="2698" xr:uid="{00000000-0005-0000-0000-0000C1070000}"/>
    <cellStyle name="40% - Accent4 2 3 5" xfId="762" xr:uid="{00000000-0005-0000-0000-0000C2070000}"/>
    <cellStyle name="40% - Accent4 2 3 5 2" xfId="2699" xr:uid="{00000000-0005-0000-0000-0000C3070000}"/>
    <cellStyle name="40% - Accent4 2 3 6" xfId="548" xr:uid="{00000000-0005-0000-0000-0000C4070000}"/>
    <cellStyle name="40% - Accent4 2 3 6 2" xfId="2700" xr:uid="{00000000-0005-0000-0000-0000C5070000}"/>
    <cellStyle name="40% - Accent4 2 3 7" xfId="1513" xr:uid="{00000000-0005-0000-0000-0000C6070000}"/>
    <cellStyle name="40% - Accent4 2 3 7 2" xfId="2701" xr:uid="{00000000-0005-0000-0000-0000C7070000}"/>
    <cellStyle name="40% - Accent4 2 3 8" xfId="1631" xr:uid="{00000000-0005-0000-0000-0000C8070000}"/>
    <cellStyle name="40% - Accent4 2 3 8 2" xfId="2702" xr:uid="{00000000-0005-0000-0000-0000C9070000}"/>
    <cellStyle name="40% - Accent4 2 3 9" xfId="2703" xr:uid="{00000000-0005-0000-0000-0000CA070000}"/>
    <cellStyle name="40% - Accent4 2 4" xfId="114" xr:uid="{00000000-0005-0000-0000-0000CB070000}"/>
    <cellStyle name="40% - Accent4 2 4 2" xfId="389" xr:uid="{00000000-0005-0000-0000-0000CC070000}"/>
    <cellStyle name="40% - Accent4 2 4 2 2" xfId="1416" xr:uid="{00000000-0005-0000-0000-0000CD070000}"/>
    <cellStyle name="40% - Accent4 2 4 2 2 2" xfId="2704" xr:uid="{00000000-0005-0000-0000-0000CE070000}"/>
    <cellStyle name="40% - Accent4 2 4 2 3" xfId="1036" xr:uid="{00000000-0005-0000-0000-0000CF070000}"/>
    <cellStyle name="40% - Accent4 2 4 2 3 2" xfId="2705" xr:uid="{00000000-0005-0000-0000-0000D0070000}"/>
    <cellStyle name="40% - Accent4 2 4 2 4" xfId="686" xr:uid="{00000000-0005-0000-0000-0000D1070000}"/>
    <cellStyle name="40% - Accent4 2 4 2 4 2" xfId="2706" xr:uid="{00000000-0005-0000-0000-0000D2070000}"/>
    <cellStyle name="40% - Accent4 2 4 2 5" xfId="2707" xr:uid="{00000000-0005-0000-0000-0000D3070000}"/>
    <cellStyle name="40% - Accent4 2 4 3" xfId="282" xr:uid="{00000000-0005-0000-0000-0000D4070000}"/>
    <cellStyle name="40% - Accent4 2 4 3 2" xfId="1309" xr:uid="{00000000-0005-0000-0000-0000D5070000}"/>
    <cellStyle name="40% - Accent4 2 4 3 2 2" xfId="2708" xr:uid="{00000000-0005-0000-0000-0000D6070000}"/>
    <cellStyle name="40% - Accent4 2 4 3 3" xfId="929" xr:uid="{00000000-0005-0000-0000-0000D7070000}"/>
    <cellStyle name="40% - Accent4 2 4 3 3 2" xfId="2709" xr:uid="{00000000-0005-0000-0000-0000D8070000}"/>
    <cellStyle name="40% - Accent4 2 4 3 4" xfId="2710" xr:uid="{00000000-0005-0000-0000-0000D9070000}"/>
    <cellStyle name="40% - Accent4 2 4 4" xfId="1174" xr:uid="{00000000-0005-0000-0000-0000DA070000}"/>
    <cellStyle name="40% - Accent4 2 4 4 2" xfId="2711" xr:uid="{00000000-0005-0000-0000-0000DB070000}"/>
    <cellStyle name="40% - Accent4 2 4 5" xfId="793" xr:uid="{00000000-0005-0000-0000-0000DC070000}"/>
    <cellStyle name="40% - Accent4 2 4 5 2" xfId="2712" xr:uid="{00000000-0005-0000-0000-0000DD070000}"/>
    <cellStyle name="40% - Accent4 2 4 6" xfId="579" xr:uid="{00000000-0005-0000-0000-0000DE070000}"/>
    <cellStyle name="40% - Accent4 2 4 6 2" xfId="2713" xr:uid="{00000000-0005-0000-0000-0000DF070000}"/>
    <cellStyle name="40% - Accent4 2 4 7" xfId="1560" xr:uid="{00000000-0005-0000-0000-0000E0070000}"/>
    <cellStyle name="40% - Accent4 2 4 7 2" xfId="2714" xr:uid="{00000000-0005-0000-0000-0000E1070000}"/>
    <cellStyle name="40% - Accent4 2 4 8" xfId="1663" xr:uid="{00000000-0005-0000-0000-0000E2070000}"/>
    <cellStyle name="40% - Accent4 2 4 8 2" xfId="2715" xr:uid="{00000000-0005-0000-0000-0000E3070000}"/>
    <cellStyle name="40% - Accent4 2 4 9" xfId="2716" xr:uid="{00000000-0005-0000-0000-0000E4070000}"/>
    <cellStyle name="40% - Accent4 2 5" xfId="215" xr:uid="{00000000-0005-0000-0000-0000E5070000}"/>
    <cellStyle name="40% - Accent4 2 5 2" xfId="1247" xr:uid="{00000000-0005-0000-0000-0000E6070000}"/>
    <cellStyle name="40% - Accent4 2 5 2 2" xfId="2717" xr:uid="{00000000-0005-0000-0000-0000E7070000}"/>
    <cellStyle name="40% - Accent4 2 5 3" xfId="867" xr:uid="{00000000-0005-0000-0000-0000E8070000}"/>
    <cellStyle name="40% - Accent4 2 5 3 2" xfId="2718" xr:uid="{00000000-0005-0000-0000-0000E9070000}"/>
    <cellStyle name="40% - Accent4 2 5 4" xfId="517" xr:uid="{00000000-0005-0000-0000-0000EA070000}"/>
    <cellStyle name="40% - Accent4 2 5 4 2" xfId="2719" xr:uid="{00000000-0005-0000-0000-0000EB070000}"/>
    <cellStyle name="40% - Accent4 2 5 5" xfId="2720" xr:uid="{00000000-0005-0000-0000-0000EC070000}"/>
    <cellStyle name="40% - Accent4 2 6" xfId="327" xr:uid="{00000000-0005-0000-0000-0000ED070000}"/>
    <cellStyle name="40% - Accent4 2 6 2" xfId="1354" xr:uid="{00000000-0005-0000-0000-0000EE070000}"/>
    <cellStyle name="40% - Accent4 2 6 2 2" xfId="2721" xr:uid="{00000000-0005-0000-0000-0000EF070000}"/>
    <cellStyle name="40% - Accent4 2 6 3" xfId="974" xr:uid="{00000000-0005-0000-0000-0000F0070000}"/>
    <cellStyle name="40% - Accent4 2 6 3 2" xfId="2722" xr:uid="{00000000-0005-0000-0000-0000F1070000}"/>
    <cellStyle name="40% - Accent4 2 6 4" xfId="624" xr:uid="{00000000-0005-0000-0000-0000F2070000}"/>
    <cellStyle name="40% - Accent4 2 6 4 2" xfId="2723" xr:uid="{00000000-0005-0000-0000-0000F3070000}"/>
    <cellStyle name="40% - Accent4 2 6 5" xfId="2724" xr:uid="{00000000-0005-0000-0000-0000F4070000}"/>
    <cellStyle name="40% - Accent4 2 7" xfId="186" xr:uid="{00000000-0005-0000-0000-0000F5070000}"/>
    <cellStyle name="40% - Accent4 2 7 2" xfId="1219" xr:uid="{00000000-0005-0000-0000-0000F6070000}"/>
    <cellStyle name="40% - Accent4 2 7 2 2" xfId="2725" xr:uid="{00000000-0005-0000-0000-0000F7070000}"/>
    <cellStyle name="40% - Accent4 2 7 3" xfId="838" xr:uid="{00000000-0005-0000-0000-0000F8070000}"/>
    <cellStyle name="40% - Accent4 2 7 3 2" xfId="2726" xr:uid="{00000000-0005-0000-0000-0000F9070000}"/>
    <cellStyle name="40% - Accent4 2 7 4" xfId="2727" xr:uid="{00000000-0005-0000-0000-0000FA070000}"/>
    <cellStyle name="40% - Accent4 2 8" xfId="454" xr:uid="{00000000-0005-0000-0000-0000FB070000}"/>
    <cellStyle name="40% - Accent4 2 8 2" xfId="1461" xr:uid="{00000000-0005-0000-0000-0000FC070000}"/>
    <cellStyle name="40% - Accent4 2 8 2 2" xfId="2728" xr:uid="{00000000-0005-0000-0000-0000FD070000}"/>
    <cellStyle name="40% - Accent4 2 8 3" xfId="1081" xr:uid="{00000000-0005-0000-0000-0000FE070000}"/>
    <cellStyle name="40% - Accent4 2 8 3 2" xfId="2729" xr:uid="{00000000-0005-0000-0000-0000FF070000}"/>
    <cellStyle name="40% - Accent4 2 8 4" xfId="2730" xr:uid="{00000000-0005-0000-0000-000000080000}"/>
    <cellStyle name="40% - Accent4 2 9" xfId="1112" xr:uid="{00000000-0005-0000-0000-000001080000}"/>
    <cellStyle name="40% - Accent4 2 9 2" xfId="2731" xr:uid="{00000000-0005-0000-0000-000002080000}"/>
    <cellStyle name="40% - Accent4 3" xfId="311" xr:uid="{00000000-0005-0000-0000-000003080000}"/>
    <cellStyle name="40% - Accent4 3 2" xfId="1338" xr:uid="{00000000-0005-0000-0000-000004080000}"/>
    <cellStyle name="40% - Accent4 3 2 2" xfId="2732" xr:uid="{00000000-0005-0000-0000-000005080000}"/>
    <cellStyle name="40% - Accent4 3 3" xfId="958" xr:uid="{00000000-0005-0000-0000-000006080000}"/>
    <cellStyle name="40% - Accent4 3 3 2" xfId="2733" xr:uid="{00000000-0005-0000-0000-000007080000}"/>
    <cellStyle name="40% - Accent4 3 4" xfId="608" xr:uid="{00000000-0005-0000-0000-000008080000}"/>
    <cellStyle name="40% - Accent4 3 4 2" xfId="2734" xr:uid="{00000000-0005-0000-0000-000009080000}"/>
    <cellStyle name="40% - Accent4 3 5" xfId="2735" xr:uid="{00000000-0005-0000-0000-00000A080000}"/>
    <cellStyle name="40% - Accent4 4" xfId="418" xr:uid="{00000000-0005-0000-0000-00000B080000}"/>
    <cellStyle name="40% - Accent4 4 2" xfId="1445" xr:uid="{00000000-0005-0000-0000-00000C080000}"/>
    <cellStyle name="40% - Accent4 4 2 2" xfId="2736" xr:uid="{00000000-0005-0000-0000-00000D080000}"/>
    <cellStyle name="40% - Accent4 4 3" xfId="1065" xr:uid="{00000000-0005-0000-0000-00000E080000}"/>
    <cellStyle name="40% - Accent4 4 3 2" xfId="2737" xr:uid="{00000000-0005-0000-0000-00000F080000}"/>
    <cellStyle name="40% - Accent4 4 4" xfId="715" xr:uid="{00000000-0005-0000-0000-000010080000}"/>
    <cellStyle name="40% - Accent4 4 4 2" xfId="2738" xr:uid="{00000000-0005-0000-0000-000011080000}"/>
    <cellStyle name="40% - Accent4 4 5" xfId="2739" xr:uid="{00000000-0005-0000-0000-000012080000}"/>
    <cellStyle name="40% - Accent4 5" xfId="199" xr:uid="{00000000-0005-0000-0000-000013080000}"/>
    <cellStyle name="40% - Accent4 5 2" xfId="1231" xr:uid="{00000000-0005-0000-0000-000014080000}"/>
    <cellStyle name="40% - Accent4 5 2 2" xfId="2740" xr:uid="{00000000-0005-0000-0000-000015080000}"/>
    <cellStyle name="40% - Accent4 5 3" xfId="851" xr:uid="{00000000-0005-0000-0000-000016080000}"/>
    <cellStyle name="40% - Accent4 5 3 2" xfId="2741" xr:uid="{00000000-0005-0000-0000-000017080000}"/>
    <cellStyle name="40% - Accent4 5 4" xfId="2742" xr:uid="{00000000-0005-0000-0000-000018080000}"/>
    <cellStyle name="40% - Accent4 6" xfId="1203" xr:uid="{00000000-0005-0000-0000-000019080000}"/>
    <cellStyle name="40% - Accent4 6 2" xfId="2743" xr:uid="{00000000-0005-0000-0000-00001A080000}"/>
    <cellStyle name="40% - Accent4 7" xfId="822" xr:uid="{00000000-0005-0000-0000-00001B080000}"/>
    <cellStyle name="40% - Accent4 7 2" xfId="2744" xr:uid="{00000000-0005-0000-0000-00001C080000}"/>
    <cellStyle name="40% - Accent4 8" xfId="501" xr:uid="{00000000-0005-0000-0000-00001D080000}"/>
    <cellStyle name="40% - Accent4 8 2" xfId="2745" xr:uid="{00000000-0005-0000-0000-00001E080000}"/>
    <cellStyle name="40% - Accent4 9" xfId="2746" xr:uid="{00000000-0005-0000-0000-00001F080000}"/>
    <cellStyle name="40% - Accent5" xfId="169" builtinId="47" customBuiltin="1"/>
    <cellStyle name="40% - Accent5 10" xfId="3331" xr:uid="{52C01E76-D4CD-4521-A405-CBE3554E7B48}"/>
    <cellStyle name="40% - Accent5 2" xfId="11" xr:uid="{00000000-0005-0000-0000-000021080000}"/>
    <cellStyle name="40% - Accent5 2 10" xfId="732" xr:uid="{00000000-0005-0000-0000-000022080000}"/>
    <cellStyle name="40% - Accent5 2 10 2" xfId="2747" xr:uid="{00000000-0005-0000-0000-000023080000}"/>
    <cellStyle name="40% - Accent5 2 11" xfId="490" xr:uid="{00000000-0005-0000-0000-000024080000}"/>
    <cellStyle name="40% - Accent5 2 11 2" xfId="2748" xr:uid="{00000000-0005-0000-0000-000025080000}"/>
    <cellStyle name="40% - Accent5 2 12" xfId="1514" xr:uid="{00000000-0005-0000-0000-000026080000}"/>
    <cellStyle name="40% - Accent5 2 12 2" xfId="2749" xr:uid="{00000000-0005-0000-0000-000027080000}"/>
    <cellStyle name="40% - Accent5 2 13" xfId="1632" xr:uid="{00000000-0005-0000-0000-000028080000}"/>
    <cellStyle name="40% - Accent5 2 13 2" xfId="2750" xr:uid="{00000000-0005-0000-0000-000029080000}"/>
    <cellStyle name="40% - Accent5 2 14" xfId="2751" xr:uid="{00000000-0005-0000-0000-00002A080000}"/>
    <cellStyle name="40% - Accent5 2 2" xfId="65" xr:uid="{00000000-0005-0000-0000-00002B080000}"/>
    <cellStyle name="40% - Accent5 2 2 10" xfId="1515" xr:uid="{00000000-0005-0000-0000-00002C080000}"/>
    <cellStyle name="40% - Accent5 2 2 10 2" xfId="2752" xr:uid="{00000000-0005-0000-0000-00002D080000}"/>
    <cellStyle name="40% - Accent5 2 2 11" xfId="1633" xr:uid="{00000000-0005-0000-0000-00002E080000}"/>
    <cellStyle name="40% - Accent5 2 2 11 2" xfId="2753" xr:uid="{00000000-0005-0000-0000-00002F080000}"/>
    <cellStyle name="40% - Accent5 2 2 12" xfId="2754" xr:uid="{00000000-0005-0000-0000-000030080000}"/>
    <cellStyle name="40% - Accent5 2 2 2" xfId="100" xr:uid="{00000000-0005-0000-0000-000031080000}"/>
    <cellStyle name="40% - Accent5 2 2 2 2" xfId="375" xr:uid="{00000000-0005-0000-0000-000032080000}"/>
    <cellStyle name="40% - Accent5 2 2 2 2 2" xfId="1402" xr:uid="{00000000-0005-0000-0000-000033080000}"/>
    <cellStyle name="40% - Accent5 2 2 2 2 2 2" xfId="2755" xr:uid="{00000000-0005-0000-0000-000034080000}"/>
    <cellStyle name="40% - Accent5 2 2 2 2 3" xfId="1022" xr:uid="{00000000-0005-0000-0000-000035080000}"/>
    <cellStyle name="40% - Accent5 2 2 2 2 3 2" xfId="2756" xr:uid="{00000000-0005-0000-0000-000036080000}"/>
    <cellStyle name="40% - Accent5 2 2 2 2 4" xfId="672" xr:uid="{00000000-0005-0000-0000-000037080000}"/>
    <cellStyle name="40% - Accent5 2 2 2 2 4 2" xfId="2757" xr:uid="{00000000-0005-0000-0000-000038080000}"/>
    <cellStyle name="40% - Accent5 2 2 2 2 5" xfId="2758" xr:uid="{00000000-0005-0000-0000-000039080000}"/>
    <cellStyle name="40% - Accent5 2 2 2 3" xfId="268" xr:uid="{00000000-0005-0000-0000-00003A080000}"/>
    <cellStyle name="40% - Accent5 2 2 2 3 2" xfId="1295" xr:uid="{00000000-0005-0000-0000-00003B080000}"/>
    <cellStyle name="40% - Accent5 2 2 2 3 2 2" xfId="2759" xr:uid="{00000000-0005-0000-0000-00003C080000}"/>
    <cellStyle name="40% - Accent5 2 2 2 3 3" xfId="915" xr:uid="{00000000-0005-0000-0000-00003D080000}"/>
    <cellStyle name="40% - Accent5 2 2 2 3 3 2" xfId="2760" xr:uid="{00000000-0005-0000-0000-00003E080000}"/>
    <cellStyle name="40% - Accent5 2 2 2 3 4" xfId="2761" xr:uid="{00000000-0005-0000-0000-00003F080000}"/>
    <cellStyle name="40% - Accent5 2 2 2 4" xfId="1160" xr:uid="{00000000-0005-0000-0000-000040080000}"/>
    <cellStyle name="40% - Accent5 2 2 2 4 2" xfId="2762" xr:uid="{00000000-0005-0000-0000-000041080000}"/>
    <cellStyle name="40% - Accent5 2 2 2 5" xfId="779" xr:uid="{00000000-0005-0000-0000-000042080000}"/>
    <cellStyle name="40% - Accent5 2 2 2 5 2" xfId="2763" xr:uid="{00000000-0005-0000-0000-000043080000}"/>
    <cellStyle name="40% - Accent5 2 2 2 6" xfId="565" xr:uid="{00000000-0005-0000-0000-000044080000}"/>
    <cellStyle name="40% - Accent5 2 2 2 6 2" xfId="2764" xr:uid="{00000000-0005-0000-0000-000045080000}"/>
    <cellStyle name="40% - Accent5 2 2 2 7" xfId="1571" xr:uid="{00000000-0005-0000-0000-000046080000}"/>
    <cellStyle name="40% - Accent5 2 2 2 7 2" xfId="2765" xr:uid="{00000000-0005-0000-0000-000047080000}"/>
    <cellStyle name="40% - Accent5 2 2 2 8" xfId="1674" xr:uid="{00000000-0005-0000-0000-000048080000}"/>
    <cellStyle name="40% - Accent5 2 2 2 8 2" xfId="2766" xr:uid="{00000000-0005-0000-0000-000049080000}"/>
    <cellStyle name="40% - Accent5 2 2 2 9" xfId="2767" xr:uid="{00000000-0005-0000-0000-00004A080000}"/>
    <cellStyle name="40% - Accent5 2 2 3" xfId="131" xr:uid="{00000000-0005-0000-0000-00004B080000}"/>
    <cellStyle name="40% - Accent5 2 2 3 2" xfId="406" xr:uid="{00000000-0005-0000-0000-00004C080000}"/>
    <cellStyle name="40% - Accent5 2 2 3 2 2" xfId="1433" xr:uid="{00000000-0005-0000-0000-00004D080000}"/>
    <cellStyle name="40% - Accent5 2 2 3 2 2 2" xfId="2768" xr:uid="{00000000-0005-0000-0000-00004E080000}"/>
    <cellStyle name="40% - Accent5 2 2 3 2 3" xfId="1053" xr:uid="{00000000-0005-0000-0000-00004F080000}"/>
    <cellStyle name="40% - Accent5 2 2 3 2 3 2" xfId="2769" xr:uid="{00000000-0005-0000-0000-000050080000}"/>
    <cellStyle name="40% - Accent5 2 2 3 2 4" xfId="703" xr:uid="{00000000-0005-0000-0000-000051080000}"/>
    <cellStyle name="40% - Accent5 2 2 3 2 4 2" xfId="2770" xr:uid="{00000000-0005-0000-0000-000052080000}"/>
    <cellStyle name="40% - Accent5 2 2 3 2 5" xfId="2771" xr:uid="{00000000-0005-0000-0000-000053080000}"/>
    <cellStyle name="40% - Accent5 2 2 3 3" xfId="299" xr:uid="{00000000-0005-0000-0000-000054080000}"/>
    <cellStyle name="40% - Accent5 2 2 3 3 2" xfId="1326" xr:uid="{00000000-0005-0000-0000-000055080000}"/>
    <cellStyle name="40% - Accent5 2 2 3 3 2 2" xfId="2772" xr:uid="{00000000-0005-0000-0000-000056080000}"/>
    <cellStyle name="40% - Accent5 2 2 3 3 3" xfId="946" xr:uid="{00000000-0005-0000-0000-000057080000}"/>
    <cellStyle name="40% - Accent5 2 2 3 3 3 2" xfId="2773" xr:uid="{00000000-0005-0000-0000-000058080000}"/>
    <cellStyle name="40% - Accent5 2 2 3 3 4" xfId="2774" xr:uid="{00000000-0005-0000-0000-000059080000}"/>
    <cellStyle name="40% - Accent5 2 2 3 4" xfId="1191" xr:uid="{00000000-0005-0000-0000-00005A080000}"/>
    <cellStyle name="40% - Accent5 2 2 3 4 2" xfId="2775" xr:uid="{00000000-0005-0000-0000-00005B080000}"/>
    <cellStyle name="40% - Accent5 2 2 3 5" xfId="810" xr:uid="{00000000-0005-0000-0000-00005C080000}"/>
    <cellStyle name="40% - Accent5 2 2 3 5 2" xfId="2776" xr:uid="{00000000-0005-0000-0000-00005D080000}"/>
    <cellStyle name="40% - Accent5 2 2 3 6" xfId="596" xr:uid="{00000000-0005-0000-0000-00005E080000}"/>
    <cellStyle name="40% - Accent5 2 2 3 6 2" xfId="2777" xr:uid="{00000000-0005-0000-0000-00005F080000}"/>
    <cellStyle name="40% - Accent5 2 2 3 7" xfId="2778" xr:uid="{00000000-0005-0000-0000-000060080000}"/>
    <cellStyle name="40% - Accent5 2 2 4" xfId="344" xr:uid="{00000000-0005-0000-0000-000061080000}"/>
    <cellStyle name="40% - Accent5 2 2 4 2" xfId="1371" xr:uid="{00000000-0005-0000-0000-000062080000}"/>
    <cellStyle name="40% - Accent5 2 2 4 2 2" xfId="2779" xr:uid="{00000000-0005-0000-0000-000063080000}"/>
    <cellStyle name="40% - Accent5 2 2 4 3" xfId="991" xr:uid="{00000000-0005-0000-0000-000064080000}"/>
    <cellStyle name="40% - Accent5 2 2 4 3 2" xfId="2780" xr:uid="{00000000-0005-0000-0000-000065080000}"/>
    <cellStyle name="40% - Accent5 2 2 4 4" xfId="641" xr:uid="{00000000-0005-0000-0000-000066080000}"/>
    <cellStyle name="40% - Accent5 2 2 4 4 2" xfId="2781" xr:uid="{00000000-0005-0000-0000-000067080000}"/>
    <cellStyle name="40% - Accent5 2 2 4 5" xfId="2782" xr:uid="{00000000-0005-0000-0000-000068080000}"/>
    <cellStyle name="40% - Accent5 2 2 5" xfId="237" xr:uid="{00000000-0005-0000-0000-000069080000}"/>
    <cellStyle name="40% - Accent5 2 2 5 2" xfId="1264" xr:uid="{00000000-0005-0000-0000-00006A080000}"/>
    <cellStyle name="40% - Accent5 2 2 5 2 2" xfId="2783" xr:uid="{00000000-0005-0000-0000-00006B080000}"/>
    <cellStyle name="40% - Accent5 2 2 5 3" xfId="884" xr:uid="{00000000-0005-0000-0000-00006C080000}"/>
    <cellStyle name="40% - Accent5 2 2 5 3 2" xfId="2784" xr:uid="{00000000-0005-0000-0000-00006D080000}"/>
    <cellStyle name="40% - Accent5 2 2 5 4" xfId="2785" xr:uid="{00000000-0005-0000-0000-00006E080000}"/>
    <cellStyle name="40% - Accent5 2 2 6" xfId="458" xr:uid="{00000000-0005-0000-0000-00006F080000}"/>
    <cellStyle name="40% - Accent5 2 2 6 2" xfId="1478" xr:uid="{00000000-0005-0000-0000-000070080000}"/>
    <cellStyle name="40% - Accent5 2 2 6 2 2" xfId="2786" xr:uid="{00000000-0005-0000-0000-000071080000}"/>
    <cellStyle name="40% - Accent5 2 2 6 3" xfId="1098" xr:uid="{00000000-0005-0000-0000-000072080000}"/>
    <cellStyle name="40% - Accent5 2 2 6 3 2" xfId="2787" xr:uid="{00000000-0005-0000-0000-000073080000}"/>
    <cellStyle name="40% - Accent5 2 2 6 4" xfId="2788" xr:uid="{00000000-0005-0000-0000-000074080000}"/>
    <cellStyle name="40% - Accent5 2 2 7" xfId="1129" xr:uid="{00000000-0005-0000-0000-000075080000}"/>
    <cellStyle name="40% - Accent5 2 2 7 2" xfId="2789" xr:uid="{00000000-0005-0000-0000-000076080000}"/>
    <cellStyle name="40% - Accent5 2 2 8" xfId="748" xr:uid="{00000000-0005-0000-0000-000077080000}"/>
    <cellStyle name="40% - Accent5 2 2 8 2" xfId="2790" xr:uid="{00000000-0005-0000-0000-000078080000}"/>
    <cellStyle name="40% - Accent5 2 2 9" xfId="534" xr:uid="{00000000-0005-0000-0000-000079080000}"/>
    <cellStyle name="40% - Accent5 2 2 9 2" xfId="2791" xr:uid="{00000000-0005-0000-0000-00007A080000}"/>
    <cellStyle name="40% - Accent5 2 3" xfId="83" xr:uid="{00000000-0005-0000-0000-00007B080000}"/>
    <cellStyle name="40% - Accent5 2 3 2" xfId="359" xr:uid="{00000000-0005-0000-0000-00007C080000}"/>
    <cellStyle name="40% - Accent5 2 3 2 2" xfId="1386" xr:uid="{00000000-0005-0000-0000-00007D080000}"/>
    <cellStyle name="40% - Accent5 2 3 2 2 2" xfId="2792" xr:uid="{00000000-0005-0000-0000-00007E080000}"/>
    <cellStyle name="40% - Accent5 2 3 2 3" xfId="1006" xr:uid="{00000000-0005-0000-0000-00007F080000}"/>
    <cellStyle name="40% - Accent5 2 3 2 3 2" xfId="2793" xr:uid="{00000000-0005-0000-0000-000080080000}"/>
    <cellStyle name="40% - Accent5 2 3 2 4" xfId="656" xr:uid="{00000000-0005-0000-0000-000081080000}"/>
    <cellStyle name="40% - Accent5 2 3 2 4 2" xfId="2794" xr:uid="{00000000-0005-0000-0000-000082080000}"/>
    <cellStyle name="40% - Accent5 2 3 2 5" xfId="1570" xr:uid="{00000000-0005-0000-0000-000083080000}"/>
    <cellStyle name="40% - Accent5 2 3 2 5 2" xfId="2795" xr:uid="{00000000-0005-0000-0000-000084080000}"/>
    <cellStyle name="40% - Accent5 2 3 2 6" xfId="1673" xr:uid="{00000000-0005-0000-0000-000085080000}"/>
    <cellStyle name="40% - Accent5 2 3 2 6 2" xfId="2796" xr:uid="{00000000-0005-0000-0000-000086080000}"/>
    <cellStyle name="40% - Accent5 2 3 2 7" xfId="2797" xr:uid="{00000000-0005-0000-0000-000087080000}"/>
    <cellStyle name="40% - Accent5 2 3 3" xfId="252" xr:uid="{00000000-0005-0000-0000-000088080000}"/>
    <cellStyle name="40% - Accent5 2 3 3 2" xfId="1279" xr:uid="{00000000-0005-0000-0000-000089080000}"/>
    <cellStyle name="40% - Accent5 2 3 3 2 2" xfId="2798" xr:uid="{00000000-0005-0000-0000-00008A080000}"/>
    <cellStyle name="40% - Accent5 2 3 3 3" xfId="899" xr:uid="{00000000-0005-0000-0000-00008B080000}"/>
    <cellStyle name="40% - Accent5 2 3 3 3 2" xfId="2799" xr:uid="{00000000-0005-0000-0000-00008C080000}"/>
    <cellStyle name="40% - Accent5 2 3 3 4" xfId="2800" xr:uid="{00000000-0005-0000-0000-00008D080000}"/>
    <cellStyle name="40% - Accent5 2 3 4" xfId="459" xr:uid="{00000000-0005-0000-0000-00008E080000}"/>
    <cellStyle name="40% - Accent5 2 3 4 2" xfId="1144" xr:uid="{00000000-0005-0000-0000-00008F080000}"/>
    <cellStyle name="40% - Accent5 2 3 4 2 2" xfId="2801" xr:uid="{00000000-0005-0000-0000-000090080000}"/>
    <cellStyle name="40% - Accent5 2 3 4 3" xfId="2802" xr:uid="{00000000-0005-0000-0000-000091080000}"/>
    <cellStyle name="40% - Accent5 2 3 5" xfId="763" xr:uid="{00000000-0005-0000-0000-000092080000}"/>
    <cellStyle name="40% - Accent5 2 3 5 2" xfId="2803" xr:uid="{00000000-0005-0000-0000-000093080000}"/>
    <cellStyle name="40% - Accent5 2 3 6" xfId="549" xr:uid="{00000000-0005-0000-0000-000094080000}"/>
    <cellStyle name="40% - Accent5 2 3 6 2" xfId="2804" xr:uid="{00000000-0005-0000-0000-000095080000}"/>
    <cellStyle name="40% - Accent5 2 3 7" xfId="1516" xr:uid="{00000000-0005-0000-0000-000096080000}"/>
    <cellStyle name="40% - Accent5 2 3 7 2" xfId="2805" xr:uid="{00000000-0005-0000-0000-000097080000}"/>
    <cellStyle name="40% - Accent5 2 3 8" xfId="1634" xr:uid="{00000000-0005-0000-0000-000098080000}"/>
    <cellStyle name="40% - Accent5 2 3 8 2" xfId="2806" xr:uid="{00000000-0005-0000-0000-000099080000}"/>
    <cellStyle name="40% - Accent5 2 3 9" xfId="2807" xr:uid="{00000000-0005-0000-0000-00009A080000}"/>
    <cellStyle name="40% - Accent5 2 4" xfId="115" xr:uid="{00000000-0005-0000-0000-00009B080000}"/>
    <cellStyle name="40% - Accent5 2 4 2" xfId="390" xr:uid="{00000000-0005-0000-0000-00009C080000}"/>
    <cellStyle name="40% - Accent5 2 4 2 2" xfId="1417" xr:uid="{00000000-0005-0000-0000-00009D080000}"/>
    <cellStyle name="40% - Accent5 2 4 2 2 2" xfId="2808" xr:uid="{00000000-0005-0000-0000-00009E080000}"/>
    <cellStyle name="40% - Accent5 2 4 2 3" xfId="1037" xr:uid="{00000000-0005-0000-0000-00009F080000}"/>
    <cellStyle name="40% - Accent5 2 4 2 3 2" xfId="2809" xr:uid="{00000000-0005-0000-0000-0000A0080000}"/>
    <cellStyle name="40% - Accent5 2 4 2 4" xfId="687" xr:uid="{00000000-0005-0000-0000-0000A1080000}"/>
    <cellStyle name="40% - Accent5 2 4 2 4 2" xfId="2810" xr:uid="{00000000-0005-0000-0000-0000A2080000}"/>
    <cellStyle name="40% - Accent5 2 4 2 5" xfId="2811" xr:uid="{00000000-0005-0000-0000-0000A3080000}"/>
    <cellStyle name="40% - Accent5 2 4 3" xfId="283" xr:uid="{00000000-0005-0000-0000-0000A4080000}"/>
    <cellStyle name="40% - Accent5 2 4 3 2" xfId="1310" xr:uid="{00000000-0005-0000-0000-0000A5080000}"/>
    <cellStyle name="40% - Accent5 2 4 3 2 2" xfId="2812" xr:uid="{00000000-0005-0000-0000-0000A6080000}"/>
    <cellStyle name="40% - Accent5 2 4 3 3" xfId="930" xr:uid="{00000000-0005-0000-0000-0000A7080000}"/>
    <cellStyle name="40% - Accent5 2 4 3 3 2" xfId="2813" xr:uid="{00000000-0005-0000-0000-0000A8080000}"/>
    <cellStyle name="40% - Accent5 2 4 3 4" xfId="2814" xr:uid="{00000000-0005-0000-0000-0000A9080000}"/>
    <cellStyle name="40% - Accent5 2 4 4" xfId="1175" xr:uid="{00000000-0005-0000-0000-0000AA080000}"/>
    <cellStyle name="40% - Accent5 2 4 4 2" xfId="2815" xr:uid="{00000000-0005-0000-0000-0000AB080000}"/>
    <cellStyle name="40% - Accent5 2 4 5" xfId="794" xr:uid="{00000000-0005-0000-0000-0000AC080000}"/>
    <cellStyle name="40% - Accent5 2 4 5 2" xfId="2816" xr:uid="{00000000-0005-0000-0000-0000AD080000}"/>
    <cellStyle name="40% - Accent5 2 4 6" xfId="580" xr:uid="{00000000-0005-0000-0000-0000AE080000}"/>
    <cellStyle name="40% - Accent5 2 4 6 2" xfId="2817" xr:uid="{00000000-0005-0000-0000-0000AF080000}"/>
    <cellStyle name="40% - Accent5 2 4 7" xfId="1561" xr:uid="{00000000-0005-0000-0000-0000B0080000}"/>
    <cellStyle name="40% - Accent5 2 4 7 2" xfId="2818" xr:uid="{00000000-0005-0000-0000-0000B1080000}"/>
    <cellStyle name="40% - Accent5 2 4 8" xfId="1664" xr:uid="{00000000-0005-0000-0000-0000B2080000}"/>
    <cellStyle name="40% - Accent5 2 4 8 2" xfId="2819" xr:uid="{00000000-0005-0000-0000-0000B3080000}"/>
    <cellStyle name="40% - Accent5 2 4 9" xfId="2820" xr:uid="{00000000-0005-0000-0000-0000B4080000}"/>
    <cellStyle name="40% - Accent5 2 5" xfId="216" xr:uid="{00000000-0005-0000-0000-0000B5080000}"/>
    <cellStyle name="40% - Accent5 2 5 2" xfId="1248" xr:uid="{00000000-0005-0000-0000-0000B6080000}"/>
    <cellStyle name="40% - Accent5 2 5 2 2" xfId="2821" xr:uid="{00000000-0005-0000-0000-0000B7080000}"/>
    <cellStyle name="40% - Accent5 2 5 3" xfId="868" xr:uid="{00000000-0005-0000-0000-0000B8080000}"/>
    <cellStyle name="40% - Accent5 2 5 3 2" xfId="2822" xr:uid="{00000000-0005-0000-0000-0000B9080000}"/>
    <cellStyle name="40% - Accent5 2 5 4" xfId="518" xr:uid="{00000000-0005-0000-0000-0000BA080000}"/>
    <cellStyle name="40% - Accent5 2 5 4 2" xfId="2823" xr:uid="{00000000-0005-0000-0000-0000BB080000}"/>
    <cellStyle name="40% - Accent5 2 5 5" xfId="2824" xr:uid="{00000000-0005-0000-0000-0000BC080000}"/>
    <cellStyle name="40% - Accent5 2 6" xfId="328" xr:uid="{00000000-0005-0000-0000-0000BD080000}"/>
    <cellStyle name="40% - Accent5 2 6 2" xfId="1355" xr:uid="{00000000-0005-0000-0000-0000BE080000}"/>
    <cellStyle name="40% - Accent5 2 6 2 2" xfId="2825" xr:uid="{00000000-0005-0000-0000-0000BF080000}"/>
    <cellStyle name="40% - Accent5 2 6 3" xfId="975" xr:uid="{00000000-0005-0000-0000-0000C0080000}"/>
    <cellStyle name="40% - Accent5 2 6 3 2" xfId="2826" xr:uid="{00000000-0005-0000-0000-0000C1080000}"/>
    <cellStyle name="40% - Accent5 2 6 4" xfId="625" xr:uid="{00000000-0005-0000-0000-0000C2080000}"/>
    <cellStyle name="40% - Accent5 2 6 4 2" xfId="2827" xr:uid="{00000000-0005-0000-0000-0000C3080000}"/>
    <cellStyle name="40% - Accent5 2 6 5" xfId="2828" xr:uid="{00000000-0005-0000-0000-0000C4080000}"/>
    <cellStyle name="40% - Accent5 2 7" xfId="187" xr:uid="{00000000-0005-0000-0000-0000C5080000}"/>
    <cellStyle name="40% - Accent5 2 7 2" xfId="1220" xr:uid="{00000000-0005-0000-0000-0000C6080000}"/>
    <cellStyle name="40% - Accent5 2 7 2 2" xfId="2829" xr:uid="{00000000-0005-0000-0000-0000C7080000}"/>
    <cellStyle name="40% - Accent5 2 7 3" xfId="839" xr:uid="{00000000-0005-0000-0000-0000C8080000}"/>
    <cellStyle name="40% - Accent5 2 7 3 2" xfId="2830" xr:uid="{00000000-0005-0000-0000-0000C9080000}"/>
    <cellStyle name="40% - Accent5 2 7 4" xfId="2831" xr:uid="{00000000-0005-0000-0000-0000CA080000}"/>
    <cellStyle name="40% - Accent5 2 8" xfId="457" xr:uid="{00000000-0005-0000-0000-0000CB080000}"/>
    <cellStyle name="40% - Accent5 2 8 2" xfId="1462" xr:uid="{00000000-0005-0000-0000-0000CC080000}"/>
    <cellStyle name="40% - Accent5 2 8 2 2" xfId="2832" xr:uid="{00000000-0005-0000-0000-0000CD080000}"/>
    <cellStyle name="40% - Accent5 2 8 3" xfId="1082" xr:uid="{00000000-0005-0000-0000-0000CE080000}"/>
    <cellStyle name="40% - Accent5 2 8 3 2" xfId="2833" xr:uid="{00000000-0005-0000-0000-0000CF080000}"/>
    <cellStyle name="40% - Accent5 2 8 4" xfId="2834" xr:uid="{00000000-0005-0000-0000-0000D0080000}"/>
    <cellStyle name="40% - Accent5 2 9" xfId="1113" xr:uid="{00000000-0005-0000-0000-0000D1080000}"/>
    <cellStyle name="40% - Accent5 2 9 2" xfId="2835" xr:uid="{00000000-0005-0000-0000-0000D2080000}"/>
    <cellStyle name="40% - Accent5 3" xfId="313" xr:uid="{00000000-0005-0000-0000-0000D3080000}"/>
    <cellStyle name="40% - Accent5 3 2" xfId="1340" xr:uid="{00000000-0005-0000-0000-0000D4080000}"/>
    <cellStyle name="40% - Accent5 3 2 2" xfId="2836" xr:uid="{00000000-0005-0000-0000-0000D5080000}"/>
    <cellStyle name="40% - Accent5 3 3" xfId="960" xr:uid="{00000000-0005-0000-0000-0000D6080000}"/>
    <cellStyle name="40% - Accent5 3 3 2" xfId="2837" xr:uid="{00000000-0005-0000-0000-0000D7080000}"/>
    <cellStyle name="40% - Accent5 3 4" xfId="610" xr:uid="{00000000-0005-0000-0000-0000D8080000}"/>
    <cellStyle name="40% - Accent5 3 4 2" xfId="2838" xr:uid="{00000000-0005-0000-0000-0000D9080000}"/>
    <cellStyle name="40% - Accent5 3 5" xfId="2839" xr:uid="{00000000-0005-0000-0000-0000DA080000}"/>
    <cellStyle name="40% - Accent5 4" xfId="420" xr:uid="{00000000-0005-0000-0000-0000DB080000}"/>
    <cellStyle name="40% - Accent5 4 2" xfId="1447" xr:uid="{00000000-0005-0000-0000-0000DC080000}"/>
    <cellStyle name="40% - Accent5 4 2 2" xfId="2840" xr:uid="{00000000-0005-0000-0000-0000DD080000}"/>
    <cellStyle name="40% - Accent5 4 3" xfId="1067" xr:uid="{00000000-0005-0000-0000-0000DE080000}"/>
    <cellStyle name="40% - Accent5 4 3 2" xfId="2841" xr:uid="{00000000-0005-0000-0000-0000DF080000}"/>
    <cellStyle name="40% - Accent5 4 4" xfId="717" xr:uid="{00000000-0005-0000-0000-0000E0080000}"/>
    <cellStyle name="40% - Accent5 4 4 2" xfId="2842" xr:uid="{00000000-0005-0000-0000-0000E1080000}"/>
    <cellStyle name="40% - Accent5 4 5" xfId="2843" xr:uid="{00000000-0005-0000-0000-0000E2080000}"/>
    <cellStyle name="40% - Accent5 5" xfId="201" xr:uid="{00000000-0005-0000-0000-0000E3080000}"/>
    <cellStyle name="40% - Accent5 5 2" xfId="1233" xr:uid="{00000000-0005-0000-0000-0000E4080000}"/>
    <cellStyle name="40% - Accent5 5 2 2" xfId="2844" xr:uid="{00000000-0005-0000-0000-0000E5080000}"/>
    <cellStyle name="40% - Accent5 5 3" xfId="853" xr:uid="{00000000-0005-0000-0000-0000E6080000}"/>
    <cellStyle name="40% - Accent5 5 3 2" xfId="2845" xr:uid="{00000000-0005-0000-0000-0000E7080000}"/>
    <cellStyle name="40% - Accent5 5 4" xfId="2846" xr:uid="{00000000-0005-0000-0000-0000E8080000}"/>
    <cellStyle name="40% - Accent5 6" xfId="1205" xr:uid="{00000000-0005-0000-0000-0000E9080000}"/>
    <cellStyle name="40% - Accent5 6 2" xfId="2847" xr:uid="{00000000-0005-0000-0000-0000EA080000}"/>
    <cellStyle name="40% - Accent5 7" xfId="824" xr:uid="{00000000-0005-0000-0000-0000EB080000}"/>
    <cellStyle name="40% - Accent5 7 2" xfId="2848" xr:uid="{00000000-0005-0000-0000-0000EC080000}"/>
    <cellStyle name="40% - Accent5 8" xfId="503" xr:uid="{00000000-0005-0000-0000-0000ED080000}"/>
    <cellStyle name="40% - Accent5 8 2" xfId="2849" xr:uid="{00000000-0005-0000-0000-0000EE080000}"/>
    <cellStyle name="40% - Accent5 9" xfId="2850" xr:uid="{00000000-0005-0000-0000-0000EF080000}"/>
    <cellStyle name="40% - Accent6" xfId="173" builtinId="51" customBuiltin="1"/>
    <cellStyle name="40% - Accent6 10" xfId="3334" xr:uid="{D6177005-A92E-40D7-85E7-145FC2F07C07}"/>
    <cellStyle name="40% - Accent6 2" xfId="12" xr:uid="{00000000-0005-0000-0000-0000F1080000}"/>
    <cellStyle name="40% - Accent6 2 10" xfId="733" xr:uid="{00000000-0005-0000-0000-0000F2080000}"/>
    <cellStyle name="40% - Accent6 2 10 2" xfId="2851" xr:uid="{00000000-0005-0000-0000-0000F3080000}"/>
    <cellStyle name="40% - Accent6 2 11" xfId="491" xr:uid="{00000000-0005-0000-0000-0000F4080000}"/>
    <cellStyle name="40% - Accent6 2 11 2" xfId="2852" xr:uid="{00000000-0005-0000-0000-0000F5080000}"/>
    <cellStyle name="40% - Accent6 2 12" xfId="1517" xr:uid="{00000000-0005-0000-0000-0000F6080000}"/>
    <cellStyle name="40% - Accent6 2 12 2" xfId="2853" xr:uid="{00000000-0005-0000-0000-0000F7080000}"/>
    <cellStyle name="40% - Accent6 2 13" xfId="1635" xr:uid="{00000000-0005-0000-0000-0000F8080000}"/>
    <cellStyle name="40% - Accent6 2 13 2" xfId="2854" xr:uid="{00000000-0005-0000-0000-0000F9080000}"/>
    <cellStyle name="40% - Accent6 2 14" xfId="2855" xr:uid="{00000000-0005-0000-0000-0000FA080000}"/>
    <cellStyle name="40% - Accent6 2 2" xfId="66" xr:uid="{00000000-0005-0000-0000-0000FB080000}"/>
    <cellStyle name="40% - Accent6 2 2 10" xfId="1518" xr:uid="{00000000-0005-0000-0000-0000FC080000}"/>
    <cellStyle name="40% - Accent6 2 2 10 2" xfId="2856" xr:uid="{00000000-0005-0000-0000-0000FD080000}"/>
    <cellStyle name="40% - Accent6 2 2 11" xfId="1636" xr:uid="{00000000-0005-0000-0000-0000FE080000}"/>
    <cellStyle name="40% - Accent6 2 2 11 2" xfId="2857" xr:uid="{00000000-0005-0000-0000-0000FF080000}"/>
    <cellStyle name="40% - Accent6 2 2 12" xfId="2858" xr:uid="{00000000-0005-0000-0000-000000090000}"/>
    <cellStyle name="40% - Accent6 2 2 2" xfId="101" xr:uid="{00000000-0005-0000-0000-000001090000}"/>
    <cellStyle name="40% - Accent6 2 2 2 2" xfId="376" xr:uid="{00000000-0005-0000-0000-000002090000}"/>
    <cellStyle name="40% - Accent6 2 2 2 2 2" xfId="1403" xr:uid="{00000000-0005-0000-0000-000003090000}"/>
    <cellStyle name="40% - Accent6 2 2 2 2 2 2" xfId="2859" xr:uid="{00000000-0005-0000-0000-000004090000}"/>
    <cellStyle name="40% - Accent6 2 2 2 2 3" xfId="1023" xr:uid="{00000000-0005-0000-0000-000005090000}"/>
    <cellStyle name="40% - Accent6 2 2 2 2 3 2" xfId="2860" xr:uid="{00000000-0005-0000-0000-000006090000}"/>
    <cellStyle name="40% - Accent6 2 2 2 2 4" xfId="673" xr:uid="{00000000-0005-0000-0000-000007090000}"/>
    <cellStyle name="40% - Accent6 2 2 2 2 4 2" xfId="2861" xr:uid="{00000000-0005-0000-0000-000008090000}"/>
    <cellStyle name="40% - Accent6 2 2 2 2 5" xfId="2862" xr:uid="{00000000-0005-0000-0000-000009090000}"/>
    <cellStyle name="40% - Accent6 2 2 2 3" xfId="269" xr:uid="{00000000-0005-0000-0000-00000A090000}"/>
    <cellStyle name="40% - Accent6 2 2 2 3 2" xfId="1296" xr:uid="{00000000-0005-0000-0000-00000B090000}"/>
    <cellStyle name="40% - Accent6 2 2 2 3 2 2" xfId="2863" xr:uid="{00000000-0005-0000-0000-00000C090000}"/>
    <cellStyle name="40% - Accent6 2 2 2 3 3" xfId="916" xr:uid="{00000000-0005-0000-0000-00000D090000}"/>
    <cellStyle name="40% - Accent6 2 2 2 3 3 2" xfId="2864" xr:uid="{00000000-0005-0000-0000-00000E090000}"/>
    <cellStyle name="40% - Accent6 2 2 2 3 4" xfId="2865" xr:uid="{00000000-0005-0000-0000-00000F090000}"/>
    <cellStyle name="40% - Accent6 2 2 2 4" xfId="1161" xr:uid="{00000000-0005-0000-0000-000010090000}"/>
    <cellStyle name="40% - Accent6 2 2 2 4 2" xfId="2866" xr:uid="{00000000-0005-0000-0000-000011090000}"/>
    <cellStyle name="40% - Accent6 2 2 2 5" xfId="780" xr:uid="{00000000-0005-0000-0000-000012090000}"/>
    <cellStyle name="40% - Accent6 2 2 2 5 2" xfId="2867" xr:uid="{00000000-0005-0000-0000-000013090000}"/>
    <cellStyle name="40% - Accent6 2 2 2 6" xfId="566" xr:uid="{00000000-0005-0000-0000-000014090000}"/>
    <cellStyle name="40% - Accent6 2 2 2 6 2" xfId="2868" xr:uid="{00000000-0005-0000-0000-000015090000}"/>
    <cellStyle name="40% - Accent6 2 2 2 7" xfId="1569" xr:uid="{00000000-0005-0000-0000-000016090000}"/>
    <cellStyle name="40% - Accent6 2 2 2 7 2" xfId="2869" xr:uid="{00000000-0005-0000-0000-000017090000}"/>
    <cellStyle name="40% - Accent6 2 2 2 8" xfId="1672" xr:uid="{00000000-0005-0000-0000-000018090000}"/>
    <cellStyle name="40% - Accent6 2 2 2 8 2" xfId="2870" xr:uid="{00000000-0005-0000-0000-000019090000}"/>
    <cellStyle name="40% - Accent6 2 2 2 9" xfId="2871" xr:uid="{00000000-0005-0000-0000-00001A090000}"/>
    <cellStyle name="40% - Accent6 2 2 3" xfId="132" xr:uid="{00000000-0005-0000-0000-00001B090000}"/>
    <cellStyle name="40% - Accent6 2 2 3 2" xfId="407" xr:uid="{00000000-0005-0000-0000-00001C090000}"/>
    <cellStyle name="40% - Accent6 2 2 3 2 2" xfId="1434" xr:uid="{00000000-0005-0000-0000-00001D090000}"/>
    <cellStyle name="40% - Accent6 2 2 3 2 2 2" xfId="2872" xr:uid="{00000000-0005-0000-0000-00001E090000}"/>
    <cellStyle name="40% - Accent6 2 2 3 2 3" xfId="1054" xr:uid="{00000000-0005-0000-0000-00001F090000}"/>
    <cellStyle name="40% - Accent6 2 2 3 2 3 2" xfId="2873" xr:uid="{00000000-0005-0000-0000-000020090000}"/>
    <cellStyle name="40% - Accent6 2 2 3 2 4" xfId="704" xr:uid="{00000000-0005-0000-0000-000021090000}"/>
    <cellStyle name="40% - Accent6 2 2 3 2 4 2" xfId="2874" xr:uid="{00000000-0005-0000-0000-000022090000}"/>
    <cellStyle name="40% - Accent6 2 2 3 2 5" xfId="2875" xr:uid="{00000000-0005-0000-0000-000023090000}"/>
    <cellStyle name="40% - Accent6 2 2 3 3" xfId="300" xr:uid="{00000000-0005-0000-0000-000024090000}"/>
    <cellStyle name="40% - Accent6 2 2 3 3 2" xfId="1327" xr:uid="{00000000-0005-0000-0000-000025090000}"/>
    <cellStyle name="40% - Accent6 2 2 3 3 2 2" xfId="2876" xr:uid="{00000000-0005-0000-0000-000026090000}"/>
    <cellStyle name="40% - Accent6 2 2 3 3 3" xfId="947" xr:uid="{00000000-0005-0000-0000-000027090000}"/>
    <cellStyle name="40% - Accent6 2 2 3 3 3 2" xfId="2877" xr:uid="{00000000-0005-0000-0000-000028090000}"/>
    <cellStyle name="40% - Accent6 2 2 3 3 4" xfId="2878" xr:uid="{00000000-0005-0000-0000-000029090000}"/>
    <cellStyle name="40% - Accent6 2 2 3 4" xfId="1192" xr:uid="{00000000-0005-0000-0000-00002A090000}"/>
    <cellStyle name="40% - Accent6 2 2 3 4 2" xfId="2879" xr:uid="{00000000-0005-0000-0000-00002B090000}"/>
    <cellStyle name="40% - Accent6 2 2 3 5" xfId="811" xr:uid="{00000000-0005-0000-0000-00002C090000}"/>
    <cellStyle name="40% - Accent6 2 2 3 5 2" xfId="2880" xr:uid="{00000000-0005-0000-0000-00002D090000}"/>
    <cellStyle name="40% - Accent6 2 2 3 6" xfId="597" xr:uid="{00000000-0005-0000-0000-00002E090000}"/>
    <cellStyle name="40% - Accent6 2 2 3 6 2" xfId="2881" xr:uid="{00000000-0005-0000-0000-00002F090000}"/>
    <cellStyle name="40% - Accent6 2 2 3 7" xfId="2882" xr:uid="{00000000-0005-0000-0000-000030090000}"/>
    <cellStyle name="40% - Accent6 2 2 4" xfId="345" xr:uid="{00000000-0005-0000-0000-000031090000}"/>
    <cellStyle name="40% - Accent6 2 2 4 2" xfId="1372" xr:uid="{00000000-0005-0000-0000-000032090000}"/>
    <cellStyle name="40% - Accent6 2 2 4 2 2" xfId="2883" xr:uid="{00000000-0005-0000-0000-000033090000}"/>
    <cellStyle name="40% - Accent6 2 2 4 3" xfId="992" xr:uid="{00000000-0005-0000-0000-000034090000}"/>
    <cellStyle name="40% - Accent6 2 2 4 3 2" xfId="2884" xr:uid="{00000000-0005-0000-0000-000035090000}"/>
    <cellStyle name="40% - Accent6 2 2 4 4" xfId="642" xr:uid="{00000000-0005-0000-0000-000036090000}"/>
    <cellStyle name="40% - Accent6 2 2 4 4 2" xfId="2885" xr:uid="{00000000-0005-0000-0000-000037090000}"/>
    <cellStyle name="40% - Accent6 2 2 4 5" xfId="2886" xr:uid="{00000000-0005-0000-0000-000038090000}"/>
    <cellStyle name="40% - Accent6 2 2 5" xfId="238" xr:uid="{00000000-0005-0000-0000-000039090000}"/>
    <cellStyle name="40% - Accent6 2 2 5 2" xfId="1265" xr:uid="{00000000-0005-0000-0000-00003A090000}"/>
    <cellStyle name="40% - Accent6 2 2 5 2 2" xfId="2887" xr:uid="{00000000-0005-0000-0000-00003B090000}"/>
    <cellStyle name="40% - Accent6 2 2 5 3" xfId="885" xr:uid="{00000000-0005-0000-0000-00003C090000}"/>
    <cellStyle name="40% - Accent6 2 2 5 3 2" xfId="2888" xr:uid="{00000000-0005-0000-0000-00003D090000}"/>
    <cellStyle name="40% - Accent6 2 2 5 4" xfId="2889" xr:uid="{00000000-0005-0000-0000-00003E090000}"/>
    <cellStyle name="40% - Accent6 2 2 6" xfId="461" xr:uid="{00000000-0005-0000-0000-00003F090000}"/>
    <cellStyle name="40% - Accent6 2 2 6 2" xfId="1479" xr:uid="{00000000-0005-0000-0000-000040090000}"/>
    <cellStyle name="40% - Accent6 2 2 6 2 2" xfId="2890" xr:uid="{00000000-0005-0000-0000-000041090000}"/>
    <cellStyle name="40% - Accent6 2 2 6 3" xfId="1099" xr:uid="{00000000-0005-0000-0000-000042090000}"/>
    <cellStyle name="40% - Accent6 2 2 6 3 2" xfId="2891" xr:uid="{00000000-0005-0000-0000-000043090000}"/>
    <cellStyle name="40% - Accent6 2 2 6 4" xfId="2892" xr:uid="{00000000-0005-0000-0000-000044090000}"/>
    <cellStyle name="40% - Accent6 2 2 7" xfId="1130" xr:uid="{00000000-0005-0000-0000-000045090000}"/>
    <cellStyle name="40% - Accent6 2 2 7 2" xfId="2893" xr:uid="{00000000-0005-0000-0000-000046090000}"/>
    <cellStyle name="40% - Accent6 2 2 8" xfId="749" xr:uid="{00000000-0005-0000-0000-000047090000}"/>
    <cellStyle name="40% - Accent6 2 2 8 2" xfId="2894" xr:uid="{00000000-0005-0000-0000-000048090000}"/>
    <cellStyle name="40% - Accent6 2 2 9" xfId="535" xr:uid="{00000000-0005-0000-0000-000049090000}"/>
    <cellStyle name="40% - Accent6 2 2 9 2" xfId="2895" xr:uid="{00000000-0005-0000-0000-00004A090000}"/>
    <cellStyle name="40% - Accent6 2 3" xfId="84" xr:uid="{00000000-0005-0000-0000-00004B090000}"/>
    <cellStyle name="40% - Accent6 2 3 2" xfId="360" xr:uid="{00000000-0005-0000-0000-00004C090000}"/>
    <cellStyle name="40% - Accent6 2 3 2 2" xfId="1387" xr:uid="{00000000-0005-0000-0000-00004D090000}"/>
    <cellStyle name="40% - Accent6 2 3 2 2 2" xfId="2896" xr:uid="{00000000-0005-0000-0000-00004E090000}"/>
    <cellStyle name="40% - Accent6 2 3 2 3" xfId="1007" xr:uid="{00000000-0005-0000-0000-00004F090000}"/>
    <cellStyle name="40% - Accent6 2 3 2 3 2" xfId="2897" xr:uid="{00000000-0005-0000-0000-000050090000}"/>
    <cellStyle name="40% - Accent6 2 3 2 4" xfId="657" xr:uid="{00000000-0005-0000-0000-000051090000}"/>
    <cellStyle name="40% - Accent6 2 3 2 4 2" xfId="2898" xr:uid="{00000000-0005-0000-0000-000052090000}"/>
    <cellStyle name="40% - Accent6 2 3 2 5" xfId="1568" xr:uid="{00000000-0005-0000-0000-000053090000}"/>
    <cellStyle name="40% - Accent6 2 3 2 5 2" xfId="2899" xr:uid="{00000000-0005-0000-0000-000054090000}"/>
    <cellStyle name="40% - Accent6 2 3 2 6" xfId="1671" xr:uid="{00000000-0005-0000-0000-000055090000}"/>
    <cellStyle name="40% - Accent6 2 3 2 6 2" xfId="2900" xr:uid="{00000000-0005-0000-0000-000056090000}"/>
    <cellStyle name="40% - Accent6 2 3 2 7" xfId="2901" xr:uid="{00000000-0005-0000-0000-000057090000}"/>
    <cellStyle name="40% - Accent6 2 3 3" xfId="253" xr:uid="{00000000-0005-0000-0000-000058090000}"/>
    <cellStyle name="40% - Accent6 2 3 3 2" xfId="1280" xr:uid="{00000000-0005-0000-0000-000059090000}"/>
    <cellStyle name="40% - Accent6 2 3 3 2 2" xfId="2902" xr:uid="{00000000-0005-0000-0000-00005A090000}"/>
    <cellStyle name="40% - Accent6 2 3 3 3" xfId="900" xr:uid="{00000000-0005-0000-0000-00005B090000}"/>
    <cellStyle name="40% - Accent6 2 3 3 3 2" xfId="2903" xr:uid="{00000000-0005-0000-0000-00005C090000}"/>
    <cellStyle name="40% - Accent6 2 3 3 4" xfId="2904" xr:uid="{00000000-0005-0000-0000-00005D090000}"/>
    <cellStyle name="40% - Accent6 2 3 4" xfId="462" xr:uid="{00000000-0005-0000-0000-00005E090000}"/>
    <cellStyle name="40% - Accent6 2 3 4 2" xfId="1145" xr:uid="{00000000-0005-0000-0000-00005F090000}"/>
    <cellStyle name="40% - Accent6 2 3 4 2 2" xfId="2905" xr:uid="{00000000-0005-0000-0000-000060090000}"/>
    <cellStyle name="40% - Accent6 2 3 4 3" xfId="2906" xr:uid="{00000000-0005-0000-0000-000061090000}"/>
    <cellStyle name="40% - Accent6 2 3 5" xfId="764" xr:uid="{00000000-0005-0000-0000-000062090000}"/>
    <cellStyle name="40% - Accent6 2 3 5 2" xfId="2907" xr:uid="{00000000-0005-0000-0000-000063090000}"/>
    <cellStyle name="40% - Accent6 2 3 6" xfId="550" xr:uid="{00000000-0005-0000-0000-000064090000}"/>
    <cellStyle name="40% - Accent6 2 3 6 2" xfId="2908" xr:uid="{00000000-0005-0000-0000-000065090000}"/>
    <cellStyle name="40% - Accent6 2 3 7" xfId="1519" xr:uid="{00000000-0005-0000-0000-000066090000}"/>
    <cellStyle name="40% - Accent6 2 3 7 2" xfId="2909" xr:uid="{00000000-0005-0000-0000-000067090000}"/>
    <cellStyle name="40% - Accent6 2 3 8" xfId="1637" xr:uid="{00000000-0005-0000-0000-000068090000}"/>
    <cellStyle name="40% - Accent6 2 3 8 2" xfId="2910" xr:uid="{00000000-0005-0000-0000-000069090000}"/>
    <cellStyle name="40% - Accent6 2 3 9" xfId="2911" xr:uid="{00000000-0005-0000-0000-00006A090000}"/>
    <cellStyle name="40% - Accent6 2 4" xfId="116" xr:uid="{00000000-0005-0000-0000-00006B090000}"/>
    <cellStyle name="40% - Accent6 2 4 2" xfId="391" xr:uid="{00000000-0005-0000-0000-00006C090000}"/>
    <cellStyle name="40% - Accent6 2 4 2 2" xfId="1418" xr:uid="{00000000-0005-0000-0000-00006D090000}"/>
    <cellStyle name="40% - Accent6 2 4 2 2 2" xfId="2912" xr:uid="{00000000-0005-0000-0000-00006E090000}"/>
    <cellStyle name="40% - Accent6 2 4 2 3" xfId="1038" xr:uid="{00000000-0005-0000-0000-00006F090000}"/>
    <cellStyle name="40% - Accent6 2 4 2 3 2" xfId="2913" xr:uid="{00000000-0005-0000-0000-000070090000}"/>
    <cellStyle name="40% - Accent6 2 4 2 4" xfId="688" xr:uid="{00000000-0005-0000-0000-000071090000}"/>
    <cellStyle name="40% - Accent6 2 4 2 4 2" xfId="2914" xr:uid="{00000000-0005-0000-0000-000072090000}"/>
    <cellStyle name="40% - Accent6 2 4 2 5" xfId="2915" xr:uid="{00000000-0005-0000-0000-000073090000}"/>
    <cellStyle name="40% - Accent6 2 4 3" xfId="284" xr:uid="{00000000-0005-0000-0000-000074090000}"/>
    <cellStyle name="40% - Accent6 2 4 3 2" xfId="1311" xr:uid="{00000000-0005-0000-0000-000075090000}"/>
    <cellStyle name="40% - Accent6 2 4 3 2 2" xfId="2916" xr:uid="{00000000-0005-0000-0000-000076090000}"/>
    <cellStyle name="40% - Accent6 2 4 3 3" xfId="931" xr:uid="{00000000-0005-0000-0000-000077090000}"/>
    <cellStyle name="40% - Accent6 2 4 3 3 2" xfId="2917" xr:uid="{00000000-0005-0000-0000-000078090000}"/>
    <cellStyle name="40% - Accent6 2 4 3 4" xfId="2918" xr:uid="{00000000-0005-0000-0000-000079090000}"/>
    <cellStyle name="40% - Accent6 2 4 4" xfId="1176" xr:uid="{00000000-0005-0000-0000-00007A090000}"/>
    <cellStyle name="40% - Accent6 2 4 4 2" xfId="2919" xr:uid="{00000000-0005-0000-0000-00007B090000}"/>
    <cellStyle name="40% - Accent6 2 4 5" xfId="795" xr:uid="{00000000-0005-0000-0000-00007C090000}"/>
    <cellStyle name="40% - Accent6 2 4 5 2" xfId="2920" xr:uid="{00000000-0005-0000-0000-00007D090000}"/>
    <cellStyle name="40% - Accent6 2 4 6" xfId="581" xr:uid="{00000000-0005-0000-0000-00007E090000}"/>
    <cellStyle name="40% - Accent6 2 4 6 2" xfId="2921" xr:uid="{00000000-0005-0000-0000-00007F090000}"/>
    <cellStyle name="40% - Accent6 2 4 7" xfId="1562" xr:uid="{00000000-0005-0000-0000-000080090000}"/>
    <cellStyle name="40% - Accent6 2 4 7 2" xfId="2922" xr:uid="{00000000-0005-0000-0000-000081090000}"/>
    <cellStyle name="40% - Accent6 2 4 8" xfId="1665" xr:uid="{00000000-0005-0000-0000-000082090000}"/>
    <cellStyle name="40% - Accent6 2 4 8 2" xfId="2923" xr:uid="{00000000-0005-0000-0000-000083090000}"/>
    <cellStyle name="40% - Accent6 2 4 9" xfId="2924" xr:uid="{00000000-0005-0000-0000-000084090000}"/>
    <cellStyle name="40% - Accent6 2 5" xfId="217" xr:uid="{00000000-0005-0000-0000-000085090000}"/>
    <cellStyle name="40% - Accent6 2 5 2" xfId="1249" xr:uid="{00000000-0005-0000-0000-000086090000}"/>
    <cellStyle name="40% - Accent6 2 5 2 2" xfId="2925" xr:uid="{00000000-0005-0000-0000-000087090000}"/>
    <cellStyle name="40% - Accent6 2 5 3" xfId="869" xr:uid="{00000000-0005-0000-0000-000088090000}"/>
    <cellStyle name="40% - Accent6 2 5 3 2" xfId="2926" xr:uid="{00000000-0005-0000-0000-000089090000}"/>
    <cellStyle name="40% - Accent6 2 5 4" xfId="519" xr:uid="{00000000-0005-0000-0000-00008A090000}"/>
    <cellStyle name="40% - Accent6 2 5 4 2" xfId="2927" xr:uid="{00000000-0005-0000-0000-00008B090000}"/>
    <cellStyle name="40% - Accent6 2 5 5" xfId="2928" xr:uid="{00000000-0005-0000-0000-00008C090000}"/>
    <cellStyle name="40% - Accent6 2 6" xfId="329" xr:uid="{00000000-0005-0000-0000-00008D090000}"/>
    <cellStyle name="40% - Accent6 2 6 2" xfId="1356" xr:uid="{00000000-0005-0000-0000-00008E090000}"/>
    <cellStyle name="40% - Accent6 2 6 2 2" xfId="2929" xr:uid="{00000000-0005-0000-0000-00008F090000}"/>
    <cellStyle name="40% - Accent6 2 6 3" xfId="976" xr:uid="{00000000-0005-0000-0000-000090090000}"/>
    <cellStyle name="40% - Accent6 2 6 3 2" xfId="2930" xr:uid="{00000000-0005-0000-0000-000091090000}"/>
    <cellStyle name="40% - Accent6 2 6 4" xfId="626" xr:uid="{00000000-0005-0000-0000-000092090000}"/>
    <cellStyle name="40% - Accent6 2 6 4 2" xfId="2931" xr:uid="{00000000-0005-0000-0000-000093090000}"/>
    <cellStyle name="40% - Accent6 2 6 5" xfId="2932" xr:uid="{00000000-0005-0000-0000-000094090000}"/>
    <cellStyle name="40% - Accent6 2 7" xfId="188" xr:uid="{00000000-0005-0000-0000-000095090000}"/>
    <cellStyle name="40% - Accent6 2 7 2" xfId="1221" xr:uid="{00000000-0005-0000-0000-000096090000}"/>
    <cellStyle name="40% - Accent6 2 7 2 2" xfId="2933" xr:uid="{00000000-0005-0000-0000-000097090000}"/>
    <cellStyle name="40% - Accent6 2 7 3" xfId="840" xr:uid="{00000000-0005-0000-0000-000098090000}"/>
    <cellStyle name="40% - Accent6 2 7 3 2" xfId="2934" xr:uid="{00000000-0005-0000-0000-000099090000}"/>
    <cellStyle name="40% - Accent6 2 7 4" xfId="2935" xr:uid="{00000000-0005-0000-0000-00009A090000}"/>
    <cellStyle name="40% - Accent6 2 8" xfId="460" xr:uid="{00000000-0005-0000-0000-00009B090000}"/>
    <cellStyle name="40% - Accent6 2 8 2" xfId="1463" xr:uid="{00000000-0005-0000-0000-00009C090000}"/>
    <cellStyle name="40% - Accent6 2 8 2 2" xfId="2936" xr:uid="{00000000-0005-0000-0000-00009D090000}"/>
    <cellStyle name="40% - Accent6 2 8 3" xfId="1083" xr:uid="{00000000-0005-0000-0000-00009E090000}"/>
    <cellStyle name="40% - Accent6 2 8 3 2" xfId="2937" xr:uid="{00000000-0005-0000-0000-00009F090000}"/>
    <cellStyle name="40% - Accent6 2 8 4" xfId="2938" xr:uid="{00000000-0005-0000-0000-0000A0090000}"/>
    <cellStyle name="40% - Accent6 2 9" xfId="1114" xr:uid="{00000000-0005-0000-0000-0000A1090000}"/>
    <cellStyle name="40% - Accent6 2 9 2" xfId="2939" xr:uid="{00000000-0005-0000-0000-0000A2090000}"/>
    <cellStyle name="40% - Accent6 3" xfId="315" xr:uid="{00000000-0005-0000-0000-0000A3090000}"/>
    <cellStyle name="40% - Accent6 3 2" xfId="1342" xr:uid="{00000000-0005-0000-0000-0000A4090000}"/>
    <cellStyle name="40% - Accent6 3 2 2" xfId="2940" xr:uid="{00000000-0005-0000-0000-0000A5090000}"/>
    <cellStyle name="40% - Accent6 3 3" xfId="962" xr:uid="{00000000-0005-0000-0000-0000A6090000}"/>
    <cellStyle name="40% - Accent6 3 3 2" xfId="2941" xr:uid="{00000000-0005-0000-0000-0000A7090000}"/>
    <cellStyle name="40% - Accent6 3 4" xfId="612" xr:uid="{00000000-0005-0000-0000-0000A8090000}"/>
    <cellStyle name="40% - Accent6 3 4 2" xfId="2942" xr:uid="{00000000-0005-0000-0000-0000A9090000}"/>
    <cellStyle name="40% - Accent6 3 5" xfId="2943" xr:uid="{00000000-0005-0000-0000-0000AA090000}"/>
    <cellStyle name="40% - Accent6 4" xfId="422" xr:uid="{00000000-0005-0000-0000-0000AB090000}"/>
    <cellStyle name="40% - Accent6 4 2" xfId="1449" xr:uid="{00000000-0005-0000-0000-0000AC090000}"/>
    <cellStyle name="40% - Accent6 4 2 2" xfId="2944" xr:uid="{00000000-0005-0000-0000-0000AD090000}"/>
    <cellStyle name="40% - Accent6 4 3" xfId="1069" xr:uid="{00000000-0005-0000-0000-0000AE090000}"/>
    <cellStyle name="40% - Accent6 4 3 2" xfId="2945" xr:uid="{00000000-0005-0000-0000-0000AF090000}"/>
    <cellStyle name="40% - Accent6 4 4" xfId="719" xr:uid="{00000000-0005-0000-0000-0000B0090000}"/>
    <cellStyle name="40% - Accent6 4 4 2" xfId="2946" xr:uid="{00000000-0005-0000-0000-0000B1090000}"/>
    <cellStyle name="40% - Accent6 4 5" xfId="2947" xr:uid="{00000000-0005-0000-0000-0000B2090000}"/>
    <cellStyle name="40% - Accent6 5" xfId="203" xr:uid="{00000000-0005-0000-0000-0000B3090000}"/>
    <cellStyle name="40% - Accent6 5 2" xfId="1235" xr:uid="{00000000-0005-0000-0000-0000B4090000}"/>
    <cellStyle name="40% - Accent6 5 2 2" xfId="2948" xr:uid="{00000000-0005-0000-0000-0000B5090000}"/>
    <cellStyle name="40% - Accent6 5 3" xfId="855" xr:uid="{00000000-0005-0000-0000-0000B6090000}"/>
    <cellStyle name="40% - Accent6 5 3 2" xfId="2949" xr:uid="{00000000-0005-0000-0000-0000B7090000}"/>
    <cellStyle name="40% - Accent6 5 4" xfId="2950" xr:uid="{00000000-0005-0000-0000-0000B8090000}"/>
    <cellStyle name="40% - Accent6 6" xfId="1207" xr:uid="{00000000-0005-0000-0000-0000B9090000}"/>
    <cellStyle name="40% - Accent6 6 2" xfId="2951" xr:uid="{00000000-0005-0000-0000-0000BA090000}"/>
    <cellStyle name="40% - Accent6 7" xfId="826" xr:uid="{00000000-0005-0000-0000-0000BB090000}"/>
    <cellStyle name="40% - Accent6 7 2" xfId="2952" xr:uid="{00000000-0005-0000-0000-0000BC090000}"/>
    <cellStyle name="40% - Accent6 8" xfId="505" xr:uid="{00000000-0005-0000-0000-0000BD090000}"/>
    <cellStyle name="40% - Accent6 8 2" xfId="2953" xr:uid="{00000000-0005-0000-0000-0000BE090000}"/>
    <cellStyle name="40% - Accent6 9" xfId="2954" xr:uid="{00000000-0005-0000-0000-0000BF090000}"/>
    <cellStyle name="60% - Accent1" xfId="154" builtinId="32" customBuiltin="1"/>
    <cellStyle name="60% - Accent1 2" xfId="13" xr:uid="{00000000-0005-0000-0000-0000C1090000}"/>
    <cellStyle name="60% - Accent1 3" xfId="3320" xr:uid="{DD3B32E7-3B87-493B-8AEC-722D27F69A45}"/>
    <cellStyle name="60% - Accent2" xfId="158" builtinId="36" customBuiltin="1"/>
    <cellStyle name="60% - Accent2 2" xfId="14" xr:uid="{00000000-0005-0000-0000-0000C3090000}"/>
    <cellStyle name="60% - Accent2 3" xfId="3323" xr:uid="{6C4F3E80-0025-46E6-8858-42AA6D6B804C}"/>
    <cellStyle name="60% - Accent3" xfId="162" builtinId="40" customBuiltin="1"/>
    <cellStyle name="60% - Accent3 2" xfId="15" xr:uid="{00000000-0005-0000-0000-0000C5090000}"/>
    <cellStyle name="60% - Accent3 3" xfId="3326" xr:uid="{6BB14CF3-0E8F-41EB-AB25-7A60C34693A3}"/>
    <cellStyle name="60% - Accent4" xfId="166" builtinId="44" customBuiltin="1"/>
    <cellStyle name="60% - Accent4 2" xfId="16" xr:uid="{00000000-0005-0000-0000-0000C7090000}"/>
    <cellStyle name="60% - Accent4 3" xfId="3329" xr:uid="{5D134F8C-E018-42A4-A9AB-496DC808F619}"/>
    <cellStyle name="60% - Accent5" xfId="170" builtinId="48" customBuiltin="1"/>
    <cellStyle name="60% - Accent5 2" xfId="17" xr:uid="{00000000-0005-0000-0000-0000C9090000}"/>
    <cellStyle name="60% - Accent5 3" xfId="3332" xr:uid="{81E56613-5849-4C68-9106-0BCA6884FEC5}"/>
    <cellStyle name="60% - Accent6" xfId="174" builtinId="52" customBuiltin="1"/>
    <cellStyle name="60% - Accent6 2" xfId="18" xr:uid="{00000000-0005-0000-0000-0000CB090000}"/>
    <cellStyle name="60% - Accent6 3" xfId="3335" xr:uid="{9C572FC1-9913-4904-825B-7608875D19AE}"/>
    <cellStyle name="Accent1" xfId="151" builtinId="29" customBuiltin="1"/>
    <cellStyle name="Accent1 2" xfId="19" xr:uid="{00000000-0005-0000-0000-0000CD090000}"/>
    <cellStyle name="Accent2" xfId="155" builtinId="33" customBuiltin="1"/>
    <cellStyle name="Accent2 2" xfId="20" xr:uid="{00000000-0005-0000-0000-0000CF090000}"/>
    <cellStyle name="Accent3" xfId="159" builtinId="37" customBuiltin="1"/>
    <cellStyle name="Accent3 2" xfId="21" xr:uid="{00000000-0005-0000-0000-0000D1090000}"/>
    <cellStyle name="Accent4" xfId="163" builtinId="41" customBuiltin="1"/>
    <cellStyle name="Accent4 2" xfId="22" xr:uid="{00000000-0005-0000-0000-0000D3090000}"/>
    <cellStyle name="Accent5" xfId="167" builtinId="45" customBuiltin="1"/>
    <cellStyle name="Accent5 2" xfId="23" xr:uid="{00000000-0005-0000-0000-0000D5090000}"/>
    <cellStyle name="Accent6" xfId="171" builtinId="49" customBuiltin="1"/>
    <cellStyle name="Accent6 2" xfId="24" xr:uid="{00000000-0005-0000-0000-0000D7090000}"/>
    <cellStyle name="Bad" xfId="141" builtinId="27" customBuiltin="1"/>
    <cellStyle name="Bad 2" xfId="25" xr:uid="{00000000-0005-0000-0000-0000D9090000}"/>
    <cellStyle name="Calculation" xfId="145" builtinId="22" customBuiltin="1"/>
    <cellStyle name="Calculation 2" xfId="26" xr:uid="{00000000-0005-0000-0000-0000DB090000}"/>
    <cellStyle name="Check Cell" xfId="147" builtinId="23" customBuiltin="1"/>
    <cellStyle name="Check Cell 2" xfId="27" xr:uid="{00000000-0005-0000-0000-0000DD090000}"/>
    <cellStyle name="Explanatory Text" xfId="149" builtinId="53" customBuiltin="1"/>
    <cellStyle name="Explanatory Text 2" xfId="28" xr:uid="{00000000-0005-0000-0000-0000DF090000}"/>
    <cellStyle name="Good" xfId="140" builtinId="26" customBuiltin="1"/>
    <cellStyle name="Good 2" xfId="29" xr:uid="{00000000-0005-0000-0000-0000E1090000}"/>
    <cellStyle name="Heading 1" xfId="136" builtinId="16" customBuiltin="1"/>
    <cellStyle name="Heading 1 2" xfId="30" xr:uid="{00000000-0005-0000-0000-0000E3090000}"/>
    <cellStyle name="Heading 2" xfId="137" builtinId="17" customBuiltin="1"/>
    <cellStyle name="Heading 2 2" xfId="31" xr:uid="{00000000-0005-0000-0000-0000E5090000}"/>
    <cellStyle name="Heading 3" xfId="138" builtinId="18" customBuiltin="1"/>
    <cellStyle name="Heading 3 2" xfId="32" xr:uid="{00000000-0005-0000-0000-0000E7090000}"/>
    <cellStyle name="Heading 4" xfId="139" builtinId="19" customBuiltin="1"/>
    <cellStyle name="Heading 4 2" xfId="33" xr:uid="{00000000-0005-0000-0000-0000E9090000}"/>
    <cellStyle name="Hyperlink 2" xfId="34" xr:uid="{00000000-0005-0000-0000-0000EA090000}"/>
    <cellStyle name="Input" xfId="143" builtinId="20" customBuiltin="1"/>
    <cellStyle name="Input 2" xfId="35" xr:uid="{00000000-0005-0000-0000-0000EC090000}"/>
    <cellStyle name="Linked Cell" xfId="146" builtinId="24" customBuiltin="1"/>
    <cellStyle name="Linked Cell 2" xfId="36" xr:uid="{00000000-0005-0000-0000-0000EE090000}"/>
    <cellStyle name="Neutral" xfId="142" builtinId="28" customBuiltin="1"/>
    <cellStyle name="Neutral 2" xfId="37" xr:uid="{00000000-0005-0000-0000-0000F0090000}"/>
    <cellStyle name="Neutral 3" xfId="3316" xr:uid="{2C56D44B-895C-4F33-B77F-F41D31F3CDAF}"/>
    <cellStyle name="Normal" xfId="0" builtinId="0"/>
    <cellStyle name="Normal 10" xfId="425" xr:uid="{00000000-0005-0000-0000-0000F2090000}"/>
    <cellStyle name="Normal 10 2" xfId="2955" xr:uid="{00000000-0005-0000-0000-0000F3090000}"/>
    <cellStyle name="Normal 11" xfId="1483" xr:uid="{00000000-0005-0000-0000-0000F4090000}"/>
    <cellStyle name="Normal 11 2" xfId="2956" xr:uid="{00000000-0005-0000-0000-0000F5090000}"/>
    <cellStyle name="Normal 12" xfId="1601" xr:uid="{00000000-0005-0000-0000-0000F6090000}"/>
    <cellStyle name="Normal 12 2" xfId="2957" xr:uid="{00000000-0005-0000-0000-0000F7090000}"/>
    <cellStyle name="Normal 13" xfId="1705" xr:uid="{00000000-0005-0000-0000-0000F8090000}"/>
    <cellStyle name="Normal 14" xfId="3314" xr:uid="{6258BF00-DB1B-4C75-B2DD-69AD7A03E35E}"/>
    <cellStyle name="Normal 2" xfId="38" xr:uid="{00000000-0005-0000-0000-0000F9090000}"/>
    <cellStyle name="Normal 2 10" xfId="1115" xr:uid="{00000000-0005-0000-0000-0000FA090000}"/>
    <cellStyle name="Normal 2 10 2" xfId="2958" xr:uid="{00000000-0005-0000-0000-0000FB090000}"/>
    <cellStyle name="Normal 2 11" xfId="734" xr:uid="{00000000-0005-0000-0000-0000FC090000}"/>
    <cellStyle name="Normal 2 11 2" xfId="2959" xr:uid="{00000000-0005-0000-0000-0000FD090000}"/>
    <cellStyle name="Normal 2 12" xfId="2960" xr:uid="{00000000-0005-0000-0000-0000FE090000}"/>
    <cellStyle name="Normal 2 2" xfId="39" xr:uid="{00000000-0005-0000-0000-0000FF090000}"/>
    <cellStyle name="Normal 2 2 2" xfId="219" xr:uid="{00000000-0005-0000-0000-0000000A0000}"/>
    <cellStyle name="Normal 2 2 2 2" xfId="1536" xr:uid="{00000000-0005-0000-0000-0000010A0000}"/>
    <cellStyle name="Normal 2 2 3" xfId="189" xr:uid="{00000000-0005-0000-0000-0000020A0000}"/>
    <cellStyle name="Normal 2 2 3 2" xfId="477" xr:uid="{00000000-0005-0000-0000-0000030A0000}"/>
    <cellStyle name="Normal 2 2 3 2 2" xfId="1222" xr:uid="{00000000-0005-0000-0000-0000040A0000}"/>
    <cellStyle name="Normal 2 2 3 2 2 2" xfId="2961" xr:uid="{00000000-0005-0000-0000-0000050A0000}"/>
    <cellStyle name="Normal 2 2 3 2 3" xfId="1591" xr:uid="{00000000-0005-0000-0000-0000060A0000}"/>
    <cellStyle name="Normal 2 2 3 2 3 2" xfId="2962" xr:uid="{00000000-0005-0000-0000-0000070A0000}"/>
    <cellStyle name="Normal 2 2 3 2 4" xfId="1693" xr:uid="{00000000-0005-0000-0000-0000080A0000}"/>
    <cellStyle name="Normal 2 2 3 2 4 2" xfId="2963" xr:uid="{00000000-0005-0000-0000-0000090A0000}"/>
    <cellStyle name="Normal 2 2 3 2 5" xfId="2964" xr:uid="{00000000-0005-0000-0000-00000A0A0000}"/>
    <cellStyle name="Normal 2 2 3 3" xfId="841" xr:uid="{00000000-0005-0000-0000-00000B0A0000}"/>
    <cellStyle name="Normal 2 2 3 3 2" xfId="2965" xr:uid="{00000000-0005-0000-0000-00000C0A0000}"/>
    <cellStyle name="Normal 2 2 3 4" xfId="1532" xr:uid="{00000000-0005-0000-0000-00000D0A0000}"/>
    <cellStyle name="Normal 2 2 3 4 2" xfId="2966" xr:uid="{00000000-0005-0000-0000-00000E0A0000}"/>
    <cellStyle name="Normal 2 2 3 5" xfId="1650" xr:uid="{00000000-0005-0000-0000-00000F0A0000}"/>
    <cellStyle name="Normal 2 2 3 5 2" xfId="2967" xr:uid="{00000000-0005-0000-0000-0000100A0000}"/>
    <cellStyle name="Normal 2 2 3 6" xfId="2968" xr:uid="{00000000-0005-0000-0000-0000110A0000}"/>
    <cellStyle name="Normal 2 2 4" xfId="463" xr:uid="{00000000-0005-0000-0000-0000120A0000}"/>
    <cellStyle name="Normal 2 2 4 2" xfId="2969" xr:uid="{00000000-0005-0000-0000-0000130A0000}"/>
    <cellStyle name="Normal 2 2 5" xfId="492" xr:uid="{00000000-0005-0000-0000-0000140A0000}"/>
    <cellStyle name="Normal 2 2 5 2" xfId="2970" xr:uid="{00000000-0005-0000-0000-0000150A0000}"/>
    <cellStyle name="Normal 2 2 6" xfId="1520" xr:uid="{00000000-0005-0000-0000-0000160A0000}"/>
    <cellStyle name="Normal 2 2 6 2" xfId="2971" xr:uid="{00000000-0005-0000-0000-0000170A0000}"/>
    <cellStyle name="Normal 2 2 7" xfId="1638" xr:uid="{00000000-0005-0000-0000-0000180A0000}"/>
    <cellStyle name="Normal 2 2 7 2" xfId="2972" xr:uid="{00000000-0005-0000-0000-0000190A0000}"/>
    <cellStyle name="Normal 2 3" xfId="67" xr:uid="{00000000-0005-0000-0000-00001A0A0000}"/>
    <cellStyle name="Normal 2 3 10" xfId="1521" xr:uid="{00000000-0005-0000-0000-00001B0A0000}"/>
    <cellStyle name="Normal 2 3 10 2" xfId="2973" xr:uid="{00000000-0005-0000-0000-00001C0A0000}"/>
    <cellStyle name="Normal 2 3 11" xfId="1639" xr:uid="{00000000-0005-0000-0000-00001D0A0000}"/>
    <cellStyle name="Normal 2 3 11 2" xfId="2974" xr:uid="{00000000-0005-0000-0000-00001E0A0000}"/>
    <cellStyle name="Normal 2 3 12" xfId="2975" xr:uid="{00000000-0005-0000-0000-00001F0A0000}"/>
    <cellStyle name="Normal 2 3 2" xfId="102" xr:uid="{00000000-0005-0000-0000-0000200A0000}"/>
    <cellStyle name="Normal 2 3 2 2" xfId="377" xr:uid="{00000000-0005-0000-0000-0000210A0000}"/>
    <cellStyle name="Normal 2 3 2 2 2" xfId="1404" xr:uid="{00000000-0005-0000-0000-0000220A0000}"/>
    <cellStyle name="Normal 2 3 2 2 2 2" xfId="2976" xr:uid="{00000000-0005-0000-0000-0000230A0000}"/>
    <cellStyle name="Normal 2 3 2 2 3" xfId="1024" xr:uid="{00000000-0005-0000-0000-0000240A0000}"/>
    <cellStyle name="Normal 2 3 2 2 3 2" xfId="2977" xr:uid="{00000000-0005-0000-0000-0000250A0000}"/>
    <cellStyle name="Normal 2 3 2 2 4" xfId="674" xr:uid="{00000000-0005-0000-0000-0000260A0000}"/>
    <cellStyle name="Normal 2 3 2 2 4 2" xfId="2978" xr:uid="{00000000-0005-0000-0000-0000270A0000}"/>
    <cellStyle name="Normal 2 3 2 2 5" xfId="2979" xr:uid="{00000000-0005-0000-0000-0000280A0000}"/>
    <cellStyle name="Normal 2 3 2 3" xfId="270" xr:uid="{00000000-0005-0000-0000-0000290A0000}"/>
    <cellStyle name="Normal 2 3 2 3 2" xfId="1297" xr:uid="{00000000-0005-0000-0000-00002A0A0000}"/>
    <cellStyle name="Normal 2 3 2 3 2 2" xfId="2980" xr:uid="{00000000-0005-0000-0000-00002B0A0000}"/>
    <cellStyle name="Normal 2 3 2 3 3" xfId="917" xr:uid="{00000000-0005-0000-0000-00002C0A0000}"/>
    <cellStyle name="Normal 2 3 2 3 3 2" xfId="2981" xr:uid="{00000000-0005-0000-0000-00002D0A0000}"/>
    <cellStyle name="Normal 2 3 2 3 4" xfId="2982" xr:uid="{00000000-0005-0000-0000-00002E0A0000}"/>
    <cellStyle name="Normal 2 3 2 4" xfId="1162" xr:uid="{00000000-0005-0000-0000-00002F0A0000}"/>
    <cellStyle name="Normal 2 3 2 4 2" xfId="2983" xr:uid="{00000000-0005-0000-0000-0000300A0000}"/>
    <cellStyle name="Normal 2 3 2 5" xfId="781" xr:uid="{00000000-0005-0000-0000-0000310A0000}"/>
    <cellStyle name="Normal 2 3 2 5 2" xfId="2984" xr:uid="{00000000-0005-0000-0000-0000320A0000}"/>
    <cellStyle name="Normal 2 3 2 6" xfId="567" xr:uid="{00000000-0005-0000-0000-0000330A0000}"/>
    <cellStyle name="Normal 2 3 2 6 2" xfId="2985" xr:uid="{00000000-0005-0000-0000-0000340A0000}"/>
    <cellStyle name="Normal 2 3 2 7" xfId="1563" xr:uid="{00000000-0005-0000-0000-0000350A0000}"/>
    <cellStyle name="Normal 2 3 2 7 2" xfId="2986" xr:uid="{00000000-0005-0000-0000-0000360A0000}"/>
    <cellStyle name="Normal 2 3 2 8" xfId="1666" xr:uid="{00000000-0005-0000-0000-0000370A0000}"/>
    <cellStyle name="Normal 2 3 2 8 2" xfId="2987" xr:uid="{00000000-0005-0000-0000-0000380A0000}"/>
    <cellStyle name="Normal 2 3 2 9" xfId="2988" xr:uid="{00000000-0005-0000-0000-0000390A0000}"/>
    <cellStyle name="Normal 2 3 3" xfId="133" xr:uid="{00000000-0005-0000-0000-00003A0A0000}"/>
    <cellStyle name="Normal 2 3 3 2" xfId="408" xr:uid="{00000000-0005-0000-0000-00003B0A0000}"/>
    <cellStyle name="Normal 2 3 3 2 2" xfId="1435" xr:uid="{00000000-0005-0000-0000-00003C0A0000}"/>
    <cellStyle name="Normal 2 3 3 2 2 2" xfId="2989" xr:uid="{00000000-0005-0000-0000-00003D0A0000}"/>
    <cellStyle name="Normal 2 3 3 2 3" xfId="1055" xr:uid="{00000000-0005-0000-0000-00003E0A0000}"/>
    <cellStyle name="Normal 2 3 3 2 3 2" xfId="2990" xr:uid="{00000000-0005-0000-0000-00003F0A0000}"/>
    <cellStyle name="Normal 2 3 3 2 4" xfId="705" xr:uid="{00000000-0005-0000-0000-0000400A0000}"/>
    <cellStyle name="Normal 2 3 3 2 4 2" xfId="2991" xr:uid="{00000000-0005-0000-0000-0000410A0000}"/>
    <cellStyle name="Normal 2 3 3 2 5" xfId="2992" xr:uid="{00000000-0005-0000-0000-0000420A0000}"/>
    <cellStyle name="Normal 2 3 3 3" xfId="301" xr:uid="{00000000-0005-0000-0000-0000430A0000}"/>
    <cellStyle name="Normal 2 3 3 3 2" xfId="1328" xr:uid="{00000000-0005-0000-0000-0000440A0000}"/>
    <cellStyle name="Normal 2 3 3 3 2 2" xfId="2993" xr:uid="{00000000-0005-0000-0000-0000450A0000}"/>
    <cellStyle name="Normal 2 3 3 3 3" xfId="948" xr:uid="{00000000-0005-0000-0000-0000460A0000}"/>
    <cellStyle name="Normal 2 3 3 3 3 2" xfId="2994" xr:uid="{00000000-0005-0000-0000-0000470A0000}"/>
    <cellStyle name="Normal 2 3 3 3 4" xfId="2995" xr:uid="{00000000-0005-0000-0000-0000480A0000}"/>
    <cellStyle name="Normal 2 3 3 4" xfId="1193" xr:uid="{00000000-0005-0000-0000-0000490A0000}"/>
    <cellStyle name="Normal 2 3 3 4 2" xfId="2996" xr:uid="{00000000-0005-0000-0000-00004A0A0000}"/>
    <cellStyle name="Normal 2 3 3 5" xfId="812" xr:uid="{00000000-0005-0000-0000-00004B0A0000}"/>
    <cellStyle name="Normal 2 3 3 5 2" xfId="2997" xr:uid="{00000000-0005-0000-0000-00004C0A0000}"/>
    <cellStyle name="Normal 2 3 3 6" xfId="598" xr:uid="{00000000-0005-0000-0000-00004D0A0000}"/>
    <cellStyle name="Normal 2 3 3 6 2" xfId="2998" xr:uid="{00000000-0005-0000-0000-00004E0A0000}"/>
    <cellStyle name="Normal 2 3 3 7" xfId="2999" xr:uid="{00000000-0005-0000-0000-00004F0A0000}"/>
    <cellStyle name="Normal 2 3 4" xfId="346" xr:uid="{00000000-0005-0000-0000-0000500A0000}"/>
    <cellStyle name="Normal 2 3 4 2" xfId="1373" xr:uid="{00000000-0005-0000-0000-0000510A0000}"/>
    <cellStyle name="Normal 2 3 4 2 2" xfId="3000" xr:uid="{00000000-0005-0000-0000-0000520A0000}"/>
    <cellStyle name="Normal 2 3 4 3" xfId="993" xr:uid="{00000000-0005-0000-0000-0000530A0000}"/>
    <cellStyle name="Normal 2 3 4 3 2" xfId="3001" xr:uid="{00000000-0005-0000-0000-0000540A0000}"/>
    <cellStyle name="Normal 2 3 4 4" xfId="643" xr:uid="{00000000-0005-0000-0000-0000550A0000}"/>
    <cellStyle name="Normal 2 3 4 4 2" xfId="3002" xr:uid="{00000000-0005-0000-0000-0000560A0000}"/>
    <cellStyle name="Normal 2 3 4 5" xfId="3003" xr:uid="{00000000-0005-0000-0000-0000570A0000}"/>
    <cellStyle name="Normal 2 3 5" xfId="239" xr:uid="{00000000-0005-0000-0000-0000580A0000}"/>
    <cellStyle name="Normal 2 3 5 2" xfId="1266" xr:uid="{00000000-0005-0000-0000-0000590A0000}"/>
    <cellStyle name="Normal 2 3 5 2 2" xfId="3004" xr:uid="{00000000-0005-0000-0000-00005A0A0000}"/>
    <cellStyle name="Normal 2 3 5 3" xfId="886" xr:uid="{00000000-0005-0000-0000-00005B0A0000}"/>
    <cellStyle name="Normal 2 3 5 3 2" xfId="3005" xr:uid="{00000000-0005-0000-0000-00005C0A0000}"/>
    <cellStyle name="Normal 2 3 5 4" xfId="3006" xr:uid="{00000000-0005-0000-0000-00005D0A0000}"/>
    <cellStyle name="Normal 2 3 6" xfId="464" xr:uid="{00000000-0005-0000-0000-00005E0A0000}"/>
    <cellStyle name="Normal 2 3 6 2" xfId="1480" xr:uid="{00000000-0005-0000-0000-00005F0A0000}"/>
    <cellStyle name="Normal 2 3 6 2 2" xfId="3007" xr:uid="{00000000-0005-0000-0000-0000600A0000}"/>
    <cellStyle name="Normal 2 3 6 3" xfId="1100" xr:uid="{00000000-0005-0000-0000-0000610A0000}"/>
    <cellStyle name="Normal 2 3 6 3 2" xfId="3008" xr:uid="{00000000-0005-0000-0000-0000620A0000}"/>
    <cellStyle name="Normal 2 3 6 4" xfId="3009" xr:uid="{00000000-0005-0000-0000-0000630A0000}"/>
    <cellStyle name="Normal 2 3 7" xfId="1131" xr:uid="{00000000-0005-0000-0000-0000640A0000}"/>
    <cellStyle name="Normal 2 3 7 2" xfId="3010" xr:uid="{00000000-0005-0000-0000-0000650A0000}"/>
    <cellStyle name="Normal 2 3 8" xfId="750" xr:uid="{00000000-0005-0000-0000-0000660A0000}"/>
    <cellStyle name="Normal 2 3 8 2" xfId="3011" xr:uid="{00000000-0005-0000-0000-0000670A0000}"/>
    <cellStyle name="Normal 2 3 9" xfId="536" xr:uid="{00000000-0005-0000-0000-0000680A0000}"/>
    <cellStyle name="Normal 2 3 9 2" xfId="3012" xr:uid="{00000000-0005-0000-0000-0000690A0000}"/>
    <cellStyle name="Normal 2 4" xfId="53" xr:uid="{00000000-0005-0000-0000-00006A0A0000}"/>
    <cellStyle name="Normal 2 4 2" xfId="1537" xr:uid="{00000000-0005-0000-0000-00006B0A0000}"/>
    <cellStyle name="Normal 2 5" xfId="85" xr:uid="{00000000-0005-0000-0000-00006C0A0000}"/>
    <cellStyle name="Normal 2 5 2" xfId="361" xr:uid="{00000000-0005-0000-0000-00006D0A0000}"/>
    <cellStyle name="Normal 2 5 2 2" xfId="1388" xr:uid="{00000000-0005-0000-0000-00006E0A0000}"/>
    <cellStyle name="Normal 2 5 2 2 2" xfId="3013" xr:uid="{00000000-0005-0000-0000-00006F0A0000}"/>
    <cellStyle name="Normal 2 5 2 3" xfId="1008" xr:uid="{00000000-0005-0000-0000-0000700A0000}"/>
    <cellStyle name="Normal 2 5 2 3 2" xfId="3014" xr:uid="{00000000-0005-0000-0000-0000710A0000}"/>
    <cellStyle name="Normal 2 5 2 4" xfId="658" xr:uid="{00000000-0005-0000-0000-0000720A0000}"/>
    <cellStyle name="Normal 2 5 2 4 2" xfId="3015" xr:uid="{00000000-0005-0000-0000-0000730A0000}"/>
    <cellStyle name="Normal 2 5 2 5" xfId="1592" xr:uid="{00000000-0005-0000-0000-0000740A0000}"/>
    <cellStyle name="Normal 2 5 2 5 2" xfId="3016" xr:uid="{00000000-0005-0000-0000-0000750A0000}"/>
    <cellStyle name="Normal 2 5 2 6" xfId="1694" xr:uid="{00000000-0005-0000-0000-0000760A0000}"/>
    <cellStyle name="Normal 2 5 2 6 2" xfId="3017" xr:uid="{00000000-0005-0000-0000-0000770A0000}"/>
    <cellStyle name="Normal 2 5 2 7" xfId="3018" xr:uid="{00000000-0005-0000-0000-0000780A0000}"/>
    <cellStyle name="Normal 2 5 3" xfId="254" xr:uid="{00000000-0005-0000-0000-0000790A0000}"/>
    <cellStyle name="Normal 2 5 3 2" xfId="1281" xr:uid="{00000000-0005-0000-0000-00007A0A0000}"/>
    <cellStyle name="Normal 2 5 3 2 2" xfId="3019" xr:uid="{00000000-0005-0000-0000-00007B0A0000}"/>
    <cellStyle name="Normal 2 5 3 3" xfId="901" xr:uid="{00000000-0005-0000-0000-00007C0A0000}"/>
    <cellStyle name="Normal 2 5 3 3 2" xfId="3020" xr:uid="{00000000-0005-0000-0000-00007D0A0000}"/>
    <cellStyle name="Normal 2 5 3 4" xfId="3021" xr:uid="{00000000-0005-0000-0000-00007E0A0000}"/>
    <cellStyle name="Normal 2 5 4" xfId="465" xr:uid="{00000000-0005-0000-0000-00007F0A0000}"/>
    <cellStyle name="Normal 2 5 4 2" xfId="1146" xr:uid="{00000000-0005-0000-0000-0000800A0000}"/>
    <cellStyle name="Normal 2 5 4 2 2" xfId="3022" xr:uid="{00000000-0005-0000-0000-0000810A0000}"/>
    <cellStyle name="Normal 2 5 4 3" xfId="3023" xr:uid="{00000000-0005-0000-0000-0000820A0000}"/>
    <cellStyle name="Normal 2 5 5" xfId="765" xr:uid="{00000000-0005-0000-0000-0000830A0000}"/>
    <cellStyle name="Normal 2 5 5 2" xfId="3024" xr:uid="{00000000-0005-0000-0000-0000840A0000}"/>
    <cellStyle name="Normal 2 5 6" xfId="551" xr:uid="{00000000-0005-0000-0000-0000850A0000}"/>
    <cellStyle name="Normal 2 5 6 2" xfId="3025" xr:uid="{00000000-0005-0000-0000-0000860A0000}"/>
    <cellStyle name="Normal 2 5 7" xfId="1522" xr:uid="{00000000-0005-0000-0000-0000870A0000}"/>
    <cellStyle name="Normal 2 5 7 2" xfId="3026" xr:uid="{00000000-0005-0000-0000-0000880A0000}"/>
    <cellStyle name="Normal 2 5 8" xfId="1640" xr:uid="{00000000-0005-0000-0000-0000890A0000}"/>
    <cellStyle name="Normal 2 5 8 2" xfId="3027" xr:uid="{00000000-0005-0000-0000-00008A0A0000}"/>
    <cellStyle name="Normal 2 5 9" xfId="3028" xr:uid="{00000000-0005-0000-0000-00008B0A0000}"/>
    <cellStyle name="Normal 2 6" xfId="117" xr:uid="{00000000-0005-0000-0000-00008C0A0000}"/>
    <cellStyle name="Normal 2 6 2" xfId="392" xr:uid="{00000000-0005-0000-0000-00008D0A0000}"/>
    <cellStyle name="Normal 2 6 2 2" xfId="1419" xr:uid="{00000000-0005-0000-0000-00008E0A0000}"/>
    <cellStyle name="Normal 2 6 2 2 2" xfId="3029" xr:uid="{00000000-0005-0000-0000-00008F0A0000}"/>
    <cellStyle name="Normal 2 6 2 3" xfId="1039" xr:uid="{00000000-0005-0000-0000-0000900A0000}"/>
    <cellStyle name="Normal 2 6 2 3 2" xfId="3030" xr:uid="{00000000-0005-0000-0000-0000910A0000}"/>
    <cellStyle name="Normal 2 6 2 4" xfId="689" xr:uid="{00000000-0005-0000-0000-0000920A0000}"/>
    <cellStyle name="Normal 2 6 2 4 2" xfId="3031" xr:uid="{00000000-0005-0000-0000-0000930A0000}"/>
    <cellStyle name="Normal 2 6 2 5" xfId="1538" xr:uid="{00000000-0005-0000-0000-0000940A0000}"/>
    <cellStyle name="Normal 2 6 2 6" xfId="3032" xr:uid="{00000000-0005-0000-0000-0000950A0000}"/>
    <cellStyle name="Normal 2 6 3" xfId="285" xr:uid="{00000000-0005-0000-0000-0000960A0000}"/>
    <cellStyle name="Normal 2 6 3 2" xfId="1312" xr:uid="{00000000-0005-0000-0000-0000970A0000}"/>
    <cellStyle name="Normal 2 6 3 2 2" xfId="3033" xr:uid="{00000000-0005-0000-0000-0000980A0000}"/>
    <cellStyle name="Normal 2 6 3 3" xfId="932" xr:uid="{00000000-0005-0000-0000-0000990A0000}"/>
    <cellStyle name="Normal 2 6 3 3 2" xfId="3034" xr:uid="{00000000-0005-0000-0000-00009A0A0000}"/>
    <cellStyle name="Normal 2 6 3 4" xfId="3035" xr:uid="{00000000-0005-0000-0000-00009B0A0000}"/>
    <cellStyle name="Normal 2 6 4" xfId="466" xr:uid="{00000000-0005-0000-0000-00009C0A0000}"/>
    <cellStyle name="Normal 2 6 4 2" xfId="1177" xr:uid="{00000000-0005-0000-0000-00009D0A0000}"/>
    <cellStyle name="Normal 2 6 4 2 2" xfId="3036" xr:uid="{00000000-0005-0000-0000-00009E0A0000}"/>
    <cellStyle name="Normal 2 6 5" xfId="796" xr:uid="{00000000-0005-0000-0000-00009F0A0000}"/>
    <cellStyle name="Normal 2 6 5 2" xfId="3037" xr:uid="{00000000-0005-0000-0000-0000A00A0000}"/>
    <cellStyle name="Normal 2 6 6" xfId="582" xr:uid="{00000000-0005-0000-0000-0000A10A0000}"/>
    <cellStyle name="Normal 2 6 6 2" xfId="3038" xr:uid="{00000000-0005-0000-0000-0000A20A0000}"/>
    <cellStyle name="Normal 2 6 7" xfId="3039" xr:uid="{00000000-0005-0000-0000-0000A30A0000}"/>
    <cellStyle name="Normal 2 7" xfId="218" xr:uid="{00000000-0005-0000-0000-0000A40A0000}"/>
    <cellStyle name="Normal 2 7 2" xfId="1250" xr:uid="{00000000-0005-0000-0000-0000A50A0000}"/>
    <cellStyle name="Normal 2 7 2 2" xfId="3040" xr:uid="{00000000-0005-0000-0000-0000A60A0000}"/>
    <cellStyle name="Normal 2 7 3" xfId="870" xr:uid="{00000000-0005-0000-0000-0000A70A0000}"/>
    <cellStyle name="Normal 2 7 3 2" xfId="3041" xr:uid="{00000000-0005-0000-0000-0000A80A0000}"/>
    <cellStyle name="Normal 2 7 4" xfId="520" xr:uid="{00000000-0005-0000-0000-0000A90A0000}"/>
    <cellStyle name="Normal 2 7 4 2" xfId="3042" xr:uid="{00000000-0005-0000-0000-0000AA0A0000}"/>
    <cellStyle name="Normal 2 7 5" xfId="1535" xr:uid="{00000000-0005-0000-0000-0000AB0A0000}"/>
    <cellStyle name="Normal 2 7 6" xfId="3043" xr:uid="{00000000-0005-0000-0000-0000AC0A0000}"/>
    <cellStyle name="Normal 2 8" xfId="330" xr:uid="{00000000-0005-0000-0000-0000AD0A0000}"/>
    <cellStyle name="Normal 2 8 2" xfId="1357" xr:uid="{00000000-0005-0000-0000-0000AE0A0000}"/>
    <cellStyle name="Normal 2 8 2 2" xfId="3044" xr:uid="{00000000-0005-0000-0000-0000AF0A0000}"/>
    <cellStyle name="Normal 2 8 3" xfId="977" xr:uid="{00000000-0005-0000-0000-0000B00A0000}"/>
    <cellStyle name="Normal 2 8 3 2" xfId="3045" xr:uid="{00000000-0005-0000-0000-0000B10A0000}"/>
    <cellStyle name="Normal 2 8 4" xfId="627" xr:uid="{00000000-0005-0000-0000-0000B20A0000}"/>
    <cellStyle name="Normal 2 8 4 2" xfId="3046" xr:uid="{00000000-0005-0000-0000-0000B30A0000}"/>
    <cellStyle name="Normal 2 8 5" xfId="3047" xr:uid="{00000000-0005-0000-0000-0000B40A0000}"/>
    <cellStyle name="Normal 2 9" xfId="1084" xr:uid="{00000000-0005-0000-0000-0000B50A0000}"/>
    <cellStyle name="Normal 2 9 2" xfId="1464" xr:uid="{00000000-0005-0000-0000-0000B60A0000}"/>
    <cellStyle name="Normal 2 9 2 2" xfId="3048" xr:uid="{00000000-0005-0000-0000-0000B70A0000}"/>
    <cellStyle name="Normal 2 9 3" xfId="3049" xr:uid="{00000000-0005-0000-0000-0000B80A0000}"/>
    <cellStyle name="Normal 3" xfId="40" xr:uid="{00000000-0005-0000-0000-0000B90A0000}"/>
    <cellStyle name="Normal 3 2" xfId="41" xr:uid="{00000000-0005-0000-0000-0000BA0A0000}"/>
    <cellStyle name="Normal 3 2 10" xfId="521" xr:uid="{00000000-0005-0000-0000-0000BB0A0000}"/>
    <cellStyle name="Normal 3 2 10 2" xfId="3050" xr:uid="{00000000-0005-0000-0000-0000BC0A0000}"/>
    <cellStyle name="Normal 3 2 11" xfId="1523" xr:uid="{00000000-0005-0000-0000-0000BD0A0000}"/>
    <cellStyle name="Normal 3 2 11 2" xfId="3051" xr:uid="{00000000-0005-0000-0000-0000BE0A0000}"/>
    <cellStyle name="Normal 3 2 12" xfId="1641" xr:uid="{00000000-0005-0000-0000-0000BF0A0000}"/>
    <cellStyle name="Normal 3 2 12 2" xfId="3052" xr:uid="{00000000-0005-0000-0000-0000C00A0000}"/>
    <cellStyle name="Normal 3 2 13" xfId="3053" xr:uid="{00000000-0005-0000-0000-0000C10A0000}"/>
    <cellStyle name="Normal 3 2 2" xfId="69" xr:uid="{00000000-0005-0000-0000-0000C20A0000}"/>
    <cellStyle name="Normal 3 2 2 10" xfId="1524" xr:uid="{00000000-0005-0000-0000-0000C30A0000}"/>
    <cellStyle name="Normal 3 2 2 10 2" xfId="3054" xr:uid="{00000000-0005-0000-0000-0000C40A0000}"/>
    <cellStyle name="Normal 3 2 2 11" xfId="1642" xr:uid="{00000000-0005-0000-0000-0000C50A0000}"/>
    <cellStyle name="Normal 3 2 2 11 2" xfId="3055" xr:uid="{00000000-0005-0000-0000-0000C60A0000}"/>
    <cellStyle name="Normal 3 2 2 12" xfId="3056" xr:uid="{00000000-0005-0000-0000-0000C70A0000}"/>
    <cellStyle name="Normal 3 2 2 2" xfId="103" xr:uid="{00000000-0005-0000-0000-0000C80A0000}"/>
    <cellStyle name="Normal 3 2 2 2 2" xfId="378" xr:uid="{00000000-0005-0000-0000-0000C90A0000}"/>
    <cellStyle name="Normal 3 2 2 2 2 2" xfId="1405" xr:uid="{00000000-0005-0000-0000-0000CA0A0000}"/>
    <cellStyle name="Normal 3 2 2 2 2 2 2" xfId="3057" xr:uid="{00000000-0005-0000-0000-0000CB0A0000}"/>
    <cellStyle name="Normal 3 2 2 2 2 3" xfId="1025" xr:uid="{00000000-0005-0000-0000-0000CC0A0000}"/>
    <cellStyle name="Normal 3 2 2 2 2 3 2" xfId="3058" xr:uid="{00000000-0005-0000-0000-0000CD0A0000}"/>
    <cellStyle name="Normal 3 2 2 2 2 4" xfId="675" xr:uid="{00000000-0005-0000-0000-0000CE0A0000}"/>
    <cellStyle name="Normal 3 2 2 2 2 4 2" xfId="3059" xr:uid="{00000000-0005-0000-0000-0000CF0A0000}"/>
    <cellStyle name="Normal 3 2 2 2 2 5" xfId="3060" xr:uid="{00000000-0005-0000-0000-0000D00A0000}"/>
    <cellStyle name="Normal 3 2 2 2 3" xfId="271" xr:uid="{00000000-0005-0000-0000-0000D10A0000}"/>
    <cellStyle name="Normal 3 2 2 2 3 2" xfId="1298" xr:uid="{00000000-0005-0000-0000-0000D20A0000}"/>
    <cellStyle name="Normal 3 2 2 2 3 2 2" xfId="3061" xr:uid="{00000000-0005-0000-0000-0000D30A0000}"/>
    <cellStyle name="Normal 3 2 2 2 3 3" xfId="918" xr:uid="{00000000-0005-0000-0000-0000D40A0000}"/>
    <cellStyle name="Normal 3 2 2 2 3 3 2" xfId="3062" xr:uid="{00000000-0005-0000-0000-0000D50A0000}"/>
    <cellStyle name="Normal 3 2 2 2 3 4" xfId="3063" xr:uid="{00000000-0005-0000-0000-0000D60A0000}"/>
    <cellStyle name="Normal 3 2 2 2 4" xfId="1163" xr:uid="{00000000-0005-0000-0000-0000D70A0000}"/>
    <cellStyle name="Normal 3 2 2 2 4 2" xfId="3064" xr:uid="{00000000-0005-0000-0000-0000D80A0000}"/>
    <cellStyle name="Normal 3 2 2 2 5" xfId="782" xr:uid="{00000000-0005-0000-0000-0000D90A0000}"/>
    <cellStyle name="Normal 3 2 2 2 5 2" xfId="3065" xr:uid="{00000000-0005-0000-0000-0000DA0A0000}"/>
    <cellStyle name="Normal 3 2 2 2 6" xfId="568" xr:uid="{00000000-0005-0000-0000-0000DB0A0000}"/>
    <cellStyle name="Normal 3 2 2 2 6 2" xfId="3066" xr:uid="{00000000-0005-0000-0000-0000DC0A0000}"/>
    <cellStyle name="Normal 3 2 2 2 7" xfId="1593" xr:uid="{00000000-0005-0000-0000-0000DD0A0000}"/>
    <cellStyle name="Normal 3 2 2 2 7 2" xfId="3067" xr:uid="{00000000-0005-0000-0000-0000DE0A0000}"/>
    <cellStyle name="Normal 3 2 2 2 8" xfId="1695" xr:uid="{00000000-0005-0000-0000-0000DF0A0000}"/>
    <cellStyle name="Normal 3 2 2 2 8 2" xfId="3068" xr:uid="{00000000-0005-0000-0000-0000E00A0000}"/>
    <cellStyle name="Normal 3 2 2 2 9" xfId="3069" xr:uid="{00000000-0005-0000-0000-0000E10A0000}"/>
    <cellStyle name="Normal 3 2 2 3" xfId="134" xr:uid="{00000000-0005-0000-0000-0000E20A0000}"/>
    <cellStyle name="Normal 3 2 2 3 2" xfId="409" xr:uid="{00000000-0005-0000-0000-0000E30A0000}"/>
    <cellStyle name="Normal 3 2 2 3 2 2" xfId="1436" xr:uid="{00000000-0005-0000-0000-0000E40A0000}"/>
    <cellStyle name="Normal 3 2 2 3 2 2 2" xfId="3070" xr:uid="{00000000-0005-0000-0000-0000E50A0000}"/>
    <cellStyle name="Normal 3 2 2 3 2 3" xfId="1056" xr:uid="{00000000-0005-0000-0000-0000E60A0000}"/>
    <cellStyle name="Normal 3 2 2 3 2 3 2" xfId="3071" xr:uid="{00000000-0005-0000-0000-0000E70A0000}"/>
    <cellStyle name="Normal 3 2 2 3 2 4" xfId="706" xr:uid="{00000000-0005-0000-0000-0000E80A0000}"/>
    <cellStyle name="Normal 3 2 2 3 2 4 2" xfId="3072" xr:uid="{00000000-0005-0000-0000-0000E90A0000}"/>
    <cellStyle name="Normal 3 2 2 3 2 5" xfId="3073" xr:uid="{00000000-0005-0000-0000-0000EA0A0000}"/>
    <cellStyle name="Normal 3 2 2 3 3" xfId="302" xr:uid="{00000000-0005-0000-0000-0000EB0A0000}"/>
    <cellStyle name="Normal 3 2 2 3 3 2" xfId="1329" xr:uid="{00000000-0005-0000-0000-0000EC0A0000}"/>
    <cellStyle name="Normal 3 2 2 3 3 2 2" xfId="3074" xr:uid="{00000000-0005-0000-0000-0000ED0A0000}"/>
    <cellStyle name="Normal 3 2 2 3 3 3" xfId="949" xr:uid="{00000000-0005-0000-0000-0000EE0A0000}"/>
    <cellStyle name="Normal 3 2 2 3 3 3 2" xfId="3075" xr:uid="{00000000-0005-0000-0000-0000EF0A0000}"/>
    <cellStyle name="Normal 3 2 2 3 3 4" xfId="3076" xr:uid="{00000000-0005-0000-0000-0000F00A0000}"/>
    <cellStyle name="Normal 3 2 2 3 4" xfId="1194" xr:uid="{00000000-0005-0000-0000-0000F10A0000}"/>
    <cellStyle name="Normal 3 2 2 3 4 2" xfId="3077" xr:uid="{00000000-0005-0000-0000-0000F20A0000}"/>
    <cellStyle name="Normal 3 2 2 3 5" xfId="813" xr:uid="{00000000-0005-0000-0000-0000F30A0000}"/>
    <cellStyle name="Normal 3 2 2 3 5 2" xfId="3078" xr:uid="{00000000-0005-0000-0000-0000F40A0000}"/>
    <cellStyle name="Normal 3 2 2 3 6" xfId="599" xr:uid="{00000000-0005-0000-0000-0000F50A0000}"/>
    <cellStyle name="Normal 3 2 2 3 6 2" xfId="3079" xr:uid="{00000000-0005-0000-0000-0000F60A0000}"/>
    <cellStyle name="Normal 3 2 2 3 7" xfId="3080" xr:uid="{00000000-0005-0000-0000-0000F70A0000}"/>
    <cellStyle name="Normal 3 2 2 4" xfId="347" xr:uid="{00000000-0005-0000-0000-0000F80A0000}"/>
    <cellStyle name="Normal 3 2 2 4 2" xfId="1374" xr:uid="{00000000-0005-0000-0000-0000F90A0000}"/>
    <cellStyle name="Normal 3 2 2 4 2 2" xfId="3081" xr:uid="{00000000-0005-0000-0000-0000FA0A0000}"/>
    <cellStyle name="Normal 3 2 2 4 3" xfId="994" xr:uid="{00000000-0005-0000-0000-0000FB0A0000}"/>
    <cellStyle name="Normal 3 2 2 4 3 2" xfId="3082" xr:uid="{00000000-0005-0000-0000-0000FC0A0000}"/>
    <cellStyle name="Normal 3 2 2 4 4" xfId="644" xr:uid="{00000000-0005-0000-0000-0000FD0A0000}"/>
    <cellStyle name="Normal 3 2 2 4 4 2" xfId="3083" xr:uid="{00000000-0005-0000-0000-0000FE0A0000}"/>
    <cellStyle name="Normal 3 2 2 4 5" xfId="3084" xr:uid="{00000000-0005-0000-0000-0000FF0A0000}"/>
    <cellStyle name="Normal 3 2 2 5" xfId="240" xr:uid="{00000000-0005-0000-0000-0000000B0000}"/>
    <cellStyle name="Normal 3 2 2 5 2" xfId="1267" xr:uid="{00000000-0005-0000-0000-0000010B0000}"/>
    <cellStyle name="Normal 3 2 2 5 2 2" xfId="3085" xr:uid="{00000000-0005-0000-0000-0000020B0000}"/>
    <cellStyle name="Normal 3 2 2 5 3" xfId="887" xr:uid="{00000000-0005-0000-0000-0000030B0000}"/>
    <cellStyle name="Normal 3 2 2 5 3 2" xfId="3086" xr:uid="{00000000-0005-0000-0000-0000040B0000}"/>
    <cellStyle name="Normal 3 2 2 5 4" xfId="3087" xr:uid="{00000000-0005-0000-0000-0000050B0000}"/>
    <cellStyle name="Normal 3 2 2 6" xfId="468" xr:uid="{00000000-0005-0000-0000-0000060B0000}"/>
    <cellStyle name="Normal 3 2 2 6 2" xfId="1481" xr:uid="{00000000-0005-0000-0000-0000070B0000}"/>
    <cellStyle name="Normal 3 2 2 6 2 2" xfId="3088" xr:uid="{00000000-0005-0000-0000-0000080B0000}"/>
    <cellStyle name="Normal 3 2 2 6 3" xfId="1101" xr:uid="{00000000-0005-0000-0000-0000090B0000}"/>
    <cellStyle name="Normal 3 2 2 6 3 2" xfId="3089" xr:uid="{00000000-0005-0000-0000-00000A0B0000}"/>
    <cellStyle name="Normal 3 2 2 6 4" xfId="3090" xr:uid="{00000000-0005-0000-0000-00000B0B0000}"/>
    <cellStyle name="Normal 3 2 2 7" xfId="1132" xr:uid="{00000000-0005-0000-0000-00000C0B0000}"/>
    <cellStyle name="Normal 3 2 2 7 2" xfId="3091" xr:uid="{00000000-0005-0000-0000-00000D0B0000}"/>
    <cellStyle name="Normal 3 2 2 8" xfId="751" xr:uid="{00000000-0005-0000-0000-00000E0B0000}"/>
    <cellStyle name="Normal 3 2 2 8 2" xfId="3092" xr:uid="{00000000-0005-0000-0000-00000F0B0000}"/>
    <cellStyle name="Normal 3 2 2 9" xfId="537" xr:uid="{00000000-0005-0000-0000-0000100B0000}"/>
    <cellStyle name="Normal 3 2 2 9 2" xfId="3093" xr:uid="{00000000-0005-0000-0000-0000110B0000}"/>
    <cellStyle name="Normal 3 2 3" xfId="86" xr:uid="{00000000-0005-0000-0000-0000120B0000}"/>
    <cellStyle name="Normal 3 2 3 2" xfId="362" xr:uid="{00000000-0005-0000-0000-0000130B0000}"/>
    <cellStyle name="Normal 3 2 3 2 2" xfId="1389" xr:uid="{00000000-0005-0000-0000-0000140B0000}"/>
    <cellStyle name="Normal 3 2 3 2 2 2" xfId="3094" xr:uid="{00000000-0005-0000-0000-0000150B0000}"/>
    <cellStyle name="Normal 3 2 3 2 3" xfId="1009" xr:uid="{00000000-0005-0000-0000-0000160B0000}"/>
    <cellStyle name="Normal 3 2 3 2 3 2" xfId="3095" xr:uid="{00000000-0005-0000-0000-0000170B0000}"/>
    <cellStyle name="Normal 3 2 3 2 4" xfId="659" xr:uid="{00000000-0005-0000-0000-0000180B0000}"/>
    <cellStyle name="Normal 3 2 3 2 4 2" xfId="3096" xr:uid="{00000000-0005-0000-0000-0000190B0000}"/>
    <cellStyle name="Normal 3 2 3 2 5" xfId="3097" xr:uid="{00000000-0005-0000-0000-00001A0B0000}"/>
    <cellStyle name="Normal 3 2 3 3" xfId="255" xr:uid="{00000000-0005-0000-0000-00001B0B0000}"/>
    <cellStyle name="Normal 3 2 3 3 2" xfId="1282" xr:uid="{00000000-0005-0000-0000-00001C0B0000}"/>
    <cellStyle name="Normal 3 2 3 3 2 2" xfId="3098" xr:uid="{00000000-0005-0000-0000-00001D0B0000}"/>
    <cellStyle name="Normal 3 2 3 3 3" xfId="902" xr:uid="{00000000-0005-0000-0000-00001E0B0000}"/>
    <cellStyle name="Normal 3 2 3 3 3 2" xfId="3099" xr:uid="{00000000-0005-0000-0000-00001F0B0000}"/>
    <cellStyle name="Normal 3 2 3 3 4" xfId="3100" xr:uid="{00000000-0005-0000-0000-0000200B0000}"/>
    <cellStyle name="Normal 3 2 3 4" xfId="1147" xr:uid="{00000000-0005-0000-0000-0000210B0000}"/>
    <cellStyle name="Normal 3 2 3 4 2" xfId="3101" xr:uid="{00000000-0005-0000-0000-0000220B0000}"/>
    <cellStyle name="Normal 3 2 3 5" xfId="766" xr:uid="{00000000-0005-0000-0000-0000230B0000}"/>
    <cellStyle name="Normal 3 2 3 5 2" xfId="3102" xr:uid="{00000000-0005-0000-0000-0000240B0000}"/>
    <cellStyle name="Normal 3 2 3 6" xfId="552" xr:uid="{00000000-0005-0000-0000-0000250B0000}"/>
    <cellStyle name="Normal 3 2 3 6 2" xfId="3103" xr:uid="{00000000-0005-0000-0000-0000260B0000}"/>
    <cellStyle name="Normal 3 2 3 7" xfId="1564" xr:uid="{00000000-0005-0000-0000-0000270B0000}"/>
    <cellStyle name="Normal 3 2 3 7 2" xfId="3104" xr:uid="{00000000-0005-0000-0000-0000280B0000}"/>
    <cellStyle name="Normal 3 2 3 8" xfId="1667" xr:uid="{00000000-0005-0000-0000-0000290B0000}"/>
    <cellStyle name="Normal 3 2 3 8 2" xfId="3105" xr:uid="{00000000-0005-0000-0000-00002A0B0000}"/>
    <cellStyle name="Normal 3 2 3 9" xfId="3106" xr:uid="{00000000-0005-0000-0000-00002B0B0000}"/>
    <cellStyle name="Normal 3 2 4" xfId="118" xr:uid="{00000000-0005-0000-0000-00002C0B0000}"/>
    <cellStyle name="Normal 3 2 4 2" xfId="393" xr:uid="{00000000-0005-0000-0000-00002D0B0000}"/>
    <cellStyle name="Normal 3 2 4 2 2" xfId="1420" xr:uid="{00000000-0005-0000-0000-00002E0B0000}"/>
    <cellStyle name="Normal 3 2 4 2 2 2" xfId="3107" xr:uid="{00000000-0005-0000-0000-00002F0B0000}"/>
    <cellStyle name="Normal 3 2 4 2 3" xfId="1040" xr:uid="{00000000-0005-0000-0000-0000300B0000}"/>
    <cellStyle name="Normal 3 2 4 2 3 2" xfId="3108" xr:uid="{00000000-0005-0000-0000-0000310B0000}"/>
    <cellStyle name="Normal 3 2 4 2 4" xfId="690" xr:uid="{00000000-0005-0000-0000-0000320B0000}"/>
    <cellStyle name="Normal 3 2 4 2 4 2" xfId="3109" xr:uid="{00000000-0005-0000-0000-0000330B0000}"/>
    <cellStyle name="Normal 3 2 4 2 5" xfId="3110" xr:uid="{00000000-0005-0000-0000-0000340B0000}"/>
    <cellStyle name="Normal 3 2 4 3" xfId="286" xr:uid="{00000000-0005-0000-0000-0000350B0000}"/>
    <cellStyle name="Normal 3 2 4 3 2" xfId="1313" xr:uid="{00000000-0005-0000-0000-0000360B0000}"/>
    <cellStyle name="Normal 3 2 4 3 2 2" xfId="3111" xr:uid="{00000000-0005-0000-0000-0000370B0000}"/>
    <cellStyle name="Normal 3 2 4 3 3" xfId="933" xr:uid="{00000000-0005-0000-0000-0000380B0000}"/>
    <cellStyle name="Normal 3 2 4 3 3 2" xfId="3112" xr:uid="{00000000-0005-0000-0000-0000390B0000}"/>
    <cellStyle name="Normal 3 2 4 3 4" xfId="3113" xr:uid="{00000000-0005-0000-0000-00003A0B0000}"/>
    <cellStyle name="Normal 3 2 4 4" xfId="1178" xr:uid="{00000000-0005-0000-0000-00003B0B0000}"/>
    <cellStyle name="Normal 3 2 4 4 2" xfId="3114" xr:uid="{00000000-0005-0000-0000-00003C0B0000}"/>
    <cellStyle name="Normal 3 2 4 5" xfId="797" xr:uid="{00000000-0005-0000-0000-00003D0B0000}"/>
    <cellStyle name="Normal 3 2 4 5 2" xfId="3115" xr:uid="{00000000-0005-0000-0000-00003E0B0000}"/>
    <cellStyle name="Normal 3 2 4 6" xfId="583" xr:uid="{00000000-0005-0000-0000-00003F0B0000}"/>
    <cellStyle name="Normal 3 2 4 6 2" xfId="3116" xr:uid="{00000000-0005-0000-0000-0000400B0000}"/>
    <cellStyle name="Normal 3 2 4 7" xfId="3117" xr:uid="{00000000-0005-0000-0000-0000410B0000}"/>
    <cellStyle name="Normal 3 2 5" xfId="331" xr:uid="{00000000-0005-0000-0000-0000420B0000}"/>
    <cellStyle name="Normal 3 2 5 2" xfId="1358" xr:uid="{00000000-0005-0000-0000-0000430B0000}"/>
    <cellStyle name="Normal 3 2 5 2 2" xfId="3118" xr:uid="{00000000-0005-0000-0000-0000440B0000}"/>
    <cellStyle name="Normal 3 2 5 3" xfId="978" xr:uid="{00000000-0005-0000-0000-0000450B0000}"/>
    <cellStyle name="Normal 3 2 5 3 2" xfId="3119" xr:uid="{00000000-0005-0000-0000-0000460B0000}"/>
    <cellStyle name="Normal 3 2 5 4" xfId="628" xr:uid="{00000000-0005-0000-0000-0000470B0000}"/>
    <cellStyle name="Normal 3 2 5 4 2" xfId="3120" xr:uid="{00000000-0005-0000-0000-0000480B0000}"/>
    <cellStyle name="Normal 3 2 5 5" xfId="3121" xr:uid="{00000000-0005-0000-0000-0000490B0000}"/>
    <cellStyle name="Normal 3 2 6" xfId="221" xr:uid="{00000000-0005-0000-0000-00004A0B0000}"/>
    <cellStyle name="Normal 3 2 6 2" xfId="1251" xr:uid="{00000000-0005-0000-0000-00004B0B0000}"/>
    <cellStyle name="Normal 3 2 6 2 2" xfId="3122" xr:uid="{00000000-0005-0000-0000-00004C0B0000}"/>
    <cellStyle name="Normal 3 2 6 3" xfId="871" xr:uid="{00000000-0005-0000-0000-00004D0B0000}"/>
    <cellStyle name="Normal 3 2 6 3 2" xfId="3123" xr:uid="{00000000-0005-0000-0000-00004E0B0000}"/>
    <cellStyle name="Normal 3 2 6 4" xfId="3124" xr:uid="{00000000-0005-0000-0000-00004F0B0000}"/>
    <cellStyle name="Normal 3 2 7" xfId="467" xr:uid="{00000000-0005-0000-0000-0000500B0000}"/>
    <cellStyle name="Normal 3 2 7 2" xfId="1465" xr:uid="{00000000-0005-0000-0000-0000510B0000}"/>
    <cellStyle name="Normal 3 2 7 2 2" xfId="3125" xr:uid="{00000000-0005-0000-0000-0000520B0000}"/>
    <cellStyle name="Normal 3 2 7 3" xfId="1085" xr:uid="{00000000-0005-0000-0000-0000530B0000}"/>
    <cellStyle name="Normal 3 2 7 3 2" xfId="3126" xr:uid="{00000000-0005-0000-0000-0000540B0000}"/>
    <cellStyle name="Normal 3 2 7 4" xfId="3127" xr:uid="{00000000-0005-0000-0000-0000550B0000}"/>
    <cellStyle name="Normal 3 2 8" xfId="1116" xr:uid="{00000000-0005-0000-0000-0000560B0000}"/>
    <cellStyle name="Normal 3 2 8 2" xfId="3128" xr:uid="{00000000-0005-0000-0000-0000570B0000}"/>
    <cellStyle name="Normal 3 2 9" xfId="735" xr:uid="{00000000-0005-0000-0000-0000580B0000}"/>
    <cellStyle name="Normal 3 2 9 2" xfId="3129" xr:uid="{00000000-0005-0000-0000-0000590B0000}"/>
    <cellStyle name="Normal 3 3" xfId="68" xr:uid="{00000000-0005-0000-0000-00005A0B0000}"/>
    <cellStyle name="Normal 3 3 2" xfId="1540" xr:uid="{00000000-0005-0000-0000-00005B0B0000}"/>
    <cellStyle name="Normal 3 4" xfId="220" xr:uid="{00000000-0005-0000-0000-00005C0B0000}"/>
    <cellStyle name="Normal 3 4 2" xfId="1541" xr:uid="{00000000-0005-0000-0000-00005D0B0000}"/>
    <cellStyle name="Normal 3 5" xfId="1539" xr:uid="{00000000-0005-0000-0000-00005E0B0000}"/>
    <cellStyle name="Normal 3 6" xfId="1706" xr:uid="{00000000-0005-0000-0000-00005F0B0000}"/>
    <cellStyle name="Normal 4" xfId="42" xr:uid="{00000000-0005-0000-0000-0000600B0000}"/>
    <cellStyle name="Normal 4 10" xfId="736" xr:uid="{00000000-0005-0000-0000-0000610B0000}"/>
    <cellStyle name="Normal 4 10 2" xfId="3130" xr:uid="{00000000-0005-0000-0000-0000620B0000}"/>
    <cellStyle name="Normal 4 11" xfId="506" xr:uid="{00000000-0005-0000-0000-0000630B0000}"/>
    <cellStyle name="Normal 4 11 2" xfId="3131" xr:uid="{00000000-0005-0000-0000-0000640B0000}"/>
    <cellStyle name="Normal 4 12" xfId="1525" xr:uid="{00000000-0005-0000-0000-0000650B0000}"/>
    <cellStyle name="Normal 4 12 2" xfId="3132" xr:uid="{00000000-0005-0000-0000-0000660B0000}"/>
    <cellStyle name="Normal 4 13" xfId="1643" xr:uid="{00000000-0005-0000-0000-0000670B0000}"/>
    <cellStyle name="Normal 4 13 2" xfId="3133" xr:uid="{00000000-0005-0000-0000-0000680B0000}"/>
    <cellStyle name="Normal 4 14" xfId="3134" xr:uid="{00000000-0005-0000-0000-0000690B0000}"/>
    <cellStyle name="Normal 4 2" xfId="70" xr:uid="{00000000-0005-0000-0000-00006A0B0000}"/>
    <cellStyle name="Normal 4 2 10" xfId="1526" xr:uid="{00000000-0005-0000-0000-00006B0B0000}"/>
    <cellStyle name="Normal 4 2 10 2" xfId="3135" xr:uid="{00000000-0005-0000-0000-00006C0B0000}"/>
    <cellStyle name="Normal 4 2 11" xfId="1644" xr:uid="{00000000-0005-0000-0000-00006D0B0000}"/>
    <cellStyle name="Normal 4 2 11 2" xfId="3136" xr:uid="{00000000-0005-0000-0000-00006E0B0000}"/>
    <cellStyle name="Normal 4 2 12" xfId="3137" xr:uid="{00000000-0005-0000-0000-00006F0B0000}"/>
    <cellStyle name="Normal 4 2 2" xfId="104" xr:uid="{00000000-0005-0000-0000-0000700B0000}"/>
    <cellStyle name="Normal 4 2 2 2" xfId="379" xr:uid="{00000000-0005-0000-0000-0000710B0000}"/>
    <cellStyle name="Normal 4 2 2 2 2" xfId="1406" xr:uid="{00000000-0005-0000-0000-0000720B0000}"/>
    <cellStyle name="Normal 4 2 2 2 2 2" xfId="3138" xr:uid="{00000000-0005-0000-0000-0000730B0000}"/>
    <cellStyle name="Normal 4 2 2 2 3" xfId="1026" xr:uid="{00000000-0005-0000-0000-0000740B0000}"/>
    <cellStyle name="Normal 4 2 2 2 3 2" xfId="3139" xr:uid="{00000000-0005-0000-0000-0000750B0000}"/>
    <cellStyle name="Normal 4 2 2 2 4" xfId="676" xr:uid="{00000000-0005-0000-0000-0000760B0000}"/>
    <cellStyle name="Normal 4 2 2 2 4 2" xfId="3140" xr:uid="{00000000-0005-0000-0000-0000770B0000}"/>
    <cellStyle name="Normal 4 2 2 2 5" xfId="3141" xr:uid="{00000000-0005-0000-0000-0000780B0000}"/>
    <cellStyle name="Normal 4 2 2 3" xfId="272" xr:uid="{00000000-0005-0000-0000-0000790B0000}"/>
    <cellStyle name="Normal 4 2 2 3 2" xfId="1299" xr:uid="{00000000-0005-0000-0000-00007A0B0000}"/>
    <cellStyle name="Normal 4 2 2 3 2 2" xfId="3142" xr:uid="{00000000-0005-0000-0000-00007B0B0000}"/>
    <cellStyle name="Normal 4 2 2 3 3" xfId="919" xr:uid="{00000000-0005-0000-0000-00007C0B0000}"/>
    <cellStyle name="Normal 4 2 2 3 3 2" xfId="3143" xr:uid="{00000000-0005-0000-0000-00007D0B0000}"/>
    <cellStyle name="Normal 4 2 2 3 4" xfId="3144" xr:uid="{00000000-0005-0000-0000-00007E0B0000}"/>
    <cellStyle name="Normal 4 2 2 4" xfId="1164" xr:uid="{00000000-0005-0000-0000-00007F0B0000}"/>
    <cellStyle name="Normal 4 2 2 4 2" xfId="3145" xr:uid="{00000000-0005-0000-0000-0000800B0000}"/>
    <cellStyle name="Normal 4 2 2 5" xfId="783" xr:uid="{00000000-0005-0000-0000-0000810B0000}"/>
    <cellStyle name="Normal 4 2 2 5 2" xfId="3146" xr:uid="{00000000-0005-0000-0000-0000820B0000}"/>
    <cellStyle name="Normal 4 2 2 6" xfId="569" xr:uid="{00000000-0005-0000-0000-0000830B0000}"/>
    <cellStyle name="Normal 4 2 2 6 2" xfId="3147" xr:uid="{00000000-0005-0000-0000-0000840B0000}"/>
    <cellStyle name="Normal 4 2 2 7" xfId="1594" xr:uid="{00000000-0005-0000-0000-0000850B0000}"/>
    <cellStyle name="Normal 4 2 2 7 2" xfId="3148" xr:uid="{00000000-0005-0000-0000-0000860B0000}"/>
    <cellStyle name="Normal 4 2 2 8" xfId="1696" xr:uid="{00000000-0005-0000-0000-0000870B0000}"/>
    <cellStyle name="Normal 4 2 2 8 2" xfId="3149" xr:uid="{00000000-0005-0000-0000-0000880B0000}"/>
    <cellStyle name="Normal 4 2 2 9" xfId="3150" xr:uid="{00000000-0005-0000-0000-0000890B0000}"/>
    <cellStyle name="Normal 4 2 3" xfId="135" xr:uid="{00000000-0005-0000-0000-00008A0B0000}"/>
    <cellStyle name="Normal 4 2 3 2" xfId="410" xr:uid="{00000000-0005-0000-0000-00008B0B0000}"/>
    <cellStyle name="Normal 4 2 3 2 2" xfId="1437" xr:uid="{00000000-0005-0000-0000-00008C0B0000}"/>
    <cellStyle name="Normal 4 2 3 2 2 2" xfId="3151" xr:uid="{00000000-0005-0000-0000-00008D0B0000}"/>
    <cellStyle name="Normal 4 2 3 2 3" xfId="1057" xr:uid="{00000000-0005-0000-0000-00008E0B0000}"/>
    <cellStyle name="Normal 4 2 3 2 3 2" xfId="3152" xr:uid="{00000000-0005-0000-0000-00008F0B0000}"/>
    <cellStyle name="Normal 4 2 3 2 4" xfId="707" xr:uid="{00000000-0005-0000-0000-0000900B0000}"/>
    <cellStyle name="Normal 4 2 3 2 4 2" xfId="3153" xr:uid="{00000000-0005-0000-0000-0000910B0000}"/>
    <cellStyle name="Normal 4 2 3 2 5" xfId="3154" xr:uid="{00000000-0005-0000-0000-0000920B0000}"/>
    <cellStyle name="Normal 4 2 3 3" xfId="303" xr:uid="{00000000-0005-0000-0000-0000930B0000}"/>
    <cellStyle name="Normal 4 2 3 3 2" xfId="1330" xr:uid="{00000000-0005-0000-0000-0000940B0000}"/>
    <cellStyle name="Normal 4 2 3 3 2 2" xfId="3155" xr:uid="{00000000-0005-0000-0000-0000950B0000}"/>
    <cellStyle name="Normal 4 2 3 3 3" xfId="950" xr:uid="{00000000-0005-0000-0000-0000960B0000}"/>
    <cellStyle name="Normal 4 2 3 3 3 2" xfId="3156" xr:uid="{00000000-0005-0000-0000-0000970B0000}"/>
    <cellStyle name="Normal 4 2 3 3 4" xfId="3157" xr:uid="{00000000-0005-0000-0000-0000980B0000}"/>
    <cellStyle name="Normal 4 2 3 4" xfId="1195" xr:uid="{00000000-0005-0000-0000-0000990B0000}"/>
    <cellStyle name="Normal 4 2 3 4 2" xfId="3158" xr:uid="{00000000-0005-0000-0000-00009A0B0000}"/>
    <cellStyle name="Normal 4 2 3 5" xfId="814" xr:uid="{00000000-0005-0000-0000-00009B0B0000}"/>
    <cellStyle name="Normal 4 2 3 5 2" xfId="3159" xr:uid="{00000000-0005-0000-0000-00009C0B0000}"/>
    <cellStyle name="Normal 4 2 3 6" xfId="600" xr:uid="{00000000-0005-0000-0000-00009D0B0000}"/>
    <cellStyle name="Normal 4 2 3 6 2" xfId="3160" xr:uid="{00000000-0005-0000-0000-00009E0B0000}"/>
    <cellStyle name="Normal 4 2 3 7" xfId="3161" xr:uid="{00000000-0005-0000-0000-00009F0B0000}"/>
    <cellStyle name="Normal 4 2 4" xfId="348" xr:uid="{00000000-0005-0000-0000-0000A00B0000}"/>
    <cellStyle name="Normal 4 2 4 2" xfId="1375" xr:uid="{00000000-0005-0000-0000-0000A10B0000}"/>
    <cellStyle name="Normal 4 2 4 2 2" xfId="3162" xr:uid="{00000000-0005-0000-0000-0000A20B0000}"/>
    <cellStyle name="Normal 4 2 4 3" xfId="995" xr:uid="{00000000-0005-0000-0000-0000A30B0000}"/>
    <cellStyle name="Normal 4 2 4 3 2" xfId="3163" xr:uid="{00000000-0005-0000-0000-0000A40B0000}"/>
    <cellStyle name="Normal 4 2 4 4" xfId="645" xr:uid="{00000000-0005-0000-0000-0000A50B0000}"/>
    <cellStyle name="Normal 4 2 4 4 2" xfId="3164" xr:uid="{00000000-0005-0000-0000-0000A60B0000}"/>
    <cellStyle name="Normal 4 2 4 5" xfId="3165" xr:uid="{00000000-0005-0000-0000-0000A70B0000}"/>
    <cellStyle name="Normal 4 2 5" xfId="241" xr:uid="{00000000-0005-0000-0000-0000A80B0000}"/>
    <cellStyle name="Normal 4 2 5 2" xfId="1268" xr:uid="{00000000-0005-0000-0000-0000A90B0000}"/>
    <cellStyle name="Normal 4 2 5 2 2" xfId="3166" xr:uid="{00000000-0005-0000-0000-0000AA0B0000}"/>
    <cellStyle name="Normal 4 2 5 3" xfId="888" xr:uid="{00000000-0005-0000-0000-0000AB0B0000}"/>
    <cellStyle name="Normal 4 2 5 3 2" xfId="3167" xr:uid="{00000000-0005-0000-0000-0000AC0B0000}"/>
    <cellStyle name="Normal 4 2 5 4" xfId="3168" xr:uid="{00000000-0005-0000-0000-0000AD0B0000}"/>
    <cellStyle name="Normal 4 2 6" xfId="470" xr:uid="{00000000-0005-0000-0000-0000AE0B0000}"/>
    <cellStyle name="Normal 4 2 6 2" xfId="1482" xr:uid="{00000000-0005-0000-0000-0000AF0B0000}"/>
    <cellStyle name="Normal 4 2 6 2 2" xfId="3169" xr:uid="{00000000-0005-0000-0000-0000B00B0000}"/>
    <cellStyle name="Normal 4 2 6 3" xfId="1102" xr:uid="{00000000-0005-0000-0000-0000B10B0000}"/>
    <cellStyle name="Normal 4 2 6 3 2" xfId="3170" xr:uid="{00000000-0005-0000-0000-0000B20B0000}"/>
    <cellStyle name="Normal 4 2 6 4" xfId="3171" xr:uid="{00000000-0005-0000-0000-0000B30B0000}"/>
    <cellStyle name="Normal 4 2 7" xfId="1133" xr:uid="{00000000-0005-0000-0000-0000B40B0000}"/>
    <cellStyle name="Normal 4 2 7 2" xfId="3172" xr:uid="{00000000-0005-0000-0000-0000B50B0000}"/>
    <cellStyle name="Normal 4 2 8" xfId="752" xr:uid="{00000000-0005-0000-0000-0000B60B0000}"/>
    <cellStyle name="Normal 4 2 8 2" xfId="3173" xr:uid="{00000000-0005-0000-0000-0000B70B0000}"/>
    <cellStyle name="Normal 4 2 9" xfId="538" xr:uid="{00000000-0005-0000-0000-0000B80B0000}"/>
    <cellStyle name="Normal 4 2 9 2" xfId="3174" xr:uid="{00000000-0005-0000-0000-0000B90B0000}"/>
    <cellStyle name="Normal 4 3" xfId="87" xr:uid="{00000000-0005-0000-0000-0000BA0B0000}"/>
    <cellStyle name="Normal 4 3 2" xfId="363" xr:uid="{00000000-0005-0000-0000-0000BB0B0000}"/>
    <cellStyle name="Normal 4 3 2 2" xfId="1390" xr:uid="{00000000-0005-0000-0000-0000BC0B0000}"/>
    <cellStyle name="Normal 4 3 2 2 2" xfId="3175" xr:uid="{00000000-0005-0000-0000-0000BD0B0000}"/>
    <cellStyle name="Normal 4 3 2 3" xfId="1010" xr:uid="{00000000-0005-0000-0000-0000BE0B0000}"/>
    <cellStyle name="Normal 4 3 2 3 2" xfId="3176" xr:uid="{00000000-0005-0000-0000-0000BF0B0000}"/>
    <cellStyle name="Normal 4 3 2 4" xfId="660" xr:uid="{00000000-0005-0000-0000-0000C00B0000}"/>
    <cellStyle name="Normal 4 3 2 4 2" xfId="3177" xr:uid="{00000000-0005-0000-0000-0000C10B0000}"/>
    <cellStyle name="Normal 4 3 2 5" xfId="1595" xr:uid="{00000000-0005-0000-0000-0000C20B0000}"/>
    <cellStyle name="Normal 4 3 2 5 2" xfId="3178" xr:uid="{00000000-0005-0000-0000-0000C30B0000}"/>
    <cellStyle name="Normal 4 3 2 6" xfId="1697" xr:uid="{00000000-0005-0000-0000-0000C40B0000}"/>
    <cellStyle name="Normal 4 3 2 6 2" xfId="3179" xr:uid="{00000000-0005-0000-0000-0000C50B0000}"/>
    <cellStyle name="Normal 4 3 2 7" xfId="3180" xr:uid="{00000000-0005-0000-0000-0000C60B0000}"/>
    <cellStyle name="Normal 4 3 3" xfId="256" xr:uid="{00000000-0005-0000-0000-0000C70B0000}"/>
    <cellStyle name="Normal 4 3 3 2" xfId="1283" xr:uid="{00000000-0005-0000-0000-0000C80B0000}"/>
    <cellStyle name="Normal 4 3 3 2 2" xfId="3181" xr:uid="{00000000-0005-0000-0000-0000C90B0000}"/>
    <cellStyle name="Normal 4 3 3 3" xfId="903" xr:uid="{00000000-0005-0000-0000-0000CA0B0000}"/>
    <cellStyle name="Normal 4 3 3 3 2" xfId="3182" xr:uid="{00000000-0005-0000-0000-0000CB0B0000}"/>
    <cellStyle name="Normal 4 3 3 4" xfId="3183" xr:uid="{00000000-0005-0000-0000-0000CC0B0000}"/>
    <cellStyle name="Normal 4 3 4" xfId="471" xr:uid="{00000000-0005-0000-0000-0000CD0B0000}"/>
    <cellStyle name="Normal 4 3 4 2" xfId="1148" xr:uid="{00000000-0005-0000-0000-0000CE0B0000}"/>
    <cellStyle name="Normal 4 3 4 2 2" xfId="3184" xr:uid="{00000000-0005-0000-0000-0000CF0B0000}"/>
    <cellStyle name="Normal 4 3 4 3" xfId="3185" xr:uid="{00000000-0005-0000-0000-0000D00B0000}"/>
    <cellStyle name="Normal 4 3 5" xfId="767" xr:uid="{00000000-0005-0000-0000-0000D10B0000}"/>
    <cellStyle name="Normal 4 3 5 2" xfId="3186" xr:uid="{00000000-0005-0000-0000-0000D20B0000}"/>
    <cellStyle name="Normal 4 3 6" xfId="553" xr:uid="{00000000-0005-0000-0000-0000D30B0000}"/>
    <cellStyle name="Normal 4 3 6 2" xfId="3187" xr:uid="{00000000-0005-0000-0000-0000D40B0000}"/>
    <cellStyle name="Normal 4 3 7" xfId="1527" xr:uid="{00000000-0005-0000-0000-0000D50B0000}"/>
    <cellStyle name="Normal 4 3 7 2" xfId="3188" xr:uid="{00000000-0005-0000-0000-0000D60B0000}"/>
    <cellStyle name="Normal 4 3 8" xfId="1645" xr:uid="{00000000-0005-0000-0000-0000D70B0000}"/>
    <cellStyle name="Normal 4 3 8 2" xfId="3189" xr:uid="{00000000-0005-0000-0000-0000D80B0000}"/>
    <cellStyle name="Normal 4 3 9" xfId="3190" xr:uid="{00000000-0005-0000-0000-0000D90B0000}"/>
    <cellStyle name="Normal 4 4" xfId="119" xr:uid="{00000000-0005-0000-0000-0000DA0B0000}"/>
    <cellStyle name="Normal 4 4 2" xfId="394" xr:uid="{00000000-0005-0000-0000-0000DB0B0000}"/>
    <cellStyle name="Normal 4 4 2 2" xfId="1421" xr:uid="{00000000-0005-0000-0000-0000DC0B0000}"/>
    <cellStyle name="Normal 4 4 2 2 2" xfId="3191" xr:uid="{00000000-0005-0000-0000-0000DD0B0000}"/>
    <cellStyle name="Normal 4 4 2 3" xfId="1041" xr:uid="{00000000-0005-0000-0000-0000DE0B0000}"/>
    <cellStyle name="Normal 4 4 2 3 2" xfId="3192" xr:uid="{00000000-0005-0000-0000-0000DF0B0000}"/>
    <cellStyle name="Normal 4 4 2 4" xfId="691" xr:uid="{00000000-0005-0000-0000-0000E00B0000}"/>
    <cellStyle name="Normal 4 4 2 4 2" xfId="3193" xr:uid="{00000000-0005-0000-0000-0000E10B0000}"/>
    <cellStyle name="Normal 4 4 2 5" xfId="3194" xr:uid="{00000000-0005-0000-0000-0000E20B0000}"/>
    <cellStyle name="Normal 4 4 3" xfId="287" xr:uid="{00000000-0005-0000-0000-0000E30B0000}"/>
    <cellStyle name="Normal 4 4 3 2" xfId="1314" xr:uid="{00000000-0005-0000-0000-0000E40B0000}"/>
    <cellStyle name="Normal 4 4 3 2 2" xfId="3195" xr:uid="{00000000-0005-0000-0000-0000E50B0000}"/>
    <cellStyle name="Normal 4 4 3 3" xfId="934" xr:uid="{00000000-0005-0000-0000-0000E60B0000}"/>
    <cellStyle name="Normal 4 4 3 3 2" xfId="3196" xr:uid="{00000000-0005-0000-0000-0000E70B0000}"/>
    <cellStyle name="Normal 4 4 3 4" xfId="3197" xr:uid="{00000000-0005-0000-0000-0000E80B0000}"/>
    <cellStyle name="Normal 4 4 4" xfId="1179" xr:uid="{00000000-0005-0000-0000-0000E90B0000}"/>
    <cellStyle name="Normal 4 4 4 2" xfId="3198" xr:uid="{00000000-0005-0000-0000-0000EA0B0000}"/>
    <cellStyle name="Normal 4 4 5" xfId="798" xr:uid="{00000000-0005-0000-0000-0000EB0B0000}"/>
    <cellStyle name="Normal 4 4 5 2" xfId="3199" xr:uid="{00000000-0005-0000-0000-0000EC0B0000}"/>
    <cellStyle name="Normal 4 4 6" xfId="584" xr:uid="{00000000-0005-0000-0000-0000ED0B0000}"/>
    <cellStyle name="Normal 4 4 6 2" xfId="3200" xr:uid="{00000000-0005-0000-0000-0000EE0B0000}"/>
    <cellStyle name="Normal 4 4 7" xfId="1565" xr:uid="{00000000-0005-0000-0000-0000EF0B0000}"/>
    <cellStyle name="Normal 4 4 7 2" xfId="3201" xr:uid="{00000000-0005-0000-0000-0000F00B0000}"/>
    <cellStyle name="Normal 4 4 8" xfId="1668" xr:uid="{00000000-0005-0000-0000-0000F10B0000}"/>
    <cellStyle name="Normal 4 4 8 2" xfId="3202" xr:uid="{00000000-0005-0000-0000-0000F20B0000}"/>
    <cellStyle name="Normal 4 4 9" xfId="3203" xr:uid="{00000000-0005-0000-0000-0000F30B0000}"/>
    <cellStyle name="Normal 4 5" xfId="222" xr:uid="{00000000-0005-0000-0000-0000F40B0000}"/>
    <cellStyle name="Normal 4 5 2" xfId="1252" xr:uid="{00000000-0005-0000-0000-0000F50B0000}"/>
    <cellStyle name="Normal 4 5 2 2" xfId="3204" xr:uid="{00000000-0005-0000-0000-0000F60B0000}"/>
    <cellStyle name="Normal 4 5 3" xfId="872" xr:uid="{00000000-0005-0000-0000-0000F70B0000}"/>
    <cellStyle name="Normal 4 5 3 2" xfId="3205" xr:uid="{00000000-0005-0000-0000-0000F80B0000}"/>
    <cellStyle name="Normal 4 5 4" xfId="522" xr:uid="{00000000-0005-0000-0000-0000F90B0000}"/>
    <cellStyle name="Normal 4 5 4 2" xfId="3206" xr:uid="{00000000-0005-0000-0000-0000FA0B0000}"/>
    <cellStyle name="Normal 4 5 5" xfId="3207" xr:uid="{00000000-0005-0000-0000-0000FB0B0000}"/>
    <cellStyle name="Normal 4 6" xfId="332" xr:uid="{00000000-0005-0000-0000-0000FC0B0000}"/>
    <cellStyle name="Normal 4 6 2" xfId="1359" xr:uid="{00000000-0005-0000-0000-0000FD0B0000}"/>
    <cellStyle name="Normal 4 6 2 2" xfId="3208" xr:uid="{00000000-0005-0000-0000-0000FE0B0000}"/>
    <cellStyle name="Normal 4 6 3" xfId="979" xr:uid="{00000000-0005-0000-0000-0000FF0B0000}"/>
    <cellStyle name="Normal 4 6 3 2" xfId="3209" xr:uid="{00000000-0005-0000-0000-0000000C0000}"/>
    <cellStyle name="Normal 4 6 4" xfId="629" xr:uid="{00000000-0005-0000-0000-0000010C0000}"/>
    <cellStyle name="Normal 4 6 4 2" xfId="3210" xr:uid="{00000000-0005-0000-0000-0000020C0000}"/>
    <cellStyle name="Normal 4 6 5" xfId="3211" xr:uid="{00000000-0005-0000-0000-0000030C0000}"/>
    <cellStyle name="Normal 4 7" xfId="204" xr:uid="{00000000-0005-0000-0000-0000040C0000}"/>
    <cellStyle name="Normal 4 7 2" xfId="1236" xr:uid="{00000000-0005-0000-0000-0000050C0000}"/>
    <cellStyle name="Normal 4 7 2 2" xfId="3212" xr:uid="{00000000-0005-0000-0000-0000060C0000}"/>
    <cellStyle name="Normal 4 7 3" xfId="856" xr:uid="{00000000-0005-0000-0000-0000070C0000}"/>
    <cellStyle name="Normal 4 7 3 2" xfId="3213" xr:uid="{00000000-0005-0000-0000-0000080C0000}"/>
    <cellStyle name="Normal 4 7 4" xfId="3214" xr:uid="{00000000-0005-0000-0000-0000090C0000}"/>
    <cellStyle name="Normal 4 8" xfId="469" xr:uid="{00000000-0005-0000-0000-00000A0C0000}"/>
    <cellStyle name="Normal 4 8 2" xfId="1466" xr:uid="{00000000-0005-0000-0000-00000B0C0000}"/>
    <cellStyle name="Normal 4 8 2 2" xfId="3215" xr:uid="{00000000-0005-0000-0000-00000C0C0000}"/>
    <cellStyle name="Normal 4 8 3" xfId="1086" xr:uid="{00000000-0005-0000-0000-00000D0C0000}"/>
    <cellStyle name="Normal 4 8 3 2" xfId="3216" xr:uid="{00000000-0005-0000-0000-00000E0C0000}"/>
    <cellStyle name="Normal 4 8 4" xfId="3217" xr:uid="{00000000-0005-0000-0000-00000F0C0000}"/>
    <cellStyle name="Normal 4 9" xfId="1117" xr:uid="{00000000-0005-0000-0000-0000100C0000}"/>
    <cellStyle name="Normal 4 9 2" xfId="3218" xr:uid="{00000000-0005-0000-0000-0000110C0000}"/>
    <cellStyle name="Normal 5" xfId="54" xr:uid="{00000000-0005-0000-0000-0000120C0000}"/>
    <cellStyle name="Normal 5 2" xfId="1542" xr:uid="{00000000-0005-0000-0000-0000130C0000}"/>
    <cellStyle name="Normal 5 3" xfId="1703" xr:uid="{00000000-0005-0000-0000-0000140C0000}"/>
    <cellStyle name="Normal 6" xfId="52" xr:uid="{00000000-0005-0000-0000-0000150C0000}"/>
    <cellStyle name="Normal 6 10" xfId="1528" xr:uid="{00000000-0005-0000-0000-0000160C0000}"/>
    <cellStyle name="Normal 6 10 2" xfId="3219" xr:uid="{00000000-0005-0000-0000-0000170C0000}"/>
    <cellStyle name="Normal 6 11" xfId="1646" xr:uid="{00000000-0005-0000-0000-0000180C0000}"/>
    <cellStyle name="Normal 6 11 2" xfId="3220" xr:uid="{00000000-0005-0000-0000-0000190C0000}"/>
    <cellStyle name="Normal 6 12" xfId="3221" xr:uid="{00000000-0005-0000-0000-00001A0C0000}"/>
    <cellStyle name="Normal 6 2" xfId="89" xr:uid="{00000000-0005-0000-0000-00001B0C0000}"/>
    <cellStyle name="Normal 6 2 2" xfId="364" xr:uid="{00000000-0005-0000-0000-00001C0C0000}"/>
    <cellStyle name="Normal 6 2 2 2" xfId="1391" xr:uid="{00000000-0005-0000-0000-00001D0C0000}"/>
    <cellStyle name="Normal 6 2 2 2 2" xfId="3222" xr:uid="{00000000-0005-0000-0000-00001E0C0000}"/>
    <cellStyle name="Normal 6 2 2 3" xfId="1011" xr:uid="{00000000-0005-0000-0000-00001F0C0000}"/>
    <cellStyle name="Normal 6 2 2 3 2" xfId="3223" xr:uid="{00000000-0005-0000-0000-0000200C0000}"/>
    <cellStyle name="Normal 6 2 2 4" xfId="661" xr:uid="{00000000-0005-0000-0000-0000210C0000}"/>
    <cellStyle name="Normal 6 2 2 4 2" xfId="3224" xr:uid="{00000000-0005-0000-0000-0000220C0000}"/>
    <cellStyle name="Normal 6 2 2 5" xfId="3225" xr:uid="{00000000-0005-0000-0000-0000230C0000}"/>
    <cellStyle name="Normal 6 2 3" xfId="257" xr:uid="{00000000-0005-0000-0000-0000240C0000}"/>
    <cellStyle name="Normal 6 2 3 2" xfId="1284" xr:uid="{00000000-0005-0000-0000-0000250C0000}"/>
    <cellStyle name="Normal 6 2 3 2 2" xfId="3226" xr:uid="{00000000-0005-0000-0000-0000260C0000}"/>
    <cellStyle name="Normal 6 2 3 3" xfId="904" xr:uid="{00000000-0005-0000-0000-0000270C0000}"/>
    <cellStyle name="Normal 6 2 3 3 2" xfId="3227" xr:uid="{00000000-0005-0000-0000-0000280C0000}"/>
    <cellStyle name="Normal 6 2 3 4" xfId="3228" xr:uid="{00000000-0005-0000-0000-0000290C0000}"/>
    <cellStyle name="Normal 6 2 4" xfId="1149" xr:uid="{00000000-0005-0000-0000-00002A0C0000}"/>
    <cellStyle name="Normal 6 2 4 2" xfId="3229" xr:uid="{00000000-0005-0000-0000-00002B0C0000}"/>
    <cellStyle name="Normal 6 2 5" xfId="768" xr:uid="{00000000-0005-0000-0000-00002C0C0000}"/>
    <cellStyle name="Normal 6 2 5 2" xfId="3230" xr:uid="{00000000-0005-0000-0000-00002D0C0000}"/>
    <cellStyle name="Normal 6 2 6" xfId="554" xr:uid="{00000000-0005-0000-0000-00002E0C0000}"/>
    <cellStyle name="Normal 6 2 6 2" xfId="3231" xr:uid="{00000000-0005-0000-0000-00002F0C0000}"/>
    <cellStyle name="Normal 6 2 7" xfId="1596" xr:uid="{00000000-0005-0000-0000-0000300C0000}"/>
    <cellStyle name="Normal 6 2 7 2" xfId="3232" xr:uid="{00000000-0005-0000-0000-0000310C0000}"/>
    <cellStyle name="Normal 6 2 8" xfId="1698" xr:uid="{00000000-0005-0000-0000-0000320C0000}"/>
    <cellStyle name="Normal 6 2 8 2" xfId="3233" xr:uid="{00000000-0005-0000-0000-0000330C0000}"/>
    <cellStyle name="Normal 6 2 9" xfId="3234" xr:uid="{00000000-0005-0000-0000-0000340C0000}"/>
    <cellStyle name="Normal 6 3" xfId="120" xr:uid="{00000000-0005-0000-0000-0000350C0000}"/>
    <cellStyle name="Normal 6 3 2" xfId="395" xr:uid="{00000000-0005-0000-0000-0000360C0000}"/>
    <cellStyle name="Normal 6 3 2 2" xfId="1422" xr:uid="{00000000-0005-0000-0000-0000370C0000}"/>
    <cellStyle name="Normal 6 3 2 2 2" xfId="3235" xr:uid="{00000000-0005-0000-0000-0000380C0000}"/>
    <cellStyle name="Normal 6 3 2 3" xfId="1042" xr:uid="{00000000-0005-0000-0000-0000390C0000}"/>
    <cellStyle name="Normal 6 3 2 3 2" xfId="3236" xr:uid="{00000000-0005-0000-0000-00003A0C0000}"/>
    <cellStyle name="Normal 6 3 2 4" xfId="692" xr:uid="{00000000-0005-0000-0000-00003B0C0000}"/>
    <cellStyle name="Normal 6 3 2 4 2" xfId="3237" xr:uid="{00000000-0005-0000-0000-00003C0C0000}"/>
    <cellStyle name="Normal 6 3 2 5" xfId="3238" xr:uid="{00000000-0005-0000-0000-00003D0C0000}"/>
    <cellStyle name="Normal 6 3 3" xfId="288" xr:uid="{00000000-0005-0000-0000-00003E0C0000}"/>
    <cellStyle name="Normal 6 3 3 2" xfId="1315" xr:uid="{00000000-0005-0000-0000-00003F0C0000}"/>
    <cellStyle name="Normal 6 3 3 2 2" xfId="3239" xr:uid="{00000000-0005-0000-0000-0000400C0000}"/>
    <cellStyle name="Normal 6 3 3 3" xfId="935" xr:uid="{00000000-0005-0000-0000-0000410C0000}"/>
    <cellStyle name="Normal 6 3 3 3 2" xfId="3240" xr:uid="{00000000-0005-0000-0000-0000420C0000}"/>
    <cellStyle name="Normal 6 3 3 4" xfId="3241" xr:uid="{00000000-0005-0000-0000-0000430C0000}"/>
    <cellStyle name="Normal 6 3 4" xfId="1180" xr:uid="{00000000-0005-0000-0000-0000440C0000}"/>
    <cellStyle name="Normal 6 3 4 2" xfId="3242" xr:uid="{00000000-0005-0000-0000-0000450C0000}"/>
    <cellStyle name="Normal 6 3 5" xfId="799" xr:uid="{00000000-0005-0000-0000-0000460C0000}"/>
    <cellStyle name="Normal 6 3 5 2" xfId="3243" xr:uid="{00000000-0005-0000-0000-0000470C0000}"/>
    <cellStyle name="Normal 6 3 6" xfId="585" xr:uid="{00000000-0005-0000-0000-0000480C0000}"/>
    <cellStyle name="Normal 6 3 6 2" xfId="3244" xr:uid="{00000000-0005-0000-0000-0000490C0000}"/>
    <cellStyle name="Normal 6 3 7" xfId="1704" xr:uid="{00000000-0005-0000-0000-00004A0C0000}"/>
    <cellStyle name="Normal 6 3 8" xfId="3245" xr:uid="{00000000-0005-0000-0000-00004B0C0000}"/>
    <cellStyle name="Normal 6 4" xfId="333" xr:uid="{00000000-0005-0000-0000-00004C0C0000}"/>
    <cellStyle name="Normal 6 4 2" xfId="1360" xr:uid="{00000000-0005-0000-0000-00004D0C0000}"/>
    <cellStyle name="Normal 6 4 2 2" xfId="3246" xr:uid="{00000000-0005-0000-0000-00004E0C0000}"/>
    <cellStyle name="Normal 6 4 3" xfId="980" xr:uid="{00000000-0005-0000-0000-00004F0C0000}"/>
    <cellStyle name="Normal 6 4 3 2" xfId="3247" xr:uid="{00000000-0005-0000-0000-0000500C0000}"/>
    <cellStyle name="Normal 6 4 4" xfId="630" xr:uid="{00000000-0005-0000-0000-0000510C0000}"/>
    <cellStyle name="Normal 6 4 4 2" xfId="3248" xr:uid="{00000000-0005-0000-0000-0000520C0000}"/>
    <cellStyle name="Normal 6 4 5" xfId="3249" xr:uid="{00000000-0005-0000-0000-0000530C0000}"/>
    <cellStyle name="Normal 6 5" xfId="226" xr:uid="{00000000-0005-0000-0000-0000540C0000}"/>
    <cellStyle name="Normal 6 5 2" xfId="1253" xr:uid="{00000000-0005-0000-0000-0000550C0000}"/>
    <cellStyle name="Normal 6 5 2 2" xfId="3250" xr:uid="{00000000-0005-0000-0000-0000560C0000}"/>
    <cellStyle name="Normal 6 5 3" xfId="873" xr:uid="{00000000-0005-0000-0000-0000570C0000}"/>
    <cellStyle name="Normal 6 5 3 2" xfId="3251" xr:uid="{00000000-0005-0000-0000-0000580C0000}"/>
    <cellStyle name="Normal 6 5 4" xfId="3252" xr:uid="{00000000-0005-0000-0000-0000590C0000}"/>
    <cellStyle name="Normal 6 6" xfId="472" xr:uid="{00000000-0005-0000-0000-00005A0C0000}"/>
    <cellStyle name="Normal 6 6 2" xfId="1467" xr:uid="{00000000-0005-0000-0000-00005B0C0000}"/>
    <cellStyle name="Normal 6 6 2 2" xfId="3253" xr:uid="{00000000-0005-0000-0000-00005C0C0000}"/>
    <cellStyle name="Normal 6 6 3" xfId="1087" xr:uid="{00000000-0005-0000-0000-00005D0C0000}"/>
    <cellStyle name="Normal 6 6 3 2" xfId="3254" xr:uid="{00000000-0005-0000-0000-00005E0C0000}"/>
    <cellStyle name="Normal 6 6 4" xfId="3255" xr:uid="{00000000-0005-0000-0000-00005F0C0000}"/>
    <cellStyle name="Normal 6 7" xfId="1118" xr:uid="{00000000-0005-0000-0000-0000600C0000}"/>
    <cellStyle name="Normal 6 7 2" xfId="3256" xr:uid="{00000000-0005-0000-0000-0000610C0000}"/>
    <cellStyle name="Normal 6 8" xfId="737" xr:uid="{00000000-0005-0000-0000-0000620C0000}"/>
    <cellStyle name="Normal 6 8 2" xfId="3257" xr:uid="{00000000-0005-0000-0000-0000630C0000}"/>
    <cellStyle name="Normal 6 9" xfId="523" xr:uid="{00000000-0005-0000-0000-0000640C0000}"/>
    <cellStyle name="Normal 6 9 2" xfId="3258" xr:uid="{00000000-0005-0000-0000-0000650C0000}"/>
    <cellStyle name="Normal 7" xfId="175" xr:uid="{00000000-0005-0000-0000-0000660C0000}"/>
    <cellStyle name="Normal 7 2" xfId="423" xr:uid="{00000000-0005-0000-0000-0000670C0000}"/>
    <cellStyle name="Normal 7 2 2" xfId="1450" xr:uid="{00000000-0005-0000-0000-0000680C0000}"/>
    <cellStyle name="Normal 7 2 2 2" xfId="3259" xr:uid="{00000000-0005-0000-0000-0000690C0000}"/>
    <cellStyle name="Normal 7 2 3" xfId="1070" xr:uid="{00000000-0005-0000-0000-00006A0C0000}"/>
    <cellStyle name="Normal 7 2 3 2" xfId="3260" xr:uid="{00000000-0005-0000-0000-00006B0C0000}"/>
    <cellStyle name="Normal 7 2 4" xfId="720" xr:uid="{00000000-0005-0000-0000-00006C0C0000}"/>
    <cellStyle name="Normal 7 2 4 2" xfId="3261" xr:uid="{00000000-0005-0000-0000-00006D0C0000}"/>
    <cellStyle name="Normal 7 2 5" xfId="1590" xr:uid="{00000000-0005-0000-0000-00006E0C0000}"/>
    <cellStyle name="Normal 7 2 6" xfId="3262" xr:uid="{00000000-0005-0000-0000-00006F0C0000}"/>
    <cellStyle name="Normal 7 3" xfId="316" xr:uid="{00000000-0005-0000-0000-0000700C0000}"/>
    <cellStyle name="Normal 7 3 2" xfId="1343" xr:uid="{00000000-0005-0000-0000-0000710C0000}"/>
    <cellStyle name="Normal 7 3 2 2" xfId="3263" xr:uid="{00000000-0005-0000-0000-0000720C0000}"/>
    <cellStyle name="Normal 7 3 3" xfId="963" xr:uid="{00000000-0005-0000-0000-0000730C0000}"/>
    <cellStyle name="Normal 7 3 3 2" xfId="3264" xr:uid="{00000000-0005-0000-0000-0000740C0000}"/>
    <cellStyle name="Normal 7 3 4" xfId="3265" xr:uid="{00000000-0005-0000-0000-0000750C0000}"/>
    <cellStyle name="Normal 7 4" xfId="476" xr:uid="{00000000-0005-0000-0000-0000760C0000}"/>
    <cellStyle name="Normal 7 4 2" xfId="1208" xr:uid="{00000000-0005-0000-0000-0000770C0000}"/>
    <cellStyle name="Normal 7 4 2 2" xfId="3266" xr:uid="{00000000-0005-0000-0000-0000780C0000}"/>
    <cellStyle name="Normal 7 4 3" xfId="3267" xr:uid="{00000000-0005-0000-0000-0000790C0000}"/>
    <cellStyle name="Normal 7 5" xfId="827" xr:uid="{00000000-0005-0000-0000-00007A0C0000}"/>
    <cellStyle name="Normal 7 5 2" xfId="3268" xr:uid="{00000000-0005-0000-0000-00007B0C0000}"/>
    <cellStyle name="Normal 7 6" xfId="613" xr:uid="{00000000-0005-0000-0000-00007C0C0000}"/>
    <cellStyle name="Normal 7 6 2" xfId="3269" xr:uid="{00000000-0005-0000-0000-00007D0C0000}"/>
    <cellStyle name="Normal 7 7" xfId="1531" xr:uid="{00000000-0005-0000-0000-00007E0C0000}"/>
    <cellStyle name="Normal 7 7 2" xfId="3270" xr:uid="{00000000-0005-0000-0000-00007F0C0000}"/>
    <cellStyle name="Normal 7 8" xfId="1649" xr:uid="{00000000-0005-0000-0000-0000800C0000}"/>
    <cellStyle name="Normal 7 8 2" xfId="3271" xr:uid="{00000000-0005-0000-0000-0000810C0000}"/>
    <cellStyle name="Normal 7 9" xfId="3272" xr:uid="{00000000-0005-0000-0000-0000820C0000}"/>
    <cellStyle name="Normal 8" xfId="479" xr:uid="{00000000-0005-0000-0000-0000830C0000}"/>
    <cellStyle name="Normal 8 2" xfId="1599" xr:uid="{00000000-0005-0000-0000-0000840C0000}"/>
    <cellStyle name="Normal 8 2 2" xfId="1701" xr:uid="{00000000-0005-0000-0000-0000850C0000}"/>
    <cellStyle name="Normal 8 2 2 2" xfId="3273" xr:uid="{00000000-0005-0000-0000-0000860C0000}"/>
    <cellStyle name="Normal 8 2 3" xfId="3274" xr:uid="{00000000-0005-0000-0000-0000870C0000}"/>
    <cellStyle name="Normal 8 3" xfId="1534" xr:uid="{00000000-0005-0000-0000-0000880C0000}"/>
    <cellStyle name="Normal 8 3 2" xfId="3275" xr:uid="{00000000-0005-0000-0000-0000890C0000}"/>
    <cellStyle name="Normal 8 4" xfId="1652" xr:uid="{00000000-0005-0000-0000-00008A0C0000}"/>
    <cellStyle name="Normal 8 4 2" xfId="3276" xr:uid="{00000000-0005-0000-0000-00008B0C0000}"/>
    <cellStyle name="Normal 8 5" xfId="3277" xr:uid="{00000000-0005-0000-0000-00008C0C0000}"/>
    <cellStyle name="Normal 9" xfId="426" xr:uid="{00000000-0005-0000-0000-00008D0C0000}"/>
    <cellStyle name="Normal 9 2" xfId="1550" xr:uid="{00000000-0005-0000-0000-00008E0C0000}"/>
    <cellStyle name="Normal 9 2 2" xfId="1653" xr:uid="{00000000-0005-0000-0000-00008F0C0000}"/>
    <cellStyle name="Normal 9 2 2 2" xfId="3278" xr:uid="{00000000-0005-0000-0000-0000900C0000}"/>
    <cellStyle name="Normal 9 2 3" xfId="3279" xr:uid="{00000000-0005-0000-0000-0000910C0000}"/>
    <cellStyle name="Note 2" xfId="43" xr:uid="{00000000-0005-0000-0000-0000920C0000}"/>
    <cellStyle name="Note 2 2" xfId="223" xr:uid="{00000000-0005-0000-0000-0000930C0000}"/>
    <cellStyle name="Note 2 3" xfId="190" xr:uid="{00000000-0005-0000-0000-0000940C0000}"/>
    <cellStyle name="Note 2 3 2" xfId="478" xr:uid="{00000000-0005-0000-0000-0000950C0000}"/>
    <cellStyle name="Note 2 3 2 2" xfId="1223" xr:uid="{00000000-0005-0000-0000-0000960C0000}"/>
    <cellStyle name="Note 2 3 2 2 2" xfId="3280" xr:uid="{00000000-0005-0000-0000-0000970C0000}"/>
    <cellStyle name="Note 2 3 2 3" xfId="1597" xr:uid="{00000000-0005-0000-0000-0000980C0000}"/>
    <cellStyle name="Note 2 3 2 3 2" xfId="3281" xr:uid="{00000000-0005-0000-0000-0000990C0000}"/>
    <cellStyle name="Note 2 3 2 4" xfId="1699" xr:uid="{00000000-0005-0000-0000-00009A0C0000}"/>
    <cellStyle name="Note 2 3 2 4 2" xfId="3282" xr:uid="{00000000-0005-0000-0000-00009B0C0000}"/>
    <cellStyle name="Note 2 3 2 5" xfId="3283" xr:uid="{00000000-0005-0000-0000-00009C0C0000}"/>
    <cellStyle name="Note 2 3 3" xfId="842" xr:uid="{00000000-0005-0000-0000-00009D0C0000}"/>
    <cellStyle name="Note 2 3 3 2" xfId="3284" xr:uid="{00000000-0005-0000-0000-00009E0C0000}"/>
    <cellStyle name="Note 2 3 4" xfId="1533" xr:uid="{00000000-0005-0000-0000-00009F0C0000}"/>
    <cellStyle name="Note 2 3 4 2" xfId="3285" xr:uid="{00000000-0005-0000-0000-0000A00C0000}"/>
    <cellStyle name="Note 2 3 5" xfId="1651" xr:uid="{00000000-0005-0000-0000-0000A10C0000}"/>
    <cellStyle name="Note 2 3 5 2" xfId="3286" xr:uid="{00000000-0005-0000-0000-0000A20C0000}"/>
    <cellStyle name="Note 2 3 6" xfId="3287" xr:uid="{00000000-0005-0000-0000-0000A30C0000}"/>
    <cellStyle name="Note 2 4" xfId="473" xr:uid="{00000000-0005-0000-0000-0000A40C0000}"/>
    <cellStyle name="Note 2 4 2" xfId="3288" xr:uid="{00000000-0005-0000-0000-0000A50C0000}"/>
    <cellStyle name="Note 2 5" xfId="493" xr:uid="{00000000-0005-0000-0000-0000A60C0000}"/>
    <cellStyle name="Note 2 5 2" xfId="3289" xr:uid="{00000000-0005-0000-0000-0000A70C0000}"/>
    <cellStyle name="Note 2 6" xfId="1529" xr:uid="{00000000-0005-0000-0000-0000A80C0000}"/>
    <cellStyle name="Note 2 6 2" xfId="3290" xr:uid="{00000000-0005-0000-0000-0000A90C0000}"/>
    <cellStyle name="Note 2 7" xfId="1647" xr:uid="{00000000-0005-0000-0000-0000AA0C0000}"/>
    <cellStyle name="Note 2 7 2" xfId="3291" xr:uid="{00000000-0005-0000-0000-0000AB0C0000}"/>
    <cellStyle name="Note 3" xfId="176" xr:uid="{00000000-0005-0000-0000-0000AC0C0000}"/>
    <cellStyle name="Note 3 10" xfId="3292" xr:uid="{00000000-0005-0000-0000-0000AD0C0000}"/>
    <cellStyle name="Note 3 2" xfId="317" xr:uid="{00000000-0005-0000-0000-0000AE0C0000}"/>
    <cellStyle name="Note 3 2 2" xfId="1344" xr:uid="{00000000-0005-0000-0000-0000AF0C0000}"/>
    <cellStyle name="Note 3 2 2 2" xfId="3293" xr:uid="{00000000-0005-0000-0000-0000B00C0000}"/>
    <cellStyle name="Note 3 2 3" xfId="964" xr:uid="{00000000-0005-0000-0000-0000B10C0000}"/>
    <cellStyle name="Note 3 2 3 2" xfId="3294" xr:uid="{00000000-0005-0000-0000-0000B20C0000}"/>
    <cellStyle name="Note 3 2 4" xfId="614" xr:uid="{00000000-0005-0000-0000-0000B30C0000}"/>
    <cellStyle name="Note 3 2 4 2" xfId="3295" xr:uid="{00000000-0005-0000-0000-0000B40C0000}"/>
    <cellStyle name="Note 3 2 5" xfId="1598" xr:uid="{00000000-0005-0000-0000-0000B50C0000}"/>
    <cellStyle name="Note 3 2 5 2" xfId="3296" xr:uid="{00000000-0005-0000-0000-0000B60C0000}"/>
    <cellStyle name="Note 3 2 6" xfId="1700" xr:uid="{00000000-0005-0000-0000-0000B70C0000}"/>
    <cellStyle name="Note 3 2 6 2" xfId="3297" xr:uid="{00000000-0005-0000-0000-0000B80C0000}"/>
    <cellStyle name="Note 3 2 7" xfId="3298" xr:uid="{00000000-0005-0000-0000-0000B90C0000}"/>
    <cellStyle name="Note 3 3" xfId="424" xr:uid="{00000000-0005-0000-0000-0000BA0C0000}"/>
    <cellStyle name="Note 3 3 2" xfId="1451" xr:uid="{00000000-0005-0000-0000-0000BB0C0000}"/>
    <cellStyle name="Note 3 3 2 2" xfId="3299" xr:uid="{00000000-0005-0000-0000-0000BC0C0000}"/>
    <cellStyle name="Note 3 3 3" xfId="1071" xr:uid="{00000000-0005-0000-0000-0000BD0C0000}"/>
    <cellStyle name="Note 3 3 3 2" xfId="3300" xr:uid="{00000000-0005-0000-0000-0000BE0C0000}"/>
    <cellStyle name="Note 3 3 4" xfId="721" xr:uid="{00000000-0005-0000-0000-0000BF0C0000}"/>
    <cellStyle name="Note 3 3 4 2" xfId="3301" xr:uid="{00000000-0005-0000-0000-0000C00C0000}"/>
    <cellStyle name="Note 3 3 5" xfId="3302" xr:uid="{00000000-0005-0000-0000-0000C10C0000}"/>
    <cellStyle name="Note 3 4" xfId="205" xr:uid="{00000000-0005-0000-0000-0000C20C0000}"/>
    <cellStyle name="Note 3 4 2" xfId="1237" xr:uid="{00000000-0005-0000-0000-0000C30C0000}"/>
    <cellStyle name="Note 3 4 2 2" xfId="3303" xr:uid="{00000000-0005-0000-0000-0000C40C0000}"/>
    <cellStyle name="Note 3 4 3" xfId="857" xr:uid="{00000000-0005-0000-0000-0000C50C0000}"/>
    <cellStyle name="Note 3 4 3 2" xfId="3304" xr:uid="{00000000-0005-0000-0000-0000C60C0000}"/>
    <cellStyle name="Note 3 4 4" xfId="3305" xr:uid="{00000000-0005-0000-0000-0000C70C0000}"/>
    <cellStyle name="Note 3 5" xfId="474" xr:uid="{00000000-0005-0000-0000-0000C80C0000}"/>
    <cellStyle name="Note 3 5 2" xfId="1209" xr:uid="{00000000-0005-0000-0000-0000C90C0000}"/>
    <cellStyle name="Note 3 5 2 2" xfId="3306" xr:uid="{00000000-0005-0000-0000-0000CA0C0000}"/>
    <cellStyle name="Note 3 5 3" xfId="3307" xr:uid="{00000000-0005-0000-0000-0000CB0C0000}"/>
    <cellStyle name="Note 3 6" xfId="828" xr:uid="{00000000-0005-0000-0000-0000CC0C0000}"/>
    <cellStyle name="Note 3 6 2" xfId="3308" xr:uid="{00000000-0005-0000-0000-0000CD0C0000}"/>
    <cellStyle name="Note 3 7" xfId="507" xr:uid="{00000000-0005-0000-0000-0000CE0C0000}"/>
    <cellStyle name="Note 3 7 2" xfId="3309" xr:uid="{00000000-0005-0000-0000-0000CF0C0000}"/>
    <cellStyle name="Note 3 8" xfId="1530" xr:uid="{00000000-0005-0000-0000-0000D00C0000}"/>
    <cellStyle name="Note 3 8 2" xfId="3310" xr:uid="{00000000-0005-0000-0000-0000D10C0000}"/>
    <cellStyle name="Note 3 9" xfId="1648" xr:uid="{00000000-0005-0000-0000-0000D20C0000}"/>
    <cellStyle name="Note 3 9 2" xfId="3311" xr:uid="{00000000-0005-0000-0000-0000D30C0000}"/>
    <cellStyle name="Note 4" xfId="3317" xr:uid="{29904A36-3CA6-435B-8A4F-1ED764D062DF}"/>
    <cellStyle name="Output" xfId="144" builtinId="21" customBuiltin="1"/>
    <cellStyle name="Output 2" xfId="44" xr:uid="{00000000-0005-0000-0000-0000D50C0000}"/>
    <cellStyle name="Percent" xfId="45" builtinId="5"/>
    <cellStyle name="Percent 2" xfId="46" xr:uid="{00000000-0005-0000-0000-0000D70C0000}"/>
    <cellStyle name="Percent 2 2" xfId="51" xr:uid="{00000000-0005-0000-0000-0000D80C0000}"/>
    <cellStyle name="Percent 2 2 2" xfId="88" xr:uid="{00000000-0005-0000-0000-0000D90C0000}"/>
    <cellStyle name="Percent 2 3" xfId="72" xr:uid="{00000000-0005-0000-0000-0000DA0C0000}"/>
    <cellStyle name="Percent 2 3 2" xfId="1544" xr:uid="{00000000-0005-0000-0000-0000DB0C0000}"/>
    <cellStyle name="Percent 2 4" xfId="224" xr:uid="{00000000-0005-0000-0000-0000DC0C0000}"/>
    <cellStyle name="Percent 2 4 2" xfId="1545" xr:uid="{00000000-0005-0000-0000-0000DD0C0000}"/>
    <cellStyle name="Percent 2 5" xfId="1543" xr:uid="{00000000-0005-0000-0000-0000DE0C0000}"/>
    <cellStyle name="Percent 3" xfId="50" xr:uid="{00000000-0005-0000-0000-0000DF0C0000}"/>
    <cellStyle name="Percent 3 2" xfId="71" xr:uid="{00000000-0005-0000-0000-0000E00C0000}"/>
    <cellStyle name="Percent 3 2 2" xfId="1547" xr:uid="{00000000-0005-0000-0000-0000E10C0000}"/>
    <cellStyle name="Percent 3 3" xfId="225" xr:uid="{00000000-0005-0000-0000-0000E20C0000}"/>
    <cellStyle name="Percent 3 3 2" xfId="1548" xr:uid="{00000000-0005-0000-0000-0000E30C0000}"/>
    <cellStyle name="Percent 3 4" xfId="1546" xr:uid="{00000000-0005-0000-0000-0000E40C0000}"/>
    <cellStyle name="Percent 4" xfId="191" xr:uid="{00000000-0005-0000-0000-0000E50C0000}"/>
    <cellStyle name="Percent 4 2" xfId="843" xr:uid="{00000000-0005-0000-0000-0000E60C0000}"/>
    <cellStyle name="Percent 5" xfId="475" xr:uid="{00000000-0005-0000-0000-0000E70C0000}"/>
    <cellStyle name="Percent 5 2" xfId="1549" xr:uid="{00000000-0005-0000-0000-0000E80C0000}"/>
    <cellStyle name="Percent 6" xfId="1600" xr:uid="{00000000-0005-0000-0000-0000E90C0000}"/>
    <cellStyle name="Percent 6 2" xfId="1702" xr:uid="{00000000-0005-0000-0000-0000EA0C0000}"/>
    <cellStyle name="Percent 6 2 2" xfId="3312" xr:uid="{00000000-0005-0000-0000-0000EB0C0000}"/>
    <cellStyle name="Percent 6 3" xfId="3313" xr:uid="{00000000-0005-0000-0000-0000EC0C0000}"/>
    <cellStyle name="Title" xfId="47" builtinId="15" customBuiltin="1"/>
    <cellStyle name="Title 2" xfId="3315" xr:uid="{9608B187-0F8D-4CB0-A885-91710411A926}"/>
    <cellStyle name="Total" xfId="150" builtinId="25" customBuiltin="1"/>
    <cellStyle name="Total 2" xfId="48" xr:uid="{00000000-0005-0000-0000-0000EF0C0000}"/>
    <cellStyle name="Warning Text" xfId="148" builtinId="11" customBuiltin="1"/>
    <cellStyle name="Warning Text 2" xfId="49" xr:uid="{00000000-0005-0000-0000-0000F10C0000}"/>
  </cellStyles>
  <dxfs count="6">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s>
  <tableStyles count="0" defaultTableStyle="TableStyleMedium2" defaultPivotStyle="PivotStyleLight16"/>
  <colors>
    <mruColors>
      <color rgb="FF2C01C9"/>
      <color rgb="FFFFFFCC"/>
      <color rgb="FFFFFF99"/>
      <color rgb="FF00FFFF"/>
      <color rgb="FF000066"/>
      <color rgb="FF660066"/>
      <color rgb="FF800000"/>
      <color rgb="FF660033"/>
      <color rgb="FFA50021"/>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 100100'!$D$1</c:f>
          <c:strCache>
            <c:ptCount val="1"/>
            <c:pt idx="0">
              <c:v>Corn 13 #1</c:v>
            </c:pt>
          </c:strCache>
        </c:strRef>
      </c:tx>
      <c:layout>
        <c:manualLayout>
          <c:xMode val="edge"/>
          <c:yMode val="edge"/>
          <c:x val="0.4147654074886209"/>
          <c:y val="5.9740259740259739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140946899215404"/>
          <c:y val="4.6753306048734344E-2"/>
          <c:w val="0.86040324848157546"/>
          <c:h val="0.8025984205032729"/>
        </c:manualLayout>
      </c:layout>
      <c:scatterChart>
        <c:scatterStyle val="lineMarker"/>
        <c:varyColors val="0"/>
        <c:ser>
          <c:idx val="11"/>
          <c:order val="0"/>
          <c:tx>
            <c:strRef>
              <c:f>'C1 100100'!$A$38</c:f>
              <c:strCache>
                <c:ptCount val="1"/>
                <c:pt idx="0">
                  <c:v>Cumulative Irr</c:v>
                </c:pt>
              </c:strCache>
            </c:strRef>
          </c:tx>
          <c:spPr>
            <a:ln w="25400">
              <a:solidFill>
                <a:srgbClr val="FFFF99"/>
              </a:solidFill>
              <a:prstDash val="solid"/>
            </a:ln>
          </c:spPr>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20.254777070063696</c:v>
                </c:pt>
                <c:pt idx="26">
                  <c:v>20.254777070063696</c:v>
                </c:pt>
                <c:pt idx="27">
                  <c:v>20.254777070063696</c:v>
                </c:pt>
                <c:pt idx="28">
                  <c:v>20.254777070063696</c:v>
                </c:pt>
                <c:pt idx="29">
                  <c:v>20.254777070063696</c:v>
                </c:pt>
                <c:pt idx="30">
                  <c:v>20.254777070063696</c:v>
                </c:pt>
                <c:pt idx="31">
                  <c:v>40.573248407643312</c:v>
                </c:pt>
                <c:pt idx="32">
                  <c:v>40.573248407643312</c:v>
                </c:pt>
                <c:pt idx="33">
                  <c:v>40.573248407643312</c:v>
                </c:pt>
                <c:pt idx="34">
                  <c:v>40.573248407643312</c:v>
                </c:pt>
                <c:pt idx="35">
                  <c:v>40.573248407643312</c:v>
                </c:pt>
                <c:pt idx="36">
                  <c:v>40.573248407643312</c:v>
                </c:pt>
                <c:pt idx="37">
                  <c:v>40.573248407643312</c:v>
                </c:pt>
                <c:pt idx="38">
                  <c:v>60.828025477707008</c:v>
                </c:pt>
                <c:pt idx="39">
                  <c:v>60.828025477707008</c:v>
                </c:pt>
                <c:pt idx="40">
                  <c:v>60.828025477707008</c:v>
                </c:pt>
                <c:pt idx="41">
                  <c:v>60.828025477707008</c:v>
                </c:pt>
                <c:pt idx="42">
                  <c:v>60.828025477707008</c:v>
                </c:pt>
                <c:pt idx="43">
                  <c:v>60.828025477707008</c:v>
                </c:pt>
                <c:pt idx="44">
                  <c:v>81.019108280254784</c:v>
                </c:pt>
                <c:pt idx="45">
                  <c:v>81.019108280254784</c:v>
                </c:pt>
                <c:pt idx="46">
                  <c:v>81.019108280254784</c:v>
                </c:pt>
                <c:pt idx="47">
                  <c:v>81.019108280254784</c:v>
                </c:pt>
                <c:pt idx="48">
                  <c:v>81.019108280254784</c:v>
                </c:pt>
                <c:pt idx="49">
                  <c:v>101.27388535031848</c:v>
                </c:pt>
                <c:pt idx="50">
                  <c:v>101.27388535031848</c:v>
                </c:pt>
                <c:pt idx="51">
                  <c:v>101.27388535031848</c:v>
                </c:pt>
                <c:pt idx="52">
                  <c:v>101.27388535031848</c:v>
                </c:pt>
                <c:pt idx="53">
                  <c:v>126.68789808917198</c:v>
                </c:pt>
                <c:pt idx="54">
                  <c:v>126.68789808917198</c:v>
                </c:pt>
                <c:pt idx="55">
                  <c:v>126.68789808917198</c:v>
                </c:pt>
                <c:pt idx="56">
                  <c:v>126.68789808917198</c:v>
                </c:pt>
                <c:pt idx="57">
                  <c:v>126.68789808917198</c:v>
                </c:pt>
                <c:pt idx="58">
                  <c:v>167.13375796178343</c:v>
                </c:pt>
                <c:pt idx="59">
                  <c:v>167.13375796178343</c:v>
                </c:pt>
                <c:pt idx="60">
                  <c:v>167.13375796178343</c:v>
                </c:pt>
                <c:pt idx="61">
                  <c:v>167.13375796178343</c:v>
                </c:pt>
                <c:pt idx="62">
                  <c:v>167.13375796178343</c:v>
                </c:pt>
                <c:pt idx="63">
                  <c:v>175.98726114649679</c:v>
                </c:pt>
                <c:pt idx="64">
                  <c:v>202.29299363057322</c:v>
                </c:pt>
                <c:pt idx="65">
                  <c:v>202.29299363057322</c:v>
                </c:pt>
                <c:pt idx="66">
                  <c:v>202.29299363057322</c:v>
                </c:pt>
                <c:pt idx="67">
                  <c:v>225.73248407643308</c:v>
                </c:pt>
                <c:pt idx="68">
                  <c:v>225.73248407643308</c:v>
                </c:pt>
                <c:pt idx="69">
                  <c:v>225.73248407643308</c:v>
                </c:pt>
                <c:pt idx="70">
                  <c:v>225.73248407643308</c:v>
                </c:pt>
                <c:pt idx="71">
                  <c:v>225.73248407643308</c:v>
                </c:pt>
                <c:pt idx="72">
                  <c:v>266.17834394904457</c:v>
                </c:pt>
                <c:pt idx="73">
                  <c:v>266.17834394904457</c:v>
                </c:pt>
                <c:pt idx="74">
                  <c:v>266.17834394904457</c:v>
                </c:pt>
                <c:pt idx="75">
                  <c:v>266.17834394904457</c:v>
                </c:pt>
                <c:pt idx="76">
                  <c:v>266.17834394904457</c:v>
                </c:pt>
                <c:pt idx="77">
                  <c:v>296.62420382165601</c:v>
                </c:pt>
                <c:pt idx="78">
                  <c:v>296.62420382165601</c:v>
                </c:pt>
                <c:pt idx="79">
                  <c:v>296.62420382165601</c:v>
                </c:pt>
                <c:pt idx="80">
                  <c:v>296.62420382165601</c:v>
                </c:pt>
                <c:pt idx="81">
                  <c:v>321.97452229299358</c:v>
                </c:pt>
                <c:pt idx="82">
                  <c:v>321.97452229299358</c:v>
                </c:pt>
                <c:pt idx="83">
                  <c:v>321.97452229299358</c:v>
                </c:pt>
                <c:pt idx="84">
                  <c:v>321.97452229299358</c:v>
                </c:pt>
                <c:pt idx="85">
                  <c:v>321.97452229299358</c:v>
                </c:pt>
                <c:pt idx="86">
                  <c:v>342.22929936305729</c:v>
                </c:pt>
                <c:pt idx="87">
                  <c:v>342.22929936305729</c:v>
                </c:pt>
                <c:pt idx="88">
                  <c:v>342.22929936305729</c:v>
                </c:pt>
                <c:pt idx="89">
                  <c:v>342.22929936305729</c:v>
                </c:pt>
                <c:pt idx="90">
                  <c:v>342.22929936305729</c:v>
                </c:pt>
                <c:pt idx="91">
                  <c:v>367.64331210191079</c:v>
                </c:pt>
                <c:pt idx="92">
                  <c:v>367.64331210191079</c:v>
                </c:pt>
                <c:pt idx="93">
                  <c:v>367.64331210191079</c:v>
                </c:pt>
                <c:pt idx="94">
                  <c:v>367.64331210191079</c:v>
                </c:pt>
                <c:pt idx="95">
                  <c:v>392.99363057324837</c:v>
                </c:pt>
                <c:pt idx="96">
                  <c:v>392.99363057324837</c:v>
                </c:pt>
                <c:pt idx="97">
                  <c:v>392.99363057324837</c:v>
                </c:pt>
                <c:pt idx="98">
                  <c:v>392.99363057324837</c:v>
                </c:pt>
                <c:pt idx="99">
                  <c:v>392.99363057324837</c:v>
                </c:pt>
                <c:pt idx="100">
                  <c:v>428.40764331210187</c:v>
                </c:pt>
                <c:pt idx="101">
                  <c:v>428.40764331210187</c:v>
                </c:pt>
                <c:pt idx="102">
                  <c:v>428.40764331210187</c:v>
                </c:pt>
                <c:pt idx="103">
                  <c:v>428.40764331210187</c:v>
                </c:pt>
                <c:pt idx="104">
                  <c:v>428.40764331210187</c:v>
                </c:pt>
                <c:pt idx="105">
                  <c:v>452.73885350318466</c:v>
                </c:pt>
                <c:pt idx="106">
                  <c:v>452.73885350318466</c:v>
                </c:pt>
                <c:pt idx="107">
                  <c:v>452.73885350318466</c:v>
                </c:pt>
                <c:pt idx="108">
                  <c:v>452.73885350318466</c:v>
                </c:pt>
                <c:pt idx="109">
                  <c:v>483.12101910828022</c:v>
                </c:pt>
                <c:pt idx="110">
                  <c:v>483.12101910828022</c:v>
                </c:pt>
                <c:pt idx="111">
                  <c:v>483.12101910828022</c:v>
                </c:pt>
                <c:pt idx="112">
                  <c:v>483.12101910828022</c:v>
                </c:pt>
                <c:pt idx="113">
                  <c:v>483.12101910828022</c:v>
                </c:pt>
                <c:pt idx="114">
                  <c:v>483.12101910828022</c:v>
                </c:pt>
                <c:pt idx="115">
                  <c:v>508.4713375796178</c:v>
                </c:pt>
                <c:pt idx="116">
                  <c:v>508.4713375796178</c:v>
                </c:pt>
                <c:pt idx="117">
                  <c:v>508.4713375796178</c:v>
                </c:pt>
                <c:pt idx="118">
                  <c:v>508.4713375796178</c:v>
                </c:pt>
                <c:pt idx="119">
                  <c:v>508.4713375796178</c:v>
                </c:pt>
                <c:pt idx="120">
                  <c:v>508.4713375796178</c:v>
                </c:pt>
                <c:pt idx="121">
                  <c:v>508.4713375796178</c:v>
                </c:pt>
                <c:pt idx="122">
                  <c:v>508.4713375796178</c:v>
                </c:pt>
                <c:pt idx="123">
                  <c:v>508.4713375796178</c:v>
                </c:pt>
                <c:pt idx="124">
                  <c:v>508.4713375796178</c:v>
                </c:pt>
                <c:pt idx="125">
                  <c:v>508.4713375796178</c:v>
                </c:pt>
                <c:pt idx="126">
                  <c:v>508.4713375796178</c:v>
                </c:pt>
                <c:pt idx="127">
                  <c:v>508.4713375796178</c:v>
                </c:pt>
                <c:pt idx="128">
                  <c:v>508.4713375796178</c:v>
                </c:pt>
                <c:pt idx="129">
                  <c:v>508.4713375796178</c:v>
                </c:pt>
                <c:pt idx="130">
                  <c:v>508.4713375796178</c:v>
                </c:pt>
                <c:pt idx="131">
                  <c:v>508.4713375796178</c:v>
                </c:pt>
                <c:pt idx="132">
                  <c:v>508.4713375796178</c:v>
                </c:pt>
                <c:pt idx="133">
                  <c:v>508.4713375796178</c:v>
                </c:pt>
                <c:pt idx="134">
                  <c:v>508.4713375796178</c:v>
                </c:pt>
                <c:pt idx="135">
                  <c:v>508.4713375796178</c:v>
                </c:pt>
                <c:pt idx="136">
                  <c:v>508.4713375796178</c:v>
                </c:pt>
                <c:pt idx="137">
                  <c:v>508.4713375796178</c:v>
                </c:pt>
                <c:pt idx="138">
                  <c:v>508.4713375796178</c:v>
                </c:pt>
                <c:pt idx="139">
                  <c:v>508.4713375796178</c:v>
                </c:pt>
                <c:pt idx="140">
                  <c:v>508.4713375796178</c:v>
                </c:pt>
                <c:pt idx="141">
                  <c:v>508.4713375796178</c:v>
                </c:pt>
                <c:pt idx="142">
                  <c:v>508.4713375796178</c:v>
                </c:pt>
                <c:pt idx="143">
                  <c:v>508.4713375796178</c:v>
                </c:pt>
                <c:pt idx="144">
                  <c:v>508.4713375796178</c:v>
                </c:pt>
                <c:pt idx="145">
                  <c:v>508.4713375796178</c:v>
                </c:pt>
                <c:pt idx="146">
                  <c:v>508.4713375796178</c:v>
                </c:pt>
                <c:pt idx="147">
                  <c:v>508.4713375796178</c:v>
                </c:pt>
                <c:pt idx="148">
                  <c:v>508.4713375796178</c:v>
                </c:pt>
                <c:pt idx="149">
                  <c:v>508.4713375796178</c:v>
                </c:pt>
                <c:pt idx="150">
                  <c:v>508.4713375796178</c:v>
                </c:pt>
                <c:pt idx="151">
                  <c:v>508.4713375796178</c:v>
                </c:pt>
                <c:pt idx="152">
                  <c:v>508.4713375796178</c:v>
                </c:pt>
                <c:pt idx="153">
                  <c:v>508.4713375796178</c:v>
                </c:pt>
                <c:pt idx="154">
                  <c:v>508.4713375796178</c:v>
                </c:pt>
                <c:pt idx="155">
                  <c:v>508.4713375796178</c:v>
                </c:pt>
                <c:pt idx="156">
                  <c:v>508.4713375796178</c:v>
                </c:pt>
                <c:pt idx="157">
                  <c:v>508.4713375796178</c:v>
                </c:pt>
                <c:pt idx="158">
                  <c:v>508.4713375796178</c:v>
                </c:pt>
                <c:pt idx="159">
                  <c:v>508.4713375796178</c:v>
                </c:pt>
                <c:pt idx="160">
                  <c:v>508.4713375796178</c:v>
                </c:pt>
                <c:pt idx="161">
                  <c:v>508.4713375796178</c:v>
                </c:pt>
                <c:pt idx="162">
                  <c:v>508.4713375796178</c:v>
                </c:pt>
                <c:pt idx="163">
                  <c:v>508.4713375796178</c:v>
                </c:pt>
                <c:pt idx="164">
                  <c:v>508.4713375796178</c:v>
                </c:pt>
                <c:pt idx="165">
                  <c:v>508.4713375796178</c:v>
                </c:pt>
                <c:pt idx="166">
                  <c:v>508.4713375796178</c:v>
                </c:pt>
                <c:pt idx="167">
                  <c:v>508.4713375796178</c:v>
                </c:pt>
                <c:pt idx="168">
                  <c:v>508.4713375796178</c:v>
                </c:pt>
                <c:pt idx="169">
                  <c:v>508.4713375796178</c:v>
                </c:pt>
                <c:pt idx="170">
                  <c:v>508.4713375796178</c:v>
                </c:pt>
                <c:pt idx="171">
                  <c:v>508.4713375796178</c:v>
                </c:pt>
                <c:pt idx="172">
                  <c:v>508.4713375796178</c:v>
                </c:pt>
              </c:numCache>
            </c:numRef>
          </c:yVal>
          <c:smooth val="0"/>
          <c:extLst>
            <c:ext xmlns:c16="http://schemas.microsoft.com/office/drawing/2014/chart" uri="{C3380CC4-5D6E-409C-BE32-E72D297353CC}">
              <c16:uniqueId val="{00000000-0C6B-40FC-80E4-37B3D24E8E70}"/>
            </c:ext>
          </c:extLst>
        </c:ser>
        <c:ser>
          <c:idx val="12"/>
          <c:order val="1"/>
          <c:tx>
            <c:strRef>
              <c:f>'C1 100100'!$A$40</c:f>
              <c:strCache>
                <c:ptCount val="1"/>
                <c:pt idx="0">
                  <c:v>Cum Irr + Prec</c:v>
                </c:pt>
              </c:strCache>
            </c:strRef>
          </c:tx>
          <c:spPr>
            <a:ln w="25400">
              <a:solidFill>
                <a:srgbClr val="000000"/>
              </a:solidFill>
              <a:prstDash val="solid"/>
            </a:ln>
          </c:spPr>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100100'!$C$40:$FS$40</c:f>
              <c:numCache>
                <c:formatCode>0</c:formatCode>
                <c:ptCount val="173"/>
                <c:pt idx="0">
                  <c:v>0</c:v>
                </c:pt>
                <c:pt idx="1">
                  <c:v>0</c:v>
                </c:pt>
                <c:pt idx="2">
                  <c:v>0</c:v>
                </c:pt>
                <c:pt idx="3">
                  <c:v>0</c:v>
                </c:pt>
                <c:pt idx="4">
                  <c:v>0</c:v>
                </c:pt>
                <c:pt idx="5">
                  <c:v>0.254</c:v>
                </c:pt>
                <c:pt idx="6">
                  <c:v>4.5719999999999992</c:v>
                </c:pt>
                <c:pt idx="7">
                  <c:v>5.5879999999999992</c:v>
                </c:pt>
                <c:pt idx="8">
                  <c:v>6.6039999999999992</c:v>
                </c:pt>
                <c:pt idx="9">
                  <c:v>6.6039999999999992</c:v>
                </c:pt>
                <c:pt idx="10">
                  <c:v>6.6039999999999992</c:v>
                </c:pt>
                <c:pt idx="11">
                  <c:v>6.6039999999999992</c:v>
                </c:pt>
                <c:pt idx="12">
                  <c:v>6.6039999999999992</c:v>
                </c:pt>
                <c:pt idx="13">
                  <c:v>6.6039999999999992</c:v>
                </c:pt>
                <c:pt idx="14">
                  <c:v>8.6359999999999992</c:v>
                </c:pt>
                <c:pt idx="15">
                  <c:v>16.509999999999991</c:v>
                </c:pt>
                <c:pt idx="16">
                  <c:v>16.509999999999991</c:v>
                </c:pt>
                <c:pt idx="17">
                  <c:v>16.509999999999991</c:v>
                </c:pt>
                <c:pt idx="18">
                  <c:v>16.509999999999991</c:v>
                </c:pt>
                <c:pt idx="19">
                  <c:v>16.509999999999991</c:v>
                </c:pt>
                <c:pt idx="20">
                  <c:v>16.509999999999991</c:v>
                </c:pt>
                <c:pt idx="21">
                  <c:v>22.605999999999991</c:v>
                </c:pt>
                <c:pt idx="22">
                  <c:v>22.605999999999991</c:v>
                </c:pt>
                <c:pt idx="23">
                  <c:v>22.605999999999991</c:v>
                </c:pt>
                <c:pt idx="24">
                  <c:v>22.605999999999991</c:v>
                </c:pt>
                <c:pt idx="25">
                  <c:v>42.860777070063691</c:v>
                </c:pt>
                <c:pt idx="26">
                  <c:v>42.860777070063691</c:v>
                </c:pt>
                <c:pt idx="27">
                  <c:v>42.860777070063691</c:v>
                </c:pt>
                <c:pt idx="28">
                  <c:v>42.860777070063691</c:v>
                </c:pt>
                <c:pt idx="29">
                  <c:v>42.860777070063691</c:v>
                </c:pt>
                <c:pt idx="30">
                  <c:v>42.860777070063691</c:v>
                </c:pt>
                <c:pt idx="31">
                  <c:v>63.179248407643307</c:v>
                </c:pt>
                <c:pt idx="32">
                  <c:v>63.179248407643307</c:v>
                </c:pt>
                <c:pt idx="33">
                  <c:v>63.179248407643307</c:v>
                </c:pt>
                <c:pt idx="34">
                  <c:v>63.179248407643307</c:v>
                </c:pt>
                <c:pt idx="35">
                  <c:v>63.179248407643307</c:v>
                </c:pt>
                <c:pt idx="36">
                  <c:v>63.179248407643307</c:v>
                </c:pt>
                <c:pt idx="37">
                  <c:v>63.433248407643305</c:v>
                </c:pt>
                <c:pt idx="38">
                  <c:v>83.688025477707001</c:v>
                </c:pt>
                <c:pt idx="39">
                  <c:v>83.688025477707001</c:v>
                </c:pt>
                <c:pt idx="40">
                  <c:v>83.688025477707001</c:v>
                </c:pt>
                <c:pt idx="41">
                  <c:v>84.196025477706996</c:v>
                </c:pt>
                <c:pt idx="42">
                  <c:v>84.196025477706996</c:v>
                </c:pt>
                <c:pt idx="43">
                  <c:v>84.196025477706996</c:v>
                </c:pt>
                <c:pt idx="44">
                  <c:v>104.38710828025476</c:v>
                </c:pt>
                <c:pt idx="45">
                  <c:v>105.14910828025477</c:v>
                </c:pt>
                <c:pt idx="46">
                  <c:v>105.91110828025477</c:v>
                </c:pt>
                <c:pt idx="47">
                  <c:v>105.91110828025477</c:v>
                </c:pt>
                <c:pt idx="48">
                  <c:v>106.41910828025476</c:v>
                </c:pt>
                <c:pt idx="49">
                  <c:v>126.67388535031846</c:v>
                </c:pt>
                <c:pt idx="50">
                  <c:v>126.67388535031846</c:v>
                </c:pt>
                <c:pt idx="51">
                  <c:v>126.67388535031846</c:v>
                </c:pt>
                <c:pt idx="52">
                  <c:v>130.99188535031846</c:v>
                </c:pt>
                <c:pt idx="53">
                  <c:v>156.65989808917195</c:v>
                </c:pt>
                <c:pt idx="54">
                  <c:v>157.42189808917195</c:v>
                </c:pt>
                <c:pt idx="55">
                  <c:v>157.42189808917195</c:v>
                </c:pt>
                <c:pt idx="56">
                  <c:v>157.42189808917195</c:v>
                </c:pt>
                <c:pt idx="57">
                  <c:v>157.42189808917195</c:v>
                </c:pt>
                <c:pt idx="58">
                  <c:v>197.86775796178341</c:v>
                </c:pt>
                <c:pt idx="59">
                  <c:v>205.74175796178341</c:v>
                </c:pt>
                <c:pt idx="60">
                  <c:v>212.8537579617834</c:v>
                </c:pt>
                <c:pt idx="61">
                  <c:v>213.86975796178339</c:v>
                </c:pt>
                <c:pt idx="62">
                  <c:v>213.86975796178339</c:v>
                </c:pt>
                <c:pt idx="63">
                  <c:v>222.72326114649678</c:v>
                </c:pt>
                <c:pt idx="64">
                  <c:v>249.02899363057321</c:v>
                </c:pt>
                <c:pt idx="65">
                  <c:v>252.07699363057321</c:v>
                </c:pt>
                <c:pt idx="66">
                  <c:v>254.10899363057322</c:v>
                </c:pt>
                <c:pt idx="67">
                  <c:v>277.54848407643311</c:v>
                </c:pt>
                <c:pt idx="68">
                  <c:v>277.80248407643313</c:v>
                </c:pt>
                <c:pt idx="69">
                  <c:v>277.80248407643313</c:v>
                </c:pt>
                <c:pt idx="70">
                  <c:v>277.80248407643313</c:v>
                </c:pt>
                <c:pt idx="71">
                  <c:v>277.80248407643313</c:v>
                </c:pt>
                <c:pt idx="72">
                  <c:v>318.24834394904462</c:v>
                </c:pt>
                <c:pt idx="73">
                  <c:v>318.75634394904461</c:v>
                </c:pt>
                <c:pt idx="74">
                  <c:v>319.26434394904459</c:v>
                </c:pt>
                <c:pt idx="75">
                  <c:v>319.77234394904457</c:v>
                </c:pt>
                <c:pt idx="76">
                  <c:v>319.77234394904457</c:v>
                </c:pt>
                <c:pt idx="77">
                  <c:v>350.21820382165606</c:v>
                </c:pt>
                <c:pt idx="78">
                  <c:v>350.21820382165606</c:v>
                </c:pt>
                <c:pt idx="79">
                  <c:v>350.21820382165606</c:v>
                </c:pt>
                <c:pt idx="80">
                  <c:v>350.47220382165608</c:v>
                </c:pt>
                <c:pt idx="81">
                  <c:v>395.63852229299363</c:v>
                </c:pt>
                <c:pt idx="82">
                  <c:v>395.63852229299363</c:v>
                </c:pt>
                <c:pt idx="83">
                  <c:v>395.63852229299363</c:v>
                </c:pt>
                <c:pt idx="84">
                  <c:v>395.63852229299363</c:v>
                </c:pt>
                <c:pt idx="85">
                  <c:v>395.63852229299363</c:v>
                </c:pt>
                <c:pt idx="86">
                  <c:v>415.89329936305734</c:v>
                </c:pt>
                <c:pt idx="87">
                  <c:v>415.89329936305734</c:v>
                </c:pt>
                <c:pt idx="88">
                  <c:v>415.89329936305734</c:v>
                </c:pt>
                <c:pt idx="89">
                  <c:v>415.89329936305734</c:v>
                </c:pt>
                <c:pt idx="90">
                  <c:v>421.73529936305732</c:v>
                </c:pt>
                <c:pt idx="91">
                  <c:v>447.91131210191082</c:v>
                </c:pt>
                <c:pt idx="92">
                  <c:v>447.91131210191082</c:v>
                </c:pt>
                <c:pt idx="93">
                  <c:v>447.91131210191082</c:v>
                </c:pt>
                <c:pt idx="94">
                  <c:v>447.91131210191082</c:v>
                </c:pt>
                <c:pt idx="95">
                  <c:v>473.2616305732484</c:v>
                </c:pt>
                <c:pt idx="96">
                  <c:v>473.51563057324842</c:v>
                </c:pt>
                <c:pt idx="97">
                  <c:v>473.51563057324842</c:v>
                </c:pt>
                <c:pt idx="98">
                  <c:v>473.51563057324842</c:v>
                </c:pt>
                <c:pt idx="99">
                  <c:v>473.51563057324842</c:v>
                </c:pt>
                <c:pt idx="100">
                  <c:v>515.78764331210186</c:v>
                </c:pt>
                <c:pt idx="101">
                  <c:v>515.78764331210186</c:v>
                </c:pt>
                <c:pt idx="102">
                  <c:v>515.78764331210186</c:v>
                </c:pt>
                <c:pt idx="103">
                  <c:v>516.54964331210181</c:v>
                </c:pt>
                <c:pt idx="104">
                  <c:v>516.54964331210181</c:v>
                </c:pt>
                <c:pt idx="105">
                  <c:v>540.88085350318465</c:v>
                </c:pt>
                <c:pt idx="106">
                  <c:v>542.65885350318467</c:v>
                </c:pt>
                <c:pt idx="107">
                  <c:v>542.65885350318467</c:v>
                </c:pt>
                <c:pt idx="108">
                  <c:v>542.65885350318467</c:v>
                </c:pt>
                <c:pt idx="109">
                  <c:v>573.04101910828024</c:v>
                </c:pt>
                <c:pt idx="110">
                  <c:v>573.04101910828024</c:v>
                </c:pt>
                <c:pt idx="111">
                  <c:v>573.04101910828024</c:v>
                </c:pt>
                <c:pt idx="112">
                  <c:v>573.29501910828026</c:v>
                </c:pt>
                <c:pt idx="113">
                  <c:v>573.29501910828026</c:v>
                </c:pt>
                <c:pt idx="114">
                  <c:v>573.29501910828026</c:v>
                </c:pt>
                <c:pt idx="115">
                  <c:v>598.64533757961783</c:v>
                </c:pt>
                <c:pt idx="116">
                  <c:v>598.64533757961783</c:v>
                </c:pt>
                <c:pt idx="117">
                  <c:v>598.64533757961783</c:v>
                </c:pt>
                <c:pt idx="118">
                  <c:v>626.58333757961782</c:v>
                </c:pt>
                <c:pt idx="119">
                  <c:v>628.86933757961776</c:v>
                </c:pt>
                <c:pt idx="120">
                  <c:v>633.44133757961777</c:v>
                </c:pt>
                <c:pt idx="121">
                  <c:v>643.60133757961773</c:v>
                </c:pt>
                <c:pt idx="122">
                  <c:v>653.7613375796177</c:v>
                </c:pt>
                <c:pt idx="123">
                  <c:v>657.31733757961774</c:v>
                </c:pt>
                <c:pt idx="124">
                  <c:v>672.55733757961775</c:v>
                </c:pt>
                <c:pt idx="125">
                  <c:v>672.55733757961775</c:v>
                </c:pt>
                <c:pt idx="126">
                  <c:v>672.55733757961775</c:v>
                </c:pt>
                <c:pt idx="127">
                  <c:v>673.06533757961779</c:v>
                </c:pt>
                <c:pt idx="128">
                  <c:v>673.82733757961773</c:v>
                </c:pt>
                <c:pt idx="129">
                  <c:v>673.82733757961773</c:v>
                </c:pt>
                <c:pt idx="130">
                  <c:v>673.82733757961773</c:v>
                </c:pt>
                <c:pt idx="131">
                  <c:v>678.65333757961776</c:v>
                </c:pt>
                <c:pt idx="132">
                  <c:v>696.17933757961771</c:v>
                </c:pt>
                <c:pt idx="133">
                  <c:v>696.17933757961771</c:v>
                </c:pt>
                <c:pt idx="134">
                  <c:v>696.17933757961771</c:v>
                </c:pt>
                <c:pt idx="135">
                  <c:v>696.17933757961771</c:v>
                </c:pt>
                <c:pt idx="136">
                  <c:v>700.49733757961769</c:v>
                </c:pt>
                <c:pt idx="137">
                  <c:v>700.75133757961771</c:v>
                </c:pt>
                <c:pt idx="138">
                  <c:v>700.75133757961771</c:v>
                </c:pt>
                <c:pt idx="139">
                  <c:v>700.75133757961771</c:v>
                </c:pt>
                <c:pt idx="140">
                  <c:v>700.75133757961771</c:v>
                </c:pt>
                <c:pt idx="141">
                  <c:v>700.75133757961771</c:v>
                </c:pt>
                <c:pt idx="142">
                  <c:v>701.25933757961775</c:v>
                </c:pt>
                <c:pt idx="143">
                  <c:v>706.08533757961777</c:v>
                </c:pt>
                <c:pt idx="144">
                  <c:v>706.08533757961777</c:v>
                </c:pt>
                <c:pt idx="145">
                  <c:v>706.08533757961777</c:v>
                </c:pt>
                <c:pt idx="146">
                  <c:v>706.08533757961777</c:v>
                </c:pt>
                <c:pt idx="147">
                  <c:v>706.08533757961777</c:v>
                </c:pt>
                <c:pt idx="148">
                  <c:v>706.08533757961777</c:v>
                </c:pt>
                <c:pt idx="149">
                  <c:v>711.16533757961781</c:v>
                </c:pt>
                <c:pt idx="150">
                  <c:v>711.16533757961781</c:v>
                </c:pt>
                <c:pt idx="151">
                  <c:v>711.16533757961781</c:v>
                </c:pt>
                <c:pt idx="152">
                  <c:v>711.16533757961781</c:v>
                </c:pt>
                <c:pt idx="153">
                  <c:v>712.18133757961778</c:v>
                </c:pt>
                <c:pt idx="154">
                  <c:v>712.18133757961778</c:v>
                </c:pt>
                <c:pt idx="155">
                  <c:v>712.18133757961778</c:v>
                </c:pt>
                <c:pt idx="156">
                  <c:v>712.18133757961778</c:v>
                </c:pt>
                <c:pt idx="157">
                  <c:v>719.29333757961774</c:v>
                </c:pt>
                <c:pt idx="158">
                  <c:v>719.29333757961774</c:v>
                </c:pt>
                <c:pt idx="159">
                  <c:v>722.08733757961772</c:v>
                </c:pt>
                <c:pt idx="160">
                  <c:v>722.34133757961774</c:v>
                </c:pt>
                <c:pt idx="161">
                  <c:v>722.34133757961774</c:v>
                </c:pt>
                <c:pt idx="162">
                  <c:v>722.34133757961774</c:v>
                </c:pt>
                <c:pt idx="163">
                  <c:v>722.34133757961774</c:v>
                </c:pt>
                <c:pt idx="164">
                  <c:v>722.34133757961774</c:v>
                </c:pt>
                <c:pt idx="165">
                  <c:v>722.34133757961774</c:v>
                </c:pt>
                <c:pt idx="166">
                  <c:v>722.34133757961774</c:v>
                </c:pt>
                <c:pt idx="167">
                  <c:v>722.59533757961776</c:v>
                </c:pt>
                <c:pt idx="168">
                  <c:v>722.59533757961776</c:v>
                </c:pt>
                <c:pt idx="169">
                  <c:v>727.42133757961778</c:v>
                </c:pt>
                <c:pt idx="170">
                  <c:v>727.42133757961778</c:v>
                </c:pt>
                <c:pt idx="171">
                  <c:v>727.42133757961778</c:v>
                </c:pt>
                <c:pt idx="172">
                  <c:v>727.42133757961778</c:v>
                </c:pt>
              </c:numCache>
            </c:numRef>
          </c:yVal>
          <c:smooth val="0"/>
          <c:extLst>
            <c:ext xmlns:c16="http://schemas.microsoft.com/office/drawing/2014/chart" uri="{C3380CC4-5D6E-409C-BE32-E72D297353CC}">
              <c16:uniqueId val="{00000001-0C6B-40FC-80E4-37B3D24E8E70}"/>
            </c:ext>
          </c:extLst>
        </c:ser>
        <c:ser>
          <c:idx val="0"/>
          <c:order val="2"/>
          <c:tx>
            <c:strRef>
              <c:f>'C1 100100'!$A$41</c:f>
              <c:strCache>
                <c:ptCount val="1"/>
                <c:pt idx="0">
                  <c:v>Cum Eff Irr + Prec</c:v>
                </c:pt>
              </c:strCache>
            </c:strRef>
          </c:tx>
          <c:spPr>
            <a:ln w="3175">
              <a:solidFill>
                <a:srgbClr val="000000"/>
              </a:solidFill>
              <a:prstDash val="solid"/>
            </a:ln>
          </c:spPr>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100100'!$C$41:$FS$41</c:f>
              <c:numCache>
                <c:formatCode>0</c:formatCode>
                <c:ptCount val="173"/>
                <c:pt idx="0">
                  <c:v>0</c:v>
                </c:pt>
                <c:pt idx="1">
                  <c:v>0</c:v>
                </c:pt>
                <c:pt idx="2">
                  <c:v>0</c:v>
                </c:pt>
                <c:pt idx="3">
                  <c:v>0</c:v>
                </c:pt>
                <c:pt idx="4">
                  <c:v>0</c:v>
                </c:pt>
                <c:pt idx="5">
                  <c:v>5.0799999999999984E-2</c:v>
                </c:pt>
                <c:pt idx="6">
                  <c:v>0.91439999999999988</c:v>
                </c:pt>
                <c:pt idx="7">
                  <c:v>1.1175999999999999</c:v>
                </c:pt>
                <c:pt idx="8">
                  <c:v>1.3207999999999998</c:v>
                </c:pt>
                <c:pt idx="9">
                  <c:v>1.3207999999999998</c:v>
                </c:pt>
                <c:pt idx="10">
                  <c:v>1.3207999999999998</c:v>
                </c:pt>
                <c:pt idx="11">
                  <c:v>1.3207999999999998</c:v>
                </c:pt>
                <c:pt idx="12">
                  <c:v>1.3207999999999998</c:v>
                </c:pt>
                <c:pt idx="13">
                  <c:v>1.3207999999999998</c:v>
                </c:pt>
                <c:pt idx="14">
                  <c:v>1.7625568</c:v>
                </c:pt>
                <c:pt idx="15">
                  <c:v>3.5113721999999972</c:v>
                </c:pt>
                <c:pt idx="16">
                  <c:v>3.5113721999999972</c:v>
                </c:pt>
                <c:pt idx="17">
                  <c:v>3.5113721999999972</c:v>
                </c:pt>
                <c:pt idx="18">
                  <c:v>3.5113721999999972</c:v>
                </c:pt>
                <c:pt idx="19">
                  <c:v>3.5113721999999972</c:v>
                </c:pt>
                <c:pt idx="20">
                  <c:v>3.5113721999999972</c:v>
                </c:pt>
                <c:pt idx="21">
                  <c:v>5.0372009999999978</c:v>
                </c:pt>
                <c:pt idx="22">
                  <c:v>5.0372009999999978</c:v>
                </c:pt>
                <c:pt idx="23">
                  <c:v>5.0372009999999978</c:v>
                </c:pt>
                <c:pt idx="24">
                  <c:v>5.0372009999999978</c:v>
                </c:pt>
                <c:pt idx="25">
                  <c:v>21.800668545971575</c:v>
                </c:pt>
                <c:pt idx="26">
                  <c:v>21.800668545971575</c:v>
                </c:pt>
                <c:pt idx="27">
                  <c:v>21.800668545971575</c:v>
                </c:pt>
                <c:pt idx="28">
                  <c:v>21.800668545971575</c:v>
                </c:pt>
                <c:pt idx="29">
                  <c:v>21.800668545971575</c:v>
                </c:pt>
                <c:pt idx="30">
                  <c:v>21.800668545971575</c:v>
                </c:pt>
                <c:pt idx="31">
                  <c:v>38.959442437718124</c:v>
                </c:pt>
                <c:pt idx="32">
                  <c:v>38.959442437718124</c:v>
                </c:pt>
                <c:pt idx="33">
                  <c:v>38.959442437718124</c:v>
                </c:pt>
                <c:pt idx="34">
                  <c:v>38.959442437718124</c:v>
                </c:pt>
                <c:pt idx="35">
                  <c:v>38.959442437718124</c:v>
                </c:pt>
                <c:pt idx="36">
                  <c:v>38.959442437718124</c:v>
                </c:pt>
                <c:pt idx="37">
                  <c:v>39.044060723432409</c:v>
                </c:pt>
                <c:pt idx="38">
                  <c:v>56.724156840832556</c:v>
                </c:pt>
                <c:pt idx="39">
                  <c:v>56.724156840832556</c:v>
                </c:pt>
                <c:pt idx="40">
                  <c:v>56.724156840832556</c:v>
                </c:pt>
                <c:pt idx="41">
                  <c:v>56.918474097975412</c:v>
                </c:pt>
                <c:pt idx="42">
                  <c:v>56.918474097975412</c:v>
                </c:pt>
                <c:pt idx="43">
                  <c:v>56.918474097975412</c:v>
                </c:pt>
                <c:pt idx="44">
                  <c:v>75.384701439972574</c:v>
                </c:pt>
                <c:pt idx="45">
                  <c:v>75.732783039972574</c:v>
                </c:pt>
                <c:pt idx="46">
                  <c:v>76.100859519972573</c:v>
                </c:pt>
                <c:pt idx="47">
                  <c:v>76.100859519972573</c:v>
                </c:pt>
                <c:pt idx="48">
                  <c:v>76.372903679972566</c:v>
                </c:pt>
                <c:pt idx="49">
                  <c:v>95.677985987990198</c:v>
                </c:pt>
                <c:pt idx="50">
                  <c:v>95.677985987990198</c:v>
                </c:pt>
                <c:pt idx="51">
                  <c:v>95.677985987990198</c:v>
                </c:pt>
                <c:pt idx="52">
                  <c:v>98.421931054656866</c:v>
                </c:pt>
                <c:pt idx="53">
                  <c:v>123.37878958289977</c:v>
                </c:pt>
                <c:pt idx="54">
                  <c:v>123.89918478289977</c:v>
                </c:pt>
                <c:pt idx="55">
                  <c:v>123.89918478289977</c:v>
                </c:pt>
                <c:pt idx="56">
                  <c:v>123.89918478289977</c:v>
                </c:pt>
                <c:pt idx="57">
                  <c:v>123.89918478289977</c:v>
                </c:pt>
                <c:pt idx="58">
                  <c:v>163.79958579565647</c:v>
                </c:pt>
                <c:pt idx="59">
                  <c:v>170.11138419565646</c:v>
                </c:pt>
                <c:pt idx="60">
                  <c:v>176.99871704715088</c:v>
                </c:pt>
                <c:pt idx="61">
                  <c:v>177.84240344715087</c:v>
                </c:pt>
                <c:pt idx="62">
                  <c:v>177.84240344715087</c:v>
                </c:pt>
                <c:pt idx="63">
                  <c:v>186.69590663186426</c:v>
                </c:pt>
                <c:pt idx="64">
                  <c:v>213.00163911594069</c:v>
                </c:pt>
                <c:pt idx="65">
                  <c:v>215.67358364927404</c:v>
                </c:pt>
                <c:pt idx="66">
                  <c:v>217.54649276856182</c:v>
                </c:pt>
                <c:pt idx="67">
                  <c:v>240.98598321442168</c:v>
                </c:pt>
                <c:pt idx="68">
                  <c:v>241.21094819219945</c:v>
                </c:pt>
                <c:pt idx="69">
                  <c:v>241.21094819219945</c:v>
                </c:pt>
                <c:pt idx="70">
                  <c:v>241.21094819219945</c:v>
                </c:pt>
                <c:pt idx="71">
                  <c:v>241.21094819219945</c:v>
                </c:pt>
                <c:pt idx="72">
                  <c:v>281.65680806481089</c:v>
                </c:pt>
                <c:pt idx="73">
                  <c:v>282.11441446481086</c:v>
                </c:pt>
                <c:pt idx="74">
                  <c:v>282.57007014481087</c:v>
                </c:pt>
                <c:pt idx="75">
                  <c:v>283.02377510481085</c:v>
                </c:pt>
                <c:pt idx="76">
                  <c:v>283.02377510481085</c:v>
                </c:pt>
                <c:pt idx="77">
                  <c:v>313.46963497742229</c:v>
                </c:pt>
                <c:pt idx="78">
                  <c:v>313.46963497742229</c:v>
                </c:pt>
                <c:pt idx="79">
                  <c:v>313.46963497742229</c:v>
                </c:pt>
                <c:pt idx="80">
                  <c:v>313.69247764408897</c:v>
                </c:pt>
                <c:pt idx="81">
                  <c:v>357.36119611542654</c:v>
                </c:pt>
                <c:pt idx="82">
                  <c:v>357.36119611542654</c:v>
                </c:pt>
                <c:pt idx="83">
                  <c:v>357.36119611542654</c:v>
                </c:pt>
                <c:pt idx="84">
                  <c:v>357.36119611542654</c:v>
                </c:pt>
                <c:pt idx="85">
                  <c:v>357.36119611542654</c:v>
                </c:pt>
                <c:pt idx="86">
                  <c:v>377.61597318549025</c:v>
                </c:pt>
                <c:pt idx="87">
                  <c:v>377.61597318549025</c:v>
                </c:pt>
                <c:pt idx="88">
                  <c:v>377.61597318549025</c:v>
                </c:pt>
                <c:pt idx="89">
                  <c:v>377.61597318549025</c:v>
                </c:pt>
                <c:pt idx="90">
                  <c:v>382.77477784003571</c:v>
                </c:pt>
                <c:pt idx="91">
                  <c:v>409.34993850616195</c:v>
                </c:pt>
                <c:pt idx="92">
                  <c:v>409.34993850616195</c:v>
                </c:pt>
                <c:pt idx="93">
                  <c:v>409.34993850616195</c:v>
                </c:pt>
                <c:pt idx="94">
                  <c:v>409.34993850616195</c:v>
                </c:pt>
                <c:pt idx="95">
                  <c:v>434.70025697749952</c:v>
                </c:pt>
                <c:pt idx="96">
                  <c:v>434.92653146638838</c:v>
                </c:pt>
                <c:pt idx="97">
                  <c:v>434.92653146638838</c:v>
                </c:pt>
                <c:pt idx="98">
                  <c:v>434.92653146638838</c:v>
                </c:pt>
                <c:pt idx="99">
                  <c:v>434.92653146638838</c:v>
                </c:pt>
                <c:pt idx="100">
                  <c:v>476.4914082052419</c:v>
                </c:pt>
                <c:pt idx="101">
                  <c:v>476.4914082052419</c:v>
                </c:pt>
                <c:pt idx="102">
                  <c:v>476.4914082052419</c:v>
                </c:pt>
                <c:pt idx="103">
                  <c:v>477.16397117667049</c:v>
                </c:pt>
                <c:pt idx="104">
                  <c:v>477.16397117667049</c:v>
                </c:pt>
                <c:pt idx="105">
                  <c:v>501.49518136775328</c:v>
                </c:pt>
                <c:pt idx="106">
                  <c:v>503.0224325677533</c:v>
                </c:pt>
                <c:pt idx="107">
                  <c:v>503.0224325677533</c:v>
                </c:pt>
                <c:pt idx="108">
                  <c:v>503.0224325677533</c:v>
                </c:pt>
                <c:pt idx="109">
                  <c:v>533.40459817284886</c:v>
                </c:pt>
                <c:pt idx="110">
                  <c:v>533.40459817284886</c:v>
                </c:pt>
                <c:pt idx="111">
                  <c:v>533.40459817284886</c:v>
                </c:pt>
                <c:pt idx="112">
                  <c:v>533.61836457284892</c:v>
                </c:pt>
                <c:pt idx="113">
                  <c:v>533.61836457284892</c:v>
                </c:pt>
                <c:pt idx="114">
                  <c:v>533.61836457284892</c:v>
                </c:pt>
                <c:pt idx="115">
                  <c:v>558.96868304418649</c:v>
                </c:pt>
                <c:pt idx="116">
                  <c:v>558.96868304418649</c:v>
                </c:pt>
                <c:pt idx="117">
                  <c:v>558.96868304418649</c:v>
                </c:pt>
                <c:pt idx="118">
                  <c:v>584.09162422065708</c:v>
                </c:pt>
                <c:pt idx="119">
                  <c:v>587.89674389740719</c:v>
                </c:pt>
                <c:pt idx="120">
                  <c:v>591.22386897976014</c:v>
                </c:pt>
                <c:pt idx="121">
                  <c:v>599.32287641939547</c:v>
                </c:pt>
                <c:pt idx="122">
                  <c:v>608.14605371972095</c:v>
                </c:pt>
                <c:pt idx="123">
                  <c:v>611.15638663304446</c:v>
                </c:pt>
                <c:pt idx="124">
                  <c:v>622.22433957422095</c:v>
                </c:pt>
                <c:pt idx="125">
                  <c:v>622.22433957422095</c:v>
                </c:pt>
                <c:pt idx="126">
                  <c:v>622.22433957422095</c:v>
                </c:pt>
                <c:pt idx="127">
                  <c:v>622.52699999775041</c:v>
                </c:pt>
                <c:pt idx="128">
                  <c:v>622.966629174221</c:v>
                </c:pt>
                <c:pt idx="129">
                  <c:v>622.966629174221</c:v>
                </c:pt>
                <c:pt idx="130">
                  <c:v>622.966629174221</c:v>
                </c:pt>
                <c:pt idx="131">
                  <c:v>625.47807957422094</c:v>
                </c:pt>
                <c:pt idx="132">
                  <c:v>637.5346303717638</c:v>
                </c:pt>
                <c:pt idx="133">
                  <c:v>637.5346303717638</c:v>
                </c:pt>
                <c:pt idx="134">
                  <c:v>637.5346303717638</c:v>
                </c:pt>
                <c:pt idx="135">
                  <c:v>637.5346303717638</c:v>
                </c:pt>
                <c:pt idx="136">
                  <c:v>639.37480957176376</c:v>
                </c:pt>
                <c:pt idx="137">
                  <c:v>641.67515568276883</c:v>
                </c:pt>
                <c:pt idx="138">
                  <c:v>641.67515568276883</c:v>
                </c:pt>
                <c:pt idx="139">
                  <c:v>641.67515568276883</c:v>
                </c:pt>
                <c:pt idx="140">
                  <c:v>641.67515568276883</c:v>
                </c:pt>
                <c:pt idx="141">
                  <c:v>641.67515568276883</c:v>
                </c:pt>
                <c:pt idx="142">
                  <c:v>641.83420151806297</c:v>
                </c:pt>
                <c:pt idx="143">
                  <c:v>643.25418104747473</c:v>
                </c:pt>
                <c:pt idx="144">
                  <c:v>643.25418104747473</c:v>
                </c:pt>
                <c:pt idx="145">
                  <c:v>643.25418104747473</c:v>
                </c:pt>
                <c:pt idx="146">
                  <c:v>643.25418104747473</c:v>
                </c:pt>
                <c:pt idx="147">
                  <c:v>643.25418104747473</c:v>
                </c:pt>
                <c:pt idx="148">
                  <c:v>643.25418104747473</c:v>
                </c:pt>
                <c:pt idx="149">
                  <c:v>644.27018104747469</c:v>
                </c:pt>
                <c:pt idx="150">
                  <c:v>644.27018104747469</c:v>
                </c:pt>
                <c:pt idx="151">
                  <c:v>644.27018104747469</c:v>
                </c:pt>
                <c:pt idx="152">
                  <c:v>644.27018104747469</c:v>
                </c:pt>
                <c:pt idx="153">
                  <c:v>644.47338104747473</c:v>
                </c:pt>
                <c:pt idx="154">
                  <c:v>644.47338104747473</c:v>
                </c:pt>
                <c:pt idx="155">
                  <c:v>644.47338104747473</c:v>
                </c:pt>
                <c:pt idx="156">
                  <c:v>644.47338104747473</c:v>
                </c:pt>
                <c:pt idx="157">
                  <c:v>645.89578104747477</c:v>
                </c:pt>
                <c:pt idx="158">
                  <c:v>645.89578104747477</c:v>
                </c:pt>
                <c:pt idx="159">
                  <c:v>646.45458104747479</c:v>
                </c:pt>
                <c:pt idx="160">
                  <c:v>648.11409437650389</c:v>
                </c:pt>
                <c:pt idx="161">
                  <c:v>648.11409437650389</c:v>
                </c:pt>
                <c:pt idx="162">
                  <c:v>648.11409437650389</c:v>
                </c:pt>
                <c:pt idx="163">
                  <c:v>648.11409437650389</c:v>
                </c:pt>
                <c:pt idx="164">
                  <c:v>648.11409437650389</c:v>
                </c:pt>
                <c:pt idx="165">
                  <c:v>648.11409437650389</c:v>
                </c:pt>
                <c:pt idx="166">
                  <c:v>648.11409437650389</c:v>
                </c:pt>
                <c:pt idx="167">
                  <c:v>648.16489437650387</c:v>
                </c:pt>
                <c:pt idx="168">
                  <c:v>648.16489437650387</c:v>
                </c:pt>
                <c:pt idx="169">
                  <c:v>649.13009437650385</c:v>
                </c:pt>
                <c:pt idx="170">
                  <c:v>649.13009437650385</c:v>
                </c:pt>
                <c:pt idx="171">
                  <c:v>649.13009437650385</c:v>
                </c:pt>
                <c:pt idx="172">
                  <c:v>649.13009437650385</c:v>
                </c:pt>
              </c:numCache>
            </c:numRef>
          </c:yVal>
          <c:smooth val="0"/>
          <c:extLst>
            <c:ext xmlns:c16="http://schemas.microsoft.com/office/drawing/2014/chart" uri="{C3380CC4-5D6E-409C-BE32-E72D297353CC}">
              <c16:uniqueId val="{00000002-0C6B-40FC-80E4-37B3D24E8E70}"/>
            </c:ext>
          </c:extLst>
        </c:ser>
        <c:ser>
          <c:idx val="6"/>
          <c:order val="3"/>
          <c:tx>
            <c:strRef>
              <c:f>'C1 100100'!$A$19</c:f>
              <c:strCache>
                <c:ptCount val="1"/>
                <c:pt idx="0">
                  <c:v>Cum ETc (Kcb Select)</c:v>
                </c:pt>
              </c:strCache>
            </c:strRef>
          </c:tx>
          <c:spPr>
            <a:ln w="25400">
              <a:solidFill>
                <a:srgbClr val="008080"/>
              </a:solidFill>
              <a:prstDash val="solid"/>
            </a:ln>
          </c:spPr>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100100'!$C$19:$FS$19</c:f>
              <c:numCache>
                <c:formatCode>0.00</c:formatCode>
                <c:ptCount val="173"/>
                <c:pt idx="0">
                  <c:v>1.1015352487564087</c:v>
                </c:pt>
                <c:pt idx="1">
                  <c:v>2.2101270129612067</c:v>
                </c:pt>
                <c:pt idx="2">
                  <c:v>3.0392700640282175</c:v>
                </c:pt>
                <c:pt idx="3">
                  <c:v>3.7530428207010003</c:v>
                </c:pt>
                <c:pt idx="4">
                  <c:v>4.3950741232561512</c:v>
                </c:pt>
                <c:pt idx="5">
                  <c:v>5.0676282866578459</c:v>
                </c:pt>
                <c:pt idx="6">
                  <c:v>8.8388172624378178</c:v>
                </c:pt>
                <c:pt idx="7">
                  <c:v>10.007568797566595</c:v>
                </c:pt>
                <c:pt idx="8">
                  <c:v>11.377854962129536</c:v>
                </c:pt>
                <c:pt idx="9">
                  <c:v>11.759077209632048</c:v>
                </c:pt>
                <c:pt idx="10">
                  <c:v>12.122806470285882</c:v>
                </c:pt>
                <c:pt idx="11">
                  <c:v>12.834429685889978</c:v>
                </c:pt>
                <c:pt idx="12">
                  <c:v>13.554379901525712</c:v>
                </c:pt>
                <c:pt idx="13">
                  <c:v>14.422333246854029</c:v>
                </c:pt>
                <c:pt idx="14" formatCode="0.000">
                  <c:v>16.995802865480133</c:v>
                </c:pt>
                <c:pt idx="15" formatCode="0">
                  <c:v>23.947457199152353</c:v>
                </c:pt>
                <c:pt idx="16" formatCode="0">
                  <c:v>24.426488657507271</c:v>
                </c:pt>
                <c:pt idx="17" formatCode="0">
                  <c:v>25.986590672143265</c:v>
                </c:pt>
                <c:pt idx="18" formatCode="0">
                  <c:v>27.748900036228303</c:v>
                </c:pt>
                <c:pt idx="19" formatCode="0">
                  <c:v>29.023912389289805</c:v>
                </c:pt>
                <c:pt idx="20" formatCode="0">
                  <c:v>30.234535764735455</c:v>
                </c:pt>
                <c:pt idx="21" formatCode="0">
                  <c:v>36.269978497044391</c:v>
                </c:pt>
                <c:pt idx="22" formatCode="0">
                  <c:v>37.444010137055706</c:v>
                </c:pt>
                <c:pt idx="23" formatCode="0">
                  <c:v>38.043925521184477</c:v>
                </c:pt>
                <c:pt idx="24" formatCode="0">
                  <c:v>39.266875523964394</c:v>
                </c:pt>
                <c:pt idx="25" formatCode="0">
                  <c:v>44.017107288606979</c:v>
                </c:pt>
                <c:pt idx="26" formatCode="0">
                  <c:v>46.145030631541232</c:v>
                </c:pt>
                <c:pt idx="27" formatCode="0">
                  <c:v>48.189284404954833</c:v>
                </c:pt>
                <c:pt idx="28" formatCode="0">
                  <c:v>50.264516015729825</c:v>
                </c:pt>
                <c:pt idx="29" formatCode="0">
                  <c:v>53.266188748783392</c:v>
                </c:pt>
                <c:pt idx="30" formatCode="0">
                  <c:v>56.26038733457677</c:v>
                </c:pt>
                <c:pt idx="31" formatCode="0">
                  <c:v>61.822082629766967</c:v>
                </c:pt>
                <c:pt idx="32" formatCode="0">
                  <c:v>64.850193496850039</c:v>
                </c:pt>
                <c:pt idx="33" formatCode="0">
                  <c:v>67.254911836334969</c:v>
                </c:pt>
                <c:pt idx="34" formatCode="0">
                  <c:v>69.400151676715822</c:v>
                </c:pt>
                <c:pt idx="35" formatCode="0">
                  <c:v>71.563564664312366</c:v>
                </c:pt>
                <c:pt idx="36" formatCode="0">
                  <c:v>74.101634563466078</c:v>
                </c:pt>
                <c:pt idx="37" formatCode="0">
                  <c:v>77.857171125680253</c:v>
                </c:pt>
                <c:pt idx="38" formatCode="0">
                  <c:v>83.900390660457617</c:v>
                </c:pt>
                <c:pt idx="39" formatCode="0">
                  <c:v>86.696617288724525</c:v>
                </c:pt>
                <c:pt idx="40" formatCode="0">
                  <c:v>89.434666821710209</c:v>
                </c:pt>
                <c:pt idx="41" formatCode="0">
                  <c:v>92.826207804854988</c:v>
                </c:pt>
                <c:pt idx="42" formatCode="0">
                  <c:v>96.235742227763495</c:v>
                </c:pt>
                <c:pt idx="43" formatCode="0">
                  <c:v>99.603827209538778</c:v>
                </c:pt>
                <c:pt idx="44" formatCode="0">
                  <c:v>105.18510964712777</c:v>
                </c:pt>
                <c:pt idx="45" formatCode="0">
                  <c:v>110.97919186634546</c:v>
                </c:pt>
                <c:pt idx="46" formatCode="0">
                  <c:v>116.62672618342407</c:v>
                </c:pt>
                <c:pt idx="47" formatCode="0">
                  <c:v>120.82601755403765</c:v>
                </c:pt>
                <c:pt idx="48" formatCode="0">
                  <c:v>125.50195526627796</c:v>
                </c:pt>
                <c:pt idx="49" formatCode="0">
                  <c:v>131.357019703324</c:v>
                </c:pt>
                <c:pt idx="50" formatCode="0">
                  <c:v>136.52398345332401</c:v>
                </c:pt>
                <c:pt idx="51" formatCode="0">
                  <c:v>141.92021111760394</c:v>
                </c:pt>
                <c:pt idx="52" formatCode="0">
                  <c:v>149.63017201191437</c:v>
                </c:pt>
                <c:pt idx="53" formatCode="0">
                  <c:v>154.72851184792313</c:v>
                </c:pt>
                <c:pt idx="54" formatCode="0">
                  <c:v>160.64612709575309</c:v>
                </c:pt>
                <c:pt idx="55" formatCode="0">
                  <c:v>166.1901634096445</c:v>
                </c:pt>
                <c:pt idx="56" formatCode="0">
                  <c:v>172.26595258502377</c:v>
                </c:pt>
                <c:pt idx="57" formatCode="0">
                  <c:v>178.91635676733864</c:v>
                </c:pt>
                <c:pt idx="58" formatCode="0">
                  <c:v>187.2145251958608</c:v>
                </c:pt>
                <c:pt idx="59" formatCode="0">
                  <c:v>199.02636883477834</c:v>
                </c:pt>
                <c:pt idx="60" formatCode="0">
                  <c:v>205.5686650892095</c:v>
                </c:pt>
                <c:pt idx="61" formatCode="0">
                  <c:v>211.55771953295854</c:v>
                </c:pt>
                <c:pt idx="62" formatCode="0">
                  <c:v>216.96986079882768</c:v>
                </c:pt>
                <c:pt idx="63" formatCode="0">
                  <c:v>222.39386079882769</c:v>
                </c:pt>
                <c:pt idx="64" formatCode="0">
                  <c:v>231.81146079882768</c:v>
                </c:pt>
                <c:pt idx="65" formatCode="0">
                  <c:v>241.54751626549435</c:v>
                </c:pt>
                <c:pt idx="66" formatCode="0">
                  <c:v>248.68061974996633</c:v>
                </c:pt>
                <c:pt idx="67" formatCode="0">
                  <c:v>253.27335717672415</c:v>
                </c:pt>
                <c:pt idx="68" formatCode="0">
                  <c:v>259.55520637741319</c:v>
                </c:pt>
                <c:pt idx="69" formatCode="0">
                  <c:v>264.91005806198348</c:v>
                </c:pt>
                <c:pt idx="70" formatCode="0">
                  <c:v>271.909246752169</c:v>
                </c:pt>
                <c:pt idx="71" formatCode="0">
                  <c:v>278.4492792533897</c:v>
                </c:pt>
                <c:pt idx="72" formatCode="0">
                  <c:v>284.29203788986433</c:v>
                </c:pt>
                <c:pt idx="73" formatCode="0">
                  <c:v>287.76190002624128</c:v>
                </c:pt>
                <c:pt idx="74" formatCode="0">
                  <c:v>294.4068244548838</c:v>
                </c:pt>
                <c:pt idx="75" formatCode="0">
                  <c:v>298.76242900416116</c:v>
                </c:pt>
                <c:pt idx="76" formatCode="0">
                  <c:v>301.32182506129004</c:v>
                </c:pt>
                <c:pt idx="77" formatCode="0">
                  <c:v>303.61622506129004</c:v>
                </c:pt>
                <c:pt idx="78" formatCode="0">
                  <c:v>309.53942506129005</c:v>
                </c:pt>
                <c:pt idx="79" formatCode="0">
                  <c:v>316.13912476832132</c:v>
                </c:pt>
                <c:pt idx="80" formatCode="0">
                  <c:v>321.46880779745544</c:v>
                </c:pt>
                <c:pt idx="81" formatCode="0">
                  <c:v>329.44334444296322</c:v>
                </c:pt>
                <c:pt idx="82" formatCode="0">
                  <c:v>335.17035570394955</c:v>
                </c:pt>
                <c:pt idx="83" formatCode="0">
                  <c:v>340.36495256674255</c:v>
                </c:pt>
                <c:pt idx="84" formatCode="0">
                  <c:v>346.31883928549257</c:v>
                </c:pt>
                <c:pt idx="85" formatCode="0">
                  <c:v>352.27479509603944</c:v>
                </c:pt>
                <c:pt idx="86" formatCode="0">
                  <c:v>356.32595003378356</c:v>
                </c:pt>
                <c:pt idx="87" formatCode="0">
                  <c:v>359.40444254171814</c:v>
                </c:pt>
                <c:pt idx="88" formatCode="0">
                  <c:v>365.0549692751166</c:v>
                </c:pt>
                <c:pt idx="89" formatCode="0">
                  <c:v>370.73079889547796</c:v>
                </c:pt>
                <c:pt idx="90" formatCode="0">
                  <c:v>375.79159424093245</c:v>
                </c:pt>
                <c:pt idx="91" formatCode="0">
                  <c:v>380.08684631365969</c:v>
                </c:pt>
                <c:pt idx="92" formatCode="0">
                  <c:v>384.75244631365968</c:v>
                </c:pt>
                <c:pt idx="93" formatCode="0">
                  <c:v>389.67724631365968</c:v>
                </c:pt>
                <c:pt idx="94" formatCode="0">
                  <c:v>394.8900463136597</c:v>
                </c:pt>
                <c:pt idx="95" formatCode="0">
                  <c:v>400.59244631365971</c:v>
                </c:pt>
                <c:pt idx="96" formatCode="0">
                  <c:v>406.29377182477083</c:v>
                </c:pt>
                <c:pt idx="97" formatCode="0">
                  <c:v>411.68897182477082</c:v>
                </c:pt>
                <c:pt idx="98" formatCode="0">
                  <c:v>418.08596828473173</c:v>
                </c:pt>
                <c:pt idx="99" formatCode="0">
                  <c:v>424.36687129986848</c:v>
                </c:pt>
                <c:pt idx="100" formatCode="0">
                  <c:v>431.45849811407743</c:v>
                </c:pt>
                <c:pt idx="101" formatCode="0">
                  <c:v>435.85080737921413</c:v>
                </c:pt>
                <c:pt idx="102" formatCode="0">
                  <c:v>441.1649391541165</c:v>
                </c:pt>
                <c:pt idx="103" formatCode="0">
                  <c:v>446.26543499006095</c:v>
                </c:pt>
                <c:pt idx="104" formatCode="0">
                  <c:v>451.35924327863518</c:v>
                </c:pt>
                <c:pt idx="105" formatCode="0">
                  <c:v>457.37374248517813</c:v>
                </c:pt>
                <c:pt idx="106" formatCode="0">
                  <c:v>463.49346146950427</c:v>
                </c:pt>
                <c:pt idx="107" formatCode="0">
                  <c:v>468.41727921852771</c:v>
                </c:pt>
                <c:pt idx="108" formatCode="0">
                  <c:v>475.11046159157456</c:v>
                </c:pt>
                <c:pt idx="109" formatCode="0">
                  <c:v>480.0272499216527</c:v>
                </c:pt>
                <c:pt idx="110" formatCode="0">
                  <c:v>485.56350739845936</c:v>
                </c:pt>
                <c:pt idx="111" formatCode="0">
                  <c:v>490.69050172218982</c:v>
                </c:pt>
                <c:pt idx="112" formatCode="0">
                  <c:v>496.05380172843985</c:v>
                </c:pt>
                <c:pt idx="113" formatCode="0">
                  <c:v>500.8527433788305</c:v>
                </c:pt>
                <c:pt idx="114" formatCode="0">
                  <c:v>505.90513412590082</c:v>
                </c:pt>
                <c:pt idx="115" formatCode="0">
                  <c:v>511.66594893850544</c:v>
                </c:pt>
                <c:pt idx="116" formatCode="0">
                  <c:v>518.00143581722023</c:v>
                </c:pt>
                <c:pt idx="117" formatCode="0">
                  <c:v>522.97883464618337</c:v>
                </c:pt>
                <c:pt idx="118" formatCode="0">
                  <c:v>531.45486020863279</c:v>
                </c:pt>
                <c:pt idx="119" formatCode="0">
                  <c:v>533.74722873198266</c:v>
                </c:pt>
                <c:pt idx="120" formatCode="0">
                  <c:v>537.12253636508672</c:v>
                </c:pt>
                <c:pt idx="121" formatCode="0">
                  <c:v>540.52514365278967</c:v>
                </c:pt>
                <c:pt idx="122" formatCode="0">
                  <c:v>542.69462263025821</c:v>
                </c:pt>
                <c:pt idx="123" formatCode="0">
                  <c:v>545.33862699122926</c:v>
                </c:pt>
                <c:pt idx="124" formatCode="0">
                  <c:v>552.38018149663492</c:v>
                </c:pt>
                <c:pt idx="125" formatCode="0">
                  <c:v>552.86708747284968</c:v>
                </c:pt>
                <c:pt idx="126" formatCode="0">
                  <c:v>554.57540051537853</c:v>
                </c:pt>
                <c:pt idx="127" formatCode="0">
                  <c:v>557.67172709869033</c:v>
                </c:pt>
                <c:pt idx="128" formatCode="0">
                  <c:v>560.9794383900304</c:v>
                </c:pt>
                <c:pt idx="129" formatCode="0">
                  <c:v>563.34442290935215</c:v>
                </c:pt>
                <c:pt idx="130" formatCode="0">
                  <c:v>565.41982491713497</c:v>
                </c:pt>
                <c:pt idx="131" formatCode="0">
                  <c:v>570.366264810301</c:v>
                </c:pt>
                <c:pt idx="132" formatCode="0">
                  <c:v>577.88200789088421</c:v>
                </c:pt>
                <c:pt idx="133" formatCode="0">
                  <c:v>580.7599102573173</c:v>
                </c:pt>
                <c:pt idx="134" formatCode="0">
                  <c:v>583.25302100425074</c:v>
                </c:pt>
                <c:pt idx="135" formatCode="0">
                  <c:v>585.46397342884291</c:v>
                </c:pt>
                <c:pt idx="136" formatCode="0">
                  <c:v>589.6875264532639</c:v>
                </c:pt>
                <c:pt idx="137" formatCode="0">
                  <c:v>587.83833898570049</c:v>
                </c:pt>
                <c:pt idx="138" formatCode="0">
                  <c:v>589.21141590736772</c:v>
                </c:pt>
                <c:pt idx="139" formatCode="0">
                  <c:v>590.6079790185197</c:v>
                </c:pt>
                <c:pt idx="140" formatCode="0">
                  <c:v>591.83409431229666</c:v>
                </c:pt>
                <c:pt idx="141" formatCode="0">
                  <c:v>593.20228469002507</c:v>
                </c:pt>
                <c:pt idx="142" formatCode="0">
                  <c:v>594.91816200744381</c:v>
                </c:pt>
                <c:pt idx="143" formatCode="0">
                  <c:v>599.19173620471577</c:v>
                </c:pt>
                <c:pt idx="144" formatCode="0">
                  <c:v>599.7668273412404</c:v>
                </c:pt>
                <c:pt idx="145" formatCode="0">
                  <c:v>601.02598327202963</c:v>
                </c:pt>
                <c:pt idx="146" formatCode="0">
                  <c:v>601.69884207837276</c:v>
                </c:pt>
                <c:pt idx="147" formatCode="0">
                  <c:v>602.35051837594267</c:v>
                </c:pt>
                <c:pt idx="148" formatCode="0">
                  <c:v>603.03175855309723</c:v>
                </c:pt>
                <c:pt idx="149" formatCode="0">
                  <c:v>607.68521575505486</c:v>
                </c:pt>
                <c:pt idx="150" formatCode="0">
                  <c:v>607.93267712766874</c:v>
                </c:pt>
                <c:pt idx="151" formatCode="0">
                  <c:v>608.58358237917173</c:v>
                </c:pt>
                <c:pt idx="152" formatCode="0">
                  <c:v>608.9297327893471</c:v>
                </c:pt>
                <c:pt idx="153" formatCode="0">
                  <c:v>610.16527560913323</c:v>
                </c:pt>
                <c:pt idx="154" formatCode="0">
                  <c:v>610.4150143917775</c:v>
                </c:pt>
                <c:pt idx="155" formatCode="0">
                  <c:v>610.81249995791677</c:v>
                </c:pt>
                <c:pt idx="156" formatCode="0">
                  <c:v>611.15104612672098</c:v>
                </c:pt>
                <c:pt idx="157" formatCode="0">
                  <c:v>617.07895746514566</c:v>
                </c:pt>
                <c:pt idx="158" formatCode="0">
                  <c:v>617.34661390468841</c:v>
                </c:pt>
                <c:pt idx="159" formatCode="0">
                  <c:v>619.92596535389191</c:v>
                </c:pt>
                <c:pt idx="160" formatCode="0">
                  <c:v>618.6310084962106</c:v>
                </c:pt>
                <c:pt idx="161" formatCode="0">
                  <c:v>619.11473541490795</c:v>
                </c:pt>
                <c:pt idx="162" formatCode="0">
                  <c:v>619.5683694147325</c:v>
                </c:pt>
                <c:pt idx="163" formatCode="0">
                  <c:v>619.96853593818912</c:v>
                </c:pt>
                <c:pt idx="164" formatCode="0">
                  <c:v>620.19935804836518</c:v>
                </c:pt>
                <c:pt idx="165" formatCode="0">
                  <c:v>620.54972331754925</c:v>
                </c:pt>
                <c:pt idx="166" formatCode="0">
                  <c:v>620.92739826671846</c:v>
                </c:pt>
                <c:pt idx="167" formatCode="0">
                  <c:v>621.54542313396701</c:v>
                </c:pt>
                <c:pt idx="168" formatCode="0">
                  <c:v>621.57967384561664</c:v>
                </c:pt>
                <c:pt idx="169" formatCode="0">
                  <c:v>625.50631645323404</c:v>
                </c:pt>
                <c:pt idx="170" formatCode="0">
                  <c:v>625.63529362978113</c:v>
                </c:pt>
                <c:pt idx="171" formatCode="0">
                  <c:v>625.94372002185958</c:v>
                </c:pt>
                <c:pt idx="172" formatCode="0">
                  <c:v>626.44897488655226</c:v>
                </c:pt>
              </c:numCache>
            </c:numRef>
          </c:yVal>
          <c:smooth val="0"/>
          <c:extLst>
            <c:ext xmlns:c16="http://schemas.microsoft.com/office/drawing/2014/chart" uri="{C3380CC4-5D6E-409C-BE32-E72D297353CC}">
              <c16:uniqueId val="{00000003-0C6B-40FC-80E4-37B3D24E8E70}"/>
            </c:ext>
          </c:extLst>
        </c:ser>
        <c:ser>
          <c:idx val="8"/>
          <c:order val="4"/>
          <c:tx>
            <c:strRef>
              <c:f>'C1 100100'!$A$22</c:f>
              <c:strCache>
                <c:ptCount val="1"/>
                <c:pt idx="0">
                  <c:v>Cum ETc (BR)</c:v>
                </c:pt>
              </c:strCache>
            </c:strRef>
          </c:tx>
          <c:spPr>
            <a:ln w="12700">
              <a:solidFill>
                <a:srgbClr val="00CCFF"/>
              </a:solidFill>
              <a:prstDash val="solid"/>
            </a:ln>
          </c:spPr>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100100'!$C$22:$FS$22</c:f>
              <c:numCache>
                <c:formatCode>0</c:formatCode>
                <c:ptCount val="173"/>
                <c:pt idx="0">
                  <c:v>0.01</c:v>
                </c:pt>
                <c:pt idx="1">
                  <c:v>0.02</c:v>
                </c:pt>
                <c:pt idx="2">
                  <c:v>0.03</c:v>
                </c:pt>
                <c:pt idx="3">
                  <c:v>0.04</c:v>
                </c:pt>
                <c:pt idx="4">
                  <c:v>0.05</c:v>
                </c:pt>
                <c:pt idx="5">
                  <c:v>6.0000000000000005E-2</c:v>
                </c:pt>
                <c:pt idx="6">
                  <c:v>7.0000000000000007E-2</c:v>
                </c:pt>
                <c:pt idx="7">
                  <c:v>0.08</c:v>
                </c:pt>
                <c:pt idx="8">
                  <c:v>0.09</c:v>
                </c:pt>
                <c:pt idx="9">
                  <c:v>9.9999999999999992E-2</c:v>
                </c:pt>
                <c:pt idx="10">
                  <c:v>0.10999999999999999</c:v>
                </c:pt>
                <c:pt idx="11">
                  <c:v>0.11999999999999998</c:v>
                </c:pt>
                <c:pt idx="12">
                  <c:v>0.12999999999999998</c:v>
                </c:pt>
                <c:pt idx="13">
                  <c:v>0.13999999999999999</c:v>
                </c:pt>
                <c:pt idx="14" formatCode="0.000">
                  <c:v>0.15</c:v>
                </c:pt>
                <c:pt idx="15">
                  <c:v>0.16</c:v>
                </c:pt>
                <c:pt idx="16">
                  <c:v>0.17</c:v>
                </c:pt>
                <c:pt idx="17">
                  <c:v>0.18000000000000002</c:v>
                </c:pt>
                <c:pt idx="18">
                  <c:v>0.19000000000000003</c:v>
                </c:pt>
                <c:pt idx="19">
                  <c:v>0.20000000000000004</c:v>
                </c:pt>
                <c:pt idx="20">
                  <c:v>0.21000000000000005</c:v>
                </c:pt>
                <c:pt idx="21">
                  <c:v>0.22000000000000006</c:v>
                </c:pt>
                <c:pt idx="22">
                  <c:v>0.23000000000000007</c:v>
                </c:pt>
                <c:pt idx="23">
                  <c:v>0.24000000000000007</c:v>
                </c:pt>
                <c:pt idx="24">
                  <c:v>0.25000000000000006</c:v>
                </c:pt>
                <c:pt idx="25">
                  <c:v>0.26000000000000006</c:v>
                </c:pt>
                <c:pt idx="26">
                  <c:v>0.27000000000000007</c:v>
                </c:pt>
                <c:pt idx="27">
                  <c:v>0.28000000000000008</c:v>
                </c:pt>
                <c:pt idx="28">
                  <c:v>0.29000000000000009</c:v>
                </c:pt>
                <c:pt idx="29">
                  <c:v>0.3000000000000001</c:v>
                </c:pt>
                <c:pt idx="30">
                  <c:v>0.31000000000000011</c:v>
                </c:pt>
                <c:pt idx="31">
                  <c:v>0.32000000000000012</c:v>
                </c:pt>
                <c:pt idx="32">
                  <c:v>0.33000000000000013</c:v>
                </c:pt>
                <c:pt idx="33">
                  <c:v>0.34000000000000014</c:v>
                </c:pt>
                <c:pt idx="34">
                  <c:v>0.35000000000000014</c:v>
                </c:pt>
                <c:pt idx="35">
                  <c:v>0.36000000000000015</c:v>
                </c:pt>
                <c:pt idx="36">
                  <c:v>0.37000000000000016</c:v>
                </c:pt>
                <c:pt idx="37">
                  <c:v>0.38000000000000017</c:v>
                </c:pt>
                <c:pt idx="38">
                  <c:v>0.39000000000000018</c:v>
                </c:pt>
                <c:pt idx="39">
                  <c:v>0.40000000000000019</c:v>
                </c:pt>
                <c:pt idx="40">
                  <c:v>0.4100000000000002</c:v>
                </c:pt>
                <c:pt idx="41">
                  <c:v>0.42000000000000021</c:v>
                </c:pt>
                <c:pt idx="42">
                  <c:v>0.43000000000000022</c:v>
                </c:pt>
                <c:pt idx="43">
                  <c:v>0.44000000000000022</c:v>
                </c:pt>
                <c:pt idx="44">
                  <c:v>0.45000000000000023</c:v>
                </c:pt>
                <c:pt idx="45">
                  <c:v>0.46000000000000024</c:v>
                </c:pt>
                <c:pt idx="46">
                  <c:v>0.47000000000000025</c:v>
                </c:pt>
                <c:pt idx="47">
                  <c:v>0.48000000000000026</c:v>
                </c:pt>
                <c:pt idx="48">
                  <c:v>0.49000000000000027</c:v>
                </c:pt>
                <c:pt idx="49">
                  <c:v>0.50000000000000022</c:v>
                </c:pt>
                <c:pt idx="50">
                  <c:v>0.51000000000000023</c:v>
                </c:pt>
                <c:pt idx="51">
                  <c:v>0.52000000000000024</c:v>
                </c:pt>
                <c:pt idx="52">
                  <c:v>0.53000000000000025</c:v>
                </c:pt>
                <c:pt idx="53">
                  <c:v>0.54000000000000026</c:v>
                </c:pt>
                <c:pt idx="54">
                  <c:v>0.55000000000000027</c:v>
                </c:pt>
                <c:pt idx="55">
                  <c:v>0.56000000000000028</c:v>
                </c:pt>
                <c:pt idx="56">
                  <c:v>0.57000000000000028</c:v>
                </c:pt>
                <c:pt idx="57">
                  <c:v>0.58000000000000029</c:v>
                </c:pt>
                <c:pt idx="58">
                  <c:v>0.5900000000000003</c:v>
                </c:pt>
                <c:pt idx="59">
                  <c:v>0.60000000000000031</c:v>
                </c:pt>
                <c:pt idx="60">
                  <c:v>0.61000000000000032</c:v>
                </c:pt>
                <c:pt idx="61">
                  <c:v>0.62000000000000033</c:v>
                </c:pt>
                <c:pt idx="62">
                  <c:v>0.63000000000000034</c:v>
                </c:pt>
                <c:pt idx="63">
                  <c:v>0.64000000000000035</c:v>
                </c:pt>
                <c:pt idx="64">
                  <c:v>0.65000000000000036</c:v>
                </c:pt>
                <c:pt idx="65">
                  <c:v>0.66000000000000036</c:v>
                </c:pt>
                <c:pt idx="66">
                  <c:v>0.67000000000000037</c:v>
                </c:pt>
                <c:pt idx="67">
                  <c:v>0.68000000000000038</c:v>
                </c:pt>
                <c:pt idx="68">
                  <c:v>0.69000000000000039</c:v>
                </c:pt>
                <c:pt idx="69">
                  <c:v>0.7000000000000004</c:v>
                </c:pt>
                <c:pt idx="70">
                  <c:v>0.71000000000000041</c:v>
                </c:pt>
                <c:pt idx="71">
                  <c:v>0.72000000000000042</c:v>
                </c:pt>
                <c:pt idx="72">
                  <c:v>0.73000000000000043</c:v>
                </c:pt>
                <c:pt idx="73">
                  <c:v>0.74000000000000044</c:v>
                </c:pt>
                <c:pt idx="74">
                  <c:v>0.75000000000000044</c:v>
                </c:pt>
                <c:pt idx="75">
                  <c:v>0.76000000000000045</c:v>
                </c:pt>
                <c:pt idx="76">
                  <c:v>0.77000000000000046</c:v>
                </c:pt>
                <c:pt idx="77">
                  <c:v>0.78000000000000047</c:v>
                </c:pt>
                <c:pt idx="78">
                  <c:v>0.79000000000000048</c:v>
                </c:pt>
                <c:pt idx="79">
                  <c:v>0.80000000000000049</c:v>
                </c:pt>
                <c:pt idx="80">
                  <c:v>0.8100000000000005</c:v>
                </c:pt>
                <c:pt idx="81">
                  <c:v>0.82000000000000051</c:v>
                </c:pt>
                <c:pt idx="82">
                  <c:v>0.83000000000000052</c:v>
                </c:pt>
                <c:pt idx="83">
                  <c:v>0.84000000000000052</c:v>
                </c:pt>
                <c:pt idx="84">
                  <c:v>0.85000000000000053</c:v>
                </c:pt>
                <c:pt idx="85">
                  <c:v>0.86000000000000054</c:v>
                </c:pt>
                <c:pt idx="86">
                  <c:v>0.87000000000000055</c:v>
                </c:pt>
                <c:pt idx="87">
                  <c:v>0.88000000000000056</c:v>
                </c:pt>
                <c:pt idx="88">
                  <c:v>0.89000000000000057</c:v>
                </c:pt>
                <c:pt idx="89">
                  <c:v>0.90000000000000058</c:v>
                </c:pt>
                <c:pt idx="90">
                  <c:v>0.91000000000000059</c:v>
                </c:pt>
                <c:pt idx="91">
                  <c:v>0.9200000000000006</c:v>
                </c:pt>
                <c:pt idx="92">
                  <c:v>0.9300000000000006</c:v>
                </c:pt>
                <c:pt idx="93">
                  <c:v>0.94000000000000061</c:v>
                </c:pt>
                <c:pt idx="94">
                  <c:v>0.95000000000000062</c:v>
                </c:pt>
                <c:pt idx="95">
                  <c:v>0.96000000000000063</c:v>
                </c:pt>
                <c:pt idx="96">
                  <c:v>0.97000000000000064</c:v>
                </c:pt>
                <c:pt idx="97">
                  <c:v>0.98000000000000065</c:v>
                </c:pt>
                <c:pt idx="98">
                  <c:v>0.99000000000000066</c:v>
                </c:pt>
                <c:pt idx="99">
                  <c:v>1.0000000000000007</c:v>
                </c:pt>
                <c:pt idx="100">
                  <c:v>1.0100000000000007</c:v>
                </c:pt>
                <c:pt idx="101">
                  <c:v>1.0200000000000007</c:v>
                </c:pt>
                <c:pt idx="102">
                  <c:v>1.0300000000000007</c:v>
                </c:pt>
                <c:pt idx="103">
                  <c:v>1.0400000000000007</c:v>
                </c:pt>
                <c:pt idx="104">
                  <c:v>1.0500000000000007</c:v>
                </c:pt>
                <c:pt idx="105">
                  <c:v>1.0600000000000007</c:v>
                </c:pt>
                <c:pt idx="106">
                  <c:v>1.0700000000000007</c:v>
                </c:pt>
                <c:pt idx="107">
                  <c:v>1.0800000000000007</c:v>
                </c:pt>
                <c:pt idx="108">
                  <c:v>1.0900000000000007</c:v>
                </c:pt>
                <c:pt idx="109">
                  <c:v>1.1000000000000008</c:v>
                </c:pt>
                <c:pt idx="110">
                  <c:v>1.1100000000000008</c:v>
                </c:pt>
                <c:pt idx="111">
                  <c:v>1.1200000000000008</c:v>
                </c:pt>
                <c:pt idx="112">
                  <c:v>1.1300000000000008</c:v>
                </c:pt>
                <c:pt idx="113">
                  <c:v>1.1400000000000008</c:v>
                </c:pt>
                <c:pt idx="114">
                  <c:v>1.1500000000000008</c:v>
                </c:pt>
                <c:pt idx="115">
                  <c:v>1.1600000000000008</c:v>
                </c:pt>
                <c:pt idx="116">
                  <c:v>1.1700000000000008</c:v>
                </c:pt>
                <c:pt idx="117">
                  <c:v>1.1800000000000008</c:v>
                </c:pt>
                <c:pt idx="118">
                  <c:v>1.1900000000000008</c:v>
                </c:pt>
                <c:pt idx="119">
                  <c:v>1.2000000000000008</c:v>
                </c:pt>
                <c:pt idx="120">
                  <c:v>1.2100000000000009</c:v>
                </c:pt>
                <c:pt idx="121">
                  <c:v>1.2200000000000009</c:v>
                </c:pt>
                <c:pt idx="122">
                  <c:v>1.2300000000000009</c:v>
                </c:pt>
                <c:pt idx="123">
                  <c:v>1.2400000000000009</c:v>
                </c:pt>
                <c:pt idx="124">
                  <c:v>1.2500000000000009</c:v>
                </c:pt>
                <c:pt idx="125">
                  <c:v>1.2600000000000009</c:v>
                </c:pt>
                <c:pt idx="126">
                  <c:v>1.2700000000000009</c:v>
                </c:pt>
                <c:pt idx="127">
                  <c:v>1.2800000000000009</c:v>
                </c:pt>
                <c:pt idx="128">
                  <c:v>1.2900000000000009</c:v>
                </c:pt>
                <c:pt idx="129">
                  <c:v>1.3000000000000009</c:v>
                </c:pt>
                <c:pt idx="130">
                  <c:v>1.3100000000000009</c:v>
                </c:pt>
                <c:pt idx="131">
                  <c:v>1.320000000000001</c:v>
                </c:pt>
                <c:pt idx="132">
                  <c:v>1.330000000000001</c:v>
                </c:pt>
                <c:pt idx="133">
                  <c:v>1.340000000000001</c:v>
                </c:pt>
                <c:pt idx="134">
                  <c:v>1.350000000000001</c:v>
                </c:pt>
                <c:pt idx="135">
                  <c:v>1.360000000000001</c:v>
                </c:pt>
                <c:pt idx="136">
                  <c:v>1.370000000000001</c:v>
                </c:pt>
                <c:pt idx="137">
                  <c:v>1.380000000000001</c:v>
                </c:pt>
                <c:pt idx="138">
                  <c:v>1.390000000000001</c:v>
                </c:pt>
                <c:pt idx="139">
                  <c:v>1.400000000000001</c:v>
                </c:pt>
                <c:pt idx="140">
                  <c:v>1.410000000000001</c:v>
                </c:pt>
                <c:pt idx="141">
                  <c:v>1.420000000000001</c:v>
                </c:pt>
                <c:pt idx="142">
                  <c:v>1.430000000000001</c:v>
                </c:pt>
                <c:pt idx="143">
                  <c:v>1.4400000000000011</c:v>
                </c:pt>
                <c:pt idx="144">
                  <c:v>1.4500000000000011</c:v>
                </c:pt>
                <c:pt idx="145">
                  <c:v>1.4600000000000011</c:v>
                </c:pt>
                <c:pt idx="146">
                  <c:v>1.4700000000000011</c:v>
                </c:pt>
                <c:pt idx="147">
                  <c:v>1.4800000000000011</c:v>
                </c:pt>
                <c:pt idx="148">
                  <c:v>1.4900000000000011</c:v>
                </c:pt>
                <c:pt idx="149">
                  <c:v>1.5000000000000011</c:v>
                </c:pt>
                <c:pt idx="150">
                  <c:v>1.5100000000000011</c:v>
                </c:pt>
                <c:pt idx="151">
                  <c:v>1.5200000000000011</c:v>
                </c:pt>
                <c:pt idx="152">
                  <c:v>1.5300000000000011</c:v>
                </c:pt>
                <c:pt idx="153">
                  <c:v>1.5400000000000011</c:v>
                </c:pt>
                <c:pt idx="154">
                  <c:v>1.5500000000000012</c:v>
                </c:pt>
                <c:pt idx="155">
                  <c:v>1.5600000000000012</c:v>
                </c:pt>
                <c:pt idx="156">
                  <c:v>1.5700000000000012</c:v>
                </c:pt>
                <c:pt idx="157">
                  <c:v>1.5800000000000012</c:v>
                </c:pt>
                <c:pt idx="158">
                  <c:v>1.5900000000000012</c:v>
                </c:pt>
                <c:pt idx="159">
                  <c:v>1.6000000000000012</c:v>
                </c:pt>
                <c:pt idx="160">
                  <c:v>1.6100000000000012</c:v>
                </c:pt>
                <c:pt idx="161">
                  <c:v>1.6200000000000012</c:v>
                </c:pt>
                <c:pt idx="162">
                  <c:v>1.6300000000000012</c:v>
                </c:pt>
                <c:pt idx="163">
                  <c:v>1.6400000000000012</c:v>
                </c:pt>
                <c:pt idx="164">
                  <c:v>1.6500000000000012</c:v>
                </c:pt>
                <c:pt idx="165">
                  <c:v>1.6600000000000013</c:v>
                </c:pt>
                <c:pt idx="166">
                  <c:v>1.6700000000000013</c:v>
                </c:pt>
                <c:pt idx="167">
                  <c:v>1.6800000000000013</c:v>
                </c:pt>
                <c:pt idx="168">
                  <c:v>1.6900000000000013</c:v>
                </c:pt>
                <c:pt idx="169">
                  <c:v>1.7000000000000013</c:v>
                </c:pt>
                <c:pt idx="170">
                  <c:v>1.7100000000000013</c:v>
                </c:pt>
                <c:pt idx="171">
                  <c:v>1.7200000000000013</c:v>
                </c:pt>
                <c:pt idx="172">
                  <c:v>1.7300000000000013</c:v>
                </c:pt>
              </c:numCache>
            </c:numRef>
          </c:yVal>
          <c:smooth val="0"/>
          <c:extLst>
            <c:ext xmlns:c16="http://schemas.microsoft.com/office/drawing/2014/chart" uri="{C3380CC4-5D6E-409C-BE32-E72D297353CC}">
              <c16:uniqueId val="{00000004-0C6B-40FC-80E4-37B3D24E8E70}"/>
            </c:ext>
          </c:extLst>
        </c:ser>
        <c:ser>
          <c:idx val="2"/>
          <c:order val="5"/>
          <c:tx>
            <c:strRef>
              <c:f>'C1 100100'!$A$18</c:f>
              <c:strCache>
                <c:ptCount val="1"/>
                <c:pt idx="0">
                  <c:v>Cum Tc (Kcb select)</c:v>
                </c:pt>
              </c:strCache>
            </c:strRef>
          </c:tx>
          <c:spPr>
            <a:ln w="3175">
              <a:solidFill>
                <a:srgbClr val="008000"/>
              </a:solidFill>
              <a:prstDash val="solid"/>
            </a:ln>
          </c:spPr>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100100'!$C$18:$FS$18</c:f>
              <c:numCache>
                <c:formatCode>0.0</c:formatCode>
                <c:ptCount val="173"/>
                <c:pt idx="0">
                  <c:v>0</c:v>
                </c:pt>
                <c:pt idx="1">
                  <c:v>1.108591764204798</c:v>
                </c:pt>
                <c:pt idx="2">
                  <c:v>1.937734815271809</c:v>
                </c:pt>
                <c:pt idx="3">
                  <c:v>2.6515075719445917</c:v>
                </c:pt>
                <c:pt idx="4">
                  <c:v>3.2935388744997431</c:v>
                </c:pt>
                <c:pt idx="5">
                  <c:v>3.762893037901438</c:v>
                </c:pt>
                <c:pt idx="6">
                  <c:v>4.0796820136814107</c:v>
                </c:pt>
                <c:pt idx="7">
                  <c:v>4.4356335488101877</c:v>
                </c:pt>
                <c:pt idx="8">
                  <c:v>4.9931197133731304</c:v>
                </c:pt>
                <c:pt idx="9">
                  <c:v>5.3743419608756424</c:v>
                </c:pt>
                <c:pt idx="10">
                  <c:v>5.7380712215294762</c:v>
                </c:pt>
                <c:pt idx="11">
                  <c:v>6.4496944371335729</c:v>
                </c:pt>
                <c:pt idx="12">
                  <c:v>7.1696446527693078</c:v>
                </c:pt>
                <c:pt idx="13">
                  <c:v>8.0375979980976258</c:v>
                </c:pt>
                <c:pt idx="14" formatCode="0.000">
                  <c:v>9.0208244167237304</c:v>
                </c:pt>
                <c:pt idx="15">
                  <c:v>9.8472941503959568</c:v>
                </c:pt>
                <c:pt idx="16">
                  <c:v>10.326325608750876</c:v>
                </c:pt>
                <c:pt idx="17">
                  <c:v>11.88642762338687</c:v>
                </c:pt>
                <c:pt idx="18">
                  <c:v>13.648736987471908</c:v>
                </c:pt>
                <c:pt idx="19">
                  <c:v>14.923749340533409</c:v>
                </c:pt>
                <c:pt idx="20">
                  <c:v>16.134372715979058</c:v>
                </c:pt>
                <c:pt idx="21">
                  <c:v>17.599644248287998</c:v>
                </c:pt>
                <c:pt idx="22">
                  <c:v>18.773675888299316</c:v>
                </c:pt>
                <c:pt idx="23">
                  <c:v>19.373591272428087</c:v>
                </c:pt>
                <c:pt idx="24">
                  <c:v>20.596541275208004</c:v>
                </c:pt>
                <c:pt idx="25">
                  <c:v>21.855463515758469</c:v>
                </c:pt>
                <c:pt idx="26">
                  <c:v>23.983386858692718</c:v>
                </c:pt>
                <c:pt idx="27">
                  <c:v>26.027640632106316</c:v>
                </c:pt>
                <c:pt idx="28">
                  <c:v>28.102872242881311</c:v>
                </c:pt>
                <c:pt idx="29">
                  <c:v>31.104544975934875</c:v>
                </c:pt>
                <c:pt idx="30">
                  <c:v>34.098743561728249</c:v>
                </c:pt>
                <c:pt idx="31">
                  <c:v>36.500741411085379</c:v>
                </c:pt>
                <c:pt idx="32">
                  <c:v>39.528852278168451</c:v>
                </c:pt>
                <c:pt idx="33">
                  <c:v>41.93357061765338</c:v>
                </c:pt>
                <c:pt idx="34">
                  <c:v>44.078810458034226</c:v>
                </c:pt>
                <c:pt idx="35">
                  <c:v>46.242223445630771</c:v>
                </c:pt>
                <c:pt idx="36">
                  <c:v>48.780293344784482</c:v>
                </c:pt>
                <c:pt idx="37">
                  <c:v>52.366448192712937</c:v>
                </c:pt>
                <c:pt idx="38">
                  <c:v>55.834986774826746</c:v>
                </c:pt>
                <c:pt idx="39">
                  <c:v>58.63121340309366</c:v>
                </c:pt>
                <c:pt idx="40">
                  <c:v>61.369262936079345</c:v>
                </c:pt>
                <c:pt idx="41">
                  <c:v>64.447121176366991</c:v>
                </c:pt>
                <c:pt idx="42">
                  <c:v>67.856655599275499</c:v>
                </c:pt>
                <c:pt idx="43">
                  <c:v>71.224740581050781</c:v>
                </c:pt>
                <c:pt idx="44">
                  <c:v>75.081167558089163</c:v>
                </c:pt>
                <c:pt idx="45">
                  <c:v>80.461331377306848</c:v>
                </c:pt>
                <c:pt idx="46">
                  <c:v>85.714942174385456</c:v>
                </c:pt>
                <c:pt idx="47">
                  <c:v>89.914233544999036</c:v>
                </c:pt>
                <c:pt idx="48">
                  <c:v>94.354215417239345</c:v>
                </c:pt>
                <c:pt idx="49">
                  <c:v>99.259585092239348</c:v>
                </c:pt>
                <c:pt idx="50">
                  <c:v>104.42654884223934</c:v>
                </c:pt>
                <c:pt idx="51">
                  <c:v>109.82277650651928</c:v>
                </c:pt>
                <c:pt idx="52">
                  <c:v>115.95868246749636</c:v>
                </c:pt>
                <c:pt idx="53">
                  <c:v>120.34586809289452</c:v>
                </c:pt>
                <c:pt idx="54">
                  <c:v>126.02187854072449</c:v>
                </c:pt>
                <c:pt idx="55">
                  <c:v>131.5659148546159</c:v>
                </c:pt>
                <c:pt idx="56">
                  <c:v>137.64170402999517</c:v>
                </c:pt>
                <c:pt idx="57">
                  <c:v>144.29210821231004</c:v>
                </c:pt>
                <c:pt idx="58">
                  <c:v>152.04481778097744</c:v>
                </c:pt>
                <c:pt idx="59">
                  <c:v>162.29445981989497</c:v>
                </c:pt>
                <c:pt idx="60">
                  <c:v>168.61208892582053</c:v>
                </c:pt>
                <c:pt idx="61">
                  <c:v>174.42882976956957</c:v>
                </c:pt>
                <c:pt idx="62">
                  <c:v>179.84097103543871</c:v>
                </c:pt>
                <c:pt idx="63">
                  <c:v>185.26497103543872</c:v>
                </c:pt>
                <c:pt idx="64">
                  <c:v>194.68257103543871</c:v>
                </c:pt>
                <c:pt idx="65">
                  <c:v>204.0425710354387</c:v>
                </c:pt>
                <c:pt idx="66">
                  <c:v>211.01658363919847</c:v>
                </c:pt>
                <c:pt idx="67">
                  <c:v>215.60932106595629</c:v>
                </c:pt>
                <c:pt idx="68">
                  <c:v>221.86213524442309</c:v>
                </c:pt>
                <c:pt idx="69">
                  <c:v>227.21698692899341</c:v>
                </c:pt>
                <c:pt idx="70">
                  <c:v>234.21617561917896</c:v>
                </c:pt>
                <c:pt idx="71">
                  <c:v>240.75620812039966</c:v>
                </c:pt>
                <c:pt idx="72">
                  <c:v>246.59896675687426</c:v>
                </c:pt>
                <c:pt idx="73">
                  <c:v>250.0184352932512</c:v>
                </c:pt>
                <c:pt idx="74">
                  <c:v>256.61101540189378</c:v>
                </c:pt>
                <c:pt idx="75">
                  <c:v>260.91232491117114</c:v>
                </c:pt>
                <c:pt idx="76">
                  <c:v>263.47172096830002</c:v>
                </c:pt>
                <c:pt idx="77">
                  <c:v>265.76612096830002</c:v>
                </c:pt>
                <c:pt idx="78">
                  <c:v>271.68932096830002</c:v>
                </c:pt>
                <c:pt idx="79">
                  <c:v>278.2890206753313</c:v>
                </c:pt>
                <c:pt idx="80">
                  <c:v>283.58754637113208</c:v>
                </c:pt>
                <c:pt idx="81">
                  <c:v>290.06448301663988</c:v>
                </c:pt>
                <c:pt idx="82">
                  <c:v>295.79149427762621</c:v>
                </c:pt>
                <c:pt idx="83">
                  <c:v>300.98609114041921</c:v>
                </c:pt>
                <c:pt idx="84">
                  <c:v>306.93997785916923</c:v>
                </c:pt>
                <c:pt idx="85">
                  <c:v>312.8959336697161</c:v>
                </c:pt>
                <c:pt idx="86">
                  <c:v>316.94708860746022</c:v>
                </c:pt>
                <c:pt idx="87">
                  <c:v>320.0255811153948</c:v>
                </c:pt>
                <c:pt idx="88">
                  <c:v>325.67610784879327</c:v>
                </c:pt>
                <c:pt idx="89">
                  <c:v>331.35193746915462</c:v>
                </c:pt>
                <c:pt idx="90">
                  <c:v>335.72953746915459</c:v>
                </c:pt>
                <c:pt idx="91">
                  <c:v>340.42393746915457</c:v>
                </c:pt>
                <c:pt idx="92">
                  <c:v>345.08953746915455</c:v>
                </c:pt>
                <c:pt idx="93">
                  <c:v>350.01433746915455</c:v>
                </c:pt>
                <c:pt idx="94">
                  <c:v>355.22713746915457</c:v>
                </c:pt>
                <c:pt idx="95">
                  <c:v>360.92953746915458</c:v>
                </c:pt>
                <c:pt idx="96">
                  <c:v>366.6031374691546</c:v>
                </c:pt>
                <c:pt idx="97">
                  <c:v>371.99833746915459</c:v>
                </c:pt>
                <c:pt idx="98">
                  <c:v>378.39533392911551</c:v>
                </c:pt>
                <c:pt idx="99">
                  <c:v>384.67623694425225</c:v>
                </c:pt>
                <c:pt idx="100">
                  <c:v>391.06072775846121</c:v>
                </c:pt>
                <c:pt idx="101">
                  <c:v>395.45303702359791</c:v>
                </c:pt>
                <c:pt idx="102">
                  <c:v>400.76716879850028</c:v>
                </c:pt>
                <c:pt idx="103">
                  <c:v>405.77822760587333</c:v>
                </c:pt>
                <c:pt idx="104">
                  <c:v>410.87203589444755</c:v>
                </c:pt>
                <c:pt idx="105">
                  <c:v>416.8865351009905</c:v>
                </c:pt>
                <c:pt idx="106">
                  <c:v>422.75550528531664</c:v>
                </c:pt>
                <c:pt idx="107">
                  <c:v>427.67932303434009</c:v>
                </c:pt>
                <c:pt idx="108">
                  <c:v>434.37250540738694</c:v>
                </c:pt>
                <c:pt idx="109">
                  <c:v>439.28929373746507</c:v>
                </c:pt>
                <c:pt idx="110">
                  <c:v>444.82555121427174</c:v>
                </c:pt>
                <c:pt idx="111">
                  <c:v>449.9525455380022</c:v>
                </c:pt>
                <c:pt idx="112">
                  <c:v>455.2756119442522</c:v>
                </c:pt>
                <c:pt idx="113">
                  <c:v>460.07455359464285</c:v>
                </c:pt>
                <c:pt idx="114">
                  <c:v>465.12694434171317</c:v>
                </c:pt>
                <c:pt idx="115">
                  <c:v>470.88775915431779</c:v>
                </c:pt>
                <c:pt idx="116">
                  <c:v>477.22324603303264</c:v>
                </c:pt>
                <c:pt idx="117">
                  <c:v>482.20064486199578</c:v>
                </c:pt>
                <c:pt idx="118">
                  <c:v>487.86161160091581</c:v>
                </c:pt>
                <c:pt idx="119">
                  <c:v>491.67309980101584</c:v>
                </c:pt>
                <c:pt idx="120">
                  <c:v>493.80353251647284</c:v>
                </c:pt>
                <c:pt idx="121">
                  <c:v>495.14514724381121</c:v>
                </c:pt>
                <c:pt idx="122">
                  <c:v>495.97780352160527</c:v>
                </c:pt>
                <c:pt idx="123">
                  <c:v>498.07614079589985</c:v>
                </c:pt>
                <c:pt idx="124">
                  <c:v>500.94564824248204</c:v>
                </c:pt>
                <c:pt idx="125">
                  <c:v>501.43255421869674</c:v>
                </c:pt>
                <c:pt idx="126">
                  <c:v>503.14086726122559</c:v>
                </c:pt>
                <c:pt idx="127">
                  <c:v>506.03185426806675</c:v>
                </c:pt>
                <c:pt idx="128">
                  <c:v>509.01719473587741</c:v>
                </c:pt>
                <c:pt idx="129">
                  <c:v>511.38217925519916</c:v>
                </c:pt>
                <c:pt idx="130">
                  <c:v>513.45758126298199</c:v>
                </c:pt>
                <c:pt idx="131">
                  <c:v>516.08947155614806</c:v>
                </c:pt>
                <c:pt idx="132">
                  <c:v>518.13576543427416</c:v>
                </c:pt>
                <c:pt idx="133">
                  <c:v>521.01366780070725</c:v>
                </c:pt>
                <c:pt idx="134">
                  <c:v>523.50677854764069</c:v>
                </c:pt>
                <c:pt idx="135">
                  <c:v>525.71773097223286</c:v>
                </c:pt>
                <c:pt idx="136">
                  <c:v>527.46346319665383</c:v>
                </c:pt>
                <c:pt idx="137">
                  <c:v>527.66062184009547</c:v>
                </c:pt>
                <c:pt idx="138">
                  <c:v>529.03369876176271</c:v>
                </c:pt>
                <c:pt idx="139">
                  <c:v>530.43026187291468</c:v>
                </c:pt>
                <c:pt idx="140">
                  <c:v>531.65637716669164</c:v>
                </c:pt>
                <c:pt idx="141">
                  <c:v>533.02456754442005</c:v>
                </c:pt>
                <c:pt idx="142">
                  <c:v>534.39149069713289</c:v>
                </c:pt>
                <c:pt idx="143">
                  <c:v>535.25904442381659</c:v>
                </c:pt>
                <c:pt idx="144">
                  <c:v>535.83413556034122</c:v>
                </c:pt>
                <c:pt idx="145">
                  <c:v>537.09329149113046</c:v>
                </c:pt>
                <c:pt idx="146">
                  <c:v>537.76615029747359</c:v>
                </c:pt>
                <c:pt idx="147">
                  <c:v>538.41782659504349</c:v>
                </c:pt>
                <c:pt idx="148">
                  <c:v>539.09906677219806</c:v>
                </c:pt>
                <c:pt idx="149">
                  <c:v>539.68852397415571</c:v>
                </c:pt>
                <c:pt idx="150">
                  <c:v>539.9359853467696</c:v>
                </c:pt>
                <c:pt idx="151">
                  <c:v>540.58689059827259</c:v>
                </c:pt>
                <c:pt idx="152">
                  <c:v>540.93304100844796</c:v>
                </c:pt>
                <c:pt idx="153">
                  <c:v>541.35578382823405</c:v>
                </c:pt>
                <c:pt idx="154">
                  <c:v>541.60552261087832</c:v>
                </c:pt>
                <c:pt idx="155">
                  <c:v>542.00300817701759</c:v>
                </c:pt>
                <c:pt idx="156">
                  <c:v>542.34155434582181</c:v>
                </c:pt>
                <c:pt idx="157">
                  <c:v>542.57986568424644</c:v>
                </c:pt>
                <c:pt idx="158">
                  <c:v>542.84752212378919</c:v>
                </c:pt>
                <c:pt idx="159">
                  <c:v>543.19167357299273</c:v>
                </c:pt>
                <c:pt idx="160">
                  <c:v>543.30223004434049</c:v>
                </c:pt>
                <c:pt idx="161">
                  <c:v>543.78595696303785</c:v>
                </c:pt>
                <c:pt idx="162">
                  <c:v>544.23959096286239</c:v>
                </c:pt>
                <c:pt idx="163">
                  <c:v>544.63975748631901</c:v>
                </c:pt>
                <c:pt idx="164">
                  <c:v>544.87057959649508</c:v>
                </c:pt>
                <c:pt idx="165">
                  <c:v>545.22094486567914</c:v>
                </c:pt>
                <c:pt idx="166">
                  <c:v>545.59861981484835</c:v>
                </c:pt>
                <c:pt idx="167">
                  <c:v>546.01344468209686</c:v>
                </c:pt>
                <c:pt idx="168">
                  <c:v>546.04769539374649</c:v>
                </c:pt>
                <c:pt idx="169">
                  <c:v>546.11353800136385</c:v>
                </c:pt>
                <c:pt idx="170">
                  <c:v>546.24251517791095</c:v>
                </c:pt>
                <c:pt idx="171">
                  <c:v>546.55094156998939</c:v>
                </c:pt>
                <c:pt idx="172">
                  <c:v>547.05619643468208</c:v>
                </c:pt>
              </c:numCache>
            </c:numRef>
          </c:yVal>
          <c:smooth val="0"/>
          <c:extLst>
            <c:ext xmlns:c16="http://schemas.microsoft.com/office/drawing/2014/chart" uri="{C3380CC4-5D6E-409C-BE32-E72D297353CC}">
              <c16:uniqueId val="{00000005-0C6B-40FC-80E4-37B3D24E8E70}"/>
            </c:ext>
          </c:extLst>
        </c:ser>
        <c:ser>
          <c:idx val="1"/>
          <c:order val="6"/>
          <c:tx>
            <c:strRef>
              <c:f>'C1 100100'!$A$42</c:f>
              <c:strCache>
                <c:ptCount val="1"/>
                <c:pt idx="0">
                  <c:v>Cum Deep Perc</c:v>
                </c:pt>
              </c:strCache>
            </c:strRef>
          </c:tx>
          <c:spPr>
            <a:ln w="12700">
              <a:solidFill>
                <a:srgbClr val="FF00FF"/>
              </a:solidFill>
              <a:prstDash val="solid"/>
            </a:ln>
          </c:spPr>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100100'!$C$42:$FS$42</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19.296713098786721</c:v>
                </c:pt>
                <c:pt idx="82">
                  <c:v>19.296713098786721</c:v>
                </c:pt>
                <c:pt idx="83">
                  <c:v>19.296713098786721</c:v>
                </c:pt>
                <c:pt idx="84">
                  <c:v>19.296713098786721</c:v>
                </c:pt>
                <c:pt idx="85">
                  <c:v>19.296713098786721</c:v>
                </c:pt>
                <c:pt idx="86">
                  <c:v>19.296713098786721</c:v>
                </c:pt>
                <c:pt idx="87">
                  <c:v>19.296713098786721</c:v>
                </c:pt>
                <c:pt idx="88">
                  <c:v>19.296713098786721</c:v>
                </c:pt>
                <c:pt idx="89">
                  <c:v>19.296713098786721</c:v>
                </c:pt>
                <c:pt idx="90">
                  <c:v>19.296713098786721</c:v>
                </c:pt>
                <c:pt idx="91">
                  <c:v>20.926001037007456</c:v>
                </c:pt>
                <c:pt idx="92">
                  <c:v>20.926001037007456</c:v>
                </c:pt>
                <c:pt idx="93">
                  <c:v>20.926001037007456</c:v>
                </c:pt>
                <c:pt idx="94">
                  <c:v>20.926001037007456</c:v>
                </c:pt>
                <c:pt idx="95">
                  <c:v>25.770719508345032</c:v>
                </c:pt>
                <c:pt idx="96">
                  <c:v>25.770719508345032</c:v>
                </c:pt>
                <c:pt idx="97">
                  <c:v>25.770719508345032</c:v>
                </c:pt>
                <c:pt idx="98">
                  <c:v>25.770719508345032</c:v>
                </c:pt>
                <c:pt idx="99">
                  <c:v>25.770719508345032</c:v>
                </c:pt>
                <c:pt idx="100">
                  <c:v>37.430680446780777</c:v>
                </c:pt>
                <c:pt idx="101">
                  <c:v>37.430680446780777</c:v>
                </c:pt>
                <c:pt idx="102">
                  <c:v>37.430680446780777</c:v>
                </c:pt>
                <c:pt idx="103">
                  <c:v>37.430680446780777</c:v>
                </c:pt>
                <c:pt idx="104">
                  <c:v>37.430680446780777</c:v>
                </c:pt>
                <c:pt idx="105">
                  <c:v>37.430680446780777</c:v>
                </c:pt>
                <c:pt idx="106">
                  <c:v>37.430680446780777</c:v>
                </c:pt>
                <c:pt idx="107">
                  <c:v>37.430680446780777</c:v>
                </c:pt>
                <c:pt idx="108">
                  <c:v>37.430680446780777</c:v>
                </c:pt>
                <c:pt idx="109">
                  <c:v>46.115304435383791</c:v>
                </c:pt>
                <c:pt idx="110">
                  <c:v>46.115304435383791</c:v>
                </c:pt>
                <c:pt idx="111">
                  <c:v>46.115304435383791</c:v>
                </c:pt>
                <c:pt idx="112">
                  <c:v>46.115304435383791</c:v>
                </c:pt>
                <c:pt idx="113">
                  <c:v>46.115304435383791</c:v>
                </c:pt>
                <c:pt idx="114">
                  <c:v>46.115304435383791</c:v>
                </c:pt>
                <c:pt idx="115">
                  <c:v>46.115304435383791</c:v>
                </c:pt>
                <c:pt idx="116">
                  <c:v>46.115304435383791</c:v>
                </c:pt>
                <c:pt idx="117">
                  <c:v>46.115304435383791</c:v>
                </c:pt>
                <c:pt idx="118">
                  <c:v>48.230012619741274</c:v>
                </c:pt>
                <c:pt idx="119">
                  <c:v>48.230012619741274</c:v>
                </c:pt>
                <c:pt idx="120">
                  <c:v>49.420336463287342</c:v>
                </c:pt>
                <c:pt idx="121">
                  <c:v>56.177729175584311</c:v>
                </c:pt>
                <c:pt idx="122">
                  <c:v>64.168250198115715</c:v>
                </c:pt>
                <c:pt idx="123">
                  <c:v>65.080245837144616</c:v>
                </c:pt>
                <c:pt idx="124">
                  <c:v>73.278691331738912</c:v>
                </c:pt>
                <c:pt idx="125">
                  <c:v>73.278691331738912</c:v>
                </c:pt>
                <c:pt idx="126">
                  <c:v>73.278691331738912</c:v>
                </c:pt>
                <c:pt idx="127">
                  <c:v>73.278691331738912</c:v>
                </c:pt>
                <c:pt idx="128">
                  <c:v>73.278691331738912</c:v>
                </c:pt>
                <c:pt idx="129">
                  <c:v>73.278691331738912</c:v>
                </c:pt>
                <c:pt idx="130">
                  <c:v>73.278691331738912</c:v>
                </c:pt>
                <c:pt idx="131">
                  <c:v>73.278691331738912</c:v>
                </c:pt>
                <c:pt idx="132">
                  <c:v>73.278691331738912</c:v>
                </c:pt>
                <c:pt idx="133">
                  <c:v>73.278691331738912</c:v>
                </c:pt>
                <c:pt idx="134">
                  <c:v>73.278691331738912</c:v>
                </c:pt>
                <c:pt idx="135">
                  <c:v>73.278691331738912</c:v>
                </c:pt>
                <c:pt idx="136">
                  <c:v>73.278691331738912</c:v>
                </c:pt>
                <c:pt idx="137">
                  <c:v>73.278691331738912</c:v>
                </c:pt>
                <c:pt idx="138">
                  <c:v>73.278691331738912</c:v>
                </c:pt>
                <c:pt idx="139">
                  <c:v>73.278691331738912</c:v>
                </c:pt>
                <c:pt idx="140">
                  <c:v>73.278691331738912</c:v>
                </c:pt>
                <c:pt idx="141">
                  <c:v>73.278691331738912</c:v>
                </c:pt>
                <c:pt idx="142">
                  <c:v>73.278691331738912</c:v>
                </c:pt>
                <c:pt idx="143">
                  <c:v>73.278691331738912</c:v>
                </c:pt>
                <c:pt idx="144">
                  <c:v>73.278691331738912</c:v>
                </c:pt>
                <c:pt idx="145">
                  <c:v>73.278691331738912</c:v>
                </c:pt>
                <c:pt idx="146">
                  <c:v>73.278691331738912</c:v>
                </c:pt>
                <c:pt idx="147">
                  <c:v>73.278691331738912</c:v>
                </c:pt>
                <c:pt idx="148">
                  <c:v>73.278691331738912</c:v>
                </c:pt>
                <c:pt idx="149">
                  <c:v>73.278691331738912</c:v>
                </c:pt>
                <c:pt idx="150">
                  <c:v>73.278691331738912</c:v>
                </c:pt>
                <c:pt idx="151">
                  <c:v>73.278691331738912</c:v>
                </c:pt>
                <c:pt idx="152">
                  <c:v>73.278691331738912</c:v>
                </c:pt>
                <c:pt idx="153">
                  <c:v>73.278691331738912</c:v>
                </c:pt>
                <c:pt idx="154">
                  <c:v>73.278691331738912</c:v>
                </c:pt>
                <c:pt idx="155">
                  <c:v>73.278691331738912</c:v>
                </c:pt>
                <c:pt idx="156">
                  <c:v>73.278691331738912</c:v>
                </c:pt>
                <c:pt idx="157">
                  <c:v>73.278691331738912</c:v>
                </c:pt>
                <c:pt idx="158">
                  <c:v>73.278691331738912</c:v>
                </c:pt>
                <c:pt idx="159">
                  <c:v>73.278691331738912</c:v>
                </c:pt>
                <c:pt idx="160">
                  <c:v>73.278691331738912</c:v>
                </c:pt>
                <c:pt idx="161">
                  <c:v>73.278691331738912</c:v>
                </c:pt>
                <c:pt idx="162">
                  <c:v>73.278691331738912</c:v>
                </c:pt>
                <c:pt idx="163">
                  <c:v>73.278691331738912</c:v>
                </c:pt>
                <c:pt idx="164">
                  <c:v>73.278691331738912</c:v>
                </c:pt>
                <c:pt idx="165">
                  <c:v>73.278691331738912</c:v>
                </c:pt>
                <c:pt idx="166">
                  <c:v>73.278691331738912</c:v>
                </c:pt>
                <c:pt idx="167">
                  <c:v>73.278691331738912</c:v>
                </c:pt>
                <c:pt idx="168">
                  <c:v>73.278691331738912</c:v>
                </c:pt>
                <c:pt idx="169">
                  <c:v>73.278691331738912</c:v>
                </c:pt>
                <c:pt idx="170">
                  <c:v>73.278691331738912</c:v>
                </c:pt>
                <c:pt idx="171">
                  <c:v>73.278691331738912</c:v>
                </c:pt>
                <c:pt idx="172">
                  <c:v>73.278691331738912</c:v>
                </c:pt>
              </c:numCache>
            </c:numRef>
          </c:yVal>
          <c:smooth val="0"/>
          <c:extLst>
            <c:ext xmlns:c16="http://schemas.microsoft.com/office/drawing/2014/chart" uri="{C3380CC4-5D6E-409C-BE32-E72D297353CC}">
              <c16:uniqueId val="{00000006-0C6B-40FC-80E4-37B3D24E8E70}"/>
            </c:ext>
          </c:extLst>
        </c:ser>
        <c:dLbls>
          <c:showLegendKey val="0"/>
          <c:showVal val="0"/>
          <c:showCatName val="0"/>
          <c:showSerName val="0"/>
          <c:showPercent val="0"/>
          <c:showBubbleSize val="0"/>
        </c:dLbls>
        <c:axId val="824392432"/>
        <c:axId val="824402624"/>
      </c:scatterChart>
      <c:valAx>
        <c:axId val="824392432"/>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5087250739227217"/>
              <c:y val="0.9064945972662508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402624"/>
        <c:crosses val="autoZero"/>
        <c:crossBetween val="midCat"/>
        <c:majorUnit val="10"/>
      </c:valAx>
      <c:valAx>
        <c:axId val="824402624"/>
        <c:scaling>
          <c:orientation val="minMax"/>
          <c:max val="750"/>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Cum Irrig and ETc (mm)</a:t>
                </a:r>
              </a:p>
            </c:rich>
          </c:tx>
          <c:layout>
            <c:manualLayout>
              <c:xMode val="edge"/>
              <c:yMode val="edge"/>
              <c:x val="1.0738296953387155E-2"/>
              <c:y val="0.15584442853734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92432"/>
        <c:crosses val="autoZero"/>
        <c:crossBetween val="midCat"/>
      </c:valAx>
      <c:spPr>
        <a:solidFill>
          <a:srgbClr val="C0C0C0"/>
        </a:solidFill>
        <a:ln w="12700">
          <a:solidFill>
            <a:srgbClr val="808080"/>
          </a:solidFill>
          <a:prstDash val="solid"/>
        </a:ln>
      </c:spPr>
    </c:plotArea>
    <c:legend>
      <c:legendPos val="r"/>
      <c:layout>
        <c:manualLayout>
          <c:xMode val="edge"/>
          <c:yMode val="edge"/>
          <c:x val="0.12911400385309771"/>
          <c:y val="3.8961088373945282E-2"/>
          <c:w val="0.18860771151089764"/>
          <c:h val="0.31688351877475496"/>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 100100'!$D$1</c:f>
          <c:strCache>
            <c:ptCount val="1"/>
            <c:pt idx="0">
              <c:v>Corn 13 #1</c:v>
            </c:pt>
          </c:strCache>
        </c:strRef>
      </c:tx>
      <c:layout>
        <c:manualLayout>
          <c:xMode val="edge"/>
          <c:yMode val="edge"/>
          <c:x val="0.13986027175929297"/>
          <c:y val="6.7183754092594097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9.6503562406825297E-2"/>
          <c:y val="5.9431674518720036E-2"/>
          <c:w val="0.84895162870931828"/>
          <c:h val="0.77519575459200052"/>
        </c:manualLayout>
      </c:layout>
      <c:scatterChart>
        <c:scatterStyle val="lineMarker"/>
        <c:varyColors val="0"/>
        <c:ser>
          <c:idx val="4"/>
          <c:order val="0"/>
          <c:tx>
            <c:strRef>
              <c:f>'C1 100100'!$A$16</c:f>
              <c:strCache>
                <c:ptCount val="1"/>
                <c:pt idx="0">
                  <c:v>ETr (LIRF)</c:v>
                </c:pt>
              </c:strCache>
            </c:strRef>
          </c:tx>
          <c:spPr>
            <a:ln w="12700">
              <a:solidFill>
                <a:srgbClr val="800080"/>
              </a:solidFill>
              <a:prstDash val="solid"/>
            </a:ln>
          </c:spPr>
          <c:marker>
            <c:symbol val="star"/>
            <c:size val="5"/>
            <c:spPr>
              <a:noFill/>
              <a:ln>
                <a:solidFill>
                  <a:srgbClr val="800080"/>
                </a:solidFill>
                <a:prstDash val="solid"/>
              </a:ln>
            </c:spPr>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100100'!$C$16:$FS$16</c:f>
              <c:numCache>
                <c:formatCode>0.00</c:formatCode>
                <c:ptCount val="173"/>
                <c:pt idx="0">
                  <c:v>7.3435683250427246</c:v>
                </c:pt>
                <c:pt idx="1">
                  <c:v>7.7128524780273438</c:v>
                </c:pt>
                <c:pt idx="2">
                  <c:v>7.2187066078186035</c:v>
                </c:pt>
                <c:pt idx="3">
                  <c:v>7.653109073638916</c:v>
                </c:pt>
                <c:pt idx="4">
                  <c:v>8.5975732803344727</c:v>
                </c:pt>
                <c:pt idx="5">
                  <c:v>8.0986671447753906</c:v>
                </c:pt>
                <c:pt idx="6">
                  <c:v>6.7325325012207031</c:v>
                </c:pt>
                <c:pt idx="7">
                  <c:v>5.8071985244750977</c:v>
                </c:pt>
                <c:pt idx="8">
                  <c:v>9.7264442443847656</c:v>
                </c:pt>
                <c:pt idx="9">
                  <c:v>7.927375316619873</c:v>
                </c:pt>
                <c:pt idx="10">
                  <c:v>5.4946737289428711</c:v>
                </c:pt>
                <c:pt idx="11">
                  <c:v>8.2128229141235352</c:v>
                </c:pt>
                <c:pt idx="12">
                  <c:v>7.7665953636169434</c:v>
                </c:pt>
                <c:pt idx="13">
                  <c:v>8.8919038772583008</c:v>
                </c:pt>
                <c:pt idx="14" formatCode="0.000">
                  <c:v>9.2246103286743164</c:v>
                </c:pt>
                <c:pt idx="15">
                  <c:v>7.0233473777770996</c:v>
                </c:pt>
                <c:pt idx="16">
                  <c:v>3.1172170639038086</c:v>
                </c:pt>
                <c:pt idx="17">
                  <c:v>9.5061988830566406</c:v>
                </c:pt>
                <c:pt idx="18">
                  <c:v>11.255740165710449</c:v>
                </c:pt>
                <c:pt idx="19">
                  <c:v>8.7055883407592773</c:v>
                </c:pt>
                <c:pt idx="20">
                  <c:v>8.3703241348266602</c:v>
                </c:pt>
                <c:pt idx="21">
                  <c:v>10.171578407287598</c:v>
                </c:pt>
                <c:pt idx="22">
                  <c:v>7.2198176383972168</c:v>
                </c:pt>
                <c:pt idx="23">
                  <c:v>3.6901946067810059</c:v>
                </c:pt>
                <c:pt idx="24">
                  <c:v>7.1546745300292969</c:v>
                </c:pt>
                <c:pt idx="25">
                  <c:v>7.3899869918823242</c:v>
                </c:pt>
                <c:pt idx="26">
                  <c:v>8.7423830032348633</c:v>
                </c:pt>
                <c:pt idx="27">
                  <c:v>8.1982793807983398</c:v>
                </c:pt>
                <c:pt idx="28">
                  <c:v>8.1286001205444336</c:v>
                </c:pt>
                <c:pt idx="29">
                  <c:v>11.489725112915039</c:v>
                </c:pt>
                <c:pt idx="30">
                  <c:v>11.205964088439941</c:v>
                </c:pt>
                <c:pt idx="31">
                  <c:v>8.7938461303710938</c:v>
                </c:pt>
                <c:pt idx="32">
                  <c:v>10.849798202514648</c:v>
                </c:pt>
                <c:pt idx="33">
                  <c:v>8.4363594055175781</c:v>
                </c:pt>
                <c:pt idx="34">
                  <c:v>7.3721957206726074</c:v>
                </c:pt>
                <c:pt idx="35">
                  <c:v>7.2857136726379395</c:v>
                </c:pt>
                <c:pt idx="36">
                  <c:v>8.3795795440673828</c:v>
                </c:pt>
                <c:pt idx="37">
                  <c:v>11.259197235107422</c:v>
                </c:pt>
                <c:pt idx="38">
                  <c:v>10.380794525146484</c:v>
                </c:pt>
                <c:pt idx="39">
                  <c:v>7.9948887825012207</c:v>
                </c:pt>
                <c:pt idx="40">
                  <c:v>7.4938430786132813</c:v>
                </c:pt>
                <c:pt idx="41">
                  <c:v>8.0784816741943359</c:v>
                </c:pt>
                <c:pt idx="42">
                  <c:v>8.5965614318847656</c:v>
                </c:pt>
                <c:pt idx="43">
                  <c:v>8.1702537536621094</c:v>
                </c:pt>
                <c:pt idx="44">
                  <c:v>8.692988395690918</c:v>
                </c:pt>
                <c:pt idx="45">
                  <c:v>11.326362609863281</c:v>
                </c:pt>
                <c:pt idx="46">
                  <c:v>10.337225914001465</c:v>
                </c:pt>
                <c:pt idx="47">
                  <c:v>7.7558908462524414</c:v>
                </c:pt>
                <c:pt idx="48">
                  <c:v>7.7265114784240723</c:v>
                </c:pt>
                <c:pt idx="49">
                  <c:v>8.07</c:v>
                </c:pt>
                <c:pt idx="50">
                  <c:v>8.06</c:v>
                </c:pt>
                <c:pt idx="51">
                  <c:v>8.0408697128295898</c:v>
                </c:pt>
                <c:pt idx="52">
                  <c:v>8.7513589859008789</c:v>
                </c:pt>
                <c:pt idx="53">
                  <c:v>6.000185489654541</c:v>
                </c:pt>
                <c:pt idx="54">
                  <c:v>7.4565386772155762</c:v>
                </c:pt>
                <c:pt idx="55">
                  <c:v>7.006680965423584</c:v>
                </c:pt>
                <c:pt idx="56">
                  <c:v>7.397883415222168</c:v>
                </c:pt>
                <c:pt idx="57">
                  <c:v>7.8118276596069336</c:v>
                </c:pt>
                <c:pt idx="58">
                  <c:v>8.7962779998779297</c:v>
                </c:pt>
                <c:pt idx="59">
                  <c:v>11.246041297912598</c:v>
                </c:pt>
                <c:pt idx="60">
                  <c:v>6.7958898544311523</c:v>
                </c:pt>
                <c:pt idx="61">
                  <c:v>6.1367735862731934</c:v>
                </c:pt>
                <c:pt idx="62">
                  <c:v>5.6376471519470215</c:v>
                </c:pt>
                <c:pt idx="63">
                  <c:v>5.65</c:v>
                </c:pt>
                <c:pt idx="64">
                  <c:v>9.81</c:v>
                </c:pt>
                <c:pt idx="65">
                  <c:v>9.75</c:v>
                </c:pt>
                <c:pt idx="66">
                  <c:v>7.2645964622497559</c:v>
                </c:pt>
                <c:pt idx="67">
                  <c:v>4.7841014862060547</c:v>
                </c:pt>
                <c:pt idx="68">
                  <c:v>6.5133481025695801</c:v>
                </c:pt>
                <c:pt idx="69">
                  <c:v>5.5779705047607422</c:v>
                </c:pt>
                <c:pt idx="70">
                  <c:v>7.2908215522766113</c:v>
                </c:pt>
                <c:pt idx="71">
                  <c:v>6.8125338554382324</c:v>
                </c:pt>
                <c:pt idx="72">
                  <c:v>6.0862069129943848</c:v>
                </c:pt>
                <c:pt idx="73">
                  <c:v>3.5619463920593262</c:v>
                </c:pt>
                <c:pt idx="74">
                  <c:v>6.8672709465026855</c:v>
                </c:pt>
                <c:pt idx="75">
                  <c:v>4.4805307388305664</c:v>
                </c:pt>
                <c:pt idx="76">
                  <c:v>2.6660375595092773</c:v>
                </c:pt>
                <c:pt idx="77">
                  <c:v>2.39</c:v>
                </c:pt>
                <c:pt idx="78">
                  <c:v>6.17</c:v>
                </c:pt>
                <c:pt idx="79">
                  <c:v>6.8746871948242188</c:v>
                </c:pt>
                <c:pt idx="80">
                  <c:v>5.5192975997924805</c:v>
                </c:pt>
                <c:pt idx="81">
                  <c:v>6.7468090057373047</c:v>
                </c:pt>
                <c:pt idx="82">
                  <c:v>5.9656367301940918</c:v>
                </c:pt>
                <c:pt idx="83">
                  <c:v>5.4110383987426758</c:v>
                </c:pt>
                <c:pt idx="84">
                  <c:v>6.20196533203125</c:v>
                </c:pt>
                <c:pt idx="85">
                  <c:v>6.2041206359863281</c:v>
                </c:pt>
                <c:pt idx="86">
                  <c:v>4.2199530601501465</c:v>
                </c:pt>
                <c:pt idx="87">
                  <c:v>3.2067630290985107</c:v>
                </c:pt>
                <c:pt idx="88">
                  <c:v>5.8859653472900391</c:v>
                </c:pt>
                <c:pt idx="89">
                  <c:v>5.9123225212097168</c:v>
                </c:pt>
                <c:pt idx="90">
                  <c:v>4.5599999999999996</c:v>
                </c:pt>
                <c:pt idx="91">
                  <c:v>4.8899999999999997</c:v>
                </c:pt>
                <c:pt idx="92">
                  <c:v>4.8600000000000003</c:v>
                </c:pt>
                <c:pt idx="93">
                  <c:v>5.13</c:v>
                </c:pt>
                <c:pt idx="94">
                  <c:v>5.43</c:v>
                </c:pt>
                <c:pt idx="95">
                  <c:v>5.94</c:v>
                </c:pt>
                <c:pt idx="96">
                  <c:v>5.91</c:v>
                </c:pt>
                <c:pt idx="97">
                  <c:v>5.62</c:v>
                </c:pt>
                <c:pt idx="98">
                  <c:v>6.6635379791259766</c:v>
                </c:pt>
                <c:pt idx="99">
                  <c:v>6.542607307434082</c:v>
                </c:pt>
                <c:pt idx="100">
                  <c:v>6.6505112648010254</c:v>
                </c:pt>
                <c:pt idx="101">
                  <c:v>4.575322151184082</c:v>
                </c:pt>
                <c:pt idx="102">
                  <c:v>5.5355539321899414</c:v>
                </c:pt>
                <c:pt idx="103">
                  <c:v>5.2198529243469238</c:v>
                </c:pt>
                <c:pt idx="104">
                  <c:v>5.3060503005981445</c:v>
                </c:pt>
                <c:pt idx="105">
                  <c:v>6.2651033401489258</c:v>
                </c:pt>
                <c:pt idx="106">
                  <c:v>6.1135106086730957</c:v>
                </c:pt>
                <c:pt idx="107">
                  <c:v>5.1289768218994141</c:v>
                </c:pt>
                <c:pt idx="108">
                  <c:v>6.9720649719238281</c:v>
                </c:pt>
                <c:pt idx="109">
                  <c:v>5.1216545104980469</c:v>
                </c:pt>
                <c:pt idx="110">
                  <c:v>5.766934871673584</c:v>
                </c:pt>
                <c:pt idx="111">
                  <c:v>5.3406190872192383</c:v>
                </c:pt>
                <c:pt idx="112">
                  <c:v>5.54486083984375</c:v>
                </c:pt>
                <c:pt idx="113">
                  <c:v>4.9988975524902344</c:v>
                </c:pt>
                <c:pt idx="114">
                  <c:v>5.2629070281982422</c:v>
                </c:pt>
                <c:pt idx="115">
                  <c:v>6.1471037864685059</c:v>
                </c:pt>
                <c:pt idx="116">
                  <c:v>6.9368729591369629</c:v>
                </c:pt>
                <c:pt idx="117">
                  <c:v>5.5960249900817871</c:v>
                </c:pt>
                <c:pt idx="118">
                  <c:v>6.5399394035339355</c:v>
                </c:pt>
                <c:pt idx="119">
                  <c:v>4.5280742645263672</c:v>
                </c:pt>
                <c:pt idx="120">
                  <c:v>2.6047828197479248</c:v>
                </c:pt>
                <c:pt idx="121">
                  <c:v>1.6896073818206787</c:v>
                </c:pt>
                <c:pt idx="122">
                  <c:v>1.0811105966567993</c:v>
                </c:pt>
                <c:pt idx="123">
                  <c:v>2.811530590057373</c:v>
                </c:pt>
                <c:pt idx="124">
                  <c:v>3.9717497825622559</c:v>
                </c:pt>
                <c:pt idx="125">
                  <c:v>0.69694787263870239</c:v>
                </c:pt>
                <c:pt idx="126">
                  <c:v>2.5316863059997559</c:v>
                </c:pt>
                <c:pt idx="127">
                  <c:v>4.4413895606994629</c:v>
                </c:pt>
                <c:pt idx="128">
                  <c:v>4.7608060836791992</c:v>
                </c:pt>
                <c:pt idx="129">
                  <c:v>3.9206466674804688</c:v>
                </c:pt>
                <c:pt idx="130">
                  <c:v>3.5822348594665527</c:v>
                </c:pt>
                <c:pt idx="131">
                  <c:v>4.7378230094909668</c:v>
                </c:pt>
                <c:pt idx="132">
                  <c:v>3.8489279747009277</c:v>
                </c:pt>
                <c:pt idx="133">
                  <c:v>5.6673974990844727</c:v>
                </c:pt>
                <c:pt idx="134">
                  <c:v>5.1516265869140625</c:v>
                </c:pt>
                <c:pt idx="135">
                  <c:v>4.8054466247558594</c:v>
                </c:pt>
                <c:pt idx="136">
                  <c:v>4.0017728805541992</c:v>
                </c:pt>
                <c:pt idx="137">
                  <c:v>0.4780920147895813</c:v>
                </c:pt>
                <c:pt idx="138">
                  <c:v>3.5340025424957275</c:v>
                </c:pt>
                <c:pt idx="139">
                  <c:v>3.8295600414276123</c:v>
                </c:pt>
                <c:pt idx="140">
                  <c:v>3.5974767208099365</c:v>
                </c:pt>
                <c:pt idx="141">
                  <c:v>4.3164234161376953</c:v>
                </c:pt>
                <c:pt idx="142">
                  <c:v>4.6633591651916504</c:v>
                </c:pt>
                <c:pt idx="143">
                  <c:v>3.2219142913818359</c:v>
                </c:pt>
                <c:pt idx="144">
                  <c:v>2.3433582782745361</c:v>
                </c:pt>
                <c:pt idx="145">
                  <c:v>5.6831393241882324</c:v>
                </c:pt>
                <c:pt idx="146">
                  <c:v>3.4033195972442627</c:v>
                </c:pt>
                <c:pt idx="147">
                  <c:v>3.7484261989593506</c:v>
                </c:pt>
                <c:pt idx="148">
                  <c:v>4.5416011810302734</c:v>
                </c:pt>
                <c:pt idx="149">
                  <c:v>3.9297146797180176</c:v>
                </c:pt>
                <c:pt idx="150">
                  <c:v>1.6497424840927124</c:v>
                </c:pt>
                <c:pt idx="151">
                  <c:v>4.3393683433532715</c:v>
                </c:pt>
                <c:pt idx="152">
                  <c:v>2.3076694011688232</c:v>
                </c:pt>
                <c:pt idx="153">
                  <c:v>2.8182854652404785</c:v>
                </c:pt>
                <c:pt idx="154">
                  <c:v>1.664925217628479</c:v>
                </c:pt>
                <c:pt idx="155">
                  <c:v>2.6499037742614746</c:v>
                </c:pt>
                <c:pt idx="156">
                  <c:v>2.256974458694458</c:v>
                </c:pt>
                <c:pt idx="157">
                  <c:v>1.5887422561645508</c:v>
                </c:pt>
                <c:pt idx="158">
                  <c:v>1.7843762636184692</c:v>
                </c:pt>
                <c:pt idx="159">
                  <c:v>2.2943429946899414</c:v>
                </c:pt>
                <c:pt idx="160">
                  <c:v>0.73704314231872559</c:v>
                </c:pt>
                <c:pt idx="161">
                  <c:v>3.2248461246490479</c:v>
                </c:pt>
                <c:pt idx="162">
                  <c:v>3.0242266654968262</c:v>
                </c:pt>
                <c:pt idx="163">
                  <c:v>2.6677768230438232</c:v>
                </c:pt>
                <c:pt idx="164">
                  <c:v>1.5388140678405762</c:v>
                </c:pt>
                <c:pt idx="165">
                  <c:v>2.335768461227417</c:v>
                </c:pt>
                <c:pt idx="166">
                  <c:v>2.5178329944610596</c:v>
                </c:pt>
                <c:pt idx="167">
                  <c:v>2.7654991149902344</c:v>
                </c:pt>
                <c:pt idx="168">
                  <c:v>0.22833807766437531</c:v>
                </c:pt>
                <c:pt idx="169">
                  <c:v>0.43895071744918823</c:v>
                </c:pt>
                <c:pt idx="170">
                  <c:v>0.85984784364700317</c:v>
                </c:pt>
                <c:pt idx="171">
                  <c:v>2.0561759471893311</c:v>
                </c:pt>
                <c:pt idx="172">
                  <c:v>3.3683657646179199</c:v>
                </c:pt>
              </c:numCache>
            </c:numRef>
          </c:yVal>
          <c:smooth val="0"/>
          <c:extLst>
            <c:ext xmlns:c16="http://schemas.microsoft.com/office/drawing/2014/chart" uri="{C3380CC4-5D6E-409C-BE32-E72D297353CC}">
              <c16:uniqueId val="{00000000-2804-4177-949C-738EC665C0A2}"/>
            </c:ext>
          </c:extLst>
        </c:ser>
        <c:ser>
          <c:idx val="5"/>
          <c:order val="1"/>
          <c:tx>
            <c:strRef>
              <c:f>'C1 100100'!$A$17</c:f>
              <c:strCache>
                <c:ptCount val="1"/>
                <c:pt idx="0">
                  <c:v>Tc (Kcb Select)</c:v>
                </c:pt>
              </c:strCache>
            </c:strRef>
          </c:tx>
          <c:spPr>
            <a:ln w="12700">
              <a:solidFill>
                <a:srgbClr val="800000"/>
              </a:solidFill>
              <a:prstDash val="solid"/>
            </a:ln>
          </c:spPr>
          <c:marker>
            <c:symbol val="circle"/>
            <c:size val="3"/>
            <c:spPr>
              <a:solidFill>
                <a:srgbClr val="800000"/>
              </a:solidFill>
              <a:ln>
                <a:solidFill>
                  <a:srgbClr val="800000"/>
                </a:solidFill>
                <a:prstDash val="solid"/>
              </a:ln>
            </c:spPr>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100100'!$C$17:$FS$17</c:f>
              <c:numCache>
                <c:formatCode>0.0</c:formatCode>
                <c:ptCount val="173"/>
                <c:pt idx="0">
                  <c:v>1.1015352487564087</c:v>
                </c:pt>
                <c:pt idx="1">
                  <c:v>1.108591764204798</c:v>
                </c:pt>
                <c:pt idx="2">
                  <c:v>0.82914305106701103</c:v>
                </c:pt>
                <c:pt idx="3">
                  <c:v>0.7137727566727825</c:v>
                </c:pt>
                <c:pt idx="4">
                  <c:v>0.64203130255515128</c:v>
                </c:pt>
                <c:pt idx="5">
                  <c:v>0.46935416340169489</c:v>
                </c:pt>
                <c:pt idx="6">
                  <c:v>0.316788975779973</c:v>
                </c:pt>
                <c:pt idx="7">
                  <c:v>0.35595153512877725</c:v>
                </c:pt>
                <c:pt idx="8">
                  <c:v>0.55748616456294275</c:v>
                </c:pt>
                <c:pt idx="9">
                  <c:v>0.38122224750251171</c:v>
                </c:pt>
                <c:pt idx="10">
                  <c:v>0.36372926065383349</c:v>
                </c:pt>
                <c:pt idx="11">
                  <c:v>0.71162321560409658</c:v>
                </c:pt>
                <c:pt idx="12">
                  <c:v>0.71995021563573458</c:v>
                </c:pt>
                <c:pt idx="13">
                  <c:v>0.86795334532831725</c:v>
                </c:pt>
                <c:pt idx="14" formatCode="0.000">
                  <c:v>0.98322641862610383</c:v>
                </c:pt>
                <c:pt idx="15">
                  <c:v>0.82646973367222631</c:v>
                </c:pt>
                <c:pt idx="16">
                  <c:v>0.47903145835491856</c:v>
                </c:pt>
                <c:pt idx="17">
                  <c:v>1.5601020146359941</c:v>
                </c:pt>
                <c:pt idx="18">
                  <c:v>1.7623093640850374</c:v>
                </c:pt>
                <c:pt idx="19">
                  <c:v>1.2750123530615005</c:v>
                </c:pt>
                <c:pt idx="20">
                  <c:v>1.210623375445649</c:v>
                </c:pt>
                <c:pt idx="21">
                  <c:v>1.4652715323089402</c:v>
                </c:pt>
                <c:pt idx="22">
                  <c:v>1.1740316400113169</c:v>
                </c:pt>
                <c:pt idx="23">
                  <c:v>0.59991538412877143</c:v>
                </c:pt>
                <c:pt idx="24">
                  <c:v>1.2229500027799158</c:v>
                </c:pt>
                <c:pt idx="25">
                  <c:v>1.2589222405504656</c:v>
                </c:pt>
                <c:pt idx="26">
                  <c:v>2.1279233429342508</c:v>
                </c:pt>
                <c:pt idx="27">
                  <c:v>2.0442537734135984</c:v>
                </c:pt>
                <c:pt idx="28">
                  <c:v>2.0752316107749937</c:v>
                </c:pt>
                <c:pt idx="29">
                  <c:v>3.0016727330535651</c:v>
                </c:pt>
                <c:pt idx="30">
                  <c:v>2.9941985857933759</c:v>
                </c:pt>
                <c:pt idx="31">
                  <c:v>2.4019978493571279</c:v>
                </c:pt>
                <c:pt idx="32">
                  <c:v>3.0281108670830732</c:v>
                </c:pt>
                <c:pt idx="33">
                  <c:v>2.4047183394849299</c:v>
                </c:pt>
                <c:pt idx="34">
                  <c:v>2.1452398403808477</c:v>
                </c:pt>
                <c:pt idx="35">
                  <c:v>2.1634129875965415</c:v>
                </c:pt>
                <c:pt idx="36">
                  <c:v>2.5380698991537094</c:v>
                </c:pt>
                <c:pt idx="37">
                  <c:v>3.5861548479284555</c:v>
                </c:pt>
                <c:pt idx="38">
                  <c:v>3.4685385821138106</c:v>
                </c:pt>
                <c:pt idx="39">
                  <c:v>2.796226628266913</c:v>
                </c:pt>
                <c:pt idx="40">
                  <c:v>2.7380495329856869</c:v>
                </c:pt>
                <c:pt idx="41">
                  <c:v>3.0778582402876444</c:v>
                </c:pt>
                <c:pt idx="42">
                  <c:v>3.4095344229085107</c:v>
                </c:pt>
                <c:pt idx="43">
                  <c:v>3.3680849817752843</c:v>
                </c:pt>
                <c:pt idx="44">
                  <c:v>3.8564269770383839</c:v>
                </c:pt>
                <c:pt idx="45">
                  <c:v>5.3801638192176817</c:v>
                </c:pt>
                <c:pt idx="46">
                  <c:v>5.2536107970786095</c:v>
                </c:pt>
                <c:pt idx="47">
                  <c:v>4.199291370613575</c:v>
                </c:pt>
                <c:pt idx="48">
                  <c:v>4.4399818722403044</c:v>
                </c:pt>
                <c:pt idx="49">
                  <c:v>4.9053696750000002</c:v>
                </c:pt>
                <c:pt idx="50">
                  <c:v>5.1669637499999999</c:v>
                </c:pt>
                <c:pt idx="51">
                  <c:v>5.3962276642799374</c:v>
                </c:pt>
                <c:pt idx="52">
                  <c:v>6.1359059609770776</c:v>
                </c:pt>
                <c:pt idx="53">
                  <c:v>4.3871856253981587</c:v>
                </c:pt>
                <c:pt idx="54">
                  <c:v>5.6760104478299613</c:v>
                </c:pt>
                <c:pt idx="55">
                  <c:v>5.5440363138914108</c:v>
                </c:pt>
                <c:pt idx="56">
                  <c:v>6.0757891753792768</c:v>
                </c:pt>
                <c:pt idx="57">
                  <c:v>6.6504041823148725</c:v>
                </c:pt>
                <c:pt idx="58">
                  <c:v>7.7527095686674112</c:v>
                </c:pt>
                <c:pt idx="59">
                  <c:v>10.249642038917541</c:v>
                </c:pt>
                <c:pt idx="60">
                  <c:v>6.31762910592556</c:v>
                </c:pt>
                <c:pt idx="61">
                  <c:v>5.816740843749046</c:v>
                </c:pt>
                <c:pt idx="62">
                  <c:v>5.4121412658691401</c:v>
                </c:pt>
                <c:pt idx="63">
                  <c:v>5.4240000000000004</c:v>
                </c:pt>
                <c:pt idx="64">
                  <c:v>9.4176000000000002</c:v>
                </c:pt>
                <c:pt idx="65">
                  <c:v>9.36</c:v>
                </c:pt>
                <c:pt idx="66">
                  <c:v>6.9740126037597649</c:v>
                </c:pt>
                <c:pt idx="67">
                  <c:v>4.5927374267578127</c:v>
                </c:pt>
                <c:pt idx="68">
                  <c:v>6.2528141784667968</c:v>
                </c:pt>
                <c:pt idx="69">
                  <c:v>5.3548516845703125</c:v>
                </c:pt>
                <c:pt idx="70">
                  <c:v>6.9991886901855462</c:v>
                </c:pt>
                <c:pt idx="71">
                  <c:v>6.5400325012207032</c:v>
                </c:pt>
                <c:pt idx="72">
                  <c:v>5.8427586364746089</c:v>
                </c:pt>
                <c:pt idx="73">
                  <c:v>3.4194685363769528</c:v>
                </c:pt>
                <c:pt idx="74">
                  <c:v>6.5925801086425775</c:v>
                </c:pt>
                <c:pt idx="75">
                  <c:v>4.3013095092773437</c:v>
                </c:pt>
                <c:pt idx="76">
                  <c:v>2.5593960571289061</c:v>
                </c:pt>
                <c:pt idx="77">
                  <c:v>2.2944</c:v>
                </c:pt>
                <c:pt idx="78">
                  <c:v>5.9231999999999996</c:v>
                </c:pt>
                <c:pt idx="79">
                  <c:v>6.5996997070312498</c:v>
                </c:pt>
                <c:pt idx="80">
                  <c:v>5.2985256958007811</c:v>
                </c:pt>
                <c:pt idx="81">
                  <c:v>6.4769366455078119</c:v>
                </c:pt>
                <c:pt idx="82">
                  <c:v>5.7270112609863277</c:v>
                </c:pt>
                <c:pt idx="83">
                  <c:v>5.1945968627929684</c:v>
                </c:pt>
                <c:pt idx="84">
                  <c:v>5.9538867187499998</c:v>
                </c:pt>
                <c:pt idx="85">
                  <c:v>5.9559558105468744</c:v>
                </c:pt>
                <c:pt idx="86">
                  <c:v>4.0511549377441405</c:v>
                </c:pt>
                <c:pt idx="87">
                  <c:v>3.0784925079345702</c:v>
                </c:pt>
                <c:pt idx="88">
                  <c:v>5.6505267333984373</c:v>
                </c:pt>
                <c:pt idx="89">
                  <c:v>5.6758296203613279</c:v>
                </c:pt>
                <c:pt idx="90">
                  <c:v>4.3775999999999993</c:v>
                </c:pt>
                <c:pt idx="91">
                  <c:v>4.6943999999999999</c:v>
                </c:pt>
                <c:pt idx="92">
                  <c:v>4.6656000000000004</c:v>
                </c:pt>
                <c:pt idx="93">
                  <c:v>4.9247999999999994</c:v>
                </c:pt>
                <c:pt idx="94">
                  <c:v>5.2127999999999997</c:v>
                </c:pt>
                <c:pt idx="95">
                  <c:v>5.7023999999999999</c:v>
                </c:pt>
                <c:pt idx="96">
                  <c:v>5.6735999999999995</c:v>
                </c:pt>
                <c:pt idx="97">
                  <c:v>5.3952</c:v>
                </c:pt>
                <c:pt idx="98">
                  <c:v>6.3969964599609375</c:v>
                </c:pt>
                <c:pt idx="99">
                  <c:v>6.2809030151367189</c:v>
                </c:pt>
                <c:pt idx="100">
                  <c:v>6.3844908142089842</c:v>
                </c:pt>
                <c:pt idx="101">
                  <c:v>4.3923092651367188</c:v>
                </c:pt>
                <c:pt idx="102">
                  <c:v>5.3141317749023438</c:v>
                </c:pt>
                <c:pt idx="103">
                  <c:v>5.0110588073730469</c:v>
                </c:pt>
                <c:pt idx="104">
                  <c:v>5.0938082885742189</c:v>
                </c:pt>
                <c:pt idx="105">
                  <c:v>6.0144992065429683</c:v>
                </c:pt>
                <c:pt idx="106">
                  <c:v>5.8689701843261712</c:v>
                </c:pt>
                <c:pt idx="107">
                  <c:v>4.9238177490234376</c:v>
                </c:pt>
                <c:pt idx="108">
                  <c:v>6.6931823730468745</c:v>
                </c:pt>
                <c:pt idx="109">
                  <c:v>4.9167883300781252</c:v>
                </c:pt>
                <c:pt idx="110">
                  <c:v>5.5362574768066404</c:v>
                </c:pt>
                <c:pt idx="111">
                  <c:v>5.1269943237304689</c:v>
                </c:pt>
                <c:pt idx="112">
                  <c:v>5.3230664062499997</c:v>
                </c:pt>
                <c:pt idx="113">
                  <c:v>4.798941650390625</c:v>
                </c:pt>
                <c:pt idx="114">
                  <c:v>5.0523907470703122</c:v>
                </c:pt>
                <c:pt idx="115">
                  <c:v>5.7608148126046448</c:v>
                </c:pt>
                <c:pt idx="116">
                  <c:v>6.3354868787148426</c:v>
                </c:pt>
                <c:pt idx="117">
                  <c:v>4.9773988289631461</c:v>
                </c:pt>
                <c:pt idx="118">
                  <c:v>5.6609667389200009</c:v>
                </c:pt>
                <c:pt idx="119">
                  <c:v>3.8114882001000296</c:v>
                </c:pt>
                <c:pt idx="120">
                  <c:v>2.1304327154569767</c:v>
                </c:pt>
                <c:pt idx="121">
                  <c:v>1.3416147273383596</c:v>
                </c:pt>
                <c:pt idx="122">
                  <c:v>0.83265627779408413</c:v>
                </c:pt>
                <c:pt idx="123">
                  <c:v>2.0983372742945656</c:v>
                </c:pt>
                <c:pt idx="124">
                  <c:v>2.869507446582177</c:v>
                </c:pt>
                <c:pt idx="125">
                  <c:v>0.48690597621472009</c:v>
                </c:pt>
                <c:pt idx="126">
                  <c:v>1.7083130425288395</c:v>
                </c:pt>
                <c:pt idx="127">
                  <c:v>2.8909870068411618</c:v>
                </c:pt>
                <c:pt idx="128">
                  <c:v>2.985340467810631</c:v>
                </c:pt>
                <c:pt idx="129">
                  <c:v>2.3649845193217782</c:v>
                </c:pt>
                <c:pt idx="130">
                  <c:v>2.0754020077828099</c:v>
                </c:pt>
                <c:pt idx="131">
                  <c:v>2.6318902931660411</c:v>
                </c:pt>
                <c:pt idx="132">
                  <c:v>2.0462938781261442</c:v>
                </c:pt>
                <c:pt idx="133">
                  <c:v>2.8779023664330734</c:v>
                </c:pt>
                <c:pt idx="134">
                  <c:v>2.4931107469334326</c:v>
                </c:pt>
                <c:pt idx="135">
                  <c:v>2.2109524245921306</c:v>
                </c:pt>
                <c:pt idx="136">
                  <c:v>1.7457322244209401</c:v>
                </c:pt>
                <c:pt idx="137">
                  <c:v>0.1971586434416692</c:v>
                </c:pt>
                <c:pt idx="138">
                  <c:v>1.3730769216672463</c:v>
                </c:pt>
                <c:pt idx="139">
                  <c:v>1.3965631111519301</c:v>
                </c:pt>
                <c:pt idx="140">
                  <c:v>1.2261152937769892</c:v>
                </c:pt>
                <c:pt idx="141">
                  <c:v>1.3681903777283777</c:v>
                </c:pt>
                <c:pt idx="142">
                  <c:v>1.3669231527128638</c:v>
                </c:pt>
                <c:pt idx="143">
                  <c:v>0.86755372668364472</c:v>
                </c:pt>
                <c:pt idx="144">
                  <c:v>0.57509113652460719</c:v>
                </c:pt>
                <c:pt idx="145">
                  <c:v>1.2591559307892528</c:v>
                </c:pt>
                <c:pt idx="146">
                  <c:v>0.67285880634311346</c:v>
                </c:pt>
                <c:pt idx="147">
                  <c:v>0.65167629756988887</c:v>
                </c:pt>
                <c:pt idx="148">
                  <c:v>0.68124017715454099</c:v>
                </c:pt>
                <c:pt idx="149">
                  <c:v>0.58945720195770257</c:v>
                </c:pt>
                <c:pt idx="150">
                  <c:v>0.24746137261390685</c:v>
                </c:pt>
                <c:pt idx="151">
                  <c:v>0.65090525150299072</c:v>
                </c:pt>
                <c:pt idx="152">
                  <c:v>0.3461504101753235</c:v>
                </c:pt>
                <c:pt idx="153">
                  <c:v>0.42274281978607176</c:v>
                </c:pt>
                <c:pt idx="154">
                  <c:v>0.24973878264427185</c:v>
                </c:pt>
                <c:pt idx="155">
                  <c:v>0.3974855661392212</c:v>
                </c:pt>
                <c:pt idx="156">
                  <c:v>0.33854616880416871</c:v>
                </c:pt>
                <c:pt idx="157">
                  <c:v>0.23831133842468261</c:v>
                </c:pt>
                <c:pt idx="158">
                  <c:v>0.26765643954277035</c:v>
                </c:pt>
                <c:pt idx="159">
                  <c:v>0.34415144920349122</c:v>
                </c:pt>
                <c:pt idx="160">
                  <c:v>0.11055647134780884</c:v>
                </c:pt>
                <c:pt idx="161">
                  <c:v>0.48372691869735718</c:v>
                </c:pt>
                <c:pt idx="162">
                  <c:v>0.4536339998245239</c:v>
                </c:pt>
                <c:pt idx="163">
                  <c:v>0.4001665234565735</c:v>
                </c:pt>
                <c:pt idx="164" formatCode="0.00">
                  <c:v>0.23082211017608642</c:v>
                </c:pt>
                <c:pt idx="165" formatCode="0.00">
                  <c:v>0.35036526918411254</c:v>
                </c:pt>
                <c:pt idx="166" formatCode="0.00">
                  <c:v>0.37767494916915895</c:v>
                </c:pt>
                <c:pt idx="167" formatCode="0.00">
                  <c:v>0.41482486724853512</c:v>
                </c:pt>
                <c:pt idx="168" formatCode="0.000">
                  <c:v>3.4250711649656297E-2</c:v>
                </c:pt>
                <c:pt idx="169" formatCode="0.000">
                  <c:v>6.5842607617378229E-2</c:v>
                </c:pt>
                <c:pt idx="170" formatCode="0.000">
                  <c:v>0.12897717654705046</c:v>
                </c:pt>
                <c:pt idx="171" formatCode="0.000">
                  <c:v>0.30842639207839967</c:v>
                </c:pt>
                <c:pt idx="172" formatCode="0.000">
                  <c:v>0.50525486469268799</c:v>
                </c:pt>
              </c:numCache>
            </c:numRef>
          </c:yVal>
          <c:smooth val="0"/>
          <c:extLst>
            <c:ext xmlns:c16="http://schemas.microsoft.com/office/drawing/2014/chart" uri="{C3380CC4-5D6E-409C-BE32-E72D297353CC}">
              <c16:uniqueId val="{00000001-2804-4177-949C-738EC665C0A2}"/>
            </c:ext>
          </c:extLst>
        </c:ser>
        <c:ser>
          <c:idx val="7"/>
          <c:order val="2"/>
          <c:tx>
            <c:strRef>
              <c:f>'C1 100100'!$A$20</c:f>
              <c:strCache>
                <c:ptCount val="1"/>
                <c:pt idx="0">
                  <c:v>ETc (BR)</c:v>
                </c:pt>
              </c:strCache>
            </c:strRef>
          </c:tx>
          <c:spPr>
            <a:ln w="12700">
              <a:solidFill>
                <a:srgbClr val="0000FF"/>
              </a:solidFill>
              <a:prstDash val="solid"/>
            </a:ln>
          </c:spPr>
          <c:marker>
            <c:symbol val="diamond"/>
            <c:size val="3"/>
            <c:spPr>
              <a:noFill/>
              <a:ln>
                <a:solidFill>
                  <a:srgbClr val="0000FF"/>
                </a:solidFill>
                <a:prstDash val="solid"/>
              </a:ln>
            </c:spPr>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100100'!$C$20:$FS$20</c:f>
              <c:numCache>
                <c:formatCode>0.00</c:formatCode>
                <c:ptCount val="173"/>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formatCode="0.000">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69">
                  <c:v>0.01</c:v>
                </c:pt>
                <c:pt idx="70">
                  <c:v>0.01</c:v>
                </c:pt>
                <c:pt idx="71">
                  <c:v>0.01</c:v>
                </c:pt>
                <c:pt idx="72">
                  <c:v>0.01</c:v>
                </c:pt>
                <c:pt idx="73">
                  <c:v>0.01</c:v>
                </c:pt>
                <c:pt idx="74">
                  <c:v>0.01</c:v>
                </c:pt>
                <c:pt idx="75">
                  <c:v>0.01</c:v>
                </c:pt>
                <c:pt idx="76">
                  <c:v>0.01</c:v>
                </c:pt>
                <c:pt idx="77">
                  <c:v>0.01</c:v>
                </c:pt>
                <c:pt idx="78">
                  <c:v>0.01</c:v>
                </c:pt>
                <c:pt idx="79">
                  <c:v>0.01</c:v>
                </c:pt>
                <c:pt idx="80">
                  <c:v>0.01</c:v>
                </c:pt>
                <c:pt idx="81">
                  <c:v>0.01</c:v>
                </c:pt>
                <c:pt idx="82">
                  <c:v>0.01</c:v>
                </c:pt>
                <c:pt idx="83">
                  <c:v>0.01</c:v>
                </c:pt>
                <c:pt idx="84">
                  <c:v>0.01</c:v>
                </c:pt>
                <c:pt idx="85">
                  <c:v>0.01</c:v>
                </c:pt>
                <c:pt idx="86">
                  <c:v>0.01</c:v>
                </c:pt>
                <c:pt idx="87">
                  <c:v>0.01</c:v>
                </c:pt>
                <c:pt idx="88">
                  <c:v>0.01</c:v>
                </c:pt>
                <c:pt idx="89">
                  <c:v>0.01</c:v>
                </c:pt>
                <c:pt idx="90">
                  <c:v>0.01</c:v>
                </c:pt>
                <c:pt idx="91">
                  <c:v>0.01</c:v>
                </c:pt>
                <c:pt idx="92">
                  <c:v>0.01</c:v>
                </c:pt>
                <c:pt idx="93">
                  <c:v>0.01</c:v>
                </c:pt>
                <c:pt idx="94">
                  <c:v>0.01</c:v>
                </c:pt>
                <c:pt idx="95">
                  <c:v>0.01</c:v>
                </c:pt>
                <c:pt idx="96">
                  <c:v>0.01</c:v>
                </c:pt>
                <c:pt idx="97">
                  <c:v>0.01</c:v>
                </c:pt>
                <c:pt idx="98">
                  <c:v>0.01</c:v>
                </c:pt>
                <c:pt idx="99">
                  <c:v>0.01</c:v>
                </c:pt>
                <c:pt idx="100">
                  <c:v>0.01</c:v>
                </c:pt>
                <c:pt idx="101">
                  <c:v>0.01</c:v>
                </c:pt>
                <c:pt idx="102">
                  <c:v>0.01</c:v>
                </c:pt>
                <c:pt idx="103">
                  <c:v>0.01</c:v>
                </c:pt>
                <c:pt idx="104">
                  <c:v>0.01</c:v>
                </c:pt>
                <c:pt idx="105">
                  <c:v>0.01</c:v>
                </c:pt>
                <c:pt idx="106">
                  <c:v>0.01</c:v>
                </c:pt>
                <c:pt idx="107">
                  <c:v>0.01</c:v>
                </c:pt>
                <c:pt idx="108">
                  <c:v>0.01</c:v>
                </c:pt>
                <c:pt idx="109">
                  <c:v>0.01</c:v>
                </c:pt>
                <c:pt idx="110">
                  <c:v>0.01</c:v>
                </c:pt>
                <c:pt idx="111">
                  <c:v>0.01</c:v>
                </c:pt>
                <c:pt idx="112">
                  <c:v>0.01</c:v>
                </c:pt>
                <c:pt idx="113">
                  <c:v>0.01</c:v>
                </c:pt>
                <c:pt idx="114">
                  <c:v>0.01</c:v>
                </c:pt>
                <c:pt idx="115">
                  <c:v>0.01</c:v>
                </c:pt>
                <c:pt idx="116">
                  <c:v>0.01</c:v>
                </c:pt>
                <c:pt idx="117">
                  <c:v>0.01</c:v>
                </c:pt>
                <c:pt idx="118">
                  <c:v>0.01</c:v>
                </c:pt>
                <c:pt idx="119">
                  <c:v>0.01</c:v>
                </c:pt>
                <c:pt idx="120">
                  <c:v>0.01</c:v>
                </c:pt>
                <c:pt idx="121">
                  <c:v>0.01</c:v>
                </c:pt>
                <c:pt idx="122">
                  <c:v>0.01</c:v>
                </c:pt>
                <c:pt idx="123">
                  <c:v>0.01</c:v>
                </c:pt>
                <c:pt idx="124">
                  <c:v>0.01</c:v>
                </c:pt>
                <c:pt idx="125">
                  <c:v>0.01</c:v>
                </c:pt>
                <c:pt idx="126">
                  <c:v>0.01</c:v>
                </c:pt>
                <c:pt idx="127">
                  <c:v>0.01</c:v>
                </c:pt>
                <c:pt idx="128">
                  <c:v>0.01</c:v>
                </c:pt>
                <c:pt idx="129">
                  <c:v>0.01</c:v>
                </c:pt>
                <c:pt idx="130">
                  <c:v>0.01</c:v>
                </c:pt>
                <c:pt idx="131">
                  <c:v>0.01</c:v>
                </c:pt>
                <c:pt idx="132">
                  <c:v>0.01</c:v>
                </c:pt>
                <c:pt idx="133">
                  <c:v>0.01</c:v>
                </c:pt>
                <c:pt idx="134">
                  <c:v>0.01</c:v>
                </c:pt>
                <c:pt idx="135">
                  <c:v>0.01</c:v>
                </c:pt>
                <c:pt idx="136">
                  <c:v>0.01</c:v>
                </c:pt>
                <c:pt idx="137">
                  <c:v>0.01</c:v>
                </c:pt>
                <c:pt idx="138">
                  <c:v>0.01</c:v>
                </c:pt>
                <c:pt idx="139">
                  <c:v>0.01</c:v>
                </c:pt>
                <c:pt idx="140">
                  <c:v>0.01</c:v>
                </c:pt>
                <c:pt idx="141">
                  <c:v>0.01</c:v>
                </c:pt>
                <c:pt idx="142">
                  <c:v>0.01</c:v>
                </c:pt>
                <c:pt idx="143">
                  <c:v>0.01</c:v>
                </c:pt>
                <c:pt idx="144">
                  <c:v>0.01</c:v>
                </c:pt>
                <c:pt idx="145">
                  <c:v>0.01</c:v>
                </c:pt>
                <c:pt idx="146">
                  <c:v>0.01</c:v>
                </c:pt>
                <c:pt idx="147">
                  <c:v>0.01</c:v>
                </c:pt>
                <c:pt idx="148">
                  <c:v>0.01</c:v>
                </c:pt>
                <c:pt idx="149">
                  <c:v>0.01</c:v>
                </c:pt>
                <c:pt idx="150">
                  <c:v>0.01</c:v>
                </c:pt>
                <c:pt idx="151">
                  <c:v>0.01</c:v>
                </c:pt>
                <c:pt idx="152">
                  <c:v>0.01</c:v>
                </c:pt>
                <c:pt idx="153">
                  <c:v>0.01</c:v>
                </c:pt>
                <c:pt idx="154">
                  <c:v>0.01</c:v>
                </c:pt>
                <c:pt idx="155">
                  <c:v>0.01</c:v>
                </c:pt>
                <c:pt idx="156">
                  <c:v>0.01</c:v>
                </c:pt>
                <c:pt idx="157">
                  <c:v>0.01</c:v>
                </c:pt>
                <c:pt idx="158">
                  <c:v>0.01</c:v>
                </c:pt>
                <c:pt idx="159">
                  <c:v>0.01</c:v>
                </c:pt>
                <c:pt idx="160">
                  <c:v>0.01</c:v>
                </c:pt>
                <c:pt idx="161">
                  <c:v>0.01</c:v>
                </c:pt>
                <c:pt idx="162">
                  <c:v>0.01</c:v>
                </c:pt>
                <c:pt idx="163">
                  <c:v>0.01</c:v>
                </c:pt>
                <c:pt idx="164">
                  <c:v>0.01</c:v>
                </c:pt>
                <c:pt idx="165">
                  <c:v>0.01</c:v>
                </c:pt>
                <c:pt idx="166">
                  <c:v>0.01</c:v>
                </c:pt>
                <c:pt idx="167">
                  <c:v>0.01</c:v>
                </c:pt>
                <c:pt idx="168">
                  <c:v>0.01</c:v>
                </c:pt>
                <c:pt idx="169">
                  <c:v>0.01</c:v>
                </c:pt>
                <c:pt idx="170">
                  <c:v>0.01</c:v>
                </c:pt>
                <c:pt idx="171">
                  <c:v>0.01</c:v>
                </c:pt>
                <c:pt idx="172">
                  <c:v>0.01</c:v>
                </c:pt>
              </c:numCache>
            </c:numRef>
          </c:yVal>
          <c:smooth val="0"/>
          <c:extLst>
            <c:ext xmlns:c16="http://schemas.microsoft.com/office/drawing/2014/chart" uri="{C3380CC4-5D6E-409C-BE32-E72D297353CC}">
              <c16:uniqueId val="{00000002-2804-4177-949C-738EC665C0A2}"/>
            </c:ext>
          </c:extLst>
        </c:ser>
        <c:dLbls>
          <c:showLegendKey val="0"/>
          <c:showVal val="0"/>
          <c:showCatName val="0"/>
          <c:showSerName val="0"/>
          <c:showPercent val="0"/>
          <c:showBubbleSize val="0"/>
        </c:dLbls>
        <c:axId val="824397528"/>
        <c:axId val="824397136"/>
      </c:scatterChart>
      <c:valAx>
        <c:axId val="824397528"/>
        <c:scaling>
          <c:orientation val="minMax"/>
          <c:max val="305"/>
          <c:min val="140"/>
        </c:scaling>
        <c:delete val="0"/>
        <c:axPos val="b"/>
        <c:title>
          <c:tx>
            <c:rich>
              <a:bodyPr/>
              <a:lstStyle/>
              <a:p>
                <a:pPr>
                  <a:defRPr sz="1550" b="1" i="0" u="none" strike="noStrike" baseline="0">
                    <a:solidFill>
                      <a:srgbClr val="000000"/>
                    </a:solidFill>
                    <a:latin typeface="Arial"/>
                    <a:ea typeface="Arial"/>
                    <a:cs typeface="Arial"/>
                  </a:defRPr>
                </a:pPr>
                <a:r>
                  <a:rPr lang="en-US"/>
                  <a:t>DOY</a:t>
                </a:r>
              </a:p>
            </c:rich>
          </c:tx>
          <c:layout>
            <c:manualLayout>
              <c:xMode val="edge"/>
              <c:yMode val="edge"/>
              <c:x val="0.48531494329391123"/>
              <c:y val="0.894059041588873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97136"/>
        <c:crosses val="autoZero"/>
        <c:crossBetween val="midCat"/>
        <c:majorUnit val="10"/>
      </c:valAx>
      <c:valAx>
        <c:axId val="824397136"/>
        <c:scaling>
          <c:orientation val="minMax"/>
          <c:max val="14"/>
          <c:min val="0"/>
        </c:scaling>
        <c:delete val="0"/>
        <c:axPos val="l"/>
        <c:majorGridlines>
          <c:spPr>
            <a:ln w="3175">
              <a:solidFill>
                <a:srgbClr val="000000"/>
              </a:solidFill>
              <a:prstDash val="solid"/>
            </a:ln>
          </c:spPr>
        </c:majorGridlines>
        <c:title>
          <c:tx>
            <c:rich>
              <a:bodyPr/>
              <a:lstStyle/>
              <a:p>
                <a:pPr>
                  <a:defRPr sz="1550" b="1" i="0" u="none" strike="noStrike" baseline="0">
                    <a:solidFill>
                      <a:srgbClr val="000000"/>
                    </a:solidFill>
                    <a:latin typeface="Arial"/>
                    <a:ea typeface="Arial"/>
                    <a:cs typeface="Arial"/>
                  </a:defRPr>
                </a:pPr>
                <a:r>
                  <a:rPr lang="en-US"/>
                  <a:t>ETr and ETc (mm/day)</a:t>
                </a:r>
              </a:p>
            </c:rich>
          </c:tx>
          <c:layout>
            <c:manualLayout>
              <c:xMode val="edge"/>
              <c:yMode val="edge"/>
              <c:x val="6.9930690631966903E-3"/>
              <c:y val="0.1498712016668019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550" b="0" i="0" u="none" strike="noStrike" baseline="0">
                <a:solidFill>
                  <a:srgbClr val="000000"/>
                </a:solidFill>
                <a:latin typeface="Arial"/>
                <a:ea typeface="Arial"/>
                <a:cs typeface="Arial"/>
              </a:defRPr>
            </a:pPr>
            <a:endParaRPr lang="en-US"/>
          </a:p>
        </c:txPr>
        <c:crossAx val="824397528"/>
        <c:crosses val="autoZero"/>
        <c:crossBetween val="midCat"/>
      </c:valAx>
      <c:spPr>
        <a:solidFill>
          <a:srgbClr val="C0C0C0"/>
        </a:solidFill>
        <a:ln w="12700">
          <a:solidFill>
            <a:srgbClr val="808080"/>
          </a:solidFill>
          <a:prstDash val="solid"/>
        </a:ln>
      </c:spPr>
    </c:plotArea>
    <c:legend>
      <c:legendPos val="r"/>
      <c:layout>
        <c:manualLayout>
          <c:xMode val="edge"/>
          <c:yMode val="edge"/>
          <c:x val="0.77542982645686254"/>
          <c:y val="8.5271533005120026E-2"/>
          <c:w val="0.15719957299551388"/>
          <c:h val="0.14987117922112006"/>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 100100'!$D$1</c:f>
          <c:strCache>
            <c:ptCount val="1"/>
            <c:pt idx="0">
              <c:v>Corn 13 #1</c:v>
            </c:pt>
          </c:strCache>
        </c:strRef>
      </c:tx>
      <c:layout>
        <c:manualLayout>
          <c:xMode val="edge"/>
          <c:yMode val="edge"/>
          <c:x val="0.35981887689850883"/>
          <c:y val="5.6555167778123611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8.9936745176387653E-2"/>
          <c:y val="5.3984575835475578E-2"/>
          <c:w val="0.76977511700414114"/>
          <c:h val="0.80205655526992281"/>
        </c:manualLayout>
      </c:layout>
      <c:scatterChart>
        <c:scatterStyle val="lineMarker"/>
        <c:varyColors val="0"/>
        <c:ser>
          <c:idx val="0"/>
          <c:order val="0"/>
          <c:tx>
            <c:strRef>
              <c:f>'C1 100100'!$A$7</c:f>
              <c:strCache>
                <c:ptCount val="1"/>
                <c:pt idx="0">
                  <c:v>Canopy Cover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100100'!$C$7:$FS$7</c:f>
              <c:numCache>
                <c:formatCode>0%</c:formatCode>
                <c:ptCount val="173"/>
                <c:pt idx="0">
                  <c:v>0</c:v>
                </c:pt>
                <c:pt idx="1">
                  <c:v>0</c:v>
                </c:pt>
                <c:pt idx="2">
                  <c:v>0</c:v>
                </c:pt>
                <c:pt idx="3">
                  <c:v>0</c:v>
                </c:pt>
                <c:pt idx="4">
                  <c:v>0</c:v>
                </c:pt>
                <c:pt idx="5">
                  <c:v>0</c:v>
                </c:pt>
                <c:pt idx="6">
                  <c:v>0</c:v>
                </c:pt>
                <c:pt idx="7">
                  <c:v>0</c:v>
                </c:pt>
                <c:pt idx="8">
                  <c:v>0</c:v>
                </c:pt>
                <c:pt idx="9">
                  <c:v>0</c:v>
                </c:pt>
                <c:pt idx="10">
                  <c:v>0</c:v>
                </c:pt>
                <c:pt idx="11">
                  <c:v>0.01</c:v>
                </c:pt>
                <c:pt idx="12">
                  <c:v>0.01</c:v>
                </c:pt>
                <c:pt idx="13">
                  <c:v>0.01</c:v>
                </c:pt>
                <c:pt idx="14">
                  <c:v>2.1749999999999999E-2</c:v>
                </c:pt>
                <c:pt idx="15">
                  <c:v>2.7624999999999997E-2</c:v>
                </c:pt>
                <c:pt idx="16">
                  <c:v>3.3499999999999995E-2</c:v>
                </c:pt>
                <c:pt idx="17">
                  <c:v>3.9375E-2</c:v>
                </c:pt>
                <c:pt idx="18">
                  <c:v>4.5249999999999999E-2</c:v>
                </c:pt>
                <c:pt idx="19">
                  <c:v>5.1124999999999997E-2</c:v>
                </c:pt>
                <c:pt idx="20">
                  <c:v>5.6999999999999995E-2</c:v>
                </c:pt>
                <c:pt idx="21">
                  <c:v>6.2875E-2</c:v>
                </c:pt>
                <c:pt idx="22">
                  <c:v>6.8749999999999992E-2</c:v>
                </c:pt>
                <c:pt idx="23">
                  <c:v>7.4624999999999997E-2</c:v>
                </c:pt>
                <c:pt idx="24">
                  <c:v>8.0499999999999988E-2</c:v>
                </c:pt>
                <c:pt idx="25">
                  <c:v>8.637499999999998E-2</c:v>
                </c:pt>
                <c:pt idx="26">
                  <c:v>9.2249999999999985E-2</c:v>
                </c:pt>
                <c:pt idx="27">
                  <c:v>9.812499999999999E-2</c:v>
                </c:pt>
                <c:pt idx="28">
                  <c:v>0.10399999999999998</c:v>
                </c:pt>
                <c:pt idx="29">
                  <c:v>0.10987499999999999</c:v>
                </c:pt>
                <c:pt idx="30">
                  <c:v>0.11574999999999999</c:v>
                </c:pt>
                <c:pt idx="31">
                  <c:v>0.12162499999999998</c:v>
                </c:pt>
                <c:pt idx="32">
                  <c:v>0.1275</c:v>
                </c:pt>
                <c:pt idx="33">
                  <c:v>0.13337499999999999</c:v>
                </c:pt>
                <c:pt idx="34">
                  <c:v>0.13925000000000001</c:v>
                </c:pt>
                <c:pt idx="35">
                  <c:v>0.145125</c:v>
                </c:pt>
                <c:pt idx="36">
                  <c:v>0.151</c:v>
                </c:pt>
                <c:pt idx="37">
                  <c:v>0.16642857142857143</c:v>
                </c:pt>
                <c:pt idx="38">
                  <c:v>0.18185714285714286</c:v>
                </c:pt>
                <c:pt idx="39">
                  <c:v>0.19728571428571429</c:v>
                </c:pt>
                <c:pt idx="40">
                  <c:v>0.21271428571428572</c:v>
                </c:pt>
                <c:pt idx="41">
                  <c:v>0.22814285714285715</c:v>
                </c:pt>
                <c:pt idx="42">
                  <c:v>0.24357142857142861</c:v>
                </c:pt>
                <c:pt idx="43">
                  <c:v>0.25900000000000001</c:v>
                </c:pt>
                <c:pt idx="44">
                  <c:v>0.29000000000000004</c:v>
                </c:pt>
                <c:pt idx="45">
                  <c:v>0.32100000000000001</c:v>
                </c:pt>
                <c:pt idx="46">
                  <c:v>0.3538</c:v>
                </c:pt>
                <c:pt idx="47">
                  <c:v>0.3866</c:v>
                </c:pt>
                <c:pt idx="48">
                  <c:v>0.4194</c:v>
                </c:pt>
                <c:pt idx="49">
                  <c:v>0.45219999999999999</c:v>
                </c:pt>
                <c:pt idx="50">
                  <c:v>0.48499999999999999</c:v>
                </c:pt>
                <c:pt idx="51">
                  <c:v>0.51466666666666661</c:v>
                </c:pt>
                <c:pt idx="52">
                  <c:v>0.54433333333333334</c:v>
                </c:pt>
                <c:pt idx="53">
                  <c:v>0.57399999999999995</c:v>
                </c:pt>
                <c:pt idx="54">
                  <c:v>0.60366666666666668</c:v>
                </c:pt>
                <c:pt idx="55">
                  <c:v>0.6333333333333333</c:v>
                </c:pt>
                <c:pt idx="56">
                  <c:v>0.66300000000000003</c:v>
                </c:pt>
                <c:pt idx="57">
                  <c:v>0.69266666666666665</c:v>
                </c:pt>
                <c:pt idx="58">
                  <c:v>0.72233333333333327</c:v>
                </c:pt>
                <c:pt idx="59">
                  <c:v>0.752</c:v>
                </c:pt>
                <c:pt idx="60">
                  <c:v>0.77</c:v>
                </c:pt>
                <c:pt idx="61">
                  <c:v>0.78800000000000003</c:v>
                </c:pt>
                <c:pt idx="62">
                  <c:v>0.80599999999999994</c:v>
                </c:pt>
                <c:pt idx="63">
                  <c:v>0.82399999999999995</c:v>
                </c:pt>
                <c:pt idx="64">
                  <c:v>0.84199999999999997</c:v>
                </c:pt>
                <c:pt idx="65">
                  <c:v>0.84577777777777774</c:v>
                </c:pt>
                <c:pt idx="66">
                  <c:v>0.84955555555555551</c:v>
                </c:pt>
                <c:pt idx="67">
                  <c:v>0.85333333333333328</c:v>
                </c:pt>
                <c:pt idx="68">
                  <c:v>0.85711111111111105</c:v>
                </c:pt>
                <c:pt idx="69">
                  <c:v>0.86088888888888893</c:v>
                </c:pt>
                <c:pt idx="70">
                  <c:v>0.86466666666666669</c:v>
                </c:pt>
                <c:pt idx="71">
                  <c:v>0.86844444444444446</c:v>
                </c:pt>
                <c:pt idx="72">
                  <c:v>0.87222222222222223</c:v>
                </c:pt>
                <c:pt idx="73">
                  <c:v>0.876</c:v>
                </c:pt>
                <c:pt idx="74">
                  <c:v>0.87119999999999997</c:v>
                </c:pt>
                <c:pt idx="75">
                  <c:v>0.86639999999999995</c:v>
                </c:pt>
                <c:pt idx="76">
                  <c:v>0.86160000000000003</c:v>
                </c:pt>
                <c:pt idx="77">
                  <c:v>0.85680000000000001</c:v>
                </c:pt>
                <c:pt idx="78">
                  <c:v>0.85199999999999998</c:v>
                </c:pt>
                <c:pt idx="79">
                  <c:v>0.84933333333333327</c:v>
                </c:pt>
                <c:pt idx="80">
                  <c:v>0.84666666666666668</c:v>
                </c:pt>
                <c:pt idx="81">
                  <c:v>0.84399999999999997</c:v>
                </c:pt>
                <c:pt idx="82">
                  <c:v>0.84509090909090911</c:v>
                </c:pt>
                <c:pt idx="83">
                  <c:v>0.84618181818181815</c:v>
                </c:pt>
                <c:pt idx="84">
                  <c:v>0.84727272727272729</c:v>
                </c:pt>
                <c:pt idx="85">
                  <c:v>0.84836363636363632</c:v>
                </c:pt>
                <c:pt idx="86">
                  <c:v>0.84945454545454546</c:v>
                </c:pt>
                <c:pt idx="87">
                  <c:v>0.85054545454545449</c:v>
                </c:pt>
                <c:pt idx="88">
                  <c:v>0.85163636363636364</c:v>
                </c:pt>
                <c:pt idx="89">
                  <c:v>0.85272727272727267</c:v>
                </c:pt>
                <c:pt idx="90">
                  <c:v>0.85381818181818181</c:v>
                </c:pt>
                <c:pt idx="91">
                  <c:v>0.85490909090909084</c:v>
                </c:pt>
                <c:pt idx="92">
                  <c:v>0.85599999999999998</c:v>
                </c:pt>
                <c:pt idx="93">
                  <c:v>0.85788888888888892</c:v>
                </c:pt>
                <c:pt idx="94">
                  <c:v>0.85977777777777775</c:v>
                </c:pt>
                <c:pt idx="95">
                  <c:v>0.86166666666666669</c:v>
                </c:pt>
                <c:pt idx="96">
                  <c:v>0.86355555555555552</c:v>
                </c:pt>
                <c:pt idx="97">
                  <c:v>0.86544444444444446</c:v>
                </c:pt>
                <c:pt idx="98">
                  <c:v>0.86733333333333329</c:v>
                </c:pt>
                <c:pt idx="99">
                  <c:v>0.86922222222222223</c:v>
                </c:pt>
                <c:pt idx="100">
                  <c:v>0.87111111111111106</c:v>
                </c:pt>
                <c:pt idx="101">
                  <c:v>0.873</c:v>
                </c:pt>
                <c:pt idx="102">
                  <c:v>0.8631428571428571</c:v>
                </c:pt>
                <c:pt idx="103">
                  <c:v>0.85328571428571431</c:v>
                </c:pt>
                <c:pt idx="104">
                  <c:v>0.84342857142857142</c:v>
                </c:pt>
                <c:pt idx="105">
                  <c:v>0.83357142857142863</c:v>
                </c:pt>
                <c:pt idx="106">
                  <c:v>0.82371428571428573</c:v>
                </c:pt>
                <c:pt idx="107">
                  <c:v>0.81385714285714295</c:v>
                </c:pt>
                <c:pt idx="108">
                  <c:v>0.80400000000000005</c:v>
                </c:pt>
                <c:pt idx="109">
                  <c:v>0.8035000000000001</c:v>
                </c:pt>
                <c:pt idx="110">
                  <c:v>0.80300000000000005</c:v>
                </c:pt>
                <c:pt idx="111">
                  <c:v>0.80249999999999999</c:v>
                </c:pt>
                <c:pt idx="112">
                  <c:v>0.80200000000000005</c:v>
                </c:pt>
                <c:pt idx="113">
                  <c:v>0.8015000000000001</c:v>
                </c:pt>
                <c:pt idx="114">
                  <c:v>0.80100000000000005</c:v>
                </c:pt>
                <c:pt idx="115">
                  <c:v>0.7774411764705883</c:v>
                </c:pt>
                <c:pt idx="116">
                  <c:v>0.75388235294117656</c:v>
                </c:pt>
                <c:pt idx="117">
                  <c:v>0.7303235294117647</c:v>
                </c:pt>
                <c:pt idx="118">
                  <c:v>0.70676470588235296</c:v>
                </c:pt>
                <c:pt idx="119">
                  <c:v>0.68320588235294122</c:v>
                </c:pt>
                <c:pt idx="120">
                  <c:v>0.65964705882352948</c:v>
                </c:pt>
                <c:pt idx="121">
                  <c:v>0.63608823529411773</c:v>
                </c:pt>
                <c:pt idx="122">
                  <c:v>0.61252941176470588</c:v>
                </c:pt>
                <c:pt idx="123">
                  <c:v>0.58897058823529413</c:v>
                </c:pt>
                <c:pt idx="124">
                  <c:v>0.56541176470588239</c:v>
                </c:pt>
                <c:pt idx="125">
                  <c:v>0.54185294117647065</c:v>
                </c:pt>
                <c:pt idx="126">
                  <c:v>0.51829411764705879</c:v>
                </c:pt>
                <c:pt idx="127">
                  <c:v>0.49473529411764711</c:v>
                </c:pt>
                <c:pt idx="128">
                  <c:v>0.47117647058823531</c:v>
                </c:pt>
                <c:pt idx="129">
                  <c:v>0.44761764705882356</c:v>
                </c:pt>
                <c:pt idx="130">
                  <c:v>0.42405882352941177</c:v>
                </c:pt>
                <c:pt idx="131">
                  <c:v>0.40050000000000002</c:v>
                </c:pt>
                <c:pt idx="132">
                  <c:v>0.37694117647058822</c:v>
                </c:pt>
                <c:pt idx="133">
                  <c:v>0.35338235294117648</c:v>
                </c:pt>
                <c:pt idx="134">
                  <c:v>0.32982352941176474</c:v>
                </c:pt>
                <c:pt idx="135">
                  <c:v>0.30626470588235294</c:v>
                </c:pt>
                <c:pt idx="136">
                  <c:v>0.28270588235294125</c:v>
                </c:pt>
                <c:pt idx="137">
                  <c:v>0.2591470588235294</c:v>
                </c:pt>
                <c:pt idx="138">
                  <c:v>0.23558823529411765</c:v>
                </c:pt>
                <c:pt idx="139">
                  <c:v>0.21202941176470591</c:v>
                </c:pt>
                <c:pt idx="140">
                  <c:v>0.18847058823529417</c:v>
                </c:pt>
                <c:pt idx="141">
                  <c:v>0.16491176470588231</c:v>
                </c:pt>
                <c:pt idx="142">
                  <c:v>0.14135294117647057</c:v>
                </c:pt>
                <c:pt idx="143">
                  <c:v>0.11779411764705883</c:v>
                </c:pt>
                <c:pt idx="144">
                  <c:v>9.4235294117647084E-2</c:v>
                </c:pt>
                <c:pt idx="145">
                  <c:v>7.067647058823523E-2</c:v>
                </c:pt>
                <c:pt idx="146">
                  <c:v>4.7117647058823486E-2</c:v>
                </c:pt>
                <c:pt idx="147">
                  <c:v>2.3558823529411854E-2</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0-63AD-45E0-BE1B-87C859400250}"/>
            </c:ext>
          </c:extLst>
        </c:ser>
        <c:ser>
          <c:idx val="2"/>
          <c:order val="2"/>
          <c:tx>
            <c:strRef>
              <c:f>'C1 100100'!$A$9</c:f>
              <c:strCache>
                <c:ptCount val="1"/>
                <c:pt idx="0">
                  <c:v>Kcb (Table)</c:v>
                </c:pt>
              </c:strCache>
            </c:strRef>
          </c:tx>
          <c:spPr>
            <a:ln w="25400">
              <a:solidFill>
                <a:srgbClr val="FFFF00"/>
              </a:solidFill>
              <a:prstDash val="solid"/>
            </a:ln>
          </c:spPr>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100100'!$C$9:$FS$9</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formatCode="0.000">
                  <c:v>0.15</c:v>
                </c:pt>
                <c:pt idx="15">
                  <c:v>0.15</c:v>
                </c:pt>
                <c:pt idx="16">
                  <c:v>0.15</c:v>
                </c:pt>
                <c:pt idx="17">
                  <c:v>0.15</c:v>
                </c:pt>
                <c:pt idx="18">
                  <c:v>0.15</c:v>
                </c:pt>
                <c:pt idx="19">
                  <c:v>0.15</c:v>
                </c:pt>
                <c:pt idx="20">
                  <c:v>0.16</c:v>
                </c:pt>
                <c:pt idx="21">
                  <c:v>0.16</c:v>
                </c:pt>
                <c:pt idx="22">
                  <c:v>0.16</c:v>
                </c:pt>
                <c:pt idx="23">
                  <c:v>0.16</c:v>
                </c:pt>
                <c:pt idx="24">
                  <c:v>0.16</c:v>
                </c:pt>
                <c:pt idx="25">
                  <c:v>0.16</c:v>
                </c:pt>
                <c:pt idx="26">
                  <c:v>0.17</c:v>
                </c:pt>
                <c:pt idx="27">
                  <c:v>0.17</c:v>
                </c:pt>
                <c:pt idx="28">
                  <c:v>0.17</c:v>
                </c:pt>
                <c:pt idx="29">
                  <c:v>0.18</c:v>
                </c:pt>
                <c:pt idx="30">
                  <c:v>0.18</c:v>
                </c:pt>
                <c:pt idx="31">
                  <c:v>0.19</c:v>
                </c:pt>
                <c:pt idx="32">
                  <c:v>0.19</c:v>
                </c:pt>
                <c:pt idx="33">
                  <c:v>0.2</c:v>
                </c:pt>
                <c:pt idx="34">
                  <c:v>0.21</c:v>
                </c:pt>
                <c:pt idx="35">
                  <c:v>0.22</c:v>
                </c:pt>
                <c:pt idx="36">
                  <c:v>0.23</c:v>
                </c:pt>
                <c:pt idx="37">
                  <c:v>0.24</c:v>
                </c:pt>
                <c:pt idx="38">
                  <c:v>0.25</c:v>
                </c:pt>
                <c:pt idx="39">
                  <c:v>0.27</c:v>
                </c:pt>
                <c:pt idx="40">
                  <c:v>0.31</c:v>
                </c:pt>
                <c:pt idx="41">
                  <c:v>0.33</c:v>
                </c:pt>
                <c:pt idx="42">
                  <c:v>0.35</c:v>
                </c:pt>
                <c:pt idx="43">
                  <c:v>0.37</c:v>
                </c:pt>
                <c:pt idx="44">
                  <c:v>0.39</c:v>
                </c:pt>
                <c:pt idx="45">
                  <c:v>0.41</c:v>
                </c:pt>
                <c:pt idx="46">
                  <c:v>0.43</c:v>
                </c:pt>
                <c:pt idx="47">
                  <c:v>0.45</c:v>
                </c:pt>
                <c:pt idx="48">
                  <c:v>0.47</c:v>
                </c:pt>
                <c:pt idx="49">
                  <c:v>0.49</c:v>
                </c:pt>
                <c:pt idx="50">
                  <c:v>0.52</c:v>
                </c:pt>
                <c:pt idx="51">
                  <c:v>0.55000000000000004</c:v>
                </c:pt>
                <c:pt idx="52">
                  <c:v>0.57999999999999996</c:v>
                </c:pt>
                <c:pt idx="53">
                  <c:v>0.61</c:v>
                </c:pt>
                <c:pt idx="54">
                  <c:v>0.64</c:v>
                </c:pt>
                <c:pt idx="55">
                  <c:v>0.67</c:v>
                </c:pt>
                <c:pt idx="56">
                  <c:v>0.7</c:v>
                </c:pt>
                <c:pt idx="57">
                  <c:v>0.75</c:v>
                </c:pt>
                <c:pt idx="58">
                  <c:v>0.8</c:v>
                </c:pt>
                <c:pt idx="59">
                  <c:v>0.83</c:v>
                </c:pt>
                <c:pt idx="60">
                  <c:v>0.86</c:v>
                </c:pt>
                <c:pt idx="61">
                  <c:v>0.88</c:v>
                </c:pt>
                <c:pt idx="62">
                  <c:v>0.91</c:v>
                </c:pt>
                <c:pt idx="63">
                  <c:v>0.93</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0.95</c:v>
                </c:pt>
                <c:pt idx="87">
                  <c:v>0.96</c:v>
                </c:pt>
                <c:pt idx="88">
                  <c:v>0.95</c:v>
                </c:pt>
                <c:pt idx="89">
                  <c:v>0.95</c:v>
                </c:pt>
                <c:pt idx="90">
                  <c:v>0.94</c:v>
                </c:pt>
                <c:pt idx="91">
                  <c:v>0.94</c:v>
                </c:pt>
                <c:pt idx="92">
                  <c:v>0.93</c:v>
                </c:pt>
                <c:pt idx="93">
                  <c:v>0.93</c:v>
                </c:pt>
                <c:pt idx="94">
                  <c:v>0.92</c:v>
                </c:pt>
                <c:pt idx="95">
                  <c:v>0.92</c:v>
                </c:pt>
                <c:pt idx="96">
                  <c:v>0.91</c:v>
                </c:pt>
                <c:pt idx="97">
                  <c:v>0.91</c:v>
                </c:pt>
                <c:pt idx="98">
                  <c:v>0.9</c:v>
                </c:pt>
                <c:pt idx="99">
                  <c:v>0.9</c:v>
                </c:pt>
                <c:pt idx="100">
                  <c:v>0.89</c:v>
                </c:pt>
                <c:pt idx="101">
                  <c:v>0.88</c:v>
                </c:pt>
                <c:pt idx="102">
                  <c:v>0.87</c:v>
                </c:pt>
                <c:pt idx="103">
                  <c:v>0.86</c:v>
                </c:pt>
                <c:pt idx="104">
                  <c:v>0.85</c:v>
                </c:pt>
                <c:pt idx="105">
                  <c:v>0.85</c:v>
                </c:pt>
                <c:pt idx="106">
                  <c:v>0.84</c:v>
                </c:pt>
                <c:pt idx="107">
                  <c:v>0.84</c:v>
                </c:pt>
                <c:pt idx="108">
                  <c:v>0.83</c:v>
                </c:pt>
                <c:pt idx="109">
                  <c:v>0.83</c:v>
                </c:pt>
                <c:pt idx="110">
                  <c:v>0.82</c:v>
                </c:pt>
                <c:pt idx="111">
                  <c:v>0.81</c:v>
                </c:pt>
                <c:pt idx="112">
                  <c:v>0.81</c:v>
                </c:pt>
                <c:pt idx="113">
                  <c:v>0.8</c:v>
                </c:pt>
                <c:pt idx="114">
                  <c:v>0.79</c:v>
                </c:pt>
                <c:pt idx="115">
                  <c:v>0.79</c:v>
                </c:pt>
                <c:pt idx="116">
                  <c:v>0.78</c:v>
                </c:pt>
                <c:pt idx="117">
                  <c:v>0.78</c:v>
                </c:pt>
                <c:pt idx="118">
                  <c:v>0.77</c:v>
                </c:pt>
                <c:pt idx="119">
                  <c:v>0.76</c:v>
                </c:pt>
                <c:pt idx="120">
                  <c:v>0.75</c:v>
                </c:pt>
                <c:pt idx="121">
                  <c:v>0.74</c:v>
                </c:pt>
                <c:pt idx="122">
                  <c:v>0.74</c:v>
                </c:pt>
                <c:pt idx="123">
                  <c:v>0.73</c:v>
                </c:pt>
                <c:pt idx="124">
                  <c:v>0.72</c:v>
                </c:pt>
                <c:pt idx="125">
                  <c:v>0.71</c:v>
                </c:pt>
                <c:pt idx="126">
                  <c:v>0.7</c:v>
                </c:pt>
                <c:pt idx="127">
                  <c:v>0.69</c:v>
                </c:pt>
                <c:pt idx="128">
                  <c:v>0.68</c:v>
                </c:pt>
                <c:pt idx="129">
                  <c:v>0.67</c:v>
                </c:pt>
                <c:pt idx="130">
                  <c:v>0.66</c:v>
                </c:pt>
                <c:pt idx="131">
                  <c:v>0.65</c:v>
                </c:pt>
                <c:pt idx="132">
                  <c:v>0.64</c:v>
                </c:pt>
                <c:pt idx="133">
                  <c:v>0.63</c:v>
                </c:pt>
                <c:pt idx="134">
                  <c:v>0.62</c:v>
                </c:pt>
                <c:pt idx="135">
                  <c:v>0.6</c:v>
                </c:pt>
                <c:pt idx="136">
                  <c:v>0.57999999999999996</c:v>
                </c:pt>
                <c:pt idx="137">
                  <c:v>0.55000000000000004</c:v>
                </c:pt>
                <c:pt idx="138">
                  <c:v>0.52</c:v>
                </c:pt>
                <c:pt idx="139">
                  <c:v>0.48</c:v>
                </c:pt>
                <c:pt idx="140">
                  <c:v>0.44</c:v>
                </c:pt>
                <c:pt idx="141">
                  <c:v>0.4</c:v>
                </c:pt>
                <c:pt idx="142">
                  <c:v>0.36</c:v>
                </c:pt>
                <c:pt idx="143">
                  <c:v>0.32</c:v>
                </c:pt>
                <c:pt idx="144">
                  <c:v>0.28000000000000003</c:v>
                </c:pt>
                <c:pt idx="145">
                  <c:v>0.26</c:v>
                </c:pt>
                <c:pt idx="146">
                  <c:v>0.24</c:v>
                </c:pt>
                <c:pt idx="147">
                  <c:v>0.23</c:v>
                </c:pt>
                <c:pt idx="148">
                  <c:v>0.22</c:v>
                </c:pt>
                <c:pt idx="149">
                  <c:v>0.21</c:v>
                </c:pt>
                <c:pt idx="150">
                  <c:v>0.2</c:v>
                </c:pt>
                <c:pt idx="151">
                  <c:v>0.19</c:v>
                </c:pt>
                <c:pt idx="152">
                  <c:v>0.18</c:v>
                </c:pt>
                <c:pt idx="153">
                  <c:v>0.17</c:v>
                </c:pt>
                <c:pt idx="154">
                  <c:v>0.16</c:v>
                </c:pt>
                <c:pt idx="155">
                  <c:v>0.15</c:v>
                </c:pt>
                <c:pt idx="156">
                  <c:v>0.15</c:v>
                </c:pt>
                <c:pt idx="157">
                  <c:v>0.15</c:v>
                </c:pt>
                <c:pt idx="158">
                  <c:v>0.14000000000000001</c:v>
                </c:pt>
                <c:pt idx="159">
                  <c:v>0.14000000000000001</c:v>
                </c:pt>
                <c:pt idx="160">
                  <c:v>0.14000000000000001</c:v>
                </c:pt>
                <c:pt idx="161">
                  <c:v>0.13</c:v>
                </c:pt>
                <c:pt idx="162">
                  <c:v>0.13</c:v>
                </c:pt>
                <c:pt idx="163">
                  <c:v>0.13</c:v>
                </c:pt>
                <c:pt idx="164">
                  <c:v>0.12</c:v>
                </c:pt>
                <c:pt idx="165">
                  <c:v>0.12</c:v>
                </c:pt>
                <c:pt idx="166">
                  <c:v>0.12</c:v>
                </c:pt>
                <c:pt idx="167">
                  <c:v>0.12</c:v>
                </c:pt>
                <c:pt idx="168">
                  <c:v>0.12</c:v>
                </c:pt>
                <c:pt idx="169">
                  <c:v>0.12</c:v>
                </c:pt>
                <c:pt idx="170">
                  <c:v>0.12</c:v>
                </c:pt>
                <c:pt idx="171">
                  <c:v>0.12</c:v>
                </c:pt>
                <c:pt idx="172">
                  <c:v>0.12</c:v>
                </c:pt>
              </c:numCache>
            </c:numRef>
          </c:yVal>
          <c:smooth val="0"/>
          <c:extLst>
            <c:ext xmlns:c16="http://schemas.microsoft.com/office/drawing/2014/chart" uri="{C3380CC4-5D6E-409C-BE32-E72D297353CC}">
              <c16:uniqueId val="{00000001-63AD-45E0-BE1B-87C859400250}"/>
            </c:ext>
          </c:extLst>
        </c:ser>
        <c:ser>
          <c:idx val="3"/>
          <c:order val="3"/>
          <c:tx>
            <c:strRef>
              <c:f>'C1 100100'!$A$10</c:f>
              <c:strCache>
                <c:ptCount val="1"/>
                <c:pt idx="0">
                  <c:v>Kcb (CC)</c:v>
                </c:pt>
              </c:strCache>
            </c:strRef>
          </c:tx>
          <c:spPr>
            <a:ln w="12700">
              <a:solidFill>
                <a:srgbClr val="00FFFF"/>
              </a:solidFill>
              <a:prstDash val="solid"/>
            </a:ln>
          </c:spPr>
          <c:marker>
            <c:symbol val="x"/>
            <c:size val="5"/>
            <c:spPr>
              <a:noFill/>
              <a:ln>
                <a:solidFill>
                  <a:srgbClr val="00FFFF"/>
                </a:solidFill>
                <a:prstDash val="solid"/>
              </a:ln>
            </c:spPr>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100100'!$C$10:$FS$10</c:f>
              <c:numCache>
                <c:formatCode>0.00</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formatCode="0.000">
                  <c:v>0.17202187499999999</c:v>
                </c:pt>
                <c:pt idx="15">
                  <c:v>0.17797031250000001</c:v>
                </c:pt>
                <c:pt idx="16">
                  <c:v>0.18391874999999999</c:v>
                </c:pt>
                <c:pt idx="17">
                  <c:v>0.18986718749999998</c:v>
                </c:pt>
                <c:pt idx="18">
                  <c:v>0.19581562499999999</c:v>
                </c:pt>
                <c:pt idx="19">
                  <c:v>0.20176406249999998</c:v>
                </c:pt>
                <c:pt idx="20">
                  <c:v>0.20771249999999999</c:v>
                </c:pt>
                <c:pt idx="21">
                  <c:v>0.21366093749999998</c:v>
                </c:pt>
                <c:pt idx="22">
                  <c:v>0.219609375</c:v>
                </c:pt>
                <c:pt idx="23">
                  <c:v>0.22555781249999998</c:v>
                </c:pt>
                <c:pt idx="24">
                  <c:v>0.23150624999999997</c:v>
                </c:pt>
                <c:pt idx="25">
                  <c:v>0.23745468749999998</c:v>
                </c:pt>
                <c:pt idx="26">
                  <c:v>0.24340312499999997</c:v>
                </c:pt>
                <c:pt idx="27">
                  <c:v>0.24935156249999998</c:v>
                </c:pt>
                <c:pt idx="28">
                  <c:v>0.25529999999999997</c:v>
                </c:pt>
                <c:pt idx="29">
                  <c:v>0.26124843749999999</c:v>
                </c:pt>
                <c:pt idx="30">
                  <c:v>0.267196875</c:v>
                </c:pt>
                <c:pt idx="31">
                  <c:v>0.27314531249999996</c:v>
                </c:pt>
                <c:pt idx="32">
                  <c:v>0.27909375000000003</c:v>
                </c:pt>
                <c:pt idx="33">
                  <c:v>0.28504218749999999</c:v>
                </c:pt>
                <c:pt idx="34">
                  <c:v>0.290990625</c:v>
                </c:pt>
                <c:pt idx="35">
                  <c:v>0.29693906250000002</c:v>
                </c:pt>
                <c:pt idx="36">
                  <c:v>0.30288749999999998</c:v>
                </c:pt>
                <c:pt idx="37">
                  <c:v>0.31850892857142854</c:v>
                </c:pt>
                <c:pt idx="38">
                  <c:v>0.3341303571428571</c:v>
                </c:pt>
                <c:pt idx="39">
                  <c:v>0.34975178571428567</c:v>
                </c:pt>
                <c:pt idx="40">
                  <c:v>0.36537321428571423</c:v>
                </c:pt>
                <c:pt idx="41">
                  <c:v>0.38099464285714285</c:v>
                </c:pt>
                <c:pt idx="42">
                  <c:v>0.39661607142857147</c:v>
                </c:pt>
                <c:pt idx="43">
                  <c:v>0.41223750000000003</c:v>
                </c:pt>
                <c:pt idx="44">
                  <c:v>0.44362500000000005</c:v>
                </c:pt>
                <c:pt idx="45">
                  <c:v>0.47501249999999995</c:v>
                </c:pt>
                <c:pt idx="46">
                  <c:v>0.50822250000000002</c:v>
                </c:pt>
                <c:pt idx="47">
                  <c:v>0.54143249999999998</c:v>
                </c:pt>
                <c:pt idx="48">
                  <c:v>0.57464249999999995</c:v>
                </c:pt>
                <c:pt idx="49">
                  <c:v>0.60785250000000002</c:v>
                </c:pt>
                <c:pt idx="50">
                  <c:v>0.64106249999999998</c:v>
                </c:pt>
                <c:pt idx="51">
                  <c:v>0.67109999999999992</c:v>
                </c:pt>
                <c:pt idx="52">
                  <c:v>0.70113749999999997</c:v>
                </c:pt>
                <c:pt idx="53">
                  <c:v>0.73117499999999991</c:v>
                </c:pt>
                <c:pt idx="54">
                  <c:v>0.76121249999999996</c:v>
                </c:pt>
                <c:pt idx="55">
                  <c:v>0.79125000000000001</c:v>
                </c:pt>
                <c:pt idx="56">
                  <c:v>0.82128750000000006</c:v>
                </c:pt>
                <c:pt idx="57">
                  <c:v>0.851325</c:v>
                </c:pt>
                <c:pt idx="58">
                  <c:v>0.88136249999999994</c:v>
                </c:pt>
                <c:pt idx="59">
                  <c:v>0.91139999999999999</c:v>
                </c:pt>
                <c:pt idx="60">
                  <c:v>0.92962500000000003</c:v>
                </c:pt>
                <c:pt idx="61">
                  <c:v>0.94784999999999997</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0.96</c:v>
                </c:pt>
                <c:pt idx="109">
                  <c:v>0.96</c:v>
                </c:pt>
                <c:pt idx="110">
                  <c:v>0.96</c:v>
                </c:pt>
                <c:pt idx="111">
                  <c:v>0.96</c:v>
                </c:pt>
                <c:pt idx="112">
                  <c:v>0.96</c:v>
                </c:pt>
                <c:pt idx="113">
                  <c:v>0.96</c:v>
                </c:pt>
                <c:pt idx="114">
                  <c:v>0.96</c:v>
                </c:pt>
                <c:pt idx="115">
                  <c:v>0.93715919117647062</c:v>
                </c:pt>
                <c:pt idx="116">
                  <c:v>0.9133058823529413</c:v>
                </c:pt>
                <c:pt idx="117">
                  <c:v>0.88945257352941176</c:v>
                </c:pt>
                <c:pt idx="118">
                  <c:v>0.86559926470588233</c:v>
                </c:pt>
                <c:pt idx="119">
                  <c:v>0.84174595588235301</c:v>
                </c:pt>
                <c:pt idx="120">
                  <c:v>0.81789264705882359</c:v>
                </c:pt>
                <c:pt idx="121">
                  <c:v>0.79403933823529416</c:v>
                </c:pt>
                <c:pt idx="122">
                  <c:v>0.77018602941176473</c:v>
                </c:pt>
                <c:pt idx="123">
                  <c:v>0.7463327205882353</c:v>
                </c:pt>
                <c:pt idx="124">
                  <c:v>0.72247941176470587</c:v>
                </c:pt>
                <c:pt idx="125">
                  <c:v>0.69862610294117655</c:v>
                </c:pt>
                <c:pt idx="126">
                  <c:v>0.67477279411764701</c:v>
                </c:pt>
                <c:pt idx="127">
                  <c:v>0.65091948529411769</c:v>
                </c:pt>
                <c:pt idx="128">
                  <c:v>0.62706617647058827</c:v>
                </c:pt>
                <c:pt idx="129">
                  <c:v>0.60321286764705884</c:v>
                </c:pt>
                <c:pt idx="130">
                  <c:v>0.57935955882352941</c:v>
                </c:pt>
                <c:pt idx="131">
                  <c:v>0.55550624999999998</c:v>
                </c:pt>
                <c:pt idx="132">
                  <c:v>0.53165294117647055</c:v>
                </c:pt>
                <c:pt idx="133">
                  <c:v>0.50779963235294112</c:v>
                </c:pt>
                <c:pt idx="134">
                  <c:v>0.4839463235294118</c:v>
                </c:pt>
                <c:pt idx="135">
                  <c:v>0.46009301470588237</c:v>
                </c:pt>
                <c:pt idx="136">
                  <c:v>0.43623970588235295</c:v>
                </c:pt>
                <c:pt idx="137">
                  <c:v>0.41238639705882352</c:v>
                </c:pt>
                <c:pt idx="138">
                  <c:v>0.38853308823529409</c:v>
                </c:pt>
                <c:pt idx="139">
                  <c:v>0.36467977941176472</c:v>
                </c:pt>
                <c:pt idx="140">
                  <c:v>0.34082647058823534</c:v>
                </c:pt>
                <c:pt idx="141">
                  <c:v>0.3169731617647058</c:v>
                </c:pt>
                <c:pt idx="142">
                  <c:v>0.29311985294117643</c:v>
                </c:pt>
                <c:pt idx="143">
                  <c:v>0.26926654411764706</c:v>
                </c:pt>
                <c:pt idx="144">
                  <c:v>0.24541323529411768</c:v>
                </c:pt>
                <c:pt idx="145">
                  <c:v>0.22155992647058814</c:v>
                </c:pt>
                <c:pt idx="146">
                  <c:v>0.19770661764705877</c:v>
                </c:pt>
                <c:pt idx="147">
                  <c:v>0.17385330882352951</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2-63AD-45E0-BE1B-87C859400250}"/>
            </c:ext>
          </c:extLst>
        </c:ser>
        <c:ser>
          <c:idx val="4"/>
          <c:order val="4"/>
          <c:tx>
            <c:strRef>
              <c:f>'C1 100100'!$A$21</c:f>
              <c:strCache>
                <c:ptCount val="1"/>
                <c:pt idx="0">
                  <c:v>Kc Cal (BR/ETr)</c:v>
                </c:pt>
              </c:strCache>
            </c:strRef>
          </c:tx>
          <c:spPr>
            <a:ln w="28575">
              <a:noFill/>
            </a:ln>
          </c:spPr>
          <c:marker>
            <c:symbol val="star"/>
            <c:size val="6"/>
            <c:spPr>
              <a:noFill/>
              <a:ln>
                <a:solidFill>
                  <a:srgbClr val="800080"/>
                </a:solidFill>
                <a:prstDash val="solid"/>
              </a:ln>
            </c:spPr>
          </c:marker>
          <c:xVal>
            <c:numRef>
              <c:f>'C1 100100'!$U$4:$FF$4</c:f>
              <c:numCache>
                <c:formatCode>General</c:formatCode>
                <c:ptCount val="142"/>
                <c:pt idx="0">
                  <c:v>151</c:v>
                </c:pt>
                <c:pt idx="1">
                  <c:v>152</c:v>
                </c:pt>
                <c:pt idx="2">
                  <c:v>153</c:v>
                </c:pt>
                <c:pt idx="3">
                  <c:v>154</c:v>
                </c:pt>
                <c:pt idx="4">
                  <c:v>155</c:v>
                </c:pt>
                <c:pt idx="5">
                  <c:v>156</c:v>
                </c:pt>
                <c:pt idx="6">
                  <c:v>157</c:v>
                </c:pt>
                <c:pt idx="7">
                  <c:v>158</c:v>
                </c:pt>
                <c:pt idx="8">
                  <c:v>159</c:v>
                </c:pt>
                <c:pt idx="9">
                  <c:v>160</c:v>
                </c:pt>
                <c:pt idx="10">
                  <c:v>161</c:v>
                </c:pt>
                <c:pt idx="11">
                  <c:v>162</c:v>
                </c:pt>
                <c:pt idx="12">
                  <c:v>163</c:v>
                </c:pt>
                <c:pt idx="13">
                  <c:v>164</c:v>
                </c:pt>
                <c:pt idx="14">
                  <c:v>165</c:v>
                </c:pt>
                <c:pt idx="15">
                  <c:v>166</c:v>
                </c:pt>
                <c:pt idx="16">
                  <c:v>167</c:v>
                </c:pt>
                <c:pt idx="17">
                  <c:v>168</c:v>
                </c:pt>
                <c:pt idx="18">
                  <c:v>169</c:v>
                </c:pt>
                <c:pt idx="19">
                  <c:v>170</c:v>
                </c:pt>
                <c:pt idx="20">
                  <c:v>171</c:v>
                </c:pt>
                <c:pt idx="21">
                  <c:v>172</c:v>
                </c:pt>
                <c:pt idx="22">
                  <c:v>173</c:v>
                </c:pt>
                <c:pt idx="23">
                  <c:v>174</c:v>
                </c:pt>
                <c:pt idx="24">
                  <c:v>175</c:v>
                </c:pt>
                <c:pt idx="25">
                  <c:v>176</c:v>
                </c:pt>
                <c:pt idx="26">
                  <c:v>177</c:v>
                </c:pt>
                <c:pt idx="27">
                  <c:v>178</c:v>
                </c:pt>
                <c:pt idx="28">
                  <c:v>179</c:v>
                </c:pt>
                <c:pt idx="29">
                  <c:v>180</c:v>
                </c:pt>
                <c:pt idx="30">
                  <c:v>181</c:v>
                </c:pt>
                <c:pt idx="31">
                  <c:v>182</c:v>
                </c:pt>
                <c:pt idx="32">
                  <c:v>183</c:v>
                </c:pt>
                <c:pt idx="33">
                  <c:v>184</c:v>
                </c:pt>
                <c:pt idx="34">
                  <c:v>185</c:v>
                </c:pt>
                <c:pt idx="35">
                  <c:v>186</c:v>
                </c:pt>
                <c:pt idx="36">
                  <c:v>187</c:v>
                </c:pt>
                <c:pt idx="37">
                  <c:v>188</c:v>
                </c:pt>
                <c:pt idx="38">
                  <c:v>189</c:v>
                </c:pt>
                <c:pt idx="39">
                  <c:v>190</c:v>
                </c:pt>
                <c:pt idx="40">
                  <c:v>191</c:v>
                </c:pt>
                <c:pt idx="41">
                  <c:v>192</c:v>
                </c:pt>
                <c:pt idx="42">
                  <c:v>193</c:v>
                </c:pt>
                <c:pt idx="43">
                  <c:v>194</c:v>
                </c:pt>
                <c:pt idx="44">
                  <c:v>195</c:v>
                </c:pt>
                <c:pt idx="45">
                  <c:v>196</c:v>
                </c:pt>
                <c:pt idx="46">
                  <c:v>197</c:v>
                </c:pt>
                <c:pt idx="47">
                  <c:v>198</c:v>
                </c:pt>
                <c:pt idx="48">
                  <c:v>199</c:v>
                </c:pt>
                <c:pt idx="49">
                  <c:v>200</c:v>
                </c:pt>
                <c:pt idx="50">
                  <c:v>201</c:v>
                </c:pt>
                <c:pt idx="51">
                  <c:v>202</c:v>
                </c:pt>
                <c:pt idx="52">
                  <c:v>203</c:v>
                </c:pt>
                <c:pt idx="53">
                  <c:v>204</c:v>
                </c:pt>
                <c:pt idx="54">
                  <c:v>205</c:v>
                </c:pt>
                <c:pt idx="55">
                  <c:v>206</c:v>
                </c:pt>
                <c:pt idx="56">
                  <c:v>207</c:v>
                </c:pt>
                <c:pt idx="57">
                  <c:v>208</c:v>
                </c:pt>
                <c:pt idx="58">
                  <c:v>209</c:v>
                </c:pt>
                <c:pt idx="59">
                  <c:v>210</c:v>
                </c:pt>
                <c:pt idx="60">
                  <c:v>211</c:v>
                </c:pt>
                <c:pt idx="61">
                  <c:v>212</c:v>
                </c:pt>
                <c:pt idx="62">
                  <c:v>213</c:v>
                </c:pt>
                <c:pt idx="63">
                  <c:v>214</c:v>
                </c:pt>
                <c:pt idx="64">
                  <c:v>215</c:v>
                </c:pt>
                <c:pt idx="65">
                  <c:v>216</c:v>
                </c:pt>
                <c:pt idx="66">
                  <c:v>217</c:v>
                </c:pt>
                <c:pt idx="67">
                  <c:v>218</c:v>
                </c:pt>
                <c:pt idx="68">
                  <c:v>219</c:v>
                </c:pt>
                <c:pt idx="69">
                  <c:v>220</c:v>
                </c:pt>
                <c:pt idx="70">
                  <c:v>221</c:v>
                </c:pt>
                <c:pt idx="71">
                  <c:v>222</c:v>
                </c:pt>
                <c:pt idx="72">
                  <c:v>223</c:v>
                </c:pt>
                <c:pt idx="73">
                  <c:v>224</c:v>
                </c:pt>
                <c:pt idx="74">
                  <c:v>225</c:v>
                </c:pt>
                <c:pt idx="75">
                  <c:v>226</c:v>
                </c:pt>
                <c:pt idx="76">
                  <c:v>227</c:v>
                </c:pt>
                <c:pt idx="77">
                  <c:v>228</c:v>
                </c:pt>
                <c:pt idx="78">
                  <c:v>229</c:v>
                </c:pt>
                <c:pt idx="79">
                  <c:v>230</c:v>
                </c:pt>
                <c:pt idx="80">
                  <c:v>231</c:v>
                </c:pt>
                <c:pt idx="81">
                  <c:v>232</c:v>
                </c:pt>
                <c:pt idx="82">
                  <c:v>233</c:v>
                </c:pt>
                <c:pt idx="83">
                  <c:v>234</c:v>
                </c:pt>
                <c:pt idx="84">
                  <c:v>235</c:v>
                </c:pt>
                <c:pt idx="85">
                  <c:v>236</c:v>
                </c:pt>
                <c:pt idx="86">
                  <c:v>237</c:v>
                </c:pt>
                <c:pt idx="87">
                  <c:v>238</c:v>
                </c:pt>
                <c:pt idx="88">
                  <c:v>239</c:v>
                </c:pt>
                <c:pt idx="89">
                  <c:v>240</c:v>
                </c:pt>
                <c:pt idx="90">
                  <c:v>241</c:v>
                </c:pt>
                <c:pt idx="91">
                  <c:v>242</c:v>
                </c:pt>
                <c:pt idx="92">
                  <c:v>243</c:v>
                </c:pt>
                <c:pt idx="93">
                  <c:v>244</c:v>
                </c:pt>
                <c:pt idx="94">
                  <c:v>245</c:v>
                </c:pt>
                <c:pt idx="95">
                  <c:v>246</c:v>
                </c:pt>
                <c:pt idx="96">
                  <c:v>247</c:v>
                </c:pt>
                <c:pt idx="97">
                  <c:v>248</c:v>
                </c:pt>
                <c:pt idx="98">
                  <c:v>249</c:v>
                </c:pt>
                <c:pt idx="99">
                  <c:v>250</c:v>
                </c:pt>
                <c:pt idx="100">
                  <c:v>251</c:v>
                </c:pt>
                <c:pt idx="101">
                  <c:v>252</c:v>
                </c:pt>
                <c:pt idx="102">
                  <c:v>253</c:v>
                </c:pt>
                <c:pt idx="103">
                  <c:v>254</c:v>
                </c:pt>
                <c:pt idx="104">
                  <c:v>255</c:v>
                </c:pt>
                <c:pt idx="105">
                  <c:v>256</c:v>
                </c:pt>
                <c:pt idx="106">
                  <c:v>257</c:v>
                </c:pt>
                <c:pt idx="107">
                  <c:v>258</c:v>
                </c:pt>
                <c:pt idx="108">
                  <c:v>259</c:v>
                </c:pt>
                <c:pt idx="109">
                  <c:v>260</c:v>
                </c:pt>
                <c:pt idx="110">
                  <c:v>261</c:v>
                </c:pt>
                <c:pt idx="111">
                  <c:v>262</c:v>
                </c:pt>
                <c:pt idx="112">
                  <c:v>263</c:v>
                </c:pt>
                <c:pt idx="113">
                  <c:v>264</c:v>
                </c:pt>
                <c:pt idx="114">
                  <c:v>265</c:v>
                </c:pt>
                <c:pt idx="115">
                  <c:v>266</c:v>
                </c:pt>
                <c:pt idx="116">
                  <c:v>267</c:v>
                </c:pt>
                <c:pt idx="117">
                  <c:v>268</c:v>
                </c:pt>
                <c:pt idx="118">
                  <c:v>269</c:v>
                </c:pt>
                <c:pt idx="119">
                  <c:v>270</c:v>
                </c:pt>
                <c:pt idx="120">
                  <c:v>271</c:v>
                </c:pt>
                <c:pt idx="121">
                  <c:v>272</c:v>
                </c:pt>
                <c:pt idx="122">
                  <c:v>273</c:v>
                </c:pt>
                <c:pt idx="123">
                  <c:v>274</c:v>
                </c:pt>
                <c:pt idx="124">
                  <c:v>275</c:v>
                </c:pt>
                <c:pt idx="125">
                  <c:v>276</c:v>
                </c:pt>
                <c:pt idx="126">
                  <c:v>277</c:v>
                </c:pt>
                <c:pt idx="127">
                  <c:v>278</c:v>
                </c:pt>
                <c:pt idx="128">
                  <c:v>279</c:v>
                </c:pt>
                <c:pt idx="129">
                  <c:v>280</c:v>
                </c:pt>
                <c:pt idx="130">
                  <c:v>281</c:v>
                </c:pt>
                <c:pt idx="131">
                  <c:v>282</c:v>
                </c:pt>
                <c:pt idx="132">
                  <c:v>283</c:v>
                </c:pt>
                <c:pt idx="133">
                  <c:v>284</c:v>
                </c:pt>
                <c:pt idx="134">
                  <c:v>285</c:v>
                </c:pt>
                <c:pt idx="135">
                  <c:v>286</c:v>
                </c:pt>
                <c:pt idx="136">
                  <c:v>287</c:v>
                </c:pt>
                <c:pt idx="137">
                  <c:v>288</c:v>
                </c:pt>
                <c:pt idx="138">
                  <c:v>289</c:v>
                </c:pt>
                <c:pt idx="139">
                  <c:v>290</c:v>
                </c:pt>
                <c:pt idx="140">
                  <c:v>291</c:v>
                </c:pt>
                <c:pt idx="141">
                  <c:v>292</c:v>
                </c:pt>
              </c:numCache>
            </c:numRef>
          </c:xVal>
          <c:yVal>
            <c:numRef>
              <c:f>'C1 100100'!$U$21:$FF$21</c:f>
              <c:numCache>
                <c:formatCode>0.00</c:formatCode>
                <c:ptCount val="142"/>
                <c:pt idx="0">
                  <c:v>8.8843557622839033E-4</c:v>
                </c:pt>
                <c:pt idx="1">
                  <c:v>1.1486874417413388E-3</c:v>
                </c:pt>
                <c:pt idx="2">
                  <c:v>1.1946968646521941E-3</c:v>
                </c:pt>
                <c:pt idx="3">
                  <c:v>9.8313158485170129E-4</c:v>
                </c:pt>
                <c:pt idx="4">
                  <c:v>1.3850765352876667E-3</c:v>
                </c:pt>
                <c:pt idx="5">
                  <c:v>2.7098841837837656E-3</c:v>
                </c:pt>
                <c:pt idx="6">
                  <c:v>1.3976876177984651E-3</c:v>
                </c:pt>
                <c:pt idx="7">
                  <c:v>1.3531823548518687E-3</c:v>
                </c:pt>
                <c:pt idx="8">
                  <c:v>1.1438528827094161E-3</c:v>
                </c:pt>
                <c:pt idx="9">
                  <c:v>1.2197681410347607E-3</c:v>
                </c:pt>
                <c:pt idx="10">
                  <c:v>1.2302241285957396E-3</c:v>
                </c:pt>
                <c:pt idx="11">
                  <c:v>8.7034284125383371E-4</c:v>
                </c:pt>
                <c:pt idx="12">
                  <c:v>8.9238194242617533E-4</c:v>
                </c:pt>
                <c:pt idx="13">
                  <c:v>1.1371588553799278E-3</c:v>
                </c:pt>
                <c:pt idx="14">
                  <c:v>9.2167612828801819E-4</c:v>
                </c:pt>
                <c:pt idx="15">
                  <c:v>1.1853454220382982E-3</c:v>
                </c:pt>
                <c:pt idx="16">
                  <c:v>1.3564479808856247E-3</c:v>
                </c:pt>
                <c:pt idx="17">
                  <c:v>1.3725491351047423E-3</c:v>
                </c:pt>
                <c:pt idx="18">
                  <c:v>1.1933772986354489E-3</c:v>
                </c:pt>
                <c:pt idx="19">
                  <c:v>8.8816278738051545E-4</c:v>
                </c:pt>
                <c:pt idx="20">
                  <c:v>9.6331740078044647E-4</c:v>
                </c:pt>
                <c:pt idx="21">
                  <c:v>1.2507991383053957E-3</c:v>
                </c:pt>
                <c:pt idx="22">
                  <c:v>1.3344287964261025E-3</c:v>
                </c:pt>
                <c:pt idx="23">
                  <c:v>1.2378563699591851E-3</c:v>
                </c:pt>
                <c:pt idx="24">
                  <c:v>1.1632558063169143E-3</c:v>
                </c:pt>
                <c:pt idx="25">
                  <c:v>1.2239521931026627E-3</c:v>
                </c:pt>
                <c:pt idx="26">
                  <c:v>1.1503523926198916E-3</c:v>
                </c:pt>
                <c:pt idx="27">
                  <c:v>8.8289597856347534E-4</c:v>
                </c:pt>
                <c:pt idx="28">
                  <c:v>9.6737752306015655E-4</c:v>
                </c:pt>
                <c:pt idx="29">
                  <c:v>1.2893425395268277E-3</c:v>
                </c:pt>
                <c:pt idx="30">
                  <c:v>1.2942451490461822E-3</c:v>
                </c:pt>
                <c:pt idx="31">
                  <c:v>1.2391573729863693E-3</c:v>
                </c:pt>
                <c:pt idx="32">
                  <c:v>1.2406947890818859E-3</c:v>
                </c:pt>
                <c:pt idx="33">
                  <c:v>1.2436465652520803E-3</c:v>
                </c:pt>
                <c:pt idx="34">
                  <c:v>1.1426796702215941E-3</c:v>
                </c:pt>
                <c:pt idx="35">
                  <c:v>1.6666151433554677E-3</c:v>
                </c:pt>
                <c:pt idx="36">
                  <c:v>1.3411048252933095E-3</c:v>
                </c:pt>
                <c:pt idx="37">
                  <c:v>1.4272092663199284E-3</c:v>
                </c:pt>
                <c:pt idx="38">
                  <c:v>1.3517379821671178E-3</c:v>
                </c:pt>
                <c:pt idx="39">
                  <c:v>1.2801101657308155E-3</c:v>
                </c:pt>
                <c:pt idx="40">
                  <c:v>1.1368444699154318E-3</c:v>
                </c:pt>
                <c:pt idx="41">
                  <c:v>8.8920178533010742E-4</c:v>
                </c:pt>
                <c:pt idx="42">
                  <c:v>1.4714776451945669E-3</c:v>
                </c:pt>
                <c:pt idx="43">
                  <c:v>1.6295207668029527E-3</c:v>
                </c:pt>
                <c:pt idx="44">
                  <c:v>1.7737896201159723E-3</c:v>
                </c:pt>
                <c:pt idx="45">
                  <c:v>1.7699115044247787E-3</c:v>
                </c:pt>
                <c:pt idx="46">
                  <c:v>1.0193679918450559E-3</c:v>
                </c:pt>
                <c:pt idx="47">
                  <c:v>1.0256410256410256E-3</c:v>
                </c:pt>
                <c:pt idx="48">
                  <c:v>1.376538951883244E-3</c:v>
                </c:pt>
                <c:pt idx="49">
                  <c:v>2.0902566613256192E-3</c:v>
                </c:pt>
                <c:pt idx="50">
                  <c:v>1.5353086987712052E-3</c:v>
                </c:pt>
                <c:pt idx="51">
                  <c:v>1.7927667404237975E-3</c:v>
                </c:pt>
                <c:pt idx="52">
                  <c:v>1.3715875403475524E-3</c:v>
                </c:pt>
                <c:pt idx="53">
                  <c:v>1.467882613459207E-3</c:v>
                </c:pt>
                <c:pt idx="54">
                  <c:v>1.6430594856460521E-3</c:v>
                </c:pt>
                <c:pt idx="55">
                  <c:v>2.8074538185900483E-3</c:v>
                </c:pt>
                <c:pt idx="56">
                  <c:v>1.4561825327560039E-3</c:v>
                </c:pt>
                <c:pt idx="57">
                  <c:v>2.2318784498753454E-3</c:v>
                </c:pt>
                <c:pt idx="58">
                  <c:v>3.7508848906992309E-3</c:v>
                </c:pt>
                <c:pt idx="59">
                  <c:v>4.1841004184100415E-3</c:v>
                </c:pt>
                <c:pt idx="60">
                  <c:v>1.620745542949757E-3</c:v>
                </c:pt>
                <c:pt idx="61">
                  <c:v>1.4546116378253184E-3</c:v>
                </c:pt>
                <c:pt idx="62">
                  <c:v>1.8118247511016599E-3</c:v>
                </c:pt>
                <c:pt idx="63">
                  <c:v>1.4821821681177383E-3</c:v>
                </c:pt>
                <c:pt idx="64">
                  <c:v>1.6762670025458708E-3</c:v>
                </c:pt>
                <c:pt idx="65">
                  <c:v>1.8480741150023309E-3</c:v>
                </c:pt>
                <c:pt idx="66">
                  <c:v>1.6123921151821126E-3</c:v>
                </c:pt>
                <c:pt idx="67">
                  <c:v>1.6118319721244757E-3</c:v>
                </c:pt>
                <c:pt idx="68">
                  <c:v>2.3696946050021225E-3</c:v>
                </c:pt>
                <c:pt idx="69">
                  <c:v>3.1184094082596469E-3</c:v>
                </c:pt>
                <c:pt idx="70">
                  <c:v>1.6989566553605529E-3</c:v>
                </c:pt>
                <c:pt idx="71">
                  <c:v>1.6913826950620931E-3</c:v>
                </c:pt>
                <c:pt idx="72">
                  <c:v>2.1929824561403512E-3</c:v>
                </c:pt>
                <c:pt idx="73">
                  <c:v>2.0449897750511249E-3</c:v>
                </c:pt>
                <c:pt idx="74">
                  <c:v>2.0576131687242796E-3</c:v>
                </c:pt>
                <c:pt idx="75">
                  <c:v>1.9493177387914231E-3</c:v>
                </c:pt>
                <c:pt idx="76">
                  <c:v>1.841620626151013E-3</c:v>
                </c:pt>
                <c:pt idx="77">
                  <c:v>1.6835016835016834E-3</c:v>
                </c:pt>
                <c:pt idx="78">
                  <c:v>1.6920473773265651E-3</c:v>
                </c:pt>
                <c:pt idx="79">
                  <c:v>1.7793594306049821E-3</c:v>
                </c:pt>
                <c:pt idx="80">
                  <c:v>1.5007042852199142E-3</c:v>
                </c:pt>
                <c:pt idx="81">
                  <c:v>1.5284426422226857E-3</c:v>
                </c:pt>
                <c:pt idx="82">
                  <c:v>1.5036437954667817E-3</c:v>
                </c:pt>
                <c:pt idx="83">
                  <c:v>2.1856384467729829E-3</c:v>
                </c:pt>
                <c:pt idx="84">
                  <c:v>1.8065039420623733E-3</c:v>
                </c:pt>
                <c:pt idx="85">
                  <c:v>1.9157627896673236E-3</c:v>
                </c:pt>
                <c:pt idx="86">
                  <c:v>1.884641010446643E-3</c:v>
                </c:pt>
                <c:pt idx="87">
                  <c:v>1.5961428658193997E-3</c:v>
                </c:pt>
                <c:pt idx="88">
                  <c:v>1.6357213784520522E-3</c:v>
                </c:pt>
                <c:pt idx="89">
                  <c:v>1.949706607622512E-3</c:v>
                </c:pt>
                <c:pt idx="90">
                  <c:v>1.4342952970561121E-3</c:v>
                </c:pt>
                <c:pt idx="91">
                  <c:v>1.9524940582193949E-3</c:v>
                </c:pt>
                <c:pt idx="92">
                  <c:v>1.734023397614332E-3</c:v>
                </c:pt>
                <c:pt idx="93">
                  <c:v>1.8724420964474392E-3</c:v>
                </c:pt>
                <c:pt idx="94">
                  <c:v>1.8034717712197431E-3</c:v>
                </c:pt>
                <c:pt idx="95">
                  <c:v>2.0004410762565904E-3</c:v>
                </c:pt>
                <c:pt idx="96">
                  <c:v>1.9000905671372847E-3</c:v>
                </c:pt>
                <c:pt idx="97">
                  <c:v>1.6267823592002459E-3</c:v>
                </c:pt>
                <c:pt idx="98">
                  <c:v>1.441571736848433E-3</c:v>
                </c:pt>
                <c:pt idx="99">
                  <c:v>1.7869827275117025E-3</c:v>
                </c:pt>
                <c:pt idx="100">
                  <c:v>1.5290661553525066E-3</c:v>
                </c:pt>
                <c:pt idx="101">
                  <c:v>2.2084443442859461E-3</c:v>
                </c:pt>
                <c:pt idx="102">
                  <c:v>3.8390916602282182E-3</c:v>
                </c:pt>
                <c:pt idx="103">
                  <c:v>5.9185347481284381E-3</c:v>
                </c:pt>
                <c:pt idx="104">
                  <c:v>9.2497474642499692E-3</c:v>
                </c:pt>
                <c:pt idx="105">
                  <c:v>3.5567815037701356E-3</c:v>
                </c:pt>
                <c:pt idx="106">
                  <c:v>2.5177819720427603E-3</c:v>
                </c:pt>
                <c:pt idx="107">
                  <c:v>1.4348275376950605E-2</c:v>
                </c:pt>
                <c:pt idx="108">
                  <c:v>3.9499364420865829E-3</c:v>
                </c:pt>
                <c:pt idx="109">
                  <c:v>2.2515475986360283E-3</c:v>
                </c:pt>
                <c:pt idx="110">
                  <c:v>2.1004846289122323E-3</c:v>
                </c:pt>
                <c:pt idx="111">
                  <c:v>2.5505996454473455E-3</c:v>
                </c:pt>
                <c:pt idx="112">
                  <c:v>2.7915534274849715E-3</c:v>
                </c:pt>
                <c:pt idx="113">
                  <c:v>2.1106740331936552E-3</c:v>
                </c:pt>
                <c:pt idx="114">
                  <c:v>2.5981260407391821E-3</c:v>
                </c:pt>
                <c:pt idx="115">
                  <c:v>1.7644783168315665E-3</c:v>
                </c:pt>
                <c:pt idx="116">
                  <c:v>1.9411344807874012E-3</c:v>
                </c:pt>
                <c:pt idx="117">
                  <c:v>2.0809720263011036E-3</c:v>
                </c:pt>
                <c:pt idx="118">
                  <c:v>2.49889244054628E-3</c:v>
                </c:pt>
                <c:pt idx="119">
                  <c:v>2.0916475679689437E-2</c:v>
                </c:pt>
                <c:pt idx="120">
                  <c:v>2.8296527463553996E-3</c:v>
                </c:pt>
                <c:pt idx="121">
                  <c:v>2.6112660179815656E-3</c:v>
                </c:pt>
                <c:pt idx="122">
                  <c:v>2.7797261180743924E-3</c:v>
                </c:pt>
                <c:pt idx="123">
                  <c:v>2.3167328679140398E-3</c:v>
                </c:pt>
                <c:pt idx="124">
                  <c:v>2.1443769707129193E-3</c:v>
                </c:pt>
                <c:pt idx="125">
                  <c:v>3.1037448844460523E-3</c:v>
                </c:pt>
                <c:pt idx="126">
                  <c:v>4.2673798935104409E-3</c:v>
                </c:pt>
                <c:pt idx="127">
                  <c:v>1.7595908580735663E-3</c:v>
                </c:pt>
                <c:pt idx="128">
                  <c:v>2.9383076476558957E-3</c:v>
                </c:pt>
                <c:pt idx="129">
                  <c:v>2.6677862839546451E-3</c:v>
                </c:pt>
                <c:pt idx="130">
                  <c:v>2.2018666107822956E-3</c:v>
                </c:pt>
                <c:pt idx="131">
                  <c:v>2.5447140098012319E-3</c:v>
                </c:pt>
                <c:pt idx="132">
                  <c:v>6.0615520885367582E-3</c:v>
                </c:pt>
                <c:pt idx="133">
                  <c:v>2.3044828668018634E-3</c:v>
                </c:pt>
                <c:pt idx="134">
                  <c:v>4.3333763471210601E-3</c:v>
                </c:pt>
                <c:pt idx="135">
                  <c:v>3.5482565990335975E-3</c:v>
                </c:pt>
                <c:pt idx="136">
                  <c:v>6.006275773901731E-3</c:v>
                </c:pt>
                <c:pt idx="137">
                  <c:v>3.773721935539712E-3</c:v>
                </c:pt>
                <c:pt idx="138">
                  <c:v>4.4307103084296655E-3</c:v>
                </c:pt>
                <c:pt idx="139">
                  <c:v>6.2942871703692326E-3</c:v>
                </c:pt>
                <c:pt idx="140">
                  <c:v>5.6041991837088093E-3</c:v>
                </c:pt>
                <c:pt idx="141">
                  <c:v>4.3585462257143487E-3</c:v>
                </c:pt>
              </c:numCache>
            </c:numRef>
          </c:yVal>
          <c:smooth val="0"/>
          <c:extLst>
            <c:ext xmlns:c16="http://schemas.microsoft.com/office/drawing/2014/chart" uri="{C3380CC4-5D6E-409C-BE32-E72D297353CC}">
              <c16:uniqueId val="{00000003-63AD-45E0-BE1B-87C859400250}"/>
            </c:ext>
          </c:extLst>
        </c:ser>
        <c:ser>
          <c:idx val="5"/>
          <c:order val="5"/>
          <c:tx>
            <c:strRef>
              <c:f>'C1 100100'!$A$12</c:f>
              <c:strCache>
                <c:ptCount val="1"/>
                <c:pt idx="0">
                  <c:v>Kcb (Select)</c:v>
                </c:pt>
              </c:strCache>
            </c:strRef>
          </c:tx>
          <c:spPr>
            <a:ln w="3175">
              <a:solidFill>
                <a:srgbClr val="339966"/>
              </a:solidFill>
              <a:prstDash val="lgDashDot"/>
            </a:ln>
          </c:spPr>
          <c:marker>
            <c:symbol val="circle"/>
            <c:size val="2"/>
            <c:spPr>
              <a:solidFill>
                <a:srgbClr val="339966"/>
              </a:solidFill>
              <a:ln>
                <a:solidFill>
                  <a:srgbClr val="339966"/>
                </a:solidFill>
                <a:prstDash val="solid"/>
              </a:ln>
            </c:spPr>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100100'!$C$12:$FS$12</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formatCode="0.000">
                  <c:v>0.17202187499999999</c:v>
                </c:pt>
                <c:pt idx="15">
                  <c:v>0.17797031250000001</c:v>
                </c:pt>
                <c:pt idx="16">
                  <c:v>0.18391874999999999</c:v>
                </c:pt>
                <c:pt idx="17">
                  <c:v>0.18986718749999998</c:v>
                </c:pt>
                <c:pt idx="18">
                  <c:v>0.19581562499999999</c:v>
                </c:pt>
                <c:pt idx="19">
                  <c:v>0.20176406249999998</c:v>
                </c:pt>
                <c:pt idx="20">
                  <c:v>0.20771249999999999</c:v>
                </c:pt>
                <c:pt idx="21">
                  <c:v>0.21366093749999998</c:v>
                </c:pt>
                <c:pt idx="22">
                  <c:v>0.219609375</c:v>
                </c:pt>
                <c:pt idx="23">
                  <c:v>0.22555781249999998</c:v>
                </c:pt>
                <c:pt idx="24">
                  <c:v>0.23150624999999997</c:v>
                </c:pt>
                <c:pt idx="25">
                  <c:v>0.23745468749999998</c:v>
                </c:pt>
                <c:pt idx="26">
                  <c:v>0.24340312499999997</c:v>
                </c:pt>
                <c:pt idx="27">
                  <c:v>0.24935156249999998</c:v>
                </c:pt>
                <c:pt idx="28">
                  <c:v>0.25529999999999997</c:v>
                </c:pt>
                <c:pt idx="29">
                  <c:v>0.26124843749999999</c:v>
                </c:pt>
                <c:pt idx="30">
                  <c:v>0.267196875</c:v>
                </c:pt>
                <c:pt idx="31">
                  <c:v>0.27314531249999996</c:v>
                </c:pt>
                <c:pt idx="32">
                  <c:v>0.27909375000000003</c:v>
                </c:pt>
                <c:pt idx="33">
                  <c:v>0.28504218749999999</c:v>
                </c:pt>
                <c:pt idx="34">
                  <c:v>0.290990625</c:v>
                </c:pt>
                <c:pt idx="35">
                  <c:v>0.29693906250000002</c:v>
                </c:pt>
                <c:pt idx="36">
                  <c:v>0.30288749999999998</c:v>
                </c:pt>
                <c:pt idx="37">
                  <c:v>0.31850892857142854</c:v>
                </c:pt>
                <c:pt idx="38">
                  <c:v>0.3341303571428571</c:v>
                </c:pt>
                <c:pt idx="39">
                  <c:v>0.34975178571428567</c:v>
                </c:pt>
                <c:pt idx="40">
                  <c:v>0.36537321428571423</c:v>
                </c:pt>
                <c:pt idx="41">
                  <c:v>0.38099464285714285</c:v>
                </c:pt>
                <c:pt idx="42">
                  <c:v>0.39661607142857147</c:v>
                </c:pt>
                <c:pt idx="43">
                  <c:v>0.41223750000000003</c:v>
                </c:pt>
                <c:pt idx="44">
                  <c:v>0.44362500000000005</c:v>
                </c:pt>
                <c:pt idx="45">
                  <c:v>0.47501249999999995</c:v>
                </c:pt>
                <c:pt idx="46">
                  <c:v>0.50822250000000002</c:v>
                </c:pt>
                <c:pt idx="47">
                  <c:v>0.54143249999999998</c:v>
                </c:pt>
                <c:pt idx="48">
                  <c:v>0.57464249999999995</c:v>
                </c:pt>
                <c:pt idx="49">
                  <c:v>0.60785250000000002</c:v>
                </c:pt>
                <c:pt idx="50">
                  <c:v>0.64106249999999998</c:v>
                </c:pt>
                <c:pt idx="51">
                  <c:v>0.67109999999999992</c:v>
                </c:pt>
                <c:pt idx="52">
                  <c:v>0.70113749999999997</c:v>
                </c:pt>
                <c:pt idx="53">
                  <c:v>0.73117499999999991</c:v>
                </c:pt>
                <c:pt idx="54">
                  <c:v>0.76121249999999996</c:v>
                </c:pt>
                <c:pt idx="55">
                  <c:v>0.79125000000000001</c:v>
                </c:pt>
                <c:pt idx="56">
                  <c:v>0.82128750000000006</c:v>
                </c:pt>
                <c:pt idx="57">
                  <c:v>0.851325</c:v>
                </c:pt>
                <c:pt idx="58">
                  <c:v>0.88136249999999994</c:v>
                </c:pt>
                <c:pt idx="59">
                  <c:v>0.91139999999999999</c:v>
                </c:pt>
                <c:pt idx="60">
                  <c:v>0.92962500000000003</c:v>
                </c:pt>
                <c:pt idx="61">
                  <c:v>0.94784999999999997</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0.96</c:v>
                </c:pt>
                <c:pt idx="109">
                  <c:v>0.96</c:v>
                </c:pt>
                <c:pt idx="110">
                  <c:v>0.96</c:v>
                </c:pt>
                <c:pt idx="111">
                  <c:v>0.96</c:v>
                </c:pt>
                <c:pt idx="112">
                  <c:v>0.96</c:v>
                </c:pt>
                <c:pt idx="113">
                  <c:v>0.96</c:v>
                </c:pt>
                <c:pt idx="114">
                  <c:v>0.96</c:v>
                </c:pt>
                <c:pt idx="115">
                  <c:v>0.93715919117647062</c:v>
                </c:pt>
                <c:pt idx="116">
                  <c:v>0.9133058823529413</c:v>
                </c:pt>
                <c:pt idx="117">
                  <c:v>0.88945257352941176</c:v>
                </c:pt>
                <c:pt idx="118">
                  <c:v>0.86559926470588233</c:v>
                </c:pt>
                <c:pt idx="119">
                  <c:v>0.84174595588235301</c:v>
                </c:pt>
                <c:pt idx="120">
                  <c:v>0.81789264705882359</c:v>
                </c:pt>
                <c:pt idx="121">
                  <c:v>0.79403933823529416</c:v>
                </c:pt>
                <c:pt idx="122">
                  <c:v>0.77018602941176473</c:v>
                </c:pt>
                <c:pt idx="123">
                  <c:v>0.7463327205882353</c:v>
                </c:pt>
                <c:pt idx="124">
                  <c:v>0.72247941176470587</c:v>
                </c:pt>
                <c:pt idx="125">
                  <c:v>0.69862610294117655</c:v>
                </c:pt>
                <c:pt idx="126">
                  <c:v>0.67477279411764701</c:v>
                </c:pt>
                <c:pt idx="127">
                  <c:v>0.65091948529411769</c:v>
                </c:pt>
                <c:pt idx="128">
                  <c:v>0.62706617647058827</c:v>
                </c:pt>
                <c:pt idx="129">
                  <c:v>0.60321286764705884</c:v>
                </c:pt>
                <c:pt idx="130">
                  <c:v>0.57935955882352941</c:v>
                </c:pt>
                <c:pt idx="131">
                  <c:v>0.55550624999999998</c:v>
                </c:pt>
                <c:pt idx="132">
                  <c:v>0.53165294117647055</c:v>
                </c:pt>
                <c:pt idx="133">
                  <c:v>0.50779963235294112</c:v>
                </c:pt>
                <c:pt idx="134">
                  <c:v>0.4839463235294118</c:v>
                </c:pt>
                <c:pt idx="135">
                  <c:v>0.46009301470588237</c:v>
                </c:pt>
                <c:pt idx="136">
                  <c:v>0.43623970588235295</c:v>
                </c:pt>
                <c:pt idx="137">
                  <c:v>0.41238639705882352</c:v>
                </c:pt>
                <c:pt idx="138">
                  <c:v>0.38853308823529409</c:v>
                </c:pt>
                <c:pt idx="139">
                  <c:v>0.36467977941176472</c:v>
                </c:pt>
                <c:pt idx="140">
                  <c:v>0.34082647058823534</c:v>
                </c:pt>
                <c:pt idx="141">
                  <c:v>0.3169731617647058</c:v>
                </c:pt>
                <c:pt idx="142">
                  <c:v>0.29311985294117643</c:v>
                </c:pt>
                <c:pt idx="143">
                  <c:v>0.26926654411764706</c:v>
                </c:pt>
                <c:pt idx="144">
                  <c:v>0.24541323529411768</c:v>
                </c:pt>
                <c:pt idx="145">
                  <c:v>0.22155992647058814</c:v>
                </c:pt>
                <c:pt idx="146">
                  <c:v>0.19770661764705877</c:v>
                </c:pt>
                <c:pt idx="147">
                  <c:v>0.17385330882352951</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4-63AD-45E0-BE1B-87C859400250}"/>
            </c:ext>
          </c:extLst>
        </c:ser>
        <c:ser>
          <c:idx val="6"/>
          <c:order val="6"/>
          <c:tx>
            <c:strRef>
              <c:f>'C1 100100'!$A$87</c:f>
              <c:strCache>
                <c:ptCount val="1"/>
                <c:pt idx="0">
                  <c:v>Kcb (SWD)</c:v>
                </c:pt>
              </c:strCache>
            </c:strRef>
          </c:tx>
          <c:spPr>
            <a:ln w="28575">
              <a:noFill/>
            </a:ln>
          </c:spPr>
          <c:marker>
            <c:symbol val="circle"/>
            <c:size val="5"/>
            <c:spPr>
              <a:solidFill>
                <a:srgbClr val="800000"/>
              </a:solidFill>
              <a:ln>
                <a:solidFill>
                  <a:srgbClr val="800000"/>
                </a:solidFill>
                <a:prstDash val="solid"/>
              </a:ln>
            </c:spPr>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100100'!$C$87:$FS$87</c:f>
              <c:numCache>
                <c:formatCode>General</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0.10914507601689452</c:v>
                </c:pt>
                <c:pt idx="25">
                  <c:v>0</c:v>
                </c:pt>
                <c:pt idx="26">
                  <c:v>0</c:v>
                </c:pt>
                <c:pt idx="27">
                  <c:v>0</c:v>
                </c:pt>
                <c:pt idx="28">
                  <c:v>0.13961562125155194</c:v>
                </c:pt>
                <c:pt idx="29">
                  <c:v>0</c:v>
                </c:pt>
                <c:pt idx="30">
                  <c:v>0.44832833930824562</c:v>
                </c:pt>
                <c:pt idx="31">
                  <c:v>0</c:v>
                </c:pt>
                <c:pt idx="32">
                  <c:v>-0.95534434977238958</c:v>
                </c:pt>
                <c:pt idx="33">
                  <c:v>0</c:v>
                </c:pt>
                <c:pt idx="34">
                  <c:v>0</c:v>
                </c:pt>
                <c:pt idx="35">
                  <c:v>0</c:v>
                </c:pt>
                <c:pt idx="36">
                  <c:v>0</c:v>
                </c:pt>
                <c:pt idx="37">
                  <c:v>0.69268848786429438</c:v>
                </c:pt>
                <c:pt idx="38">
                  <c:v>0</c:v>
                </c:pt>
                <c:pt idx="39">
                  <c:v>-0.40749524784673835</c:v>
                </c:pt>
                <c:pt idx="40">
                  <c:v>0</c:v>
                </c:pt>
                <c:pt idx="41">
                  <c:v>0</c:v>
                </c:pt>
                <c:pt idx="42">
                  <c:v>0</c:v>
                </c:pt>
                <c:pt idx="43">
                  <c:v>1.1000117636275657</c:v>
                </c:pt>
                <c:pt idx="44">
                  <c:v>0</c:v>
                </c:pt>
                <c:pt idx="45">
                  <c:v>-0.93262338130504985</c:v>
                </c:pt>
                <c:pt idx="46">
                  <c:v>0</c:v>
                </c:pt>
                <c:pt idx="47">
                  <c:v>0</c:v>
                </c:pt>
                <c:pt idx="48">
                  <c:v>1.3537760782800126</c:v>
                </c:pt>
                <c:pt idx="49">
                  <c:v>0</c:v>
                </c:pt>
                <c:pt idx="50">
                  <c:v>-0.86909500420834263</c:v>
                </c:pt>
                <c:pt idx="51">
                  <c:v>0</c:v>
                </c:pt>
                <c:pt idx="52">
                  <c:v>2.5056416315710353</c:v>
                </c:pt>
                <c:pt idx="53">
                  <c:v>0</c:v>
                </c:pt>
                <c:pt idx="54">
                  <c:v>0</c:v>
                </c:pt>
                <c:pt idx="55">
                  <c:v>0</c:v>
                </c:pt>
                <c:pt idx="56">
                  <c:v>0</c:v>
                </c:pt>
                <c:pt idx="57">
                  <c:v>0.3312096166485754</c:v>
                </c:pt>
                <c:pt idx="58">
                  <c:v>0</c:v>
                </c:pt>
                <c:pt idx="59">
                  <c:v>1.6046667944708553</c:v>
                </c:pt>
                <c:pt idx="60">
                  <c:v>0</c:v>
                </c:pt>
                <c:pt idx="61">
                  <c:v>0</c:v>
                </c:pt>
                <c:pt idx="62">
                  <c:v>0.38410190008091244</c:v>
                </c:pt>
                <c:pt idx="63">
                  <c:v>0.10798153216939251</c:v>
                </c:pt>
                <c:pt idx="64">
                  <c:v>0</c:v>
                </c:pt>
                <c:pt idx="65">
                  <c:v>0.44872971077714707</c:v>
                </c:pt>
                <c:pt idx="66">
                  <c:v>3.1482227520955206</c:v>
                </c:pt>
                <c:pt idx="67">
                  <c:v>0</c:v>
                </c:pt>
                <c:pt idx="68">
                  <c:v>0</c:v>
                </c:pt>
                <c:pt idx="69">
                  <c:v>0</c:v>
                </c:pt>
                <c:pt idx="70">
                  <c:v>0</c:v>
                </c:pt>
                <c:pt idx="71">
                  <c:v>1.4843638636038259</c:v>
                </c:pt>
                <c:pt idx="72">
                  <c:v>0</c:v>
                </c:pt>
                <c:pt idx="73">
                  <c:v>-0.3596172611243606</c:v>
                </c:pt>
                <c:pt idx="74">
                  <c:v>0</c:v>
                </c:pt>
                <c:pt idx="75">
                  <c:v>0</c:v>
                </c:pt>
                <c:pt idx="76">
                  <c:v>1.9226212111559513</c:v>
                </c:pt>
                <c:pt idx="77">
                  <c:v>0</c:v>
                </c:pt>
                <c:pt idx="78">
                  <c:v>1.2347224856480936</c:v>
                </c:pt>
                <c:pt idx="79">
                  <c:v>0</c:v>
                </c:pt>
                <c:pt idx="80">
                  <c:v>0.96995630455191406</c:v>
                </c:pt>
                <c:pt idx="81">
                  <c:v>0</c:v>
                </c:pt>
                <c:pt idx="82">
                  <c:v>0</c:v>
                </c:pt>
                <c:pt idx="83">
                  <c:v>0</c:v>
                </c:pt>
                <c:pt idx="84">
                  <c:v>0</c:v>
                </c:pt>
                <c:pt idx="85">
                  <c:v>0.71244017094545042</c:v>
                </c:pt>
                <c:pt idx="86">
                  <c:v>0</c:v>
                </c:pt>
                <c:pt idx="87">
                  <c:v>1.0205502207826378</c:v>
                </c:pt>
                <c:pt idx="88">
                  <c:v>0</c:v>
                </c:pt>
                <c:pt idx="89">
                  <c:v>0</c:v>
                </c:pt>
                <c:pt idx="90">
                  <c:v>2.535943225336355</c:v>
                </c:pt>
                <c:pt idx="91">
                  <c:v>0</c:v>
                </c:pt>
                <c:pt idx="92">
                  <c:v>-1.2332644461380586</c:v>
                </c:pt>
                <c:pt idx="93">
                  <c:v>0</c:v>
                </c:pt>
                <c:pt idx="94">
                  <c:v>2.2477243121309658</c:v>
                </c:pt>
                <c:pt idx="95">
                  <c:v>0</c:v>
                </c:pt>
                <c:pt idx="96">
                  <c:v>0</c:v>
                </c:pt>
                <c:pt idx="97">
                  <c:v>0</c:v>
                </c:pt>
                <c:pt idx="98">
                  <c:v>0</c:v>
                </c:pt>
                <c:pt idx="99">
                  <c:v>1.3927596327926921</c:v>
                </c:pt>
                <c:pt idx="100">
                  <c:v>0</c:v>
                </c:pt>
                <c:pt idx="101">
                  <c:v>-1.4054639474929569</c:v>
                </c:pt>
                <c:pt idx="102">
                  <c:v>0</c:v>
                </c:pt>
                <c:pt idx="103">
                  <c:v>0</c:v>
                </c:pt>
                <c:pt idx="104">
                  <c:v>2.1342150001679259</c:v>
                </c:pt>
                <c:pt idx="105">
                  <c:v>0</c:v>
                </c:pt>
                <c:pt idx="106">
                  <c:v>-0.46601169616953525</c:v>
                </c:pt>
                <c:pt idx="107">
                  <c:v>0</c:v>
                </c:pt>
                <c:pt idx="108">
                  <c:v>1.5169126385994851</c:v>
                </c:pt>
                <c:pt idx="109">
                  <c:v>0</c:v>
                </c:pt>
                <c:pt idx="110">
                  <c:v>0</c:v>
                </c:pt>
                <c:pt idx="111">
                  <c:v>0</c:v>
                </c:pt>
                <c:pt idx="112">
                  <c:v>0</c:v>
                </c:pt>
                <c:pt idx="113">
                  <c:v>0</c:v>
                </c:pt>
                <c:pt idx="114">
                  <c:v>1.6901164122010732</c:v>
                </c:pt>
                <c:pt idx="115">
                  <c:v>0</c:v>
                </c:pt>
                <c:pt idx="116">
                  <c:v>-1.2640841860115712</c:v>
                </c:pt>
                <c:pt idx="117">
                  <c:v>0</c:v>
                </c:pt>
                <c:pt idx="118">
                  <c:v>0</c:v>
                </c:pt>
                <c:pt idx="119">
                  <c:v>0</c:v>
                </c:pt>
                <c:pt idx="120">
                  <c:v>0</c:v>
                </c:pt>
                <c:pt idx="121">
                  <c:v>0</c:v>
                </c:pt>
                <c:pt idx="122">
                  <c:v>0</c:v>
                </c:pt>
                <c:pt idx="123">
                  <c:v>0</c:v>
                </c:pt>
                <c:pt idx="124">
                  <c:v>0</c:v>
                </c:pt>
                <c:pt idx="125">
                  <c:v>0</c:v>
                </c:pt>
                <c:pt idx="126">
                  <c:v>0</c:v>
                </c:pt>
                <c:pt idx="127">
                  <c:v>1.1080335092823945</c:v>
                </c:pt>
                <c:pt idx="128">
                  <c:v>0</c:v>
                </c:pt>
                <c:pt idx="129">
                  <c:v>0</c:v>
                </c:pt>
                <c:pt idx="130">
                  <c:v>0</c:v>
                </c:pt>
                <c:pt idx="131">
                  <c:v>0</c:v>
                </c:pt>
                <c:pt idx="132">
                  <c:v>0</c:v>
                </c:pt>
                <c:pt idx="133">
                  <c:v>0</c:v>
                </c:pt>
                <c:pt idx="134">
                  <c:v>0</c:v>
                </c:pt>
                <c:pt idx="135">
                  <c:v>0.25612791177435174</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0.26107515551631599</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63AD-45E0-BE1B-87C859400250}"/>
            </c:ext>
          </c:extLst>
        </c:ser>
        <c:ser>
          <c:idx val="7"/>
          <c:order val="7"/>
          <c:tx>
            <c:v>Kcb (SWD) weighted</c:v>
          </c:tx>
          <c:spPr>
            <a:ln w="3175">
              <a:solidFill>
                <a:srgbClr val="800000"/>
              </a:solidFill>
              <a:prstDash val="solid"/>
            </a:ln>
          </c:spPr>
          <c:marker>
            <c:symbol val="dot"/>
            <c:size val="2"/>
            <c:spPr>
              <a:noFill/>
              <a:ln>
                <a:solidFill>
                  <a:srgbClr val="800000"/>
                </a:solidFill>
                <a:prstDash val="solid"/>
              </a:ln>
            </c:spPr>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100100'!$D$89:$FS$89</c:f>
              <c:numCache>
                <c:formatCode>General</c:formatCode>
                <c:ptCount val="17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0.1431573114912443</c:v>
                </c:pt>
                <c:pt idx="31">
                  <c:v>8.1973693787024002E-2</c:v>
                </c:pt>
                <c:pt idx="32">
                  <c:v>0.18377750077107818</c:v>
                </c:pt>
                <c:pt idx="33">
                  <c:v>0.26707152466712247</c:v>
                </c:pt>
                <c:pt idx="34">
                  <c:v>0.33648321124715941</c:v>
                </c:pt>
                <c:pt idx="35">
                  <c:v>0.39521617681488297</c:v>
                </c:pt>
                <c:pt idx="36">
                  <c:v>0.30037049409203059</c:v>
                </c:pt>
                <c:pt idx="37">
                  <c:v>0.21817090239889192</c:v>
                </c:pt>
                <c:pt idx="38">
                  <c:v>0.37211226426905208</c:v>
                </c:pt>
                <c:pt idx="39">
                  <c:v>0.52605362613921225</c:v>
                </c:pt>
                <c:pt idx="40">
                  <c:v>0.57012613216692676</c:v>
                </c:pt>
                <c:pt idx="41">
                  <c:v>0.46600723269541772</c:v>
                </c:pt>
                <c:pt idx="42">
                  <c:v>0.36188833322390851</c:v>
                </c:pt>
                <c:pt idx="43">
                  <c:v>0.48275187613769127</c:v>
                </c:pt>
                <c:pt idx="44">
                  <c:v>0.60361541905147398</c:v>
                </c:pt>
                <c:pt idx="45">
                  <c:v>0.65286241001782819</c:v>
                </c:pt>
                <c:pt idx="46">
                  <c:v>0.70210940098418251</c:v>
                </c:pt>
                <c:pt idx="47">
                  <c:v>0.65085592451891638</c:v>
                </c:pt>
                <c:pt idx="48">
                  <c:v>0.59960244805365037</c:v>
                </c:pt>
                <c:pt idx="49">
                  <c:v>0.54834897158838436</c:v>
                </c:pt>
                <c:pt idx="50">
                  <c:v>0.58199264031127029</c:v>
                </c:pt>
                <c:pt idx="51">
                  <c:v>0.75114531869633061</c:v>
                </c:pt>
                <c:pt idx="52">
                  <c:v>0.83892700412206145</c:v>
                </c:pt>
                <c:pt idx="53">
                  <c:v>0.7742820589087881</c:v>
                </c:pt>
                <c:pt idx="54">
                  <c:v>0.70963711369551474</c:v>
                </c:pt>
                <c:pt idx="55">
                  <c:v>0.62658414395480666</c:v>
                </c:pt>
                <c:pt idx="56">
                  <c:v>0.71443912495383943</c:v>
                </c:pt>
                <c:pt idx="57">
                  <c:v>0.80229410595287198</c:v>
                </c:pt>
                <c:pt idx="58">
                  <c:v>0.84513284732117111</c:v>
                </c:pt>
                <c:pt idx="59">
                  <c:v>0.77704766279002391</c:v>
                </c:pt>
                <c:pt idx="60">
                  <c:v>0.85392461258704055</c:v>
                </c:pt>
                <c:pt idx="61">
                  <c:v>0.9308015623840572</c:v>
                </c:pt>
                <c:pt idx="62">
                  <c:v>1.0076785121810738</c:v>
                </c:pt>
                <c:pt idx="63">
                  <c:v>1.0845554619780904</c:v>
                </c:pt>
                <c:pt idx="64">
                  <c:v>1.038500336793228</c:v>
                </c:pt>
                <c:pt idx="65">
                  <c:v>0.90754806642021346</c:v>
                </c:pt>
                <c:pt idx="66">
                  <c:v>0.92874502753255339</c:v>
                </c:pt>
                <c:pt idx="67">
                  <c:v>1.0313129816042226</c:v>
                </c:pt>
                <c:pt idx="68">
                  <c:v>1.1338809356758921</c:v>
                </c:pt>
                <c:pt idx="69">
                  <c:v>1.190588974713704</c:v>
                </c:pt>
                <c:pt idx="70">
                  <c:v>1.2657050382789508</c:v>
                </c:pt>
                <c:pt idx="71">
                  <c:v>1.3004534778639352</c:v>
                </c:pt>
                <c:pt idx="72">
                  <c:v>1.3352019174489196</c:v>
                </c:pt>
                <c:pt idx="73">
                  <c:v>1.1728164120389151</c:v>
                </c:pt>
                <c:pt idx="74">
                  <c:v>1.1213548325283567</c:v>
                </c:pt>
                <c:pt idx="75">
                  <c:v>1.0698932530177985</c:v>
                </c:pt>
                <c:pt idx="76">
                  <c:v>1.0184316735072401</c:v>
                </c:pt>
                <c:pt idx="77">
                  <c:v>0.96697009399668188</c:v>
                </c:pt>
                <c:pt idx="78">
                  <c:v>0.9360491844752693</c:v>
                </c:pt>
                <c:pt idx="79">
                  <c:v>1.0280603499357359</c:v>
                </c:pt>
                <c:pt idx="80">
                  <c:v>1.2210977156997838</c:v>
                </c:pt>
                <c:pt idx="81">
                  <c:v>1.2619858499784771</c:v>
                </c:pt>
                <c:pt idx="82">
                  <c:v>1.3028739842571708</c:v>
                </c:pt>
                <c:pt idx="83">
                  <c:v>1.0924816071042367</c:v>
                </c:pt>
                <c:pt idx="84">
                  <c:v>0.92794914498516001</c:v>
                </c:pt>
                <c:pt idx="85">
                  <c:v>0.99548260008401812</c:v>
                </c:pt>
                <c:pt idx="86">
                  <c:v>1.0806671339226215</c:v>
                </c:pt>
                <c:pt idx="87">
                  <c:v>1.1088540224720067</c:v>
                </c:pt>
                <c:pt idx="88">
                  <c:v>1.1542086532618228</c:v>
                </c:pt>
                <c:pt idx="89">
                  <c:v>1.199563284051639</c:v>
                </c:pt>
                <c:pt idx="90">
                  <c:v>1.2449179148414553</c:v>
                </c:pt>
                <c:pt idx="91">
                  <c:v>1.2902725456312714</c:v>
                </c:pt>
                <c:pt idx="92">
                  <c:v>1.1490789377353776</c:v>
                </c:pt>
                <c:pt idx="93">
                  <c:v>0.98734465985033792</c:v>
                </c:pt>
                <c:pt idx="94">
                  <c:v>1.0615889784760237</c:v>
                </c:pt>
                <c:pt idx="95">
                  <c:v>1.0348070967981284</c:v>
                </c:pt>
                <c:pt idx="96">
                  <c:v>1.0080252151202331</c:v>
                </c:pt>
                <c:pt idx="97">
                  <c:v>0.80789488701984014</c:v>
                </c:pt>
                <c:pt idx="98">
                  <c:v>0.85904507035107536</c:v>
                </c:pt>
                <c:pt idx="99">
                  <c:v>1.0423902093335782</c:v>
                </c:pt>
                <c:pt idx="100">
                  <c:v>0.99366943109814609</c:v>
                </c:pt>
                <c:pt idx="101">
                  <c:v>0.95649557110281991</c:v>
                </c:pt>
                <c:pt idx="102">
                  <c:v>0.97631935639671197</c:v>
                </c:pt>
                <c:pt idx="103">
                  <c:v>0.99614314169060403</c:v>
                </c:pt>
                <c:pt idx="104">
                  <c:v>1.015966926984496</c:v>
                </c:pt>
                <c:pt idx="105">
                  <c:v>1.035790712278388</c:v>
                </c:pt>
                <c:pt idx="106">
                  <c:v>1.0556144975722801</c:v>
                </c:pt>
                <c:pt idx="107">
                  <c:v>1.0650398150043725</c:v>
                </c:pt>
                <c:pt idx="108">
                  <c:v>1.0744651324364649</c:v>
                </c:pt>
                <c:pt idx="109">
                  <c:v>1.0060530330440962</c:v>
                </c:pt>
                <c:pt idx="110">
                  <c:v>0.9376409336517274</c:v>
                </c:pt>
                <c:pt idx="111">
                  <c:v>0.86922883425935871</c:v>
                </c:pt>
                <c:pt idx="112">
                  <c:v>0.97416518128948737</c:v>
                </c:pt>
                <c:pt idx="113">
                  <c:v>1.0791015283196159</c:v>
                </c:pt>
                <c:pt idx="114">
                  <c:v>1.0518429196984767</c:v>
                </c:pt>
                <c:pt idx="115">
                  <c:v>1.0245843110773374</c:v>
                </c:pt>
                <c:pt idx="116">
                  <c:v>0.98577878421609222</c:v>
                </c:pt>
                <c:pt idx="117">
                  <c:v>0.94697325735484683</c:v>
                </c:pt>
                <c:pt idx="118">
                  <c:v>0.90816773049360167</c:v>
                </c:pt>
                <c:pt idx="119">
                  <c:v>0.86936220363235628</c:v>
                </c:pt>
                <c:pt idx="120">
                  <c:v>0.77376297027057483</c:v>
                </c:pt>
                <c:pt idx="121">
                  <c:v>0.67816373690879339</c:v>
                </c:pt>
                <c:pt idx="122">
                  <c:v>0.77951121009452151</c:v>
                </c:pt>
                <c:pt idx="123">
                  <c:v>0.88085868328024974</c:v>
                </c:pt>
                <c:pt idx="124">
                  <c:v>0.82406497677971347</c:v>
                </c:pt>
                <c:pt idx="125">
                  <c:v>0.7672712702791773</c:v>
                </c:pt>
                <c:pt idx="126">
                  <c:v>0.71047756377864102</c:v>
                </c:pt>
                <c:pt idx="127">
                  <c:v>0.65368385727810496</c:v>
                </c:pt>
                <c:pt idx="128">
                  <c:v>0.59721996702703306</c:v>
                </c:pt>
                <c:pt idx="129">
                  <c:v>0.54075607677596105</c:v>
                </c:pt>
                <c:pt idx="130">
                  <c:v>0.48429218652488915</c:v>
                </c:pt>
                <c:pt idx="131">
                  <c:v>0.4278282962738173</c:v>
                </c:pt>
                <c:pt idx="132">
                  <c:v>0.37136440602274562</c:v>
                </c:pt>
                <c:pt idx="133">
                  <c:v>0.31490051577167372</c:v>
                </c:pt>
                <c:pt idx="134">
                  <c:v>0.25843662552060181</c:v>
                </c:pt>
                <c:pt idx="135">
                  <c:v>0.25876644177006614</c:v>
                </c:pt>
                <c:pt idx="136">
                  <c:v>0.2590962580195304</c:v>
                </c:pt>
                <c:pt idx="137">
                  <c:v>0.25942607426899467</c:v>
                </c:pt>
                <c:pt idx="138">
                  <c:v>0.25975589051845899</c:v>
                </c:pt>
                <c:pt idx="139">
                  <c:v>0.26008570676792325</c:v>
                </c:pt>
                <c:pt idx="140">
                  <c:v>0.26041552301738752</c:v>
                </c:pt>
                <c:pt idx="141">
                  <c:v>0.26074533926685184</c:v>
                </c:pt>
                <c:pt idx="142">
                  <c:v>0.2610751555163161</c:v>
                </c:pt>
                <c:pt idx="143">
                  <c:v>0.2610751555163161</c:v>
                </c:pt>
                <c:pt idx="144">
                  <c:v>0.2610751555163161</c:v>
                </c:pt>
                <c:pt idx="145">
                  <c:v>0.2610751555163161</c:v>
                </c:pt>
                <c:pt idx="146">
                  <c:v>0.2610751555163161</c:v>
                </c:pt>
                <c:pt idx="147">
                  <c:v>0.2610751555163161</c:v>
                </c:pt>
                <c:pt idx="148">
                  <c:v>0.2610751555163161</c:v>
                </c:pt>
                <c:pt idx="149">
                  <c:v>0.2610751555163161</c:v>
                </c:pt>
                <c:pt idx="150">
                  <c:v>0.2610751555163161</c:v>
                </c:pt>
                <c:pt idx="151">
                  <c:v>0.2610751555163161</c:v>
                </c:pt>
                <c:pt idx="152">
                  <c:v>0.2610751555163161</c:v>
                </c:pt>
                <c:pt idx="153">
                  <c:v>0.2610751555163161</c:v>
                </c:pt>
                <c:pt idx="154">
                  <c:v>0.2436701451485617</c:v>
                </c:pt>
                <c:pt idx="155">
                  <c:v>0.22626513478080726</c:v>
                </c:pt>
                <c:pt idx="156">
                  <c:v>0.20886012441305285</c:v>
                </c:pt>
                <c:pt idx="157">
                  <c:v>0.19145511404529844</c:v>
                </c:pt>
                <c:pt idx="158">
                  <c:v>0.17405010367754403</c:v>
                </c:pt>
                <c:pt idx="159">
                  <c:v>0.15664509330978962</c:v>
                </c:pt>
                <c:pt idx="160">
                  <c:v>0.13924008294203519</c:v>
                </c:pt>
                <c:pt idx="161">
                  <c:v>0.12183507257428079</c:v>
                </c:pt>
                <c:pt idx="162">
                  <c:v>0.1044300622065264</c:v>
                </c:pt>
                <c:pt idx="163">
                  <c:v>8.7025051838772002E-2</c:v>
                </c:pt>
                <c:pt idx="164">
                  <c:v>6.9620041471017594E-2</c:v>
                </c:pt>
                <c:pt idx="165">
                  <c:v>5.5944676182067714E-2</c:v>
                </c:pt>
                <c:pt idx="166">
                  <c:v>4.0165408540971691E-2</c:v>
                </c:pt>
                <c:pt idx="167">
                  <c:v>2.1756262959693001E-2</c:v>
                </c:pt>
                <c:pt idx="168">
                  <c:v>0</c:v>
                </c:pt>
                <c:pt idx="169">
                  <c:v>0</c:v>
                </c:pt>
                <c:pt idx="170">
                  <c:v>0</c:v>
                </c:pt>
                <c:pt idx="171">
                  <c:v>0</c:v>
                </c:pt>
              </c:numCache>
            </c:numRef>
          </c:yVal>
          <c:smooth val="0"/>
          <c:extLst>
            <c:ext xmlns:c16="http://schemas.microsoft.com/office/drawing/2014/chart" uri="{C3380CC4-5D6E-409C-BE32-E72D297353CC}">
              <c16:uniqueId val="{00000006-63AD-45E0-BE1B-87C859400250}"/>
            </c:ext>
          </c:extLst>
        </c:ser>
        <c:dLbls>
          <c:showLegendKey val="0"/>
          <c:showVal val="0"/>
          <c:showCatName val="0"/>
          <c:showSerName val="0"/>
          <c:showPercent val="0"/>
          <c:showBubbleSize val="0"/>
        </c:dLbls>
        <c:axId val="824396352"/>
        <c:axId val="824390472"/>
      </c:scatterChart>
      <c:scatterChart>
        <c:scatterStyle val="lineMarker"/>
        <c:varyColors val="0"/>
        <c:ser>
          <c:idx val="1"/>
          <c:order val="1"/>
          <c:tx>
            <c:strRef>
              <c:f>'C1 100100'!$A$6</c:f>
              <c:strCache>
                <c:ptCount val="1"/>
                <c:pt idx="0">
                  <c:v>Root Zone Depth</c:v>
                </c:pt>
              </c:strCache>
            </c:strRef>
          </c:tx>
          <c:spPr>
            <a:ln w="25400">
              <a:solidFill>
                <a:srgbClr val="FF00FF"/>
              </a:solidFill>
              <a:prstDash val="solid"/>
            </a:ln>
          </c:spPr>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100100'!$C$6:$FS$6</c:f>
              <c:numCache>
                <c:formatCode>General</c:formatCode>
                <c:ptCount val="173"/>
                <c:pt idx="0">
                  <c:v>80</c:v>
                </c:pt>
                <c:pt idx="1">
                  <c:v>80</c:v>
                </c:pt>
                <c:pt idx="2">
                  <c:v>80</c:v>
                </c:pt>
                <c:pt idx="3">
                  <c:v>80</c:v>
                </c:pt>
                <c:pt idx="4">
                  <c:v>80</c:v>
                </c:pt>
                <c:pt idx="5">
                  <c:v>80</c:v>
                </c:pt>
                <c:pt idx="6">
                  <c:v>80</c:v>
                </c:pt>
                <c:pt idx="7">
                  <c:v>80</c:v>
                </c:pt>
                <c:pt idx="8">
                  <c:v>80</c:v>
                </c:pt>
                <c:pt idx="9">
                  <c:v>80</c:v>
                </c:pt>
                <c:pt idx="10">
                  <c:v>90</c:v>
                </c:pt>
                <c:pt idx="11">
                  <c:v>100</c:v>
                </c:pt>
                <c:pt idx="12">
                  <c:v>110</c:v>
                </c:pt>
                <c:pt idx="13">
                  <c:v>120</c:v>
                </c:pt>
                <c:pt idx="14">
                  <c:v>130</c:v>
                </c:pt>
                <c:pt idx="15">
                  <c:v>140</c:v>
                </c:pt>
                <c:pt idx="16">
                  <c:v>150</c:v>
                </c:pt>
                <c:pt idx="17">
                  <c:v>160</c:v>
                </c:pt>
                <c:pt idx="18">
                  <c:v>170</c:v>
                </c:pt>
                <c:pt idx="19">
                  <c:v>180</c:v>
                </c:pt>
                <c:pt idx="20">
                  <c:v>190</c:v>
                </c:pt>
                <c:pt idx="21">
                  <c:v>200</c:v>
                </c:pt>
                <c:pt idx="22">
                  <c:v>210</c:v>
                </c:pt>
                <c:pt idx="23">
                  <c:v>220</c:v>
                </c:pt>
                <c:pt idx="24">
                  <c:v>230</c:v>
                </c:pt>
                <c:pt idx="25">
                  <c:v>240</c:v>
                </c:pt>
                <c:pt idx="26">
                  <c:v>250</c:v>
                </c:pt>
                <c:pt idx="27">
                  <c:v>260</c:v>
                </c:pt>
                <c:pt idx="28">
                  <c:v>275</c:v>
                </c:pt>
                <c:pt idx="29">
                  <c:v>290</c:v>
                </c:pt>
                <c:pt idx="30">
                  <c:v>305</c:v>
                </c:pt>
                <c:pt idx="31">
                  <c:v>320</c:v>
                </c:pt>
                <c:pt idx="32">
                  <c:v>335</c:v>
                </c:pt>
                <c:pt idx="33">
                  <c:v>350</c:v>
                </c:pt>
                <c:pt idx="34">
                  <c:v>365</c:v>
                </c:pt>
                <c:pt idx="35">
                  <c:v>380</c:v>
                </c:pt>
                <c:pt idx="36">
                  <c:v>395</c:v>
                </c:pt>
                <c:pt idx="37">
                  <c:v>410</c:v>
                </c:pt>
                <c:pt idx="38">
                  <c:v>425</c:v>
                </c:pt>
                <c:pt idx="39">
                  <c:v>440</c:v>
                </c:pt>
                <c:pt idx="40">
                  <c:v>455</c:v>
                </c:pt>
                <c:pt idx="41">
                  <c:v>470</c:v>
                </c:pt>
                <c:pt idx="42">
                  <c:v>485</c:v>
                </c:pt>
                <c:pt idx="43">
                  <c:v>500</c:v>
                </c:pt>
                <c:pt idx="44">
                  <c:v>520</c:v>
                </c:pt>
                <c:pt idx="45">
                  <c:v>540</c:v>
                </c:pt>
                <c:pt idx="46">
                  <c:v>560</c:v>
                </c:pt>
                <c:pt idx="47">
                  <c:v>580</c:v>
                </c:pt>
                <c:pt idx="48">
                  <c:v>600</c:v>
                </c:pt>
                <c:pt idx="49">
                  <c:v>620</c:v>
                </c:pt>
                <c:pt idx="50">
                  <c:v>640</c:v>
                </c:pt>
                <c:pt idx="51">
                  <c:v>660</c:v>
                </c:pt>
                <c:pt idx="52">
                  <c:v>680</c:v>
                </c:pt>
                <c:pt idx="53">
                  <c:v>700</c:v>
                </c:pt>
                <c:pt idx="54">
                  <c:v>720</c:v>
                </c:pt>
                <c:pt idx="55">
                  <c:v>740</c:v>
                </c:pt>
                <c:pt idx="56">
                  <c:v>760</c:v>
                </c:pt>
                <c:pt idx="57">
                  <c:v>780</c:v>
                </c:pt>
                <c:pt idx="58">
                  <c:v>800</c:v>
                </c:pt>
                <c:pt idx="59">
                  <c:v>820</c:v>
                </c:pt>
                <c:pt idx="60">
                  <c:v>840</c:v>
                </c:pt>
                <c:pt idx="61">
                  <c:v>860</c:v>
                </c:pt>
                <c:pt idx="62">
                  <c:v>880</c:v>
                </c:pt>
                <c:pt idx="63">
                  <c:v>900</c:v>
                </c:pt>
                <c:pt idx="64">
                  <c:v>910</c:v>
                </c:pt>
                <c:pt idx="65">
                  <c:v>920</c:v>
                </c:pt>
                <c:pt idx="66">
                  <c:v>930</c:v>
                </c:pt>
                <c:pt idx="67">
                  <c:v>940</c:v>
                </c:pt>
                <c:pt idx="68">
                  <c:v>950</c:v>
                </c:pt>
                <c:pt idx="69">
                  <c:v>955</c:v>
                </c:pt>
                <c:pt idx="70">
                  <c:v>960</c:v>
                </c:pt>
                <c:pt idx="71">
                  <c:v>965</c:v>
                </c:pt>
                <c:pt idx="72">
                  <c:v>970</c:v>
                </c:pt>
                <c:pt idx="73">
                  <c:v>975</c:v>
                </c:pt>
                <c:pt idx="74">
                  <c:v>980</c:v>
                </c:pt>
                <c:pt idx="75">
                  <c:v>985</c:v>
                </c:pt>
                <c:pt idx="76">
                  <c:v>990</c:v>
                </c:pt>
                <c:pt idx="77">
                  <c:v>995</c:v>
                </c:pt>
                <c:pt idx="78">
                  <c:v>1000</c:v>
                </c:pt>
                <c:pt idx="79">
                  <c:v>1005</c:v>
                </c:pt>
                <c:pt idx="80">
                  <c:v>1010</c:v>
                </c:pt>
                <c:pt idx="81">
                  <c:v>1015</c:v>
                </c:pt>
                <c:pt idx="82">
                  <c:v>1020</c:v>
                </c:pt>
                <c:pt idx="83">
                  <c:v>1025</c:v>
                </c:pt>
                <c:pt idx="84">
                  <c:v>1030</c:v>
                </c:pt>
                <c:pt idx="85">
                  <c:v>1035</c:v>
                </c:pt>
                <c:pt idx="86">
                  <c:v>1040</c:v>
                </c:pt>
                <c:pt idx="87">
                  <c:v>1045</c:v>
                </c:pt>
                <c:pt idx="88">
                  <c:v>1050</c:v>
                </c:pt>
                <c:pt idx="89">
                  <c:v>1050</c:v>
                </c:pt>
                <c:pt idx="90">
                  <c:v>1050</c:v>
                </c:pt>
                <c:pt idx="91">
                  <c:v>1050</c:v>
                </c:pt>
                <c:pt idx="92">
                  <c:v>1050</c:v>
                </c:pt>
                <c:pt idx="93">
                  <c:v>1050</c:v>
                </c:pt>
                <c:pt idx="94">
                  <c:v>1050</c:v>
                </c:pt>
                <c:pt idx="95">
                  <c:v>1050</c:v>
                </c:pt>
                <c:pt idx="96">
                  <c:v>1050</c:v>
                </c:pt>
                <c:pt idx="97">
                  <c:v>1050</c:v>
                </c:pt>
                <c:pt idx="98">
                  <c:v>1050</c:v>
                </c:pt>
                <c:pt idx="99">
                  <c:v>1050</c:v>
                </c:pt>
                <c:pt idx="100">
                  <c:v>1050</c:v>
                </c:pt>
                <c:pt idx="101">
                  <c:v>1050</c:v>
                </c:pt>
                <c:pt idx="102">
                  <c:v>1050</c:v>
                </c:pt>
                <c:pt idx="103">
                  <c:v>1050</c:v>
                </c:pt>
                <c:pt idx="104">
                  <c:v>1050</c:v>
                </c:pt>
                <c:pt idx="105">
                  <c:v>1050</c:v>
                </c:pt>
                <c:pt idx="106">
                  <c:v>1050</c:v>
                </c:pt>
                <c:pt idx="107">
                  <c:v>1050</c:v>
                </c:pt>
                <c:pt idx="108">
                  <c:v>1050</c:v>
                </c:pt>
                <c:pt idx="109">
                  <c:v>1050</c:v>
                </c:pt>
                <c:pt idx="110">
                  <c:v>1050</c:v>
                </c:pt>
                <c:pt idx="111">
                  <c:v>1050</c:v>
                </c:pt>
                <c:pt idx="112">
                  <c:v>1050</c:v>
                </c:pt>
                <c:pt idx="113">
                  <c:v>1050</c:v>
                </c:pt>
                <c:pt idx="114">
                  <c:v>1050</c:v>
                </c:pt>
                <c:pt idx="115">
                  <c:v>1050</c:v>
                </c:pt>
                <c:pt idx="116">
                  <c:v>1050</c:v>
                </c:pt>
                <c:pt idx="117">
                  <c:v>1050</c:v>
                </c:pt>
                <c:pt idx="118">
                  <c:v>1050</c:v>
                </c:pt>
                <c:pt idx="119">
                  <c:v>1050</c:v>
                </c:pt>
                <c:pt idx="120">
                  <c:v>1050</c:v>
                </c:pt>
                <c:pt idx="121">
                  <c:v>1050</c:v>
                </c:pt>
                <c:pt idx="122">
                  <c:v>1050</c:v>
                </c:pt>
                <c:pt idx="123">
                  <c:v>1050</c:v>
                </c:pt>
                <c:pt idx="124">
                  <c:v>1050</c:v>
                </c:pt>
                <c:pt idx="125">
                  <c:v>1050</c:v>
                </c:pt>
                <c:pt idx="126">
                  <c:v>1050</c:v>
                </c:pt>
                <c:pt idx="127">
                  <c:v>1050</c:v>
                </c:pt>
                <c:pt idx="128">
                  <c:v>1050</c:v>
                </c:pt>
                <c:pt idx="129">
                  <c:v>1050</c:v>
                </c:pt>
                <c:pt idx="130">
                  <c:v>1050</c:v>
                </c:pt>
                <c:pt idx="131">
                  <c:v>1050</c:v>
                </c:pt>
                <c:pt idx="132">
                  <c:v>1050</c:v>
                </c:pt>
                <c:pt idx="133">
                  <c:v>1050</c:v>
                </c:pt>
                <c:pt idx="134">
                  <c:v>1050</c:v>
                </c:pt>
                <c:pt idx="135">
                  <c:v>1050</c:v>
                </c:pt>
                <c:pt idx="136">
                  <c:v>1050</c:v>
                </c:pt>
                <c:pt idx="137">
                  <c:v>1050</c:v>
                </c:pt>
                <c:pt idx="138">
                  <c:v>1050</c:v>
                </c:pt>
                <c:pt idx="139">
                  <c:v>1050</c:v>
                </c:pt>
                <c:pt idx="140">
                  <c:v>1050</c:v>
                </c:pt>
                <c:pt idx="141">
                  <c:v>1050</c:v>
                </c:pt>
                <c:pt idx="142">
                  <c:v>1050</c:v>
                </c:pt>
                <c:pt idx="143">
                  <c:v>1050</c:v>
                </c:pt>
                <c:pt idx="144">
                  <c:v>1050</c:v>
                </c:pt>
                <c:pt idx="145">
                  <c:v>1050</c:v>
                </c:pt>
                <c:pt idx="146">
                  <c:v>1050</c:v>
                </c:pt>
                <c:pt idx="147">
                  <c:v>1050</c:v>
                </c:pt>
                <c:pt idx="148">
                  <c:v>1050</c:v>
                </c:pt>
                <c:pt idx="149">
                  <c:v>1050</c:v>
                </c:pt>
                <c:pt idx="150">
                  <c:v>1050</c:v>
                </c:pt>
                <c:pt idx="151">
                  <c:v>1050</c:v>
                </c:pt>
                <c:pt idx="152">
                  <c:v>1050</c:v>
                </c:pt>
                <c:pt idx="153">
                  <c:v>1050</c:v>
                </c:pt>
                <c:pt idx="154">
                  <c:v>1050</c:v>
                </c:pt>
                <c:pt idx="155">
                  <c:v>1050</c:v>
                </c:pt>
                <c:pt idx="156">
                  <c:v>1050</c:v>
                </c:pt>
                <c:pt idx="157">
                  <c:v>1050</c:v>
                </c:pt>
                <c:pt idx="158">
                  <c:v>1050</c:v>
                </c:pt>
                <c:pt idx="159">
                  <c:v>1050</c:v>
                </c:pt>
                <c:pt idx="160">
                  <c:v>1050</c:v>
                </c:pt>
                <c:pt idx="161">
                  <c:v>1050</c:v>
                </c:pt>
                <c:pt idx="162">
                  <c:v>1050</c:v>
                </c:pt>
                <c:pt idx="163">
                  <c:v>1050</c:v>
                </c:pt>
                <c:pt idx="164">
                  <c:v>1050</c:v>
                </c:pt>
                <c:pt idx="165">
                  <c:v>1050</c:v>
                </c:pt>
                <c:pt idx="166">
                  <c:v>1050</c:v>
                </c:pt>
                <c:pt idx="167">
                  <c:v>1050</c:v>
                </c:pt>
                <c:pt idx="168">
                  <c:v>1050</c:v>
                </c:pt>
                <c:pt idx="169">
                  <c:v>1050</c:v>
                </c:pt>
                <c:pt idx="170">
                  <c:v>1050</c:v>
                </c:pt>
                <c:pt idx="171">
                  <c:v>1050</c:v>
                </c:pt>
                <c:pt idx="172">
                  <c:v>1050</c:v>
                </c:pt>
              </c:numCache>
            </c:numRef>
          </c:yVal>
          <c:smooth val="0"/>
          <c:extLst>
            <c:ext xmlns:c16="http://schemas.microsoft.com/office/drawing/2014/chart" uri="{C3380CC4-5D6E-409C-BE32-E72D297353CC}">
              <c16:uniqueId val="{00000007-63AD-45E0-BE1B-87C859400250}"/>
            </c:ext>
          </c:extLst>
        </c:ser>
        <c:dLbls>
          <c:showLegendKey val="0"/>
          <c:showVal val="0"/>
          <c:showCatName val="0"/>
          <c:showSerName val="0"/>
          <c:showPercent val="0"/>
          <c:showBubbleSize val="0"/>
        </c:dLbls>
        <c:axId val="824398312"/>
        <c:axId val="824393608"/>
      </c:scatterChart>
      <c:valAx>
        <c:axId val="824396352"/>
        <c:scaling>
          <c:orientation val="minMax"/>
          <c:max val="305"/>
          <c:min val="140"/>
        </c:scaling>
        <c:delete val="0"/>
        <c:axPos val="b"/>
        <c:title>
          <c:tx>
            <c:rich>
              <a:bodyPr/>
              <a:lstStyle/>
              <a:p>
                <a:pPr>
                  <a:defRPr sz="1175" b="1" i="0" u="none" strike="noStrike" baseline="0">
                    <a:solidFill>
                      <a:srgbClr val="000000"/>
                    </a:solidFill>
                    <a:latin typeface="Arial"/>
                    <a:ea typeface="Arial"/>
                    <a:cs typeface="Arial"/>
                  </a:defRPr>
                </a:pPr>
                <a:r>
                  <a:rPr lang="en-US"/>
                  <a:t>DOY</a:t>
                </a:r>
              </a:p>
            </c:rich>
          </c:tx>
          <c:layout>
            <c:manualLayout>
              <c:xMode val="edge"/>
              <c:yMode val="edge"/>
              <c:x val="0.42655426071741032"/>
              <c:y val="0.9151670951156812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90472"/>
        <c:crosses val="autoZero"/>
        <c:crossBetween val="midCat"/>
        <c:majorUnit val="10"/>
      </c:valAx>
      <c:valAx>
        <c:axId val="824390472"/>
        <c:scaling>
          <c:orientation val="minMax"/>
          <c:max val="1.6"/>
          <c:min val="0"/>
        </c:scaling>
        <c:delete val="0"/>
        <c:axPos val="l"/>
        <c:majorGridlines>
          <c:spPr>
            <a:ln w="3175">
              <a:solidFill>
                <a:srgbClr val="000000"/>
              </a:solidFill>
              <a:prstDash val="solid"/>
            </a:ln>
          </c:spPr>
        </c:majorGridlines>
        <c:title>
          <c:tx>
            <c:rich>
              <a:bodyPr/>
              <a:lstStyle/>
              <a:p>
                <a:pPr>
                  <a:defRPr sz="1175" b="1" i="0" u="none" strike="noStrike" baseline="0">
                    <a:solidFill>
                      <a:srgbClr val="000000"/>
                    </a:solidFill>
                    <a:latin typeface="Arial"/>
                    <a:ea typeface="Arial"/>
                    <a:cs typeface="Arial"/>
                  </a:defRPr>
                </a:pPr>
                <a:r>
                  <a:rPr lang="en-US"/>
                  <a:t>CC, Kc</a:t>
                </a:r>
              </a:p>
            </c:rich>
          </c:tx>
          <c:layout>
            <c:manualLayout>
              <c:xMode val="edge"/>
              <c:yMode val="edge"/>
              <c:x val="7.0621172353455821E-3"/>
              <c:y val="0.3804627249357326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en-US"/>
          </a:p>
        </c:txPr>
        <c:crossAx val="824396352"/>
        <c:crosses val="autoZero"/>
        <c:crossBetween val="midCat"/>
      </c:valAx>
      <c:valAx>
        <c:axId val="824398312"/>
        <c:scaling>
          <c:orientation val="minMax"/>
        </c:scaling>
        <c:delete val="1"/>
        <c:axPos val="b"/>
        <c:numFmt formatCode="General" sourceLinked="1"/>
        <c:majorTickMark val="out"/>
        <c:minorTickMark val="none"/>
        <c:tickLblPos val="none"/>
        <c:crossAx val="824393608"/>
        <c:crosses val="autoZero"/>
        <c:crossBetween val="midCat"/>
      </c:valAx>
      <c:valAx>
        <c:axId val="824393608"/>
        <c:scaling>
          <c:orientation val="minMax"/>
          <c:max val="1300"/>
          <c:min val="0"/>
        </c:scaling>
        <c:delete val="0"/>
        <c:axPos val="r"/>
        <c:title>
          <c:tx>
            <c:rich>
              <a:bodyPr/>
              <a:lstStyle/>
              <a:p>
                <a:pPr>
                  <a:defRPr sz="1425" b="1" i="0" u="none" strike="noStrike" baseline="0">
                    <a:solidFill>
                      <a:srgbClr val="000000"/>
                    </a:solidFill>
                    <a:latin typeface="Arial"/>
                    <a:ea typeface="Arial"/>
                    <a:cs typeface="Arial"/>
                  </a:defRPr>
                </a:pPr>
                <a:r>
                  <a:rPr lang="en-US"/>
                  <a:t>RZ (mm)</a:t>
                </a:r>
              </a:p>
            </c:rich>
          </c:tx>
          <c:layout>
            <c:manualLayout>
              <c:xMode val="edge"/>
              <c:yMode val="edge"/>
              <c:x val="0.92796738407699031"/>
              <c:y val="0.3521850899742930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en-US"/>
          </a:p>
        </c:txPr>
        <c:crossAx val="824398312"/>
        <c:crosses val="max"/>
        <c:crossBetween val="midCat"/>
      </c:valAx>
      <c:spPr>
        <a:solidFill>
          <a:srgbClr val="C0C0C0"/>
        </a:solidFill>
        <a:ln w="12700">
          <a:solidFill>
            <a:srgbClr val="808080"/>
          </a:solidFill>
          <a:prstDash val="solid"/>
        </a:ln>
      </c:spPr>
    </c:plotArea>
    <c:legend>
      <c:legendPos val="r"/>
      <c:layout>
        <c:manualLayout>
          <c:xMode val="edge"/>
          <c:yMode val="edge"/>
          <c:x val="8.2556186183487382E-2"/>
          <c:y val="4.7256279676562714E-2"/>
          <c:w val="0.24400031770874703"/>
          <c:h val="0.27763496143958871"/>
        </c:manualLayout>
      </c:layout>
      <c:overlay val="0"/>
      <c:spPr>
        <a:solidFill>
          <a:srgbClr val="C0C0C0"/>
        </a:solidFill>
        <a:ln w="3175">
          <a:solidFill>
            <a:srgbClr val="000000"/>
          </a:solidFill>
          <a:prstDash val="solid"/>
        </a:ln>
      </c:spPr>
      <c:txPr>
        <a:bodyPr/>
        <a:lstStyle/>
        <a:p>
          <a:pPr>
            <a:defRPr sz="78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 100100'!$D$1</c:f>
          <c:strCache>
            <c:ptCount val="1"/>
            <c:pt idx="0">
              <c:v>Corn 13 #1</c:v>
            </c:pt>
          </c:strCache>
        </c:strRef>
      </c:tx>
      <c:layout>
        <c:manualLayout>
          <c:xMode val="edge"/>
          <c:yMode val="edge"/>
          <c:x val="0.41383623943718478"/>
          <c:y val="6.7873225713006607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45834998481385"/>
          <c:y val="5.3708506968943533E-2"/>
          <c:w val="0.82440595994634702"/>
          <c:h val="0.80818515248505507"/>
        </c:manualLayout>
      </c:layout>
      <c:scatterChart>
        <c:scatterStyle val="lineMarker"/>
        <c:varyColors val="0"/>
        <c:ser>
          <c:idx val="9"/>
          <c:order val="0"/>
          <c:tx>
            <c:strRef>
              <c:f>'C1 100100'!$A$28</c:f>
              <c:strCache>
                <c:ptCount val="1"/>
                <c:pt idx="0">
                  <c:v>Proj SWD - 1050 mm</c:v>
                </c:pt>
              </c:strCache>
            </c:strRef>
          </c:tx>
          <c:spPr>
            <a:ln w="25400">
              <a:solidFill>
                <a:srgbClr val="CCFFFF"/>
              </a:solidFill>
              <a:prstDash val="solid"/>
            </a:ln>
          </c:spPr>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100100'!$C$28:$FS$28</c:f>
              <c:numCache>
                <c:formatCode>0.0</c:formatCode>
                <c:ptCount val="173"/>
                <c:pt idx="0" formatCode="General">
                  <c:v>48</c:v>
                </c:pt>
                <c:pt idx="1">
                  <c:v>49.108591764204796</c:v>
                </c:pt>
                <c:pt idx="2">
                  <c:v>49.93773481527181</c:v>
                </c:pt>
                <c:pt idx="3">
                  <c:v>50.651507571944592</c:v>
                </c:pt>
                <c:pt idx="4">
                  <c:v>51.293538874499745</c:v>
                </c:pt>
                <c:pt idx="5">
                  <c:v>51.71209303790144</c:v>
                </c:pt>
                <c:pt idx="6">
                  <c:v>51.165282013681413</c:v>
                </c:pt>
                <c:pt idx="7">
                  <c:v>51.318033548810185</c:v>
                </c:pt>
                <c:pt idx="8">
                  <c:v>51.672319713373128</c:v>
                </c:pt>
                <c:pt idx="9">
                  <c:v>52.053541960875641</c:v>
                </c:pt>
                <c:pt idx="10">
                  <c:v>52.417271221529475</c:v>
                </c:pt>
                <c:pt idx="11">
                  <c:v>53.128894437133575</c:v>
                </c:pt>
                <c:pt idx="12">
                  <c:v>53.848844652769309</c:v>
                </c:pt>
                <c:pt idx="13">
                  <c:v>54.716797998097626</c:v>
                </c:pt>
                <c:pt idx="14">
                  <c:v>55.258267616723728</c:v>
                </c:pt>
                <c:pt idx="15">
                  <c:v>54.335921950395957</c:v>
                </c:pt>
                <c:pt idx="16">
                  <c:v>54.814953408750874</c:v>
                </c:pt>
                <c:pt idx="17">
                  <c:v>56.375055423386868</c:v>
                </c:pt>
                <c:pt idx="18">
                  <c:v>58.137364787471903</c:v>
                </c:pt>
                <c:pt idx="19">
                  <c:v>59.412377140533401</c:v>
                </c:pt>
                <c:pt idx="20">
                  <c:v>60.623000515979051</c:v>
                </c:pt>
                <c:pt idx="21">
                  <c:v>60.562443248287991</c:v>
                </c:pt>
                <c:pt idx="22">
                  <c:v>61.736474888299306</c:v>
                </c:pt>
                <c:pt idx="23">
                  <c:v>62.336390272428076</c:v>
                </c:pt>
                <c:pt idx="24">
                  <c:v>63.559340275207994</c:v>
                </c:pt>
                <c:pt idx="25">
                  <c:v>48.054794969786883</c:v>
                </c:pt>
                <c:pt idx="26">
                  <c:v>50.182718312721136</c:v>
                </c:pt>
                <c:pt idx="27">
                  <c:v>52.226972086134737</c:v>
                </c:pt>
                <c:pt idx="28">
                  <c:v>54.302203696909729</c:v>
                </c:pt>
                <c:pt idx="29">
                  <c:v>57.303876429963296</c:v>
                </c:pt>
                <c:pt idx="30">
                  <c:v>60.298075015756673</c:v>
                </c:pt>
                <c:pt idx="31">
                  <c:v>45.541298973367255</c:v>
                </c:pt>
                <c:pt idx="32">
                  <c:v>48.569409840450326</c:v>
                </c:pt>
                <c:pt idx="33">
                  <c:v>50.974128179935256</c:v>
                </c:pt>
                <c:pt idx="34">
                  <c:v>53.119368020316102</c:v>
                </c:pt>
                <c:pt idx="35">
                  <c:v>55.282781007912646</c:v>
                </c:pt>
                <c:pt idx="36">
                  <c:v>57.820850907066358</c:v>
                </c:pt>
                <c:pt idx="37">
                  <c:v>61.322387469280528</c:v>
                </c:pt>
                <c:pt idx="38">
                  <c:v>47.110829933994189</c:v>
                </c:pt>
                <c:pt idx="39">
                  <c:v>49.907056562261104</c:v>
                </c:pt>
                <c:pt idx="40">
                  <c:v>52.645106095246788</c:v>
                </c:pt>
                <c:pt idx="41">
                  <c:v>55.528647078391579</c:v>
                </c:pt>
                <c:pt idx="42">
                  <c:v>58.938181501300093</c:v>
                </c:pt>
                <c:pt idx="43">
                  <c:v>62.306266483075376</c:v>
                </c:pt>
                <c:pt idx="44">
                  <c:v>47.696466118116604</c:v>
                </c:pt>
                <c:pt idx="45">
                  <c:v>52.728548337334288</c:v>
                </c:pt>
                <c:pt idx="46">
                  <c:v>57.614082654412897</c:v>
                </c:pt>
                <c:pt idx="47">
                  <c:v>61.813374025026469</c:v>
                </c:pt>
                <c:pt idx="48">
                  <c:v>65.981311737266779</c:v>
                </c:pt>
                <c:pt idx="49">
                  <c:v>51.58159910424915</c:v>
                </c:pt>
                <c:pt idx="50">
                  <c:v>56.748562854249151</c:v>
                </c:pt>
                <c:pt idx="51">
                  <c:v>62.144790518529092</c:v>
                </c:pt>
                <c:pt idx="52">
                  <c:v>65.536751412839507</c:v>
                </c:pt>
                <c:pt idx="53">
                  <c:v>44.967078509994764</c:v>
                </c:pt>
                <c:pt idx="54">
                  <c:v>50.12269375782472</c:v>
                </c:pt>
                <c:pt idx="55">
                  <c:v>55.666730071716131</c:v>
                </c:pt>
                <c:pt idx="56">
                  <c:v>61.742519247095409</c:v>
                </c:pt>
                <c:pt idx="57">
                  <c:v>68.392923429410274</c:v>
                </c:pt>
                <c:pt idx="58">
                  <c:v>36.24523198532097</c:v>
                </c:pt>
                <c:pt idx="59">
                  <c:v>40.183075624238512</c:v>
                </c:pt>
                <c:pt idx="60">
                  <c:v>39.613371878669668</c:v>
                </c:pt>
                <c:pt idx="61">
                  <c:v>44.58642632241871</c:v>
                </c:pt>
                <c:pt idx="62">
                  <c:v>49.998567588287848</c:v>
                </c:pt>
                <c:pt idx="63">
                  <c:v>46.569064403574473</c:v>
                </c:pt>
                <c:pt idx="64">
                  <c:v>29.680931919498043</c:v>
                </c:pt>
                <c:pt idx="65">
                  <c:v>36.368987386164711</c:v>
                </c:pt>
                <c:pt idx="66">
                  <c:v>41.470090870636689</c:v>
                </c:pt>
                <c:pt idx="67">
                  <c:v>22.623337851534632</c:v>
                </c:pt>
                <c:pt idx="68">
                  <c:v>28.651187052223651</c:v>
                </c:pt>
                <c:pt idx="69">
                  <c:v>34.006038736793961</c:v>
                </c:pt>
                <c:pt idx="70">
                  <c:v>41.005227426979509</c:v>
                </c:pt>
                <c:pt idx="71">
                  <c:v>47.54525992820021</c:v>
                </c:pt>
                <c:pt idx="72">
                  <c:v>12.942158692063352</c:v>
                </c:pt>
                <c:pt idx="73">
                  <c:v>15.904020828440306</c:v>
                </c:pt>
                <c:pt idx="74">
                  <c:v>22.040945257082882</c:v>
                </c:pt>
                <c:pt idx="75">
                  <c:v>25.888549806360228</c:v>
                </c:pt>
                <c:pt idx="76">
                  <c:v>28.447945863489135</c:v>
                </c:pt>
                <c:pt idx="77">
                  <c:v>0.29648599087767025</c:v>
                </c:pt>
                <c:pt idx="78">
                  <c:v>6.2196859908776698</c:v>
                </c:pt>
                <c:pt idx="79">
                  <c:v>12.81938569790892</c:v>
                </c:pt>
                <c:pt idx="80">
                  <c:v>17.895068727043036</c:v>
                </c:pt>
                <c:pt idx="81">
                  <c:v>0</c:v>
                </c:pt>
                <c:pt idx="82">
                  <c:v>5.7270112609863277</c:v>
                </c:pt>
                <c:pt idx="83">
                  <c:v>10.921608123779297</c:v>
                </c:pt>
                <c:pt idx="84">
                  <c:v>16.875494842529296</c:v>
                </c:pt>
                <c:pt idx="85">
                  <c:v>22.831450653076171</c:v>
                </c:pt>
                <c:pt idx="86">
                  <c:v>6.6278285207566157</c:v>
                </c:pt>
                <c:pt idx="87">
                  <c:v>9.7063210286911854</c:v>
                </c:pt>
                <c:pt idx="88">
                  <c:v>15.356847762089622</c:v>
                </c:pt>
                <c:pt idx="89">
                  <c:v>21.032677382450949</c:v>
                </c:pt>
                <c:pt idx="90">
                  <c:v>20.251472727905494</c:v>
                </c:pt>
                <c:pt idx="91">
                  <c:v>0</c:v>
                </c:pt>
                <c:pt idx="92">
                  <c:v>4.6656000000000004</c:v>
                </c:pt>
                <c:pt idx="93">
                  <c:v>9.5903999999999989</c:v>
                </c:pt>
                <c:pt idx="94">
                  <c:v>14.803199999999999</c:v>
                </c:pt>
                <c:pt idx="95">
                  <c:v>0</c:v>
                </c:pt>
                <c:pt idx="96">
                  <c:v>5.447325511111111</c:v>
                </c:pt>
                <c:pt idx="97">
                  <c:v>10.842525511111111</c:v>
                </c:pt>
                <c:pt idx="98">
                  <c:v>17.239521971072048</c:v>
                </c:pt>
                <c:pt idx="99">
                  <c:v>23.520424986208766</c:v>
                </c:pt>
                <c:pt idx="100">
                  <c:v>0</c:v>
                </c:pt>
                <c:pt idx="101">
                  <c:v>4.3923092651367188</c:v>
                </c:pt>
                <c:pt idx="102">
                  <c:v>9.7064410400390635</c:v>
                </c:pt>
                <c:pt idx="103">
                  <c:v>14.044936875983538</c:v>
                </c:pt>
                <c:pt idx="104">
                  <c:v>19.138745164557758</c:v>
                </c:pt>
                <c:pt idx="105">
                  <c:v>0.82203418001792272</c:v>
                </c:pt>
                <c:pt idx="106">
                  <c:v>5.1637531643440937</c:v>
                </c:pt>
                <c:pt idx="107">
                  <c:v>10.087570913367532</c:v>
                </c:pt>
                <c:pt idx="108">
                  <c:v>16.780753286414406</c:v>
                </c:pt>
                <c:pt idx="109">
                  <c:v>0</c:v>
                </c:pt>
                <c:pt idx="110">
                  <c:v>5.5362574768066404</c:v>
                </c:pt>
                <c:pt idx="111">
                  <c:v>10.663251800537109</c:v>
                </c:pt>
                <c:pt idx="112">
                  <c:v>15.772551806787108</c:v>
                </c:pt>
                <c:pt idx="113">
                  <c:v>20.571493457177734</c:v>
                </c:pt>
                <c:pt idx="114">
                  <c:v>25.623884204248046</c:v>
                </c:pt>
                <c:pt idx="115">
                  <c:v>6.0343805455151163</c:v>
                </c:pt>
                <c:pt idx="116">
                  <c:v>12.369867424229959</c:v>
                </c:pt>
                <c:pt idx="117">
                  <c:v>17.347266253193105</c:v>
                </c:pt>
                <c:pt idx="118">
                  <c:v>0</c:v>
                </c:pt>
                <c:pt idx="119">
                  <c:v>6.3685233498960159E-3</c:v>
                </c:pt>
                <c:pt idx="120">
                  <c:v>0</c:v>
                </c:pt>
                <c:pt idx="121">
                  <c:v>0</c:v>
                </c:pt>
                <c:pt idx="122">
                  <c:v>0</c:v>
                </c:pt>
                <c:pt idx="123">
                  <c:v>0</c:v>
                </c:pt>
                <c:pt idx="124">
                  <c:v>0</c:v>
                </c:pt>
                <c:pt idx="125">
                  <c:v>0.48690597621472009</c:v>
                </c:pt>
                <c:pt idx="126">
                  <c:v>2.1952190187435594</c:v>
                </c:pt>
                <c:pt idx="127">
                  <c:v>4.7835456020553089</c:v>
                </c:pt>
                <c:pt idx="128">
                  <c:v>7.3292568933953515</c:v>
                </c:pt>
                <c:pt idx="129">
                  <c:v>9.6942414127171297</c:v>
                </c:pt>
                <c:pt idx="130">
                  <c:v>11.769643420499939</c:v>
                </c:pt>
                <c:pt idx="131">
                  <c:v>11.890083313665979</c:v>
                </c:pt>
                <c:pt idx="132">
                  <c:v>1.8798263942492603</c:v>
                </c:pt>
                <c:pt idx="133">
                  <c:v>4.7577287606823333</c:v>
                </c:pt>
                <c:pt idx="134">
                  <c:v>7.2508395076157655</c:v>
                </c:pt>
                <c:pt idx="135">
                  <c:v>9.4617919322078965</c:v>
                </c:pt>
                <c:pt idx="136">
                  <c:v>9.3673449566288376</c:v>
                </c:pt>
                <c:pt idx="137">
                  <c:v>7.2641574890654788</c:v>
                </c:pt>
                <c:pt idx="138">
                  <c:v>8.6372344107327255</c:v>
                </c:pt>
                <c:pt idx="139">
                  <c:v>10.033797521884656</c:v>
                </c:pt>
                <c:pt idx="140">
                  <c:v>11.259912815661645</c:v>
                </c:pt>
                <c:pt idx="141">
                  <c:v>12.628103193390022</c:v>
                </c:pt>
                <c:pt idx="142">
                  <c:v>13.835980510808769</c:v>
                </c:pt>
                <c:pt idx="143">
                  <c:v>13.283554708080647</c:v>
                </c:pt>
                <c:pt idx="144">
                  <c:v>13.858645844605254</c:v>
                </c:pt>
                <c:pt idx="145">
                  <c:v>15.117801775394508</c:v>
                </c:pt>
                <c:pt idx="146">
                  <c:v>15.790660581737621</c:v>
                </c:pt>
                <c:pt idx="147">
                  <c:v>16.442336879307511</c:v>
                </c:pt>
                <c:pt idx="148">
                  <c:v>17.123577056462054</c:v>
                </c:pt>
                <c:pt idx="149">
                  <c:v>16.697034258419759</c:v>
                </c:pt>
                <c:pt idx="150">
                  <c:v>16.944495631033664</c:v>
                </c:pt>
                <c:pt idx="151">
                  <c:v>17.595400882536655</c:v>
                </c:pt>
                <c:pt idx="152">
                  <c:v>17.941551292711978</c:v>
                </c:pt>
                <c:pt idx="153">
                  <c:v>18.161094112498052</c:v>
                </c:pt>
                <c:pt idx="154">
                  <c:v>18.410832895142324</c:v>
                </c:pt>
                <c:pt idx="155">
                  <c:v>18.808318461281544</c:v>
                </c:pt>
                <c:pt idx="156">
                  <c:v>19.146864630085712</c:v>
                </c:pt>
                <c:pt idx="157">
                  <c:v>17.962775968510396</c:v>
                </c:pt>
                <c:pt idx="158">
                  <c:v>18.230432408053165</c:v>
                </c:pt>
                <c:pt idx="159">
                  <c:v>18.015783857256658</c:v>
                </c:pt>
                <c:pt idx="160">
                  <c:v>16.466826999575382</c:v>
                </c:pt>
                <c:pt idx="161">
                  <c:v>16.950553918272739</c:v>
                </c:pt>
                <c:pt idx="162">
                  <c:v>17.404187918097264</c:v>
                </c:pt>
                <c:pt idx="163">
                  <c:v>17.804354441553837</c:v>
                </c:pt>
                <c:pt idx="164">
                  <c:v>18.035176551729922</c:v>
                </c:pt>
                <c:pt idx="165">
                  <c:v>18.385541820914035</c:v>
                </c:pt>
                <c:pt idx="166">
                  <c:v>18.763216770083194</c:v>
                </c:pt>
                <c:pt idx="167">
                  <c:v>19.127241637331728</c:v>
                </c:pt>
                <c:pt idx="168">
                  <c:v>19.161492348981383</c:v>
                </c:pt>
                <c:pt idx="169">
                  <c:v>18.262134956598761</c:v>
                </c:pt>
                <c:pt idx="170">
                  <c:v>18.391112133145811</c:v>
                </c:pt>
                <c:pt idx="171">
                  <c:v>18.699538525224209</c:v>
                </c:pt>
                <c:pt idx="172">
                  <c:v>19.204793389916897</c:v>
                </c:pt>
              </c:numCache>
            </c:numRef>
          </c:yVal>
          <c:smooth val="0"/>
          <c:extLst>
            <c:ext xmlns:c16="http://schemas.microsoft.com/office/drawing/2014/chart" uri="{C3380CC4-5D6E-409C-BE32-E72D297353CC}">
              <c16:uniqueId val="{00000000-6153-47B3-BC95-A939F66D7640}"/>
            </c:ext>
          </c:extLst>
        </c:ser>
        <c:ser>
          <c:idx val="1"/>
          <c:order val="1"/>
          <c:tx>
            <c:strRef>
              <c:f>'C1 100100'!$A$29</c:f>
              <c:strCache>
                <c:ptCount val="1"/>
                <c:pt idx="0">
                  <c:v>Meas. SWD - 1050 mm</c:v>
                </c:pt>
              </c:strCache>
            </c:strRef>
          </c:tx>
          <c:spPr>
            <a:ln w="28575">
              <a:noFill/>
            </a:ln>
          </c:spPr>
          <c:marker>
            <c:symbol val="square"/>
            <c:size val="6"/>
            <c:spPr>
              <a:solidFill>
                <a:srgbClr val="CCFFFF"/>
              </a:solidFill>
              <a:ln>
                <a:solidFill>
                  <a:srgbClr val="000000"/>
                </a:solidFill>
                <a:prstDash val="solid"/>
              </a:ln>
            </c:spPr>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100100'!$C$29:$FS$29</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59.585171019674135</c:v>
                </c:pt>
                <c:pt idx="25">
                  <c:v>0</c:v>
                </c:pt>
                <c:pt idx="26">
                  <c:v>0</c:v>
                </c:pt>
                <c:pt idx="27">
                  <c:v>0</c:v>
                </c:pt>
                <c:pt idx="28">
                  <c:v>47.353521757509938</c:v>
                </c:pt>
                <c:pt idx="29">
                  <c:v>0</c:v>
                </c:pt>
                <c:pt idx="30">
                  <c:v>57.528642406609499</c:v>
                </c:pt>
                <c:pt idx="31">
                  <c:v>0</c:v>
                </c:pt>
                <c:pt idx="32">
                  <c:v>21.603423892502136</c:v>
                </c:pt>
                <c:pt idx="33">
                  <c:v>0</c:v>
                </c:pt>
                <c:pt idx="34">
                  <c:v>0</c:v>
                </c:pt>
                <c:pt idx="35">
                  <c:v>0</c:v>
                </c:pt>
                <c:pt idx="36">
                  <c:v>0</c:v>
                </c:pt>
                <c:pt idx="37">
                  <c:v>51.119494330050671</c:v>
                </c:pt>
                <c:pt idx="38">
                  <c:v>0</c:v>
                </c:pt>
                <c:pt idx="39">
                  <c:v>25.95139458884745</c:v>
                </c:pt>
                <c:pt idx="40">
                  <c:v>0</c:v>
                </c:pt>
                <c:pt idx="41">
                  <c:v>0</c:v>
                </c:pt>
                <c:pt idx="42">
                  <c:v>0</c:v>
                </c:pt>
                <c:pt idx="43">
                  <c:v>61.330511689492567</c:v>
                </c:pt>
                <c:pt idx="44">
                  <c:v>0</c:v>
                </c:pt>
                <c:pt idx="45">
                  <c:v>23.845687921162799</c:v>
                </c:pt>
                <c:pt idx="46">
                  <c:v>0</c:v>
                </c:pt>
                <c:pt idx="47">
                  <c:v>0</c:v>
                </c:pt>
                <c:pt idx="48">
                  <c:v>58.159562340768147</c:v>
                </c:pt>
                <c:pt idx="49">
                  <c:v>0</c:v>
                </c:pt>
                <c:pt idx="50">
                  <c:v>24.835977614869947</c:v>
                </c:pt>
                <c:pt idx="51">
                  <c:v>0</c:v>
                </c:pt>
                <c:pt idx="52">
                  <c:v>64.167339862604251</c:v>
                </c:pt>
                <c:pt idx="53">
                  <c:v>0</c:v>
                </c:pt>
                <c:pt idx="54">
                  <c:v>0</c:v>
                </c:pt>
                <c:pt idx="55">
                  <c:v>0</c:v>
                </c:pt>
                <c:pt idx="56">
                  <c:v>0</c:v>
                </c:pt>
                <c:pt idx="57">
                  <c:v>50.505365277982577</c:v>
                </c:pt>
                <c:pt idx="58">
                  <c:v>0</c:v>
                </c:pt>
                <c:pt idx="59">
                  <c:v>36.454410126572775</c:v>
                </c:pt>
                <c:pt idx="60">
                  <c:v>0</c:v>
                </c:pt>
                <c:pt idx="61">
                  <c:v>0</c:v>
                </c:pt>
                <c:pt idx="62">
                  <c:v>35.856282458808444</c:v>
                </c:pt>
                <c:pt idx="63">
                  <c:v>27.612874930852122</c:v>
                </c:pt>
                <c:pt idx="64">
                  <c:v>0</c:v>
                </c:pt>
                <c:pt idx="65">
                  <c:v>7.412351056243347</c:v>
                </c:pt>
                <c:pt idx="66">
                  <c:v>28.410009804202872</c:v>
                </c:pt>
                <c:pt idx="67">
                  <c:v>0</c:v>
                </c:pt>
                <c:pt idx="68">
                  <c:v>0</c:v>
                </c:pt>
                <c:pt idx="69">
                  <c:v>0</c:v>
                </c:pt>
                <c:pt idx="70">
                  <c:v>0</c:v>
                </c:pt>
                <c:pt idx="71">
                  <c:v>50.729329273318051</c:v>
                </c:pt>
                <c:pt idx="72">
                  <c:v>0</c:v>
                </c:pt>
                <c:pt idx="73">
                  <c:v>6.3562205342352742</c:v>
                </c:pt>
                <c:pt idx="74">
                  <c:v>0</c:v>
                </c:pt>
                <c:pt idx="75">
                  <c:v>0</c:v>
                </c:pt>
                <c:pt idx="76">
                  <c:v>32.39016447609923</c:v>
                </c:pt>
                <c:pt idx="77">
                  <c:v>0</c:v>
                </c:pt>
                <c:pt idx="78">
                  <c:v>12.513529080635475</c:v>
                </c:pt>
                <c:pt idx="79">
                  <c:v>0</c:v>
                </c:pt>
                <c:pt idx="80">
                  <c:v>24.312310104027823</c:v>
                </c:pt>
                <c:pt idx="81">
                  <c:v>0</c:v>
                </c:pt>
                <c:pt idx="82">
                  <c:v>0</c:v>
                </c:pt>
                <c:pt idx="83">
                  <c:v>0</c:v>
                </c:pt>
                <c:pt idx="84">
                  <c:v>0</c:v>
                </c:pt>
                <c:pt idx="85">
                  <c:v>21.690796874329724</c:v>
                </c:pt>
                <c:pt idx="86">
                  <c:v>0</c:v>
                </c:pt>
                <c:pt idx="87">
                  <c:v>9.0153565488386995</c:v>
                </c:pt>
                <c:pt idx="88">
                  <c:v>0</c:v>
                </c:pt>
                <c:pt idx="89">
                  <c:v>0</c:v>
                </c:pt>
                <c:pt idx="90">
                  <c:v>45.340241192517077</c:v>
                </c:pt>
                <c:pt idx="91">
                  <c:v>0</c:v>
                </c:pt>
                <c:pt idx="92">
                  <c:v>8.3700401147655032</c:v>
                </c:pt>
                <c:pt idx="93">
                  <c:v>0</c:v>
                </c:pt>
                <c:pt idx="94">
                  <c:v>32.106008850868498</c:v>
                </c:pt>
                <c:pt idx="95">
                  <c:v>0</c:v>
                </c:pt>
                <c:pt idx="96">
                  <c:v>0</c:v>
                </c:pt>
                <c:pt idx="97">
                  <c:v>0</c:v>
                </c:pt>
                <c:pt idx="98">
                  <c:v>0</c:v>
                </c:pt>
                <c:pt idx="99">
                  <c:v>54.098631206784304</c:v>
                </c:pt>
                <c:pt idx="100">
                  <c:v>0</c:v>
                </c:pt>
                <c:pt idx="101">
                  <c:v>8.4162112596377643</c:v>
                </c:pt>
                <c:pt idx="102">
                  <c:v>0</c:v>
                </c:pt>
                <c:pt idx="103">
                  <c:v>0</c:v>
                </c:pt>
                <c:pt idx="104">
                  <c:v>42.022251077521204</c:v>
                </c:pt>
                <c:pt idx="105">
                  <c:v>0</c:v>
                </c:pt>
                <c:pt idx="106">
                  <c:v>10.395210803919973</c:v>
                </c:pt>
                <c:pt idx="107">
                  <c:v>0</c:v>
                </c:pt>
                <c:pt idx="108">
                  <c:v>28.751434041191033</c:v>
                </c:pt>
                <c:pt idx="109">
                  <c:v>0</c:v>
                </c:pt>
                <c:pt idx="110">
                  <c:v>0</c:v>
                </c:pt>
                <c:pt idx="111">
                  <c:v>0</c:v>
                </c:pt>
                <c:pt idx="112">
                  <c:v>0</c:v>
                </c:pt>
                <c:pt idx="113">
                  <c:v>0</c:v>
                </c:pt>
                <c:pt idx="114">
                  <c:v>60.984482265261292</c:v>
                </c:pt>
                <c:pt idx="115">
                  <c:v>0</c:v>
                </c:pt>
                <c:pt idx="116">
                  <c:v>19.094915699660703</c:v>
                </c:pt>
                <c:pt idx="117">
                  <c:v>0</c:v>
                </c:pt>
                <c:pt idx="118">
                  <c:v>0</c:v>
                </c:pt>
                <c:pt idx="119">
                  <c:v>0</c:v>
                </c:pt>
                <c:pt idx="120">
                  <c:v>0</c:v>
                </c:pt>
                <c:pt idx="121">
                  <c:v>0</c:v>
                </c:pt>
                <c:pt idx="122">
                  <c:v>0</c:v>
                </c:pt>
                <c:pt idx="123">
                  <c:v>0</c:v>
                </c:pt>
                <c:pt idx="124">
                  <c:v>0</c:v>
                </c:pt>
                <c:pt idx="125">
                  <c:v>0</c:v>
                </c:pt>
                <c:pt idx="126">
                  <c:v>0</c:v>
                </c:pt>
                <c:pt idx="127">
                  <c:v>23.135279165156554</c:v>
                </c:pt>
                <c:pt idx="128">
                  <c:v>0</c:v>
                </c:pt>
                <c:pt idx="129">
                  <c:v>0</c:v>
                </c:pt>
                <c:pt idx="130">
                  <c:v>0</c:v>
                </c:pt>
                <c:pt idx="131">
                  <c:v>0</c:v>
                </c:pt>
                <c:pt idx="132">
                  <c:v>0</c:v>
                </c:pt>
                <c:pt idx="133">
                  <c:v>0</c:v>
                </c:pt>
                <c:pt idx="134">
                  <c:v>0</c:v>
                </c:pt>
                <c:pt idx="135">
                  <c:v>17.469891143738323</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27.413122239763048</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1-6153-47B3-BC95-A939F66D7640}"/>
            </c:ext>
          </c:extLst>
        </c:ser>
        <c:ser>
          <c:idx val="2"/>
          <c:order val="2"/>
          <c:tx>
            <c:strRef>
              <c:f>'C1 100100'!$A$30</c:f>
              <c:strCache>
                <c:ptCount val="1"/>
                <c:pt idx="0">
                  <c:v>Proj SWD - RZ</c:v>
                </c:pt>
              </c:strCache>
            </c:strRef>
          </c:tx>
          <c:spPr>
            <a:ln w="25400">
              <a:solidFill>
                <a:srgbClr val="008080"/>
              </a:solidFill>
              <a:prstDash val="solid"/>
            </a:ln>
          </c:spPr>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100100'!$C$30:$FS$30</c:f>
              <c:numCache>
                <c:formatCode>0.0</c:formatCode>
                <c:ptCount val="173"/>
                <c:pt idx="0">
                  <c:v>6</c:v>
                </c:pt>
                <c:pt idx="1">
                  <c:v>7.1085917642047978</c:v>
                </c:pt>
                <c:pt idx="2">
                  <c:v>7.937734815271809</c:v>
                </c:pt>
                <c:pt idx="3">
                  <c:v>8.6515075719445917</c:v>
                </c:pt>
                <c:pt idx="4">
                  <c:v>9.2935388744997436</c:v>
                </c:pt>
                <c:pt idx="5">
                  <c:v>9.7120930379014379</c:v>
                </c:pt>
                <c:pt idx="6">
                  <c:v>9.165282013681411</c:v>
                </c:pt>
                <c:pt idx="7">
                  <c:v>9.3180335488101882</c:v>
                </c:pt>
                <c:pt idx="8">
                  <c:v>9.6723197133731293</c:v>
                </c:pt>
                <c:pt idx="9">
                  <c:v>10.053541960875641</c:v>
                </c:pt>
                <c:pt idx="10">
                  <c:v>10.417271221529475</c:v>
                </c:pt>
                <c:pt idx="11">
                  <c:v>11.128894437133571</c:v>
                </c:pt>
                <c:pt idx="12">
                  <c:v>11.848844652769305</c:v>
                </c:pt>
                <c:pt idx="13">
                  <c:v>12.716797998097622</c:v>
                </c:pt>
                <c:pt idx="14">
                  <c:v>13.258267616723726</c:v>
                </c:pt>
                <c:pt idx="15">
                  <c:v>12.335921950395957</c:v>
                </c:pt>
                <c:pt idx="16">
                  <c:v>12.814953408750876</c:v>
                </c:pt>
                <c:pt idx="17">
                  <c:v>14.37505542338687</c:v>
                </c:pt>
                <c:pt idx="18">
                  <c:v>16.137364787471906</c:v>
                </c:pt>
                <c:pt idx="19">
                  <c:v>17.412377140533408</c:v>
                </c:pt>
                <c:pt idx="20">
                  <c:v>18.623000515979058</c:v>
                </c:pt>
                <c:pt idx="21">
                  <c:v>18.562443248287998</c:v>
                </c:pt>
                <c:pt idx="22">
                  <c:v>19.736474888299316</c:v>
                </c:pt>
                <c:pt idx="23">
                  <c:v>20.336390272428087</c:v>
                </c:pt>
                <c:pt idx="24">
                  <c:v>21.559340275208001</c:v>
                </c:pt>
                <c:pt idx="25">
                  <c:v>6.0547949697868901</c:v>
                </c:pt>
                <c:pt idx="26">
                  <c:v>8.1827183127211409</c:v>
                </c:pt>
                <c:pt idx="27">
                  <c:v>10.22697208613474</c:v>
                </c:pt>
                <c:pt idx="28">
                  <c:v>12.302203696909734</c:v>
                </c:pt>
                <c:pt idx="29">
                  <c:v>15.303876429963299</c:v>
                </c:pt>
                <c:pt idx="30">
                  <c:v>18.298075015756677</c:v>
                </c:pt>
                <c:pt idx="31">
                  <c:v>3.5412989733672546</c:v>
                </c:pt>
                <c:pt idx="32">
                  <c:v>6.5694098404503283</c:v>
                </c:pt>
                <c:pt idx="33">
                  <c:v>8.9741281799352581</c:v>
                </c:pt>
                <c:pt idx="34">
                  <c:v>11.119368020316106</c:v>
                </c:pt>
                <c:pt idx="35">
                  <c:v>13.282781007912646</c:v>
                </c:pt>
                <c:pt idx="36">
                  <c:v>15.820850907066356</c:v>
                </c:pt>
                <c:pt idx="37">
                  <c:v>19.322387469280528</c:v>
                </c:pt>
                <c:pt idx="38">
                  <c:v>5.1108299339941929</c:v>
                </c:pt>
                <c:pt idx="39">
                  <c:v>7.907056562261106</c:v>
                </c:pt>
                <c:pt idx="40">
                  <c:v>10.953254770625389</c:v>
                </c:pt>
                <c:pt idx="41">
                  <c:v>14.144944429148772</c:v>
                </c:pt>
                <c:pt idx="42">
                  <c:v>17.86262752743588</c:v>
                </c:pt>
                <c:pt idx="43">
                  <c:v>21.538861184589759</c:v>
                </c:pt>
                <c:pt idx="44">
                  <c:v>7.3399257201357813</c:v>
                </c:pt>
                <c:pt idx="45">
                  <c:v>12.782872839858257</c:v>
                </c:pt>
                <c:pt idx="46">
                  <c:v>18.07927205744166</c:v>
                </c:pt>
                <c:pt idx="47">
                  <c:v>22.68942832856003</c:v>
                </c:pt>
                <c:pt idx="48">
                  <c:v>27.268230941305131</c:v>
                </c:pt>
                <c:pt idx="49">
                  <c:v>13.279383208792289</c:v>
                </c:pt>
                <c:pt idx="50">
                  <c:v>18.857211859297085</c:v>
                </c:pt>
                <c:pt idx="51">
                  <c:v>24.664304424081816</c:v>
                </c:pt>
                <c:pt idx="52">
                  <c:v>28.467130218897022</c:v>
                </c:pt>
                <c:pt idx="53">
                  <c:v>8.3083222165570731</c:v>
                </c:pt>
                <c:pt idx="54">
                  <c:v>13.874802364891829</c:v>
                </c:pt>
                <c:pt idx="55">
                  <c:v>19.829703579288033</c:v>
                </c:pt>
                <c:pt idx="56">
                  <c:v>26.50561642148908</c:v>
                </c:pt>
                <c:pt idx="57">
                  <c:v>33.756144270625725</c:v>
                </c:pt>
                <c:pt idx="58">
                  <c:v>2.2085764933581915</c:v>
                </c:pt>
                <c:pt idx="59">
                  <c:v>6.7465437990975037</c:v>
                </c:pt>
                <c:pt idx="60">
                  <c:v>6.7769637203504258</c:v>
                </c:pt>
                <c:pt idx="61">
                  <c:v>12.350141830921242</c:v>
                </c:pt>
                <c:pt idx="62">
                  <c:v>18.362406763612153</c:v>
                </c:pt>
                <c:pt idx="63">
                  <c:v>15.533027245720547</c:v>
                </c:pt>
                <c:pt idx="64">
                  <c:v>0</c:v>
                </c:pt>
                <c:pt idx="65">
                  <c:v>6.9881173000775512</c:v>
                </c:pt>
                <c:pt idx="66">
                  <c:v>12.389282617960413</c:v>
                </c:pt>
                <c:pt idx="67">
                  <c:v>0</c:v>
                </c:pt>
                <c:pt idx="68">
                  <c:v>6.3279110340999036</c:v>
                </c:pt>
                <c:pt idx="69">
                  <c:v>11.832793635375658</c:v>
                </c:pt>
                <c:pt idx="70">
                  <c:v>18.98201324226665</c:v>
                </c:pt>
                <c:pt idx="71">
                  <c:v>25.672076660192797</c:v>
                </c:pt>
                <c:pt idx="72">
                  <c:v>0</c:v>
                </c:pt>
                <c:pt idx="73">
                  <c:v>3.1118930530823952</c:v>
                </c:pt>
                <c:pt idx="74">
                  <c:v>9.3988483984304168</c:v>
                </c:pt>
                <c:pt idx="75">
                  <c:v>13.396483864413204</c:v>
                </c:pt>
                <c:pt idx="76">
                  <c:v>16.105910838247553</c:v>
                </c:pt>
                <c:pt idx="77">
                  <c:v>0</c:v>
                </c:pt>
                <c:pt idx="78">
                  <c:v>6.0732309167054419</c:v>
                </c:pt>
                <c:pt idx="79">
                  <c:v>12.822961540442135</c:v>
                </c:pt>
                <c:pt idx="80">
                  <c:v>18.048675486281695</c:v>
                </c:pt>
                <c:pt idx="81">
                  <c:v>0</c:v>
                </c:pt>
                <c:pt idx="82">
                  <c:v>5.8770421776917701</c:v>
                </c:pt>
                <c:pt idx="83">
                  <c:v>11.221669957190182</c:v>
                </c:pt>
                <c:pt idx="84">
                  <c:v>17.325587592645626</c:v>
                </c:pt>
                <c:pt idx="85">
                  <c:v>23.431574319897944</c:v>
                </c:pt>
                <c:pt idx="86">
                  <c:v>7.3779831042838309</c:v>
                </c:pt>
                <c:pt idx="87">
                  <c:v>10.606506528923845</c:v>
                </c:pt>
                <c:pt idx="88">
                  <c:v>15.356847762089622</c:v>
                </c:pt>
                <c:pt idx="89">
                  <c:v>21.032677382450949</c:v>
                </c:pt>
                <c:pt idx="90">
                  <c:v>20.251472727905494</c:v>
                </c:pt>
                <c:pt idx="91">
                  <c:v>0</c:v>
                </c:pt>
                <c:pt idx="92">
                  <c:v>4.6656000000000004</c:v>
                </c:pt>
                <c:pt idx="93">
                  <c:v>9.5903999999999989</c:v>
                </c:pt>
                <c:pt idx="94">
                  <c:v>14.803199999999999</c:v>
                </c:pt>
                <c:pt idx="95">
                  <c:v>0</c:v>
                </c:pt>
                <c:pt idx="96">
                  <c:v>5.447325511111111</c:v>
                </c:pt>
                <c:pt idx="97">
                  <c:v>10.842525511111111</c:v>
                </c:pt>
                <c:pt idx="98">
                  <c:v>17.239521971072048</c:v>
                </c:pt>
                <c:pt idx="99">
                  <c:v>23.520424986208766</c:v>
                </c:pt>
                <c:pt idx="100">
                  <c:v>0</c:v>
                </c:pt>
                <c:pt idx="101">
                  <c:v>4.3923092651367188</c:v>
                </c:pt>
                <c:pt idx="102">
                  <c:v>9.7064410400390635</c:v>
                </c:pt>
                <c:pt idx="103">
                  <c:v>14.044936875983538</c:v>
                </c:pt>
                <c:pt idx="104">
                  <c:v>19.138745164557758</c:v>
                </c:pt>
                <c:pt idx="105">
                  <c:v>0.82203418001792272</c:v>
                </c:pt>
                <c:pt idx="106">
                  <c:v>5.1637531643440937</c:v>
                </c:pt>
                <c:pt idx="107">
                  <c:v>10.087570913367532</c:v>
                </c:pt>
                <c:pt idx="108">
                  <c:v>16.780753286414406</c:v>
                </c:pt>
                <c:pt idx="109">
                  <c:v>0</c:v>
                </c:pt>
                <c:pt idx="110">
                  <c:v>5.5362574768066404</c:v>
                </c:pt>
                <c:pt idx="111">
                  <c:v>10.663251800537109</c:v>
                </c:pt>
                <c:pt idx="112">
                  <c:v>15.772551806787108</c:v>
                </c:pt>
                <c:pt idx="113">
                  <c:v>20.571493457177734</c:v>
                </c:pt>
                <c:pt idx="114">
                  <c:v>25.623884204248046</c:v>
                </c:pt>
                <c:pt idx="115">
                  <c:v>6.0343805455151163</c:v>
                </c:pt>
                <c:pt idx="116">
                  <c:v>12.369867424229959</c:v>
                </c:pt>
                <c:pt idx="117">
                  <c:v>17.347266253193105</c:v>
                </c:pt>
                <c:pt idx="118">
                  <c:v>0</c:v>
                </c:pt>
                <c:pt idx="119">
                  <c:v>6.3685233498960159E-3</c:v>
                </c:pt>
                <c:pt idx="120">
                  <c:v>0</c:v>
                </c:pt>
                <c:pt idx="121">
                  <c:v>0</c:v>
                </c:pt>
                <c:pt idx="122">
                  <c:v>0</c:v>
                </c:pt>
                <c:pt idx="123">
                  <c:v>0</c:v>
                </c:pt>
                <c:pt idx="124">
                  <c:v>0</c:v>
                </c:pt>
                <c:pt idx="125">
                  <c:v>0.48690597621472009</c:v>
                </c:pt>
                <c:pt idx="126">
                  <c:v>2.1952190187435594</c:v>
                </c:pt>
                <c:pt idx="127">
                  <c:v>4.7835456020553089</c:v>
                </c:pt>
                <c:pt idx="128">
                  <c:v>7.3292568933953515</c:v>
                </c:pt>
                <c:pt idx="129">
                  <c:v>9.6942414127171297</c:v>
                </c:pt>
                <c:pt idx="130">
                  <c:v>11.769643420499939</c:v>
                </c:pt>
                <c:pt idx="131">
                  <c:v>11.890083313665979</c:v>
                </c:pt>
                <c:pt idx="132">
                  <c:v>1.8798263942492603</c:v>
                </c:pt>
                <c:pt idx="133">
                  <c:v>4.7577287606823333</c:v>
                </c:pt>
                <c:pt idx="134">
                  <c:v>7.2508395076157655</c:v>
                </c:pt>
                <c:pt idx="135">
                  <c:v>9.4617919322078965</c:v>
                </c:pt>
                <c:pt idx="136">
                  <c:v>9.3673449566288376</c:v>
                </c:pt>
                <c:pt idx="137">
                  <c:v>7.2641574890654788</c:v>
                </c:pt>
                <c:pt idx="138">
                  <c:v>8.6372344107327255</c:v>
                </c:pt>
                <c:pt idx="139">
                  <c:v>10.033797521884656</c:v>
                </c:pt>
                <c:pt idx="140">
                  <c:v>11.259912815661645</c:v>
                </c:pt>
                <c:pt idx="141">
                  <c:v>12.628103193390022</c:v>
                </c:pt>
                <c:pt idx="142">
                  <c:v>13.835980510808769</c:v>
                </c:pt>
                <c:pt idx="143">
                  <c:v>13.283554708080647</c:v>
                </c:pt>
                <c:pt idx="144">
                  <c:v>13.858645844605254</c:v>
                </c:pt>
                <c:pt idx="145">
                  <c:v>15.117801775394508</c:v>
                </c:pt>
                <c:pt idx="146">
                  <c:v>15.790660581737621</c:v>
                </c:pt>
                <c:pt idx="147">
                  <c:v>16.442336879307511</c:v>
                </c:pt>
                <c:pt idx="148">
                  <c:v>17.123577056462054</c:v>
                </c:pt>
                <c:pt idx="149">
                  <c:v>16.697034258419759</c:v>
                </c:pt>
                <c:pt idx="150">
                  <c:v>16.944495631033664</c:v>
                </c:pt>
                <c:pt idx="151">
                  <c:v>17.595400882536655</c:v>
                </c:pt>
                <c:pt idx="152">
                  <c:v>17.941551292711978</c:v>
                </c:pt>
                <c:pt idx="153">
                  <c:v>18.161094112498052</c:v>
                </c:pt>
                <c:pt idx="154">
                  <c:v>18.410832895142324</c:v>
                </c:pt>
                <c:pt idx="155">
                  <c:v>18.808318461281544</c:v>
                </c:pt>
                <c:pt idx="156">
                  <c:v>19.146864630085712</c:v>
                </c:pt>
                <c:pt idx="157">
                  <c:v>17.962775968510396</c:v>
                </c:pt>
                <c:pt idx="158">
                  <c:v>18.230432408053165</c:v>
                </c:pt>
                <c:pt idx="159">
                  <c:v>18.015783857256658</c:v>
                </c:pt>
                <c:pt idx="160">
                  <c:v>16.466826999575382</c:v>
                </c:pt>
                <c:pt idx="161">
                  <c:v>16.950553918272739</c:v>
                </c:pt>
                <c:pt idx="162">
                  <c:v>17.404187918097264</c:v>
                </c:pt>
                <c:pt idx="163">
                  <c:v>17.804354441553837</c:v>
                </c:pt>
                <c:pt idx="164">
                  <c:v>18.035176551729922</c:v>
                </c:pt>
                <c:pt idx="165">
                  <c:v>18.385541820914035</c:v>
                </c:pt>
                <c:pt idx="166">
                  <c:v>18.763216770083194</c:v>
                </c:pt>
                <c:pt idx="167">
                  <c:v>19.127241637331728</c:v>
                </c:pt>
                <c:pt idx="168">
                  <c:v>19.161492348981383</c:v>
                </c:pt>
                <c:pt idx="169">
                  <c:v>18.262134956598761</c:v>
                </c:pt>
                <c:pt idx="170">
                  <c:v>18.391112133145811</c:v>
                </c:pt>
                <c:pt idx="171">
                  <c:v>18.699538525224209</c:v>
                </c:pt>
                <c:pt idx="172">
                  <c:v>19.204793389916897</c:v>
                </c:pt>
              </c:numCache>
            </c:numRef>
          </c:yVal>
          <c:smooth val="0"/>
          <c:extLst>
            <c:ext xmlns:c16="http://schemas.microsoft.com/office/drawing/2014/chart" uri="{C3380CC4-5D6E-409C-BE32-E72D297353CC}">
              <c16:uniqueId val="{00000002-6153-47B3-BC95-A939F66D7640}"/>
            </c:ext>
          </c:extLst>
        </c:ser>
        <c:ser>
          <c:idx val="10"/>
          <c:order val="3"/>
          <c:tx>
            <c:strRef>
              <c:f>'C1 100100'!$A$31</c:f>
              <c:strCache>
                <c:ptCount val="1"/>
                <c:pt idx="0">
                  <c:v>Measured SWD - RZ</c:v>
                </c:pt>
              </c:strCache>
            </c:strRef>
          </c:tx>
          <c:spPr>
            <a:ln w="28575">
              <a:noFill/>
            </a:ln>
          </c:spPr>
          <c:marker>
            <c:symbol val="square"/>
            <c:size val="6"/>
            <c:spPr>
              <a:solidFill>
                <a:srgbClr val="008080"/>
              </a:solidFill>
              <a:ln>
                <a:solidFill>
                  <a:srgbClr val="000080"/>
                </a:solidFill>
                <a:prstDash val="solid"/>
              </a:ln>
            </c:spPr>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100100'!$C$31:$FS$31</c:f>
              <c:numCache>
                <c:formatCode>0.0</c:formatCode>
                <c:ptCount val="173"/>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24.065736096039075</c:v>
                </c:pt>
                <c:pt idx="25">
                  <c:v>0</c:v>
                </c:pt>
                <c:pt idx="26">
                  <c:v>0</c:v>
                </c:pt>
                <c:pt idx="27">
                  <c:v>0</c:v>
                </c:pt>
                <c:pt idx="28">
                  <c:v>22.928704538557799</c:v>
                </c:pt>
                <c:pt idx="29">
                  <c:v>0</c:v>
                </c:pt>
                <c:pt idx="30">
                  <c:v>32.055631105348191</c:v>
                </c:pt>
                <c:pt idx="31">
                  <c:v>0</c:v>
                </c:pt>
                <c:pt idx="32">
                  <c:v>5.8004650922408683</c:v>
                </c:pt>
                <c:pt idx="33">
                  <c:v>0</c:v>
                </c:pt>
                <c:pt idx="34">
                  <c:v>0</c:v>
                </c:pt>
                <c:pt idx="35">
                  <c:v>0</c:v>
                </c:pt>
                <c:pt idx="36">
                  <c:v>0</c:v>
                </c:pt>
                <c:pt idx="37">
                  <c:v>31.217772930702601</c:v>
                </c:pt>
                <c:pt idx="38">
                  <c:v>0</c:v>
                </c:pt>
                <c:pt idx="39">
                  <c:v>10.723597459243763</c:v>
                </c:pt>
                <c:pt idx="40">
                  <c:v>0</c:v>
                </c:pt>
                <c:pt idx="41">
                  <c:v>0</c:v>
                </c:pt>
                <c:pt idx="42">
                  <c:v>0</c:v>
                </c:pt>
                <c:pt idx="43">
                  <c:v>47.430922992957321</c:v>
                </c:pt>
                <c:pt idx="44">
                  <c:v>0</c:v>
                </c:pt>
                <c:pt idx="45">
                  <c:v>12.827973427997453</c:v>
                </c:pt>
                <c:pt idx="46">
                  <c:v>0</c:v>
                </c:pt>
                <c:pt idx="47">
                  <c:v>0</c:v>
                </c:pt>
                <c:pt idx="48">
                  <c:v>46.142137473247615</c:v>
                </c:pt>
                <c:pt idx="49">
                  <c:v>0</c:v>
                </c:pt>
                <c:pt idx="50">
                  <c:v>13.730736614200858</c:v>
                </c:pt>
                <c:pt idx="51">
                  <c:v>0</c:v>
                </c:pt>
                <c:pt idx="52">
                  <c:v>53.328598162913416</c:v>
                </c:pt>
                <c:pt idx="53">
                  <c:v>0</c:v>
                </c:pt>
                <c:pt idx="54">
                  <c:v>0</c:v>
                </c:pt>
                <c:pt idx="55">
                  <c:v>0</c:v>
                </c:pt>
                <c:pt idx="56">
                  <c:v>0</c:v>
                </c:pt>
                <c:pt idx="57">
                  <c:v>44.109108848876048</c:v>
                </c:pt>
                <c:pt idx="58">
                  <c:v>0</c:v>
                </c:pt>
                <c:pt idx="59">
                  <c:v>32.042607541915523</c:v>
                </c:pt>
                <c:pt idx="60">
                  <c:v>0</c:v>
                </c:pt>
                <c:pt idx="61">
                  <c:v>0</c:v>
                </c:pt>
                <c:pt idx="62">
                  <c:v>32.491541827805825</c:v>
                </c:pt>
                <c:pt idx="63">
                  <c:v>23.954093099407423</c:v>
                </c:pt>
                <c:pt idx="64">
                  <c:v>0</c:v>
                </c:pt>
                <c:pt idx="65">
                  <c:v>5.4770466481020561</c:v>
                </c:pt>
                <c:pt idx="66">
                  <c:v>26.163789543768342</c:v>
                </c:pt>
                <c:pt idx="67">
                  <c:v>0</c:v>
                </c:pt>
                <c:pt idx="68">
                  <c:v>0</c:v>
                </c:pt>
                <c:pt idx="69">
                  <c:v>0</c:v>
                </c:pt>
                <c:pt idx="70">
                  <c:v>0</c:v>
                </c:pt>
                <c:pt idx="71">
                  <c:v>48.978127945517322</c:v>
                </c:pt>
                <c:pt idx="72">
                  <c:v>0</c:v>
                </c:pt>
                <c:pt idx="73">
                  <c:v>5.5942296727245369</c:v>
                </c:pt>
                <c:pt idx="74">
                  <c:v>0</c:v>
                </c:pt>
                <c:pt idx="75">
                  <c:v>0</c:v>
                </c:pt>
                <c:pt idx="76">
                  <c:v>31.235450903331554</c:v>
                </c:pt>
                <c:pt idx="77">
                  <c:v>0</c:v>
                </c:pt>
                <c:pt idx="78">
                  <c:v>12.152125489375564</c:v>
                </c:pt>
                <c:pt idx="79">
                  <c:v>0</c:v>
                </c:pt>
                <c:pt idx="80">
                  <c:v>23.969659092104095</c:v>
                </c:pt>
                <c:pt idx="81">
                  <c:v>0</c:v>
                </c:pt>
                <c:pt idx="82">
                  <c:v>0</c:v>
                </c:pt>
                <c:pt idx="83">
                  <c:v>0</c:v>
                </c:pt>
                <c:pt idx="84">
                  <c:v>0</c:v>
                </c:pt>
                <c:pt idx="85">
                  <c:v>21.527699252920723</c:v>
                </c:pt>
                <c:pt idx="86">
                  <c:v>0</c:v>
                </c:pt>
                <c:pt idx="87">
                  <c:v>8.942792235113961</c:v>
                </c:pt>
                <c:pt idx="88">
                  <c:v>0</c:v>
                </c:pt>
                <c:pt idx="89">
                  <c:v>0</c:v>
                </c:pt>
                <c:pt idx="90">
                  <c:v>45.34024119251707</c:v>
                </c:pt>
                <c:pt idx="91">
                  <c:v>0</c:v>
                </c:pt>
                <c:pt idx="92">
                  <c:v>8.3700401147655015</c:v>
                </c:pt>
                <c:pt idx="93">
                  <c:v>0</c:v>
                </c:pt>
                <c:pt idx="94">
                  <c:v>32.106008850868498</c:v>
                </c:pt>
                <c:pt idx="95">
                  <c:v>0</c:v>
                </c:pt>
                <c:pt idx="96">
                  <c:v>0</c:v>
                </c:pt>
                <c:pt idx="97">
                  <c:v>0</c:v>
                </c:pt>
                <c:pt idx="98">
                  <c:v>0</c:v>
                </c:pt>
                <c:pt idx="99">
                  <c:v>54.098631206784304</c:v>
                </c:pt>
                <c:pt idx="100">
                  <c:v>0</c:v>
                </c:pt>
                <c:pt idx="101">
                  <c:v>8.4162112596377625</c:v>
                </c:pt>
                <c:pt idx="102">
                  <c:v>0</c:v>
                </c:pt>
                <c:pt idx="103">
                  <c:v>0</c:v>
                </c:pt>
                <c:pt idx="104">
                  <c:v>42.022251077521197</c:v>
                </c:pt>
                <c:pt idx="105">
                  <c:v>0</c:v>
                </c:pt>
                <c:pt idx="106">
                  <c:v>10.395210803919973</c:v>
                </c:pt>
                <c:pt idx="107">
                  <c:v>0</c:v>
                </c:pt>
                <c:pt idx="108">
                  <c:v>28.751434041191033</c:v>
                </c:pt>
                <c:pt idx="109">
                  <c:v>0</c:v>
                </c:pt>
                <c:pt idx="110">
                  <c:v>0</c:v>
                </c:pt>
                <c:pt idx="111">
                  <c:v>0</c:v>
                </c:pt>
                <c:pt idx="112">
                  <c:v>0</c:v>
                </c:pt>
                <c:pt idx="113">
                  <c:v>0</c:v>
                </c:pt>
                <c:pt idx="114">
                  <c:v>60.984482265261292</c:v>
                </c:pt>
                <c:pt idx="115">
                  <c:v>0</c:v>
                </c:pt>
                <c:pt idx="116">
                  <c:v>19.094915699660703</c:v>
                </c:pt>
                <c:pt idx="117">
                  <c:v>0</c:v>
                </c:pt>
                <c:pt idx="118">
                  <c:v>0</c:v>
                </c:pt>
                <c:pt idx="119">
                  <c:v>0</c:v>
                </c:pt>
                <c:pt idx="120">
                  <c:v>0</c:v>
                </c:pt>
                <c:pt idx="121">
                  <c:v>0</c:v>
                </c:pt>
                <c:pt idx="122">
                  <c:v>0</c:v>
                </c:pt>
                <c:pt idx="123">
                  <c:v>0</c:v>
                </c:pt>
                <c:pt idx="124">
                  <c:v>0</c:v>
                </c:pt>
                <c:pt idx="125">
                  <c:v>0</c:v>
                </c:pt>
                <c:pt idx="126">
                  <c:v>0</c:v>
                </c:pt>
                <c:pt idx="127">
                  <c:v>23.135279165156554</c:v>
                </c:pt>
                <c:pt idx="128">
                  <c:v>0</c:v>
                </c:pt>
                <c:pt idx="129">
                  <c:v>0</c:v>
                </c:pt>
                <c:pt idx="130">
                  <c:v>0</c:v>
                </c:pt>
                <c:pt idx="131">
                  <c:v>0</c:v>
                </c:pt>
                <c:pt idx="132">
                  <c:v>0</c:v>
                </c:pt>
                <c:pt idx="133">
                  <c:v>0</c:v>
                </c:pt>
                <c:pt idx="134">
                  <c:v>0</c:v>
                </c:pt>
                <c:pt idx="135">
                  <c:v>17.469891143738323</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27.413122239763052</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3-6153-47B3-BC95-A939F66D7640}"/>
            </c:ext>
          </c:extLst>
        </c:ser>
        <c:ser>
          <c:idx val="0"/>
          <c:order val="4"/>
          <c:tx>
            <c:strRef>
              <c:f>'C1 100100'!$A$34</c:f>
              <c:strCache>
                <c:ptCount val="1"/>
                <c:pt idx="0">
                  <c:v>Actual Irrigation</c:v>
                </c:pt>
              </c:strCache>
            </c:strRef>
          </c:tx>
          <c:spPr>
            <a:ln w="28575">
              <a:noFill/>
            </a:ln>
          </c:spPr>
          <c:marker>
            <c:symbol val="x"/>
            <c:size val="7"/>
            <c:spPr>
              <a:noFill/>
              <a:ln>
                <a:solidFill>
                  <a:srgbClr val="000080"/>
                </a:solidFill>
                <a:prstDash val="solid"/>
              </a:ln>
            </c:spPr>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100100'!$C$34:$FS$34</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20.254777070063696</c:v>
                </c:pt>
                <c:pt idx="26">
                  <c:v>0</c:v>
                </c:pt>
                <c:pt idx="27">
                  <c:v>0</c:v>
                </c:pt>
                <c:pt idx="28">
                  <c:v>0</c:v>
                </c:pt>
                <c:pt idx="29">
                  <c:v>0</c:v>
                </c:pt>
                <c:pt idx="30">
                  <c:v>0</c:v>
                </c:pt>
                <c:pt idx="31">
                  <c:v>20.318471337579616</c:v>
                </c:pt>
                <c:pt idx="32">
                  <c:v>0</c:v>
                </c:pt>
                <c:pt idx="33">
                  <c:v>0</c:v>
                </c:pt>
                <c:pt idx="34">
                  <c:v>0</c:v>
                </c:pt>
                <c:pt idx="35">
                  <c:v>0</c:v>
                </c:pt>
                <c:pt idx="36">
                  <c:v>0</c:v>
                </c:pt>
                <c:pt idx="37">
                  <c:v>0</c:v>
                </c:pt>
                <c:pt idx="38">
                  <c:v>20.254777070063696</c:v>
                </c:pt>
                <c:pt idx="39">
                  <c:v>0</c:v>
                </c:pt>
                <c:pt idx="40">
                  <c:v>0</c:v>
                </c:pt>
                <c:pt idx="41">
                  <c:v>0</c:v>
                </c:pt>
                <c:pt idx="42">
                  <c:v>0</c:v>
                </c:pt>
                <c:pt idx="43">
                  <c:v>0</c:v>
                </c:pt>
                <c:pt idx="44">
                  <c:v>20.191082802547772</c:v>
                </c:pt>
                <c:pt idx="45">
                  <c:v>0</c:v>
                </c:pt>
                <c:pt idx="46">
                  <c:v>0</c:v>
                </c:pt>
                <c:pt idx="47">
                  <c:v>0</c:v>
                </c:pt>
                <c:pt idx="48">
                  <c:v>0</c:v>
                </c:pt>
                <c:pt idx="49">
                  <c:v>20.254777070063696</c:v>
                </c:pt>
                <c:pt idx="50">
                  <c:v>0</c:v>
                </c:pt>
                <c:pt idx="51">
                  <c:v>0</c:v>
                </c:pt>
                <c:pt idx="52">
                  <c:v>0</c:v>
                </c:pt>
                <c:pt idx="53">
                  <c:v>25.414012738853501</c:v>
                </c:pt>
                <c:pt idx="54">
                  <c:v>0</c:v>
                </c:pt>
                <c:pt idx="55">
                  <c:v>0</c:v>
                </c:pt>
                <c:pt idx="56">
                  <c:v>0</c:v>
                </c:pt>
                <c:pt idx="57">
                  <c:v>0</c:v>
                </c:pt>
                <c:pt idx="58">
                  <c:v>40.445859872611464</c:v>
                </c:pt>
                <c:pt idx="59">
                  <c:v>0</c:v>
                </c:pt>
                <c:pt idx="60">
                  <c:v>0</c:v>
                </c:pt>
                <c:pt idx="61">
                  <c:v>0</c:v>
                </c:pt>
                <c:pt idx="62">
                  <c:v>0</c:v>
                </c:pt>
                <c:pt idx="63">
                  <c:v>8.8535031847133752</c:v>
                </c:pt>
                <c:pt idx="64">
                  <c:v>26.30573248407643</c:v>
                </c:pt>
                <c:pt idx="65">
                  <c:v>0</c:v>
                </c:pt>
                <c:pt idx="66">
                  <c:v>0</c:v>
                </c:pt>
                <c:pt idx="67">
                  <c:v>23.439490445859871</c:v>
                </c:pt>
                <c:pt idx="68">
                  <c:v>0</c:v>
                </c:pt>
                <c:pt idx="69">
                  <c:v>0</c:v>
                </c:pt>
                <c:pt idx="70">
                  <c:v>0</c:v>
                </c:pt>
                <c:pt idx="71">
                  <c:v>0</c:v>
                </c:pt>
                <c:pt idx="72">
                  <c:v>40.445859872611464</c:v>
                </c:pt>
                <c:pt idx="73">
                  <c:v>0</c:v>
                </c:pt>
                <c:pt idx="74">
                  <c:v>0</c:v>
                </c:pt>
                <c:pt idx="75">
                  <c:v>0</c:v>
                </c:pt>
                <c:pt idx="76">
                  <c:v>0</c:v>
                </c:pt>
                <c:pt idx="77">
                  <c:v>30.445859872611464</c:v>
                </c:pt>
                <c:pt idx="78">
                  <c:v>0</c:v>
                </c:pt>
                <c:pt idx="79">
                  <c:v>0</c:v>
                </c:pt>
                <c:pt idx="80">
                  <c:v>0</c:v>
                </c:pt>
                <c:pt idx="81">
                  <c:v>25.350318471337577</c:v>
                </c:pt>
                <c:pt idx="82">
                  <c:v>0</c:v>
                </c:pt>
                <c:pt idx="83">
                  <c:v>0</c:v>
                </c:pt>
                <c:pt idx="84">
                  <c:v>0</c:v>
                </c:pt>
                <c:pt idx="85">
                  <c:v>0</c:v>
                </c:pt>
                <c:pt idx="86">
                  <c:v>20.254777070063696</c:v>
                </c:pt>
                <c:pt idx="87">
                  <c:v>0</c:v>
                </c:pt>
                <c:pt idx="88">
                  <c:v>0</c:v>
                </c:pt>
                <c:pt idx="89">
                  <c:v>0</c:v>
                </c:pt>
                <c:pt idx="90">
                  <c:v>0</c:v>
                </c:pt>
                <c:pt idx="91">
                  <c:v>25.414012738853501</c:v>
                </c:pt>
                <c:pt idx="92">
                  <c:v>0</c:v>
                </c:pt>
                <c:pt idx="93">
                  <c:v>0</c:v>
                </c:pt>
                <c:pt idx="94">
                  <c:v>0</c:v>
                </c:pt>
                <c:pt idx="95">
                  <c:v>25.350318471337577</c:v>
                </c:pt>
                <c:pt idx="96">
                  <c:v>0</c:v>
                </c:pt>
                <c:pt idx="97">
                  <c:v>0</c:v>
                </c:pt>
                <c:pt idx="98">
                  <c:v>0</c:v>
                </c:pt>
                <c:pt idx="99">
                  <c:v>0</c:v>
                </c:pt>
                <c:pt idx="100">
                  <c:v>35.414012738853501</c:v>
                </c:pt>
                <c:pt idx="101">
                  <c:v>0</c:v>
                </c:pt>
                <c:pt idx="102">
                  <c:v>0</c:v>
                </c:pt>
                <c:pt idx="103">
                  <c:v>0</c:v>
                </c:pt>
                <c:pt idx="104">
                  <c:v>0</c:v>
                </c:pt>
                <c:pt idx="105">
                  <c:v>24.331210191082803</c:v>
                </c:pt>
                <c:pt idx="106">
                  <c:v>0</c:v>
                </c:pt>
                <c:pt idx="107">
                  <c:v>0</c:v>
                </c:pt>
                <c:pt idx="108">
                  <c:v>0</c:v>
                </c:pt>
                <c:pt idx="109">
                  <c:v>30.382165605095544</c:v>
                </c:pt>
                <c:pt idx="110">
                  <c:v>0</c:v>
                </c:pt>
                <c:pt idx="111">
                  <c:v>0</c:v>
                </c:pt>
                <c:pt idx="112">
                  <c:v>0</c:v>
                </c:pt>
                <c:pt idx="113">
                  <c:v>0</c:v>
                </c:pt>
                <c:pt idx="114">
                  <c:v>0</c:v>
                </c:pt>
                <c:pt idx="115">
                  <c:v>25.350318471337577</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4-6153-47B3-BC95-A939F66D7640}"/>
            </c:ext>
          </c:extLst>
        </c:ser>
        <c:ser>
          <c:idx val="14"/>
          <c:order val="5"/>
          <c:tx>
            <c:strRef>
              <c:f>'C1 100100'!$A$24</c:f>
              <c:strCache>
                <c:ptCount val="1"/>
                <c:pt idx="0">
                  <c:v>Precip</c:v>
                </c:pt>
              </c:strCache>
            </c:strRef>
          </c:tx>
          <c:spPr>
            <a:ln w="28575">
              <a:noFill/>
            </a:ln>
          </c:spPr>
          <c:marker>
            <c:symbol val="plus"/>
            <c:size val="7"/>
            <c:spPr>
              <a:noFill/>
              <a:ln>
                <a:solidFill>
                  <a:srgbClr val="000000"/>
                </a:solidFill>
                <a:prstDash val="solid"/>
              </a:ln>
            </c:spPr>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100100'!$C$24:$FS$24</c:f>
              <c:numCache>
                <c:formatCode>General</c:formatCode>
                <c:ptCount val="173"/>
                <c:pt idx="0">
                  <c:v>1.27</c:v>
                </c:pt>
                <c:pt idx="1">
                  <c:v>0</c:v>
                </c:pt>
                <c:pt idx="2">
                  <c:v>0</c:v>
                </c:pt>
                <c:pt idx="3">
                  <c:v>0</c:v>
                </c:pt>
                <c:pt idx="4">
                  <c:v>0</c:v>
                </c:pt>
                <c:pt idx="5">
                  <c:v>0.254</c:v>
                </c:pt>
                <c:pt idx="6">
                  <c:v>4.3179999999999996</c:v>
                </c:pt>
                <c:pt idx="7">
                  <c:v>1.016</c:v>
                </c:pt>
                <c:pt idx="8">
                  <c:v>1.016</c:v>
                </c:pt>
                <c:pt idx="9">
                  <c:v>0</c:v>
                </c:pt>
                <c:pt idx="10">
                  <c:v>0</c:v>
                </c:pt>
                <c:pt idx="11">
                  <c:v>0</c:v>
                </c:pt>
                <c:pt idx="12">
                  <c:v>0</c:v>
                </c:pt>
                <c:pt idx="13">
                  <c:v>0</c:v>
                </c:pt>
                <c:pt idx="14" formatCode="0.000">
                  <c:v>2.032</c:v>
                </c:pt>
                <c:pt idx="15">
                  <c:v>7.8739999999999899</c:v>
                </c:pt>
                <c:pt idx="16">
                  <c:v>0</c:v>
                </c:pt>
                <c:pt idx="17">
                  <c:v>0</c:v>
                </c:pt>
                <c:pt idx="18">
                  <c:v>0</c:v>
                </c:pt>
                <c:pt idx="19">
                  <c:v>0</c:v>
                </c:pt>
                <c:pt idx="20">
                  <c:v>0</c:v>
                </c:pt>
                <c:pt idx="21">
                  <c:v>6.0960000000000001</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0.254</c:v>
                </c:pt>
                <c:pt idx="38">
                  <c:v>0</c:v>
                </c:pt>
                <c:pt idx="39">
                  <c:v>0</c:v>
                </c:pt>
                <c:pt idx="40">
                  <c:v>0</c:v>
                </c:pt>
                <c:pt idx="41">
                  <c:v>0.50800000000000001</c:v>
                </c:pt>
                <c:pt idx="42">
                  <c:v>0</c:v>
                </c:pt>
                <c:pt idx="43">
                  <c:v>0</c:v>
                </c:pt>
                <c:pt idx="44">
                  <c:v>0</c:v>
                </c:pt>
                <c:pt idx="45">
                  <c:v>0.76200000000000001</c:v>
                </c:pt>
                <c:pt idx="46">
                  <c:v>0.76200000000000001</c:v>
                </c:pt>
                <c:pt idx="47">
                  <c:v>0</c:v>
                </c:pt>
                <c:pt idx="48">
                  <c:v>0.50800000000000001</c:v>
                </c:pt>
                <c:pt idx="49">
                  <c:v>0</c:v>
                </c:pt>
                <c:pt idx="50">
                  <c:v>0</c:v>
                </c:pt>
                <c:pt idx="51">
                  <c:v>0</c:v>
                </c:pt>
                <c:pt idx="52">
                  <c:v>4.3179999999999996</c:v>
                </c:pt>
                <c:pt idx="53">
                  <c:v>0.254</c:v>
                </c:pt>
                <c:pt idx="54">
                  <c:v>0.76200000000000001</c:v>
                </c:pt>
                <c:pt idx="55">
                  <c:v>0</c:v>
                </c:pt>
                <c:pt idx="56">
                  <c:v>0</c:v>
                </c:pt>
                <c:pt idx="57">
                  <c:v>0</c:v>
                </c:pt>
                <c:pt idx="58">
                  <c:v>0</c:v>
                </c:pt>
                <c:pt idx="59">
                  <c:v>7.8739999999999997</c:v>
                </c:pt>
                <c:pt idx="60">
                  <c:v>7.1120000000000001</c:v>
                </c:pt>
                <c:pt idx="61">
                  <c:v>1.016</c:v>
                </c:pt>
                <c:pt idx="62">
                  <c:v>0</c:v>
                </c:pt>
                <c:pt idx="63">
                  <c:v>0</c:v>
                </c:pt>
                <c:pt idx="64">
                  <c:v>0</c:v>
                </c:pt>
                <c:pt idx="65">
                  <c:v>3.048</c:v>
                </c:pt>
                <c:pt idx="66">
                  <c:v>2.032</c:v>
                </c:pt>
                <c:pt idx="67">
                  <c:v>0</c:v>
                </c:pt>
                <c:pt idx="68">
                  <c:v>0.254</c:v>
                </c:pt>
                <c:pt idx="69">
                  <c:v>0</c:v>
                </c:pt>
                <c:pt idx="70">
                  <c:v>0</c:v>
                </c:pt>
                <c:pt idx="71">
                  <c:v>0</c:v>
                </c:pt>
                <c:pt idx="72">
                  <c:v>0</c:v>
                </c:pt>
                <c:pt idx="73">
                  <c:v>0.50800000000000001</c:v>
                </c:pt>
                <c:pt idx="74">
                  <c:v>0.50800000000000001</c:v>
                </c:pt>
                <c:pt idx="75">
                  <c:v>0.50800000000000001</c:v>
                </c:pt>
                <c:pt idx="76">
                  <c:v>0</c:v>
                </c:pt>
                <c:pt idx="77">
                  <c:v>0</c:v>
                </c:pt>
                <c:pt idx="78">
                  <c:v>0</c:v>
                </c:pt>
                <c:pt idx="79">
                  <c:v>0</c:v>
                </c:pt>
                <c:pt idx="80">
                  <c:v>0.254</c:v>
                </c:pt>
                <c:pt idx="81">
                  <c:v>19.815999999999999</c:v>
                </c:pt>
                <c:pt idx="82">
                  <c:v>0</c:v>
                </c:pt>
                <c:pt idx="83">
                  <c:v>0</c:v>
                </c:pt>
                <c:pt idx="84">
                  <c:v>0</c:v>
                </c:pt>
                <c:pt idx="85">
                  <c:v>0</c:v>
                </c:pt>
                <c:pt idx="86">
                  <c:v>0</c:v>
                </c:pt>
                <c:pt idx="87">
                  <c:v>0</c:v>
                </c:pt>
                <c:pt idx="88">
                  <c:v>0</c:v>
                </c:pt>
                <c:pt idx="89">
                  <c:v>0</c:v>
                </c:pt>
                <c:pt idx="90">
                  <c:v>5.8419999999999996</c:v>
                </c:pt>
                <c:pt idx="91">
                  <c:v>0.76200000000000001</c:v>
                </c:pt>
                <c:pt idx="92">
                  <c:v>0</c:v>
                </c:pt>
                <c:pt idx="93">
                  <c:v>0</c:v>
                </c:pt>
                <c:pt idx="94">
                  <c:v>0</c:v>
                </c:pt>
                <c:pt idx="95">
                  <c:v>0</c:v>
                </c:pt>
                <c:pt idx="96">
                  <c:v>0.254</c:v>
                </c:pt>
                <c:pt idx="97">
                  <c:v>0</c:v>
                </c:pt>
                <c:pt idx="98">
                  <c:v>0</c:v>
                </c:pt>
                <c:pt idx="99">
                  <c:v>0</c:v>
                </c:pt>
                <c:pt idx="100">
                  <c:v>6.8579999999999997</c:v>
                </c:pt>
                <c:pt idx="101">
                  <c:v>0</c:v>
                </c:pt>
                <c:pt idx="102">
                  <c:v>0</c:v>
                </c:pt>
                <c:pt idx="103">
                  <c:v>0.76200000000000001</c:v>
                </c:pt>
                <c:pt idx="104">
                  <c:v>0</c:v>
                </c:pt>
                <c:pt idx="105">
                  <c:v>0</c:v>
                </c:pt>
                <c:pt idx="106">
                  <c:v>1.778</c:v>
                </c:pt>
                <c:pt idx="107">
                  <c:v>0</c:v>
                </c:pt>
                <c:pt idx="108">
                  <c:v>0</c:v>
                </c:pt>
                <c:pt idx="109">
                  <c:v>0</c:v>
                </c:pt>
                <c:pt idx="110">
                  <c:v>0</c:v>
                </c:pt>
                <c:pt idx="111">
                  <c:v>0</c:v>
                </c:pt>
                <c:pt idx="112">
                  <c:v>0.254</c:v>
                </c:pt>
                <c:pt idx="113">
                  <c:v>0</c:v>
                </c:pt>
                <c:pt idx="114">
                  <c:v>0</c:v>
                </c:pt>
                <c:pt idx="115">
                  <c:v>0</c:v>
                </c:pt>
                <c:pt idx="116">
                  <c:v>0</c:v>
                </c:pt>
                <c:pt idx="117">
                  <c:v>0</c:v>
                </c:pt>
                <c:pt idx="118">
                  <c:v>27.937999999999999</c:v>
                </c:pt>
                <c:pt idx="119">
                  <c:v>2.286</c:v>
                </c:pt>
                <c:pt idx="120">
                  <c:v>4.5720000000000001</c:v>
                </c:pt>
                <c:pt idx="121">
                  <c:v>10.16</c:v>
                </c:pt>
                <c:pt idx="122">
                  <c:v>10.16</c:v>
                </c:pt>
                <c:pt idx="123">
                  <c:v>3.556</c:v>
                </c:pt>
                <c:pt idx="124">
                  <c:v>15.24</c:v>
                </c:pt>
                <c:pt idx="125">
                  <c:v>0</c:v>
                </c:pt>
                <c:pt idx="126">
                  <c:v>0</c:v>
                </c:pt>
                <c:pt idx="127">
                  <c:v>0.50800000000000001</c:v>
                </c:pt>
                <c:pt idx="128">
                  <c:v>0.76200000000000001</c:v>
                </c:pt>
                <c:pt idx="129">
                  <c:v>0</c:v>
                </c:pt>
                <c:pt idx="130">
                  <c:v>0</c:v>
                </c:pt>
                <c:pt idx="131">
                  <c:v>4.8259999999999996</c:v>
                </c:pt>
                <c:pt idx="132">
                  <c:v>17.526</c:v>
                </c:pt>
                <c:pt idx="133">
                  <c:v>0</c:v>
                </c:pt>
                <c:pt idx="134">
                  <c:v>0</c:v>
                </c:pt>
                <c:pt idx="135">
                  <c:v>0</c:v>
                </c:pt>
                <c:pt idx="136">
                  <c:v>4.3179999999999996</c:v>
                </c:pt>
                <c:pt idx="137">
                  <c:v>0.254</c:v>
                </c:pt>
                <c:pt idx="138">
                  <c:v>0</c:v>
                </c:pt>
                <c:pt idx="139">
                  <c:v>0</c:v>
                </c:pt>
                <c:pt idx="140">
                  <c:v>0</c:v>
                </c:pt>
                <c:pt idx="141">
                  <c:v>0</c:v>
                </c:pt>
                <c:pt idx="142">
                  <c:v>0.50800000000000001</c:v>
                </c:pt>
                <c:pt idx="143">
                  <c:v>4.8259999999999996</c:v>
                </c:pt>
                <c:pt idx="144">
                  <c:v>0</c:v>
                </c:pt>
                <c:pt idx="145">
                  <c:v>0</c:v>
                </c:pt>
                <c:pt idx="146">
                  <c:v>0</c:v>
                </c:pt>
                <c:pt idx="147">
                  <c:v>0</c:v>
                </c:pt>
                <c:pt idx="148">
                  <c:v>0</c:v>
                </c:pt>
                <c:pt idx="149">
                  <c:v>5.0799999999999903</c:v>
                </c:pt>
                <c:pt idx="150">
                  <c:v>0</c:v>
                </c:pt>
                <c:pt idx="151">
                  <c:v>0</c:v>
                </c:pt>
                <c:pt idx="152">
                  <c:v>0</c:v>
                </c:pt>
                <c:pt idx="153">
                  <c:v>1.016</c:v>
                </c:pt>
                <c:pt idx="154">
                  <c:v>0</c:v>
                </c:pt>
                <c:pt idx="155">
                  <c:v>0</c:v>
                </c:pt>
                <c:pt idx="156">
                  <c:v>0</c:v>
                </c:pt>
                <c:pt idx="157">
                  <c:v>7.1120000000000001</c:v>
                </c:pt>
                <c:pt idx="158">
                  <c:v>0</c:v>
                </c:pt>
                <c:pt idx="159">
                  <c:v>2.794</c:v>
                </c:pt>
                <c:pt idx="160">
                  <c:v>0.254</c:v>
                </c:pt>
                <c:pt idx="161">
                  <c:v>0</c:v>
                </c:pt>
                <c:pt idx="162">
                  <c:v>0</c:v>
                </c:pt>
                <c:pt idx="163">
                  <c:v>0</c:v>
                </c:pt>
                <c:pt idx="164">
                  <c:v>0</c:v>
                </c:pt>
                <c:pt idx="165">
                  <c:v>0</c:v>
                </c:pt>
                <c:pt idx="166">
                  <c:v>0</c:v>
                </c:pt>
                <c:pt idx="167">
                  <c:v>0.254</c:v>
                </c:pt>
                <c:pt idx="168">
                  <c:v>0</c:v>
                </c:pt>
                <c:pt idx="169">
                  <c:v>4.8259999999999996</c:v>
                </c:pt>
                <c:pt idx="170">
                  <c:v>0</c:v>
                </c:pt>
                <c:pt idx="171">
                  <c:v>0</c:v>
                </c:pt>
                <c:pt idx="172">
                  <c:v>0</c:v>
                </c:pt>
              </c:numCache>
            </c:numRef>
          </c:yVal>
          <c:smooth val="0"/>
          <c:extLst>
            <c:ext xmlns:c16="http://schemas.microsoft.com/office/drawing/2014/chart" uri="{C3380CC4-5D6E-409C-BE32-E72D297353CC}">
              <c16:uniqueId val="{00000005-6153-47B3-BC95-A939F66D7640}"/>
            </c:ext>
          </c:extLst>
        </c:ser>
        <c:ser>
          <c:idx val="4"/>
          <c:order val="7"/>
          <c:tx>
            <c:strRef>
              <c:f>'C1 100100'!$A$50</c:f>
              <c:strCache>
                <c:ptCount val="1"/>
                <c:pt idx="0">
                  <c:v>Red Avail Water (RZ)</c:v>
                </c:pt>
              </c:strCache>
            </c:strRef>
          </c:tx>
          <c:spPr>
            <a:ln w="12700">
              <a:solidFill>
                <a:srgbClr val="800080"/>
              </a:solidFill>
              <a:prstDash val="solid"/>
            </a:ln>
          </c:spPr>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100100'!$C$50:$FS$50</c:f>
              <c:numCache>
                <c:formatCode>0.0</c:formatCode>
                <c:ptCount val="173"/>
                <c:pt idx="0">
                  <c:v>5.7593749999999986</c:v>
                </c:pt>
                <c:pt idx="1">
                  <c:v>5.7593749999999986</c:v>
                </c:pt>
                <c:pt idx="2">
                  <c:v>5.7593749999999986</c:v>
                </c:pt>
                <c:pt idx="3">
                  <c:v>5.7593749999999986</c:v>
                </c:pt>
                <c:pt idx="4">
                  <c:v>5.7593749999999986</c:v>
                </c:pt>
                <c:pt idx="5">
                  <c:v>5.7593749999999986</c:v>
                </c:pt>
                <c:pt idx="6">
                  <c:v>5.7593749999999986</c:v>
                </c:pt>
                <c:pt idx="7">
                  <c:v>5.7593749999999986</c:v>
                </c:pt>
                <c:pt idx="8">
                  <c:v>5.7593749999999986</c:v>
                </c:pt>
                <c:pt idx="9">
                  <c:v>5.7593749999999986</c:v>
                </c:pt>
                <c:pt idx="10">
                  <c:v>6.4499999999999984</c:v>
                </c:pt>
                <c:pt idx="11">
                  <c:v>7.1406249999999982</c:v>
                </c:pt>
                <c:pt idx="12">
                  <c:v>7.831249999999998</c:v>
                </c:pt>
                <c:pt idx="13">
                  <c:v>8.5218749999999979</c:v>
                </c:pt>
                <c:pt idx="14">
                  <c:v>9.2124999999999986</c:v>
                </c:pt>
                <c:pt idx="15">
                  <c:v>9.9031249999999975</c:v>
                </c:pt>
                <c:pt idx="16">
                  <c:v>10.593749999999998</c:v>
                </c:pt>
                <c:pt idx="17">
                  <c:v>11.284374999999999</c:v>
                </c:pt>
                <c:pt idx="18">
                  <c:v>11.974999999999998</c:v>
                </c:pt>
                <c:pt idx="19">
                  <c:v>12.665624999999999</c:v>
                </c:pt>
                <c:pt idx="20">
                  <c:v>13.356249999999999</c:v>
                </c:pt>
                <c:pt idx="21">
                  <c:v>14.046874999999998</c:v>
                </c:pt>
                <c:pt idx="22">
                  <c:v>14.737499999999997</c:v>
                </c:pt>
                <c:pt idx="23">
                  <c:v>15.428124999999998</c:v>
                </c:pt>
                <c:pt idx="24">
                  <c:v>16.118749999999999</c:v>
                </c:pt>
                <c:pt idx="25">
                  <c:v>16.809374999999999</c:v>
                </c:pt>
                <c:pt idx="26">
                  <c:v>17.5</c:v>
                </c:pt>
                <c:pt idx="27">
                  <c:v>18.190624999999997</c:v>
                </c:pt>
                <c:pt idx="28">
                  <c:v>19.2265625</c:v>
                </c:pt>
                <c:pt idx="29">
                  <c:v>20.262499999999996</c:v>
                </c:pt>
                <c:pt idx="30">
                  <c:v>21.298437499999999</c:v>
                </c:pt>
                <c:pt idx="31">
                  <c:v>22.334374999999998</c:v>
                </c:pt>
                <c:pt idx="32">
                  <c:v>23.370312499999997</c:v>
                </c:pt>
                <c:pt idx="33">
                  <c:v>24.40625</c:v>
                </c:pt>
                <c:pt idx="34">
                  <c:v>25.442187499999996</c:v>
                </c:pt>
                <c:pt idx="35">
                  <c:v>26.478124999999999</c:v>
                </c:pt>
                <c:pt idx="36">
                  <c:v>27.514062500000001</c:v>
                </c:pt>
                <c:pt idx="37">
                  <c:v>28.549999999999997</c:v>
                </c:pt>
                <c:pt idx="38">
                  <c:v>29.5859375</c:v>
                </c:pt>
                <c:pt idx="39">
                  <c:v>30.621874999999996</c:v>
                </c:pt>
                <c:pt idx="40">
                  <c:v>31.571874999999999</c:v>
                </c:pt>
                <c:pt idx="41">
                  <c:v>32.35</c:v>
                </c:pt>
                <c:pt idx="42">
                  <c:v>33.128124999999997</c:v>
                </c:pt>
                <c:pt idx="43">
                  <c:v>33.90625</c:v>
                </c:pt>
                <c:pt idx="44">
                  <c:v>34.943750000000001</c:v>
                </c:pt>
                <c:pt idx="45">
                  <c:v>35.981249999999996</c:v>
                </c:pt>
                <c:pt idx="46">
                  <c:v>37.018749999999997</c:v>
                </c:pt>
                <c:pt idx="47">
                  <c:v>38.056249999999999</c:v>
                </c:pt>
                <c:pt idx="48">
                  <c:v>39.09375</c:v>
                </c:pt>
                <c:pt idx="49">
                  <c:v>40.131250000000001</c:v>
                </c:pt>
                <c:pt idx="50">
                  <c:v>41.168749999999996</c:v>
                </c:pt>
                <c:pt idx="51">
                  <c:v>42.206249999999997</c:v>
                </c:pt>
                <c:pt idx="52">
                  <c:v>43.243749999999999</c:v>
                </c:pt>
                <c:pt idx="53">
                  <c:v>44.28125</c:v>
                </c:pt>
                <c:pt idx="54">
                  <c:v>45.318750000000001</c:v>
                </c:pt>
                <c:pt idx="55">
                  <c:v>46.356250000000003</c:v>
                </c:pt>
                <c:pt idx="56">
                  <c:v>47.431249999999999</c:v>
                </c:pt>
                <c:pt idx="57">
                  <c:v>48.543750000000003</c:v>
                </c:pt>
                <c:pt idx="58">
                  <c:v>49.65625</c:v>
                </c:pt>
                <c:pt idx="59">
                  <c:v>50.768749999999997</c:v>
                </c:pt>
                <c:pt idx="60">
                  <c:v>51.881250000000001</c:v>
                </c:pt>
                <c:pt idx="61">
                  <c:v>52.993749999999999</c:v>
                </c:pt>
                <c:pt idx="62">
                  <c:v>54.106250000000003</c:v>
                </c:pt>
                <c:pt idx="63">
                  <c:v>55.21875</c:v>
                </c:pt>
                <c:pt idx="64">
                  <c:v>55.774999999999999</c:v>
                </c:pt>
                <c:pt idx="65">
                  <c:v>56.331249999999997</c:v>
                </c:pt>
                <c:pt idx="66">
                  <c:v>56.887500000000003</c:v>
                </c:pt>
                <c:pt idx="67">
                  <c:v>57.443750000000001</c:v>
                </c:pt>
                <c:pt idx="68">
                  <c:v>58</c:v>
                </c:pt>
                <c:pt idx="69">
                  <c:v>58.278125000000003</c:v>
                </c:pt>
                <c:pt idx="70">
                  <c:v>58.556249999999999</c:v>
                </c:pt>
                <c:pt idx="71">
                  <c:v>58.834375000000001</c:v>
                </c:pt>
                <c:pt idx="72">
                  <c:v>59.112499999999997</c:v>
                </c:pt>
                <c:pt idx="73">
                  <c:v>59.390625</c:v>
                </c:pt>
                <c:pt idx="74">
                  <c:v>59.668750000000003</c:v>
                </c:pt>
                <c:pt idx="75">
                  <c:v>59.946874999999999</c:v>
                </c:pt>
                <c:pt idx="76">
                  <c:v>60.225000000000001</c:v>
                </c:pt>
                <c:pt idx="77">
                  <c:v>60.503124999999997</c:v>
                </c:pt>
                <c:pt idx="78">
                  <c:v>60.78125</c:v>
                </c:pt>
                <c:pt idx="79">
                  <c:v>61.059375000000003</c:v>
                </c:pt>
                <c:pt idx="80">
                  <c:v>61.337499999999999</c:v>
                </c:pt>
                <c:pt idx="81">
                  <c:v>61.615625000000001</c:v>
                </c:pt>
                <c:pt idx="82">
                  <c:v>61.893749999999997</c:v>
                </c:pt>
                <c:pt idx="83">
                  <c:v>62.171875</c:v>
                </c:pt>
                <c:pt idx="84">
                  <c:v>62.45</c:v>
                </c:pt>
                <c:pt idx="85">
                  <c:v>62.728124999999999</c:v>
                </c:pt>
                <c:pt idx="86">
                  <c:v>63.006250000000001</c:v>
                </c:pt>
                <c:pt idx="87">
                  <c:v>63.284374999999997</c:v>
                </c:pt>
                <c:pt idx="88">
                  <c:v>63.5625</c:v>
                </c:pt>
                <c:pt idx="89">
                  <c:v>63.5625</c:v>
                </c:pt>
                <c:pt idx="90">
                  <c:v>63.5625</c:v>
                </c:pt>
                <c:pt idx="91">
                  <c:v>63.5625</c:v>
                </c:pt>
                <c:pt idx="92">
                  <c:v>63.5625</c:v>
                </c:pt>
                <c:pt idx="93">
                  <c:v>63.5625</c:v>
                </c:pt>
                <c:pt idx="94">
                  <c:v>63.5625</c:v>
                </c:pt>
                <c:pt idx="95">
                  <c:v>63.5625</c:v>
                </c:pt>
                <c:pt idx="96">
                  <c:v>63.5625</c:v>
                </c:pt>
                <c:pt idx="97">
                  <c:v>63.5625</c:v>
                </c:pt>
                <c:pt idx="98">
                  <c:v>63.5625</c:v>
                </c:pt>
                <c:pt idx="99">
                  <c:v>63.5625</c:v>
                </c:pt>
                <c:pt idx="100">
                  <c:v>63.5625</c:v>
                </c:pt>
                <c:pt idx="101">
                  <c:v>63.5625</c:v>
                </c:pt>
                <c:pt idx="102">
                  <c:v>63.5625</c:v>
                </c:pt>
                <c:pt idx="103">
                  <c:v>63.5625</c:v>
                </c:pt>
                <c:pt idx="104">
                  <c:v>63.5625</c:v>
                </c:pt>
                <c:pt idx="105">
                  <c:v>63.5625</c:v>
                </c:pt>
                <c:pt idx="106">
                  <c:v>63.5625</c:v>
                </c:pt>
                <c:pt idx="107">
                  <c:v>63.5625</c:v>
                </c:pt>
                <c:pt idx="108">
                  <c:v>63.5625</c:v>
                </c:pt>
                <c:pt idx="109">
                  <c:v>63.5625</c:v>
                </c:pt>
                <c:pt idx="110">
                  <c:v>63.5625</c:v>
                </c:pt>
                <c:pt idx="111">
                  <c:v>63.5625</c:v>
                </c:pt>
                <c:pt idx="112">
                  <c:v>63.5625</c:v>
                </c:pt>
                <c:pt idx="113">
                  <c:v>63.5625</c:v>
                </c:pt>
                <c:pt idx="114">
                  <c:v>63.5625</c:v>
                </c:pt>
                <c:pt idx="115">
                  <c:v>63.5625</c:v>
                </c:pt>
                <c:pt idx="116">
                  <c:v>63.5625</c:v>
                </c:pt>
                <c:pt idx="117">
                  <c:v>63.5625</c:v>
                </c:pt>
                <c:pt idx="118">
                  <c:v>63.5625</c:v>
                </c:pt>
                <c:pt idx="119">
                  <c:v>63.5625</c:v>
                </c:pt>
                <c:pt idx="120">
                  <c:v>63.5625</c:v>
                </c:pt>
                <c:pt idx="121">
                  <c:v>63.5625</c:v>
                </c:pt>
                <c:pt idx="122">
                  <c:v>63.5625</c:v>
                </c:pt>
                <c:pt idx="123">
                  <c:v>63.5625</c:v>
                </c:pt>
                <c:pt idx="124">
                  <c:v>63.5625</c:v>
                </c:pt>
                <c:pt idx="125">
                  <c:v>63.5625</c:v>
                </c:pt>
                <c:pt idx="126">
                  <c:v>63.5625</c:v>
                </c:pt>
                <c:pt idx="127">
                  <c:v>63.5625</c:v>
                </c:pt>
                <c:pt idx="128">
                  <c:v>63.5625</c:v>
                </c:pt>
                <c:pt idx="129">
                  <c:v>63.5625</c:v>
                </c:pt>
                <c:pt idx="130">
                  <c:v>63.5625</c:v>
                </c:pt>
                <c:pt idx="131">
                  <c:v>63.5625</c:v>
                </c:pt>
                <c:pt idx="132">
                  <c:v>63.5625</c:v>
                </c:pt>
                <c:pt idx="133">
                  <c:v>63.5625</c:v>
                </c:pt>
                <c:pt idx="134">
                  <c:v>63.5625</c:v>
                </c:pt>
                <c:pt idx="135">
                  <c:v>63.5625</c:v>
                </c:pt>
                <c:pt idx="136">
                  <c:v>63.5625</c:v>
                </c:pt>
                <c:pt idx="137">
                  <c:v>63.5625</c:v>
                </c:pt>
                <c:pt idx="138">
                  <c:v>63.5625</c:v>
                </c:pt>
                <c:pt idx="139">
                  <c:v>63.5625</c:v>
                </c:pt>
                <c:pt idx="140">
                  <c:v>63.5625</c:v>
                </c:pt>
                <c:pt idx="141">
                  <c:v>63.5625</c:v>
                </c:pt>
                <c:pt idx="142">
                  <c:v>63.5625</c:v>
                </c:pt>
                <c:pt idx="143">
                  <c:v>63.5625</c:v>
                </c:pt>
                <c:pt idx="144">
                  <c:v>63.5625</c:v>
                </c:pt>
                <c:pt idx="145">
                  <c:v>63.5625</c:v>
                </c:pt>
                <c:pt idx="146">
                  <c:v>63.5625</c:v>
                </c:pt>
                <c:pt idx="147">
                  <c:v>63.5625</c:v>
                </c:pt>
                <c:pt idx="148">
                  <c:v>63.5625</c:v>
                </c:pt>
                <c:pt idx="149">
                  <c:v>63.5625</c:v>
                </c:pt>
                <c:pt idx="150">
                  <c:v>63.5625</c:v>
                </c:pt>
                <c:pt idx="151">
                  <c:v>63.5625</c:v>
                </c:pt>
                <c:pt idx="152">
                  <c:v>63.5625</c:v>
                </c:pt>
                <c:pt idx="153">
                  <c:v>63.5625</c:v>
                </c:pt>
                <c:pt idx="154">
                  <c:v>63.5625</c:v>
                </c:pt>
                <c:pt idx="155">
                  <c:v>63.5625</c:v>
                </c:pt>
                <c:pt idx="156">
                  <c:v>63.5625</c:v>
                </c:pt>
                <c:pt idx="157">
                  <c:v>63.5625</c:v>
                </c:pt>
                <c:pt idx="158">
                  <c:v>63.5625</c:v>
                </c:pt>
                <c:pt idx="159">
                  <c:v>63.5625</c:v>
                </c:pt>
                <c:pt idx="160">
                  <c:v>63.5625</c:v>
                </c:pt>
                <c:pt idx="161">
                  <c:v>63.5625</c:v>
                </c:pt>
                <c:pt idx="162">
                  <c:v>63.5625</c:v>
                </c:pt>
                <c:pt idx="163">
                  <c:v>63.5625</c:v>
                </c:pt>
                <c:pt idx="164">
                  <c:v>63.5625</c:v>
                </c:pt>
                <c:pt idx="165">
                  <c:v>63.5625</c:v>
                </c:pt>
                <c:pt idx="166">
                  <c:v>63.5625</c:v>
                </c:pt>
                <c:pt idx="167">
                  <c:v>63.5625</c:v>
                </c:pt>
                <c:pt idx="168">
                  <c:v>63.5625</c:v>
                </c:pt>
                <c:pt idx="169">
                  <c:v>63.5625</c:v>
                </c:pt>
                <c:pt idx="170">
                  <c:v>63.5625</c:v>
                </c:pt>
                <c:pt idx="171">
                  <c:v>63.5625</c:v>
                </c:pt>
                <c:pt idx="172">
                  <c:v>63.5625</c:v>
                </c:pt>
              </c:numCache>
            </c:numRef>
          </c:yVal>
          <c:smooth val="0"/>
          <c:extLst>
            <c:ext xmlns:c16="http://schemas.microsoft.com/office/drawing/2014/chart" uri="{C3380CC4-5D6E-409C-BE32-E72D297353CC}">
              <c16:uniqueId val="{00000006-6153-47B3-BC95-A939F66D7640}"/>
            </c:ext>
          </c:extLst>
        </c:ser>
        <c:dLbls>
          <c:showLegendKey val="0"/>
          <c:showVal val="0"/>
          <c:showCatName val="0"/>
          <c:showSerName val="0"/>
          <c:showPercent val="0"/>
          <c:showBubbleSize val="0"/>
        </c:dLbls>
        <c:axId val="824401056"/>
        <c:axId val="824397920"/>
      </c:scatterChart>
      <c:scatterChart>
        <c:scatterStyle val="lineMarker"/>
        <c:varyColors val="0"/>
        <c:ser>
          <c:idx val="3"/>
          <c:order val="6"/>
          <c:tx>
            <c:strRef>
              <c:f>'C1 100100'!$A$13</c:f>
              <c:strCache>
                <c:ptCount val="1"/>
                <c:pt idx="0">
                  <c:v>Ks</c:v>
                </c:pt>
              </c:strCache>
            </c:strRef>
          </c:tx>
          <c:spPr>
            <a:ln w="12700">
              <a:solidFill>
                <a:srgbClr val="FFFF99"/>
              </a:solidFill>
              <a:prstDash val="solid"/>
            </a:ln>
          </c:spPr>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100100'!$C$13:$FS$13</c:f>
              <c:numCache>
                <c:formatCode>0.00</c:formatCode>
                <c:ptCount val="173"/>
                <c:pt idx="0">
                  <c:v>1</c:v>
                </c:pt>
                <c:pt idx="1">
                  <c:v>0.95822029300054234</c:v>
                </c:pt>
                <c:pt idx="2">
                  <c:v>0.76573555911799462</c:v>
                </c:pt>
                <c:pt idx="3">
                  <c:v>0.62177149165112344</c:v>
                </c:pt>
                <c:pt idx="4">
                  <c:v>0.49783916276599566</c:v>
                </c:pt>
                <c:pt idx="5">
                  <c:v>0.38636329905593125</c:v>
                </c:pt>
                <c:pt idx="6">
                  <c:v>0.31368976010392791</c:v>
                </c:pt>
                <c:pt idx="7">
                  <c:v>0.40863253153659673</c:v>
                </c:pt>
                <c:pt idx="8">
                  <c:v>0.38211028995156759</c:v>
                </c:pt>
                <c:pt idx="9">
                  <c:v>0.32059560049951047</c:v>
                </c:pt>
                <c:pt idx="10">
                  <c:v>0.44131132389524902</c:v>
                </c:pt>
                <c:pt idx="11">
                  <c:v>0.54112613090177997</c:v>
                </c:pt>
                <c:pt idx="12">
                  <c:v>0.57891212295181815</c:v>
                </c:pt>
                <c:pt idx="13">
                  <c:v>0.60959652039377388</c:v>
                </c:pt>
                <c:pt idx="14" formatCode="0.000">
                  <c:v>0.6196148713055496</c:v>
                </c:pt>
                <c:pt idx="15">
                  <c:v>0.66120364867415793</c:v>
                </c:pt>
                <c:pt idx="16">
                  <c:v>0.83554719052309534</c:v>
                </c:pt>
                <c:pt idx="17">
                  <c:v>0.86436303217937394</c:v>
                </c:pt>
                <c:pt idx="18">
                  <c:v>0.79957783520777681</c:v>
                </c:pt>
                <c:pt idx="19">
                  <c:v>0.72589273822082145</c:v>
                </c:pt>
                <c:pt idx="20">
                  <c:v>0.69631242747527122</c:v>
                </c:pt>
                <c:pt idx="21">
                  <c:v>0.67422465737190229</c:v>
                </c:pt>
                <c:pt idx="22">
                  <c:v>0.74046186610429165</c:v>
                </c:pt>
                <c:pt idx="23">
                  <c:v>0.72074701959575005</c:v>
                </c:pt>
                <c:pt idx="24">
                  <c:v>0.73833949453722603</c:v>
                </c:pt>
                <c:pt idx="25">
                  <c:v>0.71742166051932321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numCache>
            </c:numRef>
          </c:yVal>
          <c:smooth val="0"/>
          <c:extLst>
            <c:ext xmlns:c16="http://schemas.microsoft.com/office/drawing/2014/chart" uri="{C3380CC4-5D6E-409C-BE32-E72D297353CC}">
              <c16:uniqueId val="{00000007-6153-47B3-BC95-A939F66D7640}"/>
            </c:ext>
          </c:extLst>
        </c:ser>
        <c:dLbls>
          <c:showLegendKey val="0"/>
          <c:showVal val="0"/>
          <c:showCatName val="0"/>
          <c:showSerName val="0"/>
          <c:showPercent val="0"/>
          <c:showBubbleSize val="0"/>
        </c:dLbls>
        <c:axId val="824396744"/>
        <c:axId val="824395176"/>
      </c:scatterChart>
      <c:valAx>
        <c:axId val="824401056"/>
        <c:scaling>
          <c:orientation val="minMax"/>
          <c:max val="305"/>
          <c:min val="140"/>
        </c:scaling>
        <c:delete val="0"/>
        <c:axPos val="b"/>
        <c:title>
          <c:tx>
            <c:rich>
              <a:bodyPr/>
              <a:lstStyle/>
              <a:p>
                <a:pPr>
                  <a:defRPr sz="1425" b="1" i="0" u="none" strike="noStrike" baseline="0">
                    <a:solidFill>
                      <a:srgbClr val="000000"/>
                    </a:solidFill>
                    <a:latin typeface="Arial"/>
                    <a:ea typeface="Arial"/>
                    <a:cs typeface="Arial"/>
                  </a:defRPr>
                </a:pPr>
                <a:r>
                  <a:rPr lang="en-US"/>
                  <a:t>DOY</a:t>
                </a:r>
              </a:p>
            </c:rich>
          </c:tx>
          <c:layout>
            <c:manualLayout>
              <c:xMode val="edge"/>
              <c:yMode val="edge"/>
              <c:x val="0.49107220247258121"/>
              <c:y val="0.9079294627813466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824397920"/>
        <c:crosses val="autoZero"/>
        <c:crossBetween val="midCat"/>
        <c:majorUnit val="10"/>
      </c:valAx>
      <c:valAx>
        <c:axId val="824397920"/>
        <c:scaling>
          <c:orientation val="minMax"/>
          <c:max val="100"/>
          <c:min val="0"/>
        </c:scaling>
        <c:delete val="0"/>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rPr lang="en-US"/>
                  <a:t>Irr, Prec, SWD (mm)</a:t>
                </a:r>
              </a:p>
            </c:rich>
          </c:tx>
          <c:layout>
            <c:manualLayout>
              <c:xMode val="edge"/>
              <c:yMode val="edge"/>
              <c:x val="7.4404834416794945E-3"/>
              <c:y val="0.222506662370528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en-US"/>
          </a:p>
        </c:txPr>
        <c:crossAx val="824401056"/>
        <c:crosses val="autoZero"/>
        <c:crossBetween val="midCat"/>
      </c:valAx>
      <c:valAx>
        <c:axId val="824396744"/>
        <c:scaling>
          <c:orientation val="minMax"/>
        </c:scaling>
        <c:delete val="1"/>
        <c:axPos val="b"/>
        <c:numFmt formatCode="General" sourceLinked="1"/>
        <c:majorTickMark val="out"/>
        <c:minorTickMark val="none"/>
        <c:tickLblPos val="none"/>
        <c:crossAx val="824395176"/>
        <c:crosses val="autoZero"/>
        <c:crossBetween val="midCat"/>
      </c:valAx>
      <c:valAx>
        <c:axId val="824395176"/>
        <c:scaling>
          <c:orientation val="minMax"/>
          <c:max val="2.5"/>
          <c:min val="0"/>
        </c:scaling>
        <c:delete val="0"/>
        <c:axPos val="r"/>
        <c:title>
          <c:tx>
            <c:rich>
              <a:bodyPr/>
              <a:lstStyle/>
              <a:p>
                <a:pPr>
                  <a:defRPr sz="1175" b="1" i="0" u="none" strike="noStrike" baseline="0">
                    <a:solidFill>
                      <a:srgbClr val="000000"/>
                    </a:solidFill>
                    <a:latin typeface="Arial"/>
                    <a:ea typeface="Arial"/>
                    <a:cs typeface="Arial"/>
                  </a:defRPr>
                </a:pPr>
                <a:r>
                  <a:rPr lang="en-US"/>
                  <a:t>Ks</a:t>
                </a:r>
              </a:p>
            </c:rich>
          </c:tx>
          <c:layout>
            <c:manualLayout>
              <c:xMode val="edge"/>
              <c:yMode val="edge"/>
              <c:x val="0.95089419729706781"/>
              <c:y val="0.42455296668479098"/>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1075" b="0" i="0" u="none" strike="noStrike" baseline="0">
                <a:solidFill>
                  <a:srgbClr val="000000"/>
                </a:solidFill>
                <a:latin typeface="Arial"/>
                <a:ea typeface="Arial"/>
                <a:cs typeface="Arial"/>
              </a:defRPr>
            </a:pPr>
            <a:endParaRPr lang="en-US"/>
          </a:p>
        </c:txPr>
        <c:crossAx val="824396744"/>
        <c:crosses val="max"/>
        <c:crossBetween val="midCat"/>
      </c:valAx>
      <c:spPr>
        <a:solidFill>
          <a:srgbClr val="C0C0C0"/>
        </a:solidFill>
        <a:ln w="12700">
          <a:solidFill>
            <a:srgbClr val="808080"/>
          </a:solidFill>
          <a:prstDash val="solid"/>
        </a:ln>
      </c:spPr>
    </c:plotArea>
    <c:legend>
      <c:legendPos val="r"/>
      <c:layout>
        <c:manualLayout>
          <c:xMode val="edge"/>
          <c:yMode val="edge"/>
          <c:x val="0.11829361070486843"/>
          <c:y val="6.1184525847312571E-2"/>
          <c:w val="0.21800311236802308"/>
          <c:h val="0.26854253484471763"/>
        </c:manualLayout>
      </c:layout>
      <c:overlay val="0"/>
      <c:spPr>
        <a:solidFill>
          <a:srgbClr val="C0C0C0"/>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'C2 10050'!$D$1</c:f>
          <c:strCache>
            <c:ptCount val="1"/>
            <c:pt idx="0">
              <c:v>Corn 13 #2</c:v>
            </c:pt>
          </c:strCache>
        </c:strRef>
      </c:tx>
      <c:layout>
        <c:manualLayout>
          <c:xMode val="edge"/>
          <c:yMode val="edge"/>
          <c:x val="0.4147654074886209"/>
          <c:y val="5.9740259740259739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140946899215404"/>
          <c:y val="4.6753306048734344E-2"/>
          <c:w val="0.86040324848157546"/>
          <c:h val="0.8025984205032729"/>
        </c:manualLayout>
      </c:layout>
      <c:scatterChart>
        <c:scatterStyle val="lineMarker"/>
        <c:varyColors val="0"/>
        <c:ser>
          <c:idx val="11"/>
          <c:order val="0"/>
          <c:tx>
            <c:strRef>
              <c:f>'C2 10050'!$A$38</c:f>
              <c:strCache>
                <c:ptCount val="1"/>
                <c:pt idx="0">
                  <c:v>Cumulative Irr</c:v>
                </c:pt>
              </c:strCache>
            </c:strRef>
          </c:tx>
          <c:spPr>
            <a:ln w="25400">
              <a:solidFill>
                <a:srgbClr val="FFFF99"/>
              </a:solidFill>
              <a:prstDash val="solid"/>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20.254777070063696</c:v>
                </c:pt>
                <c:pt idx="26">
                  <c:v>20.254777070063696</c:v>
                </c:pt>
                <c:pt idx="27">
                  <c:v>20.254777070063696</c:v>
                </c:pt>
                <c:pt idx="28">
                  <c:v>20.254777070063696</c:v>
                </c:pt>
                <c:pt idx="29">
                  <c:v>20.254777070063696</c:v>
                </c:pt>
                <c:pt idx="30">
                  <c:v>20.254777070063696</c:v>
                </c:pt>
                <c:pt idx="31">
                  <c:v>40.573248407643312</c:v>
                </c:pt>
                <c:pt idx="32">
                  <c:v>40.573248407643312</c:v>
                </c:pt>
                <c:pt idx="33">
                  <c:v>40.573248407643312</c:v>
                </c:pt>
                <c:pt idx="34">
                  <c:v>40.573248407643312</c:v>
                </c:pt>
                <c:pt idx="35">
                  <c:v>40.573248407643312</c:v>
                </c:pt>
                <c:pt idx="36">
                  <c:v>40.573248407643312</c:v>
                </c:pt>
                <c:pt idx="37">
                  <c:v>40.573248407643312</c:v>
                </c:pt>
                <c:pt idx="38">
                  <c:v>60.891719745222929</c:v>
                </c:pt>
                <c:pt idx="39">
                  <c:v>60.891719745222929</c:v>
                </c:pt>
                <c:pt idx="40">
                  <c:v>60.891719745222929</c:v>
                </c:pt>
                <c:pt idx="41">
                  <c:v>60.891719745222929</c:v>
                </c:pt>
                <c:pt idx="42">
                  <c:v>60.891719745222929</c:v>
                </c:pt>
                <c:pt idx="43">
                  <c:v>60.891719745222929</c:v>
                </c:pt>
                <c:pt idx="44">
                  <c:v>81.146496815286625</c:v>
                </c:pt>
                <c:pt idx="45">
                  <c:v>81.146496815286625</c:v>
                </c:pt>
                <c:pt idx="46">
                  <c:v>81.146496815286625</c:v>
                </c:pt>
                <c:pt idx="47">
                  <c:v>81.146496815286625</c:v>
                </c:pt>
                <c:pt idx="48">
                  <c:v>81.146496815286625</c:v>
                </c:pt>
                <c:pt idx="49">
                  <c:v>101.40127388535032</c:v>
                </c:pt>
                <c:pt idx="50">
                  <c:v>101.40127388535032</c:v>
                </c:pt>
                <c:pt idx="51">
                  <c:v>101.40127388535032</c:v>
                </c:pt>
                <c:pt idx="52">
                  <c:v>101.40127388535032</c:v>
                </c:pt>
                <c:pt idx="53">
                  <c:v>126.81528662420382</c:v>
                </c:pt>
                <c:pt idx="54">
                  <c:v>126.81528662420382</c:v>
                </c:pt>
                <c:pt idx="55">
                  <c:v>126.81528662420382</c:v>
                </c:pt>
                <c:pt idx="56">
                  <c:v>126.81528662420382</c:v>
                </c:pt>
                <c:pt idx="57">
                  <c:v>126.81528662420382</c:v>
                </c:pt>
                <c:pt idx="58">
                  <c:v>167.26114649681529</c:v>
                </c:pt>
                <c:pt idx="59">
                  <c:v>167.26114649681529</c:v>
                </c:pt>
                <c:pt idx="60">
                  <c:v>167.26114649681529</c:v>
                </c:pt>
                <c:pt idx="61">
                  <c:v>167.26114649681529</c:v>
                </c:pt>
                <c:pt idx="62">
                  <c:v>167.26114649681529</c:v>
                </c:pt>
                <c:pt idx="63">
                  <c:v>172.61146496815286</c:v>
                </c:pt>
                <c:pt idx="64">
                  <c:v>202.54777070063693</c:v>
                </c:pt>
                <c:pt idx="65">
                  <c:v>202.54777070063693</c:v>
                </c:pt>
                <c:pt idx="66">
                  <c:v>202.54777070063693</c:v>
                </c:pt>
                <c:pt idx="67">
                  <c:v>225.92356687898089</c:v>
                </c:pt>
                <c:pt idx="68">
                  <c:v>225.92356687898089</c:v>
                </c:pt>
                <c:pt idx="69">
                  <c:v>225.92356687898089</c:v>
                </c:pt>
                <c:pt idx="70">
                  <c:v>225.92356687898089</c:v>
                </c:pt>
                <c:pt idx="71">
                  <c:v>225.92356687898089</c:v>
                </c:pt>
                <c:pt idx="72">
                  <c:v>266.30573248407643</c:v>
                </c:pt>
                <c:pt idx="73">
                  <c:v>266.30573248407643</c:v>
                </c:pt>
                <c:pt idx="74">
                  <c:v>266.30573248407643</c:v>
                </c:pt>
                <c:pt idx="75">
                  <c:v>266.30573248407643</c:v>
                </c:pt>
                <c:pt idx="76">
                  <c:v>266.30573248407643</c:v>
                </c:pt>
                <c:pt idx="77">
                  <c:v>296.62420382165607</c:v>
                </c:pt>
                <c:pt idx="78">
                  <c:v>296.62420382165607</c:v>
                </c:pt>
                <c:pt idx="79">
                  <c:v>296.62420382165607</c:v>
                </c:pt>
                <c:pt idx="80">
                  <c:v>296.62420382165607</c:v>
                </c:pt>
                <c:pt idx="81">
                  <c:v>322.1019108280255</c:v>
                </c:pt>
                <c:pt idx="82">
                  <c:v>322.1019108280255</c:v>
                </c:pt>
                <c:pt idx="83">
                  <c:v>322.1019108280255</c:v>
                </c:pt>
                <c:pt idx="84">
                  <c:v>322.1019108280255</c:v>
                </c:pt>
                <c:pt idx="85">
                  <c:v>322.1019108280255</c:v>
                </c:pt>
                <c:pt idx="86">
                  <c:v>342.35668789808921</c:v>
                </c:pt>
                <c:pt idx="87">
                  <c:v>342.35668789808921</c:v>
                </c:pt>
                <c:pt idx="88">
                  <c:v>342.35668789808921</c:v>
                </c:pt>
                <c:pt idx="89">
                  <c:v>342.35668789808921</c:v>
                </c:pt>
                <c:pt idx="90">
                  <c:v>342.35668789808921</c:v>
                </c:pt>
                <c:pt idx="91">
                  <c:v>362.67515923566884</c:v>
                </c:pt>
                <c:pt idx="92">
                  <c:v>362.67515923566884</c:v>
                </c:pt>
                <c:pt idx="93">
                  <c:v>362.67515923566884</c:v>
                </c:pt>
                <c:pt idx="94">
                  <c:v>362.67515923566884</c:v>
                </c:pt>
                <c:pt idx="95">
                  <c:v>362.67515923566884</c:v>
                </c:pt>
                <c:pt idx="96">
                  <c:v>362.67515923566884</c:v>
                </c:pt>
                <c:pt idx="97">
                  <c:v>362.67515923566884</c:v>
                </c:pt>
                <c:pt idx="98">
                  <c:v>362.67515923566884</c:v>
                </c:pt>
                <c:pt idx="99">
                  <c:v>362.67515923566884</c:v>
                </c:pt>
                <c:pt idx="100">
                  <c:v>379.93630573248413</c:v>
                </c:pt>
                <c:pt idx="101">
                  <c:v>379.93630573248413</c:v>
                </c:pt>
                <c:pt idx="102">
                  <c:v>379.93630573248413</c:v>
                </c:pt>
                <c:pt idx="103">
                  <c:v>379.93630573248413</c:v>
                </c:pt>
                <c:pt idx="104">
                  <c:v>379.93630573248413</c:v>
                </c:pt>
                <c:pt idx="105">
                  <c:v>392.16560509554148</c:v>
                </c:pt>
                <c:pt idx="106">
                  <c:v>392.16560509554148</c:v>
                </c:pt>
                <c:pt idx="107">
                  <c:v>392.16560509554148</c:v>
                </c:pt>
                <c:pt idx="108">
                  <c:v>392.16560509554148</c:v>
                </c:pt>
                <c:pt idx="109">
                  <c:v>404.39490445859883</c:v>
                </c:pt>
                <c:pt idx="110">
                  <c:v>404.39490445859883</c:v>
                </c:pt>
                <c:pt idx="111">
                  <c:v>404.39490445859883</c:v>
                </c:pt>
                <c:pt idx="112">
                  <c:v>404.39490445859883</c:v>
                </c:pt>
                <c:pt idx="113">
                  <c:v>404.39490445859883</c:v>
                </c:pt>
                <c:pt idx="114">
                  <c:v>404.39490445859883</c:v>
                </c:pt>
                <c:pt idx="115">
                  <c:v>414.52229299363069</c:v>
                </c:pt>
                <c:pt idx="116">
                  <c:v>414.52229299363069</c:v>
                </c:pt>
                <c:pt idx="117">
                  <c:v>414.52229299363069</c:v>
                </c:pt>
                <c:pt idx="118">
                  <c:v>414.52229299363069</c:v>
                </c:pt>
                <c:pt idx="119">
                  <c:v>414.52229299363069</c:v>
                </c:pt>
                <c:pt idx="120">
                  <c:v>414.52229299363069</c:v>
                </c:pt>
                <c:pt idx="121">
                  <c:v>414.52229299363069</c:v>
                </c:pt>
                <c:pt idx="122">
                  <c:v>414.52229299363069</c:v>
                </c:pt>
                <c:pt idx="123">
                  <c:v>414.52229299363069</c:v>
                </c:pt>
                <c:pt idx="124">
                  <c:v>414.52229299363069</c:v>
                </c:pt>
                <c:pt idx="125">
                  <c:v>414.52229299363069</c:v>
                </c:pt>
                <c:pt idx="126">
                  <c:v>414.52229299363069</c:v>
                </c:pt>
                <c:pt idx="127">
                  <c:v>414.52229299363069</c:v>
                </c:pt>
                <c:pt idx="128">
                  <c:v>414.52229299363069</c:v>
                </c:pt>
                <c:pt idx="129">
                  <c:v>414.52229299363069</c:v>
                </c:pt>
                <c:pt idx="130">
                  <c:v>414.52229299363069</c:v>
                </c:pt>
                <c:pt idx="131">
                  <c:v>414.52229299363069</c:v>
                </c:pt>
                <c:pt idx="132">
                  <c:v>414.52229299363069</c:v>
                </c:pt>
                <c:pt idx="133">
                  <c:v>414.52229299363069</c:v>
                </c:pt>
                <c:pt idx="134">
                  <c:v>414.52229299363069</c:v>
                </c:pt>
                <c:pt idx="135">
                  <c:v>414.52229299363069</c:v>
                </c:pt>
                <c:pt idx="136">
                  <c:v>414.52229299363069</c:v>
                </c:pt>
                <c:pt idx="137">
                  <c:v>414.52229299363069</c:v>
                </c:pt>
                <c:pt idx="138">
                  <c:v>414.52229299363069</c:v>
                </c:pt>
                <c:pt idx="139">
                  <c:v>414.52229299363069</c:v>
                </c:pt>
                <c:pt idx="140">
                  <c:v>414.52229299363069</c:v>
                </c:pt>
                <c:pt idx="141">
                  <c:v>414.52229299363069</c:v>
                </c:pt>
                <c:pt idx="142">
                  <c:v>414.52229299363069</c:v>
                </c:pt>
                <c:pt idx="143">
                  <c:v>414.52229299363069</c:v>
                </c:pt>
                <c:pt idx="144">
                  <c:v>414.52229299363069</c:v>
                </c:pt>
                <c:pt idx="145">
                  <c:v>414.52229299363069</c:v>
                </c:pt>
                <c:pt idx="146">
                  <c:v>414.52229299363069</c:v>
                </c:pt>
                <c:pt idx="147">
                  <c:v>414.52229299363069</c:v>
                </c:pt>
                <c:pt idx="148">
                  <c:v>414.52229299363069</c:v>
                </c:pt>
                <c:pt idx="149">
                  <c:v>414.52229299363069</c:v>
                </c:pt>
                <c:pt idx="150">
                  <c:v>414.52229299363069</c:v>
                </c:pt>
                <c:pt idx="151">
                  <c:v>414.52229299363069</c:v>
                </c:pt>
                <c:pt idx="152">
                  <c:v>414.52229299363069</c:v>
                </c:pt>
                <c:pt idx="153">
                  <c:v>414.52229299363069</c:v>
                </c:pt>
                <c:pt idx="154">
                  <c:v>414.52229299363069</c:v>
                </c:pt>
                <c:pt idx="155">
                  <c:v>414.52229299363069</c:v>
                </c:pt>
                <c:pt idx="156">
                  <c:v>414.52229299363069</c:v>
                </c:pt>
                <c:pt idx="157">
                  <c:v>414.52229299363069</c:v>
                </c:pt>
                <c:pt idx="158">
                  <c:v>414.52229299363069</c:v>
                </c:pt>
                <c:pt idx="159">
                  <c:v>414.52229299363069</c:v>
                </c:pt>
                <c:pt idx="160">
                  <c:v>414.52229299363069</c:v>
                </c:pt>
                <c:pt idx="161">
                  <c:v>414.52229299363069</c:v>
                </c:pt>
                <c:pt idx="162">
                  <c:v>414.52229299363069</c:v>
                </c:pt>
                <c:pt idx="163">
                  <c:v>414.52229299363069</c:v>
                </c:pt>
                <c:pt idx="164">
                  <c:v>414.52229299363069</c:v>
                </c:pt>
                <c:pt idx="165">
                  <c:v>414.52229299363069</c:v>
                </c:pt>
                <c:pt idx="166">
                  <c:v>414.52229299363069</c:v>
                </c:pt>
                <c:pt idx="167">
                  <c:v>414.52229299363069</c:v>
                </c:pt>
                <c:pt idx="168">
                  <c:v>414.52229299363069</c:v>
                </c:pt>
                <c:pt idx="169">
                  <c:v>414.52229299363069</c:v>
                </c:pt>
                <c:pt idx="170">
                  <c:v>414.52229299363069</c:v>
                </c:pt>
                <c:pt idx="171">
                  <c:v>414.52229299363069</c:v>
                </c:pt>
                <c:pt idx="172">
                  <c:v>414.52229299363069</c:v>
                </c:pt>
              </c:numCache>
            </c:numRef>
          </c:yVal>
          <c:smooth val="0"/>
          <c:extLst>
            <c:ext xmlns:c16="http://schemas.microsoft.com/office/drawing/2014/chart" uri="{C3380CC4-5D6E-409C-BE32-E72D297353CC}">
              <c16:uniqueId val="{00000000-11C6-4DB2-B919-C08F0057FC31}"/>
            </c:ext>
          </c:extLst>
        </c:ser>
        <c:ser>
          <c:idx val="12"/>
          <c:order val="1"/>
          <c:tx>
            <c:strRef>
              <c:f>'C2 10050'!$A$40</c:f>
              <c:strCache>
                <c:ptCount val="1"/>
                <c:pt idx="0">
                  <c:v>Cum Irr + Prec</c:v>
                </c:pt>
              </c:strCache>
            </c:strRef>
          </c:tx>
          <c:spPr>
            <a:ln w="25400">
              <a:solidFill>
                <a:srgbClr val="000000"/>
              </a:solidFill>
              <a:prstDash val="solid"/>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10050'!$C$40:$FS$40</c:f>
              <c:numCache>
                <c:formatCode>0</c:formatCode>
                <c:ptCount val="173"/>
                <c:pt idx="0">
                  <c:v>0</c:v>
                </c:pt>
                <c:pt idx="1">
                  <c:v>0</c:v>
                </c:pt>
                <c:pt idx="2">
                  <c:v>0</c:v>
                </c:pt>
                <c:pt idx="3">
                  <c:v>0</c:v>
                </c:pt>
                <c:pt idx="4">
                  <c:v>0</c:v>
                </c:pt>
                <c:pt idx="5">
                  <c:v>0</c:v>
                </c:pt>
                <c:pt idx="6">
                  <c:v>0</c:v>
                </c:pt>
                <c:pt idx="7">
                  <c:v>4</c:v>
                </c:pt>
                <c:pt idx="8">
                  <c:v>4</c:v>
                </c:pt>
                <c:pt idx="9">
                  <c:v>4</c:v>
                </c:pt>
                <c:pt idx="10">
                  <c:v>4</c:v>
                </c:pt>
                <c:pt idx="11">
                  <c:v>4</c:v>
                </c:pt>
                <c:pt idx="12">
                  <c:v>4</c:v>
                </c:pt>
                <c:pt idx="13">
                  <c:v>4</c:v>
                </c:pt>
                <c:pt idx="14">
                  <c:v>4</c:v>
                </c:pt>
                <c:pt idx="15">
                  <c:v>6</c:v>
                </c:pt>
                <c:pt idx="16">
                  <c:v>13</c:v>
                </c:pt>
                <c:pt idx="17">
                  <c:v>13</c:v>
                </c:pt>
                <c:pt idx="18">
                  <c:v>13</c:v>
                </c:pt>
                <c:pt idx="19">
                  <c:v>13</c:v>
                </c:pt>
                <c:pt idx="20">
                  <c:v>13</c:v>
                </c:pt>
                <c:pt idx="21">
                  <c:v>13</c:v>
                </c:pt>
                <c:pt idx="22">
                  <c:v>19</c:v>
                </c:pt>
                <c:pt idx="23">
                  <c:v>19</c:v>
                </c:pt>
                <c:pt idx="24">
                  <c:v>19</c:v>
                </c:pt>
                <c:pt idx="25">
                  <c:v>39.254777070063696</c:v>
                </c:pt>
                <c:pt idx="26">
                  <c:v>39.254777070063696</c:v>
                </c:pt>
                <c:pt idx="27">
                  <c:v>39.254777070063696</c:v>
                </c:pt>
                <c:pt idx="28">
                  <c:v>39.254777070063696</c:v>
                </c:pt>
                <c:pt idx="29">
                  <c:v>39.254777070063696</c:v>
                </c:pt>
                <c:pt idx="30">
                  <c:v>39.254777070063696</c:v>
                </c:pt>
                <c:pt idx="31">
                  <c:v>59.573248407643312</c:v>
                </c:pt>
                <c:pt idx="32">
                  <c:v>59.573248407643312</c:v>
                </c:pt>
                <c:pt idx="33">
                  <c:v>59.573248407643312</c:v>
                </c:pt>
                <c:pt idx="34">
                  <c:v>59.573248407643312</c:v>
                </c:pt>
                <c:pt idx="35">
                  <c:v>59.573248407643312</c:v>
                </c:pt>
                <c:pt idx="36">
                  <c:v>59.573248407643312</c:v>
                </c:pt>
                <c:pt idx="37">
                  <c:v>59.573248407643312</c:v>
                </c:pt>
                <c:pt idx="38">
                  <c:v>79.891719745222929</c:v>
                </c:pt>
                <c:pt idx="39">
                  <c:v>79.891719745222929</c:v>
                </c:pt>
                <c:pt idx="40">
                  <c:v>79.891719745222929</c:v>
                </c:pt>
                <c:pt idx="41">
                  <c:v>79.891719745222929</c:v>
                </c:pt>
                <c:pt idx="42">
                  <c:v>79.891719745222929</c:v>
                </c:pt>
                <c:pt idx="43">
                  <c:v>79.891719745222929</c:v>
                </c:pt>
                <c:pt idx="44">
                  <c:v>100.14649681528662</c:v>
                </c:pt>
                <c:pt idx="45">
                  <c:v>100.14649681528662</c:v>
                </c:pt>
                <c:pt idx="46">
                  <c:v>101.14649681528662</c:v>
                </c:pt>
                <c:pt idx="47">
                  <c:v>101.14649681528662</c:v>
                </c:pt>
                <c:pt idx="48">
                  <c:v>101.14649681528662</c:v>
                </c:pt>
                <c:pt idx="49">
                  <c:v>121.40127388535032</c:v>
                </c:pt>
                <c:pt idx="50">
                  <c:v>121.40127388535032</c:v>
                </c:pt>
                <c:pt idx="51">
                  <c:v>121.40127388535032</c:v>
                </c:pt>
                <c:pt idx="52">
                  <c:v>121.40127388535032</c:v>
                </c:pt>
                <c:pt idx="53">
                  <c:v>150.81528662420382</c:v>
                </c:pt>
                <c:pt idx="54">
                  <c:v>150.81528662420382</c:v>
                </c:pt>
                <c:pt idx="55">
                  <c:v>150.81528662420382</c:v>
                </c:pt>
                <c:pt idx="56">
                  <c:v>150.81528662420382</c:v>
                </c:pt>
                <c:pt idx="57">
                  <c:v>150.81528662420382</c:v>
                </c:pt>
                <c:pt idx="58">
                  <c:v>191.26114649681529</c:v>
                </c:pt>
                <c:pt idx="59">
                  <c:v>191.26114649681529</c:v>
                </c:pt>
                <c:pt idx="60">
                  <c:v>191.26114649681529</c:v>
                </c:pt>
                <c:pt idx="61">
                  <c:v>199.26114649681529</c:v>
                </c:pt>
                <c:pt idx="62">
                  <c:v>206.26114649681529</c:v>
                </c:pt>
                <c:pt idx="63">
                  <c:v>211.61146496815286</c:v>
                </c:pt>
                <c:pt idx="64">
                  <c:v>241.54777070063693</c:v>
                </c:pt>
                <c:pt idx="65">
                  <c:v>241.54777070063693</c:v>
                </c:pt>
                <c:pt idx="66">
                  <c:v>244.54777070063693</c:v>
                </c:pt>
                <c:pt idx="67">
                  <c:v>267.92356687898086</c:v>
                </c:pt>
                <c:pt idx="68">
                  <c:v>267.92356687898086</c:v>
                </c:pt>
                <c:pt idx="69">
                  <c:v>267.92356687898086</c:v>
                </c:pt>
                <c:pt idx="70">
                  <c:v>267.92356687898086</c:v>
                </c:pt>
                <c:pt idx="71">
                  <c:v>267.92356687898086</c:v>
                </c:pt>
                <c:pt idx="72">
                  <c:v>308.30573248407643</c:v>
                </c:pt>
                <c:pt idx="73">
                  <c:v>308.30573248407643</c:v>
                </c:pt>
                <c:pt idx="74">
                  <c:v>308.30573248407643</c:v>
                </c:pt>
                <c:pt idx="75">
                  <c:v>308.30573248407643</c:v>
                </c:pt>
                <c:pt idx="76">
                  <c:v>308.30573248407643</c:v>
                </c:pt>
                <c:pt idx="77">
                  <c:v>338.62420382165607</c:v>
                </c:pt>
                <c:pt idx="78">
                  <c:v>338.62420382165607</c:v>
                </c:pt>
                <c:pt idx="79">
                  <c:v>338.62420382165607</c:v>
                </c:pt>
                <c:pt idx="80">
                  <c:v>338.62420382165607</c:v>
                </c:pt>
                <c:pt idx="81">
                  <c:v>364.1019108280255</c:v>
                </c:pt>
                <c:pt idx="82">
                  <c:v>384.1019108280255</c:v>
                </c:pt>
                <c:pt idx="83">
                  <c:v>384.1019108280255</c:v>
                </c:pt>
                <c:pt idx="84">
                  <c:v>384.1019108280255</c:v>
                </c:pt>
                <c:pt idx="85">
                  <c:v>384.1019108280255</c:v>
                </c:pt>
                <c:pt idx="86">
                  <c:v>404.35668789808921</c:v>
                </c:pt>
                <c:pt idx="87">
                  <c:v>404.35668789808921</c:v>
                </c:pt>
                <c:pt idx="88">
                  <c:v>404.35668789808921</c:v>
                </c:pt>
                <c:pt idx="89">
                  <c:v>404.35668789808921</c:v>
                </c:pt>
                <c:pt idx="90">
                  <c:v>404.35668789808921</c:v>
                </c:pt>
                <c:pt idx="91">
                  <c:v>430.67515923566884</c:v>
                </c:pt>
                <c:pt idx="92">
                  <c:v>430.67515923566884</c:v>
                </c:pt>
                <c:pt idx="93">
                  <c:v>430.67515923566884</c:v>
                </c:pt>
                <c:pt idx="94">
                  <c:v>430.67515923566884</c:v>
                </c:pt>
                <c:pt idx="95">
                  <c:v>430.67515923566884</c:v>
                </c:pt>
                <c:pt idx="96">
                  <c:v>430.67515923566884</c:v>
                </c:pt>
                <c:pt idx="97">
                  <c:v>430.67515923566884</c:v>
                </c:pt>
                <c:pt idx="98">
                  <c:v>430.67515923566884</c:v>
                </c:pt>
                <c:pt idx="99">
                  <c:v>430.67515923566884</c:v>
                </c:pt>
                <c:pt idx="100">
                  <c:v>447.93630573248413</c:v>
                </c:pt>
                <c:pt idx="101">
                  <c:v>454.93630573248413</c:v>
                </c:pt>
                <c:pt idx="102">
                  <c:v>454.93630573248413</c:v>
                </c:pt>
                <c:pt idx="103">
                  <c:v>454.93630573248413</c:v>
                </c:pt>
                <c:pt idx="104">
                  <c:v>454.93630573248413</c:v>
                </c:pt>
                <c:pt idx="105">
                  <c:v>467.16560509554148</c:v>
                </c:pt>
                <c:pt idx="106">
                  <c:v>467.16560509554148</c:v>
                </c:pt>
                <c:pt idx="107">
                  <c:v>467.16560509554148</c:v>
                </c:pt>
                <c:pt idx="108">
                  <c:v>467.16560509554148</c:v>
                </c:pt>
                <c:pt idx="109">
                  <c:v>479.39490445859883</c:v>
                </c:pt>
                <c:pt idx="110">
                  <c:v>479.39490445859883</c:v>
                </c:pt>
                <c:pt idx="111">
                  <c:v>479.39490445859883</c:v>
                </c:pt>
                <c:pt idx="112">
                  <c:v>479.39490445859883</c:v>
                </c:pt>
                <c:pt idx="113">
                  <c:v>479.39490445859883</c:v>
                </c:pt>
                <c:pt idx="114">
                  <c:v>479.39490445859883</c:v>
                </c:pt>
                <c:pt idx="115">
                  <c:v>489.52229299363069</c:v>
                </c:pt>
                <c:pt idx="116">
                  <c:v>489.52229299363069</c:v>
                </c:pt>
                <c:pt idx="117">
                  <c:v>489.52229299363069</c:v>
                </c:pt>
                <c:pt idx="118">
                  <c:v>489.52229299363069</c:v>
                </c:pt>
                <c:pt idx="119">
                  <c:v>517.52229299363069</c:v>
                </c:pt>
                <c:pt idx="120">
                  <c:v>519.52229299363069</c:v>
                </c:pt>
                <c:pt idx="121">
                  <c:v>527.52229299363069</c:v>
                </c:pt>
                <c:pt idx="122">
                  <c:v>535.52229299363069</c:v>
                </c:pt>
                <c:pt idx="123">
                  <c:v>544.52229299363069</c:v>
                </c:pt>
                <c:pt idx="124">
                  <c:v>548.52229299363069</c:v>
                </c:pt>
                <c:pt idx="125">
                  <c:v>564.52229299363069</c:v>
                </c:pt>
                <c:pt idx="126">
                  <c:v>564.52229299363069</c:v>
                </c:pt>
                <c:pt idx="127">
                  <c:v>564.52229299363069</c:v>
                </c:pt>
                <c:pt idx="128">
                  <c:v>564.52229299363069</c:v>
                </c:pt>
                <c:pt idx="129">
                  <c:v>564.52229299363069</c:v>
                </c:pt>
                <c:pt idx="130">
                  <c:v>564.52229299363069</c:v>
                </c:pt>
                <c:pt idx="131">
                  <c:v>564.52229299363069</c:v>
                </c:pt>
                <c:pt idx="132">
                  <c:v>570.52229299363069</c:v>
                </c:pt>
                <c:pt idx="133">
                  <c:v>586.52229299363069</c:v>
                </c:pt>
                <c:pt idx="134">
                  <c:v>586.52229299363069</c:v>
                </c:pt>
                <c:pt idx="135">
                  <c:v>586.52229299363069</c:v>
                </c:pt>
                <c:pt idx="136">
                  <c:v>586.52229299363069</c:v>
                </c:pt>
                <c:pt idx="137">
                  <c:v>590.52229299363069</c:v>
                </c:pt>
                <c:pt idx="138">
                  <c:v>590.52229299363069</c:v>
                </c:pt>
                <c:pt idx="139">
                  <c:v>590.52229299363069</c:v>
                </c:pt>
                <c:pt idx="140">
                  <c:v>590.52229299363069</c:v>
                </c:pt>
                <c:pt idx="141">
                  <c:v>590.52229299363069</c:v>
                </c:pt>
                <c:pt idx="142">
                  <c:v>590.52229299363069</c:v>
                </c:pt>
                <c:pt idx="143">
                  <c:v>590.52229299363069</c:v>
                </c:pt>
                <c:pt idx="144">
                  <c:v>595.52229299363069</c:v>
                </c:pt>
                <c:pt idx="145">
                  <c:v>595.52229299363069</c:v>
                </c:pt>
                <c:pt idx="146">
                  <c:v>595.52229299363069</c:v>
                </c:pt>
                <c:pt idx="147">
                  <c:v>595.52229299363069</c:v>
                </c:pt>
                <c:pt idx="148">
                  <c:v>595.52229299363069</c:v>
                </c:pt>
                <c:pt idx="149">
                  <c:v>595.52229299363069</c:v>
                </c:pt>
                <c:pt idx="150">
                  <c:v>600.52229299363069</c:v>
                </c:pt>
                <c:pt idx="151">
                  <c:v>600.52229299363069</c:v>
                </c:pt>
                <c:pt idx="152">
                  <c:v>600.52229299363069</c:v>
                </c:pt>
                <c:pt idx="153">
                  <c:v>600.52229299363069</c:v>
                </c:pt>
                <c:pt idx="154">
                  <c:v>601.52229299363069</c:v>
                </c:pt>
                <c:pt idx="155">
                  <c:v>601.52229299363069</c:v>
                </c:pt>
                <c:pt idx="156">
                  <c:v>601.52229299363069</c:v>
                </c:pt>
                <c:pt idx="157">
                  <c:v>601.52229299363069</c:v>
                </c:pt>
                <c:pt idx="158">
                  <c:v>609.02229299363069</c:v>
                </c:pt>
                <c:pt idx="159">
                  <c:v>609.02229299363069</c:v>
                </c:pt>
                <c:pt idx="160">
                  <c:v>612.02229299363069</c:v>
                </c:pt>
                <c:pt idx="161">
                  <c:v>612.02229299363069</c:v>
                </c:pt>
                <c:pt idx="162">
                  <c:v>612.02229299363069</c:v>
                </c:pt>
                <c:pt idx="163">
                  <c:v>612.02229299363069</c:v>
                </c:pt>
                <c:pt idx="164">
                  <c:v>612.02229299363069</c:v>
                </c:pt>
                <c:pt idx="165">
                  <c:v>612.02229299363069</c:v>
                </c:pt>
                <c:pt idx="166">
                  <c:v>612.02229299363069</c:v>
                </c:pt>
                <c:pt idx="167">
                  <c:v>612.02229299363069</c:v>
                </c:pt>
                <c:pt idx="168">
                  <c:v>612.02229299363069</c:v>
                </c:pt>
                <c:pt idx="169">
                  <c:v>612.02229299363069</c:v>
                </c:pt>
                <c:pt idx="170">
                  <c:v>612.02229299363069</c:v>
                </c:pt>
                <c:pt idx="171">
                  <c:v>612.02229299363069</c:v>
                </c:pt>
                <c:pt idx="172">
                  <c:v>612.02229299363069</c:v>
                </c:pt>
              </c:numCache>
            </c:numRef>
          </c:yVal>
          <c:smooth val="0"/>
          <c:extLst>
            <c:ext xmlns:c16="http://schemas.microsoft.com/office/drawing/2014/chart" uri="{C3380CC4-5D6E-409C-BE32-E72D297353CC}">
              <c16:uniqueId val="{00000001-11C6-4DB2-B919-C08F0057FC31}"/>
            </c:ext>
          </c:extLst>
        </c:ser>
        <c:ser>
          <c:idx val="0"/>
          <c:order val="2"/>
          <c:tx>
            <c:strRef>
              <c:f>'C2 10050'!$A$41</c:f>
              <c:strCache>
                <c:ptCount val="1"/>
                <c:pt idx="0">
                  <c:v>Cum Eff Irr + Prec</c:v>
                </c:pt>
              </c:strCache>
            </c:strRef>
          </c:tx>
          <c:spPr>
            <a:ln w="3175">
              <a:solidFill>
                <a:srgbClr val="000000"/>
              </a:solidFill>
              <a:prstDash val="solid"/>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10050'!$C$41:$FS$41</c:f>
              <c:numCache>
                <c:formatCode>0</c:formatCode>
                <c:ptCount val="173"/>
                <c:pt idx="0">
                  <c:v>0</c:v>
                </c:pt>
                <c:pt idx="1">
                  <c:v>0</c:v>
                </c:pt>
                <c:pt idx="2">
                  <c:v>0</c:v>
                </c:pt>
                <c:pt idx="3">
                  <c:v>0</c:v>
                </c:pt>
                <c:pt idx="4">
                  <c:v>0</c:v>
                </c:pt>
                <c:pt idx="5">
                  <c:v>0</c:v>
                </c:pt>
                <c:pt idx="6">
                  <c:v>0</c:v>
                </c:pt>
                <c:pt idx="7">
                  <c:v>0.79999999999999982</c:v>
                </c:pt>
                <c:pt idx="8">
                  <c:v>0.79999999999999982</c:v>
                </c:pt>
                <c:pt idx="9">
                  <c:v>0.79999999999999982</c:v>
                </c:pt>
                <c:pt idx="10">
                  <c:v>0.79999999999999982</c:v>
                </c:pt>
                <c:pt idx="11">
                  <c:v>0.79999999999999982</c:v>
                </c:pt>
                <c:pt idx="12">
                  <c:v>0.79999999999999982</c:v>
                </c:pt>
                <c:pt idx="13">
                  <c:v>0.79999999999999982</c:v>
                </c:pt>
                <c:pt idx="14">
                  <c:v>0.79999999999999982</c:v>
                </c:pt>
                <c:pt idx="15">
                  <c:v>1.2458</c:v>
                </c:pt>
                <c:pt idx="16">
                  <c:v>2.8408666666666678</c:v>
                </c:pt>
                <c:pt idx="17">
                  <c:v>2.8408666666666678</c:v>
                </c:pt>
                <c:pt idx="18">
                  <c:v>2.8408666666666678</c:v>
                </c:pt>
                <c:pt idx="19">
                  <c:v>2.8408666666666678</c:v>
                </c:pt>
                <c:pt idx="20">
                  <c:v>2.8408666666666678</c:v>
                </c:pt>
                <c:pt idx="21">
                  <c:v>2.8408666666666678</c:v>
                </c:pt>
                <c:pt idx="22">
                  <c:v>4.3868666666666671</c:v>
                </c:pt>
                <c:pt idx="23">
                  <c:v>4.3868666666666671</c:v>
                </c:pt>
                <c:pt idx="24">
                  <c:v>4.3868666666666671</c:v>
                </c:pt>
                <c:pt idx="25">
                  <c:v>21.191934212638245</c:v>
                </c:pt>
                <c:pt idx="26">
                  <c:v>21.191934212638245</c:v>
                </c:pt>
                <c:pt idx="27">
                  <c:v>21.191934212638245</c:v>
                </c:pt>
                <c:pt idx="28">
                  <c:v>21.191934212638245</c:v>
                </c:pt>
                <c:pt idx="29">
                  <c:v>21.191934212638245</c:v>
                </c:pt>
                <c:pt idx="30">
                  <c:v>21.191934212638245</c:v>
                </c:pt>
                <c:pt idx="31">
                  <c:v>38.411508104384794</c:v>
                </c:pt>
                <c:pt idx="32">
                  <c:v>38.411508104384794</c:v>
                </c:pt>
                <c:pt idx="33">
                  <c:v>38.411508104384794</c:v>
                </c:pt>
                <c:pt idx="34">
                  <c:v>38.411508104384794</c:v>
                </c:pt>
                <c:pt idx="35">
                  <c:v>38.411508104384794</c:v>
                </c:pt>
                <c:pt idx="36">
                  <c:v>38.411508104384794</c:v>
                </c:pt>
                <c:pt idx="37">
                  <c:v>38.411508104384794</c:v>
                </c:pt>
                <c:pt idx="38">
                  <c:v>56.236281996131339</c:v>
                </c:pt>
                <c:pt idx="39">
                  <c:v>56.236281996131339</c:v>
                </c:pt>
                <c:pt idx="40">
                  <c:v>56.236281996131339</c:v>
                </c:pt>
                <c:pt idx="41">
                  <c:v>56.236281996131339</c:v>
                </c:pt>
                <c:pt idx="42">
                  <c:v>56.236281996131339</c:v>
                </c:pt>
                <c:pt idx="43">
                  <c:v>56.236281996131339</c:v>
                </c:pt>
                <c:pt idx="44">
                  <c:v>74.825204304148969</c:v>
                </c:pt>
                <c:pt idx="45">
                  <c:v>74.825204304148969</c:v>
                </c:pt>
                <c:pt idx="46">
                  <c:v>75.322964304148968</c:v>
                </c:pt>
                <c:pt idx="47">
                  <c:v>75.322964304148968</c:v>
                </c:pt>
                <c:pt idx="48">
                  <c:v>75.322964304148968</c:v>
                </c:pt>
                <c:pt idx="49">
                  <c:v>94.779726612166598</c:v>
                </c:pt>
                <c:pt idx="50">
                  <c:v>94.779726612166598</c:v>
                </c:pt>
                <c:pt idx="51">
                  <c:v>94.779726612166598</c:v>
                </c:pt>
                <c:pt idx="52">
                  <c:v>94.779726612166598</c:v>
                </c:pt>
                <c:pt idx="53">
                  <c:v>122.52328167374284</c:v>
                </c:pt>
                <c:pt idx="54">
                  <c:v>122.52328167374284</c:v>
                </c:pt>
                <c:pt idx="55">
                  <c:v>122.52328167374284</c:v>
                </c:pt>
                <c:pt idx="56">
                  <c:v>122.52328167374284</c:v>
                </c:pt>
                <c:pt idx="57">
                  <c:v>122.52328167374284</c:v>
                </c:pt>
                <c:pt idx="58">
                  <c:v>162.6434160198329</c:v>
                </c:pt>
                <c:pt idx="59">
                  <c:v>162.6434160198329</c:v>
                </c:pt>
                <c:pt idx="60">
                  <c:v>162.6434160198329</c:v>
                </c:pt>
                <c:pt idx="61">
                  <c:v>169.5541360198329</c:v>
                </c:pt>
                <c:pt idx="62">
                  <c:v>176.55103013375501</c:v>
                </c:pt>
                <c:pt idx="63">
                  <c:v>181.90134860509258</c:v>
                </c:pt>
                <c:pt idx="64">
                  <c:v>211.83765433757665</c:v>
                </c:pt>
                <c:pt idx="65">
                  <c:v>211.83765433757665</c:v>
                </c:pt>
                <c:pt idx="66">
                  <c:v>214.54965433757664</c:v>
                </c:pt>
                <c:pt idx="67">
                  <c:v>237.9254505159206</c:v>
                </c:pt>
                <c:pt idx="68">
                  <c:v>237.9254505159206</c:v>
                </c:pt>
                <c:pt idx="69">
                  <c:v>237.9254505159206</c:v>
                </c:pt>
                <c:pt idx="70">
                  <c:v>237.9254505159206</c:v>
                </c:pt>
                <c:pt idx="71">
                  <c:v>237.9254505159206</c:v>
                </c:pt>
                <c:pt idx="72">
                  <c:v>278.30761612101617</c:v>
                </c:pt>
                <c:pt idx="73">
                  <c:v>278.30761612101617</c:v>
                </c:pt>
                <c:pt idx="74">
                  <c:v>278.30761612101617</c:v>
                </c:pt>
                <c:pt idx="75">
                  <c:v>278.30761612101617</c:v>
                </c:pt>
                <c:pt idx="76">
                  <c:v>278.30761612101617</c:v>
                </c:pt>
                <c:pt idx="77">
                  <c:v>308.6260874585958</c:v>
                </c:pt>
                <c:pt idx="78">
                  <c:v>308.6260874585958</c:v>
                </c:pt>
                <c:pt idx="79">
                  <c:v>308.6260874585958</c:v>
                </c:pt>
                <c:pt idx="80">
                  <c:v>308.6260874585958</c:v>
                </c:pt>
                <c:pt idx="81">
                  <c:v>334.10379446496523</c:v>
                </c:pt>
                <c:pt idx="82">
                  <c:v>352.65506719223794</c:v>
                </c:pt>
                <c:pt idx="83">
                  <c:v>352.65506719223794</c:v>
                </c:pt>
                <c:pt idx="84">
                  <c:v>352.65506719223794</c:v>
                </c:pt>
                <c:pt idx="85">
                  <c:v>352.65506719223794</c:v>
                </c:pt>
                <c:pt idx="86">
                  <c:v>372.90984426230165</c:v>
                </c:pt>
                <c:pt idx="87">
                  <c:v>372.90984426230165</c:v>
                </c:pt>
                <c:pt idx="88">
                  <c:v>372.90984426230165</c:v>
                </c:pt>
                <c:pt idx="89">
                  <c:v>372.90984426230165</c:v>
                </c:pt>
                <c:pt idx="90">
                  <c:v>372.90984426230165</c:v>
                </c:pt>
                <c:pt idx="91">
                  <c:v>398.5510792362449</c:v>
                </c:pt>
                <c:pt idx="92">
                  <c:v>398.5510792362449</c:v>
                </c:pt>
                <c:pt idx="93">
                  <c:v>398.5510792362449</c:v>
                </c:pt>
                <c:pt idx="94">
                  <c:v>398.5510792362449</c:v>
                </c:pt>
                <c:pt idx="95">
                  <c:v>398.5510792362449</c:v>
                </c:pt>
                <c:pt idx="96">
                  <c:v>398.5510792362449</c:v>
                </c:pt>
                <c:pt idx="97">
                  <c:v>398.5510792362449</c:v>
                </c:pt>
                <c:pt idx="98">
                  <c:v>398.5510792362449</c:v>
                </c:pt>
                <c:pt idx="99">
                  <c:v>398.5510792362449</c:v>
                </c:pt>
                <c:pt idx="100">
                  <c:v>415.81222573306019</c:v>
                </c:pt>
                <c:pt idx="101">
                  <c:v>422.09542573306021</c:v>
                </c:pt>
                <c:pt idx="102">
                  <c:v>422.09542573306021</c:v>
                </c:pt>
                <c:pt idx="103">
                  <c:v>422.09542573306021</c:v>
                </c:pt>
                <c:pt idx="104">
                  <c:v>422.09542573306021</c:v>
                </c:pt>
                <c:pt idx="105">
                  <c:v>434.32472509611756</c:v>
                </c:pt>
                <c:pt idx="106">
                  <c:v>434.32472509611756</c:v>
                </c:pt>
                <c:pt idx="107">
                  <c:v>434.32472509611756</c:v>
                </c:pt>
                <c:pt idx="108">
                  <c:v>434.32472509611756</c:v>
                </c:pt>
                <c:pt idx="109">
                  <c:v>446.55402445917491</c:v>
                </c:pt>
                <c:pt idx="110">
                  <c:v>446.55402445917491</c:v>
                </c:pt>
                <c:pt idx="111">
                  <c:v>446.55402445917491</c:v>
                </c:pt>
                <c:pt idx="112">
                  <c:v>446.55402445917491</c:v>
                </c:pt>
                <c:pt idx="113">
                  <c:v>446.55402445917491</c:v>
                </c:pt>
                <c:pt idx="114">
                  <c:v>446.55402445917491</c:v>
                </c:pt>
                <c:pt idx="115">
                  <c:v>456.68141299420677</c:v>
                </c:pt>
                <c:pt idx="116">
                  <c:v>456.68141299420677</c:v>
                </c:pt>
                <c:pt idx="117">
                  <c:v>456.68141299420677</c:v>
                </c:pt>
                <c:pt idx="118">
                  <c:v>456.68141299420677</c:v>
                </c:pt>
                <c:pt idx="119">
                  <c:v>481.21481989075846</c:v>
                </c:pt>
                <c:pt idx="120">
                  <c:v>485.46177019377575</c:v>
                </c:pt>
                <c:pt idx="121">
                  <c:v>490.80996329722404</c:v>
                </c:pt>
                <c:pt idx="122">
                  <c:v>498.33257970576966</c:v>
                </c:pt>
                <c:pt idx="123">
                  <c:v>503.96595901611448</c:v>
                </c:pt>
                <c:pt idx="124">
                  <c:v>508.40912501587644</c:v>
                </c:pt>
                <c:pt idx="125">
                  <c:v>519.40918018829029</c:v>
                </c:pt>
                <c:pt idx="126">
                  <c:v>519.40918018829029</c:v>
                </c:pt>
                <c:pt idx="127">
                  <c:v>519.40918018829029</c:v>
                </c:pt>
                <c:pt idx="128">
                  <c:v>519.40918018829029</c:v>
                </c:pt>
                <c:pt idx="129">
                  <c:v>519.40918018829029</c:v>
                </c:pt>
                <c:pt idx="130">
                  <c:v>519.40918018829029</c:v>
                </c:pt>
                <c:pt idx="131">
                  <c:v>519.40918018829029</c:v>
                </c:pt>
                <c:pt idx="132">
                  <c:v>522.01475260208338</c:v>
                </c:pt>
                <c:pt idx="133">
                  <c:v>531.0750375744683</c:v>
                </c:pt>
                <c:pt idx="134">
                  <c:v>531.0750375744683</c:v>
                </c:pt>
                <c:pt idx="135">
                  <c:v>531.0750375744683</c:v>
                </c:pt>
                <c:pt idx="136">
                  <c:v>531.0750375744683</c:v>
                </c:pt>
                <c:pt idx="137">
                  <c:v>532.38615481584759</c:v>
                </c:pt>
                <c:pt idx="138">
                  <c:v>532.38615481584759</c:v>
                </c:pt>
                <c:pt idx="139">
                  <c:v>532.38615481584759</c:v>
                </c:pt>
                <c:pt idx="140">
                  <c:v>532.38615481584759</c:v>
                </c:pt>
                <c:pt idx="141">
                  <c:v>532.38615481584759</c:v>
                </c:pt>
                <c:pt idx="142">
                  <c:v>532.38615481584759</c:v>
                </c:pt>
                <c:pt idx="143">
                  <c:v>532.38615481584759</c:v>
                </c:pt>
                <c:pt idx="144">
                  <c:v>533.38615481584759</c:v>
                </c:pt>
                <c:pt idx="145">
                  <c:v>533.38615481584759</c:v>
                </c:pt>
                <c:pt idx="146">
                  <c:v>533.38615481584759</c:v>
                </c:pt>
                <c:pt idx="147">
                  <c:v>533.38615481584759</c:v>
                </c:pt>
                <c:pt idx="148">
                  <c:v>533.38615481584759</c:v>
                </c:pt>
                <c:pt idx="149">
                  <c:v>533.38615481584759</c:v>
                </c:pt>
                <c:pt idx="150">
                  <c:v>534.38615481584759</c:v>
                </c:pt>
                <c:pt idx="151">
                  <c:v>534.38615481584759</c:v>
                </c:pt>
                <c:pt idx="152">
                  <c:v>534.38615481584759</c:v>
                </c:pt>
                <c:pt idx="153">
                  <c:v>534.38615481584759</c:v>
                </c:pt>
                <c:pt idx="154">
                  <c:v>534.58615481584764</c:v>
                </c:pt>
                <c:pt idx="155">
                  <c:v>534.58615481584764</c:v>
                </c:pt>
                <c:pt idx="156">
                  <c:v>534.58615481584764</c:v>
                </c:pt>
                <c:pt idx="157">
                  <c:v>534.58615481584764</c:v>
                </c:pt>
                <c:pt idx="158">
                  <c:v>536.08615481584764</c:v>
                </c:pt>
                <c:pt idx="159">
                  <c:v>536.08615481584764</c:v>
                </c:pt>
                <c:pt idx="160">
                  <c:v>536.68615481584766</c:v>
                </c:pt>
                <c:pt idx="161">
                  <c:v>536.68615481584766</c:v>
                </c:pt>
                <c:pt idx="162">
                  <c:v>536.68615481584766</c:v>
                </c:pt>
                <c:pt idx="163">
                  <c:v>536.68615481584766</c:v>
                </c:pt>
                <c:pt idx="164">
                  <c:v>536.68615481584766</c:v>
                </c:pt>
                <c:pt idx="165">
                  <c:v>536.68615481584766</c:v>
                </c:pt>
                <c:pt idx="166">
                  <c:v>536.68615481584766</c:v>
                </c:pt>
                <c:pt idx="167">
                  <c:v>536.68615481584766</c:v>
                </c:pt>
                <c:pt idx="168">
                  <c:v>536.68615481584766</c:v>
                </c:pt>
                <c:pt idx="169">
                  <c:v>536.68615481584766</c:v>
                </c:pt>
                <c:pt idx="170">
                  <c:v>536.68615481584766</c:v>
                </c:pt>
                <c:pt idx="171">
                  <c:v>536.68615481584766</c:v>
                </c:pt>
                <c:pt idx="172">
                  <c:v>536.68615481584766</c:v>
                </c:pt>
              </c:numCache>
            </c:numRef>
          </c:yVal>
          <c:smooth val="0"/>
          <c:extLst>
            <c:ext xmlns:c16="http://schemas.microsoft.com/office/drawing/2014/chart" uri="{C3380CC4-5D6E-409C-BE32-E72D297353CC}">
              <c16:uniqueId val="{00000002-11C6-4DB2-B919-C08F0057FC31}"/>
            </c:ext>
          </c:extLst>
        </c:ser>
        <c:ser>
          <c:idx val="6"/>
          <c:order val="3"/>
          <c:tx>
            <c:strRef>
              <c:f>'C2 10050'!$A$19</c:f>
              <c:strCache>
                <c:ptCount val="1"/>
                <c:pt idx="0">
                  <c:v>Cum ETc (Kcb Select)</c:v>
                </c:pt>
              </c:strCache>
            </c:strRef>
          </c:tx>
          <c:spPr>
            <a:ln w="25400">
              <a:solidFill>
                <a:srgbClr val="008080"/>
              </a:solidFill>
              <a:prstDash val="solid"/>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10050'!$C$19:$FS$19</c:f>
              <c:numCache>
                <c:formatCode>0</c:formatCode>
                <c:ptCount val="173"/>
                <c:pt idx="0">
                  <c:v>1.1015352487564087</c:v>
                </c:pt>
                <c:pt idx="1">
                  <c:v>2.2140380913144901</c:v>
                </c:pt>
                <c:pt idx="2">
                  <c:v>3.0467850542713606</c:v>
                </c:pt>
                <c:pt idx="3">
                  <c:v>3.7641988784788349</c:v>
                </c:pt>
                <c:pt idx="4">
                  <c:v>4.4100265698520351</c:v>
                </c:pt>
                <c:pt idx="5">
                  <c:v>4.8825981054858243</c:v>
                </c:pt>
                <c:pt idx="6">
                  <c:v>5.1928589203129096</c:v>
                </c:pt>
                <c:pt idx="7">
                  <c:v>8.6137035198932708</c:v>
                </c:pt>
                <c:pt idx="8">
                  <c:v>9.1298306450442404</c:v>
                </c:pt>
                <c:pt idx="9">
                  <c:v>9.444275286092596</c:v>
                </c:pt>
                <c:pt idx="10">
                  <c:v>9.7633211014202121</c:v>
                </c:pt>
                <c:pt idx="11">
                  <c:v>10.403789602787786</c:v>
                </c:pt>
                <c:pt idx="12">
                  <c:v>11.061160133246535</c:v>
                </c:pt>
                <c:pt idx="13">
                  <c:v>11.861044097664919</c:v>
                </c:pt>
                <c:pt idx="14">
                  <c:v>12.77602933910264</c:v>
                </c:pt>
                <c:pt idx="15">
                  <c:v>15.050839802509042</c:v>
                </c:pt>
                <c:pt idx="16">
                  <c:v>20.822460011211795</c:v>
                </c:pt>
                <c:pt idx="17">
                  <c:v>22.330034142757764</c:v>
                </c:pt>
                <c:pt idx="18">
                  <c:v>24.025536372941275</c:v>
                </c:pt>
                <c:pt idx="19">
                  <c:v>25.245194363586087</c:v>
                </c:pt>
                <c:pt idx="20">
                  <c:v>26.400657518115977</c:v>
                </c:pt>
                <c:pt idx="21">
                  <c:v>27.796858989129749</c:v>
                </c:pt>
                <c:pt idx="22">
                  <c:v>33.20987844109942</c:v>
                </c:pt>
                <c:pt idx="23">
                  <c:v>33.79916248780188</c:v>
                </c:pt>
                <c:pt idx="24">
                  <c:v>34.999195885241541</c:v>
                </c:pt>
                <c:pt idx="25">
                  <c:v>39.678510732468155</c:v>
                </c:pt>
                <c:pt idx="26">
                  <c:v>41.847741835092691</c:v>
                </c:pt>
                <c:pt idx="27">
                  <c:v>43.933499397871579</c:v>
                </c:pt>
                <c:pt idx="28">
                  <c:v>46.052625449297516</c:v>
                </c:pt>
                <c:pt idx="29">
                  <c:v>49.120220480186433</c:v>
                </c:pt>
                <c:pt idx="30">
                  <c:v>52.182495297817084</c:v>
                </c:pt>
                <c:pt idx="31">
                  <c:v>57.739781131318281</c:v>
                </c:pt>
                <c:pt idx="32">
                  <c:v>60.841128136268324</c:v>
                </c:pt>
                <c:pt idx="33">
                  <c:v>63.305639173039857</c:v>
                </c:pt>
                <c:pt idx="34">
                  <c:v>65.505617566646691</c:v>
                </c:pt>
                <c:pt idx="35">
                  <c:v>67.725585906627089</c:v>
                </c:pt>
                <c:pt idx="36">
                  <c:v>70.331530400087743</c:v>
                </c:pt>
                <c:pt idx="37">
                  <c:v>74.015398995449459</c:v>
                </c:pt>
                <c:pt idx="38">
                  <c:v>80.073731521286263</c:v>
                </c:pt>
                <c:pt idx="39">
                  <c:v>82.948593591363917</c:v>
                </c:pt>
                <c:pt idx="40">
                  <c:v>85.764686147268307</c:v>
                </c:pt>
                <c:pt idx="41">
                  <c:v>88.931349982531557</c:v>
                </c:pt>
                <c:pt idx="42">
                  <c:v>92.440358902009024</c:v>
                </c:pt>
                <c:pt idx="43">
                  <c:v>95.907712466891297</c:v>
                </c:pt>
                <c:pt idx="44">
                  <c:v>101.54441566573402</c:v>
                </c:pt>
                <c:pt idx="45">
                  <c:v>107.08513067494651</c:v>
                </c:pt>
                <c:pt idx="46">
                  <c:v>113.03356399080297</c:v>
                </c:pt>
                <c:pt idx="47">
                  <c:v>117.41190010160228</c:v>
                </c:pt>
                <c:pt idx="48">
                  <c:v>122.06467009995839</c:v>
                </c:pt>
                <c:pt idx="49">
                  <c:v>128.02625418700444</c:v>
                </c:pt>
                <c:pt idx="50">
                  <c:v>133.48700493700443</c:v>
                </c:pt>
                <c:pt idx="51">
                  <c:v>139.18627287858664</c:v>
                </c:pt>
                <c:pt idx="52">
                  <c:v>145.66282548808991</c:v>
                </c:pt>
                <c:pt idx="53">
                  <c:v>151.96145124049357</c:v>
                </c:pt>
                <c:pt idx="54">
                  <c:v>157.94616238956027</c:v>
                </c:pt>
                <c:pt idx="55">
                  <c:v>163.78894606311493</c:v>
                </c:pt>
                <c:pt idx="56">
                  <c:v>170.18931737333708</c:v>
                </c:pt>
                <c:pt idx="57">
                  <c:v>177.19213263094596</c:v>
                </c:pt>
                <c:pt idx="58">
                  <c:v>185.67827521142914</c:v>
                </c:pt>
                <c:pt idx="59">
                  <c:v>196.46308824061109</c:v>
                </c:pt>
                <c:pt idx="60">
                  <c:v>202.98714250086499</c:v>
                </c:pt>
                <c:pt idx="61">
                  <c:v>209.96772514368726</c:v>
                </c:pt>
                <c:pt idx="62">
                  <c:v>215.38297229563429</c:v>
                </c:pt>
                <c:pt idx="63">
                  <c:v>220.8069722956343</c:v>
                </c:pt>
                <c:pt idx="64">
                  <c:v>230.22457229563429</c:v>
                </c:pt>
                <c:pt idx="65">
                  <c:v>239.5845722956343</c:v>
                </c:pt>
                <c:pt idx="66">
                  <c:v>246.84658489939409</c:v>
                </c:pt>
                <c:pt idx="67">
                  <c:v>251.43932232615191</c:v>
                </c:pt>
                <c:pt idx="68">
                  <c:v>257.6921365046187</c:v>
                </c:pt>
                <c:pt idx="69">
                  <c:v>263.04698818918899</c:v>
                </c:pt>
                <c:pt idx="70">
                  <c:v>270.04617687937451</c:v>
                </c:pt>
                <c:pt idx="71">
                  <c:v>276.58620938059522</c:v>
                </c:pt>
                <c:pt idx="72">
                  <c:v>282.42896801706985</c:v>
                </c:pt>
                <c:pt idx="73">
                  <c:v>285.84843655344679</c:v>
                </c:pt>
                <c:pt idx="74">
                  <c:v>292.44101666208934</c:v>
                </c:pt>
                <c:pt idx="75">
                  <c:v>296.7423261713667</c:v>
                </c:pt>
                <c:pt idx="76">
                  <c:v>299.30172222849558</c:v>
                </c:pt>
                <c:pt idx="77">
                  <c:v>301.59612222849557</c:v>
                </c:pt>
                <c:pt idx="78">
                  <c:v>307.51932222849558</c:v>
                </c:pt>
                <c:pt idx="79">
                  <c:v>314.11902193552686</c:v>
                </c:pt>
                <c:pt idx="80">
                  <c:v>319.41754763132764</c:v>
                </c:pt>
                <c:pt idx="81">
                  <c:v>325.89448427683544</c:v>
                </c:pt>
                <c:pt idx="82">
                  <c:v>333.07022281054907</c:v>
                </c:pt>
                <c:pt idx="83">
                  <c:v>338.26481967334206</c:v>
                </c:pt>
                <c:pt idx="84">
                  <c:v>344.21870639209209</c:v>
                </c:pt>
                <c:pt idx="85">
                  <c:v>350.17466220263896</c:v>
                </c:pt>
                <c:pt idx="86">
                  <c:v>354.22581714038307</c:v>
                </c:pt>
                <c:pt idx="87">
                  <c:v>357.30430964831766</c:v>
                </c:pt>
                <c:pt idx="88">
                  <c:v>362.95483638171612</c:v>
                </c:pt>
                <c:pt idx="89">
                  <c:v>368.63066600207748</c:v>
                </c:pt>
                <c:pt idx="90">
                  <c:v>373.00826600207745</c:v>
                </c:pt>
                <c:pt idx="91">
                  <c:v>378.3799023657138</c:v>
                </c:pt>
                <c:pt idx="92">
                  <c:v>383.04550236571379</c:v>
                </c:pt>
                <c:pt idx="93">
                  <c:v>387.97030236571379</c:v>
                </c:pt>
                <c:pt idx="94">
                  <c:v>393.18310236571381</c:v>
                </c:pt>
                <c:pt idx="95">
                  <c:v>398.88550236571382</c:v>
                </c:pt>
                <c:pt idx="96">
                  <c:v>404.55910236571384</c:v>
                </c:pt>
                <c:pt idx="97">
                  <c:v>409.95430236571383</c:v>
                </c:pt>
                <c:pt idx="98">
                  <c:v>416.35129882567475</c:v>
                </c:pt>
                <c:pt idx="99">
                  <c:v>422.63220184081149</c:v>
                </c:pt>
                <c:pt idx="100">
                  <c:v>429.01669265502045</c:v>
                </c:pt>
                <c:pt idx="101">
                  <c:v>434.12580192015713</c:v>
                </c:pt>
                <c:pt idx="102">
                  <c:v>439.43993369505949</c:v>
                </c:pt>
                <c:pt idx="103">
                  <c:v>444.45099250243254</c:v>
                </c:pt>
                <c:pt idx="104">
                  <c:v>449.54480079100676</c:v>
                </c:pt>
                <c:pt idx="105">
                  <c:v>455.55929999754972</c:v>
                </c:pt>
                <c:pt idx="106">
                  <c:v>461.42827018187586</c:v>
                </c:pt>
                <c:pt idx="107">
                  <c:v>466.3520879308993</c:v>
                </c:pt>
                <c:pt idx="108">
                  <c:v>473.04527030394615</c:v>
                </c:pt>
                <c:pt idx="109">
                  <c:v>477.96205863402429</c:v>
                </c:pt>
                <c:pt idx="110">
                  <c:v>483.48663806771577</c:v>
                </c:pt>
                <c:pt idx="111">
                  <c:v>488.56766968842686</c:v>
                </c:pt>
                <c:pt idx="112">
                  <c:v>493.67834430061725</c:v>
                </c:pt>
                <c:pt idx="113">
                  <c:v>497.85421804128464</c:v>
                </c:pt>
                <c:pt idx="114">
                  <c:v>501.87854414721687</c:v>
                </c:pt>
                <c:pt idx="115">
                  <c:v>506.06998542158749</c:v>
                </c:pt>
                <c:pt idx="116">
                  <c:v>511.26139644641307</c:v>
                </c:pt>
                <c:pt idx="117">
                  <c:v>514.90880073006201</c:v>
                </c:pt>
                <c:pt idx="118">
                  <c:v>518.70886462387398</c:v>
                </c:pt>
                <c:pt idx="119">
                  <c:v>524.49190481077903</c:v>
                </c:pt>
                <c:pt idx="120">
                  <c:v>524.25045314776833</c:v>
                </c:pt>
                <c:pt idx="121">
                  <c:v>528.15759754538635</c:v>
                </c:pt>
                <c:pt idx="122">
                  <c:v>529.40908055583634</c:v>
                </c:pt>
                <c:pt idx="123">
                  <c:v>534.71303972070245</c:v>
                </c:pt>
                <c:pt idx="124">
                  <c:v>536.89963088257502</c:v>
                </c:pt>
                <c:pt idx="125">
                  <c:v>542.34225056290757</c:v>
                </c:pt>
                <c:pt idx="126">
                  <c:v>543.88204399909853</c:v>
                </c:pt>
                <c:pt idx="127">
                  <c:v>546.46362465395976</c:v>
                </c:pt>
                <c:pt idx="128">
                  <c:v>549.1025476744295</c:v>
                </c:pt>
                <c:pt idx="129">
                  <c:v>551.17009393478975</c:v>
                </c:pt>
                <c:pt idx="130">
                  <c:v>552.96262572966577</c:v>
                </c:pt>
                <c:pt idx="131">
                  <c:v>555.20570719020748</c:v>
                </c:pt>
                <c:pt idx="132">
                  <c:v>560.31863466453933</c:v>
                </c:pt>
                <c:pt idx="133">
                  <c:v>569.63601837052033</c:v>
                </c:pt>
                <c:pt idx="134">
                  <c:v>571.65844926527996</c:v>
                </c:pt>
                <c:pt idx="135">
                  <c:v>573.41545311533548</c:v>
                </c:pt>
                <c:pt idx="136">
                  <c:v>574.77075009585292</c:v>
                </c:pt>
                <c:pt idx="137">
                  <c:v>577.60866402704244</c:v>
                </c:pt>
                <c:pt idx="138">
                  <c:v>578.61503218209646</c:v>
                </c:pt>
                <c:pt idx="139">
                  <c:v>579.60234558229433</c:v>
                </c:pt>
                <c:pt idx="140">
                  <c:v>580.43286029856972</c:v>
                </c:pt>
                <c:pt idx="141">
                  <c:v>581.31300880155754</c:v>
                </c:pt>
                <c:pt idx="142">
                  <c:v>582.138206286387</c:v>
                </c:pt>
                <c:pt idx="143">
                  <c:v>582.62149343009423</c:v>
                </c:pt>
                <c:pt idx="144">
                  <c:v>586.97299717183546</c:v>
                </c:pt>
                <c:pt idx="145">
                  <c:v>587.82546807046367</c:v>
                </c:pt>
                <c:pt idx="146">
                  <c:v>588.33596601005036</c:v>
                </c:pt>
                <c:pt idx="147">
                  <c:v>588.89822993989424</c:v>
                </c:pt>
                <c:pt idx="148">
                  <c:v>589.5794701170488</c:v>
                </c:pt>
                <c:pt idx="149">
                  <c:v>590.16892731900646</c:v>
                </c:pt>
                <c:pt idx="150">
                  <c:v>594.41638869162034</c:v>
                </c:pt>
                <c:pt idx="151">
                  <c:v>595.06729394312333</c:v>
                </c:pt>
                <c:pt idx="152">
                  <c:v>595.4134443532987</c:v>
                </c:pt>
                <c:pt idx="153">
                  <c:v>595.8361871730848</c:v>
                </c:pt>
                <c:pt idx="154">
                  <c:v>596.88592595572902</c:v>
                </c:pt>
                <c:pt idx="155">
                  <c:v>597.28341152186829</c:v>
                </c:pt>
                <c:pt idx="156">
                  <c:v>597.6219576906725</c:v>
                </c:pt>
                <c:pt idx="157">
                  <c:v>597.86026902909714</c:v>
                </c:pt>
                <c:pt idx="158">
                  <c:v>604.12792546863989</c:v>
                </c:pt>
                <c:pt idx="159">
                  <c:v>604.47207691784342</c:v>
                </c:pt>
                <c:pt idx="160">
                  <c:v>606.98263338919116</c:v>
                </c:pt>
                <c:pt idx="161">
                  <c:v>607.46636030788852</c:v>
                </c:pt>
                <c:pt idx="162">
                  <c:v>607.91999430771307</c:v>
                </c:pt>
                <c:pt idx="163">
                  <c:v>608.32016083116969</c:v>
                </c:pt>
                <c:pt idx="164">
                  <c:v>608.55098294134575</c:v>
                </c:pt>
                <c:pt idx="165">
                  <c:v>608.90134821052982</c:v>
                </c:pt>
                <c:pt idx="166">
                  <c:v>609.27902315969902</c:v>
                </c:pt>
                <c:pt idx="167">
                  <c:v>609.69384802694753</c:v>
                </c:pt>
                <c:pt idx="168">
                  <c:v>609.72809873859717</c:v>
                </c:pt>
                <c:pt idx="169">
                  <c:v>609.79394134621452</c:v>
                </c:pt>
                <c:pt idx="170">
                  <c:v>609.92291852276162</c:v>
                </c:pt>
                <c:pt idx="171">
                  <c:v>610.23134491484007</c:v>
                </c:pt>
                <c:pt idx="172">
                  <c:v>610.73659977953275</c:v>
                </c:pt>
              </c:numCache>
            </c:numRef>
          </c:yVal>
          <c:smooth val="0"/>
          <c:extLst>
            <c:ext xmlns:c16="http://schemas.microsoft.com/office/drawing/2014/chart" uri="{C3380CC4-5D6E-409C-BE32-E72D297353CC}">
              <c16:uniqueId val="{00000003-11C6-4DB2-B919-C08F0057FC31}"/>
            </c:ext>
          </c:extLst>
        </c:ser>
        <c:ser>
          <c:idx val="8"/>
          <c:order val="4"/>
          <c:tx>
            <c:strRef>
              <c:f>'C2 10050'!$A$22</c:f>
              <c:strCache>
                <c:ptCount val="1"/>
                <c:pt idx="0">
                  <c:v>Cum ETc (BR)</c:v>
                </c:pt>
              </c:strCache>
            </c:strRef>
          </c:tx>
          <c:spPr>
            <a:ln w="12700">
              <a:solidFill>
                <a:srgbClr val="00CCFF"/>
              </a:solidFill>
              <a:prstDash val="solid"/>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10050'!$C$22:$FS$22</c:f>
              <c:numCache>
                <c:formatCode>0</c:formatCode>
                <c:ptCount val="173"/>
                <c:pt idx="0">
                  <c:v>0.01</c:v>
                </c:pt>
                <c:pt idx="1">
                  <c:v>0.02</c:v>
                </c:pt>
                <c:pt idx="2">
                  <c:v>0.03</c:v>
                </c:pt>
                <c:pt idx="3">
                  <c:v>0.04</c:v>
                </c:pt>
                <c:pt idx="4">
                  <c:v>0.05</c:v>
                </c:pt>
                <c:pt idx="5">
                  <c:v>6.0000000000000005E-2</c:v>
                </c:pt>
                <c:pt idx="6">
                  <c:v>7.0000000000000007E-2</c:v>
                </c:pt>
                <c:pt idx="7">
                  <c:v>0.08</c:v>
                </c:pt>
                <c:pt idx="8">
                  <c:v>0.09</c:v>
                </c:pt>
                <c:pt idx="9">
                  <c:v>9.9999999999999992E-2</c:v>
                </c:pt>
                <c:pt idx="10">
                  <c:v>0.10999999999999999</c:v>
                </c:pt>
                <c:pt idx="11">
                  <c:v>0.11999999999999998</c:v>
                </c:pt>
                <c:pt idx="12">
                  <c:v>0.12999999999999998</c:v>
                </c:pt>
                <c:pt idx="13">
                  <c:v>0.13999999999999999</c:v>
                </c:pt>
                <c:pt idx="14">
                  <c:v>0.15</c:v>
                </c:pt>
                <c:pt idx="15">
                  <c:v>0.16</c:v>
                </c:pt>
                <c:pt idx="16">
                  <c:v>0.17</c:v>
                </c:pt>
                <c:pt idx="17">
                  <c:v>0.18000000000000002</c:v>
                </c:pt>
                <c:pt idx="18">
                  <c:v>0.19000000000000003</c:v>
                </c:pt>
                <c:pt idx="19">
                  <c:v>0.20000000000000004</c:v>
                </c:pt>
                <c:pt idx="20">
                  <c:v>0.21000000000000005</c:v>
                </c:pt>
                <c:pt idx="21">
                  <c:v>0.22000000000000006</c:v>
                </c:pt>
                <c:pt idx="22">
                  <c:v>0.23000000000000007</c:v>
                </c:pt>
                <c:pt idx="23">
                  <c:v>0.24000000000000007</c:v>
                </c:pt>
                <c:pt idx="24">
                  <c:v>0.25000000000000006</c:v>
                </c:pt>
                <c:pt idx="25">
                  <c:v>0.26000000000000006</c:v>
                </c:pt>
                <c:pt idx="26">
                  <c:v>0.27000000000000007</c:v>
                </c:pt>
                <c:pt idx="27">
                  <c:v>0.28000000000000008</c:v>
                </c:pt>
                <c:pt idx="28">
                  <c:v>0.29000000000000009</c:v>
                </c:pt>
                <c:pt idx="29">
                  <c:v>0.3000000000000001</c:v>
                </c:pt>
                <c:pt idx="30">
                  <c:v>0.31000000000000011</c:v>
                </c:pt>
                <c:pt idx="31">
                  <c:v>0.32000000000000012</c:v>
                </c:pt>
                <c:pt idx="32">
                  <c:v>0.33000000000000013</c:v>
                </c:pt>
                <c:pt idx="33">
                  <c:v>0.34000000000000014</c:v>
                </c:pt>
                <c:pt idx="34">
                  <c:v>0.35000000000000014</c:v>
                </c:pt>
                <c:pt idx="35">
                  <c:v>0.36000000000000015</c:v>
                </c:pt>
                <c:pt idx="36">
                  <c:v>0.37000000000000016</c:v>
                </c:pt>
                <c:pt idx="37">
                  <c:v>0.38000000000000017</c:v>
                </c:pt>
                <c:pt idx="38">
                  <c:v>0.39000000000000018</c:v>
                </c:pt>
                <c:pt idx="39">
                  <c:v>0.40000000000000019</c:v>
                </c:pt>
                <c:pt idx="40">
                  <c:v>0.4100000000000002</c:v>
                </c:pt>
                <c:pt idx="41">
                  <c:v>0.42000000000000021</c:v>
                </c:pt>
                <c:pt idx="42">
                  <c:v>0.43000000000000022</c:v>
                </c:pt>
                <c:pt idx="43">
                  <c:v>0.44000000000000022</c:v>
                </c:pt>
                <c:pt idx="44">
                  <c:v>0.45000000000000023</c:v>
                </c:pt>
                <c:pt idx="45">
                  <c:v>0.46000000000000024</c:v>
                </c:pt>
                <c:pt idx="46">
                  <c:v>0.47000000000000025</c:v>
                </c:pt>
                <c:pt idx="47">
                  <c:v>0.48000000000000026</c:v>
                </c:pt>
                <c:pt idx="48">
                  <c:v>0.49000000000000027</c:v>
                </c:pt>
                <c:pt idx="49">
                  <c:v>0.50000000000000022</c:v>
                </c:pt>
                <c:pt idx="50">
                  <c:v>0.51000000000000023</c:v>
                </c:pt>
                <c:pt idx="51">
                  <c:v>0.52000000000000024</c:v>
                </c:pt>
                <c:pt idx="52">
                  <c:v>0.53000000000000025</c:v>
                </c:pt>
                <c:pt idx="53">
                  <c:v>0.54000000000000026</c:v>
                </c:pt>
                <c:pt idx="54">
                  <c:v>0.55000000000000027</c:v>
                </c:pt>
                <c:pt idx="55">
                  <c:v>0.56000000000000028</c:v>
                </c:pt>
                <c:pt idx="56">
                  <c:v>0.57000000000000028</c:v>
                </c:pt>
                <c:pt idx="57">
                  <c:v>0.58000000000000029</c:v>
                </c:pt>
                <c:pt idx="58">
                  <c:v>0.5900000000000003</c:v>
                </c:pt>
                <c:pt idx="59">
                  <c:v>0.60000000000000031</c:v>
                </c:pt>
                <c:pt idx="60">
                  <c:v>0.61000000000000032</c:v>
                </c:pt>
                <c:pt idx="61">
                  <c:v>0.62000000000000033</c:v>
                </c:pt>
                <c:pt idx="62">
                  <c:v>0.63000000000000034</c:v>
                </c:pt>
                <c:pt idx="63">
                  <c:v>0.64000000000000035</c:v>
                </c:pt>
                <c:pt idx="64">
                  <c:v>0.65000000000000036</c:v>
                </c:pt>
                <c:pt idx="65">
                  <c:v>0.66000000000000036</c:v>
                </c:pt>
                <c:pt idx="66">
                  <c:v>0.67000000000000037</c:v>
                </c:pt>
                <c:pt idx="67">
                  <c:v>0.68000000000000038</c:v>
                </c:pt>
                <c:pt idx="68">
                  <c:v>0.69000000000000039</c:v>
                </c:pt>
                <c:pt idx="69">
                  <c:v>0.7000000000000004</c:v>
                </c:pt>
                <c:pt idx="70">
                  <c:v>0.71000000000000041</c:v>
                </c:pt>
                <c:pt idx="71">
                  <c:v>0.72000000000000042</c:v>
                </c:pt>
                <c:pt idx="72">
                  <c:v>0.73000000000000043</c:v>
                </c:pt>
                <c:pt idx="73">
                  <c:v>0.74000000000000044</c:v>
                </c:pt>
                <c:pt idx="74">
                  <c:v>0.75000000000000044</c:v>
                </c:pt>
                <c:pt idx="75">
                  <c:v>0.76000000000000045</c:v>
                </c:pt>
                <c:pt idx="76">
                  <c:v>0.77000000000000046</c:v>
                </c:pt>
                <c:pt idx="77">
                  <c:v>0.78000000000000047</c:v>
                </c:pt>
                <c:pt idx="78">
                  <c:v>0.79000000000000048</c:v>
                </c:pt>
                <c:pt idx="79">
                  <c:v>0.80000000000000049</c:v>
                </c:pt>
                <c:pt idx="80">
                  <c:v>0.8100000000000005</c:v>
                </c:pt>
                <c:pt idx="81">
                  <c:v>0.82000000000000051</c:v>
                </c:pt>
                <c:pt idx="82">
                  <c:v>0.83000000000000052</c:v>
                </c:pt>
                <c:pt idx="83">
                  <c:v>0.84000000000000052</c:v>
                </c:pt>
                <c:pt idx="84">
                  <c:v>0.85000000000000053</c:v>
                </c:pt>
                <c:pt idx="85">
                  <c:v>0.86000000000000054</c:v>
                </c:pt>
                <c:pt idx="86">
                  <c:v>0.87000000000000055</c:v>
                </c:pt>
                <c:pt idx="87">
                  <c:v>0.88000000000000056</c:v>
                </c:pt>
                <c:pt idx="88">
                  <c:v>0.89000000000000057</c:v>
                </c:pt>
                <c:pt idx="89">
                  <c:v>0.90000000000000058</c:v>
                </c:pt>
                <c:pt idx="90">
                  <c:v>0.91000000000000059</c:v>
                </c:pt>
                <c:pt idx="91">
                  <c:v>0.9200000000000006</c:v>
                </c:pt>
                <c:pt idx="92">
                  <c:v>0.9300000000000006</c:v>
                </c:pt>
                <c:pt idx="93">
                  <c:v>0.94000000000000061</c:v>
                </c:pt>
                <c:pt idx="94">
                  <c:v>0.95000000000000062</c:v>
                </c:pt>
                <c:pt idx="95">
                  <c:v>0.96000000000000063</c:v>
                </c:pt>
                <c:pt idx="96">
                  <c:v>0.97000000000000064</c:v>
                </c:pt>
                <c:pt idx="97">
                  <c:v>0.98000000000000065</c:v>
                </c:pt>
                <c:pt idx="98">
                  <c:v>0.99000000000000066</c:v>
                </c:pt>
                <c:pt idx="99">
                  <c:v>1.0000000000000007</c:v>
                </c:pt>
                <c:pt idx="100">
                  <c:v>1.0100000000000007</c:v>
                </c:pt>
                <c:pt idx="101">
                  <c:v>1.0200000000000007</c:v>
                </c:pt>
                <c:pt idx="102">
                  <c:v>1.0300000000000007</c:v>
                </c:pt>
                <c:pt idx="103">
                  <c:v>1.0400000000000007</c:v>
                </c:pt>
                <c:pt idx="104">
                  <c:v>1.0500000000000007</c:v>
                </c:pt>
                <c:pt idx="105">
                  <c:v>1.0600000000000007</c:v>
                </c:pt>
                <c:pt idx="106">
                  <c:v>1.0700000000000007</c:v>
                </c:pt>
                <c:pt idx="107">
                  <c:v>1.0800000000000007</c:v>
                </c:pt>
                <c:pt idx="108">
                  <c:v>1.0900000000000007</c:v>
                </c:pt>
                <c:pt idx="109">
                  <c:v>1.1000000000000008</c:v>
                </c:pt>
                <c:pt idx="110">
                  <c:v>1.1100000000000008</c:v>
                </c:pt>
                <c:pt idx="111">
                  <c:v>1.1200000000000008</c:v>
                </c:pt>
                <c:pt idx="112">
                  <c:v>1.1300000000000008</c:v>
                </c:pt>
                <c:pt idx="113">
                  <c:v>1.1400000000000008</c:v>
                </c:pt>
                <c:pt idx="114">
                  <c:v>1.1500000000000008</c:v>
                </c:pt>
                <c:pt idx="115">
                  <c:v>1.1600000000000008</c:v>
                </c:pt>
                <c:pt idx="116">
                  <c:v>1.1700000000000008</c:v>
                </c:pt>
                <c:pt idx="117">
                  <c:v>1.1800000000000008</c:v>
                </c:pt>
                <c:pt idx="118">
                  <c:v>1.1900000000000008</c:v>
                </c:pt>
                <c:pt idx="119">
                  <c:v>1.2000000000000008</c:v>
                </c:pt>
                <c:pt idx="120">
                  <c:v>1.2100000000000009</c:v>
                </c:pt>
                <c:pt idx="121">
                  <c:v>1.2200000000000009</c:v>
                </c:pt>
                <c:pt idx="122">
                  <c:v>1.2300000000000009</c:v>
                </c:pt>
                <c:pt idx="123">
                  <c:v>1.2400000000000009</c:v>
                </c:pt>
                <c:pt idx="124">
                  <c:v>1.2500000000000009</c:v>
                </c:pt>
                <c:pt idx="125">
                  <c:v>1.2600000000000009</c:v>
                </c:pt>
                <c:pt idx="126">
                  <c:v>1.2700000000000009</c:v>
                </c:pt>
                <c:pt idx="127">
                  <c:v>1.2800000000000009</c:v>
                </c:pt>
                <c:pt idx="128">
                  <c:v>1.2900000000000009</c:v>
                </c:pt>
                <c:pt idx="129">
                  <c:v>1.3000000000000009</c:v>
                </c:pt>
                <c:pt idx="130">
                  <c:v>1.3100000000000009</c:v>
                </c:pt>
                <c:pt idx="131">
                  <c:v>1.320000000000001</c:v>
                </c:pt>
                <c:pt idx="132">
                  <c:v>1.330000000000001</c:v>
                </c:pt>
                <c:pt idx="133">
                  <c:v>1.340000000000001</c:v>
                </c:pt>
                <c:pt idx="134">
                  <c:v>1.350000000000001</c:v>
                </c:pt>
                <c:pt idx="135">
                  <c:v>1.360000000000001</c:v>
                </c:pt>
                <c:pt idx="136">
                  <c:v>1.370000000000001</c:v>
                </c:pt>
                <c:pt idx="137">
                  <c:v>1.380000000000001</c:v>
                </c:pt>
                <c:pt idx="138">
                  <c:v>1.390000000000001</c:v>
                </c:pt>
                <c:pt idx="139">
                  <c:v>1.400000000000001</c:v>
                </c:pt>
                <c:pt idx="140">
                  <c:v>1.410000000000001</c:v>
                </c:pt>
                <c:pt idx="141">
                  <c:v>1.420000000000001</c:v>
                </c:pt>
                <c:pt idx="142">
                  <c:v>1.430000000000001</c:v>
                </c:pt>
                <c:pt idx="143">
                  <c:v>1.4400000000000011</c:v>
                </c:pt>
                <c:pt idx="144">
                  <c:v>1.4500000000000011</c:v>
                </c:pt>
                <c:pt idx="145">
                  <c:v>1.4600000000000011</c:v>
                </c:pt>
                <c:pt idx="146">
                  <c:v>1.4700000000000011</c:v>
                </c:pt>
                <c:pt idx="147">
                  <c:v>1.4800000000000011</c:v>
                </c:pt>
                <c:pt idx="148">
                  <c:v>1.4900000000000011</c:v>
                </c:pt>
                <c:pt idx="149">
                  <c:v>1.5000000000000011</c:v>
                </c:pt>
                <c:pt idx="150">
                  <c:v>1.5100000000000011</c:v>
                </c:pt>
                <c:pt idx="151">
                  <c:v>1.5200000000000011</c:v>
                </c:pt>
                <c:pt idx="152">
                  <c:v>1.5300000000000011</c:v>
                </c:pt>
                <c:pt idx="153">
                  <c:v>1.5400000000000011</c:v>
                </c:pt>
                <c:pt idx="154">
                  <c:v>1.5500000000000012</c:v>
                </c:pt>
                <c:pt idx="155">
                  <c:v>1.5600000000000012</c:v>
                </c:pt>
                <c:pt idx="156">
                  <c:v>1.5700000000000012</c:v>
                </c:pt>
                <c:pt idx="157">
                  <c:v>1.5800000000000012</c:v>
                </c:pt>
                <c:pt idx="158">
                  <c:v>1.5900000000000012</c:v>
                </c:pt>
                <c:pt idx="159">
                  <c:v>1.6000000000000012</c:v>
                </c:pt>
                <c:pt idx="160">
                  <c:v>1.6100000000000012</c:v>
                </c:pt>
                <c:pt idx="161">
                  <c:v>1.6200000000000012</c:v>
                </c:pt>
                <c:pt idx="162">
                  <c:v>1.6300000000000012</c:v>
                </c:pt>
                <c:pt idx="163">
                  <c:v>1.6400000000000012</c:v>
                </c:pt>
                <c:pt idx="164">
                  <c:v>1.6500000000000012</c:v>
                </c:pt>
                <c:pt idx="165">
                  <c:v>1.6600000000000013</c:v>
                </c:pt>
                <c:pt idx="166">
                  <c:v>1.6700000000000013</c:v>
                </c:pt>
                <c:pt idx="167">
                  <c:v>1.6800000000000013</c:v>
                </c:pt>
                <c:pt idx="168">
                  <c:v>1.6900000000000013</c:v>
                </c:pt>
                <c:pt idx="169">
                  <c:v>1.7000000000000013</c:v>
                </c:pt>
                <c:pt idx="170">
                  <c:v>1.7100000000000013</c:v>
                </c:pt>
                <c:pt idx="171">
                  <c:v>1.7200000000000013</c:v>
                </c:pt>
                <c:pt idx="172">
                  <c:v>1.7300000000000013</c:v>
                </c:pt>
              </c:numCache>
            </c:numRef>
          </c:yVal>
          <c:smooth val="0"/>
          <c:extLst>
            <c:ext xmlns:c16="http://schemas.microsoft.com/office/drawing/2014/chart" uri="{C3380CC4-5D6E-409C-BE32-E72D297353CC}">
              <c16:uniqueId val="{00000004-11C6-4DB2-B919-C08F0057FC31}"/>
            </c:ext>
          </c:extLst>
        </c:ser>
        <c:ser>
          <c:idx val="2"/>
          <c:order val="5"/>
          <c:tx>
            <c:strRef>
              <c:f>'C2 10050'!$A$18</c:f>
              <c:strCache>
                <c:ptCount val="1"/>
                <c:pt idx="0">
                  <c:v>Cum Tc (Kcb select)</c:v>
                </c:pt>
              </c:strCache>
            </c:strRef>
          </c:tx>
          <c:spPr>
            <a:ln w="3175">
              <a:solidFill>
                <a:srgbClr val="008000"/>
              </a:solidFill>
              <a:prstDash val="solid"/>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10050'!$C$18:$FS$18</c:f>
              <c:numCache>
                <c:formatCode>0.0</c:formatCode>
                <c:ptCount val="173"/>
                <c:pt idx="0">
                  <c:v>0</c:v>
                </c:pt>
                <c:pt idx="1">
                  <c:v>1.1125028425580814</c:v>
                </c:pt>
                <c:pt idx="2">
                  <c:v>1.9452498055149521</c:v>
                </c:pt>
                <c:pt idx="3">
                  <c:v>2.6626636297224264</c:v>
                </c:pt>
                <c:pt idx="4">
                  <c:v>3.3084913210956266</c:v>
                </c:pt>
                <c:pt idx="5">
                  <c:v>3.7810628567294158</c:v>
                </c:pt>
                <c:pt idx="6">
                  <c:v>4.0913236715565011</c:v>
                </c:pt>
                <c:pt idx="7">
                  <c:v>4.3121682711368621</c:v>
                </c:pt>
                <c:pt idx="8">
                  <c:v>4.8282953962878308</c:v>
                </c:pt>
                <c:pt idx="9">
                  <c:v>5.1427400373361865</c:v>
                </c:pt>
                <c:pt idx="10">
                  <c:v>5.4617858526638026</c:v>
                </c:pt>
                <c:pt idx="11">
                  <c:v>6.1022543540313761</c:v>
                </c:pt>
                <c:pt idx="12">
                  <c:v>6.7596248844901252</c:v>
                </c:pt>
                <c:pt idx="13">
                  <c:v>7.5595088489085107</c:v>
                </c:pt>
                <c:pt idx="14">
                  <c:v>8.4744940903462318</c:v>
                </c:pt>
                <c:pt idx="15">
                  <c:v>9.1951045537526337</c:v>
                </c:pt>
                <c:pt idx="16">
                  <c:v>9.5617914291220529</c:v>
                </c:pt>
                <c:pt idx="17">
                  <c:v>11.069365560668023</c:v>
                </c:pt>
                <c:pt idx="18">
                  <c:v>12.764867790851534</c:v>
                </c:pt>
                <c:pt idx="19">
                  <c:v>13.984525781496345</c:v>
                </c:pt>
                <c:pt idx="20">
                  <c:v>15.139988936026233</c:v>
                </c:pt>
                <c:pt idx="21">
                  <c:v>16.536190407040007</c:v>
                </c:pt>
                <c:pt idx="22">
                  <c:v>17.495209859009673</c:v>
                </c:pt>
                <c:pt idx="23">
                  <c:v>18.084493905712133</c:v>
                </c:pt>
                <c:pt idx="24">
                  <c:v>19.284527303151794</c:v>
                </c:pt>
                <c:pt idx="25">
                  <c:v>20.514132626286294</c:v>
                </c:pt>
                <c:pt idx="26">
                  <c:v>22.68336372891083</c:v>
                </c:pt>
                <c:pt idx="27">
                  <c:v>24.769121291689721</c:v>
                </c:pt>
                <c:pt idx="28">
                  <c:v>26.888247343115655</c:v>
                </c:pt>
                <c:pt idx="29">
                  <c:v>29.955842374004568</c:v>
                </c:pt>
                <c:pt idx="30">
                  <c:v>33.01811719163522</c:v>
                </c:pt>
                <c:pt idx="31">
                  <c:v>35.47650557930335</c:v>
                </c:pt>
                <c:pt idx="32">
                  <c:v>38.577852584253392</c:v>
                </c:pt>
                <c:pt idx="33">
                  <c:v>41.042363621024926</c:v>
                </c:pt>
                <c:pt idx="34">
                  <c:v>43.242342014631767</c:v>
                </c:pt>
                <c:pt idx="35">
                  <c:v>45.462310354612157</c:v>
                </c:pt>
                <c:pt idx="36">
                  <c:v>48.068254848072812</c:v>
                </c:pt>
                <c:pt idx="37">
                  <c:v>51.75212344343452</c:v>
                </c:pt>
                <c:pt idx="38">
                  <c:v>55.31675852343826</c:v>
                </c:pt>
                <c:pt idx="39">
                  <c:v>58.191620593515921</c:v>
                </c:pt>
                <c:pt idx="40">
                  <c:v>61.007713149420312</c:v>
                </c:pt>
                <c:pt idx="41">
                  <c:v>64.174376984683562</c:v>
                </c:pt>
                <c:pt idx="42">
                  <c:v>67.683385904161028</c:v>
                </c:pt>
                <c:pt idx="43">
                  <c:v>71.150739469043302</c:v>
                </c:pt>
                <c:pt idx="44">
                  <c:v>75.121587905839974</c:v>
                </c:pt>
                <c:pt idx="45">
                  <c:v>80.662302915052464</c:v>
                </c:pt>
                <c:pt idx="46">
                  <c:v>86.108496230908926</c:v>
                </c:pt>
                <c:pt idx="47">
                  <c:v>90.486832341708237</c:v>
                </c:pt>
                <c:pt idx="48">
                  <c:v>95.139602340064343</c:v>
                </c:pt>
                <c:pt idx="49">
                  <c:v>100.30317166506434</c:v>
                </c:pt>
                <c:pt idx="50">
                  <c:v>105.76392241506434</c:v>
                </c:pt>
                <c:pt idx="51">
                  <c:v>111.46319035664655</c:v>
                </c:pt>
                <c:pt idx="52">
                  <c:v>117.93974296614982</c:v>
                </c:pt>
                <c:pt idx="53">
                  <c:v>122.56791104127623</c:v>
                </c:pt>
                <c:pt idx="54">
                  <c:v>128.55262219034293</c:v>
                </c:pt>
                <c:pt idx="55">
                  <c:v>134.39540586389759</c:v>
                </c:pt>
                <c:pt idx="56">
                  <c:v>140.79577717411973</c:v>
                </c:pt>
                <c:pt idx="57">
                  <c:v>147.79859243172862</c:v>
                </c:pt>
                <c:pt idx="58">
                  <c:v>155.95900948569039</c:v>
                </c:pt>
                <c:pt idx="59">
                  <c:v>166.74382251487233</c:v>
                </c:pt>
                <c:pt idx="60">
                  <c:v>173.26787677512624</c:v>
                </c:pt>
                <c:pt idx="61">
                  <c:v>179.15917941794851</c:v>
                </c:pt>
                <c:pt idx="62">
                  <c:v>184.57132068381765</c:v>
                </c:pt>
                <c:pt idx="63">
                  <c:v>189.99532068381765</c:v>
                </c:pt>
                <c:pt idx="64">
                  <c:v>199.41292068381765</c:v>
                </c:pt>
                <c:pt idx="65">
                  <c:v>208.77292068381763</c:v>
                </c:pt>
                <c:pt idx="66">
                  <c:v>215.74693328757741</c:v>
                </c:pt>
                <c:pt idx="67">
                  <c:v>220.33967071433523</c:v>
                </c:pt>
                <c:pt idx="68">
                  <c:v>226.59248489280202</c:v>
                </c:pt>
                <c:pt idx="69">
                  <c:v>231.94733657737234</c:v>
                </c:pt>
                <c:pt idx="70">
                  <c:v>238.94652526755789</c:v>
                </c:pt>
                <c:pt idx="71">
                  <c:v>245.4865577687786</c:v>
                </c:pt>
                <c:pt idx="72">
                  <c:v>251.32931640525319</c:v>
                </c:pt>
                <c:pt idx="73">
                  <c:v>254.74878494163013</c:v>
                </c:pt>
                <c:pt idx="74">
                  <c:v>261.34136505027271</c:v>
                </c:pt>
                <c:pt idx="75">
                  <c:v>265.64267455955007</c:v>
                </c:pt>
                <c:pt idx="76">
                  <c:v>268.20207061667895</c:v>
                </c:pt>
                <c:pt idx="77">
                  <c:v>270.49647061667895</c:v>
                </c:pt>
                <c:pt idx="78">
                  <c:v>276.41967061667896</c:v>
                </c:pt>
                <c:pt idx="79">
                  <c:v>283.01937032371023</c:v>
                </c:pt>
                <c:pt idx="80">
                  <c:v>288.31789601951101</c:v>
                </c:pt>
                <c:pt idx="81">
                  <c:v>294.79483266501882</c:v>
                </c:pt>
                <c:pt idx="82">
                  <c:v>300.52184392600515</c:v>
                </c:pt>
                <c:pt idx="83">
                  <c:v>305.71644078879814</c:v>
                </c:pt>
                <c:pt idx="84">
                  <c:v>311.67032750754817</c:v>
                </c:pt>
                <c:pt idx="85">
                  <c:v>317.62628331809503</c:v>
                </c:pt>
                <c:pt idx="86">
                  <c:v>321.67743825583915</c:v>
                </c:pt>
                <c:pt idx="87">
                  <c:v>324.75593076377373</c:v>
                </c:pt>
                <c:pt idx="88">
                  <c:v>330.4064574971722</c:v>
                </c:pt>
                <c:pt idx="89">
                  <c:v>336.08228711753355</c:v>
                </c:pt>
                <c:pt idx="90">
                  <c:v>340.45988711753353</c:v>
                </c:pt>
                <c:pt idx="91">
                  <c:v>345.1542871175335</c:v>
                </c:pt>
                <c:pt idx="92">
                  <c:v>349.81988711753348</c:v>
                </c:pt>
                <c:pt idx="93">
                  <c:v>354.74468711753349</c:v>
                </c:pt>
                <c:pt idx="94">
                  <c:v>359.9574871175335</c:v>
                </c:pt>
                <c:pt idx="95">
                  <c:v>365.65988711753351</c:v>
                </c:pt>
                <c:pt idx="96">
                  <c:v>371.33348711753354</c:v>
                </c:pt>
                <c:pt idx="97">
                  <c:v>376.72868711753352</c:v>
                </c:pt>
                <c:pt idx="98">
                  <c:v>383.12568357749444</c:v>
                </c:pt>
                <c:pt idx="99">
                  <c:v>389.40658659263119</c:v>
                </c:pt>
                <c:pt idx="100">
                  <c:v>395.79107740684015</c:v>
                </c:pt>
                <c:pt idx="101">
                  <c:v>400.18338667197685</c:v>
                </c:pt>
                <c:pt idx="102">
                  <c:v>405.49751844687921</c:v>
                </c:pt>
                <c:pt idx="103">
                  <c:v>410.50857725425226</c:v>
                </c:pt>
                <c:pt idx="104">
                  <c:v>415.60238554282648</c:v>
                </c:pt>
                <c:pt idx="105">
                  <c:v>421.61688474936943</c:v>
                </c:pt>
                <c:pt idx="106">
                  <c:v>427.48585493369558</c:v>
                </c:pt>
                <c:pt idx="107">
                  <c:v>432.40967268271902</c:v>
                </c:pt>
                <c:pt idx="108">
                  <c:v>439.10285505576587</c:v>
                </c:pt>
                <c:pt idx="109">
                  <c:v>444.01964338584401</c:v>
                </c:pt>
                <c:pt idx="110">
                  <c:v>449.54422281953549</c:v>
                </c:pt>
                <c:pt idx="111">
                  <c:v>454.62525444024658</c:v>
                </c:pt>
                <c:pt idx="112">
                  <c:v>459.73592905243697</c:v>
                </c:pt>
                <c:pt idx="113">
                  <c:v>463.91180279310436</c:v>
                </c:pt>
                <c:pt idx="114">
                  <c:v>467.93612889903659</c:v>
                </c:pt>
                <c:pt idx="115">
                  <c:v>472.12757017340721</c:v>
                </c:pt>
                <c:pt idx="116">
                  <c:v>477.31898119823279</c:v>
                </c:pt>
                <c:pt idx="117">
                  <c:v>480.96638548188179</c:v>
                </c:pt>
                <c:pt idx="118">
                  <c:v>484.76644937569381</c:v>
                </c:pt>
                <c:pt idx="119">
                  <c:v>487.08289645915056</c:v>
                </c:pt>
                <c:pt idx="120">
                  <c:v>489.08839509915714</c:v>
                </c:pt>
                <c:pt idx="121">
                  <c:v>490.34373260022346</c:v>
                </c:pt>
                <c:pt idx="122">
                  <c:v>491.11783201921895</c:v>
                </c:pt>
                <c:pt idx="123">
                  <c:v>493.05517049442989</c:v>
                </c:pt>
                <c:pt idx="124">
                  <c:v>495.68492765606442</c:v>
                </c:pt>
                <c:pt idx="125">
                  <c:v>496.12760250881075</c:v>
                </c:pt>
                <c:pt idx="126">
                  <c:v>497.66739594500177</c:v>
                </c:pt>
                <c:pt idx="127">
                  <c:v>500.24897659986294</c:v>
                </c:pt>
                <c:pt idx="128">
                  <c:v>502.88789962033269</c:v>
                </c:pt>
                <c:pt idx="129">
                  <c:v>504.95544588069288</c:v>
                </c:pt>
                <c:pt idx="130">
                  <c:v>506.74797767556896</c:v>
                </c:pt>
                <c:pt idx="131">
                  <c:v>508.99105913611066</c:v>
                </c:pt>
                <c:pt idx="132">
                  <c:v>510.7095590242356</c:v>
                </c:pt>
                <c:pt idx="133">
                  <c:v>513.08722770260147</c:v>
                </c:pt>
                <c:pt idx="134">
                  <c:v>515.10965859736109</c:v>
                </c:pt>
                <c:pt idx="135">
                  <c:v>516.86666244741662</c:v>
                </c:pt>
                <c:pt idx="136">
                  <c:v>518.22195942793405</c:v>
                </c:pt>
                <c:pt idx="137">
                  <c:v>518.37099060050286</c:v>
                </c:pt>
                <c:pt idx="138">
                  <c:v>519.37735875555688</c:v>
                </c:pt>
                <c:pt idx="139">
                  <c:v>520.36467215575476</c:v>
                </c:pt>
                <c:pt idx="140">
                  <c:v>521.19518687203015</c:v>
                </c:pt>
                <c:pt idx="141">
                  <c:v>522.07533537501797</c:v>
                </c:pt>
                <c:pt idx="142">
                  <c:v>522.90053285984743</c:v>
                </c:pt>
                <c:pt idx="143">
                  <c:v>523.38382000355466</c:v>
                </c:pt>
                <c:pt idx="144">
                  <c:v>523.73532374529589</c:v>
                </c:pt>
                <c:pt idx="145">
                  <c:v>524.5877946439241</c:v>
                </c:pt>
                <c:pt idx="146">
                  <c:v>525.09829258351078</c:v>
                </c:pt>
                <c:pt idx="147">
                  <c:v>525.66055651335466</c:v>
                </c:pt>
                <c:pt idx="148">
                  <c:v>526.34179669050923</c:v>
                </c:pt>
                <c:pt idx="149">
                  <c:v>526.93125389246688</c:v>
                </c:pt>
                <c:pt idx="150">
                  <c:v>527.17871526508077</c:v>
                </c:pt>
                <c:pt idx="151">
                  <c:v>527.82962051658376</c:v>
                </c:pt>
                <c:pt idx="152">
                  <c:v>528.17577092675913</c:v>
                </c:pt>
                <c:pt idx="153">
                  <c:v>528.59851374654522</c:v>
                </c:pt>
                <c:pt idx="154">
                  <c:v>528.84825252918949</c:v>
                </c:pt>
                <c:pt idx="155">
                  <c:v>529.24573809532876</c:v>
                </c:pt>
                <c:pt idx="156">
                  <c:v>529.58428426413298</c:v>
                </c:pt>
                <c:pt idx="157">
                  <c:v>529.82259560255761</c:v>
                </c:pt>
                <c:pt idx="158">
                  <c:v>530.09025204210036</c:v>
                </c:pt>
                <c:pt idx="159">
                  <c:v>530.4344034913039</c:v>
                </c:pt>
                <c:pt idx="160">
                  <c:v>530.54495996265166</c:v>
                </c:pt>
                <c:pt idx="161">
                  <c:v>531.02868688134902</c:v>
                </c:pt>
                <c:pt idx="162">
                  <c:v>531.48232088117356</c:v>
                </c:pt>
                <c:pt idx="163">
                  <c:v>531.88248740463018</c:v>
                </c:pt>
                <c:pt idx="164">
                  <c:v>532.11330951480625</c:v>
                </c:pt>
                <c:pt idx="165">
                  <c:v>532.46367478399031</c:v>
                </c:pt>
                <c:pt idx="166">
                  <c:v>532.84134973315952</c:v>
                </c:pt>
                <c:pt idx="167">
                  <c:v>533.25617460040803</c:v>
                </c:pt>
                <c:pt idx="168">
                  <c:v>533.29042531205766</c:v>
                </c:pt>
                <c:pt idx="169">
                  <c:v>533.35626791967502</c:v>
                </c:pt>
                <c:pt idx="170">
                  <c:v>533.48524509622212</c:v>
                </c:pt>
                <c:pt idx="171">
                  <c:v>533.79367148830056</c:v>
                </c:pt>
                <c:pt idx="172">
                  <c:v>534.29892635299325</c:v>
                </c:pt>
              </c:numCache>
            </c:numRef>
          </c:yVal>
          <c:smooth val="0"/>
          <c:extLst>
            <c:ext xmlns:c16="http://schemas.microsoft.com/office/drawing/2014/chart" uri="{C3380CC4-5D6E-409C-BE32-E72D297353CC}">
              <c16:uniqueId val="{00000005-11C6-4DB2-B919-C08F0057FC31}"/>
            </c:ext>
          </c:extLst>
        </c:ser>
        <c:ser>
          <c:idx val="1"/>
          <c:order val="6"/>
          <c:tx>
            <c:strRef>
              <c:f>'C2 10050'!$A$42</c:f>
              <c:strCache>
                <c:ptCount val="1"/>
                <c:pt idx="0">
                  <c:v>Cum Deep Perc</c:v>
                </c:pt>
              </c:strCache>
            </c:strRef>
          </c:tx>
          <c:spPr>
            <a:ln w="12700">
              <a:solidFill>
                <a:srgbClr val="FF00FF"/>
              </a:solidFill>
              <a:prstDash val="solid"/>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10050'!$C$42:$FS$42</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4.1332232662328252</c:v>
                </c:pt>
                <c:pt idx="83">
                  <c:v>4.1332232662328252</c:v>
                </c:pt>
                <c:pt idx="84">
                  <c:v>4.1332232662328252</c:v>
                </c:pt>
                <c:pt idx="85">
                  <c:v>4.1332232662328252</c:v>
                </c:pt>
                <c:pt idx="86">
                  <c:v>4.1332232662328252</c:v>
                </c:pt>
                <c:pt idx="87">
                  <c:v>4.1332232662328252</c:v>
                </c:pt>
                <c:pt idx="88">
                  <c:v>4.1332232662328252</c:v>
                </c:pt>
                <c:pt idx="89">
                  <c:v>4.1332232662328252</c:v>
                </c:pt>
                <c:pt idx="90">
                  <c:v>4.1332232662328252</c:v>
                </c:pt>
                <c:pt idx="91">
                  <c:v>5.3967921187114527</c:v>
                </c:pt>
                <c:pt idx="92">
                  <c:v>5.3967921187114527</c:v>
                </c:pt>
                <c:pt idx="93">
                  <c:v>5.3967921187114527</c:v>
                </c:pt>
                <c:pt idx="94">
                  <c:v>5.3967921187114527</c:v>
                </c:pt>
                <c:pt idx="95">
                  <c:v>5.3967921187114527</c:v>
                </c:pt>
                <c:pt idx="96">
                  <c:v>5.3967921187114527</c:v>
                </c:pt>
                <c:pt idx="97">
                  <c:v>5.3967921187114527</c:v>
                </c:pt>
                <c:pt idx="98">
                  <c:v>5.3967921187114527</c:v>
                </c:pt>
                <c:pt idx="99">
                  <c:v>5.3967921187114527</c:v>
                </c:pt>
                <c:pt idx="100">
                  <c:v>5.3967921187114527</c:v>
                </c:pt>
                <c:pt idx="101">
                  <c:v>5.3967921187114527</c:v>
                </c:pt>
                <c:pt idx="102">
                  <c:v>5.3967921187114527</c:v>
                </c:pt>
                <c:pt idx="103">
                  <c:v>5.3967921187114527</c:v>
                </c:pt>
                <c:pt idx="104">
                  <c:v>5.3967921187114527</c:v>
                </c:pt>
                <c:pt idx="105">
                  <c:v>5.3967921187114527</c:v>
                </c:pt>
                <c:pt idx="106">
                  <c:v>5.3967921187114527</c:v>
                </c:pt>
                <c:pt idx="107">
                  <c:v>5.3967921187114527</c:v>
                </c:pt>
                <c:pt idx="108">
                  <c:v>5.3967921187114527</c:v>
                </c:pt>
                <c:pt idx="109">
                  <c:v>5.3967921187114527</c:v>
                </c:pt>
                <c:pt idx="110">
                  <c:v>5.3967921187114527</c:v>
                </c:pt>
                <c:pt idx="111">
                  <c:v>5.3967921187114527</c:v>
                </c:pt>
                <c:pt idx="112">
                  <c:v>5.3967921187114527</c:v>
                </c:pt>
                <c:pt idx="113">
                  <c:v>5.3967921187114527</c:v>
                </c:pt>
                <c:pt idx="114">
                  <c:v>5.3967921187114527</c:v>
                </c:pt>
                <c:pt idx="115">
                  <c:v>5.3967921187114527</c:v>
                </c:pt>
                <c:pt idx="116">
                  <c:v>5.3967921187114527</c:v>
                </c:pt>
                <c:pt idx="117">
                  <c:v>5.3967921187114527</c:v>
                </c:pt>
                <c:pt idx="118">
                  <c:v>5.3967921187114527</c:v>
                </c:pt>
                <c:pt idx="119">
                  <c:v>5.3967921187114527</c:v>
                </c:pt>
                <c:pt idx="120">
                  <c:v>5.3967921187114527</c:v>
                </c:pt>
                <c:pt idx="121">
                  <c:v>5.3967921187114527</c:v>
                </c:pt>
                <c:pt idx="122">
                  <c:v>5.3967921187114527</c:v>
                </c:pt>
                <c:pt idx="123">
                  <c:v>5.3967921187114527</c:v>
                </c:pt>
                <c:pt idx="124">
                  <c:v>5.3967921187114527</c:v>
                </c:pt>
                <c:pt idx="125">
                  <c:v>5.3967921187114527</c:v>
                </c:pt>
                <c:pt idx="126">
                  <c:v>5.3967921187114527</c:v>
                </c:pt>
                <c:pt idx="127">
                  <c:v>5.3967921187114527</c:v>
                </c:pt>
                <c:pt idx="128">
                  <c:v>5.3967921187114527</c:v>
                </c:pt>
                <c:pt idx="129">
                  <c:v>5.3967921187114527</c:v>
                </c:pt>
                <c:pt idx="130">
                  <c:v>5.3967921187114527</c:v>
                </c:pt>
                <c:pt idx="131">
                  <c:v>5.3967921187114527</c:v>
                </c:pt>
                <c:pt idx="132">
                  <c:v>5.3967921187114527</c:v>
                </c:pt>
                <c:pt idx="133">
                  <c:v>5.3967921187114527</c:v>
                </c:pt>
                <c:pt idx="134">
                  <c:v>5.3967921187114527</c:v>
                </c:pt>
                <c:pt idx="135">
                  <c:v>5.3967921187114527</c:v>
                </c:pt>
                <c:pt idx="136">
                  <c:v>5.3967921187114527</c:v>
                </c:pt>
                <c:pt idx="137">
                  <c:v>5.3967921187114527</c:v>
                </c:pt>
                <c:pt idx="138">
                  <c:v>5.3967921187114527</c:v>
                </c:pt>
                <c:pt idx="139">
                  <c:v>5.3967921187114527</c:v>
                </c:pt>
                <c:pt idx="140">
                  <c:v>5.3967921187114527</c:v>
                </c:pt>
                <c:pt idx="141">
                  <c:v>5.3967921187114527</c:v>
                </c:pt>
                <c:pt idx="142">
                  <c:v>5.3967921187114527</c:v>
                </c:pt>
                <c:pt idx="143">
                  <c:v>5.3967921187114527</c:v>
                </c:pt>
                <c:pt idx="144">
                  <c:v>5.3967921187114527</c:v>
                </c:pt>
                <c:pt idx="145">
                  <c:v>5.3967921187114527</c:v>
                </c:pt>
                <c:pt idx="146">
                  <c:v>5.3967921187114527</c:v>
                </c:pt>
                <c:pt idx="147">
                  <c:v>5.3967921187114527</c:v>
                </c:pt>
                <c:pt idx="148">
                  <c:v>5.3967921187114527</c:v>
                </c:pt>
                <c:pt idx="149">
                  <c:v>5.3967921187114527</c:v>
                </c:pt>
                <c:pt idx="150">
                  <c:v>5.3967921187114527</c:v>
                </c:pt>
                <c:pt idx="151">
                  <c:v>5.3967921187114527</c:v>
                </c:pt>
                <c:pt idx="152">
                  <c:v>5.3967921187114527</c:v>
                </c:pt>
                <c:pt idx="153">
                  <c:v>5.3967921187114527</c:v>
                </c:pt>
                <c:pt idx="154">
                  <c:v>5.3967921187114527</c:v>
                </c:pt>
                <c:pt idx="155">
                  <c:v>5.3967921187114527</c:v>
                </c:pt>
                <c:pt idx="156">
                  <c:v>5.3967921187114527</c:v>
                </c:pt>
                <c:pt idx="157">
                  <c:v>5.3967921187114527</c:v>
                </c:pt>
                <c:pt idx="158">
                  <c:v>5.3967921187114527</c:v>
                </c:pt>
                <c:pt idx="159">
                  <c:v>5.3967921187114527</c:v>
                </c:pt>
                <c:pt idx="160">
                  <c:v>5.3967921187114527</c:v>
                </c:pt>
                <c:pt idx="161">
                  <c:v>5.3967921187114527</c:v>
                </c:pt>
                <c:pt idx="162">
                  <c:v>5.3967921187114527</c:v>
                </c:pt>
                <c:pt idx="163">
                  <c:v>5.3967921187114527</c:v>
                </c:pt>
                <c:pt idx="164">
                  <c:v>5.3967921187114527</c:v>
                </c:pt>
                <c:pt idx="165">
                  <c:v>5.3967921187114527</c:v>
                </c:pt>
                <c:pt idx="166">
                  <c:v>5.3967921187114527</c:v>
                </c:pt>
                <c:pt idx="167">
                  <c:v>5.3967921187114527</c:v>
                </c:pt>
                <c:pt idx="168">
                  <c:v>5.3967921187114527</c:v>
                </c:pt>
                <c:pt idx="169">
                  <c:v>5.3967921187114527</c:v>
                </c:pt>
                <c:pt idx="170">
                  <c:v>5.3967921187114527</c:v>
                </c:pt>
                <c:pt idx="171">
                  <c:v>5.3967921187114527</c:v>
                </c:pt>
                <c:pt idx="172">
                  <c:v>5.3967921187114527</c:v>
                </c:pt>
              </c:numCache>
            </c:numRef>
          </c:yVal>
          <c:smooth val="0"/>
          <c:extLst>
            <c:ext xmlns:c16="http://schemas.microsoft.com/office/drawing/2014/chart" uri="{C3380CC4-5D6E-409C-BE32-E72D297353CC}">
              <c16:uniqueId val="{00000006-11C6-4DB2-B919-C08F0057FC31}"/>
            </c:ext>
          </c:extLst>
        </c:ser>
        <c:dLbls>
          <c:showLegendKey val="0"/>
          <c:showVal val="0"/>
          <c:showCatName val="0"/>
          <c:showSerName val="0"/>
          <c:showPercent val="0"/>
          <c:showBubbleSize val="0"/>
        </c:dLbls>
        <c:axId val="824400664"/>
        <c:axId val="824390864"/>
      </c:scatterChart>
      <c:valAx>
        <c:axId val="824400664"/>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5087250739227217"/>
              <c:y val="0.9064945972662508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90864"/>
        <c:crosses val="autoZero"/>
        <c:crossBetween val="midCat"/>
        <c:majorUnit val="10"/>
      </c:valAx>
      <c:valAx>
        <c:axId val="824390864"/>
        <c:scaling>
          <c:orientation val="minMax"/>
          <c:max val="660"/>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Cum Irrig and ETc (mm)</a:t>
                </a:r>
              </a:p>
            </c:rich>
          </c:tx>
          <c:layout>
            <c:manualLayout>
              <c:xMode val="edge"/>
              <c:yMode val="edge"/>
              <c:x val="1.0738296953387155E-2"/>
              <c:y val="0.15584442853734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400664"/>
        <c:crosses val="autoZero"/>
        <c:crossBetween val="midCat"/>
      </c:valAx>
      <c:spPr>
        <a:solidFill>
          <a:srgbClr val="C0C0C0"/>
        </a:solidFill>
        <a:ln w="12700">
          <a:solidFill>
            <a:srgbClr val="808080"/>
          </a:solidFill>
          <a:prstDash val="solid"/>
        </a:ln>
      </c:spPr>
    </c:plotArea>
    <c:legend>
      <c:legendPos val="r"/>
      <c:layout>
        <c:manualLayout>
          <c:xMode val="edge"/>
          <c:yMode val="edge"/>
          <c:x val="0.12911400385309771"/>
          <c:y val="3.8961088373945282E-2"/>
          <c:w val="0.18860771151089764"/>
          <c:h val="0.31688351877475496"/>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'C2 10050'!$D$1</c:f>
          <c:strCache>
            <c:ptCount val="1"/>
            <c:pt idx="0">
              <c:v>Corn 13 #2</c:v>
            </c:pt>
          </c:strCache>
        </c:strRef>
      </c:tx>
      <c:layout>
        <c:manualLayout>
          <c:xMode val="edge"/>
          <c:yMode val="edge"/>
          <c:x val="0.13986027175929297"/>
          <c:y val="6.7183733816218713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9.6503562406825297E-2"/>
          <c:y val="5.9431674518720036E-2"/>
          <c:w val="0.84895162870931828"/>
          <c:h val="0.77519575459200052"/>
        </c:manualLayout>
      </c:layout>
      <c:scatterChart>
        <c:scatterStyle val="lineMarker"/>
        <c:varyColors val="0"/>
        <c:ser>
          <c:idx val="4"/>
          <c:order val="0"/>
          <c:tx>
            <c:strRef>
              <c:f>'C2 10050'!$A$16</c:f>
              <c:strCache>
                <c:ptCount val="1"/>
                <c:pt idx="0">
                  <c:v>ETr (LIRF)</c:v>
                </c:pt>
              </c:strCache>
            </c:strRef>
          </c:tx>
          <c:spPr>
            <a:ln w="12700">
              <a:solidFill>
                <a:srgbClr val="800080"/>
              </a:solidFill>
              <a:prstDash val="solid"/>
            </a:ln>
          </c:spPr>
          <c:marker>
            <c:symbol val="star"/>
            <c:size val="5"/>
            <c:spPr>
              <a:noFill/>
              <a:ln>
                <a:solidFill>
                  <a:srgbClr val="800080"/>
                </a:solidFill>
                <a:prstDash val="solid"/>
              </a:ln>
            </c:spPr>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10050'!$C$16:$FS$16</c:f>
              <c:numCache>
                <c:formatCode>0.00</c:formatCode>
                <c:ptCount val="173"/>
                <c:pt idx="0">
                  <c:v>7.3435683250427246</c:v>
                </c:pt>
                <c:pt idx="1">
                  <c:v>7.7128524780273438</c:v>
                </c:pt>
                <c:pt idx="2">
                  <c:v>7.2187066078186035</c:v>
                </c:pt>
                <c:pt idx="3">
                  <c:v>7.653109073638916</c:v>
                </c:pt>
                <c:pt idx="4">
                  <c:v>8.5975732803344727</c:v>
                </c:pt>
                <c:pt idx="5">
                  <c:v>8.0986671447753906</c:v>
                </c:pt>
                <c:pt idx="6">
                  <c:v>6.7325325012207031</c:v>
                </c:pt>
                <c:pt idx="7">
                  <c:v>5.8071985244750977</c:v>
                </c:pt>
                <c:pt idx="8">
                  <c:v>9.7264442443847656</c:v>
                </c:pt>
                <c:pt idx="9">
                  <c:v>7.927375316619873</c:v>
                </c:pt>
                <c:pt idx="10">
                  <c:v>5.4946737289428711</c:v>
                </c:pt>
                <c:pt idx="11">
                  <c:v>8.2128229141235352</c:v>
                </c:pt>
                <c:pt idx="12">
                  <c:v>7.7665953636169434</c:v>
                </c:pt>
                <c:pt idx="13">
                  <c:v>8.8919038772583008</c:v>
                </c:pt>
                <c:pt idx="14">
                  <c:v>9.2246103286743164</c:v>
                </c:pt>
                <c:pt idx="15">
                  <c:v>7.0233473777770996</c:v>
                </c:pt>
                <c:pt idx="16">
                  <c:v>3.1172170639038086</c:v>
                </c:pt>
                <c:pt idx="17">
                  <c:v>9.5061988830566406</c:v>
                </c:pt>
                <c:pt idx="18">
                  <c:v>11.255740165710449</c:v>
                </c:pt>
                <c:pt idx="19">
                  <c:v>8.7055883407592773</c:v>
                </c:pt>
                <c:pt idx="20">
                  <c:v>8.3703241348266602</c:v>
                </c:pt>
                <c:pt idx="21">
                  <c:v>10.171578407287598</c:v>
                </c:pt>
                <c:pt idx="22">
                  <c:v>7.2198176383972168</c:v>
                </c:pt>
                <c:pt idx="23">
                  <c:v>3.6901946067810059</c:v>
                </c:pt>
                <c:pt idx="24">
                  <c:v>7.1546745300292969</c:v>
                </c:pt>
                <c:pt idx="25">
                  <c:v>7.3899869918823242</c:v>
                </c:pt>
                <c:pt idx="26">
                  <c:v>8.7423830032348633</c:v>
                </c:pt>
                <c:pt idx="27">
                  <c:v>8.1982793807983398</c:v>
                </c:pt>
                <c:pt idx="28">
                  <c:v>8.1286001205444336</c:v>
                </c:pt>
                <c:pt idx="29">
                  <c:v>11.489725112915039</c:v>
                </c:pt>
                <c:pt idx="30">
                  <c:v>11.205964088439941</c:v>
                </c:pt>
                <c:pt idx="31">
                  <c:v>8.7938461303710938</c:v>
                </c:pt>
                <c:pt idx="32">
                  <c:v>10.849798202514648</c:v>
                </c:pt>
                <c:pt idx="33">
                  <c:v>8.4363594055175781</c:v>
                </c:pt>
                <c:pt idx="34">
                  <c:v>7.3721957206726074</c:v>
                </c:pt>
                <c:pt idx="35">
                  <c:v>7.2857136726379395</c:v>
                </c:pt>
                <c:pt idx="36">
                  <c:v>8.3795795440673828</c:v>
                </c:pt>
                <c:pt idx="37">
                  <c:v>11.259197235107422</c:v>
                </c:pt>
                <c:pt idx="38">
                  <c:v>10.380794525146484</c:v>
                </c:pt>
                <c:pt idx="39">
                  <c:v>7.9948887825012207</c:v>
                </c:pt>
                <c:pt idx="40">
                  <c:v>7.4938430786132813</c:v>
                </c:pt>
                <c:pt idx="41">
                  <c:v>8.0784816741943359</c:v>
                </c:pt>
                <c:pt idx="42">
                  <c:v>8.5965614318847656</c:v>
                </c:pt>
                <c:pt idx="43">
                  <c:v>8.1702537536621094</c:v>
                </c:pt>
                <c:pt idx="44">
                  <c:v>8.692988395690918</c:v>
                </c:pt>
                <c:pt idx="45">
                  <c:v>11.326362609863281</c:v>
                </c:pt>
                <c:pt idx="46">
                  <c:v>10.337225914001465</c:v>
                </c:pt>
                <c:pt idx="47">
                  <c:v>7.7558908462524414</c:v>
                </c:pt>
                <c:pt idx="48">
                  <c:v>7.7265114784240723</c:v>
                </c:pt>
                <c:pt idx="49">
                  <c:v>8.07</c:v>
                </c:pt>
                <c:pt idx="50">
                  <c:v>8.06</c:v>
                </c:pt>
                <c:pt idx="51">
                  <c:v>8.0408697128295898</c:v>
                </c:pt>
                <c:pt idx="52">
                  <c:v>8.7513589859008789</c:v>
                </c:pt>
                <c:pt idx="53">
                  <c:v>6.000185489654541</c:v>
                </c:pt>
                <c:pt idx="54">
                  <c:v>7.4565386772155762</c:v>
                </c:pt>
                <c:pt idx="55">
                  <c:v>7.006680965423584</c:v>
                </c:pt>
                <c:pt idx="56">
                  <c:v>7.397883415222168</c:v>
                </c:pt>
                <c:pt idx="57">
                  <c:v>7.8118276596069336</c:v>
                </c:pt>
                <c:pt idx="58">
                  <c:v>8.7962779998779297</c:v>
                </c:pt>
                <c:pt idx="59">
                  <c:v>11.246041297912598</c:v>
                </c:pt>
                <c:pt idx="60">
                  <c:v>6.7958898544311523</c:v>
                </c:pt>
                <c:pt idx="61">
                  <c:v>6.1367735862731934</c:v>
                </c:pt>
                <c:pt idx="62">
                  <c:v>5.6376471519470215</c:v>
                </c:pt>
                <c:pt idx="63">
                  <c:v>5.65</c:v>
                </c:pt>
                <c:pt idx="64">
                  <c:v>9.81</c:v>
                </c:pt>
                <c:pt idx="65">
                  <c:v>9.75</c:v>
                </c:pt>
                <c:pt idx="66">
                  <c:v>7.2645964622497559</c:v>
                </c:pt>
                <c:pt idx="67">
                  <c:v>4.7841014862060547</c:v>
                </c:pt>
                <c:pt idx="68">
                  <c:v>6.5133481025695801</c:v>
                </c:pt>
                <c:pt idx="69">
                  <c:v>5.5779705047607422</c:v>
                </c:pt>
                <c:pt idx="70">
                  <c:v>7.2908215522766113</c:v>
                </c:pt>
                <c:pt idx="71">
                  <c:v>6.8125338554382324</c:v>
                </c:pt>
                <c:pt idx="72">
                  <c:v>6.0862069129943848</c:v>
                </c:pt>
                <c:pt idx="73">
                  <c:v>3.5619463920593262</c:v>
                </c:pt>
                <c:pt idx="74">
                  <c:v>6.8672709465026855</c:v>
                </c:pt>
                <c:pt idx="75">
                  <c:v>4.4805307388305664</c:v>
                </c:pt>
                <c:pt idx="76">
                  <c:v>2.6660375595092773</c:v>
                </c:pt>
                <c:pt idx="77">
                  <c:v>2.39</c:v>
                </c:pt>
                <c:pt idx="78">
                  <c:v>6.17</c:v>
                </c:pt>
                <c:pt idx="79">
                  <c:v>6.8746871948242188</c:v>
                </c:pt>
                <c:pt idx="80">
                  <c:v>5.5192975997924805</c:v>
                </c:pt>
                <c:pt idx="81">
                  <c:v>6.7468090057373047</c:v>
                </c:pt>
                <c:pt idx="82">
                  <c:v>5.9656367301940918</c:v>
                </c:pt>
                <c:pt idx="83">
                  <c:v>5.4110383987426758</c:v>
                </c:pt>
                <c:pt idx="84">
                  <c:v>6.20196533203125</c:v>
                </c:pt>
                <c:pt idx="85">
                  <c:v>6.2041206359863281</c:v>
                </c:pt>
                <c:pt idx="86">
                  <c:v>4.2199530601501465</c:v>
                </c:pt>
                <c:pt idx="87">
                  <c:v>3.2067630290985107</c:v>
                </c:pt>
                <c:pt idx="88">
                  <c:v>5.8859653472900391</c:v>
                </c:pt>
                <c:pt idx="89">
                  <c:v>5.9123225212097168</c:v>
                </c:pt>
                <c:pt idx="90">
                  <c:v>4.5599999999999996</c:v>
                </c:pt>
                <c:pt idx="91">
                  <c:v>4.8899999999999997</c:v>
                </c:pt>
                <c:pt idx="92">
                  <c:v>4.8600000000000003</c:v>
                </c:pt>
                <c:pt idx="93">
                  <c:v>5.13</c:v>
                </c:pt>
                <c:pt idx="94">
                  <c:v>5.43</c:v>
                </c:pt>
                <c:pt idx="95">
                  <c:v>5.94</c:v>
                </c:pt>
                <c:pt idx="96">
                  <c:v>5.91</c:v>
                </c:pt>
                <c:pt idx="97">
                  <c:v>5.62</c:v>
                </c:pt>
                <c:pt idx="98">
                  <c:v>6.6635379791259766</c:v>
                </c:pt>
                <c:pt idx="99">
                  <c:v>6.542607307434082</c:v>
                </c:pt>
                <c:pt idx="100">
                  <c:v>6.6505112648010254</c:v>
                </c:pt>
                <c:pt idx="101">
                  <c:v>4.575322151184082</c:v>
                </c:pt>
                <c:pt idx="102">
                  <c:v>5.5355539321899414</c:v>
                </c:pt>
                <c:pt idx="103">
                  <c:v>5.2198529243469238</c:v>
                </c:pt>
                <c:pt idx="104">
                  <c:v>5.3060503005981445</c:v>
                </c:pt>
                <c:pt idx="105">
                  <c:v>6.2651033401489258</c:v>
                </c:pt>
                <c:pt idx="106">
                  <c:v>6.1135106086730957</c:v>
                </c:pt>
                <c:pt idx="107">
                  <c:v>5.1289768218994141</c:v>
                </c:pt>
                <c:pt idx="108">
                  <c:v>6.9720649719238281</c:v>
                </c:pt>
                <c:pt idx="109">
                  <c:v>5.1216545104980469</c:v>
                </c:pt>
                <c:pt idx="110">
                  <c:v>5.766934871673584</c:v>
                </c:pt>
                <c:pt idx="111">
                  <c:v>5.3406190872192383</c:v>
                </c:pt>
                <c:pt idx="112">
                  <c:v>5.54486083984375</c:v>
                </c:pt>
                <c:pt idx="113">
                  <c:v>4.9988975524902344</c:v>
                </c:pt>
                <c:pt idx="114">
                  <c:v>5.2629070281982422</c:v>
                </c:pt>
                <c:pt idx="115">
                  <c:v>6.1471037864685059</c:v>
                </c:pt>
                <c:pt idx="116">
                  <c:v>6.9368729591369629</c:v>
                </c:pt>
                <c:pt idx="117">
                  <c:v>5.5960249900817871</c:v>
                </c:pt>
                <c:pt idx="118">
                  <c:v>6.5399394035339355</c:v>
                </c:pt>
                <c:pt idx="119">
                  <c:v>4.5280742645263672</c:v>
                </c:pt>
                <c:pt idx="120">
                  <c:v>2.6047828197479248</c:v>
                </c:pt>
                <c:pt idx="121">
                  <c:v>1.6896073818206787</c:v>
                </c:pt>
                <c:pt idx="122">
                  <c:v>1.0811105966567993</c:v>
                </c:pt>
                <c:pt idx="123">
                  <c:v>2.811530590057373</c:v>
                </c:pt>
                <c:pt idx="124">
                  <c:v>3.9717497825622559</c:v>
                </c:pt>
                <c:pt idx="125">
                  <c:v>0.69694787263870239</c:v>
                </c:pt>
                <c:pt idx="126">
                  <c:v>2.5316863059997559</c:v>
                </c:pt>
                <c:pt idx="127">
                  <c:v>4.4413895606994629</c:v>
                </c:pt>
                <c:pt idx="128">
                  <c:v>4.7608060836791992</c:v>
                </c:pt>
                <c:pt idx="129">
                  <c:v>3.9206466674804688</c:v>
                </c:pt>
                <c:pt idx="130">
                  <c:v>3.5822348594665527</c:v>
                </c:pt>
                <c:pt idx="131">
                  <c:v>4.7378230094909668</c:v>
                </c:pt>
                <c:pt idx="132">
                  <c:v>3.8489279747009277</c:v>
                </c:pt>
                <c:pt idx="133">
                  <c:v>5.6673974990844727</c:v>
                </c:pt>
                <c:pt idx="134">
                  <c:v>5.1516265869140625</c:v>
                </c:pt>
                <c:pt idx="135">
                  <c:v>4.8054466247558594</c:v>
                </c:pt>
                <c:pt idx="136">
                  <c:v>4.0017728805541992</c:v>
                </c:pt>
                <c:pt idx="137">
                  <c:v>0.4780920147895813</c:v>
                </c:pt>
                <c:pt idx="138">
                  <c:v>3.5340025424957275</c:v>
                </c:pt>
                <c:pt idx="139">
                  <c:v>3.8295600414276123</c:v>
                </c:pt>
                <c:pt idx="140">
                  <c:v>3.5974767208099365</c:v>
                </c:pt>
                <c:pt idx="141">
                  <c:v>4.3164234161376953</c:v>
                </c:pt>
                <c:pt idx="142">
                  <c:v>4.6633591651916504</c:v>
                </c:pt>
                <c:pt idx="143">
                  <c:v>3.2219142913818359</c:v>
                </c:pt>
                <c:pt idx="144">
                  <c:v>2.3433582782745361</c:v>
                </c:pt>
                <c:pt idx="145">
                  <c:v>5.6831393241882324</c:v>
                </c:pt>
                <c:pt idx="146">
                  <c:v>3.4033195972442627</c:v>
                </c:pt>
                <c:pt idx="147">
                  <c:v>3.7484261989593506</c:v>
                </c:pt>
                <c:pt idx="148">
                  <c:v>4.5416011810302734</c:v>
                </c:pt>
                <c:pt idx="149">
                  <c:v>3.9297146797180176</c:v>
                </c:pt>
                <c:pt idx="150">
                  <c:v>1.6497424840927124</c:v>
                </c:pt>
                <c:pt idx="151">
                  <c:v>4.3393683433532715</c:v>
                </c:pt>
                <c:pt idx="152">
                  <c:v>2.3076694011688232</c:v>
                </c:pt>
                <c:pt idx="153">
                  <c:v>2.8182854652404785</c:v>
                </c:pt>
                <c:pt idx="154">
                  <c:v>1.664925217628479</c:v>
                </c:pt>
                <c:pt idx="155">
                  <c:v>2.6499037742614746</c:v>
                </c:pt>
                <c:pt idx="156">
                  <c:v>2.256974458694458</c:v>
                </c:pt>
                <c:pt idx="157">
                  <c:v>1.5887422561645508</c:v>
                </c:pt>
                <c:pt idx="158">
                  <c:v>1.7843762636184692</c:v>
                </c:pt>
                <c:pt idx="159">
                  <c:v>2.2943429946899414</c:v>
                </c:pt>
                <c:pt idx="160">
                  <c:v>0.73704314231872559</c:v>
                </c:pt>
                <c:pt idx="161">
                  <c:v>3.2248461246490479</c:v>
                </c:pt>
                <c:pt idx="162">
                  <c:v>3.0242266654968262</c:v>
                </c:pt>
                <c:pt idx="163">
                  <c:v>2.6677768230438232</c:v>
                </c:pt>
                <c:pt idx="164">
                  <c:v>1.5388140678405762</c:v>
                </c:pt>
                <c:pt idx="165">
                  <c:v>2.335768461227417</c:v>
                </c:pt>
                <c:pt idx="166">
                  <c:v>2.5178329944610596</c:v>
                </c:pt>
                <c:pt idx="167">
                  <c:v>2.7654991149902344</c:v>
                </c:pt>
                <c:pt idx="168">
                  <c:v>0.22833807766437531</c:v>
                </c:pt>
                <c:pt idx="169">
                  <c:v>0.43895071744918823</c:v>
                </c:pt>
                <c:pt idx="170">
                  <c:v>0.85984784364700317</c:v>
                </c:pt>
                <c:pt idx="171">
                  <c:v>2.0561759471893311</c:v>
                </c:pt>
                <c:pt idx="172">
                  <c:v>3.3683657646179199</c:v>
                </c:pt>
              </c:numCache>
            </c:numRef>
          </c:yVal>
          <c:smooth val="0"/>
          <c:extLst>
            <c:ext xmlns:c16="http://schemas.microsoft.com/office/drawing/2014/chart" uri="{C3380CC4-5D6E-409C-BE32-E72D297353CC}">
              <c16:uniqueId val="{00000000-E0C8-4FC7-A4A5-2150314BE49D}"/>
            </c:ext>
          </c:extLst>
        </c:ser>
        <c:ser>
          <c:idx val="5"/>
          <c:order val="1"/>
          <c:tx>
            <c:strRef>
              <c:f>'C2 10050'!$A$17</c:f>
              <c:strCache>
                <c:ptCount val="1"/>
                <c:pt idx="0">
                  <c:v>Tc (Kcb Select)</c:v>
                </c:pt>
              </c:strCache>
            </c:strRef>
          </c:tx>
          <c:spPr>
            <a:ln w="12700">
              <a:solidFill>
                <a:srgbClr val="800000"/>
              </a:solidFill>
              <a:prstDash val="solid"/>
            </a:ln>
          </c:spPr>
          <c:marker>
            <c:symbol val="circle"/>
            <c:size val="3"/>
            <c:spPr>
              <a:solidFill>
                <a:srgbClr val="800000"/>
              </a:solidFill>
              <a:ln>
                <a:solidFill>
                  <a:srgbClr val="800000"/>
                </a:solidFill>
                <a:prstDash val="solid"/>
              </a:ln>
            </c:spPr>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10050'!$C$17:$FS$17</c:f>
              <c:numCache>
                <c:formatCode>0.0</c:formatCode>
                <c:ptCount val="173"/>
                <c:pt idx="0">
                  <c:v>1.1015352487564087</c:v>
                </c:pt>
                <c:pt idx="1">
                  <c:v>1.1125028425580814</c:v>
                </c:pt>
                <c:pt idx="2">
                  <c:v>0.83274696295687056</c:v>
                </c:pt>
                <c:pt idx="3">
                  <c:v>0.71741382420747413</c:v>
                </c:pt>
                <c:pt idx="4">
                  <c:v>0.6458276913732004</c:v>
                </c:pt>
                <c:pt idx="5">
                  <c:v>0.47257153563378917</c:v>
                </c:pt>
                <c:pt idx="6">
                  <c:v>0.31026081482708501</c:v>
                </c:pt>
                <c:pt idx="7">
                  <c:v>0.22084459958036054</c:v>
                </c:pt>
                <c:pt idx="8">
                  <c:v>0.5161271251509687</c:v>
                </c:pt>
                <c:pt idx="9">
                  <c:v>0.31444464104835607</c:v>
                </c:pt>
                <c:pt idx="10">
                  <c:v>0.31904581532761572</c:v>
                </c:pt>
                <c:pt idx="11">
                  <c:v>0.64046850136757316</c:v>
                </c:pt>
                <c:pt idx="12">
                  <c:v>0.65737053045874938</c:v>
                </c:pt>
                <c:pt idx="13">
                  <c:v>0.79988396441838527</c:v>
                </c:pt>
                <c:pt idx="14">
                  <c:v>0.91498524143772153</c:v>
                </c:pt>
                <c:pt idx="15">
                  <c:v>0.72061046340640145</c:v>
                </c:pt>
                <c:pt idx="16">
                  <c:v>0.3666868753694193</c:v>
                </c:pt>
                <c:pt idx="17">
                  <c:v>1.5075741315459703</c:v>
                </c:pt>
                <c:pt idx="18">
                  <c:v>1.6955022301835114</c:v>
                </c:pt>
                <c:pt idx="19">
                  <c:v>1.2196579906448111</c:v>
                </c:pt>
                <c:pt idx="20">
                  <c:v>1.1554631545298886</c:v>
                </c:pt>
                <c:pt idx="21">
                  <c:v>1.3962014710137722</c:v>
                </c:pt>
                <c:pt idx="22">
                  <c:v>0.95901945196966554</c:v>
                </c:pt>
                <c:pt idx="23">
                  <c:v>0.58928404670245871</c:v>
                </c:pt>
                <c:pt idx="24">
                  <c:v>1.2000333974396606</c:v>
                </c:pt>
                <c:pt idx="25">
                  <c:v>1.2296053231345005</c:v>
                </c:pt>
                <c:pt idx="26">
                  <c:v>2.1692311026245354</c:v>
                </c:pt>
                <c:pt idx="27">
                  <c:v>2.0857575627788898</c:v>
                </c:pt>
                <c:pt idx="28">
                  <c:v>2.1191260514259338</c:v>
                </c:pt>
                <c:pt idx="29">
                  <c:v>3.0675950308889148</c:v>
                </c:pt>
                <c:pt idx="30">
                  <c:v>3.0622748176306485</c:v>
                </c:pt>
                <c:pt idx="31">
                  <c:v>2.4583883876681329</c:v>
                </c:pt>
                <c:pt idx="32">
                  <c:v>3.1013470049500462</c:v>
                </c:pt>
                <c:pt idx="33">
                  <c:v>2.4645110367715359</c:v>
                </c:pt>
                <c:pt idx="34">
                  <c:v>2.1999783936068411</c:v>
                </c:pt>
                <c:pt idx="35">
                  <c:v>2.2199683399803938</c:v>
                </c:pt>
                <c:pt idx="36">
                  <c:v>2.605944493460655</c:v>
                </c:pt>
                <c:pt idx="37">
                  <c:v>3.6838685953617092</c:v>
                </c:pt>
                <c:pt idx="38">
                  <c:v>3.5646350800037379</c:v>
                </c:pt>
                <c:pt idx="39">
                  <c:v>2.8748620700776577</c:v>
                </c:pt>
                <c:pt idx="40">
                  <c:v>2.816092555904389</c:v>
                </c:pt>
                <c:pt idx="41">
                  <c:v>3.1666638352632517</c:v>
                </c:pt>
                <c:pt idx="42">
                  <c:v>3.5090089194774632</c:v>
                </c:pt>
                <c:pt idx="43">
                  <c:v>3.4673535648822789</c:v>
                </c:pt>
                <c:pt idx="44">
                  <c:v>3.9708484367966652</c:v>
                </c:pt>
                <c:pt idx="45">
                  <c:v>5.5407150092124935</c:v>
                </c:pt>
                <c:pt idx="46">
                  <c:v>5.4461933158564575</c:v>
                </c:pt>
                <c:pt idx="47">
                  <c:v>4.3783361107993128</c:v>
                </c:pt>
                <c:pt idx="48">
                  <c:v>4.6527699983561037</c:v>
                </c:pt>
                <c:pt idx="49">
                  <c:v>5.1635693250000001</c:v>
                </c:pt>
                <c:pt idx="50">
                  <c:v>5.4607507500000008</c:v>
                </c:pt>
                <c:pt idx="51">
                  <c:v>5.6992679415822032</c:v>
                </c:pt>
                <c:pt idx="52">
                  <c:v>6.4765526095032699</c:v>
                </c:pt>
                <c:pt idx="53">
                  <c:v>4.6281680751264096</c:v>
                </c:pt>
                <c:pt idx="54">
                  <c:v>5.984711149066686</c:v>
                </c:pt>
                <c:pt idx="55">
                  <c:v>5.8427836735546599</c:v>
                </c:pt>
                <c:pt idx="56">
                  <c:v>6.4003713102221491</c:v>
                </c:pt>
                <c:pt idx="57">
                  <c:v>7.0028152576088907</c:v>
                </c:pt>
                <c:pt idx="58">
                  <c:v>8.1604170539617549</c:v>
                </c:pt>
                <c:pt idx="59">
                  <c:v>10.784813029181958</c:v>
                </c:pt>
                <c:pt idx="60">
                  <c:v>6.524054260253906</c:v>
                </c:pt>
                <c:pt idx="61">
                  <c:v>5.8913026428222652</c:v>
                </c:pt>
                <c:pt idx="62">
                  <c:v>5.4121412658691401</c:v>
                </c:pt>
                <c:pt idx="63">
                  <c:v>5.4240000000000004</c:v>
                </c:pt>
                <c:pt idx="64">
                  <c:v>9.4176000000000002</c:v>
                </c:pt>
                <c:pt idx="65">
                  <c:v>9.36</c:v>
                </c:pt>
                <c:pt idx="66">
                  <c:v>6.9740126037597649</c:v>
                </c:pt>
                <c:pt idx="67">
                  <c:v>4.5927374267578127</c:v>
                </c:pt>
                <c:pt idx="68">
                  <c:v>6.2528141784667968</c:v>
                </c:pt>
                <c:pt idx="69">
                  <c:v>5.3548516845703125</c:v>
                </c:pt>
                <c:pt idx="70">
                  <c:v>6.9991886901855462</c:v>
                </c:pt>
                <c:pt idx="71">
                  <c:v>6.5400325012207032</c:v>
                </c:pt>
                <c:pt idx="72">
                  <c:v>5.8427586364746089</c:v>
                </c:pt>
                <c:pt idx="73">
                  <c:v>3.4194685363769528</c:v>
                </c:pt>
                <c:pt idx="74">
                  <c:v>6.5925801086425775</c:v>
                </c:pt>
                <c:pt idx="75">
                  <c:v>4.3013095092773437</c:v>
                </c:pt>
                <c:pt idx="76">
                  <c:v>2.5593960571289061</c:v>
                </c:pt>
                <c:pt idx="77">
                  <c:v>2.2944</c:v>
                </c:pt>
                <c:pt idx="78">
                  <c:v>5.9231999999999996</c:v>
                </c:pt>
                <c:pt idx="79">
                  <c:v>6.5996997070312498</c:v>
                </c:pt>
                <c:pt idx="80">
                  <c:v>5.2985256958007811</c:v>
                </c:pt>
                <c:pt idx="81">
                  <c:v>6.4769366455078119</c:v>
                </c:pt>
                <c:pt idx="82">
                  <c:v>5.7270112609863277</c:v>
                </c:pt>
                <c:pt idx="83">
                  <c:v>5.1945968627929684</c:v>
                </c:pt>
                <c:pt idx="84">
                  <c:v>5.9538867187499998</c:v>
                </c:pt>
                <c:pt idx="85">
                  <c:v>5.9559558105468744</c:v>
                </c:pt>
                <c:pt idx="86">
                  <c:v>4.0511549377441405</c:v>
                </c:pt>
                <c:pt idx="87">
                  <c:v>3.0784925079345702</c:v>
                </c:pt>
                <c:pt idx="88">
                  <c:v>5.6505267333984373</c:v>
                </c:pt>
                <c:pt idx="89">
                  <c:v>5.6758296203613279</c:v>
                </c:pt>
                <c:pt idx="90">
                  <c:v>4.3775999999999993</c:v>
                </c:pt>
                <c:pt idx="91">
                  <c:v>4.6943999999999999</c:v>
                </c:pt>
                <c:pt idx="92">
                  <c:v>4.6656000000000004</c:v>
                </c:pt>
                <c:pt idx="93">
                  <c:v>4.9247999999999994</c:v>
                </c:pt>
                <c:pt idx="94">
                  <c:v>5.2127999999999997</c:v>
                </c:pt>
                <c:pt idx="95">
                  <c:v>5.7023999999999999</c:v>
                </c:pt>
                <c:pt idx="96">
                  <c:v>5.6735999999999995</c:v>
                </c:pt>
                <c:pt idx="97">
                  <c:v>5.3952</c:v>
                </c:pt>
                <c:pt idx="98">
                  <c:v>6.3969964599609375</c:v>
                </c:pt>
                <c:pt idx="99">
                  <c:v>6.2809030151367189</c:v>
                </c:pt>
                <c:pt idx="100">
                  <c:v>6.3844908142089842</c:v>
                </c:pt>
                <c:pt idx="101">
                  <c:v>4.3923092651367188</c:v>
                </c:pt>
                <c:pt idx="102">
                  <c:v>5.3141317749023438</c:v>
                </c:pt>
                <c:pt idx="103">
                  <c:v>5.0110588073730469</c:v>
                </c:pt>
                <c:pt idx="104">
                  <c:v>5.0938082885742189</c:v>
                </c:pt>
                <c:pt idx="105">
                  <c:v>6.0144992065429683</c:v>
                </c:pt>
                <c:pt idx="106">
                  <c:v>5.8689701843261712</c:v>
                </c:pt>
                <c:pt idx="107">
                  <c:v>4.9238177490234376</c:v>
                </c:pt>
                <c:pt idx="108">
                  <c:v>6.6931823730468745</c:v>
                </c:pt>
                <c:pt idx="109">
                  <c:v>4.9167883300781252</c:v>
                </c:pt>
                <c:pt idx="110">
                  <c:v>5.5245794336915015</c:v>
                </c:pt>
                <c:pt idx="111">
                  <c:v>5.0810316207110882</c:v>
                </c:pt>
                <c:pt idx="112">
                  <c:v>5.1106746121903823</c:v>
                </c:pt>
                <c:pt idx="113">
                  <c:v>4.1758737406674129</c:v>
                </c:pt>
                <c:pt idx="114">
                  <c:v>4.0243261059322384</c:v>
                </c:pt>
                <c:pt idx="115">
                  <c:v>4.1914412743706002</c:v>
                </c:pt>
                <c:pt idx="116">
                  <c:v>5.1914110248255856</c:v>
                </c:pt>
                <c:pt idx="117">
                  <c:v>3.6474042836489802</c:v>
                </c:pt>
                <c:pt idx="118">
                  <c:v>3.8000638938119962</c:v>
                </c:pt>
                <c:pt idx="119">
                  <c:v>2.3164470834567656</c:v>
                </c:pt>
                <c:pt idx="120">
                  <c:v>2.0054986400065751</c:v>
                </c:pt>
                <c:pt idx="121">
                  <c:v>1.2553375010663066</c:v>
                </c:pt>
                <c:pt idx="122">
                  <c:v>0.77409941899550361</c:v>
                </c:pt>
                <c:pt idx="123">
                  <c:v>1.9373384752109133</c:v>
                </c:pt>
                <c:pt idx="124">
                  <c:v>2.6297571616345436</c:v>
                </c:pt>
                <c:pt idx="125">
                  <c:v>0.44267485274631396</c:v>
                </c:pt>
                <c:pt idx="126">
                  <c:v>1.539793436191</c:v>
                </c:pt>
                <c:pt idx="127">
                  <c:v>2.5815806548611873</c:v>
                </c:pt>
                <c:pt idx="128">
                  <c:v>2.6389230204697309</c:v>
                </c:pt>
                <c:pt idx="129">
                  <c:v>2.0675462603601917</c:v>
                </c:pt>
                <c:pt idx="130">
                  <c:v>1.7925317948760657</c:v>
                </c:pt>
                <c:pt idx="131">
                  <c:v>2.243081460541692</c:v>
                </c:pt>
                <c:pt idx="132">
                  <c:v>1.7184998881249589</c:v>
                </c:pt>
                <c:pt idx="133">
                  <c:v>2.3776686783659047</c:v>
                </c:pt>
                <c:pt idx="134">
                  <c:v>2.0224308947596055</c:v>
                </c:pt>
                <c:pt idx="135">
                  <c:v>1.7570038500555634</c:v>
                </c:pt>
                <c:pt idx="136">
                  <c:v>1.3552969805174857</c:v>
                </c:pt>
                <c:pt idx="137">
                  <c:v>0.14903117256883916</c:v>
                </c:pt>
                <c:pt idx="138">
                  <c:v>1.0063681550539776</c:v>
                </c:pt>
                <c:pt idx="139">
                  <c:v>0.98731340019785141</c:v>
                </c:pt>
                <c:pt idx="140">
                  <c:v>0.83051471627539619</c:v>
                </c:pt>
                <c:pt idx="141">
                  <c:v>0.88014850298782854</c:v>
                </c:pt>
                <c:pt idx="142">
                  <c:v>0.82519748482950794</c:v>
                </c:pt>
                <c:pt idx="143">
                  <c:v>0.48328714370727538</c:v>
                </c:pt>
                <c:pt idx="144">
                  <c:v>0.35150374174118043</c:v>
                </c:pt>
                <c:pt idx="145">
                  <c:v>0.85247089862823489</c:v>
                </c:pt>
                <c:pt idx="146">
                  <c:v>0.51049793958663936</c:v>
                </c:pt>
                <c:pt idx="147">
                  <c:v>0.56226392984390261</c:v>
                </c:pt>
                <c:pt idx="148">
                  <c:v>0.68124017715454099</c:v>
                </c:pt>
                <c:pt idx="149">
                  <c:v>0.58945720195770257</c:v>
                </c:pt>
                <c:pt idx="150">
                  <c:v>0.24746137261390685</c:v>
                </c:pt>
                <c:pt idx="151">
                  <c:v>0.65090525150299072</c:v>
                </c:pt>
                <c:pt idx="152">
                  <c:v>0.3461504101753235</c:v>
                </c:pt>
                <c:pt idx="153">
                  <c:v>0.42274281978607176</c:v>
                </c:pt>
                <c:pt idx="154">
                  <c:v>0.24973878264427185</c:v>
                </c:pt>
                <c:pt idx="155">
                  <c:v>0.3974855661392212</c:v>
                </c:pt>
                <c:pt idx="156">
                  <c:v>0.33854616880416871</c:v>
                </c:pt>
                <c:pt idx="157">
                  <c:v>0.23831133842468261</c:v>
                </c:pt>
                <c:pt idx="158">
                  <c:v>0.26765643954277035</c:v>
                </c:pt>
                <c:pt idx="159">
                  <c:v>0.34415144920349122</c:v>
                </c:pt>
                <c:pt idx="160">
                  <c:v>0.11055647134780884</c:v>
                </c:pt>
                <c:pt idx="161">
                  <c:v>0.48372691869735718</c:v>
                </c:pt>
                <c:pt idx="162">
                  <c:v>0.4536339998245239</c:v>
                </c:pt>
                <c:pt idx="163">
                  <c:v>0.4001665234565735</c:v>
                </c:pt>
                <c:pt idx="164">
                  <c:v>0.23082211017608642</c:v>
                </c:pt>
                <c:pt idx="165">
                  <c:v>0.35036526918411254</c:v>
                </c:pt>
                <c:pt idx="166">
                  <c:v>0.37767494916915895</c:v>
                </c:pt>
                <c:pt idx="167">
                  <c:v>0.41482486724853512</c:v>
                </c:pt>
                <c:pt idx="168">
                  <c:v>3.4250711649656297E-2</c:v>
                </c:pt>
                <c:pt idx="169">
                  <c:v>6.5842607617378229E-2</c:v>
                </c:pt>
                <c:pt idx="170">
                  <c:v>0.12897717654705046</c:v>
                </c:pt>
                <c:pt idx="171">
                  <c:v>0.30842639207839967</c:v>
                </c:pt>
                <c:pt idx="172">
                  <c:v>0.50525486469268799</c:v>
                </c:pt>
              </c:numCache>
            </c:numRef>
          </c:yVal>
          <c:smooth val="0"/>
          <c:extLst>
            <c:ext xmlns:c16="http://schemas.microsoft.com/office/drawing/2014/chart" uri="{C3380CC4-5D6E-409C-BE32-E72D297353CC}">
              <c16:uniqueId val="{00000001-E0C8-4FC7-A4A5-2150314BE49D}"/>
            </c:ext>
          </c:extLst>
        </c:ser>
        <c:ser>
          <c:idx val="7"/>
          <c:order val="2"/>
          <c:tx>
            <c:strRef>
              <c:f>'C2 10050'!$A$20</c:f>
              <c:strCache>
                <c:ptCount val="1"/>
                <c:pt idx="0">
                  <c:v>ETc (BR)</c:v>
                </c:pt>
              </c:strCache>
            </c:strRef>
          </c:tx>
          <c:spPr>
            <a:ln w="12700">
              <a:solidFill>
                <a:srgbClr val="0000FF"/>
              </a:solidFill>
              <a:prstDash val="solid"/>
            </a:ln>
          </c:spPr>
          <c:marker>
            <c:symbol val="diamond"/>
            <c:size val="3"/>
            <c:spPr>
              <a:noFill/>
              <a:ln>
                <a:solidFill>
                  <a:srgbClr val="0000FF"/>
                </a:solidFill>
                <a:prstDash val="solid"/>
              </a:ln>
            </c:spPr>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10050'!$C$20:$FS$20</c:f>
              <c:numCache>
                <c:formatCode>0.00</c:formatCode>
                <c:ptCount val="173"/>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69">
                  <c:v>0.01</c:v>
                </c:pt>
                <c:pt idx="70">
                  <c:v>0.01</c:v>
                </c:pt>
                <c:pt idx="71">
                  <c:v>0.01</c:v>
                </c:pt>
                <c:pt idx="72">
                  <c:v>0.01</c:v>
                </c:pt>
                <c:pt idx="73">
                  <c:v>0.01</c:v>
                </c:pt>
                <c:pt idx="74">
                  <c:v>0.01</c:v>
                </c:pt>
                <c:pt idx="75">
                  <c:v>0.01</c:v>
                </c:pt>
                <c:pt idx="76">
                  <c:v>0.01</c:v>
                </c:pt>
                <c:pt idx="77">
                  <c:v>0.01</c:v>
                </c:pt>
                <c:pt idx="78">
                  <c:v>0.01</c:v>
                </c:pt>
                <c:pt idx="79">
                  <c:v>0.01</c:v>
                </c:pt>
                <c:pt idx="80">
                  <c:v>0.01</c:v>
                </c:pt>
                <c:pt idx="81">
                  <c:v>0.01</c:v>
                </c:pt>
                <c:pt idx="82">
                  <c:v>0.01</c:v>
                </c:pt>
                <c:pt idx="83">
                  <c:v>0.01</c:v>
                </c:pt>
                <c:pt idx="84">
                  <c:v>0.01</c:v>
                </c:pt>
                <c:pt idx="85">
                  <c:v>0.01</c:v>
                </c:pt>
                <c:pt idx="86">
                  <c:v>0.01</c:v>
                </c:pt>
                <c:pt idx="87">
                  <c:v>0.01</c:v>
                </c:pt>
                <c:pt idx="88">
                  <c:v>0.01</c:v>
                </c:pt>
                <c:pt idx="89">
                  <c:v>0.01</c:v>
                </c:pt>
                <c:pt idx="90">
                  <c:v>0.01</c:v>
                </c:pt>
                <c:pt idx="91">
                  <c:v>0.01</c:v>
                </c:pt>
                <c:pt idx="92">
                  <c:v>0.01</c:v>
                </c:pt>
                <c:pt idx="93">
                  <c:v>0.01</c:v>
                </c:pt>
                <c:pt idx="94">
                  <c:v>0.01</c:v>
                </c:pt>
                <c:pt idx="95">
                  <c:v>0.01</c:v>
                </c:pt>
                <c:pt idx="96">
                  <c:v>0.01</c:v>
                </c:pt>
                <c:pt idx="97">
                  <c:v>0.01</c:v>
                </c:pt>
                <c:pt idx="98">
                  <c:v>0.01</c:v>
                </c:pt>
                <c:pt idx="99">
                  <c:v>0.01</c:v>
                </c:pt>
                <c:pt idx="100">
                  <c:v>0.01</c:v>
                </c:pt>
                <c:pt idx="101">
                  <c:v>0.01</c:v>
                </c:pt>
                <c:pt idx="102">
                  <c:v>0.01</c:v>
                </c:pt>
                <c:pt idx="103">
                  <c:v>0.01</c:v>
                </c:pt>
                <c:pt idx="104">
                  <c:v>0.01</c:v>
                </c:pt>
                <c:pt idx="105">
                  <c:v>0.01</c:v>
                </c:pt>
                <c:pt idx="106">
                  <c:v>0.01</c:v>
                </c:pt>
                <c:pt idx="107">
                  <c:v>0.01</c:v>
                </c:pt>
                <c:pt idx="108">
                  <c:v>0.01</c:v>
                </c:pt>
                <c:pt idx="109">
                  <c:v>0.01</c:v>
                </c:pt>
                <c:pt idx="110">
                  <c:v>0.01</c:v>
                </c:pt>
                <c:pt idx="111">
                  <c:v>0.01</c:v>
                </c:pt>
                <c:pt idx="112">
                  <c:v>0.01</c:v>
                </c:pt>
                <c:pt idx="113">
                  <c:v>0.01</c:v>
                </c:pt>
                <c:pt idx="114">
                  <c:v>0.01</c:v>
                </c:pt>
                <c:pt idx="115">
                  <c:v>0.01</c:v>
                </c:pt>
                <c:pt idx="116">
                  <c:v>0.01</c:v>
                </c:pt>
                <c:pt idx="117">
                  <c:v>0.01</c:v>
                </c:pt>
                <c:pt idx="118">
                  <c:v>0.01</c:v>
                </c:pt>
                <c:pt idx="119">
                  <c:v>0.01</c:v>
                </c:pt>
                <c:pt idx="120">
                  <c:v>0.01</c:v>
                </c:pt>
                <c:pt idx="121">
                  <c:v>0.01</c:v>
                </c:pt>
                <c:pt idx="122">
                  <c:v>0.01</c:v>
                </c:pt>
                <c:pt idx="123">
                  <c:v>0.01</c:v>
                </c:pt>
                <c:pt idx="124">
                  <c:v>0.01</c:v>
                </c:pt>
                <c:pt idx="125">
                  <c:v>0.01</c:v>
                </c:pt>
                <c:pt idx="126">
                  <c:v>0.01</c:v>
                </c:pt>
                <c:pt idx="127">
                  <c:v>0.01</c:v>
                </c:pt>
                <c:pt idx="128">
                  <c:v>0.01</c:v>
                </c:pt>
                <c:pt idx="129">
                  <c:v>0.01</c:v>
                </c:pt>
                <c:pt idx="130">
                  <c:v>0.01</c:v>
                </c:pt>
                <c:pt idx="131">
                  <c:v>0.01</c:v>
                </c:pt>
                <c:pt idx="132">
                  <c:v>0.01</c:v>
                </c:pt>
                <c:pt idx="133">
                  <c:v>0.01</c:v>
                </c:pt>
                <c:pt idx="134">
                  <c:v>0.01</c:v>
                </c:pt>
                <c:pt idx="135">
                  <c:v>0.01</c:v>
                </c:pt>
                <c:pt idx="136">
                  <c:v>0.01</c:v>
                </c:pt>
                <c:pt idx="137">
                  <c:v>0.01</c:v>
                </c:pt>
                <c:pt idx="138">
                  <c:v>0.01</c:v>
                </c:pt>
                <c:pt idx="139">
                  <c:v>0.01</c:v>
                </c:pt>
                <c:pt idx="140">
                  <c:v>0.01</c:v>
                </c:pt>
                <c:pt idx="141">
                  <c:v>0.01</c:v>
                </c:pt>
                <c:pt idx="142">
                  <c:v>0.01</c:v>
                </c:pt>
                <c:pt idx="143">
                  <c:v>0.01</c:v>
                </c:pt>
                <c:pt idx="144">
                  <c:v>0.01</c:v>
                </c:pt>
                <c:pt idx="145">
                  <c:v>0.01</c:v>
                </c:pt>
                <c:pt idx="146">
                  <c:v>0.01</c:v>
                </c:pt>
                <c:pt idx="147">
                  <c:v>0.01</c:v>
                </c:pt>
                <c:pt idx="148">
                  <c:v>0.01</c:v>
                </c:pt>
                <c:pt idx="149">
                  <c:v>0.01</c:v>
                </c:pt>
                <c:pt idx="150">
                  <c:v>0.01</c:v>
                </c:pt>
                <c:pt idx="151">
                  <c:v>0.01</c:v>
                </c:pt>
                <c:pt idx="152">
                  <c:v>0.01</c:v>
                </c:pt>
                <c:pt idx="153">
                  <c:v>0.01</c:v>
                </c:pt>
                <c:pt idx="154">
                  <c:v>0.01</c:v>
                </c:pt>
                <c:pt idx="155">
                  <c:v>0.01</c:v>
                </c:pt>
                <c:pt idx="156">
                  <c:v>0.01</c:v>
                </c:pt>
                <c:pt idx="157">
                  <c:v>0.01</c:v>
                </c:pt>
                <c:pt idx="158">
                  <c:v>0.01</c:v>
                </c:pt>
                <c:pt idx="159">
                  <c:v>0.01</c:v>
                </c:pt>
                <c:pt idx="160">
                  <c:v>0.01</c:v>
                </c:pt>
                <c:pt idx="161">
                  <c:v>0.01</c:v>
                </c:pt>
                <c:pt idx="162">
                  <c:v>0.01</c:v>
                </c:pt>
                <c:pt idx="163">
                  <c:v>0.01</c:v>
                </c:pt>
                <c:pt idx="164">
                  <c:v>0.01</c:v>
                </c:pt>
                <c:pt idx="165">
                  <c:v>0.01</c:v>
                </c:pt>
                <c:pt idx="166">
                  <c:v>0.01</c:v>
                </c:pt>
                <c:pt idx="167">
                  <c:v>0.01</c:v>
                </c:pt>
                <c:pt idx="168">
                  <c:v>0.01</c:v>
                </c:pt>
                <c:pt idx="169">
                  <c:v>0.01</c:v>
                </c:pt>
                <c:pt idx="170">
                  <c:v>0.01</c:v>
                </c:pt>
                <c:pt idx="171">
                  <c:v>0.01</c:v>
                </c:pt>
                <c:pt idx="172">
                  <c:v>0.01</c:v>
                </c:pt>
              </c:numCache>
            </c:numRef>
          </c:yVal>
          <c:smooth val="0"/>
          <c:extLst>
            <c:ext xmlns:c16="http://schemas.microsoft.com/office/drawing/2014/chart" uri="{C3380CC4-5D6E-409C-BE32-E72D297353CC}">
              <c16:uniqueId val="{00000002-E0C8-4FC7-A4A5-2150314BE49D}"/>
            </c:ext>
          </c:extLst>
        </c:ser>
        <c:dLbls>
          <c:showLegendKey val="0"/>
          <c:showVal val="0"/>
          <c:showCatName val="0"/>
          <c:showSerName val="0"/>
          <c:showPercent val="0"/>
          <c:showBubbleSize val="0"/>
        </c:dLbls>
        <c:axId val="824399880"/>
        <c:axId val="824402232"/>
      </c:scatterChart>
      <c:valAx>
        <c:axId val="824399880"/>
        <c:scaling>
          <c:orientation val="minMax"/>
          <c:max val="305"/>
          <c:min val="140"/>
        </c:scaling>
        <c:delete val="0"/>
        <c:axPos val="b"/>
        <c:title>
          <c:tx>
            <c:rich>
              <a:bodyPr/>
              <a:lstStyle/>
              <a:p>
                <a:pPr>
                  <a:defRPr sz="1550" b="1" i="0" u="none" strike="noStrike" baseline="0">
                    <a:solidFill>
                      <a:srgbClr val="000000"/>
                    </a:solidFill>
                    <a:latin typeface="Arial"/>
                    <a:ea typeface="Arial"/>
                    <a:cs typeface="Arial"/>
                  </a:defRPr>
                </a:pPr>
                <a:r>
                  <a:rPr lang="en-US"/>
                  <a:t>DOY</a:t>
                </a:r>
              </a:p>
            </c:rich>
          </c:tx>
          <c:layout>
            <c:manualLayout>
              <c:xMode val="edge"/>
              <c:yMode val="edge"/>
              <c:x val="0.48531494329391123"/>
              <c:y val="0.8940590178165712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402232"/>
        <c:crosses val="autoZero"/>
        <c:crossBetween val="midCat"/>
        <c:majorUnit val="10"/>
      </c:valAx>
      <c:valAx>
        <c:axId val="824402232"/>
        <c:scaling>
          <c:orientation val="minMax"/>
          <c:max val="14"/>
          <c:min val="0"/>
        </c:scaling>
        <c:delete val="0"/>
        <c:axPos val="l"/>
        <c:majorGridlines>
          <c:spPr>
            <a:ln w="3175">
              <a:solidFill>
                <a:srgbClr val="000000"/>
              </a:solidFill>
              <a:prstDash val="solid"/>
            </a:ln>
          </c:spPr>
        </c:majorGridlines>
        <c:title>
          <c:tx>
            <c:rich>
              <a:bodyPr/>
              <a:lstStyle/>
              <a:p>
                <a:pPr>
                  <a:defRPr sz="1550" b="1" i="0" u="none" strike="noStrike" baseline="0">
                    <a:solidFill>
                      <a:srgbClr val="000000"/>
                    </a:solidFill>
                    <a:latin typeface="Arial"/>
                    <a:ea typeface="Arial"/>
                    <a:cs typeface="Arial"/>
                  </a:defRPr>
                </a:pPr>
                <a:r>
                  <a:rPr lang="en-US"/>
                  <a:t>ETr and ETc (mm/day)</a:t>
                </a:r>
              </a:p>
            </c:rich>
          </c:tx>
          <c:layout>
            <c:manualLayout>
              <c:xMode val="edge"/>
              <c:yMode val="edge"/>
              <c:x val="6.9930690631966903E-3"/>
              <c:y val="0.1498710723175106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550" b="0" i="0" u="none" strike="noStrike" baseline="0">
                <a:solidFill>
                  <a:srgbClr val="000000"/>
                </a:solidFill>
                <a:latin typeface="Arial"/>
                <a:ea typeface="Arial"/>
                <a:cs typeface="Arial"/>
              </a:defRPr>
            </a:pPr>
            <a:endParaRPr lang="en-US"/>
          </a:p>
        </c:txPr>
        <c:crossAx val="824399880"/>
        <c:crosses val="autoZero"/>
        <c:crossBetween val="midCat"/>
      </c:valAx>
      <c:spPr>
        <a:solidFill>
          <a:srgbClr val="C0C0C0"/>
        </a:solidFill>
        <a:ln w="12700">
          <a:solidFill>
            <a:srgbClr val="808080"/>
          </a:solidFill>
          <a:prstDash val="solid"/>
        </a:ln>
      </c:spPr>
    </c:plotArea>
    <c:legend>
      <c:legendPos val="r"/>
      <c:layout>
        <c:manualLayout>
          <c:xMode val="edge"/>
          <c:yMode val="edge"/>
          <c:x val="0.77542982645686254"/>
          <c:y val="8.5271533005120026E-2"/>
          <c:w val="0.15719957299551388"/>
          <c:h val="0.14987117922112006"/>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'C2 10050'!$D$1</c:f>
          <c:strCache>
            <c:ptCount val="1"/>
            <c:pt idx="0">
              <c:v>Corn 13 #2</c:v>
            </c:pt>
          </c:strCache>
        </c:strRef>
      </c:tx>
      <c:layout>
        <c:manualLayout>
          <c:xMode val="edge"/>
          <c:yMode val="edge"/>
          <c:x val="0.16666694663167103"/>
          <c:y val="5.6555269922879174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0047230268297236"/>
          <c:y val="4.7538243859727047E-2"/>
          <c:w val="0.76977507306987303"/>
          <c:h val="0.80205655526992281"/>
        </c:manualLayout>
      </c:layout>
      <c:scatterChart>
        <c:scatterStyle val="lineMarker"/>
        <c:varyColors val="0"/>
        <c:ser>
          <c:idx val="0"/>
          <c:order val="0"/>
          <c:tx>
            <c:strRef>
              <c:f>'C2 10050'!$A$7</c:f>
              <c:strCache>
                <c:ptCount val="1"/>
                <c:pt idx="0">
                  <c:v>Canopy Cover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10050'!$C$7:$FS$7</c:f>
              <c:numCache>
                <c:formatCode>0%</c:formatCode>
                <c:ptCount val="173"/>
                <c:pt idx="0">
                  <c:v>0</c:v>
                </c:pt>
                <c:pt idx="1">
                  <c:v>0</c:v>
                </c:pt>
                <c:pt idx="2">
                  <c:v>0</c:v>
                </c:pt>
                <c:pt idx="3">
                  <c:v>0</c:v>
                </c:pt>
                <c:pt idx="4">
                  <c:v>0</c:v>
                </c:pt>
                <c:pt idx="5">
                  <c:v>0</c:v>
                </c:pt>
                <c:pt idx="6">
                  <c:v>0</c:v>
                </c:pt>
                <c:pt idx="7">
                  <c:v>0</c:v>
                </c:pt>
                <c:pt idx="8">
                  <c:v>0</c:v>
                </c:pt>
                <c:pt idx="9">
                  <c:v>0</c:v>
                </c:pt>
                <c:pt idx="10">
                  <c:v>0</c:v>
                </c:pt>
                <c:pt idx="11">
                  <c:v>0.01</c:v>
                </c:pt>
                <c:pt idx="12">
                  <c:v>0.01</c:v>
                </c:pt>
                <c:pt idx="13">
                  <c:v>0.01</c:v>
                </c:pt>
                <c:pt idx="14">
                  <c:v>2.2416666666666668E-2</c:v>
                </c:pt>
                <c:pt idx="15">
                  <c:v>2.8624999999999998E-2</c:v>
                </c:pt>
                <c:pt idx="16">
                  <c:v>3.4833333333333334E-2</c:v>
                </c:pt>
                <c:pt idx="17">
                  <c:v>4.1041666666666664E-2</c:v>
                </c:pt>
                <c:pt idx="18">
                  <c:v>4.725E-2</c:v>
                </c:pt>
                <c:pt idx="19">
                  <c:v>5.345833333333333E-2</c:v>
                </c:pt>
                <c:pt idx="20">
                  <c:v>5.9666666666666666E-2</c:v>
                </c:pt>
                <c:pt idx="21">
                  <c:v>6.5875000000000003E-2</c:v>
                </c:pt>
                <c:pt idx="22">
                  <c:v>7.2083333333333333E-2</c:v>
                </c:pt>
                <c:pt idx="23">
                  <c:v>7.8291666666666662E-2</c:v>
                </c:pt>
                <c:pt idx="24">
                  <c:v>8.4499999999999992E-2</c:v>
                </c:pt>
                <c:pt idx="25">
                  <c:v>9.0708333333333321E-2</c:v>
                </c:pt>
                <c:pt idx="26">
                  <c:v>9.6916666666666651E-2</c:v>
                </c:pt>
                <c:pt idx="27">
                  <c:v>0.10312499999999999</c:v>
                </c:pt>
                <c:pt idx="28">
                  <c:v>0.10933333333333332</c:v>
                </c:pt>
                <c:pt idx="29">
                  <c:v>0.11554166666666665</c:v>
                </c:pt>
                <c:pt idx="30">
                  <c:v>0.12175</c:v>
                </c:pt>
                <c:pt idx="31">
                  <c:v>0.12795833333333334</c:v>
                </c:pt>
                <c:pt idx="32">
                  <c:v>0.13416666666666666</c:v>
                </c:pt>
                <c:pt idx="33">
                  <c:v>0.140375</c:v>
                </c:pt>
                <c:pt idx="34">
                  <c:v>0.14658333333333334</c:v>
                </c:pt>
                <c:pt idx="35">
                  <c:v>0.15279166666666669</c:v>
                </c:pt>
                <c:pt idx="36">
                  <c:v>0.159</c:v>
                </c:pt>
                <c:pt idx="37">
                  <c:v>0.17500000000000002</c:v>
                </c:pt>
                <c:pt idx="38">
                  <c:v>0.191</c:v>
                </c:pt>
                <c:pt idx="39">
                  <c:v>0.20700000000000002</c:v>
                </c:pt>
                <c:pt idx="40">
                  <c:v>0.22300000000000003</c:v>
                </c:pt>
                <c:pt idx="41">
                  <c:v>0.23899999999999999</c:v>
                </c:pt>
                <c:pt idx="42">
                  <c:v>0.255</c:v>
                </c:pt>
                <c:pt idx="43">
                  <c:v>0.27100000000000002</c:v>
                </c:pt>
                <c:pt idx="44">
                  <c:v>0.30300000000000005</c:v>
                </c:pt>
                <c:pt idx="45">
                  <c:v>0.33500000000000002</c:v>
                </c:pt>
                <c:pt idx="46">
                  <c:v>0.37220000000000003</c:v>
                </c:pt>
                <c:pt idx="47">
                  <c:v>0.40939999999999999</c:v>
                </c:pt>
                <c:pt idx="48">
                  <c:v>0.4466</c:v>
                </c:pt>
                <c:pt idx="49">
                  <c:v>0.48380000000000001</c:v>
                </c:pt>
                <c:pt idx="50">
                  <c:v>0.52100000000000002</c:v>
                </c:pt>
                <c:pt idx="51">
                  <c:v>0.55188888888888887</c:v>
                </c:pt>
                <c:pt idx="52">
                  <c:v>0.58277777777777784</c:v>
                </c:pt>
                <c:pt idx="53">
                  <c:v>0.61366666666666669</c:v>
                </c:pt>
                <c:pt idx="54">
                  <c:v>0.64455555555555555</c:v>
                </c:pt>
                <c:pt idx="55">
                  <c:v>0.67544444444444451</c:v>
                </c:pt>
                <c:pt idx="56">
                  <c:v>0.70633333333333337</c:v>
                </c:pt>
                <c:pt idx="57">
                  <c:v>0.73722222222222222</c:v>
                </c:pt>
                <c:pt idx="58">
                  <c:v>0.76811111111111119</c:v>
                </c:pt>
                <c:pt idx="59">
                  <c:v>0.79900000000000004</c:v>
                </c:pt>
                <c:pt idx="60">
                  <c:v>0.81440000000000001</c:v>
                </c:pt>
                <c:pt idx="61">
                  <c:v>0.82979999999999998</c:v>
                </c:pt>
                <c:pt idx="62">
                  <c:v>0.84520000000000006</c:v>
                </c:pt>
                <c:pt idx="63">
                  <c:v>0.86060000000000003</c:v>
                </c:pt>
                <c:pt idx="64">
                  <c:v>0.876</c:v>
                </c:pt>
                <c:pt idx="65">
                  <c:v>0.878</c:v>
                </c:pt>
                <c:pt idx="66">
                  <c:v>0.88</c:v>
                </c:pt>
                <c:pt idx="67">
                  <c:v>0.88200000000000001</c:v>
                </c:pt>
                <c:pt idx="68">
                  <c:v>0.88400000000000001</c:v>
                </c:pt>
                <c:pt idx="69">
                  <c:v>0.88600000000000001</c:v>
                </c:pt>
                <c:pt idx="70">
                  <c:v>0.88800000000000001</c:v>
                </c:pt>
                <c:pt idx="71">
                  <c:v>0.89</c:v>
                </c:pt>
                <c:pt idx="72">
                  <c:v>0.89200000000000002</c:v>
                </c:pt>
                <c:pt idx="73">
                  <c:v>0.89400000000000002</c:v>
                </c:pt>
                <c:pt idx="74">
                  <c:v>0.88800000000000001</c:v>
                </c:pt>
                <c:pt idx="75">
                  <c:v>0.88200000000000001</c:v>
                </c:pt>
                <c:pt idx="76">
                  <c:v>0.876</c:v>
                </c:pt>
                <c:pt idx="77">
                  <c:v>0.87</c:v>
                </c:pt>
                <c:pt idx="78">
                  <c:v>0.86399999999999999</c:v>
                </c:pt>
                <c:pt idx="79">
                  <c:v>0.85866666666666669</c:v>
                </c:pt>
                <c:pt idx="80">
                  <c:v>0.85333333333333328</c:v>
                </c:pt>
                <c:pt idx="81">
                  <c:v>0.84799999999999998</c:v>
                </c:pt>
                <c:pt idx="82">
                  <c:v>0.84909090909090912</c:v>
                </c:pt>
                <c:pt idx="83">
                  <c:v>0.85018181818181815</c:v>
                </c:pt>
                <c:pt idx="84">
                  <c:v>0.85127272727272729</c:v>
                </c:pt>
                <c:pt idx="85">
                  <c:v>0.85236363636363632</c:v>
                </c:pt>
                <c:pt idx="86">
                  <c:v>0.85345454545454547</c:v>
                </c:pt>
                <c:pt idx="87">
                  <c:v>0.8545454545454545</c:v>
                </c:pt>
                <c:pt idx="88">
                  <c:v>0.85563636363636364</c:v>
                </c:pt>
                <c:pt idx="89">
                  <c:v>0.85672727272727267</c:v>
                </c:pt>
                <c:pt idx="90">
                  <c:v>0.85781818181818181</c:v>
                </c:pt>
                <c:pt idx="91">
                  <c:v>0.85890909090909084</c:v>
                </c:pt>
                <c:pt idx="92">
                  <c:v>0.86</c:v>
                </c:pt>
                <c:pt idx="93">
                  <c:v>0.86133333333333328</c:v>
                </c:pt>
                <c:pt idx="94">
                  <c:v>0.86266666666666669</c:v>
                </c:pt>
                <c:pt idx="95">
                  <c:v>0.86399999999999999</c:v>
                </c:pt>
                <c:pt idx="96">
                  <c:v>0.86533333333333329</c:v>
                </c:pt>
                <c:pt idx="97">
                  <c:v>0.8666666666666667</c:v>
                </c:pt>
                <c:pt idx="98">
                  <c:v>0.86799999999999999</c:v>
                </c:pt>
                <c:pt idx="99">
                  <c:v>0.86933333333333329</c:v>
                </c:pt>
                <c:pt idx="100">
                  <c:v>0.8706666666666667</c:v>
                </c:pt>
                <c:pt idx="101">
                  <c:v>0.872</c:v>
                </c:pt>
                <c:pt idx="102">
                  <c:v>0.86328571428571432</c:v>
                </c:pt>
                <c:pt idx="103">
                  <c:v>0.85457142857142854</c:v>
                </c:pt>
                <c:pt idx="104">
                  <c:v>0.84585714285714286</c:v>
                </c:pt>
                <c:pt idx="105">
                  <c:v>0.83714285714285719</c:v>
                </c:pt>
                <c:pt idx="106">
                  <c:v>0.82842857142857151</c:v>
                </c:pt>
                <c:pt idx="107">
                  <c:v>0.81971428571428573</c:v>
                </c:pt>
                <c:pt idx="108">
                  <c:v>0.81100000000000005</c:v>
                </c:pt>
                <c:pt idx="109">
                  <c:v>0.80449999999999999</c:v>
                </c:pt>
                <c:pt idx="110">
                  <c:v>0.79800000000000004</c:v>
                </c:pt>
                <c:pt idx="111">
                  <c:v>0.79150000000000009</c:v>
                </c:pt>
                <c:pt idx="112">
                  <c:v>0.78500000000000003</c:v>
                </c:pt>
                <c:pt idx="113">
                  <c:v>0.77849999999999997</c:v>
                </c:pt>
                <c:pt idx="114">
                  <c:v>0.77200000000000002</c:v>
                </c:pt>
                <c:pt idx="115">
                  <c:v>0.74537931034482763</c:v>
                </c:pt>
                <c:pt idx="116">
                  <c:v>0.71875862068965524</c:v>
                </c:pt>
                <c:pt idx="117">
                  <c:v>0.69213793103448285</c:v>
                </c:pt>
                <c:pt idx="118">
                  <c:v>0.66551724137931034</c:v>
                </c:pt>
                <c:pt idx="119">
                  <c:v>0.63889655172413795</c:v>
                </c:pt>
                <c:pt idx="120">
                  <c:v>0.61227586206896556</c:v>
                </c:pt>
                <c:pt idx="121">
                  <c:v>0.58565517241379306</c:v>
                </c:pt>
                <c:pt idx="122">
                  <c:v>0.55903448275862067</c:v>
                </c:pt>
                <c:pt idx="123">
                  <c:v>0.53241379310344827</c:v>
                </c:pt>
                <c:pt idx="124">
                  <c:v>0.50579310344827588</c:v>
                </c:pt>
                <c:pt idx="125">
                  <c:v>0.47917241379310344</c:v>
                </c:pt>
                <c:pt idx="126">
                  <c:v>0.4525517241379311</c:v>
                </c:pt>
                <c:pt idx="127">
                  <c:v>0.42593103448275865</c:v>
                </c:pt>
                <c:pt idx="128">
                  <c:v>0.39931034482758621</c:v>
                </c:pt>
                <c:pt idx="129">
                  <c:v>0.37268965517241381</c:v>
                </c:pt>
                <c:pt idx="130">
                  <c:v>0.34606896551724137</c:v>
                </c:pt>
                <c:pt idx="131">
                  <c:v>0.31944827586206898</c:v>
                </c:pt>
                <c:pt idx="132">
                  <c:v>0.29282758620689653</c:v>
                </c:pt>
                <c:pt idx="133">
                  <c:v>0.26620689655172414</c:v>
                </c:pt>
                <c:pt idx="134">
                  <c:v>0.23958620689655175</c:v>
                </c:pt>
                <c:pt idx="135">
                  <c:v>0.21296551724137935</c:v>
                </c:pt>
                <c:pt idx="136">
                  <c:v>0.18634482758620685</c:v>
                </c:pt>
                <c:pt idx="137">
                  <c:v>0.15972413793103446</c:v>
                </c:pt>
                <c:pt idx="138">
                  <c:v>0.13310344827586218</c:v>
                </c:pt>
                <c:pt idx="139">
                  <c:v>0.10648275862068968</c:v>
                </c:pt>
                <c:pt idx="140">
                  <c:v>7.9862068965517286E-2</c:v>
                </c:pt>
                <c:pt idx="141">
                  <c:v>5.3241379310344783E-2</c:v>
                </c:pt>
                <c:pt idx="142">
                  <c:v>2.6620689655172391E-2</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0-511D-40FE-ADE7-FBC790C26A8E}"/>
            </c:ext>
          </c:extLst>
        </c:ser>
        <c:ser>
          <c:idx val="2"/>
          <c:order val="2"/>
          <c:tx>
            <c:strRef>
              <c:f>'C2 10050'!$A$9</c:f>
              <c:strCache>
                <c:ptCount val="1"/>
                <c:pt idx="0">
                  <c:v>Kcb (Table)</c:v>
                </c:pt>
              </c:strCache>
            </c:strRef>
          </c:tx>
          <c:spPr>
            <a:ln w="25400">
              <a:solidFill>
                <a:srgbClr val="FFFF00"/>
              </a:solidFill>
              <a:prstDash val="solid"/>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10050'!$C$9:$FS$9</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0.16</c:v>
                </c:pt>
                <c:pt idx="21">
                  <c:v>0.16</c:v>
                </c:pt>
                <c:pt idx="22">
                  <c:v>0.16</c:v>
                </c:pt>
                <c:pt idx="23">
                  <c:v>0.16</c:v>
                </c:pt>
                <c:pt idx="24">
                  <c:v>0.16</c:v>
                </c:pt>
                <c:pt idx="25">
                  <c:v>0.16</c:v>
                </c:pt>
                <c:pt idx="26">
                  <c:v>0.17</c:v>
                </c:pt>
                <c:pt idx="27">
                  <c:v>0.17</c:v>
                </c:pt>
                <c:pt idx="28">
                  <c:v>0.17</c:v>
                </c:pt>
                <c:pt idx="29">
                  <c:v>0.18</c:v>
                </c:pt>
                <c:pt idx="30">
                  <c:v>0.18</c:v>
                </c:pt>
                <c:pt idx="31">
                  <c:v>0.19</c:v>
                </c:pt>
                <c:pt idx="32">
                  <c:v>0.19</c:v>
                </c:pt>
                <c:pt idx="33">
                  <c:v>0.2</c:v>
                </c:pt>
                <c:pt idx="34">
                  <c:v>0.21</c:v>
                </c:pt>
                <c:pt idx="35">
                  <c:v>0.22</c:v>
                </c:pt>
                <c:pt idx="36">
                  <c:v>0.23</c:v>
                </c:pt>
                <c:pt idx="37">
                  <c:v>0.24</c:v>
                </c:pt>
                <c:pt idx="38">
                  <c:v>0.25</c:v>
                </c:pt>
                <c:pt idx="39">
                  <c:v>0.27</c:v>
                </c:pt>
                <c:pt idx="40">
                  <c:v>0.31</c:v>
                </c:pt>
                <c:pt idx="41">
                  <c:v>0.33</c:v>
                </c:pt>
                <c:pt idx="42">
                  <c:v>0.35</c:v>
                </c:pt>
                <c:pt idx="43">
                  <c:v>0.37</c:v>
                </c:pt>
                <c:pt idx="44">
                  <c:v>0.39</c:v>
                </c:pt>
                <c:pt idx="45">
                  <c:v>0.41</c:v>
                </c:pt>
                <c:pt idx="46">
                  <c:v>0.43</c:v>
                </c:pt>
                <c:pt idx="47">
                  <c:v>0.45</c:v>
                </c:pt>
                <c:pt idx="48">
                  <c:v>0.47</c:v>
                </c:pt>
                <c:pt idx="49">
                  <c:v>0.49</c:v>
                </c:pt>
                <c:pt idx="50">
                  <c:v>0.52</c:v>
                </c:pt>
                <c:pt idx="51">
                  <c:v>0.55000000000000004</c:v>
                </c:pt>
                <c:pt idx="52">
                  <c:v>0.57999999999999996</c:v>
                </c:pt>
                <c:pt idx="53">
                  <c:v>0.61</c:v>
                </c:pt>
                <c:pt idx="54">
                  <c:v>0.64</c:v>
                </c:pt>
                <c:pt idx="55">
                  <c:v>0.67</c:v>
                </c:pt>
                <c:pt idx="56">
                  <c:v>0.7</c:v>
                </c:pt>
                <c:pt idx="57">
                  <c:v>0.75</c:v>
                </c:pt>
                <c:pt idx="58">
                  <c:v>0.8</c:v>
                </c:pt>
                <c:pt idx="59">
                  <c:v>0.83</c:v>
                </c:pt>
                <c:pt idx="60">
                  <c:v>0.86</c:v>
                </c:pt>
                <c:pt idx="61">
                  <c:v>0.88</c:v>
                </c:pt>
                <c:pt idx="62">
                  <c:v>0.91</c:v>
                </c:pt>
                <c:pt idx="63">
                  <c:v>0.93</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0.95</c:v>
                </c:pt>
                <c:pt idx="87">
                  <c:v>0.96</c:v>
                </c:pt>
                <c:pt idx="88">
                  <c:v>0.95</c:v>
                </c:pt>
                <c:pt idx="89">
                  <c:v>0.95</c:v>
                </c:pt>
                <c:pt idx="90">
                  <c:v>0.94</c:v>
                </c:pt>
                <c:pt idx="91">
                  <c:v>0.94</c:v>
                </c:pt>
                <c:pt idx="92">
                  <c:v>0.93</c:v>
                </c:pt>
                <c:pt idx="93">
                  <c:v>0.93</c:v>
                </c:pt>
                <c:pt idx="94">
                  <c:v>0.92</c:v>
                </c:pt>
                <c:pt idx="95">
                  <c:v>0.92</c:v>
                </c:pt>
                <c:pt idx="96">
                  <c:v>0.91</c:v>
                </c:pt>
                <c:pt idx="97">
                  <c:v>0.91</c:v>
                </c:pt>
                <c:pt idx="98">
                  <c:v>0.9</c:v>
                </c:pt>
                <c:pt idx="99">
                  <c:v>0.9</c:v>
                </c:pt>
                <c:pt idx="100">
                  <c:v>0.89</c:v>
                </c:pt>
                <c:pt idx="101">
                  <c:v>0.88</c:v>
                </c:pt>
                <c:pt idx="102">
                  <c:v>0.87</c:v>
                </c:pt>
                <c:pt idx="103">
                  <c:v>0.86</c:v>
                </c:pt>
                <c:pt idx="104">
                  <c:v>0.85</c:v>
                </c:pt>
                <c:pt idx="105">
                  <c:v>0.85</c:v>
                </c:pt>
                <c:pt idx="106">
                  <c:v>0.84</c:v>
                </c:pt>
                <c:pt idx="107">
                  <c:v>0.84</c:v>
                </c:pt>
                <c:pt idx="108">
                  <c:v>0.83</c:v>
                </c:pt>
                <c:pt idx="109">
                  <c:v>0.83</c:v>
                </c:pt>
                <c:pt idx="110">
                  <c:v>0.82</c:v>
                </c:pt>
                <c:pt idx="111">
                  <c:v>0.81</c:v>
                </c:pt>
                <c:pt idx="112">
                  <c:v>0.81</c:v>
                </c:pt>
                <c:pt idx="113">
                  <c:v>0.8</c:v>
                </c:pt>
                <c:pt idx="114">
                  <c:v>0.79</c:v>
                </c:pt>
                <c:pt idx="115">
                  <c:v>0.79</c:v>
                </c:pt>
                <c:pt idx="116">
                  <c:v>0.78</c:v>
                </c:pt>
                <c:pt idx="117">
                  <c:v>0.78</c:v>
                </c:pt>
                <c:pt idx="118">
                  <c:v>0.77</c:v>
                </c:pt>
                <c:pt idx="119">
                  <c:v>0.76</c:v>
                </c:pt>
                <c:pt idx="120">
                  <c:v>0.75</c:v>
                </c:pt>
                <c:pt idx="121">
                  <c:v>0.74</c:v>
                </c:pt>
                <c:pt idx="122">
                  <c:v>0.74</c:v>
                </c:pt>
                <c:pt idx="123">
                  <c:v>0.73</c:v>
                </c:pt>
                <c:pt idx="124">
                  <c:v>0.72</c:v>
                </c:pt>
                <c:pt idx="125">
                  <c:v>0.71</c:v>
                </c:pt>
                <c:pt idx="126">
                  <c:v>0.7</c:v>
                </c:pt>
                <c:pt idx="127">
                  <c:v>0.69</c:v>
                </c:pt>
                <c:pt idx="128">
                  <c:v>0.68</c:v>
                </c:pt>
                <c:pt idx="129">
                  <c:v>0.67</c:v>
                </c:pt>
                <c:pt idx="130">
                  <c:v>0.66</c:v>
                </c:pt>
                <c:pt idx="131">
                  <c:v>0.65</c:v>
                </c:pt>
                <c:pt idx="132">
                  <c:v>0.64</c:v>
                </c:pt>
                <c:pt idx="133">
                  <c:v>0.63</c:v>
                </c:pt>
                <c:pt idx="134">
                  <c:v>0.62</c:v>
                </c:pt>
                <c:pt idx="135">
                  <c:v>0.6</c:v>
                </c:pt>
                <c:pt idx="136">
                  <c:v>0.57999999999999996</c:v>
                </c:pt>
                <c:pt idx="137">
                  <c:v>0.55000000000000004</c:v>
                </c:pt>
                <c:pt idx="138">
                  <c:v>0.52</c:v>
                </c:pt>
                <c:pt idx="139">
                  <c:v>0.48</c:v>
                </c:pt>
                <c:pt idx="140">
                  <c:v>0.44</c:v>
                </c:pt>
                <c:pt idx="141">
                  <c:v>0.4</c:v>
                </c:pt>
                <c:pt idx="142">
                  <c:v>0.36</c:v>
                </c:pt>
                <c:pt idx="143">
                  <c:v>0.32</c:v>
                </c:pt>
                <c:pt idx="144">
                  <c:v>0.28000000000000003</c:v>
                </c:pt>
                <c:pt idx="145">
                  <c:v>0.26</c:v>
                </c:pt>
                <c:pt idx="146">
                  <c:v>0.24</c:v>
                </c:pt>
                <c:pt idx="147">
                  <c:v>0.23</c:v>
                </c:pt>
                <c:pt idx="148">
                  <c:v>0.22</c:v>
                </c:pt>
                <c:pt idx="149">
                  <c:v>0.21</c:v>
                </c:pt>
                <c:pt idx="150">
                  <c:v>0.2</c:v>
                </c:pt>
                <c:pt idx="151">
                  <c:v>0.19</c:v>
                </c:pt>
                <c:pt idx="152">
                  <c:v>0.18</c:v>
                </c:pt>
                <c:pt idx="153">
                  <c:v>0.17</c:v>
                </c:pt>
                <c:pt idx="154">
                  <c:v>0.16</c:v>
                </c:pt>
                <c:pt idx="155">
                  <c:v>0.15</c:v>
                </c:pt>
                <c:pt idx="156">
                  <c:v>0.15</c:v>
                </c:pt>
                <c:pt idx="157">
                  <c:v>0.15</c:v>
                </c:pt>
                <c:pt idx="158">
                  <c:v>0.14000000000000001</c:v>
                </c:pt>
                <c:pt idx="159">
                  <c:v>0.14000000000000001</c:v>
                </c:pt>
                <c:pt idx="160">
                  <c:v>0.14000000000000001</c:v>
                </c:pt>
                <c:pt idx="161">
                  <c:v>0.13</c:v>
                </c:pt>
                <c:pt idx="162">
                  <c:v>0.13</c:v>
                </c:pt>
                <c:pt idx="163">
                  <c:v>0.13</c:v>
                </c:pt>
                <c:pt idx="164">
                  <c:v>0.12</c:v>
                </c:pt>
                <c:pt idx="165">
                  <c:v>0.12</c:v>
                </c:pt>
                <c:pt idx="166">
                  <c:v>0.12</c:v>
                </c:pt>
                <c:pt idx="167">
                  <c:v>0.12</c:v>
                </c:pt>
                <c:pt idx="168">
                  <c:v>0.12</c:v>
                </c:pt>
                <c:pt idx="169">
                  <c:v>0.12</c:v>
                </c:pt>
                <c:pt idx="170">
                  <c:v>0.12</c:v>
                </c:pt>
                <c:pt idx="171">
                  <c:v>0.12</c:v>
                </c:pt>
                <c:pt idx="172">
                  <c:v>0.12</c:v>
                </c:pt>
              </c:numCache>
            </c:numRef>
          </c:yVal>
          <c:smooth val="0"/>
          <c:extLst>
            <c:ext xmlns:c16="http://schemas.microsoft.com/office/drawing/2014/chart" uri="{C3380CC4-5D6E-409C-BE32-E72D297353CC}">
              <c16:uniqueId val="{00000001-511D-40FE-ADE7-FBC790C26A8E}"/>
            </c:ext>
          </c:extLst>
        </c:ser>
        <c:ser>
          <c:idx val="3"/>
          <c:order val="3"/>
          <c:tx>
            <c:strRef>
              <c:f>'C2 10050'!$A$10</c:f>
              <c:strCache>
                <c:ptCount val="1"/>
                <c:pt idx="0">
                  <c:v>Kcb (CC)</c:v>
                </c:pt>
              </c:strCache>
            </c:strRef>
          </c:tx>
          <c:spPr>
            <a:ln w="12700">
              <a:solidFill>
                <a:srgbClr val="00FFFF"/>
              </a:solidFill>
              <a:prstDash val="solid"/>
            </a:ln>
          </c:spPr>
          <c:marker>
            <c:symbol val="x"/>
            <c:size val="5"/>
            <c:spPr>
              <a:noFill/>
              <a:ln>
                <a:solidFill>
                  <a:srgbClr val="00FFFF"/>
                </a:solidFill>
                <a:prstDash val="solid"/>
              </a:ln>
            </c:spPr>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10050'!$C$10:$FS$10</c:f>
              <c:numCache>
                <c:formatCode>0.00</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0.172696875</c:v>
                </c:pt>
                <c:pt idx="15">
                  <c:v>0.17898281249999998</c:v>
                </c:pt>
                <c:pt idx="16">
                  <c:v>0.18526874999999998</c:v>
                </c:pt>
                <c:pt idx="17">
                  <c:v>0.19155468749999999</c:v>
                </c:pt>
                <c:pt idx="18">
                  <c:v>0.19784062499999999</c:v>
                </c:pt>
                <c:pt idx="19">
                  <c:v>0.2041265625</c:v>
                </c:pt>
                <c:pt idx="20">
                  <c:v>0.2104125</c:v>
                </c:pt>
                <c:pt idx="21">
                  <c:v>0.21669843750000001</c:v>
                </c:pt>
                <c:pt idx="22">
                  <c:v>0.22298437499999998</c:v>
                </c:pt>
                <c:pt idx="23">
                  <c:v>0.22927031249999999</c:v>
                </c:pt>
                <c:pt idx="24">
                  <c:v>0.23555624999999997</c:v>
                </c:pt>
                <c:pt idx="25">
                  <c:v>0.24184218749999997</c:v>
                </c:pt>
                <c:pt idx="26">
                  <c:v>0.24812812499999998</c:v>
                </c:pt>
                <c:pt idx="27">
                  <c:v>0.25441406249999998</c:v>
                </c:pt>
                <c:pt idx="28">
                  <c:v>0.26069999999999999</c:v>
                </c:pt>
                <c:pt idx="29">
                  <c:v>0.26698593749999999</c:v>
                </c:pt>
                <c:pt idx="30">
                  <c:v>0.273271875</c:v>
                </c:pt>
                <c:pt idx="31">
                  <c:v>0.2795578125</c:v>
                </c:pt>
                <c:pt idx="32">
                  <c:v>0.28584374999999995</c:v>
                </c:pt>
                <c:pt idx="33">
                  <c:v>0.29212968750000001</c:v>
                </c:pt>
                <c:pt idx="34">
                  <c:v>0.29841562499999996</c:v>
                </c:pt>
                <c:pt idx="35">
                  <c:v>0.30470156250000002</c:v>
                </c:pt>
                <c:pt idx="36">
                  <c:v>0.31098749999999997</c:v>
                </c:pt>
                <c:pt idx="37">
                  <c:v>0.32718749999999996</c:v>
                </c:pt>
                <c:pt idx="38">
                  <c:v>0.34338749999999996</c:v>
                </c:pt>
                <c:pt idx="39">
                  <c:v>0.3595875</c:v>
                </c:pt>
                <c:pt idx="40">
                  <c:v>0.37578750000000005</c:v>
                </c:pt>
                <c:pt idx="41">
                  <c:v>0.39198749999999993</c:v>
                </c:pt>
                <c:pt idx="42">
                  <c:v>0.40818750000000004</c:v>
                </c:pt>
                <c:pt idx="43">
                  <c:v>0.42438750000000003</c:v>
                </c:pt>
                <c:pt idx="44">
                  <c:v>0.45678750000000001</c:v>
                </c:pt>
                <c:pt idx="45">
                  <c:v>0.4891875</c:v>
                </c:pt>
                <c:pt idx="46">
                  <c:v>0.52685250000000006</c:v>
                </c:pt>
                <c:pt idx="47">
                  <c:v>0.56451750000000001</c:v>
                </c:pt>
                <c:pt idx="48">
                  <c:v>0.60218249999999995</c:v>
                </c:pt>
                <c:pt idx="49">
                  <c:v>0.63984750000000001</c:v>
                </c:pt>
                <c:pt idx="50">
                  <c:v>0.67751250000000007</c:v>
                </c:pt>
                <c:pt idx="51">
                  <c:v>0.70878750000000001</c:v>
                </c:pt>
                <c:pt idx="52">
                  <c:v>0.74006250000000007</c:v>
                </c:pt>
                <c:pt idx="53">
                  <c:v>0.77133750000000001</c:v>
                </c:pt>
                <c:pt idx="54">
                  <c:v>0.80261249999999995</c:v>
                </c:pt>
                <c:pt idx="55">
                  <c:v>0.83388750000000011</c:v>
                </c:pt>
                <c:pt idx="56">
                  <c:v>0.86516250000000006</c:v>
                </c:pt>
                <c:pt idx="57">
                  <c:v>0.8964375</c:v>
                </c:pt>
                <c:pt idx="58">
                  <c:v>0.92771250000000005</c:v>
                </c:pt>
                <c:pt idx="59">
                  <c:v>0.95898749999999999</c:v>
                </c:pt>
                <c:pt idx="60">
                  <c:v>0.96</c:v>
                </c:pt>
                <c:pt idx="61">
                  <c:v>0.96</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0.96</c:v>
                </c:pt>
                <c:pt idx="109">
                  <c:v>0.96</c:v>
                </c:pt>
                <c:pt idx="110">
                  <c:v>0.95797500000000002</c:v>
                </c:pt>
                <c:pt idx="111">
                  <c:v>0.95139375000000004</c:v>
                </c:pt>
                <c:pt idx="112">
                  <c:v>0.94481250000000006</c:v>
                </c:pt>
                <c:pt idx="113">
                  <c:v>0.93823124999999996</c:v>
                </c:pt>
                <c:pt idx="114">
                  <c:v>0.93164999999999998</c:v>
                </c:pt>
                <c:pt idx="115">
                  <c:v>0.90469655172413799</c:v>
                </c:pt>
                <c:pt idx="116">
                  <c:v>0.87774310344827589</c:v>
                </c:pt>
                <c:pt idx="117">
                  <c:v>0.85078965517241389</c:v>
                </c:pt>
                <c:pt idx="118">
                  <c:v>0.82383620689655168</c:v>
                </c:pt>
                <c:pt idx="119">
                  <c:v>0.79688275862068969</c:v>
                </c:pt>
                <c:pt idx="120">
                  <c:v>0.76992931034482759</c:v>
                </c:pt>
                <c:pt idx="121">
                  <c:v>0.74297586206896549</c:v>
                </c:pt>
                <c:pt idx="122">
                  <c:v>0.71602241379310338</c:v>
                </c:pt>
                <c:pt idx="123">
                  <c:v>0.68906896551724139</c:v>
                </c:pt>
                <c:pt idx="124">
                  <c:v>0.66211551724137929</c:v>
                </c:pt>
                <c:pt idx="125">
                  <c:v>0.63516206896551719</c:v>
                </c:pt>
                <c:pt idx="126">
                  <c:v>0.6082086206896552</c:v>
                </c:pt>
                <c:pt idx="127">
                  <c:v>0.5812551724137931</c:v>
                </c:pt>
                <c:pt idx="128">
                  <c:v>0.554301724137931</c:v>
                </c:pt>
                <c:pt idx="129">
                  <c:v>0.527348275862069</c:v>
                </c:pt>
                <c:pt idx="130">
                  <c:v>0.5003948275862069</c:v>
                </c:pt>
                <c:pt idx="131">
                  <c:v>0.4734413793103448</c:v>
                </c:pt>
                <c:pt idx="132">
                  <c:v>0.4464879310344827</c:v>
                </c:pt>
                <c:pt idx="133">
                  <c:v>0.41953448275862071</c:v>
                </c:pt>
                <c:pt idx="134">
                  <c:v>0.39258103448275861</c:v>
                </c:pt>
                <c:pt idx="135">
                  <c:v>0.36562758620689662</c:v>
                </c:pt>
                <c:pt idx="136">
                  <c:v>0.3386741379310344</c:v>
                </c:pt>
                <c:pt idx="137">
                  <c:v>0.31172068965517241</c:v>
                </c:pt>
                <c:pt idx="138">
                  <c:v>0.28476724137931042</c:v>
                </c:pt>
                <c:pt idx="139">
                  <c:v>0.25781379310344832</c:v>
                </c:pt>
                <c:pt idx="140">
                  <c:v>0.23086034482758624</c:v>
                </c:pt>
                <c:pt idx="141">
                  <c:v>0.20390689655172409</c:v>
                </c:pt>
                <c:pt idx="142">
                  <c:v>0.17695344827586204</c:v>
                </c:pt>
                <c:pt idx="143">
                  <c:v>0.15</c:v>
                </c:pt>
                <c:pt idx="144">
                  <c:v>0.15</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2-511D-40FE-ADE7-FBC790C26A8E}"/>
            </c:ext>
          </c:extLst>
        </c:ser>
        <c:ser>
          <c:idx val="4"/>
          <c:order val="4"/>
          <c:tx>
            <c:strRef>
              <c:f>'C2 10050'!$A$21</c:f>
              <c:strCache>
                <c:ptCount val="1"/>
                <c:pt idx="0">
                  <c:v>Kc Cal (BR/ETr)</c:v>
                </c:pt>
              </c:strCache>
            </c:strRef>
          </c:tx>
          <c:spPr>
            <a:ln w="28575">
              <a:noFill/>
            </a:ln>
          </c:spPr>
          <c:marker>
            <c:symbol val="star"/>
            <c:size val="6"/>
            <c:spPr>
              <a:noFill/>
              <a:ln>
                <a:solidFill>
                  <a:srgbClr val="800080"/>
                </a:solidFill>
                <a:prstDash val="solid"/>
              </a:ln>
            </c:spPr>
          </c:marker>
          <c:xVal>
            <c:numRef>
              <c:f>'C2 10050'!$U$4:$FS$4</c:f>
              <c:numCache>
                <c:formatCode>General</c:formatCode>
                <c:ptCount val="155"/>
                <c:pt idx="0">
                  <c:v>151</c:v>
                </c:pt>
                <c:pt idx="1">
                  <c:v>152</c:v>
                </c:pt>
                <c:pt idx="2">
                  <c:v>153</c:v>
                </c:pt>
                <c:pt idx="3">
                  <c:v>154</c:v>
                </c:pt>
                <c:pt idx="4">
                  <c:v>155</c:v>
                </c:pt>
                <c:pt idx="5">
                  <c:v>156</c:v>
                </c:pt>
                <c:pt idx="6">
                  <c:v>157</c:v>
                </c:pt>
                <c:pt idx="7">
                  <c:v>158</c:v>
                </c:pt>
                <c:pt idx="8">
                  <c:v>159</c:v>
                </c:pt>
                <c:pt idx="9">
                  <c:v>160</c:v>
                </c:pt>
                <c:pt idx="10">
                  <c:v>161</c:v>
                </c:pt>
                <c:pt idx="11">
                  <c:v>162</c:v>
                </c:pt>
                <c:pt idx="12">
                  <c:v>163</c:v>
                </c:pt>
                <c:pt idx="13">
                  <c:v>164</c:v>
                </c:pt>
                <c:pt idx="14">
                  <c:v>165</c:v>
                </c:pt>
                <c:pt idx="15">
                  <c:v>166</c:v>
                </c:pt>
                <c:pt idx="16">
                  <c:v>167</c:v>
                </c:pt>
                <c:pt idx="17">
                  <c:v>168</c:v>
                </c:pt>
                <c:pt idx="18">
                  <c:v>169</c:v>
                </c:pt>
                <c:pt idx="19">
                  <c:v>170</c:v>
                </c:pt>
                <c:pt idx="20">
                  <c:v>171</c:v>
                </c:pt>
                <c:pt idx="21">
                  <c:v>172</c:v>
                </c:pt>
                <c:pt idx="22">
                  <c:v>173</c:v>
                </c:pt>
                <c:pt idx="23">
                  <c:v>174</c:v>
                </c:pt>
                <c:pt idx="24">
                  <c:v>175</c:v>
                </c:pt>
                <c:pt idx="25">
                  <c:v>176</c:v>
                </c:pt>
                <c:pt idx="26">
                  <c:v>177</c:v>
                </c:pt>
                <c:pt idx="27">
                  <c:v>178</c:v>
                </c:pt>
                <c:pt idx="28">
                  <c:v>179</c:v>
                </c:pt>
                <c:pt idx="29">
                  <c:v>180</c:v>
                </c:pt>
                <c:pt idx="30">
                  <c:v>181</c:v>
                </c:pt>
                <c:pt idx="31">
                  <c:v>182</c:v>
                </c:pt>
                <c:pt idx="32">
                  <c:v>183</c:v>
                </c:pt>
                <c:pt idx="33">
                  <c:v>184</c:v>
                </c:pt>
                <c:pt idx="34">
                  <c:v>185</c:v>
                </c:pt>
                <c:pt idx="35">
                  <c:v>186</c:v>
                </c:pt>
                <c:pt idx="36">
                  <c:v>187</c:v>
                </c:pt>
                <c:pt idx="37">
                  <c:v>188</c:v>
                </c:pt>
                <c:pt idx="38">
                  <c:v>189</c:v>
                </c:pt>
                <c:pt idx="39">
                  <c:v>190</c:v>
                </c:pt>
                <c:pt idx="40">
                  <c:v>191</c:v>
                </c:pt>
                <c:pt idx="41">
                  <c:v>192</c:v>
                </c:pt>
                <c:pt idx="42">
                  <c:v>193</c:v>
                </c:pt>
                <c:pt idx="43">
                  <c:v>194</c:v>
                </c:pt>
                <c:pt idx="44">
                  <c:v>195</c:v>
                </c:pt>
                <c:pt idx="45">
                  <c:v>196</c:v>
                </c:pt>
                <c:pt idx="46">
                  <c:v>197</c:v>
                </c:pt>
                <c:pt idx="47">
                  <c:v>198</c:v>
                </c:pt>
                <c:pt idx="48">
                  <c:v>199</c:v>
                </c:pt>
                <c:pt idx="49">
                  <c:v>200</c:v>
                </c:pt>
                <c:pt idx="50">
                  <c:v>201</c:v>
                </c:pt>
                <c:pt idx="51">
                  <c:v>202</c:v>
                </c:pt>
                <c:pt idx="52">
                  <c:v>203</c:v>
                </c:pt>
                <c:pt idx="53">
                  <c:v>204</c:v>
                </c:pt>
                <c:pt idx="54">
                  <c:v>205</c:v>
                </c:pt>
                <c:pt idx="55">
                  <c:v>206</c:v>
                </c:pt>
                <c:pt idx="56">
                  <c:v>207</c:v>
                </c:pt>
                <c:pt idx="57">
                  <c:v>208</c:v>
                </c:pt>
                <c:pt idx="58">
                  <c:v>209</c:v>
                </c:pt>
                <c:pt idx="59">
                  <c:v>210</c:v>
                </c:pt>
                <c:pt idx="60">
                  <c:v>211</c:v>
                </c:pt>
                <c:pt idx="61">
                  <c:v>212</c:v>
                </c:pt>
                <c:pt idx="62">
                  <c:v>213</c:v>
                </c:pt>
                <c:pt idx="63">
                  <c:v>214</c:v>
                </c:pt>
                <c:pt idx="64">
                  <c:v>215</c:v>
                </c:pt>
                <c:pt idx="65">
                  <c:v>216</c:v>
                </c:pt>
                <c:pt idx="66">
                  <c:v>217</c:v>
                </c:pt>
                <c:pt idx="67">
                  <c:v>218</c:v>
                </c:pt>
                <c:pt idx="68">
                  <c:v>219</c:v>
                </c:pt>
                <c:pt idx="69">
                  <c:v>220</c:v>
                </c:pt>
                <c:pt idx="70">
                  <c:v>221</c:v>
                </c:pt>
                <c:pt idx="71">
                  <c:v>222</c:v>
                </c:pt>
                <c:pt idx="72">
                  <c:v>223</c:v>
                </c:pt>
                <c:pt idx="73">
                  <c:v>224</c:v>
                </c:pt>
                <c:pt idx="74">
                  <c:v>225</c:v>
                </c:pt>
                <c:pt idx="75">
                  <c:v>226</c:v>
                </c:pt>
                <c:pt idx="76">
                  <c:v>227</c:v>
                </c:pt>
                <c:pt idx="77">
                  <c:v>228</c:v>
                </c:pt>
                <c:pt idx="78">
                  <c:v>229</c:v>
                </c:pt>
                <c:pt idx="79">
                  <c:v>230</c:v>
                </c:pt>
                <c:pt idx="80">
                  <c:v>231</c:v>
                </c:pt>
                <c:pt idx="81">
                  <c:v>232</c:v>
                </c:pt>
                <c:pt idx="82">
                  <c:v>233</c:v>
                </c:pt>
                <c:pt idx="83">
                  <c:v>234</c:v>
                </c:pt>
                <c:pt idx="84">
                  <c:v>235</c:v>
                </c:pt>
                <c:pt idx="85">
                  <c:v>236</c:v>
                </c:pt>
                <c:pt idx="86">
                  <c:v>237</c:v>
                </c:pt>
                <c:pt idx="87">
                  <c:v>238</c:v>
                </c:pt>
                <c:pt idx="88">
                  <c:v>239</c:v>
                </c:pt>
                <c:pt idx="89">
                  <c:v>240</c:v>
                </c:pt>
                <c:pt idx="90">
                  <c:v>241</c:v>
                </c:pt>
                <c:pt idx="91">
                  <c:v>242</c:v>
                </c:pt>
                <c:pt idx="92">
                  <c:v>243</c:v>
                </c:pt>
                <c:pt idx="93">
                  <c:v>244</c:v>
                </c:pt>
                <c:pt idx="94">
                  <c:v>245</c:v>
                </c:pt>
                <c:pt idx="95">
                  <c:v>246</c:v>
                </c:pt>
                <c:pt idx="96">
                  <c:v>247</c:v>
                </c:pt>
                <c:pt idx="97">
                  <c:v>248</c:v>
                </c:pt>
                <c:pt idx="98">
                  <c:v>249</c:v>
                </c:pt>
                <c:pt idx="99">
                  <c:v>250</c:v>
                </c:pt>
                <c:pt idx="100">
                  <c:v>251</c:v>
                </c:pt>
                <c:pt idx="101">
                  <c:v>252</c:v>
                </c:pt>
                <c:pt idx="102">
                  <c:v>253</c:v>
                </c:pt>
                <c:pt idx="103">
                  <c:v>254</c:v>
                </c:pt>
                <c:pt idx="104">
                  <c:v>255</c:v>
                </c:pt>
                <c:pt idx="105">
                  <c:v>256</c:v>
                </c:pt>
                <c:pt idx="106">
                  <c:v>257</c:v>
                </c:pt>
                <c:pt idx="107">
                  <c:v>258</c:v>
                </c:pt>
                <c:pt idx="108">
                  <c:v>259</c:v>
                </c:pt>
                <c:pt idx="109">
                  <c:v>260</c:v>
                </c:pt>
                <c:pt idx="110">
                  <c:v>261</c:v>
                </c:pt>
                <c:pt idx="111">
                  <c:v>262</c:v>
                </c:pt>
                <c:pt idx="112">
                  <c:v>263</c:v>
                </c:pt>
                <c:pt idx="113">
                  <c:v>264</c:v>
                </c:pt>
                <c:pt idx="114">
                  <c:v>265</c:v>
                </c:pt>
                <c:pt idx="115">
                  <c:v>266</c:v>
                </c:pt>
                <c:pt idx="116">
                  <c:v>267</c:v>
                </c:pt>
                <c:pt idx="117">
                  <c:v>268</c:v>
                </c:pt>
                <c:pt idx="118">
                  <c:v>269</c:v>
                </c:pt>
                <c:pt idx="119">
                  <c:v>270</c:v>
                </c:pt>
                <c:pt idx="120">
                  <c:v>271</c:v>
                </c:pt>
                <c:pt idx="121">
                  <c:v>272</c:v>
                </c:pt>
                <c:pt idx="122">
                  <c:v>273</c:v>
                </c:pt>
                <c:pt idx="123">
                  <c:v>274</c:v>
                </c:pt>
                <c:pt idx="124">
                  <c:v>275</c:v>
                </c:pt>
                <c:pt idx="125">
                  <c:v>276</c:v>
                </c:pt>
                <c:pt idx="126">
                  <c:v>277</c:v>
                </c:pt>
                <c:pt idx="127">
                  <c:v>278</c:v>
                </c:pt>
                <c:pt idx="128">
                  <c:v>279</c:v>
                </c:pt>
                <c:pt idx="129">
                  <c:v>280</c:v>
                </c:pt>
                <c:pt idx="130">
                  <c:v>281</c:v>
                </c:pt>
                <c:pt idx="131">
                  <c:v>282</c:v>
                </c:pt>
                <c:pt idx="132">
                  <c:v>283</c:v>
                </c:pt>
                <c:pt idx="133">
                  <c:v>284</c:v>
                </c:pt>
                <c:pt idx="134">
                  <c:v>285</c:v>
                </c:pt>
                <c:pt idx="135">
                  <c:v>286</c:v>
                </c:pt>
                <c:pt idx="136">
                  <c:v>287</c:v>
                </c:pt>
                <c:pt idx="137">
                  <c:v>288</c:v>
                </c:pt>
                <c:pt idx="138">
                  <c:v>289</c:v>
                </c:pt>
                <c:pt idx="139">
                  <c:v>290</c:v>
                </c:pt>
                <c:pt idx="140">
                  <c:v>291</c:v>
                </c:pt>
                <c:pt idx="141">
                  <c:v>292</c:v>
                </c:pt>
                <c:pt idx="142">
                  <c:v>293</c:v>
                </c:pt>
                <c:pt idx="143">
                  <c:v>294</c:v>
                </c:pt>
                <c:pt idx="144">
                  <c:v>295</c:v>
                </c:pt>
                <c:pt idx="145">
                  <c:v>296</c:v>
                </c:pt>
                <c:pt idx="146">
                  <c:v>297</c:v>
                </c:pt>
                <c:pt idx="147">
                  <c:v>298</c:v>
                </c:pt>
                <c:pt idx="148">
                  <c:v>299</c:v>
                </c:pt>
                <c:pt idx="149">
                  <c:v>300</c:v>
                </c:pt>
                <c:pt idx="150">
                  <c:v>301</c:v>
                </c:pt>
                <c:pt idx="151">
                  <c:v>302</c:v>
                </c:pt>
                <c:pt idx="152">
                  <c:v>303</c:v>
                </c:pt>
                <c:pt idx="153">
                  <c:v>304</c:v>
                </c:pt>
                <c:pt idx="154">
                  <c:v>305</c:v>
                </c:pt>
              </c:numCache>
            </c:numRef>
          </c:xVal>
          <c:yVal>
            <c:numRef>
              <c:f>'C2 10050'!$U$21:$FS$21</c:f>
              <c:numCache>
                <c:formatCode>0.00</c:formatCode>
                <c:ptCount val="155"/>
                <c:pt idx="0">
                  <c:v>8.8843557622839033E-4</c:v>
                </c:pt>
                <c:pt idx="1">
                  <c:v>1.1486874417413388E-3</c:v>
                </c:pt>
                <c:pt idx="2">
                  <c:v>1.1946968646521941E-3</c:v>
                </c:pt>
                <c:pt idx="3">
                  <c:v>9.8313158485170129E-4</c:v>
                </c:pt>
                <c:pt idx="4">
                  <c:v>1.3850765352876667E-3</c:v>
                </c:pt>
                <c:pt idx="5">
                  <c:v>2.7098841837837656E-3</c:v>
                </c:pt>
                <c:pt idx="6">
                  <c:v>1.3976876177984651E-3</c:v>
                </c:pt>
                <c:pt idx="7">
                  <c:v>1.3531823548518687E-3</c:v>
                </c:pt>
                <c:pt idx="8">
                  <c:v>1.1438528827094161E-3</c:v>
                </c:pt>
                <c:pt idx="9">
                  <c:v>1.2197681410347607E-3</c:v>
                </c:pt>
                <c:pt idx="10">
                  <c:v>1.2302241285957396E-3</c:v>
                </c:pt>
                <c:pt idx="11">
                  <c:v>8.7034284125383371E-4</c:v>
                </c:pt>
                <c:pt idx="12">
                  <c:v>8.9238194242617533E-4</c:v>
                </c:pt>
                <c:pt idx="13">
                  <c:v>1.1371588553799278E-3</c:v>
                </c:pt>
                <c:pt idx="14">
                  <c:v>9.2167612828801819E-4</c:v>
                </c:pt>
                <c:pt idx="15">
                  <c:v>1.1853454220382982E-3</c:v>
                </c:pt>
                <c:pt idx="16">
                  <c:v>1.3564479808856247E-3</c:v>
                </c:pt>
                <c:pt idx="17">
                  <c:v>1.3725491351047423E-3</c:v>
                </c:pt>
                <c:pt idx="18">
                  <c:v>1.1933772986354489E-3</c:v>
                </c:pt>
                <c:pt idx="19">
                  <c:v>8.8816278738051545E-4</c:v>
                </c:pt>
                <c:pt idx="20">
                  <c:v>9.6331740078044647E-4</c:v>
                </c:pt>
                <c:pt idx="21">
                  <c:v>1.2507991383053957E-3</c:v>
                </c:pt>
                <c:pt idx="22">
                  <c:v>1.3344287964261025E-3</c:v>
                </c:pt>
                <c:pt idx="23">
                  <c:v>1.2378563699591851E-3</c:v>
                </c:pt>
                <c:pt idx="24">
                  <c:v>1.1632558063169143E-3</c:v>
                </c:pt>
                <c:pt idx="25">
                  <c:v>1.2239521931026627E-3</c:v>
                </c:pt>
                <c:pt idx="26">
                  <c:v>1.1503523926198916E-3</c:v>
                </c:pt>
                <c:pt idx="27">
                  <c:v>8.8289597856347534E-4</c:v>
                </c:pt>
                <c:pt idx="28">
                  <c:v>9.6737752306015655E-4</c:v>
                </c:pt>
                <c:pt idx="29">
                  <c:v>1.2893425395268277E-3</c:v>
                </c:pt>
                <c:pt idx="30">
                  <c:v>1.2942451490461822E-3</c:v>
                </c:pt>
                <c:pt idx="31">
                  <c:v>1.2391573729863693E-3</c:v>
                </c:pt>
                <c:pt idx="32">
                  <c:v>1.2406947890818859E-3</c:v>
                </c:pt>
                <c:pt idx="33">
                  <c:v>1.2436465652520803E-3</c:v>
                </c:pt>
                <c:pt idx="34">
                  <c:v>1.1426796702215941E-3</c:v>
                </c:pt>
                <c:pt idx="35">
                  <c:v>1.6666151433554677E-3</c:v>
                </c:pt>
                <c:pt idx="36">
                  <c:v>1.3411048252933095E-3</c:v>
                </c:pt>
                <c:pt idx="37">
                  <c:v>1.4272092663199284E-3</c:v>
                </c:pt>
                <c:pt idx="38">
                  <c:v>1.3517379821671178E-3</c:v>
                </c:pt>
                <c:pt idx="39">
                  <c:v>1.2801101657308155E-3</c:v>
                </c:pt>
                <c:pt idx="40">
                  <c:v>1.1368444699154318E-3</c:v>
                </c:pt>
                <c:pt idx="41">
                  <c:v>8.8920178533010742E-4</c:v>
                </c:pt>
                <c:pt idx="42">
                  <c:v>1.4714776451945669E-3</c:v>
                </c:pt>
                <c:pt idx="43">
                  <c:v>1.6295207668029527E-3</c:v>
                </c:pt>
                <c:pt idx="44">
                  <c:v>1.7737896201159723E-3</c:v>
                </c:pt>
                <c:pt idx="45">
                  <c:v>1.7699115044247787E-3</c:v>
                </c:pt>
                <c:pt idx="46">
                  <c:v>1.0193679918450559E-3</c:v>
                </c:pt>
                <c:pt idx="47">
                  <c:v>1.0256410256410256E-3</c:v>
                </c:pt>
                <c:pt idx="48">
                  <c:v>1.376538951883244E-3</c:v>
                </c:pt>
                <c:pt idx="49">
                  <c:v>2.0902566613256192E-3</c:v>
                </c:pt>
                <c:pt idx="50">
                  <c:v>1.5353086987712052E-3</c:v>
                </c:pt>
                <c:pt idx="51">
                  <c:v>1.7927667404237975E-3</c:v>
                </c:pt>
                <c:pt idx="52">
                  <c:v>1.3715875403475524E-3</c:v>
                </c:pt>
                <c:pt idx="53">
                  <c:v>1.467882613459207E-3</c:v>
                </c:pt>
                <c:pt idx="54">
                  <c:v>1.6430594856460521E-3</c:v>
                </c:pt>
                <c:pt idx="55">
                  <c:v>2.8074538185900483E-3</c:v>
                </c:pt>
                <c:pt idx="56">
                  <c:v>1.4561825327560039E-3</c:v>
                </c:pt>
                <c:pt idx="57">
                  <c:v>2.2318784498753454E-3</c:v>
                </c:pt>
                <c:pt idx="58">
                  <c:v>3.7508848906992309E-3</c:v>
                </c:pt>
                <c:pt idx="59">
                  <c:v>4.1841004184100415E-3</c:v>
                </c:pt>
                <c:pt idx="60">
                  <c:v>1.620745542949757E-3</c:v>
                </c:pt>
                <c:pt idx="61">
                  <c:v>1.4546116378253184E-3</c:v>
                </c:pt>
                <c:pt idx="62">
                  <c:v>1.8118247511016599E-3</c:v>
                </c:pt>
                <c:pt idx="63">
                  <c:v>1.4821821681177383E-3</c:v>
                </c:pt>
                <c:pt idx="64">
                  <c:v>1.6762670025458708E-3</c:v>
                </c:pt>
                <c:pt idx="65">
                  <c:v>1.8480741150023309E-3</c:v>
                </c:pt>
                <c:pt idx="66">
                  <c:v>1.6123921151821126E-3</c:v>
                </c:pt>
                <c:pt idx="67">
                  <c:v>1.6118319721244757E-3</c:v>
                </c:pt>
                <c:pt idx="68">
                  <c:v>2.3696946050021225E-3</c:v>
                </c:pt>
                <c:pt idx="69">
                  <c:v>3.1184094082596469E-3</c:v>
                </c:pt>
                <c:pt idx="70">
                  <c:v>1.6989566553605529E-3</c:v>
                </c:pt>
                <c:pt idx="71">
                  <c:v>1.6913826950620931E-3</c:v>
                </c:pt>
                <c:pt idx="72">
                  <c:v>2.1929824561403512E-3</c:v>
                </c:pt>
                <c:pt idx="73">
                  <c:v>2.0449897750511249E-3</c:v>
                </c:pt>
                <c:pt idx="74">
                  <c:v>2.0576131687242796E-3</c:v>
                </c:pt>
                <c:pt idx="75">
                  <c:v>1.9493177387914231E-3</c:v>
                </c:pt>
                <c:pt idx="76">
                  <c:v>1.841620626151013E-3</c:v>
                </c:pt>
                <c:pt idx="77">
                  <c:v>1.6835016835016834E-3</c:v>
                </c:pt>
                <c:pt idx="78">
                  <c:v>1.6920473773265651E-3</c:v>
                </c:pt>
                <c:pt idx="79">
                  <c:v>1.7793594306049821E-3</c:v>
                </c:pt>
                <c:pt idx="80">
                  <c:v>1.5007042852199142E-3</c:v>
                </c:pt>
                <c:pt idx="81">
                  <c:v>1.5284426422226857E-3</c:v>
                </c:pt>
                <c:pt idx="82">
                  <c:v>1.5036437954667817E-3</c:v>
                </c:pt>
                <c:pt idx="83">
                  <c:v>2.1856384467729829E-3</c:v>
                </c:pt>
                <c:pt idx="84">
                  <c:v>1.8065039420623733E-3</c:v>
                </c:pt>
                <c:pt idx="85">
                  <c:v>1.9157627896673236E-3</c:v>
                </c:pt>
                <c:pt idx="86">
                  <c:v>1.884641010446643E-3</c:v>
                </c:pt>
                <c:pt idx="87">
                  <c:v>1.5961428658193997E-3</c:v>
                </c:pt>
                <c:pt idx="88">
                  <c:v>1.6357213784520522E-3</c:v>
                </c:pt>
                <c:pt idx="89">
                  <c:v>1.949706607622512E-3</c:v>
                </c:pt>
                <c:pt idx="90">
                  <c:v>1.4342952970561121E-3</c:v>
                </c:pt>
                <c:pt idx="91">
                  <c:v>1.9524940582193949E-3</c:v>
                </c:pt>
                <c:pt idx="92">
                  <c:v>1.734023397614332E-3</c:v>
                </c:pt>
                <c:pt idx="93">
                  <c:v>1.8724420964474392E-3</c:v>
                </c:pt>
                <c:pt idx="94">
                  <c:v>1.8034717712197431E-3</c:v>
                </c:pt>
                <c:pt idx="95">
                  <c:v>2.0004410762565904E-3</c:v>
                </c:pt>
                <c:pt idx="96">
                  <c:v>1.9000905671372847E-3</c:v>
                </c:pt>
                <c:pt idx="97">
                  <c:v>1.6267823592002459E-3</c:v>
                </c:pt>
                <c:pt idx="98">
                  <c:v>1.441571736848433E-3</c:v>
                </c:pt>
                <c:pt idx="99">
                  <c:v>1.7869827275117025E-3</c:v>
                </c:pt>
                <c:pt idx="100">
                  <c:v>1.5290661553525066E-3</c:v>
                </c:pt>
                <c:pt idx="101">
                  <c:v>2.2084443442859461E-3</c:v>
                </c:pt>
                <c:pt idx="102">
                  <c:v>3.8390916602282182E-3</c:v>
                </c:pt>
                <c:pt idx="103">
                  <c:v>5.9185347481284381E-3</c:v>
                </c:pt>
                <c:pt idx="104">
                  <c:v>9.2497474642499692E-3</c:v>
                </c:pt>
                <c:pt idx="105">
                  <c:v>3.5567815037701356E-3</c:v>
                </c:pt>
                <c:pt idx="106">
                  <c:v>2.5177819720427603E-3</c:v>
                </c:pt>
                <c:pt idx="107">
                  <c:v>1.4348275376950605E-2</c:v>
                </c:pt>
                <c:pt idx="108">
                  <c:v>3.9499364420865829E-3</c:v>
                </c:pt>
                <c:pt idx="109">
                  <c:v>2.2515475986360283E-3</c:v>
                </c:pt>
                <c:pt idx="110">
                  <c:v>2.1004846289122323E-3</c:v>
                </c:pt>
                <c:pt idx="111">
                  <c:v>2.5505996454473455E-3</c:v>
                </c:pt>
                <c:pt idx="112">
                  <c:v>2.7915534274849715E-3</c:v>
                </c:pt>
                <c:pt idx="113">
                  <c:v>2.1106740331936552E-3</c:v>
                </c:pt>
                <c:pt idx="114">
                  <c:v>2.5981260407391821E-3</c:v>
                </c:pt>
                <c:pt idx="115">
                  <c:v>1.7644783168315665E-3</c:v>
                </c:pt>
                <c:pt idx="116">
                  <c:v>1.9411344807874012E-3</c:v>
                </c:pt>
                <c:pt idx="117">
                  <c:v>2.0809720263011036E-3</c:v>
                </c:pt>
                <c:pt idx="118">
                  <c:v>2.49889244054628E-3</c:v>
                </c:pt>
                <c:pt idx="119">
                  <c:v>2.0916475679689437E-2</c:v>
                </c:pt>
                <c:pt idx="120">
                  <c:v>2.8296527463553996E-3</c:v>
                </c:pt>
                <c:pt idx="121">
                  <c:v>2.6112660179815656E-3</c:v>
                </c:pt>
                <c:pt idx="122">
                  <c:v>2.7797261180743924E-3</c:v>
                </c:pt>
                <c:pt idx="123">
                  <c:v>2.3167328679140398E-3</c:v>
                </c:pt>
                <c:pt idx="124">
                  <c:v>2.1443769707129193E-3</c:v>
                </c:pt>
                <c:pt idx="125">
                  <c:v>3.1037448844460523E-3</c:v>
                </c:pt>
                <c:pt idx="126">
                  <c:v>4.2673798935104409E-3</c:v>
                </c:pt>
                <c:pt idx="127">
                  <c:v>1.7595908580735663E-3</c:v>
                </c:pt>
                <c:pt idx="128">
                  <c:v>2.9383076476558957E-3</c:v>
                </c:pt>
                <c:pt idx="129">
                  <c:v>2.6677862839546451E-3</c:v>
                </c:pt>
                <c:pt idx="130">
                  <c:v>2.2018666107822956E-3</c:v>
                </c:pt>
                <c:pt idx="131">
                  <c:v>2.5447140098012319E-3</c:v>
                </c:pt>
                <c:pt idx="132">
                  <c:v>6.0615520885367582E-3</c:v>
                </c:pt>
                <c:pt idx="133">
                  <c:v>2.3044828668018634E-3</c:v>
                </c:pt>
                <c:pt idx="134">
                  <c:v>4.3333763471210601E-3</c:v>
                </c:pt>
                <c:pt idx="135">
                  <c:v>3.5482565990335975E-3</c:v>
                </c:pt>
                <c:pt idx="136">
                  <c:v>6.006275773901731E-3</c:v>
                </c:pt>
                <c:pt idx="137">
                  <c:v>3.773721935539712E-3</c:v>
                </c:pt>
                <c:pt idx="138">
                  <c:v>4.4307103084296655E-3</c:v>
                </c:pt>
                <c:pt idx="139">
                  <c:v>6.2942871703692326E-3</c:v>
                </c:pt>
                <c:pt idx="140">
                  <c:v>5.6041991837088093E-3</c:v>
                </c:pt>
                <c:pt idx="141">
                  <c:v>4.3585462257143487E-3</c:v>
                </c:pt>
                <c:pt idx="142">
                  <c:v>1.3567726807063377E-2</c:v>
                </c:pt>
                <c:pt idx="143">
                  <c:v>3.1009231490349873E-3</c:v>
                </c:pt>
                <c:pt idx="144">
                  <c:v>3.3066304566682272E-3</c:v>
                </c:pt>
                <c:pt idx="145">
                  <c:v>3.7484394922474859E-3</c:v>
                </c:pt>
                <c:pt idx="146">
                  <c:v>6.4985109045909879E-3</c:v>
                </c:pt>
                <c:pt idx="147">
                  <c:v>4.281246264771092E-3</c:v>
                </c:pt>
                <c:pt idx="148">
                  <c:v>3.9716692973675539E-3</c:v>
                </c:pt>
                <c:pt idx="149">
                  <c:v>3.6159838004631989E-3</c:v>
                </c:pt>
                <c:pt idx="150">
                  <c:v>4.379471046742623E-2</c:v>
                </c:pt>
                <c:pt idx="151">
                  <c:v>2.2781600764002791E-2</c:v>
                </c:pt>
                <c:pt idx="152">
                  <c:v>1.1629964619769798E-2</c:v>
                </c:pt>
                <c:pt idx="153">
                  <c:v>4.8633970325688324E-3</c:v>
                </c:pt>
                <c:pt idx="154">
                  <c:v>2.9687987287610731E-3</c:v>
                </c:pt>
              </c:numCache>
            </c:numRef>
          </c:yVal>
          <c:smooth val="0"/>
          <c:extLst>
            <c:ext xmlns:c16="http://schemas.microsoft.com/office/drawing/2014/chart" uri="{C3380CC4-5D6E-409C-BE32-E72D297353CC}">
              <c16:uniqueId val="{00000003-511D-40FE-ADE7-FBC790C26A8E}"/>
            </c:ext>
          </c:extLst>
        </c:ser>
        <c:ser>
          <c:idx val="5"/>
          <c:order val="5"/>
          <c:tx>
            <c:strRef>
              <c:f>'C2 10050'!$A$12</c:f>
              <c:strCache>
                <c:ptCount val="1"/>
                <c:pt idx="0">
                  <c:v>Kcb (Select)</c:v>
                </c:pt>
              </c:strCache>
            </c:strRef>
          </c:tx>
          <c:spPr>
            <a:ln w="3175">
              <a:solidFill>
                <a:srgbClr val="339966"/>
              </a:solidFill>
              <a:prstDash val="lgDashDot"/>
            </a:ln>
          </c:spPr>
          <c:marker>
            <c:symbol val="circle"/>
            <c:size val="2"/>
            <c:spPr>
              <a:solidFill>
                <a:srgbClr val="339966"/>
              </a:solidFill>
              <a:ln>
                <a:solidFill>
                  <a:srgbClr val="339966"/>
                </a:solidFill>
                <a:prstDash val="solid"/>
              </a:ln>
            </c:spPr>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10050'!$C$12:$FS$12</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0.172696875</c:v>
                </c:pt>
                <c:pt idx="15">
                  <c:v>0.17898281249999998</c:v>
                </c:pt>
                <c:pt idx="16">
                  <c:v>0.18526874999999998</c:v>
                </c:pt>
                <c:pt idx="17">
                  <c:v>0.19155468749999999</c:v>
                </c:pt>
                <c:pt idx="18">
                  <c:v>0.19784062499999999</c:v>
                </c:pt>
                <c:pt idx="19">
                  <c:v>0.2041265625</c:v>
                </c:pt>
                <c:pt idx="20">
                  <c:v>0.2104125</c:v>
                </c:pt>
                <c:pt idx="21">
                  <c:v>0.21669843750000001</c:v>
                </c:pt>
                <c:pt idx="22">
                  <c:v>0.22298437499999998</c:v>
                </c:pt>
                <c:pt idx="23">
                  <c:v>0.22927031249999999</c:v>
                </c:pt>
                <c:pt idx="24">
                  <c:v>0.23555624999999997</c:v>
                </c:pt>
                <c:pt idx="25">
                  <c:v>0.24184218749999997</c:v>
                </c:pt>
                <c:pt idx="26">
                  <c:v>0.24812812499999998</c:v>
                </c:pt>
                <c:pt idx="27">
                  <c:v>0.25441406249999998</c:v>
                </c:pt>
                <c:pt idx="28">
                  <c:v>0.26069999999999999</c:v>
                </c:pt>
                <c:pt idx="29">
                  <c:v>0.26698593749999999</c:v>
                </c:pt>
                <c:pt idx="30">
                  <c:v>0.273271875</c:v>
                </c:pt>
                <c:pt idx="31">
                  <c:v>0.2795578125</c:v>
                </c:pt>
                <c:pt idx="32">
                  <c:v>0.28584374999999995</c:v>
                </c:pt>
                <c:pt idx="33">
                  <c:v>0.29212968750000001</c:v>
                </c:pt>
                <c:pt idx="34">
                  <c:v>0.29841562499999996</c:v>
                </c:pt>
                <c:pt idx="35">
                  <c:v>0.30470156250000002</c:v>
                </c:pt>
                <c:pt idx="36">
                  <c:v>0.31098749999999997</c:v>
                </c:pt>
                <c:pt idx="37">
                  <c:v>0.32718749999999996</c:v>
                </c:pt>
                <c:pt idx="38">
                  <c:v>0.34338749999999996</c:v>
                </c:pt>
                <c:pt idx="39">
                  <c:v>0.3595875</c:v>
                </c:pt>
                <c:pt idx="40">
                  <c:v>0.37578750000000005</c:v>
                </c:pt>
                <c:pt idx="41">
                  <c:v>0.39198749999999993</c:v>
                </c:pt>
                <c:pt idx="42">
                  <c:v>0.40818750000000004</c:v>
                </c:pt>
                <c:pt idx="43">
                  <c:v>0.42438750000000003</c:v>
                </c:pt>
                <c:pt idx="44">
                  <c:v>0.45678750000000001</c:v>
                </c:pt>
                <c:pt idx="45">
                  <c:v>0.4891875</c:v>
                </c:pt>
                <c:pt idx="46">
                  <c:v>0.52685250000000006</c:v>
                </c:pt>
                <c:pt idx="47">
                  <c:v>0.56451750000000001</c:v>
                </c:pt>
                <c:pt idx="48">
                  <c:v>0.60218249999999995</c:v>
                </c:pt>
                <c:pt idx="49">
                  <c:v>0.63984750000000001</c:v>
                </c:pt>
                <c:pt idx="50">
                  <c:v>0.67751250000000007</c:v>
                </c:pt>
                <c:pt idx="51">
                  <c:v>0.70878750000000001</c:v>
                </c:pt>
                <c:pt idx="52">
                  <c:v>0.74006250000000007</c:v>
                </c:pt>
                <c:pt idx="53">
                  <c:v>0.77133750000000001</c:v>
                </c:pt>
                <c:pt idx="54">
                  <c:v>0.80261249999999995</c:v>
                </c:pt>
                <c:pt idx="55">
                  <c:v>0.83388750000000011</c:v>
                </c:pt>
                <c:pt idx="56">
                  <c:v>0.86516250000000006</c:v>
                </c:pt>
                <c:pt idx="57">
                  <c:v>0.8964375</c:v>
                </c:pt>
                <c:pt idx="58">
                  <c:v>0.92771250000000005</c:v>
                </c:pt>
                <c:pt idx="59">
                  <c:v>0.95898749999999999</c:v>
                </c:pt>
                <c:pt idx="60">
                  <c:v>0.96</c:v>
                </c:pt>
                <c:pt idx="61">
                  <c:v>0.96</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0.96</c:v>
                </c:pt>
                <c:pt idx="109">
                  <c:v>0.96</c:v>
                </c:pt>
                <c:pt idx="110">
                  <c:v>0.95797500000000002</c:v>
                </c:pt>
                <c:pt idx="111">
                  <c:v>0.95139375000000004</c:v>
                </c:pt>
                <c:pt idx="112">
                  <c:v>0.94481250000000006</c:v>
                </c:pt>
                <c:pt idx="113">
                  <c:v>0.93823124999999996</c:v>
                </c:pt>
                <c:pt idx="114">
                  <c:v>0.93164999999999998</c:v>
                </c:pt>
                <c:pt idx="115">
                  <c:v>0.90469655172413799</c:v>
                </c:pt>
                <c:pt idx="116">
                  <c:v>0.87774310344827589</c:v>
                </c:pt>
                <c:pt idx="117">
                  <c:v>0.85078965517241389</c:v>
                </c:pt>
                <c:pt idx="118">
                  <c:v>0.82383620689655168</c:v>
                </c:pt>
                <c:pt idx="119">
                  <c:v>0.79688275862068969</c:v>
                </c:pt>
                <c:pt idx="120">
                  <c:v>0.76992931034482759</c:v>
                </c:pt>
                <c:pt idx="121">
                  <c:v>0.74297586206896549</c:v>
                </c:pt>
                <c:pt idx="122">
                  <c:v>0.71602241379310338</c:v>
                </c:pt>
                <c:pt idx="123">
                  <c:v>0.68906896551724139</c:v>
                </c:pt>
                <c:pt idx="124">
                  <c:v>0.66211551724137929</c:v>
                </c:pt>
                <c:pt idx="125">
                  <c:v>0.63516206896551719</c:v>
                </c:pt>
                <c:pt idx="126">
                  <c:v>0.6082086206896552</c:v>
                </c:pt>
                <c:pt idx="127">
                  <c:v>0.5812551724137931</c:v>
                </c:pt>
                <c:pt idx="128">
                  <c:v>0.554301724137931</c:v>
                </c:pt>
                <c:pt idx="129">
                  <c:v>0.527348275862069</c:v>
                </c:pt>
                <c:pt idx="130">
                  <c:v>0.5003948275862069</c:v>
                </c:pt>
                <c:pt idx="131">
                  <c:v>0.4734413793103448</c:v>
                </c:pt>
                <c:pt idx="132">
                  <c:v>0.4464879310344827</c:v>
                </c:pt>
                <c:pt idx="133">
                  <c:v>0.41953448275862071</c:v>
                </c:pt>
                <c:pt idx="134">
                  <c:v>0.39258103448275861</c:v>
                </c:pt>
                <c:pt idx="135">
                  <c:v>0.36562758620689662</c:v>
                </c:pt>
                <c:pt idx="136">
                  <c:v>0.3386741379310344</c:v>
                </c:pt>
                <c:pt idx="137">
                  <c:v>0.31172068965517241</c:v>
                </c:pt>
                <c:pt idx="138">
                  <c:v>0.28476724137931042</c:v>
                </c:pt>
                <c:pt idx="139">
                  <c:v>0.25781379310344832</c:v>
                </c:pt>
                <c:pt idx="140">
                  <c:v>0.23086034482758624</c:v>
                </c:pt>
                <c:pt idx="141">
                  <c:v>0.20390689655172409</c:v>
                </c:pt>
                <c:pt idx="142">
                  <c:v>0.17695344827586204</c:v>
                </c:pt>
                <c:pt idx="143">
                  <c:v>0.15</c:v>
                </c:pt>
                <c:pt idx="144">
                  <c:v>0.15</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4-511D-40FE-ADE7-FBC790C26A8E}"/>
            </c:ext>
          </c:extLst>
        </c:ser>
        <c:ser>
          <c:idx val="6"/>
          <c:order val="6"/>
          <c:tx>
            <c:strRef>
              <c:f>'C2 10050'!$A$86</c:f>
              <c:strCache>
                <c:ptCount val="1"/>
                <c:pt idx="0">
                  <c:v>Kcb (SWD)</c:v>
                </c:pt>
              </c:strCache>
            </c:strRef>
          </c:tx>
          <c:spPr>
            <a:ln w="28575">
              <a:noFill/>
            </a:ln>
          </c:spPr>
          <c:marker>
            <c:symbol val="circle"/>
            <c:size val="5"/>
            <c:spPr>
              <a:solidFill>
                <a:srgbClr val="800000"/>
              </a:solidFill>
              <a:ln>
                <a:solidFill>
                  <a:srgbClr val="800000"/>
                </a:solidFill>
                <a:prstDash val="solid"/>
              </a:ln>
            </c:spPr>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10050'!$C$86:$FS$86</c:f>
              <c:numCache>
                <c:formatCode>General</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0.1800058512783588</c:v>
                </c:pt>
                <c:pt idx="25">
                  <c:v>0</c:v>
                </c:pt>
                <c:pt idx="26">
                  <c:v>0</c:v>
                </c:pt>
                <c:pt idx="27">
                  <c:v>0</c:v>
                </c:pt>
                <c:pt idx="28">
                  <c:v>0.44799326288081998</c:v>
                </c:pt>
                <c:pt idx="29">
                  <c:v>0</c:v>
                </c:pt>
                <c:pt idx="30">
                  <c:v>0.31471151325238017</c:v>
                </c:pt>
                <c:pt idx="31">
                  <c:v>0</c:v>
                </c:pt>
                <c:pt idx="32">
                  <c:v>-0.90008614873209147</c:v>
                </c:pt>
                <c:pt idx="33">
                  <c:v>0</c:v>
                </c:pt>
                <c:pt idx="34">
                  <c:v>0</c:v>
                </c:pt>
                <c:pt idx="35">
                  <c:v>0</c:v>
                </c:pt>
                <c:pt idx="36">
                  <c:v>0</c:v>
                </c:pt>
                <c:pt idx="37">
                  <c:v>0.60086614431454854</c:v>
                </c:pt>
                <c:pt idx="38">
                  <c:v>0</c:v>
                </c:pt>
                <c:pt idx="39">
                  <c:v>-0.44663946803747406</c:v>
                </c:pt>
                <c:pt idx="40">
                  <c:v>0</c:v>
                </c:pt>
                <c:pt idx="41">
                  <c:v>0</c:v>
                </c:pt>
                <c:pt idx="42">
                  <c:v>0</c:v>
                </c:pt>
                <c:pt idx="43">
                  <c:v>1.1584096317192443</c:v>
                </c:pt>
                <c:pt idx="44">
                  <c:v>0</c:v>
                </c:pt>
                <c:pt idx="45">
                  <c:v>-0.97059893977622347</c:v>
                </c:pt>
                <c:pt idx="46">
                  <c:v>0</c:v>
                </c:pt>
                <c:pt idx="47">
                  <c:v>0</c:v>
                </c:pt>
                <c:pt idx="48">
                  <c:v>1.4762120185960483</c:v>
                </c:pt>
                <c:pt idx="49">
                  <c:v>0</c:v>
                </c:pt>
                <c:pt idx="50">
                  <c:v>-0.8749561788051512</c:v>
                </c:pt>
                <c:pt idx="51">
                  <c:v>0</c:v>
                </c:pt>
                <c:pt idx="52">
                  <c:v>2.4315098971599762</c:v>
                </c:pt>
                <c:pt idx="53">
                  <c:v>0</c:v>
                </c:pt>
                <c:pt idx="54">
                  <c:v>0</c:v>
                </c:pt>
                <c:pt idx="55">
                  <c:v>0</c:v>
                </c:pt>
                <c:pt idx="56">
                  <c:v>0</c:v>
                </c:pt>
                <c:pt idx="57">
                  <c:v>0.30782162244136918</c:v>
                </c:pt>
                <c:pt idx="58">
                  <c:v>0</c:v>
                </c:pt>
                <c:pt idx="59">
                  <c:v>1.2528336478818041</c:v>
                </c:pt>
                <c:pt idx="60">
                  <c:v>0</c:v>
                </c:pt>
                <c:pt idx="61">
                  <c:v>0</c:v>
                </c:pt>
                <c:pt idx="62">
                  <c:v>0.4313492610155174</c:v>
                </c:pt>
                <c:pt idx="63">
                  <c:v>0.95592371109418639</c:v>
                </c:pt>
                <c:pt idx="64">
                  <c:v>0</c:v>
                </c:pt>
                <c:pt idx="65">
                  <c:v>0.57927127418816304</c:v>
                </c:pt>
                <c:pt idx="66">
                  <c:v>2.360270011407509</c:v>
                </c:pt>
                <c:pt idx="67">
                  <c:v>0</c:v>
                </c:pt>
                <c:pt idx="68">
                  <c:v>0</c:v>
                </c:pt>
                <c:pt idx="69">
                  <c:v>0</c:v>
                </c:pt>
                <c:pt idx="70">
                  <c:v>0</c:v>
                </c:pt>
                <c:pt idx="71">
                  <c:v>1.328121722702458</c:v>
                </c:pt>
                <c:pt idx="72">
                  <c:v>0</c:v>
                </c:pt>
                <c:pt idx="73">
                  <c:v>-9.014632540953843E-2</c:v>
                </c:pt>
                <c:pt idx="74">
                  <c:v>0</c:v>
                </c:pt>
                <c:pt idx="75">
                  <c:v>0</c:v>
                </c:pt>
                <c:pt idx="76">
                  <c:v>1.8566118968131879</c:v>
                </c:pt>
                <c:pt idx="77">
                  <c:v>0</c:v>
                </c:pt>
                <c:pt idx="78">
                  <c:v>0.3677581928709534</c:v>
                </c:pt>
                <c:pt idx="79">
                  <c:v>0</c:v>
                </c:pt>
                <c:pt idx="80">
                  <c:v>1.9522254283796892</c:v>
                </c:pt>
                <c:pt idx="81">
                  <c:v>0</c:v>
                </c:pt>
                <c:pt idx="82">
                  <c:v>0</c:v>
                </c:pt>
                <c:pt idx="83">
                  <c:v>0</c:v>
                </c:pt>
                <c:pt idx="84">
                  <c:v>0</c:v>
                </c:pt>
                <c:pt idx="85">
                  <c:v>1.1347092188226293</c:v>
                </c:pt>
                <c:pt idx="86">
                  <c:v>0</c:v>
                </c:pt>
                <c:pt idx="87">
                  <c:v>1.687978173266383</c:v>
                </c:pt>
                <c:pt idx="88">
                  <c:v>0</c:v>
                </c:pt>
                <c:pt idx="89">
                  <c:v>0</c:v>
                </c:pt>
                <c:pt idx="90">
                  <c:v>2.1581759499615618</c:v>
                </c:pt>
                <c:pt idx="91">
                  <c:v>0</c:v>
                </c:pt>
                <c:pt idx="92">
                  <c:v>-1.3848021171164224</c:v>
                </c:pt>
                <c:pt idx="93">
                  <c:v>0</c:v>
                </c:pt>
                <c:pt idx="94">
                  <c:v>1.8990544163746874</c:v>
                </c:pt>
                <c:pt idx="95">
                  <c:v>0</c:v>
                </c:pt>
                <c:pt idx="96">
                  <c:v>0</c:v>
                </c:pt>
                <c:pt idx="97">
                  <c:v>0</c:v>
                </c:pt>
                <c:pt idx="98">
                  <c:v>0</c:v>
                </c:pt>
                <c:pt idx="99">
                  <c:v>1.4181043001559877</c:v>
                </c:pt>
                <c:pt idx="100">
                  <c:v>0</c:v>
                </c:pt>
                <c:pt idx="101">
                  <c:v>-0.19467232706465984</c:v>
                </c:pt>
                <c:pt idx="102">
                  <c:v>0</c:v>
                </c:pt>
                <c:pt idx="103">
                  <c:v>0</c:v>
                </c:pt>
                <c:pt idx="104">
                  <c:v>1.6604242183287186</c:v>
                </c:pt>
                <c:pt idx="105">
                  <c:v>0</c:v>
                </c:pt>
                <c:pt idx="106">
                  <c:v>-0.59106753944733925</c:v>
                </c:pt>
                <c:pt idx="107">
                  <c:v>0</c:v>
                </c:pt>
                <c:pt idx="108">
                  <c:v>1.9016319844066314</c:v>
                </c:pt>
                <c:pt idx="109">
                  <c:v>0</c:v>
                </c:pt>
                <c:pt idx="110">
                  <c:v>0</c:v>
                </c:pt>
                <c:pt idx="111">
                  <c:v>0</c:v>
                </c:pt>
                <c:pt idx="112">
                  <c:v>0</c:v>
                </c:pt>
                <c:pt idx="113">
                  <c:v>0</c:v>
                </c:pt>
                <c:pt idx="114">
                  <c:v>0.92079248522038815</c:v>
                </c:pt>
                <c:pt idx="115">
                  <c:v>0</c:v>
                </c:pt>
                <c:pt idx="116">
                  <c:v>-0.48593591538159897</c:v>
                </c:pt>
                <c:pt idx="117">
                  <c:v>0</c:v>
                </c:pt>
                <c:pt idx="118">
                  <c:v>0</c:v>
                </c:pt>
                <c:pt idx="119">
                  <c:v>0</c:v>
                </c:pt>
                <c:pt idx="120">
                  <c:v>0</c:v>
                </c:pt>
                <c:pt idx="121">
                  <c:v>0</c:v>
                </c:pt>
                <c:pt idx="122">
                  <c:v>0</c:v>
                </c:pt>
                <c:pt idx="123">
                  <c:v>0</c:v>
                </c:pt>
                <c:pt idx="124">
                  <c:v>0</c:v>
                </c:pt>
                <c:pt idx="125">
                  <c:v>0</c:v>
                </c:pt>
                <c:pt idx="126">
                  <c:v>0</c:v>
                </c:pt>
                <c:pt idx="127">
                  <c:v>0.63863394096859771</c:v>
                </c:pt>
                <c:pt idx="128">
                  <c:v>0</c:v>
                </c:pt>
                <c:pt idx="129">
                  <c:v>0</c:v>
                </c:pt>
                <c:pt idx="130">
                  <c:v>0</c:v>
                </c:pt>
                <c:pt idx="131">
                  <c:v>0</c:v>
                </c:pt>
                <c:pt idx="132">
                  <c:v>0</c:v>
                </c:pt>
                <c:pt idx="133">
                  <c:v>0</c:v>
                </c:pt>
                <c:pt idx="134">
                  <c:v>0</c:v>
                </c:pt>
                <c:pt idx="135">
                  <c:v>-0.10994503010005657</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0.14551322820383469</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511D-40FE-ADE7-FBC790C26A8E}"/>
            </c:ext>
          </c:extLst>
        </c:ser>
        <c:ser>
          <c:idx val="7"/>
          <c:order val="7"/>
          <c:tx>
            <c:v>Kcb (SWD) weighted</c:v>
          </c:tx>
          <c:spPr>
            <a:ln w="3175">
              <a:solidFill>
                <a:srgbClr val="800000"/>
              </a:solidFill>
              <a:prstDash val="solid"/>
            </a:ln>
          </c:spPr>
          <c:marker>
            <c:symbol val="dot"/>
            <c:size val="2"/>
            <c:spPr>
              <a:noFill/>
              <a:ln>
                <a:solidFill>
                  <a:srgbClr val="800000"/>
                </a:solidFill>
                <a:prstDash val="solid"/>
              </a:ln>
            </c:spPr>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10050'!$D$88:$FS$88</c:f>
              <c:numCache>
                <c:formatCode>General</c:formatCode>
                <c:ptCount val="17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9.4689869508885721E-2</c:v>
                </c:pt>
                <c:pt idx="31">
                  <c:v>3.454216533706797E-2</c:v>
                </c:pt>
                <c:pt idx="32">
                  <c:v>0.1469289119752856</c:v>
                </c:pt>
                <c:pt idx="33">
                  <c:v>0.23888170467928183</c:v>
                </c:pt>
                <c:pt idx="34">
                  <c:v>0.31550903193261204</c:v>
                </c:pt>
                <c:pt idx="35">
                  <c:v>0.38034753960850681</c:v>
                </c:pt>
                <c:pt idx="36">
                  <c:v>0.28385136250959753</c:v>
                </c:pt>
                <c:pt idx="37">
                  <c:v>0.20022134235720948</c:v>
                </c:pt>
                <c:pt idx="38">
                  <c:v>0.3586412201790854</c:v>
                </c:pt>
                <c:pt idx="39">
                  <c:v>0.51706109800096156</c:v>
                </c:pt>
                <c:pt idx="40">
                  <c:v>0.57541748961972805</c:v>
                </c:pt>
                <c:pt idx="41">
                  <c:v>0.47702933474508136</c:v>
                </c:pt>
                <c:pt idx="42">
                  <c:v>0.37864117987043483</c:v>
                </c:pt>
                <c:pt idx="43">
                  <c:v>0.5006840967267967</c:v>
                </c:pt>
                <c:pt idx="44">
                  <c:v>0.62272701358315852</c:v>
                </c:pt>
                <c:pt idx="45">
                  <c:v>0.67302441961508142</c:v>
                </c:pt>
                <c:pt idx="46">
                  <c:v>0.7233218256470042</c:v>
                </c:pt>
                <c:pt idx="47">
                  <c:v>0.66661595836181253</c:v>
                </c:pt>
                <c:pt idx="48">
                  <c:v>0.60991009107662075</c:v>
                </c:pt>
                <c:pt idx="49">
                  <c:v>0.55320422379142919</c:v>
                </c:pt>
                <c:pt idx="50">
                  <c:v>0.55949915820226648</c:v>
                </c:pt>
                <c:pt idx="51">
                  <c:v>0.70772799737946834</c:v>
                </c:pt>
                <c:pt idx="52">
                  <c:v>0.80119121076558431</c:v>
                </c:pt>
                <c:pt idx="53">
                  <c:v>0.73153369359354914</c:v>
                </c:pt>
                <c:pt idx="54">
                  <c:v>0.66187617642151375</c:v>
                </c:pt>
                <c:pt idx="55">
                  <c:v>0.62719028925472287</c:v>
                </c:pt>
                <c:pt idx="56">
                  <c:v>0.72413878612094384</c:v>
                </c:pt>
                <c:pt idx="57">
                  <c:v>0.82108728298716471</c:v>
                </c:pt>
                <c:pt idx="58">
                  <c:v>0.81633795727033354</c:v>
                </c:pt>
                <c:pt idx="59">
                  <c:v>0.74277874563983237</c:v>
                </c:pt>
                <c:pt idx="60">
                  <c:v>0.81079875232390497</c:v>
                </c:pt>
                <c:pt idx="61">
                  <c:v>0.87881875900797746</c:v>
                </c:pt>
                <c:pt idx="62">
                  <c:v>0.94683876569205006</c:v>
                </c:pt>
                <c:pt idx="63">
                  <c:v>1.0148587723761227</c:v>
                </c:pt>
                <c:pt idx="64">
                  <c:v>0.98832757585272879</c:v>
                </c:pt>
                <c:pt idx="65">
                  <c:v>0.89879557763330586</c:v>
                </c:pt>
                <c:pt idx="66">
                  <c:v>0.93904746089539826</c:v>
                </c:pt>
                <c:pt idx="67">
                  <c:v>1.0340649699485764</c:v>
                </c:pt>
                <c:pt idx="68">
                  <c:v>1.1290824790017544</c:v>
                </c:pt>
                <c:pt idx="69">
                  <c:v>1.1248430744587836</c:v>
                </c:pt>
                <c:pt idx="70">
                  <c:v>1.0856320399105679</c:v>
                </c:pt>
                <c:pt idx="71">
                  <c:v>1.1771623168566696</c:v>
                </c:pt>
                <c:pt idx="72">
                  <c:v>1.2686925938027713</c:v>
                </c:pt>
                <c:pt idx="73">
                  <c:v>1.1869885409637793</c:v>
                </c:pt>
                <c:pt idx="74">
                  <c:v>1.1740943740384575</c:v>
                </c:pt>
                <c:pt idx="75">
                  <c:v>1.1612002071131355</c:v>
                </c:pt>
                <c:pt idx="76">
                  <c:v>1.1483060401878133</c:v>
                </c:pt>
                <c:pt idx="77">
                  <c:v>1.1354118732624916</c:v>
                </c:pt>
                <c:pt idx="78">
                  <c:v>1.1594023033000866</c:v>
                </c:pt>
                <c:pt idx="79">
                  <c:v>1.2779439365451482</c:v>
                </c:pt>
                <c:pt idx="80">
                  <c:v>1.4278320882365549</c:v>
                </c:pt>
                <c:pt idx="81">
                  <c:v>1.447936358446446</c:v>
                </c:pt>
                <c:pt idx="82">
                  <c:v>1.4680406286563377</c:v>
                </c:pt>
                <c:pt idx="83">
                  <c:v>1.2519463610610306</c:v>
                </c:pt>
                <c:pt idx="84">
                  <c:v>1.1351090070618723</c:v>
                </c:pt>
                <c:pt idx="85">
                  <c:v>1.2371954219621215</c:v>
                </c:pt>
                <c:pt idx="86">
                  <c:v>1.2336506878284548</c:v>
                </c:pt>
                <c:pt idx="87">
                  <c:v>1.1980426126135413</c:v>
                </c:pt>
                <c:pt idx="88">
                  <c:v>1.2169356180357651</c:v>
                </c:pt>
                <c:pt idx="89">
                  <c:v>1.2358286234579892</c:v>
                </c:pt>
                <c:pt idx="90">
                  <c:v>1.2547216288802128</c:v>
                </c:pt>
                <c:pt idx="91">
                  <c:v>1.2736146343024368</c:v>
                </c:pt>
                <c:pt idx="92">
                  <c:v>1.1849891979099509</c:v>
                </c:pt>
                <c:pt idx="93">
                  <c:v>1.059479164554548</c:v>
                </c:pt>
                <c:pt idx="94">
                  <c:v>1.0576422342253702</c:v>
                </c:pt>
                <c:pt idx="95">
                  <c:v>1.0244587854498473</c:v>
                </c:pt>
                <c:pt idx="96">
                  <c:v>0.9912753366743241</c:v>
                </c:pt>
                <c:pt idx="97">
                  <c:v>0.8079924373803975</c:v>
                </c:pt>
                <c:pt idx="98">
                  <c:v>0.86090807589166973</c:v>
                </c:pt>
                <c:pt idx="99">
                  <c:v>1.0800036826598733</c:v>
                </c:pt>
                <c:pt idx="100">
                  <c:v>1.0801755205286694</c:v>
                </c:pt>
                <c:pt idx="101">
                  <c:v>1.0149580584517166</c:v>
                </c:pt>
                <c:pt idx="102">
                  <c:v>0.9818039374560098</c:v>
                </c:pt>
                <c:pt idx="103">
                  <c:v>0.94864981646030333</c:v>
                </c:pt>
                <c:pt idx="104">
                  <c:v>0.91549569546459664</c:v>
                </c:pt>
                <c:pt idx="105">
                  <c:v>0.88234157446889017</c:v>
                </c:pt>
                <c:pt idx="106">
                  <c:v>0.84918745347318347</c:v>
                </c:pt>
                <c:pt idx="107">
                  <c:v>0.82976988091872095</c:v>
                </c:pt>
                <c:pt idx="108">
                  <c:v>0.81035230836425831</c:v>
                </c:pt>
                <c:pt idx="109">
                  <c:v>0.74223295654025001</c:v>
                </c:pt>
                <c:pt idx="110">
                  <c:v>0.67411360471624193</c:v>
                </c:pt>
                <c:pt idx="111">
                  <c:v>0.60599425289223385</c:v>
                </c:pt>
                <c:pt idx="112">
                  <c:v>0.68797435158662956</c:v>
                </c:pt>
                <c:pt idx="113">
                  <c:v>0.76995445028102538</c:v>
                </c:pt>
                <c:pt idx="114">
                  <c:v>0.68575458071848983</c:v>
                </c:pt>
                <c:pt idx="115">
                  <c:v>0.60155471115595427</c:v>
                </c:pt>
                <c:pt idx="116">
                  <c:v>0.5827441415391682</c:v>
                </c:pt>
                <c:pt idx="117">
                  <c:v>0.56393357192238225</c:v>
                </c:pt>
                <c:pt idx="118">
                  <c:v>0.54512300230559629</c:v>
                </c:pt>
                <c:pt idx="119">
                  <c:v>0.52631243268881023</c:v>
                </c:pt>
                <c:pt idx="120">
                  <c:v>0.45759659833411387</c:v>
                </c:pt>
                <c:pt idx="121">
                  <c:v>0.38888076397941762</c:v>
                </c:pt>
                <c:pt idx="122">
                  <c:v>0.41394682299818708</c:v>
                </c:pt>
                <c:pt idx="123">
                  <c:v>0.4390128820169566</c:v>
                </c:pt>
                <c:pt idx="124">
                  <c:v>0.38910761727904636</c:v>
                </c:pt>
                <c:pt idx="125">
                  <c:v>0.33920235254113607</c:v>
                </c:pt>
                <c:pt idx="126">
                  <c:v>0.28929708780322577</c:v>
                </c:pt>
                <c:pt idx="127">
                  <c:v>0.23939182306531551</c:v>
                </c:pt>
                <c:pt idx="128">
                  <c:v>0.20651710888099797</c:v>
                </c:pt>
                <c:pt idx="129">
                  <c:v>0.17364239469668044</c:v>
                </c:pt>
                <c:pt idx="130">
                  <c:v>0.14076768051236285</c:v>
                </c:pt>
                <c:pt idx="131">
                  <c:v>0.10789296632804526</c:v>
                </c:pt>
                <c:pt idx="132">
                  <c:v>7.5018252143727732E-2</c:v>
                </c:pt>
                <c:pt idx="133">
                  <c:v>4.2143537959410213E-2</c:v>
                </c:pt>
                <c:pt idx="134">
                  <c:v>9.2688237750926765E-3</c:v>
                </c:pt>
                <c:pt idx="135">
                  <c:v>2.6299374328685433E-2</c:v>
                </c:pt>
                <c:pt idx="136">
                  <c:v>4.3329924882278187E-2</c:v>
                </c:pt>
                <c:pt idx="137">
                  <c:v>6.0360475435870947E-2</c:v>
                </c:pt>
                <c:pt idx="138">
                  <c:v>7.7391025989463694E-2</c:v>
                </c:pt>
                <c:pt idx="139">
                  <c:v>9.4421576543056454E-2</c:v>
                </c:pt>
                <c:pt idx="140">
                  <c:v>0.11145212709664921</c:v>
                </c:pt>
                <c:pt idx="141">
                  <c:v>0.12848267765024196</c:v>
                </c:pt>
                <c:pt idx="142">
                  <c:v>0.14551322820383469</c:v>
                </c:pt>
                <c:pt idx="143">
                  <c:v>0.14551322820383469</c:v>
                </c:pt>
                <c:pt idx="144">
                  <c:v>0.14551322820383469</c:v>
                </c:pt>
                <c:pt idx="145">
                  <c:v>0.14551322820383469</c:v>
                </c:pt>
                <c:pt idx="146">
                  <c:v>0.14551322820383469</c:v>
                </c:pt>
                <c:pt idx="147">
                  <c:v>0.14551322820383469</c:v>
                </c:pt>
                <c:pt idx="148">
                  <c:v>0.14551322820383469</c:v>
                </c:pt>
                <c:pt idx="149">
                  <c:v>0.14551322820383469</c:v>
                </c:pt>
                <c:pt idx="150">
                  <c:v>0.14551322820383469</c:v>
                </c:pt>
                <c:pt idx="151">
                  <c:v>0.14551322820383469</c:v>
                </c:pt>
                <c:pt idx="152">
                  <c:v>0.14551322820383469</c:v>
                </c:pt>
                <c:pt idx="153">
                  <c:v>0.14551322820383469</c:v>
                </c:pt>
                <c:pt idx="154">
                  <c:v>0.13581234632357905</c:v>
                </c:pt>
                <c:pt idx="155">
                  <c:v>0.12611146444332341</c:v>
                </c:pt>
                <c:pt idx="156">
                  <c:v>0.11641058256306776</c:v>
                </c:pt>
                <c:pt idx="157">
                  <c:v>0.10670970068281212</c:v>
                </c:pt>
                <c:pt idx="158">
                  <c:v>9.7008818802556462E-2</c:v>
                </c:pt>
                <c:pt idx="159">
                  <c:v>8.7307936922300822E-2</c:v>
                </c:pt>
                <c:pt idx="160">
                  <c:v>7.7607055042045167E-2</c:v>
                </c:pt>
                <c:pt idx="161">
                  <c:v>6.7906173161789526E-2</c:v>
                </c:pt>
                <c:pt idx="162">
                  <c:v>5.8205291281533879E-2</c:v>
                </c:pt>
                <c:pt idx="163">
                  <c:v>4.8504409401278231E-2</c:v>
                </c:pt>
                <c:pt idx="164">
                  <c:v>3.8803527521022584E-2</c:v>
                </c:pt>
                <c:pt idx="165">
                  <c:v>3.1181406043678861E-2</c:v>
                </c:pt>
                <c:pt idx="166">
                  <c:v>2.2386650492897644E-2</c:v>
                </c:pt>
                <c:pt idx="167">
                  <c:v>1.2126102350319558E-2</c:v>
                </c:pt>
                <c:pt idx="168">
                  <c:v>0</c:v>
                </c:pt>
                <c:pt idx="169">
                  <c:v>0</c:v>
                </c:pt>
                <c:pt idx="170">
                  <c:v>0</c:v>
                </c:pt>
                <c:pt idx="171">
                  <c:v>0</c:v>
                </c:pt>
              </c:numCache>
            </c:numRef>
          </c:yVal>
          <c:smooth val="0"/>
          <c:extLst>
            <c:ext xmlns:c16="http://schemas.microsoft.com/office/drawing/2014/chart" uri="{C3380CC4-5D6E-409C-BE32-E72D297353CC}">
              <c16:uniqueId val="{00000006-511D-40FE-ADE7-FBC790C26A8E}"/>
            </c:ext>
          </c:extLst>
        </c:ser>
        <c:dLbls>
          <c:showLegendKey val="0"/>
          <c:showVal val="0"/>
          <c:showCatName val="0"/>
          <c:showSerName val="0"/>
          <c:showPercent val="0"/>
          <c:showBubbleSize val="0"/>
        </c:dLbls>
        <c:axId val="824391256"/>
        <c:axId val="824391648"/>
      </c:scatterChart>
      <c:scatterChart>
        <c:scatterStyle val="lineMarker"/>
        <c:varyColors val="0"/>
        <c:ser>
          <c:idx val="1"/>
          <c:order val="1"/>
          <c:tx>
            <c:strRef>
              <c:f>'C2 10050'!$A$6</c:f>
              <c:strCache>
                <c:ptCount val="1"/>
                <c:pt idx="0">
                  <c:v>Root Zone Depth</c:v>
                </c:pt>
              </c:strCache>
            </c:strRef>
          </c:tx>
          <c:spPr>
            <a:ln w="25400">
              <a:solidFill>
                <a:srgbClr val="FF00FF"/>
              </a:solidFill>
              <a:prstDash val="solid"/>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10050'!$C$6:$FS$6</c:f>
              <c:numCache>
                <c:formatCode>General</c:formatCode>
                <c:ptCount val="173"/>
                <c:pt idx="0">
                  <c:v>80</c:v>
                </c:pt>
                <c:pt idx="1">
                  <c:v>80</c:v>
                </c:pt>
                <c:pt idx="2">
                  <c:v>80</c:v>
                </c:pt>
                <c:pt idx="3">
                  <c:v>80</c:v>
                </c:pt>
                <c:pt idx="4">
                  <c:v>80</c:v>
                </c:pt>
                <c:pt idx="5">
                  <c:v>80</c:v>
                </c:pt>
                <c:pt idx="6">
                  <c:v>80</c:v>
                </c:pt>
                <c:pt idx="7">
                  <c:v>80</c:v>
                </c:pt>
                <c:pt idx="8">
                  <c:v>80</c:v>
                </c:pt>
                <c:pt idx="9">
                  <c:v>80</c:v>
                </c:pt>
                <c:pt idx="10">
                  <c:v>90</c:v>
                </c:pt>
                <c:pt idx="11">
                  <c:v>100</c:v>
                </c:pt>
                <c:pt idx="12">
                  <c:v>110</c:v>
                </c:pt>
                <c:pt idx="13">
                  <c:v>120</c:v>
                </c:pt>
                <c:pt idx="14">
                  <c:v>130</c:v>
                </c:pt>
                <c:pt idx="15">
                  <c:v>140</c:v>
                </c:pt>
                <c:pt idx="16">
                  <c:v>150</c:v>
                </c:pt>
                <c:pt idx="17">
                  <c:v>160</c:v>
                </c:pt>
                <c:pt idx="18">
                  <c:v>170</c:v>
                </c:pt>
                <c:pt idx="19">
                  <c:v>180</c:v>
                </c:pt>
                <c:pt idx="20">
                  <c:v>190</c:v>
                </c:pt>
                <c:pt idx="21">
                  <c:v>200</c:v>
                </c:pt>
                <c:pt idx="22">
                  <c:v>210</c:v>
                </c:pt>
                <c:pt idx="23">
                  <c:v>220</c:v>
                </c:pt>
                <c:pt idx="24">
                  <c:v>230</c:v>
                </c:pt>
                <c:pt idx="25">
                  <c:v>240</c:v>
                </c:pt>
                <c:pt idx="26">
                  <c:v>250</c:v>
                </c:pt>
                <c:pt idx="27">
                  <c:v>260</c:v>
                </c:pt>
                <c:pt idx="28">
                  <c:v>275</c:v>
                </c:pt>
                <c:pt idx="29">
                  <c:v>290</c:v>
                </c:pt>
                <c:pt idx="30">
                  <c:v>305</c:v>
                </c:pt>
                <c:pt idx="31">
                  <c:v>320</c:v>
                </c:pt>
                <c:pt idx="32">
                  <c:v>335</c:v>
                </c:pt>
                <c:pt idx="33">
                  <c:v>350</c:v>
                </c:pt>
                <c:pt idx="34">
                  <c:v>365</c:v>
                </c:pt>
                <c:pt idx="35">
                  <c:v>380</c:v>
                </c:pt>
                <c:pt idx="36">
                  <c:v>395</c:v>
                </c:pt>
                <c:pt idx="37">
                  <c:v>410</c:v>
                </c:pt>
                <c:pt idx="38">
                  <c:v>425</c:v>
                </c:pt>
                <c:pt idx="39">
                  <c:v>440</c:v>
                </c:pt>
                <c:pt idx="40">
                  <c:v>455</c:v>
                </c:pt>
                <c:pt idx="41">
                  <c:v>470</c:v>
                </c:pt>
                <c:pt idx="42">
                  <c:v>485</c:v>
                </c:pt>
                <c:pt idx="43">
                  <c:v>500</c:v>
                </c:pt>
                <c:pt idx="44">
                  <c:v>520</c:v>
                </c:pt>
                <c:pt idx="45">
                  <c:v>540</c:v>
                </c:pt>
                <c:pt idx="46">
                  <c:v>560</c:v>
                </c:pt>
                <c:pt idx="47">
                  <c:v>580</c:v>
                </c:pt>
                <c:pt idx="48">
                  <c:v>600</c:v>
                </c:pt>
                <c:pt idx="49">
                  <c:v>620</c:v>
                </c:pt>
                <c:pt idx="50">
                  <c:v>640</c:v>
                </c:pt>
                <c:pt idx="51">
                  <c:v>660</c:v>
                </c:pt>
                <c:pt idx="52">
                  <c:v>680</c:v>
                </c:pt>
                <c:pt idx="53">
                  <c:v>700</c:v>
                </c:pt>
                <c:pt idx="54">
                  <c:v>720</c:v>
                </c:pt>
                <c:pt idx="55">
                  <c:v>740</c:v>
                </c:pt>
                <c:pt idx="56">
                  <c:v>760</c:v>
                </c:pt>
                <c:pt idx="57">
                  <c:v>780</c:v>
                </c:pt>
                <c:pt idx="58">
                  <c:v>800</c:v>
                </c:pt>
                <c:pt idx="59">
                  <c:v>820</c:v>
                </c:pt>
                <c:pt idx="60">
                  <c:v>840</c:v>
                </c:pt>
                <c:pt idx="61">
                  <c:v>860</c:v>
                </c:pt>
                <c:pt idx="62">
                  <c:v>880</c:v>
                </c:pt>
                <c:pt idx="63">
                  <c:v>900</c:v>
                </c:pt>
                <c:pt idx="64">
                  <c:v>910</c:v>
                </c:pt>
                <c:pt idx="65">
                  <c:v>920</c:v>
                </c:pt>
                <c:pt idx="66">
                  <c:v>930</c:v>
                </c:pt>
                <c:pt idx="67">
                  <c:v>940</c:v>
                </c:pt>
                <c:pt idx="68">
                  <c:v>950</c:v>
                </c:pt>
                <c:pt idx="69">
                  <c:v>955</c:v>
                </c:pt>
                <c:pt idx="70">
                  <c:v>960</c:v>
                </c:pt>
                <c:pt idx="71">
                  <c:v>965</c:v>
                </c:pt>
                <c:pt idx="72">
                  <c:v>970</c:v>
                </c:pt>
                <c:pt idx="73">
                  <c:v>975</c:v>
                </c:pt>
                <c:pt idx="74">
                  <c:v>980</c:v>
                </c:pt>
                <c:pt idx="75">
                  <c:v>985</c:v>
                </c:pt>
                <c:pt idx="76">
                  <c:v>990</c:v>
                </c:pt>
                <c:pt idx="77">
                  <c:v>995</c:v>
                </c:pt>
                <c:pt idx="78">
                  <c:v>1000</c:v>
                </c:pt>
                <c:pt idx="79">
                  <c:v>1005</c:v>
                </c:pt>
                <c:pt idx="80">
                  <c:v>1010</c:v>
                </c:pt>
                <c:pt idx="81">
                  <c:v>1015</c:v>
                </c:pt>
                <c:pt idx="82">
                  <c:v>1020</c:v>
                </c:pt>
                <c:pt idx="83">
                  <c:v>1025</c:v>
                </c:pt>
                <c:pt idx="84">
                  <c:v>1030</c:v>
                </c:pt>
                <c:pt idx="85">
                  <c:v>1035</c:v>
                </c:pt>
                <c:pt idx="86">
                  <c:v>1040</c:v>
                </c:pt>
                <c:pt idx="87">
                  <c:v>1045</c:v>
                </c:pt>
                <c:pt idx="88">
                  <c:v>1050</c:v>
                </c:pt>
                <c:pt idx="89">
                  <c:v>1050</c:v>
                </c:pt>
                <c:pt idx="90">
                  <c:v>1050</c:v>
                </c:pt>
                <c:pt idx="91">
                  <c:v>1050</c:v>
                </c:pt>
                <c:pt idx="92">
                  <c:v>1050</c:v>
                </c:pt>
                <c:pt idx="93">
                  <c:v>1050</c:v>
                </c:pt>
                <c:pt idx="94">
                  <c:v>1050</c:v>
                </c:pt>
                <c:pt idx="95">
                  <c:v>1050</c:v>
                </c:pt>
                <c:pt idx="96">
                  <c:v>1050</c:v>
                </c:pt>
                <c:pt idx="97">
                  <c:v>1050</c:v>
                </c:pt>
                <c:pt idx="98">
                  <c:v>1050</c:v>
                </c:pt>
                <c:pt idx="99">
                  <c:v>1050</c:v>
                </c:pt>
                <c:pt idx="100">
                  <c:v>1050</c:v>
                </c:pt>
                <c:pt idx="101">
                  <c:v>1050</c:v>
                </c:pt>
                <c:pt idx="102">
                  <c:v>1050</c:v>
                </c:pt>
                <c:pt idx="103">
                  <c:v>1050</c:v>
                </c:pt>
                <c:pt idx="104">
                  <c:v>1050</c:v>
                </c:pt>
                <c:pt idx="105">
                  <c:v>1050</c:v>
                </c:pt>
                <c:pt idx="106">
                  <c:v>1050</c:v>
                </c:pt>
                <c:pt idx="107">
                  <c:v>1050</c:v>
                </c:pt>
                <c:pt idx="108">
                  <c:v>1050</c:v>
                </c:pt>
                <c:pt idx="109">
                  <c:v>1050</c:v>
                </c:pt>
                <c:pt idx="110">
                  <c:v>1050</c:v>
                </c:pt>
                <c:pt idx="111">
                  <c:v>1050</c:v>
                </c:pt>
                <c:pt idx="112">
                  <c:v>1050</c:v>
                </c:pt>
                <c:pt idx="113">
                  <c:v>1050</c:v>
                </c:pt>
                <c:pt idx="114">
                  <c:v>1050</c:v>
                </c:pt>
                <c:pt idx="115">
                  <c:v>1050</c:v>
                </c:pt>
                <c:pt idx="116">
                  <c:v>1050</c:v>
                </c:pt>
                <c:pt idx="117">
                  <c:v>1050</c:v>
                </c:pt>
                <c:pt idx="118">
                  <c:v>1050</c:v>
                </c:pt>
                <c:pt idx="119">
                  <c:v>1050</c:v>
                </c:pt>
                <c:pt idx="120">
                  <c:v>1050</c:v>
                </c:pt>
                <c:pt idx="121">
                  <c:v>1050</c:v>
                </c:pt>
                <c:pt idx="122">
                  <c:v>1050</c:v>
                </c:pt>
                <c:pt idx="123">
                  <c:v>1050</c:v>
                </c:pt>
                <c:pt idx="124">
                  <c:v>1050</c:v>
                </c:pt>
                <c:pt idx="125">
                  <c:v>1050</c:v>
                </c:pt>
                <c:pt idx="126">
                  <c:v>1050</c:v>
                </c:pt>
                <c:pt idx="127">
                  <c:v>1050</c:v>
                </c:pt>
                <c:pt idx="128">
                  <c:v>1050</c:v>
                </c:pt>
                <c:pt idx="129">
                  <c:v>1050</c:v>
                </c:pt>
                <c:pt idx="130">
                  <c:v>1050</c:v>
                </c:pt>
                <c:pt idx="131">
                  <c:v>1050</c:v>
                </c:pt>
                <c:pt idx="132">
                  <c:v>1050</c:v>
                </c:pt>
                <c:pt idx="133">
                  <c:v>1050</c:v>
                </c:pt>
                <c:pt idx="134">
                  <c:v>1050</c:v>
                </c:pt>
                <c:pt idx="135">
                  <c:v>1050</c:v>
                </c:pt>
                <c:pt idx="136">
                  <c:v>1050</c:v>
                </c:pt>
                <c:pt idx="137">
                  <c:v>1050</c:v>
                </c:pt>
                <c:pt idx="138">
                  <c:v>1050</c:v>
                </c:pt>
                <c:pt idx="139">
                  <c:v>1050</c:v>
                </c:pt>
                <c:pt idx="140">
                  <c:v>1050</c:v>
                </c:pt>
                <c:pt idx="141">
                  <c:v>1050</c:v>
                </c:pt>
                <c:pt idx="142">
                  <c:v>1050</c:v>
                </c:pt>
                <c:pt idx="143">
                  <c:v>1050</c:v>
                </c:pt>
                <c:pt idx="144">
                  <c:v>1050</c:v>
                </c:pt>
                <c:pt idx="145">
                  <c:v>1050</c:v>
                </c:pt>
                <c:pt idx="146">
                  <c:v>1050</c:v>
                </c:pt>
                <c:pt idx="147">
                  <c:v>1050</c:v>
                </c:pt>
                <c:pt idx="148">
                  <c:v>1050</c:v>
                </c:pt>
                <c:pt idx="149">
                  <c:v>1050</c:v>
                </c:pt>
                <c:pt idx="150">
                  <c:v>1050</c:v>
                </c:pt>
                <c:pt idx="151">
                  <c:v>1050</c:v>
                </c:pt>
                <c:pt idx="152">
                  <c:v>1050</c:v>
                </c:pt>
                <c:pt idx="153">
                  <c:v>1050</c:v>
                </c:pt>
                <c:pt idx="154">
                  <c:v>1050</c:v>
                </c:pt>
                <c:pt idx="155">
                  <c:v>1050</c:v>
                </c:pt>
                <c:pt idx="156">
                  <c:v>1050</c:v>
                </c:pt>
                <c:pt idx="157">
                  <c:v>1050</c:v>
                </c:pt>
                <c:pt idx="158">
                  <c:v>1050</c:v>
                </c:pt>
                <c:pt idx="159">
                  <c:v>1050</c:v>
                </c:pt>
                <c:pt idx="160">
                  <c:v>1050</c:v>
                </c:pt>
                <c:pt idx="161">
                  <c:v>1050</c:v>
                </c:pt>
                <c:pt idx="162">
                  <c:v>1050</c:v>
                </c:pt>
                <c:pt idx="163">
                  <c:v>1050</c:v>
                </c:pt>
                <c:pt idx="164">
                  <c:v>1050</c:v>
                </c:pt>
                <c:pt idx="165">
                  <c:v>1050</c:v>
                </c:pt>
                <c:pt idx="166">
                  <c:v>1050</c:v>
                </c:pt>
                <c:pt idx="167">
                  <c:v>1050</c:v>
                </c:pt>
                <c:pt idx="168">
                  <c:v>1050</c:v>
                </c:pt>
                <c:pt idx="169">
                  <c:v>1050</c:v>
                </c:pt>
                <c:pt idx="170">
                  <c:v>1050</c:v>
                </c:pt>
                <c:pt idx="171">
                  <c:v>1050</c:v>
                </c:pt>
                <c:pt idx="172">
                  <c:v>1050</c:v>
                </c:pt>
              </c:numCache>
            </c:numRef>
          </c:yVal>
          <c:smooth val="0"/>
          <c:extLst>
            <c:ext xmlns:c16="http://schemas.microsoft.com/office/drawing/2014/chart" uri="{C3380CC4-5D6E-409C-BE32-E72D297353CC}">
              <c16:uniqueId val="{00000007-511D-40FE-ADE7-FBC790C26A8E}"/>
            </c:ext>
          </c:extLst>
        </c:ser>
        <c:dLbls>
          <c:showLegendKey val="0"/>
          <c:showVal val="0"/>
          <c:showCatName val="0"/>
          <c:showSerName val="0"/>
          <c:showPercent val="0"/>
          <c:showBubbleSize val="0"/>
        </c:dLbls>
        <c:axId val="824392040"/>
        <c:axId val="824394000"/>
      </c:scatterChart>
      <c:valAx>
        <c:axId val="824391256"/>
        <c:scaling>
          <c:orientation val="minMax"/>
          <c:max val="305"/>
          <c:min val="140"/>
        </c:scaling>
        <c:delete val="0"/>
        <c:axPos val="b"/>
        <c:title>
          <c:tx>
            <c:rich>
              <a:bodyPr/>
              <a:lstStyle/>
              <a:p>
                <a:pPr>
                  <a:defRPr sz="1175" b="1" i="0" u="none" strike="noStrike" baseline="0">
                    <a:solidFill>
                      <a:srgbClr val="000000"/>
                    </a:solidFill>
                    <a:latin typeface="Arial"/>
                    <a:ea typeface="Arial"/>
                    <a:cs typeface="Arial"/>
                  </a:defRPr>
                </a:pPr>
                <a:r>
                  <a:rPr lang="en-US"/>
                  <a:t>DOY</a:t>
                </a:r>
              </a:p>
            </c:rich>
          </c:tx>
          <c:layout>
            <c:manualLayout>
              <c:xMode val="edge"/>
              <c:yMode val="edge"/>
              <c:x val="0.42655426071741032"/>
              <c:y val="0.9151670951156812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91648"/>
        <c:crosses val="autoZero"/>
        <c:crossBetween val="midCat"/>
        <c:majorUnit val="10"/>
      </c:valAx>
      <c:valAx>
        <c:axId val="824391648"/>
        <c:scaling>
          <c:orientation val="minMax"/>
          <c:max val="1.6"/>
          <c:min val="0"/>
        </c:scaling>
        <c:delete val="0"/>
        <c:axPos val="l"/>
        <c:majorGridlines>
          <c:spPr>
            <a:ln w="3175">
              <a:solidFill>
                <a:srgbClr val="000000"/>
              </a:solidFill>
              <a:prstDash val="solid"/>
            </a:ln>
          </c:spPr>
        </c:majorGridlines>
        <c:title>
          <c:tx>
            <c:rich>
              <a:bodyPr/>
              <a:lstStyle/>
              <a:p>
                <a:pPr>
                  <a:defRPr sz="1175" b="1" i="0" u="none" strike="noStrike" baseline="0">
                    <a:solidFill>
                      <a:srgbClr val="000000"/>
                    </a:solidFill>
                    <a:latin typeface="Arial"/>
                    <a:ea typeface="Arial"/>
                    <a:cs typeface="Arial"/>
                  </a:defRPr>
                </a:pPr>
                <a:r>
                  <a:rPr lang="en-US"/>
                  <a:t>CC, Kc</a:t>
                </a:r>
              </a:p>
            </c:rich>
          </c:tx>
          <c:layout>
            <c:manualLayout>
              <c:xMode val="edge"/>
              <c:yMode val="edge"/>
              <c:x val="7.0621172353455821E-3"/>
              <c:y val="0.3804627249357326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en-US"/>
          </a:p>
        </c:txPr>
        <c:crossAx val="824391256"/>
        <c:crosses val="autoZero"/>
        <c:crossBetween val="midCat"/>
      </c:valAx>
      <c:valAx>
        <c:axId val="824392040"/>
        <c:scaling>
          <c:orientation val="minMax"/>
        </c:scaling>
        <c:delete val="1"/>
        <c:axPos val="b"/>
        <c:numFmt formatCode="General" sourceLinked="1"/>
        <c:majorTickMark val="out"/>
        <c:minorTickMark val="none"/>
        <c:tickLblPos val="none"/>
        <c:crossAx val="824394000"/>
        <c:crosses val="autoZero"/>
        <c:crossBetween val="midCat"/>
      </c:valAx>
      <c:valAx>
        <c:axId val="824394000"/>
        <c:scaling>
          <c:orientation val="minMax"/>
          <c:max val="1300"/>
          <c:min val="0"/>
        </c:scaling>
        <c:delete val="0"/>
        <c:axPos val="r"/>
        <c:title>
          <c:tx>
            <c:rich>
              <a:bodyPr/>
              <a:lstStyle/>
              <a:p>
                <a:pPr>
                  <a:defRPr sz="1425" b="1" i="0" u="none" strike="noStrike" baseline="0">
                    <a:solidFill>
                      <a:srgbClr val="000000"/>
                    </a:solidFill>
                    <a:latin typeface="Arial"/>
                    <a:ea typeface="Arial"/>
                    <a:cs typeface="Arial"/>
                  </a:defRPr>
                </a:pPr>
                <a:r>
                  <a:rPr lang="en-US"/>
                  <a:t>RZ (mm)</a:t>
                </a:r>
              </a:p>
            </c:rich>
          </c:tx>
          <c:layout>
            <c:manualLayout>
              <c:xMode val="edge"/>
              <c:yMode val="edge"/>
              <c:x val="0.92796738407699031"/>
              <c:y val="0.3521850899742930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en-US"/>
          </a:p>
        </c:txPr>
        <c:crossAx val="824392040"/>
        <c:crosses val="max"/>
        <c:crossBetween val="midCat"/>
      </c:valAx>
      <c:spPr>
        <a:solidFill>
          <a:srgbClr val="C0C0C0"/>
        </a:solidFill>
        <a:ln w="12700">
          <a:solidFill>
            <a:srgbClr val="808080"/>
          </a:solidFill>
          <a:prstDash val="solid"/>
        </a:ln>
      </c:spPr>
    </c:plotArea>
    <c:legend>
      <c:legendPos val="r"/>
      <c:layout>
        <c:manualLayout>
          <c:xMode val="edge"/>
          <c:yMode val="edge"/>
          <c:x val="0.10894015333245767"/>
          <c:y val="0.10274898957533614"/>
          <c:w val="0.24400031770874703"/>
          <c:h val="0.27763496143958871"/>
        </c:manualLayout>
      </c:layout>
      <c:overlay val="0"/>
      <c:spPr>
        <a:solidFill>
          <a:srgbClr val="C0C0C0"/>
        </a:solidFill>
        <a:ln w="3175">
          <a:solidFill>
            <a:srgbClr val="000000"/>
          </a:solidFill>
          <a:prstDash val="solid"/>
        </a:ln>
      </c:spPr>
      <c:txPr>
        <a:bodyPr/>
        <a:lstStyle/>
        <a:p>
          <a:pPr>
            <a:defRPr sz="78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'C2 10050'!$D$1</c:f>
          <c:strCache>
            <c:ptCount val="1"/>
            <c:pt idx="0">
              <c:v>Corn 13 #2</c:v>
            </c:pt>
          </c:strCache>
        </c:strRef>
      </c:tx>
      <c:layout>
        <c:manualLayout>
          <c:xMode val="edge"/>
          <c:yMode val="edge"/>
          <c:x val="0.42495249696381748"/>
          <c:y val="6.4528744107655425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45834998481385"/>
          <c:y val="5.3708506968943533E-2"/>
          <c:w val="0.82440595994634702"/>
          <c:h val="0.80818515248505507"/>
        </c:manualLayout>
      </c:layout>
      <c:scatterChart>
        <c:scatterStyle val="lineMarker"/>
        <c:varyColors val="0"/>
        <c:ser>
          <c:idx val="9"/>
          <c:order val="0"/>
          <c:tx>
            <c:strRef>
              <c:f>'C2 10050'!$A$28</c:f>
              <c:strCache>
                <c:ptCount val="1"/>
                <c:pt idx="0">
                  <c:v>Proj SWD - 1050 mm</c:v>
                </c:pt>
              </c:strCache>
            </c:strRef>
          </c:tx>
          <c:spPr>
            <a:ln w="25400">
              <a:solidFill>
                <a:srgbClr val="CCFFFF"/>
              </a:solidFill>
              <a:prstDash val="solid"/>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10050'!$C$28:$FS$28</c:f>
              <c:numCache>
                <c:formatCode>0.0</c:formatCode>
                <c:ptCount val="173"/>
                <c:pt idx="0" formatCode="General">
                  <c:v>48</c:v>
                </c:pt>
                <c:pt idx="1">
                  <c:v>49.112502842558079</c:v>
                </c:pt>
                <c:pt idx="2">
                  <c:v>49.945249805514948</c:v>
                </c:pt>
                <c:pt idx="3">
                  <c:v>50.662663629722424</c:v>
                </c:pt>
                <c:pt idx="4">
                  <c:v>51.308491321095623</c:v>
                </c:pt>
                <c:pt idx="5">
                  <c:v>51.781062856729413</c:v>
                </c:pt>
                <c:pt idx="6">
                  <c:v>52.091323671556495</c:v>
                </c:pt>
                <c:pt idx="7">
                  <c:v>51.512168271136858</c:v>
                </c:pt>
                <c:pt idx="8">
                  <c:v>52.028295396287824</c:v>
                </c:pt>
                <c:pt idx="9">
                  <c:v>52.342740037336178</c:v>
                </c:pt>
                <c:pt idx="10">
                  <c:v>52.66178585266379</c:v>
                </c:pt>
                <c:pt idx="11">
                  <c:v>53.302254354031362</c:v>
                </c:pt>
                <c:pt idx="12">
                  <c:v>53.959624884490111</c:v>
                </c:pt>
                <c:pt idx="13">
                  <c:v>54.759508848908496</c:v>
                </c:pt>
                <c:pt idx="14">
                  <c:v>55.674494090346215</c:v>
                </c:pt>
                <c:pt idx="15">
                  <c:v>55.949304553752619</c:v>
                </c:pt>
                <c:pt idx="16">
                  <c:v>54.720924762455368</c:v>
                </c:pt>
                <c:pt idx="17">
                  <c:v>56.228498894001341</c:v>
                </c:pt>
                <c:pt idx="18">
                  <c:v>57.924001124184855</c:v>
                </c:pt>
                <c:pt idx="19">
                  <c:v>59.143659114829667</c:v>
                </c:pt>
                <c:pt idx="20">
                  <c:v>60.299122269359557</c:v>
                </c:pt>
                <c:pt idx="21">
                  <c:v>61.695323740373333</c:v>
                </c:pt>
                <c:pt idx="22">
                  <c:v>61.108343192343</c:v>
                </c:pt>
                <c:pt idx="23">
                  <c:v>61.69762723904546</c:v>
                </c:pt>
                <c:pt idx="24">
                  <c:v>62.897660636485121</c:v>
                </c:pt>
                <c:pt idx="25">
                  <c:v>47.322198413648039</c:v>
                </c:pt>
                <c:pt idx="26">
                  <c:v>49.491429516272575</c:v>
                </c:pt>
                <c:pt idx="27">
                  <c:v>51.577187079051463</c:v>
                </c:pt>
                <c:pt idx="28">
                  <c:v>53.6963131304774</c:v>
                </c:pt>
                <c:pt idx="29">
                  <c:v>56.763908161366317</c:v>
                </c:pt>
                <c:pt idx="30">
                  <c:v>59.826182978996968</c:v>
                </c:pt>
                <c:pt idx="31">
                  <c:v>45.064997474918549</c:v>
                </c:pt>
                <c:pt idx="32">
                  <c:v>48.166344479868599</c:v>
                </c:pt>
                <c:pt idx="33">
                  <c:v>50.630855516640132</c:v>
                </c:pt>
                <c:pt idx="34">
                  <c:v>52.830833910246973</c:v>
                </c:pt>
                <c:pt idx="35">
                  <c:v>55.050802250227363</c:v>
                </c:pt>
                <c:pt idx="36">
                  <c:v>57.656746743688018</c:v>
                </c:pt>
                <c:pt idx="37">
                  <c:v>61.340615339049727</c:v>
                </c:pt>
                <c:pt idx="38">
                  <c:v>47.080476527306914</c:v>
                </c:pt>
                <c:pt idx="39">
                  <c:v>49.955338597384568</c:v>
                </c:pt>
                <c:pt idx="40">
                  <c:v>52.771431153288958</c:v>
                </c:pt>
                <c:pt idx="41">
                  <c:v>55.938094988552209</c:v>
                </c:pt>
                <c:pt idx="42">
                  <c:v>59.447103908029675</c:v>
                </c:pt>
                <c:pt idx="43">
                  <c:v>62.914457472911955</c:v>
                </c:pt>
                <c:pt idx="44">
                  <c:v>48.296383601690984</c:v>
                </c:pt>
                <c:pt idx="45">
                  <c:v>53.837098610903475</c:v>
                </c:pt>
                <c:pt idx="46">
                  <c:v>58.78553192675993</c:v>
                </c:pt>
                <c:pt idx="47">
                  <c:v>63.16386803755924</c:v>
                </c:pt>
                <c:pt idx="48">
                  <c:v>67.816638035915346</c:v>
                </c:pt>
                <c:pt idx="49">
                  <c:v>53.523445052897706</c:v>
                </c:pt>
                <c:pt idx="50">
                  <c:v>58.984195802897709</c:v>
                </c:pt>
                <c:pt idx="51">
                  <c:v>64.683463744479909</c:v>
                </c:pt>
                <c:pt idx="52">
                  <c:v>71.160016353983181</c:v>
                </c:pt>
                <c:pt idx="53">
                  <c:v>48.044629367533354</c:v>
                </c:pt>
                <c:pt idx="54">
                  <c:v>54.029340516600037</c:v>
                </c:pt>
                <c:pt idx="55">
                  <c:v>59.872124190154693</c:v>
                </c:pt>
                <c:pt idx="56">
                  <c:v>66.272495500376849</c:v>
                </c:pt>
                <c:pt idx="57">
                  <c:v>73.275310757985736</c:v>
                </c:pt>
                <c:pt idx="58">
                  <c:v>41.315593465857432</c:v>
                </c:pt>
                <c:pt idx="59">
                  <c:v>52.100406495039394</c:v>
                </c:pt>
                <c:pt idx="60">
                  <c:v>58.624460755293299</c:v>
                </c:pt>
                <c:pt idx="61">
                  <c:v>57.605043398115569</c:v>
                </c:pt>
                <c:pt idx="62">
                  <c:v>56.02029055006259</c:v>
                </c:pt>
                <c:pt idx="63">
                  <c:v>56.09397207872501</c:v>
                </c:pt>
                <c:pt idx="64">
                  <c:v>35.575266346240937</c:v>
                </c:pt>
                <c:pt idx="65">
                  <c:v>44.935266346240937</c:v>
                </c:pt>
                <c:pt idx="66">
                  <c:v>49.197278950000708</c:v>
                </c:pt>
                <c:pt idx="67">
                  <c:v>30.414220198414572</c:v>
                </c:pt>
                <c:pt idx="68">
                  <c:v>36.667034376881368</c:v>
                </c:pt>
                <c:pt idx="69">
                  <c:v>42.021886061451681</c:v>
                </c:pt>
                <c:pt idx="70">
                  <c:v>49.021074751637229</c:v>
                </c:pt>
                <c:pt idx="71">
                  <c:v>55.56110725285793</c:v>
                </c:pt>
                <c:pt idx="72">
                  <c:v>21.021700284236992</c:v>
                </c:pt>
                <c:pt idx="73">
                  <c:v>24.441168820613946</c:v>
                </c:pt>
                <c:pt idx="74">
                  <c:v>31.033748929256525</c:v>
                </c:pt>
                <c:pt idx="75">
                  <c:v>35.335058438533871</c:v>
                </c:pt>
                <c:pt idx="76">
                  <c:v>37.894454495662778</c:v>
                </c:pt>
                <c:pt idx="77">
                  <c:v>9.8703831580831611</c:v>
                </c:pt>
                <c:pt idx="78">
                  <c:v>15.793583158083161</c:v>
                </c:pt>
                <c:pt idx="79">
                  <c:v>22.393282865114411</c:v>
                </c:pt>
                <c:pt idx="80">
                  <c:v>27.691808560915192</c:v>
                </c:pt>
                <c:pt idx="81">
                  <c:v>8.6910382000535762</c:v>
                </c:pt>
                <c:pt idx="82">
                  <c:v>0</c:v>
                </c:pt>
                <c:pt idx="83">
                  <c:v>5.1945968627929684</c:v>
                </c:pt>
                <c:pt idx="84">
                  <c:v>11.148483581542969</c:v>
                </c:pt>
                <c:pt idx="85">
                  <c:v>17.104439392089844</c:v>
                </c:pt>
                <c:pt idx="86">
                  <c:v>0.90081725977028881</c:v>
                </c:pt>
                <c:pt idx="87">
                  <c:v>3.979309767704859</c:v>
                </c:pt>
                <c:pt idx="88">
                  <c:v>9.6298365011032967</c:v>
                </c:pt>
                <c:pt idx="89">
                  <c:v>15.305666121464625</c:v>
                </c:pt>
                <c:pt idx="90">
                  <c:v>19.683266121464627</c:v>
                </c:pt>
                <c:pt idx="91">
                  <c:v>0</c:v>
                </c:pt>
                <c:pt idx="92">
                  <c:v>4.6656000000000004</c:v>
                </c:pt>
                <c:pt idx="93">
                  <c:v>9.5903999999999989</c:v>
                </c:pt>
                <c:pt idx="94">
                  <c:v>14.803199999999999</c:v>
                </c:pt>
                <c:pt idx="95">
                  <c:v>20.505599999999998</c:v>
                </c:pt>
                <c:pt idx="96">
                  <c:v>26.179199999999998</c:v>
                </c:pt>
                <c:pt idx="97">
                  <c:v>31.574399999999997</c:v>
                </c:pt>
                <c:pt idx="98">
                  <c:v>37.971396459960935</c:v>
                </c:pt>
                <c:pt idx="99">
                  <c:v>44.252299475097658</c:v>
                </c:pt>
                <c:pt idx="100">
                  <c:v>33.37564379249136</c:v>
                </c:pt>
                <c:pt idx="101">
                  <c:v>31.484753057628076</c:v>
                </c:pt>
                <c:pt idx="102">
                  <c:v>36.798884832530419</c:v>
                </c:pt>
                <c:pt idx="103">
                  <c:v>41.809943639903466</c:v>
                </c:pt>
                <c:pt idx="104">
                  <c:v>46.903751928477682</c:v>
                </c:pt>
                <c:pt idx="105">
                  <c:v>40.688951771963332</c:v>
                </c:pt>
                <c:pt idx="106">
                  <c:v>46.557921956289505</c:v>
                </c:pt>
                <c:pt idx="107">
                  <c:v>51.48173970531294</c:v>
                </c:pt>
                <c:pt idx="108">
                  <c:v>58.174922078359813</c:v>
                </c:pt>
                <c:pt idx="109">
                  <c:v>50.862411045380618</c:v>
                </c:pt>
                <c:pt idx="110">
                  <c:v>56.386990479072118</c:v>
                </c:pt>
                <c:pt idx="111">
                  <c:v>61.468022099783205</c:v>
                </c:pt>
                <c:pt idx="112">
                  <c:v>66.578696711973592</c:v>
                </c:pt>
                <c:pt idx="113">
                  <c:v>70.754570452641005</c:v>
                </c:pt>
                <c:pt idx="114">
                  <c:v>74.778896558573237</c:v>
                </c:pt>
                <c:pt idx="115">
                  <c:v>68.842949297911986</c:v>
                </c:pt>
                <c:pt idx="116">
                  <c:v>74.03436032273757</c:v>
                </c:pt>
                <c:pt idx="117">
                  <c:v>77.681764606386551</c:v>
                </c:pt>
                <c:pt idx="118">
                  <c:v>81.481828500198546</c:v>
                </c:pt>
                <c:pt idx="119">
                  <c:v>59.264868687103586</c:v>
                </c:pt>
                <c:pt idx="120">
                  <c:v>57.023417024092893</c:v>
                </c:pt>
                <c:pt idx="121">
                  <c:v>52.930561421710927</c:v>
                </c:pt>
                <c:pt idx="122">
                  <c:v>46.182044432160829</c:v>
                </c:pt>
                <c:pt idx="123">
                  <c:v>42.486003597026915</c:v>
                </c:pt>
                <c:pt idx="124">
                  <c:v>40.672594758899514</c:v>
                </c:pt>
                <c:pt idx="125">
                  <c:v>30.115214439232034</c:v>
                </c:pt>
                <c:pt idx="126">
                  <c:v>31.655007875423035</c:v>
                </c:pt>
                <c:pt idx="127">
                  <c:v>34.236588530284223</c:v>
                </c:pt>
                <c:pt idx="128">
                  <c:v>36.875511550753956</c:v>
                </c:pt>
                <c:pt idx="129">
                  <c:v>38.943057811114144</c:v>
                </c:pt>
                <c:pt idx="130">
                  <c:v>40.735589605990214</c:v>
                </c:pt>
                <c:pt idx="131">
                  <c:v>42.978671066531902</c:v>
                </c:pt>
                <c:pt idx="132">
                  <c:v>42.091598540863757</c:v>
                </c:pt>
                <c:pt idx="133">
                  <c:v>35.408982246844786</c:v>
                </c:pt>
                <c:pt idx="134">
                  <c:v>37.431413141604395</c:v>
                </c:pt>
                <c:pt idx="135">
                  <c:v>39.188416991659956</c:v>
                </c:pt>
                <c:pt idx="136">
                  <c:v>40.543713972177443</c:v>
                </c:pt>
                <c:pt idx="137">
                  <c:v>39.381627903366976</c:v>
                </c:pt>
                <c:pt idx="138">
                  <c:v>40.387996058420953</c:v>
                </c:pt>
                <c:pt idx="139">
                  <c:v>41.375309458618801</c:v>
                </c:pt>
                <c:pt idx="140">
                  <c:v>42.205824174894197</c:v>
                </c:pt>
                <c:pt idx="141">
                  <c:v>43.085972677882026</c:v>
                </c:pt>
                <c:pt idx="142">
                  <c:v>43.911170162711535</c:v>
                </c:pt>
                <c:pt idx="143">
                  <c:v>44.394457306418808</c:v>
                </c:pt>
                <c:pt idx="144">
                  <c:v>43.745961048159991</c:v>
                </c:pt>
                <c:pt idx="145">
                  <c:v>44.598431946788224</c:v>
                </c:pt>
                <c:pt idx="146">
                  <c:v>45.108929886374867</c:v>
                </c:pt>
                <c:pt idx="147">
                  <c:v>45.671193816218768</c:v>
                </c:pt>
                <c:pt idx="148">
                  <c:v>46.35243399337331</c:v>
                </c:pt>
                <c:pt idx="149">
                  <c:v>46.94189119533101</c:v>
                </c:pt>
                <c:pt idx="150">
                  <c:v>46.189352567944916</c:v>
                </c:pt>
                <c:pt idx="151">
                  <c:v>46.840257819447906</c:v>
                </c:pt>
                <c:pt idx="152">
                  <c:v>47.186408229623233</c:v>
                </c:pt>
                <c:pt idx="153">
                  <c:v>47.609151049409306</c:v>
                </c:pt>
                <c:pt idx="154">
                  <c:v>47.658889832053575</c:v>
                </c:pt>
                <c:pt idx="155">
                  <c:v>48.056375398192799</c:v>
                </c:pt>
                <c:pt idx="156">
                  <c:v>48.39492156699697</c:v>
                </c:pt>
                <c:pt idx="157">
                  <c:v>48.63323290542165</c:v>
                </c:pt>
                <c:pt idx="158">
                  <c:v>47.400889344964419</c:v>
                </c:pt>
                <c:pt idx="159">
                  <c:v>47.745040794167913</c:v>
                </c:pt>
                <c:pt idx="160">
                  <c:v>47.255597265515718</c:v>
                </c:pt>
                <c:pt idx="161">
                  <c:v>47.739324184213075</c:v>
                </c:pt>
                <c:pt idx="162">
                  <c:v>48.1929581840376</c:v>
                </c:pt>
                <c:pt idx="163">
                  <c:v>48.593124707494177</c:v>
                </c:pt>
                <c:pt idx="164">
                  <c:v>48.823946817670262</c:v>
                </c:pt>
                <c:pt idx="165">
                  <c:v>49.174312086854371</c:v>
                </c:pt>
                <c:pt idx="166">
                  <c:v>49.551987036023533</c:v>
                </c:pt>
                <c:pt idx="167">
                  <c:v>49.966811903272067</c:v>
                </c:pt>
                <c:pt idx="168">
                  <c:v>50.001062614921722</c:v>
                </c:pt>
                <c:pt idx="169">
                  <c:v>50.066905222539098</c:v>
                </c:pt>
                <c:pt idx="170">
                  <c:v>50.195882399086152</c:v>
                </c:pt>
                <c:pt idx="171">
                  <c:v>50.504308791164554</c:v>
                </c:pt>
                <c:pt idx="172">
                  <c:v>51.009563655857242</c:v>
                </c:pt>
              </c:numCache>
            </c:numRef>
          </c:yVal>
          <c:smooth val="0"/>
          <c:extLst>
            <c:ext xmlns:c16="http://schemas.microsoft.com/office/drawing/2014/chart" uri="{C3380CC4-5D6E-409C-BE32-E72D297353CC}">
              <c16:uniqueId val="{00000000-0CF2-407A-8B7B-0E9097060C25}"/>
            </c:ext>
          </c:extLst>
        </c:ser>
        <c:ser>
          <c:idx val="1"/>
          <c:order val="1"/>
          <c:tx>
            <c:strRef>
              <c:f>'C2 10050'!$A$29</c:f>
              <c:strCache>
                <c:ptCount val="1"/>
                <c:pt idx="0">
                  <c:v>Meas. SWD - 1050 mm</c:v>
                </c:pt>
              </c:strCache>
            </c:strRef>
          </c:tx>
          <c:spPr>
            <a:ln w="28575">
              <a:noFill/>
            </a:ln>
          </c:spPr>
          <c:marker>
            <c:symbol val="square"/>
            <c:size val="6"/>
            <c:spPr>
              <a:solidFill>
                <a:srgbClr val="CCFFFF"/>
              </a:solidFill>
              <a:ln>
                <a:solidFill>
                  <a:srgbClr val="000000"/>
                </a:solidFill>
                <a:prstDash val="solid"/>
              </a:ln>
            </c:spPr>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10050'!$C$29:$FS$29</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52.697943914359286</c:v>
                </c:pt>
                <c:pt idx="25">
                  <c:v>0</c:v>
                </c:pt>
                <c:pt idx="26">
                  <c:v>0</c:v>
                </c:pt>
                <c:pt idx="27">
                  <c:v>0</c:v>
                </c:pt>
                <c:pt idx="28">
                  <c:v>50.434401460969418</c:v>
                </c:pt>
                <c:pt idx="29">
                  <c:v>0</c:v>
                </c:pt>
                <c:pt idx="30">
                  <c:v>57.576996153833548</c:v>
                </c:pt>
                <c:pt idx="31">
                  <c:v>0</c:v>
                </c:pt>
                <c:pt idx="32">
                  <c:v>22.676450087436898</c:v>
                </c:pt>
                <c:pt idx="33">
                  <c:v>0</c:v>
                </c:pt>
                <c:pt idx="34">
                  <c:v>0</c:v>
                </c:pt>
                <c:pt idx="35">
                  <c:v>0</c:v>
                </c:pt>
                <c:pt idx="36">
                  <c:v>0</c:v>
                </c:pt>
                <c:pt idx="37">
                  <c:v>48.353290418709385</c:v>
                </c:pt>
                <c:pt idx="38">
                  <c:v>0</c:v>
                </c:pt>
                <c:pt idx="39">
                  <c:v>22.321211109609976</c:v>
                </c:pt>
                <c:pt idx="40">
                  <c:v>0</c:v>
                </c:pt>
                <c:pt idx="41">
                  <c:v>0</c:v>
                </c:pt>
                <c:pt idx="42">
                  <c:v>0</c:v>
                </c:pt>
                <c:pt idx="43">
                  <c:v>59.783182295716308</c:v>
                </c:pt>
                <c:pt idx="44">
                  <c:v>0</c:v>
                </c:pt>
                <c:pt idx="45">
                  <c:v>21.763499126699699</c:v>
                </c:pt>
                <c:pt idx="46">
                  <c:v>0</c:v>
                </c:pt>
                <c:pt idx="47">
                  <c:v>0</c:v>
                </c:pt>
                <c:pt idx="48">
                  <c:v>59.380984648318048</c:v>
                </c:pt>
                <c:pt idx="49">
                  <c:v>0</c:v>
                </c:pt>
                <c:pt idx="50">
                  <c:v>25.811179176173326</c:v>
                </c:pt>
                <c:pt idx="51">
                  <c:v>0</c:v>
                </c:pt>
                <c:pt idx="52">
                  <c:v>66.641649452510251</c:v>
                </c:pt>
                <c:pt idx="53">
                  <c:v>0</c:v>
                </c:pt>
                <c:pt idx="54">
                  <c:v>0</c:v>
                </c:pt>
                <c:pt idx="55">
                  <c:v>0</c:v>
                </c:pt>
                <c:pt idx="56">
                  <c:v>0</c:v>
                </c:pt>
                <c:pt idx="57">
                  <c:v>49.879050899350048</c:v>
                </c:pt>
                <c:pt idx="58">
                  <c:v>0</c:v>
                </c:pt>
                <c:pt idx="59">
                  <c:v>34.868608551122776</c:v>
                </c:pt>
                <c:pt idx="60">
                  <c:v>0</c:v>
                </c:pt>
                <c:pt idx="61">
                  <c:v>0</c:v>
                </c:pt>
                <c:pt idx="62">
                  <c:v>28.97128418816947</c:v>
                </c:pt>
                <c:pt idx="63">
                  <c:v>29.021934684514051</c:v>
                </c:pt>
                <c:pt idx="64">
                  <c:v>0</c:v>
                </c:pt>
                <c:pt idx="65">
                  <c:v>10.416175075150448</c:v>
                </c:pt>
                <c:pt idx="66">
                  <c:v>24.85058424997564</c:v>
                </c:pt>
                <c:pt idx="67">
                  <c:v>0</c:v>
                </c:pt>
                <c:pt idx="68">
                  <c:v>0</c:v>
                </c:pt>
                <c:pt idx="69">
                  <c:v>0</c:v>
                </c:pt>
                <c:pt idx="70">
                  <c:v>0</c:v>
                </c:pt>
                <c:pt idx="71">
                  <c:v>42.618372757566149</c:v>
                </c:pt>
                <c:pt idx="72">
                  <c:v>0</c:v>
                </c:pt>
                <c:pt idx="73">
                  <c:v>1.3664615850320994</c:v>
                </c:pt>
                <c:pt idx="74">
                  <c:v>0</c:v>
                </c:pt>
                <c:pt idx="75">
                  <c:v>0</c:v>
                </c:pt>
                <c:pt idx="76">
                  <c:v>27.384722247034279</c:v>
                </c:pt>
                <c:pt idx="77">
                  <c:v>0</c:v>
                </c:pt>
                <c:pt idx="78">
                  <c:v>0.2142610404300016</c:v>
                </c:pt>
                <c:pt idx="79">
                  <c:v>0</c:v>
                </c:pt>
                <c:pt idx="80">
                  <c:v>24.410113315431943</c:v>
                </c:pt>
                <c:pt idx="81">
                  <c:v>0</c:v>
                </c:pt>
                <c:pt idx="82">
                  <c:v>0</c:v>
                </c:pt>
                <c:pt idx="83">
                  <c:v>0</c:v>
                </c:pt>
                <c:pt idx="84">
                  <c:v>0</c:v>
                </c:pt>
                <c:pt idx="85">
                  <c:v>19.156541490238578</c:v>
                </c:pt>
                <c:pt idx="86">
                  <c:v>0</c:v>
                </c:pt>
                <c:pt idx="87">
                  <c:v>11.437899077872872</c:v>
                </c:pt>
                <c:pt idx="88">
                  <c:v>0</c:v>
                </c:pt>
                <c:pt idx="89">
                  <c:v>0</c:v>
                </c:pt>
                <c:pt idx="90">
                  <c:v>46.741962538217024</c:v>
                </c:pt>
                <c:pt idx="91">
                  <c:v>0</c:v>
                </c:pt>
                <c:pt idx="92">
                  <c:v>8.862475774867276</c:v>
                </c:pt>
                <c:pt idx="93">
                  <c:v>0</c:v>
                </c:pt>
                <c:pt idx="94">
                  <c:v>28.916490411783972</c:v>
                </c:pt>
                <c:pt idx="95">
                  <c:v>0</c:v>
                </c:pt>
                <c:pt idx="96">
                  <c:v>0</c:v>
                </c:pt>
                <c:pt idx="97">
                  <c:v>0</c:v>
                </c:pt>
                <c:pt idx="98">
                  <c:v>0</c:v>
                </c:pt>
                <c:pt idx="99">
                  <c:v>72.41846395486462</c:v>
                </c:pt>
                <c:pt idx="100">
                  <c:v>0</c:v>
                </c:pt>
                <c:pt idx="101">
                  <c:v>46.688758343719272</c:v>
                </c:pt>
                <c:pt idx="102">
                  <c:v>0</c:v>
                </c:pt>
                <c:pt idx="103">
                  <c:v>0</c:v>
                </c:pt>
                <c:pt idx="104">
                  <c:v>73.357590789075374</c:v>
                </c:pt>
                <c:pt idx="105">
                  <c:v>0</c:v>
                </c:pt>
                <c:pt idx="106">
                  <c:v>53.81169453751928</c:v>
                </c:pt>
                <c:pt idx="107">
                  <c:v>0</c:v>
                </c:pt>
                <c:pt idx="108">
                  <c:v>76.823422657294955</c:v>
                </c:pt>
                <c:pt idx="109">
                  <c:v>0</c:v>
                </c:pt>
                <c:pt idx="110">
                  <c:v>0</c:v>
                </c:pt>
                <c:pt idx="111">
                  <c:v>0</c:v>
                </c:pt>
                <c:pt idx="112">
                  <c:v>0</c:v>
                </c:pt>
                <c:pt idx="113">
                  <c:v>0</c:v>
                </c:pt>
                <c:pt idx="114">
                  <c:v>94.092515229546834</c:v>
                </c:pt>
                <c:pt idx="115">
                  <c:v>0</c:v>
                </c:pt>
                <c:pt idx="116">
                  <c:v>77.607152477807631</c:v>
                </c:pt>
                <c:pt idx="117">
                  <c:v>0</c:v>
                </c:pt>
                <c:pt idx="118">
                  <c:v>0</c:v>
                </c:pt>
                <c:pt idx="119">
                  <c:v>0</c:v>
                </c:pt>
                <c:pt idx="120">
                  <c:v>0</c:v>
                </c:pt>
                <c:pt idx="121">
                  <c:v>0</c:v>
                </c:pt>
                <c:pt idx="122">
                  <c:v>0</c:v>
                </c:pt>
                <c:pt idx="123">
                  <c:v>0</c:v>
                </c:pt>
                <c:pt idx="124">
                  <c:v>0</c:v>
                </c:pt>
                <c:pt idx="125">
                  <c:v>0</c:v>
                </c:pt>
                <c:pt idx="126">
                  <c:v>0</c:v>
                </c:pt>
                <c:pt idx="127">
                  <c:v>38.184953788914072</c:v>
                </c:pt>
                <c:pt idx="128">
                  <c:v>0</c:v>
                </c:pt>
                <c:pt idx="129">
                  <c:v>0</c:v>
                </c:pt>
                <c:pt idx="130">
                  <c:v>0</c:v>
                </c:pt>
                <c:pt idx="131">
                  <c:v>0</c:v>
                </c:pt>
                <c:pt idx="132">
                  <c:v>0</c:v>
                </c:pt>
                <c:pt idx="133">
                  <c:v>0</c:v>
                </c:pt>
                <c:pt idx="134">
                  <c:v>0</c:v>
                </c:pt>
                <c:pt idx="135">
                  <c:v>22.508861401238065</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28.336303335086999</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1-0CF2-407A-8B7B-0E9097060C25}"/>
            </c:ext>
          </c:extLst>
        </c:ser>
        <c:ser>
          <c:idx val="2"/>
          <c:order val="2"/>
          <c:tx>
            <c:strRef>
              <c:f>'C2 10050'!$A$30</c:f>
              <c:strCache>
                <c:ptCount val="1"/>
                <c:pt idx="0">
                  <c:v>Proj SWD - RZ</c:v>
                </c:pt>
              </c:strCache>
            </c:strRef>
          </c:tx>
          <c:spPr>
            <a:ln w="25400">
              <a:solidFill>
                <a:srgbClr val="008080"/>
              </a:solidFill>
              <a:prstDash val="solid"/>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10050'!$C$30:$FS$30</c:f>
              <c:numCache>
                <c:formatCode>0.0</c:formatCode>
                <c:ptCount val="173"/>
                <c:pt idx="0">
                  <c:v>6</c:v>
                </c:pt>
                <c:pt idx="1">
                  <c:v>7.1125028425580812</c:v>
                </c:pt>
                <c:pt idx="2">
                  <c:v>7.9452498055149521</c:v>
                </c:pt>
                <c:pt idx="3">
                  <c:v>8.6626636297224255</c:v>
                </c:pt>
                <c:pt idx="4">
                  <c:v>9.3084913210956266</c:v>
                </c:pt>
                <c:pt idx="5">
                  <c:v>9.7810628567294167</c:v>
                </c:pt>
                <c:pt idx="6">
                  <c:v>10.091323671556502</c:v>
                </c:pt>
                <c:pt idx="7">
                  <c:v>9.5121682711368614</c:v>
                </c:pt>
                <c:pt idx="8">
                  <c:v>10.028295396287831</c:v>
                </c:pt>
                <c:pt idx="9">
                  <c:v>10.342740037336187</c:v>
                </c:pt>
                <c:pt idx="10">
                  <c:v>10.661785852663803</c:v>
                </c:pt>
                <c:pt idx="11">
                  <c:v>11.302254354031376</c:v>
                </c:pt>
                <c:pt idx="12">
                  <c:v>11.959624884490125</c:v>
                </c:pt>
                <c:pt idx="13">
                  <c:v>12.75950884890851</c:v>
                </c:pt>
                <c:pt idx="14">
                  <c:v>13.674494090346231</c:v>
                </c:pt>
                <c:pt idx="15">
                  <c:v>13.949304553752633</c:v>
                </c:pt>
                <c:pt idx="16">
                  <c:v>12.720924762455384</c:v>
                </c:pt>
                <c:pt idx="17">
                  <c:v>14.228498894001355</c:v>
                </c:pt>
                <c:pt idx="18">
                  <c:v>15.924001124184866</c:v>
                </c:pt>
                <c:pt idx="19">
                  <c:v>17.143659114829678</c:v>
                </c:pt>
                <c:pt idx="20">
                  <c:v>18.299122269359565</c:v>
                </c:pt>
                <c:pt idx="21">
                  <c:v>19.695323740373336</c:v>
                </c:pt>
                <c:pt idx="22">
                  <c:v>19.108343192343003</c:v>
                </c:pt>
                <c:pt idx="23">
                  <c:v>19.697627239045463</c:v>
                </c:pt>
                <c:pt idx="24">
                  <c:v>20.897660636485124</c:v>
                </c:pt>
                <c:pt idx="25">
                  <c:v>5.3221984136480458</c:v>
                </c:pt>
                <c:pt idx="26">
                  <c:v>7.4914295162725812</c:v>
                </c:pt>
                <c:pt idx="27">
                  <c:v>9.5771870790514715</c:v>
                </c:pt>
                <c:pt idx="28">
                  <c:v>11.696313130477405</c:v>
                </c:pt>
                <c:pt idx="29">
                  <c:v>14.76390816136632</c:v>
                </c:pt>
                <c:pt idx="30">
                  <c:v>17.826182978996968</c:v>
                </c:pt>
                <c:pt idx="31">
                  <c:v>3.0649974749185525</c:v>
                </c:pt>
                <c:pt idx="32">
                  <c:v>6.1663444798685987</c:v>
                </c:pt>
                <c:pt idx="33">
                  <c:v>8.6308555166401355</c:v>
                </c:pt>
                <c:pt idx="34">
                  <c:v>10.830833910246977</c:v>
                </c:pt>
                <c:pt idx="35">
                  <c:v>13.05080225022737</c:v>
                </c:pt>
                <c:pt idx="36">
                  <c:v>15.656746743688025</c:v>
                </c:pt>
                <c:pt idx="37">
                  <c:v>19.340615339049734</c:v>
                </c:pt>
                <c:pt idx="38">
                  <c:v>5.0804765273069243</c:v>
                </c:pt>
                <c:pt idx="39">
                  <c:v>7.955338597384582</c:v>
                </c:pt>
                <c:pt idx="40">
                  <c:v>10.890068562224876</c:v>
                </c:pt>
                <c:pt idx="41">
                  <c:v>14.175369806424033</c:v>
                </c:pt>
                <c:pt idx="42">
                  <c:v>17.803016134837399</c:v>
                </c:pt>
                <c:pt idx="43">
                  <c:v>21.389007108655584</c:v>
                </c:pt>
                <c:pt idx="44">
                  <c:v>6.9291164493491522</c:v>
                </c:pt>
                <c:pt idx="45">
                  <c:v>12.628014670476187</c:v>
                </c:pt>
                <c:pt idx="46">
                  <c:v>17.734631198247186</c:v>
                </c:pt>
                <c:pt idx="47">
                  <c:v>22.27115052096104</c:v>
                </c:pt>
                <c:pt idx="48">
                  <c:v>27.082103731231683</c:v>
                </c:pt>
                <c:pt idx="49">
                  <c:v>12.947093960128583</c:v>
                </c:pt>
                <c:pt idx="50">
                  <c:v>18.566027922043126</c:v>
                </c:pt>
                <c:pt idx="51">
                  <c:v>24.42347907553987</c:v>
                </c:pt>
                <c:pt idx="52">
                  <c:v>31.058214896957679</c:v>
                </c:pt>
                <c:pt idx="53">
                  <c:v>8.101011122422392</c:v>
                </c:pt>
                <c:pt idx="54">
                  <c:v>14.243905483403619</c:v>
                </c:pt>
                <c:pt idx="55">
                  <c:v>20.244872368872819</c:v>
                </c:pt>
                <c:pt idx="56">
                  <c:v>27.226589509958401</c:v>
                </c:pt>
                <c:pt idx="57">
                  <c:v>34.810750598430722</c:v>
                </c:pt>
                <c:pt idx="58">
                  <c:v>3.432379137165861</c:v>
                </c:pt>
                <c:pt idx="59">
                  <c:v>14.798537997211254</c:v>
                </c:pt>
                <c:pt idx="60">
                  <c:v>21.903938088328594</c:v>
                </c:pt>
                <c:pt idx="61">
                  <c:v>21.465866562014291</c:v>
                </c:pt>
                <c:pt idx="62">
                  <c:v>20.462459544824746</c:v>
                </c:pt>
                <c:pt idx="63">
                  <c:v>21.117486904350599</c:v>
                </c:pt>
                <c:pt idx="64">
                  <c:v>0.88945408729824094</c:v>
                </c:pt>
                <c:pt idx="65">
                  <c:v>10.540127002729957</c:v>
                </c:pt>
                <c:pt idx="66">
                  <c:v>15.092812521921438</c:v>
                </c:pt>
                <c:pt idx="67">
                  <c:v>0</c:v>
                </c:pt>
                <c:pt idx="68">
                  <c:v>6.5434870938985146</c:v>
                </c:pt>
                <c:pt idx="69">
                  <c:v>12.043675236184685</c:v>
                </c:pt>
                <c:pt idx="70">
                  <c:v>19.188200384086091</c:v>
                </c:pt>
                <c:pt idx="71">
                  <c:v>25.873569343022655</c:v>
                </c:pt>
                <c:pt idx="72">
                  <c:v>0</c:v>
                </c:pt>
                <c:pt idx="73">
                  <c:v>3.5648049940928117</c:v>
                </c:pt>
                <c:pt idx="74">
                  <c:v>10.302721560451248</c:v>
                </c:pt>
                <c:pt idx="75">
                  <c:v>14.74936752744445</c:v>
                </c:pt>
                <c:pt idx="76">
                  <c:v>17.454100042289216</c:v>
                </c:pt>
                <c:pt idx="77">
                  <c:v>0</c:v>
                </c:pt>
                <c:pt idx="78">
                  <c:v>6.068536457715858</c:v>
                </c:pt>
                <c:pt idx="79">
                  <c:v>12.813572622462965</c:v>
                </c:pt>
                <c:pt idx="80">
                  <c:v>18.257434775979608</c:v>
                </c:pt>
                <c:pt idx="81">
                  <c:v>0</c:v>
                </c:pt>
                <c:pt idx="82">
                  <c:v>0</c:v>
                </c:pt>
                <c:pt idx="83">
                  <c:v>5.3399333205088269</c:v>
                </c:pt>
                <c:pt idx="84">
                  <c:v>11.439156496974684</c:v>
                </c:pt>
                <c:pt idx="85">
                  <c:v>17.540448765237418</c:v>
                </c:pt>
                <c:pt idx="86">
                  <c:v>1.4821630906337211</c:v>
                </c:pt>
                <c:pt idx="87">
                  <c:v>4.70599205628415</c:v>
                </c:pt>
                <c:pt idx="88">
                  <c:v>9.6298365011032967</c:v>
                </c:pt>
                <c:pt idx="89">
                  <c:v>15.305666121464625</c:v>
                </c:pt>
                <c:pt idx="90">
                  <c:v>19.683266121464627</c:v>
                </c:pt>
                <c:pt idx="91">
                  <c:v>0</c:v>
                </c:pt>
                <c:pt idx="92">
                  <c:v>4.6656000000000004</c:v>
                </c:pt>
                <c:pt idx="93">
                  <c:v>9.5903999999999989</c:v>
                </c:pt>
                <c:pt idx="94">
                  <c:v>14.803199999999999</c:v>
                </c:pt>
                <c:pt idx="95">
                  <c:v>20.505599999999998</c:v>
                </c:pt>
                <c:pt idx="96">
                  <c:v>26.179199999999998</c:v>
                </c:pt>
                <c:pt idx="97">
                  <c:v>31.574399999999997</c:v>
                </c:pt>
                <c:pt idx="98">
                  <c:v>37.971396459960935</c:v>
                </c:pt>
                <c:pt idx="99">
                  <c:v>44.252299475097658</c:v>
                </c:pt>
                <c:pt idx="100">
                  <c:v>33.37564379249136</c:v>
                </c:pt>
                <c:pt idx="101">
                  <c:v>31.484753057628076</c:v>
                </c:pt>
                <c:pt idx="102">
                  <c:v>36.798884832530419</c:v>
                </c:pt>
                <c:pt idx="103">
                  <c:v>41.809943639903466</c:v>
                </c:pt>
                <c:pt idx="104">
                  <c:v>46.903751928477682</c:v>
                </c:pt>
                <c:pt idx="105">
                  <c:v>40.688951771963332</c:v>
                </c:pt>
                <c:pt idx="106">
                  <c:v>46.557921956289505</c:v>
                </c:pt>
                <c:pt idx="107">
                  <c:v>51.48173970531294</c:v>
                </c:pt>
                <c:pt idx="108">
                  <c:v>58.174922078359813</c:v>
                </c:pt>
                <c:pt idx="109">
                  <c:v>50.862411045380618</c:v>
                </c:pt>
                <c:pt idx="110">
                  <c:v>56.386990479072118</c:v>
                </c:pt>
                <c:pt idx="111">
                  <c:v>61.468022099783205</c:v>
                </c:pt>
                <c:pt idx="112">
                  <c:v>66.578696711973592</c:v>
                </c:pt>
                <c:pt idx="113">
                  <c:v>70.754570452641005</c:v>
                </c:pt>
                <c:pt idx="114">
                  <c:v>74.778896558573237</c:v>
                </c:pt>
                <c:pt idx="115">
                  <c:v>68.842949297911986</c:v>
                </c:pt>
                <c:pt idx="116">
                  <c:v>74.03436032273757</c:v>
                </c:pt>
                <c:pt idx="117">
                  <c:v>77.681764606386551</c:v>
                </c:pt>
                <c:pt idx="118">
                  <c:v>81.481828500198546</c:v>
                </c:pt>
                <c:pt idx="119">
                  <c:v>59.264868687103586</c:v>
                </c:pt>
                <c:pt idx="120">
                  <c:v>57.023417024092893</c:v>
                </c:pt>
                <c:pt idx="121">
                  <c:v>52.930561421710927</c:v>
                </c:pt>
                <c:pt idx="122">
                  <c:v>46.182044432160829</c:v>
                </c:pt>
                <c:pt idx="123">
                  <c:v>42.486003597026915</c:v>
                </c:pt>
                <c:pt idx="124">
                  <c:v>40.672594758899514</c:v>
                </c:pt>
                <c:pt idx="125">
                  <c:v>30.115214439232034</c:v>
                </c:pt>
                <c:pt idx="126">
                  <c:v>31.655007875423035</c:v>
                </c:pt>
                <c:pt idx="127">
                  <c:v>34.236588530284223</c:v>
                </c:pt>
                <c:pt idx="128">
                  <c:v>36.875511550753956</c:v>
                </c:pt>
                <c:pt idx="129">
                  <c:v>38.943057811114144</c:v>
                </c:pt>
                <c:pt idx="130">
                  <c:v>40.735589605990214</c:v>
                </c:pt>
                <c:pt idx="131">
                  <c:v>42.978671066531902</c:v>
                </c:pt>
                <c:pt idx="132">
                  <c:v>42.091598540863757</c:v>
                </c:pt>
                <c:pt idx="133">
                  <c:v>35.408982246844786</c:v>
                </c:pt>
                <c:pt idx="134">
                  <c:v>37.431413141604395</c:v>
                </c:pt>
                <c:pt idx="135">
                  <c:v>39.188416991659956</c:v>
                </c:pt>
                <c:pt idx="136">
                  <c:v>40.543713972177443</c:v>
                </c:pt>
                <c:pt idx="137">
                  <c:v>39.381627903366976</c:v>
                </c:pt>
                <c:pt idx="138">
                  <c:v>40.387996058420953</c:v>
                </c:pt>
                <c:pt idx="139">
                  <c:v>41.375309458618801</c:v>
                </c:pt>
                <c:pt idx="140">
                  <c:v>42.205824174894197</c:v>
                </c:pt>
                <c:pt idx="141">
                  <c:v>43.085972677882026</c:v>
                </c:pt>
                <c:pt idx="142">
                  <c:v>43.911170162711535</c:v>
                </c:pt>
                <c:pt idx="143">
                  <c:v>44.394457306418808</c:v>
                </c:pt>
                <c:pt idx="144">
                  <c:v>43.745961048159991</c:v>
                </c:pt>
                <c:pt idx="145">
                  <c:v>44.598431946788224</c:v>
                </c:pt>
                <c:pt idx="146">
                  <c:v>45.108929886374867</c:v>
                </c:pt>
                <c:pt idx="147">
                  <c:v>45.671193816218768</c:v>
                </c:pt>
                <c:pt idx="148">
                  <c:v>46.35243399337331</c:v>
                </c:pt>
                <c:pt idx="149">
                  <c:v>46.94189119533101</c:v>
                </c:pt>
                <c:pt idx="150">
                  <c:v>46.189352567944916</c:v>
                </c:pt>
                <c:pt idx="151">
                  <c:v>46.840257819447906</c:v>
                </c:pt>
                <c:pt idx="152">
                  <c:v>47.186408229623233</c:v>
                </c:pt>
                <c:pt idx="153">
                  <c:v>47.609151049409306</c:v>
                </c:pt>
                <c:pt idx="154">
                  <c:v>47.658889832053575</c:v>
                </c:pt>
                <c:pt idx="155">
                  <c:v>48.056375398192799</c:v>
                </c:pt>
                <c:pt idx="156">
                  <c:v>48.39492156699697</c:v>
                </c:pt>
                <c:pt idx="157">
                  <c:v>48.63323290542165</c:v>
                </c:pt>
                <c:pt idx="158">
                  <c:v>47.400889344964419</c:v>
                </c:pt>
                <c:pt idx="159">
                  <c:v>47.745040794167913</c:v>
                </c:pt>
                <c:pt idx="160">
                  <c:v>47.255597265515718</c:v>
                </c:pt>
                <c:pt idx="161">
                  <c:v>47.739324184213075</c:v>
                </c:pt>
                <c:pt idx="162">
                  <c:v>48.1929581840376</c:v>
                </c:pt>
                <c:pt idx="163">
                  <c:v>48.593124707494177</c:v>
                </c:pt>
                <c:pt idx="164">
                  <c:v>48.823946817670262</c:v>
                </c:pt>
                <c:pt idx="165">
                  <c:v>49.174312086854371</c:v>
                </c:pt>
                <c:pt idx="166">
                  <c:v>49.551987036023533</c:v>
                </c:pt>
                <c:pt idx="167">
                  <c:v>49.966811903272067</c:v>
                </c:pt>
                <c:pt idx="168">
                  <c:v>50.001062614921722</c:v>
                </c:pt>
                <c:pt idx="169">
                  <c:v>50.066905222539098</c:v>
                </c:pt>
                <c:pt idx="170">
                  <c:v>50.195882399086152</c:v>
                </c:pt>
                <c:pt idx="171">
                  <c:v>50.504308791164554</c:v>
                </c:pt>
                <c:pt idx="172">
                  <c:v>51.009563655857242</c:v>
                </c:pt>
              </c:numCache>
            </c:numRef>
          </c:yVal>
          <c:smooth val="0"/>
          <c:extLst>
            <c:ext xmlns:c16="http://schemas.microsoft.com/office/drawing/2014/chart" uri="{C3380CC4-5D6E-409C-BE32-E72D297353CC}">
              <c16:uniqueId val="{00000002-0CF2-407A-8B7B-0E9097060C25}"/>
            </c:ext>
          </c:extLst>
        </c:ser>
        <c:ser>
          <c:idx val="10"/>
          <c:order val="3"/>
          <c:tx>
            <c:strRef>
              <c:f>'C2 10050'!$A$31</c:f>
              <c:strCache>
                <c:ptCount val="1"/>
                <c:pt idx="0">
                  <c:v>Measured SWD - RZ</c:v>
                </c:pt>
              </c:strCache>
            </c:strRef>
          </c:tx>
          <c:spPr>
            <a:ln w="28575">
              <a:noFill/>
            </a:ln>
          </c:spPr>
          <c:marker>
            <c:symbol val="square"/>
            <c:size val="6"/>
            <c:spPr>
              <a:solidFill>
                <a:srgbClr val="008080"/>
              </a:solidFill>
              <a:ln>
                <a:solidFill>
                  <a:srgbClr val="000080"/>
                </a:solidFill>
                <a:prstDash val="solid"/>
              </a:ln>
            </c:spPr>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10050'!$C$31:$FS$31</c:f>
              <c:numCache>
                <c:formatCode>0.0</c:formatCode>
                <c:ptCount val="173"/>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17.256868912603441</c:v>
                </c:pt>
                <c:pt idx="25">
                  <c:v>0</c:v>
                </c:pt>
                <c:pt idx="26">
                  <c:v>0</c:v>
                </c:pt>
                <c:pt idx="27">
                  <c:v>0</c:v>
                </c:pt>
                <c:pt idx="28">
                  <c:v>26.249153900884593</c:v>
                </c:pt>
                <c:pt idx="29">
                  <c:v>0</c:v>
                </c:pt>
                <c:pt idx="30">
                  <c:v>31.680138319263804</c:v>
                </c:pt>
                <c:pt idx="31">
                  <c:v>0</c:v>
                </c:pt>
                <c:pt idx="32">
                  <c:v>7.2914398937742391</c:v>
                </c:pt>
                <c:pt idx="33">
                  <c:v>0</c:v>
                </c:pt>
                <c:pt idx="34">
                  <c:v>0</c:v>
                </c:pt>
                <c:pt idx="35">
                  <c:v>0</c:v>
                </c:pt>
                <c:pt idx="36">
                  <c:v>0</c:v>
                </c:pt>
                <c:pt idx="37">
                  <c:v>32.30526744841157</c:v>
                </c:pt>
                <c:pt idx="38">
                  <c:v>0</c:v>
                </c:pt>
                <c:pt idx="39">
                  <c:v>11.936751496827926</c:v>
                </c:pt>
                <c:pt idx="40">
                  <c:v>0</c:v>
                </c:pt>
                <c:pt idx="41">
                  <c:v>0</c:v>
                </c:pt>
                <c:pt idx="42">
                  <c:v>0</c:v>
                </c:pt>
                <c:pt idx="43">
                  <c:v>46.495193306539107</c:v>
                </c:pt>
                <c:pt idx="44">
                  <c:v>0</c:v>
                </c:pt>
                <c:pt idx="45">
                  <c:v>10.567798931793707</c:v>
                </c:pt>
                <c:pt idx="46">
                  <c:v>0</c:v>
                </c:pt>
                <c:pt idx="47">
                  <c:v>0</c:v>
                </c:pt>
                <c:pt idx="48">
                  <c:v>48.083931036143966</c:v>
                </c:pt>
                <c:pt idx="49">
                  <c:v>0</c:v>
                </c:pt>
                <c:pt idx="50">
                  <c:v>14.780990875050815</c:v>
                </c:pt>
                <c:pt idx="51">
                  <c:v>0</c:v>
                </c:pt>
                <c:pt idx="52">
                  <c:v>56.073440576921627</c:v>
                </c:pt>
                <c:pt idx="53">
                  <c:v>0</c:v>
                </c:pt>
                <c:pt idx="54">
                  <c:v>0</c:v>
                </c:pt>
                <c:pt idx="55">
                  <c:v>0</c:v>
                </c:pt>
                <c:pt idx="56">
                  <c:v>0</c:v>
                </c:pt>
                <c:pt idx="57">
                  <c:v>42.753610737331627</c:v>
                </c:pt>
                <c:pt idx="58">
                  <c:v>0</c:v>
                </c:pt>
                <c:pt idx="59">
                  <c:v>28.632107821244013</c:v>
                </c:pt>
                <c:pt idx="60">
                  <c:v>0</c:v>
                </c:pt>
                <c:pt idx="61">
                  <c:v>0</c:v>
                </c:pt>
                <c:pt idx="62">
                  <c:v>24.857589298005994</c:v>
                </c:pt>
                <c:pt idx="63">
                  <c:v>25.287121793824234</c:v>
                </c:pt>
                <c:pt idx="64">
                  <c:v>0</c:v>
                </c:pt>
                <c:pt idx="65">
                  <c:v>7.466469282905452</c:v>
                </c:pt>
                <c:pt idx="66">
                  <c:v>22.555239930650679</c:v>
                </c:pt>
                <c:pt idx="67">
                  <c:v>0</c:v>
                </c:pt>
                <c:pt idx="68">
                  <c:v>0</c:v>
                </c:pt>
                <c:pt idx="69">
                  <c:v>0</c:v>
                </c:pt>
                <c:pt idx="70">
                  <c:v>0</c:v>
                </c:pt>
                <c:pt idx="71">
                  <c:v>41.60158518062714</c:v>
                </c:pt>
                <c:pt idx="72">
                  <c:v>0</c:v>
                </c:pt>
                <c:pt idx="73">
                  <c:v>0.79114354281697397</c:v>
                </c:pt>
                <c:pt idx="74">
                  <c:v>0</c:v>
                </c:pt>
                <c:pt idx="75">
                  <c:v>0</c:v>
                </c:pt>
                <c:pt idx="76">
                  <c:v>26.541386676301414</c:v>
                </c:pt>
                <c:pt idx="77">
                  <c:v>0</c:v>
                </c:pt>
                <c:pt idx="78">
                  <c:v>2.9146329304088781E-2</c:v>
                </c:pt>
                <c:pt idx="79">
                  <c:v>0</c:v>
                </c:pt>
                <c:pt idx="80">
                  <c:v>24.204373721781881</c:v>
                </c:pt>
                <c:pt idx="81">
                  <c:v>0</c:v>
                </c:pt>
                <c:pt idx="82">
                  <c:v>0</c:v>
                </c:pt>
                <c:pt idx="83">
                  <c:v>0</c:v>
                </c:pt>
                <c:pt idx="84">
                  <c:v>0</c:v>
                </c:pt>
                <c:pt idx="85">
                  <c:v>19.084782498259841</c:v>
                </c:pt>
                <c:pt idx="86">
                  <c:v>0</c:v>
                </c:pt>
                <c:pt idx="87">
                  <c:v>11.376578670758914</c:v>
                </c:pt>
                <c:pt idx="88">
                  <c:v>0</c:v>
                </c:pt>
                <c:pt idx="89">
                  <c:v>0</c:v>
                </c:pt>
                <c:pt idx="90">
                  <c:v>46.741962538217024</c:v>
                </c:pt>
                <c:pt idx="91">
                  <c:v>0</c:v>
                </c:pt>
                <c:pt idx="92">
                  <c:v>8.862475774867276</c:v>
                </c:pt>
                <c:pt idx="93">
                  <c:v>0</c:v>
                </c:pt>
                <c:pt idx="94">
                  <c:v>28.916490411783975</c:v>
                </c:pt>
                <c:pt idx="95">
                  <c:v>0</c:v>
                </c:pt>
                <c:pt idx="96">
                  <c:v>0</c:v>
                </c:pt>
                <c:pt idx="97">
                  <c:v>0</c:v>
                </c:pt>
                <c:pt idx="98">
                  <c:v>0</c:v>
                </c:pt>
                <c:pt idx="99">
                  <c:v>72.41846395486462</c:v>
                </c:pt>
                <c:pt idx="100">
                  <c:v>0</c:v>
                </c:pt>
                <c:pt idx="101">
                  <c:v>46.688758343719272</c:v>
                </c:pt>
                <c:pt idx="102">
                  <c:v>0</c:v>
                </c:pt>
                <c:pt idx="103">
                  <c:v>0</c:v>
                </c:pt>
                <c:pt idx="104">
                  <c:v>73.357590789075374</c:v>
                </c:pt>
                <c:pt idx="105">
                  <c:v>0</c:v>
                </c:pt>
                <c:pt idx="106">
                  <c:v>53.811694537519273</c:v>
                </c:pt>
                <c:pt idx="107">
                  <c:v>0</c:v>
                </c:pt>
                <c:pt idx="108">
                  <c:v>76.823422657294955</c:v>
                </c:pt>
                <c:pt idx="109">
                  <c:v>0</c:v>
                </c:pt>
                <c:pt idx="110">
                  <c:v>0</c:v>
                </c:pt>
                <c:pt idx="111">
                  <c:v>0</c:v>
                </c:pt>
                <c:pt idx="112">
                  <c:v>0</c:v>
                </c:pt>
                <c:pt idx="113">
                  <c:v>0</c:v>
                </c:pt>
                <c:pt idx="114">
                  <c:v>94.092515229546834</c:v>
                </c:pt>
                <c:pt idx="115">
                  <c:v>0</c:v>
                </c:pt>
                <c:pt idx="116">
                  <c:v>77.607152477807631</c:v>
                </c:pt>
                <c:pt idx="117">
                  <c:v>0</c:v>
                </c:pt>
                <c:pt idx="118">
                  <c:v>0</c:v>
                </c:pt>
                <c:pt idx="119">
                  <c:v>0</c:v>
                </c:pt>
                <c:pt idx="120">
                  <c:v>0</c:v>
                </c:pt>
                <c:pt idx="121">
                  <c:v>0</c:v>
                </c:pt>
                <c:pt idx="122">
                  <c:v>0</c:v>
                </c:pt>
                <c:pt idx="123">
                  <c:v>0</c:v>
                </c:pt>
                <c:pt idx="124">
                  <c:v>0</c:v>
                </c:pt>
                <c:pt idx="125">
                  <c:v>0</c:v>
                </c:pt>
                <c:pt idx="126">
                  <c:v>0</c:v>
                </c:pt>
                <c:pt idx="127">
                  <c:v>38.184953788914072</c:v>
                </c:pt>
                <c:pt idx="128">
                  <c:v>0</c:v>
                </c:pt>
                <c:pt idx="129">
                  <c:v>0</c:v>
                </c:pt>
                <c:pt idx="130">
                  <c:v>0</c:v>
                </c:pt>
                <c:pt idx="131">
                  <c:v>0</c:v>
                </c:pt>
                <c:pt idx="132">
                  <c:v>0</c:v>
                </c:pt>
                <c:pt idx="133">
                  <c:v>0</c:v>
                </c:pt>
                <c:pt idx="134">
                  <c:v>0</c:v>
                </c:pt>
                <c:pt idx="135">
                  <c:v>22.508861401238065</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28.336303335086999</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3-0CF2-407A-8B7B-0E9097060C25}"/>
            </c:ext>
          </c:extLst>
        </c:ser>
        <c:ser>
          <c:idx val="0"/>
          <c:order val="4"/>
          <c:tx>
            <c:strRef>
              <c:f>'C2 10050'!$A$34</c:f>
              <c:strCache>
                <c:ptCount val="1"/>
                <c:pt idx="0">
                  <c:v>Actual Irrigation</c:v>
                </c:pt>
              </c:strCache>
            </c:strRef>
          </c:tx>
          <c:spPr>
            <a:ln w="28575">
              <a:noFill/>
            </a:ln>
          </c:spPr>
          <c:marker>
            <c:symbol val="x"/>
            <c:size val="7"/>
            <c:spPr>
              <a:noFill/>
              <a:ln>
                <a:solidFill>
                  <a:srgbClr val="000080"/>
                </a:solidFill>
                <a:prstDash val="solid"/>
              </a:ln>
            </c:spPr>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10050'!$C$34:$FS$34</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20.254777070063696</c:v>
                </c:pt>
                <c:pt idx="26">
                  <c:v>0</c:v>
                </c:pt>
                <c:pt idx="27">
                  <c:v>0</c:v>
                </c:pt>
                <c:pt idx="28">
                  <c:v>0</c:v>
                </c:pt>
                <c:pt idx="29">
                  <c:v>0</c:v>
                </c:pt>
                <c:pt idx="30">
                  <c:v>0</c:v>
                </c:pt>
                <c:pt idx="31">
                  <c:v>20.318471337579616</c:v>
                </c:pt>
                <c:pt idx="32">
                  <c:v>0</c:v>
                </c:pt>
                <c:pt idx="33">
                  <c:v>0</c:v>
                </c:pt>
                <c:pt idx="34">
                  <c:v>0</c:v>
                </c:pt>
                <c:pt idx="35">
                  <c:v>0</c:v>
                </c:pt>
                <c:pt idx="36">
                  <c:v>0</c:v>
                </c:pt>
                <c:pt idx="37">
                  <c:v>0</c:v>
                </c:pt>
                <c:pt idx="38">
                  <c:v>20.318471337579616</c:v>
                </c:pt>
                <c:pt idx="39">
                  <c:v>0</c:v>
                </c:pt>
                <c:pt idx="40">
                  <c:v>0</c:v>
                </c:pt>
                <c:pt idx="41">
                  <c:v>0</c:v>
                </c:pt>
                <c:pt idx="42">
                  <c:v>0</c:v>
                </c:pt>
                <c:pt idx="43">
                  <c:v>0</c:v>
                </c:pt>
                <c:pt idx="44">
                  <c:v>20.254777070063696</c:v>
                </c:pt>
                <c:pt idx="45">
                  <c:v>0</c:v>
                </c:pt>
                <c:pt idx="46">
                  <c:v>0</c:v>
                </c:pt>
                <c:pt idx="47">
                  <c:v>0</c:v>
                </c:pt>
                <c:pt idx="48">
                  <c:v>0</c:v>
                </c:pt>
                <c:pt idx="49">
                  <c:v>20.254777070063696</c:v>
                </c:pt>
                <c:pt idx="50">
                  <c:v>0</c:v>
                </c:pt>
                <c:pt idx="51">
                  <c:v>0</c:v>
                </c:pt>
                <c:pt idx="52">
                  <c:v>0</c:v>
                </c:pt>
                <c:pt idx="53">
                  <c:v>25.414012738853501</c:v>
                </c:pt>
                <c:pt idx="54">
                  <c:v>0</c:v>
                </c:pt>
                <c:pt idx="55">
                  <c:v>0</c:v>
                </c:pt>
                <c:pt idx="56">
                  <c:v>0</c:v>
                </c:pt>
                <c:pt idx="57">
                  <c:v>0</c:v>
                </c:pt>
                <c:pt idx="58">
                  <c:v>40.445859872611464</c:v>
                </c:pt>
                <c:pt idx="59">
                  <c:v>0</c:v>
                </c:pt>
                <c:pt idx="60">
                  <c:v>0</c:v>
                </c:pt>
                <c:pt idx="61">
                  <c:v>0</c:v>
                </c:pt>
                <c:pt idx="62">
                  <c:v>0</c:v>
                </c:pt>
                <c:pt idx="63">
                  <c:v>5.3503184713375802</c:v>
                </c:pt>
                <c:pt idx="64">
                  <c:v>29.936305732484076</c:v>
                </c:pt>
                <c:pt idx="65">
                  <c:v>0</c:v>
                </c:pt>
                <c:pt idx="66">
                  <c:v>0</c:v>
                </c:pt>
                <c:pt idx="67">
                  <c:v>23.375796178343951</c:v>
                </c:pt>
                <c:pt idx="68">
                  <c:v>0</c:v>
                </c:pt>
                <c:pt idx="69">
                  <c:v>0</c:v>
                </c:pt>
                <c:pt idx="70">
                  <c:v>0</c:v>
                </c:pt>
                <c:pt idx="71">
                  <c:v>0</c:v>
                </c:pt>
                <c:pt idx="72">
                  <c:v>40.382165605095544</c:v>
                </c:pt>
                <c:pt idx="73">
                  <c:v>0</c:v>
                </c:pt>
                <c:pt idx="74">
                  <c:v>0</c:v>
                </c:pt>
                <c:pt idx="75">
                  <c:v>0</c:v>
                </c:pt>
                <c:pt idx="76">
                  <c:v>0</c:v>
                </c:pt>
                <c:pt idx="77">
                  <c:v>30.31847133757962</c:v>
                </c:pt>
                <c:pt idx="78">
                  <c:v>0</c:v>
                </c:pt>
                <c:pt idx="79">
                  <c:v>0</c:v>
                </c:pt>
                <c:pt idx="80">
                  <c:v>0</c:v>
                </c:pt>
                <c:pt idx="81">
                  <c:v>25.477707006369428</c:v>
                </c:pt>
                <c:pt idx="82">
                  <c:v>0</c:v>
                </c:pt>
                <c:pt idx="83">
                  <c:v>0</c:v>
                </c:pt>
                <c:pt idx="84">
                  <c:v>0</c:v>
                </c:pt>
                <c:pt idx="85">
                  <c:v>0</c:v>
                </c:pt>
                <c:pt idx="86">
                  <c:v>20.254777070063696</c:v>
                </c:pt>
                <c:pt idx="87">
                  <c:v>0</c:v>
                </c:pt>
                <c:pt idx="88">
                  <c:v>0</c:v>
                </c:pt>
                <c:pt idx="89">
                  <c:v>0</c:v>
                </c:pt>
                <c:pt idx="90">
                  <c:v>0</c:v>
                </c:pt>
                <c:pt idx="91">
                  <c:v>20.318471337579616</c:v>
                </c:pt>
                <c:pt idx="92">
                  <c:v>0</c:v>
                </c:pt>
                <c:pt idx="93">
                  <c:v>0</c:v>
                </c:pt>
                <c:pt idx="94">
                  <c:v>0</c:v>
                </c:pt>
                <c:pt idx="95">
                  <c:v>0</c:v>
                </c:pt>
                <c:pt idx="96">
                  <c:v>0</c:v>
                </c:pt>
                <c:pt idx="97">
                  <c:v>0</c:v>
                </c:pt>
                <c:pt idx="98">
                  <c:v>0</c:v>
                </c:pt>
                <c:pt idx="99">
                  <c:v>0</c:v>
                </c:pt>
                <c:pt idx="100">
                  <c:v>17.261146496815289</c:v>
                </c:pt>
                <c:pt idx="101">
                  <c:v>0</c:v>
                </c:pt>
                <c:pt idx="102">
                  <c:v>0</c:v>
                </c:pt>
                <c:pt idx="103">
                  <c:v>0</c:v>
                </c:pt>
                <c:pt idx="104">
                  <c:v>0</c:v>
                </c:pt>
                <c:pt idx="105">
                  <c:v>12.229299363057324</c:v>
                </c:pt>
                <c:pt idx="106">
                  <c:v>0</c:v>
                </c:pt>
                <c:pt idx="107">
                  <c:v>0</c:v>
                </c:pt>
                <c:pt idx="108">
                  <c:v>0</c:v>
                </c:pt>
                <c:pt idx="109">
                  <c:v>12.229299363057324</c:v>
                </c:pt>
                <c:pt idx="110">
                  <c:v>0</c:v>
                </c:pt>
                <c:pt idx="111">
                  <c:v>0</c:v>
                </c:pt>
                <c:pt idx="112">
                  <c:v>0</c:v>
                </c:pt>
                <c:pt idx="113">
                  <c:v>0</c:v>
                </c:pt>
                <c:pt idx="114">
                  <c:v>0</c:v>
                </c:pt>
                <c:pt idx="115">
                  <c:v>10.127388535031848</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4-0CF2-407A-8B7B-0E9097060C25}"/>
            </c:ext>
          </c:extLst>
        </c:ser>
        <c:ser>
          <c:idx val="14"/>
          <c:order val="5"/>
          <c:tx>
            <c:strRef>
              <c:f>'C2 10050'!$A$24</c:f>
              <c:strCache>
                <c:ptCount val="1"/>
                <c:pt idx="0">
                  <c:v>Precip</c:v>
                </c:pt>
              </c:strCache>
            </c:strRef>
          </c:tx>
          <c:spPr>
            <a:ln w="28575">
              <a:noFill/>
            </a:ln>
          </c:spPr>
          <c:marker>
            <c:symbol val="plus"/>
            <c:size val="7"/>
            <c:spPr>
              <a:noFill/>
              <a:ln>
                <a:solidFill>
                  <a:srgbClr val="000000"/>
                </a:solidFill>
                <a:prstDash val="solid"/>
              </a:ln>
            </c:spPr>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10050'!$C$24:$FS$24</c:f>
              <c:numCache>
                <c:formatCode>0.0</c:formatCode>
                <c:ptCount val="173"/>
                <c:pt idx="0">
                  <c:v>0</c:v>
                </c:pt>
                <c:pt idx="1">
                  <c:v>0</c:v>
                </c:pt>
                <c:pt idx="2">
                  <c:v>0</c:v>
                </c:pt>
                <c:pt idx="3">
                  <c:v>0</c:v>
                </c:pt>
                <c:pt idx="4">
                  <c:v>0</c:v>
                </c:pt>
                <c:pt idx="5">
                  <c:v>0</c:v>
                </c:pt>
                <c:pt idx="6">
                  <c:v>0</c:v>
                </c:pt>
                <c:pt idx="7">
                  <c:v>4</c:v>
                </c:pt>
                <c:pt idx="8">
                  <c:v>0</c:v>
                </c:pt>
                <c:pt idx="9">
                  <c:v>0</c:v>
                </c:pt>
                <c:pt idx="10">
                  <c:v>0</c:v>
                </c:pt>
                <c:pt idx="11">
                  <c:v>0</c:v>
                </c:pt>
                <c:pt idx="12">
                  <c:v>0</c:v>
                </c:pt>
                <c:pt idx="13">
                  <c:v>0</c:v>
                </c:pt>
                <c:pt idx="14">
                  <c:v>0</c:v>
                </c:pt>
                <c:pt idx="15">
                  <c:v>2</c:v>
                </c:pt>
                <c:pt idx="16">
                  <c:v>7</c:v>
                </c:pt>
                <c:pt idx="17">
                  <c:v>0</c:v>
                </c:pt>
                <c:pt idx="18">
                  <c:v>0</c:v>
                </c:pt>
                <c:pt idx="19">
                  <c:v>0</c:v>
                </c:pt>
                <c:pt idx="20">
                  <c:v>0</c:v>
                </c:pt>
                <c:pt idx="21">
                  <c:v>0</c:v>
                </c:pt>
                <c:pt idx="22">
                  <c:v>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pt idx="47">
                  <c:v>0</c:v>
                </c:pt>
                <c:pt idx="48">
                  <c:v>0</c:v>
                </c:pt>
                <c:pt idx="49">
                  <c:v>0</c:v>
                </c:pt>
                <c:pt idx="50">
                  <c:v>0</c:v>
                </c:pt>
                <c:pt idx="51">
                  <c:v>0</c:v>
                </c:pt>
                <c:pt idx="52">
                  <c:v>0</c:v>
                </c:pt>
                <c:pt idx="53">
                  <c:v>4</c:v>
                </c:pt>
                <c:pt idx="54">
                  <c:v>0</c:v>
                </c:pt>
                <c:pt idx="55">
                  <c:v>0</c:v>
                </c:pt>
                <c:pt idx="56">
                  <c:v>0</c:v>
                </c:pt>
                <c:pt idx="57">
                  <c:v>0</c:v>
                </c:pt>
                <c:pt idx="58">
                  <c:v>0</c:v>
                </c:pt>
                <c:pt idx="59">
                  <c:v>0</c:v>
                </c:pt>
                <c:pt idx="60">
                  <c:v>0</c:v>
                </c:pt>
                <c:pt idx="61">
                  <c:v>8</c:v>
                </c:pt>
                <c:pt idx="62">
                  <c:v>7</c:v>
                </c:pt>
                <c:pt idx="63">
                  <c:v>0</c:v>
                </c:pt>
                <c:pt idx="64">
                  <c:v>0</c:v>
                </c:pt>
                <c:pt idx="65">
                  <c:v>0</c:v>
                </c:pt>
                <c:pt idx="66">
                  <c:v>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20</c:v>
                </c:pt>
                <c:pt idx="83">
                  <c:v>0</c:v>
                </c:pt>
                <c:pt idx="84">
                  <c:v>0</c:v>
                </c:pt>
                <c:pt idx="85">
                  <c:v>0</c:v>
                </c:pt>
                <c:pt idx="86">
                  <c:v>0</c:v>
                </c:pt>
                <c:pt idx="87">
                  <c:v>0</c:v>
                </c:pt>
                <c:pt idx="88">
                  <c:v>0</c:v>
                </c:pt>
                <c:pt idx="89">
                  <c:v>0</c:v>
                </c:pt>
                <c:pt idx="90">
                  <c:v>0</c:v>
                </c:pt>
                <c:pt idx="91">
                  <c:v>6</c:v>
                </c:pt>
                <c:pt idx="92">
                  <c:v>0</c:v>
                </c:pt>
                <c:pt idx="93">
                  <c:v>0</c:v>
                </c:pt>
                <c:pt idx="94">
                  <c:v>0</c:v>
                </c:pt>
                <c:pt idx="95">
                  <c:v>0</c:v>
                </c:pt>
                <c:pt idx="96">
                  <c:v>0</c:v>
                </c:pt>
                <c:pt idx="97">
                  <c:v>0</c:v>
                </c:pt>
                <c:pt idx="98">
                  <c:v>0</c:v>
                </c:pt>
                <c:pt idx="99">
                  <c:v>0</c:v>
                </c:pt>
                <c:pt idx="100">
                  <c:v>0</c:v>
                </c:pt>
                <c:pt idx="101">
                  <c:v>7</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28</c:v>
                </c:pt>
                <c:pt idx="120">
                  <c:v>2</c:v>
                </c:pt>
                <c:pt idx="121">
                  <c:v>8</c:v>
                </c:pt>
                <c:pt idx="122">
                  <c:v>8</c:v>
                </c:pt>
                <c:pt idx="123">
                  <c:v>9</c:v>
                </c:pt>
                <c:pt idx="124">
                  <c:v>4</c:v>
                </c:pt>
                <c:pt idx="125">
                  <c:v>16</c:v>
                </c:pt>
                <c:pt idx="126">
                  <c:v>0</c:v>
                </c:pt>
                <c:pt idx="127">
                  <c:v>0</c:v>
                </c:pt>
                <c:pt idx="128">
                  <c:v>0</c:v>
                </c:pt>
                <c:pt idx="129">
                  <c:v>0</c:v>
                </c:pt>
                <c:pt idx="130">
                  <c:v>0</c:v>
                </c:pt>
                <c:pt idx="131">
                  <c:v>0</c:v>
                </c:pt>
                <c:pt idx="132">
                  <c:v>6</c:v>
                </c:pt>
                <c:pt idx="133">
                  <c:v>16</c:v>
                </c:pt>
                <c:pt idx="134">
                  <c:v>0</c:v>
                </c:pt>
                <c:pt idx="135">
                  <c:v>0</c:v>
                </c:pt>
                <c:pt idx="136">
                  <c:v>0</c:v>
                </c:pt>
                <c:pt idx="137">
                  <c:v>4</c:v>
                </c:pt>
                <c:pt idx="138">
                  <c:v>0</c:v>
                </c:pt>
                <c:pt idx="139">
                  <c:v>0</c:v>
                </c:pt>
                <c:pt idx="140">
                  <c:v>0</c:v>
                </c:pt>
                <c:pt idx="141">
                  <c:v>0</c:v>
                </c:pt>
                <c:pt idx="142">
                  <c:v>0</c:v>
                </c:pt>
                <c:pt idx="143">
                  <c:v>0</c:v>
                </c:pt>
                <c:pt idx="144">
                  <c:v>5</c:v>
                </c:pt>
                <c:pt idx="145">
                  <c:v>0</c:v>
                </c:pt>
                <c:pt idx="146">
                  <c:v>0</c:v>
                </c:pt>
                <c:pt idx="147">
                  <c:v>0</c:v>
                </c:pt>
                <c:pt idx="148">
                  <c:v>0</c:v>
                </c:pt>
                <c:pt idx="149">
                  <c:v>0</c:v>
                </c:pt>
                <c:pt idx="150">
                  <c:v>5</c:v>
                </c:pt>
                <c:pt idx="151">
                  <c:v>0</c:v>
                </c:pt>
                <c:pt idx="152">
                  <c:v>0</c:v>
                </c:pt>
                <c:pt idx="153">
                  <c:v>0</c:v>
                </c:pt>
                <c:pt idx="154">
                  <c:v>1</c:v>
                </c:pt>
                <c:pt idx="155">
                  <c:v>0</c:v>
                </c:pt>
                <c:pt idx="156">
                  <c:v>0</c:v>
                </c:pt>
                <c:pt idx="157">
                  <c:v>0</c:v>
                </c:pt>
                <c:pt idx="158">
                  <c:v>7.5</c:v>
                </c:pt>
                <c:pt idx="159">
                  <c:v>0</c:v>
                </c:pt>
                <c:pt idx="160">
                  <c:v>3</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0CF2-407A-8B7B-0E9097060C25}"/>
            </c:ext>
          </c:extLst>
        </c:ser>
        <c:ser>
          <c:idx val="4"/>
          <c:order val="7"/>
          <c:tx>
            <c:strRef>
              <c:f>'C2 10050'!$A$50</c:f>
              <c:strCache>
                <c:ptCount val="1"/>
                <c:pt idx="0">
                  <c:v>Red Avail Water (RZ)</c:v>
                </c:pt>
              </c:strCache>
            </c:strRef>
          </c:tx>
          <c:spPr>
            <a:ln w="12700">
              <a:solidFill>
                <a:srgbClr val="800080"/>
              </a:solidFill>
              <a:prstDash val="solid"/>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10050'!$C$50:$FS$50</c:f>
              <c:numCache>
                <c:formatCode>0.0</c:formatCode>
                <c:ptCount val="173"/>
                <c:pt idx="0">
                  <c:v>5.7781250000000002</c:v>
                </c:pt>
                <c:pt idx="1">
                  <c:v>5.7781250000000002</c:v>
                </c:pt>
                <c:pt idx="2">
                  <c:v>5.7781250000000002</c:v>
                </c:pt>
                <c:pt idx="3">
                  <c:v>5.7781250000000002</c:v>
                </c:pt>
                <c:pt idx="4">
                  <c:v>5.7781250000000002</c:v>
                </c:pt>
                <c:pt idx="5">
                  <c:v>5.7781250000000002</c:v>
                </c:pt>
                <c:pt idx="6">
                  <c:v>5.7781250000000002</c:v>
                </c:pt>
                <c:pt idx="7">
                  <c:v>5.7781250000000002</c:v>
                </c:pt>
                <c:pt idx="8">
                  <c:v>5.7781250000000002</c:v>
                </c:pt>
                <c:pt idx="9">
                  <c:v>5.7781250000000002</c:v>
                </c:pt>
                <c:pt idx="10">
                  <c:v>6.4125000000000005</c:v>
                </c:pt>
                <c:pt idx="11">
                  <c:v>7.046875</c:v>
                </c:pt>
                <c:pt idx="12">
                  <c:v>7.6812500000000004</c:v>
                </c:pt>
                <c:pt idx="13">
                  <c:v>8.3156250000000007</c:v>
                </c:pt>
                <c:pt idx="14">
                  <c:v>8.9499999999999993</c:v>
                </c:pt>
                <c:pt idx="15">
                  <c:v>9.5843749999999996</c:v>
                </c:pt>
                <c:pt idx="16">
                  <c:v>10.21875</c:v>
                </c:pt>
                <c:pt idx="17">
                  <c:v>10.853125</c:v>
                </c:pt>
                <c:pt idx="18">
                  <c:v>11.487500000000001</c:v>
                </c:pt>
                <c:pt idx="19">
                  <c:v>12.121874999999999</c:v>
                </c:pt>
                <c:pt idx="20">
                  <c:v>12.75625</c:v>
                </c:pt>
                <c:pt idx="21">
                  <c:v>13.390625</c:v>
                </c:pt>
                <c:pt idx="22">
                  <c:v>14.024999999999999</c:v>
                </c:pt>
                <c:pt idx="23">
                  <c:v>14.659375000000001</c:v>
                </c:pt>
                <c:pt idx="24">
                  <c:v>15.293749999999999</c:v>
                </c:pt>
                <c:pt idx="25">
                  <c:v>15.928125</c:v>
                </c:pt>
                <c:pt idx="26">
                  <c:v>16.5625</c:v>
                </c:pt>
                <c:pt idx="27">
                  <c:v>17.196874999999999</c:v>
                </c:pt>
                <c:pt idx="28">
                  <c:v>18.1484375</c:v>
                </c:pt>
                <c:pt idx="29">
                  <c:v>19.100000000000001</c:v>
                </c:pt>
                <c:pt idx="30">
                  <c:v>20.051562499999999</c:v>
                </c:pt>
                <c:pt idx="31">
                  <c:v>21.003124999999997</c:v>
                </c:pt>
                <c:pt idx="32">
                  <c:v>21.954687499999999</c:v>
                </c:pt>
                <c:pt idx="33">
                  <c:v>22.90625</c:v>
                </c:pt>
                <c:pt idx="34">
                  <c:v>23.857812499999998</c:v>
                </c:pt>
                <c:pt idx="35">
                  <c:v>24.809374999999999</c:v>
                </c:pt>
                <c:pt idx="36">
                  <c:v>25.760937499999997</c:v>
                </c:pt>
                <c:pt idx="37">
                  <c:v>26.712499999999999</c:v>
                </c:pt>
                <c:pt idx="38">
                  <c:v>27.6640625</c:v>
                </c:pt>
                <c:pt idx="39">
                  <c:v>28.615624999999998</c:v>
                </c:pt>
                <c:pt idx="40">
                  <c:v>29.559374999999996</c:v>
                </c:pt>
                <c:pt idx="41">
                  <c:v>30.487499999999997</c:v>
                </c:pt>
                <c:pt idx="42">
                  <c:v>31.415624999999995</c:v>
                </c:pt>
                <c:pt idx="43">
                  <c:v>32.34375</c:v>
                </c:pt>
                <c:pt idx="44">
                  <c:v>33.581249999999997</c:v>
                </c:pt>
                <c:pt idx="45">
                  <c:v>34.818749999999994</c:v>
                </c:pt>
                <c:pt idx="46">
                  <c:v>36.056249999999999</c:v>
                </c:pt>
                <c:pt idx="47">
                  <c:v>37.293749999999996</c:v>
                </c:pt>
                <c:pt idx="48">
                  <c:v>38.53125</c:v>
                </c:pt>
                <c:pt idx="49">
                  <c:v>39.768749999999997</c:v>
                </c:pt>
                <c:pt idx="50">
                  <c:v>41.006249999999994</c:v>
                </c:pt>
                <c:pt idx="51">
                  <c:v>42.243749999999999</c:v>
                </c:pt>
                <c:pt idx="52">
                  <c:v>43.481249999999996</c:v>
                </c:pt>
                <c:pt idx="53">
                  <c:v>44.71875</c:v>
                </c:pt>
                <c:pt idx="54">
                  <c:v>45.956249999999997</c:v>
                </c:pt>
                <c:pt idx="55">
                  <c:v>47.193749999999994</c:v>
                </c:pt>
                <c:pt idx="56">
                  <c:v>48.21875</c:v>
                </c:pt>
                <c:pt idx="57">
                  <c:v>49.03125</c:v>
                </c:pt>
                <c:pt idx="58">
                  <c:v>49.84375</c:v>
                </c:pt>
                <c:pt idx="59">
                  <c:v>50.65625</c:v>
                </c:pt>
                <c:pt idx="60">
                  <c:v>51.46875</c:v>
                </c:pt>
                <c:pt idx="61">
                  <c:v>52.28125</c:v>
                </c:pt>
                <c:pt idx="62">
                  <c:v>53.09375</c:v>
                </c:pt>
                <c:pt idx="63">
                  <c:v>53.90625</c:v>
                </c:pt>
                <c:pt idx="64">
                  <c:v>54.3125</c:v>
                </c:pt>
                <c:pt idx="65">
                  <c:v>54.71875</c:v>
                </c:pt>
                <c:pt idx="66">
                  <c:v>55.125</c:v>
                </c:pt>
                <c:pt idx="67">
                  <c:v>55.53125</c:v>
                </c:pt>
                <c:pt idx="68">
                  <c:v>55.9375</c:v>
                </c:pt>
                <c:pt idx="69">
                  <c:v>56.140625</c:v>
                </c:pt>
                <c:pt idx="70">
                  <c:v>56.34375</c:v>
                </c:pt>
                <c:pt idx="71">
                  <c:v>56.546875</c:v>
                </c:pt>
                <c:pt idx="72">
                  <c:v>56.75</c:v>
                </c:pt>
                <c:pt idx="73">
                  <c:v>56.953125</c:v>
                </c:pt>
                <c:pt idx="74">
                  <c:v>57.15625</c:v>
                </c:pt>
                <c:pt idx="75">
                  <c:v>57.359375</c:v>
                </c:pt>
                <c:pt idx="76">
                  <c:v>57.5625</c:v>
                </c:pt>
                <c:pt idx="77">
                  <c:v>57.765625</c:v>
                </c:pt>
                <c:pt idx="78">
                  <c:v>57.96875</c:v>
                </c:pt>
                <c:pt idx="79">
                  <c:v>58.171875</c:v>
                </c:pt>
                <c:pt idx="80">
                  <c:v>58.375</c:v>
                </c:pt>
                <c:pt idx="81">
                  <c:v>58.578125</c:v>
                </c:pt>
                <c:pt idx="82">
                  <c:v>58.78125</c:v>
                </c:pt>
                <c:pt idx="83">
                  <c:v>58.984375</c:v>
                </c:pt>
                <c:pt idx="84">
                  <c:v>59.1875</c:v>
                </c:pt>
                <c:pt idx="85">
                  <c:v>59.390625</c:v>
                </c:pt>
                <c:pt idx="86">
                  <c:v>59.59375</c:v>
                </c:pt>
                <c:pt idx="87">
                  <c:v>59.796875</c:v>
                </c:pt>
                <c:pt idx="88">
                  <c:v>60</c:v>
                </c:pt>
                <c:pt idx="89">
                  <c:v>60</c:v>
                </c:pt>
                <c:pt idx="90">
                  <c:v>60</c:v>
                </c:pt>
                <c:pt idx="91">
                  <c:v>60</c:v>
                </c:pt>
                <c:pt idx="92">
                  <c:v>60</c:v>
                </c:pt>
                <c:pt idx="93">
                  <c:v>60</c:v>
                </c:pt>
                <c:pt idx="94">
                  <c:v>60</c:v>
                </c:pt>
                <c:pt idx="95">
                  <c:v>60</c:v>
                </c:pt>
                <c:pt idx="96">
                  <c:v>60</c:v>
                </c:pt>
                <c:pt idx="97">
                  <c:v>60</c:v>
                </c:pt>
                <c:pt idx="98">
                  <c:v>60</c:v>
                </c:pt>
                <c:pt idx="99">
                  <c:v>60</c:v>
                </c:pt>
                <c:pt idx="100">
                  <c:v>60</c:v>
                </c:pt>
                <c:pt idx="101">
                  <c:v>60</c:v>
                </c:pt>
                <c:pt idx="102">
                  <c:v>60</c:v>
                </c:pt>
                <c:pt idx="103">
                  <c:v>60</c:v>
                </c:pt>
                <c:pt idx="104">
                  <c:v>60</c:v>
                </c:pt>
                <c:pt idx="105">
                  <c:v>60</c:v>
                </c:pt>
                <c:pt idx="106">
                  <c:v>60</c:v>
                </c:pt>
                <c:pt idx="107">
                  <c:v>60</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numCache>
            </c:numRef>
          </c:yVal>
          <c:smooth val="0"/>
          <c:extLst>
            <c:ext xmlns:c16="http://schemas.microsoft.com/office/drawing/2014/chart" uri="{C3380CC4-5D6E-409C-BE32-E72D297353CC}">
              <c16:uniqueId val="{00000006-0CF2-407A-8B7B-0E9097060C25}"/>
            </c:ext>
          </c:extLst>
        </c:ser>
        <c:dLbls>
          <c:showLegendKey val="0"/>
          <c:showVal val="0"/>
          <c:showCatName val="0"/>
          <c:showSerName val="0"/>
          <c:showPercent val="0"/>
          <c:showBubbleSize val="0"/>
        </c:dLbls>
        <c:axId val="824410072"/>
        <c:axId val="824403408"/>
      </c:scatterChart>
      <c:scatterChart>
        <c:scatterStyle val="lineMarker"/>
        <c:varyColors val="0"/>
        <c:ser>
          <c:idx val="3"/>
          <c:order val="6"/>
          <c:tx>
            <c:strRef>
              <c:f>'C2 10050'!$A$13</c:f>
              <c:strCache>
                <c:ptCount val="1"/>
                <c:pt idx="0">
                  <c:v>Ks</c:v>
                </c:pt>
              </c:strCache>
            </c:strRef>
          </c:tx>
          <c:spPr>
            <a:ln w="12700">
              <a:solidFill>
                <a:srgbClr val="FFFF99"/>
              </a:solidFill>
              <a:prstDash val="solid"/>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10050'!$C$13:$FS$13</c:f>
              <c:numCache>
                <c:formatCode>0.00</c:formatCode>
                <c:ptCount val="173"/>
                <c:pt idx="0">
                  <c:v>1</c:v>
                </c:pt>
                <c:pt idx="1">
                  <c:v>0.96160086533261224</c:v>
                </c:pt>
                <c:pt idx="2">
                  <c:v>0.76906386716139219</c:v>
                </c:pt>
                <c:pt idx="3">
                  <c:v>0.62494324620617381</c:v>
                </c:pt>
                <c:pt idx="4">
                  <c:v>0.50078293049693023</c:v>
                </c:pt>
                <c:pt idx="5">
                  <c:v>0.38901177785256874</c:v>
                </c:pt>
                <c:pt idx="6">
                  <c:v>0.30722546557414104</c:v>
                </c:pt>
                <c:pt idx="7">
                  <c:v>0.25352970530120034</c:v>
                </c:pt>
                <c:pt idx="8">
                  <c:v>0.35376211640681693</c:v>
                </c:pt>
                <c:pt idx="9">
                  <c:v>0.26443778971762799</c:v>
                </c:pt>
                <c:pt idx="10">
                  <c:v>0.38709707020098466</c:v>
                </c:pt>
                <c:pt idx="11">
                  <c:v>0.48701930250447145</c:v>
                </c:pt>
                <c:pt idx="12">
                  <c:v>0.52859178466637913</c:v>
                </c:pt>
                <c:pt idx="13">
                  <c:v>0.56178881509325829</c:v>
                </c:pt>
                <c:pt idx="14">
                  <c:v>0.57435655319457979</c:v>
                </c:pt>
                <c:pt idx="15">
                  <c:v>0.573251350208414</c:v>
                </c:pt>
                <c:pt idx="16">
                  <c:v>0.63493044122298392</c:v>
                </c:pt>
                <c:pt idx="17">
                  <c:v>0.82790212381637696</c:v>
                </c:pt>
                <c:pt idx="18">
                  <c:v>0.76139291455918567</c:v>
                </c:pt>
                <c:pt idx="19">
                  <c:v>0.68634174794040803</c:v>
                </c:pt>
                <c:pt idx="20">
                  <c:v>0.65605808017013789</c:v>
                </c:pt>
                <c:pt idx="21">
                  <c:v>0.63343777685062763</c:v>
                </c:pt>
                <c:pt idx="22">
                  <c:v>0.59569884204111667</c:v>
                </c:pt>
                <c:pt idx="23">
                  <c:v>0.69651037698790008</c:v>
                </c:pt>
                <c:pt idx="24">
                  <c:v>0.71204725858305096</c:v>
                </c:pt>
                <c:pt idx="25">
                  <c:v>0.68800247132131842</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0.97553296500361319</c:v>
                </c:pt>
                <c:pt idx="113">
                  <c:v>0.89035505480044008</c:v>
                </c:pt>
                <c:pt idx="114">
                  <c:v>0.8207571591226499</c:v>
                </c:pt>
                <c:pt idx="115">
                  <c:v>0.75368505735711266</c:v>
                </c:pt>
                <c:pt idx="116">
                  <c:v>0.85261751170146693</c:v>
                </c:pt>
                <c:pt idx="117">
                  <c:v>0.76609399462104055</c:v>
                </c:pt>
                <c:pt idx="118">
                  <c:v>0.70530392322689084</c:v>
                </c:pt>
                <c:pt idx="119">
                  <c:v>0.64196952499669091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numCache>
            </c:numRef>
          </c:yVal>
          <c:smooth val="0"/>
          <c:extLst>
            <c:ext xmlns:c16="http://schemas.microsoft.com/office/drawing/2014/chart" uri="{C3380CC4-5D6E-409C-BE32-E72D297353CC}">
              <c16:uniqueId val="{00000007-0CF2-407A-8B7B-0E9097060C25}"/>
            </c:ext>
          </c:extLst>
        </c:ser>
        <c:dLbls>
          <c:showLegendKey val="0"/>
          <c:showVal val="0"/>
          <c:showCatName val="0"/>
          <c:showSerName val="0"/>
          <c:showPercent val="0"/>
          <c:showBubbleSize val="0"/>
        </c:dLbls>
        <c:axId val="824403800"/>
        <c:axId val="824404584"/>
      </c:scatterChart>
      <c:valAx>
        <c:axId val="824410072"/>
        <c:scaling>
          <c:orientation val="minMax"/>
          <c:max val="305"/>
          <c:min val="140"/>
        </c:scaling>
        <c:delete val="0"/>
        <c:axPos val="b"/>
        <c:title>
          <c:tx>
            <c:rich>
              <a:bodyPr/>
              <a:lstStyle/>
              <a:p>
                <a:pPr>
                  <a:defRPr sz="1425" b="1" i="0" u="none" strike="noStrike" baseline="0">
                    <a:solidFill>
                      <a:srgbClr val="000000"/>
                    </a:solidFill>
                    <a:latin typeface="Arial"/>
                    <a:ea typeface="Arial"/>
                    <a:cs typeface="Arial"/>
                  </a:defRPr>
                </a:pPr>
                <a:r>
                  <a:rPr lang="en-US"/>
                  <a:t>DOY</a:t>
                </a:r>
              </a:p>
            </c:rich>
          </c:tx>
          <c:layout>
            <c:manualLayout>
              <c:xMode val="edge"/>
              <c:yMode val="edge"/>
              <c:x val="0.49107220247258121"/>
              <c:y val="0.9079294627813466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824403408"/>
        <c:crosses val="autoZero"/>
        <c:crossBetween val="midCat"/>
        <c:majorUnit val="10"/>
      </c:valAx>
      <c:valAx>
        <c:axId val="824403408"/>
        <c:scaling>
          <c:orientation val="minMax"/>
          <c:max val="100"/>
          <c:min val="0"/>
        </c:scaling>
        <c:delete val="0"/>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rPr lang="en-US"/>
                  <a:t>Irr, Prec, SWD (mm)</a:t>
                </a:r>
              </a:p>
            </c:rich>
          </c:tx>
          <c:layout>
            <c:manualLayout>
              <c:xMode val="edge"/>
              <c:yMode val="edge"/>
              <c:x val="7.4404834416794945E-3"/>
              <c:y val="0.222506662370528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en-US"/>
          </a:p>
        </c:txPr>
        <c:crossAx val="824410072"/>
        <c:crosses val="autoZero"/>
        <c:crossBetween val="midCat"/>
      </c:valAx>
      <c:valAx>
        <c:axId val="824403800"/>
        <c:scaling>
          <c:orientation val="minMax"/>
        </c:scaling>
        <c:delete val="1"/>
        <c:axPos val="b"/>
        <c:numFmt formatCode="General" sourceLinked="1"/>
        <c:majorTickMark val="out"/>
        <c:minorTickMark val="none"/>
        <c:tickLblPos val="none"/>
        <c:crossAx val="824404584"/>
        <c:crosses val="autoZero"/>
        <c:crossBetween val="midCat"/>
      </c:valAx>
      <c:valAx>
        <c:axId val="824404584"/>
        <c:scaling>
          <c:orientation val="minMax"/>
          <c:max val="2.5"/>
          <c:min val="0"/>
        </c:scaling>
        <c:delete val="0"/>
        <c:axPos val="r"/>
        <c:title>
          <c:tx>
            <c:rich>
              <a:bodyPr/>
              <a:lstStyle/>
              <a:p>
                <a:pPr>
                  <a:defRPr sz="1175" b="1" i="0" u="none" strike="noStrike" baseline="0">
                    <a:solidFill>
                      <a:srgbClr val="000000"/>
                    </a:solidFill>
                    <a:latin typeface="Arial"/>
                    <a:ea typeface="Arial"/>
                    <a:cs typeface="Arial"/>
                  </a:defRPr>
                </a:pPr>
                <a:r>
                  <a:rPr lang="en-US"/>
                  <a:t>Ks</a:t>
                </a:r>
              </a:p>
            </c:rich>
          </c:tx>
          <c:layout>
            <c:manualLayout>
              <c:xMode val="edge"/>
              <c:yMode val="edge"/>
              <c:x val="0.95089419729706781"/>
              <c:y val="0.42455296668479098"/>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1075" b="0" i="0" u="none" strike="noStrike" baseline="0">
                <a:solidFill>
                  <a:srgbClr val="000000"/>
                </a:solidFill>
                <a:latin typeface="Arial"/>
                <a:ea typeface="Arial"/>
                <a:cs typeface="Arial"/>
              </a:defRPr>
            </a:pPr>
            <a:endParaRPr lang="en-US"/>
          </a:p>
        </c:txPr>
        <c:crossAx val="824403800"/>
        <c:crosses val="max"/>
        <c:crossBetween val="midCat"/>
      </c:valAx>
      <c:spPr>
        <a:solidFill>
          <a:srgbClr val="C0C0C0"/>
        </a:solidFill>
        <a:ln w="12700">
          <a:solidFill>
            <a:srgbClr val="808080"/>
          </a:solidFill>
          <a:prstDash val="solid"/>
        </a:ln>
      </c:spPr>
    </c:plotArea>
    <c:legend>
      <c:legendPos val="r"/>
      <c:layout>
        <c:manualLayout>
          <c:xMode val="edge"/>
          <c:yMode val="edge"/>
          <c:x val="0.11554839109678217"/>
          <c:y val="6.6496194664630137E-2"/>
          <c:w val="0.21800311236802308"/>
          <c:h val="0.26854253484471763"/>
        </c:manualLayout>
      </c:layout>
      <c:overlay val="0"/>
      <c:spPr>
        <a:solidFill>
          <a:srgbClr val="C0C0C0"/>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'C3 8080'!$D$1</c:f>
          <c:strCache>
            <c:ptCount val="1"/>
            <c:pt idx="0">
              <c:v>Corn 13 #3</c:v>
            </c:pt>
          </c:strCache>
        </c:strRef>
      </c:tx>
      <c:layout>
        <c:manualLayout>
          <c:xMode val="edge"/>
          <c:yMode val="edge"/>
          <c:x val="0.41366256546247804"/>
          <c:y val="5.1546520428622643E-2"/>
        </c:manualLayout>
      </c:layout>
      <c:overlay val="0"/>
      <c:spPr>
        <a:noFill/>
        <a:ln w="25400">
          <a:noFill/>
        </a:ln>
      </c:spPr>
      <c:txPr>
        <a:bodyPr/>
        <a:lstStyle/>
        <a:p>
          <a:pPr>
            <a:defRPr sz="1175"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2102883373087778"/>
          <c:y val="4.6391810959410945E-2"/>
          <c:w val="0.81543176726178912"/>
          <c:h val="0.81185669178969144"/>
        </c:manualLayout>
      </c:layout>
      <c:scatterChart>
        <c:scatterStyle val="lineMarker"/>
        <c:varyColors val="0"/>
        <c:ser>
          <c:idx val="9"/>
          <c:order val="0"/>
          <c:tx>
            <c:strRef>
              <c:f>'C3 8080'!$A$28</c:f>
              <c:strCache>
                <c:ptCount val="1"/>
                <c:pt idx="0">
                  <c:v>Proj SWD - 1050 mm</c:v>
                </c:pt>
              </c:strCache>
            </c:strRef>
          </c:tx>
          <c:spPr>
            <a:ln w="25400">
              <a:solidFill>
                <a:srgbClr val="CCFFFF"/>
              </a:solidFill>
              <a:prstDash val="solid"/>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8080'!$C$28:$FS$28</c:f>
              <c:numCache>
                <c:formatCode>0.0</c:formatCode>
                <c:ptCount val="173"/>
                <c:pt idx="0" formatCode="General">
                  <c:v>44</c:v>
                </c:pt>
                <c:pt idx="1">
                  <c:v>45.047435268110668</c:v>
                </c:pt>
                <c:pt idx="2">
                  <c:v>45.820845630257814</c:v>
                </c:pt>
                <c:pt idx="3">
                  <c:v>46.478818452971005</c:v>
                </c:pt>
                <c:pt idx="4">
                  <c:v>47.063182442177741</c:v>
                </c:pt>
                <c:pt idx="5">
                  <c:v>47.484124947163743</c:v>
                </c:pt>
                <c:pt idx="6">
                  <c:v>47.75650464410004</c:v>
                </c:pt>
                <c:pt idx="7">
                  <c:v>47.148161322356991</c:v>
                </c:pt>
                <c:pt idx="8">
                  <c:v>47.631091237664414</c:v>
                </c:pt>
                <c:pt idx="9">
                  <c:v>47.919928007348439</c:v>
                </c:pt>
                <c:pt idx="10">
                  <c:v>48.23483121924275</c:v>
                </c:pt>
                <c:pt idx="11">
                  <c:v>48.880161342806446</c:v>
                </c:pt>
                <c:pt idx="12">
                  <c:v>49.546609144162723</c:v>
                </c:pt>
                <c:pt idx="13">
                  <c:v>50.359871913524891</c:v>
                </c:pt>
                <c:pt idx="14">
                  <c:v>51.304063585234942</c:v>
                </c:pt>
                <c:pt idx="15">
                  <c:v>51.598875910669484</c:v>
                </c:pt>
                <c:pt idx="16">
                  <c:v>50.358698246122415</c:v>
                </c:pt>
                <c:pt idx="17">
                  <c:v>51.942699867913305</c:v>
                </c:pt>
                <c:pt idx="18">
                  <c:v>53.719916788309412</c:v>
                </c:pt>
                <c:pt idx="19">
                  <c:v>54.993735676542066</c:v>
                </c:pt>
                <c:pt idx="20">
                  <c:v>56.200309429378862</c:v>
                </c:pt>
                <c:pt idx="21">
                  <c:v>57.658621167330146</c:v>
                </c:pt>
                <c:pt idx="22">
                  <c:v>57.05468406995702</c:v>
                </c:pt>
                <c:pt idx="23">
                  <c:v>57.675598766417963</c:v>
                </c:pt>
                <c:pt idx="24">
                  <c:v>58.94355256933941</c:v>
                </c:pt>
                <c:pt idx="25">
                  <c:v>43.285274786202343</c:v>
                </c:pt>
                <c:pt idx="26">
                  <c:v>45.604246517704162</c:v>
                </c:pt>
                <c:pt idx="27">
                  <c:v>47.840455316932236</c:v>
                </c:pt>
                <c:pt idx="28">
                  <c:v>50.118698715717827</c:v>
                </c:pt>
                <c:pt idx="29">
                  <c:v>53.425262076259884</c:v>
                </c:pt>
                <c:pt idx="30">
                  <c:v>56.734313234300643</c:v>
                </c:pt>
                <c:pt idx="31">
                  <c:v>42.014049777374588</c:v>
                </c:pt>
                <c:pt idx="32">
                  <c:v>45.380877782092412</c:v>
                </c:pt>
                <c:pt idx="33">
                  <c:v>48.062137346527891</c:v>
                </c:pt>
                <c:pt idx="34">
                  <c:v>50.460542995578962</c:v>
                </c:pt>
                <c:pt idx="35">
                  <c:v>52.885524487950818</c:v>
                </c:pt>
                <c:pt idx="36">
                  <c:v>55.737514385774148</c:v>
                </c:pt>
                <c:pt idx="37">
                  <c:v>59.76826678452391</c:v>
                </c:pt>
                <c:pt idx="38">
                  <c:v>45.594041981962718</c:v>
                </c:pt>
                <c:pt idx="39">
                  <c:v>48.738346080597779</c:v>
                </c:pt>
                <c:pt idx="40">
                  <c:v>51.817833838852785</c:v>
                </c:pt>
                <c:pt idx="41">
                  <c:v>55.280126825811152</c:v>
                </c:pt>
                <c:pt idx="42">
                  <c:v>59.116158152759049</c:v>
                </c:pt>
                <c:pt idx="43">
                  <c:v>62.906134612739059</c:v>
                </c:pt>
                <c:pt idx="44">
                  <c:v>53.204519614864701</c:v>
                </c:pt>
                <c:pt idx="45">
                  <c:v>59.284227904774063</c:v>
                </c:pt>
                <c:pt idx="46">
                  <c:v>64.648318193861357</c:v>
                </c:pt>
                <c:pt idx="47">
                  <c:v>69.332915044452065</c:v>
                </c:pt>
                <c:pt idx="48">
                  <c:v>74.259493293324823</c:v>
                </c:pt>
                <c:pt idx="49">
                  <c:v>64.805265565737912</c:v>
                </c:pt>
                <c:pt idx="50">
                  <c:v>70.486356565737907</c:v>
                </c:pt>
                <c:pt idx="51">
                  <c:v>76.363830282330696</c:v>
                </c:pt>
                <c:pt idx="52">
                  <c:v>82.989046602606962</c:v>
                </c:pt>
                <c:pt idx="53">
                  <c:v>63.724620367732996</c:v>
                </c:pt>
                <c:pt idx="54">
                  <c:v>69.758824292269708</c:v>
                </c:pt>
                <c:pt idx="55">
                  <c:v>75.611855236736304</c:v>
                </c:pt>
                <c:pt idx="56">
                  <c:v>81.984761904779447</c:v>
                </c:pt>
                <c:pt idx="57">
                  <c:v>88.609963583584687</c:v>
                </c:pt>
                <c:pt idx="58">
                  <c:v>63.087710358838528</c:v>
                </c:pt>
                <c:pt idx="59">
                  <c:v>73.656177668551891</c:v>
                </c:pt>
                <c:pt idx="60">
                  <c:v>80.147203904113269</c:v>
                </c:pt>
                <c:pt idx="61">
                  <c:v>79.251946546935542</c:v>
                </c:pt>
                <c:pt idx="62">
                  <c:v>77.652793698882562</c:v>
                </c:pt>
                <c:pt idx="63">
                  <c:v>83.076793698882568</c:v>
                </c:pt>
                <c:pt idx="64">
                  <c:v>66.135815745571975</c:v>
                </c:pt>
                <c:pt idx="65">
                  <c:v>75.495815745571974</c:v>
                </c:pt>
                <c:pt idx="66">
                  <c:v>79.801561682665067</c:v>
                </c:pt>
                <c:pt idx="67">
                  <c:v>69.171369173117142</c:v>
                </c:pt>
                <c:pt idx="68">
                  <c:v>75.424183351583935</c:v>
                </c:pt>
                <c:pt idx="69">
                  <c:v>80.779035036154241</c:v>
                </c:pt>
                <c:pt idx="70">
                  <c:v>87.778223726339789</c:v>
                </c:pt>
                <c:pt idx="71">
                  <c:v>93.837226561054123</c:v>
                </c:pt>
                <c:pt idx="72">
                  <c:v>66.305137334436267</c:v>
                </c:pt>
                <c:pt idx="73">
                  <c:v>69.724605870813221</c:v>
                </c:pt>
                <c:pt idx="74">
                  <c:v>76.3171859794558</c:v>
                </c:pt>
                <c:pt idx="75">
                  <c:v>80.618495488733146</c:v>
                </c:pt>
                <c:pt idx="76">
                  <c:v>83.177891545862053</c:v>
                </c:pt>
                <c:pt idx="77">
                  <c:v>49.039170526753765</c:v>
                </c:pt>
                <c:pt idx="78">
                  <c:v>54.962370526753766</c:v>
                </c:pt>
                <c:pt idx="79">
                  <c:v>61.562070233785015</c:v>
                </c:pt>
                <c:pt idx="80">
                  <c:v>66.860595929585799</c:v>
                </c:pt>
                <c:pt idx="81">
                  <c:v>47.987214103756031</c:v>
                </c:pt>
                <c:pt idx="82">
                  <c:v>35.251098092015091</c:v>
                </c:pt>
                <c:pt idx="83">
                  <c:v>40.445694954808062</c:v>
                </c:pt>
                <c:pt idx="84">
                  <c:v>46.39958167355806</c:v>
                </c:pt>
                <c:pt idx="85">
                  <c:v>52.355537484104936</c:v>
                </c:pt>
                <c:pt idx="86">
                  <c:v>36.215609619301304</c:v>
                </c:pt>
                <c:pt idx="87">
                  <c:v>39.294102127235874</c:v>
                </c:pt>
                <c:pt idx="88">
                  <c:v>44.94462886063431</c:v>
                </c:pt>
                <c:pt idx="89">
                  <c:v>50.620458480995637</c:v>
                </c:pt>
                <c:pt idx="90">
                  <c:v>54.998058480995638</c:v>
                </c:pt>
                <c:pt idx="91">
                  <c:v>34.273739314811507</c:v>
                </c:pt>
                <c:pt idx="92">
                  <c:v>38.939339314811505</c:v>
                </c:pt>
                <c:pt idx="93">
                  <c:v>43.864139314811503</c:v>
                </c:pt>
                <c:pt idx="94">
                  <c:v>49.076939314811504</c:v>
                </c:pt>
                <c:pt idx="95">
                  <c:v>41.594625939015323</c:v>
                </c:pt>
                <c:pt idx="96">
                  <c:v>47.268225939015323</c:v>
                </c:pt>
                <c:pt idx="97">
                  <c:v>52.663425939015326</c:v>
                </c:pt>
                <c:pt idx="98">
                  <c:v>59.060422398976264</c:v>
                </c:pt>
                <c:pt idx="99">
                  <c:v>65.341325414112987</c:v>
                </c:pt>
                <c:pt idx="100">
                  <c:v>43.124828176736699</c:v>
                </c:pt>
                <c:pt idx="101">
                  <c:v>41.22273744187342</c:v>
                </c:pt>
                <c:pt idx="102">
                  <c:v>46.536869216775763</c:v>
                </c:pt>
                <c:pt idx="103">
                  <c:v>51.54792802414881</c:v>
                </c:pt>
                <c:pt idx="104">
                  <c:v>56.641736312723026</c:v>
                </c:pt>
                <c:pt idx="105">
                  <c:v>42.401458449202295</c:v>
                </c:pt>
                <c:pt idx="106">
                  <c:v>48.270428633528468</c:v>
                </c:pt>
                <c:pt idx="107">
                  <c:v>53.194246382551903</c:v>
                </c:pt>
                <c:pt idx="108">
                  <c:v>59.887428755598776</c:v>
                </c:pt>
                <c:pt idx="109">
                  <c:v>40.473006894594093</c:v>
                </c:pt>
                <c:pt idx="110">
                  <c:v>46.009264371400732</c:v>
                </c:pt>
                <c:pt idx="111">
                  <c:v>51.136258695131204</c:v>
                </c:pt>
                <c:pt idx="112">
                  <c:v>56.459325101381204</c:v>
                </c:pt>
                <c:pt idx="113">
                  <c:v>61.258266751771828</c:v>
                </c:pt>
                <c:pt idx="114">
                  <c:v>66.310657498842147</c:v>
                </c:pt>
                <c:pt idx="115">
                  <c:v>53.600308727514687</c:v>
                </c:pt>
                <c:pt idx="116">
                  <c:v>59.995755955064816</c:v>
                </c:pt>
                <c:pt idx="117">
                  <c:v>65.006048619773452</c:v>
                </c:pt>
                <c:pt idx="118">
                  <c:v>70.488966384360438</c:v>
                </c:pt>
                <c:pt idx="119">
                  <c:v>48.873957313427496</c:v>
                </c:pt>
                <c:pt idx="120">
                  <c:v>46.989191746078646</c:v>
                </c:pt>
                <c:pt idx="121">
                  <c:v>42.683853156360385</c:v>
                </c:pt>
                <c:pt idx="122">
                  <c:v>35.933221817533315</c:v>
                </c:pt>
                <c:pt idx="123">
                  <c:v>32.037044237436284</c:v>
                </c:pt>
                <c:pt idx="124">
                  <c:v>30.406471439353375</c:v>
                </c:pt>
                <c:pt idx="125">
                  <c:v>19.434312118735022</c:v>
                </c:pt>
                <c:pt idx="126">
                  <c:v>21.094490934925673</c:v>
                </c:pt>
                <c:pt idx="127">
                  <c:v>23.888751777616218</c:v>
                </c:pt>
                <c:pt idx="128">
                  <c:v>26.757243025425922</c:v>
                </c:pt>
                <c:pt idx="129">
                  <c:v>29.015156088475237</c:v>
                </c:pt>
                <c:pt idx="130">
                  <c:v>30.982821363248149</c:v>
                </c:pt>
                <c:pt idx="131">
                  <c:v>33.459117154833748</c:v>
                </c:pt>
                <c:pt idx="132">
                  <c:v>32.527847779768102</c:v>
                </c:pt>
                <c:pt idx="133">
                  <c:v>25.607116246594515</c:v>
                </c:pt>
                <c:pt idx="134">
                  <c:v>27.888300121924548</c:v>
                </c:pt>
                <c:pt idx="135">
                  <c:v>29.888276627465579</c:v>
                </c:pt>
                <c:pt idx="136">
                  <c:v>31.447249547608415</c:v>
                </c:pt>
                <c:pt idx="137">
                  <c:v>30.147741557427928</c:v>
                </c:pt>
                <c:pt idx="138">
                  <c:v>31.336342037552281</c:v>
                </c:pt>
                <c:pt idx="139">
                  <c:v>32.522409284415239</c:v>
                </c:pt>
                <c:pt idx="140">
                  <c:v>33.540836086335659</c:v>
                </c:pt>
                <c:pt idx="141">
                  <c:v>34.647894262976202</c:v>
                </c:pt>
                <c:pt idx="142">
                  <c:v>35.719799333670423</c:v>
                </c:pt>
                <c:pt idx="143">
                  <c:v>36.374614438624128</c:v>
                </c:pt>
                <c:pt idx="144">
                  <c:v>35.683334630663808</c:v>
                </c:pt>
                <c:pt idx="145">
                  <c:v>36.535805529292041</c:v>
                </c:pt>
                <c:pt idx="146">
                  <c:v>37.046303468878683</c:v>
                </c:pt>
                <c:pt idx="147">
                  <c:v>37.608567398722585</c:v>
                </c:pt>
                <c:pt idx="148">
                  <c:v>38.289807575877127</c:v>
                </c:pt>
                <c:pt idx="149">
                  <c:v>38.879264777834827</c:v>
                </c:pt>
                <c:pt idx="150">
                  <c:v>38.126726150448732</c:v>
                </c:pt>
                <c:pt idx="151">
                  <c:v>38.777631401951723</c:v>
                </c:pt>
                <c:pt idx="152">
                  <c:v>39.123781812127049</c:v>
                </c:pt>
                <c:pt idx="153">
                  <c:v>39.546524631913123</c:v>
                </c:pt>
                <c:pt idx="154">
                  <c:v>39.596263414557392</c:v>
                </c:pt>
                <c:pt idx="155">
                  <c:v>39.993748980696616</c:v>
                </c:pt>
                <c:pt idx="156">
                  <c:v>40.332295149500787</c:v>
                </c:pt>
                <c:pt idx="157">
                  <c:v>40.570606487925467</c:v>
                </c:pt>
                <c:pt idx="158">
                  <c:v>39.338262927468236</c:v>
                </c:pt>
                <c:pt idx="159">
                  <c:v>39.68241437667173</c:v>
                </c:pt>
                <c:pt idx="160">
                  <c:v>39.192970848019534</c:v>
                </c:pt>
                <c:pt idx="161">
                  <c:v>39.676697766716892</c:v>
                </c:pt>
                <c:pt idx="162">
                  <c:v>40.130331766541417</c:v>
                </c:pt>
                <c:pt idx="163">
                  <c:v>40.530498289997993</c:v>
                </c:pt>
                <c:pt idx="164">
                  <c:v>40.761320400174078</c:v>
                </c:pt>
                <c:pt idx="165">
                  <c:v>41.111685669358188</c:v>
                </c:pt>
                <c:pt idx="166">
                  <c:v>41.48936061852735</c:v>
                </c:pt>
                <c:pt idx="167">
                  <c:v>41.904185485775884</c:v>
                </c:pt>
                <c:pt idx="168">
                  <c:v>41.938436197425538</c:v>
                </c:pt>
                <c:pt idx="169">
                  <c:v>42.004278805042915</c:v>
                </c:pt>
                <c:pt idx="170">
                  <c:v>42.133255981589969</c:v>
                </c:pt>
                <c:pt idx="171">
                  <c:v>42.441682373668371</c:v>
                </c:pt>
                <c:pt idx="172">
                  <c:v>42.946937238361059</c:v>
                </c:pt>
              </c:numCache>
            </c:numRef>
          </c:yVal>
          <c:smooth val="0"/>
          <c:extLst>
            <c:ext xmlns:c16="http://schemas.microsoft.com/office/drawing/2014/chart" uri="{C3380CC4-5D6E-409C-BE32-E72D297353CC}">
              <c16:uniqueId val="{00000000-8186-48CE-9869-446F0AAD278D}"/>
            </c:ext>
          </c:extLst>
        </c:ser>
        <c:ser>
          <c:idx val="1"/>
          <c:order val="1"/>
          <c:tx>
            <c:strRef>
              <c:f>'C3 8080'!$A$29</c:f>
              <c:strCache>
                <c:ptCount val="1"/>
                <c:pt idx="0">
                  <c:v>Meas. SWD - 1050 mm</c:v>
                </c:pt>
              </c:strCache>
            </c:strRef>
          </c:tx>
          <c:spPr>
            <a:ln w="28575">
              <a:noFill/>
            </a:ln>
          </c:spPr>
          <c:marker>
            <c:symbol val="square"/>
            <c:size val="6"/>
            <c:spPr>
              <a:solidFill>
                <a:srgbClr val="CCFFFF"/>
              </a:solidFill>
              <a:ln>
                <a:solidFill>
                  <a:srgbClr val="000000"/>
                </a:solidFill>
                <a:prstDash val="solid"/>
              </a:ln>
            </c:spPr>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8080'!$C$29:$FS$29</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56.214678952488377</c:v>
                </c:pt>
                <c:pt idx="25">
                  <c:v>0</c:v>
                </c:pt>
                <c:pt idx="26">
                  <c:v>0</c:v>
                </c:pt>
                <c:pt idx="27">
                  <c:v>0</c:v>
                </c:pt>
                <c:pt idx="28">
                  <c:v>43.129061577253346</c:v>
                </c:pt>
                <c:pt idx="29">
                  <c:v>0</c:v>
                </c:pt>
                <c:pt idx="30">
                  <c:v>53.312546203546731</c:v>
                </c:pt>
                <c:pt idx="31">
                  <c:v>0</c:v>
                </c:pt>
                <c:pt idx="32">
                  <c:v>20.389076211452398</c:v>
                </c:pt>
                <c:pt idx="33">
                  <c:v>0</c:v>
                </c:pt>
                <c:pt idx="34">
                  <c:v>0</c:v>
                </c:pt>
                <c:pt idx="35">
                  <c:v>0</c:v>
                </c:pt>
                <c:pt idx="36">
                  <c:v>0</c:v>
                </c:pt>
                <c:pt idx="37">
                  <c:v>47.034403704210817</c:v>
                </c:pt>
                <c:pt idx="38">
                  <c:v>0</c:v>
                </c:pt>
                <c:pt idx="39">
                  <c:v>22.424231220024375</c:v>
                </c:pt>
                <c:pt idx="40">
                  <c:v>0</c:v>
                </c:pt>
                <c:pt idx="41">
                  <c:v>0</c:v>
                </c:pt>
                <c:pt idx="42">
                  <c:v>0</c:v>
                </c:pt>
                <c:pt idx="43">
                  <c:v>57.451668414205578</c:v>
                </c:pt>
                <c:pt idx="44">
                  <c:v>0</c:v>
                </c:pt>
                <c:pt idx="45">
                  <c:v>25.62537654220478</c:v>
                </c:pt>
                <c:pt idx="46">
                  <c:v>0</c:v>
                </c:pt>
                <c:pt idx="47">
                  <c:v>0</c:v>
                </c:pt>
                <c:pt idx="48">
                  <c:v>60.501482311672795</c:v>
                </c:pt>
                <c:pt idx="49">
                  <c:v>0</c:v>
                </c:pt>
                <c:pt idx="50">
                  <c:v>32.038377816410332</c:v>
                </c:pt>
                <c:pt idx="51">
                  <c:v>0</c:v>
                </c:pt>
                <c:pt idx="52">
                  <c:v>68.682672662403832</c:v>
                </c:pt>
                <c:pt idx="53">
                  <c:v>0</c:v>
                </c:pt>
                <c:pt idx="54">
                  <c:v>0</c:v>
                </c:pt>
                <c:pt idx="55">
                  <c:v>0</c:v>
                </c:pt>
                <c:pt idx="56">
                  <c:v>0</c:v>
                </c:pt>
                <c:pt idx="57">
                  <c:v>64.213054864837801</c:v>
                </c:pt>
                <c:pt idx="58">
                  <c:v>0</c:v>
                </c:pt>
                <c:pt idx="59">
                  <c:v>45.285679705670326</c:v>
                </c:pt>
                <c:pt idx="60">
                  <c:v>0</c:v>
                </c:pt>
                <c:pt idx="61">
                  <c:v>0</c:v>
                </c:pt>
                <c:pt idx="62">
                  <c:v>44.562158704276023</c:v>
                </c:pt>
                <c:pt idx="63">
                  <c:v>58.689845009513782</c:v>
                </c:pt>
                <c:pt idx="64">
                  <c:v>0</c:v>
                </c:pt>
                <c:pt idx="65">
                  <c:v>25.369032469992675</c:v>
                </c:pt>
                <c:pt idx="66">
                  <c:v>46.203689838011172</c:v>
                </c:pt>
                <c:pt idx="67">
                  <c:v>0</c:v>
                </c:pt>
                <c:pt idx="68">
                  <c:v>0</c:v>
                </c:pt>
                <c:pt idx="69">
                  <c:v>0</c:v>
                </c:pt>
                <c:pt idx="70">
                  <c:v>0</c:v>
                </c:pt>
                <c:pt idx="71">
                  <c:v>61.873336758672153</c:v>
                </c:pt>
                <c:pt idx="72">
                  <c:v>0</c:v>
                </c:pt>
                <c:pt idx="73">
                  <c:v>21.725953797811503</c:v>
                </c:pt>
                <c:pt idx="74">
                  <c:v>0</c:v>
                </c:pt>
                <c:pt idx="75">
                  <c:v>0</c:v>
                </c:pt>
                <c:pt idx="76">
                  <c:v>47.728137842163299</c:v>
                </c:pt>
                <c:pt idx="77">
                  <c:v>0</c:v>
                </c:pt>
                <c:pt idx="78">
                  <c:v>10.199302260656326</c:v>
                </c:pt>
                <c:pt idx="79">
                  <c:v>0</c:v>
                </c:pt>
                <c:pt idx="80">
                  <c:v>27.987142531805475</c:v>
                </c:pt>
                <c:pt idx="81">
                  <c:v>0</c:v>
                </c:pt>
                <c:pt idx="82">
                  <c:v>0</c:v>
                </c:pt>
                <c:pt idx="83">
                  <c:v>0</c:v>
                </c:pt>
                <c:pt idx="84">
                  <c:v>0</c:v>
                </c:pt>
                <c:pt idx="85">
                  <c:v>17.798015763363001</c:v>
                </c:pt>
                <c:pt idx="86">
                  <c:v>0</c:v>
                </c:pt>
                <c:pt idx="87">
                  <c:v>6.0672227024924998</c:v>
                </c:pt>
                <c:pt idx="88">
                  <c:v>0</c:v>
                </c:pt>
                <c:pt idx="89">
                  <c:v>0</c:v>
                </c:pt>
                <c:pt idx="90">
                  <c:v>47.401831919364902</c:v>
                </c:pt>
                <c:pt idx="91">
                  <c:v>0</c:v>
                </c:pt>
                <c:pt idx="92">
                  <c:v>10.341267149393886</c:v>
                </c:pt>
                <c:pt idx="93">
                  <c:v>0</c:v>
                </c:pt>
                <c:pt idx="94">
                  <c:v>31.82499981886901</c:v>
                </c:pt>
                <c:pt idx="95">
                  <c:v>0</c:v>
                </c:pt>
                <c:pt idx="96">
                  <c:v>0</c:v>
                </c:pt>
                <c:pt idx="97">
                  <c:v>0</c:v>
                </c:pt>
                <c:pt idx="98">
                  <c:v>0</c:v>
                </c:pt>
                <c:pt idx="99">
                  <c:v>59.200937683475033</c:v>
                </c:pt>
                <c:pt idx="100">
                  <c:v>0</c:v>
                </c:pt>
                <c:pt idx="101">
                  <c:v>21.779747278348161</c:v>
                </c:pt>
                <c:pt idx="102">
                  <c:v>0</c:v>
                </c:pt>
                <c:pt idx="103">
                  <c:v>0</c:v>
                </c:pt>
                <c:pt idx="104">
                  <c:v>47.472366316602901</c:v>
                </c:pt>
                <c:pt idx="105">
                  <c:v>0</c:v>
                </c:pt>
                <c:pt idx="106">
                  <c:v>21.791568279687525</c:v>
                </c:pt>
                <c:pt idx="107">
                  <c:v>0</c:v>
                </c:pt>
                <c:pt idx="108">
                  <c:v>35.987395606640398</c:v>
                </c:pt>
                <c:pt idx="109">
                  <c:v>0</c:v>
                </c:pt>
                <c:pt idx="110">
                  <c:v>0</c:v>
                </c:pt>
                <c:pt idx="111">
                  <c:v>0</c:v>
                </c:pt>
                <c:pt idx="112">
                  <c:v>0</c:v>
                </c:pt>
                <c:pt idx="113">
                  <c:v>0</c:v>
                </c:pt>
                <c:pt idx="114">
                  <c:v>60.573162751407828</c:v>
                </c:pt>
                <c:pt idx="115">
                  <c:v>0</c:v>
                </c:pt>
                <c:pt idx="116">
                  <c:v>29.570403430414952</c:v>
                </c:pt>
                <c:pt idx="117">
                  <c:v>0</c:v>
                </c:pt>
                <c:pt idx="118">
                  <c:v>0</c:v>
                </c:pt>
                <c:pt idx="119">
                  <c:v>0</c:v>
                </c:pt>
                <c:pt idx="120">
                  <c:v>0</c:v>
                </c:pt>
                <c:pt idx="121">
                  <c:v>0</c:v>
                </c:pt>
                <c:pt idx="122">
                  <c:v>0</c:v>
                </c:pt>
                <c:pt idx="123">
                  <c:v>0</c:v>
                </c:pt>
                <c:pt idx="124">
                  <c:v>0</c:v>
                </c:pt>
                <c:pt idx="125">
                  <c:v>0</c:v>
                </c:pt>
                <c:pt idx="126">
                  <c:v>0</c:v>
                </c:pt>
                <c:pt idx="127">
                  <c:v>20.072961827500126</c:v>
                </c:pt>
                <c:pt idx="128">
                  <c:v>0</c:v>
                </c:pt>
                <c:pt idx="129">
                  <c:v>0</c:v>
                </c:pt>
                <c:pt idx="130">
                  <c:v>0</c:v>
                </c:pt>
                <c:pt idx="131">
                  <c:v>0</c:v>
                </c:pt>
                <c:pt idx="132">
                  <c:v>0</c:v>
                </c:pt>
                <c:pt idx="133">
                  <c:v>0</c:v>
                </c:pt>
                <c:pt idx="134">
                  <c:v>0</c:v>
                </c:pt>
                <c:pt idx="135">
                  <c:v>12.157679166204826</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24.599043674051551</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1-8186-48CE-9869-446F0AAD278D}"/>
            </c:ext>
          </c:extLst>
        </c:ser>
        <c:ser>
          <c:idx val="2"/>
          <c:order val="2"/>
          <c:tx>
            <c:strRef>
              <c:f>'C3 8080'!$A$30</c:f>
              <c:strCache>
                <c:ptCount val="1"/>
                <c:pt idx="0">
                  <c:v>Proj SWD - RZ</c:v>
                </c:pt>
              </c:strCache>
            </c:strRef>
          </c:tx>
          <c:spPr>
            <a:ln w="25400">
              <a:solidFill>
                <a:srgbClr val="008080"/>
              </a:solidFill>
              <a:prstDash val="solid"/>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8080'!$C$30:$FS$30</c:f>
              <c:numCache>
                <c:formatCode>0.0</c:formatCode>
                <c:ptCount val="173"/>
                <c:pt idx="0">
                  <c:v>6</c:v>
                </c:pt>
                <c:pt idx="1">
                  <c:v>7.0474352681106689</c:v>
                </c:pt>
                <c:pt idx="2">
                  <c:v>7.8208456302578178</c:v>
                </c:pt>
                <c:pt idx="3">
                  <c:v>8.4788184529710104</c:v>
                </c:pt>
                <c:pt idx="4">
                  <c:v>9.063182442177748</c:v>
                </c:pt>
                <c:pt idx="5">
                  <c:v>9.4841249471637479</c:v>
                </c:pt>
                <c:pt idx="6">
                  <c:v>9.7565046441000476</c:v>
                </c:pt>
                <c:pt idx="7">
                  <c:v>9.148161322356998</c:v>
                </c:pt>
                <c:pt idx="8">
                  <c:v>9.6310912376644211</c:v>
                </c:pt>
                <c:pt idx="9">
                  <c:v>9.9199280073484477</c:v>
                </c:pt>
                <c:pt idx="10">
                  <c:v>10.234831219242755</c:v>
                </c:pt>
                <c:pt idx="11">
                  <c:v>10.880161342806451</c:v>
                </c:pt>
                <c:pt idx="12">
                  <c:v>11.546609144162726</c:v>
                </c:pt>
                <c:pt idx="13">
                  <c:v>12.359871913524898</c:v>
                </c:pt>
                <c:pt idx="14">
                  <c:v>13.304063585234948</c:v>
                </c:pt>
                <c:pt idx="15">
                  <c:v>13.598875910669486</c:v>
                </c:pt>
                <c:pt idx="16">
                  <c:v>12.358698246122412</c:v>
                </c:pt>
                <c:pt idx="17">
                  <c:v>13.942699867913305</c:v>
                </c:pt>
                <c:pt idx="18">
                  <c:v>15.71991678830941</c:v>
                </c:pt>
                <c:pt idx="19">
                  <c:v>16.993735676542062</c:v>
                </c:pt>
                <c:pt idx="20">
                  <c:v>18.200309429378859</c:v>
                </c:pt>
                <c:pt idx="21">
                  <c:v>19.658621167330143</c:v>
                </c:pt>
                <c:pt idx="22">
                  <c:v>19.054684069957013</c:v>
                </c:pt>
                <c:pt idx="23">
                  <c:v>19.675598766417956</c:v>
                </c:pt>
                <c:pt idx="24">
                  <c:v>20.943552569339403</c:v>
                </c:pt>
                <c:pt idx="25">
                  <c:v>5.2852747862023364</c:v>
                </c:pt>
                <c:pt idx="26">
                  <c:v>7.6042465177041532</c:v>
                </c:pt>
                <c:pt idx="27">
                  <c:v>9.8404553169322249</c:v>
                </c:pt>
                <c:pt idx="28">
                  <c:v>12.118698715717816</c:v>
                </c:pt>
                <c:pt idx="29">
                  <c:v>15.425262076259875</c:v>
                </c:pt>
                <c:pt idx="30">
                  <c:v>18.734313234300636</c:v>
                </c:pt>
                <c:pt idx="31">
                  <c:v>4.0140497773745807</c:v>
                </c:pt>
                <c:pt idx="32">
                  <c:v>7.3808777820924076</c:v>
                </c:pt>
                <c:pt idx="33">
                  <c:v>10.062137346527891</c:v>
                </c:pt>
                <c:pt idx="34">
                  <c:v>12.460542995578962</c:v>
                </c:pt>
                <c:pt idx="35">
                  <c:v>14.88552448795082</c:v>
                </c:pt>
                <c:pt idx="36">
                  <c:v>17.737514385774155</c:v>
                </c:pt>
                <c:pt idx="37">
                  <c:v>21.768266784523917</c:v>
                </c:pt>
                <c:pt idx="38">
                  <c:v>7.5940419819627252</c:v>
                </c:pt>
                <c:pt idx="39">
                  <c:v>10.738346080597786</c:v>
                </c:pt>
                <c:pt idx="40">
                  <c:v>14.180069700004937</c:v>
                </c:pt>
                <c:pt idx="41">
                  <c:v>18.004598548115446</c:v>
                </c:pt>
                <c:pt idx="42">
                  <c:v>22.202865736215482</c:v>
                </c:pt>
                <c:pt idx="43">
                  <c:v>26.355078057347637</c:v>
                </c:pt>
                <c:pt idx="44">
                  <c:v>17.136444207676139</c:v>
                </c:pt>
                <c:pt idx="45">
                  <c:v>23.699133645788361</c:v>
                </c:pt>
                <c:pt idx="46">
                  <c:v>29.546205083078515</c:v>
                </c:pt>
                <c:pt idx="47">
                  <c:v>34.71378308187208</c:v>
                </c:pt>
                <c:pt idx="48">
                  <c:v>40.123342478947698</c:v>
                </c:pt>
                <c:pt idx="49">
                  <c:v>31.152095899563648</c:v>
                </c:pt>
                <c:pt idx="50">
                  <c:v>37.31616804776651</c:v>
                </c:pt>
                <c:pt idx="51">
                  <c:v>43.676622912562159</c:v>
                </c:pt>
                <c:pt idx="52">
                  <c:v>50.784820381041278</c:v>
                </c:pt>
                <c:pt idx="53">
                  <c:v>32.003375294370187</c:v>
                </c:pt>
                <c:pt idx="54">
                  <c:v>38.520560367109752</c:v>
                </c:pt>
                <c:pt idx="55">
                  <c:v>44.856572459779201</c:v>
                </c:pt>
                <c:pt idx="56">
                  <c:v>51.768794726269483</c:v>
                </c:pt>
                <c:pt idx="57">
                  <c:v>58.933312003521863</c:v>
                </c:pt>
                <c:pt idx="58">
                  <c:v>33.95037437722285</c:v>
                </c:pt>
                <c:pt idx="59">
                  <c:v>45.058157285383359</c:v>
                </c:pt>
                <c:pt idx="60">
                  <c:v>52.088499119391876</c:v>
                </c:pt>
                <c:pt idx="61">
                  <c:v>51.732557360661289</c:v>
                </c:pt>
                <c:pt idx="62">
                  <c:v>50.672720111055455</c:v>
                </c:pt>
                <c:pt idx="63">
                  <c:v>56.6360357095026</c:v>
                </c:pt>
                <c:pt idx="64">
                  <c:v>39.964715555415587</c:v>
                </c:pt>
                <c:pt idx="65">
                  <c:v>49.59437335463916</c:v>
                </c:pt>
                <c:pt idx="66">
                  <c:v>54.169777090955833</c:v>
                </c:pt>
                <c:pt idx="67">
                  <c:v>43.809242380631488</c:v>
                </c:pt>
                <c:pt idx="68">
                  <c:v>50.331714358321861</c:v>
                </c:pt>
                <c:pt idx="69">
                  <c:v>55.821394942503957</c:v>
                </c:pt>
                <c:pt idx="70">
                  <c:v>62.955412532301288</c:v>
                </c:pt>
                <c:pt idx="71">
                  <c:v>69.149244266627406</c:v>
                </c:pt>
                <c:pt idx="72">
                  <c:v>41.75198393962134</c:v>
                </c:pt>
                <c:pt idx="73">
                  <c:v>45.306281375610077</c:v>
                </c:pt>
                <c:pt idx="74">
                  <c:v>52.033690383864439</c:v>
                </c:pt>
                <c:pt idx="75">
                  <c:v>56.469828792753567</c:v>
                </c:pt>
                <c:pt idx="76">
                  <c:v>59.164053749494258</c:v>
                </c:pt>
                <c:pt idx="77">
                  <c:v>25.160161629997763</c:v>
                </c:pt>
                <c:pt idx="78">
                  <c:v>31.218190529609547</c:v>
                </c:pt>
                <c:pt idx="79">
                  <c:v>37.952719136252583</c:v>
                </c:pt>
                <c:pt idx="80">
                  <c:v>43.386073731665149</c:v>
                </c:pt>
                <c:pt idx="81">
                  <c:v>24.647520805447172</c:v>
                </c:pt>
                <c:pt idx="82">
                  <c:v>12.046233693318015</c:v>
                </c:pt>
                <c:pt idx="83">
                  <c:v>17.375659455722772</c:v>
                </c:pt>
                <c:pt idx="84">
                  <c:v>23.464375074084558</c:v>
                </c:pt>
                <c:pt idx="85">
                  <c:v>29.555159784243219</c:v>
                </c:pt>
                <c:pt idx="86">
                  <c:v>13.550060819051374</c:v>
                </c:pt>
                <c:pt idx="87">
                  <c:v>16.763382226597731</c:v>
                </c:pt>
                <c:pt idx="88">
                  <c:v>44.94462886063431</c:v>
                </c:pt>
                <c:pt idx="89">
                  <c:v>50.620458480995637</c:v>
                </c:pt>
                <c:pt idx="90">
                  <c:v>54.998058480995638</c:v>
                </c:pt>
                <c:pt idx="91">
                  <c:v>34.273739314811507</c:v>
                </c:pt>
                <c:pt idx="92">
                  <c:v>38.939339314811505</c:v>
                </c:pt>
                <c:pt idx="93">
                  <c:v>43.864139314811503</c:v>
                </c:pt>
                <c:pt idx="94">
                  <c:v>49.076939314811504</c:v>
                </c:pt>
                <c:pt idx="95">
                  <c:v>41.594625939015323</c:v>
                </c:pt>
                <c:pt idx="96">
                  <c:v>47.268225939015323</c:v>
                </c:pt>
                <c:pt idx="97">
                  <c:v>52.663425939015326</c:v>
                </c:pt>
                <c:pt idx="98">
                  <c:v>59.060422398976264</c:v>
                </c:pt>
                <c:pt idx="99">
                  <c:v>65.341325414112987</c:v>
                </c:pt>
                <c:pt idx="100">
                  <c:v>43.124828176736699</c:v>
                </c:pt>
                <c:pt idx="101">
                  <c:v>41.22273744187342</c:v>
                </c:pt>
                <c:pt idx="102">
                  <c:v>46.536869216775763</c:v>
                </c:pt>
                <c:pt idx="103">
                  <c:v>51.54792802414881</c:v>
                </c:pt>
                <c:pt idx="104">
                  <c:v>56.641736312723026</c:v>
                </c:pt>
                <c:pt idx="105">
                  <c:v>42.401458449202295</c:v>
                </c:pt>
                <c:pt idx="106">
                  <c:v>48.270428633528468</c:v>
                </c:pt>
                <c:pt idx="107">
                  <c:v>53.194246382551903</c:v>
                </c:pt>
                <c:pt idx="108">
                  <c:v>59.887428755598776</c:v>
                </c:pt>
                <c:pt idx="109">
                  <c:v>40.473006894594093</c:v>
                </c:pt>
                <c:pt idx="110">
                  <c:v>46.009264371400732</c:v>
                </c:pt>
                <c:pt idx="111">
                  <c:v>51.136258695131204</c:v>
                </c:pt>
                <c:pt idx="112">
                  <c:v>56.459325101381204</c:v>
                </c:pt>
                <c:pt idx="113">
                  <c:v>61.258266751771828</c:v>
                </c:pt>
                <c:pt idx="114">
                  <c:v>66.310657498842147</c:v>
                </c:pt>
                <c:pt idx="115">
                  <c:v>53.600308727514687</c:v>
                </c:pt>
                <c:pt idx="116">
                  <c:v>59.995755955064816</c:v>
                </c:pt>
                <c:pt idx="117">
                  <c:v>65.006048619773452</c:v>
                </c:pt>
                <c:pt idx="118">
                  <c:v>70.488966384360438</c:v>
                </c:pt>
                <c:pt idx="119">
                  <c:v>48.873957313427496</c:v>
                </c:pt>
                <c:pt idx="120">
                  <c:v>46.989191746078646</c:v>
                </c:pt>
                <c:pt idx="121">
                  <c:v>42.683853156360385</c:v>
                </c:pt>
                <c:pt idx="122">
                  <c:v>35.933221817533315</c:v>
                </c:pt>
                <c:pt idx="123">
                  <c:v>32.037044237436284</c:v>
                </c:pt>
                <c:pt idx="124">
                  <c:v>30.406471439353375</c:v>
                </c:pt>
                <c:pt idx="125">
                  <c:v>19.434312118735022</c:v>
                </c:pt>
                <c:pt idx="126">
                  <c:v>21.094490934925673</c:v>
                </c:pt>
                <c:pt idx="127">
                  <c:v>23.888751777616218</c:v>
                </c:pt>
                <c:pt idx="128">
                  <c:v>26.757243025425922</c:v>
                </c:pt>
                <c:pt idx="129">
                  <c:v>29.015156088475237</c:v>
                </c:pt>
                <c:pt idx="130">
                  <c:v>30.982821363248149</c:v>
                </c:pt>
                <c:pt idx="131">
                  <c:v>33.459117154833748</c:v>
                </c:pt>
                <c:pt idx="132">
                  <c:v>32.527847779768102</c:v>
                </c:pt>
                <c:pt idx="133">
                  <c:v>25.607116246594515</c:v>
                </c:pt>
                <c:pt idx="134">
                  <c:v>27.888300121924548</c:v>
                </c:pt>
                <c:pt idx="135">
                  <c:v>29.888276627465579</c:v>
                </c:pt>
                <c:pt idx="136">
                  <c:v>31.447249547608415</c:v>
                </c:pt>
                <c:pt idx="137">
                  <c:v>30.147741557427928</c:v>
                </c:pt>
                <c:pt idx="138">
                  <c:v>31.336342037552281</c:v>
                </c:pt>
                <c:pt idx="139">
                  <c:v>32.522409284415239</c:v>
                </c:pt>
                <c:pt idx="140">
                  <c:v>33.540836086335659</c:v>
                </c:pt>
                <c:pt idx="141">
                  <c:v>34.647894262976202</c:v>
                </c:pt>
                <c:pt idx="142">
                  <c:v>35.719799333670423</c:v>
                </c:pt>
                <c:pt idx="143">
                  <c:v>36.374614438624128</c:v>
                </c:pt>
                <c:pt idx="144">
                  <c:v>35.683334630663808</c:v>
                </c:pt>
                <c:pt idx="145">
                  <c:v>36.535805529292041</c:v>
                </c:pt>
                <c:pt idx="146">
                  <c:v>37.046303468878683</c:v>
                </c:pt>
                <c:pt idx="147">
                  <c:v>37.608567398722585</c:v>
                </c:pt>
                <c:pt idx="148">
                  <c:v>38.289807575877127</c:v>
                </c:pt>
                <c:pt idx="149">
                  <c:v>38.879264777834827</c:v>
                </c:pt>
                <c:pt idx="150">
                  <c:v>38.126726150448732</c:v>
                </c:pt>
                <c:pt idx="151">
                  <c:v>38.777631401951723</c:v>
                </c:pt>
                <c:pt idx="152">
                  <c:v>39.123781812127049</c:v>
                </c:pt>
                <c:pt idx="153">
                  <c:v>39.546524631913123</c:v>
                </c:pt>
                <c:pt idx="154">
                  <c:v>39.596263414557392</c:v>
                </c:pt>
                <c:pt idx="155">
                  <c:v>39.993748980696616</c:v>
                </c:pt>
                <c:pt idx="156">
                  <c:v>40.332295149500787</c:v>
                </c:pt>
                <c:pt idx="157">
                  <c:v>40.570606487925467</c:v>
                </c:pt>
                <c:pt idx="158">
                  <c:v>39.338262927468236</c:v>
                </c:pt>
                <c:pt idx="159">
                  <c:v>39.68241437667173</c:v>
                </c:pt>
                <c:pt idx="160">
                  <c:v>39.192970848019534</c:v>
                </c:pt>
                <c:pt idx="161">
                  <c:v>39.676697766716892</c:v>
                </c:pt>
                <c:pt idx="162">
                  <c:v>40.130331766541417</c:v>
                </c:pt>
                <c:pt idx="163">
                  <c:v>40.530498289997993</c:v>
                </c:pt>
                <c:pt idx="164">
                  <c:v>40.761320400174078</c:v>
                </c:pt>
                <c:pt idx="165">
                  <c:v>41.111685669358188</c:v>
                </c:pt>
                <c:pt idx="166">
                  <c:v>41.48936061852735</c:v>
                </c:pt>
                <c:pt idx="167">
                  <c:v>41.904185485775884</c:v>
                </c:pt>
                <c:pt idx="168">
                  <c:v>41.938436197425538</c:v>
                </c:pt>
                <c:pt idx="169">
                  <c:v>42.004278805042915</c:v>
                </c:pt>
                <c:pt idx="170">
                  <c:v>42.133255981589969</c:v>
                </c:pt>
                <c:pt idx="171">
                  <c:v>42.441682373668371</c:v>
                </c:pt>
                <c:pt idx="172">
                  <c:v>42.946937238361059</c:v>
                </c:pt>
              </c:numCache>
            </c:numRef>
          </c:yVal>
          <c:smooth val="0"/>
          <c:extLst>
            <c:ext xmlns:c16="http://schemas.microsoft.com/office/drawing/2014/chart" uri="{C3380CC4-5D6E-409C-BE32-E72D297353CC}">
              <c16:uniqueId val="{00000002-8186-48CE-9869-446F0AAD278D}"/>
            </c:ext>
          </c:extLst>
        </c:ser>
        <c:ser>
          <c:idx val="10"/>
          <c:order val="3"/>
          <c:tx>
            <c:strRef>
              <c:f>'C3 8080'!$A$31</c:f>
              <c:strCache>
                <c:ptCount val="1"/>
                <c:pt idx="0">
                  <c:v>Measured SWD - RZ</c:v>
                </c:pt>
              </c:strCache>
            </c:strRef>
          </c:tx>
          <c:spPr>
            <a:ln w="28575">
              <a:noFill/>
            </a:ln>
          </c:spPr>
          <c:marker>
            <c:symbol val="square"/>
            <c:size val="6"/>
            <c:spPr>
              <a:solidFill>
                <a:srgbClr val="008080"/>
              </a:solidFill>
              <a:ln>
                <a:solidFill>
                  <a:srgbClr val="000080"/>
                </a:solidFill>
                <a:prstDash val="solid"/>
              </a:ln>
            </c:spPr>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8080'!$C$31:$FS$31</c:f>
              <c:numCache>
                <c:formatCode>0.0</c:formatCode>
                <c:ptCount val="173"/>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21.169293833891857</c:v>
                </c:pt>
                <c:pt idx="25">
                  <c:v>0</c:v>
                </c:pt>
                <c:pt idx="26">
                  <c:v>0</c:v>
                </c:pt>
                <c:pt idx="27">
                  <c:v>0</c:v>
                </c:pt>
                <c:pt idx="28">
                  <c:v>20.02744517515934</c:v>
                </c:pt>
                <c:pt idx="29">
                  <c:v>0</c:v>
                </c:pt>
                <c:pt idx="30">
                  <c:v>28.337715564862975</c:v>
                </c:pt>
                <c:pt idx="31">
                  <c:v>0</c:v>
                </c:pt>
                <c:pt idx="32">
                  <c:v>3.1590709693516668</c:v>
                </c:pt>
                <c:pt idx="33">
                  <c:v>0</c:v>
                </c:pt>
                <c:pt idx="34">
                  <c:v>0</c:v>
                </c:pt>
                <c:pt idx="35">
                  <c:v>0</c:v>
                </c:pt>
                <c:pt idx="36">
                  <c:v>0</c:v>
                </c:pt>
                <c:pt idx="37">
                  <c:v>32.731272894728079</c:v>
                </c:pt>
                <c:pt idx="38">
                  <c:v>0</c:v>
                </c:pt>
                <c:pt idx="39">
                  <c:v>9.8248248331677974</c:v>
                </c:pt>
                <c:pt idx="40">
                  <c:v>0</c:v>
                </c:pt>
                <c:pt idx="41">
                  <c:v>0</c:v>
                </c:pt>
                <c:pt idx="42">
                  <c:v>0</c:v>
                </c:pt>
                <c:pt idx="43">
                  <c:v>45.647835164865214</c:v>
                </c:pt>
                <c:pt idx="44">
                  <c:v>0</c:v>
                </c:pt>
                <c:pt idx="45">
                  <c:v>14.998729295142054</c:v>
                </c:pt>
                <c:pt idx="46">
                  <c:v>0</c:v>
                </c:pt>
                <c:pt idx="47">
                  <c:v>0</c:v>
                </c:pt>
                <c:pt idx="48">
                  <c:v>49.502454828108036</c:v>
                </c:pt>
                <c:pt idx="49">
                  <c:v>0</c:v>
                </c:pt>
                <c:pt idx="50">
                  <c:v>21.923073739205627</c:v>
                </c:pt>
                <c:pt idx="51">
                  <c:v>0</c:v>
                </c:pt>
                <c:pt idx="52">
                  <c:v>58.53600361162129</c:v>
                </c:pt>
                <c:pt idx="53">
                  <c:v>0</c:v>
                </c:pt>
                <c:pt idx="54">
                  <c:v>0</c:v>
                </c:pt>
                <c:pt idx="55">
                  <c:v>0</c:v>
                </c:pt>
                <c:pt idx="56">
                  <c:v>0</c:v>
                </c:pt>
                <c:pt idx="57">
                  <c:v>57.181105516148477</c:v>
                </c:pt>
                <c:pt idx="58">
                  <c:v>0</c:v>
                </c:pt>
                <c:pt idx="59">
                  <c:v>39.181855023312949</c:v>
                </c:pt>
                <c:pt idx="60">
                  <c:v>0</c:v>
                </c:pt>
                <c:pt idx="61">
                  <c:v>0</c:v>
                </c:pt>
                <c:pt idx="62">
                  <c:v>39.520315742142245</c:v>
                </c:pt>
                <c:pt idx="63">
                  <c:v>54.311540872571896</c:v>
                </c:pt>
                <c:pt idx="64">
                  <c:v>0</c:v>
                </c:pt>
                <c:pt idx="65">
                  <c:v>21.468494170068794</c:v>
                </c:pt>
                <c:pt idx="66">
                  <c:v>42.420191049054104</c:v>
                </c:pt>
                <c:pt idx="67">
                  <c:v>0</c:v>
                </c:pt>
                <c:pt idx="68">
                  <c:v>0</c:v>
                </c:pt>
                <c:pt idx="69">
                  <c:v>0</c:v>
                </c:pt>
                <c:pt idx="70">
                  <c:v>0</c:v>
                </c:pt>
                <c:pt idx="71">
                  <c:v>59.491211712697961</c:v>
                </c:pt>
                <c:pt idx="72">
                  <c:v>0</c:v>
                </c:pt>
                <c:pt idx="73">
                  <c:v>19.449965691953253</c:v>
                </c:pt>
                <c:pt idx="74">
                  <c:v>0</c:v>
                </c:pt>
                <c:pt idx="75">
                  <c:v>0</c:v>
                </c:pt>
                <c:pt idx="76">
                  <c:v>45.862856634337007</c:v>
                </c:pt>
                <c:pt idx="77">
                  <c:v>0</c:v>
                </c:pt>
                <c:pt idx="78">
                  <c:v>9.0806529256207256</c:v>
                </c:pt>
                <c:pt idx="79">
                  <c:v>0</c:v>
                </c:pt>
                <c:pt idx="80">
                  <c:v>27.259434308167958</c:v>
                </c:pt>
                <c:pt idx="81">
                  <c:v>0</c:v>
                </c:pt>
                <c:pt idx="82">
                  <c:v>0</c:v>
                </c:pt>
                <c:pt idx="83">
                  <c:v>0</c:v>
                </c:pt>
                <c:pt idx="84">
                  <c:v>0</c:v>
                </c:pt>
                <c:pt idx="85">
                  <c:v>17.713422107534083</c:v>
                </c:pt>
                <c:pt idx="86">
                  <c:v>0</c:v>
                </c:pt>
                <c:pt idx="87">
                  <c:v>6.0101693425839517</c:v>
                </c:pt>
                <c:pt idx="88">
                  <c:v>0</c:v>
                </c:pt>
                <c:pt idx="89">
                  <c:v>0</c:v>
                </c:pt>
                <c:pt idx="90">
                  <c:v>47.401831919364909</c:v>
                </c:pt>
                <c:pt idx="91">
                  <c:v>0</c:v>
                </c:pt>
                <c:pt idx="92">
                  <c:v>10.341267149393886</c:v>
                </c:pt>
                <c:pt idx="93">
                  <c:v>0</c:v>
                </c:pt>
                <c:pt idx="94">
                  <c:v>31.824999818869003</c:v>
                </c:pt>
                <c:pt idx="95">
                  <c:v>0</c:v>
                </c:pt>
                <c:pt idx="96">
                  <c:v>0</c:v>
                </c:pt>
                <c:pt idx="97">
                  <c:v>0</c:v>
                </c:pt>
                <c:pt idx="98">
                  <c:v>0</c:v>
                </c:pt>
                <c:pt idx="99">
                  <c:v>59.200937683475033</c:v>
                </c:pt>
                <c:pt idx="100">
                  <c:v>0</c:v>
                </c:pt>
                <c:pt idx="101">
                  <c:v>21.779747278348161</c:v>
                </c:pt>
                <c:pt idx="102">
                  <c:v>0</c:v>
                </c:pt>
                <c:pt idx="103">
                  <c:v>0</c:v>
                </c:pt>
                <c:pt idx="104">
                  <c:v>47.472366316602901</c:v>
                </c:pt>
                <c:pt idx="105">
                  <c:v>0</c:v>
                </c:pt>
                <c:pt idx="106">
                  <c:v>21.791568279687525</c:v>
                </c:pt>
                <c:pt idx="107">
                  <c:v>0</c:v>
                </c:pt>
                <c:pt idx="108">
                  <c:v>35.987395606640405</c:v>
                </c:pt>
                <c:pt idx="109">
                  <c:v>0</c:v>
                </c:pt>
                <c:pt idx="110">
                  <c:v>0</c:v>
                </c:pt>
                <c:pt idx="111">
                  <c:v>0</c:v>
                </c:pt>
                <c:pt idx="112">
                  <c:v>0</c:v>
                </c:pt>
                <c:pt idx="113">
                  <c:v>0</c:v>
                </c:pt>
                <c:pt idx="114">
                  <c:v>60.573162751407828</c:v>
                </c:pt>
                <c:pt idx="115">
                  <c:v>0</c:v>
                </c:pt>
                <c:pt idx="116">
                  <c:v>29.570403430414952</c:v>
                </c:pt>
                <c:pt idx="117">
                  <c:v>0</c:v>
                </c:pt>
                <c:pt idx="118">
                  <c:v>0</c:v>
                </c:pt>
                <c:pt idx="119">
                  <c:v>0</c:v>
                </c:pt>
                <c:pt idx="120">
                  <c:v>0</c:v>
                </c:pt>
                <c:pt idx="121">
                  <c:v>0</c:v>
                </c:pt>
                <c:pt idx="122">
                  <c:v>0</c:v>
                </c:pt>
                <c:pt idx="123">
                  <c:v>0</c:v>
                </c:pt>
                <c:pt idx="124">
                  <c:v>0</c:v>
                </c:pt>
                <c:pt idx="125">
                  <c:v>0</c:v>
                </c:pt>
                <c:pt idx="126">
                  <c:v>0</c:v>
                </c:pt>
                <c:pt idx="127">
                  <c:v>20.072961827500126</c:v>
                </c:pt>
                <c:pt idx="128">
                  <c:v>0</c:v>
                </c:pt>
                <c:pt idx="129">
                  <c:v>0</c:v>
                </c:pt>
                <c:pt idx="130">
                  <c:v>0</c:v>
                </c:pt>
                <c:pt idx="131">
                  <c:v>0</c:v>
                </c:pt>
                <c:pt idx="132">
                  <c:v>0</c:v>
                </c:pt>
                <c:pt idx="133">
                  <c:v>0</c:v>
                </c:pt>
                <c:pt idx="134">
                  <c:v>0</c:v>
                </c:pt>
                <c:pt idx="135">
                  <c:v>12.157679166204826</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24.599043674051551</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3-8186-48CE-9869-446F0AAD278D}"/>
            </c:ext>
          </c:extLst>
        </c:ser>
        <c:ser>
          <c:idx val="14"/>
          <c:order val="4"/>
          <c:tx>
            <c:strRef>
              <c:f>'C3 8080'!$A$24</c:f>
              <c:strCache>
                <c:ptCount val="1"/>
                <c:pt idx="0">
                  <c:v>Precip</c:v>
                </c:pt>
              </c:strCache>
            </c:strRef>
          </c:tx>
          <c:spPr>
            <a:ln w="28575">
              <a:noFill/>
            </a:ln>
          </c:spPr>
          <c:marker>
            <c:symbol val="plus"/>
            <c:size val="7"/>
            <c:spPr>
              <a:noFill/>
              <a:ln>
                <a:solidFill>
                  <a:srgbClr val="000000"/>
                </a:solidFill>
                <a:prstDash val="solid"/>
              </a:ln>
            </c:spPr>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8080'!$C$24:$FS$24</c:f>
              <c:numCache>
                <c:formatCode>0.0</c:formatCode>
                <c:ptCount val="173"/>
                <c:pt idx="0">
                  <c:v>0</c:v>
                </c:pt>
                <c:pt idx="1">
                  <c:v>0</c:v>
                </c:pt>
                <c:pt idx="2">
                  <c:v>0</c:v>
                </c:pt>
                <c:pt idx="3">
                  <c:v>0</c:v>
                </c:pt>
                <c:pt idx="4">
                  <c:v>0</c:v>
                </c:pt>
                <c:pt idx="5">
                  <c:v>0</c:v>
                </c:pt>
                <c:pt idx="6">
                  <c:v>0</c:v>
                </c:pt>
                <c:pt idx="7">
                  <c:v>4</c:v>
                </c:pt>
                <c:pt idx="8">
                  <c:v>0</c:v>
                </c:pt>
                <c:pt idx="9">
                  <c:v>0</c:v>
                </c:pt>
                <c:pt idx="10">
                  <c:v>0</c:v>
                </c:pt>
                <c:pt idx="11">
                  <c:v>0</c:v>
                </c:pt>
                <c:pt idx="12">
                  <c:v>0</c:v>
                </c:pt>
                <c:pt idx="13">
                  <c:v>0</c:v>
                </c:pt>
                <c:pt idx="14">
                  <c:v>0</c:v>
                </c:pt>
                <c:pt idx="15">
                  <c:v>2</c:v>
                </c:pt>
                <c:pt idx="16">
                  <c:v>7</c:v>
                </c:pt>
                <c:pt idx="17">
                  <c:v>0</c:v>
                </c:pt>
                <c:pt idx="18">
                  <c:v>0</c:v>
                </c:pt>
                <c:pt idx="19">
                  <c:v>0</c:v>
                </c:pt>
                <c:pt idx="20">
                  <c:v>0</c:v>
                </c:pt>
                <c:pt idx="21">
                  <c:v>0</c:v>
                </c:pt>
                <c:pt idx="22">
                  <c:v>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pt idx="47">
                  <c:v>0</c:v>
                </c:pt>
                <c:pt idx="48">
                  <c:v>0</c:v>
                </c:pt>
                <c:pt idx="49">
                  <c:v>0</c:v>
                </c:pt>
                <c:pt idx="50">
                  <c:v>0</c:v>
                </c:pt>
                <c:pt idx="51">
                  <c:v>0</c:v>
                </c:pt>
                <c:pt idx="52">
                  <c:v>0</c:v>
                </c:pt>
                <c:pt idx="53">
                  <c:v>4</c:v>
                </c:pt>
                <c:pt idx="54">
                  <c:v>0</c:v>
                </c:pt>
                <c:pt idx="55">
                  <c:v>0</c:v>
                </c:pt>
                <c:pt idx="56">
                  <c:v>0</c:v>
                </c:pt>
                <c:pt idx="57">
                  <c:v>0</c:v>
                </c:pt>
                <c:pt idx="58">
                  <c:v>0</c:v>
                </c:pt>
                <c:pt idx="59">
                  <c:v>0</c:v>
                </c:pt>
                <c:pt idx="60">
                  <c:v>0</c:v>
                </c:pt>
                <c:pt idx="61">
                  <c:v>8</c:v>
                </c:pt>
                <c:pt idx="62">
                  <c:v>7</c:v>
                </c:pt>
                <c:pt idx="63">
                  <c:v>0</c:v>
                </c:pt>
                <c:pt idx="64">
                  <c:v>0</c:v>
                </c:pt>
                <c:pt idx="65">
                  <c:v>0</c:v>
                </c:pt>
                <c:pt idx="66">
                  <c:v>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20</c:v>
                </c:pt>
                <c:pt idx="83">
                  <c:v>0</c:v>
                </c:pt>
                <c:pt idx="84">
                  <c:v>0</c:v>
                </c:pt>
                <c:pt idx="85">
                  <c:v>0</c:v>
                </c:pt>
                <c:pt idx="86">
                  <c:v>0</c:v>
                </c:pt>
                <c:pt idx="87">
                  <c:v>0</c:v>
                </c:pt>
                <c:pt idx="88">
                  <c:v>0</c:v>
                </c:pt>
                <c:pt idx="89">
                  <c:v>0</c:v>
                </c:pt>
                <c:pt idx="90">
                  <c:v>0</c:v>
                </c:pt>
                <c:pt idx="91">
                  <c:v>6</c:v>
                </c:pt>
                <c:pt idx="92">
                  <c:v>0</c:v>
                </c:pt>
                <c:pt idx="93">
                  <c:v>0</c:v>
                </c:pt>
                <c:pt idx="94">
                  <c:v>0</c:v>
                </c:pt>
                <c:pt idx="95">
                  <c:v>0</c:v>
                </c:pt>
                <c:pt idx="96">
                  <c:v>0</c:v>
                </c:pt>
                <c:pt idx="97">
                  <c:v>0</c:v>
                </c:pt>
                <c:pt idx="98">
                  <c:v>0</c:v>
                </c:pt>
                <c:pt idx="99">
                  <c:v>0</c:v>
                </c:pt>
                <c:pt idx="100">
                  <c:v>0</c:v>
                </c:pt>
                <c:pt idx="101">
                  <c:v>7</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28</c:v>
                </c:pt>
                <c:pt idx="120">
                  <c:v>2</c:v>
                </c:pt>
                <c:pt idx="121">
                  <c:v>8</c:v>
                </c:pt>
                <c:pt idx="122">
                  <c:v>8</c:v>
                </c:pt>
                <c:pt idx="123">
                  <c:v>9</c:v>
                </c:pt>
                <c:pt idx="124">
                  <c:v>4</c:v>
                </c:pt>
                <c:pt idx="125">
                  <c:v>16</c:v>
                </c:pt>
                <c:pt idx="126">
                  <c:v>0</c:v>
                </c:pt>
                <c:pt idx="127">
                  <c:v>0</c:v>
                </c:pt>
                <c:pt idx="128">
                  <c:v>0</c:v>
                </c:pt>
                <c:pt idx="129">
                  <c:v>0</c:v>
                </c:pt>
                <c:pt idx="130">
                  <c:v>0</c:v>
                </c:pt>
                <c:pt idx="131">
                  <c:v>0</c:v>
                </c:pt>
                <c:pt idx="132">
                  <c:v>6</c:v>
                </c:pt>
                <c:pt idx="133">
                  <c:v>16</c:v>
                </c:pt>
                <c:pt idx="134">
                  <c:v>0</c:v>
                </c:pt>
                <c:pt idx="135">
                  <c:v>0</c:v>
                </c:pt>
                <c:pt idx="136">
                  <c:v>0</c:v>
                </c:pt>
                <c:pt idx="137">
                  <c:v>4</c:v>
                </c:pt>
                <c:pt idx="138">
                  <c:v>0</c:v>
                </c:pt>
                <c:pt idx="139">
                  <c:v>0</c:v>
                </c:pt>
                <c:pt idx="140">
                  <c:v>0</c:v>
                </c:pt>
                <c:pt idx="141">
                  <c:v>0</c:v>
                </c:pt>
                <c:pt idx="142">
                  <c:v>0</c:v>
                </c:pt>
                <c:pt idx="143">
                  <c:v>0</c:v>
                </c:pt>
                <c:pt idx="144">
                  <c:v>5</c:v>
                </c:pt>
                <c:pt idx="145">
                  <c:v>0</c:v>
                </c:pt>
                <c:pt idx="146">
                  <c:v>0</c:v>
                </c:pt>
                <c:pt idx="147">
                  <c:v>0</c:v>
                </c:pt>
                <c:pt idx="148">
                  <c:v>0</c:v>
                </c:pt>
                <c:pt idx="149">
                  <c:v>0</c:v>
                </c:pt>
                <c:pt idx="150">
                  <c:v>5</c:v>
                </c:pt>
                <c:pt idx="151">
                  <c:v>0</c:v>
                </c:pt>
                <c:pt idx="152">
                  <c:v>0</c:v>
                </c:pt>
                <c:pt idx="153">
                  <c:v>0</c:v>
                </c:pt>
                <c:pt idx="154">
                  <c:v>1</c:v>
                </c:pt>
                <c:pt idx="155">
                  <c:v>0</c:v>
                </c:pt>
                <c:pt idx="156">
                  <c:v>0</c:v>
                </c:pt>
                <c:pt idx="157">
                  <c:v>0</c:v>
                </c:pt>
                <c:pt idx="158">
                  <c:v>7.5</c:v>
                </c:pt>
                <c:pt idx="159">
                  <c:v>0</c:v>
                </c:pt>
                <c:pt idx="160">
                  <c:v>3</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4-8186-48CE-9869-446F0AAD278D}"/>
            </c:ext>
          </c:extLst>
        </c:ser>
        <c:ser>
          <c:idx val="0"/>
          <c:order val="5"/>
          <c:tx>
            <c:strRef>
              <c:f>'C3 8080'!$A$34</c:f>
              <c:strCache>
                <c:ptCount val="1"/>
                <c:pt idx="0">
                  <c:v>Actual Irrigation</c:v>
                </c:pt>
              </c:strCache>
            </c:strRef>
          </c:tx>
          <c:spPr>
            <a:ln w="28575">
              <a:noFill/>
            </a:ln>
          </c:spPr>
          <c:marker>
            <c:symbol val="x"/>
            <c:size val="7"/>
            <c:spPr>
              <a:noFill/>
              <a:ln>
                <a:solidFill>
                  <a:srgbClr val="000080"/>
                </a:solidFill>
                <a:prstDash val="solid"/>
              </a:ln>
            </c:spPr>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8080'!$C$34:$FS$34</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20.254777070063696</c:v>
                </c:pt>
                <c:pt idx="26">
                  <c:v>0</c:v>
                </c:pt>
                <c:pt idx="27">
                  <c:v>0</c:v>
                </c:pt>
                <c:pt idx="28">
                  <c:v>0</c:v>
                </c:pt>
                <c:pt idx="29">
                  <c:v>0</c:v>
                </c:pt>
                <c:pt idx="30">
                  <c:v>0</c:v>
                </c:pt>
                <c:pt idx="31">
                  <c:v>20.254777070063696</c:v>
                </c:pt>
                <c:pt idx="32">
                  <c:v>0</c:v>
                </c:pt>
                <c:pt idx="33">
                  <c:v>0</c:v>
                </c:pt>
                <c:pt idx="34">
                  <c:v>0</c:v>
                </c:pt>
                <c:pt idx="35">
                  <c:v>0</c:v>
                </c:pt>
                <c:pt idx="36">
                  <c:v>0</c:v>
                </c:pt>
                <c:pt idx="37">
                  <c:v>0</c:v>
                </c:pt>
                <c:pt idx="38">
                  <c:v>20.254777070063696</c:v>
                </c:pt>
                <c:pt idx="39">
                  <c:v>0</c:v>
                </c:pt>
                <c:pt idx="40">
                  <c:v>0</c:v>
                </c:pt>
                <c:pt idx="41">
                  <c:v>0</c:v>
                </c:pt>
                <c:pt idx="42">
                  <c:v>0</c:v>
                </c:pt>
                <c:pt idx="43">
                  <c:v>0</c:v>
                </c:pt>
                <c:pt idx="44">
                  <c:v>15.222929936305732</c:v>
                </c:pt>
                <c:pt idx="45">
                  <c:v>0</c:v>
                </c:pt>
                <c:pt idx="46">
                  <c:v>0</c:v>
                </c:pt>
                <c:pt idx="47">
                  <c:v>0</c:v>
                </c:pt>
                <c:pt idx="48">
                  <c:v>0</c:v>
                </c:pt>
                <c:pt idx="49">
                  <c:v>15.222929936305732</c:v>
                </c:pt>
                <c:pt idx="50">
                  <c:v>0</c:v>
                </c:pt>
                <c:pt idx="51">
                  <c:v>0</c:v>
                </c:pt>
                <c:pt idx="52">
                  <c:v>0</c:v>
                </c:pt>
                <c:pt idx="53">
                  <c:v>20.700636942675157</c:v>
                </c:pt>
                <c:pt idx="54">
                  <c:v>0</c:v>
                </c:pt>
                <c:pt idx="55">
                  <c:v>0</c:v>
                </c:pt>
                <c:pt idx="56">
                  <c:v>0</c:v>
                </c:pt>
                <c:pt idx="57">
                  <c:v>0</c:v>
                </c:pt>
                <c:pt idx="58">
                  <c:v>32.29299363057325</c:v>
                </c:pt>
                <c:pt idx="59">
                  <c:v>0</c:v>
                </c:pt>
                <c:pt idx="60">
                  <c:v>0</c:v>
                </c:pt>
                <c:pt idx="61">
                  <c:v>0</c:v>
                </c:pt>
                <c:pt idx="62">
                  <c:v>0</c:v>
                </c:pt>
                <c:pt idx="63">
                  <c:v>0</c:v>
                </c:pt>
                <c:pt idx="64">
                  <c:v>26.242038216560513</c:v>
                </c:pt>
                <c:pt idx="65">
                  <c:v>0</c:v>
                </c:pt>
                <c:pt idx="66">
                  <c:v>0</c:v>
                </c:pt>
                <c:pt idx="67">
                  <c:v>15.222929936305732</c:v>
                </c:pt>
                <c:pt idx="68">
                  <c:v>0</c:v>
                </c:pt>
                <c:pt idx="69">
                  <c:v>0</c:v>
                </c:pt>
                <c:pt idx="70">
                  <c:v>0</c:v>
                </c:pt>
                <c:pt idx="71">
                  <c:v>0</c:v>
                </c:pt>
                <c:pt idx="72">
                  <c:v>32.35668789808917</c:v>
                </c:pt>
                <c:pt idx="73">
                  <c:v>0</c:v>
                </c:pt>
                <c:pt idx="74">
                  <c:v>0</c:v>
                </c:pt>
                <c:pt idx="75">
                  <c:v>0</c:v>
                </c:pt>
                <c:pt idx="76">
                  <c:v>0</c:v>
                </c:pt>
                <c:pt idx="77">
                  <c:v>36.433121019108285</c:v>
                </c:pt>
                <c:pt idx="78">
                  <c:v>0</c:v>
                </c:pt>
                <c:pt idx="79">
                  <c:v>0</c:v>
                </c:pt>
                <c:pt idx="80">
                  <c:v>0</c:v>
                </c:pt>
                <c:pt idx="81">
                  <c:v>25.350318471337577</c:v>
                </c:pt>
                <c:pt idx="82">
                  <c:v>0</c:v>
                </c:pt>
                <c:pt idx="83">
                  <c:v>0</c:v>
                </c:pt>
                <c:pt idx="84">
                  <c:v>0</c:v>
                </c:pt>
                <c:pt idx="85">
                  <c:v>0</c:v>
                </c:pt>
                <c:pt idx="86">
                  <c:v>20.191082802547772</c:v>
                </c:pt>
                <c:pt idx="87">
                  <c:v>0</c:v>
                </c:pt>
                <c:pt idx="88">
                  <c:v>0</c:v>
                </c:pt>
                <c:pt idx="89">
                  <c:v>0</c:v>
                </c:pt>
                <c:pt idx="90">
                  <c:v>0</c:v>
                </c:pt>
                <c:pt idx="91">
                  <c:v>20.191082802547772</c:v>
                </c:pt>
                <c:pt idx="92">
                  <c:v>0</c:v>
                </c:pt>
                <c:pt idx="93">
                  <c:v>0</c:v>
                </c:pt>
                <c:pt idx="94">
                  <c:v>0</c:v>
                </c:pt>
                <c:pt idx="95">
                  <c:v>13.184713375796179</c:v>
                </c:pt>
                <c:pt idx="96">
                  <c:v>0</c:v>
                </c:pt>
                <c:pt idx="97">
                  <c:v>0</c:v>
                </c:pt>
                <c:pt idx="98">
                  <c:v>0</c:v>
                </c:pt>
                <c:pt idx="99">
                  <c:v>0</c:v>
                </c:pt>
                <c:pt idx="100">
                  <c:v>28.343949044585987</c:v>
                </c:pt>
                <c:pt idx="101">
                  <c:v>0</c:v>
                </c:pt>
                <c:pt idx="102">
                  <c:v>0</c:v>
                </c:pt>
                <c:pt idx="103">
                  <c:v>0</c:v>
                </c:pt>
                <c:pt idx="104">
                  <c:v>0</c:v>
                </c:pt>
                <c:pt idx="105">
                  <c:v>20.254777070063696</c:v>
                </c:pt>
                <c:pt idx="106">
                  <c:v>0</c:v>
                </c:pt>
                <c:pt idx="107">
                  <c:v>0</c:v>
                </c:pt>
                <c:pt idx="108">
                  <c:v>0</c:v>
                </c:pt>
                <c:pt idx="109">
                  <c:v>24.331210191082803</c:v>
                </c:pt>
                <c:pt idx="110">
                  <c:v>0</c:v>
                </c:pt>
                <c:pt idx="111">
                  <c:v>0</c:v>
                </c:pt>
                <c:pt idx="112">
                  <c:v>0</c:v>
                </c:pt>
                <c:pt idx="113">
                  <c:v>0</c:v>
                </c:pt>
                <c:pt idx="114">
                  <c:v>0</c:v>
                </c:pt>
                <c:pt idx="115">
                  <c:v>18.216560509554142</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8186-48CE-9869-446F0AAD278D}"/>
            </c:ext>
          </c:extLst>
        </c:ser>
        <c:ser>
          <c:idx val="4"/>
          <c:order val="7"/>
          <c:tx>
            <c:strRef>
              <c:f>'C3 8080'!$A$50</c:f>
              <c:strCache>
                <c:ptCount val="1"/>
                <c:pt idx="0">
                  <c:v>Red Avail Water (RZ)</c:v>
                </c:pt>
              </c:strCache>
            </c:strRef>
          </c:tx>
          <c:spPr>
            <a:ln w="12700">
              <a:solidFill>
                <a:srgbClr val="800080"/>
              </a:solidFill>
              <a:prstDash val="solid"/>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8080'!$C$50:$FS$50</c:f>
              <c:numCache>
                <c:formatCode>0.0</c:formatCode>
                <c:ptCount val="173"/>
                <c:pt idx="0">
                  <c:v>5.4812500000000002</c:v>
                </c:pt>
                <c:pt idx="1">
                  <c:v>5.4812500000000002</c:v>
                </c:pt>
                <c:pt idx="2">
                  <c:v>5.4812500000000002</c:v>
                </c:pt>
                <c:pt idx="3">
                  <c:v>5.4812500000000002</c:v>
                </c:pt>
                <c:pt idx="4">
                  <c:v>5.4812500000000002</c:v>
                </c:pt>
                <c:pt idx="5">
                  <c:v>5.4812500000000002</c:v>
                </c:pt>
                <c:pt idx="6">
                  <c:v>5.4812500000000002</c:v>
                </c:pt>
                <c:pt idx="7">
                  <c:v>5.4812500000000002</c:v>
                </c:pt>
                <c:pt idx="8">
                  <c:v>5.4812500000000002</c:v>
                </c:pt>
                <c:pt idx="9">
                  <c:v>5.4812500000000002</c:v>
                </c:pt>
                <c:pt idx="10">
                  <c:v>6.1312499999999996</c:v>
                </c:pt>
                <c:pt idx="11">
                  <c:v>6.78125</c:v>
                </c:pt>
                <c:pt idx="12">
                  <c:v>7.4312500000000004</c:v>
                </c:pt>
                <c:pt idx="13">
                  <c:v>8.0812500000000007</c:v>
                </c:pt>
                <c:pt idx="14">
                  <c:v>8.7312499999999993</c:v>
                </c:pt>
                <c:pt idx="15">
                  <c:v>9.3812499999999996</c:v>
                </c:pt>
                <c:pt idx="16">
                  <c:v>10.03125</c:v>
                </c:pt>
                <c:pt idx="17">
                  <c:v>10.68125</c:v>
                </c:pt>
                <c:pt idx="18">
                  <c:v>11.331250000000001</c:v>
                </c:pt>
                <c:pt idx="19">
                  <c:v>11.981249999999999</c:v>
                </c:pt>
                <c:pt idx="20">
                  <c:v>12.63125</c:v>
                </c:pt>
                <c:pt idx="21">
                  <c:v>13.28125</c:v>
                </c:pt>
                <c:pt idx="22">
                  <c:v>13.93125</c:v>
                </c:pt>
                <c:pt idx="23">
                  <c:v>14.581250000000001</c:v>
                </c:pt>
                <c:pt idx="24">
                  <c:v>15.231249999999999</c:v>
                </c:pt>
                <c:pt idx="25">
                  <c:v>15.881250000000001</c:v>
                </c:pt>
                <c:pt idx="26">
                  <c:v>16.53125</c:v>
                </c:pt>
                <c:pt idx="27">
                  <c:v>17.181249999999999</c:v>
                </c:pt>
                <c:pt idx="28">
                  <c:v>18.15625</c:v>
                </c:pt>
                <c:pt idx="29">
                  <c:v>19.131250000000001</c:v>
                </c:pt>
                <c:pt idx="30">
                  <c:v>20.106250000000003</c:v>
                </c:pt>
                <c:pt idx="31">
                  <c:v>21.081250000000001</c:v>
                </c:pt>
                <c:pt idx="32">
                  <c:v>22.056249999999999</c:v>
                </c:pt>
                <c:pt idx="33">
                  <c:v>23.03125</c:v>
                </c:pt>
                <c:pt idx="34">
                  <c:v>24.006250000000001</c:v>
                </c:pt>
                <c:pt idx="35">
                  <c:v>24.981250000000003</c:v>
                </c:pt>
                <c:pt idx="36">
                  <c:v>25.956250000000001</c:v>
                </c:pt>
                <c:pt idx="37">
                  <c:v>26.931250000000002</c:v>
                </c:pt>
                <c:pt idx="38">
                  <c:v>27.90625</c:v>
                </c:pt>
                <c:pt idx="39">
                  <c:v>28.881250000000001</c:v>
                </c:pt>
                <c:pt idx="40">
                  <c:v>29.840624999999999</c:v>
                </c:pt>
                <c:pt idx="41">
                  <c:v>30.768750000000001</c:v>
                </c:pt>
                <c:pt idx="42">
                  <c:v>31.696874999999999</c:v>
                </c:pt>
                <c:pt idx="43">
                  <c:v>32.625</c:v>
                </c:pt>
                <c:pt idx="44">
                  <c:v>33.862499999999997</c:v>
                </c:pt>
                <c:pt idx="45">
                  <c:v>35.1</c:v>
                </c:pt>
                <c:pt idx="46">
                  <c:v>36.337499999999999</c:v>
                </c:pt>
                <c:pt idx="47">
                  <c:v>37.575000000000003</c:v>
                </c:pt>
                <c:pt idx="48">
                  <c:v>38.8125</c:v>
                </c:pt>
                <c:pt idx="49">
                  <c:v>40.049999999999997</c:v>
                </c:pt>
                <c:pt idx="50">
                  <c:v>41.287500000000001</c:v>
                </c:pt>
                <c:pt idx="51">
                  <c:v>42.524999999999999</c:v>
                </c:pt>
                <c:pt idx="52">
                  <c:v>43.762500000000003</c:v>
                </c:pt>
                <c:pt idx="53">
                  <c:v>45</c:v>
                </c:pt>
                <c:pt idx="54">
                  <c:v>46.237499999999997</c:v>
                </c:pt>
                <c:pt idx="55">
                  <c:v>47.475000000000001</c:v>
                </c:pt>
                <c:pt idx="56">
                  <c:v>48.584375000000001</c:v>
                </c:pt>
                <c:pt idx="57">
                  <c:v>49.565624999999997</c:v>
                </c:pt>
                <c:pt idx="58">
                  <c:v>50.546875</c:v>
                </c:pt>
                <c:pt idx="59">
                  <c:v>51.528125000000003</c:v>
                </c:pt>
                <c:pt idx="60">
                  <c:v>52.509374999999999</c:v>
                </c:pt>
                <c:pt idx="61">
                  <c:v>53.490625000000001</c:v>
                </c:pt>
                <c:pt idx="62">
                  <c:v>54.471874999999997</c:v>
                </c:pt>
                <c:pt idx="63">
                  <c:v>55.453125</c:v>
                </c:pt>
                <c:pt idx="64">
                  <c:v>55.943750000000001</c:v>
                </c:pt>
                <c:pt idx="65">
                  <c:v>56.434375000000003</c:v>
                </c:pt>
                <c:pt idx="66">
                  <c:v>56.924999999999997</c:v>
                </c:pt>
                <c:pt idx="67">
                  <c:v>57.415624999999999</c:v>
                </c:pt>
                <c:pt idx="68">
                  <c:v>57.90625</c:v>
                </c:pt>
                <c:pt idx="69">
                  <c:v>58.151562499999997</c:v>
                </c:pt>
                <c:pt idx="70">
                  <c:v>58.396875000000001</c:v>
                </c:pt>
                <c:pt idx="71">
                  <c:v>58.642187499999999</c:v>
                </c:pt>
                <c:pt idx="72">
                  <c:v>58.887500000000003</c:v>
                </c:pt>
                <c:pt idx="73">
                  <c:v>59.1328125</c:v>
                </c:pt>
                <c:pt idx="74">
                  <c:v>59.378124999999997</c:v>
                </c:pt>
                <c:pt idx="75">
                  <c:v>59.623437500000001</c:v>
                </c:pt>
                <c:pt idx="76">
                  <c:v>59.868749999999999</c:v>
                </c:pt>
                <c:pt idx="77">
                  <c:v>60.114062500000003</c:v>
                </c:pt>
                <c:pt idx="78">
                  <c:v>60.359375</c:v>
                </c:pt>
                <c:pt idx="79">
                  <c:v>60.604687499999997</c:v>
                </c:pt>
                <c:pt idx="80">
                  <c:v>60.85</c:v>
                </c:pt>
                <c:pt idx="81">
                  <c:v>61.095312499999999</c:v>
                </c:pt>
                <c:pt idx="82">
                  <c:v>61.340625000000003</c:v>
                </c:pt>
                <c:pt idx="83">
                  <c:v>61.5859375</c:v>
                </c:pt>
                <c:pt idx="84">
                  <c:v>61.831249999999997</c:v>
                </c:pt>
                <c:pt idx="85">
                  <c:v>62.076562500000001</c:v>
                </c:pt>
                <c:pt idx="86">
                  <c:v>62.321874999999999</c:v>
                </c:pt>
                <c:pt idx="87">
                  <c:v>62.567187500000003</c:v>
                </c:pt>
                <c:pt idx="88">
                  <c:v>62.8125</c:v>
                </c:pt>
                <c:pt idx="89">
                  <c:v>62.8125</c:v>
                </c:pt>
                <c:pt idx="90">
                  <c:v>62.8125</c:v>
                </c:pt>
                <c:pt idx="91">
                  <c:v>62.8125</c:v>
                </c:pt>
                <c:pt idx="92">
                  <c:v>62.8125</c:v>
                </c:pt>
                <c:pt idx="93">
                  <c:v>62.8125</c:v>
                </c:pt>
                <c:pt idx="94">
                  <c:v>62.8125</c:v>
                </c:pt>
                <c:pt idx="95">
                  <c:v>62.8125</c:v>
                </c:pt>
                <c:pt idx="96">
                  <c:v>62.8125</c:v>
                </c:pt>
                <c:pt idx="97">
                  <c:v>62.8125</c:v>
                </c:pt>
                <c:pt idx="98">
                  <c:v>62.8125</c:v>
                </c:pt>
                <c:pt idx="99">
                  <c:v>62.8125</c:v>
                </c:pt>
                <c:pt idx="100">
                  <c:v>62.8125</c:v>
                </c:pt>
                <c:pt idx="101">
                  <c:v>62.8125</c:v>
                </c:pt>
                <c:pt idx="102">
                  <c:v>62.8125</c:v>
                </c:pt>
                <c:pt idx="103">
                  <c:v>62.8125</c:v>
                </c:pt>
                <c:pt idx="104">
                  <c:v>62.8125</c:v>
                </c:pt>
                <c:pt idx="105">
                  <c:v>62.8125</c:v>
                </c:pt>
                <c:pt idx="106">
                  <c:v>62.8125</c:v>
                </c:pt>
                <c:pt idx="107">
                  <c:v>62.8125</c:v>
                </c:pt>
                <c:pt idx="108">
                  <c:v>62.8125</c:v>
                </c:pt>
                <c:pt idx="109">
                  <c:v>62.8125</c:v>
                </c:pt>
                <c:pt idx="110">
                  <c:v>62.8125</c:v>
                </c:pt>
                <c:pt idx="111">
                  <c:v>62.8125</c:v>
                </c:pt>
                <c:pt idx="112">
                  <c:v>62.8125</c:v>
                </c:pt>
                <c:pt idx="113">
                  <c:v>62.8125</c:v>
                </c:pt>
                <c:pt idx="114">
                  <c:v>62.8125</c:v>
                </c:pt>
                <c:pt idx="115">
                  <c:v>62.8125</c:v>
                </c:pt>
                <c:pt idx="116">
                  <c:v>62.8125</c:v>
                </c:pt>
                <c:pt idx="117">
                  <c:v>62.8125</c:v>
                </c:pt>
                <c:pt idx="118">
                  <c:v>62.8125</c:v>
                </c:pt>
                <c:pt idx="119">
                  <c:v>62.8125</c:v>
                </c:pt>
                <c:pt idx="120">
                  <c:v>62.8125</c:v>
                </c:pt>
                <c:pt idx="121">
                  <c:v>62.8125</c:v>
                </c:pt>
                <c:pt idx="122">
                  <c:v>62.8125</c:v>
                </c:pt>
                <c:pt idx="123">
                  <c:v>62.8125</c:v>
                </c:pt>
                <c:pt idx="124">
                  <c:v>62.8125</c:v>
                </c:pt>
                <c:pt idx="125">
                  <c:v>62.8125</c:v>
                </c:pt>
                <c:pt idx="126">
                  <c:v>62.8125</c:v>
                </c:pt>
                <c:pt idx="127">
                  <c:v>62.8125</c:v>
                </c:pt>
                <c:pt idx="128">
                  <c:v>62.8125</c:v>
                </c:pt>
                <c:pt idx="129">
                  <c:v>62.8125</c:v>
                </c:pt>
                <c:pt idx="130">
                  <c:v>62.8125</c:v>
                </c:pt>
                <c:pt idx="131">
                  <c:v>62.8125</c:v>
                </c:pt>
                <c:pt idx="132">
                  <c:v>62.8125</c:v>
                </c:pt>
                <c:pt idx="133">
                  <c:v>62.8125</c:v>
                </c:pt>
                <c:pt idx="134">
                  <c:v>62.8125</c:v>
                </c:pt>
                <c:pt idx="135">
                  <c:v>62.8125</c:v>
                </c:pt>
                <c:pt idx="136">
                  <c:v>62.8125</c:v>
                </c:pt>
                <c:pt idx="137">
                  <c:v>62.8125</c:v>
                </c:pt>
                <c:pt idx="138">
                  <c:v>62.8125</c:v>
                </c:pt>
                <c:pt idx="139">
                  <c:v>62.8125</c:v>
                </c:pt>
                <c:pt idx="140">
                  <c:v>62.8125</c:v>
                </c:pt>
                <c:pt idx="141">
                  <c:v>62.8125</c:v>
                </c:pt>
                <c:pt idx="142">
                  <c:v>62.8125</c:v>
                </c:pt>
                <c:pt idx="143">
                  <c:v>62.8125</c:v>
                </c:pt>
                <c:pt idx="144">
                  <c:v>62.8125</c:v>
                </c:pt>
                <c:pt idx="145">
                  <c:v>62.8125</c:v>
                </c:pt>
                <c:pt idx="146">
                  <c:v>62.8125</c:v>
                </c:pt>
                <c:pt idx="147">
                  <c:v>62.8125</c:v>
                </c:pt>
                <c:pt idx="148">
                  <c:v>62.8125</c:v>
                </c:pt>
                <c:pt idx="149">
                  <c:v>62.8125</c:v>
                </c:pt>
                <c:pt idx="150">
                  <c:v>62.8125</c:v>
                </c:pt>
                <c:pt idx="151">
                  <c:v>62.8125</c:v>
                </c:pt>
                <c:pt idx="152">
                  <c:v>62.8125</c:v>
                </c:pt>
                <c:pt idx="153">
                  <c:v>62.8125</c:v>
                </c:pt>
                <c:pt idx="154">
                  <c:v>62.8125</c:v>
                </c:pt>
                <c:pt idx="155">
                  <c:v>62.8125</c:v>
                </c:pt>
                <c:pt idx="156">
                  <c:v>62.8125</c:v>
                </c:pt>
                <c:pt idx="157">
                  <c:v>62.8125</c:v>
                </c:pt>
                <c:pt idx="158">
                  <c:v>62.8125</c:v>
                </c:pt>
                <c:pt idx="159">
                  <c:v>62.8125</c:v>
                </c:pt>
                <c:pt idx="160">
                  <c:v>62.8125</c:v>
                </c:pt>
                <c:pt idx="161">
                  <c:v>62.8125</c:v>
                </c:pt>
                <c:pt idx="162">
                  <c:v>62.8125</c:v>
                </c:pt>
                <c:pt idx="163">
                  <c:v>62.8125</c:v>
                </c:pt>
                <c:pt idx="164">
                  <c:v>62.8125</c:v>
                </c:pt>
                <c:pt idx="165">
                  <c:v>62.8125</c:v>
                </c:pt>
                <c:pt idx="166">
                  <c:v>62.8125</c:v>
                </c:pt>
                <c:pt idx="167">
                  <c:v>62.8125</c:v>
                </c:pt>
                <c:pt idx="168">
                  <c:v>62.8125</c:v>
                </c:pt>
                <c:pt idx="169">
                  <c:v>62.8125</c:v>
                </c:pt>
                <c:pt idx="170">
                  <c:v>62.8125</c:v>
                </c:pt>
                <c:pt idx="171">
                  <c:v>62.8125</c:v>
                </c:pt>
                <c:pt idx="172">
                  <c:v>62.8125</c:v>
                </c:pt>
              </c:numCache>
            </c:numRef>
          </c:yVal>
          <c:smooth val="0"/>
          <c:extLst>
            <c:ext xmlns:c16="http://schemas.microsoft.com/office/drawing/2014/chart" uri="{C3380CC4-5D6E-409C-BE32-E72D297353CC}">
              <c16:uniqueId val="{00000006-8186-48CE-9869-446F0AAD278D}"/>
            </c:ext>
          </c:extLst>
        </c:ser>
        <c:dLbls>
          <c:showLegendKey val="0"/>
          <c:showVal val="0"/>
          <c:showCatName val="0"/>
          <c:showSerName val="0"/>
          <c:showPercent val="0"/>
          <c:showBubbleSize val="0"/>
        </c:dLbls>
        <c:axId val="824411248"/>
        <c:axId val="824414776"/>
      </c:scatterChart>
      <c:scatterChart>
        <c:scatterStyle val="lineMarker"/>
        <c:varyColors val="0"/>
        <c:ser>
          <c:idx val="3"/>
          <c:order val="6"/>
          <c:tx>
            <c:strRef>
              <c:f>'C3 8080'!$A$13</c:f>
              <c:strCache>
                <c:ptCount val="1"/>
                <c:pt idx="0">
                  <c:v>Ks</c:v>
                </c:pt>
              </c:strCache>
            </c:strRef>
          </c:tx>
          <c:spPr>
            <a:ln w="12700">
              <a:solidFill>
                <a:srgbClr val="FFFF99"/>
              </a:solidFill>
              <a:prstDash val="solid"/>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8080'!$C$13:$FS$13</c:f>
              <c:numCache>
                <c:formatCode>0.00</c:formatCode>
                <c:ptCount val="173"/>
                <c:pt idx="0">
                  <c:v>1</c:v>
                </c:pt>
                <c:pt idx="1">
                  <c:v>0.90535917901938434</c:v>
                </c:pt>
                <c:pt idx="2">
                  <c:v>0.71426494538459862</c:v>
                </c:pt>
                <c:pt idx="3">
                  <c:v>0.57316385308865359</c:v>
                </c:pt>
                <c:pt idx="4">
                  <c:v>0.45312320128236988</c:v>
                </c:pt>
                <c:pt idx="5">
                  <c:v>0.34651175513290805</c:v>
                </c:pt>
                <c:pt idx="6">
                  <c:v>0.26971494692565606</c:v>
                </c:pt>
                <c:pt idx="7">
                  <c:v>0.22002195774685568</c:v>
                </c:pt>
                <c:pt idx="8">
                  <c:v>0.33100819660533681</c:v>
                </c:pt>
                <c:pt idx="9">
                  <c:v>0.24290239677730066</c:v>
                </c:pt>
                <c:pt idx="10">
                  <c:v>0.38207086526426937</c:v>
                </c:pt>
                <c:pt idx="11">
                  <c:v>0.49071613356788862</c:v>
                </c:pt>
                <c:pt idx="12">
                  <c:v>0.53589082014379141</c:v>
                </c:pt>
                <c:pt idx="13">
                  <c:v>0.57118525671613607</c:v>
                </c:pt>
                <c:pt idx="14">
                  <c:v>0.58440980231640383</c:v>
                </c:pt>
                <c:pt idx="15">
                  <c:v>0.58184532069447581</c:v>
                </c:pt>
                <c:pt idx="16">
                  <c:v>0.64434881887406992</c:v>
                </c:pt>
                <c:pt idx="17">
                  <c:v>0.84295393833845178</c:v>
                </c:pt>
                <c:pt idx="18">
                  <c:v>0.76953558804957056</c:v>
                </c:pt>
                <c:pt idx="19">
                  <c:v>0.68795686691209923</c:v>
                </c:pt>
                <c:pt idx="20">
                  <c:v>0.65462755653303806</c:v>
                </c:pt>
                <c:pt idx="21">
                  <c:v>0.62962376061147418</c:v>
                </c:pt>
                <c:pt idx="22">
                  <c:v>0.58888318224637826</c:v>
                </c:pt>
                <c:pt idx="23">
                  <c:v>0.69320640754688301</c:v>
                </c:pt>
                <c:pt idx="24">
                  <c:v>0.7082085340062072</c:v>
                </c:pt>
                <c:pt idx="25">
                  <c:v>0.68124029472872727</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0.99816872711741067</c:v>
                </c:pt>
                <c:pt idx="50">
                  <c:v>1</c:v>
                </c:pt>
                <c:pt idx="51">
                  <c:v>1</c:v>
                </c:pt>
                <c:pt idx="52">
                  <c:v>1</c:v>
                </c:pt>
                <c:pt idx="53">
                  <c:v>0.8714484359768605</c:v>
                </c:pt>
                <c:pt idx="54">
                  <c:v>1</c:v>
                </c:pt>
                <c:pt idx="55">
                  <c:v>1</c:v>
                </c:pt>
                <c:pt idx="56">
                  <c:v>1</c:v>
                </c:pt>
                <c:pt idx="57">
                  <c:v>0.95555045000906402</c:v>
                </c:pt>
                <c:pt idx="58">
                  <c:v>0.83408594490714094</c:v>
                </c:pt>
                <c:pt idx="59">
                  <c:v>1</c:v>
                </c:pt>
                <c:pt idx="60">
                  <c:v>1</c:v>
                </c:pt>
                <c:pt idx="61">
                  <c:v>1</c:v>
                </c:pt>
                <c:pt idx="62">
                  <c:v>1</c:v>
                </c:pt>
                <c:pt idx="63">
                  <c:v>1</c:v>
                </c:pt>
                <c:pt idx="64">
                  <c:v>0.98762532526863855</c:v>
                </c:pt>
                <c:pt idx="65">
                  <c:v>1</c:v>
                </c:pt>
                <c:pt idx="66">
                  <c:v>1</c:v>
                </c:pt>
                <c:pt idx="67">
                  <c:v>1</c:v>
                </c:pt>
                <c:pt idx="68">
                  <c:v>1</c:v>
                </c:pt>
                <c:pt idx="69">
                  <c:v>1</c:v>
                </c:pt>
                <c:pt idx="70">
                  <c:v>1</c:v>
                </c:pt>
                <c:pt idx="71">
                  <c:v>0.92644842874762656</c:v>
                </c:pt>
                <c:pt idx="72">
                  <c:v>0.82573985537461425</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0.95974009290964402</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0.94430794031694099</c:v>
                </c:pt>
                <c:pt idx="116">
                  <c:v>1</c:v>
                </c:pt>
                <c:pt idx="117">
                  <c:v>1</c:v>
                </c:pt>
                <c:pt idx="118">
                  <c:v>0.9650778329190296</c:v>
                </c:pt>
                <c:pt idx="119">
                  <c:v>0.8777875998509781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numCache>
            </c:numRef>
          </c:yVal>
          <c:smooth val="0"/>
          <c:extLst>
            <c:ext xmlns:c16="http://schemas.microsoft.com/office/drawing/2014/chart" uri="{C3380CC4-5D6E-409C-BE32-E72D297353CC}">
              <c16:uniqueId val="{00000007-8186-48CE-9869-446F0AAD278D}"/>
            </c:ext>
          </c:extLst>
        </c:ser>
        <c:dLbls>
          <c:showLegendKey val="0"/>
          <c:showVal val="0"/>
          <c:showCatName val="0"/>
          <c:showSerName val="0"/>
          <c:showPercent val="0"/>
          <c:showBubbleSize val="0"/>
        </c:dLbls>
        <c:axId val="824404192"/>
        <c:axId val="824404976"/>
      </c:scatterChart>
      <c:valAx>
        <c:axId val="824411248"/>
        <c:scaling>
          <c:orientation val="minMax"/>
          <c:max val="305"/>
          <c:min val="140"/>
        </c:scaling>
        <c:delete val="0"/>
        <c:axPos val="b"/>
        <c:title>
          <c:tx>
            <c:rich>
              <a:bodyPr/>
              <a:lstStyle/>
              <a:p>
                <a:pPr>
                  <a:defRPr sz="1175" b="1" i="0" u="none" strike="noStrike" baseline="0">
                    <a:solidFill>
                      <a:srgbClr val="000000"/>
                    </a:solidFill>
                    <a:latin typeface="Arial"/>
                    <a:ea typeface="Arial"/>
                    <a:cs typeface="Arial"/>
                  </a:defRPr>
                </a:pPr>
                <a:r>
                  <a:rPr lang="en-US"/>
                  <a:t>DOY</a:t>
                </a:r>
              </a:p>
            </c:rich>
          </c:tx>
          <c:layout>
            <c:manualLayout>
              <c:xMode val="edge"/>
              <c:yMode val="edge"/>
              <c:x val="0.49773108361454821"/>
              <c:y val="0.914949535947181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824414776"/>
        <c:crosses val="autoZero"/>
        <c:crossBetween val="midCat"/>
        <c:majorUnit val="10"/>
      </c:valAx>
      <c:valAx>
        <c:axId val="824414776"/>
        <c:scaling>
          <c:orientation val="minMax"/>
          <c:max val="100"/>
        </c:scaling>
        <c:delete val="0"/>
        <c:axPos val="l"/>
        <c:majorGridlines>
          <c:spPr>
            <a:ln w="3175">
              <a:solidFill>
                <a:srgbClr val="000000"/>
              </a:solidFill>
              <a:prstDash val="solid"/>
            </a:ln>
          </c:spPr>
        </c:majorGridlines>
        <c:title>
          <c:tx>
            <c:rich>
              <a:bodyPr/>
              <a:lstStyle/>
              <a:p>
                <a:pPr>
                  <a:defRPr sz="1325" b="1" i="0" u="none" strike="noStrike" baseline="0">
                    <a:solidFill>
                      <a:srgbClr val="000000"/>
                    </a:solidFill>
                    <a:latin typeface="Arial"/>
                    <a:ea typeface="Arial"/>
                    <a:cs typeface="Arial"/>
                  </a:defRPr>
                </a:pPr>
                <a:r>
                  <a:rPr lang="en-US"/>
                  <a:t>Irr, Prec, SWD (mm)</a:t>
                </a:r>
              </a:p>
            </c:rich>
          </c:tx>
          <c:layout>
            <c:manualLayout>
              <c:xMode val="edge"/>
              <c:yMode val="edge"/>
              <c:x val="9.0771653543307088E-3"/>
              <c:y val="0.2216497551208160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824411248"/>
        <c:crosses val="autoZero"/>
        <c:crossBetween val="midCat"/>
      </c:valAx>
      <c:valAx>
        <c:axId val="824404192"/>
        <c:scaling>
          <c:orientation val="minMax"/>
        </c:scaling>
        <c:delete val="1"/>
        <c:axPos val="b"/>
        <c:numFmt formatCode="General" sourceLinked="1"/>
        <c:majorTickMark val="out"/>
        <c:minorTickMark val="none"/>
        <c:tickLblPos val="none"/>
        <c:crossAx val="824404976"/>
        <c:crosses val="autoZero"/>
        <c:crossBetween val="midCat"/>
      </c:valAx>
      <c:valAx>
        <c:axId val="824404976"/>
        <c:scaling>
          <c:orientation val="minMax"/>
          <c:max val="2.5"/>
          <c:min val="0"/>
        </c:scaling>
        <c:delete val="0"/>
        <c:axPos val="r"/>
        <c:title>
          <c:tx>
            <c:rich>
              <a:bodyPr/>
              <a:lstStyle/>
              <a:p>
                <a:pPr>
                  <a:defRPr sz="1175" b="1" i="0" u="none" strike="noStrike" baseline="0">
                    <a:solidFill>
                      <a:srgbClr val="000000"/>
                    </a:solidFill>
                    <a:latin typeface="Arial"/>
                    <a:ea typeface="Arial"/>
                    <a:cs typeface="Arial"/>
                  </a:defRPr>
                </a:pPr>
                <a:r>
                  <a:rPr lang="en-US"/>
                  <a:t>Ks</a:t>
                </a:r>
              </a:p>
            </c:rich>
          </c:tx>
          <c:layout>
            <c:manualLayout>
              <c:xMode val="edge"/>
              <c:yMode val="edge"/>
              <c:x val="0.95007634045744283"/>
              <c:y val="0.41752631436534349"/>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1075" b="0" i="0" u="none" strike="noStrike" baseline="0">
                <a:solidFill>
                  <a:srgbClr val="000000"/>
                </a:solidFill>
                <a:latin typeface="Arial"/>
                <a:ea typeface="Arial"/>
                <a:cs typeface="Arial"/>
              </a:defRPr>
            </a:pPr>
            <a:endParaRPr lang="en-US"/>
          </a:p>
        </c:txPr>
        <c:crossAx val="824404192"/>
        <c:crosses val="max"/>
        <c:crossBetween val="midCat"/>
      </c:valAx>
      <c:spPr>
        <a:solidFill>
          <a:srgbClr val="C0C0C0"/>
        </a:solidFill>
        <a:ln w="12700">
          <a:solidFill>
            <a:srgbClr val="808080"/>
          </a:solidFill>
          <a:prstDash val="solid"/>
        </a:ln>
      </c:spPr>
    </c:plotArea>
    <c:legend>
      <c:legendPos val="r"/>
      <c:layout>
        <c:manualLayout>
          <c:xMode val="edge"/>
          <c:yMode val="edge"/>
          <c:x val="0.11939304153302567"/>
          <c:y val="5.5632510523031163E-2"/>
          <c:w val="0.23285730528550871"/>
          <c:h val="0.31443338539156307"/>
        </c:manualLayout>
      </c:layout>
      <c:overlay val="0"/>
      <c:spPr>
        <a:no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7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'C3 8080'!$D$1</c:f>
          <c:strCache>
            <c:ptCount val="1"/>
            <c:pt idx="0">
              <c:v>Corn 13 #3</c:v>
            </c:pt>
          </c:strCache>
        </c:strRef>
      </c:tx>
      <c:layout>
        <c:manualLayout>
          <c:xMode val="edge"/>
          <c:yMode val="edge"/>
          <c:x val="0.4147654074886209"/>
          <c:y val="4.6632124352331605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8.8590662090146668E-2"/>
          <c:y val="4.6632124352331626E-2"/>
          <c:w val="0.883222055383583"/>
          <c:h val="0.8134715025906738"/>
        </c:manualLayout>
      </c:layout>
      <c:scatterChart>
        <c:scatterStyle val="lineMarker"/>
        <c:varyColors val="0"/>
        <c:ser>
          <c:idx val="6"/>
          <c:order val="0"/>
          <c:tx>
            <c:strRef>
              <c:f>'C3 8080'!$A$19</c:f>
              <c:strCache>
                <c:ptCount val="1"/>
                <c:pt idx="0">
                  <c:v>Cum ETc (Kcb Select)</c:v>
                </c:pt>
              </c:strCache>
            </c:strRef>
          </c:tx>
          <c:spPr>
            <a:ln w="25400">
              <a:solidFill>
                <a:srgbClr val="008080"/>
              </a:solidFill>
              <a:prstDash val="solid"/>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8080'!$C$19:$FS$19</c:f>
              <c:numCache>
                <c:formatCode>0</c:formatCode>
                <c:ptCount val="173"/>
                <c:pt idx="0">
                  <c:v>1.1015352487564087</c:v>
                </c:pt>
                <c:pt idx="1">
                  <c:v>2.1489705168670779</c:v>
                </c:pt>
                <c:pt idx="2">
                  <c:v>2.9223808790142272</c:v>
                </c:pt>
                <c:pt idx="3">
                  <c:v>3.5803537017274198</c:v>
                </c:pt>
                <c:pt idx="4">
                  <c:v>4.1647176909341583</c:v>
                </c:pt>
                <c:pt idx="5">
                  <c:v>4.5856601959201591</c:v>
                </c:pt>
                <c:pt idx="6">
                  <c:v>4.8580398928564588</c:v>
                </c:pt>
                <c:pt idx="7">
                  <c:v>8.2496965711134074</c:v>
                </c:pt>
                <c:pt idx="8">
                  <c:v>8.7326264864208305</c:v>
                </c:pt>
                <c:pt idx="9">
                  <c:v>9.0214632561048571</c:v>
                </c:pt>
                <c:pt idx="10">
                  <c:v>9.3363664679991647</c:v>
                </c:pt>
                <c:pt idx="11">
                  <c:v>9.9816965915628604</c:v>
                </c:pt>
                <c:pt idx="12">
                  <c:v>10.648144392919136</c:v>
                </c:pt>
                <c:pt idx="13">
                  <c:v>11.461407162281308</c:v>
                </c:pt>
                <c:pt idx="14">
                  <c:v>12.405598833991357</c:v>
                </c:pt>
                <c:pt idx="15">
                  <c:v>14.700411159425895</c:v>
                </c:pt>
                <c:pt idx="16">
                  <c:v>20.460233494878821</c:v>
                </c:pt>
                <c:pt idx="17">
                  <c:v>22.044235116669714</c:v>
                </c:pt>
                <c:pt idx="18">
                  <c:v>23.821452037065821</c:v>
                </c:pt>
                <c:pt idx="19">
                  <c:v>25.095270925298475</c:v>
                </c:pt>
                <c:pt idx="20">
                  <c:v>26.301844678135271</c:v>
                </c:pt>
                <c:pt idx="21">
                  <c:v>27.760156416086556</c:v>
                </c:pt>
                <c:pt idx="22">
                  <c:v>33.156219318713426</c:v>
                </c:pt>
                <c:pt idx="23">
                  <c:v>33.777134015174369</c:v>
                </c:pt>
                <c:pt idx="24">
                  <c:v>35.045087818095816</c:v>
                </c:pt>
                <c:pt idx="25">
                  <c:v>39.641587105022445</c:v>
                </c:pt>
                <c:pt idx="26">
                  <c:v>41.960558836524264</c:v>
                </c:pt>
                <c:pt idx="27">
                  <c:v>44.196767635752337</c:v>
                </c:pt>
                <c:pt idx="28">
                  <c:v>46.475011034537928</c:v>
                </c:pt>
                <c:pt idx="29">
                  <c:v>49.781574395079986</c:v>
                </c:pt>
                <c:pt idx="30">
                  <c:v>53.090625553120745</c:v>
                </c:pt>
                <c:pt idx="31">
                  <c:v>58.625139166258386</c:v>
                </c:pt>
                <c:pt idx="32">
                  <c:v>61.99196717097621</c:v>
                </c:pt>
                <c:pt idx="33">
                  <c:v>64.673226735411689</c:v>
                </c:pt>
                <c:pt idx="34">
                  <c:v>67.07163238446276</c:v>
                </c:pt>
                <c:pt idx="35">
                  <c:v>69.496613876834616</c:v>
                </c:pt>
                <c:pt idx="36">
                  <c:v>72.348603774657946</c:v>
                </c:pt>
                <c:pt idx="37">
                  <c:v>76.3793561734077</c:v>
                </c:pt>
                <c:pt idx="38">
                  <c:v>82.459908440910198</c:v>
                </c:pt>
                <c:pt idx="39">
                  <c:v>85.604212539545259</c:v>
                </c:pt>
                <c:pt idx="40">
                  <c:v>88.683700297800257</c:v>
                </c:pt>
                <c:pt idx="41">
                  <c:v>92.145993284758617</c:v>
                </c:pt>
                <c:pt idx="42">
                  <c:v>95.982024611706507</c:v>
                </c:pt>
                <c:pt idx="43">
                  <c:v>99.772001071686518</c:v>
                </c:pt>
                <c:pt idx="44">
                  <c:v>105.29331601011791</c:v>
                </c:pt>
                <c:pt idx="45">
                  <c:v>111.37302430002727</c:v>
                </c:pt>
                <c:pt idx="46">
                  <c:v>117.73711458911455</c:v>
                </c:pt>
                <c:pt idx="47">
                  <c:v>122.42171143970526</c:v>
                </c:pt>
                <c:pt idx="48">
                  <c:v>127.34828968857802</c:v>
                </c:pt>
                <c:pt idx="49">
                  <c:v>133.11699189729683</c:v>
                </c:pt>
                <c:pt idx="50">
                  <c:v>138.79808289729684</c:v>
                </c:pt>
                <c:pt idx="51">
                  <c:v>144.67555661388963</c:v>
                </c:pt>
                <c:pt idx="52">
                  <c:v>151.30077293416588</c:v>
                </c:pt>
                <c:pt idx="53">
                  <c:v>156.7369836419671</c:v>
                </c:pt>
                <c:pt idx="54">
                  <c:v>162.77118756650381</c:v>
                </c:pt>
                <c:pt idx="55">
                  <c:v>168.62421851097039</c:v>
                </c:pt>
                <c:pt idx="56">
                  <c:v>174.99712517901352</c:v>
                </c:pt>
                <c:pt idx="57">
                  <c:v>181.62232685781876</c:v>
                </c:pt>
                <c:pt idx="58">
                  <c:v>188.39306726364586</c:v>
                </c:pt>
                <c:pt idx="59">
                  <c:v>198.96153457335922</c:v>
                </c:pt>
                <c:pt idx="60">
                  <c:v>205.45256080892059</c:v>
                </c:pt>
                <c:pt idx="61">
                  <c:v>212.55730345174285</c:v>
                </c:pt>
                <c:pt idx="62">
                  <c:v>217.95815060368989</c:v>
                </c:pt>
                <c:pt idx="63">
                  <c:v>223.38215060368989</c:v>
                </c:pt>
                <c:pt idx="64">
                  <c:v>232.68321086693982</c:v>
                </c:pt>
                <c:pt idx="65">
                  <c:v>242.04321086693983</c:v>
                </c:pt>
                <c:pt idx="66">
                  <c:v>249.34895680403295</c:v>
                </c:pt>
                <c:pt idx="67">
                  <c:v>253.94169423079077</c:v>
                </c:pt>
                <c:pt idx="68">
                  <c:v>260.19450840925759</c:v>
                </c:pt>
                <c:pt idx="69">
                  <c:v>265.54936009382789</c:v>
                </c:pt>
                <c:pt idx="70">
                  <c:v>272.54854878401341</c:v>
                </c:pt>
                <c:pt idx="71">
                  <c:v>278.60755161872771</c:v>
                </c:pt>
                <c:pt idx="72">
                  <c:v>283.43215029019905</c:v>
                </c:pt>
                <c:pt idx="73">
                  <c:v>286.85161882657599</c:v>
                </c:pt>
                <c:pt idx="74">
                  <c:v>293.44419893521854</c:v>
                </c:pt>
                <c:pt idx="75">
                  <c:v>297.7455084444959</c:v>
                </c:pt>
                <c:pt idx="76">
                  <c:v>300.30490450162478</c:v>
                </c:pt>
                <c:pt idx="77">
                  <c:v>302.59930450162477</c:v>
                </c:pt>
                <c:pt idx="78">
                  <c:v>308.52250450162478</c:v>
                </c:pt>
                <c:pt idx="79">
                  <c:v>315.12220420865606</c:v>
                </c:pt>
                <c:pt idx="80">
                  <c:v>320.42072990445683</c:v>
                </c:pt>
                <c:pt idx="81">
                  <c:v>326.89766654996464</c:v>
                </c:pt>
                <c:pt idx="82">
                  <c:v>334.16155053822371</c:v>
                </c:pt>
                <c:pt idx="83">
                  <c:v>339.3561474010167</c:v>
                </c:pt>
                <c:pt idx="84">
                  <c:v>345.31003411976673</c:v>
                </c:pt>
                <c:pt idx="85">
                  <c:v>351.26598993031359</c:v>
                </c:pt>
                <c:pt idx="86">
                  <c:v>355.31714486805771</c:v>
                </c:pt>
                <c:pt idx="87">
                  <c:v>358.39563737599229</c:v>
                </c:pt>
                <c:pt idx="88">
                  <c:v>364.04616410939076</c:v>
                </c:pt>
                <c:pt idx="89">
                  <c:v>369.72199372975211</c:v>
                </c:pt>
                <c:pt idx="90">
                  <c:v>374.09959372975209</c:v>
                </c:pt>
                <c:pt idx="91">
                  <c:v>379.56635736611571</c:v>
                </c:pt>
                <c:pt idx="92">
                  <c:v>384.23195736611569</c:v>
                </c:pt>
                <c:pt idx="93">
                  <c:v>389.1567573661157</c:v>
                </c:pt>
                <c:pt idx="94">
                  <c:v>394.36955736611571</c:v>
                </c:pt>
                <c:pt idx="95">
                  <c:v>400.07195736611573</c:v>
                </c:pt>
                <c:pt idx="96">
                  <c:v>405.74555736611575</c:v>
                </c:pt>
                <c:pt idx="97">
                  <c:v>411.14075736611574</c:v>
                </c:pt>
                <c:pt idx="98">
                  <c:v>417.53775382607665</c:v>
                </c:pt>
                <c:pt idx="99">
                  <c:v>423.8186568412134</c:v>
                </c:pt>
                <c:pt idx="100">
                  <c:v>429.94610864842309</c:v>
                </c:pt>
                <c:pt idx="101">
                  <c:v>435.0440179135598</c:v>
                </c:pt>
                <c:pt idx="102">
                  <c:v>440.35814968846216</c:v>
                </c:pt>
                <c:pt idx="103">
                  <c:v>445.36920849583521</c:v>
                </c:pt>
                <c:pt idx="104">
                  <c:v>450.46301678440943</c:v>
                </c:pt>
                <c:pt idx="105">
                  <c:v>456.47751599095238</c:v>
                </c:pt>
                <c:pt idx="106">
                  <c:v>462.34648617527853</c:v>
                </c:pt>
                <c:pt idx="107">
                  <c:v>467.27030392430197</c:v>
                </c:pt>
                <c:pt idx="108">
                  <c:v>473.96348629734882</c:v>
                </c:pt>
                <c:pt idx="109">
                  <c:v>478.88027462742696</c:v>
                </c:pt>
                <c:pt idx="110">
                  <c:v>484.41653210423362</c:v>
                </c:pt>
                <c:pt idx="111">
                  <c:v>489.54352642796408</c:v>
                </c:pt>
                <c:pt idx="112">
                  <c:v>494.86659283421409</c:v>
                </c:pt>
                <c:pt idx="113">
                  <c:v>499.66553448460473</c:v>
                </c:pt>
                <c:pt idx="114">
                  <c:v>504.71792523167505</c:v>
                </c:pt>
                <c:pt idx="115">
                  <c:v>510.22413696990174</c:v>
                </c:pt>
                <c:pt idx="116">
                  <c:v>516.6195841974519</c:v>
                </c:pt>
                <c:pt idx="117">
                  <c:v>521.62987686216047</c:v>
                </c:pt>
                <c:pt idx="118">
                  <c:v>527.11279462674747</c:v>
                </c:pt>
                <c:pt idx="119">
                  <c:v>533.49778555581452</c:v>
                </c:pt>
                <c:pt idx="120">
                  <c:v>533.61301998846568</c:v>
                </c:pt>
                <c:pt idx="121">
                  <c:v>537.30768139874738</c:v>
                </c:pt>
                <c:pt idx="122">
                  <c:v>538.55705005992036</c:v>
                </c:pt>
                <c:pt idx="123">
                  <c:v>543.6608724798233</c:v>
                </c:pt>
                <c:pt idx="124">
                  <c:v>546.03029968174042</c:v>
                </c:pt>
                <c:pt idx="125">
                  <c:v>551.05814036112201</c:v>
                </c:pt>
                <c:pt idx="126">
                  <c:v>552.71831917731265</c:v>
                </c:pt>
                <c:pt idx="127">
                  <c:v>555.51258002000316</c:v>
                </c:pt>
                <c:pt idx="128">
                  <c:v>558.3810712678129</c:v>
                </c:pt>
                <c:pt idx="129">
                  <c:v>560.63898433086217</c:v>
                </c:pt>
                <c:pt idx="130">
                  <c:v>562.60664960563508</c:v>
                </c:pt>
                <c:pt idx="131">
                  <c:v>565.08294539722067</c:v>
                </c:pt>
                <c:pt idx="132">
                  <c:v>570.15167602215502</c:v>
                </c:pt>
                <c:pt idx="133">
                  <c:v>579.23094448898144</c:v>
                </c:pt>
                <c:pt idx="134">
                  <c:v>581.51212836431148</c:v>
                </c:pt>
                <c:pt idx="135">
                  <c:v>583.51210486985246</c:v>
                </c:pt>
                <c:pt idx="136">
                  <c:v>585.07107778999534</c:v>
                </c:pt>
                <c:pt idx="137">
                  <c:v>587.77156979981476</c:v>
                </c:pt>
                <c:pt idx="138">
                  <c:v>588.96017027993912</c:v>
                </c:pt>
                <c:pt idx="139">
                  <c:v>590.14623752680211</c:v>
                </c:pt>
                <c:pt idx="140">
                  <c:v>591.16466432872255</c:v>
                </c:pt>
                <c:pt idx="141">
                  <c:v>592.27172250536307</c:v>
                </c:pt>
                <c:pt idx="142">
                  <c:v>593.34362757605732</c:v>
                </c:pt>
                <c:pt idx="143">
                  <c:v>593.99844268101106</c:v>
                </c:pt>
                <c:pt idx="144">
                  <c:v>598.30716287305074</c:v>
                </c:pt>
                <c:pt idx="145">
                  <c:v>599.15963377167895</c:v>
                </c:pt>
                <c:pt idx="146">
                  <c:v>599.67013171126564</c:v>
                </c:pt>
                <c:pt idx="147">
                  <c:v>600.23239564110952</c:v>
                </c:pt>
                <c:pt idx="148">
                  <c:v>600.91363581826408</c:v>
                </c:pt>
                <c:pt idx="149">
                  <c:v>601.50309302022174</c:v>
                </c:pt>
                <c:pt idx="150">
                  <c:v>605.75055439283562</c:v>
                </c:pt>
                <c:pt idx="151">
                  <c:v>606.40145964433862</c:v>
                </c:pt>
                <c:pt idx="152">
                  <c:v>606.74761005451398</c:v>
                </c:pt>
                <c:pt idx="153">
                  <c:v>607.17035287430008</c:v>
                </c:pt>
                <c:pt idx="154">
                  <c:v>608.22009165694431</c:v>
                </c:pt>
                <c:pt idx="155">
                  <c:v>608.61757722308357</c:v>
                </c:pt>
                <c:pt idx="156">
                  <c:v>608.95612339188779</c:v>
                </c:pt>
                <c:pt idx="157">
                  <c:v>609.19443473031242</c:v>
                </c:pt>
                <c:pt idx="158">
                  <c:v>615.46209116985517</c:v>
                </c:pt>
                <c:pt idx="159">
                  <c:v>615.80624261905871</c:v>
                </c:pt>
                <c:pt idx="160">
                  <c:v>618.31679909040645</c:v>
                </c:pt>
                <c:pt idx="161">
                  <c:v>618.80052600910381</c:v>
                </c:pt>
                <c:pt idx="162">
                  <c:v>619.25416000892835</c:v>
                </c:pt>
                <c:pt idx="163">
                  <c:v>619.65432653238497</c:v>
                </c:pt>
                <c:pt idx="164">
                  <c:v>619.88514864256103</c:v>
                </c:pt>
                <c:pt idx="165">
                  <c:v>620.2355139117451</c:v>
                </c:pt>
                <c:pt idx="166">
                  <c:v>620.61318886091431</c:v>
                </c:pt>
                <c:pt idx="167">
                  <c:v>621.02801372816282</c:v>
                </c:pt>
                <c:pt idx="168">
                  <c:v>621.06226443981245</c:v>
                </c:pt>
                <c:pt idx="169">
                  <c:v>621.12810704742981</c:v>
                </c:pt>
                <c:pt idx="170">
                  <c:v>621.2570842239769</c:v>
                </c:pt>
                <c:pt idx="171">
                  <c:v>621.56551061605535</c:v>
                </c:pt>
                <c:pt idx="172">
                  <c:v>622.07076548074804</c:v>
                </c:pt>
              </c:numCache>
            </c:numRef>
          </c:yVal>
          <c:smooth val="0"/>
          <c:extLst>
            <c:ext xmlns:c16="http://schemas.microsoft.com/office/drawing/2014/chart" uri="{C3380CC4-5D6E-409C-BE32-E72D297353CC}">
              <c16:uniqueId val="{00000000-C647-472F-A81B-94F89C4C8489}"/>
            </c:ext>
          </c:extLst>
        </c:ser>
        <c:ser>
          <c:idx val="8"/>
          <c:order val="1"/>
          <c:tx>
            <c:strRef>
              <c:f>'C3 8080'!$A$22</c:f>
              <c:strCache>
                <c:ptCount val="1"/>
                <c:pt idx="0">
                  <c:v>Cum ETc (BR)</c:v>
                </c:pt>
              </c:strCache>
            </c:strRef>
          </c:tx>
          <c:spPr>
            <a:ln w="12700">
              <a:solidFill>
                <a:srgbClr val="00CCFF"/>
              </a:solidFill>
              <a:prstDash val="solid"/>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8080'!$C$22:$FS$22</c:f>
              <c:numCache>
                <c:formatCode>0</c:formatCode>
                <c:ptCount val="173"/>
                <c:pt idx="0">
                  <c:v>0.01</c:v>
                </c:pt>
                <c:pt idx="1">
                  <c:v>0.02</c:v>
                </c:pt>
                <c:pt idx="2">
                  <c:v>0.03</c:v>
                </c:pt>
                <c:pt idx="3">
                  <c:v>0.04</c:v>
                </c:pt>
                <c:pt idx="4">
                  <c:v>0.05</c:v>
                </c:pt>
                <c:pt idx="5">
                  <c:v>6.0000000000000005E-2</c:v>
                </c:pt>
                <c:pt idx="6">
                  <c:v>7.0000000000000007E-2</c:v>
                </c:pt>
                <c:pt idx="7">
                  <c:v>0.08</c:v>
                </c:pt>
                <c:pt idx="8">
                  <c:v>0.09</c:v>
                </c:pt>
                <c:pt idx="9">
                  <c:v>9.9999999999999992E-2</c:v>
                </c:pt>
                <c:pt idx="10">
                  <c:v>0.10999999999999999</c:v>
                </c:pt>
                <c:pt idx="11">
                  <c:v>0.11999999999999998</c:v>
                </c:pt>
                <c:pt idx="12">
                  <c:v>0.12999999999999998</c:v>
                </c:pt>
                <c:pt idx="13">
                  <c:v>0.13999999999999999</c:v>
                </c:pt>
                <c:pt idx="14">
                  <c:v>0.15</c:v>
                </c:pt>
                <c:pt idx="15">
                  <c:v>0.16</c:v>
                </c:pt>
                <c:pt idx="16">
                  <c:v>0.17</c:v>
                </c:pt>
                <c:pt idx="17">
                  <c:v>0.18000000000000002</c:v>
                </c:pt>
                <c:pt idx="18">
                  <c:v>0.19000000000000003</c:v>
                </c:pt>
                <c:pt idx="19">
                  <c:v>0.20000000000000004</c:v>
                </c:pt>
                <c:pt idx="20">
                  <c:v>0.21000000000000005</c:v>
                </c:pt>
                <c:pt idx="21">
                  <c:v>0.22000000000000006</c:v>
                </c:pt>
                <c:pt idx="22">
                  <c:v>0.23000000000000007</c:v>
                </c:pt>
                <c:pt idx="23">
                  <c:v>0.24000000000000007</c:v>
                </c:pt>
                <c:pt idx="24">
                  <c:v>0.25000000000000006</c:v>
                </c:pt>
                <c:pt idx="25">
                  <c:v>0.26000000000000006</c:v>
                </c:pt>
                <c:pt idx="26">
                  <c:v>0.27000000000000007</c:v>
                </c:pt>
                <c:pt idx="27">
                  <c:v>0.28000000000000008</c:v>
                </c:pt>
                <c:pt idx="28">
                  <c:v>0.29000000000000009</c:v>
                </c:pt>
                <c:pt idx="29">
                  <c:v>0.3000000000000001</c:v>
                </c:pt>
                <c:pt idx="30">
                  <c:v>0.31000000000000011</c:v>
                </c:pt>
                <c:pt idx="31">
                  <c:v>0.32000000000000012</c:v>
                </c:pt>
                <c:pt idx="32">
                  <c:v>0.33000000000000013</c:v>
                </c:pt>
                <c:pt idx="33">
                  <c:v>0.34000000000000014</c:v>
                </c:pt>
                <c:pt idx="34">
                  <c:v>0.35000000000000014</c:v>
                </c:pt>
                <c:pt idx="35">
                  <c:v>0.36000000000000015</c:v>
                </c:pt>
                <c:pt idx="36">
                  <c:v>0.37000000000000016</c:v>
                </c:pt>
                <c:pt idx="37">
                  <c:v>0.38000000000000017</c:v>
                </c:pt>
                <c:pt idx="38">
                  <c:v>0.39000000000000018</c:v>
                </c:pt>
                <c:pt idx="39">
                  <c:v>0.40000000000000019</c:v>
                </c:pt>
                <c:pt idx="40">
                  <c:v>0.4100000000000002</c:v>
                </c:pt>
                <c:pt idx="41">
                  <c:v>0.42000000000000021</c:v>
                </c:pt>
                <c:pt idx="42">
                  <c:v>0.43000000000000022</c:v>
                </c:pt>
                <c:pt idx="43">
                  <c:v>0.44000000000000022</c:v>
                </c:pt>
                <c:pt idx="44">
                  <c:v>0.45000000000000023</c:v>
                </c:pt>
                <c:pt idx="45">
                  <c:v>0.46000000000000024</c:v>
                </c:pt>
                <c:pt idx="46">
                  <c:v>0.47000000000000025</c:v>
                </c:pt>
                <c:pt idx="47">
                  <c:v>0.48000000000000026</c:v>
                </c:pt>
                <c:pt idx="48">
                  <c:v>0.49000000000000027</c:v>
                </c:pt>
                <c:pt idx="49">
                  <c:v>0.50000000000000022</c:v>
                </c:pt>
                <c:pt idx="50">
                  <c:v>0.51000000000000023</c:v>
                </c:pt>
                <c:pt idx="51">
                  <c:v>0.52000000000000024</c:v>
                </c:pt>
                <c:pt idx="52">
                  <c:v>0.53000000000000025</c:v>
                </c:pt>
                <c:pt idx="53">
                  <c:v>0.54000000000000026</c:v>
                </c:pt>
                <c:pt idx="54">
                  <c:v>0.55000000000000027</c:v>
                </c:pt>
                <c:pt idx="55">
                  <c:v>0.56000000000000028</c:v>
                </c:pt>
                <c:pt idx="56">
                  <c:v>0.57000000000000028</c:v>
                </c:pt>
                <c:pt idx="57">
                  <c:v>0.58000000000000029</c:v>
                </c:pt>
                <c:pt idx="58">
                  <c:v>0.5900000000000003</c:v>
                </c:pt>
                <c:pt idx="59">
                  <c:v>0.60000000000000031</c:v>
                </c:pt>
                <c:pt idx="60">
                  <c:v>0.61000000000000032</c:v>
                </c:pt>
                <c:pt idx="61">
                  <c:v>0.62000000000000033</c:v>
                </c:pt>
                <c:pt idx="62">
                  <c:v>0.63000000000000034</c:v>
                </c:pt>
                <c:pt idx="63">
                  <c:v>0.64000000000000035</c:v>
                </c:pt>
                <c:pt idx="64">
                  <c:v>0.65000000000000036</c:v>
                </c:pt>
                <c:pt idx="65">
                  <c:v>0.66000000000000036</c:v>
                </c:pt>
                <c:pt idx="66">
                  <c:v>0.67000000000000037</c:v>
                </c:pt>
                <c:pt idx="67">
                  <c:v>0.68000000000000038</c:v>
                </c:pt>
                <c:pt idx="68">
                  <c:v>0.69000000000000039</c:v>
                </c:pt>
                <c:pt idx="69">
                  <c:v>0.7000000000000004</c:v>
                </c:pt>
                <c:pt idx="70">
                  <c:v>0.71000000000000041</c:v>
                </c:pt>
                <c:pt idx="71">
                  <c:v>0.72000000000000042</c:v>
                </c:pt>
                <c:pt idx="72">
                  <c:v>0.73000000000000043</c:v>
                </c:pt>
                <c:pt idx="73">
                  <c:v>0.74000000000000044</c:v>
                </c:pt>
                <c:pt idx="74">
                  <c:v>0.75000000000000044</c:v>
                </c:pt>
                <c:pt idx="75">
                  <c:v>0.76000000000000045</c:v>
                </c:pt>
                <c:pt idx="76">
                  <c:v>0.77000000000000046</c:v>
                </c:pt>
                <c:pt idx="77">
                  <c:v>0.78000000000000047</c:v>
                </c:pt>
                <c:pt idx="78">
                  <c:v>0.79000000000000048</c:v>
                </c:pt>
                <c:pt idx="79">
                  <c:v>0.80000000000000049</c:v>
                </c:pt>
                <c:pt idx="80">
                  <c:v>0.8100000000000005</c:v>
                </c:pt>
                <c:pt idx="81">
                  <c:v>0.82000000000000051</c:v>
                </c:pt>
                <c:pt idx="82">
                  <c:v>0.83000000000000052</c:v>
                </c:pt>
                <c:pt idx="83">
                  <c:v>0.84000000000000052</c:v>
                </c:pt>
                <c:pt idx="84">
                  <c:v>0.85000000000000053</c:v>
                </c:pt>
                <c:pt idx="85">
                  <c:v>0.86000000000000054</c:v>
                </c:pt>
                <c:pt idx="86">
                  <c:v>0.87000000000000055</c:v>
                </c:pt>
                <c:pt idx="87">
                  <c:v>0.88000000000000056</c:v>
                </c:pt>
                <c:pt idx="88">
                  <c:v>0.89000000000000057</c:v>
                </c:pt>
                <c:pt idx="89">
                  <c:v>0.90000000000000058</c:v>
                </c:pt>
                <c:pt idx="90">
                  <c:v>0.91000000000000059</c:v>
                </c:pt>
                <c:pt idx="91">
                  <c:v>0.9200000000000006</c:v>
                </c:pt>
                <c:pt idx="92">
                  <c:v>0.9300000000000006</c:v>
                </c:pt>
                <c:pt idx="93">
                  <c:v>0.94000000000000061</c:v>
                </c:pt>
                <c:pt idx="94">
                  <c:v>0.95000000000000062</c:v>
                </c:pt>
                <c:pt idx="95">
                  <c:v>0.96000000000000063</c:v>
                </c:pt>
                <c:pt idx="96">
                  <c:v>0.97000000000000064</c:v>
                </c:pt>
                <c:pt idx="97">
                  <c:v>0.98000000000000065</c:v>
                </c:pt>
                <c:pt idx="98">
                  <c:v>0.99000000000000066</c:v>
                </c:pt>
                <c:pt idx="99">
                  <c:v>1.0000000000000007</c:v>
                </c:pt>
                <c:pt idx="100">
                  <c:v>1.0100000000000007</c:v>
                </c:pt>
                <c:pt idx="101">
                  <c:v>1.0200000000000007</c:v>
                </c:pt>
                <c:pt idx="102">
                  <c:v>1.0300000000000007</c:v>
                </c:pt>
                <c:pt idx="103">
                  <c:v>1.0400000000000007</c:v>
                </c:pt>
                <c:pt idx="104">
                  <c:v>1.0500000000000007</c:v>
                </c:pt>
                <c:pt idx="105">
                  <c:v>1.0600000000000007</c:v>
                </c:pt>
                <c:pt idx="106">
                  <c:v>1.0700000000000007</c:v>
                </c:pt>
                <c:pt idx="107">
                  <c:v>1.0800000000000007</c:v>
                </c:pt>
                <c:pt idx="108">
                  <c:v>1.0900000000000007</c:v>
                </c:pt>
                <c:pt idx="109">
                  <c:v>1.1000000000000008</c:v>
                </c:pt>
                <c:pt idx="110">
                  <c:v>1.1100000000000008</c:v>
                </c:pt>
                <c:pt idx="111">
                  <c:v>1.1200000000000008</c:v>
                </c:pt>
                <c:pt idx="112">
                  <c:v>1.1300000000000008</c:v>
                </c:pt>
                <c:pt idx="113">
                  <c:v>1.1400000000000008</c:v>
                </c:pt>
                <c:pt idx="114">
                  <c:v>1.1500000000000008</c:v>
                </c:pt>
                <c:pt idx="115">
                  <c:v>1.1600000000000008</c:v>
                </c:pt>
                <c:pt idx="116">
                  <c:v>1.1700000000000008</c:v>
                </c:pt>
                <c:pt idx="117">
                  <c:v>1.1800000000000008</c:v>
                </c:pt>
                <c:pt idx="118">
                  <c:v>1.1900000000000008</c:v>
                </c:pt>
                <c:pt idx="119">
                  <c:v>1.2000000000000008</c:v>
                </c:pt>
                <c:pt idx="120">
                  <c:v>1.2100000000000009</c:v>
                </c:pt>
                <c:pt idx="121">
                  <c:v>1.2200000000000009</c:v>
                </c:pt>
                <c:pt idx="122">
                  <c:v>1.2300000000000009</c:v>
                </c:pt>
                <c:pt idx="123">
                  <c:v>1.2400000000000009</c:v>
                </c:pt>
                <c:pt idx="124">
                  <c:v>1.2500000000000009</c:v>
                </c:pt>
                <c:pt idx="125">
                  <c:v>1.2600000000000009</c:v>
                </c:pt>
                <c:pt idx="126">
                  <c:v>1.2700000000000009</c:v>
                </c:pt>
                <c:pt idx="127">
                  <c:v>1.2800000000000009</c:v>
                </c:pt>
                <c:pt idx="128">
                  <c:v>1.2900000000000009</c:v>
                </c:pt>
                <c:pt idx="129">
                  <c:v>1.3000000000000009</c:v>
                </c:pt>
                <c:pt idx="130">
                  <c:v>1.3100000000000009</c:v>
                </c:pt>
                <c:pt idx="131">
                  <c:v>1.320000000000001</c:v>
                </c:pt>
                <c:pt idx="132">
                  <c:v>1.330000000000001</c:v>
                </c:pt>
                <c:pt idx="133">
                  <c:v>1.340000000000001</c:v>
                </c:pt>
                <c:pt idx="134">
                  <c:v>1.350000000000001</c:v>
                </c:pt>
                <c:pt idx="135">
                  <c:v>1.360000000000001</c:v>
                </c:pt>
                <c:pt idx="136">
                  <c:v>1.370000000000001</c:v>
                </c:pt>
                <c:pt idx="137">
                  <c:v>1.380000000000001</c:v>
                </c:pt>
                <c:pt idx="138">
                  <c:v>1.390000000000001</c:v>
                </c:pt>
                <c:pt idx="139">
                  <c:v>1.400000000000001</c:v>
                </c:pt>
                <c:pt idx="140">
                  <c:v>1.410000000000001</c:v>
                </c:pt>
                <c:pt idx="141">
                  <c:v>1.420000000000001</c:v>
                </c:pt>
                <c:pt idx="142">
                  <c:v>1.430000000000001</c:v>
                </c:pt>
                <c:pt idx="143">
                  <c:v>1.4400000000000011</c:v>
                </c:pt>
                <c:pt idx="144">
                  <c:v>1.4500000000000011</c:v>
                </c:pt>
                <c:pt idx="145">
                  <c:v>1.4600000000000011</c:v>
                </c:pt>
                <c:pt idx="146">
                  <c:v>1.4700000000000011</c:v>
                </c:pt>
                <c:pt idx="147">
                  <c:v>1.4800000000000011</c:v>
                </c:pt>
                <c:pt idx="148">
                  <c:v>1.4900000000000011</c:v>
                </c:pt>
                <c:pt idx="149">
                  <c:v>1.5000000000000011</c:v>
                </c:pt>
                <c:pt idx="150">
                  <c:v>1.5100000000000011</c:v>
                </c:pt>
                <c:pt idx="151">
                  <c:v>1.5200000000000011</c:v>
                </c:pt>
                <c:pt idx="152">
                  <c:v>1.5300000000000011</c:v>
                </c:pt>
                <c:pt idx="153">
                  <c:v>1.5400000000000011</c:v>
                </c:pt>
                <c:pt idx="154">
                  <c:v>1.5500000000000012</c:v>
                </c:pt>
                <c:pt idx="155">
                  <c:v>1.5600000000000012</c:v>
                </c:pt>
                <c:pt idx="156">
                  <c:v>1.5700000000000012</c:v>
                </c:pt>
                <c:pt idx="157">
                  <c:v>1.5800000000000012</c:v>
                </c:pt>
                <c:pt idx="158">
                  <c:v>1.5900000000000012</c:v>
                </c:pt>
                <c:pt idx="159">
                  <c:v>1.6000000000000012</c:v>
                </c:pt>
                <c:pt idx="160">
                  <c:v>1.6100000000000012</c:v>
                </c:pt>
                <c:pt idx="161">
                  <c:v>1.6200000000000012</c:v>
                </c:pt>
                <c:pt idx="162">
                  <c:v>1.6300000000000012</c:v>
                </c:pt>
                <c:pt idx="163">
                  <c:v>1.6400000000000012</c:v>
                </c:pt>
                <c:pt idx="164">
                  <c:v>1.6500000000000012</c:v>
                </c:pt>
                <c:pt idx="165">
                  <c:v>1.6600000000000013</c:v>
                </c:pt>
                <c:pt idx="166">
                  <c:v>1.6700000000000013</c:v>
                </c:pt>
                <c:pt idx="167">
                  <c:v>1.6800000000000013</c:v>
                </c:pt>
                <c:pt idx="168">
                  <c:v>1.6900000000000013</c:v>
                </c:pt>
                <c:pt idx="169">
                  <c:v>1.7000000000000013</c:v>
                </c:pt>
                <c:pt idx="170">
                  <c:v>1.7100000000000013</c:v>
                </c:pt>
                <c:pt idx="171">
                  <c:v>1.7200000000000013</c:v>
                </c:pt>
                <c:pt idx="172">
                  <c:v>1.7300000000000013</c:v>
                </c:pt>
              </c:numCache>
            </c:numRef>
          </c:yVal>
          <c:smooth val="0"/>
          <c:extLst>
            <c:ext xmlns:c16="http://schemas.microsoft.com/office/drawing/2014/chart" uri="{C3380CC4-5D6E-409C-BE32-E72D297353CC}">
              <c16:uniqueId val="{00000001-C647-472F-A81B-94F89C4C8489}"/>
            </c:ext>
          </c:extLst>
        </c:ser>
        <c:ser>
          <c:idx val="11"/>
          <c:order val="2"/>
          <c:tx>
            <c:strRef>
              <c:f>'C3 8080'!$A$38</c:f>
              <c:strCache>
                <c:ptCount val="1"/>
                <c:pt idx="0">
                  <c:v>Cumulative Irr</c:v>
                </c:pt>
              </c:strCache>
            </c:strRef>
          </c:tx>
          <c:spPr>
            <a:ln w="25400">
              <a:solidFill>
                <a:srgbClr val="FFFF99"/>
              </a:solidFill>
              <a:prstDash val="solid"/>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20.254777070063696</c:v>
                </c:pt>
                <c:pt idx="26">
                  <c:v>20.254777070063696</c:v>
                </c:pt>
                <c:pt idx="27">
                  <c:v>20.254777070063696</c:v>
                </c:pt>
                <c:pt idx="28">
                  <c:v>20.254777070063696</c:v>
                </c:pt>
                <c:pt idx="29">
                  <c:v>20.254777070063696</c:v>
                </c:pt>
                <c:pt idx="30">
                  <c:v>20.254777070063696</c:v>
                </c:pt>
                <c:pt idx="31">
                  <c:v>40.509554140127392</c:v>
                </c:pt>
                <c:pt idx="32">
                  <c:v>40.509554140127392</c:v>
                </c:pt>
                <c:pt idx="33">
                  <c:v>40.509554140127392</c:v>
                </c:pt>
                <c:pt idx="34">
                  <c:v>40.509554140127392</c:v>
                </c:pt>
                <c:pt idx="35">
                  <c:v>40.509554140127392</c:v>
                </c:pt>
                <c:pt idx="36">
                  <c:v>40.509554140127392</c:v>
                </c:pt>
                <c:pt idx="37">
                  <c:v>40.509554140127392</c:v>
                </c:pt>
                <c:pt idx="38">
                  <c:v>60.764331210191088</c:v>
                </c:pt>
                <c:pt idx="39">
                  <c:v>60.764331210191088</c:v>
                </c:pt>
                <c:pt idx="40">
                  <c:v>60.764331210191088</c:v>
                </c:pt>
                <c:pt idx="41">
                  <c:v>60.764331210191088</c:v>
                </c:pt>
                <c:pt idx="42">
                  <c:v>60.764331210191088</c:v>
                </c:pt>
                <c:pt idx="43">
                  <c:v>60.764331210191088</c:v>
                </c:pt>
                <c:pt idx="44">
                  <c:v>75.98726114649682</c:v>
                </c:pt>
                <c:pt idx="45">
                  <c:v>75.98726114649682</c:v>
                </c:pt>
                <c:pt idx="46">
                  <c:v>75.98726114649682</c:v>
                </c:pt>
                <c:pt idx="47">
                  <c:v>75.98726114649682</c:v>
                </c:pt>
                <c:pt idx="48">
                  <c:v>75.98726114649682</c:v>
                </c:pt>
                <c:pt idx="49">
                  <c:v>91.210191082802552</c:v>
                </c:pt>
                <c:pt idx="50">
                  <c:v>91.210191082802552</c:v>
                </c:pt>
                <c:pt idx="51">
                  <c:v>91.210191082802552</c:v>
                </c:pt>
                <c:pt idx="52">
                  <c:v>91.210191082802552</c:v>
                </c:pt>
                <c:pt idx="53">
                  <c:v>111.91082802547771</c:v>
                </c:pt>
                <c:pt idx="54">
                  <c:v>111.91082802547771</c:v>
                </c:pt>
                <c:pt idx="55">
                  <c:v>111.91082802547771</c:v>
                </c:pt>
                <c:pt idx="56">
                  <c:v>111.91082802547771</c:v>
                </c:pt>
                <c:pt idx="57">
                  <c:v>111.91082802547771</c:v>
                </c:pt>
                <c:pt idx="58">
                  <c:v>144.20382165605096</c:v>
                </c:pt>
                <c:pt idx="59">
                  <c:v>144.20382165605096</c:v>
                </c:pt>
                <c:pt idx="60">
                  <c:v>144.20382165605096</c:v>
                </c:pt>
                <c:pt idx="61">
                  <c:v>144.20382165605096</c:v>
                </c:pt>
                <c:pt idx="62">
                  <c:v>144.20382165605096</c:v>
                </c:pt>
                <c:pt idx="63">
                  <c:v>144.20382165605096</c:v>
                </c:pt>
                <c:pt idx="64">
                  <c:v>170.44585987261146</c:v>
                </c:pt>
                <c:pt idx="65">
                  <c:v>170.44585987261146</c:v>
                </c:pt>
                <c:pt idx="66">
                  <c:v>170.44585987261146</c:v>
                </c:pt>
                <c:pt idx="67">
                  <c:v>185.66878980891721</c:v>
                </c:pt>
                <c:pt idx="68">
                  <c:v>185.66878980891721</c:v>
                </c:pt>
                <c:pt idx="69">
                  <c:v>185.66878980891721</c:v>
                </c:pt>
                <c:pt idx="70">
                  <c:v>185.66878980891721</c:v>
                </c:pt>
                <c:pt idx="71">
                  <c:v>185.66878980891721</c:v>
                </c:pt>
                <c:pt idx="72">
                  <c:v>218.02547770700639</c:v>
                </c:pt>
                <c:pt idx="73">
                  <c:v>218.02547770700639</c:v>
                </c:pt>
                <c:pt idx="74">
                  <c:v>218.02547770700639</c:v>
                </c:pt>
                <c:pt idx="75">
                  <c:v>218.02547770700639</c:v>
                </c:pt>
                <c:pt idx="76">
                  <c:v>218.02547770700639</c:v>
                </c:pt>
                <c:pt idx="77">
                  <c:v>254.45859872611467</c:v>
                </c:pt>
                <c:pt idx="78">
                  <c:v>254.45859872611467</c:v>
                </c:pt>
                <c:pt idx="79">
                  <c:v>254.45859872611467</c:v>
                </c:pt>
                <c:pt idx="80">
                  <c:v>254.45859872611467</c:v>
                </c:pt>
                <c:pt idx="81">
                  <c:v>279.80891719745227</c:v>
                </c:pt>
                <c:pt idx="82">
                  <c:v>279.80891719745227</c:v>
                </c:pt>
                <c:pt idx="83">
                  <c:v>279.80891719745227</c:v>
                </c:pt>
                <c:pt idx="84">
                  <c:v>279.80891719745227</c:v>
                </c:pt>
                <c:pt idx="85">
                  <c:v>279.80891719745227</c:v>
                </c:pt>
                <c:pt idx="86">
                  <c:v>300.00000000000006</c:v>
                </c:pt>
                <c:pt idx="87">
                  <c:v>300.00000000000006</c:v>
                </c:pt>
                <c:pt idx="88">
                  <c:v>300.00000000000006</c:v>
                </c:pt>
                <c:pt idx="89">
                  <c:v>300.00000000000006</c:v>
                </c:pt>
                <c:pt idx="90">
                  <c:v>300.00000000000006</c:v>
                </c:pt>
                <c:pt idx="91">
                  <c:v>320.19108280254784</c:v>
                </c:pt>
                <c:pt idx="92">
                  <c:v>320.19108280254784</c:v>
                </c:pt>
                <c:pt idx="93">
                  <c:v>320.19108280254784</c:v>
                </c:pt>
                <c:pt idx="94">
                  <c:v>320.19108280254784</c:v>
                </c:pt>
                <c:pt idx="95">
                  <c:v>333.37579617834399</c:v>
                </c:pt>
                <c:pt idx="96">
                  <c:v>333.37579617834399</c:v>
                </c:pt>
                <c:pt idx="97">
                  <c:v>333.37579617834399</c:v>
                </c:pt>
                <c:pt idx="98">
                  <c:v>333.37579617834399</c:v>
                </c:pt>
                <c:pt idx="99">
                  <c:v>333.37579617834399</c:v>
                </c:pt>
                <c:pt idx="100">
                  <c:v>361.71974522292999</c:v>
                </c:pt>
                <c:pt idx="101">
                  <c:v>361.71974522292999</c:v>
                </c:pt>
                <c:pt idx="102">
                  <c:v>361.71974522292999</c:v>
                </c:pt>
                <c:pt idx="103">
                  <c:v>361.71974522292999</c:v>
                </c:pt>
                <c:pt idx="104">
                  <c:v>361.71974522292999</c:v>
                </c:pt>
                <c:pt idx="105">
                  <c:v>381.9745222929937</c:v>
                </c:pt>
                <c:pt idx="106">
                  <c:v>381.9745222929937</c:v>
                </c:pt>
                <c:pt idx="107">
                  <c:v>381.9745222929937</c:v>
                </c:pt>
                <c:pt idx="108">
                  <c:v>381.9745222929937</c:v>
                </c:pt>
                <c:pt idx="109">
                  <c:v>406.30573248407649</c:v>
                </c:pt>
                <c:pt idx="110">
                  <c:v>406.30573248407649</c:v>
                </c:pt>
                <c:pt idx="111">
                  <c:v>406.30573248407649</c:v>
                </c:pt>
                <c:pt idx="112">
                  <c:v>406.30573248407649</c:v>
                </c:pt>
                <c:pt idx="113">
                  <c:v>406.30573248407649</c:v>
                </c:pt>
                <c:pt idx="114">
                  <c:v>406.30573248407649</c:v>
                </c:pt>
                <c:pt idx="115">
                  <c:v>424.52229299363063</c:v>
                </c:pt>
                <c:pt idx="116">
                  <c:v>424.52229299363063</c:v>
                </c:pt>
                <c:pt idx="117">
                  <c:v>424.52229299363063</c:v>
                </c:pt>
                <c:pt idx="118">
                  <c:v>424.52229299363063</c:v>
                </c:pt>
                <c:pt idx="119">
                  <c:v>424.52229299363063</c:v>
                </c:pt>
                <c:pt idx="120">
                  <c:v>424.52229299363063</c:v>
                </c:pt>
                <c:pt idx="121">
                  <c:v>424.52229299363063</c:v>
                </c:pt>
                <c:pt idx="122">
                  <c:v>424.52229299363063</c:v>
                </c:pt>
                <c:pt idx="123">
                  <c:v>424.52229299363063</c:v>
                </c:pt>
                <c:pt idx="124">
                  <c:v>424.52229299363063</c:v>
                </c:pt>
                <c:pt idx="125">
                  <c:v>424.52229299363063</c:v>
                </c:pt>
                <c:pt idx="126">
                  <c:v>424.52229299363063</c:v>
                </c:pt>
                <c:pt idx="127">
                  <c:v>424.52229299363063</c:v>
                </c:pt>
                <c:pt idx="128">
                  <c:v>424.52229299363063</c:v>
                </c:pt>
                <c:pt idx="129">
                  <c:v>424.52229299363063</c:v>
                </c:pt>
                <c:pt idx="130">
                  <c:v>424.52229299363063</c:v>
                </c:pt>
                <c:pt idx="131">
                  <c:v>424.52229299363063</c:v>
                </c:pt>
                <c:pt idx="132">
                  <c:v>424.52229299363063</c:v>
                </c:pt>
                <c:pt idx="133">
                  <c:v>424.52229299363063</c:v>
                </c:pt>
                <c:pt idx="134">
                  <c:v>424.52229299363063</c:v>
                </c:pt>
                <c:pt idx="135">
                  <c:v>424.52229299363063</c:v>
                </c:pt>
                <c:pt idx="136">
                  <c:v>424.52229299363063</c:v>
                </c:pt>
                <c:pt idx="137">
                  <c:v>424.52229299363063</c:v>
                </c:pt>
                <c:pt idx="138">
                  <c:v>424.52229299363063</c:v>
                </c:pt>
                <c:pt idx="139">
                  <c:v>424.52229299363063</c:v>
                </c:pt>
                <c:pt idx="140">
                  <c:v>424.52229299363063</c:v>
                </c:pt>
                <c:pt idx="141">
                  <c:v>424.52229299363063</c:v>
                </c:pt>
                <c:pt idx="142">
                  <c:v>424.52229299363063</c:v>
                </c:pt>
                <c:pt idx="143">
                  <c:v>424.52229299363063</c:v>
                </c:pt>
                <c:pt idx="144">
                  <c:v>424.52229299363063</c:v>
                </c:pt>
                <c:pt idx="145">
                  <c:v>424.52229299363063</c:v>
                </c:pt>
                <c:pt idx="146">
                  <c:v>424.52229299363063</c:v>
                </c:pt>
                <c:pt idx="147">
                  <c:v>424.52229299363063</c:v>
                </c:pt>
                <c:pt idx="148">
                  <c:v>424.52229299363063</c:v>
                </c:pt>
                <c:pt idx="149">
                  <c:v>424.52229299363063</c:v>
                </c:pt>
                <c:pt idx="150">
                  <c:v>424.52229299363063</c:v>
                </c:pt>
                <c:pt idx="151">
                  <c:v>424.52229299363063</c:v>
                </c:pt>
                <c:pt idx="152">
                  <c:v>424.52229299363063</c:v>
                </c:pt>
                <c:pt idx="153">
                  <c:v>424.52229299363063</c:v>
                </c:pt>
                <c:pt idx="154">
                  <c:v>424.52229299363063</c:v>
                </c:pt>
                <c:pt idx="155">
                  <c:v>424.52229299363063</c:v>
                </c:pt>
                <c:pt idx="156">
                  <c:v>424.52229299363063</c:v>
                </c:pt>
                <c:pt idx="157">
                  <c:v>424.52229299363063</c:v>
                </c:pt>
                <c:pt idx="158">
                  <c:v>424.52229299363063</c:v>
                </c:pt>
                <c:pt idx="159">
                  <c:v>424.52229299363063</c:v>
                </c:pt>
                <c:pt idx="160">
                  <c:v>424.52229299363063</c:v>
                </c:pt>
                <c:pt idx="161">
                  <c:v>424.52229299363063</c:v>
                </c:pt>
                <c:pt idx="162">
                  <c:v>424.52229299363063</c:v>
                </c:pt>
                <c:pt idx="163">
                  <c:v>424.52229299363063</c:v>
                </c:pt>
                <c:pt idx="164">
                  <c:v>424.52229299363063</c:v>
                </c:pt>
                <c:pt idx="165">
                  <c:v>424.52229299363063</c:v>
                </c:pt>
                <c:pt idx="166">
                  <c:v>424.52229299363063</c:v>
                </c:pt>
                <c:pt idx="167">
                  <c:v>424.52229299363063</c:v>
                </c:pt>
                <c:pt idx="168">
                  <c:v>424.52229299363063</c:v>
                </c:pt>
                <c:pt idx="169">
                  <c:v>424.52229299363063</c:v>
                </c:pt>
                <c:pt idx="170">
                  <c:v>424.52229299363063</c:v>
                </c:pt>
                <c:pt idx="171">
                  <c:v>424.52229299363063</c:v>
                </c:pt>
                <c:pt idx="172">
                  <c:v>424.52229299363063</c:v>
                </c:pt>
              </c:numCache>
            </c:numRef>
          </c:yVal>
          <c:smooth val="0"/>
          <c:extLst>
            <c:ext xmlns:c16="http://schemas.microsoft.com/office/drawing/2014/chart" uri="{C3380CC4-5D6E-409C-BE32-E72D297353CC}">
              <c16:uniqueId val="{00000002-C647-472F-A81B-94F89C4C8489}"/>
            </c:ext>
          </c:extLst>
        </c:ser>
        <c:ser>
          <c:idx val="12"/>
          <c:order val="3"/>
          <c:tx>
            <c:strRef>
              <c:f>'C3 8080'!$A$40</c:f>
              <c:strCache>
                <c:ptCount val="1"/>
                <c:pt idx="0">
                  <c:v>Cum Irr + Prec</c:v>
                </c:pt>
              </c:strCache>
            </c:strRef>
          </c:tx>
          <c:spPr>
            <a:ln w="25400">
              <a:solidFill>
                <a:srgbClr val="000000"/>
              </a:solidFill>
              <a:prstDash val="solid"/>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8080'!$C$40:$FS$40</c:f>
              <c:numCache>
                <c:formatCode>0</c:formatCode>
                <c:ptCount val="173"/>
                <c:pt idx="0">
                  <c:v>0</c:v>
                </c:pt>
                <c:pt idx="1">
                  <c:v>0</c:v>
                </c:pt>
                <c:pt idx="2">
                  <c:v>0</c:v>
                </c:pt>
                <c:pt idx="3">
                  <c:v>0</c:v>
                </c:pt>
                <c:pt idx="4">
                  <c:v>0</c:v>
                </c:pt>
                <c:pt idx="5">
                  <c:v>0</c:v>
                </c:pt>
                <c:pt idx="6">
                  <c:v>0</c:v>
                </c:pt>
                <c:pt idx="7">
                  <c:v>4</c:v>
                </c:pt>
                <c:pt idx="8">
                  <c:v>4</c:v>
                </c:pt>
                <c:pt idx="9">
                  <c:v>4</c:v>
                </c:pt>
                <c:pt idx="10">
                  <c:v>4</c:v>
                </c:pt>
                <c:pt idx="11">
                  <c:v>4</c:v>
                </c:pt>
                <c:pt idx="12">
                  <c:v>4</c:v>
                </c:pt>
                <c:pt idx="13">
                  <c:v>4</c:v>
                </c:pt>
                <c:pt idx="14">
                  <c:v>4</c:v>
                </c:pt>
                <c:pt idx="15">
                  <c:v>6</c:v>
                </c:pt>
                <c:pt idx="16">
                  <c:v>13</c:v>
                </c:pt>
                <c:pt idx="17">
                  <c:v>13</c:v>
                </c:pt>
                <c:pt idx="18">
                  <c:v>13</c:v>
                </c:pt>
                <c:pt idx="19">
                  <c:v>13</c:v>
                </c:pt>
                <c:pt idx="20">
                  <c:v>13</c:v>
                </c:pt>
                <c:pt idx="21">
                  <c:v>13</c:v>
                </c:pt>
                <c:pt idx="22">
                  <c:v>19</c:v>
                </c:pt>
                <c:pt idx="23">
                  <c:v>19</c:v>
                </c:pt>
                <c:pt idx="24">
                  <c:v>19</c:v>
                </c:pt>
                <c:pt idx="25">
                  <c:v>39.254777070063696</c:v>
                </c:pt>
                <c:pt idx="26">
                  <c:v>39.254777070063696</c:v>
                </c:pt>
                <c:pt idx="27">
                  <c:v>39.254777070063696</c:v>
                </c:pt>
                <c:pt idx="28">
                  <c:v>39.254777070063696</c:v>
                </c:pt>
                <c:pt idx="29">
                  <c:v>39.254777070063696</c:v>
                </c:pt>
                <c:pt idx="30">
                  <c:v>39.254777070063696</c:v>
                </c:pt>
                <c:pt idx="31">
                  <c:v>59.509554140127392</c:v>
                </c:pt>
                <c:pt idx="32">
                  <c:v>59.509554140127392</c:v>
                </c:pt>
                <c:pt idx="33">
                  <c:v>59.509554140127392</c:v>
                </c:pt>
                <c:pt idx="34">
                  <c:v>59.509554140127392</c:v>
                </c:pt>
                <c:pt idx="35">
                  <c:v>59.509554140127392</c:v>
                </c:pt>
                <c:pt idx="36">
                  <c:v>59.509554140127392</c:v>
                </c:pt>
                <c:pt idx="37">
                  <c:v>59.509554140127392</c:v>
                </c:pt>
                <c:pt idx="38">
                  <c:v>79.764331210191088</c:v>
                </c:pt>
                <c:pt idx="39">
                  <c:v>79.764331210191088</c:v>
                </c:pt>
                <c:pt idx="40">
                  <c:v>79.764331210191088</c:v>
                </c:pt>
                <c:pt idx="41">
                  <c:v>79.764331210191088</c:v>
                </c:pt>
                <c:pt idx="42">
                  <c:v>79.764331210191088</c:v>
                </c:pt>
                <c:pt idx="43">
                  <c:v>79.764331210191088</c:v>
                </c:pt>
                <c:pt idx="44">
                  <c:v>94.98726114649682</c:v>
                </c:pt>
                <c:pt idx="45">
                  <c:v>94.98726114649682</c:v>
                </c:pt>
                <c:pt idx="46">
                  <c:v>95.98726114649682</c:v>
                </c:pt>
                <c:pt idx="47">
                  <c:v>95.98726114649682</c:v>
                </c:pt>
                <c:pt idx="48">
                  <c:v>95.98726114649682</c:v>
                </c:pt>
                <c:pt idx="49">
                  <c:v>111.21019108280255</c:v>
                </c:pt>
                <c:pt idx="50">
                  <c:v>111.21019108280255</c:v>
                </c:pt>
                <c:pt idx="51">
                  <c:v>111.21019108280255</c:v>
                </c:pt>
                <c:pt idx="52">
                  <c:v>111.21019108280255</c:v>
                </c:pt>
                <c:pt idx="53">
                  <c:v>135.91082802547771</c:v>
                </c:pt>
                <c:pt idx="54">
                  <c:v>135.91082802547771</c:v>
                </c:pt>
                <c:pt idx="55">
                  <c:v>135.91082802547771</c:v>
                </c:pt>
                <c:pt idx="56">
                  <c:v>135.91082802547771</c:v>
                </c:pt>
                <c:pt idx="57">
                  <c:v>135.91082802547771</c:v>
                </c:pt>
                <c:pt idx="58">
                  <c:v>168.20382165605096</c:v>
                </c:pt>
                <c:pt idx="59">
                  <c:v>168.20382165605096</c:v>
                </c:pt>
                <c:pt idx="60">
                  <c:v>168.20382165605096</c:v>
                </c:pt>
                <c:pt idx="61">
                  <c:v>176.20382165605096</c:v>
                </c:pt>
                <c:pt idx="62">
                  <c:v>183.20382165605096</c:v>
                </c:pt>
                <c:pt idx="63">
                  <c:v>183.20382165605096</c:v>
                </c:pt>
                <c:pt idx="64">
                  <c:v>209.44585987261146</c:v>
                </c:pt>
                <c:pt idx="65">
                  <c:v>209.44585987261146</c:v>
                </c:pt>
                <c:pt idx="66">
                  <c:v>212.44585987261146</c:v>
                </c:pt>
                <c:pt idx="67">
                  <c:v>227.66878980891721</c:v>
                </c:pt>
                <c:pt idx="68">
                  <c:v>227.66878980891721</c:v>
                </c:pt>
                <c:pt idx="69">
                  <c:v>227.66878980891721</c:v>
                </c:pt>
                <c:pt idx="70">
                  <c:v>227.66878980891721</c:v>
                </c:pt>
                <c:pt idx="71">
                  <c:v>227.66878980891721</c:v>
                </c:pt>
                <c:pt idx="72">
                  <c:v>260.02547770700636</c:v>
                </c:pt>
                <c:pt idx="73">
                  <c:v>260.02547770700636</c:v>
                </c:pt>
                <c:pt idx="74">
                  <c:v>260.02547770700636</c:v>
                </c:pt>
                <c:pt idx="75">
                  <c:v>260.02547770700636</c:v>
                </c:pt>
                <c:pt idx="76">
                  <c:v>260.02547770700636</c:v>
                </c:pt>
                <c:pt idx="77">
                  <c:v>296.45859872611464</c:v>
                </c:pt>
                <c:pt idx="78">
                  <c:v>296.45859872611464</c:v>
                </c:pt>
                <c:pt idx="79">
                  <c:v>296.45859872611464</c:v>
                </c:pt>
                <c:pt idx="80">
                  <c:v>296.45859872611464</c:v>
                </c:pt>
                <c:pt idx="81">
                  <c:v>321.80891719745222</c:v>
                </c:pt>
                <c:pt idx="82">
                  <c:v>341.80891719745222</c:v>
                </c:pt>
                <c:pt idx="83">
                  <c:v>341.80891719745222</c:v>
                </c:pt>
                <c:pt idx="84">
                  <c:v>341.80891719745222</c:v>
                </c:pt>
                <c:pt idx="85">
                  <c:v>341.80891719745222</c:v>
                </c:pt>
                <c:pt idx="86">
                  <c:v>362</c:v>
                </c:pt>
                <c:pt idx="87">
                  <c:v>362</c:v>
                </c:pt>
                <c:pt idx="88">
                  <c:v>362</c:v>
                </c:pt>
                <c:pt idx="89">
                  <c:v>362</c:v>
                </c:pt>
                <c:pt idx="90">
                  <c:v>362</c:v>
                </c:pt>
                <c:pt idx="91">
                  <c:v>388.19108280254778</c:v>
                </c:pt>
                <c:pt idx="92">
                  <c:v>388.19108280254778</c:v>
                </c:pt>
                <c:pt idx="93">
                  <c:v>388.19108280254778</c:v>
                </c:pt>
                <c:pt idx="94">
                  <c:v>388.19108280254778</c:v>
                </c:pt>
                <c:pt idx="95">
                  <c:v>401.37579617834399</c:v>
                </c:pt>
                <c:pt idx="96">
                  <c:v>401.37579617834399</c:v>
                </c:pt>
                <c:pt idx="97">
                  <c:v>401.37579617834399</c:v>
                </c:pt>
                <c:pt idx="98">
                  <c:v>401.37579617834399</c:v>
                </c:pt>
                <c:pt idx="99">
                  <c:v>401.37579617834399</c:v>
                </c:pt>
                <c:pt idx="100">
                  <c:v>429.71974522292999</c:v>
                </c:pt>
                <c:pt idx="101">
                  <c:v>436.71974522292999</c:v>
                </c:pt>
                <c:pt idx="102">
                  <c:v>436.71974522292999</c:v>
                </c:pt>
                <c:pt idx="103">
                  <c:v>436.71974522292999</c:v>
                </c:pt>
                <c:pt idx="104">
                  <c:v>436.71974522292999</c:v>
                </c:pt>
                <c:pt idx="105">
                  <c:v>456.9745222929937</c:v>
                </c:pt>
                <c:pt idx="106">
                  <c:v>456.9745222929937</c:v>
                </c:pt>
                <c:pt idx="107">
                  <c:v>456.9745222929937</c:v>
                </c:pt>
                <c:pt idx="108">
                  <c:v>456.9745222929937</c:v>
                </c:pt>
                <c:pt idx="109">
                  <c:v>481.30573248407649</c:v>
                </c:pt>
                <c:pt idx="110">
                  <c:v>481.30573248407649</c:v>
                </c:pt>
                <c:pt idx="111">
                  <c:v>481.30573248407649</c:v>
                </c:pt>
                <c:pt idx="112">
                  <c:v>481.30573248407649</c:v>
                </c:pt>
                <c:pt idx="113">
                  <c:v>481.30573248407649</c:v>
                </c:pt>
                <c:pt idx="114">
                  <c:v>481.30573248407649</c:v>
                </c:pt>
                <c:pt idx="115">
                  <c:v>499.52229299363063</c:v>
                </c:pt>
                <c:pt idx="116">
                  <c:v>499.52229299363063</c:v>
                </c:pt>
                <c:pt idx="117">
                  <c:v>499.52229299363063</c:v>
                </c:pt>
                <c:pt idx="118">
                  <c:v>499.52229299363063</c:v>
                </c:pt>
                <c:pt idx="119">
                  <c:v>527.52229299363057</c:v>
                </c:pt>
                <c:pt idx="120">
                  <c:v>529.52229299363057</c:v>
                </c:pt>
                <c:pt idx="121">
                  <c:v>537.52229299363057</c:v>
                </c:pt>
                <c:pt idx="122">
                  <c:v>545.52229299363057</c:v>
                </c:pt>
                <c:pt idx="123">
                  <c:v>554.52229299363057</c:v>
                </c:pt>
                <c:pt idx="124">
                  <c:v>558.52229299363057</c:v>
                </c:pt>
                <c:pt idx="125">
                  <c:v>574.52229299363057</c:v>
                </c:pt>
                <c:pt idx="126">
                  <c:v>574.52229299363057</c:v>
                </c:pt>
                <c:pt idx="127">
                  <c:v>574.52229299363057</c:v>
                </c:pt>
                <c:pt idx="128">
                  <c:v>574.52229299363057</c:v>
                </c:pt>
                <c:pt idx="129">
                  <c:v>574.52229299363057</c:v>
                </c:pt>
                <c:pt idx="130">
                  <c:v>574.52229299363057</c:v>
                </c:pt>
                <c:pt idx="131">
                  <c:v>574.52229299363057</c:v>
                </c:pt>
                <c:pt idx="132">
                  <c:v>580.52229299363057</c:v>
                </c:pt>
                <c:pt idx="133">
                  <c:v>596.52229299363057</c:v>
                </c:pt>
                <c:pt idx="134">
                  <c:v>596.52229299363057</c:v>
                </c:pt>
                <c:pt idx="135">
                  <c:v>596.52229299363057</c:v>
                </c:pt>
                <c:pt idx="136">
                  <c:v>596.52229299363057</c:v>
                </c:pt>
                <c:pt idx="137">
                  <c:v>600.52229299363057</c:v>
                </c:pt>
                <c:pt idx="138">
                  <c:v>600.52229299363057</c:v>
                </c:pt>
                <c:pt idx="139">
                  <c:v>600.52229299363057</c:v>
                </c:pt>
                <c:pt idx="140">
                  <c:v>600.52229299363057</c:v>
                </c:pt>
                <c:pt idx="141">
                  <c:v>600.52229299363057</c:v>
                </c:pt>
                <c:pt idx="142">
                  <c:v>600.52229299363057</c:v>
                </c:pt>
                <c:pt idx="143">
                  <c:v>600.52229299363057</c:v>
                </c:pt>
                <c:pt idx="144">
                  <c:v>605.52229299363057</c:v>
                </c:pt>
                <c:pt idx="145">
                  <c:v>605.52229299363057</c:v>
                </c:pt>
                <c:pt idx="146">
                  <c:v>605.52229299363057</c:v>
                </c:pt>
                <c:pt idx="147">
                  <c:v>605.52229299363057</c:v>
                </c:pt>
                <c:pt idx="148">
                  <c:v>605.52229299363057</c:v>
                </c:pt>
                <c:pt idx="149">
                  <c:v>605.52229299363057</c:v>
                </c:pt>
                <c:pt idx="150">
                  <c:v>610.52229299363057</c:v>
                </c:pt>
                <c:pt idx="151">
                  <c:v>610.52229299363057</c:v>
                </c:pt>
                <c:pt idx="152">
                  <c:v>610.52229299363057</c:v>
                </c:pt>
                <c:pt idx="153">
                  <c:v>610.52229299363057</c:v>
                </c:pt>
                <c:pt idx="154">
                  <c:v>611.52229299363057</c:v>
                </c:pt>
                <c:pt idx="155">
                  <c:v>611.52229299363057</c:v>
                </c:pt>
                <c:pt idx="156">
                  <c:v>611.52229299363057</c:v>
                </c:pt>
                <c:pt idx="157">
                  <c:v>611.52229299363057</c:v>
                </c:pt>
                <c:pt idx="158">
                  <c:v>619.02229299363057</c:v>
                </c:pt>
                <c:pt idx="159">
                  <c:v>619.02229299363057</c:v>
                </c:pt>
                <c:pt idx="160">
                  <c:v>622.02229299363057</c:v>
                </c:pt>
                <c:pt idx="161">
                  <c:v>622.02229299363057</c:v>
                </c:pt>
                <c:pt idx="162">
                  <c:v>622.02229299363057</c:v>
                </c:pt>
                <c:pt idx="163">
                  <c:v>622.02229299363057</c:v>
                </c:pt>
                <c:pt idx="164">
                  <c:v>622.02229299363057</c:v>
                </c:pt>
                <c:pt idx="165">
                  <c:v>622.02229299363057</c:v>
                </c:pt>
                <c:pt idx="166">
                  <c:v>622.02229299363057</c:v>
                </c:pt>
                <c:pt idx="167">
                  <c:v>622.02229299363057</c:v>
                </c:pt>
                <c:pt idx="168">
                  <c:v>622.02229299363057</c:v>
                </c:pt>
                <c:pt idx="169">
                  <c:v>622.02229299363057</c:v>
                </c:pt>
                <c:pt idx="170">
                  <c:v>622.02229299363057</c:v>
                </c:pt>
                <c:pt idx="171">
                  <c:v>622.02229299363057</c:v>
                </c:pt>
                <c:pt idx="172">
                  <c:v>622.02229299363057</c:v>
                </c:pt>
              </c:numCache>
            </c:numRef>
          </c:yVal>
          <c:smooth val="0"/>
          <c:extLst>
            <c:ext xmlns:c16="http://schemas.microsoft.com/office/drawing/2014/chart" uri="{C3380CC4-5D6E-409C-BE32-E72D297353CC}">
              <c16:uniqueId val="{00000003-C647-472F-A81B-94F89C4C8489}"/>
            </c:ext>
          </c:extLst>
        </c:ser>
        <c:ser>
          <c:idx val="0"/>
          <c:order val="4"/>
          <c:tx>
            <c:strRef>
              <c:f>'C3 8080'!$A$41</c:f>
              <c:strCache>
                <c:ptCount val="1"/>
                <c:pt idx="0">
                  <c:v>Cum Eff Irr + Prec</c:v>
                </c:pt>
              </c:strCache>
            </c:strRef>
          </c:tx>
          <c:spPr>
            <a:ln w="3175">
              <a:solidFill>
                <a:srgbClr val="000000"/>
              </a:solidFill>
              <a:prstDash val="solid"/>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8080'!$C$41:$FS$41</c:f>
              <c:numCache>
                <c:formatCode>0</c:formatCode>
                <c:ptCount val="173"/>
                <c:pt idx="0">
                  <c:v>0</c:v>
                </c:pt>
                <c:pt idx="1">
                  <c:v>0</c:v>
                </c:pt>
                <c:pt idx="2">
                  <c:v>0</c:v>
                </c:pt>
                <c:pt idx="3">
                  <c:v>0</c:v>
                </c:pt>
                <c:pt idx="4">
                  <c:v>0</c:v>
                </c:pt>
                <c:pt idx="5">
                  <c:v>0</c:v>
                </c:pt>
                <c:pt idx="6">
                  <c:v>0</c:v>
                </c:pt>
                <c:pt idx="7">
                  <c:v>0.79999999999999982</c:v>
                </c:pt>
                <c:pt idx="8">
                  <c:v>0.79999999999999982</c:v>
                </c:pt>
                <c:pt idx="9">
                  <c:v>0.79999999999999982</c:v>
                </c:pt>
                <c:pt idx="10">
                  <c:v>0.79999999999999982</c:v>
                </c:pt>
                <c:pt idx="11">
                  <c:v>0.79999999999999982</c:v>
                </c:pt>
                <c:pt idx="12">
                  <c:v>0.79999999999999982</c:v>
                </c:pt>
                <c:pt idx="13">
                  <c:v>0.79999999999999982</c:v>
                </c:pt>
                <c:pt idx="14">
                  <c:v>0.79999999999999982</c:v>
                </c:pt>
                <c:pt idx="15">
                  <c:v>1.2516</c:v>
                </c:pt>
                <c:pt idx="16">
                  <c:v>2.873733333333333</c:v>
                </c:pt>
                <c:pt idx="17">
                  <c:v>2.873733333333333</c:v>
                </c:pt>
                <c:pt idx="18">
                  <c:v>2.873733333333333</c:v>
                </c:pt>
                <c:pt idx="19">
                  <c:v>2.873733333333333</c:v>
                </c:pt>
                <c:pt idx="20">
                  <c:v>2.873733333333333</c:v>
                </c:pt>
                <c:pt idx="21">
                  <c:v>2.873733333333333</c:v>
                </c:pt>
                <c:pt idx="22">
                  <c:v>4.4777333333333331</c:v>
                </c:pt>
                <c:pt idx="23">
                  <c:v>4.4777333333333331</c:v>
                </c:pt>
                <c:pt idx="24">
                  <c:v>4.4777333333333331</c:v>
                </c:pt>
                <c:pt idx="25">
                  <c:v>21.433600879304912</c:v>
                </c:pt>
                <c:pt idx="26">
                  <c:v>21.433600879304912</c:v>
                </c:pt>
                <c:pt idx="27">
                  <c:v>21.433600879304912</c:v>
                </c:pt>
                <c:pt idx="28">
                  <c:v>21.433600879304912</c:v>
                </c:pt>
                <c:pt idx="29">
                  <c:v>21.433600879304912</c:v>
                </c:pt>
                <c:pt idx="30">
                  <c:v>21.433600879304912</c:v>
                </c:pt>
                <c:pt idx="31">
                  <c:v>38.81666842527649</c:v>
                </c:pt>
                <c:pt idx="32">
                  <c:v>38.81666842527649</c:v>
                </c:pt>
                <c:pt idx="33">
                  <c:v>38.81666842527649</c:v>
                </c:pt>
                <c:pt idx="34">
                  <c:v>38.81666842527649</c:v>
                </c:pt>
                <c:pt idx="35">
                  <c:v>38.81666842527649</c:v>
                </c:pt>
                <c:pt idx="36">
                  <c:v>38.81666842527649</c:v>
                </c:pt>
                <c:pt idx="37">
                  <c:v>38.81666842527649</c:v>
                </c:pt>
                <c:pt idx="38">
                  <c:v>56.890364542676636</c:v>
                </c:pt>
                <c:pt idx="39">
                  <c:v>56.890364542676636</c:v>
                </c:pt>
                <c:pt idx="40">
                  <c:v>56.890364542676636</c:v>
                </c:pt>
                <c:pt idx="41">
                  <c:v>56.890364542676636</c:v>
                </c:pt>
                <c:pt idx="42">
                  <c:v>56.890364542676636</c:v>
                </c:pt>
                <c:pt idx="43">
                  <c:v>56.890364542676636</c:v>
                </c:pt>
                <c:pt idx="44">
                  <c:v>70.941298959625044</c:v>
                </c:pt>
                <c:pt idx="45">
                  <c:v>70.941298959625044</c:v>
                </c:pt>
                <c:pt idx="46">
                  <c:v>71.473458959625049</c:v>
                </c:pt>
                <c:pt idx="47">
                  <c:v>71.473458959625049</c:v>
                </c:pt>
                <c:pt idx="48">
                  <c:v>71.473458959625049</c:v>
                </c:pt>
                <c:pt idx="49">
                  <c:v>86.334633376573464</c:v>
                </c:pt>
                <c:pt idx="50">
                  <c:v>86.334633376573464</c:v>
                </c:pt>
                <c:pt idx="51">
                  <c:v>86.334633376573464</c:v>
                </c:pt>
                <c:pt idx="52">
                  <c:v>86.334633376573464</c:v>
                </c:pt>
                <c:pt idx="53">
                  <c:v>109.69403525928189</c:v>
                </c:pt>
                <c:pt idx="54">
                  <c:v>109.69403525928189</c:v>
                </c:pt>
                <c:pt idx="55">
                  <c:v>109.69403525928189</c:v>
                </c:pt>
                <c:pt idx="56">
                  <c:v>109.69403525928189</c:v>
                </c:pt>
                <c:pt idx="57">
                  <c:v>109.69403525928189</c:v>
                </c:pt>
                <c:pt idx="58">
                  <c:v>141.91960317421692</c:v>
                </c:pt>
                <c:pt idx="59">
                  <c:v>141.91960317421692</c:v>
                </c:pt>
                <c:pt idx="60">
                  <c:v>141.91960317421692</c:v>
                </c:pt>
                <c:pt idx="61">
                  <c:v>148.70616317421693</c:v>
                </c:pt>
                <c:pt idx="62">
                  <c:v>155.71745728813903</c:v>
                </c:pt>
                <c:pt idx="63">
                  <c:v>155.71745728813903</c:v>
                </c:pt>
                <c:pt idx="64">
                  <c:v>181.95949550469953</c:v>
                </c:pt>
                <c:pt idx="65">
                  <c:v>181.95949550469953</c:v>
                </c:pt>
                <c:pt idx="66">
                  <c:v>184.62776217136619</c:v>
                </c:pt>
                <c:pt idx="67">
                  <c:v>199.85069210767193</c:v>
                </c:pt>
                <c:pt idx="68">
                  <c:v>199.85069210767193</c:v>
                </c:pt>
                <c:pt idx="69">
                  <c:v>199.85069210767193</c:v>
                </c:pt>
                <c:pt idx="70">
                  <c:v>199.85069210767193</c:v>
                </c:pt>
                <c:pt idx="71">
                  <c:v>199.85069210767193</c:v>
                </c:pt>
                <c:pt idx="72">
                  <c:v>232.20738000576111</c:v>
                </c:pt>
                <c:pt idx="73">
                  <c:v>232.20738000576111</c:v>
                </c:pt>
                <c:pt idx="74">
                  <c:v>232.20738000576111</c:v>
                </c:pt>
                <c:pt idx="75">
                  <c:v>232.20738000576111</c:v>
                </c:pt>
                <c:pt idx="76">
                  <c:v>232.20738000576111</c:v>
                </c:pt>
                <c:pt idx="77">
                  <c:v>268.64050102486942</c:v>
                </c:pt>
                <c:pt idx="78">
                  <c:v>268.64050102486942</c:v>
                </c:pt>
                <c:pt idx="79">
                  <c:v>268.64050102486942</c:v>
                </c:pt>
                <c:pt idx="80">
                  <c:v>268.64050102486942</c:v>
                </c:pt>
                <c:pt idx="81">
                  <c:v>293.990819496207</c:v>
                </c:pt>
                <c:pt idx="82">
                  <c:v>312.45394676893426</c:v>
                </c:pt>
                <c:pt idx="83">
                  <c:v>312.45394676893426</c:v>
                </c:pt>
                <c:pt idx="84">
                  <c:v>312.45394676893426</c:v>
                </c:pt>
                <c:pt idx="85">
                  <c:v>312.45394676893426</c:v>
                </c:pt>
                <c:pt idx="86">
                  <c:v>332.64502957148204</c:v>
                </c:pt>
                <c:pt idx="87">
                  <c:v>332.64502957148204</c:v>
                </c:pt>
                <c:pt idx="88">
                  <c:v>332.64502957148204</c:v>
                </c:pt>
                <c:pt idx="89">
                  <c:v>332.64502957148204</c:v>
                </c:pt>
                <c:pt idx="90">
                  <c:v>332.64502957148204</c:v>
                </c:pt>
                <c:pt idx="91">
                  <c:v>358.06374873766617</c:v>
                </c:pt>
                <c:pt idx="92">
                  <c:v>358.06374873766617</c:v>
                </c:pt>
                <c:pt idx="93">
                  <c:v>358.06374873766617</c:v>
                </c:pt>
                <c:pt idx="94">
                  <c:v>358.06374873766617</c:v>
                </c:pt>
                <c:pt idx="95">
                  <c:v>371.24846211346232</c:v>
                </c:pt>
                <c:pt idx="96">
                  <c:v>371.24846211346232</c:v>
                </c:pt>
                <c:pt idx="97">
                  <c:v>371.24846211346232</c:v>
                </c:pt>
                <c:pt idx="98">
                  <c:v>371.24846211346232</c:v>
                </c:pt>
                <c:pt idx="99">
                  <c:v>371.24846211346232</c:v>
                </c:pt>
                <c:pt idx="100">
                  <c:v>399.59241115804832</c:v>
                </c:pt>
                <c:pt idx="101">
                  <c:v>405.88681115804832</c:v>
                </c:pt>
                <c:pt idx="102">
                  <c:v>405.88681115804832</c:v>
                </c:pt>
                <c:pt idx="103">
                  <c:v>405.88681115804832</c:v>
                </c:pt>
                <c:pt idx="104">
                  <c:v>405.88681115804832</c:v>
                </c:pt>
                <c:pt idx="105">
                  <c:v>426.14158822811203</c:v>
                </c:pt>
                <c:pt idx="106">
                  <c:v>426.14158822811203</c:v>
                </c:pt>
                <c:pt idx="107">
                  <c:v>426.14158822811203</c:v>
                </c:pt>
                <c:pt idx="108">
                  <c:v>426.14158822811203</c:v>
                </c:pt>
                <c:pt idx="109">
                  <c:v>450.47279841919482</c:v>
                </c:pt>
                <c:pt idx="110">
                  <c:v>450.47279841919482</c:v>
                </c:pt>
                <c:pt idx="111">
                  <c:v>450.47279841919482</c:v>
                </c:pt>
                <c:pt idx="112">
                  <c:v>450.47279841919482</c:v>
                </c:pt>
                <c:pt idx="113">
                  <c:v>450.47279841919482</c:v>
                </c:pt>
                <c:pt idx="114">
                  <c:v>450.47279841919482</c:v>
                </c:pt>
                <c:pt idx="115">
                  <c:v>468.68935892874896</c:v>
                </c:pt>
                <c:pt idx="116">
                  <c:v>468.68935892874896</c:v>
                </c:pt>
                <c:pt idx="117">
                  <c:v>468.68935892874896</c:v>
                </c:pt>
                <c:pt idx="118">
                  <c:v>468.68935892874896</c:v>
                </c:pt>
                <c:pt idx="119">
                  <c:v>493.65142344487799</c:v>
                </c:pt>
                <c:pt idx="120">
                  <c:v>497.66032113121383</c:v>
                </c:pt>
                <c:pt idx="121">
                  <c:v>503.29851467960094</c:v>
                </c:pt>
                <c:pt idx="122">
                  <c:v>510.87320731312042</c:v>
                </c:pt>
                <c:pt idx="123">
                  <c:v>516.83759440989456</c:v>
                </c:pt>
                <c:pt idx="124">
                  <c:v>521.28412979625409</c:v>
                </c:pt>
                <c:pt idx="125">
                  <c:v>532.73187173173801</c:v>
                </c:pt>
                <c:pt idx="126">
                  <c:v>532.73187173173801</c:v>
                </c:pt>
                <c:pt idx="127">
                  <c:v>532.73187173173801</c:v>
                </c:pt>
                <c:pt idx="128">
                  <c:v>532.73187173173801</c:v>
                </c:pt>
                <c:pt idx="129">
                  <c:v>532.73187173173801</c:v>
                </c:pt>
                <c:pt idx="130">
                  <c:v>532.73187173173801</c:v>
                </c:pt>
                <c:pt idx="131">
                  <c:v>532.73187173173801</c:v>
                </c:pt>
                <c:pt idx="132">
                  <c:v>535.57238786077028</c:v>
                </c:pt>
                <c:pt idx="133">
                  <c:v>545.15355117639717</c:v>
                </c:pt>
                <c:pt idx="134">
                  <c:v>545.15355117639717</c:v>
                </c:pt>
                <c:pt idx="135">
                  <c:v>545.15355117639717</c:v>
                </c:pt>
                <c:pt idx="136">
                  <c:v>545.15355117639717</c:v>
                </c:pt>
                <c:pt idx="137">
                  <c:v>546.62658343446174</c:v>
                </c:pt>
                <c:pt idx="138">
                  <c:v>546.62658343446174</c:v>
                </c:pt>
                <c:pt idx="139">
                  <c:v>546.62658343446174</c:v>
                </c:pt>
                <c:pt idx="140">
                  <c:v>546.62658343446174</c:v>
                </c:pt>
                <c:pt idx="141">
                  <c:v>546.62658343446174</c:v>
                </c:pt>
                <c:pt idx="142">
                  <c:v>546.62658343446174</c:v>
                </c:pt>
                <c:pt idx="143">
                  <c:v>546.62658343446174</c:v>
                </c:pt>
                <c:pt idx="144">
                  <c:v>547.73174472478433</c:v>
                </c:pt>
                <c:pt idx="145">
                  <c:v>547.73174472478433</c:v>
                </c:pt>
                <c:pt idx="146">
                  <c:v>547.73174472478433</c:v>
                </c:pt>
                <c:pt idx="147">
                  <c:v>547.73174472478433</c:v>
                </c:pt>
                <c:pt idx="148">
                  <c:v>547.73174472478433</c:v>
                </c:pt>
                <c:pt idx="149">
                  <c:v>547.73174472478433</c:v>
                </c:pt>
                <c:pt idx="150">
                  <c:v>548.73174472478433</c:v>
                </c:pt>
                <c:pt idx="151">
                  <c:v>548.73174472478433</c:v>
                </c:pt>
                <c:pt idx="152">
                  <c:v>548.73174472478433</c:v>
                </c:pt>
                <c:pt idx="153">
                  <c:v>548.73174472478433</c:v>
                </c:pt>
                <c:pt idx="154">
                  <c:v>548.93174472478438</c:v>
                </c:pt>
                <c:pt idx="155">
                  <c:v>548.93174472478438</c:v>
                </c:pt>
                <c:pt idx="156">
                  <c:v>548.93174472478438</c:v>
                </c:pt>
                <c:pt idx="157">
                  <c:v>548.93174472478438</c:v>
                </c:pt>
                <c:pt idx="158">
                  <c:v>550.43174472478438</c:v>
                </c:pt>
                <c:pt idx="159">
                  <c:v>550.43174472478438</c:v>
                </c:pt>
                <c:pt idx="160">
                  <c:v>551.0317447247844</c:v>
                </c:pt>
                <c:pt idx="161">
                  <c:v>551.0317447247844</c:v>
                </c:pt>
                <c:pt idx="162">
                  <c:v>551.0317447247844</c:v>
                </c:pt>
                <c:pt idx="163">
                  <c:v>551.0317447247844</c:v>
                </c:pt>
                <c:pt idx="164">
                  <c:v>551.0317447247844</c:v>
                </c:pt>
                <c:pt idx="165">
                  <c:v>551.0317447247844</c:v>
                </c:pt>
                <c:pt idx="166">
                  <c:v>551.0317447247844</c:v>
                </c:pt>
                <c:pt idx="167">
                  <c:v>551.0317447247844</c:v>
                </c:pt>
                <c:pt idx="168">
                  <c:v>551.0317447247844</c:v>
                </c:pt>
                <c:pt idx="169">
                  <c:v>551.0317447247844</c:v>
                </c:pt>
                <c:pt idx="170">
                  <c:v>551.0317447247844</c:v>
                </c:pt>
                <c:pt idx="171">
                  <c:v>551.0317447247844</c:v>
                </c:pt>
                <c:pt idx="172">
                  <c:v>551.0317447247844</c:v>
                </c:pt>
              </c:numCache>
            </c:numRef>
          </c:yVal>
          <c:smooth val="0"/>
          <c:extLst>
            <c:ext xmlns:c16="http://schemas.microsoft.com/office/drawing/2014/chart" uri="{C3380CC4-5D6E-409C-BE32-E72D297353CC}">
              <c16:uniqueId val="{00000004-C647-472F-A81B-94F89C4C8489}"/>
            </c:ext>
          </c:extLst>
        </c:ser>
        <c:ser>
          <c:idx val="1"/>
          <c:order val="5"/>
          <c:tx>
            <c:strRef>
              <c:f>'C3 8080'!$A$42</c:f>
              <c:strCache>
                <c:ptCount val="1"/>
                <c:pt idx="0">
                  <c:v>Cum Deep Perc</c:v>
                </c:pt>
              </c:strCache>
            </c:strRef>
          </c:tx>
          <c:spPr>
            <a:ln w="12700">
              <a:solidFill>
                <a:srgbClr val="FF00FF"/>
              </a:solidFill>
              <a:prstDash val="solid"/>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8080'!$C$42:$FS$42</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C647-472F-A81B-94F89C4C8489}"/>
            </c:ext>
          </c:extLst>
        </c:ser>
        <c:ser>
          <c:idx val="2"/>
          <c:order val="6"/>
          <c:tx>
            <c:strRef>
              <c:f>'C3 8080'!$A$18</c:f>
              <c:strCache>
                <c:ptCount val="1"/>
                <c:pt idx="0">
                  <c:v>Cum Tc (Kcb select)</c:v>
                </c:pt>
              </c:strCache>
            </c:strRef>
          </c:tx>
          <c:spPr>
            <a:ln w="3175">
              <a:solidFill>
                <a:srgbClr val="008000"/>
              </a:solidFill>
              <a:prstDash val="solid"/>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8080'!$C$18:$FS$18</c:f>
              <c:numCache>
                <c:formatCode>0.0</c:formatCode>
                <c:ptCount val="173"/>
                <c:pt idx="0">
                  <c:v>0</c:v>
                </c:pt>
                <c:pt idx="1">
                  <c:v>1.0474352681106691</c:v>
                </c:pt>
                <c:pt idx="2">
                  <c:v>1.8208456302578184</c:v>
                </c:pt>
                <c:pt idx="3">
                  <c:v>2.4788184529710109</c:v>
                </c:pt>
                <c:pt idx="4">
                  <c:v>3.0631824421777489</c:v>
                </c:pt>
                <c:pt idx="5">
                  <c:v>3.4841249471637497</c:v>
                </c:pt>
                <c:pt idx="6">
                  <c:v>3.7565046441000489</c:v>
                </c:pt>
                <c:pt idx="7">
                  <c:v>3.9481613223569982</c:v>
                </c:pt>
                <c:pt idx="8">
                  <c:v>4.4310912376644218</c:v>
                </c:pt>
                <c:pt idx="9">
                  <c:v>4.7199280073484484</c:v>
                </c:pt>
                <c:pt idx="10">
                  <c:v>5.034831219242756</c:v>
                </c:pt>
                <c:pt idx="11">
                  <c:v>5.6801613428064517</c:v>
                </c:pt>
                <c:pt idx="12">
                  <c:v>6.3466091441627279</c:v>
                </c:pt>
                <c:pt idx="13">
                  <c:v>7.1598719135248992</c:v>
                </c:pt>
                <c:pt idx="14">
                  <c:v>8.1040635852349485</c:v>
                </c:pt>
                <c:pt idx="15">
                  <c:v>8.8504759106694877</c:v>
                </c:pt>
                <c:pt idx="16">
                  <c:v>9.2324315794557474</c:v>
                </c:pt>
                <c:pt idx="17">
                  <c:v>10.816433201246639</c:v>
                </c:pt>
                <c:pt idx="18">
                  <c:v>12.593650121642744</c:v>
                </c:pt>
                <c:pt idx="19">
                  <c:v>13.867469009875396</c:v>
                </c:pt>
                <c:pt idx="20">
                  <c:v>15.074042762712191</c:v>
                </c:pt>
                <c:pt idx="21">
                  <c:v>16.532354500663473</c:v>
                </c:pt>
                <c:pt idx="22">
                  <c:v>17.532417403290342</c:v>
                </c:pt>
                <c:pt idx="23">
                  <c:v>18.153332099751285</c:v>
                </c:pt>
                <c:pt idx="24">
                  <c:v>19.421285902672732</c:v>
                </c:pt>
                <c:pt idx="25">
                  <c:v>20.718875665507245</c:v>
                </c:pt>
                <c:pt idx="26">
                  <c:v>23.037847397009063</c:v>
                </c:pt>
                <c:pt idx="27">
                  <c:v>25.274056196237137</c:v>
                </c:pt>
                <c:pt idx="28">
                  <c:v>27.552299595022728</c:v>
                </c:pt>
                <c:pt idx="29">
                  <c:v>30.858862955564785</c:v>
                </c:pt>
                <c:pt idx="30">
                  <c:v>34.167914113605548</c:v>
                </c:pt>
                <c:pt idx="31">
                  <c:v>36.83071820265107</c:v>
                </c:pt>
                <c:pt idx="32">
                  <c:v>40.197546207368894</c:v>
                </c:pt>
                <c:pt idx="33">
                  <c:v>42.87880577180438</c:v>
                </c:pt>
                <c:pt idx="34">
                  <c:v>45.277211420855451</c:v>
                </c:pt>
                <c:pt idx="35">
                  <c:v>47.702192913227307</c:v>
                </c:pt>
                <c:pt idx="36">
                  <c:v>50.554182811050637</c:v>
                </c:pt>
                <c:pt idx="37">
                  <c:v>54.584935209800399</c:v>
                </c:pt>
                <c:pt idx="38">
                  <c:v>58.484406524639354</c:v>
                </c:pt>
                <c:pt idx="39">
                  <c:v>61.628710623274415</c:v>
                </c:pt>
                <c:pt idx="40">
                  <c:v>64.708198381529414</c:v>
                </c:pt>
                <c:pt idx="41">
                  <c:v>68.170491368487774</c:v>
                </c:pt>
                <c:pt idx="42">
                  <c:v>72.006522695435663</c:v>
                </c:pt>
                <c:pt idx="43">
                  <c:v>75.796499155415674</c:v>
                </c:pt>
                <c:pt idx="44">
                  <c:v>80.145818574489738</c:v>
                </c:pt>
                <c:pt idx="45">
                  <c:v>86.2255268643991</c:v>
                </c:pt>
                <c:pt idx="46">
                  <c:v>92.121777153486391</c:v>
                </c:pt>
                <c:pt idx="47">
                  <c:v>96.806374004077099</c:v>
                </c:pt>
                <c:pt idx="48">
                  <c:v>101.73295225294986</c:v>
                </c:pt>
                <c:pt idx="49">
                  <c:v>107.13989894231136</c:v>
                </c:pt>
                <c:pt idx="50">
                  <c:v>112.82098994231136</c:v>
                </c:pt>
                <c:pt idx="51">
                  <c:v>118.69846365890415</c:v>
                </c:pt>
                <c:pt idx="52">
                  <c:v>125.32367997918041</c:v>
                </c:pt>
                <c:pt idx="53">
                  <c:v>129.41865562701489</c:v>
                </c:pt>
                <c:pt idx="54">
                  <c:v>135.4528595515516</c:v>
                </c:pt>
                <c:pt idx="55">
                  <c:v>141.30589049601818</c:v>
                </c:pt>
                <c:pt idx="56">
                  <c:v>147.67879716406131</c:v>
                </c:pt>
                <c:pt idx="57">
                  <c:v>154.30399884286655</c:v>
                </c:pt>
                <c:pt idx="58">
                  <c:v>161.00731353305542</c:v>
                </c:pt>
                <c:pt idx="59">
                  <c:v>171.57578084276878</c:v>
                </c:pt>
                <c:pt idx="60">
                  <c:v>178.06680707833016</c:v>
                </c:pt>
                <c:pt idx="61">
                  <c:v>183.95810972115243</c:v>
                </c:pt>
                <c:pt idx="62">
                  <c:v>189.37025098702156</c:v>
                </c:pt>
                <c:pt idx="63">
                  <c:v>194.79425098702157</c:v>
                </c:pt>
                <c:pt idx="64">
                  <c:v>204.09531125027149</c:v>
                </c:pt>
                <c:pt idx="65">
                  <c:v>213.45531125027151</c:v>
                </c:pt>
                <c:pt idx="66">
                  <c:v>220.42932385403128</c:v>
                </c:pt>
                <c:pt idx="67">
                  <c:v>225.0220612807891</c:v>
                </c:pt>
                <c:pt idx="68">
                  <c:v>231.2748754592559</c:v>
                </c:pt>
                <c:pt idx="69">
                  <c:v>236.62972714382622</c:v>
                </c:pt>
                <c:pt idx="70">
                  <c:v>243.62891583401176</c:v>
                </c:pt>
                <c:pt idx="71">
                  <c:v>249.6879186687261</c:v>
                </c:pt>
                <c:pt idx="72">
                  <c:v>254.51251734019743</c:v>
                </c:pt>
                <c:pt idx="73">
                  <c:v>257.9319858765744</c:v>
                </c:pt>
                <c:pt idx="74">
                  <c:v>264.52456598521695</c:v>
                </c:pt>
                <c:pt idx="75">
                  <c:v>268.82587549449431</c:v>
                </c:pt>
                <c:pt idx="76">
                  <c:v>271.38527155162319</c:v>
                </c:pt>
                <c:pt idx="77">
                  <c:v>273.67967155162319</c:v>
                </c:pt>
                <c:pt idx="78">
                  <c:v>279.6028715516232</c:v>
                </c:pt>
                <c:pt idx="79">
                  <c:v>286.20257125865447</c:v>
                </c:pt>
                <c:pt idx="80">
                  <c:v>291.50109695445525</c:v>
                </c:pt>
                <c:pt idx="81">
                  <c:v>297.97803359996306</c:v>
                </c:pt>
                <c:pt idx="82">
                  <c:v>303.70504486094939</c:v>
                </c:pt>
                <c:pt idx="83">
                  <c:v>308.89964172374238</c:v>
                </c:pt>
                <c:pt idx="84">
                  <c:v>314.8535284424924</c:v>
                </c:pt>
                <c:pt idx="85">
                  <c:v>320.80948425303927</c:v>
                </c:pt>
                <c:pt idx="86">
                  <c:v>324.86063919078339</c:v>
                </c:pt>
                <c:pt idx="87">
                  <c:v>327.93913169871797</c:v>
                </c:pt>
                <c:pt idx="88">
                  <c:v>333.58965843211644</c:v>
                </c:pt>
                <c:pt idx="89">
                  <c:v>339.26548805247779</c:v>
                </c:pt>
                <c:pt idx="90">
                  <c:v>343.64308805247776</c:v>
                </c:pt>
                <c:pt idx="91">
                  <c:v>348.33748805247774</c:v>
                </c:pt>
                <c:pt idx="92">
                  <c:v>353.00308805247772</c:v>
                </c:pt>
                <c:pt idx="93">
                  <c:v>357.92788805247773</c:v>
                </c:pt>
                <c:pt idx="94">
                  <c:v>363.14068805247774</c:v>
                </c:pt>
                <c:pt idx="95">
                  <c:v>368.84308805247775</c:v>
                </c:pt>
                <c:pt idx="96">
                  <c:v>374.51668805247778</c:v>
                </c:pt>
                <c:pt idx="97">
                  <c:v>379.91188805247776</c:v>
                </c:pt>
                <c:pt idx="98">
                  <c:v>386.30888451243868</c:v>
                </c:pt>
                <c:pt idx="99">
                  <c:v>392.58978752757542</c:v>
                </c:pt>
                <c:pt idx="100">
                  <c:v>398.71723933478512</c:v>
                </c:pt>
                <c:pt idx="101">
                  <c:v>403.10954859992182</c:v>
                </c:pt>
                <c:pt idx="102">
                  <c:v>408.42368037482419</c:v>
                </c:pt>
                <c:pt idx="103">
                  <c:v>413.43473918219723</c:v>
                </c:pt>
                <c:pt idx="104">
                  <c:v>418.52854747077146</c:v>
                </c:pt>
                <c:pt idx="105">
                  <c:v>424.54304667731441</c:v>
                </c:pt>
                <c:pt idx="106">
                  <c:v>430.41201686164055</c:v>
                </c:pt>
                <c:pt idx="107">
                  <c:v>435.33583461066399</c:v>
                </c:pt>
                <c:pt idx="108">
                  <c:v>442.02901698371085</c:v>
                </c:pt>
                <c:pt idx="109">
                  <c:v>446.94580531378898</c:v>
                </c:pt>
                <c:pt idx="110">
                  <c:v>452.48206279059565</c:v>
                </c:pt>
                <c:pt idx="111">
                  <c:v>457.60905711432611</c:v>
                </c:pt>
                <c:pt idx="112">
                  <c:v>462.93212352057611</c:v>
                </c:pt>
                <c:pt idx="113">
                  <c:v>467.73106517096676</c:v>
                </c:pt>
                <c:pt idx="114">
                  <c:v>472.78345591803708</c:v>
                </c:pt>
                <c:pt idx="115">
                  <c:v>478.28966765626376</c:v>
                </c:pt>
                <c:pt idx="116">
                  <c:v>484.68511488381387</c:v>
                </c:pt>
                <c:pt idx="117">
                  <c:v>489.6954075485225</c:v>
                </c:pt>
                <c:pt idx="118">
                  <c:v>495.1783253131095</c:v>
                </c:pt>
                <c:pt idx="119">
                  <c:v>498.52538075830557</c:v>
                </c:pt>
                <c:pt idx="120">
                  <c:v>500.64951287729258</c:v>
                </c:pt>
                <c:pt idx="121">
                  <c:v>501.98236783596138</c:v>
                </c:pt>
                <c:pt idx="122">
                  <c:v>502.80642913065378</c:v>
                </c:pt>
                <c:pt idx="123">
                  <c:v>504.87463864733093</c:v>
                </c:pt>
                <c:pt idx="124">
                  <c:v>507.69060123560752</c:v>
                </c:pt>
                <c:pt idx="125">
                  <c:v>508.16618385047303</c:v>
                </c:pt>
                <c:pt idx="126">
                  <c:v>509.82636266666367</c:v>
                </c:pt>
                <c:pt idx="127">
                  <c:v>512.62062350935423</c:v>
                </c:pt>
                <c:pt idx="128">
                  <c:v>515.48911475716397</c:v>
                </c:pt>
                <c:pt idx="129">
                  <c:v>517.74702782021325</c:v>
                </c:pt>
                <c:pt idx="130">
                  <c:v>519.71469309498616</c:v>
                </c:pt>
                <c:pt idx="131">
                  <c:v>522.19098888657174</c:v>
                </c:pt>
                <c:pt idx="132">
                  <c:v>524.10023564053836</c:v>
                </c:pt>
                <c:pt idx="133">
                  <c:v>526.76066742299167</c:v>
                </c:pt>
                <c:pt idx="134">
                  <c:v>529.04185129832172</c:v>
                </c:pt>
                <c:pt idx="135">
                  <c:v>531.0418278038627</c:v>
                </c:pt>
                <c:pt idx="136">
                  <c:v>532.60080072400558</c:v>
                </c:pt>
                <c:pt idx="137">
                  <c:v>532.77432499188956</c:v>
                </c:pt>
                <c:pt idx="138">
                  <c:v>533.96292547201392</c:v>
                </c:pt>
                <c:pt idx="139">
                  <c:v>535.14899271887691</c:v>
                </c:pt>
                <c:pt idx="140">
                  <c:v>536.16741952079735</c:v>
                </c:pt>
                <c:pt idx="141">
                  <c:v>537.27447769743787</c:v>
                </c:pt>
                <c:pt idx="142">
                  <c:v>538.34638276813212</c:v>
                </c:pt>
                <c:pt idx="143">
                  <c:v>539.00119787308586</c:v>
                </c:pt>
                <c:pt idx="144">
                  <c:v>539.41507935544814</c:v>
                </c:pt>
                <c:pt idx="145">
                  <c:v>540.26755025407635</c:v>
                </c:pt>
                <c:pt idx="146">
                  <c:v>540.77804819366304</c:v>
                </c:pt>
                <c:pt idx="147">
                  <c:v>541.34031212350692</c:v>
                </c:pt>
                <c:pt idx="148">
                  <c:v>542.02155230066148</c:v>
                </c:pt>
                <c:pt idx="149">
                  <c:v>542.61100950261914</c:v>
                </c:pt>
                <c:pt idx="150">
                  <c:v>542.85847087523302</c:v>
                </c:pt>
                <c:pt idx="151">
                  <c:v>543.50937612673602</c:v>
                </c:pt>
                <c:pt idx="152">
                  <c:v>543.85552653691138</c:v>
                </c:pt>
                <c:pt idx="153">
                  <c:v>544.27826935669748</c:v>
                </c:pt>
                <c:pt idx="154">
                  <c:v>544.52800813934175</c:v>
                </c:pt>
                <c:pt idx="155">
                  <c:v>544.92549370548102</c:v>
                </c:pt>
                <c:pt idx="156">
                  <c:v>545.26403987428523</c:v>
                </c:pt>
                <c:pt idx="157">
                  <c:v>545.50235121270987</c:v>
                </c:pt>
                <c:pt idx="158">
                  <c:v>545.77000765225262</c:v>
                </c:pt>
                <c:pt idx="159">
                  <c:v>546.11415910145615</c:v>
                </c:pt>
                <c:pt idx="160">
                  <c:v>546.22471557280392</c:v>
                </c:pt>
                <c:pt idx="161">
                  <c:v>546.70844249150127</c:v>
                </c:pt>
                <c:pt idx="162">
                  <c:v>547.16207649132582</c:v>
                </c:pt>
                <c:pt idx="163">
                  <c:v>547.56224301478244</c:v>
                </c:pt>
                <c:pt idx="164">
                  <c:v>547.7930651249585</c:v>
                </c:pt>
                <c:pt idx="165">
                  <c:v>548.14343039414257</c:v>
                </c:pt>
                <c:pt idx="166">
                  <c:v>548.52110534331177</c:v>
                </c:pt>
                <c:pt idx="167">
                  <c:v>548.93593021056029</c:v>
                </c:pt>
                <c:pt idx="168">
                  <c:v>548.97018092220992</c:v>
                </c:pt>
                <c:pt idx="169">
                  <c:v>549.03602352982728</c:v>
                </c:pt>
                <c:pt idx="170">
                  <c:v>549.16500070637437</c:v>
                </c:pt>
                <c:pt idx="171">
                  <c:v>549.47342709845282</c:v>
                </c:pt>
                <c:pt idx="172">
                  <c:v>549.9786819631455</c:v>
                </c:pt>
              </c:numCache>
            </c:numRef>
          </c:yVal>
          <c:smooth val="0"/>
          <c:extLst>
            <c:ext xmlns:c16="http://schemas.microsoft.com/office/drawing/2014/chart" uri="{C3380CC4-5D6E-409C-BE32-E72D297353CC}">
              <c16:uniqueId val="{00000006-C647-472F-A81B-94F89C4C8489}"/>
            </c:ext>
          </c:extLst>
        </c:ser>
        <c:dLbls>
          <c:showLegendKey val="0"/>
          <c:showVal val="0"/>
          <c:showCatName val="0"/>
          <c:showSerName val="0"/>
          <c:showPercent val="0"/>
          <c:showBubbleSize val="0"/>
        </c:dLbls>
        <c:axId val="824408896"/>
        <c:axId val="824413992"/>
      </c:scatterChart>
      <c:valAx>
        <c:axId val="824408896"/>
        <c:scaling>
          <c:orientation val="minMax"/>
          <c:max val="305"/>
          <c:min val="13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9798690986411503"/>
              <c:y val="0.9067357512953367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413992"/>
        <c:crosses val="autoZero"/>
        <c:crossBetween val="midCat"/>
        <c:majorUnit val="10"/>
      </c:valAx>
      <c:valAx>
        <c:axId val="824413992"/>
        <c:scaling>
          <c:orientation val="minMax"/>
          <c:max val="650"/>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Cum Irrig and ETc (mm)</a:t>
                </a:r>
              </a:p>
            </c:rich>
          </c:tx>
          <c:layout>
            <c:manualLayout>
              <c:xMode val="edge"/>
              <c:yMode val="edge"/>
              <c:x val="6.7114522077145414E-3"/>
              <c:y val="0.1632124352331606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408896"/>
        <c:crosses val="autoZero"/>
        <c:crossBetween val="midCat"/>
      </c:valAx>
      <c:spPr>
        <a:solidFill>
          <a:srgbClr val="C0C0C0"/>
        </a:solidFill>
        <a:ln w="12700">
          <a:solidFill>
            <a:srgbClr val="808080"/>
          </a:solidFill>
          <a:prstDash val="solid"/>
        </a:ln>
      </c:spPr>
    </c:plotArea>
    <c:legend>
      <c:legendPos val="r"/>
      <c:layout>
        <c:manualLayout>
          <c:xMode val="edge"/>
          <c:yMode val="edge"/>
          <c:x val="0.11645576818122538"/>
          <c:y val="3.1088082901554404E-2"/>
          <c:w val="0.19113935864527209"/>
          <c:h val="0.34715025906735753"/>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'C3 8080'!$D$1</c:f>
          <c:strCache>
            <c:ptCount val="1"/>
            <c:pt idx="0">
              <c:v>Corn 13 #3</c:v>
            </c:pt>
          </c:strCache>
        </c:strRef>
      </c:tx>
      <c:layout>
        <c:manualLayout>
          <c:xMode val="edge"/>
          <c:yMode val="edge"/>
          <c:x val="0.13966481762339075"/>
          <c:y val="6.7183733816218713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3128491620111732"/>
          <c:y val="5.9431674518720036E-2"/>
          <c:w val="0.84078212290502796"/>
          <c:h val="0.77519575459200052"/>
        </c:manualLayout>
      </c:layout>
      <c:scatterChart>
        <c:scatterStyle val="lineMarker"/>
        <c:varyColors val="0"/>
        <c:ser>
          <c:idx val="4"/>
          <c:order val="0"/>
          <c:tx>
            <c:strRef>
              <c:f>'C3 8080'!$A$16</c:f>
              <c:strCache>
                <c:ptCount val="1"/>
                <c:pt idx="0">
                  <c:v>ETr (LIRF)</c:v>
                </c:pt>
              </c:strCache>
            </c:strRef>
          </c:tx>
          <c:spPr>
            <a:ln w="12700">
              <a:solidFill>
                <a:srgbClr val="800080"/>
              </a:solidFill>
              <a:prstDash val="solid"/>
            </a:ln>
          </c:spPr>
          <c:marker>
            <c:symbol val="star"/>
            <c:size val="5"/>
            <c:spPr>
              <a:noFill/>
              <a:ln>
                <a:solidFill>
                  <a:srgbClr val="800080"/>
                </a:solidFill>
                <a:prstDash val="solid"/>
              </a:ln>
            </c:spPr>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8080'!$C$16:$FS$16</c:f>
              <c:numCache>
                <c:formatCode>0.00</c:formatCode>
                <c:ptCount val="173"/>
                <c:pt idx="0">
                  <c:v>7.3435683250427246</c:v>
                </c:pt>
                <c:pt idx="1">
                  <c:v>7.7128524780273438</c:v>
                </c:pt>
                <c:pt idx="2">
                  <c:v>7.2187066078186035</c:v>
                </c:pt>
                <c:pt idx="3">
                  <c:v>7.653109073638916</c:v>
                </c:pt>
                <c:pt idx="4">
                  <c:v>8.5975732803344727</c:v>
                </c:pt>
                <c:pt idx="5">
                  <c:v>8.0986671447753906</c:v>
                </c:pt>
                <c:pt idx="6">
                  <c:v>6.7325325012207031</c:v>
                </c:pt>
                <c:pt idx="7">
                  <c:v>5.8071985244750977</c:v>
                </c:pt>
                <c:pt idx="8">
                  <c:v>9.7264442443847656</c:v>
                </c:pt>
                <c:pt idx="9">
                  <c:v>7.927375316619873</c:v>
                </c:pt>
                <c:pt idx="10">
                  <c:v>5.4946737289428711</c:v>
                </c:pt>
                <c:pt idx="11">
                  <c:v>8.2128229141235352</c:v>
                </c:pt>
                <c:pt idx="12">
                  <c:v>7.7665953636169434</c:v>
                </c:pt>
                <c:pt idx="13">
                  <c:v>8.8919038772583008</c:v>
                </c:pt>
                <c:pt idx="14">
                  <c:v>9.2246103286743164</c:v>
                </c:pt>
                <c:pt idx="15">
                  <c:v>7.0233473777770996</c:v>
                </c:pt>
                <c:pt idx="16">
                  <c:v>3.1172170639038086</c:v>
                </c:pt>
                <c:pt idx="17">
                  <c:v>9.5061988830566406</c:v>
                </c:pt>
                <c:pt idx="18">
                  <c:v>11.255740165710449</c:v>
                </c:pt>
                <c:pt idx="19">
                  <c:v>8.7055883407592773</c:v>
                </c:pt>
                <c:pt idx="20">
                  <c:v>8.3703241348266602</c:v>
                </c:pt>
                <c:pt idx="21">
                  <c:v>10.171578407287598</c:v>
                </c:pt>
                <c:pt idx="22">
                  <c:v>7.2198176383972168</c:v>
                </c:pt>
                <c:pt idx="23">
                  <c:v>3.6901946067810059</c:v>
                </c:pt>
                <c:pt idx="24">
                  <c:v>7.1546745300292969</c:v>
                </c:pt>
                <c:pt idx="25">
                  <c:v>7.3899869918823242</c:v>
                </c:pt>
                <c:pt idx="26">
                  <c:v>8.7423830032348633</c:v>
                </c:pt>
                <c:pt idx="27">
                  <c:v>8.1982793807983398</c:v>
                </c:pt>
                <c:pt idx="28">
                  <c:v>8.1286001205444336</c:v>
                </c:pt>
                <c:pt idx="29">
                  <c:v>11.489725112915039</c:v>
                </c:pt>
                <c:pt idx="30">
                  <c:v>11.205964088439941</c:v>
                </c:pt>
                <c:pt idx="31">
                  <c:v>8.7938461303710938</c:v>
                </c:pt>
                <c:pt idx="32">
                  <c:v>10.849798202514648</c:v>
                </c:pt>
                <c:pt idx="33">
                  <c:v>8.4363594055175781</c:v>
                </c:pt>
                <c:pt idx="34">
                  <c:v>7.3721957206726074</c:v>
                </c:pt>
                <c:pt idx="35">
                  <c:v>7.2857136726379395</c:v>
                </c:pt>
                <c:pt idx="36">
                  <c:v>8.3795795440673828</c:v>
                </c:pt>
                <c:pt idx="37">
                  <c:v>11.259197235107422</c:v>
                </c:pt>
                <c:pt idx="38">
                  <c:v>10.380794525146484</c:v>
                </c:pt>
                <c:pt idx="39">
                  <c:v>7.9948887825012207</c:v>
                </c:pt>
                <c:pt idx="40">
                  <c:v>7.4938430786132813</c:v>
                </c:pt>
                <c:pt idx="41">
                  <c:v>8.0784816741943359</c:v>
                </c:pt>
                <c:pt idx="42">
                  <c:v>8.5965614318847656</c:v>
                </c:pt>
                <c:pt idx="43">
                  <c:v>8.1702537536621094</c:v>
                </c:pt>
                <c:pt idx="44">
                  <c:v>8.692988395690918</c:v>
                </c:pt>
                <c:pt idx="45">
                  <c:v>11.326362609863281</c:v>
                </c:pt>
                <c:pt idx="46">
                  <c:v>10.337225914001465</c:v>
                </c:pt>
                <c:pt idx="47">
                  <c:v>7.7558908462524414</c:v>
                </c:pt>
                <c:pt idx="48">
                  <c:v>7.7265114784240723</c:v>
                </c:pt>
                <c:pt idx="49">
                  <c:v>8.07</c:v>
                </c:pt>
                <c:pt idx="50">
                  <c:v>8.06</c:v>
                </c:pt>
                <c:pt idx="51">
                  <c:v>8.0408697128295898</c:v>
                </c:pt>
                <c:pt idx="52">
                  <c:v>8.7513589859008789</c:v>
                </c:pt>
                <c:pt idx="53">
                  <c:v>6.000185489654541</c:v>
                </c:pt>
                <c:pt idx="54">
                  <c:v>7.4565386772155762</c:v>
                </c:pt>
                <c:pt idx="55">
                  <c:v>7.006680965423584</c:v>
                </c:pt>
                <c:pt idx="56">
                  <c:v>7.397883415222168</c:v>
                </c:pt>
                <c:pt idx="57">
                  <c:v>7.8118276596069336</c:v>
                </c:pt>
                <c:pt idx="58">
                  <c:v>8.7962779998779297</c:v>
                </c:pt>
                <c:pt idx="59">
                  <c:v>11.246041297912598</c:v>
                </c:pt>
                <c:pt idx="60">
                  <c:v>6.7958898544311523</c:v>
                </c:pt>
                <c:pt idx="61">
                  <c:v>6.1367735862731934</c:v>
                </c:pt>
                <c:pt idx="62">
                  <c:v>5.6376471519470215</c:v>
                </c:pt>
                <c:pt idx="63">
                  <c:v>5.65</c:v>
                </c:pt>
                <c:pt idx="64">
                  <c:v>9.81</c:v>
                </c:pt>
                <c:pt idx="65">
                  <c:v>9.75</c:v>
                </c:pt>
                <c:pt idx="66">
                  <c:v>7.2645964622497559</c:v>
                </c:pt>
                <c:pt idx="67">
                  <c:v>4.7841014862060547</c:v>
                </c:pt>
                <c:pt idx="68">
                  <c:v>6.5133481025695801</c:v>
                </c:pt>
                <c:pt idx="69">
                  <c:v>5.5779705047607422</c:v>
                </c:pt>
                <c:pt idx="70">
                  <c:v>7.2908215522766113</c:v>
                </c:pt>
                <c:pt idx="71">
                  <c:v>6.8125338554382324</c:v>
                </c:pt>
                <c:pt idx="72">
                  <c:v>6.0862069129943848</c:v>
                </c:pt>
                <c:pt idx="73">
                  <c:v>3.5619463920593262</c:v>
                </c:pt>
                <c:pt idx="74">
                  <c:v>6.8672709465026855</c:v>
                </c:pt>
                <c:pt idx="75">
                  <c:v>4.4805307388305664</c:v>
                </c:pt>
                <c:pt idx="76">
                  <c:v>2.6660375595092773</c:v>
                </c:pt>
                <c:pt idx="77">
                  <c:v>2.39</c:v>
                </c:pt>
                <c:pt idx="78">
                  <c:v>6.17</c:v>
                </c:pt>
                <c:pt idx="79">
                  <c:v>6.8746871948242188</c:v>
                </c:pt>
                <c:pt idx="80">
                  <c:v>5.5192975997924805</c:v>
                </c:pt>
                <c:pt idx="81">
                  <c:v>6.7468090057373047</c:v>
                </c:pt>
                <c:pt idx="82">
                  <c:v>5.9656367301940918</c:v>
                </c:pt>
                <c:pt idx="83">
                  <c:v>5.4110383987426758</c:v>
                </c:pt>
                <c:pt idx="84">
                  <c:v>6.20196533203125</c:v>
                </c:pt>
                <c:pt idx="85">
                  <c:v>6.2041206359863281</c:v>
                </c:pt>
                <c:pt idx="86">
                  <c:v>4.2199530601501465</c:v>
                </c:pt>
                <c:pt idx="87">
                  <c:v>3.2067630290985107</c:v>
                </c:pt>
                <c:pt idx="88">
                  <c:v>5.8859653472900391</c:v>
                </c:pt>
                <c:pt idx="89">
                  <c:v>5.9123225212097168</c:v>
                </c:pt>
                <c:pt idx="90">
                  <c:v>4.5599999999999996</c:v>
                </c:pt>
                <c:pt idx="91">
                  <c:v>4.8899999999999997</c:v>
                </c:pt>
                <c:pt idx="92">
                  <c:v>4.8600000000000003</c:v>
                </c:pt>
                <c:pt idx="93">
                  <c:v>5.13</c:v>
                </c:pt>
                <c:pt idx="94">
                  <c:v>5.43</c:v>
                </c:pt>
                <c:pt idx="95">
                  <c:v>5.94</c:v>
                </c:pt>
                <c:pt idx="96">
                  <c:v>5.91</c:v>
                </c:pt>
                <c:pt idx="97">
                  <c:v>5.62</c:v>
                </c:pt>
                <c:pt idx="98">
                  <c:v>6.6635379791259766</c:v>
                </c:pt>
                <c:pt idx="99">
                  <c:v>6.542607307434082</c:v>
                </c:pt>
                <c:pt idx="100">
                  <c:v>6.6505112648010254</c:v>
                </c:pt>
                <c:pt idx="101">
                  <c:v>4.575322151184082</c:v>
                </c:pt>
                <c:pt idx="102">
                  <c:v>5.5355539321899414</c:v>
                </c:pt>
                <c:pt idx="103">
                  <c:v>5.2198529243469238</c:v>
                </c:pt>
                <c:pt idx="104">
                  <c:v>5.3060503005981445</c:v>
                </c:pt>
                <c:pt idx="105">
                  <c:v>6.2651033401489258</c:v>
                </c:pt>
                <c:pt idx="106">
                  <c:v>6.1135106086730957</c:v>
                </c:pt>
                <c:pt idx="107">
                  <c:v>5.1289768218994141</c:v>
                </c:pt>
                <c:pt idx="108">
                  <c:v>6.9720649719238281</c:v>
                </c:pt>
                <c:pt idx="109">
                  <c:v>5.1216545104980469</c:v>
                </c:pt>
                <c:pt idx="110">
                  <c:v>5.766934871673584</c:v>
                </c:pt>
                <c:pt idx="111">
                  <c:v>5.3406190872192383</c:v>
                </c:pt>
                <c:pt idx="112">
                  <c:v>5.54486083984375</c:v>
                </c:pt>
                <c:pt idx="113">
                  <c:v>4.9988975524902344</c:v>
                </c:pt>
                <c:pt idx="114">
                  <c:v>5.2629070281982422</c:v>
                </c:pt>
                <c:pt idx="115">
                  <c:v>6.1471037864685059</c:v>
                </c:pt>
                <c:pt idx="116">
                  <c:v>6.9368729591369629</c:v>
                </c:pt>
                <c:pt idx="117">
                  <c:v>5.5960249900817871</c:v>
                </c:pt>
                <c:pt idx="118">
                  <c:v>6.5399394035339355</c:v>
                </c:pt>
                <c:pt idx="119">
                  <c:v>4.5280742645263672</c:v>
                </c:pt>
                <c:pt idx="120">
                  <c:v>2.6047828197479248</c:v>
                </c:pt>
                <c:pt idx="121">
                  <c:v>1.6896073818206787</c:v>
                </c:pt>
                <c:pt idx="122">
                  <c:v>1.0811105966567993</c:v>
                </c:pt>
                <c:pt idx="123">
                  <c:v>2.811530590057373</c:v>
                </c:pt>
                <c:pt idx="124">
                  <c:v>3.9717497825622559</c:v>
                </c:pt>
                <c:pt idx="125">
                  <c:v>0.69694787263870239</c:v>
                </c:pt>
                <c:pt idx="126">
                  <c:v>2.5316863059997559</c:v>
                </c:pt>
                <c:pt idx="127">
                  <c:v>4.4413895606994629</c:v>
                </c:pt>
                <c:pt idx="128">
                  <c:v>4.7608060836791992</c:v>
                </c:pt>
                <c:pt idx="129">
                  <c:v>3.9206466674804688</c:v>
                </c:pt>
                <c:pt idx="130">
                  <c:v>3.5822348594665527</c:v>
                </c:pt>
                <c:pt idx="131">
                  <c:v>4.7378230094909668</c:v>
                </c:pt>
                <c:pt idx="132">
                  <c:v>3.8489279747009277</c:v>
                </c:pt>
                <c:pt idx="133">
                  <c:v>5.6673974990844727</c:v>
                </c:pt>
                <c:pt idx="134">
                  <c:v>5.1516265869140625</c:v>
                </c:pt>
                <c:pt idx="135">
                  <c:v>4.8054466247558594</c:v>
                </c:pt>
                <c:pt idx="136">
                  <c:v>4.0017728805541992</c:v>
                </c:pt>
                <c:pt idx="137">
                  <c:v>0.4780920147895813</c:v>
                </c:pt>
                <c:pt idx="138">
                  <c:v>3.5340025424957275</c:v>
                </c:pt>
                <c:pt idx="139">
                  <c:v>3.8295600414276123</c:v>
                </c:pt>
                <c:pt idx="140">
                  <c:v>3.5974767208099365</c:v>
                </c:pt>
                <c:pt idx="141">
                  <c:v>4.3164234161376953</c:v>
                </c:pt>
                <c:pt idx="142">
                  <c:v>4.6633591651916504</c:v>
                </c:pt>
                <c:pt idx="143">
                  <c:v>3.2219142913818359</c:v>
                </c:pt>
                <c:pt idx="144">
                  <c:v>2.3433582782745361</c:v>
                </c:pt>
                <c:pt idx="145">
                  <c:v>5.6831393241882324</c:v>
                </c:pt>
                <c:pt idx="146">
                  <c:v>3.4033195972442627</c:v>
                </c:pt>
                <c:pt idx="147">
                  <c:v>3.7484261989593506</c:v>
                </c:pt>
                <c:pt idx="148">
                  <c:v>4.5416011810302734</c:v>
                </c:pt>
                <c:pt idx="149">
                  <c:v>3.9297146797180176</c:v>
                </c:pt>
                <c:pt idx="150">
                  <c:v>1.6497424840927124</c:v>
                </c:pt>
                <c:pt idx="151">
                  <c:v>4.3393683433532715</c:v>
                </c:pt>
                <c:pt idx="152">
                  <c:v>2.3076694011688232</c:v>
                </c:pt>
                <c:pt idx="153">
                  <c:v>2.8182854652404785</c:v>
                </c:pt>
                <c:pt idx="154">
                  <c:v>1.664925217628479</c:v>
                </c:pt>
                <c:pt idx="155">
                  <c:v>2.6499037742614746</c:v>
                </c:pt>
                <c:pt idx="156">
                  <c:v>2.256974458694458</c:v>
                </c:pt>
                <c:pt idx="157">
                  <c:v>1.5887422561645508</c:v>
                </c:pt>
                <c:pt idx="158">
                  <c:v>1.7843762636184692</c:v>
                </c:pt>
                <c:pt idx="159">
                  <c:v>2.2943429946899414</c:v>
                </c:pt>
                <c:pt idx="160">
                  <c:v>0.73704314231872559</c:v>
                </c:pt>
                <c:pt idx="161">
                  <c:v>3.2248461246490479</c:v>
                </c:pt>
                <c:pt idx="162">
                  <c:v>3.0242266654968262</c:v>
                </c:pt>
                <c:pt idx="163">
                  <c:v>2.6677768230438232</c:v>
                </c:pt>
                <c:pt idx="164">
                  <c:v>1.5388140678405762</c:v>
                </c:pt>
                <c:pt idx="165">
                  <c:v>2.335768461227417</c:v>
                </c:pt>
                <c:pt idx="166">
                  <c:v>2.5178329944610596</c:v>
                </c:pt>
                <c:pt idx="167">
                  <c:v>2.7654991149902344</c:v>
                </c:pt>
                <c:pt idx="168">
                  <c:v>0.22833807766437531</c:v>
                </c:pt>
                <c:pt idx="169">
                  <c:v>0.43895071744918823</c:v>
                </c:pt>
                <c:pt idx="170">
                  <c:v>0.85984784364700317</c:v>
                </c:pt>
                <c:pt idx="171">
                  <c:v>2.0561759471893311</c:v>
                </c:pt>
                <c:pt idx="172">
                  <c:v>3.3683657646179199</c:v>
                </c:pt>
              </c:numCache>
            </c:numRef>
          </c:yVal>
          <c:smooth val="0"/>
          <c:extLst>
            <c:ext xmlns:c16="http://schemas.microsoft.com/office/drawing/2014/chart" uri="{C3380CC4-5D6E-409C-BE32-E72D297353CC}">
              <c16:uniqueId val="{00000000-3E4D-45FB-BA55-C8F93CC23A1C}"/>
            </c:ext>
          </c:extLst>
        </c:ser>
        <c:ser>
          <c:idx val="5"/>
          <c:order val="1"/>
          <c:tx>
            <c:strRef>
              <c:f>'C3 8080'!$A$17</c:f>
              <c:strCache>
                <c:ptCount val="1"/>
                <c:pt idx="0">
                  <c:v>Tc (Kcb Select)</c:v>
                </c:pt>
              </c:strCache>
            </c:strRef>
          </c:tx>
          <c:spPr>
            <a:ln w="12700">
              <a:solidFill>
                <a:srgbClr val="800000"/>
              </a:solidFill>
              <a:prstDash val="solid"/>
            </a:ln>
          </c:spPr>
          <c:marker>
            <c:symbol val="circle"/>
            <c:size val="3"/>
            <c:spPr>
              <a:solidFill>
                <a:srgbClr val="800000"/>
              </a:solidFill>
              <a:ln>
                <a:solidFill>
                  <a:srgbClr val="800000"/>
                </a:solidFill>
                <a:prstDash val="solid"/>
              </a:ln>
            </c:spPr>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8080'!$C$17:$FS$17</c:f>
              <c:numCache>
                <c:formatCode>0.0</c:formatCode>
                <c:ptCount val="173"/>
                <c:pt idx="0">
                  <c:v>1.1015352487564087</c:v>
                </c:pt>
                <c:pt idx="1">
                  <c:v>1.0474352681106691</c:v>
                </c:pt>
                <c:pt idx="2">
                  <c:v>0.77341036214714931</c:v>
                </c:pt>
                <c:pt idx="3">
                  <c:v>0.65797282271319257</c:v>
                </c:pt>
                <c:pt idx="4">
                  <c:v>0.58436398920673827</c:v>
                </c:pt>
                <c:pt idx="5">
                  <c:v>0.42094250498600067</c:v>
                </c:pt>
                <c:pt idx="6">
                  <c:v>0.27237969693629943</c:v>
                </c:pt>
                <c:pt idx="7">
                  <c:v>0.19165667825694938</c:v>
                </c:pt>
                <c:pt idx="8">
                  <c:v>0.48292991530742391</c:v>
                </c:pt>
                <c:pt idx="9">
                  <c:v>0.28883676968402699</c:v>
                </c:pt>
                <c:pt idx="10">
                  <c:v>0.31490321189430781</c:v>
                </c:pt>
                <c:pt idx="11">
                  <c:v>0.64533012356369579</c:v>
                </c:pt>
                <c:pt idx="12">
                  <c:v>0.6664478013562759</c:v>
                </c:pt>
                <c:pt idx="13">
                  <c:v>0.81326276936217146</c:v>
                </c:pt>
                <c:pt idx="14">
                  <c:v>0.94419167171004992</c:v>
                </c:pt>
                <c:pt idx="15">
                  <c:v>0.74641232543453828</c:v>
                </c:pt>
                <c:pt idx="16">
                  <c:v>0.38195566878625919</c:v>
                </c:pt>
                <c:pt idx="17">
                  <c:v>1.5840016217908923</c:v>
                </c:pt>
                <c:pt idx="18">
                  <c:v>1.7772169203961057</c:v>
                </c:pt>
                <c:pt idx="19">
                  <c:v>1.2738188882326527</c:v>
                </c:pt>
                <c:pt idx="20">
                  <c:v>1.2065737528367946</c:v>
                </c:pt>
                <c:pt idx="21">
                  <c:v>1.4583117379512833</c:v>
                </c:pt>
                <c:pt idx="22">
                  <c:v>1.0000629026268704</c:v>
                </c:pt>
                <c:pt idx="23">
                  <c:v>0.62091469646094311</c:v>
                </c:pt>
                <c:pt idx="24">
                  <c:v>1.2679538029214479</c:v>
                </c:pt>
                <c:pt idx="25">
                  <c:v>1.297589762834513</c:v>
                </c:pt>
                <c:pt idx="26">
                  <c:v>2.3189717315018172</c:v>
                </c:pt>
                <c:pt idx="27">
                  <c:v>2.2362087992280721</c:v>
                </c:pt>
                <c:pt idx="28">
                  <c:v>2.2782433987855906</c:v>
                </c:pt>
                <c:pt idx="29">
                  <c:v>3.3065633605420586</c:v>
                </c:pt>
                <c:pt idx="30">
                  <c:v>3.3090511580407616</c:v>
                </c:pt>
                <c:pt idx="31">
                  <c:v>2.6628040890455242</c:v>
                </c:pt>
                <c:pt idx="32">
                  <c:v>3.3668280047178269</c:v>
                </c:pt>
                <c:pt idx="33">
                  <c:v>2.6812595644354822</c:v>
                </c:pt>
                <c:pt idx="34">
                  <c:v>2.3984056490510701</c:v>
                </c:pt>
                <c:pt idx="35">
                  <c:v>2.4249814923718573</c:v>
                </c:pt>
                <c:pt idx="36">
                  <c:v>2.8519898978233336</c:v>
                </c:pt>
                <c:pt idx="37">
                  <c:v>4.03075239874976</c:v>
                </c:pt>
                <c:pt idx="38">
                  <c:v>3.8994713148389546</c:v>
                </c:pt>
                <c:pt idx="39">
                  <c:v>3.1443040986350601</c:v>
                </c:pt>
                <c:pt idx="40">
                  <c:v>3.0794877582550049</c:v>
                </c:pt>
                <c:pt idx="41">
                  <c:v>3.4622929869583672</c:v>
                </c:pt>
                <c:pt idx="42">
                  <c:v>3.8360313269478934</c:v>
                </c:pt>
                <c:pt idx="43">
                  <c:v>3.7899764599800103</c:v>
                </c:pt>
                <c:pt idx="44">
                  <c:v>4.3493194190740576</c:v>
                </c:pt>
                <c:pt idx="45">
                  <c:v>6.0797082899093624</c:v>
                </c:pt>
                <c:pt idx="46">
                  <c:v>5.8962502890872948</c:v>
                </c:pt>
                <c:pt idx="47">
                  <c:v>4.6845968505907063</c:v>
                </c:pt>
                <c:pt idx="48">
                  <c:v>4.9265782488727563</c:v>
                </c:pt>
                <c:pt idx="49">
                  <c:v>5.406946689361507</c:v>
                </c:pt>
                <c:pt idx="50">
                  <c:v>5.6810910000000012</c:v>
                </c:pt>
                <c:pt idx="51">
                  <c:v>5.8774737165927897</c:v>
                </c:pt>
                <c:pt idx="52">
                  <c:v>6.6252163202762615</c:v>
                </c:pt>
                <c:pt idx="53">
                  <c:v>4.0949756478344632</c:v>
                </c:pt>
                <c:pt idx="54">
                  <c:v>6.0342039245367056</c:v>
                </c:pt>
                <c:pt idx="55">
                  <c:v>5.8530309444665907</c:v>
                </c:pt>
                <c:pt idx="56">
                  <c:v>6.3729066680431359</c:v>
                </c:pt>
                <c:pt idx="57">
                  <c:v>6.6252016788052366</c:v>
                </c:pt>
                <c:pt idx="58">
                  <c:v>6.7033146901888694</c:v>
                </c:pt>
                <c:pt idx="59">
                  <c:v>10.568467309713363</c:v>
                </c:pt>
                <c:pt idx="60">
                  <c:v>6.491026235561371</c:v>
                </c:pt>
                <c:pt idx="61">
                  <c:v>5.8913026428222652</c:v>
                </c:pt>
                <c:pt idx="62">
                  <c:v>5.4121412658691401</c:v>
                </c:pt>
                <c:pt idx="63">
                  <c:v>5.4240000000000004</c:v>
                </c:pt>
                <c:pt idx="64">
                  <c:v>9.30106026324993</c:v>
                </c:pt>
                <c:pt idx="65">
                  <c:v>9.36</c:v>
                </c:pt>
                <c:pt idx="66">
                  <c:v>6.9740126037597649</c:v>
                </c:pt>
                <c:pt idx="67">
                  <c:v>4.5927374267578127</c:v>
                </c:pt>
                <c:pt idx="68">
                  <c:v>6.2528141784667968</c:v>
                </c:pt>
                <c:pt idx="69">
                  <c:v>5.3548516845703125</c:v>
                </c:pt>
                <c:pt idx="70">
                  <c:v>6.9991886901855462</c:v>
                </c:pt>
                <c:pt idx="71">
                  <c:v>6.0590028347143301</c:v>
                </c:pt>
                <c:pt idx="72">
                  <c:v>4.824598671471322</c:v>
                </c:pt>
                <c:pt idx="73">
                  <c:v>3.4194685363769528</c:v>
                </c:pt>
                <c:pt idx="74">
                  <c:v>6.5925801086425775</c:v>
                </c:pt>
                <c:pt idx="75">
                  <c:v>4.3013095092773437</c:v>
                </c:pt>
                <c:pt idx="76">
                  <c:v>2.5593960571289061</c:v>
                </c:pt>
                <c:pt idx="77">
                  <c:v>2.2944</c:v>
                </c:pt>
                <c:pt idx="78">
                  <c:v>5.9231999999999996</c:v>
                </c:pt>
                <c:pt idx="79">
                  <c:v>6.5996997070312498</c:v>
                </c:pt>
                <c:pt idx="80">
                  <c:v>5.2985256958007811</c:v>
                </c:pt>
                <c:pt idx="81">
                  <c:v>6.4769366455078119</c:v>
                </c:pt>
                <c:pt idx="82">
                  <c:v>5.7270112609863277</c:v>
                </c:pt>
                <c:pt idx="83">
                  <c:v>5.1945968627929684</c:v>
                </c:pt>
                <c:pt idx="84">
                  <c:v>5.9538867187499998</c:v>
                </c:pt>
                <c:pt idx="85">
                  <c:v>5.9559558105468744</c:v>
                </c:pt>
                <c:pt idx="86">
                  <c:v>4.0511549377441405</c:v>
                </c:pt>
                <c:pt idx="87">
                  <c:v>3.0784925079345702</c:v>
                </c:pt>
                <c:pt idx="88">
                  <c:v>5.6505267333984373</c:v>
                </c:pt>
                <c:pt idx="89">
                  <c:v>5.6758296203613279</c:v>
                </c:pt>
                <c:pt idx="90">
                  <c:v>4.3775999999999993</c:v>
                </c:pt>
                <c:pt idx="91">
                  <c:v>4.6943999999999999</c:v>
                </c:pt>
                <c:pt idx="92">
                  <c:v>4.6656000000000004</c:v>
                </c:pt>
                <c:pt idx="93">
                  <c:v>4.9247999999999994</c:v>
                </c:pt>
                <c:pt idx="94">
                  <c:v>5.2127999999999997</c:v>
                </c:pt>
                <c:pt idx="95">
                  <c:v>5.7023999999999999</c:v>
                </c:pt>
                <c:pt idx="96">
                  <c:v>5.6735999999999995</c:v>
                </c:pt>
                <c:pt idx="97">
                  <c:v>5.3952</c:v>
                </c:pt>
                <c:pt idx="98">
                  <c:v>6.3969964599609375</c:v>
                </c:pt>
                <c:pt idx="99">
                  <c:v>6.2809030151367189</c:v>
                </c:pt>
                <c:pt idx="100">
                  <c:v>6.1274518072096997</c:v>
                </c:pt>
                <c:pt idx="101">
                  <c:v>4.3923092651367188</c:v>
                </c:pt>
                <c:pt idx="102">
                  <c:v>5.3141317749023438</c:v>
                </c:pt>
                <c:pt idx="103">
                  <c:v>5.0110588073730469</c:v>
                </c:pt>
                <c:pt idx="104">
                  <c:v>5.0938082885742189</c:v>
                </c:pt>
                <c:pt idx="105">
                  <c:v>6.0144992065429683</c:v>
                </c:pt>
                <c:pt idx="106">
                  <c:v>5.8689701843261712</c:v>
                </c:pt>
                <c:pt idx="107">
                  <c:v>4.9238177490234376</c:v>
                </c:pt>
                <c:pt idx="108">
                  <c:v>6.6931823730468745</c:v>
                </c:pt>
                <c:pt idx="109">
                  <c:v>4.9167883300781252</c:v>
                </c:pt>
                <c:pt idx="110">
                  <c:v>5.5362574768066404</c:v>
                </c:pt>
                <c:pt idx="111">
                  <c:v>5.1269943237304689</c:v>
                </c:pt>
                <c:pt idx="112">
                  <c:v>5.3230664062499997</c:v>
                </c:pt>
                <c:pt idx="113">
                  <c:v>4.798941650390625</c:v>
                </c:pt>
                <c:pt idx="114">
                  <c:v>5.0523907470703122</c:v>
                </c:pt>
                <c:pt idx="115">
                  <c:v>5.5062117382266882</c:v>
                </c:pt>
                <c:pt idx="116">
                  <c:v>6.3954472275501288</c:v>
                </c:pt>
                <c:pt idx="117">
                  <c:v>5.0102926647086292</c:v>
                </c:pt>
                <c:pt idx="118">
                  <c:v>5.4829177645869809</c:v>
                </c:pt>
                <c:pt idx="119">
                  <c:v>3.3470554451960859</c:v>
                </c:pt>
                <c:pt idx="120">
                  <c:v>2.1241321189869793</c:v>
                </c:pt>
                <c:pt idx="121">
                  <c:v>1.3328549586688316</c:v>
                </c:pt>
                <c:pt idx="122">
                  <c:v>0.82406129469241818</c:v>
                </c:pt>
                <c:pt idx="123">
                  <c:v>2.0682095166771641</c:v>
                </c:pt>
                <c:pt idx="124">
                  <c:v>2.8159625882765935</c:v>
                </c:pt>
                <c:pt idx="125">
                  <c:v>0.47558261486551456</c:v>
                </c:pt>
                <c:pt idx="126">
                  <c:v>1.6601788161906503</c:v>
                </c:pt>
                <c:pt idx="127">
                  <c:v>2.7942608426905449</c:v>
                </c:pt>
                <c:pt idx="128">
                  <c:v>2.8684912478097022</c:v>
                </c:pt>
                <c:pt idx="129">
                  <c:v>2.2579130630493163</c:v>
                </c:pt>
                <c:pt idx="130">
                  <c:v>1.9676652747729129</c:v>
                </c:pt>
                <c:pt idx="131">
                  <c:v>2.4762957915855992</c:v>
                </c:pt>
                <c:pt idx="132">
                  <c:v>1.909246753966616</c:v>
                </c:pt>
                <c:pt idx="133">
                  <c:v>2.6604317824532906</c:v>
                </c:pt>
                <c:pt idx="134">
                  <c:v>2.2811838753300329</c:v>
                </c:pt>
                <c:pt idx="135">
                  <c:v>1.9999765055410326</c:v>
                </c:pt>
                <c:pt idx="136">
                  <c:v>1.5589729201428351</c:v>
                </c:pt>
                <c:pt idx="137">
                  <c:v>0.17352426788403141</c:v>
                </c:pt>
                <c:pt idx="138">
                  <c:v>1.1886004801243539</c:v>
                </c:pt>
                <c:pt idx="139">
                  <c:v>1.1860672468629574</c:v>
                </c:pt>
                <c:pt idx="140">
                  <c:v>1.0184268019204177</c:v>
                </c:pt>
                <c:pt idx="141">
                  <c:v>1.107058176640541</c:v>
                </c:pt>
                <c:pt idx="142">
                  <c:v>1.0719050706942235</c:v>
                </c:pt>
                <c:pt idx="143">
                  <c:v>0.65481510495370443</c:v>
                </c:pt>
                <c:pt idx="144">
                  <c:v>0.41388148236226635</c:v>
                </c:pt>
                <c:pt idx="145">
                  <c:v>0.85247089862823489</c:v>
                </c:pt>
                <c:pt idx="146">
                  <c:v>0.51049793958663936</c:v>
                </c:pt>
                <c:pt idx="147">
                  <c:v>0.56226392984390261</c:v>
                </c:pt>
                <c:pt idx="148">
                  <c:v>0.68124017715454099</c:v>
                </c:pt>
                <c:pt idx="149">
                  <c:v>0.58945720195770257</c:v>
                </c:pt>
                <c:pt idx="150">
                  <c:v>0.24746137261390685</c:v>
                </c:pt>
                <c:pt idx="151">
                  <c:v>0.65090525150299072</c:v>
                </c:pt>
                <c:pt idx="152">
                  <c:v>0.3461504101753235</c:v>
                </c:pt>
                <c:pt idx="153">
                  <c:v>0.42274281978607176</c:v>
                </c:pt>
                <c:pt idx="154">
                  <c:v>0.24973878264427185</c:v>
                </c:pt>
                <c:pt idx="155">
                  <c:v>0.3974855661392212</c:v>
                </c:pt>
                <c:pt idx="156">
                  <c:v>0.33854616880416871</c:v>
                </c:pt>
                <c:pt idx="157">
                  <c:v>0.23831133842468261</c:v>
                </c:pt>
                <c:pt idx="158">
                  <c:v>0.26765643954277035</c:v>
                </c:pt>
                <c:pt idx="159">
                  <c:v>0.34415144920349122</c:v>
                </c:pt>
                <c:pt idx="160">
                  <c:v>0.11055647134780884</c:v>
                </c:pt>
                <c:pt idx="161">
                  <c:v>0.48372691869735718</c:v>
                </c:pt>
                <c:pt idx="162">
                  <c:v>0.4536339998245239</c:v>
                </c:pt>
                <c:pt idx="163">
                  <c:v>0.4001665234565735</c:v>
                </c:pt>
                <c:pt idx="164">
                  <c:v>0.23082211017608642</c:v>
                </c:pt>
                <c:pt idx="165">
                  <c:v>0.35036526918411254</c:v>
                </c:pt>
                <c:pt idx="166">
                  <c:v>0.37767494916915895</c:v>
                </c:pt>
                <c:pt idx="167">
                  <c:v>0.41482486724853512</c:v>
                </c:pt>
                <c:pt idx="168">
                  <c:v>3.4250711649656297E-2</c:v>
                </c:pt>
                <c:pt idx="169">
                  <c:v>6.5842607617378229E-2</c:v>
                </c:pt>
                <c:pt idx="170">
                  <c:v>0.12897717654705046</c:v>
                </c:pt>
                <c:pt idx="171">
                  <c:v>0.30842639207839967</c:v>
                </c:pt>
                <c:pt idx="172">
                  <c:v>0.50525486469268799</c:v>
                </c:pt>
              </c:numCache>
            </c:numRef>
          </c:yVal>
          <c:smooth val="0"/>
          <c:extLst>
            <c:ext xmlns:c16="http://schemas.microsoft.com/office/drawing/2014/chart" uri="{C3380CC4-5D6E-409C-BE32-E72D297353CC}">
              <c16:uniqueId val="{00000001-3E4D-45FB-BA55-C8F93CC23A1C}"/>
            </c:ext>
          </c:extLst>
        </c:ser>
        <c:ser>
          <c:idx val="7"/>
          <c:order val="2"/>
          <c:tx>
            <c:strRef>
              <c:f>'C3 8080'!$A$20</c:f>
              <c:strCache>
                <c:ptCount val="1"/>
                <c:pt idx="0">
                  <c:v>ETc (BR)</c:v>
                </c:pt>
              </c:strCache>
            </c:strRef>
          </c:tx>
          <c:spPr>
            <a:ln w="12700">
              <a:solidFill>
                <a:srgbClr val="0000FF"/>
              </a:solidFill>
              <a:prstDash val="solid"/>
            </a:ln>
          </c:spPr>
          <c:marker>
            <c:symbol val="diamond"/>
            <c:size val="3"/>
            <c:spPr>
              <a:noFill/>
              <a:ln>
                <a:solidFill>
                  <a:srgbClr val="0000FF"/>
                </a:solidFill>
                <a:prstDash val="solid"/>
              </a:ln>
            </c:spPr>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8080'!$C$20:$FS$20</c:f>
              <c:numCache>
                <c:formatCode>0.00</c:formatCode>
                <c:ptCount val="173"/>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69">
                  <c:v>0.01</c:v>
                </c:pt>
                <c:pt idx="70">
                  <c:v>0.01</c:v>
                </c:pt>
                <c:pt idx="71">
                  <c:v>0.01</c:v>
                </c:pt>
                <c:pt idx="72">
                  <c:v>0.01</c:v>
                </c:pt>
                <c:pt idx="73">
                  <c:v>0.01</c:v>
                </c:pt>
                <c:pt idx="74">
                  <c:v>0.01</c:v>
                </c:pt>
                <c:pt idx="75">
                  <c:v>0.01</c:v>
                </c:pt>
                <c:pt idx="76">
                  <c:v>0.01</c:v>
                </c:pt>
                <c:pt idx="77">
                  <c:v>0.01</c:v>
                </c:pt>
                <c:pt idx="78">
                  <c:v>0.01</c:v>
                </c:pt>
                <c:pt idx="79">
                  <c:v>0.01</c:v>
                </c:pt>
                <c:pt idx="80">
                  <c:v>0.01</c:v>
                </c:pt>
                <c:pt idx="81">
                  <c:v>0.01</c:v>
                </c:pt>
                <c:pt idx="82">
                  <c:v>0.01</c:v>
                </c:pt>
                <c:pt idx="83">
                  <c:v>0.01</c:v>
                </c:pt>
                <c:pt idx="84">
                  <c:v>0.01</c:v>
                </c:pt>
                <c:pt idx="85">
                  <c:v>0.01</c:v>
                </c:pt>
                <c:pt idx="86">
                  <c:v>0.01</c:v>
                </c:pt>
                <c:pt idx="87">
                  <c:v>0.01</c:v>
                </c:pt>
                <c:pt idx="88">
                  <c:v>0.01</c:v>
                </c:pt>
                <c:pt idx="89">
                  <c:v>0.01</c:v>
                </c:pt>
                <c:pt idx="90">
                  <c:v>0.01</c:v>
                </c:pt>
                <c:pt idx="91">
                  <c:v>0.01</c:v>
                </c:pt>
                <c:pt idx="92">
                  <c:v>0.01</c:v>
                </c:pt>
                <c:pt idx="93">
                  <c:v>0.01</c:v>
                </c:pt>
                <c:pt idx="94">
                  <c:v>0.01</c:v>
                </c:pt>
                <c:pt idx="95">
                  <c:v>0.01</c:v>
                </c:pt>
                <c:pt idx="96">
                  <c:v>0.01</c:v>
                </c:pt>
                <c:pt idx="97">
                  <c:v>0.01</c:v>
                </c:pt>
                <c:pt idx="98">
                  <c:v>0.01</c:v>
                </c:pt>
                <c:pt idx="99">
                  <c:v>0.01</c:v>
                </c:pt>
                <c:pt idx="100">
                  <c:v>0.01</c:v>
                </c:pt>
                <c:pt idx="101">
                  <c:v>0.01</c:v>
                </c:pt>
                <c:pt idx="102">
                  <c:v>0.01</c:v>
                </c:pt>
                <c:pt idx="103">
                  <c:v>0.01</c:v>
                </c:pt>
                <c:pt idx="104">
                  <c:v>0.01</c:v>
                </c:pt>
                <c:pt idx="105">
                  <c:v>0.01</c:v>
                </c:pt>
                <c:pt idx="106">
                  <c:v>0.01</c:v>
                </c:pt>
                <c:pt idx="107">
                  <c:v>0.01</c:v>
                </c:pt>
                <c:pt idx="108">
                  <c:v>0.01</c:v>
                </c:pt>
                <c:pt idx="109">
                  <c:v>0.01</c:v>
                </c:pt>
                <c:pt idx="110">
                  <c:v>0.01</c:v>
                </c:pt>
                <c:pt idx="111">
                  <c:v>0.01</c:v>
                </c:pt>
                <c:pt idx="112">
                  <c:v>0.01</c:v>
                </c:pt>
                <c:pt idx="113">
                  <c:v>0.01</c:v>
                </c:pt>
                <c:pt idx="114">
                  <c:v>0.01</c:v>
                </c:pt>
                <c:pt idx="115">
                  <c:v>0.01</c:v>
                </c:pt>
                <c:pt idx="116">
                  <c:v>0.01</c:v>
                </c:pt>
                <c:pt idx="117">
                  <c:v>0.01</c:v>
                </c:pt>
                <c:pt idx="118">
                  <c:v>0.01</c:v>
                </c:pt>
                <c:pt idx="119">
                  <c:v>0.01</c:v>
                </c:pt>
                <c:pt idx="120">
                  <c:v>0.01</c:v>
                </c:pt>
                <c:pt idx="121">
                  <c:v>0.01</c:v>
                </c:pt>
                <c:pt idx="122">
                  <c:v>0.01</c:v>
                </c:pt>
                <c:pt idx="123">
                  <c:v>0.01</c:v>
                </c:pt>
                <c:pt idx="124">
                  <c:v>0.01</c:v>
                </c:pt>
                <c:pt idx="125">
                  <c:v>0.01</c:v>
                </c:pt>
                <c:pt idx="126">
                  <c:v>0.01</c:v>
                </c:pt>
                <c:pt idx="127">
                  <c:v>0.01</c:v>
                </c:pt>
                <c:pt idx="128">
                  <c:v>0.01</c:v>
                </c:pt>
                <c:pt idx="129">
                  <c:v>0.01</c:v>
                </c:pt>
                <c:pt idx="130">
                  <c:v>0.01</c:v>
                </c:pt>
                <c:pt idx="131">
                  <c:v>0.01</c:v>
                </c:pt>
                <c:pt idx="132">
                  <c:v>0.01</c:v>
                </c:pt>
                <c:pt idx="133">
                  <c:v>0.01</c:v>
                </c:pt>
                <c:pt idx="134">
                  <c:v>0.01</c:v>
                </c:pt>
                <c:pt idx="135">
                  <c:v>0.01</c:v>
                </c:pt>
                <c:pt idx="136">
                  <c:v>0.01</c:v>
                </c:pt>
                <c:pt idx="137">
                  <c:v>0.01</c:v>
                </c:pt>
                <c:pt idx="138">
                  <c:v>0.01</c:v>
                </c:pt>
                <c:pt idx="139">
                  <c:v>0.01</c:v>
                </c:pt>
                <c:pt idx="140">
                  <c:v>0.01</c:v>
                </c:pt>
                <c:pt idx="141">
                  <c:v>0.01</c:v>
                </c:pt>
                <c:pt idx="142">
                  <c:v>0.01</c:v>
                </c:pt>
                <c:pt idx="143">
                  <c:v>0.01</c:v>
                </c:pt>
                <c:pt idx="144">
                  <c:v>0.01</c:v>
                </c:pt>
                <c:pt idx="145">
                  <c:v>0.01</c:v>
                </c:pt>
                <c:pt idx="146">
                  <c:v>0.01</c:v>
                </c:pt>
                <c:pt idx="147">
                  <c:v>0.01</c:v>
                </c:pt>
                <c:pt idx="148">
                  <c:v>0.01</c:v>
                </c:pt>
                <c:pt idx="149">
                  <c:v>0.01</c:v>
                </c:pt>
                <c:pt idx="150">
                  <c:v>0.01</c:v>
                </c:pt>
                <c:pt idx="151">
                  <c:v>0.01</c:v>
                </c:pt>
                <c:pt idx="152">
                  <c:v>0.01</c:v>
                </c:pt>
                <c:pt idx="153">
                  <c:v>0.01</c:v>
                </c:pt>
                <c:pt idx="154">
                  <c:v>0.01</c:v>
                </c:pt>
                <c:pt idx="155">
                  <c:v>0.01</c:v>
                </c:pt>
                <c:pt idx="156">
                  <c:v>0.01</c:v>
                </c:pt>
                <c:pt idx="157">
                  <c:v>0.01</c:v>
                </c:pt>
                <c:pt idx="158">
                  <c:v>0.01</c:v>
                </c:pt>
                <c:pt idx="159">
                  <c:v>0.01</c:v>
                </c:pt>
                <c:pt idx="160">
                  <c:v>0.01</c:v>
                </c:pt>
                <c:pt idx="161">
                  <c:v>0.01</c:v>
                </c:pt>
                <c:pt idx="162">
                  <c:v>0.01</c:v>
                </c:pt>
                <c:pt idx="163">
                  <c:v>0.01</c:v>
                </c:pt>
                <c:pt idx="164">
                  <c:v>0.01</c:v>
                </c:pt>
                <c:pt idx="165">
                  <c:v>0.01</c:v>
                </c:pt>
                <c:pt idx="166">
                  <c:v>0.01</c:v>
                </c:pt>
                <c:pt idx="167">
                  <c:v>0.01</c:v>
                </c:pt>
                <c:pt idx="168">
                  <c:v>0.01</c:v>
                </c:pt>
                <c:pt idx="169">
                  <c:v>0.01</c:v>
                </c:pt>
                <c:pt idx="170">
                  <c:v>0.01</c:v>
                </c:pt>
                <c:pt idx="171">
                  <c:v>0.01</c:v>
                </c:pt>
                <c:pt idx="172">
                  <c:v>0.01</c:v>
                </c:pt>
              </c:numCache>
            </c:numRef>
          </c:yVal>
          <c:smooth val="0"/>
          <c:extLst>
            <c:ext xmlns:c16="http://schemas.microsoft.com/office/drawing/2014/chart" uri="{C3380CC4-5D6E-409C-BE32-E72D297353CC}">
              <c16:uniqueId val="{00000002-3E4D-45FB-BA55-C8F93CC23A1C}"/>
            </c:ext>
          </c:extLst>
        </c:ser>
        <c:dLbls>
          <c:showLegendKey val="0"/>
          <c:showVal val="0"/>
          <c:showCatName val="0"/>
          <c:showSerName val="0"/>
          <c:showPercent val="0"/>
          <c:showBubbleSize val="0"/>
        </c:dLbls>
        <c:axId val="824415168"/>
        <c:axId val="824406544"/>
      </c:scatterChart>
      <c:valAx>
        <c:axId val="824415168"/>
        <c:scaling>
          <c:orientation val="minMax"/>
          <c:max val="305"/>
          <c:min val="140"/>
        </c:scaling>
        <c:delete val="0"/>
        <c:axPos val="b"/>
        <c:title>
          <c:tx>
            <c:rich>
              <a:bodyPr/>
              <a:lstStyle/>
              <a:p>
                <a:pPr>
                  <a:defRPr sz="1550" b="1" i="0" u="none" strike="noStrike" baseline="0">
                    <a:solidFill>
                      <a:srgbClr val="000000"/>
                    </a:solidFill>
                    <a:latin typeface="Arial"/>
                    <a:ea typeface="Arial"/>
                    <a:cs typeface="Arial"/>
                  </a:defRPr>
                </a:pPr>
                <a:r>
                  <a:rPr lang="en-US"/>
                  <a:t>DOY</a:t>
                </a:r>
              </a:p>
            </c:rich>
          </c:tx>
          <c:layout>
            <c:manualLayout>
              <c:xMode val="edge"/>
              <c:yMode val="edge"/>
              <c:x val="0.51675981135603433"/>
              <c:y val="0.8940590178165712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406544"/>
        <c:crosses val="autoZero"/>
        <c:crossBetween val="midCat"/>
        <c:majorUnit val="10"/>
      </c:valAx>
      <c:valAx>
        <c:axId val="824406544"/>
        <c:scaling>
          <c:orientation val="minMax"/>
          <c:min val="0"/>
        </c:scaling>
        <c:delete val="0"/>
        <c:axPos val="l"/>
        <c:majorGridlines>
          <c:spPr>
            <a:ln w="3175">
              <a:solidFill>
                <a:srgbClr val="000000"/>
              </a:solidFill>
              <a:prstDash val="solid"/>
            </a:ln>
          </c:spPr>
        </c:majorGridlines>
        <c:title>
          <c:tx>
            <c:rich>
              <a:bodyPr/>
              <a:lstStyle/>
              <a:p>
                <a:pPr>
                  <a:defRPr sz="1550" b="1" i="0" u="none" strike="noStrike" baseline="0">
                    <a:solidFill>
                      <a:srgbClr val="000000"/>
                    </a:solidFill>
                    <a:latin typeface="Arial"/>
                    <a:ea typeface="Arial"/>
                    <a:cs typeface="Arial"/>
                  </a:defRPr>
                </a:pPr>
                <a:r>
                  <a:rPr lang="en-US"/>
                  <a:t>ETr and ETc (mm/day)</a:t>
                </a:r>
              </a:p>
            </c:rich>
          </c:tx>
          <c:layout>
            <c:manualLayout>
              <c:xMode val="edge"/>
              <c:yMode val="edge"/>
              <c:x val="1.8156358423534788E-2"/>
              <c:y val="0.1498710723175106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550" b="0" i="0" u="none" strike="noStrike" baseline="0">
                <a:solidFill>
                  <a:srgbClr val="000000"/>
                </a:solidFill>
                <a:latin typeface="Arial"/>
                <a:ea typeface="Arial"/>
                <a:cs typeface="Arial"/>
              </a:defRPr>
            </a:pPr>
            <a:endParaRPr lang="en-US"/>
          </a:p>
        </c:txPr>
        <c:crossAx val="824415168"/>
        <c:crosses val="autoZero"/>
        <c:crossBetween val="midCat"/>
      </c:valAx>
      <c:spPr>
        <a:solidFill>
          <a:srgbClr val="C0C0C0"/>
        </a:solidFill>
        <a:ln w="12700">
          <a:solidFill>
            <a:srgbClr val="808080"/>
          </a:solidFill>
          <a:prstDash val="solid"/>
        </a:ln>
      </c:spPr>
    </c:plotArea>
    <c:legend>
      <c:legendPos val="r"/>
      <c:layout>
        <c:manualLayout>
          <c:xMode val="edge"/>
          <c:yMode val="edge"/>
          <c:x val="0.81134564643799467"/>
          <c:y val="6.9767617913280025E-2"/>
          <c:w val="0.15699208443271767"/>
          <c:h val="0.14987117922112006"/>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'C3 8080'!$D$1</c:f>
          <c:strCache>
            <c:ptCount val="1"/>
            <c:pt idx="0">
              <c:v>Corn 13 #3</c:v>
            </c:pt>
          </c:strCache>
        </c:strRef>
      </c:tx>
      <c:layout>
        <c:manualLayout>
          <c:xMode val="edge"/>
          <c:yMode val="edge"/>
          <c:x val="0.16713493041486524"/>
          <c:y val="5.6701051903395798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376412296192162"/>
          <c:y val="6.1855747945881265E-2"/>
          <c:w val="0.7471915236511395"/>
          <c:h val="0.79123810914106429"/>
        </c:manualLayout>
      </c:layout>
      <c:scatterChart>
        <c:scatterStyle val="lineMarker"/>
        <c:varyColors val="0"/>
        <c:ser>
          <c:idx val="0"/>
          <c:order val="0"/>
          <c:tx>
            <c:strRef>
              <c:f>'C3 8080'!$A$7</c:f>
              <c:strCache>
                <c:ptCount val="1"/>
                <c:pt idx="0">
                  <c:v>Canopy Cover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8080'!$C$7:$FS$7</c:f>
              <c:numCache>
                <c:formatCode>0%</c:formatCode>
                <c:ptCount val="173"/>
                <c:pt idx="0">
                  <c:v>0</c:v>
                </c:pt>
                <c:pt idx="1">
                  <c:v>0</c:v>
                </c:pt>
                <c:pt idx="2">
                  <c:v>0</c:v>
                </c:pt>
                <c:pt idx="3">
                  <c:v>0</c:v>
                </c:pt>
                <c:pt idx="4">
                  <c:v>0</c:v>
                </c:pt>
                <c:pt idx="5">
                  <c:v>0</c:v>
                </c:pt>
                <c:pt idx="6">
                  <c:v>0</c:v>
                </c:pt>
                <c:pt idx="7">
                  <c:v>0</c:v>
                </c:pt>
                <c:pt idx="8">
                  <c:v>0</c:v>
                </c:pt>
                <c:pt idx="9">
                  <c:v>0</c:v>
                </c:pt>
                <c:pt idx="10">
                  <c:v>0</c:v>
                </c:pt>
                <c:pt idx="11">
                  <c:v>0.01</c:v>
                </c:pt>
                <c:pt idx="12">
                  <c:v>0.01</c:v>
                </c:pt>
                <c:pt idx="13">
                  <c:v>0.01</c:v>
                </c:pt>
                <c:pt idx="14">
                  <c:v>2.4833333333333332E-2</c:v>
                </c:pt>
                <c:pt idx="15">
                  <c:v>3.2250000000000001E-2</c:v>
                </c:pt>
                <c:pt idx="16">
                  <c:v>3.9666666666666663E-2</c:v>
                </c:pt>
                <c:pt idx="17">
                  <c:v>4.7083333333333331E-2</c:v>
                </c:pt>
                <c:pt idx="18">
                  <c:v>5.4500000000000007E-2</c:v>
                </c:pt>
                <c:pt idx="19">
                  <c:v>6.1916666666666668E-2</c:v>
                </c:pt>
                <c:pt idx="20">
                  <c:v>6.933333333333333E-2</c:v>
                </c:pt>
                <c:pt idx="21">
                  <c:v>7.6749999999999985E-2</c:v>
                </c:pt>
                <c:pt idx="22">
                  <c:v>8.4166666666666654E-2</c:v>
                </c:pt>
                <c:pt idx="23">
                  <c:v>9.1583333333333322E-2</c:v>
                </c:pt>
                <c:pt idx="24">
                  <c:v>9.9000000000000005E-2</c:v>
                </c:pt>
                <c:pt idx="25">
                  <c:v>0.10641666666666666</c:v>
                </c:pt>
                <c:pt idx="26">
                  <c:v>0.11383333333333333</c:v>
                </c:pt>
                <c:pt idx="27">
                  <c:v>0.12125</c:v>
                </c:pt>
                <c:pt idx="28">
                  <c:v>0.12866666666666665</c:v>
                </c:pt>
                <c:pt idx="29">
                  <c:v>0.13608333333333333</c:v>
                </c:pt>
                <c:pt idx="30">
                  <c:v>0.14349999999999999</c:v>
                </c:pt>
                <c:pt idx="31">
                  <c:v>0.15091666666666667</c:v>
                </c:pt>
                <c:pt idx="32">
                  <c:v>0.15833333333333333</c:v>
                </c:pt>
                <c:pt idx="33">
                  <c:v>0.16575000000000001</c:v>
                </c:pt>
                <c:pt idx="34">
                  <c:v>0.17316666666666666</c:v>
                </c:pt>
                <c:pt idx="35">
                  <c:v>0.18058333333333332</c:v>
                </c:pt>
                <c:pt idx="36">
                  <c:v>0.188</c:v>
                </c:pt>
                <c:pt idx="37">
                  <c:v>0.20542857142857143</c:v>
                </c:pt>
                <c:pt idx="38">
                  <c:v>0.22285714285714286</c:v>
                </c:pt>
                <c:pt idx="39">
                  <c:v>0.24028571428571427</c:v>
                </c:pt>
                <c:pt idx="40">
                  <c:v>0.25771428571428573</c:v>
                </c:pt>
                <c:pt idx="41">
                  <c:v>0.27514285714285713</c:v>
                </c:pt>
                <c:pt idx="42">
                  <c:v>0.29257142857142859</c:v>
                </c:pt>
                <c:pt idx="43">
                  <c:v>0.31</c:v>
                </c:pt>
                <c:pt idx="44">
                  <c:v>0.34599999999999997</c:v>
                </c:pt>
                <c:pt idx="45">
                  <c:v>0.38200000000000001</c:v>
                </c:pt>
                <c:pt idx="46">
                  <c:v>0.41520000000000001</c:v>
                </c:pt>
                <c:pt idx="47">
                  <c:v>0.44840000000000002</c:v>
                </c:pt>
                <c:pt idx="48">
                  <c:v>0.48160000000000003</c:v>
                </c:pt>
                <c:pt idx="49">
                  <c:v>0.51480000000000004</c:v>
                </c:pt>
                <c:pt idx="50">
                  <c:v>0.54800000000000004</c:v>
                </c:pt>
                <c:pt idx="51">
                  <c:v>0.57377777777777783</c:v>
                </c:pt>
                <c:pt idx="52">
                  <c:v>0.59955555555555562</c:v>
                </c:pt>
                <c:pt idx="53">
                  <c:v>0.62533333333333341</c:v>
                </c:pt>
                <c:pt idx="54">
                  <c:v>0.6511111111111112</c:v>
                </c:pt>
                <c:pt idx="55">
                  <c:v>0.67688888888888887</c:v>
                </c:pt>
                <c:pt idx="56">
                  <c:v>0.70266666666666666</c:v>
                </c:pt>
                <c:pt idx="57">
                  <c:v>0.72844444444444445</c:v>
                </c:pt>
                <c:pt idx="58">
                  <c:v>0.75422222222222224</c:v>
                </c:pt>
                <c:pt idx="59">
                  <c:v>0.78</c:v>
                </c:pt>
                <c:pt idx="60">
                  <c:v>0.79520000000000002</c:v>
                </c:pt>
                <c:pt idx="61">
                  <c:v>0.81040000000000001</c:v>
                </c:pt>
                <c:pt idx="62">
                  <c:v>0.8256</c:v>
                </c:pt>
                <c:pt idx="63">
                  <c:v>0.84079999999999999</c:v>
                </c:pt>
                <c:pt idx="64">
                  <c:v>0.85599999999999998</c:v>
                </c:pt>
                <c:pt idx="65">
                  <c:v>0.85888888888888892</c:v>
                </c:pt>
                <c:pt idx="66">
                  <c:v>0.86177777777777775</c:v>
                </c:pt>
                <c:pt idx="67">
                  <c:v>0.86466666666666669</c:v>
                </c:pt>
                <c:pt idx="68">
                  <c:v>0.86755555555555552</c:v>
                </c:pt>
                <c:pt idx="69">
                  <c:v>0.87044444444444447</c:v>
                </c:pt>
                <c:pt idx="70">
                  <c:v>0.87333333333333329</c:v>
                </c:pt>
                <c:pt idx="71">
                  <c:v>0.87622222222222224</c:v>
                </c:pt>
                <c:pt idx="72">
                  <c:v>0.87911111111111107</c:v>
                </c:pt>
                <c:pt idx="73">
                  <c:v>0.88200000000000001</c:v>
                </c:pt>
                <c:pt idx="74">
                  <c:v>0.87619999999999998</c:v>
                </c:pt>
                <c:pt idx="75">
                  <c:v>0.87039999999999995</c:v>
                </c:pt>
                <c:pt idx="76">
                  <c:v>0.86460000000000004</c:v>
                </c:pt>
                <c:pt idx="77">
                  <c:v>0.85880000000000001</c:v>
                </c:pt>
                <c:pt idx="78">
                  <c:v>0.85299999999999998</c:v>
                </c:pt>
                <c:pt idx="79">
                  <c:v>0.84866666666666668</c:v>
                </c:pt>
                <c:pt idx="80">
                  <c:v>0.84433333333333327</c:v>
                </c:pt>
                <c:pt idx="81">
                  <c:v>0.84</c:v>
                </c:pt>
                <c:pt idx="82">
                  <c:v>0.83990909090909083</c:v>
                </c:pt>
                <c:pt idx="83">
                  <c:v>0.8398181818181818</c:v>
                </c:pt>
                <c:pt idx="84">
                  <c:v>0.83972727272727266</c:v>
                </c:pt>
                <c:pt idx="85">
                  <c:v>0.83963636363636363</c:v>
                </c:pt>
                <c:pt idx="86">
                  <c:v>0.83954545454545448</c:v>
                </c:pt>
                <c:pt idx="87">
                  <c:v>0.83945454545454545</c:v>
                </c:pt>
                <c:pt idx="88">
                  <c:v>0.83936363636363631</c:v>
                </c:pt>
                <c:pt idx="89">
                  <c:v>0.83927272727272728</c:v>
                </c:pt>
                <c:pt idx="90">
                  <c:v>0.83918181818181814</c:v>
                </c:pt>
                <c:pt idx="91">
                  <c:v>0.83909090909090911</c:v>
                </c:pt>
                <c:pt idx="92">
                  <c:v>0.83899999999999997</c:v>
                </c:pt>
                <c:pt idx="93">
                  <c:v>0.84288888888888891</c:v>
                </c:pt>
                <c:pt idx="94">
                  <c:v>0.84677777777777774</c:v>
                </c:pt>
                <c:pt idx="95">
                  <c:v>0.85066666666666668</c:v>
                </c:pt>
                <c:pt idx="96">
                  <c:v>0.85455555555555551</c:v>
                </c:pt>
                <c:pt idx="97">
                  <c:v>0.85844444444444445</c:v>
                </c:pt>
                <c:pt idx="98">
                  <c:v>0.86233333333333329</c:v>
                </c:pt>
                <c:pt idx="99">
                  <c:v>0.86622222222222223</c:v>
                </c:pt>
                <c:pt idx="100">
                  <c:v>0.87011111111111106</c:v>
                </c:pt>
                <c:pt idx="101">
                  <c:v>0.874</c:v>
                </c:pt>
                <c:pt idx="102">
                  <c:v>0.86946153846153851</c:v>
                </c:pt>
                <c:pt idx="103">
                  <c:v>0.86492307692307691</c:v>
                </c:pt>
                <c:pt idx="104">
                  <c:v>0.86038461538461541</c:v>
                </c:pt>
                <c:pt idx="105">
                  <c:v>0.85584615384615381</c:v>
                </c:pt>
                <c:pt idx="106">
                  <c:v>0.85130769230769232</c:v>
                </c:pt>
                <c:pt idx="107">
                  <c:v>0.84676923076923072</c:v>
                </c:pt>
                <c:pt idx="108">
                  <c:v>0.84223076923076923</c:v>
                </c:pt>
                <c:pt idx="109">
                  <c:v>0.83769230769230763</c:v>
                </c:pt>
                <c:pt idx="110">
                  <c:v>0.83315384615384613</c:v>
                </c:pt>
                <c:pt idx="111">
                  <c:v>0.82861538461538453</c:v>
                </c:pt>
                <c:pt idx="112">
                  <c:v>0.82407692307692304</c:v>
                </c:pt>
                <c:pt idx="113">
                  <c:v>0.81953846153846144</c:v>
                </c:pt>
                <c:pt idx="114">
                  <c:v>0.81499999999999995</c:v>
                </c:pt>
                <c:pt idx="115">
                  <c:v>0.78870967741935483</c:v>
                </c:pt>
                <c:pt idx="116">
                  <c:v>0.7624193548387096</c:v>
                </c:pt>
                <c:pt idx="117">
                  <c:v>0.73612903225806448</c:v>
                </c:pt>
                <c:pt idx="118">
                  <c:v>0.70983870967741935</c:v>
                </c:pt>
                <c:pt idx="119">
                  <c:v>0.68354838709677412</c:v>
                </c:pt>
                <c:pt idx="120">
                  <c:v>0.657258064516129</c:v>
                </c:pt>
                <c:pt idx="121">
                  <c:v>0.63096774193548377</c:v>
                </c:pt>
                <c:pt idx="122">
                  <c:v>0.60467741935483865</c:v>
                </c:pt>
                <c:pt idx="123">
                  <c:v>0.57838709677419353</c:v>
                </c:pt>
                <c:pt idx="124">
                  <c:v>0.5520967741935483</c:v>
                </c:pt>
                <c:pt idx="125">
                  <c:v>0.52580645161290318</c:v>
                </c:pt>
                <c:pt idx="126">
                  <c:v>0.499516129032258</c:v>
                </c:pt>
                <c:pt idx="127">
                  <c:v>0.47322580645161288</c:v>
                </c:pt>
                <c:pt idx="128">
                  <c:v>0.44693548387096771</c:v>
                </c:pt>
                <c:pt idx="129">
                  <c:v>0.42064516129032253</c:v>
                </c:pt>
                <c:pt idx="130">
                  <c:v>0.39435483870967741</c:v>
                </c:pt>
                <c:pt idx="131">
                  <c:v>0.36806451612903224</c:v>
                </c:pt>
                <c:pt idx="132">
                  <c:v>0.34177419354838712</c:v>
                </c:pt>
                <c:pt idx="133">
                  <c:v>0.31548387096774189</c:v>
                </c:pt>
                <c:pt idx="134">
                  <c:v>0.28919354838709677</c:v>
                </c:pt>
                <c:pt idx="135">
                  <c:v>0.26290322580645165</c:v>
                </c:pt>
                <c:pt idx="136">
                  <c:v>0.23661290322580641</c:v>
                </c:pt>
                <c:pt idx="137">
                  <c:v>0.21032258064516129</c:v>
                </c:pt>
                <c:pt idx="138">
                  <c:v>0.18403225806451606</c:v>
                </c:pt>
                <c:pt idx="139">
                  <c:v>0.15774193548387094</c:v>
                </c:pt>
                <c:pt idx="140">
                  <c:v>0.13145161290322582</c:v>
                </c:pt>
                <c:pt idx="141">
                  <c:v>0.10516129032258059</c:v>
                </c:pt>
                <c:pt idx="142">
                  <c:v>7.8870967741935472E-2</c:v>
                </c:pt>
                <c:pt idx="143">
                  <c:v>5.2580645161290351E-2</c:v>
                </c:pt>
                <c:pt idx="144">
                  <c:v>2.629032258064512E-2</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0-F5D6-47B3-9F3B-DA4BA4E02C8B}"/>
            </c:ext>
          </c:extLst>
        </c:ser>
        <c:ser>
          <c:idx val="2"/>
          <c:order val="2"/>
          <c:tx>
            <c:strRef>
              <c:f>'C3 8080'!$A$9</c:f>
              <c:strCache>
                <c:ptCount val="1"/>
                <c:pt idx="0">
                  <c:v>Kcb (Table)</c:v>
                </c:pt>
              </c:strCache>
            </c:strRef>
          </c:tx>
          <c:spPr>
            <a:ln w="25400">
              <a:solidFill>
                <a:srgbClr val="FFFF00"/>
              </a:solidFill>
              <a:prstDash val="solid"/>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8080'!$C$9:$FS$9</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0.16</c:v>
                </c:pt>
                <c:pt idx="21">
                  <c:v>0.16</c:v>
                </c:pt>
                <c:pt idx="22">
                  <c:v>0.16</c:v>
                </c:pt>
                <c:pt idx="23">
                  <c:v>0.16</c:v>
                </c:pt>
                <c:pt idx="24">
                  <c:v>0.16</c:v>
                </c:pt>
                <c:pt idx="25">
                  <c:v>0.16</c:v>
                </c:pt>
                <c:pt idx="26">
                  <c:v>0.17</c:v>
                </c:pt>
                <c:pt idx="27">
                  <c:v>0.17</c:v>
                </c:pt>
                <c:pt idx="28">
                  <c:v>0.17</c:v>
                </c:pt>
                <c:pt idx="29">
                  <c:v>0.18</c:v>
                </c:pt>
                <c:pt idx="30">
                  <c:v>0.18</c:v>
                </c:pt>
                <c:pt idx="31">
                  <c:v>0.19</c:v>
                </c:pt>
                <c:pt idx="32">
                  <c:v>0.19</c:v>
                </c:pt>
                <c:pt idx="33">
                  <c:v>0.2</c:v>
                </c:pt>
                <c:pt idx="34">
                  <c:v>0.21</c:v>
                </c:pt>
                <c:pt idx="35">
                  <c:v>0.22</c:v>
                </c:pt>
                <c:pt idx="36">
                  <c:v>0.23</c:v>
                </c:pt>
                <c:pt idx="37">
                  <c:v>0.24</c:v>
                </c:pt>
                <c:pt idx="38">
                  <c:v>0.25</c:v>
                </c:pt>
                <c:pt idx="39">
                  <c:v>0.27</c:v>
                </c:pt>
                <c:pt idx="40">
                  <c:v>0.31</c:v>
                </c:pt>
                <c:pt idx="41">
                  <c:v>0.33</c:v>
                </c:pt>
                <c:pt idx="42">
                  <c:v>0.35</c:v>
                </c:pt>
                <c:pt idx="43">
                  <c:v>0.37</c:v>
                </c:pt>
                <c:pt idx="44">
                  <c:v>0.39</c:v>
                </c:pt>
                <c:pt idx="45">
                  <c:v>0.41</c:v>
                </c:pt>
                <c:pt idx="46">
                  <c:v>0.43</c:v>
                </c:pt>
                <c:pt idx="47">
                  <c:v>0.45</c:v>
                </c:pt>
                <c:pt idx="48">
                  <c:v>0.47</c:v>
                </c:pt>
                <c:pt idx="49">
                  <c:v>0.49</c:v>
                </c:pt>
                <c:pt idx="50">
                  <c:v>0.52</c:v>
                </c:pt>
                <c:pt idx="51">
                  <c:v>0.55000000000000004</c:v>
                </c:pt>
                <c:pt idx="52">
                  <c:v>0.57999999999999996</c:v>
                </c:pt>
                <c:pt idx="53">
                  <c:v>0.61</c:v>
                </c:pt>
                <c:pt idx="54">
                  <c:v>0.64</c:v>
                </c:pt>
                <c:pt idx="55">
                  <c:v>0.67</c:v>
                </c:pt>
                <c:pt idx="56">
                  <c:v>0.7</c:v>
                </c:pt>
                <c:pt idx="57">
                  <c:v>0.75</c:v>
                </c:pt>
                <c:pt idx="58">
                  <c:v>0.8</c:v>
                </c:pt>
                <c:pt idx="59">
                  <c:v>0.83</c:v>
                </c:pt>
                <c:pt idx="60">
                  <c:v>0.86</c:v>
                </c:pt>
                <c:pt idx="61">
                  <c:v>0.88</c:v>
                </c:pt>
                <c:pt idx="62">
                  <c:v>0.91</c:v>
                </c:pt>
                <c:pt idx="63">
                  <c:v>0.93</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0.95</c:v>
                </c:pt>
                <c:pt idx="87">
                  <c:v>0.96</c:v>
                </c:pt>
                <c:pt idx="88">
                  <c:v>0.95</c:v>
                </c:pt>
                <c:pt idx="89">
                  <c:v>0.95</c:v>
                </c:pt>
                <c:pt idx="90">
                  <c:v>0.94</c:v>
                </c:pt>
                <c:pt idx="91">
                  <c:v>0.94</c:v>
                </c:pt>
                <c:pt idx="92">
                  <c:v>0.93</c:v>
                </c:pt>
                <c:pt idx="93">
                  <c:v>0.93</c:v>
                </c:pt>
                <c:pt idx="94">
                  <c:v>0.92</c:v>
                </c:pt>
                <c:pt idx="95">
                  <c:v>0.92</c:v>
                </c:pt>
                <c:pt idx="96">
                  <c:v>0.91</c:v>
                </c:pt>
                <c:pt idx="97">
                  <c:v>0.91</c:v>
                </c:pt>
                <c:pt idx="98">
                  <c:v>0.9</c:v>
                </c:pt>
                <c:pt idx="99">
                  <c:v>0.9</c:v>
                </c:pt>
                <c:pt idx="100">
                  <c:v>0.89</c:v>
                </c:pt>
                <c:pt idx="101">
                  <c:v>0.88</c:v>
                </c:pt>
                <c:pt idx="102">
                  <c:v>0.87</c:v>
                </c:pt>
                <c:pt idx="103">
                  <c:v>0.86</c:v>
                </c:pt>
                <c:pt idx="104">
                  <c:v>0.85</c:v>
                </c:pt>
                <c:pt idx="105">
                  <c:v>0.85</c:v>
                </c:pt>
                <c:pt idx="106">
                  <c:v>0.84</c:v>
                </c:pt>
                <c:pt idx="107">
                  <c:v>0.84</c:v>
                </c:pt>
                <c:pt idx="108">
                  <c:v>0.83</c:v>
                </c:pt>
                <c:pt idx="109">
                  <c:v>0.83</c:v>
                </c:pt>
                <c:pt idx="110">
                  <c:v>0.82</c:v>
                </c:pt>
                <c:pt idx="111">
                  <c:v>0.81</c:v>
                </c:pt>
                <c:pt idx="112">
                  <c:v>0.81</c:v>
                </c:pt>
                <c:pt idx="113">
                  <c:v>0.8</c:v>
                </c:pt>
                <c:pt idx="114">
                  <c:v>0.79</c:v>
                </c:pt>
                <c:pt idx="115">
                  <c:v>0.79</c:v>
                </c:pt>
                <c:pt idx="116">
                  <c:v>0.78</c:v>
                </c:pt>
                <c:pt idx="117">
                  <c:v>0.78</c:v>
                </c:pt>
                <c:pt idx="118">
                  <c:v>0.77</c:v>
                </c:pt>
                <c:pt idx="119">
                  <c:v>0.76</c:v>
                </c:pt>
                <c:pt idx="120">
                  <c:v>0.75</c:v>
                </c:pt>
                <c:pt idx="121">
                  <c:v>0.74</c:v>
                </c:pt>
                <c:pt idx="122">
                  <c:v>0.74</c:v>
                </c:pt>
                <c:pt idx="123">
                  <c:v>0.73</c:v>
                </c:pt>
                <c:pt idx="124">
                  <c:v>0.72</c:v>
                </c:pt>
                <c:pt idx="125">
                  <c:v>0.71</c:v>
                </c:pt>
                <c:pt idx="126">
                  <c:v>0.7</c:v>
                </c:pt>
                <c:pt idx="127">
                  <c:v>0.69</c:v>
                </c:pt>
                <c:pt idx="128">
                  <c:v>0.68</c:v>
                </c:pt>
                <c:pt idx="129">
                  <c:v>0.67</c:v>
                </c:pt>
                <c:pt idx="130">
                  <c:v>0.66</c:v>
                </c:pt>
                <c:pt idx="131">
                  <c:v>0.65</c:v>
                </c:pt>
                <c:pt idx="132">
                  <c:v>0.64</c:v>
                </c:pt>
                <c:pt idx="133">
                  <c:v>0.63</c:v>
                </c:pt>
                <c:pt idx="134">
                  <c:v>0.62</c:v>
                </c:pt>
                <c:pt idx="135">
                  <c:v>0.6</c:v>
                </c:pt>
                <c:pt idx="136">
                  <c:v>0.57999999999999996</c:v>
                </c:pt>
                <c:pt idx="137">
                  <c:v>0.55000000000000004</c:v>
                </c:pt>
                <c:pt idx="138">
                  <c:v>0.52</c:v>
                </c:pt>
                <c:pt idx="139">
                  <c:v>0.48</c:v>
                </c:pt>
                <c:pt idx="140">
                  <c:v>0.44</c:v>
                </c:pt>
                <c:pt idx="141">
                  <c:v>0.4</c:v>
                </c:pt>
                <c:pt idx="142">
                  <c:v>0.36</c:v>
                </c:pt>
                <c:pt idx="143">
                  <c:v>0.32</c:v>
                </c:pt>
                <c:pt idx="144">
                  <c:v>0.28000000000000003</c:v>
                </c:pt>
                <c:pt idx="145">
                  <c:v>0.26</c:v>
                </c:pt>
                <c:pt idx="146">
                  <c:v>0.24</c:v>
                </c:pt>
                <c:pt idx="147">
                  <c:v>0.23</c:v>
                </c:pt>
                <c:pt idx="148">
                  <c:v>0.22</c:v>
                </c:pt>
                <c:pt idx="149">
                  <c:v>0.21</c:v>
                </c:pt>
                <c:pt idx="150">
                  <c:v>0.2</c:v>
                </c:pt>
                <c:pt idx="151">
                  <c:v>0.19</c:v>
                </c:pt>
                <c:pt idx="152">
                  <c:v>0.18</c:v>
                </c:pt>
                <c:pt idx="153">
                  <c:v>0.17</c:v>
                </c:pt>
                <c:pt idx="154">
                  <c:v>0.16</c:v>
                </c:pt>
                <c:pt idx="155">
                  <c:v>0.15</c:v>
                </c:pt>
                <c:pt idx="156">
                  <c:v>0.15</c:v>
                </c:pt>
                <c:pt idx="157">
                  <c:v>0.15</c:v>
                </c:pt>
                <c:pt idx="158">
                  <c:v>0.14000000000000001</c:v>
                </c:pt>
                <c:pt idx="159">
                  <c:v>0.14000000000000001</c:v>
                </c:pt>
                <c:pt idx="160">
                  <c:v>0.14000000000000001</c:v>
                </c:pt>
                <c:pt idx="161">
                  <c:v>0.13</c:v>
                </c:pt>
                <c:pt idx="162">
                  <c:v>0.13</c:v>
                </c:pt>
                <c:pt idx="163">
                  <c:v>0.13</c:v>
                </c:pt>
                <c:pt idx="164">
                  <c:v>0.12</c:v>
                </c:pt>
                <c:pt idx="165">
                  <c:v>0.12</c:v>
                </c:pt>
                <c:pt idx="166">
                  <c:v>0.12</c:v>
                </c:pt>
                <c:pt idx="167">
                  <c:v>0.12</c:v>
                </c:pt>
                <c:pt idx="168">
                  <c:v>0.12</c:v>
                </c:pt>
                <c:pt idx="169">
                  <c:v>0.12</c:v>
                </c:pt>
                <c:pt idx="170">
                  <c:v>0.12</c:v>
                </c:pt>
                <c:pt idx="171">
                  <c:v>0.12</c:v>
                </c:pt>
                <c:pt idx="172">
                  <c:v>0.12</c:v>
                </c:pt>
              </c:numCache>
            </c:numRef>
          </c:yVal>
          <c:smooth val="0"/>
          <c:extLst>
            <c:ext xmlns:c16="http://schemas.microsoft.com/office/drawing/2014/chart" uri="{C3380CC4-5D6E-409C-BE32-E72D297353CC}">
              <c16:uniqueId val="{00000001-F5D6-47B3-9F3B-DA4BA4E02C8B}"/>
            </c:ext>
          </c:extLst>
        </c:ser>
        <c:ser>
          <c:idx val="3"/>
          <c:order val="3"/>
          <c:tx>
            <c:strRef>
              <c:f>'C3 8080'!$A$10</c:f>
              <c:strCache>
                <c:ptCount val="1"/>
                <c:pt idx="0">
                  <c:v>Kcb (CC)</c:v>
                </c:pt>
              </c:strCache>
            </c:strRef>
          </c:tx>
          <c:spPr>
            <a:ln w="12700">
              <a:solidFill>
                <a:srgbClr val="00FFFF"/>
              </a:solidFill>
              <a:prstDash val="solid"/>
            </a:ln>
          </c:spPr>
          <c:marker>
            <c:symbol val="x"/>
            <c:size val="5"/>
            <c:spPr>
              <a:noFill/>
              <a:ln>
                <a:solidFill>
                  <a:srgbClr val="00FFFF"/>
                </a:solidFill>
                <a:prstDash val="solid"/>
              </a:ln>
            </c:spPr>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8080'!$C$10:$FS$10</c:f>
              <c:numCache>
                <c:formatCode>0.00</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0.17514374999999999</c:v>
                </c:pt>
                <c:pt idx="15">
                  <c:v>0.182653125</c:v>
                </c:pt>
                <c:pt idx="16">
                  <c:v>0.19016249999999998</c:v>
                </c:pt>
                <c:pt idx="17">
                  <c:v>0.197671875</c:v>
                </c:pt>
                <c:pt idx="18">
                  <c:v>0.20518124999999998</c:v>
                </c:pt>
                <c:pt idx="19">
                  <c:v>0.21269062499999999</c:v>
                </c:pt>
                <c:pt idx="20">
                  <c:v>0.22020000000000001</c:v>
                </c:pt>
                <c:pt idx="21">
                  <c:v>0.22770937499999999</c:v>
                </c:pt>
                <c:pt idx="22">
                  <c:v>0.23521874999999998</c:v>
                </c:pt>
                <c:pt idx="23">
                  <c:v>0.24272812499999996</c:v>
                </c:pt>
                <c:pt idx="24">
                  <c:v>0.2502375</c:v>
                </c:pt>
                <c:pt idx="25">
                  <c:v>0.25774687499999999</c:v>
                </c:pt>
                <c:pt idx="26">
                  <c:v>0.26525624999999997</c:v>
                </c:pt>
                <c:pt idx="27">
                  <c:v>0.27276562500000001</c:v>
                </c:pt>
                <c:pt idx="28">
                  <c:v>0.28027499999999994</c:v>
                </c:pt>
                <c:pt idx="29">
                  <c:v>0.28778437499999998</c:v>
                </c:pt>
                <c:pt idx="30">
                  <c:v>0.29529374999999997</c:v>
                </c:pt>
                <c:pt idx="31">
                  <c:v>0.30280312499999995</c:v>
                </c:pt>
                <c:pt idx="32">
                  <c:v>0.31031249999999999</c:v>
                </c:pt>
                <c:pt idx="33">
                  <c:v>0.31782187500000003</c:v>
                </c:pt>
                <c:pt idx="34">
                  <c:v>0.32533124999999996</c:v>
                </c:pt>
                <c:pt idx="35">
                  <c:v>0.332840625</c:v>
                </c:pt>
                <c:pt idx="36">
                  <c:v>0.34034999999999999</c:v>
                </c:pt>
                <c:pt idx="37">
                  <c:v>0.35799642857142855</c:v>
                </c:pt>
                <c:pt idx="38">
                  <c:v>0.37564285714285717</c:v>
                </c:pt>
                <c:pt idx="39">
                  <c:v>0.39328928571428567</c:v>
                </c:pt>
                <c:pt idx="40">
                  <c:v>0.41093571428571429</c:v>
                </c:pt>
                <c:pt idx="41">
                  <c:v>0.4285821428571428</c:v>
                </c:pt>
                <c:pt idx="42">
                  <c:v>0.44622857142857142</c:v>
                </c:pt>
                <c:pt idx="43">
                  <c:v>0.46387499999999993</c:v>
                </c:pt>
                <c:pt idx="44">
                  <c:v>0.50032499999999991</c:v>
                </c:pt>
                <c:pt idx="45">
                  <c:v>0.536775</c:v>
                </c:pt>
                <c:pt idx="46">
                  <c:v>0.57038999999999995</c:v>
                </c:pt>
                <c:pt idx="47">
                  <c:v>0.60400500000000001</c:v>
                </c:pt>
                <c:pt idx="48">
                  <c:v>0.63761999999999996</c:v>
                </c:pt>
                <c:pt idx="49">
                  <c:v>0.67123500000000003</c:v>
                </c:pt>
                <c:pt idx="50">
                  <c:v>0.70485000000000009</c:v>
                </c:pt>
                <c:pt idx="51">
                  <c:v>0.7309500000000001</c:v>
                </c:pt>
                <c:pt idx="52">
                  <c:v>0.75705000000000011</c:v>
                </c:pt>
                <c:pt idx="53">
                  <c:v>0.78315000000000012</c:v>
                </c:pt>
                <c:pt idx="54">
                  <c:v>0.80925000000000002</c:v>
                </c:pt>
                <c:pt idx="55">
                  <c:v>0.83534999999999993</c:v>
                </c:pt>
                <c:pt idx="56">
                  <c:v>0.86144999999999994</c:v>
                </c:pt>
                <c:pt idx="57">
                  <c:v>0.88754999999999995</c:v>
                </c:pt>
                <c:pt idx="58">
                  <c:v>0.91364999999999996</c:v>
                </c:pt>
                <c:pt idx="59">
                  <c:v>0.93974999999999997</c:v>
                </c:pt>
                <c:pt idx="60">
                  <c:v>0.95513999999999999</c:v>
                </c:pt>
                <c:pt idx="61">
                  <c:v>0.96</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0.96</c:v>
                </c:pt>
                <c:pt idx="109">
                  <c:v>0.96</c:v>
                </c:pt>
                <c:pt idx="110">
                  <c:v>0.96</c:v>
                </c:pt>
                <c:pt idx="111">
                  <c:v>0.96</c:v>
                </c:pt>
                <c:pt idx="112">
                  <c:v>0.96</c:v>
                </c:pt>
                <c:pt idx="113">
                  <c:v>0.96</c:v>
                </c:pt>
                <c:pt idx="114">
                  <c:v>0.96</c:v>
                </c:pt>
                <c:pt idx="115">
                  <c:v>0.9485685483870967</c:v>
                </c:pt>
                <c:pt idx="116">
                  <c:v>0.92194959677419341</c:v>
                </c:pt>
                <c:pt idx="117">
                  <c:v>0.89533064516129024</c:v>
                </c:pt>
                <c:pt idx="118">
                  <c:v>0.86871169354838707</c:v>
                </c:pt>
                <c:pt idx="119">
                  <c:v>0.84209274193548378</c:v>
                </c:pt>
                <c:pt idx="120">
                  <c:v>0.81547379032258061</c:v>
                </c:pt>
                <c:pt idx="121">
                  <c:v>0.78885483870967732</c:v>
                </c:pt>
                <c:pt idx="122">
                  <c:v>0.76223588709677415</c:v>
                </c:pt>
                <c:pt idx="123">
                  <c:v>0.73561693548387097</c:v>
                </c:pt>
                <c:pt idx="124">
                  <c:v>0.70899798387096769</c:v>
                </c:pt>
                <c:pt idx="125">
                  <c:v>0.68237903225806451</c:v>
                </c:pt>
                <c:pt idx="126">
                  <c:v>0.65576008064516123</c:v>
                </c:pt>
                <c:pt idx="127">
                  <c:v>0.62914112903225805</c:v>
                </c:pt>
                <c:pt idx="128">
                  <c:v>0.60252217741935477</c:v>
                </c:pt>
                <c:pt idx="129">
                  <c:v>0.57590322580645159</c:v>
                </c:pt>
                <c:pt idx="130">
                  <c:v>0.54928427419354831</c:v>
                </c:pt>
                <c:pt idx="131">
                  <c:v>0.52266532258064513</c:v>
                </c:pt>
                <c:pt idx="132">
                  <c:v>0.49604637096774196</c:v>
                </c:pt>
                <c:pt idx="133">
                  <c:v>0.46942741935483867</c:v>
                </c:pt>
                <c:pt idx="134">
                  <c:v>0.4428084677419355</c:v>
                </c:pt>
                <c:pt idx="135">
                  <c:v>0.41618951612903232</c:v>
                </c:pt>
                <c:pt idx="136">
                  <c:v>0.38957056451612898</c:v>
                </c:pt>
                <c:pt idx="137">
                  <c:v>0.36295161290322581</c:v>
                </c:pt>
                <c:pt idx="138">
                  <c:v>0.33633266129032247</c:v>
                </c:pt>
                <c:pt idx="139">
                  <c:v>0.30971370967741929</c:v>
                </c:pt>
                <c:pt idx="140">
                  <c:v>0.28309475806451612</c:v>
                </c:pt>
                <c:pt idx="141">
                  <c:v>0.25647580645161283</c:v>
                </c:pt>
                <c:pt idx="142">
                  <c:v>0.22985685483870966</c:v>
                </c:pt>
                <c:pt idx="143">
                  <c:v>0.20323790322580648</c:v>
                </c:pt>
                <c:pt idx="144">
                  <c:v>0.17661895161290317</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2-F5D6-47B3-9F3B-DA4BA4E02C8B}"/>
            </c:ext>
          </c:extLst>
        </c:ser>
        <c:ser>
          <c:idx val="4"/>
          <c:order val="4"/>
          <c:tx>
            <c:strRef>
              <c:f>'C3 8080'!$A$21</c:f>
              <c:strCache>
                <c:ptCount val="1"/>
                <c:pt idx="0">
                  <c:v>Kc Cal (BR/ETr)</c:v>
                </c:pt>
              </c:strCache>
            </c:strRef>
          </c:tx>
          <c:spPr>
            <a:ln w="28575">
              <a:noFill/>
            </a:ln>
          </c:spPr>
          <c:marker>
            <c:symbol val="star"/>
            <c:size val="6"/>
            <c:spPr>
              <a:noFill/>
              <a:ln>
                <a:solidFill>
                  <a:srgbClr val="800080"/>
                </a:solidFill>
                <a:prstDash val="solid"/>
              </a:ln>
            </c:spPr>
          </c:marker>
          <c:xVal>
            <c:numRef>
              <c:f>'C3 8080'!$U$4:$FS$4</c:f>
              <c:numCache>
                <c:formatCode>General</c:formatCode>
                <c:ptCount val="155"/>
                <c:pt idx="0">
                  <c:v>151</c:v>
                </c:pt>
                <c:pt idx="1">
                  <c:v>152</c:v>
                </c:pt>
                <c:pt idx="2">
                  <c:v>153</c:v>
                </c:pt>
                <c:pt idx="3">
                  <c:v>154</c:v>
                </c:pt>
                <c:pt idx="4">
                  <c:v>155</c:v>
                </c:pt>
                <c:pt idx="5">
                  <c:v>156</c:v>
                </c:pt>
                <c:pt idx="6">
                  <c:v>157</c:v>
                </c:pt>
                <c:pt idx="7">
                  <c:v>158</c:v>
                </c:pt>
                <c:pt idx="8">
                  <c:v>159</c:v>
                </c:pt>
                <c:pt idx="9">
                  <c:v>160</c:v>
                </c:pt>
                <c:pt idx="10">
                  <c:v>161</c:v>
                </c:pt>
                <c:pt idx="11">
                  <c:v>162</c:v>
                </c:pt>
                <c:pt idx="12">
                  <c:v>163</c:v>
                </c:pt>
                <c:pt idx="13">
                  <c:v>164</c:v>
                </c:pt>
                <c:pt idx="14">
                  <c:v>165</c:v>
                </c:pt>
                <c:pt idx="15">
                  <c:v>166</c:v>
                </c:pt>
                <c:pt idx="16">
                  <c:v>167</c:v>
                </c:pt>
                <c:pt idx="17">
                  <c:v>168</c:v>
                </c:pt>
                <c:pt idx="18">
                  <c:v>169</c:v>
                </c:pt>
                <c:pt idx="19">
                  <c:v>170</c:v>
                </c:pt>
                <c:pt idx="20">
                  <c:v>171</c:v>
                </c:pt>
                <c:pt idx="21">
                  <c:v>172</c:v>
                </c:pt>
                <c:pt idx="22">
                  <c:v>173</c:v>
                </c:pt>
                <c:pt idx="23">
                  <c:v>174</c:v>
                </c:pt>
                <c:pt idx="24">
                  <c:v>175</c:v>
                </c:pt>
                <c:pt idx="25">
                  <c:v>176</c:v>
                </c:pt>
                <c:pt idx="26">
                  <c:v>177</c:v>
                </c:pt>
                <c:pt idx="27">
                  <c:v>178</c:v>
                </c:pt>
                <c:pt idx="28">
                  <c:v>179</c:v>
                </c:pt>
                <c:pt idx="29">
                  <c:v>180</c:v>
                </c:pt>
                <c:pt idx="30">
                  <c:v>181</c:v>
                </c:pt>
                <c:pt idx="31">
                  <c:v>182</c:v>
                </c:pt>
                <c:pt idx="32">
                  <c:v>183</c:v>
                </c:pt>
                <c:pt idx="33">
                  <c:v>184</c:v>
                </c:pt>
                <c:pt idx="34">
                  <c:v>185</c:v>
                </c:pt>
                <c:pt idx="35">
                  <c:v>186</c:v>
                </c:pt>
                <c:pt idx="36">
                  <c:v>187</c:v>
                </c:pt>
                <c:pt idx="37">
                  <c:v>188</c:v>
                </c:pt>
                <c:pt idx="38">
                  <c:v>189</c:v>
                </c:pt>
                <c:pt idx="39">
                  <c:v>190</c:v>
                </c:pt>
                <c:pt idx="40">
                  <c:v>191</c:v>
                </c:pt>
                <c:pt idx="41">
                  <c:v>192</c:v>
                </c:pt>
                <c:pt idx="42">
                  <c:v>193</c:v>
                </c:pt>
                <c:pt idx="43">
                  <c:v>194</c:v>
                </c:pt>
                <c:pt idx="44">
                  <c:v>195</c:v>
                </c:pt>
                <c:pt idx="45">
                  <c:v>196</c:v>
                </c:pt>
                <c:pt idx="46">
                  <c:v>197</c:v>
                </c:pt>
                <c:pt idx="47">
                  <c:v>198</c:v>
                </c:pt>
                <c:pt idx="48">
                  <c:v>199</c:v>
                </c:pt>
                <c:pt idx="49">
                  <c:v>200</c:v>
                </c:pt>
                <c:pt idx="50">
                  <c:v>201</c:v>
                </c:pt>
                <c:pt idx="51">
                  <c:v>202</c:v>
                </c:pt>
                <c:pt idx="52">
                  <c:v>203</c:v>
                </c:pt>
                <c:pt idx="53">
                  <c:v>204</c:v>
                </c:pt>
                <c:pt idx="54">
                  <c:v>205</c:v>
                </c:pt>
                <c:pt idx="55">
                  <c:v>206</c:v>
                </c:pt>
                <c:pt idx="56">
                  <c:v>207</c:v>
                </c:pt>
                <c:pt idx="57">
                  <c:v>208</c:v>
                </c:pt>
                <c:pt idx="58">
                  <c:v>209</c:v>
                </c:pt>
                <c:pt idx="59">
                  <c:v>210</c:v>
                </c:pt>
                <c:pt idx="60">
                  <c:v>211</c:v>
                </c:pt>
                <c:pt idx="61">
                  <c:v>212</c:v>
                </c:pt>
                <c:pt idx="62">
                  <c:v>213</c:v>
                </c:pt>
                <c:pt idx="63">
                  <c:v>214</c:v>
                </c:pt>
                <c:pt idx="64">
                  <c:v>215</c:v>
                </c:pt>
                <c:pt idx="65">
                  <c:v>216</c:v>
                </c:pt>
                <c:pt idx="66">
                  <c:v>217</c:v>
                </c:pt>
                <c:pt idx="67">
                  <c:v>218</c:v>
                </c:pt>
                <c:pt idx="68">
                  <c:v>219</c:v>
                </c:pt>
                <c:pt idx="69">
                  <c:v>220</c:v>
                </c:pt>
                <c:pt idx="70">
                  <c:v>221</c:v>
                </c:pt>
                <c:pt idx="71">
                  <c:v>222</c:v>
                </c:pt>
                <c:pt idx="72">
                  <c:v>223</c:v>
                </c:pt>
                <c:pt idx="73">
                  <c:v>224</c:v>
                </c:pt>
                <c:pt idx="74">
                  <c:v>225</c:v>
                </c:pt>
                <c:pt idx="75">
                  <c:v>226</c:v>
                </c:pt>
                <c:pt idx="76">
                  <c:v>227</c:v>
                </c:pt>
                <c:pt idx="77">
                  <c:v>228</c:v>
                </c:pt>
                <c:pt idx="78">
                  <c:v>229</c:v>
                </c:pt>
                <c:pt idx="79">
                  <c:v>230</c:v>
                </c:pt>
                <c:pt idx="80">
                  <c:v>231</c:v>
                </c:pt>
                <c:pt idx="81">
                  <c:v>232</c:v>
                </c:pt>
                <c:pt idx="82">
                  <c:v>233</c:v>
                </c:pt>
                <c:pt idx="83">
                  <c:v>234</c:v>
                </c:pt>
                <c:pt idx="84">
                  <c:v>235</c:v>
                </c:pt>
                <c:pt idx="85">
                  <c:v>236</c:v>
                </c:pt>
                <c:pt idx="86">
                  <c:v>237</c:v>
                </c:pt>
                <c:pt idx="87">
                  <c:v>238</c:v>
                </c:pt>
                <c:pt idx="88">
                  <c:v>239</c:v>
                </c:pt>
                <c:pt idx="89">
                  <c:v>240</c:v>
                </c:pt>
                <c:pt idx="90">
                  <c:v>241</c:v>
                </c:pt>
                <c:pt idx="91">
                  <c:v>242</c:v>
                </c:pt>
                <c:pt idx="92">
                  <c:v>243</c:v>
                </c:pt>
                <c:pt idx="93">
                  <c:v>244</c:v>
                </c:pt>
                <c:pt idx="94">
                  <c:v>245</c:v>
                </c:pt>
                <c:pt idx="95">
                  <c:v>246</c:v>
                </c:pt>
                <c:pt idx="96">
                  <c:v>247</c:v>
                </c:pt>
                <c:pt idx="97">
                  <c:v>248</c:v>
                </c:pt>
                <c:pt idx="98">
                  <c:v>249</c:v>
                </c:pt>
                <c:pt idx="99">
                  <c:v>250</c:v>
                </c:pt>
                <c:pt idx="100">
                  <c:v>251</c:v>
                </c:pt>
                <c:pt idx="101">
                  <c:v>252</c:v>
                </c:pt>
                <c:pt idx="102">
                  <c:v>253</c:v>
                </c:pt>
                <c:pt idx="103">
                  <c:v>254</c:v>
                </c:pt>
                <c:pt idx="104">
                  <c:v>255</c:v>
                </c:pt>
                <c:pt idx="105">
                  <c:v>256</c:v>
                </c:pt>
                <c:pt idx="106">
                  <c:v>257</c:v>
                </c:pt>
                <c:pt idx="107">
                  <c:v>258</c:v>
                </c:pt>
                <c:pt idx="108">
                  <c:v>259</c:v>
                </c:pt>
                <c:pt idx="109">
                  <c:v>260</c:v>
                </c:pt>
                <c:pt idx="110">
                  <c:v>261</c:v>
                </c:pt>
                <c:pt idx="111">
                  <c:v>262</c:v>
                </c:pt>
                <c:pt idx="112">
                  <c:v>263</c:v>
                </c:pt>
                <c:pt idx="113">
                  <c:v>264</c:v>
                </c:pt>
                <c:pt idx="114">
                  <c:v>265</c:v>
                </c:pt>
                <c:pt idx="115">
                  <c:v>266</c:v>
                </c:pt>
                <c:pt idx="116">
                  <c:v>267</c:v>
                </c:pt>
                <c:pt idx="117">
                  <c:v>268</c:v>
                </c:pt>
                <c:pt idx="118">
                  <c:v>269</c:v>
                </c:pt>
                <c:pt idx="119">
                  <c:v>270</c:v>
                </c:pt>
                <c:pt idx="120">
                  <c:v>271</c:v>
                </c:pt>
                <c:pt idx="121">
                  <c:v>272</c:v>
                </c:pt>
                <c:pt idx="122">
                  <c:v>273</c:v>
                </c:pt>
                <c:pt idx="123">
                  <c:v>274</c:v>
                </c:pt>
                <c:pt idx="124">
                  <c:v>275</c:v>
                </c:pt>
                <c:pt idx="125">
                  <c:v>276</c:v>
                </c:pt>
                <c:pt idx="126">
                  <c:v>277</c:v>
                </c:pt>
                <c:pt idx="127">
                  <c:v>278</c:v>
                </c:pt>
                <c:pt idx="128">
                  <c:v>279</c:v>
                </c:pt>
                <c:pt idx="129">
                  <c:v>280</c:v>
                </c:pt>
                <c:pt idx="130">
                  <c:v>281</c:v>
                </c:pt>
                <c:pt idx="131">
                  <c:v>282</c:v>
                </c:pt>
                <c:pt idx="132">
                  <c:v>283</c:v>
                </c:pt>
                <c:pt idx="133">
                  <c:v>284</c:v>
                </c:pt>
                <c:pt idx="134">
                  <c:v>285</c:v>
                </c:pt>
                <c:pt idx="135">
                  <c:v>286</c:v>
                </c:pt>
                <c:pt idx="136">
                  <c:v>287</c:v>
                </c:pt>
                <c:pt idx="137">
                  <c:v>288</c:v>
                </c:pt>
                <c:pt idx="138">
                  <c:v>289</c:v>
                </c:pt>
                <c:pt idx="139">
                  <c:v>290</c:v>
                </c:pt>
                <c:pt idx="140">
                  <c:v>291</c:v>
                </c:pt>
                <c:pt idx="141">
                  <c:v>292</c:v>
                </c:pt>
                <c:pt idx="142">
                  <c:v>293</c:v>
                </c:pt>
                <c:pt idx="143">
                  <c:v>294</c:v>
                </c:pt>
                <c:pt idx="144">
                  <c:v>295</c:v>
                </c:pt>
                <c:pt idx="145">
                  <c:v>296</c:v>
                </c:pt>
                <c:pt idx="146">
                  <c:v>297</c:v>
                </c:pt>
                <c:pt idx="147">
                  <c:v>298</c:v>
                </c:pt>
                <c:pt idx="148">
                  <c:v>299</c:v>
                </c:pt>
                <c:pt idx="149">
                  <c:v>300</c:v>
                </c:pt>
                <c:pt idx="150">
                  <c:v>301</c:v>
                </c:pt>
                <c:pt idx="151">
                  <c:v>302</c:v>
                </c:pt>
                <c:pt idx="152">
                  <c:v>303</c:v>
                </c:pt>
                <c:pt idx="153">
                  <c:v>304</c:v>
                </c:pt>
                <c:pt idx="154">
                  <c:v>305</c:v>
                </c:pt>
              </c:numCache>
            </c:numRef>
          </c:xVal>
          <c:yVal>
            <c:numRef>
              <c:f>'C3 8080'!$U$21:$FS$21</c:f>
              <c:numCache>
                <c:formatCode>0.00</c:formatCode>
                <c:ptCount val="155"/>
                <c:pt idx="0">
                  <c:v>8.8843557622839033E-4</c:v>
                </c:pt>
                <c:pt idx="1">
                  <c:v>1.1486874417413388E-3</c:v>
                </c:pt>
                <c:pt idx="2">
                  <c:v>1.1946968646521941E-3</c:v>
                </c:pt>
                <c:pt idx="3">
                  <c:v>9.8313158485170129E-4</c:v>
                </c:pt>
                <c:pt idx="4">
                  <c:v>1.3850765352876667E-3</c:v>
                </c:pt>
                <c:pt idx="5">
                  <c:v>2.7098841837837656E-3</c:v>
                </c:pt>
                <c:pt idx="6">
                  <c:v>1.3976876177984651E-3</c:v>
                </c:pt>
                <c:pt idx="7">
                  <c:v>1.3531823548518687E-3</c:v>
                </c:pt>
                <c:pt idx="8">
                  <c:v>1.1438528827094161E-3</c:v>
                </c:pt>
                <c:pt idx="9">
                  <c:v>1.2197681410347607E-3</c:v>
                </c:pt>
                <c:pt idx="10">
                  <c:v>1.2302241285957396E-3</c:v>
                </c:pt>
                <c:pt idx="11">
                  <c:v>8.7034284125383371E-4</c:v>
                </c:pt>
                <c:pt idx="12">
                  <c:v>8.9238194242617533E-4</c:v>
                </c:pt>
                <c:pt idx="13">
                  <c:v>1.1371588553799278E-3</c:v>
                </c:pt>
                <c:pt idx="14">
                  <c:v>9.2167612828801819E-4</c:v>
                </c:pt>
                <c:pt idx="15">
                  <c:v>1.1853454220382982E-3</c:v>
                </c:pt>
                <c:pt idx="16">
                  <c:v>1.3564479808856247E-3</c:v>
                </c:pt>
                <c:pt idx="17">
                  <c:v>1.3725491351047423E-3</c:v>
                </c:pt>
                <c:pt idx="18">
                  <c:v>1.1933772986354489E-3</c:v>
                </c:pt>
                <c:pt idx="19">
                  <c:v>8.8816278738051545E-4</c:v>
                </c:pt>
                <c:pt idx="20">
                  <c:v>9.6331740078044647E-4</c:v>
                </c:pt>
                <c:pt idx="21">
                  <c:v>1.2507991383053957E-3</c:v>
                </c:pt>
                <c:pt idx="22">
                  <c:v>1.3344287964261025E-3</c:v>
                </c:pt>
                <c:pt idx="23">
                  <c:v>1.2378563699591851E-3</c:v>
                </c:pt>
                <c:pt idx="24">
                  <c:v>1.1632558063169143E-3</c:v>
                </c:pt>
                <c:pt idx="25">
                  <c:v>1.2239521931026627E-3</c:v>
                </c:pt>
                <c:pt idx="26">
                  <c:v>1.1503523926198916E-3</c:v>
                </c:pt>
                <c:pt idx="27">
                  <c:v>8.8289597856347534E-4</c:v>
                </c:pt>
                <c:pt idx="28">
                  <c:v>9.6737752306015655E-4</c:v>
                </c:pt>
                <c:pt idx="29">
                  <c:v>1.2893425395268277E-3</c:v>
                </c:pt>
                <c:pt idx="30">
                  <c:v>1.2942451490461822E-3</c:v>
                </c:pt>
                <c:pt idx="31">
                  <c:v>1.2391573729863693E-3</c:v>
                </c:pt>
                <c:pt idx="32">
                  <c:v>1.2406947890818859E-3</c:v>
                </c:pt>
                <c:pt idx="33">
                  <c:v>1.2436465652520803E-3</c:v>
                </c:pt>
                <c:pt idx="34">
                  <c:v>1.1426796702215941E-3</c:v>
                </c:pt>
                <c:pt idx="35">
                  <c:v>1.6666151433554677E-3</c:v>
                </c:pt>
                <c:pt idx="36">
                  <c:v>1.3411048252933095E-3</c:v>
                </c:pt>
                <c:pt idx="37">
                  <c:v>1.4272092663199284E-3</c:v>
                </c:pt>
                <c:pt idx="38">
                  <c:v>1.3517379821671178E-3</c:v>
                </c:pt>
                <c:pt idx="39">
                  <c:v>1.2801101657308155E-3</c:v>
                </c:pt>
                <c:pt idx="40">
                  <c:v>1.1368444699154318E-3</c:v>
                </c:pt>
                <c:pt idx="41">
                  <c:v>8.8920178533010742E-4</c:v>
                </c:pt>
                <c:pt idx="42">
                  <c:v>1.4714776451945669E-3</c:v>
                </c:pt>
                <c:pt idx="43">
                  <c:v>1.6295207668029527E-3</c:v>
                </c:pt>
                <c:pt idx="44">
                  <c:v>1.7737896201159723E-3</c:v>
                </c:pt>
                <c:pt idx="45">
                  <c:v>1.7699115044247787E-3</c:v>
                </c:pt>
                <c:pt idx="46">
                  <c:v>1.0193679918450559E-3</c:v>
                </c:pt>
                <c:pt idx="47">
                  <c:v>1.0256410256410256E-3</c:v>
                </c:pt>
                <c:pt idx="48">
                  <c:v>1.376538951883244E-3</c:v>
                </c:pt>
                <c:pt idx="49">
                  <c:v>2.0902566613256192E-3</c:v>
                </c:pt>
                <c:pt idx="50">
                  <c:v>1.5353086987712052E-3</c:v>
                </c:pt>
                <c:pt idx="51">
                  <c:v>1.7927667404237975E-3</c:v>
                </c:pt>
                <c:pt idx="52">
                  <c:v>1.3715875403475524E-3</c:v>
                </c:pt>
                <c:pt idx="53">
                  <c:v>1.467882613459207E-3</c:v>
                </c:pt>
                <c:pt idx="54">
                  <c:v>1.6430594856460521E-3</c:v>
                </c:pt>
                <c:pt idx="55">
                  <c:v>2.8074538185900483E-3</c:v>
                </c:pt>
                <c:pt idx="56">
                  <c:v>1.4561825327560039E-3</c:v>
                </c:pt>
                <c:pt idx="57">
                  <c:v>2.2318784498753454E-3</c:v>
                </c:pt>
                <c:pt idx="58">
                  <c:v>3.7508848906992309E-3</c:v>
                </c:pt>
                <c:pt idx="59">
                  <c:v>4.1841004184100415E-3</c:v>
                </c:pt>
                <c:pt idx="60">
                  <c:v>1.620745542949757E-3</c:v>
                </c:pt>
                <c:pt idx="61">
                  <c:v>1.4546116378253184E-3</c:v>
                </c:pt>
                <c:pt idx="62">
                  <c:v>1.8118247511016599E-3</c:v>
                </c:pt>
                <c:pt idx="63">
                  <c:v>1.4821821681177383E-3</c:v>
                </c:pt>
                <c:pt idx="64">
                  <c:v>1.6762670025458708E-3</c:v>
                </c:pt>
                <c:pt idx="65">
                  <c:v>1.8480741150023309E-3</c:v>
                </c:pt>
                <c:pt idx="66">
                  <c:v>1.6123921151821126E-3</c:v>
                </c:pt>
                <c:pt idx="67">
                  <c:v>1.6118319721244757E-3</c:v>
                </c:pt>
                <c:pt idx="68">
                  <c:v>2.3696946050021225E-3</c:v>
                </c:pt>
                <c:pt idx="69">
                  <c:v>3.1184094082596469E-3</c:v>
                </c:pt>
                <c:pt idx="70">
                  <c:v>1.6989566553605529E-3</c:v>
                </c:pt>
                <c:pt idx="71">
                  <c:v>1.6913826950620931E-3</c:v>
                </c:pt>
                <c:pt idx="72">
                  <c:v>2.1929824561403512E-3</c:v>
                </c:pt>
                <c:pt idx="73">
                  <c:v>2.0449897750511249E-3</c:v>
                </c:pt>
                <c:pt idx="74">
                  <c:v>2.0576131687242796E-3</c:v>
                </c:pt>
                <c:pt idx="75">
                  <c:v>1.9493177387914231E-3</c:v>
                </c:pt>
                <c:pt idx="76">
                  <c:v>1.841620626151013E-3</c:v>
                </c:pt>
                <c:pt idx="77">
                  <c:v>1.6835016835016834E-3</c:v>
                </c:pt>
                <c:pt idx="78">
                  <c:v>1.6920473773265651E-3</c:v>
                </c:pt>
                <c:pt idx="79">
                  <c:v>1.7793594306049821E-3</c:v>
                </c:pt>
                <c:pt idx="80">
                  <c:v>1.5007042852199142E-3</c:v>
                </c:pt>
                <c:pt idx="81">
                  <c:v>1.5284426422226857E-3</c:v>
                </c:pt>
                <c:pt idx="82">
                  <c:v>1.5036437954667817E-3</c:v>
                </c:pt>
                <c:pt idx="83">
                  <c:v>2.1856384467729829E-3</c:v>
                </c:pt>
                <c:pt idx="84">
                  <c:v>1.8065039420623733E-3</c:v>
                </c:pt>
                <c:pt idx="85">
                  <c:v>1.9157627896673236E-3</c:v>
                </c:pt>
                <c:pt idx="86">
                  <c:v>1.884641010446643E-3</c:v>
                </c:pt>
                <c:pt idx="87">
                  <c:v>1.5961428658193997E-3</c:v>
                </c:pt>
                <c:pt idx="88">
                  <c:v>1.6357213784520522E-3</c:v>
                </c:pt>
                <c:pt idx="89">
                  <c:v>1.949706607622512E-3</c:v>
                </c:pt>
                <c:pt idx="90">
                  <c:v>1.4342952970561121E-3</c:v>
                </c:pt>
                <c:pt idx="91">
                  <c:v>1.9524940582193949E-3</c:v>
                </c:pt>
                <c:pt idx="92">
                  <c:v>1.734023397614332E-3</c:v>
                </c:pt>
                <c:pt idx="93">
                  <c:v>1.8724420964474392E-3</c:v>
                </c:pt>
                <c:pt idx="94">
                  <c:v>1.8034717712197431E-3</c:v>
                </c:pt>
                <c:pt idx="95">
                  <c:v>2.0004410762565904E-3</c:v>
                </c:pt>
                <c:pt idx="96">
                  <c:v>1.9000905671372847E-3</c:v>
                </c:pt>
                <c:pt idx="97">
                  <c:v>1.6267823592002459E-3</c:v>
                </c:pt>
                <c:pt idx="98">
                  <c:v>1.441571736848433E-3</c:v>
                </c:pt>
                <c:pt idx="99">
                  <c:v>1.7869827275117025E-3</c:v>
                </c:pt>
                <c:pt idx="100">
                  <c:v>1.5290661553525066E-3</c:v>
                </c:pt>
                <c:pt idx="101">
                  <c:v>2.2084443442859461E-3</c:v>
                </c:pt>
                <c:pt idx="102">
                  <c:v>3.8390916602282182E-3</c:v>
                </c:pt>
                <c:pt idx="103">
                  <c:v>5.9185347481284381E-3</c:v>
                </c:pt>
                <c:pt idx="104">
                  <c:v>9.2497474642499692E-3</c:v>
                </c:pt>
                <c:pt idx="105">
                  <c:v>3.5567815037701356E-3</c:v>
                </c:pt>
                <c:pt idx="106">
                  <c:v>2.5177819720427603E-3</c:v>
                </c:pt>
                <c:pt idx="107">
                  <c:v>1.4348275376950605E-2</c:v>
                </c:pt>
                <c:pt idx="108">
                  <c:v>3.9499364420865829E-3</c:v>
                </c:pt>
                <c:pt idx="109">
                  <c:v>2.2515475986360283E-3</c:v>
                </c:pt>
                <c:pt idx="110">
                  <c:v>2.1004846289122323E-3</c:v>
                </c:pt>
                <c:pt idx="111">
                  <c:v>2.5505996454473455E-3</c:v>
                </c:pt>
                <c:pt idx="112">
                  <c:v>2.7915534274849715E-3</c:v>
                </c:pt>
                <c:pt idx="113">
                  <c:v>2.1106740331936552E-3</c:v>
                </c:pt>
                <c:pt idx="114">
                  <c:v>2.5981260407391821E-3</c:v>
                </c:pt>
                <c:pt idx="115">
                  <c:v>1.7644783168315665E-3</c:v>
                </c:pt>
                <c:pt idx="116">
                  <c:v>1.9411344807874012E-3</c:v>
                </c:pt>
                <c:pt idx="117">
                  <c:v>2.0809720263011036E-3</c:v>
                </c:pt>
                <c:pt idx="118">
                  <c:v>2.49889244054628E-3</c:v>
                </c:pt>
                <c:pt idx="119">
                  <c:v>2.0916475679689437E-2</c:v>
                </c:pt>
                <c:pt idx="120">
                  <c:v>2.8296527463553996E-3</c:v>
                </c:pt>
                <c:pt idx="121">
                  <c:v>2.6112660179815656E-3</c:v>
                </c:pt>
                <c:pt idx="122">
                  <c:v>2.7797261180743924E-3</c:v>
                </c:pt>
                <c:pt idx="123">
                  <c:v>2.3167328679140398E-3</c:v>
                </c:pt>
                <c:pt idx="124">
                  <c:v>2.1443769707129193E-3</c:v>
                </c:pt>
                <c:pt idx="125">
                  <c:v>3.1037448844460523E-3</c:v>
                </c:pt>
                <c:pt idx="126">
                  <c:v>4.2673798935104409E-3</c:v>
                </c:pt>
                <c:pt idx="127">
                  <c:v>1.7595908580735663E-3</c:v>
                </c:pt>
                <c:pt idx="128">
                  <c:v>2.9383076476558957E-3</c:v>
                </c:pt>
                <c:pt idx="129">
                  <c:v>2.6677862839546451E-3</c:v>
                </c:pt>
                <c:pt idx="130">
                  <c:v>2.2018666107822956E-3</c:v>
                </c:pt>
                <c:pt idx="131">
                  <c:v>2.5447140098012319E-3</c:v>
                </c:pt>
                <c:pt idx="132">
                  <c:v>6.0615520885367582E-3</c:v>
                </c:pt>
                <c:pt idx="133">
                  <c:v>2.3044828668018634E-3</c:v>
                </c:pt>
                <c:pt idx="134">
                  <c:v>4.3333763471210601E-3</c:v>
                </c:pt>
                <c:pt idx="135">
                  <c:v>3.5482565990335975E-3</c:v>
                </c:pt>
                <c:pt idx="136">
                  <c:v>6.006275773901731E-3</c:v>
                </c:pt>
                <c:pt idx="137">
                  <c:v>3.773721935539712E-3</c:v>
                </c:pt>
                <c:pt idx="138">
                  <c:v>4.4307103084296655E-3</c:v>
                </c:pt>
                <c:pt idx="139">
                  <c:v>6.2942871703692326E-3</c:v>
                </c:pt>
                <c:pt idx="140">
                  <c:v>5.6041991837088093E-3</c:v>
                </c:pt>
                <c:pt idx="141">
                  <c:v>4.3585462257143487E-3</c:v>
                </c:pt>
                <c:pt idx="142">
                  <c:v>1.3567726807063377E-2</c:v>
                </c:pt>
                <c:pt idx="143">
                  <c:v>3.1009231490349873E-3</c:v>
                </c:pt>
                <c:pt idx="144">
                  <c:v>3.3066304566682272E-3</c:v>
                </c:pt>
                <c:pt idx="145">
                  <c:v>3.7484394922474859E-3</c:v>
                </c:pt>
                <c:pt idx="146">
                  <c:v>6.4985109045909879E-3</c:v>
                </c:pt>
                <c:pt idx="147">
                  <c:v>4.281246264771092E-3</c:v>
                </c:pt>
                <c:pt idx="148">
                  <c:v>3.9716692973675539E-3</c:v>
                </c:pt>
                <c:pt idx="149">
                  <c:v>3.6159838004631989E-3</c:v>
                </c:pt>
                <c:pt idx="150">
                  <c:v>4.379471046742623E-2</c:v>
                </c:pt>
                <c:pt idx="151">
                  <c:v>2.2781600764002791E-2</c:v>
                </c:pt>
                <c:pt idx="152">
                  <c:v>1.1629964619769798E-2</c:v>
                </c:pt>
                <c:pt idx="153">
                  <c:v>4.8633970325688324E-3</c:v>
                </c:pt>
                <c:pt idx="154">
                  <c:v>2.9687987287610731E-3</c:v>
                </c:pt>
              </c:numCache>
            </c:numRef>
          </c:yVal>
          <c:smooth val="0"/>
          <c:extLst>
            <c:ext xmlns:c16="http://schemas.microsoft.com/office/drawing/2014/chart" uri="{C3380CC4-5D6E-409C-BE32-E72D297353CC}">
              <c16:uniqueId val="{00000003-F5D6-47B3-9F3B-DA4BA4E02C8B}"/>
            </c:ext>
          </c:extLst>
        </c:ser>
        <c:ser>
          <c:idx val="5"/>
          <c:order val="5"/>
          <c:tx>
            <c:strRef>
              <c:f>'C3 8080'!$A$12</c:f>
              <c:strCache>
                <c:ptCount val="1"/>
                <c:pt idx="0">
                  <c:v>Kcb (Select)</c:v>
                </c:pt>
              </c:strCache>
            </c:strRef>
          </c:tx>
          <c:spPr>
            <a:ln w="3175">
              <a:solidFill>
                <a:srgbClr val="339966"/>
              </a:solidFill>
              <a:prstDash val="lgDashDot"/>
            </a:ln>
          </c:spPr>
          <c:marker>
            <c:symbol val="circle"/>
            <c:size val="2"/>
            <c:spPr>
              <a:solidFill>
                <a:srgbClr val="339966"/>
              </a:solidFill>
              <a:ln>
                <a:solidFill>
                  <a:srgbClr val="339966"/>
                </a:solidFill>
                <a:prstDash val="solid"/>
              </a:ln>
            </c:spPr>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8080'!$C$12:$FS$12</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0.17514374999999999</c:v>
                </c:pt>
                <c:pt idx="15">
                  <c:v>0.182653125</c:v>
                </c:pt>
                <c:pt idx="16">
                  <c:v>0.19016249999999998</c:v>
                </c:pt>
                <c:pt idx="17">
                  <c:v>0.197671875</c:v>
                </c:pt>
                <c:pt idx="18">
                  <c:v>0.20518124999999998</c:v>
                </c:pt>
                <c:pt idx="19">
                  <c:v>0.21269062499999999</c:v>
                </c:pt>
                <c:pt idx="20">
                  <c:v>0.22020000000000001</c:v>
                </c:pt>
                <c:pt idx="21">
                  <c:v>0.22770937499999999</c:v>
                </c:pt>
                <c:pt idx="22">
                  <c:v>0.23521874999999998</c:v>
                </c:pt>
                <c:pt idx="23">
                  <c:v>0.24272812499999996</c:v>
                </c:pt>
                <c:pt idx="24">
                  <c:v>0.2502375</c:v>
                </c:pt>
                <c:pt idx="25">
                  <c:v>0.25774687499999999</c:v>
                </c:pt>
                <c:pt idx="26">
                  <c:v>0.26525624999999997</c:v>
                </c:pt>
                <c:pt idx="27">
                  <c:v>0.27276562500000001</c:v>
                </c:pt>
                <c:pt idx="28">
                  <c:v>0.28027499999999994</c:v>
                </c:pt>
                <c:pt idx="29">
                  <c:v>0.28778437499999998</c:v>
                </c:pt>
                <c:pt idx="30">
                  <c:v>0.29529374999999997</c:v>
                </c:pt>
                <c:pt idx="31">
                  <c:v>0.30280312499999995</c:v>
                </c:pt>
                <c:pt idx="32">
                  <c:v>0.31031249999999999</c:v>
                </c:pt>
                <c:pt idx="33">
                  <c:v>0.31782187500000003</c:v>
                </c:pt>
                <c:pt idx="34">
                  <c:v>0.32533124999999996</c:v>
                </c:pt>
                <c:pt idx="35">
                  <c:v>0.332840625</c:v>
                </c:pt>
                <c:pt idx="36">
                  <c:v>0.34034999999999999</c:v>
                </c:pt>
                <c:pt idx="37">
                  <c:v>0.35799642857142855</c:v>
                </c:pt>
                <c:pt idx="38">
                  <c:v>0.37564285714285717</c:v>
                </c:pt>
                <c:pt idx="39">
                  <c:v>0.39328928571428567</c:v>
                </c:pt>
                <c:pt idx="40">
                  <c:v>0.41093571428571429</c:v>
                </c:pt>
                <c:pt idx="41">
                  <c:v>0.4285821428571428</c:v>
                </c:pt>
                <c:pt idx="42">
                  <c:v>0.44622857142857142</c:v>
                </c:pt>
                <c:pt idx="43">
                  <c:v>0.46387499999999993</c:v>
                </c:pt>
                <c:pt idx="44">
                  <c:v>0.50032499999999991</c:v>
                </c:pt>
                <c:pt idx="45">
                  <c:v>0.536775</c:v>
                </c:pt>
                <c:pt idx="46">
                  <c:v>0.57038999999999995</c:v>
                </c:pt>
                <c:pt idx="47">
                  <c:v>0.60400500000000001</c:v>
                </c:pt>
                <c:pt idx="48">
                  <c:v>0.63761999999999996</c:v>
                </c:pt>
                <c:pt idx="49">
                  <c:v>0.67123500000000003</c:v>
                </c:pt>
                <c:pt idx="50">
                  <c:v>0.70485000000000009</c:v>
                </c:pt>
                <c:pt idx="51">
                  <c:v>0.7309500000000001</c:v>
                </c:pt>
                <c:pt idx="52">
                  <c:v>0.75705000000000011</c:v>
                </c:pt>
                <c:pt idx="53">
                  <c:v>0.78315000000000012</c:v>
                </c:pt>
                <c:pt idx="54">
                  <c:v>0.80925000000000002</c:v>
                </c:pt>
                <c:pt idx="55">
                  <c:v>0.83534999999999993</c:v>
                </c:pt>
                <c:pt idx="56">
                  <c:v>0.86144999999999994</c:v>
                </c:pt>
                <c:pt idx="57">
                  <c:v>0.88754999999999995</c:v>
                </c:pt>
                <c:pt idx="58">
                  <c:v>0.91364999999999996</c:v>
                </c:pt>
                <c:pt idx="59">
                  <c:v>0.93974999999999997</c:v>
                </c:pt>
                <c:pt idx="60">
                  <c:v>0.95513999999999999</c:v>
                </c:pt>
                <c:pt idx="61">
                  <c:v>0.96</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0.96</c:v>
                </c:pt>
                <c:pt idx="109">
                  <c:v>0.96</c:v>
                </c:pt>
                <c:pt idx="110">
                  <c:v>0.96</c:v>
                </c:pt>
                <c:pt idx="111">
                  <c:v>0.96</c:v>
                </c:pt>
                <c:pt idx="112">
                  <c:v>0.96</c:v>
                </c:pt>
                <c:pt idx="113">
                  <c:v>0.96</c:v>
                </c:pt>
                <c:pt idx="114">
                  <c:v>0.96</c:v>
                </c:pt>
                <c:pt idx="115">
                  <c:v>0.9485685483870967</c:v>
                </c:pt>
                <c:pt idx="116">
                  <c:v>0.92194959677419341</c:v>
                </c:pt>
                <c:pt idx="117">
                  <c:v>0.89533064516129024</c:v>
                </c:pt>
                <c:pt idx="118">
                  <c:v>0.86871169354838707</c:v>
                </c:pt>
                <c:pt idx="119">
                  <c:v>0.84209274193548378</c:v>
                </c:pt>
                <c:pt idx="120">
                  <c:v>0.81547379032258061</c:v>
                </c:pt>
                <c:pt idx="121">
                  <c:v>0.78885483870967732</c:v>
                </c:pt>
                <c:pt idx="122">
                  <c:v>0.76223588709677415</c:v>
                </c:pt>
                <c:pt idx="123">
                  <c:v>0.73561693548387097</c:v>
                </c:pt>
                <c:pt idx="124">
                  <c:v>0.70899798387096769</c:v>
                </c:pt>
                <c:pt idx="125">
                  <c:v>0.68237903225806451</c:v>
                </c:pt>
                <c:pt idx="126">
                  <c:v>0.65576008064516123</c:v>
                </c:pt>
                <c:pt idx="127">
                  <c:v>0.62914112903225805</c:v>
                </c:pt>
                <c:pt idx="128">
                  <c:v>0.60252217741935477</c:v>
                </c:pt>
                <c:pt idx="129">
                  <c:v>0.57590322580645159</c:v>
                </c:pt>
                <c:pt idx="130">
                  <c:v>0.54928427419354831</c:v>
                </c:pt>
                <c:pt idx="131">
                  <c:v>0.52266532258064513</c:v>
                </c:pt>
                <c:pt idx="132">
                  <c:v>0.49604637096774196</c:v>
                </c:pt>
                <c:pt idx="133">
                  <c:v>0.46942741935483867</c:v>
                </c:pt>
                <c:pt idx="134">
                  <c:v>0.4428084677419355</c:v>
                </c:pt>
                <c:pt idx="135">
                  <c:v>0.41618951612903232</c:v>
                </c:pt>
                <c:pt idx="136">
                  <c:v>0.38957056451612898</c:v>
                </c:pt>
                <c:pt idx="137">
                  <c:v>0.36295161290322581</c:v>
                </c:pt>
                <c:pt idx="138">
                  <c:v>0.33633266129032247</c:v>
                </c:pt>
                <c:pt idx="139">
                  <c:v>0.30971370967741929</c:v>
                </c:pt>
                <c:pt idx="140">
                  <c:v>0.28309475806451612</c:v>
                </c:pt>
                <c:pt idx="141">
                  <c:v>0.25647580645161283</c:v>
                </c:pt>
                <c:pt idx="142">
                  <c:v>0.22985685483870966</c:v>
                </c:pt>
                <c:pt idx="143">
                  <c:v>0.20323790322580648</c:v>
                </c:pt>
                <c:pt idx="144">
                  <c:v>0.17661895161290317</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4-F5D6-47B3-9F3B-DA4BA4E02C8B}"/>
            </c:ext>
          </c:extLst>
        </c:ser>
        <c:ser>
          <c:idx val="6"/>
          <c:order val="6"/>
          <c:tx>
            <c:strRef>
              <c:f>'C3 8080'!$A$87</c:f>
              <c:strCache>
                <c:ptCount val="1"/>
                <c:pt idx="0">
                  <c:v>Kcb (SWD)</c:v>
                </c:pt>
              </c:strCache>
            </c:strRef>
          </c:tx>
          <c:spPr>
            <a:ln w="28575">
              <a:noFill/>
            </a:ln>
          </c:spPr>
          <c:marker>
            <c:symbol val="circle"/>
            <c:size val="5"/>
            <c:spPr>
              <a:solidFill>
                <a:srgbClr val="800000"/>
              </a:solidFill>
              <a:ln>
                <a:solidFill>
                  <a:srgbClr val="800000"/>
                </a:solidFill>
                <a:prstDash val="solid"/>
              </a:ln>
            </c:spPr>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8080'!$C$87:$FS$87</c:f>
              <c:numCache>
                <c:formatCode>General</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0.22202624141448385</c:v>
                </c:pt>
                <c:pt idx="25">
                  <c:v>0</c:v>
                </c:pt>
                <c:pt idx="26">
                  <c:v>0</c:v>
                </c:pt>
                <c:pt idx="27">
                  <c:v>0</c:v>
                </c:pt>
                <c:pt idx="28">
                  <c:v>0.11923412373285588</c:v>
                </c:pt>
                <c:pt idx="29">
                  <c:v>0</c:v>
                </c:pt>
                <c:pt idx="30">
                  <c:v>0.4486968664377643</c:v>
                </c:pt>
                <c:pt idx="31">
                  <c:v>0</c:v>
                </c:pt>
                <c:pt idx="32">
                  <c:v>-0.79111605681570585</c:v>
                </c:pt>
                <c:pt idx="33">
                  <c:v>0</c:v>
                </c:pt>
                <c:pt idx="34">
                  <c:v>0</c:v>
                </c:pt>
                <c:pt idx="35">
                  <c:v>0</c:v>
                </c:pt>
                <c:pt idx="36">
                  <c:v>0</c:v>
                </c:pt>
                <c:pt idx="37">
                  <c:v>0.62352980304484196</c:v>
                </c:pt>
                <c:pt idx="38">
                  <c:v>0</c:v>
                </c:pt>
                <c:pt idx="39">
                  <c:v>-0.35571337714913193</c:v>
                </c:pt>
                <c:pt idx="40">
                  <c:v>0</c:v>
                </c:pt>
                <c:pt idx="41">
                  <c:v>0</c:v>
                </c:pt>
                <c:pt idx="42">
                  <c:v>0</c:v>
                </c:pt>
                <c:pt idx="43">
                  <c:v>1.0831282854445479</c:v>
                </c:pt>
                <c:pt idx="44">
                  <c:v>0</c:v>
                </c:pt>
                <c:pt idx="45">
                  <c:v>-0.88790877636946208</c:v>
                </c:pt>
                <c:pt idx="46">
                  <c:v>0</c:v>
                </c:pt>
                <c:pt idx="47">
                  <c:v>0</c:v>
                </c:pt>
                <c:pt idx="48">
                  <c:v>1.3713700848886039</c:v>
                </c:pt>
                <c:pt idx="49">
                  <c:v>0</c:v>
                </c:pt>
                <c:pt idx="50">
                  <c:v>-0.84326906871134821</c:v>
                </c:pt>
                <c:pt idx="51">
                  <c:v>0</c:v>
                </c:pt>
                <c:pt idx="52">
                  <c:v>2.1822174711546118</c:v>
                </c:pt>
                <c:pt idx="53">
                  <c:v>0</c:v>
                </c:pt>
                <c:pt idx="54">
                  <c:v>0</c:v>
                </c:pt>
                <c:pt idx="55">
                  <c:v>0</c:v>
                </c:pt>
                <c:pt idx="56">
                  <c:v>0</c:v>
                </c:pt>
                <c:pt idx="57">
                  <c:v>0.52952436157990301</c:v>
                </c:pt>
                <c:pt idx="58">
                  <c:v>0</c:v>
                </c:pt>
                <c:pt idx="59">
                  <c:v>0.66350568305902347</c:v>
                </c:pt>
                <c:pt idx="60">
                  <c:v>0</c:v>
                </c:pt>
                <c:pt idx="61">
                  <c:v>0</c:v>
                </c:pt>
                <c:pt idx="62">
                  <c:v>0.70404493491355913</c:v>
                </c:pt>
                <c:pt idx="63">
                  <c:v>2.5004754522544705</c:v>
                </c:pt>
                <c:pt idx="64">
                  <c:v>0</c:v>
                </c:pt>
                <c:pt idx="65">
                  <c:v>-0.36190052775872211</c:v>
                </c:pt>
                <c:pt idx="66">
                  <c:v>3.2352690416896999</c:v>
                </c:pt>
                <c:pt idx="67">
                  <c:v>0</c:v>
                </c:pt>
                <c:pt idx="68">
                  <c:v>0</c:v>
                </c:pt>
                <c:pt idx="69">
                  <c:v>0</c:v>
                </c:pt>
                <c:pt idx="70">
                  <c:v>0</c:v>
                </c:pt>
                <c:pt idx="71">
                  <c:v>0.99721749349708766</c:v>
                </c:pt>
                <c:pt idx="72">
                  <c:v>0</c:v>
                </c:pt>
                <c:pt idx="73">
                  <c:v>-0.80748043863385788</c:v>
                </c:pt>
                <c:pt idx="74">
                  <c:v>0</c:v>
                </c:pt>
                <c:pt idx="75">
                  <c:v>0</c:v>
                </c:pt>
                <c:pt idx="76">
                  <c:v>1.8554647010041379</c:v>
                </c:pt>
                <c:pt idx="77">
                  <c:v>0</c:v>
                </c:pt>
                <c:pt idx="78">
                  <c:v>-0.12800403766339508</c:v>
                </c:pt>
                <c:pt idx="79">
                  <c:v>0</c:v>
                </c:pt>
                <c:pt idx="80">
                  <c:v>1.4351994589242405</c:v>
                </c:pt>
                <c:pt idx="81">
                  <c:v>0</c:v>
                </c:pt>
                <c:pt idx="82">
                  <c:v>0</c:v>
                </c:pt>
                <c:pt idx="83">
                  <c:v>0</c:v>
                </c:pt>
                <c:pt idx="84">
                  <c:v>0</c:v>
                </c:pt>
                <c:pt idx="85">
                  <c:v>1.1013688978430083</c:v>
                </c:pt>
                <c:pt idx="86">
                  <c:v>0</c:v>
                </c:pt>
                <c:pt idx="87">
                  <c:v>1.1391696733802557</c:v>
                </c:pt>
                <c:pt idx="88">
                  <c:v>0</c:v>
                </c:pt>
                <c:pt idx="89">
                  <c:v>0</c:v>
                </c:pt>
                <c:pt idx="90">
                  <c:v>2.5268297971738325</c:v>
                </c:pt>
                <c:pt idx="91">
                  <c:v>0</c:v>
                </c:pt>
                <c:pt idx="92">
                  <c:v>-1.1940354465422445</c:v>
                </c:pt>
                <c:pt idx="93">
                  <c:v>0</c:v>
                </c:pt>
                <c:pt idx="94">
                  <c:v>2.034444381579084</c:v>
                </c:pt>
                <c:pt idx="95">
                  <c:v>0</c:v>
                </c:pt>
                <c:pt idx="96">
                  <c:v>0</c:v>
                </c:pt>
                <c:pt idx="97">
                  <c:v>0</c:v>
                </c:pt>
                <c:pt idx="98">
                  <c:v>0</c:v>
                </c:pt>
                <c:pt idx="99">
                  <c:v>1.3222212524261563</c:v>
                </c:pt>
                <c:pt idx="100">
                  <c:v>0</c:v>
                </c:pt>
                <c:pt idx="101">
                  <c:v>-0.24789619241794833</c:v>
                </c:pt>
                <c:pt idx="102">
                  <c:v>0</c:v>
                </c:pt>
                <c:pt idx="103">
                  <c:v>0</c:v>
                </c:pt>
                <c:pt idx="104">
                  <c:v>1.5996443402920801</c:v>
                </c:pt>
                <c:pt idx="105">
                  <c:v>0</c:v>
                </c:pt>
                <c:pt idx="106">
                  <c:v>-0.43833833006546097</c:v>
                </c:pt>
                <c:pt idx="107">
                  <c:v>0</c:v>
                </c:pt>
                <c:pt idx="108">
                  <c:v>1.1731078669771124</c:v>
                </c:pt>
                <c:pt idx="109">
                  <c:v>0</c:v>
                </c:pt>
                <c:pt idx="110">
                  <c:v>0</c:v>
                </c:pt>
                <c:pt idx="111">
                  <c:v>0</c:v>
                </c:pt>
                <c:pt idx="112">
                  <c:v>0</c:v>
                </c:pt>
                <c:pt idx="113">
                  <c:v>0</c:v>
                </c:pt>
                <c:pt idx="114">
                  <c:v>1.5269437476227887</c:v>
                </c:pt>
                <c:pt idx="115">
                  <c:v>0</c:v>
                </c:pt>
                <c:pt idx="116">
                  <c:v>-0.97724102236219967</c:v>
                </c:pt>
                <c:pt idx="117">
                  <c:v>0</c:v>
                </c:pt>
                <c:pt idx="118">
                  <c:v>0</c:v>
                </c:pt>
                <c:pt idx="119">
                  <c:v>0</c:v>
                </c:pt>
                <c:pt idx="120">
                  <c:v>0</c:v>
                </c:pt>
                <c:pt idx="121">
                  <c:v>0</c:v>
                </c:pt>
                <c:pt idx="122">
                  <c:v>0</c:v>
                </c:pt>
                <c:pt idx="123">
                  <c:v>0</c:v>
                </c:pt>
                <c:pt idx="124">
                  <c:v>0</c:v>
                </c:pt>
                <c:pt idx="125">
                  <c:v>0</c:v>
                </c:pt>
                <c:pt idx="126">
                  <c:v>0</c:v>
                </c:pt>
                <c:pt idx="127">
                  <c:v>1.4946785689076338</c:v>
                </c:pt>
                <c:pt idx="128">
                  <c:v>0</c:v>
                </c:pt>
                <c:pt idx="129">
                  <c:v>0</c:v>
                </c:pt>
                <c:pt idx="130">
                  <c:v>0</c:v>
                </c:pt>
                <c:pt idx="131">
                  <c:v>0</c:v>
                </c:pt>
                <c:pt idx="132">
                  <c:v>0</c:v>
                </c:pt>
                <c:pt idx="133">
                  <c:v>0</c:v>
                </c:pt>
                <c:pt idx="134">
                  <c:v>0</c:v>
                </c:pt>
                <c:pt idx="135">
                  <c:v>0.12354785437877401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0.2330484103105552</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F5D6-47B3-9F3B-DA4BA4E02C8B}"/>
            </c:ext>
          </c:extLst>
        </c:ser>
        <c:ser>
          <c:idx val="7"/>
          <c:order val="7"/>
          <c:tx>
            <c:v>Kcb (SWD) weighted</c:v>
          </c:tx>
          <c:spPr>
            <a:ln w="3175">
              <a:solidFill>
                <a:srgbClr val="800000"/>
              </a:solidFill>
              <a:prstDash val="solid"/>
            </a:ln>
          </c:spPr>
          <c:marker>
            <c:symbol val="dot"/>
            <c:size val="3"/>
            <c:spPr>
              <a:noFill/>
              <a:ln>
                <a:solidFill>
                  <a:srgbClr val="800000"/>
                </a:solidFill>
                <a:prstDash val="solid"/>
              </a:ln>
            </c:spPr>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8080'!$D$89:$FS$89</c:f>
              <c:numCache>
                <c:formatCode>General</c:formatCode>
                <c:ptCount val="17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0.14746294055545828</c:v>
                </c:pt>
                <c:pt idx="31">
                  <c:v>9.1554460810503821E-2</c:v>
                </c:pt>
                <c:pt idx="32">
                  <c:v>0.19071184327390822</c:v>
                </c:pt>
                <c:pt idx="33">
                  <c:v>0.27184061074396637</c:v>
                </c:pt>
                <c:pt idx="34">
                  <c:v>0.33944791696901477</c:v>
                </c:pt>
                <c:pt idx="35">
                  <c:v>0.39665409915944044</c:v>
                </c:pt>
                <c:pt idx="36">
                  <c:v>0.30489960805023308</c:v>
                </c:pt>
                <c:pt idx="37">
                  <c:v>0.22537904908892009</c:v>
                </c:pt>
                <c:pt idx="38">
                  <c:v>0.36954479186920736</c:v>
                </c:pt>
                <c:pt idx="39">
                  <c:v>0.51371053464949457</c:v>
                </c:pt>
                <c:pt idx="40">
                  <c:v>0.5635665534390788</c:v>
                </c:pt>
                <c:pt idx="41">
                  <c:v>0.46577996198866617</c:v>
                </c:pt>
                <c:pt idx="42">
                  <c:v>0.36799337053825348</c:v>
                </c:pt>
                <c:pt idx="43">
                  <c:v>0.47190588174557152</c:v>
                </c:pt>
                <c:pt idx="44">
                  <c:v>0.5758183929528895</c:v>
                </c:pt>
                <c:pt idx="45">
                  <c:v>0.63483424220149187</c:v>
                </c:pt>
                <c:pt idx="46">
                  <c:v>0.69385009145009413</c:v>
                </c:pt>
                <c:pt idx="47">
                  <c:v>0.65694316319245105</c:v>
                </c:pt>
                <c:pt idx="48">
                  <c:v>0.62003623493480819</c:v>
                </c:pt>
                <c:pt idx="49">
                  <c:v>0.58312930667716512</c:v>
                </c:pt>
                <c:pt idx="50">
                  <c:v>0.55515446651813039</c:v>
                </c:pt>
                <c:pt idx="51">
                  <c:v>0.65858209714669591</c:v>
                </c:pt>
                <c:pt idx="52">
                  <c:v>0.76471234456556403</c:v>
                </c:pt>
                <c:pt idx="53">
                  <c:v>0.72022400123389441</c:v>
                </c:pt>
                <c:pt idx="54">
                  <c:v>0.6757356579022249</c:v>
                </c:pt>
                <c:pt idx="55">
                  <c:v>0.7510093490599492</c:v>
                </c:pt>
                <c:pt idx="56">
                  <c:v>0.7831005851234577</c:v>
                </c:pt>
                <c:pt idx="57">
                  <c:v>0.81519182118696609</c:v>
                </c:pt>
                <c:pt idx="58">
                  <c:v>0.88539525922263851</c:v>
                </c:pt>
                <c:pt idx="59">
                  <c:v>0.80639526071213685</c:v>
                </c:pt>
                <c:pt idx="60">
                  <c:v>0.83757480283994912</c:v>
                </c:pt>
                <c:pt idx="61">
                  <c:v>0.86875434496776149</c:v>
                </c:pt>
                <c:pt idx="62">
                  <c:v>0.89993388709557365</c:v>
                </c:pt>
                <c:pt idx="63">
                  <c:v>0.93111342922338602</c:v>
                </c:pt>
                <c:pt idx="64">
                  <c:v>0.84197977587580197</c:v>
                </c:pt>
                <c:pt idx="65">
                  <c:v>0.7439140344296099</c:v>
                </c:pt>
                <c:pt idx="66">
                  <c:v>0.82337796895928428</c:v>
                </c:pt>
                <c:pt idx="67">
                  <c:v>0.90013928669865628</c:v>
                </c:pt>
                <c:pt idx="68">
                  <c:v>0.97690060443802806</c:v>
                </c:pt>
                <c:pt idx="69">
                  <c:v>0.92143067293289782</c:v>
                </c:pt>
                <c:pt idx="70">
                  <c:v>0.74619870693837342</c:v>
                </c:pt>
                <c:pt idx="71">
                  <c:v>0.86600537271723765</c:v>
                </c:pt>
                <c:pt idx="72">
                  <c:v>0.98581203849610166</c:v>
                </c:pt>
                <c:pt idx="73">
                  <c:v>0.84355202890632219</c:v>
                </c:pt>
                <c:pt idx="74">
                  <c:v>0.85049545586271691</c:v>
                </c:pt>
                <c:pt idx="75">
                  <c:v>0.85743888281911163</c:v>
                </c:pt>
                <c:pt idx="76">
                  <c:v>0.86438230977550634</c:v>
                </c:pt>
                <c:pt idx="77">
                  <c:v>0.87132573673190106</c:v>
                </c:pt>
                <c:pt idx="78">
                  <c:v>0.88078921539077892</c:v>
                </c:pt>
                <c:pt idx="79">
                  <c:v>1.0105658895250531</c:v>
                </c:pt>
                <c:pt idx="80">
                  <c:v>1.2328532385788991</c:v>
                </c:pt>
                <c:pt idx="81">
                  <c:v>1.2776109116568788</c:v>
                </c:pt>
                <c:pt idx="82">
                  <c:v>1.3223685847348583</c:v>
                </c:pt>
                <c:pt idx="83">
                  <c:v>1.1190685748984328</c:v>
                </c:pt>
                <c:pt idx="84">
                  <c:v>1.0479998143065097</c:v>
                </c:pt>
                <c:pt idx="85">
                  <c:v>1.1921630422560083</c:v>
                </c:pt>
                <c:pt idx="86">
                  <c:v>1.2321127037663315</c:v>
                </c:pt>
                <c:pt idx="87">
                  <c:v>1.2245808233331255</c:v>
                </c:pt>
                <c:pt idx="88">
                  <c:v>1.2393043136386688</c:v>
                </c:pt>
                <c:pt idx="89">
                  <c:v>1.2540278039442121</c:v>
                </c:pt>
                <c:pt idx="90">
                  <c:v>1.2687512942497554</c:v>
                </c:pt>
                <c:pt idx="91">
                  <c:v>1.2834747845552987</c:v>
                </c:pt>
                <c:pt idx="92">
                  <c:v>1.1935237785379016</c:v>
                </c:pt>
                <c:pt idx="93">
                  <c:v>1.1010527208180214</c:v>
                </c:pt>
                <c:pt idx="94">
                  <c:v>1.1317510319454762</c:v>
                </c:pt>
                <c:pt idx="95">
                  <c:v>1.0699386681533594</c:v>
                </c:pt>
                <c:pt idx="96">
                  <c:v>1.0081263043612425</c:v>
                </c:pt>
                <c:pt idx="97">
                  <c:v>0.81044842921195615</c:v>
                </c:pt>
                <c:pt idx="98">
                  <c:v>0.86082823697707511</c:v>
                </c:pt>
                <c:pt idx="99">
                  <c:v>1.0186377912116988</c:v>
                </c:pt>
                <c:pt idx="100">
                  <c:v>0.96121535690490068</c:v>
                </c:pt>
                <c:pt idx="101">
                  <c:v>0.92738198130781435</c:v>
                </c:pt>
                <c:pt idx="102">
                  <c:v>0.94103014765425663</c:v>
                </c:pt>
                <c:pt idx="103">
                  <c:v>0.95467831400069869</c:v>
                </c:pt>
                <c:pt idx="104">
                  <c:v>0.96832648034714075</c:v>
                </c:pt>
                <c:pt idx="105">
                  <c:v>0.98197464669358281</c:v>
                </c:pt>
                <c:pt idx="106">
                  <c:v>0.99562281304002509</c:v>
                </c:pt>
                <c:pt idx="107">
                  <c:v>0.94699982437707486</c:v>
                </c:pt>
                <c:pt idx="108">
                  <c:v>0.89837683571412463</c:v>
                </c:pt>
                <c:pt idx="109">
                  <c:v>0.89137911762182853</c:v>
                </c:pt>
                <c:pt idx="110">
                  <c:v>0.8843813995295321</c:v>
                </c:pt>
                <c:pt idx="111">
                  <c:v>0.87738368143723588</c:v>
                </c:pt>
                <c:pt idx="112">
                  <c:v>1.0062514747021087</c:v>
                </c:pt>
                <c:pt idx="113">
                  <c:v>1.1351192679669817</c:v>
                </c:pt>
                <c:pt idx="114">
                  <c:v>1.1565573147623498</c:v>
                </c:pt>
                <c:pt idx="115">
                  <c:v>1.1779953615577179</c:v>
                </c:pt>
                <c:pt idx="116">
                  <c:v>1.1758443496433744</c:v>
                </c:pt>
                <c:pt idx="117">
                  <c:v>1.1736933377290308</c:v>
                </c:pt>
                <c:pt idx="118">
                  <c:v>1.1715423258146873</c:v>
                </c:pt>
                <c:pt idx="119">
                  <c:v>1.1693913139003436</c:v>
                </c:pt>
                <c:pt idx="120">
                  <c:v>1.0758315876840758</c:v>
                </c:pt>
                <c:pt idx="121">
                  <c:v>0.98227186146780832</c:v>
                </c:pt>
                <c:pt idx="122">
                  <c:v>1.0556577865838732</c:v>
                </c:pt>
                <c:pt idx="123">
                  <c:v>1.1290437116999381</c:v>
                </c:pt>
                <c:pt idx="124">
                  <c:v>1.0376349973980141</c:v>
                </c:pt>
                <c:pt idx="125">
                  <c:v>0.94622628309609014</c:v>
                </c:pt>
                <c:pt idx="126">
                  <c:v>0.85481756879416615</c:v>
                </c:pt>
                <c:pt idx="127">
                  <c:v>0.76340885449224216</c:v>
                </c:pt>
                <c:pt idx="128">
                  <c:v>0.67930017725243685</c:v>
                </c:pt>
                <c:pt idx="129">
                  <c:v>0.59519150001263166</c:v>
                </c:pt>
                <c:pt idx="130">
                  <c:v>0.51108282277282635</c:v>
                </c:pt>
                <c:pt idx="131">
                  <c:v>0.4269741455330211</c:v>
                </c:pt>
                <c:pt idx="132">
                  <c:v>0.34286546829321568</c:v>
                </c:pt>
                <c:pt idx="133">
                  <c:v>0.25875679105341037</c:v>
                </c:pt>
                <c:pt idx="134">
                  <c:v>0.1746481138136052</c:v>
                </c:pt>
                <c:pt idx="135">
                  <c:v>0.18194815087572394</c:v>
                </c:pt>
                <c:pt idx="136">
                  <c:v>0.18924818793784268</c:v>
                </c:pt>
                <c:pt idx="137">
                  <c:v>0.19654822499996141</c:v>
                </c:pt>
                <c:pt idx="138">
                  <c:v>0.20384826206208018</c:v>
                </c:pt>
                <c:pt idx="139">
                  <c:v>0.21114829912419888</c:v>
                </c:pt>
                <c:pt idx="140">
                  <c:v>0.21844833618631762</c:v>
                </c:pt>
                <c:pt idx="141">
                  <c:v>0.22574837324843638</c:v>
                </c:pt>
                <c:pt idx="142">
                  <c:v>0.23304841031055512</c:v>
                </c:pt>
                <c:pt idx="143">
                  <c:v>0.23304841031055512</c:v>
                </c:pt>
                <c:pt idx="144">
                  <c:v>0.23304841031055512</c:v>
                </c:pt>
                <c:pt idx="145">
                  <c:v>0.23304841031055512</c:v>
                </c:pt>
                <c:pt idx="146">
                  <c:v>0.23304841031055512</c:v>
                </c:pt>
                <c:pt idx="147">
                  <c:v>0.23304841031055512</c:v>
                </c:pt>
                <c:pt idx="148">
                  <c:v>0.23304841031055512</c:v>
                </c:pt>
                <c:pt idx="149">
                  <c:v>0.23304841031055512</c:v>
                </c:pt>
                <c:pt idx="150">
                  <c:v>0.23304841031055512</c:v>
                </c:pt>
                <c:pt idx="151">
                  <c:v>0.23304841031055512</c:v>
                </c:pt>
                <c:pt idx="152">
                  <c:v>0.23304841031055512</c:v>
                </c:pt>
                <c:pt idx="153">
                  <c:v>0.23304841031055512</c:v>
                </c:pt>
                <c:pt idx="154">
                  <c:v>0.21751184962318479</c:v>
                </c:pt>
                <c:pt idx="155">
                  <c:v>0.20197528893581446</c:v>
                </c:pt>
                <c:pt idx="156">
                  <c:v>0.18643872824844412</c:v>
                </c:pt>
                <c:pt idx="157">
                  <c:v>0.17090216756107379</c:v>
                </c:pt>
                <c:pt idx="158">
                  <c:v>0.15536560687370346</c:v>
                </c:pt>
                <c:pt idx="159">
                  <c:v>0.13982904618633313</c:v>
                </c:pt>
                <c:pt idx="160">
                  <c:v>0.12429248549896278</c:v>
                </c:pt>
                <c:pt idx="161">
                  <c:v>0.10875592481159242</c:v>
                </c:pt>
                <c:pt idx="162">
                  <c:v>9.3219364124222076E-2</c:v>
                </c:pt>
                <c:pt idx="163">
                  <c:v>7.768280343685173E-2</c:v>
                </c:pt>
                <c:pt idx="164">
                  <c:v>6.2146242749481391E-2</c:v>
                </c:pt>
                <c:pt idx="165">
                  <c:v>4.9938945066547544E-2</c:v>
                </c:pt>
                <c:pt idx="166">
                  <c:v>3.5853601586239264E-2</c:v>
                </c:pt>
                <c:pt idx="167">
                  <c:v>1.9420700859212933E-2</c:v>
                </c:pt>
                <c:pt idx="168">
                  <c:v>0</c:v>
                </c:pt>
                <c:pt idx="169">
                  <c:v>0</c:v>
                </c:pt>
                <c:pt idx="170">
                  <c:v>0</c:v>
                </c:pt>
                <c:pt idx="171">
                  <c:v>0</c:v>
                </c:pt>
              </c:numCache>
            </c:numRef>
          </c:yVal>
          <c:smooth val="0"/>
          <c:extLst>
            <c:ext xmlns:c16="http://schemas.microsoft.com/office/drawing/2014/chart" uri="{C3380CC4-5D6E-409C-BE32-E72D297353CC}">
              <c16:uniqueId val="{00000006-F5D6-47B3-9F3B-DA4BA4E02C8B}"/>
            </c:ext>
          </c:extLst>
        </c:ser>
        <c:dLbls>
          <c:showLegendKey val="0"/>
          <c:showVal val="0"/>
          <c:showCatName val="0"/>
          <c:showSerName val="0"/>
          <c:showPercent val="0"/>
          <c:showBubbleSize val="0"/>
        </c:dLbls>
        <c:axId val="824409680"/>
        <c:axId val="824410464"/>
      </c:scatterChart>
      <c:scatterChart>
        <c:scatterStyle val="lineMarker"/>
        <c:varyColors val="0"/>
        <c:ser>
          <c:idx val="1"/>
          <c:order val="1"/>
          <c:tx>
            <c:strRef>
              <c:f>'C3 8080'!$A$6</c:f>
              <c:strCache>
                <c:ptCount val="1"/>
                <c:pt idx="0">
                  <c:v>Root Zone Depth</c:v>
                </c:pt>
              </c:strCache>
            </c:strRef>
          </c:tx>
          <c:spPr>
            <a:ln w="25400">
              <a:solidFill>
                <a:srgbClr val="FF00FF"/>
              </a:solidFill>
              <a:prstDash val="solid"/>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8080'!$C$6:$FS$6</c:f>
              <c:numCache>
                <c:formatCode>General</c:formatCode>
                <c:ptCount val="173"/>
                <c:pt idx="0">
                  <c:v>80</c:v>
                </c:pt>
                <c:pt idx="1">
                  <c:v>80</c:v>
                </c:pt>
                <c:pt idx="2">
                  <c:v>80</c:v>
                </c:pt>
                <c:pt idx="3">
                  <c:v>80</c:v>
                </c:pt>
                <c:pt idx="4">
                  <c:v>80</c:v>
                </c:pt>
                <c:pt idx="5">
                  <c:v>80</c:v>
                </c:pt>
                <c:pt idx="6">
                  <c:v>80</c:v>
                </c:pt>
                <c:pt idx="7">
                  <c:v>80</c:v>
                </c:pt>
                <c:pt idx="8">
                  <c:v>80</c:v>
                </c:pt>
                <c:pt idx="9">
                  <c:v>80</c:v>
                </c:pt>
                <c:pt idx="10">
                  <c:v>90</c:v>
                </c:pt>
                <c:pt idx="11">
                  <c:v>100</c:v>
                </c:pt>
                <c:pt idx="12">
                  <c:v>110</c:v>
                </c:pt>
                <c:pt idx="13">
                  <c:v>120</c:v>
                </c:pt>
                <c:pt idx="14">
                  <c:v>130</c:v>
                </c:pt>
                <c:pt idx="15">
                  <c:v>140</c:v>
                </c:pt>
                <c:pt idx="16">
                  <c:v>150</c:v>
                </c:pt>
                <c:pt idx="17">
                  <c:v>160</c:v>
                </c:pt>
                <c:pt idx="18">
                  <c:v>170</c:v>
                </c:pt>
                <c:pt idx="19">
                  <c:v>180</c:v>
                </c:pt>
                <c:pt idx="20">
                  <c:v>190</c:v>
                </c:pt>
                <c:pt idx="21">
                  <c:v>200</c:v>
                </c:pt>
                <c:pt idx="22">
                  <c:v>210</c:v>
                </c:pt>
                <c:pt idx="23">
                  <c:v>220</c:v>
                </c:pt>
                <c:pt idx="24">
                  <c:v>230</c:v>
                </c:pt>
                <c:pt idx="25">
                  <c:v>240</c:v>
                </c:pt>
                <c:pt idx="26">
                  <c:v>250</c:v>
                </c:pt>
                <c:pt idx="27">
                  <c:v>260</c:v>
                </c:pt>
                <c:pt idx="28">
                  <c:v>275</c:v>
                </c:pt>
                <c:pt idx="29">
                  <c:v>290</c:v>
                </c:pt>
                <c:pt idx="30">
                  <c:v>305</c:v>
                </c:pt>
                <c:pt idx="31">
                  <c:v>320</c:v>
                </c:pt>
                <c:pt idx="32">
                  <c:v>335</c:v>
                </c:pt>
                <c:pt idx="33">
                  <c:v>350</c:v>
                </c:pt>
                <c:pt idx="34">
                  <c:v>365</c:v>
                </c:pt>
                <c:pt idx="35">
                  <c:v>380</c:v>
                </c:pt>
                <c:pt idx="36">
                  <c:v>395</c:v>
                </c:pt>
                <c:pt idx="37">
                  <c:v>410</c:v>
                </c:pt>
                <c:pt idx="38">
                  <c:v>425</c:v>
                </c:pt>
                <c:pt idx="39">
                  <c:v>440</c:v>
                </c:pt>
                <c:pt idx="40">
                  <c:v>455</c:v>
                </c:pt>
                <c:pt idx="41">
                  <c:v>470</c:v>
                </c:pt>
                <c:pt idx="42">
                  <c:v>485</c:v>
                </c:pt>
                <c:pt idx="43">
                  <c:v>500</c:v>
                </c:pt>
                <c:pt idx="44">
                  <c:v>520</c:v>
                </c:pt>
                <c:pt idx="45">
                  <c:v>540</c:v>
                </c:pt>
                <c:pt idx="46">
                  <c:v>560</c:v>
                </c:pt>
                <c:pt idx="47">
                  <c:v>580</c:v>
                </c:pt>
                <c:pt idx="48">
                  <c:v>600</c:v>
                </c:pt>
                <c:pt idx="49">
                  <c:v>620</c:v>
                </c:pt>
                <c:pt idx="50">
                  <c:v>640</c:v>
                </c:pt>
                <c:pt idx="51">
                  <c:v>660</c:v>
                </c:pt>
                <c:pt idx="52">
                  <c:v>680</c:v>
                </c:pt>
                <c:pt idx="53">
                  <c:v>700</c:v>
                </c:pt>
                <c:pt idx="54">
                  <c:v>720</c:v>
                </c:pt>
                <c:pt idx="55">
                  <c:v>740</c:v>
                </c:pt>
                <c:pt idx="56">
                  <c:v>760</c:v>
                </c:pt>
                <c:pt idx="57">
                  <c:v>780</c:v>
                </c:pt>
                <c:pt idx="58">
                  <c:v>800</c:v>
                </c:pt>
                <c:pt idx="59">
                  <c:v>820</c:v>
                </c:pt>
                <c:pt idx="60">
                  <c:v>840</c:v>
                </c:pt>
                <c:pt idx="61">
                  <c:v>860</c:v>
                </c:pt>
                <c:pt idx="62">
                  <c:v>880</c:v>
                </c:pt>
                <c:pt idx="63">
                  <c:v>900</c:v>
                </c:pt>
                <c:pt idx="64">
                  <c:v>910</c:v>
                </c:pt>
                <c:pt idx="65">
                  <c:v>920</c:v>
                </c:pt>
                <c:pt idx="66">
                  <c:v>930</c:v>
                </c:pt>
                <c:pt idx="67">
                  <c:v>940</c:v>
                </c:pt>
                <c:pt idx="68">
                  <c:v>950</c:v>
                </c:pt>
                <c:pt idx="69">
                  <c:v>955</c:v>
                </c:pt>
                <c:pt idx="70">
                  <c:v>960</c:v>
                </c:pt>
                <c:pt idx="71">
                  <c:v>965</c:v>
                </c:pt>
                <c:pt idx="72">
                  <c:v>970</c:v>
                </c:pt>
                <c:pt idx="73">
                  <c:v>975</c:v>
                </c:pt>
                <c:pt idx="74">
                  <c:v>980</c:v>
                </c:pt>
                <c:pt idx="75">
                  <c:v>985</c:v>
                </c:pt>
                <c:pt idx="76">
                  <c:v>990</c:v>
                </c:pt>
                <c:pt idx="77">
                  <c:v>995</c:v>
                </c:pt>
                <c:pt idx="78">
                  <c:v>1000</c:v>
                </c:pt>
                <c:pt idx="79">
                  <c:v>1005</c:v>
                </c:pt>
                <c:pt idx="80">
                  <c:v>1010</c:v>
                </c:pt>
                <c:pt idx="81">
                  <c:v>1015</c:v>
                </c:pt>
                <c:pt idx="82">
                  <c:v>1020</c:v>
                </c:pt>
                <c:pt idx="83">
                  <c:v>1025</c:v>
                </c:pt>
                <c:pt idx="84">
                  <c:v>1030</c:v>
                </c:pt>
                <c:pt idx="85">
                  <c:v>1035</c:v>
                </c:pt>
                <c:pt idx="86">
                  <c:v>1040</c:v>
                </c:pt>
                <c:pt idx="87">
                  <c:v>1045</c:v>
                </c:pt>
                <c:pt idx="88">
                  <c:v>1050</c:v>
                </c:pt>
                <c:pt idx="89">
                  <c:v>1050</c:v>
                </c:pt>
                <c:pt idx="90">
                  <c:v>1050</c:v>
                </c:pt>
                <c:pt idx="91">
                  <c:v>1050</c:v>
                </c:pt>
                <c:pt idx="92">
                  <c:v>1050</c:v>
                </c:pt>
                <c:pt idx="93">
                  <c:v>1050</c:v>
                </c:pt>
                <c:pt idx="94">
                  <c:v>1050</c:v>
                </c:pt>
                <c:pt idx="95">
                  <c:v>1050</c:v>
                </c:pt>
                <c:pt idx="96">
                  <c:v>1050</c:v>
                </c:pt>
                <c:pt idx="97">
                  <c:v>1050</c:v>
                </c:pt>
                <c:pt idx="98">
                  <c:v>1050</c:v>
                </c:pt>
                <c:pt idx="99">
                  <c:v>1050</c:v>
                </c:pt>
                <c:pt idx="100">
                  <c:v>1050</c:v>
                </c:pt>
                <c:pt idx="101">
                  <c:v>1050</c:v>
                </c:pt>
                <c:pt idx="102">
                  <c:v>1050</c:v>
                </c:pt>
                <c:pt idx="103">
                  <c:v>1050</c:v>
                </c:pt>
                <c:pt idx="104">
                  <c:v>1050</c:v>
                </c:pt>
                <c:pt idx="105">
                  <c:v>1050</c:v>
                </c:pt>
                <c:pt idx="106">
                  <c:v>1050</c:v>
                </c:pt>
                <c:pt idx="107">
                  <c:v>1050</c:v>
                </c:pt>
                <c:pt idx="108">
                  <c:v>1050</c:v>
                </c:pt>
                <c:pt idx="109">
                  <c:v>1050</c:v>
                </c:pt>
                <c:pt idx="110">
                  <c:v>1050</c:v>
                </c:pt>
                <c:pt idx="111">
                  <c:v>1050</c:v>
                </c:pt>
                <c:pt idx="112">
                  <c:v>1050</c:v>
                </c:pt>
                <c:pt idx="113">
                  <c:v>1050</c:v>
                </c:pt>
                <c:pt idx="114">
                  <c:v>1050</c:v>
                </c:pt>
                <c:pt idx="115">
                  <c:v>1050</c:v>
                </c:pt>
                <c:pt idx="116">
                  <c:v>1050</c:v>
                </c:pt>
                <c:pt idx="117">
                  <c:v>1050</c:v>
                </c:pt>
                <c:pt idx="118">
                  <c:v>1050</c:v>
                </c:pt>
                <c:pt idx="119">
                  <c:v>1050</c:v>
                </c:pt>
                <c:pt idx="120">
                  <c:v>1050</c:v>
                </c:pt>
                <c:pt idx="121">
                  <c:v>1050</c:v>
                </c:pt>
                <c:pt idx="122">
                  <c:v>1050</c:v>
                </c:pt>
                <c:pt idx="123">
                  <c:v>1050</c:v>
                </c:pt>
                <c:pt idx="124">
                  <c:v>1050</c:v>
                </c:pt>
                <c:pt idx="125">
                  <c:v>1050</c:v>
                </c:pt>
                <c:pt idx="126">
                  <c:v>1050</c:v>
                </c:pt>
                <c:pt idx="127">
                  <c:v>1050</c:v>
                </c:pt>
                <c:pt idx="128">
                  <c:v>1050</c:v>
                </c:pt>
                <c:pt idx="129">
                  <c:v>1050</c:v>
                </c:pt>
                <c:pt idx="130">
                  <c:v>1050</c:v>
                </c:pt>
                <c:pt idx="131">
                  <c:v>1050</c:v>
                </c:pt>
                <c:pt idx="132">
                  <c:v>1050</c:v>
                </c:pt>
                <c:pt idx="133">
                  <c:v>1050</c:v>
                </c:pt>
                <c:pt idx="134">
                  <c:v>1050</c:v>
                </c:pt>
                <c:pt idx="135">
                  <c:v>1050</c:v>
                </c:pt>
                <c:pt idx="136">
                  <c:v>1050</c:v>
                </c:pt>
                <c:pt idx="137">
                  <c:v>1050</c:v>
                </c:pt>
                <c:pt idx="138">
                  <c:v>1050</c:v>
                </c:pt>
                <c:pt idx="139">
                  <c:v>1050</c:v>
                </c:pt>
                <c:pt idx="140">
                  <c:v>1050</c:v>
                </c:pt>
                <c:pt idx="141">
                  <c:v>1050</c:v>
                </c:pt>
                <c:pt idx="142">
                  <c:v>1050</c:v>
                </c:pt>
                <c:pt idx="143">
                  <c:v>1050</c:v>
                </c:pt>
                <c:pt idx="144">
                  <c:v>1050</c:v>
                </c:pt>
                <c:pt idx="145">
                  <c:v>1050</c:v>
                </c:pt>
                <c:pt idx="146">
                  <c:v>1050</c:v>
                </c:pt>
                <c:pt idx="147">
                  <c:v>1050</c:v>
                </c:pt>
                <c:pt idx="148">
                  <c:v>1050</c:v>
                </c:pt>
                <c:pt idx="149">
                  <c:v>1050</c:v>
                </c:pt>
                <c:pt idx="150">
                  <c:v>1050</c:v>
                </c:pt>
                <c:pt idx="151">
                  <c:v>1050</c:v>
                </c:pt>
                <c:pt idx="152">
                  <c:v>1050</c:v>
                </c:pt>
                <c:pt idx="153">
                  <c:v>1050</c:v>
                </c:pt>
                <c:pt idx="154">
                  <c:v>1050</c:v>
                </c:pt>
                <c:pt idx="155">
                  <c:v>1050</c:v>
                </c:pt>
                <c:pt idx="156">
                  <c:v>1050</c:v>
                </c:pt>
                <c:pt idx="157">
                  <c:v>1050</c:v>
                </c:pt>
                <c:pt idx="158">
                  <c:v>1050</c:v>
                </c:pt>
                <c:pt idx="159">
                  <c:v>1050</c:v>
                </c:pt>
                <c:pt idx="160">
                  <c:v>1050</c:v>
                </c:pt>
                <c:pt idx="161">
                  <c:v>1050</c:v>
                </c:pt>
                <c:pt idx="162">
                  <c:v>1050</c:v>
                </c:pt>
                <c:pt idx="163">
                  <c:v>1050</c:v>
                </c:pt>
                <c:pt idx="164">
                  <c:v>1050</c:v>
                </c:pt>
                <c:pt idx="165">
                  <c:v>1050</c:v>
                </c:pt>
                <c:pt idx="166">
                  <c:v>1050</c:v>
                </c:pt>
                <c:pt idx="167">
                  <c:v>1050</c:v>
                </c:pt>
                <c:pt idx="168">
                  <c:v>1050</c:v>
                </c:pt>
                <c:pt idx="169">
                  <c:v>1050</c:v>
                </c:pt>
                <c:pt idx="170">
                  <c:v>1050</c:v>
                </c:pt>
                <c:pt idx="171">
                  <c:v>1050</c:v>
                </c:pt>
                <c:pt idx="172">
                  <c:v>1050</c:v>
                </c:pt>
              </c:numCache>
            </c:numRef>
          </c:yVal>
          <c:smooth val="0"/>
          <c:extLst>
            <c:ext xmlns:c16="http://schemas.microsoft.com/office/drawing/2014/chart" uri="{C3380CC4-5D6E-409C-BE32-E72D297353CC}">
              <c16:uniqueId val="{00000007-F5D6-47B3-9F3B-DA4BA4E02C8B}"/>
            </c:ext>
          </c:extLst>
        </c:ser>
        <c:dLbls>
          <c:showLegendKey val="0"/>
          <c:showVal val="0"/>
          <c:showCatName val="0"/>
          <c:showSerName val="0"/>
          <c:showPercent val="0"/>
          <c:showBubbleSize val="0"/>
        </c:dLbls>
        <c:axId val="824410856"/>
        <c:axId val="824414384"/>
      </c:scatterChart>
      <c:valAx>
        <c:axId val="824409680"/>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5365191420038015"/>
              <c:y val="0.9072176443060897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410464"/>
        <c:crosses val="autoZero"/>
        <c:crossBetween val="midCat"/>
        <c:majorUnit val="10"/>
      </c:valAx>
      <c:valAx>
        <c:axId val="824410464"/>
        <c:scaling>
          <c:orientation val="minMax"/>
          <c:max val="1.6"/>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CC, Kc</a:t>
                </a:r>
              </a:p>
            </c:rich>
          </c:tx>
          <c:layout>
            <c:manualLayout>
              <c:xMode val="edge"/>
              <c:yMode val="edge"/>
              <c:x val="7.0224245841948802E-3"/>
              <c:y val="0.3685571086559916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409680"/>
        <c:crosses val="autoZero"/>
        <c:crossBetween val="midCat"/>
      </c:valAx>
      <c:valAx>
        <c:axId val="824410856"/>
        <c:scaling>
          <c:orientation val="minMax"/>
        </c:scaling>
        <c:delete val="1"/>
        <c:axPos val="b"/>
        <c:numFmt formatCode="General" sourceLinked="1"/>
        <c:majorTickMark val="out"/>
        <c:minorTickMark val="none"/>
        <c:tickLblPos val="none"/>
        <c:crossAx val="824414384"/>
        <c:crosses val="autoZero"/>
        <c:crossBetween val="midCat"/>
      </c:valAx>
      <c:valAx>
        <c:axId val="824414384"/>
        <c:scaling>
          <c:orientation val="minMax"/>
        </c:scaling>
        <c:delete val="0"/>
        <c:axPos val="r"/>
        <c:title>
          <c:tx>
            <c:rich>
              <a:bodyPr/>
              <a:lstStyle/>
              <a:p>
                <a:pPr>
                  <a:defRPr sz="1650" b="1" i="0" u="none" strike="noStrike" baseline="0">
                    <a:solidFill>
                      <a:srgbClr val="000000"/>
                    </a:solidFill>
                    <a:latin typeface="Arial"/>
                    <a:ea typeface="Arial"/>
                    <a:cs typeface="Arial"/>
                  </a:defRPr>
                </a:pPr>
                <a:r>
                  <a:rPr lang="en-US"/>
                  <a:t>RZ (mm)</a:t>
                </a:r>
              </a:p>
            </c:rich>
          </c:tx>
          <c:layout>
            <c:manualLayout>
              <c:xMode val="edge"/>
              <c:yMode val="edge"/>
              <c:x val="0.94101185627658612"/>
              <c:y val="0.3376293854741025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410856"/>
        <c:crosses val="max"/>
        <c:crossBetween val="midCat"/>
      </c:valAx>
      <c:spPr>
        <a:solidFill>
          <a:srgbClr val="C0C0C0"/>
        </a:solidFill>
        <a:ln w="12700">
          <a:solidFill>
            <a:srgbClr val="808080"/>
          </a:solidFill>
          <a:prstDash val="solid"/>
        </a:ln>
      </c:spPr>
    </c:plotArea>
    <c:legend>
      <c:legendPos val="r"/>
      <c:layout>
        <c:manualLayout>
          <c:xMode val="edge"/>
          <c:yMode val="edge"/>
          <c:x val="0.41399030361379502"/>
          <c:y val="0.58993429453075119"/>
          <c:w val="0.20822294651374085"/>
          <c:h val="0.24806264146944007"/>
        </c:manualLayout>
      </c:layout>
      <c:overlay val="0"/>
      <c:spPr>
        <a:solidFill>
          <a:srgbClr val="C0C0C0"/>
        </a:solidFill>
        <a:ln w="3175">
          <a:solidFill>
            <a:srgbClr val="000000"/>
          </a:solidFill>
          <a:prstDash val="solid"/>
        </a:ln>
      </c:spPr>
      <c:txPr>
        <a:bodyPr/>
        <a:lstStyle/>
        <a:p>
          <a:pPr>
            <a:defRPr sz="78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'C4 8065'!$D$1</c:f>
          <c:strCache>
            <c:ptCount val="1"/>
            <c:pt idx="0">
              <c:v>Corn 13 #4</c:v>
            </c:pt>
          </c:strCache>
        </c:strRef>
      </c:tx>
      <c:layout>
        <c:manualLayout>
          <c:xMode val="edge"/>
          <c:yMode val="edge"/>
          <c:x val="0.4287143058199569"/>
          <c:y val="5.4919201710241533E-2"/>
        </c:manualLayout>
      </c:layout>
      <c:overlay val="0"/>
      <c:spPr>
        <a:noFill/>
        <a:ln w="25400">
          <a:noFill/>
        </a:ln>
      </c:spPr>
      <c:txPr>
        <a:bodyPr/>
        <a:lstStyle/>
        <a:p>
          <a:pPr>
            <a:defRPr sz="1175"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2102883373087778"/>
          <c:y val="4.6391810959410945E-2"/>
          <c:w val="0.81543176726178912"/>
          <c:h val="0.81185669178969144"/>
        </c:manualLayout>
      </c:layout>
      <c:scatterChart>
        <c:scatterStyle val="lineMarker"/>
        <c:varyColors val="0"/>
        <c:ser>
          <c:idx val="9"/>
          <c:order val="0"/>
          <c:tx>
            <c:strRef>
              <c:f>'C4 8065'!$A$28</c:f>
              <c:strCache>
                <c:ptCount val="1"/>
                <c:pt idx="0">
                  <c:v>Proj SWD - 1050 mm</c:v>
                </c:pt>
              </c:strCache>
            </c:strRef>
          </c:tx>
          <c:spPr>
            <a:ln w="25400">
              <a:solidFill>
                <a:srgbClr val="CCFFFF"/>
              </a:solidFill>
              <a:prstDash val="solid"/>
            </a:ln>
          </c:spPr>
          <c:marker>
            <c:symbol val="none"/>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8065'!$C$28:$FS$28</c:f>
              <c:numCache>
                <c:formatCode>0.0</c:formatCode>
                <c:ptCount val="173"/>
                <c:pt idx="0" formatCode="General">
                  <c:v>47</c:v>
                </c:pt>
                <c:pt idx="1">
                  <c:v>48.036511572234033</c:v>
                </c:pt>
                <c:pt idx="2">
                  <c:v>48.800089854775742</c:v>
                </c:pt>
                <c:pt idx="3">
                  <c:v>49.448318698055694</c:v>
                </c:pt>
                <c:pt idx="4">
                  <c:v>50.022713237128215</c:v>
                </c:pt>
                <c:pt idx="5">
                  <c:v>50.435376255769292</c:v>
                </c:pt>
                <c:pt idx="6">
                  <c:v>50.701742728070975</c:v>
                </c:pt>
                <c:pt idx="7">
                  <c:v>50.088803141851713</c:v>
                </c:pt>
                <c:pt idx="8">
                  <c:v>50.566665468441627</c:v>
                </c:pt>
                <c:pt idx="9">
                  <c:v>50.851577149425047</c:v>
                </c:pt>
                <c:pt idx="10">
                  <c:v>51.175668512105467</c:v>
                </c:pt>
                <c:pt idx="11">
                  <c:v>51.846019022479176</c:v>
                </c:pt>
                <c:pt idx="12">
                  <c:v>52.540793825721117</c:v>
                </c:pt>
                <c:pt idx="13">
                  <c:v>53.389859030367582</c:v>
                </c:pt>
                <c:pt idx="14">
                  <c:v>54.361962333753496</c:v>
                </c:pt>
                <c:pt idx="15">
                  <c:v>54.682773934636423</c:v>
                </c:pt>
                <c:pt idx="16">
                  <c:v>53.477645784133898</c:v>
                </c:pt>
                <c:pt idx="17">
                  <c:v>55.052274333439485</c:v>
                </c:pt>
                <c:pt idx="18">
                  <c:v>56.828284011788149</c:v>
                </c:pt>
                <c:pt idx="19">
                  <c:v>58.11086873882121</c:v>
                </c:pt>
                <c:pt idx="20">
                  <c:v>59.328930873839262</c:v>
                </c:pt>
                <c:pt idx="21">
                  <c:v>60.803875711922799</c:v>
                </c:pt>
                <c:pt idx="22">
                  <c:v>60.278095294470283</c:v>
                </c:pt>
                <c:pt idx="23">
                  <c:v>60.893989581125695</c:v>
                </c:pt>
                <c:pt idx="24">
                  <c:v>62.148896633604501</c:v>
                </c:pt>
                <c:pt idx="25">
                  <c:v>46.643670381066975</c:v>
                </c:pt>
                <c:pt idx="26">
                  <c:v>48.802574543768941</c:v>
                </c:pt>
                <c:pt idx="27">
                  <c:v>50.877956159206505</c:v>
                </c:pt>
                <c:pt idx="28">
                  <c:v>52.986108600469706</c:v>
                </c:pt>
                <c:pt idx="29">
                  <c:v>56.037223056899784</c:v>
                </c:pt>
                <c:pt idx="30">
                  <c:v>59.082478816571111</c:v>
                </c:pt>
                <c:pt idx="31">
                  <c:v>44.436197688214946</c:v>
                </c:pt>
                <c:pt idx="32">
                  <c:v>47.51923565869825</c:v>
                </c:pt>
                <c:pt idx="33">
                  <c:v>49.96879852114813</c:v>
                </c:pt>
                <c:pt idx="34">
                  <c:v>52.155092276448471</c:v>
                </c:pt>
                <c:pt idx="35">
                  <c:v>54.360921778332902</c:v>
                </c:pt>
                <c:pt idx="36">
                  <c:v>56.94989762321682</c:v>
                </c:pt>
                <c:pt idx="37">
                  <c:v>60.653308968065183</c:v>
                </c:pt>
                <c:pt idx="38">
                  <c:v>46.455019512005194</c:v>
                </c:pt>
                <c:pt idx="39">
                  <c:v>49.403891409669434</c:v>
                </c:pt>
                <c:pt idx="40">
                  <c:v>52.3175377442222</c:v>
                </c:pt>
                <c:pt idx="41">
                  <c:v>55.619746961290325</c:v>
                </c:pt>
                <c:pt idx="42">
                  <c:v>59.305323112177675</c:v>
                </c:pt>
                <c:pt idx="43">
                  <c:v>62.971213843273944</c:v>
                </c:pt>
                <c:pt idx="44">
                  <c:v>53.195568306512797</c:v>
                </c:pt>
                <c:pt idx="45">
                  <c:v>59.022981869287456</c:v>
                </c:pt>
                <c:pt idx="46">
                  <c:v>64.153144280416939</c:v>
                </c:pt>
                <c:pt idx="47">
                  <c:v>68.630426168687322</c:v>
                </c:pt>
                <c:pt idx="48">
                  <c:v>73.333263961423611</c:v>
                </c:pt>
                <c:pt idx="49">
                  <c:v>63.785133044475202</c:v>
                </c:pt>
                <c:pt idx="50">
                  <c:v>69.196919294475208</c:v>
                </c:pt>
                <c:pt idx="51">
                  <c:v>74.819296419428483</c:v>
                </c:pt>
                <c:pt idx="52">
                  <c:v>81.181643794165751</c:v>
                </c:pt>
                <c:pt idx="53">
                  <c:v>62.51484491981229</c:v>
                </c:pt>
                <c:pt idx="54">
                  <c:v>68.350238881867739</c:v>
                </c:pt>
                <c:pt idx="55">
                  <c:v>74.02827796922287</c:v>
                </c:pt>
                <c:pt idx="56">
                  <c:v>80.228906427234023</c:v>
                </c:pt>
                <c:pt idx="57">
                  <c:v>86.993558589070645</c:v>
                </c:pt>
                <c:pt idx="58">
                  <c:v>62.662948622331605</c:v>
                </c:pt>
                <c:pt idx="59">
                  <c:v>73.026456829390511</c:v>
                </c:pt>
                <c:pt idx="60">
                  <c:v>79.404637313919054</c:v>
                </c:pt>
                <c:pt idx="61">
                  <c:v>78.576760630414469</c:v>
                </c:pt>
                <c:pt idx="62">
                  <c:v>76.956807782361494</c:v>
                </c:pt>
                <c:pt idx="63">
                  <c:v>82.380807782361501</c:v>
                </c:pt>
                <c:pt idx="64">
                  <c:v>65.428981030769137</c:v>
                </c:pt>
                <c:pt idx="65">
                  <c:v>74.788981030769136</c:v>
                </c:pt>
                <c:pt idx="66">
                  <c:v>79.128860301195559</c:v>
                </c:pt>
                <c:pt idx="67">
                  <c:v>68.434973524131706</c:v>
                </c:pt>
                <c:pt idx="68">
                  <c:v>74.687787702598499</c:v>
                </c:pt>
                <c:pt idx="69">
                  <c:v>80.042639387168805</c:v>
                </c:pt>
                <c:pt idx="70">
                  <c:v>87.041828077354353</c:v>
                </c:pt>
                <c:pt idx="71">
                  <c:v>93.581860578575061</c:v>
                </c:pt>
                <c:pt idx="72">
                  <c:v>66.731770793704925</c:v>
                </c:pt>
                <c:pt idx="73">
                  <c:v>70.151239330081879</c:v>
                </c:pt>
                <c:pt idx="74">
                  <c:v>76.743819438724458</c:v>
                </c:pt>
                <c:pt idx="75">
                  <c:v>81.045128948001803</c:v>
                </c:pt>
                <c:pt idx="76">
                  <c:v>83.604525005130711</c:v>
                </c:pt>
                <c:pt idx="77">
                  <c:v>49.52949825353835</c:v>
                </c:pt>
                <c:pt idx="78">
                  <c:v>55.452698253538351</c:v>
                </c:pt>
                <c:pt idx="79">
                  <c:v>62.0523979605696</c:v>
                </c:pt>
                <c:pt idx="80">
                  <c:v>67.350923656370384</c:v>
                </c:pt>
                <c:pt idx="81">
                  <c:v>48.54123609805653</c:v>
                </c:pt>
                <c:pt idx="82">
                  <c:v>35.947374631770131</c:v>
                </c:pt>
                <c:pt idx="83">
                  <c:v>41.141971494563101</c:v>
                </c:pt>
                <c:pt idx="84">
                  <c:v>47.0958582133131</c:v>
                </c:pt>
                <c:pt idx="85">
                  <c:v>53.051814023859976</c:v>
                </c:pt>
                <c:pt idx="86">
                  <c:v>36.911886159056351</c:v>
                </c:pt>
                <c:pt idx="87">
                  <c:v>39.990378666990921</c:v>
                </c:pt>
                <c:pt idx="88">
                  <c:v>45.640905400389357</c:v>
                </c:pt>
                <c:pt idx="89">
                  <c:v>51.316735020750684</c:v>
                </c:pt>
                <c:pt idx="90">
                  <c:v>55.694335020750685</c:v>
                </c:pt>
                <c:pt idx="91">
                  <c:v>34.671617244259657</c:v>
                </c:pt>
                <c:pt idx="92">
                  <c:v>39.337217244259655</c:v>
                </c:pt>
                <c:pt idx="93">
                  <c:v>44.262017244259653</c:v>
                </c:pt>
                <c:pt idx="94">
                  <c:v>49.474817244259654</c:v>
                </c:pt>
                <c:pt idx="95">
                  <c:v>44.986134441711883</c:v>
                </c:pt>
                <c:pt idx="96">
                  <c:v>50.659734441711883</c:v>
                </c:pt>
                <c:pt idx="97">
                  <c:v>56.054934441711886</c:v>
                </c:pt>
                <c:pt idx="98">
                  <c:v>62.451930901672824</c:v>
                </c:pt>
                <c:pt idx="99">
                  <c:v>68.59648505298631</c:v>
                </c:pt>
                <c:pt idx="100">
                  <c:v>50.952173496860034</c:v>
                </c:pt>
                <c:pt idx="101">
                  <c:v>49.19568276199675</c:v>
                </c:pt>
                <c:pt idx="102">
                  <c:v>54.509814536899093</c:v>
                </c:pt>
                <c:pt idx="103">
                  <c:v>59.52087334427214</c:v>
                </c:pt>
                <c:pt idx="104">
                  <c:v>64.614681632846356</c:v>
                </c:pt>
                <c:pt idx="105">
                  <c:v>53.980075146121202</c:v>
                </c:pt>
                <c:pt idx="106">
                  <c:v>59.849045330447375</c:v>
                </c:pt>
                <c:pt idx="107">
                  <c:v>64.763960641129941</c:v>
                </c:pt>
                <c:pt idx="108">
                  <c:v>70.992287541236422</c:v>
                </c:pt>
                <c:pt idx="109">
                  <c:v>56.785830002083138</c:v>
                </c:pt>
                <c:pt idx="110">
                  <c:v>62.248126539160566</c:v>
                </c:pt>
                <c:pt idx="111">
                  <c:v>67.206603860814809</c:v>
                </c:pt>
                <c:pt idx="112">
                  <c:v>71.922535134648413</c:v>
                </c:pt>
                <c:pt idx="113">
                  <c:v>75.804304030109691</c:v>
                </c:pt>
                <c:pt idx="114">
                  <c:v>79.570470031967858</c:v>
                </c:pt>
                <c:pt idx="115">
                  <c:v>68.280120800498892</c:v>
                </c:pt>
                <c:pt idx="116">
                  <c:v>73.73549101489165</c:v>
                </c:pt>
                <c:pt idx="117">
                  <c:v>77.578086207988378</c:v>
                </c:pt>
                <c:pt idx="118">
                  <c:v>81.591068686473164</c:v>
                </c:pt>
                <c:pt idx="119">
                  <c:v>59.34665979431729</c:v>
                </c:pt>
                <c:pt idx="120">
                  <c:v>57.238771646323286</c:v>
                </c:pt>
                <c:pt idx="121">
                  <c:v>53.053236406299149</c:v>
                </c:pt>
                <c:pt idx="122">
                  <c:v>46.295792164246265</c:v>
                </c:pt>
                <c:pt idx="123">
                  <c:v>42.501566653552899</c:v>
                </c:pt>
                <c:pt idx="124">
                  <c:v>40.773909984502254</c:v>
                </c:pt>
                <c:pt idx="125">
                  <c:v>29.991114037564842</c:v>
                </c:pt>
                <c:pt idx="126">
                  <c:v>31.599447389068875</c:v>
                </c:pt>
                <c:pt idx="127">
                  <c:v>34.307541692516075</c:v>
                </c:pt>
                <c:pt idx="128">
                  <c:v>37.088800767241722</c:v>
                </c:pt>
                <c:pt idx="129">
                  <c:v>39.279101646147971</c:v>
                </c:pt>
                <c:pt idx="130">
                  <c:v>41.188851716610273</c:v>
                </c:pt>
                <c:pt idx="131">
                  <c:v>43.593656051477659</c:v>
                </c:pt>
                <c:pt idx="132">
                  <c:v>42.674882483592306</c:v>
                </c:pt>
                <c:pt idx="133">
                  <c:v>35.810357402031613</c:v>
                </c:pt>
                <c:pt idx="134">
                  <c:v>38.030463343274938</c:v>
                </c:pt>
                <c:pt idx="135">
                  <c:v>39.978645659993504</c:v>
                </c:pt>
                <c:pt idx="136">
                  <c:v>41.498799769576863</c:v>
                </c:pt>
                <c:pt idx="137">
                  <c:v>40.22242100534627</c:v>
                </c:pt>
                <c:pt idx="138">
                  <c:v>41.384358291288109</c:v>
                </c:pt>
                <c:pt idx="139">
                  <c:v>42.545660020431541</c:v>
                </c:pt>
                <c:pt idx="140">
                  <c:v>43.544699614136789</c:v>
                </c:pt>
                <c:pt idx="141">
                  <c:v>44.633148436275178</c:v>
                </c:pt>
                <c:pt idx="142">
                  <c:v>45.689974685539696</c:v>
                </c:pt>
                <c:pt idx="143">
                  <c:v>46.337844486541094</c:v>
                </c:pt>
                <c:pt idx="144">
                  <c:v>45.648297018630046</c:v>
                </c:pt>
                <c:pt idx="145">
                  <c:v>46.50076791725828</c:v>
                </c:pt>
                <c:pt idx="146">
                  <c:v>47.011265856844922</c:v>
                </c:pt>
                <c:pt idx="147">
                  <c:v>47.573529786688823</c:v>
                </c:pt>
                <c:pt idx="148">
                  <c:v>48.254769963843366</c:v>
                </c:pt>
                <c:pt idx="149">
                  <c:v>48.844227165801065</c:v>
                </c:pt>
                <c:pt idx="150">
                  <c:v>48.091688538414971</c:v>
                </c:pt>
                <c:pt idx="151">
                  <c:v>48.742593789917962</c:v>
                </c:pt>
                <c:pt idx="152">
                  <c:v>49.088744200093288</c:v>
                </c:pt>
                <c:pt idx="153">
                  <c:v>49.511487019879361</c:v>
                </c:pt>
                <c:pt idx="154">
                  <c:v>49.56122580252363</c:v>
                </c:pt>
                <c:pt idx="155">
                  <c:v>49.958711368662854</c:v>
                </c:pt>
                <c:pt idx="156">
                  <c:v>50.297257537467026</c:v>
                </c:pt>
                <c:pt idx="157">
                  <c:v>50.535568875891705</c:v>
                </c:pt>
                <c:pt idx="158">
                  <c:v>49.303225315434474</c:v>
                </c:pt>
                <c:pt idx="159">
                  <c:v>49.647376764637968</c:v>
                </c:pt>
                <c:pt idx="160">
                  <c:v>49.157933235985773</c:v>
                </c:pt>
                <c:pt idx="161">
                  <c:v>49.64166015468313</c:v>
                </c:pt>
                <c:pt idx="162">
                  <c:v>50.095294154507656</c:v>
                </c:pt>
                <c:pt idx="163">
                  <c:v>50.495460677964232</c:v>
                </c:pt>
                <c:pt idx="164">
                  <c:v>50.726282788140317</c:v>
                </c:pt>
                <c:pt idx="165">
                  <c:v>51.076648057324427</c:v>
                </c:pt>
                <c:pt idx="166">
                  <c:v>51.454323006493588</c:v>
                </c:pt>
                <c:pt idx="167">
                  <c:v>51.869147873742122</c:v>
                </c:pt>
                <c:pt idx="168">
                  <c:v>51.903398585391777</c:v>
                </c:pt>
                <c:pt idx="169">
                  <c:v>51.969241193009154</c:v>
                </c:pt>
                <c:pt idx="170">
                  <c:v>52.098218369556207</c:v>
                </c:pt>
                <c:pt idx="171">
                  <c:v>52.40664476163461</c:v>
                </c:pt>
                <c:pt idx="172">
                  <c:v>52.911899626327298</c:v>
                </c:pt>
              </c:numCache>
            </c:numRef>
          </c:yVal>
          <c:smooth val="0"/>
          <c:extLst>
            <c:ext xmlns:c16="http://schemas.microsoft.com/office/drawing/2014/chart" uri="{C3380CC4-5D6E-409C-BE32-E72D297353CC}">
              <c16:uniqueId val="{00000000-9A25-4A22-B316-A0159833072D}"/>
            </c:ext>
          </c:extLst>
        </c:ser>
        <c:ser>
          <c:idx val="1"/>
          <c:order val="1"/>
          <c:tx>
            <c:strRef>
              <c:f>'C4 8065'!$A$29</c:f>
              <c:strCache>
                <c:ptCount val="1"/>
                <c:pt idx="0">
                  <c:v>Meas. SWD - 1050 mm</c:v>
                </c:pt>
              </c:strCache>
            </c:strRef>
          </c:tx>
          <c:spPr>
            <a:ln w="28575">
              <a:noFill/>
            </a:ln>
          </c:spPr>
          <c:marker>
            <c:symbol val="square"/>
            <c:size val="6"/>
            <c:spPr>
              <a:solidFill>
                <a:srgbClr val="CCFFFF"/>
              </a:solidFill>
              <a:ln>
                <a:solidFill>
                  <a:srgbClr val="000000"/>
                </a:solidFill>
                <a:prstDash val="solid"/>
              </a:ln>
            </c:spPr>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8065'!$C$29:$FS$29</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59.158478818305838</c:v>
                </c:pt>
                <c:pt idx="25">
                  <c:v>0</c:v>
                </c:pt>
                <c:pt idx="26">
                  <c:v>0</c:v>
                </c:pt>
                <c:pt idx="27">
                  <c:v>0</c:v>
                </c:pt>
                <c:pt idx="28">
                  <c:v>45.058666837501349</c:v>
                </c:pt>
                <c:pt idx="29">
                  <c:v>0</c:v>
                </c:pt>
                <c:pt idx="30">
                  <c:v>55.022935427310856</c:v>
                </c:pt>
                <c:pt idx="31">
                  <c:v>0</c:v>
                </c:pt>
                <c:pt idx="32">
                  <c:v>18.677376449729834</c:v>
                </c:pt>
                <c:pt idx="33">
                  <c:v>0</c:v>
                </c:pt>
                <c:pt idx="34">
                  <c:v>0</c:v>
                </c:pt>
                <c:pt idx="35">
                  <c:v>0</c:v>
                </c:pt>
                <c:pt idx="36">
                  <c:v>0</c:v>
                </c:pt>
                <c:pt idx="37">
                  <c:v>45.426113088236391</c:v>
                </c:pt>
                <c:pt idx="38">
                  <c:v>0</c:v>
                </c:pt>
                <c:pt idx="39">
                  <c:v>21.874031114348615</c:v>
                </c:pt>
                <c:pt idx="40">
                  <c:v>0</c:v>
                </c:pt>
                <c:pt idx="41">
                  <c:v>0</c:v>
                </c:pt>
                <c:pt idx="42">
                  <c:v>0</c:v>
                </c:pt>
                <c:pt idx="43">
                  <c:v>54.750530394885054</c:v>
                </c:pt>
                <c:pt idx="44">
                  <c:v>0</c:v>
                </c:pt>
                <c:pt idx="45">
                  <c:v>23.852348401568808</c:v>
                </c:pt>
                <c:pt idx="46">
                  <c:v>0</c:v>
                </c:pt>
                <c:pt idx="47">
                  <c:v>0</c:v>
                </c:pt>
                <c:pt idx="48">
                  <c:v>61.613441225516127</c:v>
                </c:pt>
                <c:pt idx="49">
                  <c:v>0</c:v>
                </c:pt>
                <c:pt idx="50">
                  <c:v>31.367937555454496</c:v>
                </c:pt>
                <c:pt idx="51">
                  <c:v>0</c:v>
                </c:pt>
                <c:pt idx="52">
                  <c:v>69.760259397876993</c:v>
                </c:pt>
                <c:pt idx="53">
                  <c:v>0</c:v>
                </c:pt>
                <c:pt idx="54">
                  <c:v>0</c:v>
                </c:pt>
                <c:pt idx="55">
                  <c:v>0</c:v>
                </c:pt>
                <c:pt idx="56">
                  <c:v>0</c:v>
                </c:pt>
                <c:pt idx="57">
                  <c:v>48.028562919247967</c:v>
                </c:pt>
                <c:pt idx="58">
                  <c:v>0</c:v>
                </c:pt>
                <c:pt idx="59">
                  <c:v>43.863846456326193</c:v>
                </c:pt>
                <c:pt idx="60">
                  <c:v>0</c:v>
                </c:pt>
                <c:pt idx="61">
                  <c:v>0</c:v>
                </c:pt>
                <c:pt idx="62">
                  <c:v>43.126707107416387</c:v>
                </c:pt>
                <c:pt idx="63">
                  <c:v>50.769901286842696</c:v>
                </c:pt>
                <c:pt idx="64">
                  <c:v>0</c:v>
                </c:pt>
                <c:pt idx="65">
                  <c:v>19.280696314512369</c:v>
                </c:pt>
                <c:pt idx="66">
                  <c:v>38.997462833288523</c:v>
                </c:pt>
                <c:pt idx="67">
                  <c:v>0</c:v>
                </c:pt>
                <c:pt idx="68">
                  <c:v>0</c:v>
                </c:pt>
                <c:pt idx="69">
                  <c:v>0</c:v>
                </c:pt>
                <c:pt idx="70">
                  <c:v>0</c:v>
                </c:pt>
                <c:pt idx="71">
                  <c:v>62.405288593801146</c:v>
                </c:pt>
                <c:pt idx="72">
                  <c:v>0</c:v>
                </c:pt>
                <c:pt idx="73">
                  <c:v>19.184090756326253</c:v>
                </c:pt>
                <c:pt idx="74">
                  <c:v>0</c:v>
                </c:pt>
                <c:pt idx="75">
                  <c:v>0</c:v>
                </c:pt>
                <c:pt idx="76">
                  <c:v>44.286379037980524</c:v>
                </c:pt>
                <c:pt idx="77">
                  <c:v>0</c:v>
                </c:pt>
                <c:pt idx="78">
                  <c:v>4.4517499598917523</c:v>
                </c:pt>
                <c:pt idx="79">
                  <c:v>0</c:v>
                </c:pt>
                <c:pt idx="80">
                  <c:v>30.361566189030391</c:v>
                </c:pt>
                <c:pt idx="81">
                  <c:v>0</c:v>
                </c:pt>
                <c:pt idx="82">
                  <c:v>0</c:v>
                </c:pt>
                <c:pt idx="83">
                  <c:v>0</c:v>
                </c:pt>
                <c:pt idx="84">
                  <c:v>0</c:v>
                </c:pt>
                <c:pt idx="85">
                  <c:v>18.873387394711273</c:v>
                </c:pt>
                <c:pt idx="86">
                  <c:v>0</c:v>
                </c:pt>
                <c:pt idx="87">
                  <c:v>3.0276926643556044</c:v>
                </c:pt>
                <c:pt idx="88">
                  <c:v>0</c:v>
                </c:pt>
                <c:pt idx="89">
                  <c:v>0</c:v>
                </c:pt>
                <c:pt idx="90">
                  <c:v>44.324544552973691</c:v>
                </c:pt>
                <c:pt idx="91">
                  <c:v>0</c:v>
                </c:pt>
                <c:pt idx="92">
                  <c:v>7.7197989099587998</c:v>
                </c:pt>
                <c:pt idx="93">
                  <c:v>0</c:v>
                </c:pt>
                <c:pt idx="94">
                  <c:v>30.553495255118399</c:v>
                </c:pt>
                <c:pt idx="95">
                  <c:v>0</c:v>
                </c:pt>
                <c:pt idx="96">
                  <c:v>0</c:v>
                </c:pt>
                <c:pt idx="97">
                  <c:v>0</c:v>
                </c:pt>
                <c:pt idx="98">
                  <c:v>0</c:v>
                </c:pt>
                <c:pt idx="99">
                  <c:v>65.094304868357398</c:v>
                </c:pt>
                <c:pt idx="100">
                  <c:v>0</c:v>
                </c:pt>
                <c:pt idx="101">
                  <c:v>26.884968659246027</c:v>
                </c:pt>
                <c:pt idx="102">
                  <c:v>0</c:v>
                </c:pt>
                <c:pt idx="103">
                  <c:v>0</c:v>
                </c:pt>
                <c:pt idx="104">
                  <c:v>62.979042691734477</c:v>
                </c:pt>
                <c:pt idx="105">
                  <c:v>0</c:v>
                </c:pt>
                <c:pt idx="106">
                  <c:v>36.948952609328032</c:v>
                </c:pt>
                <c:pt idx="107">
                  <c:v>0</c:v>
                </c:pt>
                <c:pt idx="108">
                  <c:v>52.617877933034237</c:v>
                </c:pt>
                <c:pt idx="109">
                  <c:v>0</c:v>
                </c:pt>
                <c:pt idx="110">
                  <c:v>0</c:v>
                </c:pt>
                <c:pt idx="111">
                  <c:v>0</c:v>
                </c:pt>
                <c:pt idx="112">
                  <c:v>0</c:v>
                </c:pt>
                <c:pt idx="113">
                  <c:v>0</c:v>
                </c:pt>
                <c:pt idx="114">
                  <c:v>78.248857507357243</c:v>
                </c:pt>
                <c:pt idx="115">
                  <c:v>0</c:v>
                </c:pt>
                <c:pt idx="116">
                  <c:v>54.849402728259378</c:v>
                </c:pt>
                <c:pt idx="117">
                  <c:v>0</c:v>
                </c:pt>
                <c:pt idx="118">
                  <c:v>0</c:v>
                </c:pt>
                <c:pt idx="119">
                  <c:v>0</c:v>
                </c:pt>
                <c:pt idx="120">
                  <c:v>0</c:v>
                </c:pt>
                <c:pt idx="121">
                  <c:v>0</c:v>
                </c:pt>
                <c:pt idx="122">
                  <c:v>0</c:v>
                </c:pt>
                <c:pt idx="123">
                  <c:v>0</c:v>
                </c:pt>
                <c:pt idx="124">
                  <c:v>0</c:v>
                </c:pt>
                <c:pt idx="125">
                  <c:v>0</c:v>
                </c:pt>
                <c:pt idx="126">
                  <c:v>0</c:v>
                </c:pt>
                <c:pt idx="127">
                  <c:v>19.229308160005711</c:v>
                </c:pt>
                <c:pt idx="128">
                  <c:v>0</c:v>
                </c:pt>
                <c:pt idx="129">
                  <c:v>0</c:v>
                </c:pt>
                <c:pt idx="130">
                  <c:v>0</c:v>
                </c:pt>
                <c:pt idx="131">
                  <c:v>0</c:v>
                </c:pt>
                <c:pt idx="132">
                  <c:v>0</c:v>
                </c:pt>
                <c:pt idx="133">
                  <c:v>0</c:v>
                </c:pt>
                <c:pt idx="134">
                  <c:v>0</c:v>
                </c:pt>
                <c:pt idx="135">
                  <c:v>16.802865816581331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20.236027287489001</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1-9A25-4A22-B316-A0159833072D}"/>
            </c:ext>
          </c:extLst>
        </c:ser>
        <c:ser>
          <c:idx val="2"/>
          <c:order val="2"/>
          <c:tx>
            <c:strRef>
              <c:f>'C4 8065'!$A$30</c:f>
              <c:strCache>
                <c:ptCount val="1"/>
                <c:pt idx="0">
                  <c:v>Proj SWD - RZ</c:v>
                </c:pt>
              </c:strCache>
            </c:strRef>
          </c:tx>
          <c:spPr>
            <a:ln w="25400">
              <a:solidFill>
                <a:srgbClr val="008080"/>
              </a:solidFill>
              <a:prstDash val="solid"/>
            </a:ln>
          </c:spPr>
          <c:marker>
            <c:symbol val="none"/>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8065'!$C$30:$FS$30</c:f>
              <c:numCache>
                <c:formatCode>0.0</c:formatCode>
                <c:ptCount val="173"/>
                <c:pt idx="0">
                  <c:v>6</c:v>
                </c:pt>
                <c:pt idx="1">
                  <c:v>7.036511572234037</c:v>
                </c:pt>
                <c:pt idx="2">
                  <c:v>7.8000898547757425</c:v>
                </c:pt>
                <c:pt idx="3">
                  <c:v>8.4483186980556937</c:v>
                </c:pt>
                <c:pt idx="4">
                  <c:v>9.0227132371282153</c:v>
                </c:pt>
                <c:pt idx="5">
                  <c:v>9.43537625576929</c:v>
                </c:pt>
                <c:pt idx="6">
                  <c:v>9.7017427280709718</c:v>
                </c:pt>
                <c:pt idx="7">
                  <c:v>9.0888031418517095</c:v>
                </c:pt>
                <c:pt idx="8">
                  <c:v>9.5666654684416255</c:v>
                </c:pt>
                <c:pt idx="9">
                  <c:v>9.8515771494250437</c:v>
                </c:pt>
                <c:pt idx="10">
                  <c:v>10.175668512105466</c:v>
                </c:pt>
                <c:pt idx="11">
                  <c:v>10.846019022479176</c:v>
                </c:pt>
                <c:pt idx="12">
                  <c:v>11.540793825721119</c:v>
                </c:pt>
                <c:pt idx="13">
                  <c:v>12.389859030367587</c:v>
                </c:pt>
                <c:pt idx="14">
                  <c:v>13.361962333753503</c:v>
                </c:pt>
                <c:pt idx="15">
                  <c:v>13.682773934636433</c:v>
                </c:pt>
                <c:pt idx="16">
                  <c:v>12.477645784133903</c:v>
                </c:pt>
                <c:pt idx="17">
                  <c:v>14.052274333439492</c:v>
                </c:pt>
                <c:pt idx="18">
                  <c:v>15.828284011788154</c:v>
                </c:pt>
                <c:pt idx="19">
                  <c:v>17.110868738821214</c:v>
                </c:pt>
                <c:pt idx="20">
                  <c:v>18.328930873839266</c:v>
                </c:pt>
                <c:pt idx="21">
                  <c:v>19.803875711922807</c:v>
                </c:pt>
                <c:pt idx="22">
                  <c:v>19.27809529447029</c:v>
                </c:pt>
                <c:pt idx="23">
                  <c:v>19.893989581125698</c:v>
                </c:pt>
                <c:pt idx="24">
                  <c:v>21.148896633604501</c:v>
                </c:pt>
                <c:pt idx="25">
                  <c:v>5.6436703810669755</c:v>
                </c:pt>
                <c:pt idx="26">
                  <c:v>7.8025745437689391</c:v>
                </c:pt>
                <c:pt idx="27">
                  <c:v>9.8779561592065068</c:v>
                </c:pt>
                <c:pt idx="28">
                  <c:v>11.986108600469706</c:v>
                </c:pt>
                <c:pt idx="29">
                  <c:v>15.037223056899784</c:v>
                </c:pt>
                <c:pt idx="30">
                  <c:v>18.082478816571115</c:v>
                </c:pt>
                <c:pt idx="31">
                  <c:v>3.4361976882149534</c:v>
                </c:pt>
                <c:pt idx="32">
                  <c:v>6.5192356586982569</c:v>
                </c:pt>
                <c:pt idx="33">
                  <c:v>8.9687985211481411</c:v>
                </c:pt>
                <c:pt idx="34">
                  <c:v>11.155092276448485</c:v>
                </c:pt>
                <c:pt idx="35">
                  <c:v>13.360921778332916</c:v>
                </c:pt>
                <c:pt idx="36">
                  <c:v>15.949897623216835</c:v>
                </c:pt>
                <c:pt idx="37">
                  <c:v>19.653308968065193</c:v>
                </c:pt>
                <c:pt idx="38">
                  <c:v>5.4550195120052152</c:v>
                </c:pt>
                <c:pt idx="39">
                  <c:v>8.4038914096694555</c:v>
                </c:pt>
                <c:pt idx="40">
                  <c:v>11.384423531904291</c:v>
                </c:pt>
                <c:pt idx="41">
                  <c:v>14.753518536654488</c:v>
                </c:pt>
                <c:pt idx="42">
                  <c:v>18.505980475223911</c:v>
                </c:pt>
                <c:pt idx="43">
                  <c:v>22.238756994002252</c:v>
                </c:pt>
                <c:pt idx="44">
                  <c:v>12.552292507483868</c:v>
                </c:pt>
                <c:pt idx="45">
                  <c:v>18.468887120501286</c:v>
                </c:pt>
                <c:pt idx="46">
                  <c:v>23.688230581873523</c:v>
                </c:pt>
                <c:pt idx="47">
                  <c:v>28.254693520386663</c:v>
                </c:pt>
                <c:pt idx="48">
                  <c:v>33.046712363365714</c:v>
                </c:pt>
                <c:pt idx="49">
                  <c:v>23.587762496660066</c:v>
                </c:pt>
                <c:pt idx="50">
                  <c:v>29.088729796902829</c:v>
                </c:pt>
                <c:pt idx="51">
                  <c:v>34.800287972098857</c:v>
                </c:pt>
                <c:pt idx="52">
                  <c:v>41.251816397078876</c:v>
                </c:pt>
                <c:pt idx="53">
                  <c:v>22.674198572968177</c:v>
                </c:pt>
                <c:pt idx="54">
                  <c:v>28.598773585266382</c:v>
                </c:pt>
                <c:pt idx="55">
                  <c:v>34.365993722864275</c:v>
                </c:pt>
                <c:pt idx="56">
                  <c:v>41.190697954234487</c:v>
                </c:pt>
                <c:pt idx="57">
                  <c:v>48.579425889430169</c:v>
                </c:pt>
                <c:pt idx="58">
                  <c:v>24.872891696050182</c:v>
                </c:pt>
                <c:pt idx="59">
                  <c:v>35.860475676468148</c:v>
                </c:pt>
                <c:pt idx="60">
                  <c:v>42.86273193435575</c:v>
                </c:pt>
                <c:pt idx="61">
                  <c:v>42.658931024210226</c:v>
                </c:pt>
                <c:pt idx="62">
                  <c:v>41.663053949516303</c:v>
                </c:pt>
                <c:pt idx="63">
                  <c:v>47.711129722875363</c:v>
                </c:pt>
                <c:pt idx="64">
                  <c:v>31.071340857962536</c:v>
                </c:pt>
                <c:pt idx="65">
                  <c:v>40.743378744642072</c:v>
                </c:pt>
                <c:pt idx="66">
                  <c:v>45.395295901748042</c:v>
                </c:pt>
                <c:pt idx="67">
                  <c:v>35.013447011363738</c:v>
                </c:pt>
                <c:pt idx="68">
                  <c:v>41.578299076510071</c:v>
                </c:pt>
                <c:pt idx="69">
                  <c:v>47.089169704420151</c:v>
                </c:pt>
                <c:pt idx="70">
                  <c:v>54.244377337945465</c:v>
                </c:pt>
                <c:pt idx="71">
                  <c:v>60.940428782505933</c:v>
                </c:pt>
                <c:pt idx="72">
                  <c:v>34.246357940975557</c:v>
                </c:pt>
                <c:pt idx="73">
                  <c:v>37.821845420692277</c:v>
                </c:pt>
                <c:pt idx="74">
                  <c:v>44.570444472674623</c:v>
                </c:pt>
                <c:pt idx="75">
                  <c:v>49.027772925291735</c:v>
                </c:pt>
                <c:pt idx="76">
                  <c:v>51.743187925760409</c:v>
                </c:pt>
                <c:pt idx="77">
                  <c:v>17.824180117507822</c:v>
                </c:pt>
                <c:pt idx="78">
                  <c:v>23.90339906084759</c:v>
                </c:pt>
                <c:pt idx="79">
                  <c:v>30.659117711218606</c:v>
                </c:pt>
                <c:pt idx="80">
                  <c:v>36.113662350359157</c:v>
                </c:pt>
                <c:pt idx="81">
                  <c:v>17.459993735385076</c:v>
                </c:pt>
                <c:pt idx="82">
                  <c:v>5.0221512124384393</c:v>
                </c:pt>
                <c:pt idx="83">
                  <c:v>10.372767018571173</c:v>
                </c:pt>
                <c:pt idx="84">
                  <c:v>16.48267268066094</c:v>
                </c:pt>
                <c:pt idx="85">
                  <c:v>22.594647434547582</c:v>
                </c:pt>
                <c:pt idx="86">
                  <c:v>6.6107385130837155</c:v>
                </c:pt>
                <c:pt idx="87">
                  <c:v>9.8452499643580502</c:v>
                </c:pt>
                <c:pt idx="88">
                  <c:v>45.640905400389357</c:v>
                </c:pt>
                <c:pt idx="89">
                  <c:v>51.316735020750684</c:v>
                </c:pt>
                <c:pt idx="90">
                  <c:v>55.694335020750685</c:v>
                </c:pt>
                <c:pt idx="91">
                  <c:v>34.671617244259657</c:v>
                </c:pt>
                <c:pt idx="92">
                  <c:v>39.337217244259655</c:v>
                </c:pt>
                <c:pt idx="93">
                  <c:v>44.262017244259653</c:v>
                </c:pt>
                <c:pt idx="94">
                  <c:v>49.474817244259654</c:v>
                </c:pt>
                <c:pt idx="95">
                  <c:v>44.986134441711883</c:v>
                </c:pt>
                <c:pt idx="96">
                  <c:v>50.659734441711883</c:v>
                </c:pt>
                <c:pt idx="97">
                  <c:v>56.054934441711886</c:v>
                </c:pt>
                <c:pt idx="98">
                  <c:v>62.451930901672824</c:v>
                </c:pt>
                <c:pt idx="99">
                  <c:v>68.59648505298631</c:v>
                </c:pt>
                <c:pt idx="100">
                  <c:v>50.952173496860034</c:v>
                </c:pt>
                <c:pt idx="101">
                  <c:v>49.19568276199675</c:v>
                </c:pt>
                <c:pt idx="102">
                  <c:v>54.509814536899093</c:v>
                </c:pt>
                <c:pt idx="103">
                  <c:v>59.52087334427214</c:v>
                </c:pt>
                <c:pt idx="104">
                  <c:v>64.614681632846356</c:v>
                </c:pt>
                <c:pt idx="105">
                  <c:v>53.980075146121202</c:v>
                </c:pt>
                <c:pt idx="106">
                  <c:v>59.849045330447375</c:v>
                </c:pt>
                <c:pt idx="107">
                  <c:v>64.763960641129941</c:v>
                </c:pt>
                <c:pt idx="108">
                  <c:v>70.992287541236422</c:v>
                </c:pt>
                <c:pt idx="109">
                  <c:v>56.785830002083138</c:v>
                </c:pt>
                <c:pt idx="110">
                  <c:v>62.248126539160566</c:v>
                </c:pt>
                <c:pt idx="111">
                  <c:v>67.206603860814809</c:v>
                </c:pt>
                <c:pt idx="112">
                  <c:v>71.922535134648413</c:v>
                </c:pt>
                <c:pt idx="113">
                  <c:v>75.804304030109691</c:v>
                </c:pt>
                <c:pt idx="114">
                  <c:v>79.570470031967858</c:v>
                </c:pt>
                <c:pt idx="115">
                  <c:v>68.280120800498892</c:v>
                </c:pt>
                <c:pt idx="116">
                  <c:v>73.73549101489165</c:v>
                </c:pt>
                <c:pt idx="117">
                  <c:v>77.578086207988378</c:v>
                </c:pt>
                <c:pt idx="118">
                  <c:v>81.591068686473164</c:v>
                </c:pt>
                <c:pt idx="119">
                  <c:v>59.34665979431729</c:v>
                </c:pt>
                <c:pt idx="120">
                  <c:v>57.238771646323286</c:v>
                </c:pt>
                <c:pt idx="121">
                  <c:v>53.053236406299149</c:v>
                </c:pt>
                <c:pt idx="122">
                  <c:v>46.295792164246265</c:v>
                </c:pt>
                <c:pt idx="123">
                  <c:v>42.501566653552899</c:v>
                </c:pt>
                <c:pt idx="124">
                  <c:v>40.773909984502254</c:v>
                </c:pt>
                <c:pt idx="125">
                  <c:v>29.991114037564842</c:v>
                </c:pt>
                <c:pt idx="126">
                  <c:v>31.599447389068875</c:v>
                </c:pt>
                <c:pt idx="127">
                  <c:v>34.307541692516075</c:v>
                </c:pt>
                <c:pt idx="128">
                  <c:v>37.088800767241722</c:v>
                </c:pt>
                <c:pt idx="129">
                  <c:v>39.279101646147971</c:v>
                </c:pt>
                <c:pt idx="130">
                  <c:v>41.188851716610273</c:v>
                </c:pt>
                <c:pt idx="131">
                  <c:v>43.593656051477659</c:v>
                </c:pt>
                <c:pt idx="132">
                  <c:v>42.674882483592306</c:v>
                </c:pt>
                <c:pt idx="133">
                  <c:v>35.810357402031613</c:v>
                </c:pt>
                <c:pt idx="134">
                  <c:v>38.030463343274938</c:v>
                </c:pt>
                <c:pt idx="135">
                  <c:v>39.978645659993504</c:v>
                </c:pt>
                <c:pt idx="136">
                  <c:v>41.498799769576863</c:v>
                </c:pt>
                <c:pt idx="137">
                  <c:v>40.22242100534627</c:v>
                </c:pt>
                <c:pt idx="138">
                  <c:v>41.384358291288109</c:v>
                </c:pt>
                <c:pt idx="139">
                  <c:v>42.545660020431541</c:v>
                </c:pt>
                <c:pt idx="140">
                  <c:v>43.544699614136789</c:v>
                </c:pt>
                <c:pt idx="141">
                  <c:v>44.633148436275178</c:v>
                </c:pt>
                <c:pt idx="142">
                  <c:v>45.689974685539696</c:v>
                </c:pt>
                <c:pt idx="143">
                  <c:v>46.337844486541094</c:v>
                </c:pt>
                <c:pt idx="144">
                  <c:v>45.648297018630046</c:v>
                </c:pt>
                <c:pt idx="145">
                  <c:v>46.50076791725828</c:v>
                </c:pt>
                <c:pt idx="146">
                  <c:v>47.011265856844922</c:v>
                </c:pt>
                <c:pt idx="147">
                  <c:v>47.573529786688823</c:v>
                </c:pt>
                <c:pt idx="148">
                  <c:v>48.254769963843366</c:v>
                </c:pt>
                <c:pt idx="149">
                  <c:v>48.844227165801065</c:v>
                </c:pt>
                <c:pt idx="150">
                  <c:v>48.091688538414971</c:v>
                </c:pt>
                <c:pt idx="151">
                  <c:v>48.742593789917962</c:v>
                </c:pt>
                <c:pt idx="152">
                  <c:v>49.088744200093288</c:v>
                </c:pt>
                <c:pt idx="153">
                  <c:v>49.511487019879361</c:v>
                </c:pt>
                <c:pt idx="154">
                  <c:v>49.56122580252363</c:v>
                </c:pt>
                <c:pt idx="155">
                  <c:v>49.958711368662854</c:v>
                </c:pt>
                <c:pt idx="156">
                  <c:v>50.297257537467026</c:v>
                </c:pt>
                <c:pt idx="157">
                  <c:v>50.535568875891705</c:v>
                </c:pt>
                <c:pt idx="158">
                  <c:v>49.303225315434474</c:v>
                </c:pt>
                <c:pt idx="159">
                  <c:v>49.647376764637968</c:v>
                </c:pt>
                <c:pt idx="160">
                  <c:v>49.157933235985773</c:v>
                </c:pt>
                <c:pt idx="161">
                  <c:v>49.64166015468313</c:v>
                </c:pt>
                <c:pt idx="162">
                  <c:v>50.095294154507656</c:v>
                </c:pt>
                <c:pt idx="163">
                  <c:v>50.495460677964232</c:v>
                </c:pt>
                <c:pt idx="164">
                  <c:v>50.726282788140317</c:v>
                </c:pt>
                <c:pt idx="165">
                  <c:v>51.076648057324427</c:v>
                </c:pt>
                <c:pt idx="166">
                  <c:v>51.454323006493588</c:v>
                </c:pt>
                <c:pt idx="167">
                  <c:v>51.869147873742122</c:v>
                </c:pt>
                <c:pt idx="168">
                  <c:v>51.903398585391777</c:v>
                </c:pt>
                <c:pt idx="169">
                  <c:v>51.969241193009154</c:v>
                </c:pt>
                <c:pt idx="170">
                  <c:v>52.098218369556207</c:v>
                </c:pt>
                <c:pt idx="171">
                  <c:v>52.40664476163461</c:v>
                </c:pt>
                <c:pt idx="172">
                  <c:v>52.911899626327298</c:v>
                </c:pt>
              </c:numCache>
            </c:numRef>
          </c:yVal>
          <c:smooth val="0"/>
          <c:extLst>
            <c:ext xmlns:c16="http://schemas.microsoft.com/office/drawing/2014/chart" uri="{C3380CC4-5D6E-409C-BE32-E72D297353CC}">
              <c16:uniqueId val="{00000002-9A25-4A22-B316-A0159833072D}"/>
            </c:ext>
          </c:extLst>
        </c:ser>
        <c:ser>
          <c:idx val="10"/>
          <c:order val="3"/>
          <c:tx>
            <c:strRef>
              <c:f>'C4 8065'!$A$31</c:f>
              <c:strCache>
                <c:ptCount val="1"/>
                <c:pt idx="0">
                  <c:v>Measured SWD - RZ</c:v>
                </c:pt>
              </c:strCache>
            </c:strRef>
          </c:tx>
          <c:spPr>
            <a:ln w="28575">
              <a:noFill/>
            </a:ln>
          </c:spPr>
          <c:marker>
            <c:symbol val="square"/>
            <c:size val="6"/>
            <c:spPr>
              <a:solidFill>
                <a:srgbClr val="008080"/>
              </a:solidFill>
              <a:ln>
                <a:solidFill>
                  <a:srgbClr val="000080"/>
                </a:solidFill>
                <a:prstDash val="solid"/>
              </a:ln>
            </c:spPr>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8065'!$C$31:$FS$31</c:f>
              <c:numCache>
                <c:formatCode>0.0</c:formatCode>
                <c:ptCount val="173"/>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23.320931145737763</c:v>
                </c:pt>
                <c:pt idx="25">
                  <c:v>0</c:v>
                </c:pt>
                <c:pt idx="26">
                  <c:v>0</c:v>
                </c:pt>
                <c:pt idx="27">
                  <c:v>0</c:v>
                </c:pt>
                <c:pt idx="28">
                  <c:v>21.014751819082658</c:v>
                </c:pt>
                <c:pt idx="29">
                  <c:v>0</c:v>
                </c:pt>
                <c:pt idx="30">
                  <c:v>28.355623231192602</c:v>
                </c:pt>
                <c:pt idx="31">
                  <c:v>0</c:v>
                </c:pt>
                <c:pt idx="32">
                  <c:v>2.0056788147023745</c:v>
                </c:pt>
                <c:pt idx="33">
                  <c:v>0</c:v>
                </c:pt>
                <c:pt idx="34">
                  <c:v>0</c:v>
                </c:pt>
                <c:pt idx="35">
                  <c:v>0</c:v>
                </c:pt>
                <c:pt idx="36">
                  <c:v>0</c:v>
                </c:pt>
                <c:pt idx="37">
                  <c:v>28.977924450602799</c:v>
                </c:pt>
                <c:pt idx="38">
                  <c:v>0</c:v>
                </c:pt>
                <c:pt idx="39">
                  <c:v>10.33727314386134</c:v>
                </c:pt>
                <c:pt idx="40">
                  <c:v>0</c:v>
                </c:pt>
                <c:pt idx="41">
                  <c:v>0</c:v>
                </c:pt>
                <c:pt idx="42">
                  <c:v>0</c:v>
                </c:pt>
                <c:pt idx="43">
                  <c:v>42.776348125701951</c:v>
                </c:pt>
                <c:pt idx="44">
                  <c:v>0</c:v>
                </c:pt>
                <c:pt idx="45">
                  <c:v>12.712956548567146</c:v>
                </c:pt>
                <c:pt idx="46">
                  <c:v>0</c:v>
                </c:pt>
                <c:pt idx="47">
                  <c:v>0</c:v>
                </c:pt>
                <c:pt idx="48">
                  <c:v>48.195294219847696</c:v>
                </c:pt>
                <c:pt idx="49">
                  <c:v>0</c:v>
                </c:pt>
                <c:pt idx="50">
                  <c:v>19.412940608003542</c:v>
                </c:pt>
                <c:pt idx="51">
                  <c:v>0</c:v>
                </c:pt>
                <c:pt idx="52">
                  <c:v>58.436765744014743</c:v>
                </c:pt>
                <c:pt idx="53">
                  <c:v>0</c:v>
                </c:pt>
                <c:pt idx="54">
                  <c:v>0</c:v>
                </c:pt>
                <c:pt idx="55">
                  <c:v>0</c:v>
                </c:pt>
                <c:pt idx="56">
                  <c:v>0</c:v>
                </c:pt>
                <c:pt idx="57">
                  <c:v>40.091632804290803</c:v>
                </c:pt>
                <c:pt idx="58">
                  <c:v>0</c:v>
                </c:pt>
                <c:pt idx="59">
                  <c:v>36.459601816805993</c:v>
                </c:pt>
                <c:pt idx="60">
                  <c:v>0</c:v>
                </c:pt>
                <c:pt idx="61">
                  <c:v>0</c:v>
                </c:pt>
                <c:pt idx="62">
                  <c:v>37.029770577979519</c:v>
                </c:pt>
                <c:pt idx="63">
                  <c:v>45.972067538601586</c:v>
                </c:pt>
                <c:pt idx="64">
                  <c:v>0</c:v>
                </c:pt>
                <c:pt idx="65">
                  <c:v>15.37353528584638</c:v>
                </c:pt>
                <c:pt idx="66">
                  <c:v>35.114734581334332</c:v>
                </c:pt>
                <c:pt idx="67">
                  <c:v>0</c:v>
                </c:pt>
                <c:pt idx="68">
                  <c:v>0</c:v>
                </c:pt>
                <c:pt idx="69">
                  <c:v>0</c:v>
                </c:pt>
                <c:pt idx="70">
                  <c:v>0</c:v>
                </c:pt>
                <c:pt idx="71">
                  <c:v>59.817742739175522</c:v>
                </c:pt>
                <c:pt idx="72">
                  <c:v>0</c:v>
                </c:pt>
                <c:pt idx="73">
                  <c:v>17.09519047068801</c:v>
                </c:pt>
                <c:pt idx="74">
                  <c:v>0</c:v>
                </c:pt>
                <c:pt idx="75">
                  <c:v>0</c:v>
                </c:pt>
                <c:pt idx="76">
                  <c:v>42.360384732287898</c:v>
                </c:pt>
                <c:pt idx="77">
                  <c:v>0</c:v>
                </c:pt>
                <c:pt idx="78">
                  <c:v>3.8789416676053898</c:v>
                </c:pt>
                <c:pt idx="79">
                  <c:v>0</c:v>
                </c:pt>
                <c:pt idx="80">
                  <c:v>29.812717251213016</c:v>
                </c:pt>
                <c:pt idx="81">
                  <c:v>0</c:v>
                </c:pt>
                <c:pt idx="82">
                  <c:v>0</c:v>
                </c:pt>
                <c:pt idx="83">
                  <c:v>0</c:v>
                </c:pt>
                <c:pt idx="84">
                  <c:v>0</c:v>
                </c:pt>
                <c:pt idx="85">
                  <c:v>18.708818926165325</c:v>
                </c:pt>
                <c:pt idx="86">
                  <c:v>0</c:v>
                </c:pt>
                <c:pt idx="87">
                  <c:v>2.9778036429475052</c:v>
                </c:pt>
                <c:pt idx="88">
                  <c:v>0</c:v>
                </c:pt>
                <c:pt idx="89">
                  <c:v>0</c:v>
                </c:pt>
                <c:pt idx="90">
                  <c:v>44.324544552973691</c:v>
                </c:pt>
                <c:pt idx="91">
                  <c:v>0</c:v>
                </c:pt>
                <c:pt idx="92">
                  <c:v>7.7197989099587998</c:v>
                </c:pt>
                <c:pt idx="93">
                  <c:v>0</c:v>
                </c:pt>
                <c:pt idx="94">
                  <c:v>30.553495255118399</c:v>
                </c:pt>
                <c:pt idx="95">
                  <c:v>0</c:v>
                </c:pt>
                <c:pt idx="96">
                  <c:v>0</c:v>
                </c:pt>
                <c:pt idx="97">
                  <c:v>0</c:v>
                </c:pt>
                <c:pt idx="98">
                  <c:v>0</c:v>
                </c:pt>
                <c:pt idx="99">
                  <c:v>65.094304868357398</c:v>
                </c:pt>
                <c:pt idx="100">
                  <c:v>0</c:v>
                </c:pt>
                <c:pt idx="101">
                  <c:v>26.884968659246027</c:v>
                </c:pt>
                <c:pt idx="102">
                  <c:v>0</c:v>
                </c:pt>
                <c:pt idx="103">
                  <c:v>0</c:v>
                </c:pt>
                <c:pt idx="104">
                  <c:v>62.979042691734477</c:v>
                </c:pt>
                <c:pt idx="105">
                  <c:v>0</c:v>
                </c:pt>
                <c:pt idx="106">
                  <c:v>36.948952609328032</c:v>
                </c:pt>
                <c:pt idx="107">
                  <c:v>0</c:v>
                </c:pt>
                <c:pt idx="108">
                  <c:v>52.617877933034244</c:v>
                </c:pt>
                <c:pt idx="109">
                  <c:v>0</c:v>
                </c:pt>
                <c:pt idx="110">
                  <c:v>0</c:v>
                </c:pt>
                <c:pt idx="111">
                  <c:v>0</c:v>
                </c:pt>
                <c:pt idx="112">
                  <c:v>0</c:v>
                </c:pt>
                <c:pt idx="113">
                  <c:v>0</c:v>
                </c:pt>
                <c:pt idx="114">
                  <c:v>78.248857507357258</c:v>
                </c:pt>
                <c:pt idx="115">
                  <c:v>0</c:v>
                </c:pt>
                <c:pt idx="116">
                  <c:v>54.849402728259378</c:v>
                </c:pt>
                <c:pt idx="117">
                  <c:v>0</c:v>
                </c:pt>
                <c:pt idx="118">
                  <c:v>0</c:v>
                </c:pt>
                <c:pt idx="119">
                  <c:v>0</c:v>
                </c:pt>
                <c:pt idx="120">
                  <c:v>0</c:v>
                </c:pt>
                <c:pt idx="121">
                  <c:v>0</c:v>
                </c:pt>
                <c:pt idx="122">
                  <c:v>0</c:v>
                </c:pt>
                <c:pt idx="123">
                  <c:v>0</c:v>
                </c:pt>
                <c:pt idx="124">
                  <c:v>0</c:v>
                </c:pt>
                <c:pt idx="125">
                  <c:v>0</c:v>
                </c:pt>
                <c:pt idx="126">
                  <c:v>0</c:v>
                </c:pt>
                <c:pt idx="127">
                  <c:v>19.229308160005711</c:v>
                </c:pt>
                <c:pt idx="128">
                  <c:v>0</c:v>
                </c:pt>
                <c:pt idx="129">
                  <c:v>0</c:v>
                </c:pt>
                <c:pt idx="130">
                  <c:v>0</c:v>
                </c:pt>
                <c:pt idx="131">
                  <c:v>0</c:v>
                </c:pt>
                <c:pt idx="132">
                  <c:v>0</c:v>
                </c:pt>
                <c:pt idx="133">
                  <c:v>0</c:v>
                </c:pt>
                <c:pt idx="134">
                  <c:v>0</c:v>
                </c:pt>
                <c:pt idx="135">
                  <c:v>16.802865816581331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20.236027287489001</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3-9A25-4A22-B316-A0159833072D}"/>
            </c:ext>
          </c:extLst>
        </c:ser>
        <c:ser>
          <c:idx val="14"/>
          <c:order val="4"/>
          <c:tx>
            <c:strRef>
              <c:f>'C4 8065'!$A$24</c:f>
              <c:strCache>
                <c:ptCount val="1"/>
                <c:pt idx="0">
                  <c:v>Precip</c:v>
                </c:pt>
              </c:strCache>
            </c:strRef>
          </c:tx>
          <c:spPr>
            <a:ln w="28575">
              <a:noFill/>
            </a:ln>
          </c:spPr>
          <c:marker>
            <c:symbol val="plus"/>
            <c:size val="7"/>
            <c:spPr>
              <a:noFill/>
              <a:ln>
                <a:solidFill>
                  <a:srgbClr val="000000"/>
                </a:solidFill>
                <a:prstDash val="solid"/>
              </a:ln>
            </c:spPr>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8065'!$C$24:$FS$24</c:f>
              <c:numCache>
                <c:formatCode>0.0</c:formatCode>
                <c:ptCount val="173"/>
                <c:pt idx="0">
                  <c:v>0</c:v>
                </c:pt>
                <c:pt idx="1">
                  <c:v>0</c:v>
                </c:pt>
                <c:pt idx="2">
                  <c:v>0</c:v>
                </c:pt>
                <c:pt idx="3">
                  <c:v>0</c:v>
                </c:pt>
                <c:pt idx="4">
                  <c:v>0</c:v>
                </c:pt>
                <c:pt idx="5">
                  <c:v>0</c:v>
                </c:pt>
                <c:pt idx="6">
                  <c:v>0</c:v>
                </c:pt>
                <c:pt idx="7">
                  <c:v>4</c:v>
                </c:pt>
                <c:pt idx="8">
                  <c:v>0</c:v>
                </c:pt>
                <c:pt idx="9">
                  <c:v>0</c:v>
                </c:pt>
                <c:pt idx="10">
                  <c:v>0</c:v>
                </c:pt>
                <c:pt idx="11">
                  <c:v>0</c:v>
                </c:pt>
                <c:pt idx="12">
                  <c:v>0</c:v>
                </c:pt>
                <c:pt idx="13">
                  <c:v>0</c:v>
                </c:pt>
                <c:pt idx="14">
                  <c:v>0</c:v>
                </c:pt>
                <c:pt idx="15">
                  <c:v>2</c:v>
                </c:pt>
                <c:pt idx="16">
                  <c:v>7</c:v>
                </c:pt>
                <c:pt idx="17">
                  <c:v>0</c:v>
                </c:pt>
                <c:pt idx="18">
                  <c:v>0</c:v>
                </c:pt>
                <c:pt idx="19">
                  <c:v>0</c:v>
                </c:pt>
                <c:pt idx="20">
                  <c:v>0</c:v>
                </c:pt>
                <c:pt idx="21">
                  <c:v>0</c:v>
                </c:pt>
                <c:pt idx="22">
                  <c:v>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pt idx="47">
                  <c:v>0</c:v>
                </c:pt>
                <c:pt idx="48">
                  <c:v>0</c:v>
                </c:pt>
                <c:pt idx="49">
                  <c:v>0</c:v>
                </c:pt>
                <c:pt idx="50">
                  <c:v>0</c:v>
                </c:pt>
                <c:pt idx="51">
                  <c:v>0</c:v>
                </c:pt>
                <c:pt idx="52">
                  <c:v>0</c:v>
                </c:pt>
                <c:pt idx="53">
                  <c:v>4</c:v>
                </c:pt>
                <c:pt idx="54">
                  <c:v>0</c:v>
                </c:pt>
                <c:pt idx="55">
                  <c:v>0</c:v>
                </c:pt>
                <c:pt idx="56">
                  <c:v>0</c:v>
                </c:pt>
                <c:pt idx="57">
                  <c:v>0</c:v>
                </c:pt>
                <c:pt idx="58">
                  <c:v>0</c:v>
                </c:pt>
                <c:pt idx="59">
                  <c:v>0</c:v>
                </c:pt>
                <c:pt idx="60">
                  <c:v>0</c:v>
                </c:pt>
                <c:pt idx="61">
                  <c:v>8</c:v>
                </c:pt>
                <c:pt idx="62">
                  <c:v>7</c:v>
                </c:pt>
                <c:pt idx="63">
                  <c:v>0</c:v>
                </c:pt>
                <c:pt idx="64">
                  <c:v>0</c:v>
                </c:pt>
                <c:pt idx="65">
                  <c:v>0</c:v>
                </c:pt>
                <c:pt idx="66">
                  <c:v>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20</c:v>
                </c:pt>
                <c:pt idx="83">
                  <c:v>0</c:v>
                </c:pt>
                <c:pt idx="84">
                  <c:v>0</c:v>
                </c:pt>
                <c:pt idx="85">
                  <c:v>0</c:v>
                </c:pt>
                <c:pt idx="86">
                  <c:v>0</c:v>
                </c:pt>
                <c:pt idx="87">
                  <c:v>0</c:v>
                </c:pt>
                <c:pt idx="88">
                  <c:v>0</c:v>
                </c:pt>
                <c:pt idx="89">
                  <c:v>0</c:v>
                </c:pt>
                <c:pt idx="90">
                  <c:v>0</c:v>
                </c:pt>
                <c:pt idx="91">
                  <c:v>6</c:v>
                </c:pt>
                <c:pt idx="92">
                  <c:v>0</c:v>
                </c:pt>
                <c:pt idx="93">
                  <c:v>0</c:v>
                </c:pt>
                <c:pt idx="94">
                  <c:v>0</c:v>
                </c:pt>
                <c:pt idx="95">
                  <c:v>0</c:v>
                </c:pt>
                <c:pt idx="96">
                  <c:v>0</c:v>
                </c:pt>
                <c:pt idx="97">
                  <c:v>0</c:v>
                </c:pt>
                <c:pt idx="98">
                  <c:v>0</c:v>
                </c:pt>
                <c:pt idx="99">
                  <c:v>0</c:v>
                </c:pt>
                <c:pt idx="100">
                  <c:v>0</c:v>
                </c:pt>
                <c:pt idx="101">
                  <c:v>7</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28</c:v>
                </c:pt>
                <c:pt idx="120">
                  <c:v>2</c:v>
                </c:pt>
                <c:pt idx="121">
                  <c:v>8</c:v>
                </c:pt>
                <c:pt idx="122">
                  <c:v>8</c:v>
                </c:pt>
                <c:pt idx="123">
                  <c:v>9</c:v>
                </c:pt>
                <c:pt idx="124">
                  <c:v>4</c:v>
                </c:pt>
                <c:pt idx="125">
                  <c:v>16</c:v>
                </c:pt>
                <c:pt idx="126">
                  <c:v>0</c:v>
                </c:pt>
                <c:pt idx="127">
                  <c:v>0</c:v>
                </c:pt>
                <c:pt idx="128">
                  <c:v>0</c:v>
                </c:pt>
                <c:pt idx="129">
                  <c:v>0</c:v>
                </c:pt>
                <c:pt idx="130">
                  <c:v>0</c:v>
                </c:pt>
                <c:pt idx="131">
                  <c:v>0</c:v>
                </c:pt>
                <c:pt idx="132">
                  <c:v>6</c:v>
                </c:pt>
                <c:pt idx="133">
                  <c:v>16</c:v>
                </c:pt>
                <c:pt idx="134">
                  <c:v>0</c:v>
                </c:pt>
                <c:pt idx="135">
                  <c:v>0</c:v>
                </c:pt>
                <c:pt idx="136">
                  <c:v>0</c:v>
                </c:pt>
                <c:pt idx="137">
                  <c:v>4</c:v>
                </c:pt>
                <c:pt idx="138">
                  <c:v>0</c:v>
                </c:pt>
                <c:pt idx="139">
                  <c:v>0</c:v>
                </c:pt>
                <c:pt idx="140">
                  <c:v>0</c:v>
                </c:pt>
                <c:pt idx="141">
                  <c:v>0</c:v>
                </c:pt>
                <c:pt idx="142">
                  <c:v>0</c:v>
                </c:pt>
                <c:pt idx="143">
                  <c:v>0</c:v>
                </c:pt>
                <c:pt idx="144">
                  <c:v>5</c:v>
                </c:pt>
                <c:pt idx="145">
                  <c:v>0</c:v>
                </c:pt>
                <c:pt idx="146">
                  <c:v>0</c:v>
                </c:pt>
                <c:pt idx="147">
                  <c:v>0</c:v>
                </c:pt>
                <c:pt idx="148">
                  <c:v>0</c:v>
                </c:pt>
                <c:pt idx="149">
                  <c:v>0</c:v>
                </c:pt>
                <c:pt idx="150">
                  <c:v>5</c:v>
                </c:pt>
                <c:pt idx="151">
                  <c:v>0</c:v>
                </c:pt>
                <c:pt idx="152">
                  <c:v>0</c:v>
                </c:pt>
                <c:pt idx="153">
                  <c:v>0</c:v>
                </c:pt>
                <c:pt idx="154">
                  <c:v>1</c:v>
                </c:pt>
                <c:pt idx="155">
                  <c:v>0</c:v>
                </c:pt>
                <c:pt idx="156">
                  <c:v>0</c:v>
                </c:pt>
                <c:pt idx="157">
                  <c:v>0</c:v>
                </c:pt>
                <c:pt idx="158">
                  <c:v>7.5</c:v>
                </c:pt>
                <c:pt idx="159">
                  <c:v>0</c:v>
                </c:pt>
                <c:pt idx="160">
                  <c:v>3</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4-9A25-4A22-B316-A0159833072D}"/>
            </c:ext>
          </c:extLst>
        </c:ser>
        <c:ser>
          <c:idx val="0"/>
          <c:order val="5"/>
          <c:tx>
            <c:strRef>
              <c:f>'C4 8065'!$A$34</c:f>
              <c:strCache>
                <c:ptCount val="1"/>
                <c:pt idx="0">
                  <c:v>Actual Irrigation</c:v>
                </c:pt>
              </c:strCache>
            </c:strRef>
          </c:tx>
          <c:spPr>
            <a:ln w="28575">
              <a:noFill/>
            </a:ln>
          </c:spPr>
          <c:marker>
            <c:symbol val="x"/>
            <c:size val="7"/>
            <c:spPr>
              <a:noFill/>
              <a:ln>
                <a:solidFill>
                  <a:srgbClr val="000080"/>
                </a:solidFill>
                <a:prstDash val="solid"/>
              </a:ln>
            </c:spPr>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8065'!$C$34:$FS$34</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20.254777070063696</c:v>
                </c:pt>
                <c:pt idx="26">
                  <c:v>0</c:v>
                </c:pt>
                <c:pt idx="27">
                  <c:v>0</c:v>
                </c:pt>
                <c:pt idx="28">
                  <c:v>0</c:v>
                </c:pt>
                <c:pt idx="29">
                  <c:v>0</c:v>
                </c:pt>
                <c:pt idx="30">
                  <c:v>0</c:v>
                </c:pt>
                <c:pt idx="31">
                  <c:v>20.191082802547772</c:v>
                </c:pt>
                <c:pt idx="32">
                  <c:v>0</c:v>
                </c:pt>
                <c:pt idx="33">
                  <c:v>0</c:v>
                </c:pt>
                <c:pt idx="34">
                  <c:v>0</c:v>
                </c:pt>
                <c:pt idx="35">
                  <c:v>0</c:v>
                </c:pt>
                <c:pt idx="36">
                  <c:v>0</c:v>
                </c:pt>
                <c:pt idx="37">
                  <c:v>0</c:v>
                </c:pt>
                <c:pt idx="38">
                  <c:v>20.254777070063696</c:v>
                </c:pt>
                <c:pt idx="39">
                  <c:v>0</c:v>
                </c:pt>
                <c:pt idx="40">
                  <c:v>0</c:v>
                </c:pt>
                <c:pt idx="41">
                  <c:v>0</c:v>
                </c:pt>
                <c:pt idx="42">
                  <c:v>0</c:v>
                </c:pt>
                <c:pt idx="43">
                  <c:v>0</c:v>
                </c:pt>
                <c:pt idx="44">
                  <c:v>15.222929936305732</c:v>
                </c:pt>
                <c:pt idx="45">
                  <c:v>0</c:v>
                </c:pt>
                <c:pt idx="46">
                  <c:v>0</c:v>
                </c:pt>
                <c:pt idx="47">
                  <c:v>0</c:v>
                </c:pt>
                <c:pt idx="48">
                  <c:v>0</c:v>
                </c:pt>
                <c:pt idx="49">
                  <c:v>15.222929936305732</c:v>
                </c:pt>
                <c:pt idx="50">
                  <c:v>0</c:v>
                </c:pt>
                <c:pt idx="51">
                  <c:v>0</c:v>
                </c:pt>
                <c:pt idx="52">
                  <c:v>0</c:v>
                </c:pt>
                <c:pt idx="53">
                  <c:v>20.764331210191084</c:v>
                </c:pt>
                <c:pt idx="54">
                  <c:v>0</c:v>
                </c:pt>
                <c:pt idx="55">
                  <c:v>0</c:v>
                </c:pt>
                <c:pt idx="56">
                  <c:v>0</c:v>
                </c:pt>
                <c:pt idx="57">
                  <c:v>0</c:v>
                </c:pt>
                <c:pt idx="58">
                  <c:v>32.35668789808917</c:v>
                </c:pt>
                <c:pt idx="59">
                  <c:v>0</c:v>
                </c:pt>
                <c:pt idx="60">
                  <c:v>0</c:v>
                </c:pt>
                <c:pt idx="61">
                  <c:v>0</c:v>
                </c:pt>
                <c:pt idx="62">
                  <c:v>0</c:v>
                </c:pt>
                <c:pt idx="63">
                  <c:v>0</c:v>
                </c:pt>
                <c:pt idx="64">
                  <c:v>26.369426751592357</c:v>
                </c:pt>
                <c:pt idx="65">
                  <c:v>0</c:v>
                </c:pt>
                <c:pt idx="66">
                  <c:v>0</c:v>
                </c:pt>
                <c:pt idx="67">
                  <c:v>15.286624203821656</c:v>
                </c:pt>
                <c:pt idx="68">
                  <c:v>0</c:v>
                </c:pt>
                <c:pt idx="69">
                  <c:v>0</c:v>
                </c:pt>
                <c:pt idx="70">
                  <c:v>0</c:v>
                </c:pt>
                <c:pt idx="71">
                  <c:v>0</c:v>
                </c:pt>
                <c:pt idx="72">
                  <c:v>32.35668789808917</c:v>
                </c:pt>
                <c:pt idx="73">
                  <c:v>0</c:v>
                </c:pt>
                <c:pt idx="74">
                  <c:v>0</c:v>
                </c:pt>
                <c:pt idx="75">
                  <c:v>0</c:v>
                </c:pt>
                <c:pt idx="76">
                  <c:v>0</c:v>
                </c:pt>
                <c:pt idx="77">
                  <c:v>36.369426751592357</c:v>
                </c:pt>
                <c:pt idx="78">
                  <c:v>0</c:v>
                </c:pt>
                <c:pt idx="79">
                  <c:v>0</c:v>
                </c:pt>
                <c:pt idx="80">
                  <c:v>0</c:v>
                </c:pt>
                <c:pt idx="81">
                  <c:v>25.28662420382166</c:v>
                </c:pt>
                <c:pt idx="82">
                  <c:v>0</c:v>
                </c:pt>
                <c:pt idx="83">
                  <c:v>0</c:v>
                </c:pt>
                <c:pt idx="84">
                  <c:v>0</c:v>
                </c:pt>
                <c:pt idx="85">
                  <c:v>0</c:v>
                </c:pt>
                <c:pt idx="86">
                  <c:v>20.191082802547772</c:v>
                </c:pt>
                <c:pt idx="87">
                  <c:v>0</c:v>
                </c:pt>
                <c:pt idx="88">
                  <c:v>0</c:v>
                </c:pt>
                <c:pt idx="89">
                  <c:v>0</c:v>
                </c:pt>
                <c:pt idx="90">
                  <c:v>0</c:v>
                </c:pt>
                <c:pt idx="91">
                  <c:v>20.509554140127392</c:v>
                </c:pt>
                <c:pt idx="92">
                  <c:v>0</c:v>
                </c:pt>
                <c:pt idx="93">
                  <c:v>0</c:v>
                </c:pt>
                <c:pt idx="94">
                  <c:v>0</c:v>
                </c:pt>
                <c:pt idx="95">
                  <c:v>10.19108280254777</c:v>
                </c:pt>
                <c:pt idx="96">
                  <c:v>0</c:v>
                </c:pt>
                <c:pt idx="97">
                  <c:v>0</c:v>
                </c:pt>
                <c:pt idx="98">
                  <c:v>0</c:v>
                </c:pt>
                <c:pt idx="99">
                  <c:v>0</c:v>
                </c:pt>
                <c:pt idx="100">
                  <c:v>23.248407643312099</c:v>
                </c:pt>
                <c:pt idx="101">
                  <c:v>0</c:v>
                </c:pt>
                <c:pt idx="102">
                  <c:v>0</c:v>
                </c:pt>
                <c:pt idx="103">
                  <c:v>0</c:v>
                </c:pt>
                <c:pt idx="104">
                  <c:v>0</c:v>
                </c:pt>
                <c:pt idx="105">
                  <c:v>16.305732484076437</c:v>
                </c:pt>
                <c:pt idx="106">
                  <c:v>0</c:v>
                </c:pt>
                <c:pt idx="107">
                  <c:v>0</c:v>
                </c:pt>
                <c:pt idx="108">
                  <c:v>0</c:v>
                </c:pt>
                <c:pt idx="109">
                  <c:v>18.280254777070063</c:v>
                </c:pt>
                <c:pt idx="110">
                  <c:v>0</c:v>
                </c:pt>
                <c:pt idx="111">
                  <c:v>0</c:v>
                </c:pt>
                <c:pt idx="112">
                  <c:v>0</c:v>
                </c:pt>
                <c:pt idx="113">
                  <c:v>0</c:v>
                </c:pt>
                <c:pt idx="114">
                  <c:v>0</c:v>
                </c:pt>
                <c:pt idx="115">
                  <c:v>15.222929936305732</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9A25-4A22-B316-A0159833072D}"/>
            </c:ext>
          </c:extLst>
        </c:ser>
        <c:ser>
          <c:idx val="4"/>
          <c:order val="7"/>
          <c:tx>
            <c:strRef>
              <c:f>'C4 8065'!$A$50</c:f>
              <c:strCache>
                <c:ptCount val="1"/>
                <c:pt idx="0">
                  <c:v>Red Avail Water (RZ)</c:v>
                </c:pt>
              </c:strCache>
            </c:strRef>
          </c:tx>
          <c:spPr>
            <a:ln w="12700">
              <a:solidFill>
                <a:srgbClr val="800080"/>
              </a:solidFill>
              <a:prstDash val="solid"/>
            </a:ln>
          </c:spPr>
          <c:marker>
            <c:symbol val="none"/>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8065'!$C$50:$FS$50</c:f>
              <c:numCache>
                <c:formatCode>0.0</c:formatCode>
                <c:ptCount val="173"/>
                <c:pt idx="0">
                  <c:v>5.4343750000000002</c:v>
                </c:pt>
                <c:pt idx="1">
                  <c:v>5.4343750000000002</c:v>
                </c:pt>
                <c:pt idx="2">
                  <c:v>5.4343750000000002</c:v>
                </c:pt>
                <c:pt idx="3">
                  <c:v>5.4343750000000002</c:v>
                </c:pt>
                <c:pt idx="4">
                  <c:v>5.4343750000000002</c:v>
                </c:pt>
                <c:pt idx="5">
                  <c:v>5.4343750000000002</c:v>
                </c:pt>
                <c:pt idx="6">
                  <c:v>5.4343750000000002</c:v>
                </c:pt>
                <c:pt idx="7">
                  <c:v>5.4343750000000002</c:v>
                </c:pt>
                <c:pt idx="8">
                  <c:v>5.4343750000000002</c:v>
                </c:pt>
                <c:pt idx="9">
                  <c:v>5.4343750000000002</c:v>
                </c:pt>
                <c:pt idx="10">
                  <c:v>6.1312499999999996</c:v>
                </c:pt>
                <c:pt idx="11">
                  <c:v>6.828125</c:v>
                </c:pt>
                <c:pt idx="12">
                  <c:v>7.5250000000000004</c:v>
                </c:pt>
                <c:pt idx="13">
                  <c:v>8.2218750000000007</c:v>
                </c:pt>
                <c:pt idx="14">
                  <c:v>8.9187499999999993</c:v>
                </c:pt>
                <c:pt idx="15">
                  <c:v>9.6156249999999996</c:v>
                </c:pt>
                <c:pt idx="16">
                  <c:v>10.3125</c:v>
                </c:pt>
                <c:pt idx="17">
                  <c:v>11.009375</c:v>
                </c:pt>
                <c:pt idx="18">
                  <c:v>11.706250000000001</c:v>
                </c:pt>
                <c:pt idx="19">
                  <c:v>12.403124999999999</c:v>
                </c:pt>
                <c:pt idx="20">
                  <c:v>13.1</c:v>
                </c:pt>
                <c:pt idx="21">
                  <c:v>13.796875</c:v>
                </c:pt>
                <c:pt idx="22">
                  <c:v>14.49375</c:v>
                </c:pt>
                <c:pt idx="23">
                  <c:v>15.190625000000001</c:v>
                </c:pt>
                <c:pt idx="24">
                  <c:v>15.887499999999999</c:v>
                </c:pt>
                <c:pt idx="25">
                  <c:v>16.584375000000001</c:v>
                </c:pt>
                <c:pt idx="26">
                  <c:v>17.28125</c:v>
                </c:pt>
                <c:pt idx="27">
                  <c:v>17.978124999999999</c:v>
                </c:pt>
                <c:pt idx="28">
                  <c:v>19.0234375</c:v>
                </c:pt>
                <c:pt idx="29">
                  <c:v>20.068750000000001</c:v>
                </c:pt>
                <c:pt idx="30">
                  <c:v>21.114062499999999</c:v>
                </c:pt>
                <c:pt idx="31">
                  <c:v>22.159375000000001</c:v>
                </c:pt>
                <c:pt idx="32">
                  <c:v>23.204687499999999</c:v>
                </c:pt>
                <c:pt idx="33">
                  <c:v>24.25</c:v>
                </c:pt>
                <c:pt idx="34">
                  <c:v>25.295312500000001</c:v>
                </c:pt>
                <c:pt idx="35">
                  <c:v>26.340624999999999</c:v>
                </c:pt>
                <c:pt idx="36">
                  <c:v>27.385937500000001</c:v>
                </c:pt>
                <c:pt idx="37">
                  <c:v>28.431249999999999</c:v>
                </c:pt>
                <c:pt idx="38">
                  <c:v>29.4765625</c:v>
                </c:pt>
                <c:pt idx="39">
                  <c:v>30.521875000000001</c:v>
                </c:pt>
                <c:pt idx="40">
                  <c:v>31.498437500000001</c:v>
                </c:pt>
                <c:pt idx="41">
                  <c:v>32.337499999999999</c:v>
                </c:pt>
                <c:pt idx="42">
                  <c:v>33.176562500000003</c:v>
                </c:pt>
                <c:pt idx="43">
                  <c:v>34.015625</c:v>
                </c:pt>
                <c:pt idx="44">
                  <c:v>35.134374999999999</c:v>
                </c:pt>
                <c:pt idx="45">
                  <c:v>36.253124999999997</c:v>
                </c:pt>
                <c:pt idx="46">
                  <c:v>37.371875000000003</c:v>
                </c:pt>
                <c:pt idx="47">
                  <c:v>38.490625000000001</c:v>
                </c:pt>
                <c:pt idx="48">
                  <c:v>39.609375</c:v>
                </c:pt>
                <c:pt idx="49">
                  <c:v>40.728124999999999</c:v>
                </c:pt>
                <c:pt idx="50">
                  <c:v>41.846874999999997</c:v>
                </c:pt>
                <c:pt idx="51">
                  <c:v>42.965625000000003</c:v>
                </c:pt>
                <c:pt idx="52">
                  <c:v>44.084375000000001</c:v>
                </c:pt>
                <c:pt idx="53">
                  <c:v>45.203125</c:v>
                </c:pt>
                <c:pt idx="54">
                  <c:v>46.321874999999999</c:v>
                </c:pt>
                <c:pt idx="55">
                  <c:v>47.440624999999997</c:v>
                </c:pt>
                <c:pt idx="56">
                  <c:v>48.4375</c:v>
                </c:pt>
                <c:pt idx="57">
                  <c:v>49.3125</c:v>
                </c:pt>
                <c:pt idx="58">
                  <c:v>50.1875</c:v>
                </c:pt>
                <c:pt idx="59">
                  <c:v>51.0625</c:v>
                </c:pt>
                <c:pt idx="60">
                  <c:v>51.9375</c:v>
                </c:pt>
                <c:pt idx="61">
                  <c:v>52.8125</c:v>
                </c:pt>
                <c:pt idx="62">
                  <c:v>53.6875</c:v>
                </c:pt>
                <c:pt idx="63">
                  <c:v>54.5625</c:v>
                </c:pt>
                <c:pt idx="64">
                  <c:v>55</c:v>
                </c:pt>
                <c:pt idx="65">
                  <c:v>55.4375</c:v>
                </c:pt>
                <c:pt idx="66">
                  <c:v>55.875</c:v>
                </c:pt>
                <c:pt idx="67">
                  <c:v>56.3125</c:v>
                </c:pt>
                <c:pt idx="68">
                  <c:v>56.75</c:v>
                </c:pt>
                <c:pt idx="69">
                  <c:v>56.96875</c:v>
                </c:pt>
                <c:pt idx="70">
                  <c:v>57.1875</c:v>
                </c:pt>
                <c:pt idx="71">
                  <c:v>57.40625</c:v>
                </c:pt>
                <c:pt idx="72">
                  <c:v>57.625</c:v>
                </c:pt>
                <c:pt idx="73">
                  <c:v>57.84375</c:v>
                </c:pt>
                <c:pt idx="74">
                  <c:v>58.0625</c:v>
                </c:pt>
                <c:pt idx="75">
                  <c:v>58.28125</c:v>
                </c:pt>
                <c:pt idx="76">
                  <c:v>58.5</c:v>
                </c:pt>
                <c:pt idx="77">
                  <c:v>58.71875</c:v>
                </c:pt>
                <c:pt idx="78">
                  <c:v>58.9375</c:v>
                </c:pt>
                <c:pt idx="79">
                  <c:v>59.15625</c:v>
                </c:pt>
                <c:pt idx="80">
                  <c:v>59.375</c:v>
                </c:pt>
                <c:pt idx="81">
                  <c:v>59.59375</c:v>
                </c:pt>
                <c:pt idx="82">
                  <c:v>59.8125</c:v>
                </c:pt>
                <c:pt idx="83">
                  <c:v>60.03125</c:v>
                </c:pt>
                <c:pt idx="84">
                  <c:v>60.25</c:v>
                </c:pt>
                <c:pt idx="85">
                  <c:v>60.46875</c:v>
                </c:pt>
                <c:pt idx="86">
                  <c:v>60.6875</c:v>
                </c:pt>
                <c:pt idx="87">
                  <c:v>60.90625</c:v>
                </c:pt>
                <c:pt idx="88">
                  <c:v>61.125</c:v>
                </c:pt>
                <c:pt idx="89">
                  <c:v>61.125</c:v>
                </c:pt>
                <c:pt idx="90">
                  <c:v>61.125</c:v>
                </c:pt>
                <c:pt idx="91">
                  <c:v>61.125</c:v>
                </c:pt>
                <c:pt idx="92">
                  <c:v>61.125</c:v>
                </c:pt>
                <c:pt idx="93">
                  <c:v>61.125</c:v>
                </c:pt>
                <c:pt idx="94">
                  <c:v>61.125</c:v>
                </c:pt>
                <c:pt idx="95">
                  <c:v>61.125</c:v>
                </c:pt>
                <c:pt idx="96">
                  <c:v>61.125</c:v>
                </c:pt>
                <c:pt idx="97">
                  <c:v>61.125</c:v>
                </c:pt>
                <c:pt idx="98">
                  <c:v>61.125</c:v>
                </c:pt>
                <c:pt idx="99">
                  <c:v>61.125</c:v>
                </c:pt>
                <c:pt idx="100">
                  <c:v>61.125</c:v>
                </c:pt>
                <c:pt idx="101">
                  <c:v>61.125</c:v>
                </c:pt>
                <c:pt idx="102">
                  <c:v>61.125</c:v>
                </c:pt>
                <c:pt idx="103">
                  <c:v>61.125</c:v>
                </c:pt>
                <c:pt idx="104">
                  <c:v>61.125</c:v>
                </c:pt>
                <c:pt idx="105">
                  <c:v>61.125</c:v>
                </c:pt>
                <c:pt idx="106">
                  <c:v>61.125</c:v>
                </c:pt>
                <c:pt idx="107">
                  <c:v>61.125</c:v>
                </c:pt>
                <c:pt idx="108">
                  <c:v>61.125</c:v>
                </c:pt>
                <c:pt idx="109">
                  <c:v>61.125</c:v>
                </c:pt>
                <c:pt idx="110">
                  <c:v>61.125</c:v>
                </c:pt>
                <c:pt idx="111">
                  <c:v>61.125</c:v>
                </c:pt>
                <c:pt idx="112">
                  <c:v>61.125</c:v>
                </c:pt>
                <c:pt idx="113">
                  <c:v>61.125</c:v>
                </c:pt>
                <c:pt idx="114">
                  <c:v>61.125</c:v>
                </c:pt>
                <c:pt idx="115">
                  <c:v>61.125</c:v>
                </c:pt>
                <c:pt idx="116">
                  <c:v>61.125</c:v>
                </c:pt>
                <c:pt idx="117">
                  <c:v>61.125</c:v>
                </c:pt>
                <c:pt idx="118">
                  <c:v>61.125</c:v>
                </c:pt>
                <c:pt idx="119">
                  <c:v>61.125</c:v>
                </c:pt>
                <c:pt idx="120">
                  <c:v>61.125</c:v>
                </c:pt>
                <c:pt idx="121">
                  <c:v>61.125</c:v>
                </c:pt>
                <c:pt idx="122">
                  <c:v>61.125</c:v>
                </c:pt>
                <c:pt idx="123">
                  <c:v>61.125</c:v>
                </c:pt>
                <c:pt idx="124">
                  <c:v>61.125</c:v>
                </c:pt>
                <c:pt idx="125">
                  <c:v>61.125</c:v>
                </c:pt>
                <c:pt idx="126">
                  <c:v>61.125</c:v>
                </c:pt>
                <c:pt idx="127">
                  <c:v>61.125</c:v>
                </c:pt>
                <c:pt idx="128">
                  <c:v>61.125</c:v>
                </c:pt>
                <c:pt idx="129">
                  <c:v>61.125</c:v>
                </c:pt>
                <c:pt idx="130">
                  <c:v>61.125</c:v>
                </c:pt>
                <c:pt idx="131">
                  <c:v>61.125</c:v>
                </c:pt>
                <c:pt idx="132">
                  <c:v>61.125</c:v>
                </c:pt>
                <c:pt idx="133">
                  <c:v>61.125</c:v>
                </c:pt>
                <c:pt idx="134">
                  <c:v>61.125</c:v>
                </c:pt>
                <c:pt idx="135">
                  <c:v>61.125</c:v>
                </c:pt>
                <c:pt idx="136">
                  <c:v>61.125</c:v>
                </c:pt>
                <c:pt idx="137">
                  <c:v>61.125</c:v>
                </c:pt>
                <c:pt idx="138">
                  <c:v>61.125</c:v>
                </c:pt>
                <c:pt idx="139">
                  <c:v>61.125</c:v>
                </c:pt>
                <c:pt idx="140">
                  <c:v>61.125</c:v>
                </c:pt>
                <c:pt idx="141">
                  <c:v>61.125</c:v>
                </c:pt>
                <c:pt idx="142">
                  <c:v>61.125</c:v>
                </c:pt>
                <c:pt idx="143">
                  <c:v>61.125</c:v>
                </c:pt>
                <c:pt idx="144">
                  <c:v>61.125</c:v>
                </c:pt>
                <c:pt idx="145">
                  <c:v>61.125</c:v>
                </c:pt>
                <c:pt idx="146">
                  <c:v>61.125</c:v>
                </c:pt>
                <c:pt idx="147">
                  <c:v>61.125</c:v>
                </c:pt>
                <c:pt idx="148">
                  <c:v>61.125</c:v>
                </c:pt>
                <c:pt idx="149">
                  <c:v>61.125</c:v>
                </c:pt>
                <c:pt idx="150">
                  <c:v>61.125</c:v>
                </c:pt>
                <c:pt idx="151">
                  <c:v>61.125</c:v>
                </c:pt>
                <c:pt idx="152">
                  <c:v>61.125</c:v>
                </c:pt>
                <c:pt idx="153">
                  <c:v>61.125</c:v>
                </c:pt>
                <c:pt idx="154">
                  <c:v>61.125</c:v>
                </c:pt>
                <c:pt idx="155">
                  <c:v>61.125</c:v>
                </c:pt>
                <c:pt idx="156">
                  <c:v>61.125</c:v>
                </c:pt>
                <c:pt idx="157">
                  <c:v>61.125</c:v>
                </c:pt>
                <c:pt idx="158">
                  <c:v>61.125</c:v>
                </c:pt>
                <c:pt idx="159">
                  <c:v>61.125</c:v>
                </c:pt>
                <c:pt idx="160">
                  <c:v>61.125</c:v>
                </c:pt>
                <c:pt idx="161">
                  <c:v>61.125</c:v>
                </c:pt>
                <c:pt idx="162">
                  <c:v>61.125</c:v>
                </c:pt>
                <c:pt idx="163">
                  <c:v>61.125</c:v>
                </c:pt>
                <c:pt idx="164">
                  <c:v>61.125</c:v>
                </c:pt>
                <c:pt idx="165">
                  <c:v>61.125</c:v>
                </c:pt>
                <c:pt idx="166">
                  <c:v>61.125</c:v>
                </c:pt>
                <c:pt idx="167">
                  <c:v>61.125</c:v>
                </c:pt>
                <c:pt idx="168">
                  <c:v>61.125</c:v>
                </c:pt>
                <c:pt idx="169">
                  <c:v>61.125</c:v>
                </c:pt>
                <c:pt idx="170">
                  <c:v>61.125</c:v>
                </c:pt>
                <c:pt idx="171">
                  <c:v>61.125</c:v>
                </c:pt>
                <c:pt idx="172">
                  <c:v>61.125</c:v>
                </c:pt>
              </c:numCache>
            </c:numRef>
          </c:yVal>
          <c:smooth val="0"/>
          <c:extLst>
            <c:ext xmlns:c16="http://schemas.microsoft.com/office/drawing/2014/chart" uri="{C3380CC4-5D6E-409C-BE32-E72D297353CC}">
              <c16:uniqueId val="{00000006-9A25-4A22-B316-A0159833072D}"/>
            </c:ext>
          </c:extLst>
        </c:ser>
        <c:dLbls>
          <c:showLegendKey val="0"/>
          <c:showVal val="0"/>
          <c:showCatName val="0"/>
          <c:showSerName val="0"/>
          <c:showPercent val="0"/>
          <c:showBubbleSize val="0"/>
        </c:dLbls>
        <c:axId val="824412032"/>
        <c:axId val="824405760"/>
      </c:scatterChart>
      <c:scatterChart>
        <c:scatterStyle val="lineMarker"/>
        <c:varyColors val="0"/>
        <c:ser>
          <c:idx val="3"/>
          <c:order val="6"/>
          <c:tx>
            <c:strRef>
              <c:f>'C4 8065'!$A$13</c:f>
              <c:strCache>
                <c:ptCount val="1"/>
                <c:pt idx="0">
                  <c:v>Ks</c:v>
                </c:pt>
              </c:strCache>
            </c:strRef>
          </c:tx>
          <c:spPr>
            <a:ln w="12700">
              <a:solidFill>
                <a:srgbClr val="FFFF99"/>
              </a:solidFill>
              <a:prstDash val="solid"/>
            </a:ln>
          </c:spPr>
          <c:marker>
            <c:symbol val="none"/>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8065'!$C$13:$FS$13</c:f>
              <c:numCache>
                <c:formatCode>0.00</c:formatCode>
                <c:ptCount val="173"/>
                <c:pt idx="0">
                  <c:v>1</c:v>
                </c:pt>
                <c:pt idx="1">
                  <c:v>0.89591719378953427</c:v>
                </c:pt>
                <c:pt idx="2">
                  <c:v>0.70518475956590465</c:v>
                </c:pt>
                <c:pt idx="3">
                  <c:v>0.564675817407569</c:v>
                </c:pt>
                <c:pt idx="4">
                  <c:v>0.44539276401505357</c:v>
                </c:pt>
                <c:pt idx="5">
                  <c:v>0.33969624158652745</c:v>
                </c:pt>
                <c:pt idx="6">
                  <c:v>0.26376055097977419</c:v>
                </c:pt>
                <c:pt idx="7">
                  <c:v>0.214745443943237</c:v>
                </c:pt>
                <c:pt idx="8">
                  <c:v>0.32753478700831112</c:v>
                </c:pt>
                <c:pt idx="9">
                  <c:v>0.23960152392103504</c:v>
                </c:pt>
                <c:pt idx="10">
                  <c:v>0.39321881354943211</c:v>
                </c:pt>
                <c:pt idx="11">
                  <c:v>0.50974191127059543</c:v>
                </c:pt>
                <c:pt idx="12">
                  <c:v>0.55866856844130564</c:v>
                </c:pt>
                <c:pt idx="13">
                  <c:v>0.59633066353829045</c:v>
                </c:pt>
                <c:pt idx="14">
                  <c:v>0.61080767704357808</c:v>
                </c:pt>
                <c:pt idx="15">
                  <c:v>0.61039065752319754</c:v>
                </c:pt>
                <c:pt idx="16">
                  <c:v>0.67318555785343681</c:v>
                </c:pt>
                <c:pt idx="17">
                  <c:v>0.86663450158306865</c:v>
                </c:pt>
                <c:pt idx="18">
                  <c:v>0.79959215517868742</c:v>
                </c:pt>
                <c:pt idx="19">
                  <c:v>0.72384709403572445</c:v>
                </c:pt>
                <c:pt idx="20">
                  <c:v>0.69382681383044165</c:v>
                </c:pt>
                <c:pt idx="21">
                  <c:v>0.6715157690535527</c:v>
                </c:pt>
                <c:pt idx="22">
                  <c:v>0.63362651405448511</c:v>
                </c:pt>
                <c:pt idx="23">
                  <c:v>0.73092151939302763</c:v>
                </c:pt>
                <c:pt idx="24">
                  <c:v>0.74782126948067984</c:v>
                </c:pt>
                <c:pt idx="25">
                  <c:v>0.72476975263737708</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0.94246544412137212</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0.97829151899103761</c:v>
                </c:pt>
                <c:pt idx="100">
                  <c:v>0.87776711569756549</c:v>
                </c:pt>
                <c:pt idx="101">
                  <c:v>1</c:v>
                </c:pt>
                <c:pt idx="102">
                  <c:v>1</c:v>
                </c:pt>
                <c:pt idx="103">
                  <c:v>1</c:v>
                </c:pt>
                <c:pt idx="104">
                  <c:v>1</c:v>
                </c:pt>
                <c:pt idx="105">
                  <c:v>0.94290909394116396</c:v>
                </c:pt>
                <c:pt idx="106">
                  <c:v>1</c:v>
                </c:pt>
                <c:pt idx="107">
                  <c:v>1</c:v>
                </c:pt>
                <c:pt idx="108">
                  <c:v>0.94046690157660628</c:v>
                </c:pt>
                <c:pt idx="109">
                  <c:v>0.83857198296545732</c:v>
                </c:pt>
                <c:pt idx="110">
                  <c:v>1</c:v>
                </c:pt>
                <c:pt idx="111">
                  <c:v>0.98162574169062466</c:v>
                </c:pt>
                <c:pt idx="112">
                  <c:v>0.90050545830977813</c:v>
                </c:pt>
                <c:pt idx="113">
                  <c:v>0.82335320843110982</c:v>
                </c:pt>
                <c:pt idx="114">
                  <c:v>0.75984778682847132</c:v>
                </c:pt>
                <c:pt idx="115">
                  <c:v>0.69823361910891035</c:v>
                </c:pt>
                <c:pt idx="116">
                  <c:v>0.88294280898979316</c:v>
                </c:pt>
                <c:pt idx="117">
                  <c:v>0.79369339852937992</c:v>
                </c:pt>
                <c:pt idx="118">
                  <c:v>0.73082885549303267</c:v>
                </c:pt>
                <c:pt idx="119">
                  <c:v>0.66517679040534705</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numCache>
            </c:numRef>
          </c:yVal>
          <c:smooth val="0"/>
          <c:extLst>
            <c:ext xmlns:c16="http://schemas.microsoft.com/office/drawing/2014/chart" uri="{C3380CC4-5D6E-409C-BE32-E72D297353CC}">
              <c16:uniqueId val="{00000007-9A25-4A22-B316-A0159833072D}"/>
            </c:ext>
          </c:extLst>
        </c:ser>
        <c:dLbls>
          <c:showLegendKey val="0"/>
          <c:showVal val="0"/>
          <c:showCatName val="0"/>
          <c:showSerName val="0"/>
          <c:showPercent val="0"/>
          <c:showBubbleSize val="0"/>
        </c:dLbls>
        <c:axId val="824412424"/>
        <c:axId val="824406152"/>
      </c:scatterChart>
      <c:valAx>
        <c:axId val="824412032"/>
        <c:scaling>
          <c:orientation val="minMax"/>
          <c:max val="305"/>
          <c:min val="140"/>
        </c:scaling>
        <c:delete val="0"/>
        <c:axPos val="b"/>
        <c:title>
          <c:tx>
            <c:rich>
              <a:bodyPr/>
              <a:lstStyle/>
              <a:p>
                <a:pPr>
                  <a:defRPr sz="1175" b="1" i="0" u="none" strike="noStrike" baseline="0">
                    <a:solidFill>
                      <a:srgbClr val="000000"/>
                    </a:solidFill>
                    <a:latin typeface="Arial"/>
                    <a:ea typeface="Arial"/>
                    <a:cs typeface="Arial"/>
                  </a:defRPr>
                </a:pPr>
                <a:r>
                  <a:rPr lang="en-US"/>
                  <a:t>DOY</a:t>
                </a:r>
              </a:p>
            </c:rich>
          </c:tx>
          <c:layout>
            <c:manualLayout>
              <c:xMode val="edge"/>
              <c:yMode val="edge"/>
              <c:x val="0.49773108361454821"/>
              <c:y val="0.914949535947181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824405760"/>
        <c:crosses val="autoZero"/>
        <c:crossBetween val="midCat"/>
        <c:majorUnit val="10"/>
      </c:valAx>
      <c:valAx>
        <c:axId val="824405760"/>
        <c:scaling>
          <c:orientation val="minMax"/>
          <c:max val="100"/>
          <c:min val="0"/>
        </c:scaling>
        <c:delete val="0"/>
        <c:axPos val="l"/>
        <c:majorGridlines>
          <c:spPr>
            <a:ln w="3175">
              <a:solidFill>
                <a:srgbClr val="000000"/>
              </a:solidFill>
              <a:prstDash val="solid"/>
            </a:ln>
          </c:spPr>
        </c:majorGridlines>
        <c:title>
          <c:tx>
            <c:rich>
              <a:bodyPr/>
              <a:lstStyle/>
              <a:p>
                <a:pPr>
                  <a:defRPr sz="1325" b="1" i="0" u="none" strike="noStrike" baseline="0">
                    <a:solidFill>
                      <a:srgbClr val="000000"/>
                    </a:solidFill>
                    <a:latin typeface="Arial"/>
                    <a:ea typeface="Arial"/>
                    <a:cs typeface="Arial"/>
                  </a:defRPr>
                </a:pPr>
                <a:r>
                  <a:rPr lang="en-US"/>
                  <a:t>Irr, Prec, SWD (mm)</a:t>
                </a:r>
              </a:p>
            </c:rich>
          </c:tx>
          <c:layout>
            <c:manualLayout>
              <c:xMode val="edge"/>
              <c:yMode val="edge"/>
              <c:x val="9.0771653543307088E-3"/>
              <c:y val="0.2216497551208160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824412032"/>
        <c:crosses val="autoZero"/>
        <c:crossBetween val="midCat"/>
      </c:valAx>
      <c:valAx>
        <c:axId val="824412424"/>
        <c:scaling>
          <c:orientation val="minMax"/>
        </c:scaling>
        <c:delete val="1"/>
        <c:axPos val="b"/>
        <c:numFmt formatCode="General" sourceLinked="1"/>
        <c:majorTickMark val="out"/>
        <c:minorTickMark val="none"/>
        <c:tickLblPos val="none"/>
        <c:crossAx val="824406152"/>
        <c:crosses val="autoZero"/>
        <c:crossBetween val="midCat"/>
      </c:valAx>
      <c:valAx>
        <c:axId val="824406152"/>
        <c:scaling>
          <c:orientation val="minMax"/>
          <c:max val="2.5"/>
          <c:min val="0"/>
        </c:scaling>
        <c:delete val="0"/>
        <c:axPos val="r"/>
        <c:title>
          <c:tx>
            <c:rich>
              <a:bodyPr/>
              <a:lstStyle/>
              <a:p>
                <a:pPr>
                  <a:defRPr sz="1175" b="1" i="0" u="none" strike="noStrike" baseline="0">
                    <a:solidFill>
                      <a:srgbClr val="000000"/>
                    </a:solidFill>
                    <a:latin typeface="Arial"/>
                    <a:ea typeface="Arial"/>
                    <a:cs typeface="Arial"/>
                  </a:defRPr>
                </a:pPr>
                <a:r>
                  <a:rPr lang="en-US"/>
                  <a:t>Ks</a:t>
                </a:r>
              </a:p>
            </c:rich>
          </c:tx>
          <c:layout>
            <c:manualLayout>
              <c:xMode val="edge"/>
              <c:yMode val="edge"/>
              <c:x val="0.95007634045744283"/>
              <c:y val="0.41752631436534349"/>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1075" b="0" i="0" u="none" strike="noStrike" baseline="0">
                <a:solidFill>
                  <a:srgbClr val="000000"/>
                </a:solidFill>
                <a:latin typeface="Arial"/>
                <a:ea typeface="Arial"/>
                <a:cs typeface="Arial"/>
              </a:defRPr>
            </a:pPr>
            <a:endParaRPr lang="en-US"/>
          </a:p>
        </c:txPr>
        <c:crossAx val="824412424"/>
        <c:crosses val="max"/>
        <c:crossBetween val="midCat"/>
      </c:valAx>
      <c:spPr>
        <a:solidFill>
          <a:srgbClr val="C0C0C0"/>
        </a:solidFill>
        <a:ln w="12700">
          <a:solidFill>
            <a:srgbClr val="808080"/>
          </a:solidFill>
          <a:prstDash val="solid"/>
        </a:ln>
      </c:spPr>
    </c:plotArea>
    <c:legend>
      <c:legendPos val="r"/>
      <c:layout>
        <c:manualLayout>
          <c:xMode val="edge"/>
          <c:yMode val="edge"/>
          <c:x val="0.11751157398834085"/>
          <c:y val="5.2259829241412238E-2"/>
          <c:w val="0.23285730528550871"/>
          <c:h val="0.31443338539156307"/>
        </c:manualLayout>
      </c:layout>
      <c:overlay val="0"/>
      <c:spPr>
        <a:no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7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'C4 8065'!$D$1</c:f>
          <c:strCache>
            <c:ptCount val="1"/>
            <c:pt idx="0">
              <c:v>Corn 13 #4</c:v>
            </c:pt>
          </c:strCache>
        </c:strRef>
      </c:tx>
      <c:layout>
        <c:manualLayout>
          <c:xMode val="edge"/>
          <c:yMode val="edge"/>
          <c:x val="0.4147654074886209"/>
          <c:y val="4.6632124352331605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8.8590662090146668E-2"/>
          <c:y val="4.6632124352331626E-2"/>
          <c:w val="0.883222055383583"/>
          <c:h val="0.8134715025906738"/>
        </c:manualLayout>
      </c:layout>
      <c:scatterChart>
        <c:scatterStyle val="lineMarker"/>
        <c:varyColors val="0"/>
        <c:ser>
          <c:idx val="6"/>
          <c:order val="0"/>
          <c:tx>
            <c:strRef>
              <c:f>'C4 8065'!$A$19</c:f>
              <c:strCache>
                <c:ptCount val="1"/>
                <c:pt idx="0">
                  <c:v>Cum ETc (Kcb Select)</c:v>
                </c:pt>
              </c:strCache>
            </c:strRef>
          </c:tx>
          <c:spPr>
            <a:ln w="25400">
              <a:solidFill>
                <a:srgbClr val="008080"/>
              </a:solidFill>
              <a:prstDash val="solid"/>
            </a:ln>
          </c:spPr>
          <c:marker>
            <c:symbol val="none"/>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8065'!$C$19:$FS$19</c:f>
              <c:numCache>
                <c:formatCode>0</c:formatCode>
                <c:ptCount val="173"/>
                <c:pt idx="0">
                  <c:v>1.1015352487564087</c:v>
                </c:pt>
                <c:pt idx="1">
                  <c:v>2.1380468209904455</c:v>
                </c:pt>
                <c:pt idx="2">
                  <c:v>2.901625103532151</c:v>
                </c:pt>
                <c:pt idx="3">
                  <c:v>3.5498539468121018</c:v>
                </c:pt>
                <c:pt idx="4">
                  <c:v>4.1242484858846229</c:v>
                </c:pt>
                <c:pt idx="5">
                  <c:v>4.5369115045256967</c:v>
                </c:pt>
                <c:pt idx="6">
                  <c:v>4.8032779768273786</c:v>
                </c:pt>
                <c:pt idx="7">
                  <c:v>8.1903383906081153</c:v>
                </c:pt>
                <c:pt idx="8">
                  <c:v>8.6682007171980313</c:v>
                </c:pt>
                <c:pt idx="9">
                  <c:v>8.9531123981814495</c:v>
                </c:pt>
                <c:pt idx="10">
                  <c:v>9.2772037608618714</c:v>
                </c:pt>
                <c:pt idx="11">
                  <c:v>9.9475542712355818</c:v>
                </c:pt>
                <c:pt idx="12">
                  <c:v>10.642329074477525</c:v>
                </c:pt>
                <c:pt idx="13">
                  <c:v>11.491394279123993</c:v>
                </c:pt>
                <c:pt idx="14">
                  <c:v>12.463497582509909</c:v>
                </c:pt>
                <c:pt idx="15">
                  <c:v>14.784309183392839</c:v>
                </c:pt>
                <c:pt idx="16">
                  <c:v>20.579181032890311</c:v>
                </c:pt>
                <c:pt idx="17">
                  <c:v>22.153809582195901</c:v>
                </c:pt>
                <c:pt idx="18">
                  <c:v>23.929819260544566</c:v>
                </c:pt>
                <c:pt idx="19">
                  <c:v>25.212403987577623</c:v>
                </c:pt>
                <c:pt idx="20">
                  <c:v>26.430466122595675</c:v>
                </c:pt>
                <c:pt idx="21">
                  <c:v>27.905410960679216</c:v>
                </c:pt>
                <c:pt idx="22">
                  <c:v>33.379630543226696</c:v>
                </c:pt>
                <c:pt idx="23">
                  <c:v>33.995524829882108</c:v>
                </c:pt>
                <c:pt idx="24">
                  <c:v>35.250431882360914</c:v>
                </c:pt>
                <c:pt idx="25">
                  <c:v>39.999982699887084</c:v>
                </c:pt>
                <c:pt idx="26">
                  <c:v>42.15888686258905</c:v>
                </c:pt>
                <c:pt idx="27">
                  <c:v>44.234268478026614</c:v>
                </c:pt>
                <c:pt idx="28">
                  <c:v>46.342420919289815</c:v>
                </c:pt>
                <c:pt idx="29">
                  <c:v>49.393535375719892</c:v>
                </c:pt>
                <c:pt idx="30">
                  <c:v>52.43879113539122</c:v>
                </c:pt>
                <c:pt idx="31">
                  <c:v>57.983592809582831</c:v>
                </c:pt>
                <c:pt idx="32">
                  <c:v>61.066630780066134</c:v>
                </c:pt>
                <c:pt idx="33">
                  <c:v>63.516193642516015</c:v>
                </c:pt>
                <c:pt idx="34">
                  <c:v>65.702487397816355</c:v>
                </c:pt>
                <c:pt idx="35">
                  <c:v>67.908316899700793</c:v>
                </c:pt>
                <c:pt idx="36">
                  <c:v>70.497292744584712</c:v>
                </c:pt>
                <c:pt idx="37">
                  <c:v>74.200704089433074</c:v>
                </c:pt>
                <c:pt idx="38">
                  <c:v>80.257191703436789</c:v>
                </c:pt>
                <c:pt idx="39">
                  <c:v>83.206063601101022</c:v>
                </c:pt>
                <c:pt idx="40">
                  <c:v>86.119709935653788</c:v>
                </c:pt>
                <c:pt idx="41">
                  <c:v>89.421919152721912</c:v>
                </c:pt>
                <c:pt idx="42">
                  <c:v>93.107495303609269</c:v>
                </c:pt>
                <c:pt idx="43">
                  <c:v>96.773386034705538</c:v>
                </c:pt>
                <c:pt idx="44">
                  <c:v>102.22067043425012</c:v>
                </c:pt>
                <c:pt idx="45">
                  <c:v>108.04808399702478</c:v>
                </c:pt>
                <c:pt idx="46">
                  <c:v>114.17824640815425</c:v>
                </c:pt>
                <c:pt idx="47">
                  <c:v>118.65552829642463</c:v>
                </c:pt>
                <c:pt idx="48">
                  <c:v>123.35836608916092</c:v>
                </c:pt>
                <c:pt idx="49">
                  <c:v>129.03316510851823</c:v>
                </c:pt>
                <c:pt idx="50">
                  <c:v>134.44495135851824</c:v>
                </c:pt>
                <c:pt idx="51">
                  <c:v>140.0673284834715</c:v>
                </c:pt>
                <c:pt idx="52">
                  <c:v>146.42967585820875</c:v>
                </c:pt>
                <c:pt idx="53">
                  <c:v>152.52720819404638</c:v>
                </c:pt>
                <c:pt idx="54">
                  <c:v>158.36260215610181</c:v>
                </c:pt>
                <c:pt idx="55">
                  <c:v>164.04064124345695</c:v>
                </c:pt>
                <c:pt idx="56">
                  <c:v>170.2412697014681</c:v>
                </c:pt>
                <c:pt idx="57">
                  <c:v>177.00592186330474</c:v>
                </c:pt>
                <c:pt idx="58">
                  <c:v>185.03199979465487</c:v>
                </c:pt>
                <c:pt idx="59">
                  <c:v>195.39550800171378</c:v>
                </c:pt>
                <c:pt idx="60">
                  <c:v>201.77368848624232</c:v>
                </c:pt>
                <c:pt idx="61">
                  <c:v>208.94581180273772</c:v>
                </c:pt>
                <c:pt idx="62">
                  <c:v>214.32585895468475</c:v>
                </c:pt>
                <c:pt idx="63">
                  <c:v>219.74985895468475</c:v>
                </c:pt>
                <c:pt idx="64">
                  <c:v>229.16745895468475</c:v>
                </c:pt>
                <c:pt idx="65">
                  <c:v>238.52745895468473</c:v>
                </c:pt>
                <c:pt idx="66">
                  <c:v>245.86733822511118</c:v>
                </c:pt>
                <c:pt idx="67">
                  <c:v>250.460075651869</c:v>
                </c:pt>
                <c:pt idx="68">
                  <c:v>256.71288983033583</c:v>
                </c:pt>
                <c:pt idx="69">
                  <c:v>262.06774151490612</c:v>
                </c:pt>
                <c:pt idx="70">
                  <c:v>269.06693020509164</c:v>
                </c:pt>
                <c:pt idx="71">
                  <c:v>275.60696270631234</c:v>
                </c:pt>
                <c:pt idx="72">
                  <c:v>281.11356081953136</c:v>
                </c:pt>
                <c:pt idx="73">
                  <c:v>284.5330293559083</c:v>
                </c:pt>
                <c:pt idx="74">
                  <c:v>291.12560946455085</c:v>
                </c:pt>
                <c:pt idx="75">
                  <c:v>295.42691897382821</c:v>
                </c:pt>
                <c:pt idx="76">
                  <c:v>297.98631503095709</c:v>
                </c:pt>
                <c:pt idx="77">
                  <c:v>300.28071503095708</c:v>
                </c:pt>
                <c:pt idx="78">
                  <c:v>306.20391503095709</c:v>
                </c:pt>
                <c:pt idx="79">
                  <c:v>312.80361473798837</c:v>
                </c:pt>
                <c:pt idx="80">
                  <c:v>318.10214043378915</c:v>
                </c:pt>
                <c:pt idx="81">
                  <c:v>324.57907707929695</c:v>
                </c:pt>
                <c:pt idx="82">
                  <c:v>331.98521561301055</c:v>
                </c:pt>
                <c:pt idx="83">
                  <c:v>337.17981247580354</c:v>
                </c:pt>
                <c:pt idx="84">
                  <c:v>343.13369919455357</c:v>
                </c:pt>
                <c:pt idx="85">
                  <c:v>349.08965500510044</c:v>
                </c:pt>
                <c:pt idx="86">
                  <c:v>353.14080994284456</c:v>
                </c:pt>
                <c:pt idx="87">
                  <c:v>356.21930245077914</c:v>
                </c:pt>
                <c:pt idx="88">
                  <c:v>361.8698291841776</c:v>
                </c:pt>
                <c:pt idx="89">
                  <c:v>367.54565880453896</c:v>
                </c:pt>
                <c:pt idx="90">
                  <c:v>371.92325880453893</c:v>
                </c:pt>
                <c:pt idx="91">
                  <c:v>377.41009516817525</c:v>
                </c:pt>
                <c:pt idx="92">
                  <c:v>382.07569516817523</c:v>
                </c:pt>
                <c:pt idx="93">
                  <c:v>387.00049516817523</c:v>
                </c:pt>
                <c:pt idx="94">
                  <c:v>392.21329516817525</c:v>
                </c:pt>
                <c:pt idx="95">
                  <c:v>397.91569516817526</c:v>
                </c:pt>
                <c:pt idx="96">
                  <c:v>403.58929516817528</c:v>
                </c:pt>
                <c:pt idx="97">
                  <c:v>408.98449516817527</c:v>
                </c:pt>
                <c:pt idx="98">
                  <c:v>415.38149162813619</c:v>
                </c:pt>
                <c:pt idx="99">
                  <c:v>421.5260457794497</c:v>
                </c:pt>
                <c:pt idx="100">
                  <c:v>427.13014186663554</c:v>
                </c:pt>
                <c:pt idx="101">
                  <c:v>432.37365113177225</c:v>
                </c:pt>
                <c:pt idx="102">
                  <c:v>437.68778290667461</c:v>
                </c:pt>
                <c:pt idx="103">
                  <c:v>442.69884171404766</c:v>
                </c:pt>
                <c:pt idx="104">
                  <c:v>447.79265000262188</c:v>
                </c:pt>
                <c:pt idx="105">
                  <c:v>453.46377599997317</c:v>
                </c:pt>
                <c:pt idx="106">
                  <c:v>459.33274618429931</c:v>
                </c:pt>
                <c:pt idx="107">
                  <c:v>464.24766149498186</c:v>
                </c:pt>
                <c:pt idx="108">
                  <c:v>470.47598839508834</c:v>
                </c:pt>
                <c:pt idx="109">
                  <c:v>474.54978563300511</c:v>
                </c:pt>
                <c:pt idx="110">
                  <c:v>480.01208217008252</c:v>
                </c:pt>
                <c:pt idx="111">
                  <c:v>484.97055949173676</c:v>
                </c:pt>
                <c:pt idx="112">
                  <c:v>489.6864907655704</c:v>
                </c:pt>
                <c:pt idx="113">
                  <c:v>493.56825966103168</c:v>
                </c:pt>
                <c:pt idx="114">
                  <c:v>497.33442566288983</c:v>
                </c:pt>
                <c:pt idx="115">
                  <c:v>501.26700636772659</c:v>
                </c:pt>
                <c:pt idx="116">
                  <c:v>506.72237658211935</c:v>
                </c:pt>
                <c:pt idx="117">
                  <c:v>510.56497177521607</c:v>
                </c:pt>
                <c:pt idx="118">
                  <c:v>514.57795425370091</c:v>
                </c:pt>
                <c:pt idx="119">
                  <c:v>520.33354536154502</c:v>
                </c:pt>
                <c:pt idx="120">
                  <c:v>520.2256572135509</c:v>
                </c:pt>
                <c:pt idx="121">
                  <c:v>524.04012197352677</c:v>
                </c:pt>
                <c:pt idx="122">
                  <c:v>525.28267773147388</c:v>
                </c:pt>
                <c:pt idx="123">
                  <c:v>530.48845222078046</c:v>
                </c:pt>
                <c:pt idx="124">
                  <c:v>532.76079555172976</c:v>
                </c:pt>
                <c:pt idx="125">
                  <c:v>537.97799960479233</c:v>
                </c:pt>
                <c:pt idx="126">
                  <c:v>539.58633295629636</c:v>
                </c:pt>
                <c:pt idx="127">
                  <c:v>542.29442725974354</c:v>
                </c:pt>
                <c:pt idx="128">
                  <c:v>545.0756863344692</c:v>
                </c:pt>
                <c:pt idx="129">
                  <c:v>547.26598721337541</c:v>
                </c:pt>
                <c:pt idx="130">
                  <c:v>549.17573728383775</c:v>
                </c:pt>
                <c:pt idx="131">
                  <c:v>551.58054161870518</c:v>
                </c:pt>
                <c:pt idx="132">
                  <c:v>556.66176805081989</c:v>
                </c:pt>
                <c:pt idx="133">
                  <c:v>565.79724296925917</c:v>
                </c:pt>
                <c:pt idx="134">
                  <c:v>568.01734891050251</c:v>
                </c:pt>
                <c:pt idx="135">
                  <c:v>569.96553122722105</c:v>
                </c:pt>
                <c:pt idx="136">
                  <c:v>571.48568533680441</c:v>
                </c:pt>
                <c:pt idx="137">
                  <c:v>574.20930657257372</c:v>
                </c:pt>
                <c:pt idx="138">
                  <c:v>575.37124385851553</c:v>
                </c:pt>
                <c:pt idx="139">
                  <c:v>576.532545587659</c:v>
                </c:pt>
                <c:pt idx="140">
                  <c:v>577.53158518136422</c:v>
                </c:pt>
                <c:pt idx="141">
                  <c:v>578.62003400350261</c:v>
                </c:pt>
                <c:pt idx="142">
                  <c:v>579.67686025276714</c:v>
                </c:pt>
                <c:pt idx="143">
                  <c:v>580.32473005376858</c:v>
                </c:pt>
                <c:pt idx="144">
                  <c:v>584.63518258585759</c:v>
                </c:pt>
                <c:pt idx="145">
                  <c:v>585.4876534844858</c:v>
                </c:pt>
                <c:pt idx="146">
                  <c:v>585.99815142407249</c:v>
                </c:pt>
                <c:pt idx="147">
                  <c:v>586.56041535391637</c:v>
                </c:pt>
                <c:pt idx="148">
                  <c:v>587.24165553107093</c:v>
                </c:pt>
                <c:pt idx="149">
                  <c:v>587.83111273302859</c:v>
                </c:pt>
                <c:pt idx="150">
                  <c:v>592.07857410564247</c:v>
                </c:pt>
                <c:pt idx="151">
                  <c:v>592.72947935714546</c:v>
                </c:pt>
                <c:pt idx="152">
                  <c:v>593.07562976732083</c:v>
                </c:pt>
                <c:pt idx="153">
                  <c:v>593.49837258710693</c:v>
                </c:pt>
                <c:pt idx="154">
                  <c:v>594.54811136975115</c:v>
                </c:pt>
                <c:pt idx="155">
                  <c:v>594.94559693589042</c:v>
                </c:pt>
                <c:pt idx="156">
                  <c:v>595.28414310469464</c:v>
                </c:pt>
                <c:pt idx="157">
                  <c:v>595.52245444311927</c:v>
                </c:pt>
                <c:pt idx="158">
                  <c:v>601.79011088266202</c:v>
                </c:pt>
                <c:pt idx="159">
                  <c:v>602.13426233186556</c:v>
                </c:pt>
                <c:pt idx="160">
                  <c:v>604.6448188032133</c:v>
                </c:pt>
                <c:pt idx="161">
                  <c:v>605.12854572191065</c:v>
                </c:pt>
                <c:pt idx="162">
                  <c:v>605.5821797217352</c:v>
                </c:pt>
                <c:pt idx="163">
                  <c:v>605.98234624519182</c:v>
                </c:pt>
                <c:pt idx="164">
                  <c:v>606.21316835536788</c:v>
                </c:pt>
                <c:pt idx="165">
                  <c:v>606.56353362455195</c:v>
                </c:pt>
                <c:pt idx="166">
                  <c:v>606.94120857372116</c:v>
                </c:pt>
                <c:pt idx="167">
                  <c:v>607.35603344096967</c:v>
                </c:pt>
                <c:pt idx="168">
                  <c:v>607.3902841526193</c:v>
                </c:pt>
                <c:pt idx="169">
                  <c:v>607.45612676023666</c:v>
                </c:pt>
                <c:pt idx="170">
                  <c:v>607.58510393678375</c:v>
                </c:pt>
                <c:pt idx="171">
                  <c:v>607.8935303288622</c:v>
                </c:pt>
                <c:pt idx="172">
                  <c:v>608.39878519355489</c:v>
                </c:pt>
              </c:numCache>
            </c:numRef>
          </c:yVal>
          <c:smooth val="0"/>
          <c:extLst>
            <c:ext xmlns:c16="http://schemas.microsoft.com/office/drawing/2014/chart" uri="{C3380CC4-5D6E-409C-BE32-E72D297353CC}">
              <c16:uniqueId val="{00000000-E1F9-47A1-844F-5442EB0B0175}"/>
            </c:ext>
          </c:extLst>
        </c:ser>
        <c:ser>
          <c:idx val="8"/>
          <c:order val="1"/>
          <c:tx>
            <c:strRef>
              <c:f>'C4 8065'!$A$22</c:f>
              <c:strCache>
                <c:ptCount val="1"/>
                <c:pt idx="0">
                  <c:v>Cum ETc (BR)</c:v>
                </c:pt>
              </c:strCache>
            </c:strRef>
          </c:tx>
          <c:spPr>
            <a:ln w="12700">
              <a:solidFill>
                <a:srgbClr val="00CCFF"/>
              </a:solidFill>
              <a:prstDash val="solid"/>
            </a:ln>
          </c:spPr>
          <c:marker>
            <c:symbol val="none"/>
          </c:marker>
          <c:xVal>
            <c:numRef>
              <c:f>'C4 8065'!$C$4:$FF$4</c:f>
              <c:numCache>
                <c:formatCode>General</c:formatCode>
                <c:ptCount val="160"/>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numCache>
            </c:numRef>
          </c:xVal>
          <c:yVal>
            <c:numRef>
              <c:f>'C4 8065'!$C$22:$FF$22</c:f>
              <c:numCache>
                <c:formatCode>0</c:formatCode>
                <c:ptCount val="160"/>
                <c:pt idx="0">
                  <c:v>0.01</c:v>
                </c:pt>
                <c:pt idx="1">
                  <c:v>0.02</c:v>
                </c:pt>
                <c:pt idx="2">
                  <c:v>0.03</c:v>
                </c:pt>
                <c:pt idx="3">
                  <c:v>0.04</c:v>
                </c:pt>
                <c:pt idx="4">
                  <c:v>0.05</c:v>
                </c:pt>
                <c:pt idx="5">
                  <c:v>6.0000000000000005E-2</c:v>
                </c:pt>
                <c:pt idx="6">
                  <c:v>7.0000000000000007E-2</c:v>
                </c:pt>
                <c:pt idx="7">
                  <c:v>0.08</c:v>
                </c:pt>
                <c:pt idx="8">
                  <c:v>0.09</c:v>
                </c:pt>
                <c:pt idx="9">
                  <c:v>9.9999999999999992E-2</c:v>
                </c:pt>
                <c:pt idx="10">
                  <c:v>0.10999999999999999</c:v>
                </c:pt>
                <c:pt idx="11">
                  <c:v>0.11999999999999998</c:v>
                </c:pt>
                <c:pt idx="12">
                  <c:v>0.12999999999999998</c:v>
                </c:pt>
                <c:pt idx="13">
                  <c:v>0.13999999999999999</c:v>
                </c:pt>
                <c:pt idx="14">
                  <c:v>0.15</c:v>
                </c:pt>
                <c:pt idx="15">
                  <c:v>0.16</c:v>
                </c:pt>
                <c:pt idx="16">
                  <c:v>0.17</c:v>
                </c:pt>
                <c:pt idx="17">
                  <c:v>0.18000000000000002</c:v>
                </c:pt>
                <c:pt idx="18">
                  <c:v>0.19000000000000003</c:v>
                </c:pt>
                <c:pt idx="19">
                  <c:v>0.20000000000000004</c:v>
                </c:pt>
                <c:pt idx="20">
                  <c:v>0.21000000000000005</c:v>
                </c:pt>
                <c:pt idx="21">
                  <c:v>0.22000000000000006</c:v>
                </c:pt>
                <c:pt idx="22">
                  <c:v>0.23000000000000007</c:v>
                </c:pt>
                <c:pt idx="23">
                  <c:v>0.24000000000000007</c:v>
                </c:pt>
                <c:pt idx="24">
                  <c:v>0.25000000000000006</c:v>
                </c:pt>
                <c:pt idx="25">
                  <c:v>0.26000000000000006</c:v>
                </c:pt>
                <c:pt idx="26">
                  <c:v>0.27000000000000007</c:v>
                </c:pt>
                <c:pt idx="27">
                  <c:v>0.28000000000000008</c:v>
                </c:pt>
                <c:pt idx="28">
                  <c:v>0.29000000000000009</c:v>
                </c:pt>
                <c:pt idx="29">
                  <c:v>0.3000000000000001</c:v>
                </c:pt>
                <c:pt idx="30">
                  <c:v>0.31000000000000011</c:v>
                </c:pt>
                <c:pt idx="31">
                  <c:v>0.32000000000000012</c:v>
                </c:pt>
                <c:pt idx="32">
                  <c:v>0.33000000000000013</c:v>
                </c:pt>
                <c:pt idx="33">
                  <c:v>0.34000000000000014</c:v>
                </c:pt>
                <c:pt idx="34">
                  <c:v>0.35000000000000014</c:v>
                </c:pt>
                <c:pt idx="35">
                  <c:v>0.36000000000000015</c:v>
                </c:pt>
                <c:pt idx="36">
                  <c:v>0.37000000000000016</c:v>
                </c:pt>
                <c:pt idx="37">
                  <c:v>0.38000000000000017</c:v>
                </c:pt>
                <c:pt idx="38">
                  <c:v>0.39000000000000018</c:v>
                </c:pt>
                <c:pt idx="39">
                  <c:v>0.40000000000000019</c:v>
                </c:pt>
                <c:pt idx="40">
                  <c:v>0.4100000000000002</c:v>
                </c:pt>
                <c:pt idx="41">
                  <c:v>0.42000000000000021</c:v>
                </c:pt>
                <c:pt idx="42">
                  <c:v>0.43000000000000022</c:v>
                </c:pt>
                <c:pt idx="43">
                  <c:v>0.44000000000000022</c:v>
                </c:pt>
                <c:pt idx="44">
                  <c:v>0.45000000000000023</c:v>
                </c:pt>
                <c:pt idx="45">
                  <c:v>0.46000000000000024</c:v>
                </c:pt>
                <c:pt idx="46">
                  <c:v>0.47000000000000025</c:v>
                </c:pt>
                <c:pt idx="47">
                  <c:v>0.48000000000000026</c:v>
                </c:pt>
                <c:pt idx="48">
                  <c:v>0.49000000000000027</c:v>
                </c:pt>
                <c:pt idx="49">
                  <c:v>0.50000000000000022</c:v>
                </c:pt>
                <c:pt idx="50">
                  <c:v>0.51000000000000023</c:v>
                </c:pt>
                <c:pt idx="51">
                  <c:v>0.52000000000000024</c:v>
                </c:pt>
                <c:pt idx="52">
                  <c:v>0.53000000000000025</c:v>
                </c:pt>
                <c:pt idx="53">
                  <c:v>0.54000000000000026</c:v>
                </c:pt>
                <c:pt idx="54">
                  <c:v>0.55000000000000027</c:v>
                </c:pt>
                <c:pt idx="55">
                  <c:v>0.56000000000000028</c:v>
                </c:pt>
                <c:pt idx="56">
                  <c:v>0.57000000000000028</c:v>
                </c:pt>
                <c:pt idx="57">
                  <c:v>0.58000000000000029</c:v>
                </c:pt>
                <c:pt idx="58">
                  <c:v>0.5900000000000003</c:v>
                </c:pt>
                <c:pt idx="59">
                  <c:v>0.60000000000000031</c:v>
                </c:pt>
                <c:pt idx="60">
                  <c:v>0.61000000000000032</c:v>
                </c:pt>
                <c:pt idx="61">
                  <c:v>0.62000000000000033</c:v>
                </c:pt>
                <c:pt idx="62">
                  <c:v>0.63000000000000034</c:v>
                </c:pt>
                <c:pt idx="63">
                  <c:v>0.64000000000000035</c:v>
                </c:pt>
                <c:pt idx="64">
                  <c:v>0.65000000000000036</c:v>
                </c:pt>
                <c:pt idx="65">
                  <c:v>0.66000000000000036</c:v>
                </c:pt>
                <c:pt idx="66">
                  <c:v>0.67000000000000037</c:v>
                </c:pt>
                <c:pt idx="67">
                  <c:v>0.68000000000000038</c:v>
                </c:pt>
                <c:pt idx="68">
                  <c:v>0.69000000000000039</c:v>
                </c:pt>
                <c:pt idx="69">
                  <c:v>0.7000000000000004</c:v>
                </c:pt>
                <c:pt idx="70">
                  <c:v>0.71000000000000041</c:v>
                </c:pt>
                <c:pt idx="71">
                  <c:v>0.72000000000000042</c:v>
                </c:pt>
                <c:pt idx="72">
                  <c:v>0.73000000000000043</c:v>
                </c:pt>
                <c:pt idx="73">
                  <c:v>0.74000000000000044</c:v>
                </c:pt>
                <c:pt idx="74">
                  <c:v>0.75000000000000044</c:v>
                </c:pt>
                <c:pt idx="75">
                  <c:v>0.76000000000000045</c:v>
                </c:pt>
                <c:pt idx="76">
                  <c:v>0.77000000000000046</c:v>
                </c:pt>
                <c:pt idx="77">
                  <c:v>0.78000000000000047</c:v>
                </c:pt>
                <c:pt idx="78">
                  <c:v>0.79000000000000048</c:v>
                </c:pt>
                <c:pt idx="79">
                  <c:v>0.80000000000000049</c:v>
                </c:pt>
                <c:pt idx="80">
                  <c:v>0.8100000000000005</c:v>
                </c:pt>
                <c:pt idx="81">
                  <c:v>0.82000000000000051</c:v>
                </c:pt>
                <c:pt idx="82">
                  <c:v>0.83000000000000052</c:v>
                </c:pt>
                <c:pt idx="83">
                  <c:v>0.84000000000000052</c:v>
                </c:pt>
                <c:pt idx="84">
                  <c:v>0.85000000000000053</c:v>
                </c:pt>
                <c:pt idx="85">
                  <c:v>0.86000000000000054</c:v>
                </c:pt>
                <c:pt idx="86">
                  <c:v>0.87000000000000055</c:v>
                </c:pt>
                <c:pt idx="87">
                  <c:v>0.88000000000000056</c:v>
                </c:pt>
                <c:pt idx="88">
                  <c:v>0.89000000000000057</c:v>
                </c:pt>
                <c:pt idx="89">
                  <c:v>0.90000000000000058</c:v>
                </c:pt>
                <c:pt idx="90">
                  <c:v>0.91000000000000059</c:v>
                </c:pt>
                <c:pt idx="91">
                  <c:v>0.9200000000000006</c:v>
                </c:pt>
                <c:pt idx="92">
                  <c:v>0.9300000000000006</c:v>
                </c:pt>
                <c:pt idx="93">
                  <c:v>0.94000000000000061</c:v>
                </c:pt>
                <c:pt idx="94">
                  <c:v>0.95000000000000062</c:v>
                </c:pt>
                <c:pt idx="95">
                  <c:v>0.96000000000000063</c:v>
                </c:pt>
                <c:pt idx="96">
                  <c:v>0.97000000000000064</c:v>
                </c:pt>
                <c:pt idx="97">
                  <c:v>0.98000000000000065</c:v>
                </c:pt>
                <c:pt idx="98">
                  <c:v>0.99000000000000066</c:v>
                </c:pt>
                <c:pt idx="99">
                  <c:v>1.0000000000000007</c:v>
                </c:pt>
                <c:pt idx="100">
                  <c:v>1.0100000000000007</c:v>
                </c:pt>
                <c:pt idx="101">
                  <c:v>1.0200000000000007</c:v>
                </c:pt>
                <c:pt idx="102">
                  <c:v>1.0300000000000007</c:v>
                </c:pt>
                <c:pt idx="103">
                  <c:v>1.0400000000000007</c:v>
                </c:pt>
                <c:pt idx="104">
                  <c:v>1.0500000000000007</c:v>
                </c:pt>
                <c:pt idx="105">
                  <c:v>1.0600000000000007</c:v>
                </c:pt>
                <c:pt idx="106">
                  <c:v>1.0700000000000007</c:v>
                </c:pt>
                <c:pt idx="107">
                  <c:v>1.0800000000000007</c:v>
                </c:pt>
                <c:pt idx="108">
                  <c:v>1.0900000000000007</c:v>
                </c:pt>
                <c:pt idx="109">
                  <c:v>1.1000000000000008</c:v>
                </c:pt>
                <c:pt idx="110">
                  <c:v>1.1100000000000008</c:v>
                </c:pt>
                <c:pt idx="111">
                  <c:v>1.1200000000000008</c:v>
                </c:pt>
                <c:pt idx="112">
                  <c:v>1.1300000000000008</c:v>
                </c:pt>
                <c:pt idx="113">
                  <c:v>1.1400000000000008</c:v>
                </c:pt>
                <c:pt idx="114">
                  <c:v>1.1500000000000008</c:v>
                </c:pt>
                <c:pt idx="115">
                  <c:v>1.1600000000000008</c:v>
                </c:pt>
                <c:pt idx="116">
                  <c:v>1.1700000000000008</c:v>
                </c:pt>
                <c:pt idx="117">
                  <c:v>1.1800000000000008</c:v>
                </c:pt>
                <c:pt idx="118">
                  <c:v>1.1900000000000008</c:v>
                </c:pt>
                <c:pt idx="119">
                  <c:v>1.2000000000000008</c:v>
                </c:pt>
                <c:pt idx="120">
                  <c:v>1.2100000000000009</c:v>
                </c:pt>
                <c:pt idx="121">
                  <c:v>1.2200000000000009</c:v>
                </c:pt>
                <c:pt idx="122">
                  <c:v>1.2300000000000009</c:v>
                </c:pt>
                <c:pt idx="123">
                  <c:v>1.2400000000000009</c:v>
                </c:pt>
                <c:pt idx="124">
                  <c:v>1.2500000000000009</c:v>
                </c:pt>
                <c:pt idx="125">
                  <c:v>1.2600000000000009</c:v>
                </c:pt>
                <c:pt idx="126">
                  <c:v>1.2700000000000009</c:v>
                </c:pt>
                <c:pt idx="127">
                  <c:v>1.2800000000000009</c:v>
                </c:pt>
                <c:pt idx="128">
                  <c:v>1.2900000000000009</c:v>
                </c:pt>
                <c:pt idx="129">
                  <c:v>1.3000000000000009</c:v>
                </c:pt>
                <c:pt idx="130">
                  <c:v>1.3100000000000009</c:v>
                </c:pt>
                <c:pt idx="131">
                  <c:v>1.320000000000001</c:v>
                </c:pt>
                <c:pt idx="132">
                  <c:v>1.330000000000001</c:v>
                </c:pt>
                <c:pt idx="133">
                  <c:v>1.340000000000001</c:v>
                </c:pt>
                <c:pt idx="134">
                  <c:v>1.350000000000001</c:v>
                </c:pt>
                <c:pt idx="135">
                  <c:v>1.360000000000001</c:v>
                </c:pt>
                <c:pt idx="136">
                  <c:v>1.370000000000001</c:v>
                </c:pt>
                <c:pt idx="137">
                  <c:v>1.380000000000001</c:v>
                </c:pt>
                <c:pt idx="138">
                  <c:v>1.390000000000001</c:v>
                </c:pt>
                <c:pt idx="139">
                  <c:v>1.400000000000001</c:v>
                </c:pt>
                <c:pt idx="140">
                  <c:v>1.410000000000001</c:v>
                </c:pt>
                <c:pt idx="141">
                  <c:v>1.420000000000001</c:v>
                </c:pt>
                <c:pt idx="142">
                  <c:v>1.430000000000001</c:v>
                </c:pt>
                <c:pt idx="143">
                  <c:v>1.4400000000000011</c:v>
                </c:pt>
                <c:pt idx="144">
                  <c:v>1.4500000000000011</c:v>
                </c:pt>
                <c:pt idx="145">
                  <c:v>1.4600000000000011</c:v>
                </c:pt>
                <c:pt idx="146">
                  <c:v>1.4700000000000011</c:v>
                </c:pt>
                <c:pt idx="147">
                  <c:v>1.4800000000000011</c:v>
                </c:pt>
                <c:pt idx="148">
                  <c:v>1.4900000000000011</c:v>
                </c:pt>
                <c:pt idx="149">
                  <c:v>1.5000000000000011</c:v>
                </c:pt>
                <c:pt idx="150">
                  <c:v>1.5100000000000011</c:v>
                </c:pt>
                <c:pt idx="151">
                  <c:v>1.5200000000000011</c:v>
                </c:pt>
                <c:pt idx="152">
                  <c:v>1.5300000000000011</c:v>
                </c:pt>
                <c:pt idx="153">
                  <c:v>1.5400000000000011</c:v>
                </c:pt>
                <c:pt idx="154">
                  <c:v>1.5500000000000012</c:v>
                </c:pt>
                <c:pt idx="155">
                  <c:v>1.5600000000000012</c:v>
                </c:pt>
                <c:pt idx="156">
                  <c:v>1.5700000000000012</c:v>
                </c:pt>
                <c:pt idx="157">
                  <c:v>1.5800000000000012</c:v>
                </c:pt>
                <c:pt idx="158">
                  <c:v>1.5900000000000012</c:v>
                </c:pt>
                <c:pt idx="159">
                  <c:v>1.6000000000000012</c:v>
                </c:pt>
              </c:numCache>
            </c:numRef>
          </c:yVal>
          <c:smooth val="0"/>
          <c:extLst>
            <c:ext xmlns:c16="http://schemas.microsoft.com/office/drawing/2014/chart" uri="{C3380CC4-5D6E-409C-BE32-E72D297353CC}">
              <c16:uniqueId val="{00000001-E1F9-47A1-844F-5442EB0B0175}"/>
            </c:ext>
          </c:extLst>
        </c:ser>
        <c:ser>
          <c:idx val="11"/>
          <c:order val="2"/>
          <c:tx>
            <c:strRef>
              <c:f>'C4 8065'!$A$38</c:f>
              <c:strCache>
                <c:ptCount val="1"/>
                <c:pt idx="0">
                  <c:v>Cumulative Irr</c:v>
                </c:pt>
              </c:strCache>
            </c:strRef>
          </c:tx>
          <c:spPr>
            <a:ln w="25400">
              <a:solidFill>
                <a:srgbClr val="FFFF99"/>
              </a:solidFill>
              <a:prstDash val="solid"/>
            </a:ln>
          </c:spPr>
          <c:marker>
            <c:symbol val="none"/>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20.254777070063696</c:v>
                </c:pt>
                <c:pt idx="26">
                  <c:v>20.254777070063696</c:v>
                </c:pt>
                <c:pt idx="27">
                  <c:v>20.254777070063696</c:v>
                </c:pt>
                <c:pt idx="28">
                  <c:v>20.254777070063696</c:v>
                </c:pt>
                <c:pt idx="29">
                  <c:v>20.254777070063696</c:v>
                </c:pt>
                <c:pt idx="30">
                  <c:v>20.254777070063696</c:v>
                </c:pt>
                <c:pt idx="31">
                  <c:v>40.445859872611464</c:v>
                </c:pt>
                <c:pt idx="32">
                  <c:v>40.445859872611464</c:v>
                </c:pt>
                <c:pt idx="33">
                  <c:v>40.445859872611464</c:v>
                </c:pt>
                <c:pt idx="34">
                  <c:v>40.445859872611464</c:v>
                </c:pt>
                <c:pt idx="35">
                  <c:v>40.445859872611464</c:v>
                </c:pt>
                <c:pt idx="36">
                  <c:v>40.445859872611464</c:v>
                </c:pt>
                <c:pt idx="37">
                  <c:v>40.445859872611464</c:v>
                </c:pt>
                <c:pt idx="38">
                  <c:v>60.70063694267516</c:v>
                </c:pt>
                <c:pt idx="39">
                  <c:v>60.70063694267516</c:v>
                </c:pt>
                <c:pt idx="40">
                  <c:v>60.70063694267516</c:v>
                </c:pt>
                <c:pt idx="41">
                  <c:v>60.70063694267516</c:v>
                </c:pt>
                <c:pt idx="42">
                  <c:v>60.70063694267516</c:v>
                </c:pt>
                <c:pt idx="43">
                  <c:v>60.70063694267516</c:v>
                </c:pt>
                <c:pt idx="44">
                  <c:v>75.923566878980893</c:v>
                </c:pt>
                <c:pt idx="45">
                  <c:v>75.923566878980893</c:v>
                </c:pt>
                <c:pt idx="46">
                  <c:v>75.923566878980893</c:v>
                </c:pt>
                <c:pt idx="47">
                  <c:v>75.923566878980893</c:v>
                </c:pt>
                <c:pt idx="48">
                  <c:v>75.923566878980893</c:v>
                </c:pt>
                <c:pt idx="49">
                  <c:v>91.146496815286625</c:v>
                </c:pt>
                <c:pt idx="50">
                  <c:v>91.146496815286625</c:v>
                </c:pt>
                <c:pt idx="51">
                  <c:v>91.146496815286625</c:v>
                </c:pt>
                <c:pt idx="52">
                  <c:v>91.146496815286625</c:v>
                </c:pt>
                <c:pt idx="53">
                  <c:v>111.91082802547771</c:v>
                </c:pt>
                <c:pt idx="54">
                  <c:v>111.91082802547771</c:v>
                </c:pt>
                <c:pt idx="55">
                  <c:v>111.91082802547771</c:v>
                </c:pt>
                <c:pt idx="56">
                  <c:v>111.91082802547771</c:v>
                </c:pt>
                <c:pt idx="57">
                  <c:v>111.91082802547771</c:v>
                </c:pt>
                <c:pt idx="58">
                  <c:v>144.26751592356689</c:v>
                </c:pt>
                <c:pt idx="59">
                  <c:v>144.26751592356689</c:v>
                </c:pt>
                <c:pt idx="60">
                  <c:v>144.26751592356689</c:v>
                </c:pt>
                <c:pt idx="61">
                  <c:v>144.26751592356689</c:v>
                </c:pt>
                <c:pt idx="62">
                  <c:v>144.26751592356689</c:v>
                </c:pt>
                <c:pt idx="63">
                  <c:v>144.26751592356689</c:v>
                </c:pt>
                <c:pt idx="64">
                  <c:v>170.63694267515925</c:v>
                </c:pt>
                <c:pt idx="65">
                  <c:v>170.63694267515925</c:v>
                </c:pt>
                <c:pt idx="66">
                  <c:v>170.63694267515925</c:v>
                </c:pt>
                <c:pt idx="67">
                  <c:v>185.92356687898089</c:v>
                </c:pt>
                <c:pt idx="68">
                  <c:v>185.92356687898089</c:v>
                </c:pt>
                <c:pt idx="69">
                  <c:v>185.92356687898089</c:v>
                </c:pt>
                <c:pt idx="70">
                  <c:v>185.92356687898089</c:v>
                </c:pt>
                <c:pt idx="71">
                  <c:v>185.92356687898089</c:v>
                </c:pt>
                <c:pt idx="72">
                  <c:v>218.28025477707007</c:v>
                </c:pt>
                <c:pt idx="73">
                  <c:v>218.28025477707007</c:v>
                </c:pt>
                <c:pt idx="74">
                  <c:v>218.28025477707007</c:v>
                </c:pt>
                <c:pt idx="75">
                  <c:v>218.28025477707007</c:v>
                </c:pt>
                <c:pt idx="76">
                  <c:v>218.28025477707007</c:v>
                </c:pt>
                <c:pt idx="77">
                  <c:v>254.64968152866243</c:v>
                </c:pt>
                <c:pt idx="78">
                  <c:v>254.64968152866243</c:v>
                </c:pt>
                <c:pt idx="79">
                  <c:v>254.64968152866243</c:v>
                </c:pt>
                <c:pt idx="80">
                  <c:v>254.64968152866243</c:v>
                </c:pt>
                <c:pt idx="81">
                  <c:v>279.93630573248407</c:v>
                </c:pt>
                <c:pt idx="82">
                  <c:v>279.93630573248407</c:v>
                </c:pt>
                <c:pt idx="83">
                  <c:v>279.93630573248407</c:v>
                </c:pt>
                <c:pt idx="84">
                  <c:v>279.93630573248407</c:v>
                </c:pt>
                <c:pt idx="85">
                  <c:v>279.93630573248407</c:v>
                </c:pt>
                <c:pt idx="86">
                  <c:v>300.12738853503186</c:v>
                </c:pt>
                <c:pt idx="87">
                  <c:v>300.12738853503186</c:v>
                </c:pt>
                <c:pt idx="88">
                  <c:v>300.12738853503186</c:v>
                </c:pt>
                <c:pt idx="89">
                  <c:v>300.12738853503186</c:v>
                </c:pt>
                <c:pt idx="90">
                  <c:v>300.12738853503186</c:v>
                </c:pt>
                <c:pt idx="91">
                  <c:v>320.63694267515928</c:v>
                </c:pt>
                <c:pt idx="92">
                  <c:v>320.63694267515928</c:v>
                </c:pt>
                <c:pt idx="93">
                  <c:v>320.63694267515928</c:v>
                </c:pt>
                <c:pt idx="94">
                  <c:v>320.63694267515928</c:v>
                </c:pt>
                <c:pt idx="95">
                  <c:v>330.82802547770706</c:v>
                </c:pt>
                <c:pt idx="96">
                  <c:v>330.82802547770706</c:v>
                </c:pt>
                <c:pt idx="97">
                  <c:v>330.82802547770706</c:v>
                </c:pt>
                <c:pt idx="98">
                  <c:v>330.82802547770706</c:v>
                </c:pt>
                <c:pt idx="99">
                  <c:v>330.82802547770706</c:v>
                </c:pt>
                <c:pt idx="100">
                  <c:v>354.07643312101914</c:v>
                </c:pt>
                <c:pt idx="101">
                  <c:v>354.07643312101914</c:v>
                </c:pt>
                <c:pt idx="102">
                  <c:v>354.07643312101914</c:v>
                </c:pt>
                <c:pt idx="103">
                  <c:v>354.07643312101914</c:v>
                </c:pt>
                <c:pt idx="104">
                  <c:v>354.07643312101914</c:v>
                </c:pt>
                <c:pt idx="105">
                  <c:v>370.38216560509557</c:v>
                </c:pt>
                <c:pt idx="106">
                  <c:v>370.38216560509557</c:v>
                </c:pt>
                <c:pt idx="107">
                  <c:v>370.38216560509557</c:v>
                </c:pt>
                <c:pt idx="108">
                  <c:v>370.38216560509557</c:v>
                </c:pt>
                <c:pt idx="109">
                  <c:v>388.66242038216564</c:v>
                </c:pt>
                <c:pt idx="110">
                  <c:v>388.66242038216564</c:v>
                </c:pt>
                <c:pt idx="111">
                  <c:v>388.66242038216564</c:v>
                </c:pt>
                <c:pt idx="112">
                  <c:v>388.66242038216564</c:v>
                </c:pt>
                <c:pt idx="113">
                  <c:v>388.66242038216564</c:v>
                </c:pt>
                <c:pt idx="114">
                  <c:v>388.66242038216564</c:v>
                </c:pt>
                <c:pt idx="115">
                  <c:v>403.88535031847135</c:v>
                </c:pt>
                <c:pt idx="116">
                  <c:v>403.88535031847135</c:v>
                </c:pt>
                <c:pt idx="117">
                  <c:v>403.88535031847135</c:v>
                </c:pt>
                <c:pt idx="118">
                  <c:v>403.88535031847135</c:v>
                </c:pt>
                <c:pt idx="119">
                  <c:v>403.88535031847135</c:v>
                </c:pt>
                <c:pt idx="120">
                  <c:v>403.88535031847135</c:v>
                </c:pt>
                <c:pt idx="121">
                  <c:v>403.88535031847135</c:v>
                </c:pt>
                <c:pt idx="122">
                  <c:v>403.88535031847135</c:v>
                </c:pt>
                <c:pt idx="123">
                  <c:v>403.88535031847135</c:v>
                </c:pt>
                <c:pt idx="124">
                  <c:v>403.88535031847135</c:v>
                </c:pt>
                <c:pt idx="125">
                  <c:v>403.88535031847135</c:v>
                </c:pt>
                <c:pt idx="126">
                  <c:v>403.88535031847135</c:v>
                </c:pt>
                <c:pt idx="127">
                  <c:v>403.88535031847135</c:v>
                </c:pt>
                <c:pt idx="128">
                  <c:v>403.88535031847135</c:v>
                </c:pt>
                <c:pt idx="129">
                  <c:v>403.88535031847135</c:v>
                </c:pt>
                <c:pt idx="130">
                  <c:v>403.88535031847135</c:v>
                </c:pt>
                <c:pt idx="131">
                  <c:v>403.88535031847135</c:v>
                </c:pt>
                <c:pt idx="132">
                  <c:v>403.88535031847135</c:v>
                </c:pt>
                <c:pt idx="133">
                  <c:v>403.88535031847135</c:v>
                </c:pt>
                <c:pt idx="134">
                  <c:v>403.88535031847135</c:v>
                </c:pt>
                <c:pt idx="135">
                  <c:v>403.88535031847135</c:v>
                </c:pt>
                <c:pt idx="136">
                  <c:v>403.88535031847135</c:v>
                </c:pt>
                <c:pt idx="137">
                  <c:v>403.88535031847135</c:v>
                </c:pt>
                <c:pt idx="138">
                  <c:v>403.88535031847135</c:v>
                </c:pt>
                <c:pt idx="139">
                  <c:v>403.88535031847135</c:v>
                </c:pt>
                <c:pt idx="140">
                  <c:v>403.88535031847135</c:v>
                </c:pt>
                <c:pt idx="141">
                  <c:v>403.88535031847135</c:v>
                </c:pt>
                <c:pt idx="142">
                  <c:v>403.88535031847135</c:v>
                </c:pt>
                <c:pt idx="143">
                  <c:v>403.88535031847135</c:v>
                </c:pt>
                <c:pt idx="144">
                  <c:v>403.88535031847135</c:v>
                </c:pt>
                <c:pt idx="145">
                  <c:v>403.88535031847135</c:v>
                </c:pt>
                <c:pt idx="146">
                  <c:v>403.88535031847135</c:v>
                </c:pt>
                <c:pt idx="147">
                  <c:v>403.88535031847135</c:v>
                </c:pt>
                <c:pt idx="148">
                  <c:v>403.88535031847135</c:v>
                </c:pt>
                <c:pt idx="149">
                  <c:v>403.88535031847135</c:v>
                </c:pt>
                <c:pt idx="150">
                  <c:v>403.88535031847135</c:v>
                </c:pt>
                <c:pt idx="151">
                  <c:v>403.88535031847135</c:v>
                </c:pt>
                <c:pt idx="152">
                  <c:v>403.88535031847135</c:v>
                </c:pt>
                <c:pt idx="153">
                  <c:v>403.88535031847135</c:v>
                </c:pt>
                <c:pt idx="154">
                  <c:v>403.88535031847135</c:v>
                </c:pt>
                <c:pt idx="155">
                  <c:v>403.88535031847135</c:v>
                </c:pt>
                <c:pt idx="156">
                  <c:v>403.88535031847135</c:v>
                </c:pt>
                <c:pt idx="157">
                  <c:v>403.88535031847135</c:v>
                </c:pt>
                <c:pt idx="158">
                  <c:v>403.88535031847135</c:v>
                </c:pt>
                <c:pt idx="159">
                  <c:v>403.88535031847135</c:v>
                </c:pt>
                <c:pt idx="160">
                  <c:v>403.88535031847135</c:v>
                </c:pt>
                <c:pt idx="161">
                  <c:v>403.88535031847135</c:v>
                </c:pt>
                <c:pt idx="162">
                  <c:v>403.88535031847135</c:v>
                </c:pt>
                <c:pt idx="163">
                  <c:v>403.88535031847135</c:v>
                </c:pt>
                <c:pt idx="164">
                  <c:v>403.88535031847135</c:v>
                </c:pt>
                <c:pt idx="165">
                  <c:v>403.88535031847135</c:v>
                </c:pt>
                <c:pt idx="166">
                  <c:v>403.88535031847135</c:v>
                </c:pt>
                <c:pt idx="167">
                  <c:v>403.88535031847135</c:v>
                </c:pt>
                <c:pt idx="168">
                  <c:v>403.88535031847135</c:v>
                </c:pt>
                <c:pt idx="169">
                  <c:v>403.88535031847135</c:v>
                </c:pt>
                <c:pt idx="170">
                  <c:v>403.88535031847135</c:v>
                </c:pt>
                <c:pt idx="171">
                  <c:v>403.88535031847135</c:v>
                </c:pt>
                <c:pt idx="172">
                  <c:v>403.88535031847135</c:v>
                </c:pt>
              </c:numCache>
            </c:numRef>
          </c:yVal>
          <c:smooth val="0"/>
          <c:extLst>
            <c:ext xmlns:c16="http://schemas.microsoft.com/office/drawing/2014/chart" uri="{C3380CC4-5D6E-409C-BE32-E72D297353CC}">
              <c16:uniqueId val="{00000002-E1F9-47A1-844F-5442EB0B0175}"/>
            </c:ext>
          </c:extLst>
        </c:ser>
        <c:ser>
          <c:idx val="12"/>
          <c:order val="3"/>
          <c:tx>
            <c:strRef>
              <c:f>'C4 8065'!$A$40</c:f>
              <c:strCache>
                <c:ptCount val="1"/>
                <c:pt idx="0">
                  <c:v>Cum Irr + Prec</c:v>
                </c:pt>
              </c:strCache>
            </c:strRef>
          </c:tx>
          <c:spPr>
            <a:ln w="25400">
              <a:solidFill>
                <a:srgbClr val="000000"/>
              </a:solidFill>
              <a:prstDash val="solid"/>
            </a:ln>
          </c:spPr>
          <c:marker>
            <c:symbol val="none"/>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8065'!$C$40:$FS$40</c:f>
              <c:numCache>
                <c:formatCode>0</c:formatCode>
                <c:ptCount val="173"/>
                <c:pt idx="0">
                  <c:v>0</c:v>
                </c:pt>
                <c:pt idx="1">
                  <c:v>0</c:v>
                </c:pt>
                <c:pt idx="2">
                  <c:v>0</c:v>
                </c:pt>
                <c:pt idx="3">
                  <c:v>0</c:v>
                </c:pt>
                <c:pt idx="4">
                  <c:v>0</c:v>
                </c:pt>
                <c:pt idx="5">
                  <c:v>0</c:v>
                </c:pt>
                <c:pt idx="6">
                  <c:v>0</c:v>
                </c:pt>
                <c:pt idx="7">
                  <c:v>4</c:v>
                </c:pt>
                <c:pt idx="8">
                  <c:v>4</c:v>
                </c:pt>
                <c:pt idx="9">
                  <c:v>4</c:v>
                </c:pt>
                <c:pt idx="10">
                  <c:v>4</c:v>
                </c:pt>
                <c:pt idx="11">
                  <c:v>4</c:v>
                </c:pt>
                <c:pt idx="12">
                  <c:v>4</c:v>
                </c:pt>
                <c:pt idx="13">
                  <c:v>4</c:v>
                </c:pt>
                <c:pt idx="14">
                  <c:v>4</c:v>
                </c:pt>
                <c:pt idx="15">
                  <c:v>6</c:v>
                </c:pt>
                <c:pt idx="16">
                  <c:v>13</c:v>
                </c:pt>
                <c:pt idx="17">
                  <c:v>13</c:v>
                </c:pt>
                <c:pt idx="18">
                  <c:v>13</c:v>
                </c:pt>
                <c:pt idx="19">
                  <c:v>13</c:v>
                </c:pt>
                <c:pt idx="20">
                  <c:v>13</c:v>
                </c:pt>
                <c:pt idx="21">
                  <c:v>13</c:v>
                </c:pt>
                <c:pt idx="22">
                  <c:v>19</c:v>
                </c:pt>
                <c:pt idx="23">
                  <c:v>19</c:v>
                </c:pt>
                <c:pt idx="24">
                  <c:v>19</c:v>
                </c:pt>
                <c:pt idx="25">
                  <c:v>39.254777070063696</c:v>
                </c:pt>
                <c:pt idx="26">
                  <c:v>39.254777070063696</c:v>
                </c:pt>
                <c:pt idx="27">
                  <c:v>39.254777070063696</c:v>
                </c:pt>
                <c:pt idx="28">
                  <c:v>39.254777070063696</c:v>
                </c:pt>
                <c:pt idx="29">
                  <c:v>39.254777070063696</c:v>
                </c:pt>
                <c:pt idx="30">
                  <c:v>39.254777070063696</c:v>
                </c:pt>
                <c:pt idx="31">
                  <c:v>59.445859872611464</c:v>
                </c:pt>
                <c:pt idx="32">
                  <c:v>59.445859872611464</c:v>
                </c:pt>
                <c:pt idx="33">
                  <c:v>59.445859872611464</c:v>
                </c:pt>
                <c:pt idx="34">
                  <c:v>59.445859872611464</c:v>
                </c:pt>
                <c:pt idx="35">
                  <c:v>59.445859872611464</c:v>
                </c:pt>
                <c:pt idx="36">
                  <c:v>59.445859872611464</c:v>
                </c:pt>
                <c:pt idx="37">
                  <c:v>59.445859872611464</c:v>
                </c:pt>
                <c:pt idx="38">
                  <c:v>79.70063694267516</c:v>
                </c:pt>
                <c:pt idx="39">
                  <c:v>79.70063694267516</c:v>
                </c:pt>
                <c:pt idx="40">
                  <c:v>79.70063694267516</c:v>
                </c:pt>
                <c:pt idx="41">
                  <c:v>79.70063694267516</c:v>
                </c:pt>
                <c:pt idx="42">
                  <c:v>79.70063694267516</c:v>
                </c:pt>
                <c:pt idx="43">
                  <c:v>79.70063694267516</c:v>
                </c:pt>
                <c:pt idx="44">
                  <c:v>94.923566878980893</c:v>
                </c:pt>
                <c:pt idx="45">
                  <c:v>94.923566878980893</c:v>
                </c:pt>
                <c:pt idx="46">
                  <c:v>95.923566878980893</c:v>
                </c:pt>
                <c:pt idx="47">
                  <c:v>95.923566878980893</c:v>
                </c:pt>
                <c:pt idx="48">
                  <c:v>95.923566878980893</c:v>
                </c:pt>
                <c:pt idx="49">
                  <c:v>111.14649681528662</c:v>
                </c:pt>
                <c:pt idx="50">
                  <c:v>111.14649681528662</c:v>
                </c:pt>
                <c:pt idx="51">
                  <c:v>111.14649681528662</c:v>
                </c:pt>
                <c:pt idx="52">
                  <c:v>111.14649681528662</c:v>
                </c:pt>
                <c:pt idx="53">
                  <c:v>135.91082802547771</c:v>
                </c:pt>
                <c:pt idx="54">
                  <c:v>135.91082802547771</c:v>
                </c:pt>
                <c:pt idx="55">
                  <c:v>135.91082802547771</c:v>
                </c:pt>
                <c:pt idx="56">
                  <c:v>135.91082802547771</c:v>
                </c:pt>
                <c:pt idx="57">
                  <c:v>135.91082802547771</c:v>
                </c:pt>
                <c:pt idx="58">
                  <c:v>168.26751592356689</c:v>
                </c:pt>
                <c:pt idx="59">
                  <c:v>168.26751592356689</c:v>
                </c:pt>
                <c:pt idx="60">
                  <c:v>168.26751592356689</c:v>
                </c:pt>
                <c:pt idx="61">
                  <c:v>176.26751592356689</c:v>
                </c:pt>
                <c:pt idx="62">
                  <c:v>183.26751592356689</c:v>
                </c:pt>
                <c:pt idx="63">
                  <c:v>183.26751592356689</c:v>
                </c:pt>
                <c:pt idx="64">
                  <c:v>209.63694267515925</c:v>
                </c:pt>
                <c:pt idx="65">
                  <c:v>209.63694267515925</c:v>
                </c:pt>
                <c:pt idx="66">
                  <c:v>212.63694267515925</c:v>
                </c:pt>
                <c:pt idx="67">
                  <c:v>227.92356687898089</c:v>
                </c:pt>
                <c:pt idx="68">
                  <c:v>227.92356687898089</c:v>
                </c:pt>
                <c:pt idx="69">
                  <c:v>227.92356687898089</c:v>
                </c:pt>
                <c:pt idx="70">
                  <c:v>227.92356687898089</c:v>
                </c:pt>
                <c:pt idx="71">
                  <c:v>227.92356687898089</c:v>
                </c:pt>
                <c:pt idx="72">
                  <c:v>260.28025477707007</c:v>
                </c:pt>
                <c:pt idx="73">
                  <c:v>260.28025477707007</c:v>
                </c:pt>
                <c:pt idx="74">
                  <c:v>260.28025477707007</c:v>
                </c:pt>
                <c:pt idx="75">
                  <c:v>260.28025477707007</c:v>
                </c:pt>
                <c:pt idx="76">
                  <c:v>260.28025477707007</c:v>
                </c:pt>
                <c:pt idx="77">
                  <c:v>296.64968152866243</c:v>
                </c:pt>
                <c:pt idx="78">
                  <c:v>296.64968152866243</c:v>
                </c:pt>
                <c:pt idx="79">
                  <c:v>296.64968152866243</c:v>
                </c:pt>
                <c:pt idx="80">
                  <c:v>296.64968152866243</c:v>
                </c:pt>
                <c:pt idx="81">
                  <c:v>321.93630573248407</c:v>
                </c:pt>
                <c:pt idx="82">
                  <c:v>341.93630573248407</c:v>
                </c:pt>
                <c:pt idx="83">
                  <c:v>341.93630573248407</c:v>
                </c:pt>
                <c:pt idx="84">
                  <c:v>341.93630573248407</c:v>
                </c:pt>
                <c:pt idx="85">
                  <c:v>341.93630573248407</c:v>
                </c:pt>
                <c:pt idx="86">
                  <c:v>362.12738853503186</c:v>
                </c:pt>
                <c:pt idx="87">
                  <c:v>362.12738853503186</c:v>
                </c:pt>
                <c:pt idx="88">
                  <c:v>362.12738853503186</c:v>
                </c:pt>
                <c:pt idx="89">
                  <c:v>362.12738853503186</c:v>
                </c:pt>
                <c:pt idx="90">
                  <c:v>362.12738853503186</c:v>
                </c:pt>
                <c:pt idx="91">
                  <c:v>388.63694267515928</c:v>
                </c:pt>
                <c:pt idx="92">
                  <c:v>388.63694267515928</c:v>
                </c:pt>
                <c:pt idx="93">
                  <c:v>388.63694267515928</c:v>
                </c:pt>
                <c:pt idx="94">
                  <c:v>388.63694267515928</c:v>
                </c:pt>
                <c:pt idx="95">
                  <c:v>398.82802547770706</c:v>
                </c:pt>
                <c:pt idx="96">
                  <c:v>398.82802547770706</c:v>
                </c:pt>
                <c:pt idx="97">
                  <c:v>398.82802547770706</c:v>
                </c:pt>
                <c:pt idx="98">
                  <c:v>398.82802547770706</c:v>
                </c:pt>
                <c:pt idx="99">
                  <c:v>398.82802547770706</c:v>
                </c:pt>
                <c:pt idx="100">
                  <c:v>422.07643312101914</c:v>
                </c:pt>
                <c:pt idx="101">
                  <c:v>429.07643312101914</c:v>
                </c:pt>
                <c:pt idx="102">
                  <c:v>429.07643312101914</c:v>
                </c:pt>
                <c:pt idx="103">
                  <c:v>429.07643312101914</c:v>
                </c:pt>
                <c:pt idx="104">
                  <c:v>429.07643312101914</c:v>
                </c:pt>
                <c:pt idx="105">
                  <c:v>445.38216560509557</c:v>
                </c:pt>
                <c:pt idx="106">
                  <c:v>445.38216560509557</c:v>
                </c:pt>
                <c:pt idx="107">
                  <c:v>445.38216560509557</c:v>
                </c:pt>
                <c:pt idx="108">
                  <c:v>445.38216560509557</c:v>
                </c:pt>
                <c:pt idx="109">
                  <c:v>463.66242038216564</c:v>
                </c:pt>
                <c:pt idx="110">
                  <c:v>463.66242038216564</c:v>
                </c:pt>
                <c:pt idx="111">
                  <c:v>463.66242038216564</c:v>
                </c:pt>
                <c:pt idx="112">
                  <c:v>463.66242038216564</c:v>
                </c:pt>
                <c:pt idx="113">
                  <c:v>463.66242038216564</c:v>
                </c:pt>
                <c:pt idx="114">
                  <c:v>463.66242038216564</c:v>
                </c:pt>
                <c:pt idx="115">
                  <c:v>478.88535031847135</c:v>
                </c:pt>
                <c:pt idx="116">
                  <c:v>478.88535031847135</c:v>
                </c:pt>
                <c:pt idx="117">
                  <c:v>478.88535031847135</c:v>
                </c:pt>
                <c:pt idx="118">
                  <c:v>478.88535031847135</c:v>
                </c:pt>
                <c:pt idx="119">
                  <c:v>506.88535031847135</c:v>
                </c:pt>
                <c:pt idx="120">
                  <c:v>508.88535031847135</c:v>
                </c:pt>
                <c:pt idx="121">
                  <c:v>516.88535031847141</c:v>
                </c:pt>
                <c:pt idx="122">
                  <c:v>524.88535031847141</c:v>
                </c:pt>
                <c:pt idx="123">
                  <c:v>533.88535031847141</c:v>
                </c:pt>
                <c:pt idx="124">
                  <c:v>537.88535031847141</c:v>
                </c:pt>
                <c:pt idx="125">
                  <c:v>553.88535031847141</c:v>
                </c:pt>
                <c:pt idx="126">
                  <c:v>553.88535031847141</c:v>
                </c:pt>
                <c:pt idx="127">
                  <c:v>553.88535031847141</c:v>
                </c:pt>
                <c:pt idx="128">
                  <c:v>553.88535031847141</c:v>
                </c:pt>
                <c:pt idx="129">
                  <c:v>553.88535031847141</c:v>
                </c:pt>
                <c:pt idx="130">
                  <c:v>553.88535031847141</c:v>
                </c:pt>
                <c:pt idx="131">
                  <c:v>553.88535031847141</c:v>
                </c:pt>
                <c:pt idx="132">
                  <c:v>559.88535031847141</c:v>
                </c:pt>
                <c:pt idx="133">
                  <c:v>575.88535031847141</c:v>
                </c:pt>
                <c:pt idx="134">
                  <c:v>575.88535031847141</c:v>
                </c:pt>
                <c:pt idx="135">
                  <c:v>575.88535031847141</c:v>
                </c:pt>
                <c:pt idx="136">
                  <c:v>575.88535031847141</c:v>
                </c:pt>
                <c:pt idx="137">
                  <c:v>579.88535031847141</c:v>
                </c:pt>
                <c:pt idx="138">
                  <c:v>579.88535031847141</c:v>
                </c:pt>
                <c:pt idx="139">
                  <c:v>579.88535031847141</c:v>
                </c:pt>
                <c:pt idx="140">
                  <c:v>579.88535031847141</c:v>
                </c:pt>
                <c:pt idx="141">
                  <c:v>579.88535031847141</c:v>
                </c:pt>
                <c:pt idx="142">
                  <c:v>579.88535031847141</c:v>
                </c:pt>
                <c:pt idx="143">
                  <c:v>579.88535031847141</c:v>
                </c:pt>
                <c:pt idx="144">
                  <c:v>584.88535031847141</c:v>
                </c:pt>
                <c:pt idx="145">
                  <c:v>584.88535031847141</c:v>
                </c:pt>
                <c:pt idx="146">
                  <c:v>584.88535031847141</c:v>
                </c:pt>
                <c:pt idx="147">
                  <c:v>584.88535031847141</c:v>
                </c:pt>
                <c:pt idx="148">
                  <c:v>584.88535031847141</c:v>
                </c:pt>
                <c:pt idx="149">
                  <c:v>584.88535031847141</c:v>
                </c:pt>
                <c:pt idx="150">
                  <c:v>589.88535031847141</c:v>
                </c:pt>
                <c:pt idx="151">
                  <c:v>589.88535031847141</c:v>
                </c:pt>
                <c:pt idx="152">
                  <c:v>589.88535031847141</c:v>
                </c:pt>
                <c:pt idx="153">
                  <c:v>589.88535031847141</c:v>
                </c:pt>
                <c:pt idx="154">
                  <c:v>590.88535031847141</c:v>
                </c:pt>
                <c:pt idx="155">
                  <c:v>590.88535031847141</c:v>
                </c:pt>
                <c:pt idx="156">
                  <c:v>590.88535031847141</c:v>
                </c:pt>
                <c:pt idx="157">
                  <c:v>590.88535031847141</c:v>
                </c:pt>
                <c:pt idx="158">
                  <c:v>598.38535031847141</c:v>
                </c:pt>
                <c:pt idx="159">
                  <c:v>598.38535031847141</c:v>
                </c:pt>
                <c:pt idx="160">
                  <c:v>601.38535031847141</c:v>
                </c:pt>
                <c:pt idx="161">
                  <c:v>601.38535031847141</c:v>
                </c:pt>
                <c:pt idx="162">
                  <c:v>601.38535031847141</c:v>
                </c:pt>
                <c:pt idx="163">
                  <c:v>601.38535031847141</c:v>
                </c:pt>
                <c:pt idx="164">
                  <c:v>601.38535031847141</c:v>
                </c:pt>
                <c:pt idx="165">
                  <c:v>601.38535031847141</c:v>
                </c:pt>
                <c:pt idx="166">
                  <c:v>601.38535031847141</c:v>
                </c:pt>
                <c:pt idx="167">
                  <c:v>601.38535031847141</c:v>
                </c:pt>
                <c:pt idx="168">
                  <c:v>601.38535031847141</c:v>
                </c:pt>
                <c:pt idx="169">
                  <c:v>601.38535031847141</c:v>
                </c:pt>
                <c:pt idx="170">
                  <c:v>601.38535031847141</c:v>
                </c:pt>
                <c:pt idx="171">
                  <c:v>601.38535031847141</c:v>
                </c:pt>
                <c:pt idx="172">
                  <c:v>601.38535031847141</c:v>
                </c:pt>
              </c:numCache>
            </c:numRef>
          </c:yVal>
          <c:smooth val="0"/>
          <c:extLst>
            <c:ext xmlns:c16="http://schemas.microsoft.com/office/drawing/2014/chart" uri="{C3380CC4-5D6E-409C-BE32-E72D297353CC}">
              <c16:uniqueId val="{00000003-E1F9-47A1-844F-5442EB0B0175}"/>
            </c:ext>
          </c:extLst>
        </c:ser>
        <c:ser>
          <c:idx val="0"/>
          <c:order val="4"/>
          <c:tx>
            <c:strRef>
              <c:f>'C4 8065'!$A$41</c:f>
              <c:strCache>
                <c:ptCount val="1"/>
                <c:pt idx="0">
                  <c:v>Cum Eff Irr + Prec</c:v>
                </c:pt>
              </c:strCache>
            </c:strRef>
          </c:tx>
          <c:spPr>
            <a:ln w="3175">
              <a:solidFill>
                <a:srgbClr val="000000"/>
              </a:solidFill>
              <a:prstDash val="solid"/>
            </a:ln>
          </c:spPr>
          <c:marker>
            <c:symbol val="none"/>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8065'!$C$41:$FS$41</c:f>
              <c:numCache>
                <c:formatCode>0</c:formatCode>
                <c:ptCount val="173"/>
                <c:pt idx="0">
                  <c:v>0</c:v>
                </c:pt>
                <c:pt idx="1">
                  <c:v>0</c:v>
                </c:pt>
                <c:pt idx="2">
                  <c:v>0</c:v>
                </c:pt>
                <c:pt idx="3">
                  <c:v>0</c:v>
                </c:pt>
                <c:pt idx="4">
                  <c:v>0</c:v>
                </c:pt>
                <c:pt idx="5">
                  <c:v>0</c:v>
                </c:pt>
                <c:pt idx="6">
                  <c:v>0</c:v>
                </c:pt>
                <c:pt idx="7">
                  <c:v>0.79999999999999982</c:v>
                </c:pt>
                <c:pt idx="8">
                  <c:v>0.79999999999999982</c:v>
                </c:pt>
                <c:pt idx="9">
                  <c:v>0.79999999999999982</c:v>
                </c:pt>
                <c:pt idx="10">
                  <c:v>0.79999999999999982</c:v>
                </c:pt>
                <c:pt idx="11">
                  <c:v>0.79999999999999982</c:v>
                </c:pt>
                <c:pt idx="12">
                  <c:v>0.79999999999999982</c:v>
                </c:pt>
                <c:pt idx="13">
                  <c:v>0.79999999999999982</c:v>
                </c:pt>
                <c:pt idx="14">
                  <c:v>0.79999999999999982</c:v>
                </c:pt>
                <c:pt idx="15">
                  <c:v>1.2453999999999998</c:v>
                </c:pt>
                <c:pt idx="16">
                  <c:v>2.8385999999999996</c:v>
                </c:pt>
                <c:pt idx="17">
                  <c:v>2.8385999999999996</c:v>
                </c:pt>
                <c:pt idx="18">
                  <c:v>2.8385999999999996</c:v>
                </c:pt>
                <c:pt idx="19">
                  <c:v>2.8385999999999996</c:v>
                </c:pt>
                <c:pt idx="20">
                  <c:v>2.8385999999999996</c:v>
                </c:pt>
                <c:pt idx="21">
                  <c:v>2.8385999999999996</c:v>
                </c:pt>
                <c:pt idx="22">
                  <c:v>4.3805999999999994</c:v>
                </c:pt>
                <c:pt idx="23">
                  <c:v>4.3805999999999994</c:v>
                </c:pt>
                <c:pt idx="24">
                  <c:v>4.3805999999999994</c:v>
                </c:pt>
                <c:pt idx="25">
                  <c:v>21.175267545971579</c:v>
                </c:pt>
                <c:pt idx="26">
                  <c:v>21.175267545971579</c:v>
                </c:pt>
                <c:pt idx="27">
                  <c:v>21.175267545971579</c:v>
                </c:pt>
                <c:pt idx="28">
                  <c:v>21.175267545971579</c:v>
                </c:pt>
                <c:pt idx="29">
                  <c:v>21.175267545971579</c:v>
                </c:pt>
                <c:pt idx="30">
                  <c:v>21.175267545971579</c:v>
                </c:pt>
                <c:pt idx="31">
                  <c:v>38.265839427418122</c:v>
                </c:pt>
                <c:pt idx="32">
                  <c:v>38.265839427418122</c:v>
                </c:pt>
                <c:pt idx="33">
                  <c:v>38.265839427418122</c:v>
                </c:pt>
                <c:pt idx="34">
                  <c:v>38.265839427418122</c:v>
                </c:pt>
                <c:pt idx="35">
                  <c:v>38.265839427418122</c:v>
                </c:pt>
                <c:pt idx="36">
                  <c:v>38.265839427418122</c:v>
                </c:pt>
                <c:pt idx="37">
                  <c:v>38.265839427418122</c:v>
                </c:pt>
                <c:pt idx="38">
                  <c:v>56.08582125910398</c:v>
                </c:pt>
                <c:pt idx="39">
                  <c:v>56.08582125910398</c:v>
                </c:pt>
                <c:pt idx="40">
                  <c:v>56.08582125910398</c:v>
                </c:pt>
                <c:pt idx="41">
                  <c:v>56.08582125910398</c:v>
                </c:pt>
                <c:pt idx="42">
                  <c:v>56.08582125910398</c:v>
                </c:pt>
                <c:pt idx="43">
                  <c:v>56.08582125910398</c:v>
                </c:pt>
                <c:pt idx="44">
                  <c:v>70.047955676052396</c:v>
                </c:pt>
                <c:pt idx="45">
                  <c:v>70.047955676052396</c:v>
                </c:pt>
                <c:pt idx="46">
                  <c:v>70.560755676052395</c:v>
                </c:pt>
                <c:pt idx="47">
                  <c:v>70.560755676052395</c:v>
                </c:pt>
                <c:pt idx="48">
                  <c:v>70.560755676052395</c:v>
                </c:pt>
                <c:pt idx="49">
                  <c:v>85.274090093000808</c:v>
                </c:pt>
                <c:pt idx="50">
                  <c:v>85.274090093000808</c:v>
                </c:pt>
                <c:pt idx="51">
                  <c:v>85.274090093000808</c:v>
                </c:pt>
                <c:pt idx="52">
                  <c:v>85.274090093000808</c:v>
                </c:pt>
                <c:pt idx="53">
                  <c:v>108.46982897494551</c:v>
                </c:pt>
                <c:pt idx="54">
                  <c:v>108.46982897494551</c:v>
                </c:pt>
                <c:pt idx="55">
                  <c:v>108.46982897494551</c:v>
                </c:pt>
                <c:pt idx="56">
                  <c:v>108.46982897494551</c:v>
                </c:pt>
                <c:pt idx="57">
                  <c:v>108.46982897494551</c:v>
                </c:pt>
                <c:pt idx="58">
                  <c:v>140.66200245060045</c:v>
                </c:pt>
                <c:pt idx="59">
                  <c:v>140.66200245060045</c:v>
                </c:pt>
                <c:pt idx="60">
                  <c:v>140.66200245060045</c:v>
                </c:pt>
                <c:pt idx="61">
                  <c:v>147.35384245060047</c:v>
                </c:pt>
                <c:pt idx="62">
                  <c:v>154.38593656452258</c:v>
                </c:pt>
                <c:pt idx="63">
                  <c:v>154.38593656452258</c:v>
                </c:pt>
                <c:pt idx="64">
                  <c:v>180.75536331611494</c:v>
                </c:pt>
                <c:pt idx="65">
                  <c:v>180.75536331611494</c:v>
                </c:pt>
                <c:pt idx="66">
                  <c:v>183.38949664944826</c:v>
                </c:pt>
                <c:pt idx="67">
                  <c:v>198.67612085326991</c:v>
                </c:pt>
                <c:pt idx="68">
                  <c:v>198.67612085326991</c:v>
                </c:pt>
                <c:pt idx="69">
                  <c:v>198.67612085326991</c:v>
                </c:pt>
                <c:pt idx="70">
                  <c:v>198.67612085326991</c:v>
                </c:pt>
                <c:pt idx="71">
                  <c:v>198.67612085326991</c:v>
                </c:pt>
                <c:pt idx="72">
                  <c:v>231.03280875135908</c:v>
                </c:pt>
                <c:pt idx="73">
                  <c:v>231.03280875135908</c:v>
                </c:pt>
                <c:pt idx="74">
                  <c:v>231.03280875135908</c:v>
                </c:pt>
                <c:pt idx="75">
                  <c:v>231.03280875135908</c:v>
                </c:pt>
                <c:pt idx="76">
                  <c:v>231.03280875135908</c:v>
                </c:pt>
                <c:pt idx="77">
                  <c:v>267.40223550295144</c:v>
                </c:pt>
                <c:pt idx="78">
                  <c:v>267.40223550295144</c:v>
                </c:pt>
                <c:pt idx="79">
                  <c:v>267.40223550295144</c:v>
                </c:pt>
                <c:pt idx="80">
                  <c:v>267.40223550295144</c:v>
                </c:pt>
                <c:pt idx="81">
                  <c:v>292.68885970677309</c:v>
                </c:pt>
                <c:pt idx="82">
                  <c:v>311.00973243404582</c:v>
                </c:pt>
                <c:pt idx="83">
                  <c:v>311.00973243404582</c:v>
                </c:pt>
                <c:pt idx="84">
                  <c:v>311.00973243404582</c:v>
                </c:pt>
                <c:pt idx="85">
                  <c:v>311.00973243404582</c:v>
                </c:pt>
                <c:pt idx="86">
                  <c:v>331.2008152365936</c:v>
                </c:pt>
                <c:pt idx="87">
                  <c:v>331.2008152365936</c:v>
                </c:pt>
                <c:pt idx="88">
                  <c:v>331.2008152365936</c:v>
                </c:pt>
                <c:pt idx="89">
                  <c:v>331.2008152365936</c:v>
                </c:pt>
                <c:pt idx="90">
                  <c:v>331.2008152365936</c:v>
                </c:pt>
                <c:pt idx="91">
                  <c:v>356.91793301308468</c:v>
                </c:pt>
                <c:pt idx="92">
                  <c:v>356.91793301308468</c:v>
                </c:pt>
                <c:pt idx="93">
                  <c:v>356.91793301308468</c:v>
                </c:pt>
                <c:pt idx="94">
                  <c:v>356.91793301308468</c:v>
                </c:pt>
                <c:pt idx="95">
                  <c:v>367.10901581563246</c:v>
                </c:pt>
                <c:pt idx="96">
                  <c:v>367.10901581563246</c:v>
                </c:pt>
                <c:pt idx="97">
                  <c:v>367.10901581563246</c:v>
                </c:pt>
                <c:pt idx="98">
                  <c:v>367.10901581563246</c:v>
                </c:pt>
                <c:pt idx="99">
                  <c:v>367.10901581563246</c:v>
                </c:pt>
                <c:pt idx="100">
                  <c:v>390.35742345894454</c:v>
                </c:pt>
                <c:pt idx="101">
                  <c:v>396.50622345894453</c:v>
                </c:pt>
                <c:pt idx="102">
                  <c:v>396.50622345894453</c:v>
                </c:pt>
                <c:pt idx="103">
                  <c:v>396.50622345894453</c:v>
                </c:pt>
                <c:pt idx="104">
                  <c:v>396.50622345894453</c:v>
                </c:pt>
                <c:pt idx="105">
                  <c:v>412.81195594302096</c:v>
                </c:pt>
                <c:pt idx="106">
                  <c:v>412.81195594302096</c:v>
                </c:pt>
                <c:pt idx="107">
                  <c:v>412.81195594302096</c:v>
                </c:pt>
                <c:pt idx="108">
                  <c:v>412.81195594302096</c:v>
                </c:pt>
                <c:pt idx="109">
                  <c:v>431.09221072009103</c:v>
                </c:pt>
                <c:pt idx="110">
                  <c:v>431.09221072009103</c:v>
                </c:pt>
                <c:pt idx="111">
                  <c:v>431.09221072009103</c:v>
                </c:pt>
                <c:pt idx="112">
                  <c:v>431.09221072009103</c:v>
                </c:pt>
                <c:pt idx="113">
                  <c:v>431.09221072009103</c:v>
                </c:pt>
                <c:pt idx="114">
                  <c:v>431.09221072009103</c:v>
                </c:pt>
                <c:pt idx="115">
                  <c:v>446.31514065639675</c:v>
                </c:pt>
                <c:pt idx="116">
                  <c:v>446.31514065639675</c:v>
                </c:pt>
                <c:pt idx="117">
                  <c:v>446.31514065639675</c:v>
                </c:pt>
                <c:pt idx="118">
                  <c:v>446.31514065639675</c:v>
                </c:pt>
                <c:pt idx="119">
                  <c:v>471.01150194671931</c:v>
                </c:pt>
                <c:pt idx="120">
                  <c:v>475.17333487018027</c:v>
                </c:pt>
                <c:pt idx="121">
                  <c:v>480.64801874114801</c:v>
                </c:pt>
                <c:pt idx="122">
                  <c:v>488.20272363338853</c:v>
                </c:pt>
                <c:pt idx="123">
                  <c:v>493.99849137532402</c:v>
                </c:pt>
                <c:pt idx="124">
                  <c:v>498.45221295904457</c:v>
                </c:pt>
                <c:pt idx="125">
                  <c:v>509.69556779775428</c:v>
                </c:pt>
                <c:pt idx="126">
                  <c:v>509.69556779775428</c:v>
                </c:pt>
                <c:pt idx="127">
                  <c:v>509.69556779775428</c:v>
                </c:pt>
                <c:pt idx="128">
                  <c:v>509.69556779775428</c:v>
                </c:pt>
                <c:pt idx="129">
                  <c:v>509.69556779775428</c:v>
                </c:pt>
                <c:pt idx="130">
                  <c:v>509.69556779775428</c:v>
                </c:pt>
                <c:pt idx="131">
                  <c:v>509.69556779775428</c:v>
                </c:pt>
                <c:pt idx="132">
                  <c:v>512.46965812033488</c:v>
                </c:pt>
                <c:pt idx="133">
                  <c:v>521.92131359637278</c:v>
                </c:pt>
                <c:pt idx="134">
                  <c:v>521.92131359637278</c:v>
                </c:pt>
                <c:pt idx="135">
                  <c:v>521.92131359637278</c:v>
                </c:pt>
                <c:pt idx="136">
                  <c:v>521.92131359637278</c:v>
                </c:pt>
                <c:pt idx="137">
                  <c:v>523.36709424153412</c:v>
                </c:pt>
                <c:pt idx="138">
                  <c:v>523.36709424153412</c:v>
                </c:pt>
                <c:pt idx="139">
                  <c:v>523.36709424153412</c:v>
                </c:pt>
                <c:pt idx="140">
                  <c:v>523.36709424153412</c:v>
                </c:pt>
                <c:pt idx="141">
                  <c:v>523.36709424153412</c:v>
                </c:pt>
                <c:pt idx="142">
                  <c:v>523.36709424153412</c:v>
                </c:pt>
                <c:pt idx="143">
                  <c:v>523.36709424153412</c:v>
                </c:pt>
                <c:pt idx="144">
                  <c:v>524.46799746734052</c:v>
                </c:pt>
                <c:pt idx="145">
                  <c:v>524.46799746734052</c:v>
                </c:pt>
                <c:pt idx="146">
                  <c:v>524.46799746734052</c:v>
                </c:pt>
                <c:pt idx="147">
                  <c:v>524.46799746734052</c:v>
                </c:pt>
                <c:pt idx="148">
                  <c:v>524.46799746734052</c:v>
                </c:pt>
                <c:pt idx="149">
                  <c:v>524.46799746734052</c:v>
                </c:pt>
                <c:pt idx="150">
                  <c:v>525.46799746734052</c:v>
                </c:pt>
                <c:pt idx="151">
                  <c:v>525.46799746734052</c:v>
                </c:pt>
                <c:pt idx="152">
                  <c:v>525.46799746734052</c:v>
                </c:pt>
                <c:pt idx="153">
                  <c:v>525.46799746734052</c:v>
                </c:pt>
                <c:pt idx="154">
                  <c:v>525.66799746734057</c:v>
                </c:pt>
                <c:pt idx="155">
                  <c:v>525.66799746734057</c:v>
                </c:pt>
                <c:pt idx="156">
                  <c:v>525.66799746734057</c:v>
                </c:pt>
                <c:pt idx="157">
                  <c:v>525.66799746734057</c:v>
                </c:pt>
                <c:pt idx="158">
                  <c:v>527.16799746734057</c:v>
                </c:pt>
                <c:pt idx="159">
                  <c:v>527.16799746734057</c:v>
                </c:pt>
                <c:pt idx="160">
                  <c:v>527.76799746734059</c:v>
                </c:pt>
                <c:pt idx="161">
                  <c:v>527.76799746734059</c:v>
                </c:pt>
                <c:pt idx="162">
                  <c:v>527.76799746734059</c:v>
                </c:pt>
                <c:pt idx="163">
                  <c:v>527.76799746734059</c:v>
                </c:pt>
                <c:pt idx="164">
                  <c:v>527.76799746734059</c:v>
                </c:pt>
                <c:pt idx="165">
                  <c:v>527.76799746734059</c:v>
                </c:pt>
                <c:pt idx="166">
                  <c:v>527.76799746734059</c:v>
                </c:pt>
                <c:pt idx="167">
                  <c:v>527.76799746734059</c:v>
                </c:pt>
                <c:pt idx="168">
                  <c:v>527.76799746734059</c:v>
                </c:pt>
                <c:pt idx="169">
                  <c:v>527.76799746734059</c:v>
                </c:pt>
                <c:pt idx="170">
                  <c:v>527.76799746734059</c:v>
                </c:pt>
                <c:pt idx="171">
                  <c:v>527.76799746734059</c:v>
                </c:pt>
                <c:pt idx="172">
                  <c:v>527.76799746734059</c:v>
                </c:pt>
              </c:numCache>
            </c:numRef>
          </c:yVal>
          <c:smooth val="0"/>
          <c:extLst>
            <c:ext xmlns:c16="http://schemas.microsoft.com/office/drawing/2014/chart" uri="{C3380CC4-5D6E-409C-BE32-E72D297353CC}">
              <c16:uniqueId val="{00000004-E1F9-47A1-844F-5442EB0B0175}"/>
            </c:ext>
          </c:extLst>
        </c:ser>
        <c:ser>
          <c:idx val="1"/>
          <c:order val="5"/>
          <c:tx>
            <c:strRef>
              <c:f>'C4 8065'!$A$42</c:f>
              <c:strCache>
                <c:ptCount val="1"/>
                <c:pt idx="0">
                  <c:v>Cum Deep Perc</c:v>
                </c:pt>
              </c:strCache>
            </c:strRef>
          </c:tx>
          <c:spPr>
            <a:ln w="12700">
              <a:solidFill>
                <a:srgbClr val="FF00FF"/>
              </a:solidFill>
              <a:prstDash val="solid"/>
            </a:ln>
          </c:spPr>
          <c:marker>
            <c:symbol val="none"/>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8065'!$C$42:$FS$42</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E1F9-47A1-844F-5442EB0B0175}"/>
            </c:ext>
          </c:extLst>
        </c:ser>
        <c:ser>
          <c:idx val="2"/>
          <c:order val="6"/>
          <c:tx>
            <c:strRef>
              <c:f>'C4 8065'!$A$18</c:f>
              <c:strCache>
                <c:ptCount val="1"/>
                <c:pt idx="0">
                  <c:v>Cum Tc (Kcb select)</c:v>
                </c:pt>
              </c:strCache>
            </c:strRef>
          </c:tx>
          <c:spPr>
            <a:ln w="3175">
              <a:solidFill>
                <a:srgbClr val="008000"/>
              </a:solidFill>
              <a:prstDash val="solid"/>
            </a:ln>
          </c:spPr>
          <c:marker>
            <c:symbol val="none"/>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8065'!$C$18:$FS$18</c:f>
              <c:numCache>
                <c:formatCode>0.0</c:formatCode>
                <c:ptCount val="173"/>
                <c:pt idx="0">
                  <c:v>0</c:v>
                </c:pt>
                <c:pt idx="1">
                  <c:v>1.036511572234037</c:v>
                </c:pt>
                <c:pt idx="2">
                  <c:v>1.8000898547757425</c:v>
                </c:pt>
                <c:pt idx="3">
                  <c:v>2.4483186980556932</c:v>
                </c:pt>
                <c:pt idx="4">
                  <c:v>3.0227132371282144</c:v>
                </c:pt>
                <c:pt idx="5">
                  <c:v>3.4353762557692882</c:v>
                </c:pt>
                <c:pt idx="6">
                  <c:v>3.7017427280709696</c:v>
                </c:pt>
                <c:pt idx="7">
                  <c:v>3.8888031418517071</c:v>
                </c:pt>
                <c:pt idx="8">
                  <c:v>4.3666654684416235</c:v>
                </c:pt>
                <c:pt idx="9">
                  <c:v>4.6515771494250417</c:v>
                </c:pt>
                <c:pt idx="10">
                  <c:v>4.9756685121054645</c:v>
                </c:pt>
                <c:pt idx="11">
                  <c:v>5.6460190224791749</c:v>
                </c:pt>
                <c:pt idx="12">
                  <c:v>6.3407938257211178</c:v>
                </c:pt>
                <c:pt idx="13">
                  <c:v>7.189859030367586</c:v>
                </c:pt>
                <c:pt idx="14">
                  <c:v>8.1619623337535021</c:v>
                </c:pt>
                <c:pt idx="15">
                  <c:v>8.9281739346364315</c:v>
                </c:pt>
                <c:pt idx="16">
                  <c:v>9.3162457841339013</c:v>
                </c:pt>
                <c:pt idx="17">
                  <c:v>10.89087433343949</c:v>
                </c:pt>
                <c:pt idx="18">
                  <c:v>12.666884011788152</c:v>
                </c:pt>
                <c:pt idx="19">
                  <c:v>13.949468738821212</c:v>
                </c:pt>
                <c:pt idx="20">
                  <c:v>15.167530873839262</c:v>
                </c:pt>
                <c:pt idx="21">
                  <c:v>16.642475711922803</c:v>
                </c:pt>
                <c:pt idx="22">
                  <c:v>17.658695294470284</c:v>
                </c:pt>
                <c:pt idx="23">
                  <c:v>18.274589581125692</c:v>
                </c:pt>
                <c:pt idx="24">
                  <c:v>19.529496633604495</c:v>
                </c:pt>
                <c:pt idx="25">
                  <c:v>20.818937927038547</c:v>
                </c:pt>
                <c:pt idx="26">
                  <c:v>22.977842089740513</c:v>
                </c:pt>
                <c:pt idx="27">
                  <c:v>25.05322370517808</c:v>
                </c:pt>
                <c:pt idx="28">
                  <c:v>27.161376146441278</c:v>
                </c:pt>
                <c:pt idx="29">
                  <c:v>30.212490602871355</c:v>
                </c:pt>
                <c:pt idx="30">
                  <c:v>33.257746362542683</c:v>
                </c:pt>
                <c:pt idx="31">
                  <c:v>35.702037115633061</c:v>
                </c:pt>
                <c:pt idx="32">
                  <c:v>38.785075086116365</c:v>
                </c:pt>
                <c:pt idx="33">
                  <c:v>41.234637948566245</c:v>
                </c:pt>
                <c:pt idx="34">
                  <c:v>43.420931703866586</c:v>
                </c:pt>
                <c:pt idx="35">
                  <c:v>45.626761205751016</c:v>
                </c:pt>
                <c:pt idx="36">
                  <c:v>48.215737050634935</c:v>
                </c:pt>
                <c:pt idx="37">
                  <c:v>51.919148395483298</c:v>
                </c:pt>
                <c:pt idx="38">
                  <c:v>55.540840771109181</c:v>
                </c:pt>
                <c:pt idx="39">
                  <c:v>58.489712668773421</c:v>
                </c:pt>
                <c:pt idx="40">
                  <c:v>61.403359003326187</c:v>
                </c:pt>
                <c:pt idx="41">
                  <c:v>64.705568220394312</c:v>
                </c:pt>
                <c:pt idx="42">
                  <c:v>68.391144371281669</c:v>
                </c:pt>
                <c:pt idx="43">
                  <c:v>72.057035102377938</c:v>
                </c:pt>
                <c:pt idx="44">
                  <c:v>76.243523982565208</c:v>
                </c:pt>
                <c:pt idx="45">
                  <c:v>82.070937545339859</c:v>
                </c:pt>
                <c:pt idx="46">
                  <c:v>87.713899956469334</c:v>
                </c:pt>
                <c:pt idx="47">
                  <c:v>92.191181844739717</c:v>
                </c:pt>
                <c:pt idx="48">
                  <c:v>96.894019637476006</c:v>
                </c:pt>
                <c:pt idx="49">
                  <c:v>102.05922313747601</c:v>
                </c:pt>
                <c:pt idx="50">
                  <c:v>107.47100938747602</c:v>
                </c:pt>
                <c:pt idx="51">
                  <c:v>113.09338651242929</c:v>
                </c:pt>
                <c:pt idx="52">
                  <c:v>119.45573388716656</c:v>
                </c:pt>
                <c:pt idx="53">
                  <c:v>123.9846738947578</c:v>
                </c:pt>
                <c:pt idx="54">
                  <c:v>129.82006785681324</c:v>
                </c:pt>
                <c:pt idx="55">
                  <c:v>135.49810694416837</c:v>
                </c:pt>
                <c:pt idx="56">
                  <c:v>141.69873540217952</c:v>
                </c:pt>
                <c:pt idx="57">
                  <c:v>148.46338756401616</c:v>
                </c:pt>
                <c:pt idx="58">
                  <c:v>156.32495107293207</c:v>
                </c:pt>
                <c:pt idx="59">
                  <c:v>166.68845927999098</c:v>
                </c:pt>
                <c:pt idx="60">
                  <c:v>173.06663976451952</c:v>
                </c:pt>
                <c:pt idx="61">
                  <c:v>178.93060308101494</c:v>
                </c:pt>
                <c:pt idx="62">
                  <c:v>184.34274434688407</c:v>
                </c:pt>
                <c:pt idx="63">
                  <c:v>189.76674434688408</c:v>
                </c:pt>
                <c:pt idx="64">
                  <c:v>199.18434434688407</c:v>
                </c:pt>
                <c:pt idx="65">
                  <c:v>208.54434434688409</c:v>
                </c:pt>
                <c:pt idx="66">
                  <c:v>215.51835695064386</c:v>
                </c:pt>
                <c:pt idx="67">
                  <c:v>220.11109437740168</c:v>
                </c:pt>
                <c:pt idx="68">
                  <c:v>226.36390855586848</c:v>
                </c:pt>
                <c:pt idx="69">
                  <c:v>231.7187602404388</c:v>
                </c:pt>
                <c:pt idx="70">
                  <c:v>238.71794893062435</c:v>
                </c:pt>
                <c:pt idx="71">
                  <c:v>245.25798143184505</c:v>
                </c:pt>
                <c:pt idx="72">
                  <c:v>250.76457954506407</c:v>
                </c:pt>
                <c:pt idx="73">
                  <c:v>254.18404808144101</c:v>
                </c:pt>
                <c:pt idx="74">
                  <c:v>260.77662819008356</c:v>
                </c:pt>
                <c:pt idx="75">
                  <c:v>265.07793769936092</c:v>
                </c:pt>
                <c:pt idx="76">
                  <c:v>267.6373337564898</c:v>
                </c:pt>
                <c:pt idx="77">
                  <c:v>269.93173375648979</c:v>
                </c:pt>
                <c:pt idx="78">
                  <c:v>275.8549337564898</c:v>
                </c:pt>
                <c:pt idx="79">
                  <c:v>282.45463346352108</c:v>
                </c:pt>
                <c:pt idx="80">
                  <c:v>287.75315915932185</c:v>
                </c:pt>
                <c:pt idx="81">
                  <c:v>294.23009580482966</c:v>
                </c:pt>
                <c:pt idx="82">
                  <c:v>299.95710706581599</c:v>
                </c:pt>
                <c:pt idx="83">
                  <c:v>305.15170392860898</c:v>
                </c:pt>
                <c:pt idx="84">
                  <c:v>311.10559064735901</c:v>
                </c:pt>
                <c:pt idx="85">
                  <c:v>317.06154645790588</c:v>
                </c:pt>
                <c:pt idx="86">
                  <c:v>321.11270139564999</c:v>
                </c:pt>
                <c:pt idx="87">
                  <c:v>324.19119390358458</c:v>
                </c:pt>
                <c:pt idx="88">
                  <c:v>329.84172063698304</c:v>
                </c:pt>
                <c:pt idx="89">
                  <c:v>335.5175502573444</c:v>
                </c:pt>
                <c:pt idx="90">
                  <c:v>339.89515025734437</c:v>
                </c:pt>
                <c:pt idx="91">
                  <c:v>344.58955025734434</c:v>
                </c:pt>
                <c:pt idx="92">
                  <c:v>349.25515025734433</c:v>
                </c:pt>
                <c:pt idx="93">
                  <c:v>354.17995025734433</c:v>
                </c:pt>
                <c:pt idx="94">
                  <c:v>359.39275025734435</c:v>
                </c:pt>
                <c:pt idx="95">
                  <c:v>365.09515025734436</c:v>
                </c:pt>
                <c:pt idx="96">
                  <c:v>370.76875025734438</c:v>
                </c:pt>
                <c:pt idx="97">
                  <c:v>376.16395025734437</c:v>
                </c:pt>
                <c:pt idx="98">
                  <c:v>382.56094671730528</c:v>
                </c:pt>
                <c:pt idx="99">
                  <c:v>388.7055008686188</c:v>
                </c:pt>
                <c:pt idx="100">
                  <c:v>394.30959695580464</c:v>
                </c:pt>
                <c:pt idx="101">
                  <c:v>398.70190622094134</c:v>
                </c:pt>
                <c:pt idx="102">
                  <c:v>404.0160379958437</c:v>
                </c:pt>
                <c:pt idx="103">
                  <c:v>409.02709680321675</c:v>
                </c:pt>
                <c:pt idx="104">
                  <c:v>414.12090509179097</c:v>
                </c:pt>
                <c:pt idx="105">
                  <c:v>419.79203108914226</c:v>
                </c:pt>
                <c:pt idx="106">
                  <c:v>425.6610012734684</c:v>
                </c:pt>
                <c:pt idx="107">
                  <c:v>430.57591658415095</c:v>
                </c:pt>
                <c:pt idx="108">
                  <c:v>436.80424348425743</c:v>
                </c:pt>
                <c:pt idx="109">
                  <c:v>440.87804072217421</c:v>
                </c:pt>
                <c:pt idx="110">
                  <c:v>446.34033725925161</c:v>
                </c:pt>
                <c:pt idx="111">
                  <c:v>451.29881458090586</c:v>
                </c:pt>
                <c:pt idx="112">
                  <c:v>456.01474585473949</c:v>
                </c:pt>
                <c:pt idx="113">
                  <c:v>459.89651475020077</c:v>
                </c:pt>
                <c:pt idx="114">
                  <c:v>463.66268075205892</c:v>
                </c:pt>
                <c:pt idx="115">
                  <c:v>467.59526145689568</c:v>
                </c:pt>
                <c:pt idx="116">
                  <c:v>473.05063167128844</c:v>
                </c:pt>
                <c:pt idx="117">
                  <c:v>476.89322686438516</c:v>
                </c:pt>
                <c:pt idx="118">
                  <c:v>480.90620934286994</c:v>
                </c:pt>
                <c:pt idx="119">
                  <c:v>483.35816174103667</c:v>
                </c:pt>
                <c:pt idx="120">
                  <c:v>485.41210651650363</c:v>
                </c:pt>
                <c:pt idx="121">
                  <c:v>486.70125514744723</c:v>
                </c:pt>
                <c:pt idx="122">
                  <c:v>487.49851579763487</c:v>
                </c:pt>
                <c:pt idx="123">
                  <c:v>489.50005802887699</c:v>
                </c:pt>
                <c:pt idx="124">
                  <c:v>492.2261229435469</c:v>
                </c:pt>
                <c:pt idx="125">
                  <c:v>492.68668183531918</c:v>
                </c:pt>
                <c:pt idx="126">
                  <c:v>494.29501518682321</c:v>
                </c:pt>
                <c:pt idx="127">
                  <c:v>497.00310949027039</c:v>
                </c:pt>
                <c:pt idx="128">
                  <c:v>499.78436856499604</c:v>
                </c:pt>
                <c:pt idx="129">
                  <c:v>501.97466944390231</c:v>
                </c:pt>
                <c:pt idx="130">
                  <c:v>503.88441951436459</c:v>
                </c:pt>
                <c:pt idx="131">
                  <c:v>506.28922384923197</c:v>
                </c:pt>
                <c:pt idx="132">
                  <c:v>508.14454060392728</c:v>
                </c:pt>
                <c:pt idx="133">
                  <c:v>510.73167099840452</c:v>
                </c:pt>
                <c:pt idx="134">
                  <c:v>512.95177693964786</c:v>
                </c:pt>
                <c:pt idx="135">
                  <c:v>514.8999592563664</c:v>
                </c:pt>
                <c:pt idx="136">
                  <c:v>516.42011336594976</c:v>
                </c:pt>
                <c:pt idx="137">
                  <c:v>516.58951524688041</c:v>
                </c:pt>
                <c:pt idx="138">
                  <c:v>517.75145253282221</c:v>
                </c:pt>
                <c:pt idx="139">
                  <c:v>518.91275426196569</c:v>
                </c:pt>
                <c:pt idx="140">
                  <c:v>519.91179385567091</c:v>
                </c:pt>
                <c:pt idx="141">
                  <c:v>521.0002426778093</c:v>
                </c:pt>
                <c:pt idx="142">
                  <c:v>522.05706892707383</c:v>
                </c:pt>
                <c:pt idx="143">
                  <c:v>522.70493872807526</c:v>
                </c:pt>
                <c:pt idx="144">
                  <c:v>523.11629448597068</c:v>
                </c:pt>
                <c:pt idx="145">
                  <c:v>523.9687653845989</c:v>
                </c:pt>
                <c:pt idx="146">
                  <c:v>524.47926332418558</c:v>
                </c:pt>
                <c:pt idx="147">
                  <c:v>525.04152725402946</c:v>
                </c:pt>
                <c:pt idx="148">
                  <c:v>525.72276743118402</c:v>
                </c:pt>
                <c:pt idx="149">
                  <c:v>526.31222463314168</c:v>
                </c:pt>
                <c:pt idx="150">
                  <c:v>526.55968600575557</c:v>
                </c:pt>
                <c:pt idx="151">
                  <c:v>527.21059125725856</c:v>
                </c:pt>
                <c:pt idx="152">
                  <c:v>527.55674166743393</c:v>
                </c:pt>
                <c:pt idx="153">
                  <c:v>527.97948448722002</c:v>
                </c:pt>
                <c:pt idx="154">
                  <c:v>528.22922326986429</c:v>
                </c:pt>
                <c:pt idx="155">
                  <c:v>528.62670883600356</c:v>
                </c:pt>
                <c:pt idx="156">
                  <c:v>528.96525500480777</c:v>
                </c:pt>
                <c:pt idx="157">
                  <c:v>529.20356634323241</c:v>
                </c:pt>
                <c:pt idx="158">
                  <c:v>529.47122278277516</c:v>
                </c:pt>
                <c:pt idx="159">
                  <c:v>529.81537423197869</c:v>
                </c:pt>
                <c:pt idx="160">
                  <c:v>529.92593070332646</c:v>
                </c:pt>
                <c:pt idx="161">
                  <c:v>530.40965762202381</c:v>
                </c:pt>
                <c:pt idx="162">
                  <c:v>530.86329162184836</c:v>
                </c:pt>
                <c:pt idx="163">
                  <c:v>531.26345814530498</c:v>
                </c:pt>
                <c:pt idx="164">
                  <c:v>531.49428025548104</c:v>
                </c:pt>
                <c:pt idx="165">
                  <c:v>531.84464552466511</c:v>
                </c:pt>
                <c:pt idx="166">
                  <c:v>532.22232047383432</c:v>
                </c:pt>
                <c:pt idx="167">
                  <c:v>532.63714534108283</c:v>
                </c:pt>
                <c:pt idx="168">
                  <c:v>532.67139605273246</c:v>
                </c:pt>
                <c:pt idx="169">
                  <c:v>532.73723866034982</c:v>
                </c:pt>
                <c:pt idx="170">
                  <c:v>532.86621583689691</c:v>
                </c:pt>
                <c:pt idx="171">
                  <c:v>533.17464222897536</c:v>
                </c:pt>
                <c:pt idx="172">
                  <c:v>533.67989709366805</c:v>
                </c:pt>
              </c:numCache>
            </c:numRef>
          </c:yVal>
          <c:smooth val="0"/>
          <c:extLst>
            <c:ext xmlns:c16="http://schemas.microsoft.com/office/drawing/2014/chart" uri="{C3380CC4-5D6E-409C-BE32-E72D297353CC}">
              <c16:uniqueId val="{00000006-E1F9-47A1-844F-5442EB0B0175}"/>
            </c:ext>
          </c:extLst>
        </c:ser>
        <c:dLbls>
          <c:showLegendKey val="0"/>
          <c:showVal val="0"/>
          <c:showCatName val="0"/>
          <c:showSerName val="0"/>
          <c:showPercent val="0"/>
          <c:showBubbleSize val="0"/>
        </c:dLbls>
        <c:axId val="824406936"/>
        <c:axId val="824407328"/>
      </c:scatterChart>
      <c:valAx>
        <c:axId val="824406936"/>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9798690986411503"/>
              <c:y val="0.9067357512953367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407328"/>
        <c:crosses val="autoZero"/>
        <c:crossBetween val="midCat"/>
        <c:majorUnit val="10"/>
      </c:valAx>
      <c:valAx>
        <c:axId val="824407328"/>
        <c:scaling>
          <c:orientation val="minMax"/>
          <c:max val="650"/>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Cum Irrig and ETc (mm)</a:t>
                </a:r>
              </a:p>
            </c:rich>
          </c:tx>
          <c:layout>
            <c:manualLayout>
              <c:xMode val="edge"/>
              <c:yMode val="edge"/>
              <c:x val="6.7114522077145414E-3"/>
              <c:y val="0.1632124352331606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406936"/>
        <c:crosses val="autoZero"/>
        <c:crossBetween val="midCat"/>
      </c:valAx>
      <c:spPr>
        <a:solidFill>
          <a:srgbClr val="C0C0C0"/>
        </a:solidFill>
        <a:ln w="12700">
          <a:solidFill>
            <a:srgbClr val="808080"/>
          </a:solidFill>
          <a:prstDash val="solid"/>
        </a:ln>
      </c:spPr>
    </c:plotArea>
    <c:legend>
      <c:legendPos val="r"/>
      <c:layout>
        <c:manualLayout>
          <c:xMode val="edge"/>
          <c:yMode val="edge"/>
          <c:x val="0.11645576818122538"/>
          <c:y val="3.1088082901554404E-2"/>
          <c:w val="0.19113935864527209"/>
          <c:h val="0.34715025906735753"/>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'C4 8065'!$D$1</c:f>
          <c:strCache>
            <c:ptCount val="1"/>
            <c:pt idx="0">
              <c:v>Corn 13 #4</c:v>
            </c:pt>
          </c:strCache>
        </c:strRef>
      </c:tx>
      <c:layout>
        <c:manualLayout>
          <c:xMode val="edge"/>
          <c:yMode val="edge"/>
          <c:x val="0.13966481762339075"/>
          <c:y val="6.7183733816218713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3128491620111732"/>
          <c:y val="5.9431674518720036E-2"/>
          <c:w val="0.84078212290502796"/>
          <c:h val="0.77519575459200052"/>
        </c:manualLayout>
      </c:layout>
      <c:scatterChart>
        <c:scatterStyle val="lineMarker"/>
        <c:varyColors val="0"/>
        <c:ser>
          <c:idx val="4"/>
          <c:order val="0"/>
          <c:tx>
            <c:strRef>
              <c:f>'C4 8065'!$A$16</c:f>
              <c:strCache>
                <c:ptCount val="1"/>
                <c:pt idx="0">
                  <c:v>ETr (LIRF)</c:v>
                </c:pt>
              </c:strCache>
            </c:strRef>
          </c:tx>
          <c:spPr>
            <a:ln w="12700">
              <a:solidFill>
                <a:srgbClr val="800080"/>
              </a:solidFill>
              <a:prstDash val="solid"/>
            </a:ln>
          </c:spPr>
          <c:marker>
            <c:symbol val="star"/>
            <c:size val="5"/>
            <c:spPr>
              <a:noFill/>
              <a:ln>
                <a:solidFill>
                  <a:srgbClr val="800080"/>
                </a:solidFill>
                <a:prstDash val="solid"/>
              </a:ln>
            </c:spPr>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8065'!$C$16:$FS$16</c:f>
              <c:numCache>
                <c:formatCode>0.00</c:formatCode>
                <c:ptCount val="173"/>
                <c:pt idx="0">
                  <c:v>7.3435683250427246</c:v>
                </c:pt>
                <c:pt idx="1">
                  <c:v>7.7128524780273438</c:v>
                </c:pt>
                <c:pt idx="2">
                  <c:v>7.2187066078186035</c:v>
                </c:pt>
                <c:pt idx="3">
                  <c:v>7.653109073638916</c:v>
                </c:pt>
                <c:pt idx="4">
                  <c:v>8.5975732803344727</c:v>
                </c:pt>
                <c:pt idx="5">
                  <c:v>8.0986671447753906</c:v>
                </c:pt>
                <c:pt idx="6">
                  <c:v>6.7325325012207031</c:v>
                </c:pt>
                <c:pt idx="7">
                  <c:v>5.8071985244750977</c:v>
                </c:pt>
                <c:pt idx="8">
                  <c:v>9.7264442443847656</c:v>
                </c:pt>
                <c:pt idx="9">
                  <c:v>7.927375316619873</c:v>
                </c:pt>
                <c:pt idx="10">
                  <c:v>5.4946737289428711</c:v>
                </c:pt>
                <c:pt idx="11">
                  <c:v>8.2128229141235352</c:v>
                </c:pt>
                <c:pt idx="12">
                  <c:v>7.7665953636169434</c:v>
                </c:pt>
                <c:pt idx="13">
                  <c:v>8.8919038772583008</c:v>
                </c:pt>
                <c:pt idx="14">
                  <c:v>9.2246103286743164</c:v>
                </c:pt>
                <c:pt idx="15">
                  <c:v>7.0233473777770996</c:v>
                </c:pt>
                <c:pt idx="16">
                  <c:v>3.1172170639038086</c:v>
                </c:pt>
                <c:pt idx="17">
                  <c:v>9.5061988830566406</c:v>
                </c:pt>
                <c:pt idx="18">
                  <c:v>11.255740165710449</c:v>
                </c:pt>
                <c:pt idx="19">
                  <c:v>8.7055883407592773</c:v>
                </c:pt>
                <c:pt idx="20">
                  <c:v>8.3703241348266602</c:v>
                </c:pt>
                <c:pt idx="21">
                  <c:v>10.171578407287598</c:v>
                </c:pt>
                <c:pt idx="22">
                  <c:v>7.2198176383972168</c:v>
                </c:pt>
                <c:pt idx="23">
                  <c:v>3.6901946067810059</c:v>
                </c:pt>
                <c:pt idx="24">
                  <c:v>7.1546745300292969</c:v>
                </c:pt>
                <c:pt idx="25">
                  <c:v>7.3899869918823242</c:v>
                </c:pt>
                <c:pt idx="26">
                  <c:v>8.7423830032348633</c:v>
                </c:pt>
                <c:pt idx="27">
                  <c:v>8.1982793807983398</c:v>
                </c:pt>
                <c:pt idx="28">
                  <c:v>8.1286001205444336</c:v>
                </c:pt>
                <c:pt idx="29">
                  <c:v>11.489725112915039</c:v>
                </c:pt>
                <c:pt idx="30">
                  <c:v>11.205964088439941</c:v>
                </c:pt>
                <c:pt idx="31">
                  <c:v>8.7938461303710938</c:v>
                </c:pt>
                <c:pt idx="32">
                  <c:v>10.849798202514648</c:v>
                </c:pt>
                <c:pt idx="33">
                  <c:v>8.4363594055175781</c:v>
                </c:pt>
                <c:pt idx="34">
                  <c:v>7.3721957206726074</c:v>
                </c:pt>
                <c:pt idx="35">
                  <c:v>7.2857136726379395</c:v>
                </c:pt>
                <c:pt idx="36">
                  <c:v>8.3795795440673828</c:v>
                </c:pt>
                <c:pt idx="37">
                  <c:v>11.259197235107422</c:v>
                </c:pt>
                <c:pt idx="38">
                  <c:v>10.380794525146484</c:v>
                </c:pt>
                <c:pt idx="39">
                  <c:v>7.9948887825012207</c:v>
                </c:pt>
                <c:pt idx="40">
                  <c:v>7.4938430786132813</c:v>
                </c:pt>
                <c:pt idx="41">
                  <c:v>8.0784816741943359</c:v>
                </c:pt>
                <c:pt idx="42">
                  <c:v>8.5965614318847656</c:v>
                </c:pt>
                <c:pt idx="43">
                  <c:v>8.1702537536621094</c:v>
                </c:pt>
                <c:pt idx="44">
                  <c:v>8.692988395690918</c:v>
                </c:pt>
                <c:pt idx="45">
                  <c:v>11.326362609863281</c:v>
                </c:pt>
                <c:pt idx="46">
                  <c:v>10.337225914001465</c:v>
                </c:pt>
                <c:pt idx="47">
                  <c:v>7.7558908462524414</c:v>
                </c:pt>
                <c:pt idx="48">
                  <c:v>7.7265114784240723</c:v>
                </c:pt>
                <c:pt idx="49">
                  <c:v>8.07</c:v>
                </c:pt>
                <c:pt idx="50">
                  <c:v>8.06</c:v>
                </c:pt>
                <c:pt idx="51">
                  <c:v>8.0408697128295898</c:v>
                </c:pt>
                <c:pt idx="52">
                  <c:v>8.7513589859008789</c:v>
                </c:pt>
                <c:pt idx="53">
                  <c:v>6.000185489654541</c:v>
                </c:pt>
                <c:pt idx="54">
                  <c:v>7.4565386772155762</c:v>
                </c:pt>
                <c:pt idx="55">
                  <c:v>7.006680965423584</c:v>
                </c:pt>
                <c:pt idx="56">
                  <c:v>7.397883415222168</c:v>
                </c:pt>
                <c:pt idx="57">
                  <c:v>7.8118276596069336</c:v>
                </c:pt>
                <c:pt idx="58">
                  <c:v>8.7962779998779297</c:v>
                </c:pt>
                <c:pt idx="59">
                  <c:v>11.246041297912598</c:v>
                </c:pt>
                <c:pt idx="60">
                  <c:v>6.7958898544311523</c:v>
                </c:pt>
                <c:pt idx="61">
                  <c:v>6.1367735862731934</c:v>
                </c:pt>
                <c:pt idx="62">
                  <c:v>5.6376471519470215</c:v>
                </c:pt>
                <c:pt idx="63">
                  <c:v>5.65</c:v>
                </c:pt>
                <c:pt idx="64">
                  <c:v>9.81</c:v>
                </c:pt>
                <c:pt idx="65">
                  <c:v>9.75</c:v>
                </c:pt>
                <c:pt idx="66">
                  <c:v>7.2645964622497559</c:v>
                </c:pt>
                <c:pt idx="67">
                  <c:v>4.7841014862060547</c:v>
                </c:pt>
                <c:pt idx="68">
                  <c:v>6.5133481025695801</c:v>
                </c:pt>
                <c:pt idx="69">
                  <c:v>5.5779705047607422</c:v>
                </c:pt>
                <c:pt idx="70">
                  <c:v>7.2908215522766113</c:v>
                </c:pt>
                <c:pt idx="71">
                  <c:v>6.8125338554382324</c:v>
                </c:pt>
                <c:pt idx="72">
                  <c:v>6.0862069129943848</c:v>
                </c:pt>
                <c:pt idx="73">
                  <c:v>3.5619463920593262</c:v>
                </c:pt>
                <c:pt idx="74">
                  <c:v>6.8672709465026855</c:v>
                </c:pt>
                <c:pt idx="75">
                  <c:v>4.4805307388305664</c:v>
                </c:pt>
                <c:pt idx="76">
                  <c:v>2.6660375595092773</c:v>
                </c:pt>
                <c:pt idx="77">
                  <c:v>2.39</c:v>
                </c:pt>
                <c:pt idx="78">
                  <c:v>6.17</c:v>
                </c:pt>
                <c:pt idx="79">
                  <c:v>6.8746871948242188</c:v>
                </c:pt>
                <c:pt idx="80">
                  <c:v>5.5192975997924805</c:v>
                </c:pt>
                <c:pt idx="81">
                  <c:v>6.7468090057373047</c:v>
                </c:pt>
                <c:pt idx="82">
                  <c:v>5.9656367301940918</c:v>
                </c:pt>
                <c:pt idx="83">
                  <c:v>5.4110383987426758</c:v>
                </c:pt>
                <c:pt idx="84">
                  <c:v>6.20196533203125</c:v>
                </c:pt>
                <c:pt idx="85">
                  <c:v>6.2041206359863281</c:v>
                </c:pt>
                <c:pt idx="86">
                  <c:v>4.2199530601501465</c:v>
                </c:pt>
                <c:pt idx="87">
                  <c:v>3.2067630290985107</c:v>
                </c:pt>
                <c:pt idx="88">
                  <c:v>5.8859653472900391</c:v>
                </c:pt>
                <c:pt idx="89">
                  <c:v>5.9123225212097168</c:v>
                </c:pt>
                <c:pt idx="90">
                  <c:v>4.5599999999999996</c:v>
                </c:pt>
                <c:pt idx="91">
                  <c:v>4.8899999999999997</c:v>
                </c:pt>
                <c:pt idx="92">
                  <c:v>4.8600000000000003</c:v>
                </c:pt>
                <c:pt idx="93">
                  <c:v>5.13</c:v>
                </c:pt>
                <c:pt idx="94">
                  <c:v>5.43</c:v>
                </c:pt>
                <c:pt idx="95">
                  <c:v>5.94</c:v>
                </c:pt>
                <c:pt idx="96">
                  <c:v>5.91</c:v>
                </c:pt>
                <c:pt idx="97">
                  <c:v>5.62</c:v>
                </c:pt>
                <c:pt idx="98">
                  <c:v>6.6635379791259766</c:v>
                </c:pt>
                <c:pt idx="99">
                  <c:v>6.542607307434082</c:v>
                </c:pt>
                <c:pt idx="100">
                  <c:v>6.6505112648010254</c:v>
                </c:pt>
                <c:pt idx="101">
                  <c:v>4.575322151184082</c:v>
                </c:pt>
                <c:pt idx="102">
                  <c:v>5.5355539321899414</c:v>
                </c:pt>
                <c:pt idx="103">
                  <c:v>5.2198529243469238</c:v>
                </c:pt>
                <c:pt idx="104">
                  <c:v>5.3060503005981445</c:v>
                </c:pt>
                <c:pt idx="105">
                  <c:v>6.2651033401489258</c:v>
                </c:pt>
                <c:pt idx="106">
                  <c:v>6.1135106086730957</c:v>
                </c:pt>
                <c:pt idx="107">
                  <c:v>5.1289768218994141</c:v>
                </c:pt>
                <c:pt idx="108">
                  <c:v>6.9720649719238281</c:v>
                </c:pt>
                <c:pt idx="109">
                  <c:v>5.1216545104980469</c:v>
                </c:pt>
                <c:pt idx="110">
                  <c:v>5.766934871673584</c:v>
                </c:pt>
                <c:pt idx="111">
                  <c:v>5.3406190872192383</c:v>
                </c:pt>
                <c:pt idx="112">
                  <c:v>5.54486083984375</c:v>
                </c:pt>
                <c:pt idx="113">
                  <c:v>4.9988975524902344</c:v>
                </c:pt>
                <c:pt idx="114">
                  <c:v>5.2629070281982422</c:v>
                </c:pt>
                <c:pt idx="115">
                  <c:v>6.1471037864685059</c:v>
                </c:pt>
                <c:pt idx="116">
                  <c:v>6.9368729591369629</c:v>
                </c:pt>
                <c:pt idx="117">
                  <c:v>5.5960249900817871</c:v>
                </c:pt>
                <c:pt idx="118">
                  <c:v>6.5399394035339355</c:v>
                </c:pt>
                <c:pt idx="119">
                  <c:v>4.5280742645263672</c:v>
                </c:pt>
                <c:pt idx="120">
                  <c:v>2.6047828197479248</c:v>
                </c:pt>
                <c:pt idx="121">
                  <c:v>1.6896073818206787</c:v>
                </c:pt>
                <c:pt idx="122">
                  <c:v>1.0811105966567993</c:v>
                </c:pt>
                <c:pt idx="123">
                  <c:v>2.811530590057373</c:v>
                </c:pt>
                <c:pt idx="124">
                  <c:v>3.9717497825622559</c:v>
                </c:pt>
                <c:pt idx="125">
                  <c:v>0.69694787263870239</c:v>
                </c:pt>
                <c:pt idx="126">
                  <c:v>2.5316863059997559</c:v>
                </c:pt>
                <c:pt idx="127">
                  <c:v>4.4413895606994629</c:v>
                </c:pt>
                <c:pt idx="128">
                  <c:v>4.7608060836791992</c:v>
                </c:pt>
                <c:pt idx="129">
                  <c:v>3.9206466674804688</c:v>
                </c:pt>
                <c:pt idx="130">
                  <c:v>3.5822348594665527</c:v>
                </c:pt>
                <c:pt idx="131">
                  <c:v>4.7378230094909668</c:v>
                </c:pt>
                <c:pt idx="132">
                  <c:v>3.8489279747009277</c:v>
                </c:pt>
                <c:pt idx="133">
                  <c:v>5.6673974990844727</c:v>
                </c:pt>
                <c:pt idx="134">
                  <c:v>5.1516265869140625</c:v>
                </c:pt>
                <c:pt idx="135">
                  <c:v>4.8054466247558594</c:v>
                </c:pt>
                <c:pt idx="136">
                  <c:v>4.0017728805541992</c:v>
                </c:pt>
                <c:pt idx="137">
                  <c:v>0.4780920147895813</c:v>
                </c:pt>
                <c:pt idx="138">
                  <c:v>3.5340025424957275</c:v>
                </c:pt>
                <c:pt idx="139">
                  <c:v>3.8295600414276123</c:v>
                </c:pt>
                <c:pt idx="140">
                  <c:v>3.5974767208099365</c:v>
                </c:pt>
                <c:pt idx="141">
                  <c:v>4.3164234161376953</c:v>
                </c:pt>
                <c:pt idx="142">
                  <c:v>4.6633591651916504</c:v>
                </c:pt>
                <c:pt idx="143">
                  <c:v>3.2219142913818359</c:v>
                </c:pt>
                <c:pt idx="144">
                  <c:v>2.3433582782745361</c:v>
                </c:pt>
                <c:pt idx="145">
                  <c:v>5.6831393241882324</c:v>
                </c:pt>
                <c:pt idx="146">
                  <c:v>3.4033195972442627</c:v>
                </c:pt>
                <c:pt idx="147">
                  <c:v>3.7484261989593506</c:v>
                </c:pt>
                <c:pt idx="148">
                  <c:v>4.5416011810302734</c:v>
                </c:pt>
                <c:pt idx="149">
                  <c:v>3.9297146797180176</c:v>
                </c:pt>
                <c:pt idx="150">
                  <c:v>1.6497424840927124</c:v>
                </c:pt>
                <c:pt idx="151">
                  <c:v>4.3393683433532715</c:v>
                </c:pt>
                <c:pt idx="152">
                  <c:v>2.3076694011688232</c:v>
                </c:pt>
                <c:pt idx="153">
                  <c:v>2.8182854652404785</c:v>
                </c:pt>
                <c:pt idx="154">
                  <c:v>1.664925217628479</c:v>
                </c:pt>
                <c:pt idx="155">
                  <c:v>2.6499037742614746</c:v>
                </c:pt>
                <c:pt idx="156">
                  <c:v>2.256974458694458</c:v>
                </c:pt>
                <c:pt idx="157">
                  <c:v>1.5887422561645508</c:v>
                </c:pt>
                <c:pt idx="158">
                  <c:v>1.7843762636184692</c:v>
                </c:pt>
                <c:pt idx="159">
                  <c:v>2.2943429946899414</c:v>
                </c:pt>
                <c:pt idx="160">
                  <c:v>0.73704314231872559</c:v>
                </c:pt>
                <c:pt idx="161">
                  <c:v>3.2248461246490479</c:v>
                </c:pt>
                <c:pt idx="162">
                  <c:v>3.0242266654968262</c:v>
                </c:pt>
                <c:pt idx="163">
                  <c:v>2.6677768230438232</c:v>
                </c:pt>
                <c:pt idx="164">
                  <c:v>1.5388140678405762</c:v>
                </c:pt>
                <c:pt idx="165">
                  <c:v>2.335768461227417</c:v>
                </c:pt>
                <c:pt idx="166">
                  <c:v>2.5178329944610596</c:v>
                </c:pt>
                <c:pt idx="167">
                  <c:v>2.7654991149902344</c:v>
                </c:pt>
                <c:pt idx="168">
                  <c:v>0.22833807766437531</c:v>
                </c:pt>
                <c:pt idx="169">
                  <c:v>0.43895071744918823</c:v>
                </c:pt>
                <c:pt idx="170">
                  <c:v>0.85984784364700317</c:v>
                </c:pt>
                <c:pt idx="171">
                  <c:v>2.0561759471893311</c:v>
                </c:pt>
                <c:pt idx="172">
                  <c:v>3.3683657646179199</c:v>
                </c:pt>
              </c:numCache>
            </c:numRef>
          </c:yVal>
          <c:smooth val="0"/>
          <c:extLst>
            <c:ext xmlns:c16="http://schemas.microsoft.com/office/drawing/2014/chart" uri="{C3380CC4-5D6E-409C-BE32-E72D297353CC}">
              <c16:uniqueId val="{00000000-89DF-4FA1-96F6-EA51B1C6E89D}"/>
            </c:ext>
          </c:extLst>
        </c:ser>
        <c:ser>
          <c:idx val="5"/>
          <c:order val="1"/>
          <c:tx>
            <c:strRef>
              <c:f>'C4 8065'!$A$17</c:f>
              <c:strCache>
                <c:ptCount val="1"/>
                <c:pt idx="0">
                  <c:v>Tc (Kcb Select)</c:v>
                </c:pt>
              </c:strCache>
            </c:strRef>
          </c:tx>
          <c:spPr>
            <a:ln w="12700">
              <a:solidFill>
                <a:srgbClr val="800000"/>
              </a:solidFill>
              <a:prstDash val="solid"/>
            </a:ln>
          </c:spPr>
          <c:marker>
            <c:symbol val="circle"/>
            <c:size val="3"/>
            <c:spPr>
              <a:solidFill>
                <a:srgbClr val="800000"/>
              </a:solidFill>
              <a:ln>
                <a:solidFill>
                  <a:srgbClr val="800000"/>
                </a:solidFill>
                <a:prstDash val="solid"/>
              </a:ln>
            </c:spPr>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8065'!$C$17:$FS$17</c:f>
              <c:numCache>
                <c:formatCode>0.0</c:formatCode>
                <c:ptCount val="173"/>
                <c:pt idx="0">
                  <c:v>1.1015352487564087</c:v>
                </c:pt>
                <c:pt idx="1">
                  <c:v>1.036511572234037</c:v>
                </c:pt>
                <c:pt idx="2">
                  <c:v>0.76357828254170534</c:v>
                </c:pt>
                <c:pt idx="3">
                  <c:v>0.64822884327995067</c:v>
                </c:pt>
                <c:pt idx="4">
                  <c:v>0.57439453907252125</c:v>
                </c:pt>
                <c:pt idx="5">
                  <c:v>0.41266301864107402</c:v>
                </c:pt>
                <c:pt idx="6">
                  <c:v>0.26636647230168148</c:v>
                </c:pt>
                <c:pt idx="7">
                  <c:v>0.18706041378073732</c:v>
                </c:pt>
                <c:pt idx="8">
                  <c:v>0.47786232658991667</c:v>
                </c:pt>
                <c:pt idx="9">
                  <c:v>0.28491168098341785</c:v>
                </c:pt>
                <c:pt idx="10">
                  <c:v>0.32409136268042243</c:v>
                </c:pt>
                <c:pt idx="11">
                  <c:v>0.67035051037370996</c:v>
                </c:pt>
                <c:pt idx="12">
                  <c:v>0.6947748032419433</c:v>
                </c:pt>
                <c:pt idx="13">
                  <c:v>0.84906520464646784</c:v>
                </c:pt>
                <c:pt idx="14">
                  <c:v>0.97210330338591555</c:v>
                </c:pt>
                <c:pt idx="15">
                  <c:v>0.76621160088292872</c:v>
                </c:pt>
                <c:pt idx="16">
                  <c:v>0.38807184949746965</c:v>
                </c:pt>
                <c:pt idx="17">
                  <c:v>1.5746285493055889</c:v>
                </c:pt>
                <c:pt idx="18">
                  <c:v>1.7760096783486634</c:v>
                </c:pt>
                <c:pt idx="19">
                  <c:v>1.2825847270330593</c:v>
                </c:pt>
                <c:pt idx="20">
                  <c:v>1.2180621350180505</c:v>
                </c:pt>
                <c:pt idx="21">
                  <c:v>1.4749448380835402</c:v>
                </c:pt>
                <c:pt idx="22">
                  <c:v>1.0162195825474825</c:v>
                </c:pt>
                <c:pt idx="23">
                  <c:v>0.61589428665540835</c:v>
                </c:pt>
                <c:pt idx="24">
                  <c:v>1.2549070524788033</c:v>
                </c:pt>
                <c:pt idx="25">
                  <c:v>1.2894412934340524</c:v>
                </c:pt>
                <c:pt idx="26">
                  <c:v>2.1589041627019641</c:v>
                </c:pt>
                <c:pt idx="27">
                  <c:v>2.0753816154375673</c:v>
                </c:pt>
                <c:pt idx="28">
                  <c:v>2.1081524412631985</c:v>
                </c:pt>
                <c:pt idx="29">
                  <c:v>3.0511144564300769</c:v>
                </c:pt>
                <c:pt idx="30">
                  <c:v>3.0452557596713303</c:v>
                </c:pt>
                <c:pt idx="31">
                  <c:v>2.4442907530903812</c:v>
                </c:pt>
                <c:pt idx="32">
                  <c:v>3.0830379704833031</c:v>
                </c:pt>
                <c:pt idx="33">
                  <c:v>2.4495628624498842</c:v>
                </c:pt>
                <c:pt idx="34">
                  <c:v>2.1862937553003432</c:v>
                </c:pt>
                <c:pt idx="35">
                  <c:v>2.2058295018844305</c:v>
                </c:pt>
                <c:pt idx="36">
                  <c:v>2.5889758448839189</c:v>
                </c:pt>
                <c:pt idx="37">
                  <c:v>3.7034113448483601</c:v>
                </c:pt>
                <c:pt idx="38">
                  <c:v>3.6216923756258828</c:v>
                </c:pt>
                <c:pt idx="39">
                  <c:v>2.9488718976642398</c:v>
                </c:pt>
                <c:pt idx="40">
                  <c:v>2.913646334552765</c:v>
                </c:pt>
                <c:pt idx="41">
                  <c:v>3.3022092170681265</c:v>
                </c:pt>
                <c:pt idx="42">
                  <c:v>3.685576150887353</c:v>
                </c:pt>
                <c:pt idx="43">
                  <c:v>3.6658907310962676</c:v>
                </c:pt>
                <c:pt idx="44">
                  <c:v>4.1864888801872731</c:v>
                </c:pt>
                <c:pt idx="45">
                  <c:v>5.8274135627746579</c:v>
                </c:pt>
                <c:pt idx="46">
                  <c:v>5.6429624111294743</c:v>
                </c:pt>
                <c:pt idx="47">
                  <c:v>4.4772818882703778</c:v>
                </c:pt>
                <c:pt idx="48">
                  <c:v>4.7028377927362914</c:v>
                </c:pt>
                <c:pt idx="49">
                  <c:v>5.1652035000000005</c:v>
                </c:pt>
                <c:pt idx="50">
                  <c:v>5.4117862500000005</c:v>
                </c:pt>
                <c:pt idx="51">
                  <c:v>5.622377124953271</c:v>
                </c:pt>
                <c:pt idx="52">
                  <c:v>6.3623473747372623</c:v>
                </c:pt>
                <c:pt idx="53">
                  <c:v>4.528940007591248</c:v>
                </c:pt>
                <c:pt idx="54">
                  <c:v>5.8353939620554449</c:v>
                </c:pt>
                <c:pt idx="55">
                  <c:v>5.6780390873551374</c:v>
                </c:pt>
                <c:pt idx="56">
                  <c:v>6.2006284580111499</c:v>
                </c:pt>
                <c:pt idx="57">
                  <c:v>6.764652161836624</c:v>
                </c:pt>
                <c:pt idx="58">
                  <c:v>7.8615635089159017</c:v>
                </c:pt>
                <c:pt idx="59">
                  <c:v>10.363508207058906</c:v>
                </c:pt>
                <c:pt idx="60">
                  <c:v>6.3781804845285412</c:v>
                </c:pt>
                <c:pt idx="61">
                  <c:v>5.8639633164954184</c:v>
                </c:pt>
                <c:pt idx="62">
                  <c:v>5.4121412658691401</c:v>
                </c:pt>
                <c:pt idx="63">
                  <c:v>5.4240000000000004</c:v>
                </c:pt>
                <c:pt idx="64">
                  <c:v>9.4176000000000002</c:v>
                </c:pt>
                <c:pt idx="65">
                  <c:v>9.36</c:v>
                </c:pt>
                <c:pt idx="66">
                  <c:v>6.9740126037597649</c:v>
                </c:pt>
                <c:pt idx="67">
                  <c:v>4.5927374267578127</c:v>
                </c:pt>
                <c:pt idx="68">
                  <c:v>6.2528141784667968</c:v>
                </c:pt>
                <c:pt idx="69">
                  <c:v>5.3548516845703125</c:v>
                </c:pt>
                <c:pt idx="70">
                  <c:v>6.9991886901855462</c:v>
                </c:pt>
                <c:pt idx="71">
                  <c:v>6.5400325012207032</c:v>
                </c:pt>
                <c:pt idx="72">
                  <c:v>5.5065981132190247</c:v>
                </c:pt>
                <c:pt idx="73">
                  <c:v>3.4194685363769528</c:v>
                </c:pt>
                <c:pt idx="74">
                  <c:v>6.5925801086425775</c:v>
                </c:pt>
                <c:pt idx="75">
                  <c:v>4.3013095092773437</c:v>
                </c:pt>
                <c:pt idx="76">
                  <c:v>2.5593960571289061</c:v>
                </c:pt>
                <c:pt idx="77">
                  <c:v>2.2944</c:v>
                </c:pt>
                <c:pt idx="78">
                  <c:v>5.9231999999999996</c:v>
                </c:pt>
                <c:pt idx="79">
                  <c:v>6.5996997070312498</c:v>
                </c:pt>
                <c:pt idx="80">
                  <c:v>5.2985256958007811</c:v>
                </c:pt>
                <c:pt idx="81">
                  <c:v>6.4769366455078119</c:v>
                </c:pt>
                <c:pt idx="82">
                  <c:v>5.7270112609863277</c:v>
                </c:pt>
                <c:pt idx="83">
                  <c:v>5.1945968627929684</c:v>
                </c:pt>
                <c:pt idx="84">
                  <c:v>5.9538867187499998</c:v>
                </c:pt>
                <c:pt idx="85">
                  <c:v>5.9559558105468744</c:v>
                </c:pt>
                <c:pt idx="86">
                  <c:v>4.0511549377441405</c:v>
                </c:pt>
                <c:pt idx="87">
                  <c:v>3.0784925079345702</c:v>
                </c:pt>
                <c:pt idx="88">
                  <c:v>5.6505267333984373</c:v>
                </c:pt>
                <c:pt idx="89">
                  <c:v>5.6758296203613279</c:v>
                </c:pt>
                <c:pt idx="90">
                  <c:v>4.3775999999999993</c:v>
                </c:pt>
                <c:pt idx="91">
                  <c:v>4.6943999999999999</c:v>
                </c:pt>
                <c:pt idx="92">
                  <c:v>4.6656000000000004</c:v>
                </c:pt>
                <c:pt idx="93">
                  <c:v>4.9247999999999994</c:v>
                </c:pt>
                <c:pt idx="94">
                  <c:v>5.2127999999999997</c:v>
                </c:pt>
                <c:pt idx="95">
                  <c:v>5.7023999999999999</c:v>
                </c:pt>
                <c:pt idx="96">
                  <c:v>5.6735999999999995</c:v>
                </c:pt>
                <c:pt idx="97">
                  <c:v>5.3952</c:v>
                </c:pt>
                <c:pt idx="98">
                  <c:v>6.3969964599609375</c:v>
                </c:pt>
                <c:pt idx="99">
                  <c:v>6.1445541513134883</c:v>
                </c:pt>
                <c:pt idx="100">
                  <c:v>5.6040960871858214</c:v>
                </c:pt>
                <c:pt idx="101">
                  <c:v>4.3923092651367188</c:v>
                </c:pt>
                <c:pt idx="102">
                  <c:v>5.3141317749023438</c:v>
                </c:pt>
                <c:pt idx="103">
                  <c:v>5.0110588073730469</c:v>
                </c:pt>
                <c:pt idx="104">
                  <c:v>5.0938082885742189</c:v>
                </c:pt>
                <c:pt idx="105">
                  <c:v>5.6711259973512798</c:v>
                </c:pt>
                <c:pt idx="106">
                  <c:v>5.8689701843261712</c:v>
                </c:pt>
                <c:pt idx="107">
                  <c:v>4.9149153106825691</c:v>
                </c:pt>
                <c:pt idx="108">
                  <c:v>6.2283269001064747</c:v>
                </c:pt>
                <c:pt idx="109">
                  <c:v>4.0737972379167848</c:v>
                </c:pt>
                <c:pt idx="110">
                  <c:v>5.4622965370774272</c:v>
                </c:pt>
                <c:pt idx="111">
                  <c:v>4.9584773216542413</c:v>
                </c:pt>
                <c:pt idx="112">
                  <c:v>4.7159312738336086</c:v>
                </c:pt>
                <c:pt idx="113">
                  <c:v>3.8817688954612724</c:v>
                </c:pt>
                <c:pt idx="114">
                  <c:v>3.7661660018581626</c:v>
                </c:pt>
                <c:pt idx="115">
                  <c:v>3.9325807048367718</c:v>
                </c:pt>
                <c:pt idx="116">
                  <c:v>5.4553702143927545</c:v>
                </c:pt>
                <c:pt idx="117">
                  <c:v>3.8425951930967339</c:v>
                </c:pt>
                <c:pt idx="118">
                  <c:v>4.0129824784847878</c:v>
                </c:pt>
                <c:pt idx="119">
                  <c:v>2.4519523981667155</c:v>
                </c:pt>
                <c:pt idx="120">
                  <c:v>2.0539447754669573</c:v>
                </c:pt>
                <c:pt idx="121">
                  <c:v>1.289148630943606</c:v>
                </c:pt>
                <c:pt idx="122">
                  <c:v>0.7972606501876347</c:v>
                </c:pt>
                <c:pt idx="123">
                  <c:v>2.0015422312421185</c:v>
                </c:pt>
                <c:pt idx="124">
                  <c:v>2.7260649146699141</c:v>
                </c:pt>
                <c:pt idx="125">
                  <c:v>0.4605588917722625</c:v>
                </c:pt>
                <c:pt idx="126">
                  <c:v>1.6083333515040337</c:v>
                </c:pt>
                <c:pt idx="127">
                  <c:v>2.7080943034472003</c:v>
                </c:pt>
                <c:pt idx="128">
                  <c:v>2.7812590747256434</c:v>
                </c:pt>
                <c:pt idx="129">
                  <c:v>2.1903008789062497</c:v>
                </c:pt>
                <c:pt idx="130">
                  <c:v>1.9097500704623038</c:v>
                </c:pt>
                <c:pt idx="131">
                  <c:v>2.4048043348673853</c:v>
                </c:pt>
                <c:pt idx="132">
                  <c:v>1.8553167546952922</c:v>
                </c:pt>
                <c:pt idx="133">
                  <c:v>2.5871303944772288</c:v>
                </c:pt>
                <c:pt idx="134">
                  <c:v>2.2201059412433257</c:v>
                </c:pt>
                <c:pt idx="135">
                  <c:v>1.9481823167185632</c:v>
                </c:pt>
                <c:pt idx="136">
                  <c:v>1.5201541095833622</c:v>
                </c:pt>
                <c:pt idx="137">
                  <c:v>0.1694018809307006</c:v>
                </c:pt>
                <c:pt idx="138">
                  <c:v>1.1619372859418393</c:v>
                </c:pt>
                <c:pt idx="139">
                  <c:v>1.1613017291434349</c:v>
                </c:pt>
                <c:pt idx="140">
                  <c:v>0.99903959370524631</c:v>
                </c:pt>
                <c:pt idx="141">
                  <c:v>1.0884488221383863</c:v>
                </c:pt>
                <c:pt idx="142">
                  <c:v>1.0568262492645173</c:v>
                </c:pt>
                <c:pt idx="143">
                  <c:v>0.64786980100139513</c:v>
                </c:pt>
                <c:pt idx="144">
                  <c:v>0.41135575789540035</c:v>
                </c:pt>
                <c:pt idx="145">
                  <c:v>0.85247089862823489</c:v>
                </c:pt>
                <c:pt idx="146">
                  <c:v>0.51049793958663936</c:v>
                </c:pt>
                <c:pt idx="147">
                  <c:v>0.56226392984390261</c:v>
                </c:pt>
                <c:pt idx="148">
                  <c:v>0.68124017715454099</c:v>
                </c:pt>
                <c:pt idx="149">
                  <c:v>0.58945720195770257</c:v>
                </c:pt>
                <c:pt idx="150">
                  <c:v>0.24746137261390685</c:v>
                </c:pt>
                <c:pt idx="151">
                  <c:v>0.65090525150299072</c:v>
                </c:pt>
                <c:pt idx="152">
                  <c:v>0.3461504101753235</c:v>
                </c:pt>
                <c:pt idx="153">
                  <c:v>0.42274281978607176</c:v>
                </c:pt>
                <c:pt idx="154">
                  <c:v>0.24973878264427185</c:v>
                </c:pt>
                <c:pt idx="155">
                  <c:v>0.3974855661392212</c:v>
                </c:pt>
                <c:pt idx="156">
                  <c:v>0.33854616880416871</c:v>
                </c:pt>
                <c:pt idx="157">
                  <c:v>0.23831133842468261</c:v>
                </c:pt>
                <c:pt idx="158">
                  <c:v>0.26765643954277035</c:v>
                </c:pt>
                <c:pt idx="159">
                  <c:v>0.34415144920349122</c:v>
                </c:pt>
                <c:pt idx="160">
                  <c:v>0.11055647134780884</c:v>
                </c:pt>
                <c:pt idx="161">
                  <c:v>0.48372691869735718</c:v>
                </c:pt>
                <c:pt idx="162">
                  <c:v>0.4536339998245239</c:v>
                </c:pt>
                <c:pt idx="163">
                  <c:v>0.4001665234565735</c:v>
                </c:pt>
                <c:pt idx="164">
                  <c:v>0.23082211017608642</c:v>
                </c:pt>
                <c:pt idx="165">
                  <c:v>0.35036526918411254</c:v>
                </c:pt>
                <c:pt idx="166">
                  <c:v>0.37767494916915895</c:v>
                </c:pt>
                <c:pt idx="167">
                  <c:v>0.41482486724853512</c:v>
                </c:pt>
                <c:pt idx="168">
                  <c:v>3.4250711649656297E-2</c:v>
                </c:pt>
                <c:pt idx="169">
                  <c:v>6.5842607617378229E-2</c:v>
                </c:pt>
                <c:pt idx="170">
                  <c:v>0.12897717654705046</c:v>
                </c:pt>
                <c:pt idx="171">
                  <c:v>0.30842639207839967</c:v>
                </c:pt>
                <c:pt idx="172">
                  <c:v>0.50525486469268799</c:v>
                </c:pt>
              </c:numCache>
            </c:numRef>
          </c:yVal>
          <c:smooth val="0"/>
          <c:extLst>
            <c:ext xmlns:c16="http://schemas.microsoft.com/office/drawing/2014/chart" uri="{C3380CC4-5D6E-409C-BE32-E72D297353CC}">
              <c16:uniqueId val="{00000001-89DF-4FA1-96F6-EA51B1C6E89D}"/>
            </c:ext>
          </c:extLst>
        </c:ser>
        <c:ser>
          <c:idx val="7"/>
          <c:order val="2"/>
          <c:tx>
            <c:strRef>
              <c:f>'C4 8065'!$A$20</c:f>
              <c:strCache>
                <c:ptCount val="1"/>
                <c:pt idx="0">
                  <c:v>ETc (BR)</c:v>
                </c:pt>
              </c:strCache>
            </c:strRef>
          </c:tx>
          <c:spPr>
            <a:ln w="12700">
              <a:solidFill>
                <a:srgbClr val="0000FF"/>
              </a:solidFill>
              <a:prstDash val="solid"/>
            </a:ln>
          </c:spPr>
          <c:marker>
            <c:symbol val="diamond"/>
            <c:size val="3"/>
            <c:spPr>
              <a:noFill/>
              <a:ln>
                <a:solidFill>
                  <a:srgbClr val="0000FF"/>
                </a:solidFill>
                <a:prstDash val="solid"/>
              </a:ln>
            </c:spPr>
          </c:marker>
          <c:xVal>
            <c:numRef>
              <c:f>'C4 8065'!$C$4:$FF$4</c:f>
              <c:numCache>
                <c:formatCode>General</c:formatCode>
                <c:ptCount val="160"/>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numCache>
            </c:numRef>
          </c:xVal>
          <c:yVal>
            <c:numRef>
              <c:f>'C4 8065'!$C$20:$FF$20</c:f>
              <c:numCache>
                <c:formatCode>0.00</c:formatCode>
                <c:ptCount val="160"/>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69">
                  <c:v>0.01</c:v>
                </c:pt>
                <c:pt idx="70">
                  <c:v>0.01</c:v>
                </c:pt>
                <c:pt idx="71">
                  <c:v>0.01</c:v>
                </c:pt>
                <c:pt idx="72">
                  <c:v>0.01</c:v>
                </c:pt>
                <c:pt idx="73">
                  <c:v>0.01</c:v>
                </c:pt>
                <c:pt idx="74">
                  <c:v>0.01</c:v>
                </c:pt>
                <c:pt idx="75">
                  <c:v>0.01</c:v>
                </c:pt>
                <c:pt idx="76">
                  <c:v>0.01</c:v>
                </c:pt>
                <c:pt idx="77">
                  <c:v>0.01</c:v>
                </c:pt>
                <c:pt idx="78">
                  <c:v>0.01</c:v>
                </c:pt>
                <c:pt idx="79">
                  <c:v>0.01</c:v>
                </c:pt>
                <c:pt idx="80">
                  <c:v>0.01</c:v>
                </c:pt>
                <c:pt idx="81">
                  <c:v>0.01</c:v>
                </c:pt>
                <c:pt idx="82">
                  <c:v>0.01</c:v>
                </c:pt>
                <c:pt idx="83">
                  <c:v>0.01</c:v>
                </c:pt>
                <c:pt idx="84">
                  <c:v>0.01</c:v>
                </c:pt>
                <c:pt idx="85">
                  <c:v>0.01</c:v>
                </c:pt>
                <c:pt idx="86">
                  <c:v>0.01</c:v>
                </c:pt>
                <c:pt idx="87">
                  <c:v>0.01</c:v>
                </c:pt>
                <c:pt idx="88">
                  <c:v>0.01</c:v>
                </c:pt>
                <c:pt idx="89">
                  <c:v>0.01</c:v>
                </c:pt>
                <c:pt idx="90">
                  <c:v>0.01</c:v>
                </c:pt>
                <c:pt idx="91">
                  <c:v>0.01</c:v>
                </c:pt>
                <c:pt idx="92">
                  <c:v>0.01</c:v>
                </c:pt>
                <c:pt idx="93">
                  <c:v>0.01</c:v>
                </c:pt>
                <c:pt idx="94">
                  <c:v>0.01</c:v>
                </c:pt>
                <c:pt idx="95">
                  <c:v>0.01</c:v>
                </c:pt>
                <c:pt idx="96">
                  <c:v>0.01</c:v>
                </c:pt>
                <c:pt idx="97">
                  <c:v>0.01</c:v>
                </c:pt>
                <c:pt idx="98">
                  <c:v>0.01</c:v>
                </c:pt>
                <c:pt idx="99">
                  <c:v>0.01</c:v>
                </c:pt>
                <c:pt idx="100">
                  <c:v>0.01</c:v>
                </c:pt>
                <c:pt idx="101">
                  <c:v>0.01</c:v>
                </c:pt>
                <c:pt idx="102">
                  <c:v>0.01</c:v>
                </c:pt>
                <c:pt idx="103">
                  <c:v>0.01</c:v>
                </c:pt>
                <c:pt idx="104">
                  <c:v>0.01</c:v>
                </c:pt>
                <c:pt idx="105">
                  <c:v>0.01</c:v>
                </c:pt>
                <c:pt idx="106">
                  <c:v>0.01</c:v>
                </c:pt>
                <c:pt idx="107">
                  <c:v>0.01</c:v>
                </c:pt>
                <c:pt idx="108">
                  <c:v>0.01</c:v>
                </c:pt>
                <c:pt idx="109">
                  <c:v>0.01</c:v>
                </c:pt>
                <c:pt idx="110">
                  <c:v>0.01</c:v>
                </c:pt>
                <c:pt idx="111">
                  <c:v>0.01</c:v>
                </c:pt>
                <c:pt idx="112">
                  <c:v>0.01</c:v>
                </c:pt>
                <c:pt idx="113">
                  <c:v>0.01</c:v>
                </c:pt>
                <c:pt idx="114">
                  <c:v>0.01</c:v>
                </c:pt>
                <c:pt idx="115">
                  <c:v>0.01</c:v>
                </c:pt>
                <c:pt idx="116">
                  <c:v>0.01</c:v>
                </c:pt>
                <c:pt idx="117">
                  <c:v>0.01</c:v>
                </c:pt>
                <c:pt idx="118">
                  <c:v>0.01</c:v>
                </c:pt>
                <c:pt idx="119">
                  <c:v>0.01</c:v>
                </c:pt>
                <c:pt idx="120">
                  <c:v>0.01</c:v>
                </c:pt>
                <c:pt idx="121">
                  <c:v>0.01</c:v>
                </c:pt>
                <c:pt idx="122">
                  <c:v>0.01</c:v>
                </c:pt>
                <c:pt idx="123">
                  <c:v>0.01</c:v>
                </c:pt>
                <c:pt idx="124">
                  <c:v>0.01</c:v>
                </c:pt>
                <c:pt idx="125">
                  <c:v>0.01</c:v>
                </c:pt>
                <c:pt idx="126">
                  <c:v>0.01</c:v>
                </c:pt>
                <c:pt idx="127">
                  <c:v>0.01</c:v>
                </c:pt>
                <c:pt idx="128">
                  <c:v>0.01</c:v>
                </c:pt>
                <c:pt idx="129">
                  <c:v>0.01</c:v>
                </c:pt>
                <c:pt idx="130">
                  <c:v>0.01</c:v>
                </c:pt>
                <c:pt idx="131">
                  <c:v>0.01</c:v>
                </c:pt>
                <c:pt idx="132">
                  <c:v>0.01</c:v>
                </c:pt>
                <c:pt idx="133">
                  <c:v>0.01</c:v>
                </c:pt>
                <c:pt idx="134">
                  <c:v>0.01</c:v>
                </c:pt>
                <c:pt idx="135">
                  <c:v>0.01</c:v>
                </c:pt>
                <c:pt idx="136">
                  <c:v>0.01</c:v>
                </c:pt>
                <c:pt idx="137">
                  <c:v>0.01</c:v>
                </c:pt>
                <c:pt idx="138">
                  <c:v>0.01</c:v>
                </c:pt>
                <c:pt idx="139">
                  <c:v>0.01</c:v>
                </c:pt>
                <c:pt idx="140">
                  <c:v>0.01</c:v>
                </c:pt>
                <c:pt idx="141">
                  <c:v>0.01</c:v>
                </c:pt>
                <c:pt idx="142">
                  <c:v>0.01</c:v>
                </c:pt>
                <c:pt idx="143">
                  <c:v>0.01</c:v>
                </c:pt>
                <c:pt idx="144">
                  <c:v>0.01</c:v>
                </c:pt>
                <c:pt idx="145">
                  <c:v>0.01</c:v>
                </c:pt>
                <c:pt idx="146">
                  <c:v>0.01</c:v>
                </c:pt>
                <c:pt idx="147">
                  <c:v>0.01</c:v>
                </c:pt>
                <c:pt idx="148">
                  <c:v>0.01</c:v>
                </c:pt>
                <c:pt idx="149">
                  <c:v>0.01</c:v>
                </c:pt>
                <c:pt idx="150">
                  <c:v>0.01</c:v>
                </c:pt>
                <c:pt idx="151">
                  <c:v>0.01</c:v>
                </c:pt>
                <c:pt idx="152">
                  <c:v>0.01</c:v>
                </c:pt>
                <c:pt idx="153">
                  <c:v>0.01</c:v>
                </c:pt>
                <c:pt idx="154">
                  <c:v>0.01</c:v>
                </c:pt>
                <c:pt idx="155">
                  <c:v>0.01</c:v>
                </c:pt>
                <c:pt idx="156">
                  <c:v>0.01</c:v>
                </c:pt>
                <c:pt idx="157">
                  <c:v>0.01</c:v>
                </c:pt>
                <c:pt idx="158">
                  <c:v>0.01</c:v>
                </c:pt>
                <c:pt idx="159">
                  <c:v>0.01</c:v>
                </c:pt>
              </c:numCache>
            </c:numRef>
          </c:yVal>
          <c:smooth val="0"/>
          <c:extLst>
            <c:ext xmlns:c16="http://schemas.microsoft.com/office/drawing/2014/chart" uri="{C3380CC4-5D6E-409C-BE32-E72D297353CC}">
              <c16:uniqueId val="{00000002-89DF-4FA1-96F6-EA51B1C6E89D}"/>
            </c:ext>
          </c:extLst>
        </c:ser>
        <c:dLbls>
          <c:showLegendKey val="0"/>
          <c:showVal val="0"/>
          <c:showCatName val="0"/>
          <c:showSerName val="0"/>
          <c:showPercent val="0"/>
          <c:showBubbleSize val="0"/>
        </c:dLbls>
        <c:axId val="824415560"/>
        <c:axId val="824417912"/>
      </c:scatterChart>
      <c:valAx>
        <c:axId val="824415560"/>
        <c:scaling>
          <c:orientation val="minMax"/>
          <c:max val="305"/>
          <c:min val="140"/>
        </c:scaling>
        <c:delete val="0"/>
        <c:axPos val="b"/>
        <c:title>
          <c:tx>
            <c:rich>
              <a:bodyPr/>
              <a:lstStyle/>
              <a:p>
                <a:pPr>
                  <a:defRPr sz="1550" b="1" i="0" u="none" strike="noStrike" baseline="0">
                    <a:solidFill>
                      <a:srgbClr val="000000"/>
                    </a:solidFill>
                    <a:latin typeface="Arial"/>
                    <a:ea typeface="Arial"/>
                    <a:cs typeface="Arial"/>
                  </a:defRPr>
                </a:pPr>
                <a:r>
                  <a:rPr lang="en-US"/>
                  <a:t>DOY</a:t>
                </a:r>
              </a:p>
            </c:rich>
          </c:tx>
          <c:layout>
            <c:manualLayout>
              <c:xMode val="edge"/>
              <c:yMode val="edge"/>
              <c:x val="0.51675981135603433"/>
              <c:y val="0.8940590178165712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417912"/>
        <c:crosses val="autoZero"/>
        <c:crossBetween val="midCat"/>
        <c:majorUnit val="10"/>
      </c:valAx>
      <c:valAx>
        <c:axId val="824417912"/>
        <c:scaling>
          <c:orientation val="minMax"/>
          <c:min val="0"/>
        </c:scaling>
        <c:delete val="0"/>
        <c:axPos val="l"/>
        <c:majorGridlines>
          <c:spPr>
            <a:ln w="3175">
              <a:solidFill>
                <a:srgbClr val="000000"/>
              </a:solidFill>
              <a:prstDash val="solid"/>
            </a:ln>
          </c:spPr>
        </c:majorGridlines>
        <c:title>
          <c:tx>
            <c:rich>
              <a:bodyPr/>
              <a:lstStyle/>
              <a:p>
                <a:pPr>
                  <a:defRPr sz="1550" b="1" i="0" u="none" strike="noStrike" baseline="0">
                    <a:solidFill>
                      <a:srgbClr val="000000"/>
                    </a:solidFill>
                    <a:latin typeface="Arial"/>
                    <a:ea typeface="Arial"/>
                    <a:cs typeface="Arial"/>
                  </a:defRPr>
                </a:pPr>
                <a:r>
                  <a:rPr lang="en-US"/>
                  <a:t>ETr and ETc (mm/day)</a:t>
                </a:r>
              </a:p>
            </c:rich>
          </c:tx>
          <c:layout>
            <c:manualLayout>
              <c:xMode val="edge"/>
              <c:yMode val="edge"/>
              <c:x val="1.8156358423534788E-2"/>
              <c:y val="0.1498710723175106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550" b="0" i="0" u="none" strike="noStrike" baseline="0">
                <a:solidFill>
                  <a:srgbClr val="000000"/>
                </a:solidFill>
                <a:latin typeface="Arial"/>
                <a:ea typeface="Arial"/>
                <a:cs typeface="Arial"/>
              </a:defRPr>
            </a:pPr>
            <a:endParaRPr lang="en-US"/>
          </a:p>
        </c:txPr>
        <c:crossAx val="824415560"/>
        <c:crosses val="autoZero"/>
        <c:crossBetween val="midCat"/>
      </c:valAx>
      <c:spPr>
        <a:solidFill>
          <a:srgbClr val="C0C0C0"/>
        </a:solidFill>
        <a:ln w="12700">
          <a:solidFill>
            <a:srgbClr val="808080"/>
          </a:solidFill>
          <a:prstDash val="solid"/>
        </a:ln>
      </c:spPr>
    </c:plotArea>
    <c:legend>
      <c:legendPos val="r"/>
      <c:layout>
        <c:manualLayout>
          <c:xMode val="edge"/>
          <c:yMode val="edge"/>
          <c:x val="0.81134564643799467"/>
          <c:y val="6.9767617913280025E-2"/>
          <c:w val="0.15699208443271767"/>
          <c:h val="0.14987117922112006"/>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'C4 8065'!$D$1</c:f>
          <c:strCache>
            <c:ptCount val="1"/>
            <c:pt idx="0">
              <c:v>Corn 13 #4</c:v>
            </c:pt>
          </c:strCache>
        </c:strRef>
      </c:tx>
      <c:layout>
        <c:manualLayout>
          <c:xMode val="edge"/>
          <c:yMode val="edge"/>
          <c:x val="0.16713493041486524"/>
          <c:y val="5.6701030927835051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376412296192162"/>
          <c:y val="6.1855747945881265E-2"/>
          <c:w val="0.7471915236511395"/>
          <c:h val="0.79123810914106429"/>
        </c:manualLayout>
      </c:layout>
      <c:scatterChart>
        <c:scatterStyle val="lineMarker"/>
        <c:varyColors val="0"/>
        <c:ser>
          <c:idx val="0"/>
          <c:order val="0"/>
          <c:tx>
            <c:strRef>
              <c:f>'C4 8065'!$A$7</c:f>
              <c:strCache>
                <c:ptCount val="1"/>
                <c:pt idx="0">
                  <c:v>Canopy Cover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8065'!$C$7:$FS$7</c:f>
              <c:numCache>
                <c:formatCode>0%</c:formatCode>
                <c:ptCount val="173"/>
                <c:pt idx="0">
                  <c:v>0</c:v>
                </c:pt>
                <c:pt idx="1">
                  <c:v>0</c:v>
                </c:pt>
                <c:pt idx="2">
                  <c:v>0</c:v>
                </c:pt>
                <c:pt idx="3">
                  <c:v>0</c:v>
                </c:pt>
                <c:pt idx="4">
                  <c:v>0</c:v>
                </c:pt>
                <c:pt idx="5">
                  <c:v>0</c:v>
                </c:pt>
                <c:pt idx="6">
                  <c:v>0</c:v>
                </c:pt>
                <c:pt idx="7">
                  <c:v>0</c:v>
                </c:pt>
                <c:pt idx="8">
                  <c:v>0</c:v>
                </c:pt>
                <c:pt idx="9">
                  <c:v>0</c:v>
                </c:pt>
                <c:pt idx="10">
                  <c:v>0</c:v>
                </c:pt>
                <c:pt idx="11">
                  <c:v>0.01</c:v>
                </c:pt>
                <c:pt idx="12">
                  <c:v>0.01</c:v>
                </c:pt>
                <c:pt idx="13">
                  <c:v>0.01</c:v>
                </c:pt>
                <c:pt idx="14">
                  <c:v>2.2249999999999999E-2</c:v>
                </c:pt>
                <c:pt idx="15">
                  <c:v>2.8374999999999997E-2</c:v>
                </c:pt>
                <c:pt idx="16">
                  <c:v>3.4499999999999996E-2</c:v>
                </c:pt>
                <c:pt idx="17">
                  <c:v>4.0625000000000001E-2</c:v>
                </c:pt>
                <c:pt idx="18">
                  <c:v>4.675E-2</c:v>
                </c:pt>
                <c:pt idx="19">
                  <c:v>5.2874999999999998E-2</c:v>
                </c:pt>
                <c:pt idx="20">
                  <c:v>5.8999999999999997E-2</c:v>
                </c:pt>
                <c:pt idx="21">
                  <c:v>6.5125000000000002E-2</c:v>
                </c:pt>
                <c:pt idx="22">
                  <c:v>7.1249999999999994E-2</c:v>
                </c:pt>
                <c:pt idx="23">
                  <c:v>7.7374999999999999E-2</c:v>
                </c:pt>
                <c:pt idx="24">
                  <c:v>8.3499999999999991E-2</c:v>
                </c:pt>
                <c:pt idx="25">
                  <c:v>8.9624999999999982E-2</c:v>
                </c:pt>
                <c:pt idx="26">
                  <c:v>9.5749999999999988E-2</c:v>
                </c:pt>
                <c:pt idx="27">
                  <c:v>0.10187499999999999</c:v>
                </c:pt>
                <c:pt idx="28">
                  <c:v>0.10799999999999998</c:v>
                </c:pt>
                <c:pt idx="29">
                  <c:v>0.11412499999999998</c:v>
                </c:pt>
                <c:pt idx="30">
                  <c:v>0.12025</c:v>
                </c:pt>
                <c:pt idx="31">
                  <c:v>0.12637499999999999</c:v>
                </c:pt>
                <c:pt idx="32">
                  <c:v>0.13250000000000001</c:v>
                </c:pt>
                <c:pt idx="33">
                  <c:v>0.138625</c:v>
                </c:pt>
                <c:pt idx="34">
                  <c:v>0.14475000000000002</c:v>
                </c:pt>
                <c:pt idx="35">
                  <c:v>0.15087500000000001</c:v>
                </c:pt>
                <c:pt idx="36">
                  <c:v>0.157</c:v>
                </c:pt>
                <c:pt idx="37">
                  <c:v>0.17671428571428571</c:v>
                </c:pt>
                <c:pt idx="38">
                  <c:v>0.19642857142857142</c:v>
                </c:pt>
                <c:pt idx="39">
                  <c:v>0.21614285714285714</c:v>
                </c:pt>
                <c:pt idx="40">
                  <c:v>0.23585714285714285</c:v>
                </c:pt>
                <c:pt idx="41">
                  <c:v>0.25557142857142856</c:v>
                </c:pt>
                <c:pt idx="42">
                  <c:v>0.27528571428571424</c:v>
                </c:pt>
                <c:pt idx="43">
                  <c:v>0.29499999999999998</c:v>
                </c:pt>
                <c:pt idx="44">
                  <c:v>0.32750000000000001</c:v>
                </c:pt>
                <c:pt idx="45">
                  <c:v>0.36</c:v>
                </c:pt>
                <c:pt idx="46">
                  <c:v>0.39100000000000001</c:v>
                </c:pt>
                <c:pt idx="47">
                  <c:v>0.42199999999999999</c:v>
                </c:pt>
                <c:pt idx="48">
                  <c:v>0.45300000000000001</c:v>
                </c:pt>
                <c:pt idx="49">
                  <c:v>0.48399999999999999</c:v>
                </c:pt>
                <c:pt idx="50">
                  <c:v>0.51500000000000001</c:v>
                </c:pt>
                <c:pt idx="51">
                  <c:v>0.54244444444444451</c:v>
                </c:pt>
                <c:pt idx="52">
                  <c:v>0.56988888888888889</c:v>
                </c:pt>
                <c:pt idx="53">
                  <c:v>0.59733333333333338</c:v>
                </c:pt>
                <c:pt idx="54">
                  <c:v>0.62477777777777777</c:v>
                </c:pt>
                <c:pt idx="55">
                  <c:v>0.65222222222222226</c:v>
                </c:pt>
                <c:pt idx="56">
                  <c:v>0.67966666666666664</c:v>
                </c:pt>
                <c:pt idx="57">
                  <c:v>0.70711111111111113</c:v>
                </c:pt>
                <c:pt idx="58">
                  <c:v>0.73455555555555563</c:v>
                </c:pt>
                <c:pt idx="59">
                  <c:v>0.76200000000000001</c:v>
                </c:pt>
                <c:pt idx="60">
                  <c:v>0.77880000000000005</c:v>
                </c:pt>
                <c:pt idx="61">
                  <c:v>0.79559999999999997</c:v>
                </c:pt>
                <c:pt idx="62">
                  <c:v>0.81240000000000001</c:v>
                </c:pt>
                <c:pt idx="63">
                  <c:v>0.82919999999999994</c:v>
                </c:pt>
                <c:pt idx="64">
                  <c:v>0.84599999999999997</c:v>
                </c:pt>
                <c:pt idx="65">
                  <c:v>0.84677777777777774</c:v>
                </c:pt>
                <c:pt idx="66">
                  <c:v>0.84755555555555551</c:v>
                </c:pt>
                <c:pt idx="67">
                  <c:v>0.84833333333333327</c:v>
                </c:pt>
                <c:pt idx="68">
                  <c:v>0.84911111111111104</c:v>
                </c:pt>
                <c:pt idx="69">
                  <c:v>0.84988888888888892</c:v>
                </c:pt>
                <c:pt idx="70">
                  <c:v>0.85066666666666668</c:v>
                </c:pt>
                <c:pt idx="71">
                  <c:v>0.85144444444444445</c:v>
                </c:pt>
                <c:pt idx="72">
                  <c:v>0.85222222222222221</c:v>
                </c:pt>
                <c:pt idx="73">
                  <c:v>0.85299999999999998</c:v>
                </c:pt>
                <c:pt idx="74">
                  <c:v>0.8498</c:v>
                </c:pt>
                <c:pt idx="75">
                  <c:v>0.84660000000000002</c:v>
                </c:pt>
                <c:pt idx="76">
                  <c:v>0.84339999999999993</c:v>
                </c:pt>
                <c:pt idx="77">
                  <c:v>0.84019999999999995</c:v>
                </c:pt>
                <c:pt idx="78">
                  <c:v>0.83699999999999997</c:v>
                </c:pt>
                <c:pt idx="79">
                  <c:v>0.83266666666666667</c:v>
                </c:pt>
                <c:pt idx="80">
                  <c:v>0.82833333333333325</c:v>
                </c:pt>
                <c:pt idx="81">
                  <c:v>0.82399999999999995</c:v>
                </c:pt>
                <c:pt idx="82">
                  <c:v>0.8250909090909091</c:v>
                </c:pt>
                <c:pt idx="83">
                  <c:v>0.82618181818181813</c:v>
                </c:pt>
                <c:pt idx="84">
                  <c:v>0.82727272727272727</c:v>
                </c:pt>
                <c:pt idx="85">
                  <c:v>0.8283636363636363</c:v>
                </c:pt>
                <c:pt idx="86">
                  <c:v>0.82945454545454544</c:v>
                </c:pt>
                <c:pt idx="87">
                  <c:v>0.83054545454545448</c:v>
                </c:pt>
                <c:pt idx="88">
                  <c:v>0.83163636363636362</c:v>
                </c:pt>
                <c:pt idx="89">
                  <c:v>0.83272727272727265</c:v>
                </c:pt>
                <c:pt idx="90">
                  <c:v>0.83381818181818179</c:v>
                </c:pt>
                <c:pt idx="91">
                  <c:v>0.83490909090909082</c:v>
                </c:pt>
                <c:pt idx="92">
                  <c:v>0.83599999999999997</c:v>
                </c:pt>
                <c:pt idx="93">
                  <c:v>0.83733333333333326</c:v>
                </c:pt>
                <c:pt idx="94">
                  <c:v>0.83866666666666667</c:v>
                </c:pt>
                <c:pt idx="95">
                  <c:v>0.84</c:v>
                </c:pt>
                <c:pt idx="96">
                  <c:v>0.84133333333333327</c:v>
                </c:pt>
                <c:pt idx="97">
                  <c:v>0.84266666666666667</c:v>
                </c:pt>
                <c:pt idx="98">
                  <c:v>0.84399999999999997</c:v>
                </c:pt>
                <c:pt idx="99">
                  <c:v>0.84533333333333327</c:v>
                </c:pt>
                <c:pt idx="100">
                  <c:v>0.84666666666666668</c:v>
                </c:pt>
                <c:pt idx="101">
                  <c:v>0.84799999999999998</c:v>
                </c:pt>
                <c:pt idx="102">
                  <c:v>0.83971428571428575</c:v>
                </c:pt>
                <c:pt idx="103">
                  <c:v>0.83142857142857141</c:v>
                </c:pt>
                <c:pt idx="104">
                  <c:v>0.82314285714285718</c:v>
                </c:pt>
                <c:pt idx="105">
                  <c:v>0.81485714285714284</c:v>
                </c:pt>
                <c:pt idx="106">
                  <c:v>0.80657142857142861</c:v>
                </c:pt>
                <c:pt idx="107">
                  <c:v>0.79828571428571427</c:v>
                </c:pt>
                <c:pt idx="108">
                  <c:v>0.79</c:v>
                </c:pt>
                <c:pt idx="109">
                  <c:v>0.78866666666666674</c:v>
                </c:pt>
                <c:pt idx="110">
                  <c:v>0.78733333333333333</c:v>
                </c:pt>
                <c:pt idx="111">
                  <c:v>0.78600000000000003</c:v>
                </c:pt>
                <c:pt idx="112">
                  <c:v>0.78466666666666673</c:v>
                </c:pt>
                <c:pt idx="113">
                  <c:v>0.78333333333333333</c:v>
                </c:pt>
                <c:pt idx="114">
                  <c:v>0.78200000000000003</c:v>
                </c:pt>
                <c:pt idx="115">
                  <c:v>0.75677419354838715</c:v>
                </c:pt>
                <c:pt idx="116">
                  <c:v>0.73154838709677428</c:v>
                </c:pt>
                <c:pt idx="117">
                  <c:v>0.70632258064516129</c:v>
                </c:pt>
                <c:pt idx="118">
                  <c:v>0.68109677419354842</c:v>
                </c:pt>
                <c:pt idx="119">
                  <c:v>0.65587096774193554</c:v>
                </c:pt>
                <c:pt idx="120">
                  <c:v>0.63064516129032255</c:v>
                </c:pt>
                <c:pt idx="121">
                  <c:v>0.60541935483870968</c:v>
                </c:pt>
                <c:pt idx="122">
                  <c:v>0.5801935483870968</c:v>
                </c:pt>
                <c:pt idx="123">
                  <c:v>0.55496774193548393</c:v>
                </c:pt>
                <c:pt idx="124">
                  <c:v>0.52974193548387105</c:v>
                </c:pt>
                <c:pt idx="125">
                  <c:v>0.50451612903225806</c:v>
                </c:pt>
                <c:pt idx="126">
                  <c:v>0.47929032258064519</c:v>
                </c:pt>
                <c:pt idx="127">
                  <c:v>0.45406451612903226</c:v>
                </c:pt>
                <c:pt idx="128">
                  <c:v>0.42883870967741938</c:v>
                </c:pt>
                <c:pt idx="129">
                  <c:v>0.40361290322580645</c:v>
                </c:pt>
                <c:pt idx="130">
                  <c:v>0.37838709677419358</c:v>
                </c:pt>
                <c:pt idx="131">
                  <c:v>0.35316129032258065</c:v>
                </c:pt>
                <c:pt idx="132">
                  <c:v>0.32793548387096777</c:v>
                </c:pt>
                <c:pt idx="133">
                  <c:v>0.30270967741935484</c:v>
                </c:pt>
                <c:pt idx="134">
                  <c:v>0.27748387096774196</c:v>
                </c:pt>
                <c:pt idx="135">
                  <c:v>0.25225806451612909</c:v>
                </c:pt>
                <c:pt idx="136">
                  <c:v>0.2270322580645161</c:v>
                </c:pt>
                <c:pt idx="137">
                  <c:v>0.20180645161290323</c:v>
                </c:pt>
                <c:pt idx="138">
                  <c:v>0.17658064516129035</c:v>
                </c:pt>
                <c:pt idx="139">
                  <c:v>0.15135483870967747</c:v>
                </c:pt>
                <c:pt idx="140">
                  <c:v>0.12612903225806449</c:v>
                </c:pt>
                <c:pt idx="141">
                  <c:v>0.10090322580645161</c:v>
                </c:pt>
                <c:pt idx="142">
                  <c:v>7.5677419354838737E-2</c:v>
                </c:pt>
                <c:pt idx="143">
                  <c:v>5.0451612903225862E-2</c:v>
                </c:pt>
                <c:pt idx="144">
                  <c:v>2.5225806451612875E-2</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0-885B-4B82-98BE-CAB5728C43A1}"/>
            </c:ext>
          </c:extLst>
        </c:ser>
        <c:ser>
          <c:idx val="2"/>
          <c:order val="2"/>
          <c:tx>
            <c:strRef>
              <c:f>'C4 8065'!$A$9</c:f>
              <c:strCache>
                <c:ptCount val="1"/>
                <c:pt idx="0">
                  <c:v>Kcb (Table)</c:v>
                </c:pt>
              </c:strCache>
            </c:strRef>
          </c:tx>
          <c:spPr>
            <a:ln w="25400">
              <a:solidFill>
                <a:srgbClr val="FFFF00"/>
              </a:solidFill>
              <a:prstDash val="solid"/>
            </a:ln>
          </c:spPr>
          <c:marker>
            <c:symbol val="none"/>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8065'!$C$9:$FS$9</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0.16</c:v>
                </c:pt>
                <c:pt idx="21">
                  <c:v>0.16</c:v>
                </c:pt>
                <c:pt idx="22">
                  <c:v>0.16</c:v>
                </c:pt>
                <c:pt idx="23">
                  <c:v>0.16</c:v>
                </c:pt>
                <c:pt idx="24">
                  <c:v>0.16</c:v>
                </c:pt>
                <c:pt idx="25">
                  <c:v>0.16</c:v>
                </c:pt>
                <c:pt idx="26">
                  <c:v>0.17</c:v>
                </c:pt>
                <c:pt idx="27">
                  <c:v>0.17</c:v>
                </c:pt>
                <c:pt idx="28">
                  <c:v>0.17</c:v>
                </c:pt>
                <c:pt idx="29">
                  <c:v>0.18</c:v>
                </c:pt>
                <c:pt idx="30">
                  <c:v>0.18</c:v>
                </c:pt>
                <c:pt idx="31">
                  <c:v>0.19</c:v>
                </c:pt>
                <c:pt idx="32">
                  <c:v>0.19</c:v>
                </c:pt>
                <c:pt idx="33">
                  <c:v>0.2</c:v>
                </c:pt>
                <c:pt idx="34">
                  <c:v>0.21</c:v>
                </c:pt>
                <c:pt idx="35">
                  <c:v>0.22</c:v>
                </c:pt>
                <c:pt idx="36">
                  <c:v>0.23</c:v>
                </c:pt>
                <c:pt idx="37">
                  <c:v>0.24</c:v>
                </c:pt>
                <c:pt idx="38">
                  <c:v>0.25</c:v>
                </c:pt>
                <c:pt idx="39">
                  <c:v>0.27</c:v>
                </c:pt>
                <c:pt idx="40">
                  <c:v>0.31</c:v>
                </c:pt>
                <c:pt idx="41">
                  <c:v>0.33</c:v>
                </c:pt>
                <c:pt idx="42">
                  <c:v>0.35</c:v>
                </c:pt>
                <c:pt idx="43">
                  <c:v>0.37</c:v>
                </c:pt>
                <c:pt idx="44">
                  <c:v>0.39</c:v>
                </c:pt>
                <c:pt idx="45">
                  <c:v>0.41</c:v>
                </c:pt>
                <c:pt idx="46">
                  <c:v>0.43</c:v>
                </c:pt>
                <c:pt idx="47">
                  <c:v>0.45</c:v>
                </c:pt>
                <c:pt idx="48">
                  <c:v>0.47</c:v>
                </c:pt>
                <c:pt idx="49">
                  <c:v>0.49</c:v>
                </c:pt>
                <c:pt idx="50">
                  <c:v>0.52</c:v>
                </c:pt>
                <c:pt idx="51">
                  <c:v>0.55000000000000004</c:v>
                </c:pt>
                <c:pt idx="52">
                  <c:v>0.57999999999999996</c:v>
                </c:pt>
                <c:pt idx="53">
                  <c:v>0.61</c:v>
                </c:pt>
                <c:pt idx="54">
                  <c:v>0.64</c:v>
                </c:pt>
                <c:pt idx="55">
                  <c:v>0.67</c:v>
                </c:pt>
                <c:pt idx="56">
                  <c:v>0.7</c:v>
                </c:pt>
                <c:pt idx="57">
                  <c:v>0.75</c:v>
                </c:pt>
                <c:pt idx="58">
                  <c:v>0.8</c:v>
                </c:pt>
                <c:pt idx="59">
                  <c:v>0.83</c:v>
                </c:pt>
                <c:pt idx="60">
                  <c:v>0.86</c:v>
                </c:pt>
                <c:pt idx="61">
                  <c:v>0.88</c:v>
                </c:pt>
                <c:pt idx="62">
                  <c:v>0.91</c:v>
                </c:pt>
                <c:pt idx="63">
                  <c:v>0.93</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0.95</c:v>
                </c:pt>
                <c:pt idx="87">
                  <c:v>0.96</c:v>
                </c:pt>
                <c:pt idx="88">
                  <c:v>0.95</c:v>
                </c:pt>
                <c:pt idx="89">
                  <c:v>0.95</c:v>
                </c:pt>
                <c:pt idx="90">
                  <c:v>0.94</c:v>
                </c:pt>
                <c:pt idx="91">
                  <c:v>0.94</c:v>
                </c:pt>
                <c:pt idx="92">
                  <c:v>0.93</c:v>
                </c:pt>
                <c:pt idx="93">
                  <c:v>0.93</c:v>
                </c:pt>
                <c:pt idx="94">
                  <c:v>0.92</c:v>
                </c:pt>
                <c:pt idx="95">
                  <c:v>0.92</c:v>
                </c:pt>
                <c:pt idx="96">
                  <c:v>0.91</c:v>
                </c:pt>
                <c:pt idx="97">
                  <c:v>0.91</c:v>
                </c:pt>
                <c:pt idx="98">
                  <c:v>0.9</c:v>
                </c:pt>
                <c:pt idx="99">
                  <c:v>0.9</c:v>
                </c:pt>
                <c:pt idx="100">
                  <c:v>0.89</c:v>
                </c:pt>
                <c:pt idx="101">
                  <c:v>0.88</c:v>
                </c:pt>
                <c:pt idx="102">
                  <c:v>0.87</c:v>
                </c:pt>
                <c:pt idx="103">
                  <c:v>0.86</c:v>
                </c:pt>
                <c:pt idx="104">
                  <c:v>0.85</c:v>
                </c:pt>
                <c:pt idx="105">
                  <c:v>0.85</c:v>
                </c:pt>
                <c:pt idx="106">
                  <c:v>0.84</c:v>
                </c:pt>
                <c:pt idx="107">
                  <c:v>0.84</c:v>
                </c:pt>
                <c:pt idx="108">
                  <c:v>0.83</c:v>
                </c:pt>
                <c:pt idx="109">
                  <c:v>0.83</c:v>
                </c:pt>
                <c:pt idx="110">
                  <c:v>0.82</c:v>
                </c:pt>
                <c:pt idx="111">
                  <c:v>0.81</c:v>
                </c:pt>
                <c:pt idx="112">
                  <c:v>0.81</c:v>
                </c:pt>
                <c:pt idx="113">
                  <c:v>0.8</c:v>
                </c:pt>
                <c:pt idx="114">
                  <c:v>0.79</c:v>
                </c:pt>
                <c:pt idx="115">
                  <c:v>0.79</c:v>
                </c:pt>
                <c:pt idx="116">
                  <c:v>0.78</c:v>
                </c:pt>
                <c:pt idx="117">
                  <c:v>0.78</c:v>
                </c:pt>
                <c:pt idx="118">
                  <c:v>0.77</c:v>
                </c:pt>
                <c:pt idx="119">
                  <c:v>0.76</c:v>
                </c:pt>
                <c:pt idx="120">
                  <c:v>0.75</c:v>
                </c:pt>
                <c:pt idx="121">
                  <c:v>0.74</c:v>
                </c:pt>
                <c:pt idx="122">
                  <c:v>0.74</c:v>
                </c:pt>
                <c:pt idx="123">
                  <c:v>0.73</c:v>
                </c:pt>
                <c:pt idx="124">
                  <c:v>0.72</c:v>
                </c:pt>
                <c:pt idx="125">
                  <c:v>0.71</c:v>
                </c:pt>
                <c:pt idx="126">
                  <c:v>0.7</c:v>
                </c:pt>
                <c:pt idx="127">
                  <c:v>0.69</c:v>
                </c:pt>
                <c:pt idx="128">
                  <c:v>0.68</c:v>
                </c:pt>
                <c:pt idx="129">
                  <c:v>0.67</c:v>
                </c:pt>
                <c:pt idx="130">
                  <c:v>0.66</c:v>
                </c:pt>
                <c:pt idx="131">
                  <c:v>0.65</c:v>
                </c:pt>
                <c:pt idx="132">
                  <c:v>0.64</c:v>
                </c:pt>
                <c:pt idx="133">
                  <c:v>0.63</c:v>
                </c:pt>
                <c:pt idx="134">
                  <c:v>0.62</c:v>
                </c:pt>
                <c:pt idx="135">
                  <c:v>0.6</c:v>
                </c:pt>
                <c:pt idx="136">
                  <c:v>0.57999999999999996</c:v>
                </c:pt>
                <c:pt idx="137">
                  <c:v>0.55000000000000004</c:v>
                </c:pt>
                <c:pt idx="138">
                  <c:v>0.52</c:v>
                </c:pt>
                <c:pt idx="139">
                  <c:v>0.48</c:v>
                </c:pt>
                <c:pt idx="140">
                  <c:v>0.44</c:v>
                </c:pt>
                <c:pt idx="141">
                  <c:v>0.4</c:v>
                </c:pt>
                <c:pt idx="142">
                  <c:v>0.36</c:v>
                </c:pt>
                <c:pt idx="143">
                  <c:v>0.32</c:v>
                </c:pt>
                <c:pt idx="144">
                  <c:v>0.28000000000000003</c:v>
                </c:pt>
                <c:pt idx="145">
                  <c:v>0.26</c:v>
                </c:pt>
                <c:pt idx="146">
                  <c:v>0.24</c:v>
                </c:pt>
                <c:pt idx="147">
                  <c:v>0.23</c:v>
                </c:pt>
                <c:pt idx="148">
                  <c:v>0.22</c:v>
                </c:pt>
                <c:pt idx="149">
                  <c:v>0.21</c:v>
                </c:pt>
                <c:pt idx="150">
                  <c:v>0.2</c:v>
                </c:pt>
                <c:pt idx="151">
                  <c:v>0.19</c:v>
                </c:pt>
                <c:pt idx="152">
                  <c:v>0.18</c:v>
                </c:pt>
                <c:pt idx="153">
                  <c:v>0.17</c:v>
                </c:pt>
                <c:pt idx="154">
                  <c:v>0.16</c:v>
                </c:pt>
                <c:pt idx="155">
                  <c:v>0.15</c:v>
                </c:pt>
                <c:pt idx="156">
                  <c:v>0.15</c:v>
                </c:pt>
                <c:pt idx="157">
                  <c:v>0.15</c:v>
                </c:pt>
                <c:pt idx="158">
                  <c:v>0.14000000000000001</c:v>
                </c:pt>
                <c:pt idx="159">
                  <c:v>0.14000000000000001</c:v>
                </c:pt>
                <c:pt idx="160">
                  <c:v>0.14000000000000001</c:v>
                </c:pt>
                <c:pt idx="161">
                  <c:v>0.13</c:v>
                </c:pt>
                <c:pt idx="162">
                  <c:v>0.13</c:v>
                </c:pt>
                <c:pt idx="163">
                  <c:v>0.13</c:v>
                </c:pt>
                <c:pt idx="164">
                  <c:v>0.12</c:v>
                </c:pt>
                <c:pt idx="165">
                  <c:v>0.12</c:v>
                </c:pt>
                <c:pt idx="166">
                  <c:v>0.12</c:v>
                </c:pt>
                <c:pt idx="167">
                  <c:v>0.12</c:v>
                </c:pt>
                <c:pt idx="168">
                  <c:v>0.12</c:v>
                </c:pt>
                <c:pt idx="169">
                  <c:v>0.12</c:v>
                </c:pt>
                <c:pt idx="170">
                  <c:v>0.12</c:v>
                </c:pt>
                <c:pt idx="171">
                  <c:v>0.12</c:v>
                </c:pt>
                <c:pt idx="172">
                  <c:v>0.12</c:v>
                </c:pt>
              </c:numCache>
            </c:numRef>
          </c:yVal>
          <c:smooth val="0"/>
          <c:extLst>
            <c:ext xmlns:c16="http://schemas.microsoft.com/office/drawing/2014/chart" uri="{C3380CC4-5D6E-409C-BE32-E72D297353CC}">
              <c16:uniqueId val="{00000001-885B-4B82-98BE-CAB5728C43A1}"/>
            </c:ext>
          </c:extLst>
        </c:ser>
        <c:ser>
          <c:idx val="3"/>
          <c:order val="3"/>
          <c:tx>
            <c:strRef>
              <c:f>'C4 8065'!$A$10</c:f>
              <c:strCache>
                <c:ptCount val="1"/>
                <c:pt idx="0">
                  <c:v>Kcb (CC)</c:v>
                </c:pt>
              </c:strCache>
            </c:strRef>
          </c:tx>
          <c:spPr>
            <a:ln w="12700">
              <a:solidFill>
                <a:srgbClr val="00FFFF"/>
              </a:solidFill>
              <a:prstDash val="solid"/>
            </a:ln>
          </c:spPr>
          <c:marker>
            <c:symbol val="x"/>
            <c:size val="5"/>
            <c:spPr>
              <a:noFill/>
              <a:ln>
                <a:solidFill>
                  <a:srgbClr val="00FFFF"/>
                </a:solidFill>
                <a:prstDash val="solid"/>
              </a:ln>
            </c:spPr>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8065'!$C$10:$FS$10</c:f>
              <c:numCache>
                <c:formatCode>0.00</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0.172528125</c:v>
                </c:pt>
                <c:pt idx="15">
                  <c:v>0.17872968749999998</c:v>
                </c:pt>
                <c:pt idx="16">
                  <c:v>0.18493124999999999</c:v>
                </c:pt>
                <c:pt idx="17">
                  <c:v>0.1911328125</c:v>
                </c:pt>
                <c:pt idx="18">
                  <c:v>0.19733437500000001</c:v>
                </c:pt>
                <c:pt idx="19">
                  <c:v>0.20353593749999999</c:v>
                </c:pt>
                <c:pt idx="20">
                  <c:v>0.20973749999999999</c:v>
                </c:pt>
                <c:pt idx="21">
                  <c:v>0.2159390625</c:v>
                </c:pt>
                <c:pt idx="22">
                  <c:v>0.22214062499999998</c:v>
                </c:pt>
                <c:pt idx="23">
                  <c:v>0.22834218749999999</c:v>
                </c:pt>
                <c:pt idx="24">
                  <c:v>0.23454375</c:v>
                </c:pt>
                <c:pt idx="25">
                  <c:v>0.24074531249999997</c:v>
                </c:pt>
                <c:pt idx="26">
                  <c:v>0.24694687499999998</c:v>
                </c:pt>
                <c:pt idx="27">
                  <c:v>0.25314843749999999</c:v>
                </c:pt>
                <c:pt idx="28">
                  <c:v>0.25934999999999997</c:v>
                </c:pt>
                <c:pt idx="29">
                  <c:v>0.26555156249999995</c:v>
                </c:pt>
                <c:pt idx="30">
                  <c:v>0.27175312499999998</c:v>
                </c:pt>
                <c:pt idx="31">
                  <c:v>0.27795468749999996</c:v>
                </c:pt>
                <c:pt idx="32">
                  <c:v>0.28415625</c:v>
                </c:pt>
                <c:pt idx="33">
                  <c:v>0.29035781249999998</c:v>
                </c:pt>
                <c:pt idx="34">
                  <c:v>0.29655937500000001</c:v>
                </c:pt>
                <c:pt idx="35">
                  <c:v>0.30276093749999999</c:v>
                </c:pt>
                <c:pt idx="36">
                  <c:v>0.30896250000000003</c:v>
                </c:pt>
                <c:pt idx="37">
                  <c:v>0.32892321428571425</c:v>
                </c:pt>
                <c:pt idx="38">
                  <c:v>0.34888392857142858</c:v>
                </c:pt>
                <c:pt idx="39">
                  <c:v>0.3688446428571428</c:v>
                </c:pt>
                <c:pt idx="40">
                  <c:v>0.38880535714285713</c:v>
                </c:pt>
                <c:pt idx="41">
                  <c:v>0.40876607142857135</c:v>
                </c:pt>
                <c:pt idx="42">
                  <c:v>0.42872678571428569</c:v>
                </c:pt>
                <c:pt idx="43">
                  <c:v>0.44868750000000002</c:v>
                </c:pt>
                <c:pt idx="44">
                  <c:v>0.48159375000000004</c:v>
                </c:pt>
                <c:pt idx="45">
                  <c:v>0.51449999999999996</c:v>
                </c:pt>
                <c:pt idx="46">
                  <c:v>0.54588749999999997</c:v>
                </c:pt>
                <c:pt idx="47">
                  <c:v>0.57727499999999998</c:v>
                </c:pt>
                <c:pt idx="48">
                  <c:v>0.6086625</c:v>
                </c:pt>
                <c:pt idx="49">
                  <c:v>0.64005000000000001</c:v>
                </c:pt>
                <c:pt idx="50">
                  <c:v>0.67143750000000002</c:v>
                </c:pt>
                <c:pt idx="51">
                  <c:v>0.6992250000000001</c:v>
                </c:pt>
                <c:pt idx="52">
                  <c:v>0.72701249999999995</c:v>
                </c:pt>
                <c:pt idx="53">
                  <c:v>0.75480000000000003</c:v>
                </c:pt>
                <c:pt idx="54">
                  <c:v>0.78258749999999999</c:v>
                </c:pt>
                <c:pt idx="55">
                  <c:v>0.81037500000000007</c:v>
                </c:pt>
                <c:pt idx="56">
                  <c:v>0.83816249999999992</c:v>
                </c:pt>
                <c:pt idx="57">
                  <c:v>0.86595</c:v>
                </c:pt>
                <c:pt idx="58">
                  <c:v>0.89373750000000007</c:v>
                </c:pt>
                <c:pt idx="59">
                  <c:v>0.92152500000000004</c:v>
                </c:pt>
                <c:pt idx="60">
                  <c:v>0.93853500000000001</c:v>
                </c:pt>
                <c:pt idx="61">
                  <c:v>0.95554499999999998</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0.95826428571428568</c:v>
                </c:pt>
                <c:pt idx="108">
                  <c:v>0.94987500000000002</c:v>
                </c:pt>
                <c:pt idx="109">
                  <c:v>0.94852500000000006</c:v>
                </c:pt>
                <c:pt idx="110">
                  <c:v>0.94717499999999999</c:v>
                </c:pt>
                <c:pt idx="111">
                  <c:v>0.94582500000000003</c:v>
                </c:pt>
                <c:pt idx="112">
                  <c:v>0.94447500000000006</c:v>
                </c:pt>
                <c:pt idx="113">
                  <c:v>0.94312499999999999</c:v>
                </c:pt>
                <c:pt idx="114">
                  <c:v>0.94177500000000003</c:v>
                </c:pt>
                <c:pt idx="115">
                  <c:v>0.916233870967742</c:v>
                </c:pt>
                <c:pt idx="116">
                  <c:v>0.89069274193548398</c:v>
                </c:pt>
                <c:pt idx="117">
                  <c:v>0.86515161290322584</c:v>
                </c:pt>
                <c:pt idx="118">
                  <c:v>0.83961048387096782</c:v>
                </c:pt>
                <c:pt idx="119">
                  <c:v>0.81406935483870968</c:v>
                </c:pt>
                <c:pt idx="120">
                  <c:v>0.78852822580645154</c:v>
                </c:pt>
                <c:pt idx="121">
                  <c:v>0.76298709677419352</c:v>
                </c:pt>
                <c:pt idx="122">
                  <c:v>0.73744596774193549</c:v>
                </c:pt>
                <c:pt idx="123">
                  <c:v>0.71190483870967747</c:v>
                </c:pt>
                <c:pt idx="124">
                  <c:v>0.68636370967741944</c:v>
                </c:pt>
                <c:pt idx="125">
                  <c:v>0.66082258064516131</c:v>
                </c:pt>
                <c:pt idx="126">
                  <c:v>0.63528145161290328</c:v>
                </c:pt>
                <c:pt idx="127">
                  <c:v>0.60974032258064514</c:v>
                </c:pt>
                <c:pt idx="128">
                  <c:v>0.58419919354838712</c:v>
                </c:pt>
                <c:pt idx="129">
                  <c:v>0.55865806451612898</c:v>
                </c:pt>
                <c:pt idx="130">
                  <c:v>0.53311693548387096</c:v>
                </c:pt>
                <c:pt idx="131">
                  <c:v>0.50757580645161293</c:v>
                </c:pt>
                <c:pt idx="132">
                  <c:v>0.4820346774193548</c:v>
                </c:pt>
                <c:pt idx="133">
                  <c:v>0.45649354838709677</c:v>
                </c:pt>
                <c:pt idx="134">
                  <c:v>0.43095241935483874</c:v>
                </c:pt>
                <c:pt idx="135">
                  <c:v>0.40541129032258072</c:v>
                </c:pt>
                <c:pt idx="136">
                  <c:v>0.37987016129032253</c:v>
                </c:pt>
                <c:pt idx="137">
                  <c:v>0.3543290322580645</c:v>
                </c:pt>
                <c:pt idx="138">
                  <c:v>0.32878790322580648</c:v>
                </c:pt>
                <c:pt idx="139">
                  <c:v>0.3032467741935484</c:v>
                </c:pt>
                <c:pt idx="140">
                  <c:v>0.27770564516129026</c:v>
                </c:pt>
                <c:pt idx="141">
                  <c:v>0.25216451612903223</c:v>
                </c:pt>
                <c:pt idx="142">
                  <c:v>0.22662338709677421</c:v>
                </c:pt>
                <c:pt idx="143">
                  <c:v>0.20108225806451618</c:v>
                </c:pt>
                <c:pt idx="144">
                  <c:v>0.17554112903225802</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2-885B-4B82-98BE-CAB5728C43A1}"/>
            </c:ext>
          </c:extLst>
        </c:ser>
        <c:ser>
          <c:idx val="4"/>
          <c:order val="4"/>
          <c:tx>
            <c:strRef>
              <c:f>'C4 8065'!$A$21</c:f>
              <c:strCache>
                <c:ptCount val="1"/>
                <c:pt idx="0">
                  <c:v>Kc Cal (BR/ETr)</c:v>
                </c:pt>
              </c:strCache>
            </c:strRef>
          </c:tx>
          <c:spPr>
            <a:ln w="28575">
              <a:noFill/>
            </a:ln>
          </c:spPr>
          <c:marker>
            <c:symbol val="star"/>
            <c:size val="6"/>
            <c:spPr>
              <a:noFill/>
              <a:ln>
                <a:solidFill>
                  <a:srgbClr val="800080"/>
                </a:solidFill>
                <a:prstDash val="solid"/>
              </a:ln>
            </c:spPr>
          </c:marker>
          <c:xVal>
            <c:numRef>
              <c:f>'C4 8065'!$U$4:$FF$4</c:f>
              <c:numCache>
                <c:formatCode>General</c:formatCode>
                <c:ptCount val="142"/>
                <c:pt idx="0">
                  <c:v>151</c:v>
                </c:pt>
                <c:pt idx="1">
                  <c:v>152</c:v>
                </c:pt>
                <c:pt idx="2">
                  <c:v>153</c:v>
                </c:pt>
                <c:pt idx="3">
                  <c:v>154</c:v>
                </c:pt>
                <c:pt idx="4">
                  <c:v>155</c:v>
                </c:pt>
                <c:pt idx="5">
                  <c:v>156</c:v>
                </c:pt>
                <c:pt idx="6">
                  <c:v>157</c:v>
                </c:pt>
                <c:pt idx="7">
                  <c:v>158</c:v>
                </c:pt>
                <c:pt idx="8">
                  <c:v>159</c:v>
                </c:pt>
                <c:pt idx="9">
                  <c:v>160</c:v>
                </c:pt>
                <c:pt idx="10">
                  <c:v>161</c:v>
                </c:pt>
                <c:pt idx="11">
                  <c:v>162</c:v>
                </c:pt>
                <c:pt idx="12">
                  <c:v>163</c:v>
                </c:pt>
                <c:pt idx="13">
                  <c:v>164</c:v>
                </c:pt>
                <c:pt idx="14">
                  <c:v>165</c:v>
                </c:pt>
                <c:pt idx="15">
                  <c:v>166</c:v>
                </c:pt>
                <c:pt idx="16">
                  <c:v>167</c:v>
                </c:pt>
                <c:pt idx="17">
                  <c:v>168</c:v>
                </c:pt>
                <c:pt idx="18">
                  <c:v>169</c:v>
                </c:pt>
                <c:pt idx="19">
                  <c:v>170</c:v>
                </c:pt>
                <c:pt idx="20">
                  <c:v>171</c:v>
                </c:pt>
                <c:pt idx="21">
                  <c:v>172</c:v>
                </c:pt>
                <c:pt idx="22">
                  <c:v>173</c:v>
                </c:pt>
                <c:pt idx="23">
                  <c:v>174</c:v>
                </c:pt>
                <c:pt idx="24">
                  <c:v>175</c:v>
                </c:pt>
                <c:pt idx="25">
                  <c:v>176</c:v>
                </c:pt>
                <c:pt idx="26">
                  <c:v>177</c:v>
                </c:pt>
                <c:pt idx="27">
                  <c:v>178</c:v>
                </c:pt>
                <c:pt idx="28">
                  <c:v>179</c:v>
                </c:pt>
                <c:pt idx="29">
                  <c:v>180</c:v>
                </c:pt>
                <c:pt idx="30">
                  <c:v>181</c:v>
                </c:pt>
                <c:pt idx="31">
                  <c:v>182</c:v>
                </c:pt>
                <c:pt idx="32">
                  <c:v>183</c:v>
                </c:pt>
                <c:pt idx="33">
                  <c:v>184</c:v>
                </c:pt>
                <c:pt idx="34">
                  <c:v>185</c:v>
                </c:pt>
                <c:pt idx="35">
                  <c:v>186</c:v>
                </c:pt>
                <c:pt idx="36">
                  <c:v>187</c:v>
                </c:pt>
                <c:pt idx="37">
                  <c:v>188</c:v>
                </c:pt>
                <c:pt idx="38">
                  <c:v>189</c:v>
                </c:pt>
                <c:pt idx="39">
                  <c:v>190</c:v>
                </c:pt>
                <c:pt idx="40">
                  <c:v>191</c:v>
                </c:pt>
                <c:pt idx="41">
                  <c:v>192</c:v>
                </c:pt>
                <c:pt idx="42">
                  <c:v>193</c:v>
                </c:pt>
                <c:pt idx="43">
                  <c:v>194</c:v>
                </c:pt>
                <c:pt idx="44">
                  <c:v>195</c:v>
                </c:pt>
                <c:pt idx="45">
                  <c:v>196</c:v>
                </c:pt>
                <c:pt idx="46">
                  <c:v>197</c:v>
                </c:pt>
                <c:pt idx="47">
                  <c:v>198</c:v>
                </c:pt>
                <c:pt idx="48">
                  <c:v>199</c:v>
                </c:pt>
                <c:pt idx="49">
                  <c:v>200</c:v>
                </c:pt>
                <c:pt idx="50">
                  <c:v>201</c:v>
                </c:pt>
                <c:pt idx="51">
                  <c:v>202</c:v>
                </c:pt>
                <c:pt idx="52">
                  <c:v>203</c:v>
                </c:pt>
                <c:pt idx="53">
                  <c:v>204</c:v>
                </c:pt>
                <c:pt idx="54">
                  <c:v>205</c:v>
                </c:pt>
                <c:pt idx="55">
                  <c:v>206</c:v>
                </c:pt>
                <c:pt idx="56">
                  <c:v>207</c:v>
                </c:pt>
                <c:pt idx="57">
                  <c:v>208</c:v>
                </c:pt>
                <c:pt idx="58">
                  <c:v>209</c:v>
                </c:pt>
                <c:pt idx="59">
                  <c:v>210</c:v>
                </c:pt>
                <c:pt idx="60">
                  <c:v>211</c:v>
                </c:pt>
                <c:pt idx="61">
                  <c:v>212</c:v>
                </c:pt>
                <c:pt idx="62">
                  <c:v>213</c:v>
                </c:pt>
                <c:pt idx="63">
                  <c:v>214</c:v>
                </c:pt>
                <c:pt idx="64">
                  <c:v>215</c:v>
                </c:pt>
                <c:pt idx="65">
                  <c:v>216</c:v>
                </c:pt>
                <c:pt idx="66">
                  <c:v>217</c:v>
                </c:pt>
                <c:pt idx="67">
                  <c:v>218</c:v>
                </c:pt>
                <c:pt idx="68">
                  <c:v>219</c:v>
                </c:pt>
                <c:pt idx="69">
                  <c:v>220</c:v>
                </c:pt>
                <c:pt idx="70">
                  <c:v>221</c:v>
                </c:pt>
                <c:pt idx="71">
                  <c:v>222</c:v>
                </c:pt>
                <c:pt idx="72">
                  <c:v>223</c:v>
                </c:pt>
                <c:pt idx="73">
                  <c:v>224</c:v>
                </c:pt>
                <c:pt idx="74">
                  <c:v>225</c:v>
                </c:pt>
                <c:pt idx="75">
                  <c:v>226</c:v>
                </c:pt>
                <c:pt idx="76">
                  <c:v>227</c:v>
                </c:pt>
                <c:pt idx="77">
                  <c:v>228</c:v>
                </c:pt>
                <c:pt idx="78">
                  <c:v>229</c:v>
                </c:pt>
                <c:pt idx="79">
                  <c:v>230</c:v>
                </c:pt>
                <c:pt idx="80">
                  <c:v>231</c:v>
                </c:pt>
                <c:pt idx="81">
                  <c:v>232</c:v>
                </c:pt>
                <c:pt idx="82">
                  <c:v>233</c:v>
                </c:pt>
                <c:pt idx="83">
                  <c:v>234</c:v>
                </c:pt>
                <c:pt idx="84">
                  <c:v>235</c:v>
                </c:pt>
                <c:pt idx="85">
                  <c:v>236</c:v>
                </c:pt>
                <c:pt idx="86">
                  <c:v>237</c:v>
                </c:pt>
                <c:pt idx="87">
                  <c:v>238</c:v>
                </c:pt>
                <c:pt idx="88">
                  <c:v>239</c:v>
                </c:pt>
                <c:pt idx="89">
                  <c:v>240</c:v>
                </c:pt>
                <c:pt idx="90">
                  <c:v>241</c:v>
                </c:pt>
                <c:pt idx="91">
                  <c:v>242</c:v>
                </c:pt>
                <c:pt idx="92">
                  <c:v>243</c:v>
                </c:pt>
                <c:pt idx="93">
                  <c:v>244</c:v>
                </c:pt>
                <c:pt idx="94">
                  <c:v>245</c:v>
                </c:pt>
                <c:pt idx="95">
                  <c:v>246</c:v>
                </c:pt>
                <c:pt idx="96">
                  <c:v>247</c:v>
                </c:pt>
                <c:pt idx="97">
                  <c:v>248</c:v>
                </c:pt>
                <c:pt idx="98">
                  <c:v>249</c:v>
                </c:pt>
                <c:pt idx="99">
                  <c:v>250</c:v>
                </c:pt>
                <c:pt idx="100">
                  <c:v>251</c:v>
                </c:pt>
                <c:pt idx="101">
                  <c:v>252</c:v>
                </c:pt>
                <c:pt idx="102">
                  <c:v>253</c:v>
                </c:pt>
                <c:pt idx="103">
                  <c:v>254</c:v>
                </c:pt>
                <c:pt idx="104">
                  <c:v>255</c:v>
                </c:pt>
                <c:pt idx="105">
                  <c:v>256</c:v>
                </c:pt>
                <c:pt idx="106">
                  <c:v>257</c:v>
                </c:pt>
                <c:pt idx="107">
                  <c:v>258</c:v>
                </c:pt>
                <c:pt idx="108">
                  <c:v>259</c:v>
                </c:pt>
                <c:pt idx="109">
                  <c:v>260</c:v>
                </c:pt>
                <c:pt idx="110">
                  <c:v>261</c:v>
                </c:pt>
                <c:pt idx="111">
                  <c:v>262</c:v>
                </c:pt>
                <c:pt idx="112">
                  <c:v>263</c:v>
                </c:pt>
                <c:pt idx="113">
                  <c:v>264</c:v>
                </c:pt>
                <c:pt idx="114">
                  <c:v>265</c:v>
                </c:pt>
                <c:pt idx="115">
                  <c:v>266</c:v>
                </c:pt>
                <c:pt idx="116">
                  <c:v>267</c:v>
                </c:pt>
                <c:pt idx="117">
                  <c:v>268</c:v>
                </c:pt>
                <c:pt idx="118">
                  <c:v>269</c:v>
                </c:pt>
                <c:pt idx="119">
                  <c:v>270</c:v>
                </c:pt>
                <c:pt idx="120">
                  <c:v>271</c:v>
                </c:pt>
                <c:pt idx="121">
                  <c:v>272</c:v>
                </c:pt>
                <c:pt idx="122">
                  <c:v>273</c:v>
                </c:pt>
                <c:pt idx="123">
                  <c:v>274</c:v>
                </c:pt>
                <c:pt idx="124">
                  <c:v>275</c:v>
                </c:pt>
                <c:pt idx="125">
                  <c:v>276</c:v>
                </c:pt>
                <c:pt idx="126">
                  <c:v>277</c:v>
                </c:pt>
                <c:pt idx="127">
                  <c:v>278</c:v>
                </c:pt>
                <c:pt idx="128">
                  <c:v>279</c:v>
                </c:pt>
                <c:pt idx="129">
                  <c:v>280</c:v>
                </c:pt>
                <c:pt idx="130">
                  <c:v>281</c:v>
                </c:pt>
                <c:pt idx="131">
                  <c:v>282</c:v>
                </c:pt>
                <c:pt idx="132">
                  <c:v>283</c:v>
                </c:pt>
                <c:pt idx="133">
                  <c:v>284</c:v>
                </c:pt>
                <c:pt idx="134">
                  <c:v>285</c:v>
                </c:pt>
                <c:pt idx="135">
                  <c:v>286</c:v>
                </c:pt>
                <c:pt idx="136">
                  <c:v>287</c:v>
                </c:pt>
                <c:pt idx="137">
                  <c:v>288</c:v>
                </c:pt>
                <c:pt idx="138">
                  <c:v>289</c:v>
                </c:pt>
                <c:pt idx="139">
                  <c:v>290</c:v>
                </c:pt>
                <c:pt idx="140">
                  <c:v>291</c:v>
                </c:pt>
                <c:pt idx="141">
                  <c:v>292</c:v>
                </c:pt>
              </c:numCache>
            </c:numRef>
          </c:xVal>
          <c:yVal>
            <c:numRef>
              <c:f>'C4 8065'!$U$21:$FF$21</c:f>
              <c:numCache>
                <c:formatCode>0.00</c:formatCode>
                <c:ptCount val="142"/>
                <c:pt idx="0">
                  <c:v>8.8843557622839033E-4</c:v>
                </c:pt>
                <c:pt idx="1">
                  <c:v>1.1486874417413388E-3</c:v>
                </c:pt>
                <c:pt idx="2">
                  <c:v>1.1946968646521941E-3</c:v>
                </c:pt>
                <c:pt idx="3">
                  <c:v>9.8313158485170129E-4</c:v>
                </c:pt>
                <c:pt idx="4">
                  <c:v>1.3850765352876667E-3</c:v>
                </c:pt>
                <c:pt idx="5">
                  <c:v>2.7098841837837656E-3</c:v>
                </c:pt>
                <c:pt idx="6">
                  <c:v>1.3976876177984651E-3</c:v>
                </c:pt>
                <c:pt idx="7">
                  <c:v>1.3531823548518687E-3</c:v>
                </c:pt>
                <c:pt idx="8">
                  <c:v>1.1438528827094161E-3</c:v>
                </c:pt>
                <c:pt idx="9">
                  <c:v>1.2197681410347607E-3</c:v>
                </c:pt>
                <c:pt idx="10">
                  <c:v>1.2302241285957396E-3</c:v>
                </c:pt>
                <c:pt idx="11">
                  <c:v>8.7034284125383371E-4</c:v>
                </c:pt>
                <c:pt idx="12">
                  <c:v>8.9238194242617533E-4</c:v>
                </c:pt>
                <c:pt idx="13">
                  <c:v>1.1371588553799278E-3</c:v>
                </c:pt>
                <c:pt idx="14">
                  <c:v>9.2167612828801819E-4</c:v>
                </c:pt>
                <c:pt idx="15">
                  <c:v>1.1853454220382982E-3</c:v>
                </c:pt>
                <c:pt idx="16">
                  <c:v>1.3564479808856247E-3</c:v>
                </c:pt>
                <c:pt idx="17">
                  <c:v>1.3725491351047423E-3</c:v>
                </c:pt>
                <c:pt idx="18">
                  <c:v>1.1933772986354489E-3</c:v>
                </c:pt>
                <c:pt idx="19">
                  <c:v>8.8816278738051545E-4</c:v>
                </c:pt>
                <c:pt idx="20">
                  <c:v>9.6331740078044647E-4</c:v>
                </c:pt>
                <c:pt idx="21">
                  <c:v>1.2507991383053957E-3</c:v>
                </c:pt>
                <c:pt idx="22">
                  <c:v>1.3344287964261025E-3</c:v>
                </c:pt>
                <c:pt idx="23">
                  <c:v>1.2378563699591851E-3</c:v>
                </c:pt>
                <c:pt idx="24">
                  <c:v>1.1632558063169143E-3</c:v>
                </c:pt>
                <c:pt idx="25">
                  <c:v>1.2239521931026627E-3</c:v>
                </c:pt>
                <c:pt idx="26">
                  <c:v>1.1503523926198916E-3</c:v>
                </c:pt>
                <c:pt idx="27">
                  <c:v>8.8289597856347534E-4</c:v>
                </c:pt>
                <c:pt idx="28">
                  <c:v>9.6737752306015655E-4</c:v>
                </c:pt>
                <c:pt idx="29">
                  <c:v>1.2893425395268277E-3</c:v>
                </c:pt>
                <c:pt idx="30">
                  <c:v>1.2942451490461822E-3</c:v>
                </c:pt>
                <c:pt idx="31">
                  <c:v>1.2391573729863693E-3</c:v>
                </c:pt>
                <c:pt idx="32">
                  <c:v>1.2406947890818859E-3</c:v>
                </c:pt>
                <c:pt idx="33">
                  <c:v>1.2436465652520803E-3</c:v>
                </c:pt>
                <c:pt idx="34">
                  <c:v>1.1426796702215941E-3</c:v>
                </c:pt>
                <c:pt idx="35">
                  <c:v>1.6666151433554677E-3</c:v>
                </c:pt>
                <c:pt idx="36">
                  <c:v>1.3411048252933095E-3</c:v>
                </c:pt>
                <c:pt idx="37">
                  <c:v>1.4272092663199284E-3</c:v>
                </c:pt>
                <c:pt idx="38">
                  <c:v>1.3517379821671178E-3</c:v>
                </c:pt>
                <c:pt idx="39">
                  <c:v>1.2801101657308155E-3</c:v>
                </c:pt>
                <c:pt idx="40">
                  <c:v>1.1368444699154318E-3</c:v>
                </c:pt>
                <c:pt idx="41">
                  <c:v>8.8920178533010742E-4</c:v>
                </c:pt>
                <c:pt idx="42">
                  <c:v>1.4714776451945669E-3</c:v>
                </c:pt>
                <c:pt idx="43">
                  <c:v>1.6295207668029527E-3</c:v>
                </c:pt>
                <c:pt idx="44">
                  <c:v>1.7737896201159723E-3</c:v>
                </c:pt>
                <c:pt idx="45">
                  <c:v>1.7699115044247787E-3</c:v>
                </c:pt>
                <c:pt idx="46">
                  <c:v>1.0193679918450559E-3</c:v>
                </c:pt>
                <c:pt idx="47">
                  <c:v>1.0256410256410256E-3</c:v>
                </c:pt>
                <c:pt idx="48">
                  <c:v>1.376538951883244E-3</c:v>
                </c:pt>
                <c:pt idx="49">
                  <c:v>2.0902566613256192E-3</c:v>
                </c:pt>
                <c:pt idx="50">
                  <c:v>1.5353086987712052E-3</c:v>
                </c:pt>
                <c:pt idx="51">
                  <c:v>1.7927667404237975E-3</c:v>
                </c:pt>
                <c:pt idx="52">
                  <c:v>1.3715875403475524E-3</c:v>
                </c:pt>
                <c:pt idx="53">
                  <c:v>1.467882613459207E-3</c:v>
                </c:pt>
                <c:pt idx="54">
                  <c:v>1.6430594856460521E-3</c:v>
                </c:pt>
                <c:pt idx="55">
                  <c:v>2.8074538185900483E-3</c:v>
                </c:pt>
                <c:pt idx="56">
                  <c:v>1.4561825327560039E-3</c:v>
                </c:pt>
                <c:pt idx="57">
                  <c:v>2.2318784498753454E-3</c:v>
                </c:pt>
                <c:pt idx="58">
                  <c:v>3.7508848906992309E-3</c:v>
                </c:pt>
                <c:pt idx="59">
                  <c:v>4.1841004184100415E-3</c:v>
                </c:pt>
                <c:pt idx="60">
                  <c:v>1.620745542949757E-3</c:v>
                </c:pt>
                <c:pt idx="61">
                  <c:v>1.4546116378253184E-3</c:v>
                </c:pt>
                <c:pt idx="62">
                  <c:v>1.8118247511016599E-3</c:v>
                </c:pt>
                <c:pt idx="63">
                  <c:v>1.4821821681177383E-3</c:v>
                </c:pt>
                <c:pt idx="64">
                  <c:v>1.6762670025458708E-3</c:v>
                </c:pt>
                <c:pt idx="65">
                  <c:v>1.8480741150023309E-3</c:v>
                </c:pt>
                <c:pt idx="66">
                  <c:v>1.6123921151821126E-3</c:v>
                </c:pt>
                <c:pt idx="67">
                  <c:v>1.6118319721244757E-3</c:v>
                </c:pt>
                <c:pt idx="68">
                  <c:v>2.3696946050021225E-3</c:v>
                </c:pt>
                <c:pt idx="69">
                  <c:v>3.1184094082596469E-3</c:v>
                </c:pt>
                <c:pt idx="70">
                  <c:v>1.6989566553605529E-3</c:v>
                </c:pt>
                <c:pt idx="71">
                  <c:v>1.6913826950620931E-3</c:v>
                </c:pt>
                <c:pt idx="72">
                  <c:v>2.1929824561403512E-3</c:v>
                </c:pt>
                <c:pt idx="73">
                  <c:v>2.0449897750511249E-3</c:v>
                </c:pt>
                <c:pt idx="74">
                  <c:v>2.0576131687242796E-3</c:v>
                </c:pt>
                <c:pt idx="75">
                  <c:v>1.9493177387914231E-3</c:v>
                </c:pt>
                <c:pt idx="76">
                  <c:v>1.841620626151013E-3</c:v>
                </c:pt>
                <c:pt idx="77">
                  <c:v>1.6835016835016834E-3</c:v>
                </c:pt>
                <c:pt idx="78">
                  <c:v>1.6920473773265651E-3</c:v>
                </c:pt>
                <c:pt idx="79">
                  <c:v>1.7793594306049821E-3</c:v>
                </c:pt>
                <c:pt idx="80">
                  <c:v>1.5007042852199142E-3</c:v>
                </c:pt>
                <c:pt idx="81">
                  <c:v>1.5284426422226857E-3</c:v>
                </c:pt>
                <c:pt idx="82">
                  <c:v>1.5036437954667817E-3</c:v>
                </c:pt>
                <c:pt idx="83">
                  <c:v>2.1856384467729829E-3</c:v>
                </c:pt>
                <c:pt idx="84">
                  <c:v>1.8065039420623733E-3</c:v>
                </c:pt>
                <c:pt idx="85">
                  <c:v>1.9157627896673236E-3</c:v>
                </c:pt>
                <c:pt idx="86">
                  <c:v>1.884641010446643E-3</c:v>
                </c:pt>
                <c:pt idx="87">
                  <c:v>1.5961428658193997E-3</c:v>
                </c:pt>
                <c:pt idx="88">
                  <c:v>1.6357213784520522E-3</c:v>
                </c:pt>
                <c:pt idx="89">
                  <c:v>1.949706607622512E-3</c:v>
                </c:pt>
                <c:pt idx="90">
                  <c:v>1.4342952970561121E-3</c:v>
                </c:pt>
                <c:pt idx="91">
                  <c:v>1.9524940582193949E-3</c:v>
                </c:pt>
                <c:pt idx="92">
                  <c:v>1.734023397614332E-3</c:v>
                </c:pt>
                <c:pt idx="93">
                  <c:v>1.8724420964474392E-3</c:v>
                </c:pt>
                <c:pt idx="94">
                  <c:v>1.8034717712197431E-3</c:v>
                </c:pt>
                <c:pt idx="95">
                  <c:v>2.0004410762565904E-3</c:v>
                </c:pt>
                <c:pt idx="96">
                  <c:v>1.9000905671372847E-3</c:v>
                </c:pt>
                <c:pt idx="97">
                  <c:v>1.6267823592002459E-3</c:v>
                </c:pt>
                <c:pt idx="98">
                  <c:v>1.441571736848433E-3</c:v>
                </c:pt>
                <c:pt idx="99">
                  <c:v>1.7869827275117025E-3</c:v>
                </c:pt>
                <c:pt idx="100">
                  <c:v>1.5290661553525066E-3</c:v>
                </c:pt>
                <c:pt idx="101">
                  <c:v>2.2084443442859461E-3</c:v>
                </c:pt>
                <c:pt idx="102">
                  <c:v>3.8390916602282182E-3</c:v>
                </c:pt>
                <c:pt idx="103">
                  <c:v>5.9185347481284381E-3</c:v>
                </c:pt>
                <c:pt idx="104">
                  <c:v>9.2497474642499692E-3</c:v>
                </c:pt>
                <c:pt idx="105">
                  <c:v>3.5567815037701356E-3</c:v>
                </c:pt>
                <c:pt idx="106">
                  <c:v>2.5177819720427603E-3</c:v>
                </c:pt>
                <c:pt idx="107">
                  <c:v>1.4348275376950605E-2</c:v>
                </c:pt>
                <c:pt idx="108">
                  <c:v>3.9499364420865829E-3</c:v>
                </c:pt>
                <c:pt idx="109">
                  <c:v>2.2515475986360283E-3</c:v>
                </c:pt>
                <c:pt idx="110">
                  <c:v>2.1004846289122323E-3</c:v>
                </c:pt>
                <c:pt idx="111">
                  <c:v>2.5505996454473455E-3</c:v>
                </c:pt>
                <c:pt idx="112">
                  <c:v>2.7915534274849715E-3</c:v>
                </c:pt>
                <c:pt idx="113">
                  <c:v>2.1106740331936552E-3</c:v>
                </c:pt>
                <c:pt idx="114">
                  <c:v>2.5981260407391821E-3</c:v>
                </c:pt>
                <c:pt idx="115">
                  <c:v>1.7644783168315665E-3</c:v>
                </c:pt>
                <c:pt idx="116">
                  <c:v>1.9411344807874012E-3</c:v>
                </c:pt>
                <c:pt idx="117">
                  <c:v>2.0809720263011036E-3</c:v>
                </c:pt>
                <c:pt idx="118">
                  <c:v>2.49889244054628E-3</c:v>
                </c:pt>
                <c:pt idx="119">
                  <c:v>2.0916475679689437E-2</c:v>
                </c:pt>
                <c:pt idx="120">
                  <c:v>2.8296527463553996E-3</c:v>
                </c:pt>
                <c:pt idx="121">
                  <c:v>2.6112660179815656E-3</c:v>
                </c:pt>
                <c:pt idx="122">
                  <c:v>2.7797261180743924E-3</c:v>
                </c:pt>
                <c:pt idx="123">
                  <c:v>2.3167328679140398E-3</c:v>
                </c:pt>
                <c:pt idx="124">
                  <c:v>2.1443769707129193E-3</c:v>
                </c:pt>
                <c:pt idx="125">
                  <c:v>3.1037448844460523E-3</c:v>
                </c:pt>
                <c:pt idx="126">
                  <c:v>4.2673798935104409E-3</c:v>
                </c:pt>
                <c:pt idx="127">
                  <c:v>1.7595908580735663E-3</c:v>
                </c:pt>
                <c:pt idx="128">
                  <c:v>2.9383076476558957E-3</c:v>
                </c:pt>
                <c:pt idx="129">
                  <c:v>2.6677862839546451E-3</c:v>
                </c:pt>
                <c:pt idx="130">
                  <c:v>2.2018666107822956E-3</c:v>
                </c:pt>
                <c:pt idx="131">
                  <c:v>2.5447140098012319E-3</c:v>
                </c:pt>
                <c:pt idx="132">
                  <c:v>6.0615520885367582E-3</c:v>
                </c:pt>
                <c:pt idx="133">
                  <c:v>2.3044828668018634E-3</c:v>
                </c:pt>
                <c:pt idx="134">
                  <c:v>4.3333763471210601E-3</c:v>
                </c:pt>
                <c:pt idx="135">
                  <c:v>3.5482565990335975E-3</c:v>
                </c:pt>
                <c:pt idx="136">
                  <c:v>6.006275773901731E-3</c:v>
                </c:pt>
                <c:pt idx="137">
                  <c:v>3.773721935539712E-3</c:v>
                </c:pt>
                <c:pt idx="138">
                  <c:v>4.4307103084296655E-3</c:v>
                </c:pt>
                <c:pt idx="139">
                  <c:v>6.2942871703692326E-3</c:v>
                </c:pt>
                <c:pt idx="140">
                  <c:v>5.6041991837088093E-3</c:v>
                </c:pt>
                <c:pt idx="141">
                  <c:v>4.3585462257143487E-3</c:v>
                </c:pt>
              </c:numCache>
            </c:numRef>
          </c:yVal>
          <c:smooth val="0"/>
          <c:extLst>
            <c:ext xmlns:c16="http://schemas.microsoft.com/office/drawing/2014/chart" uri="{C3380CC4-5D6E-409C-BE32-E72D297353CC}">
              <c16:uniqueId val="{00000003-885B-4B82-98BE-CAB5728C43A1}"/>
            </c:ext>
          </c:extLst>
        </c:ser>
        <c:ser>
          <c:idx val="5"/>
          <c:order val="5"/>
          <c:tx>
            <c:strRef>
              <c:f>'C4 8065'!$A$12</c:f>
              <c:strCache>
                <c:ptCount val="1"/>
                <c:pt idx="0">
                  <c:v>Kcb (Select)</c:v>
                </c:pt>
              </c:strCache>
            </c:strRef>
          </c:tx>
          <c:spPr>
            <a:ln w="3175">
              <a:solidFill>
                <a:srgbClr val="339966"/>
              </a:solidFill>
              <a:prstDash val="lgDashDot"/>
            </a:ln>
          </c:spPr>
          <c:marker>
            <c:symbol val="circle"/>
            <c:size val="2"/>
            <c:spPr>
              <a:solidFill>
                <a:srgbClr val="339966"/>
              </a:solidFill>
              <a:ln>
                <a:solidFill>
                  <a:srgbClr val="339966"/>
                </a:solidFill>
                <a:prstDash val="solid"/>
              </a:ln>
            </c:spPr>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8065'!$C$12:$FS$12</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0.172528125</c:v>
                </c:pt>
                <c:pt idx="15">
                  <c:v>0.17872968749999998</c:v>
                </c:pt>
                <c:pt idx="16">
                  <c:v>0.18493124999999999</c:v>
                </c:pt>
                <c:pt idx="17">
                  <c:v>0.1911328125</c:v>
                </c:pt>
                <c:pt idx="18">
                  <c:v>0.19733437500000001</c:v>
                </c:pt>
                <c:pt idx="19">
                  <c:v>0.20353593749999999</c:v>
                </c:pt>
                <c:pt idx="20">
                  <c:v>0.20973749999999999</c:v>
                </c:pt>
                <c:pt idx="21">
                  <c:v>0.2159390625</c:v>
                </c:pt>
                <c:pt idx="22">
                  <c:v>0.22214062499999998</c:v>
                </c:pt>
                <c:pt idx="23">
                  <c:v>0.22834218749999999</c:v>
                </c:pt>
                <c:pt idx="24">
                  <c:v>0.23454375</c:v>
                </c:pt>
                <c:pt idx="25">
                  <c:v>0.24074531249999997</c:v>
                </c:pt>
                <c:pt idx="26">
                  <c:v>0.24694687499999998</c:v>
                </c:pt>
                <c:pt idx="27">
                  <c:v>0.25314843749999999</c:v>
                </c:pt>
                <c:pt idx="28">
                  <c:v>0.25934999999999997</c:v>
                </c:pt>
                <c:pt idx="29">
                  <c:v>0.26555156249999995</c:v>
                </c:pt>
                <c:pt idx="30">
                  <c:v>0.27175312499999998</c:v>
                </c:pt>
                <c:pt idx="31">
                  <c:v>0.27795468749999996</c:v>
                </c:pt>
                <c:pt idx="32">
                  <c:v>0.28415625</c:v>
                </c:pt>
                <c:pt idx="33">
                  <c:v>0.29035781249999998</c:v>
                </c:pt>
                <c:pt idx="34">
                  <c:v>0.29655937500000001</c:v>
                </c:pt>
                <c:pt idx="35">
                  <c:v>0.30276093749999999</c:v>
                </c:pt>
                <c:pt idx="36">
                  <c:v>0.30896250000000003</c:v>
                </c:pt>
                <c:pt idx="37">
                  <c:v>0.32892321428571425</c:v>
                </c:pt>
                <c:pt idx="38">
                  <c:v>0.34888392857142858</c:v>
                </c:pt>
                <c:pt idx="39">
                  <c:v>0.3688446428571428</c:v>
                </c:pt>
                <c:pt idx="40">
                  <c:v>0.38880535714285713</c:v>
                </c:pt>
                <c:pt idx="41">
                  <c:v>0.40876607142857135</c:v>
                </c:pt>
                <c:pt idx="42">
                  <c:v>0.42872678571428569</c:v>
                </c:pt>
                <c:pt idx="43">
                  <c:v>0.44868750000000002</c:v>
                </c:pt>
                <c:pt idx="44">
                  <c:v>0.48159375000000004</c:v>
                </c:pt>
                <c:pt idx="45">
                  <c:v>0.51449999999999996</c:v>
                </c:pt>
                <c:pt idx="46">
                  <c:v>0.54588749999999997</c:v>
                </c:pt>
                <c:pt idx="47">
                  <c:v>0.57727499999999998</c:v>
                </c:pt>
                <c:pt idx="48">
                  <c:v>0.6086625</c:v>
                </c:pt>
                <c:pt idx="49">
                  <c:v>0.64005000000000001</c:v>
                </c:pt>
                <c:pt idx="50">
                  <c:v>0.67143750000000002</c:v>
                </c:pt>
                <c:pt idx="51">
                  <c:v>0.6992250000000001</c:v>
                </c:pt>
                <c:pt idx="52">
                  <c:v>0.72701249999999995</c:v>
                </c:pt>
                <c:pt idx="53">
                  <c:v>0.75480000000000003</c:v>
                </c:pt>
                <c:pt idx="54">
                  <c:v>0.78258749999999999</c:v>
                </c:pt>
                <c:pt idx="55">
                  <c:v>0.81037500000000007</c:v>
                </c:pt>
                <c:pt idx="56">
                  <c:v>0.83816249999999992</c:v>
                </c:pt>
                <c:pt idx="57">
                  <c:v>0.86595</c:v>
                </c:pt>
                <c:pt idx="58">
                  <c:v>0.89373750000000007</c:v>
                </c:pt>
                <c:pt idx="59">
                  <c:v>0.92152500000000004</c:v>
                </c:pt>
                <c:pt idx="60">
                  <c:v>0.93853500000000001</c:v>
                </c:pt>
                <c:pt idx="61">
                  <c:v>0.95554499999999998</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0.95826428571428568</c:v>
                </c:pt>
                <c:pt idx="108">
                  <c:v>0.94987500000000002</c:v>
                </c:pt>
                <c:pt idx="109">
                  <c:v>0.94852500000000006</c:v>
                </c:pt>
                <c:pt idx="110">
                  <c:v>0.94717499999999999</c:v>
                </c:pt>
                <c:pt idx="111">
                  <c:v>0.94582500000000003</c:v>
                </c:pt>
                <c:pt idx="112">
                  <c:v>0.94447500000000006</c:v>
                </c:pt>
                <c:pt idx="113">
                  <c:v>0.94312499999999999</c:v>
                </c:pt>
                <c:pt idx="114">
                  <c:v>0.94177500000000003</c:v>
                </c:pt>
                <c:pt idx="115">
                  <c:v>0.916233870967742</c:v>
                </c:pt>
                <c:pt idx="116">
                  <c:v>0.89069274193548398</c:v>
                </c:pt>
                <c:pt idx="117">
                  <c:v>0.86515161290322584</c:v>
                </c:pt>
                <c:pt idx="118">
                  <c:v>0.83961048387096782</c:v>
                </c:pt>
                <c:pt idx="119">
                  <c:v>0.81406935483870968</c:v>
                </c:pt>
                <c:pt idx="120">
                  <c:v>0.78852822580645154</c:v>
                </c:pt>
                <c:pt idx="121">
                  <c:v>0.76298709677419352</c:v>
                </c:pt>
                <c:pt idx="122">
                  <c:v>0.73744596774193549</c:v>
                </c:pt>
                <c:pt idx="123">
                  <c:v>0.71190483870967747</c:v>
                </c:pt>
                <c:pt idx="124">
                  <c:v>0.68636370967741944</c:v>
                </c:pt>
                <c:pt idx="125">
                  <c:v>0.66082258064516131</c:v>
                </c:pt>
                <c:pt idx="126">
                  <c:v>0.63528145161290328</c:v>
                </c:pt>
                <c:pt idx="127">
                  <c:v>0.60974032258064514</c:v>
                </c:pt>
                <c:pt idx="128">
                  <c:v>0.58419919354838712</c:v>
                </c:pt>
                <c:pt idx="129">
                  <c:v>0.55865806451612898</c:v>
                </c:pt>
                <c:pt idx="130">
                  <c:v>0.53311693548387096</c:v>
                </c:pt>
                <c:pt idx="131">
                  <c:v>0.50757580645161293</c:v>
                </c:pt>
                <c:pt idx="132">
                  <c:v>0.4820346774193548</c:v>
                </c:pt>
                <c:pt idx="133">
                  <c:v>0.45649354838709677</c:v>
                </c:pt>
                <c:pt idx="134">
                  <c:v>0.43095241935483874</c:v>
                </c:pt>
                <c:pt idx="135">
                  <c:v>0.40541129032258072</c:v>
                </c:pt>
                <c:pt idx="136">
                  <c:v>0.37987016129032253</c:v>
                </c:pt>
                <c:pt idx="137">
                  <c:v>0.3543290322580645</c:v>
                </c:pt>
                <c:pt idx="138">
                  <c:v>0.32878790322580648</c:v>
                </c:pt>
                <c:pt idx="139">
                  <c:v>0.3032467741935484</c:v>
                </c:pt>
                <c:pt idx="140">
                  <c:v>0.27770564516129026</c:v>
                </c:pt>
                <c:pt idx="141">
                  <c:v>0.25216451612903223</c:v>
                </c:pt>
                <c:pt idx="142">
                  <c:v>0.22662338709677421</c:v>
                </c:pt>
                <c:pt idx="143">
                  <c:v>0.20108225806451618</c:v>
                </c:pt>
                <c:pt idx="144">
                  <c:v>0.17554112903225802</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4-885B-4B82-98BE-CAB5728C43A1}"/>
            </c:ext>
          </c:extLst>
        </c:ser>
        <c:ser>
          <c:idx val="6"/>
          <c:order val="6"/>
          <c:tx>
            <c:strRef>
              <c:f>'C4 8065'!$A$87</c:f>
              <c:strCache>
                <c:ptCount val="1"/>
                <c:pt idx="0">
                  <c:v>Kcb (SWD)</c:v>
                </c:pt>
              </c:strCache>
            </c:strRef>
          </c:tx>
          <c:spPr>
            <a:ln w="28575">
              <a:noFill/>
            </a:ln>
          </c:spPr>
          <c:marker>
            <c:symbol val="circle"/>
            <c:size val="5"/>
            <c:spPr>
              <a:solidFill>
                <a:srgbClr val="800000"/>
              </a:solidFill>
              <a:ln>
                <a:solidFill>
                  <a:srgbClr val="800000"/>
                </a:solidFill>
                <a:prstDash val="solid"/>
              </a:ln>
            </c:spPr>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8065'!$C$87:$FS$87</c:f>
              <c:numCache>
                <c:formatCode>General</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0.23739039527242162</c:v>
                </c:pt>
                <c:pt idx="25">
                  <c:v>0</c:v>
                </c:pt>
                <c:pt idx="26">
                  <c:v>0</c:v>
                </c:pt>
                <c:pt idx="27">
                  <c:v>0</c:v>
                </c:pt>
                <c:pt idx="28">
                  <c:v>8.3022731793629193E-2</c:v>
                </c:pt>
                <c:pt idx="29">
                  <c:v>0</c:v>
                </c:pt>
                <c:pt idx="30">
                  <c:v>0.43903793805982411</c:v>
                </c:pt>
                <c:pt idx="31">
                  <c:v>0</c:v>
                </c:pt>
                <c:pt idx="32">
                  <c:v>-0.98021460630395318</c:v>
                </c:pt>
                <c:pt idx="33">
                  <c:v>0</c:v>
                </c:pt>
                <c:pt idx="34">
                  <c:v>0</c:v>
                </c:pt>
                <c:pt idx="35">
                  <c:v>0</c:v>
                </c:pt>
                <c:pt idx="36">
                  <c:v>0</c:v>
                </c:pt>
                <c:pt idx="37">
                  <c:v>0.62594969014508095</c:v>
                </c:pt>
                <c:pt idx="38">
                  <c:v>0</c:v>
                </c:pt>
                <c:pt idx="39">
                  <c:v>-0.31193942811456149</c:v>
                </c:pt>
                <c:pt idx="40">
                  <c:v>0</c:v>
                </c:pt>
                <c:pt idx="41">
                  <c:v>0</c:v>
                </c:pt>
                <c:pt idx="42">
                  <c:v>0</c:v>
                </c:pt>
                <c:pt idx="43">
                  <c:v>1.0166163770343388</c:v>
                </c:pt>
                <c:pt idx="44">
                  <c:v>0</c:v>
                </c:pt>
                <c:pt idx="45">
                  <c:v>-0.84598384691237327</c:v>
                </c:pt>
                <c:pt idx="46">
                  <c:v>0</c:v>
                </c:pt>
                <c:pt idx="47">
                  <c:v>0</c:v>
                </c:pt>
                <c:pt idx="48">
                  <c:v>1.482356464242687</c:v>
                </c:pt>
                <c:pt idx="49">
                  <c:v>0</c:v>
                </c:pt>
                <c:pt idx="50">
                  <c:v>-0.9629367174899699</c:v>
                </c:pt>
                <c:pt idx="51">
                  <c:v>0</c:v>
                </c:pt>
                <c:pt idx="52">
                  <c:v>2.286314850233373</c:v>
                </c:pt>
                <c:pt idx="53">
                  <c:v>0</c:v>
                </c:pt>
                <c:pt idx="54">
                  <c:v>0</c:v>
                </c:pt>
                <c:pt idx="55">
                  <c:v>0</c:v>
                </c:pt>
                <c:pt idx="56">
                  <c:v>0</c:v>
                </c:pt>
                <c:pt idx="57">
                  <c:v>4.1040496569328504E-2</c:v>
                </c:pt>
                <c:pt idx="58">
                  <c:v>0</c:v>
                </c:pt>
                <c:pt idx="59">
                  <c:v>1.3984138560163006</c:v>
                </c:pt>
                <c:pt idx="60">
                  <c:v>0</c:v>
                </c:pt>
                <c:pt idx="61">
                  <c:v>0</c:v>
                </c:pt>
                <c:pt idx="62">
                  <c:v>0.69933104781518551</c:v>
                </c:pt>
                <c:pt idx="63">
                  <c:v>1.3527777308719131</c:v>
                </c:pt>
                <c:pt idx="64">
                  <c:v>0</c:v>
                </c:pt>
                <c:pt idx="65">
                  <c:v>-0.26174735279846473</c:v>
                </c:pt>
                <c:pt idx="66">
                  <c:v>3.0766884256070131</c:v>
                </c:pt>
                <c:pt idx="67">
                  <c:v>0</c:v>
                </c:pt>
                <c:pt idx="68">
                  <c:v>0</c:v>
                </c:pt>
                <c:pt idx="69">
                  <c:v>0</c:v>
                </c:pt>
                <c:pt idx="70">
                  <c:v>0</c:v>
                </c:pt>
                <c:pt idx="71">
                  <c:v>1.2490632485706679</c:v>
                </c:pt>
                <c:pt idx="72">
                  <c:v>0</c:v>
                </c:pt>
                <c:pt idx="73">
                  <c:v>-1.126071445578593</c:v>
                </c:pt>
                <c:pt idx="74">
                  <c:v>0</c:v>
                </c:pt>
                <c:pt idx="75">
                  <c:v>0</c:v>
                </c:pt>
                <c:pt idx="76">
                  <c:v>1.7912499096842851</c:v>
                </c:pt>
                <c:pt idx="77">
                  <c:v>0</c:v>
                </c:pt>
                <c:pt idx="78">
                  <c:v>-0.4048133558991141</c:v>
                </c:pt>
                <c:pt idx="79">
                  <c:v>0</c:v>
                </c:pt>
                <c:pt idx="80">
                  <c:v>2.0905154119918326</c:v>
                </c:pt>
                <c:pt idx="81">
                  <c:v>0</c:v>
                </c:pt>
                <c:pt idx="82">
                  <c:v>0</c:v>
                </c:pt>
                <c:pt idx="83">
                  <c:v>0</c:v>
                </c:pt>
                <c:pt idx="84">
                  <c:v>0</c:v>
                </c:pt>
                <c:pt idx="85">
                  <c:v>1.0520724015679292</c:v>
                </c:pt>
                <c:pt idx="86">
                  <c:v>0</c:v>
                </c:pt>
                <c:pt idx="87">
                  <c:v>0.58510222014313296</c:v>
                </c:pt>
                <c:pt idx="88">
                  <c:v>0</c:v>
                </c:pt>
                <c:pt idx="89">
                  <c:v>0</c:v>
                </c:pt>
                <c:pt idx="90">
                  <c:v>2.5245216504681482</c:v>
                </c:pt>
                <c:pt idx="91">
                  <c:v>0</c:v>
                </c:pt>
                <c:pt idx="92">
                  <c:v>-1.1166797811819298</c:v>
                </c:pt>
                <c:pt idx="93">
                  <c:v>0</c:v>
                </c:pt>
                <c:pt idx="94">
                  <c:v>2.1622818508673864</c:v>
                </c:pt>
                <c:pt idx="95">
                  <c:v>0</c:v>
                </c:pt>
                <c:pt idx="96">
                  <c:v>0</c:v>
                </c:pt>
                <c:pt idx="97">
                  <c:v>0</c:v>
                </c:pt>
                <c:pt idx="98">
                  <c:v>0</c:v>
                </c:pt>
                <c:pt idx="99">
                  <c:v>1.4581979579874031</c:v>
                </c:pt>
                <c:pt idx="100">
                  <c:v>0</c:v>
                </c:pt>
                <c:pt idx="101">
                  <c:v>-0.78498657865804455</c:v>
                </c:pt>
                <c:pt idx="102">
                  <c:v>0</c:v>
                </c:pt>
                <c:pt idx="103">
                  <c:v>0</c:v>
                </c:pt>
                <c:pt idx="104">
                  <c:v>2.247247785762347</c:v>
                </c:pt>
                <c:pt idx="105">
                  <c:v>0</c:v>
                </c:pt>
                <c:pt idx="106">
                  <c:v>-0.78557725756165209</c:v>
                </c:pt>
                <c:pt idx="107">
                  <c:v>0</c:v>
                </c:pt>
                <c:pt idx="108">
                  <c:v>1.2948410220105284</c:v>
                </c:pt>
                <c:pt idx="109">
                  <c:v>0</c:v>
                </c:pt>
                <c:pt idx="110">
                  <c:v>0</c:v>
                </c:pt>
                <c:pt idx="111">
                  <c:v>0</c:v>
                </c:pt>
                <c:pt idx="112">
                  <c:v>0</c:v>
                </c:pt>
                <c:pt idx="113">
                  <c:v>0</c:v>
                </c:pt>
                <c:pt idx="114">
                  <c:v>1.3706894496549189</c:v>
                </c:pt>
                <c:pt idx="115">
                  <c:v>0</c:v>
                </c:pt>
                <c:pt idx="116">
                  <c:v>-0.62492658018047964</c:v>
                </c:pt>
                <c:pt idx="117">
                  <c:v>0</c:v>
                </c:pt>
                <c:pt idx="118">
                  <c:v>0</c:v>
                </c:pt>
                <c:pt idx="119">
                  <c:v>0</c:v>
                </c:pt>
                <c:pt idx="120">
                  <c:v>0</c:v>
                </c:pt>
                <c:pt idx="121">
                  <c:v>0</c:v>
                </c:pt>
                <c:pt idx="122">
                  <c:v>0</c:v>
                </c:pt>
                <c:pt idx="123">
                  <c:v>0</c:v>
                </c:pt>
                <c:pt idx="124">
                  <c:v>0</c:v>
                </c:pt>
                <c:pt idx="125">
                  <c:v>0</c:v>
                </c:pt>
                <c:pt idx="126">
                  <c:v>0</c:v>
                </c:pt>
                <c:pt idx="127">
                  <c:v>0.76070620589290561</c:v>
                </c:pt>
                <c:pt idx="128">
                  <c:v>0</c:v>
                </c:pt>
                <c:pt idx="129">
                  <c:v>0</c:v>
                </c:pt>
                <c:pt idx="130">
                  <c:v>0</c:v>
                </c:pt>
                <c:pt idx="131">
                  <c:v>0</c:v>
                </c:pt>
                <c:pt idx="132">
                  <c:v>0</c:v>
                </c:pt>
                <c:pt idx="133">
                  <c:v>0</c:v>
                </c:pt>
                <c:pt idx="134">
                  <c:v>0</c:v>
                </c:pt>
                <c:pt idx="135">
                  <c:v>0.26865874766402836</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0.11805160354924407</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885B-4B82-98BE-CAB5728C43A1}"/>
            </c:ext>
          </c:extLst>
        </c:ser>
        <c:ser>
          <c:idx val="7"/>
          <c:order val="7"/>
          <c:tx>
            <c:v>Kcb (SWD) weighted</c:v>
          </c:tx>
          <c:spPr>
            <a:ln w="3175">
              <a:solidFill>
                <a:srgbClr val="800000"/>
              </a:solidFill>
              <a:prstDash val="solid"/>
            </a:ln>
          </c:spPr>
          <c:marker>
            <c:symbol val="dot"/>
            <c:size val="3"/>
            <c:spPr>
              <a:noFill/>
              <a:ln>
                <a:solidFill>
                  <a:srgbClr val="800000"/>
                </a:solidFill>
                <a:prstDash val="solid"/>
              </a:ln>
            </c:spPr>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8065'!$D$89:$FS$89</c:f>
              <c:numCache>
                <c:formatCode>General</c:formatCode>
                <c:ptCount val="17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0.1071724762503671</c:v>
                </c:pt>
                <c:pt idx="31">
                  <c:v>6.0604486876486147E-2</c:v>
                </c:pt>
                <c:pt idx="32">
                  <c:v>0.15620567589227141</c:v>
                </c:pt>
                <c:pt idx="33">
                  <c:v>0.23442483054155028</c:v>
                </c:pt>
                <c:pt idx="34">
                  <c:v>0.2996074594159493</c:v>
                </c:pt>
                <c:pt idx="35">
                  <c:v>0.3547619915404408</c:v>
                </c:pt>
                <c:pt idx="36">
                  <c:v>0.2689944316509541</c:v>
                </c:pt>
                <c:pt idx="37">
                  <c:v>0.19466254641339892</c:v>
                </c:pt>
                <c:pt idx="38">
                  <c:v>0.35883395111650829</c:v>
                </c:pt>
                <c:pt idx="39">
                  <c:v>0.5230053558196176</c:v>
                </c:pt>
                <c:pt idx="40">
                  <c:v>0.58009914075945801</c:v>
                </c:pt>
                <c:pt idx="41">
                  <c:v>0.47417338025045463</c:v>
                </c:pt>
                <c:pt idx="42">
                  <c:v>0.36824761974145132</c:v>
                </c:pt>
                <c:pt idx="43">
                  <c:v>0.47893863041400414</c:v>
                </c:pt>
                <c:pt idx="44">
                  <c:v>0.58962964108655691</c:v>
                </c:pt>
                <c:pt idx="45">
                  <c:v>0.61316163606548291</c:v>
                </c:pt>
                <c:pt idx="46">
                  <c:v>0.6366936310444089</c:v>
                </c:pt>
                <c:pt idx="47">
                  <c:v>0.5716552390134082</c:v>
                </c:pt>
                <c:pt idx="48">
                  <c:v>0.5066168469824075</c:v>
                </c:pt>
                <c:pt idx="49">
                  <c:v>0.44157845495140685</c:v>
                </c:pt>
                <c:pt idx="50">
                  <c:v>0.467031620216871</c:v>
                </c:pt>
                <c:pt idx="51">
                  <c:v>0.61665813374544931</c:v>
                </c:pt>
                <c:pt idx="52">
                  <c:v>0.7196791267272864</c:v>
                </c:pt>
                <c:pt idx="53">
                  <c:v>0.66747743229878642</c:v>
                </c:pt>
                <c:pt idx="54">
                  <c:v>0.61527573787028622</c:v>
                </c:pt>
                <c:pt idx="55">
                  <c:v>0.60663715564556808</c:v>
                </c:pt>
                <c:pt idx="56">
                  <c:v>0.65338311329166854</c:v>
                </c:pt>
                <c:pt idx="57">
                  <c:v>0.70012907093776877</c:v>
                </c:pt>
                <c:pt idx="58">
                  <c:v>0.75282064262934489</c:v>
                </c:pt>
                <c:pt idx="59">
                  <c:v>0.68367053585183102</c:v>
                </c:pt>
                <c:pt idx="60">
                  <c:v>0.76420538598525356</c:v>
                </c:pt>
                <c:pt idx="61">
                  <c:v>0.84474023611867621</c:v>
                </c:pt>
                <c:pt idx="62">
                  <c:v>0.92527508625209876</c:v>
                </c:pt>
                <c:pt idx="63">
                  <c:v>1.0058099363855215</c:v>
                </c:pt>
                <c:pt idx="64">
                  <c:v>0.92800247357566001</c:v>
                </c:pt>
                <c:pt idx="65">
                  <c:v>0.75970345346933377</c:v>
                </c:pt>
                <c:pt idx="66">
                  <c:v>0.78589252371386609</c:v>
                </c:pt>
                <c:pt idx="67">
                  <c:v>0.85868711450513946</c:v>
                </c:pt>
                <c:pt idx="68">
                  <c:v>0.93148170529641283</c:v>
                </c:pt>
                <c:pt idx="69">
                  <c:v>0.8578720783821262</c:v>
                </c:pt>
                <c:pt idx="70">
                  <c:v>0.74069933926405773</c:v>
                </c:pt>
                <c:pt idx="71">
                  <c:v>0.89751685691674432</c:v>
                </c:pt>
                <c:pt idx="72">
                  <c:v>1.0543343745694307</c:v>
                </c:pt>
                <c:pt idx="73">
                  <c:v>0.91935997296682503</c:v>
                </c:pt>
                <c:pt idx="74">
                  <c:v>0.90622724983330905</c:v>
                </c:pt>
                <c:pt idx="75">
                  <c:v>0.89309452669979317</c:v>
                </c:pt>
                <c:pt idx="76">
                  <c:v>0.8799618035662774</c:v>
                </c:pt>
                <c:pt idx="77">
                  <c:v>0.86682908043276152</c:v>
                </c:pt>
                <c:pt idx="78">
                  <c:v>0.8225650118709259</c:v>
                </c:pt>
                <c:pt idx="79">
                  <c:v>0.93664325625237432</c:v>
                </c:pt>
                <c:pt idx="80">
                  <c:v>1.1800161293221572</c:v>
                </c:pt>
                <c:pt idx="81">
                  <c:v>1.2289009120410812</c:v>
                </c:pt>
                <c:pt idx="82">
                  <c:v>1.2777856947600055</c:v>
                </c:pt>
                <c:pt idx="83">
                  <c:v>1.0839237153689243</c:v>
                </c:pt>
                <c:pt idx="84">
                  <c:v>1.0364659536834033</c:v>
                </c:pt>
                <c:pt idx="85">
                  <c:v>1.2076056341345034</c:v>
                </c:pt>
                <c:pt idx="86">
                  <c:v>1.2123900633928737</c:v>
                </c:pt>
                <c:pt idx="87">
                  <c:v>1.170235566459245</c:v>
                </c:pt>
                <c:pt idx="88">
                  <c:v>1.1973106035538765</c:v>
                </c:pt>
                <c:pt idx="89">
                  <c:v>1.2243856406485081</c:v>
                </c:pt>
                <c:pt idx="90">
                  <c:v>1.2514606777431396</c:v>
                </c:pt>
                <c:pt idx="91">
                  <c:v>1.2785357148377712</c:v>
                </c:pt>
                <c:pt idx="92">
                  <c:v>1.1560651161560396</c:v>
                </c:pt>
                <c:pt idx="93">
                  <c:v>1.0647258629026279</c:v>
                </c:pt>
                <c:pt idx="94">
                  <c:v>1.1755355672772418</c:v>
                </c:pt>
                <c:pt idx="95">
                  <c:v>1.1570506429635221</c:v>
                </c:pt>
                <c:pt idx="96">
                  <c:v>1.1385657186498019</c:v>
                </c:pt>
                <c:pt idx="97">
                  <c:v>0.91789245811448206</c:v>
                </c:pt>
                <c:pt idx="98">
                  <c:v>0.9399659596891673</c:v>
                </c:pt>
                <c:pt idx="99">
                  <c:v>1.1007340132353312</c:v>
                </c:pt>
                <c:pt idx="100">
                  <c:v>1.0429046246448739</c:v>
                </c:pt>
                <c:pt idx="101">
                  <c:v>0.99013179789737604</c:v>
                </c:pt>
                <c:pt idx="102">
                  <c:v>0.984297897341877</c:v>
                </c:pt>
                <c:pt idx="103">
                  <c:v>0.97846399678637797</c:v>
                </c:pt>
                <c:pt idx="104">
                  <c:v>0.97263009623087904</c:v>
                </c:pt>
                <c:pt idx="105">
                  <c:v>0.96679619567538</c:v>
                </c:pt>
                <c:pt idx="106">
                  <c:v>0.96096229511988107</c:v>
                </c:pt>
                <c:pt idx="107">
                  <c:v>0.97163296168505187</c:v>
                </c:pt>
                <c:pt idx="108">
                  <c:v>0.98230362825022288</c:v>
                </c:pt>
                <c:pt idx="109">
                  <c:v>0.88320085625892686</c:v>
                </c:pt>
                <c:pt idx="110">
                  <c:v>0.78409808426763083</c:v>
                </c:pt>
                <c:pt idx="111">
                  <c:v>0.68499531227633481</c:v>
                </c:pt>
                <c:pt idx="112">
                  <c:v>0.78808087650663861</c:v>
                </c:pt>
                <c:pt idx="113">
                  <c:v>0.8911664407369424</c:v>
                </c:pt>
                <c:pt idx="114">
                  <c:v>0.85555745299576758</c:v>
                </c:pt>
                <c:pt idx="115">
                  <c:v>0.81994846525459264</c:v>
                </c:pt>
                <c:pt idx="116">
                  <c:v>0.77928291567045849</c:v>
                </c:pt>
                <c:pt idx="117">
                  <c:v>0.73861736608632422</c:v>
                </c:pt>
                <c:pt idx="118">
                  <c:v>0.69795181650219007</c:v>
                </c:pt>
                <c:pt idx="119">
                  <c:v>0.65728626691805592</c:v>
                </c:pt>
                <c:pt idx="120">
                  <c:v>0.5838175534519966</c:v>
                </c:pt>
                <c:pt idx="121">
                  <c:v>0.51034883998593727</c:v>
                </c:pt>
                <c:pt idx="122">
                  <c:v>0.56992119517557105</c:v>
                </c:pt>
                <c:pt idx="123">
                  <c:v>0.62949355036520493</c:v>
                </c:pt>
                <c:pt idx="124">
                  <c:v>0.59669038648327988</c:v>
                </c:pt>
                <c:pt idx="125">
                  <c:v>0.56388722260135482</c:v>
                </c:pt>
                <c:pt idx="126">
                  <c:v>0.53108405871942965</c:v>
                </c:pt>
                <c:pt idx="127">
                  <c:v>0.4982808948375046</c:v>
                </c:pt>
                <c:pt idx="128">
                  <c:v>0.45543725468126051</c:v>
                </c:pt>
                <c:pt idx="129">
                  <c:v>0.41259361452501636</c:v>
                </c:pt>
                <c:pt idx="130">
                  <c:v>0.36974997436877216</c:v>
                </c:pt>
                <c:pt idx="131">
                  <c:v>0.32690633421252796</c:v>
                </c:pt>
                <c:pt idx="132">
                  <c:v>0.28406269405628387</c:v>
                </c:pt>
                <c:pt idx="133">
                  <c:v>0.24121905390003986</c:v>
                </c:pt>
                <c:pt idx="134">
                  <c:v>0.19837541374379578</c:v>
                </c:pt>
                <c:pt idx="135">
                  <c:v>0.18833493746947683</c:v>
                </c:pt>
                <c:pt idx="136">
                  <c:v>0.17829446119515785</c:v>
                </c:pt>
                <c:pt idx="137">
                  <c:v>0.1682539849208389</c:v>
                </c:pt>
                <c:pt idx="138">
                  <c:v>0.15821350864651992</c:v>
                </c:pt>
                <c:pt idx="139">
                  <c:v>0.14817303237220092</c:v>
                </c:pt>
                <c:pt idx="140">
                  <c:v>0.13813255609788197</c:v>
                </c:pt>
                <c:pt idx="141">
                  <c:v>0.12809207982356302</c:v>
                </c:pt>
                <c:pt idx="142">
                  <c:v>0.11805160354924406</c:v>
                </c:pt>
                <c:pt idx="143">
                  <c:v>0.11805160354924406</c:v>
                </c:pt>
                <c:pt idx="144">
                  <c:v>0.11805160354924406</c:v>
                </c:pt>
                <c:pt idx="145">
                  <c:v>0.11805160354924406</c:v>
                </c:pt>
                <c:pt idx="146">
                  <c:v>0.11805160354924406</c:v>
                </c:pt>
                <c:pt idx="147">
                  <c:v>0.11805160354924406</c:v>
                </c:pt>
                <c:pt idx="148">
                  <c:v>0.11805160354924406</c:v>
                </c:pt>
                <c:pt idx="149">
                  <c:v>0.11805160354924406</c:v>
                </c:pt>
                <c:pt idx="150">
                  <c:v>0.11805160354924406</c:v>
                </c:pt>
                <c:pt idx="151">
                  <c:v>0.11805160354924406</c:v>
                </c:pt>
                <c:pt idx="152">
                  <c:v>0.11805160354924406</c:v>
                </c:pt>
                <c:pt idx="153">
                  <c:v>0.11805160354924406</c:v>
                </c:pt>
                <c:pt idx="154">
                  <c:v>0.11018149664596112</c:v>
                </c:pt>
                <c:pt idx="155">
                  <c:v>0.10231138974267819</c:v>
                </c:pt>
                <c:pt idx="156">
                  <c:v>9.4441282839395249E-2</c:v>
                </c:pt>
                <c:pt idx="157">
                  <c:v>8.6571175936112313E-2</c:v>
                </c:pt>
                <c:pt idx="158">
                  <c:v>7.8701069032829377E-2</c:v>
                </c:pt>
                <c:pt idx="159">
                  <c:v>7.083096212954644E-2</c:v>
                </c:pt>
                <c:pt idx="160">
                  <c:v>6.2960855226263504E-2</c:v>
                </c:pt>
                <c:pt idx="161">
                  <c:v>5.5090748322980561E-2</c:v>
                </c:pt>
                <c:pt idx="162">
                  <c:v>4.7220641419697625E-2</c:v>
                </c:pt>
                <c:pt idx="163">
                  <c:v>3.9350534516414688E-2</c:v>
                </c:pt>
                <c:pt idx="164">
                  <c:v>3.1480427613131752E-2</c:v>
                </c:pt>
                <c:pt idx="165">
                  <c:v>2.5296772189123733E-2</c:v>
                </c:pt>
                <c:pt idx="166">
                  <c:v>1.8161785161422164E-2</c:v>
                </c:pt>
                <c:pt idx="167">
                  <c:v>9.8376336291036721E-3</c:v>
                </c:pt>
                <c:pt idx="168">
                  <c:v>0</c:v>
                </c:pt>
                <c:pt idx="169">
                  <c:v>0</c:v>
                </c:pt>
                <c:pt idx="170">
                  <c:v>0</c:v>
                </c:pt>
                <c:pt idx="171">
                  <c:v>0</c:v>
                </c:pt>
              </c:numCache>
            </c:numRef>
          </c:yVal>
          <c:smooth val="0"/>
          <c:extLst>
            <c:ext xmlns:c16="http://schemas.microsoft.com/office/drawing/2014/chart" uri="{C3380CC4-5D6E-409C-BE32-E72D297353CC}">
              <c16:uniqueId val="{00000006-885B-4B82-98BE-CAB5728C43A1}"/>
            </c:ext>
          </c:extLst>
        </c:ser>
        <c:dLbls>
          <c:showLegendKey val="0"/>
          <c:showVal val="0"/>
          <c:showCatName val="0"/>
          <c:showSerName val="0"/>
          <c:showPercent val="0"/>
          <c:showBubbleSize val="0"/>
        </c:dLbls>
        <c:axId val="824417128"/>
        <c:axId val="824416344"/>
      </c:scatterChart>
      <c:scatterChart>
        <c:scatterStyle val="lineMarker"/>
        <c:varyColors val="0"/>
        <c:ser>
          <c:idx val="1"/>
          <c:order val="1"/>
          <c:tx>
            <c:strRef>
              <c:f>'C4 8065'!$A$6</c:f>
              <c:strCache>
                <c:ptCount val="1"/>
                <c:pt idx="0">
                  <c:v>Root Zone Depth</c:v>
                </c:pt>
              </c:strCache>
            </c:strRef>
          </c:tx>
          <c:spPr>
            <a:ln w="25400">
              <a:solidFill>
                <a:srgbClr val="FF00FF"/>
              </a:solidFill>
              <a:prstDash val="solid"/>
            </a:ln>
          </c:spPr>
          <c:marker>
            <c:symbol val="none"/>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8065'!$C$6:$FS$6</c:f>
              <c:numCache>
                <c:formatCode>General</c:formatCode>
                <c:ptCount val="173"/>
                <c:pt idx="0">
                  <c:v>80</c:v>
                </c:pt>
                <c:pt idx="1">
                  <c:v>80</c:v>
                </c:pt>
                <c:pt idx="2">
                  <c:v>80</c:v>
                </c:pt>
                <c:pt idx="3">
                  <c:v>80</c:v>
                </c:pt>
                <c:pt idx="4">
                  <c:v>80</c:v>
                </c:pt>
                <c:pt idx="5">
                  <c:v>80</c:v>
                </c:pt>
                <c:pt idx="6">
                  <c:v>80</c:v>
                </c:pt>
                <c:pt idx="7">
                  <c:v>80</c:v>
                </c:pt>
                <c:pt idx="8">
                  <c:v>80</c:v>
                </c:pt>
                <c:pt idx="9">
                  <c:v>80</c:v>
                </c:pt>
                <c:pt idx="10">
                  <c:v>90</c:v>
                </c:pt>
                <c:pt idx="11">
                  <c:v>100</c:v>
                </c:pt>
                <c:pt idx="12">
                  <c:v>110</c:v>
                </c:pt>
                <c:pt idx="13">
                  <c:v>120</c:v>
                </c:pt>
                <c:pt idx="14">
                  <c:v>130</c:v>
                </c:pt>
                <c:pt idx="15">
                  <c:v>140</c:v>
                </c:pt>
                <c:pt idx="16">
                  <c:v>150</c:v>
                </c:pt>
                <c:pt idx="17">
                  <c:v>160</c:v>
                </c:pt>
                <c:pt idx="18">
                  <c:v>170</c:v>
                </c:pt>
                <c:pt idx="19">
                  <c:v>180</c:v>
                </c:pt>
                <c:pt idx="20">
                  <c:v>190</c:v>
                </c:pt>
                <c:pt idx="21">
                  <c:v>200</c:v>
                </c:pt>
                <c:pt idx="22">
                  <c:v>210</c:v>
                </c:pt>
                <c:pt idx="23">
                  <c:v>220</c:v>
                </c:pt>
                <c:pt idx="24">
                  <c:v>230</c:v>
                </c:pt>
                <c:pt idx="25">
                  <c:v>240</c:v>
                </c:pt>
                <c:pt idx="26">
                  <c:v>250</c:v>
                </c:pt>
                <c:pt idx="27">
                  <c:v>260</c:v>
                </c:pt>
                <c:pt idx="28">
                  <c:v>275</c:v>
                </c:pt>
                <c:pt idx="29">
                  <c:v>290</c:v>
                </c:pt>
                <c:pt idx="30">
                  <c:v>305</c:v>
                </c:pt>
                <c:pt idx="31">
                  <c:v>320</c:v>
                </c:pt>
                <c:pt idx="32">
                  <c:v>335</c:v>
                </c:pt>
                <c:pt idx="33">
                  <c:v>350</c:v>
                </c:pt>
                <c:pt idx="34">
                  <c:v>365</c:v>
                </c:pt>
                <c:pt idx="35">
                  <c:v>380</c:v>
                </c:pt>
                <c:pt idx="36">
                  <c:v>395</c:v>
                </c:pt>
                <c:pt idx="37">
                  <c:v>410</c:v>
                </c:pt>
                <c:pt idx="38">
                  <c:v>425</c:v>
                </c:pt>
                <c:pt idx="39">
                  <c:v>440</c:v>
                </c:pt>
                <c:pt idx="40">
                  <c:v>455</c:v>
                </c:pt>
                <c:pt idx="41">
                  <c:v>470</c:v>
                </c:pt>
                <c:pt idx="42">
                  <c:v>485</c:v>
                </c:pt>
                <c:pt idx="43">
                  <c:v>500</c:v>
                </c:pt>
                <c:pt idx="44">
                  <c:v>520</c:v>
                </c:pt>
                <c:pt idx="45">
                  <c:v>540</c:v>
                </c:pt>
                <c:pt idx="46">
                  <c:v>560</c:v>
                </c:pt>
                <c:pt idx="47">
                  <c:v>580</c:v>
                </c:pt>
                <c:pt idx="48">
                  <c:v>600</c:v>
                </c:pt>
                <c:pt idx="49">
                  <c:v>620</c:v>
                </c:pt>
                <c:pt idx="50">
                  <c:v>640</c:v>
                </c:pt>
                <c:pt idx="51">
                  <c:v>660</c:v>
                </c:pt>
                <c:pt idx="52">
                  <c:v>680</c:v>
                </c:pt>
                <c:pt idx="53">
                  <c:v>700</c:v>
                </c:pt>
                <c:pt idx="54">
                  <c:v>720</c:v>
                </c:pt>
                <c:pt idx="55">
                  <c:v>740</c:v>
                </c:pt>
                <c:pt idx="56">
                  <c:v>760</c:v>
                </c:pt>
                <c:pt idx="57">
                  <c:v>780</c:v>
                </c:pt>
                <c:pt idx="58">
                  <c:v>800</c:v>
                </c:pt>
                <c:pt idx="59">
                  <c:v>820</c:v>
                </c:pt>
                <c:pt idx="60">
                  <c:v>840</c:v>
                </c:pt>
                <c:pt idx="61">
                  <c:v>860</c:v>
                </c:pt>
                <c:pt idx="62">
                  <c:v>880</c:v>
                </c:pt>
                <c:pt idx="63">
                  <c:v>900</c:v>
                </c:pt>
                <c:pt idx="64">
                  <c:v>910</c:v>
                </c:pt>
                <c:pt idx="65">
                  <c:v>920</c:v>
                </c:pt>
                <c:pt idx="66">
                  <c:v>930</c:v>
                </c:pt>
                <c:pt idx="67">
                  <c:v>940</c:v>
                </c:pt>
                <c:pt idx="68">
                  <c:v>950</c:v>
                </c:pt>
                <c:pt idx="69">
                  <c:v>955</c:v>
                </c:pt>
                <c:pt idx="70">
                  <c:v>960</c:v>
                </c:pt>
                <c:pt idx="71">
                  <c:v>965</c:v>
                </c:pt>
                <c:pt idx="72">
                  <c:v>970</c:v>
                </c:pt>
                <c:pt idx="73">
                  <c:v>975</c:v>
                </c:pt>
                <c:pt idx="74">
                  <c:v>980</c:v>
                </c:pt>
                <c:pt idx="75">
                  <c:v>985</c:v>
                </c:pt>
                <c:pt idx="76">
                  <c:v>990</c:v>
                </c:pt>
                <c:pt idx="77">
                  <c:v>995</c:v>
                </c:pt>
                <c:pt idx="78">
                  <c:v>1000</c:v>
                </c:pt>
                <c:pt idx="79">
                  <c:v>1005</c:v>
                </c:pt>
                <c:pt idx="80">
                  <c:v>1010</c:v>
                </c:pt>
                <c:pt idx="81">
                  <c:v>1015</c:v>
                </c:pt>
                <c:pt idx="82">
                  <c:v>1020</c:v>
                </c:pt>
                <c:pt idx="83">
                  <c:v>1025</c:v>
                </c:pt>
                <c:pt idx="84">
                  <c:v>1030</c:v>
                </c:pt>
                <c:pt idx="85">
                  <c:v>1035</c:v>
                </c:pt>
                <c:pt idx="86">
                  <c:v>1040</c:v>
                </c:pt>
                <c:pt idx="87">
                  <c:v>1045</c:v>
                </c:pt>
                <c:pt idx="88">
                  <c:v>1050</c:v>
                </c:pt>
                <c:pt idx="89">
                  <c:v>1050</c:v>
                </c:pt>
                <c:pt idx="90">
                  <c:v>1050</c:v>
                </c:pt>
                <c:pt idx="91">
                  <c:v>1050</c:v>
                </c:pt>
                <c:pt idx="92">
                  <c:v>1050</c:v>
                </c:pt>
                <c:pt idx="93">
                  <c:v>1050</c:v>
                </c:pt>
                <c:pt idx="94">
                  <c:v>1050</c:v>
                </c:pt>
                <c:pt idx="95">
                  <c:v>1050</c:v>
                </c:pt>
                <c:pt idx="96">
                  <c:v>1050</c:v>
                </c:pt>
                <c:pt idx="97">
                  <c:v>1050</c:v>
                </c:pt>
                <c:pt idx="98">
                  <c:v>1050</c:v>
                </c:pt>
                <c:pt idx="99">
                  <c:v>1050</c:v>
                </c:pt>
                <c:pt idx="100">
                  <c:v>1050</c:v>
                </c:pt>
                <c:pt idx="101">
                  <c:v>1050</c:v>
                </c:pt>
                <c:pt idx="102">
                  <c:v>1050</c:v>
                </c:pt>
                <c:pt idx="103">
                  <c:v>1050</c:v>
                </c:pt>
                <c:pt idx="104">
                  <c:v>1050</c:v>
                </c:pt>
                <c:pt idx="105">
                  <c:v>1050</c:v>
                </c:pt>
                <c:pt idx="106">
                  <c:v>1050</c:v>
                </c:pt>
                <c:pt idx="107">
                  <c:v>1050</c:v>
                </c:pt>
                <c:pt idx="108">
                  <c:v>1050</c:v>
                </c:pt>
                <c:pt idx="109">
                  <c:v>1050</c:v>
                </c:pt>
                <c:pt idx="110">
                  <c:v>1050</c:v>
                </c:pt>
                <c:pt idx="111">
                  <c:v>1050</c:v>
                </c:pt>
                <c:pt idx="112">
                  <c:v>1050</c:v>
                </c:pt>
                <c:pt idx="113">
                  <c:v>1050</c:v>
                </c:pt>
                <c:pt idx="114">
                  <c:v>1050</c:v>
                </c:pt>
                <c:pt idx="115">
                  <c:v>1050</c:v>
                </c:pt>
                <c:pt idx="116">
                  <c:v>1050</c:v>
                </c:pt>
                <c:pt idx="117">
                  <c:v>1050</c:v>
                </c:pt>
                <c:pt idx="118">
                  <c:v>1050</c:v>
                </c:pt>
                <c:pt idx="119">
                  <c:v>1050</c:v>
                </c:pt>
                <c:pt idx="120">
                  <c:v>1050</c:v>
                </c:pt>
                <c:pt idx="121">
                  <c:v>1050</c:v>
                </c:pt>
                <c:pt idx="122">
                  <c:v>1050</c:v>
                </c:pt>
                <c:pt idx="123">
                  <c:v>1050</c:v>
                </c:pt>
                <c:pt idx="124">
                  <c:v>1050</c:v>
                </c:pt>
                <c:pt idx="125">
                  <c:v>1050</c:v>
                </c:pt>
                <c:pt idx="126">
                  <c:v>1050</c:v>
                </c:pt>
                <c:pt idx="127">
                  <c:v>1050</c:v>
                </c:pt>
                <c:pt idx="128">
                  <c:v>1050</c:v>
                </c:pt>
                <c:pt idx="129">
                  <c:v>1050</c:v>
                </c:pt>
                <c:pt idx="130">
                  <c:v>1050</c:v>
                </c:pt>
                <c:pt idx="131">
                  <c:v>1050</c:v>
                </c:pt>
                <c:pt idx="132">
                  <c:v>1050</c:v>
                </c:pt>
                <c:pt idx="133">
                  <c:v>1050</c:v>
                </c:pt>
                <c:pt idx="134">
                  <c:v>1050</c:v>
                </c:pt>
                <c:pt idx="135">
                  <c:v>1050</c:v>
                </c:pt>
                <c:pt idx="136">
                  <c:v>1050</c:v>
                </c:pt>
                <c:pt idx="137">
                  <c:v>1050</c:v>
                </c:pt>
                <c:pt idx="138">
                  <c:v>1050</c:v>
                </c:pt>
                <c:pt idx="139">
                  <c:v>1050</c:v>
                </c:pt>
                <c:pt idx="140">
                  <c:v>1050</c:v>
                </c:pt>
                <c:pt idx="141">
                  <c:v>1050</c:v>
                </c:pt>
                <c:pt idx="142">
                  <c:v>1050</c:v>
                </c:pt>
                <c:pt idx="143">
                  <c:v>1050</c:v>
                </c:pt>
                <c:pt idx="144">
                  <c:v>1050</c:v>
                </c:pt>
                <c:pt idx="145">
                  <c:v>1050</c:v>
                </c:pt>
                <c:pt idx="146">
                  <c:v>1050</c:v>
                </c:pt>
                <c:pt idx="147">
                  <c:v>1050</c:v>
                </c:pt>
                <c:pt idx="148">
                  <c:v>1050</c:v>
                </c:pt>
                <c:pt idx="149">
                  <c:v>1050</c:v>
                </c:pt>
                <c:pt idx="150">
                  <c:v>1050</c:v>
                </c:pt>
                <c:pt idx="151">
                  <c:v>1050</c:v>
                </c:pt>
                <c:pt idx="152">
                  <c:v>1050</c:v>
                </c:pt>
                <c:pt idx="153">
                  <c:v>1050</c:v>
                </c:pt>
                <c:pt idx="154">
                  <c:v>1050</c:v>
                </c:pt>
                <c:pt idx="155">
                  <c:v>1050</c:v>
                </c:pt>
                <c:pt idx="156">
                  <c:v>1050</c:v>
                </c:pt>
                <c:pt idx="157">
                  <c:v>1050</c:v>
                </c:pt>
                <c:pt idx="158">
                  <c:v>1050</c:v>
                </c:pt>
                <c:pt idx="159">
                  <c:v>1050</c:v>
                </c:pt>
                <c:pt idx="160">
                  <c:v>1050</c:v>
                </c:pt>
                <c:pt idx="161">
                  <c:v>1050</c:v>
                </c:pt>
                <c:pt idx="162">
                  <c:v>1050</c:v>
                </c:pt>
                <c:pt idx="163">
                  <c:v>1050</c:v>
                </c:pt>
                <c:pt idx="164">
                  <c:v>1050</c:v>
                </c:pt>
                <c:pt idx="165">
                  <c:v>1050</c:v>
                </c:pt>
                <c:pt idx="166">
                  <c:v>1050</c:v>
                </c:pt>
                <c:pt idx="167">
                  <c:v>1050</c:v>
                </c:pt>
                <c:pt idx="168">
                  <c:v>1050</c:v>
                </c:pt>
                <c:pt idx="169">
                  <c:v>1050</c:v>
                </c:pt>
                <c:pt idx="170">
                  <c:v>1050</c:v>
                </c:pt>
                <c:pt idx="171">
                  <c:v>1050</c:v>
                </c:pt>
                <c:pt idx="172">
                  <c:v>1050</c:v>
                </c:pt>
              </c:numCache>
            </c:numRef>
          </c:yVal>
          <c:smooth val="0"/>
          <c:extLst>
            <c:ext xmlns:c16="http://schemas.microsoft.com/office/drawing/2014/chart" uri="{C3380CC4-5D6E-409C-BE32-E72D297353CC}">
              <c16:uniqueId val="{00000007-885B-4B82-98BE-CAB5728C43A1}"/>
            </c:ext>
          </c:extLst>
        </c:ser>
        <c:dLbls>
          <c:showLegendKey val="0"/>
          <c:showVal val="0"/>
          <c:showCatName val="0"/>
          <c:showSerName val="0"/>
          <c:showPercent val="0"/>
          <c:showBubbleSize val="0"/>
        </c:dLbls>
        <c:axId val="824416736"/>
        <c:axId val="824417520"/>
      </c:scatterChart>
      <c:valAx>
        <c:axId val="824417128"/>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5365191420038015"/>
              <c:y val="0.907217577184295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416344"/>
        <c:crosses val="autoZero"/>
        <c:crossBetween val="midCat"/>
        <c:majorUnit val="10"/>
      </c:valAx>
      <c:valAx>
        <c:axId val="824416344"/>
        <c:scaling>
          <c:orientation val="minMax"/>
          <c:max val="1.6"/>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CC, Kc</a:t>
                </a:r>
              </a:p>
            </c:rich>
          </c:tx>
          <c:layout>
            <c:manualLayout>
              <c:xMode val="edge"/>
              <c:yMode val="edge"/>
              <c:x val="7.0224245841948802E-3"/>
              <c:y val="0.36855724220039504"/>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417128"/>
        <c:crosses val="autoZero"/>
        <c:crossBetween val="midCat"/>
      </c:valAx>
      <c:valAx>
        <c:axId val="824416736"/>
        <c:scaling>
          <c:orientation val="minMax"/>
        </c:scaling>
        <c:delete val="1"/>
        <c:axPos val="b"/>
        <c:numFmt formatCode="General" sourceLinked="1"/>
        <c:majorTickMark val="out"/>
        <c:minorTickMark val="none"/>
        <c:tickLblPos val="none"/>
        <c:crossAx val="824417520"/>
        <c:crosses val="autoZero"/>
        <c:crossBetween val="midCat"/>
      </c:valAx>
      <c:valAx>
        <c:axId val="824417520"/>
        <c:scaling>
          <c:orientation val="minMax"/>
        </c:scaling>
        <c:delete val="0"/>
        <c:axPos val="r"/>
        <c:title>
          <c:tx>
            <c:rich>
              <a:bodyPr/>
              <a:lstStyle/>
              <a:p>
                <a:pPr>
                  <a:defRPr sz="1650" b="1" i="0" u="none" strike="noStrike" baseline="0">
                    <a:solidFill>
                      <a:srgbClr val="000000"/>
                    </a:solidFill>
                    <a:latin typeface="Arial"/>
                    <a:ea typeface="Arial"/>
                    <a:cs typeface="Arial"/>
                  </a:defRPr>
                </a:pPr>
                <a:r>
                  <a:rPr lang="en-US"/>
                  <a:t>RZ (mm)</a:t>
                </a:r>
              </a:p>
            </c:rich>
          </c:tx>
          <c:layout>
            <c:manualLayout>
              <c:xMode val="edge"/>
              <c:yMode val="edge"/>
              <c:x val="0.94101185627658612"/>
              <c:y val="0.3376294071488486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416736"/>
        <c:crosses val="max"/>
        <c:crossBetween val="midCat"/>
      </c:valAx>
      <c:spPr>
        <a:solidFill>
          <a:srgbClr val="C0C0C0"/>
        </a:solidFill>
        <a:ln w="12700">
          <a:solidFill>
            <a:srgbClr val="808080"/>
          </a:solidFill>
          <a:prstDash val="solid"/>
        </a:ln>
      </c:spPr>
    </c:plotArea>
    <c:legend>
      <c:legendPos val="r"/>
      <c:layout>
        <c:manualLayout>
          <c:xMode val="edge"/>
          <c:yMode val="edge"/>
          <c:x val="0.50132658459996204"/>
          <c:y val="0.5438151173575394"/>
          <c:w val="0.20822294651374085"/>
          <c:h val="0.247422991783525"/>
        </c:manualLayout>
      </c:layout>
      <c:overlay val="0"/>
      <c:spPr>
        <a:solidFill>
          <a:srgbClr val="C0C0C0"/>
        </a:solidFill>
        <a:ln w="3175">
          <a:solidFill>
            <a:srgbClr val="000000"/>
          </a:solidFill>
          <a:prstDash val="solid"/>
        </a:ln>
      </c:spPr>
      <c:txPr>
        <a:bodyPr/>
        <a:lstStyle/>
        <a:p>
          <a:pPr>
            <a:defRPr sz="78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'C5 8050'!$D$1</c:f>
          <c:strCache>
            <c:ptCount val="1"/>
            <c:pt idx="0">
              <c:v>Corn 13 #5</c:v>
            </c:pt>
          </c:strCache>
        </c:strRef>
      </c:tx>
      <c:layout>
        <c:manualLayout>
          <c:xMode val="edge"/>
          <c:yMode val="edge"/>
          <c:x val="0.4147654074886209"/>
          <c:y val="4.6632124352331605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8.8590662090146668E-2"/>
          <c:y val="4.6632124352331626E-2"/>
          <c:w val="0.883222055383583"/>
          <c:h val="0.8134715025906738"/>
        </c:manualLayout>
      </c:layout>
      <c:scatterChart>
        <c:scatterStyle val="lineMarker"/>
        <c:varyColors val="0"/>
        <c:ser>
          <c:idx val="6"/>
          <c:order val="0"/>
          <c:tx>
            <c:strRef>
              <c:f>'C5 8050'!$A$19</c:f>
              <c:strCache>
                <c:ptCount val="1"/>
                <c:pt idx="0">
                  <c:v>Cum ETc (Kcb Select)</c:v>
                </c:pt>
              </c:strCache>
            </c:strRef>
          </c:tx>
          <c:spPr>
            <a:ln w="25400">
              <a:solidFill>
                <a:srgbClr val="008080"/>
              </a:solidFill>
              <a:prstDash val="solid"/>
            </a:ln>
          </c:spPr>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8050'!$C$19:$FS$19</c:f>
              <c:numCache>
                <c:formatCode>0</c:formatCode>
                <c:ptCount val="173"/>
                <c:pt idx="0">
                  <c:v>1.1015352487564087</c:v>
                </c:pt>
                <c:pt idx="1">
                  <c:v>2.111044830290346</c:v>
                </c:pt>
                <c:pt idx="2">
                  <c:v>2.8504792022884411</c:v>
                </c:pt>
                <c:pt idx="3">
                  <c:v>3.4749094948258117</c:v>
                </c:pt>
                <c:pt idx="4">
                  <c:v>4.0250836886479027</c:v>
                </c:pt>
                <c:pt idx="5">
                  <c:v>4.4177462330681152</c:v>
                </c:pt>
                <c:pt idx="6">
                  <c:v>4.6696602549991066</c:v>
                </c:pt>
                <c:pt idx="7">
                  <c:v>8.0457175997310664</c:v>
                </c:pt>
                <c:pt idx="8">
                  <c:v>8.5116459608201112</c:v>
                </c:pt>
                <c:pt idx="9">
                  <c:v>8.7872872049530173</c:v>
                </c:pt>
                <c:pt idx="10">
                  <c:v>9.1010173031024486</c:v>
                </c:pt>
                <c:pt idx="11">
                  <c:v>9.7509232546713651</c:v>
                </c:pt>
                <c:pt idx="12">
                  <c:v>10.423948476325235</c:v>
                </c:pt>
                <c:pt idx="13">
                  <c:v>11.246166092151917</c:v>
                </c:pt>
                <c:pt idx="14">
                  <c:v>12.18383592022443</c:v>
                </c:pt>
                <c:pt idx="15">
                  <c:v>14.477085387085527</c:v>
                </c:pt>
                <c:pt idx="16">
                  <c:v>20.264451920498836</c:v>
                </c:pt>
                <c:pt idx="17">
                  <c:v>21.802630747362745</c:v>
                </c:pt>
                <c:pt idx="18">
                  <c:v>23.527963277145016</c:v>
                </c:pt>
                <c:pt idx="19">
                  <c:v>24.766912856429961</c:v>
                </c:pt>
                <c:pt idx="20">
                  <c:v>25.939997727990868</c:v>
                </c:pt>
                <c:pt idx="21">
                  <c:v>27.357211320863303</c:v>
                </c:pt>
                <c:pt idx="22">
                  <c:v>32.800853788318044</c:v>
                </c:pt>
                <c:pt idx="23">
                  <c:v>33.396068392592802</c:v>
                </c:pt>
                <c:pt idx="24">
                  <c:v>34.607964504068732</c:v>
                </c:pt>
                <c:pt idx="25">
                  <c:v>39.420430079408234</c:v>
                </c:pt>
                <c:pt idx="26">
                  <c:v>41.548353422342487</c:v>
                </c:pt>
                <c:pt idx="27">
                  <c:v>43.592607195756088</c:v>
                </c:pt>
                <c:pt idx="28">
                  <c:v>45.66783880653108</c:v>
                </c:pt>
                <c:pt idx="29">
                  <c:v>48.669511539584647</c:v>
                </c:pt>
                <c:pt idx="30">
                  <c:v>51.663710125378024</c:v>
                </c:pt>
                <c:pt idx="31">
                  <c:v>57.218617498827271</c:v>
                </c:pt>
                <c:pt idx="32">
                  <c:v>60.246728365910343</c:v>
                </c:pt>
                <c:pt idx="33">
                  <c:v>62.651446705395273</c:v>
                </c:pt>
                <c:pt idx="34">
                  <c:v>64.796686545776126</c:v>
                </c:pt>
                <c:pt idx="35">
                  <c:v>66.96009953337267</c:v>
                </c:pt>
                <c:pt idx="36">
                  <c:v>69.498169432526382</c:v>
                </c:pt>
                <c:pt idx="37">
                  <c:v>73.100609905027042</c:v>
                </c:pt>
                <c:pt idx="38">
                  <c:v>79.15321894570738</c:v>
                </c:pt>
                <c:pt idx="39">
                  <c:v>81.984137680655508</c:v>
                </c:pt>
                <c:pt idx="40">
                  <c:v>84.765544448596032</c:v>
                </c:pt>
                <c:pt idx="41">
                  <c:v>87.901827422420254</c:v>
                </c:pt>
                <c:pt idx="42">
                  <c:v>91.385967717755477</c:v>
                </c:pt>
                <c:pt idx="43">
                  <c:v>94.836776518786593</c:v>
                </c:pt>
                <c:pt idx="44">
                  <c:v>100.1900221256912</c:v>
                </c:pt>
                <c:pt idx="45">
                  <c:v>105.77660890347364</c:v>
                </c:pt>
                <c:pt idx="46">
                  <c:v>111.71730906633977</c:v>
                </c:pt>
                <c:pt idx="47">
                  <c:v>116.05166927604083</c:v>
                </c:pt>
                <c:pt idx="48">
                  <c:v>120.62307910852913</c:v>
                </c:pt>
                <c:pt idx="49">
                  <c:v>126.24988054538822</c:v>
                </c:pt>
                <c:pt idx="50">
                  <c:v>131.54741629538822</c:v>
                </c:pt>
                <c:pt idx="51">
                  <c:v>137.07209685333061</c:v>
                </c:pt>
                <c:pt idx="52">
                  <c:v>143.34583671833562</c:v>
                </c:pt>
                <c:pt idx="53">
                  <c:v>149.43515727971052</c:v>
                </c:pt>
                <c:pt idx="54">
                  <c:v>155.22525276930187</c:v>
                </c:pt>
                <c:pt idx="55">
                  <c:v>160.87491479874706</c:v>
                </c:pt>
                <c:pt idx="56">
                  <c:v>167.06056254284238</c:v>
                </c:pt>
                <c:pt idx="57">
                  <c:v>173.82521470467901</c:v>
                </c:pt>
                <c:pt idx="58">
                  <c:v>181.66539606100704</c:v>
                </c:pt>
                <c:pt idx="59">
                  <c:v>192.0744507353225</c:v>
                </c:pt>
                <c:pt idx="60">
                  <c:v>198.4801545737615</c:v>
                </c:pt>
                <c:pt idx="61">
                  <c:v>205.65153182328132</c:v>
                </c:pt>
                <c:pt idx="62">
                  <c:v>211.03477897522833</c:v>
                </c:pt>
                <c:pt idx="63">
                  <c:v>216.45877897522834</c:v>
                </c:pt>
                <c:pt idx="64">
                  <c:v>225.87637897522833</c:v>
                </c:pt>
                <c:pt idx="65">
                  <c:v>235.23637897522832</c:v>
                </c:pt>
                <c:pt idx="66">
                  <c:v>242.55865824565475</c:v>
                </c:pt>
                <c:pt idx="67">
                  <c:v>247.15139567241258</c:v>
                </c:pt>
                <c:pt idx="68">
                  <c:v>253.40420985087937</c:v>
                </c:pt>
                <c:pt idx="69">
                  <c:v>258.75906153544969</c:v>
                </c:pt>
                <c:pt idx="70">
                  <c:v>265.75825022563521</c:v>
                </c:pt>
                <c:pt idx="71">
                  <c:v>271.90351744640458</c:v>
                </c:pt>
                <c:pt idx="72">
                  <c:v>276.77466379621291</c:v>
                </c:pt>
                <c:pt idx="73">
                  <c:v>280.19413233258985</c:v>
                </c:pt>
                <c:pt idx="74">
                  <c:v>286.7867124412324</c:v>
                </c:pt>
                <c:pt idx="75">
                  <c:v>291.08802195050976</c:v>
                </c:pt>
                <c:pt idx="76">
                  <c:v>293.64741800763863</c:v>
                </c:pt>
                <c:pt idx="77">
                  <c:v>295.94181800763863</c:v>
                </c:pt>
                <c:pt idx="78">
                  <c:v>301.86501800763864</c:v>
                </c:pt>
                <c:pt idx="79">
                  <c:v>308.46471771466992</c:v>
                </c:pt>
                <c:pt idx="80">
                  <c:v>313.76324341047069</c:v>
                </c:pt>
                <c:pt idx="81">
                  <c:v>320.2401800559785</c:v>
                </c:pt>
                <c:pt idx="82">
                  <c:v>327.55991858969207</c:v>
                </c:pt>
                <c:pt idx="83">
                  <c:v>332.75451545248507</c:v>
                </c:pt>
                <c:pt idx="84">
                  <c:v>338.70840217123509</c:v>
                </c:pt>
                <c:pt idx="85">
                  <c:v>344.66435798178196</c:v>
                </c:pt>
                <c:pt idx="86">
                  <c:v>348.71551291952608</c:v>
                </c:pt>
                <c:pt idx="87">
                  <c:v>351.79400542746066</c:v>
                </c:pt>
                <c:pt idx="88">
                  <c:v>357.44453216085913</c:v>
                </c:pt>
                <c:pt idx="89">
                  <c:v>363.12036178122048</c:v>
                </c:pt>
                <c:pt idx="90">
                  <c:v>367.49796178122045</c:v>
                </c:pt>
                <c:pt idx="91">
                  <c:v>372.62478837201667</c:v>
                </c:pt>
                <c:pt idx="92">
                  <c:v>377.29038837201665</c:v>
                </c:pt>
                <c:pt idx="93">
                  <c:v>382.21518837201666</c:v>
                </c:pt>
                <c:pt idx="94">
                  <c:v>387.42798837201667</c:v>
                </c:pt>
                <c:pt idx="95">
                  <c:v>393.13038837201668</c:v>
                </c:pt>
                <c:pt idx="96">
                  <c:v>398.47764761397656</c:v>
                </c:pt>
                <c:pt idx="97">
                  <c:v>403.10046560904624</c:v>
                </c:pt>
                <c:pt idx="98">
                  <c:v>408.10803388871841</c:v>
                </c:pt>
                <c:pt idx="99">
                  <c:v>412.52098768190024</c:v>
                </c:pt>
                <c:pt idx="100">
                  <c:v>416.55547946985104</c:v>
                </c:pt>
                <c:pt idx="101">
                  <c:v>421.08361064238039</c:v>
                </c:pt>
                <c:pt idx="102">
                  <c:v>425.78326199766491</c:v>
                </c:pt>
                <c:pt idx="103">
                  <c:v>429.83770428265166</c:v>
                </c:pt>
                <c:pt idx="104">
                  <c:v>433.62832748470311</c:v>
                </c:pt>
                <c:pt idx="105">
                  <c:v>437.73895037182604</c:v>
                </c:pt>
                <c:pt idx="106">
                  <c:v>442.51923368582493</c:v>
                </c:pt>
                <c:pt idx="107">
                  <c:v>446.15271632394882</c:v>
                </c:pt>
                <c:pt idx="108">
                  <c:v>450.70238160334765</c:v>
                </c:pt>
                <c:pt idx="109">
                  <c:v>453.67421186060847</c:v>
                </c:pt>
                <c:pt idx="110">
                  <c:v>457.79904575841471</c:v>
                </c:pt>
                <c:pt idx="111">
                  <c:v>461.25185883765096</c:v>
                </c:pt>
                <c:pt idx="112">
                  <c:v>464.5175954710806</c:v>
                </c:pt>
                <c:pt idx="113">
                  <c:v>467.19280671547557</c:v>
                </c:pt>
                <c:pt idx="114">
                  <c:v>469.77641827779865</c:v>
                </c:pt>
                <c:pt idx="115">
                  <c:v>472.47914545068369</c:v>
                </c:pt>
                <c:pt idx="116">
                  <c:v>476.142256362132</c:v>
                </c:pt>
                <c:pt idx="117">
                  <c:v>478.73111210693179</c:v>
                </c:pt>
                <c:pt idx="118">
                  <c:v>481.43985406377124</c:v>
                </c:pt>
                <c:pt idx="119">
                  <c:v>486.76938671538585</c:v>
                </c:pt>
                <c:pt idx="120">
                  <c:v>486.35885524941949</c:v>
                </c:pt>
                <c:pt idx="121">
                  <c:v>490.21446783328525</c:v>
                </c:pt>
                <c:pt idx="122">
                  <c:v>491.46746414422779</c:v>
                </c:pt>
                <c:pt idx="123">
                  <c:v>496.86775403395512</c:v>
                </c:pt>
                <c:pt idx="124">
                  <c:v>498.96658953080311</c:v>
                </c:pt>
                <c:pt idx="125">
                  <c:v>504.6102300643368</c:v>
                </c:pt>
                <c:pt idx="126">
                  <c:v>506.09148355503004</c:v>
                </c:pt>
                <c:pt idx="127">
                  <c:v>508.56930306673314</c:v>
                </c:pt>
                <c:pt idx="128">
                  <c:v>511.09586285534169</c:v>
                </c:pt>
                <c:pt idx="129">
                  <c:v>513.06993645703722</c:v>
                </c:pt>
                <c:pt idx="130">
                  <c:v>514.77620609538485</c:v>
                </c:pt>
                <c:pt idx="131">
                  <c:v>516.90406393372598</c:v>
                </c:pt>
                <c:pt idx="132">
                  <c:v>522.03889375848019</c:v>
                </c:pt>
                <c:pt idx="133">
                  <c:v>531.47497697185031</c:v>
                </c:pt>
                <c:pt idx="134">
                  <c:v>533.36842052653776</c:v>
                </c:pt>
                <c:pt idx="135">
                  <c:v>535.00395428527338</c:v>
                </c:pt>
                <c:pt idx="136">
                  <c:v>536.25713804691088</c:v>
                </c:pt>
                <c:pt idx="137">
                  <c:v>539.16414100271163</c:v>
                </c:pt>
                <c:pt idx="138">
                  <c:v>540.07863988920826</c:v>
                </c:pt>
                <c:pt idx="139">
                  <c:v>540.96548393280204</c:v>
                </c:pt>
                <c:pt idx="140">
                  <c:v>541.70075678201101</c:v>
                </c:pt>
                <c:pt idx="141">
                  <c:v>542.46559617975481</c:v>
                </c:pt>
                <c:pt idx="142">
                  <c:v>543.16510005453358</c:v>
                </c:pt>
                <c:pt idx="143">
                  <c:v>543.64838719824081</c:v>
                </c:pt>
                <c:pt idx="144">
                  <c:v>547.99989093998204</c:v>
                </c:pt>
                <c:pt idx="145">
                  <c:v>548.85236183861025</c:v>
                </c:pt>
                <c:pt idx="146">
                  <c:v>549.36285977819693</c:v>
                </c:pt>
                <c:pt idx="147">
                  <c:v>549.92512370804081</c:v>
                </c:pt>
                <c:pt idx="148">
                  <c:v>550.60636388519538</c:v>
                </c:pt>
                <c:pt idx="149">
                  <c:v>551.19582108715304</c:v>
                </c:pt>
                <c:pt idx="150">
                  <c:v>555.44328245976692</c:v>
                </c:pt>
                <c:pt idx="151">
                  <c:v>556.09418771126991</c:v>
                </c:pt>
                <c:pt idx="152">
                  <c:v>556.44033812144528</c:v>
                </c:pt>
                <c:pt idx="153">
                  <c:v>556.86308094123137</c:v>
                </c:pt>
                <c:pt idx="154">
                  <c:v>557.9128197238756</c:v>
                </c:pt>
                <c:pt idx="155">
                  <c:v>558.31030529001487</c:v>
                </c:pt>
                <c:pt idx="156">
                  <c:v>558.64885145881908</c:v>
                </c:pt>
                <c:pt idx="157">
                  <c:v>558.88716279724372</c:v>
                </c:pt>
                <c:pt idx="158">
                  <c:v>565.15481923678647</c:v>
                </c:pt>
                <c:pt idx="159">
                  <c:v>565.49897068599</c:v>
                </c:pt>
                <c:pt idx="160">
                  <c:v>568.00952715733774</c:v>
                </c:pt>
                <c:pt idx="161">
                  <c:v>568.4932540760351</c:v>
                </c:pt>
                <c:pt idx="162">
                  <c:v>568.94688807585965</c:v>
                </c:pt>
                <c:pt idx="163">
                  <c:v>569.34705459931627</c:v>
                </c:pt>
                <c:pt idx="164">
                  <c:v>569.57787670949233</c:v>
                </c:pt>
                <c:pt idx="165">
                  <c:v>569.9282419786764</c:v>
                </c:pt>
                <c:pt idx="166">
                  <c:v>570.3059169278456</c:v>
                </c:pt>
                <c:pt idx="167">
                  <c:v>570.72074179509411</c:v>
                </c:pt>
                <c:pt idx="168">
                  <c:v>570.75499250674375</c:v>
                </c:pt>
                <c:pt idx="169">
                  <c:v>570.8208351143611</c:v>
                </c:pt>
                <c:pt idx="170">
                  <c:v>570.9498122909082</c:v>
                </c:pt>
                <c:pt idx="171">
                  <c:v>571.25823868298664</c:v>
                </c:pt>
                <c:pt idx="172">
                  <c:v>571.76151354628746</c:v>
                </c:pt>
              </c:numCache>
            </c:numRef>
          </c:yVal>
          <c:smooth val="0"/>
          <c:extLst>
            <c:ext xmlns:c16="http://schemas.microsoft.com/office/drawing/2014/chart" uri="{C3380CC4-5D6E-409C-BE32-E72D297353CC}">
              <c16:uniqueId val="{00000000-03BE-4A43-AB7C-8F7C93B3366A}"/>
            </c:ext>
          </c:extLst>
        </c:ser>
        <c:ser>
          <c:idx val="8"/>
          <c:order val="1"/>
          <c:tx>
            <c:strRef>
              <c:f>'C5 8050'!$A$22</c:f>
              <c:strCache>
                <c:ptCount val="1"/>
                <c:pt idx="0">
                  <c:v>Cum ETc (BR)</c:v>
                </c:pt>
              </c:strCache>
            </c:strRef>
          </c:tx>
          <c:spPr>
            <a:ln w="12700">
              <a:solidFill>
                <a:srgbClr val="00CCFF"/>
              </a:solidFill>
              <a:prstDash val="solid"/>
            </a:ln>
          </c:spPr>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8050'!$C$22:$FS$22</c:f>
              <c:numCache>
                <c:formatCode>0</c:formatCode>
                <c:ptCount val="173"/>
                <c:pt idx="0">
                  <c:v>0.01</c:v>
                </c:pt>
                <c:pt idx="1">
                  <c:v>0.02</c:v>
                </c:pt>
                <c:pt idx="2">
                  <c:v>0.03</c:v>
                </c:pt>
                <c:pt idx="3">
                  <c:v>0.04</c:v>
                </c:pt>
                <c:pt idx="4">
                  <c:v>0.05</c:v>
                </c:pt>
                <c:pt idx="5">
                  <c:v>6.0000000000000005E-2</c:v>
                </c:pt>
                <c:pt idx="6">
                  <c:v>7.0000000000000007E-2</c:v>
                </c:pt>
                <c:pt idx="7">
                  <c:v>0.08</c:v>
                </c:pt>
                <c:pt idx="8">
                  <c:v>0.09</c:v>
                </c:pt>
                <c:pt idx="9">
                  <c:v>9.9999999999999992E-2</c:v>
                </c:pt>
                <c:pt idx="10">
                  <c:v>0.10999999999999999</c:v>
                </c:pt>
                <c:pt idx="11">
                  <c:v>0.11999999999999998</c:v>
                </c:pt>
                <c:pt idx="12">
                  <c:v>0.12999999999999998</c:v>
                </c:pt>
                <c:pt idx="13">
                  <c:v>0.13999999999999999</c:v>
                </c:pt>
                <c:pt idx="14">
                  <c:v>0.15</c:v>
                </c:pt>
                <c:pt idx="15">
                  <c:v>0.16</c:v>
                </c:pt>
                <c:pt idx="16">
                  <c:v>0.17</c:v>
                </c:pt>
                <c:pt idx="17">
                  <c:v>0.18000000000000002</c:v>
                </c:pt>
                <c:pt idx="18">
                  <c:v>0.19000000000000003</c:v>
                </c:pt>
                <c:pt idx="19">
                  <c:v>0.20000000000000004</c:v>
                </c:pt>
                <c:pt idx="20">
                  <c:v>0.21000000000000005</c:v>
                </c:pt>
                <c:pt idx="21">
                  <c:v>0.22000000000000006</c:v>
                </c:pt>
                <c:pt idx="22">
                  <c:v>0.23000000000000007</c:v>
                </c:pt>
                <c:pt idx="23">
                  <c:v>0.24000000000000007</c:v>
                </c:pt>
                <c:pt idx="24">
                  <c:v>0.25000000000000006</c:v>
                </c:pt>
                <c:pt idx="25">
                  <c:v>0.26000000000000006</c:v>
                </c:pt>
                <c:pt idx="26">
                  <c:v>0.27000000000000007</c:v>
                </c:pt>
                <c:pt idx="27">
                  <c:v>0.28000000000000008</c:v>
                </c:pt>
                <c:pt idx="28">
                  <c:v>0.29000000000000009</c:v>
                </c:pt>
                <c:pt idx="29">
                  <c:v>0.3000000000000001</c:v>
                </c:pt>
                <c:pt idx="30">
                  <c:v>0.31000000000000011</c:v>
                </c:pt>
                <c:pt idx="31">
                  <c:v>0.32000000000000012</c:v>
                </c:pt>
                <c:pt idx="32">
                  <c:v>0.33000000000000013</c:v>
                </c:pt>
                <c:pt idx="33">
                  <c:v>0.34000000000000014</c:v>
                </c:pt>
                <c:pt idx="34">
                  <c:v>0.35000000000000014</c:v>
                </c:pt>
                <c:pt idx="35">
                  <c:v>0.36000000000000015</c:v>
                </c:pt>
                <c:pt idx="36">
                  <c:v>0.37000000000000016</c:v>
                </c:pt>
                <c:pt idx="37">
                  <c:v>0.38000000000000017</c:v>
                </c:pt>
                <c:pt idx="38">
                  <c:v>0.39000000000000018</c:v>
                </c:pt>
                <c:pt idx="39">
                  <c:v>0.40000000000000019</c:v>
                </c:pt>
                <c:pt idx="40">
                  <c:v>0.4100000000000002</c:v>
                </c:pt>
                <c:pt idx="41">
                  <c:v>0.42000000000000021</c:v>
                </c:pt>
                <c:pt idx="42">
                  <c:v>0.43000000000000022</c:v>
                </c:pt>
                <c:pt idx="43">
                  <c:v>0.44000000000000022</c:v>
                </c:pt>
                <c:pt idx="44">
                  <c:v>0.45000000000000023</c:v>
                </c:pt>
                <c:pt idx="45">
                  <c:v>0.46000000000000024</c:v>
                </c:pt>
                <c:pt idx="46">
                  <c:v>0.47000000000000025</c:v>
                </c:pt>
                <c:pt idx="47">
                  <c:v>0.48000000000000026</c:v>
                </c:pt>
                <c:pt idx="48">
                  <c:v>0.49000000000000027</c:v>
                </c:pt>
                <c:pt idx="49">
                  <c:v>0.50000000000000022</c:v>
                </c:pt>
                <c:pt idx="50">
                  <c:v>0.51000000000000023</c:v>
                </c:pt>
                <c:pt idx="51">
                  <c:v>0.52000000000000024</c:v>
                </c:pt>
                <c:pt idx="52">
                  <c:v>0.53000000000000025</c:v>
                </c:pt>
                <c:pt idx="53">
                  <c:v>0.54000000000000026</c:v>
                </c:pt>
                <c:pt idx="54">
                  <c:v>0.55000000000000027</c:v>
                </c:pt>
                <c:pt idx="55">
                  <c:v>0.56000000000000028</c:v>
                </c:pt>
                <c:pt idx="56">
                  <c:v>0.57000000000000028</c:v>
                </c:pt>
                <c:pt idx="57">
                  <c:v>0.58000000000000029</c:v>
                </c:pt>
                <c:pt idx="58">
                  <c:v>0.5900000000000003</c:v>
                </c:pt>
                <c:pt idx="59">
                  <c:v>0.60000000000000031</c:v>
                </c:pt>
                <c:pt idx="60">
                  <c:v>0.61000000000000032</c:v>
                </c:pt>
                <c:pt idx="61">
                  <c:v>0.62000000000000033</c:v>
                </c:pt>
                <c:pt idx="62">
                  <c:v>0.63000000000000034</c:v>
                </c:pt>
                <c:pt idx="63">
                  <c:v>0.64000000000000035</c:v>
                </c:pt>
                <c:pt idx="64">
                  <c:v>0.65000000000000036</c:v>
                </c:pt>
                <c:pt idx="65">
                  <c:v>0.66000000000000036</c:v>
                </c:pt>
                <c:pt idx="66">
                  <c:v>0.67000000000000037</c:v>
                </c:pt>
                <c:pt idx="67">
                  <c:v>0.68000000000000038</c:v>
                </c:pt>
                <c:pt idx="68">
                  <c:v>0.69000000000000039</c:v>
                </c:pt>
                <c:pt idx="69">
                  <c:v>0.7000000000000004</c:v>
                </c:pt>
                <c:pt idx="70">
                  <c:v>0.71000000000000041</c:v>
                </c:pt>
                <c:pt idx="71">
                  <c:v>0.72000000000000042</c:v>
                </c:pt>
                <c:pt idx="72">
                  <c:v>0.73000000000000043</c:v>
                </c:pt>
                <c:pt idx="73">
                  <c:v>0.74000000000000044</c:v>
                </c:pt>
                <c:pt idx="74">
                  <c:v>0.75000000000000044</c:v>
                </c:pt>
                <c:pt idx="75">
                  <c:v>0.76000000000000045</c:v>
                </c:pt>
                <c:pt idx="76">
                  <c:v>0.77000000000000046</c:v>
                </c:pt>
                <c:pt idx="77">
                  <c:v>0.78000000000000047</c:v>
                </c:pt>
                <c:pt idx="78">
                  <c:v>0.79000000000000048</c:v>
                </c:pt>
                <c:pt idx="79">
                  <c:v>0.80000000000000049</c:v>
                </c:pt>
                <c:pt idx="80">
                  <c:v>0.8100000000000005</c:v>
                </c:pt>
                <c:pt idx="81">
                  <c:v>0.82000000000000051</c:v>
                </c:pt>
                <c:pt idx="82">
                  <c:v>0.83000000000000052</c:v>
                </c:pt>
                <c:pt idx="83">
                  <c:v>0.84000000000000052</c:v>
                </c:pt>
                <c:pt idx="84">
                  <c:v>0.85000000000000053</c:v>
                </c:pt>
                <c:pt idx="85">
                  <c:v>0.86000000000000054</c:v>
                </c:pt>
                <c:pt idx="86">
                  <c:v>0.87000000000000055</c:v>
                </c:pt>
                <c:pt idx="87">
                  <c:v>0.88000000000000056</c:v>
                </c:pt>
                <c:pt idx="88">
                  <c:v>0.89000000000000057</c:v>
                </c:pt>
                <c:pt idx="89">
                  <c:v>0.90000000000000058</c:v>
                </c:pt>
                <c:pt idx="90">
                  <c:v>0.91000000000000059</c:v>
                </c:pt>
                <c:pt idx="91">
                  <c:v>0.9200000000000006</c:v>
                </c:pt>
                <c:pt idx="92">
                  <c:v>0.9300000000000006</c:v>
                </c:pt>
                <c:pt idx="93">
                  <c:v>0.94000000000000061</c:v>
                </c:pt>
                <c:pt idx="94">
                  <c:v>0.95000000000000062</c:v>
                </c:pt>
                <c:pt idx="95">
                  <c:v>0.96000000000000063</c:v>
                </c:pt>
                <c:pt idx="96">
                  <c:v>0.97000000000000064</c:v>
                </c:pt>
                <c:pt idx="97">
                  <c:v>0.98000000000000065</c:v>
                </c:pt>
                <c:pt idx="98">
                  <c:v>0.99000000000000066</c:v>
                </c:pt>
                <c:pt idx="99">
                  <c:v>1.0000000000000007</c:v>
                </c:pt>
                <c:pt idx="100">
                  <c:v>1.0100000000000007</c:v>
                </c:pt>
                <c:pt idx="101">
                  <c:v>1.0200000000000007</c:v>
                </c:pt>
                <c:pt idx="102">
                  <c:v>1.0300000000000007</c:v>
                </c:pt>
                <c:pt idx="103">
                  <c:v>1.0400000000000007</c:v>
                </c:pt>
                <c:pt idx="104">
                  <c:v>1.0500000000000007</c:v>
                </c:pt>
                <c:pt idx="105">
                  <c:v>1.0600000000000007</c:v>
                </c:pt>
                <c:pt idx="106">
                  <c:v>1.0700000000000007</c:v>
                </c:pt>
                <c:pt idx="107">
                  <c:v>1.0800000000000007</c:v>
                </c:pt>
                <c:pt idx="108">
                  <c:v>1.0900000000000007</c:v>
                </c:pt>
                <c:pt idx="109">
                  <c:v>1.1000000000000008</c:v>
                </c:pt>
                <c:pt idx="110">
                  <c:v>1.1100000000000008</c:v>
                </c:pt>
                <c:pt idx="111">
                  <c:v>1.1200000000000008</c:v>
                </c:pt>
                <c:pt idx="112">
                  <c:v>1.1300000000000008</c:v>
                </c:pt>
                <c:pt idx="113">
                  <c:v>1.1400000000000008</c:v>
                </c:pt>
                <c:pt idx="114">
                  <c:v>1.1500000000000008</c:v>
                </c:pt>
                <c:pt idx="115">
                  <c:v>1.1600000000000008</c:v>
                </c:pt>
                <c:pt idx="116">
                  <c:v>1.1700000000000008</c:v>
                </c:pt>
                <c:pt idx="117">
                  <c:v>1.1800000000000008</c:v>
                </c:pt>
                <c:pt idx="118">
                  <c:v>1.1900000000000008</c:v>
                </c:pt>
                <c:pt idx="119">
                  <c:v>1.2000000000000008</c:v>
                </c:pt>
                <c:pt idx="120">
                  <c:v>1.2100000000000009</c:v>
                </c:pt>
                <c:pt idx="121">
                  <c:v>1.2200000000000009</c:v>
                </c:pt>
                <c:pt idx="122">
                  <c:v>1.2300000000000009</c:v>
                </c:pt>
                <c:pt idx="123">
                  <c:v>1.2400000000000009</c:v>
                </c:pt>
                <c:pt idx="124">
                  <c:v>1.2500000000000009</c:v>
                </c:pt>
                <c:pt idx="125">
                  <c:v>1.2600000000000009</c:v>
                </c:pt>
                <c:pt idx="126">
                  <c:v>1.2700000000000009</c:v>
                </c:pt>
                <c:pt idx="127">
                  <c:v>1.2800000000000009</c:v>
                </c:pt>
                <c:pt idx="128">
                  <c:v>1.2900000000000009</c:v>
                </c:pt>
                <c:pt idx="129">
                  <c:v>1.3000000000000009</c:v>
                </c:pt>
                <c:pt idx="130">
                  <c:v>1.3100000000000009</c:v>
                </c:pt>
                <c:pt idx="131">
                  <c:v>1.320000000000001</c:v>
                </c:pt>
                <c:pt idx="132">
                  <c:v>1.330000000000001</c:v>
                </c:pt>
                <c:pt idx="133">
                  <c:v>1.340000000000001</c:v>
                </c:pt>
                <c:pt idx="134">
                  <c:v>1.350000000000001</c:v>
                </c:pt>
                <c:pt idx="135">
                  <c:v>1.360000000000001</c:v>
                </c:pt>
                <c:pt idx="136">
                  <c:v>1.370000000000001</c:v>
                </c:pt>
                <c:pt idx="137">
                  <c:v>1.380000000000001</c:v>
                </c:pt>
                <c:pt idx="138">
                  <c:v>1.390000000000001</c:v>
                </c:pt>
                <c:pt idx="139">
                  <c:v>1.400000000000001</c:v>
                </c:pt>
                <c:pt idx="140">
                  <c:v>1.410000000000001</c:v>
                </c:pt>
                <c:pt idx="141">
                  <c:v>1.420000000000001</c:v>
                </c:pt>
                <c:pt idx="142">
                  <c:v>1.430000000000001</c:v>
                </c:pt>
                <c:pt idx="143">
                  <c:v>1.4400000000000011</c:v>
                </c:pt>
                <c:pt idx="144">
                  <c:v>1.4500000000000011</c:v>
                </c:pt>
                <c:pt idx="145">
                  <c:v>1.4600000000000011</c:v>
                </c:pt>
                <c:pt idx="146">
                  <c:v>1.4700000000000011</c:v>
                </c:pt>
                <c:pt idx="147">
                  <c:v>1.4800000000000011</c:v>
                </c:pt>
                <c:pt idx="148">
                  <c:v>1.4900000000000011</c:v>
                </c:pt>
                <c:pt idx="149">
                  <c:v>1.5000000000000011</c:v>
                </c:pt>
                <c:pt idx="150">
                  <c:v>1.5100000000000011</c:v>
                </c:pt>
                <c:pt idx="151">
                  <c:v>1.5200000000000011</c:v>
                </c:pt>
                <c:pt idx="152">
                  <c:v>1.5300000000000011</c:v>
                </c:pt>
                <c:pt idx="153">
                  <c:v>1.5400000000000011</c:v>
                </c:pt>
                <c:pt idx="154">
                  <c:v>1.5500000000000012</c:v>
                </c:pt>
                <c:pt idx="155">
                  <c:v>1.5600000000000012</c:v>
                </c:pt>
                <c:pt idx="156">
                  <c:v>1.5700000000000012</c:v>
                </c:pt>
                <c:pt idx="157">
                  <c:v>1.5800000000000012</c:v>
                </c:pt>
                <c:pt idx="158">
                  <c:v>1.5900000000000012</c:v>
                </c:pt>
                <c:pt idx="159">
                  <c:v>1.6000000000000012</c:v>
                </c:pt>
                <c:pt idx="160">
                  <c:v>1.6100000000000012</c:v>
                </c:pt>
                <c:pt idx="161">
                  <c:v>1.6200000000000012</c:v>
                </c:pt>
                <c:pt idx="162">
                  <c:v>1.6300000000000012</c:v>
                </c:pt>
                <c:pt idx="163">
                  <c:v>1.6400000000000012</c:v>
                </c:pt>
                <c:pt idx="164">
                  <c:v>1.6500000000000012</c:v>
                </c:pt>
                <c:pt idx="165">
                  <c:v>1.6600000000000013</c:v>
                </c:pt>
                <c:pt idx="166">
                  <c:v>1.6700000000000013</c:v>
                </c:pt>
                <c:pt idx="167">
                  <c:v>1.6800000000000013</c:v>
                </c:pt>
                <c:pt idx="168">
                  <c:v>1.6900000000000013</c:v>
                </c:pt>
                <c:pt idx="169">
                  <c:v>1.7000000000000013</c:v>
                </c:pt>
                <c:pt idx="170">
                  <c:v>1.7100000000000013</c:v>
                </c:pt>
                <c:pt idx="171">
                  <c:v>1.7200000000000013</c:v>
                </c:pt>
                <c:pt idx="172">
                  <c:v>1.7300000000000013</c:v>
                </c:pt>
              </c:numCache>
            </c:numRef>
          </c:yVal>
          <c:smooth val="0"/>
          <c:extLst>
            <c:ext xmlns:c16="http://schemas.microsoft.com/office/drawing/2014/chart" uri="{C3380CC4-5D6E-409C-BE32-E72D297353CC}">
              <c16:uniqueId val="{00000001-03BE-4A43-AB7C-8F7C93B3366A}"/>
            </c:ext>
          </c:extLst>
        </c:ser>
        <c:ser>
          <c:idx val="11"/>
          <c:order val="2"/>
          <c:tx>
            <c:strRef>
              <c:f>'C5 8050'!$A$38</c:f>
              <c:strCache>
                <c:ptCount val="1"/>
                <c:pt idx="0">
                  <c:v>Cumulative Irr</c:v>
                </c:pt>
              </c:strCache>
            </c:strRef>
          </c:tx>
          <c:spPr>
            <a:ln w="25400">
              <a:solidFill>
                <a:srgbClr val="FFFF99"/>
              </a:solidFill>
              <a:prstDash val="solid"/>
            </a:ln>
          </c:spPr>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c:v>
                </c:pt>
                <c:pt idx="26">
                  <c:v>21</c:v>
                </c:pt>
                <c:pt idx="27">
                  <c:v>21</c:v>
                </c:pt>
                <c:pt idx="28">
                  <c:v>21</c:v>
                </c:pt>
                <c:pt idx="29">
                  <c:v>21</c:v>
                </c:pt>
                <c:pt idx="30">
                  <c:v>21</c:v>
                </c:pt>
                <c:pt idx="31">
                  <c:v>41.254777070063696</c:v>
                </c:pt>
                <c:pt idx="32">
                  <c:v>41.254777070063696</c:v>
                </c:pt>
                <c:pt idx="33">
                  <c:v>41.254777070063696</c:v>
                </c:pt>
                <c:pt idx="34">
                  <c:v>41.254777070063696</c:v>
                </c:pt>
                <c:pt idx="35">
                  <c:v>41.254777070063696</c:v>
                </c:pt>
                <c:pt idx="36">
                  <c:v>41.254777070063696</c:v>
                </c:pt>
                <c:pt idx="37">
                  <c:v>41.254777070063696</c:v>
                </c:pt>
                <c:pt idx="38">
                  <c:v>61.573248407643312</c:v>
                </c:pt>
                <c:pt idx="39">
                  <c:v>61.573248407643312</c:v>
                </c:pt>
                <c:pt idx="40">
                  <c:v>61.573248407643312</c:v>
                </c:pt>
                <c:pt idx="41">
                  <c:v>61.573248407643312</c:v>
                </c:pt>
                <c:pt idx="42">
                  <c:v>61.573248407643312</c:v>
                </c:pt>
                <c:pt idx="43">
                  <c:v>61.573248407643312</c:v>
                </c:pt>
                <c:pt idx="44">
                  <c:v>76.796178343949038</c:v>
                </c:pt>
                <c:pt idx="45">
                  <c:v>76.796178343949038</c:v>
                </c:pt>
                <c:pt idx="46">
                  <c:v>76.796178343949038</c:v>
                </c:pt>
                <c:pt idx="47">
                  <c:v>76.796178343949038</c:v>
                </c:pt>
                <c:pt idx="48">
                  <c:v>76.796178343949038</c:v>
                </c:pt>
                <c:pt idx="49">
                  <c:v>92.082802547770697</c:v>
                </c:pt>
                <c:pt idx="50">
                  <c:v>92.082802547770697</c:v>
                </c:pt>
                <c:pt idx="51">
                  <c:v>92.082802547770697</c:v>
                </c:pt>
                <c:pt idx="52">
                  <c:v>92.082802547770697</c:v>
                </c:pt>
                <c:pt idx="53">
                  <c:v>112.40127388535032</c:v>
                </c:pt>
                <c:pt idx="54">
                  <c:v>112.40127388535032</c:v>
                </c:pt>
                <c:pt idx="55">
                  <c:v>112.40127388535032</c:v>
                </c:pt>
                <c:pt idx="56">
                  <c:v>112.40127388535032</c:v>
                </c:pt>
                <c:pt idx="57">
                  <c:v>112.40127388535032</c:v>
                </c:pt>
                <c:pt idx="58">
                  <c:v>144.82165605095543</c:v>
                </c:pt>
                <c:pt idx="59">
                  <c:v>144.82165605095543</c:v>
                </c:pt>
                <c:pt idx="60">
                  <c:v>144.82165605095543</c:v>
                </c:pt>
                <c:pt idx="61">
                  <c:v>144.82165605095543</c:v>
                </c:pt>
                <c:pt idx="62">
                  <c:v>144.82165605095543</c:v>
                </c:pt>
                <c:pt idx="63">
                  <c:v>144.82165605095543</c:v>
                </c:pt>
                <c:pt idx="64">
                  <c:v>171.06369426751593</c:v>
                </c:pt>
                <c:pt idx="65">
                  <c:v>171.06369426751593</c:v>
                </c:pt>
                <c:pt idx="66">
                  <c:v>171.06369426751593</c:v>
                </c:pt>
                <c:pt idx="67">
                  <c:v>186.28662420382165</c:v>
                </c:pt>
                <c:pt idx="68">
                  <c:v>186.28662420382165</c:v>
                </c:pt>
                <c:pt idx="69">
                  <c:v>186.28662420382165</c:v>
                </c:pt>
                <c:pt idx="70">
                  <c:v>186.28662420382165</c:v>
                </c:pt>
                <c:pt idx="71">
                  <c:v>186.28662420382165</c:v>
                </c:pt>
                <c:pt idx="72">
                  <c:v>218.64331210191082</c:v>
                </c:pt>
                <c:pt idx="73">
                  <c:v>218.64331210191082</c:v>
                </c:pt>
                <c:pt idx="74">
                  <c:v>218.64331210191082</c:v>
                </c:pt>
                <c:pt idx="75">
                  <c:v>218.64331210191082</c:v>
                </c:pt>
                <c:pt idx="76">
                  <c:v>218.64331210191082</c:v>
                </c:pt>
                <c:pt idx="77">
                  <c:v>255.07643312101911</c:v>
                </c:pt>
                <c:pt idx="78">
                  <c:v>255.07643312101911</c:v>
                </c:pt>
                <c:pt idx="79">
                  <c:v>255.07643312101911</c:v>
                </c:pt>
                <c:pt idx="80">
                  <c:v>255.07643312101911</c:v>
                </c:pt>
                <c:pt idx="81">
                  <c:v>280.42675159235671</c:v>
                </c:pt>
                <c:pt idx="82">
                  <c:v>280.42675159235671</c:v>
                </c:pt>
                <c:pt idx="83">
                  <c:v>280.42675159235671</c:v>
                </c:pt>
                <c:pt idx="84">
                  <c:v>280.42675159235671</c:v>
                </c:pt>
                <c:pt idx="85">
                  <c:v>280.42675159235671</c:v>
                </c:pt>
                <c:pt idx="86">
                  <c:v>300.74522292993635</c:v>
                </c:pt>
                <c:pt idx="87">
                  <c:v>300.74522292993635</c:v>
                </c:pt>
                <c:pt idx="88">
                  <c:v>300.74522292993635</c:v>
                </c:pt>
                <c:pt idx="89">
                  <c:v>300.74522292993635</c:v>
                </c:pt>
                <c:pt idx="90">
                  <c:v>300.74522292993635</c:v>
                </c:pt>
                <c:pt idx="91">
                  <c:v>321.00000000000006</c:v>
                </c:pt>
                <c:pt idx="92">
                  <c:v>321.00000000000006</c:v>
                </c:pt>
                <c:pt idx="93">
                  <c:v>321.00000000000006</c:v>
                </c:pt>
                <c:pt idx="94">
                  <c:v>321.00000000000006</c:v>
                </c:pt>
                <c:pt idx="95">
                  <c:v>321.00000000000006</c:v>
                </c:pt>
                <c:pt idx="96">
                  <c:v>321.00000000000006</c:v>
                </c:pt>
                <c:pt idx="97">
                  <c:v>321.00000000000006</c:v>
                </c:pt>
                <c:pt idx="98">
                  <c:v>321.00000000000006</c:v>
                </c:pt>
                <c:pt idx="99">
                  <c:v>321.00000000000006</c:v>
                </c:pt>
                <c:pt idx="100">
                  <c:v>338.32484076433127</c:v>
                </c:pt>
                <c:pt idx="101">
                  <c:v>338.32484076433127</c:v>
                </c:pt>
                <c:pt idx="102">
                  <c:v>338.32484076433127</c:v>
                </c:pt>
                <c:pt idx="103">
                  <c:v>338.32484076433127</c:v>
                </c:pt>
                <c:pt idx="104">
                  <c:v>338.32484076433127</c:v>
                </c:pt>
                <c:pt idx="105">
                  <c:v>350.61783439490449</c:v>
                </c:pt>
                <c:pt idx="106">
                  <c:v>350.61783439490449</c:v>
                </c:pt>
                <c:pt idx="107">
                  <c:v>350.61783439490449</c:v>
                </c:pt>
                <c:pt idx="108">
                  <c:v>350.61783439490449</c:v>
                </c:pt>
                <c:pt idx="109">
                  <c:v>362.84713375796184</c:v>
                </c:pt>
                <c:pt idx="110">
                  <c:v>362.84713375796184</c:v>
                </c:pt>
                <c:pt idx="111">
                  <c:v>362.84713375796184</c:v>
                </c:pt>
                <c:pt idx="112">
                  <c:v>362.84713375796184</c:v>
                </c:pt>
                <c:pt idx="113">
                  <c:v>362.84713375796184</c:v>
                </c:pt>
                <c:pt idx="114">
                  <c:v>362.84713375796184</c:v>
                </c:pt>
                <c:pt idx="115">
                  <c:v>372.9745222929937</c:v>
                </c:pt>
                <c:pt idx="116">
                  <c:v>372.9745222929937</c:v>
                </c:pt>
                <c:pt idx="117">
                  <c:v>372.9745222929937</c:v>
                </c:pt>
                <c:pt idx="118">
                  <c:v>372.9745222929937</c:v>
                </c:pt>
                <c:pt idx="119">
                  <c:v>372.9745222929937</c:v>
                </c:pt>
                <c:pt idx="120">
                  <c:v>372.9745222929937</c:v>
                </c:pt>
                <c:pt idx="121">
                  <c:v>372.9745222929937</c:v>
                </c:pt>
                <c:pt idx="122">
                  <c:v>372.9745222929937</c:v>
                </c:pt>
                <c:pt idx="123">
                  <c:v>372.9745222929937</c:v>
                </c:pt>
                <c:pt idx="124">
                  <c:v>372.9745222929937</c:v>
                </c:pt>
                <c:pt idx="125">
                  <c:v>372.9745222929937</c:v>
                </c:pt>
                <c:pt idx="126">
                  <c:v>372.9745222929937</c:v>
                </c:pt>
                <c:pt idx="127">
                  <c:v>372.9745222929937</c:v>
                </c:pt>
                <c:pt idx="128">
                  <c:v>372.9745222929937</c:v>
                </c:pt>
                <c:pt idx="129">
                  <c:v>372.9745222929937</c:v>
                </c:pt>
                <c:pt idx="130">
                  <c:v>372.9745222929937</c:v>
                </c:pt>
                <c:pt idx="131">
                  <c:v>372.9745222929937</c:v>
                </c:pt>
                <c:pt idx="132">
                  <c:v>372.9745222929937</c:v>
                </c:pt>
                <c:pt idx="133">
                  <c:v>372.9745222929937</c:v>
                </c:pt>
                <c:pt idx="134">
                  <c:v>372.9745222929937</c:v>
                </c:pt>
                <c:pt idx="135">
                  <c:v>372.9745222929937</c:v>
                </c:pt>
                <c:pt idx="136">
                  <c:v>372.9745222929937</c:v>
                </c:pt>
                <c:pt idx="137">
                  <c:v>372.9745222929937</c:v>
                </c:pt>
                <c:pt idx="138">
                  <c:v>372.9745222929937</c:v>
                </c:pt>
                <c:pt idx="139">
                  <c:v>372.9745222929937</c:v>
                </c:pt>
                <c:pt idx="140">
                  <c:v>372.9745222929937</c:v>
                </c:pt>
                <c:pt idx="141">
                  <c:v>372.9745222929937</c:v>
                </c:pt>
                <c:pt idx="142">
                  <c:v>372.9745222929937</c:v>
                </c:pt>
                <c:pt idx="143">
                  <c:v>372.9745222929937</c:v>
                </c:pt>
                <c:pt idx="144">
                  <c:v>372.9745222929937</c:v>
                </c:pt>
                <c:pt idx="145">
                  <c:v>372.9745222929937</c:v>
                </c:pt>
                <c:pt idx="146">
                  <c:v>372.9745222929937</c:v>
                </c:pt>
                <c:pt idx="147">
                  <c:v>372.9745222929937</c:v>
                </c:pt>
                <c:pt idx="148">
                  <c:v>372.9745222929937</c:v>
                </c:pt>
                <c:pt idx="149">
                  <c:v>372.9745222929937</c:v>
                </c:pt>
                <c:pt idx="150">
                  <c:v>372.9745222929937</c:v>
                </c:pt>
                <c:pt idx="151">
                  <c:v>372.9745222929937</c:v>
                </c:pt>
                <c:pt idx="152">
                  <c:v>372.9745222929937</c:v>
                </c:pt>
                <c:pt idx="153">
                  <c:v>372.9745222929937</c:v>
                </c:pt>
                <c:pt idx="154">
                  <c:v>372.9745222929937</c:v>
                </c:pt>
                <c:pt idx="155">
                  <c:v>372.9745222929937</c:v>
                </c:pt>
                <c:pt idx="156">
                  <c:v>372.9745222929937</c:v>
                </c:pt>
                <c:pt idx="157">
                  <c:v>372.9745222929937</c:v>
                </c:pt>
                <c:pt idx="158">
                  <c:v>372.9745222929937</c:v>
                </c:pt>
                <c:pt idx="159">
                  <c:v>372.9745222929937</c:v>
                </c:pt>
                <c:pt idx="160">
                  <c:v>372.9745222929937</c:v>
                </c:pt>
                <c:pt idx="161">
                  <c:v>372.9745222929937</c:v>
                </c:pt>
                <c:pt idx="162">
                  <c:v>372.9745222929937</c:v>
                </c:pt>
                <c:pt idx="163">
                  <c:v>372.9745222929937</c:v>
                </c:pt>
                <c:pt idx="164">
                  <c:v>372.9745222929937</c:v>
                </c:pt>
                <c:pt idx="165">
                  <c:v>372.9745222929937</c:v>
                </c:pt>
                <c:pt idx="166">
                  <c:v>372.9745222929937</c:v>
                </c:pt>
                <c:pt idx="167">
                  <c:v>372.9745222929937</c:v>
                </c:pt>
                <c:pt idx="168">
                  <c:v>372.9745222929937</c:v>
                </c:pt>
                <c:pt idx="169">
                  <c:v>372.9745222929937</c:v>
                </c:pt>
                <c:pt idx="170">
                  <c:v>372.9745222929937</c:v>
                </c:pt>
                <c:pt idx="171">
                  <c:v>372.9745222929937</c:v>
                </c:pt>
                <c:pt idx="172">
                  <c:v>372.9745222929937</c:v>
                </c:pt>
              </c:numCache>
            </c:numRef>
          </c:yVal>
          <c:smooth val="0"/>
          <c:extLst>
            <c:ext xmlns:c16="http://schemas.microsoft.com/office/drawing/2014/chart" uri="{C3380CC4-5D6E-409C-BE32-E72D297353CC}">
              <c16:uniqueId val="{00000002-03BE-4A43-AB7C-8F7C93B3366A}"/>
            </c:ext>
          </c:extLst>
        </c:ser>
        <c:ser>
          <c:idx val="12"/>
          <c:order val="3"/>
          <c:tx>
            <c:strRef>
              <c:f>'C5 8050'!$A$40</c:f>
              <c:strCache>
                <c:ptCount val="1"/>
                <c:pt idx="0">
                  <c:v>Cum Irr + Prec</c:v>
                </c:pt>
              </c:strCache>
            </c:strRef>
          </c:tx>
          <c:spPr>
            <a:ln w="25400">
              <a:solidFill>
                <a:srgbClr val="000000"/>
              </a:solidFill>
              <a:prstDash val="solid"/>
            </a:ln>
          </c:spPr>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8050'!$C$40:$FS$40</c:f>
              <c:numCache>
                <c:formatCode>0</c:formatCode>
                <c:ptCount val="173"/>
                <c:pt idx="0">
                  <c:v>0</c:v>
                </c:pt>
                <c:pt idx="1">
                  <c:v>0</c:v>
                </c:pt>
                <c:pt idx="2">
                  <c:v>0</c:v>
                </c:pt>
                <c:pt idx="3">
                  <c:v>0</c:v>
                </c:pt>
                <c:pt idx="4">
                  <c:v>0</c:v>
                </c:pt>
                <c:pt idx="5">
                  <c:v>0</c:v>
                </c:pt>
                <c:pt idx="6">
                  <c:v>0</c:v>
                </c:pt>
                <c:pt idx="7">
                  <c:v>4</c:v>
                </c:pt>
                <c:pt idx="8">
                  <c:v>4</c:v>
                </c:pt>
                <c:pt idx="9">
                  <c:v>4</c:v>
                </c:pt>
                <c:pt idx="10">
                  <c:v>4</c:v>
                </c:pt>
                <c:pt idx="11">
                  <c:v>4</c:v>
                </c:pt>
                <c:pt idx="12">
                  <c:v>4</c:v>
                </c:pt>
                <c:pt idx="13">
                  <c:v>4</c:v>
                </c:pt>
                <c:pt idx="14">
                  <c:v>4</c:v>
                </c:pt>
                <c:pt idx="15">
                  <c:v>6</c:v>
                </c:pt>
                <c:pt idx="16">
                  <c:v>13</c:v>
                </c:pt>
                <c:pt idx="17">
                  <c:v>13</c:v>
                </c:pt>
                <c:pt idx="18">
                  <c:v>13</c:v>
                </c:pt>
                <c:pt idx="19">
                  <c:v>13</c:v>
                </c:pt>
                <c:pt idx="20">
                  <c:v>13</c:v>
                </c:pt>
                <c:pt idx="21">
                  <c:v>13</c:v>
                </c:pt>
                <c:pt idx="22">
                  <c:v>19</c:v>
                </c:pt>
                <c:pt idx="23">
                  <c:v>19</c:v>
                </c:pt>
                <c:pt idx="24">
                  <c:v>19</c:v>
                </c:pt>
                <c:pt idx="25">
                  <c:v>40</c:v>
                </c:pt>
                <c:pt idx="26">
                  <c:v>40</c:v>
                </c:pt>
                <c:pt idx="27">
                  <c:v>40</c:v>
                </c:pt>
                <c:pt idx="28">
                  <c:v>40</c:v>
                </c:pt>
                <c:pt idx="29">
                  <c:v>40</c:v>
                </c:pt>
                <c:pt idx="30">
                  <c:v>40</c:v>
                </c:pt>
                <c:pt idx="31">
                  <c:v>60.254777070063696</c:v>
                </c:pt>
                <c:pt idx="32">
                  <c:v>60.254777070063696</c:v>
                </c:pt>
                <c:pt idx="33">
                  <c:v>60.254777070063696</c:v>
                </c:pt>
                <c:pt idx="34">
                  <c:v>60.254777070063696</c:v>
                </c:pt>
                <c:pt idx="35">
                  <c:v>60.254777070063696</c:v>
                </c:pt>
                <c:pt idx="36">
                  <c:v>60.254777070063696</c:v>
                </c:pt>
                <c:pt idx="37">
                  <c:v>60.254777070063696</c:v>
                </c:pt>
                <c:pt idx="38">
                  <c:v>80.57324840764332</c:v>
                </c:pt>
                <c:pt idx="39">
                  <c:v>80.57324840764332</c:v>
                </c:pt>
                <c:pt idx="40">
                  <c:v>80.57324840764332</c:v>
                </c:pt>
                <c:pt idx="41">
                  <c:v>80.57324840764332</c:v>
                </c:pt>
                <c:pt idx="42">
                  <c:v>80.57324840764332</c:v>
                </c:pt>
                <c:pt idx="43">
                  <c:v>80.57324840764332</c:v>
                </c:pt>
                <c:pt idx="44">
                  <c:v>95.796178343949052</c:v>
                </c:pt>
                <c:pt idx="45">
                  <c:v>95.796178343949052</c:v>
                </c:pt>
                <c:pt idx="46">
                  <c:v>96.796178343949052</c:v>
                </c:pt>
                <c:pt idx="47">
                  <c:v>96.796178343949052</c:v>
                </c:pt>
                <c:pt idx="48">
                  <c:v>96.796178343949052</c:v>
                </c:pt>
                <c:pt idx="49">
                  <c:v>112.08280254777071</c:v>
                </c:pt>
                <c:pt idx="50">
                  <c:v>112.08280254777071</c:v>
                </c:pt>
                <c:pt idx="51">
                  <c:v>112.08280254777071</c:v>
                </c:pt>
                <c:pt idx="52">
                  <c:v>112.08280254777071</c:v>
                </c:pt>
                <c:pt idx="53">
                  <c:v>136.40127388535032</c:v>
                </c:pt>
                <c:pt idx="54">
                  <c:v>136.40127388535032</c:v>
                </c:pt>
                <c:pt idx="55">
                  <c:v>136.40127388535032</c:v>
                </c:pt>
                <c:pt idx="56">
                  <c:v>136.40127388535032</c:v>
                </c:pt>
                <c:pt idx="57">
                  <c:v>136.40127388535032</c:v>
                </c:pt>
                <c:pt idx="58">
                  <c:v>168.82165605095543</c:v>
                </c:pt>
                <c:pt idx="59">
                  <c:v>168.82165605095543</c:v>
                </c:pt>
                <c:pt idx="60">
                  <c:v>168.82165605095543</c:v>
                </c:pt>
                <c:pt idx="61">
                  <c:v>176.82165605095543</c:v>
                </c:pt>
                <c:pt idx="62">
                  <c:v>183.82165605095543</c:v>
                </c:pt>
                <c:pt idx="63">
                  <c:v>183.82165605095543</c:v>
                </c:pt>
                <c:pt idx="64">
                  <c:v>210.06369426751593</c:v>
                </c:pt>
                <c:pt idx="65">
                  <c:v>210.06369426751593</c:v>
                </c:pt>
                <c:pt idx="66">
                  <c:v>213.06369426751593</c:v>
                </c:pt>
                <c:pt idx="67">
                  <c:v>228.28662420382165</c:v>
                </c:pt>
                <c:pt idx="68">
                  <c:v>228.28662420382165</c:v>
                </c:pt>
                <c:pt idx="69">
                  <c:v>228.28662420382165</c:v>
                </c:pt>
                <c:pt idx="70">
                  <c:v>228.28662420382165</c:v>
                </c:pt>
                <c:pt idx="71">
                  <c:v>228.28662420382165</c:v>
                </c:pt>
                <c:pt idx="72">
                  <c:v>260.64331210191079</c:v>
                </c:pt>
                <c:pt idx="73">
                  <c:v>260.64331210191079</c:v>
                </c:pt>
                <c:pt idx="74">
                  <c:v>260.64331210191079</c:v>
                </c:pt>
                <c:pt idx="75">
                  <c:v>260.64331210191079</c:v>
                </c:pt>
                <c:pt idx="76">
                  <c:v>260.64331210191079</c:v>
                </c:pt>
                <c:pt idx="77">
                  <c:v>297.07643312101908</c:v>
                </c:pt>
                <c:pt idx="78">
                  <c:v>297.07643312101908</c:v>
                </c:pt>
                <c:pt idx="79">
                  <c:v>297.07643312101908</c:v>
                </c:pt>
                <c:pt idx="80">
                  <c:v>297.07643312101908</c:v>
                </c:pt>
                <c:pt idx="81">
                  <c:v>322.42675159235665</c:v>
                </c:pt>
                <c:pt idx="82">
                  <c:v>342.42675159235665</c:v>
                </c:pt>
                <c:pt idx="83">
                  <c:v>342.42675159235665</c:v>
                </c:pt>
                <c:pt idx="84">
                  <c:v>342.42675159235665</c:v>
                </c:pt>
                <c:pt idx="85">
                  <c:v>342.42675159235665</c:v>
                </c:pt>
                <c:pt idx="86">
                  <c:v>362.74522292993629</c:v>
                </c:pt>
                <c:pt idx="87">
                  <c:v>362.74522292993629</c:v>
                </c:pt>
                <c:pt idx="88">
                  <c:v>362.74522292993629</c:v>
                </c:pt>
                <c:pt idx="89">
                  <c:v>362.74522292993629</c:v>
                </c:pt>
                <c:pt idx="90">
                  <c:v>362.74522292993629</c:v>
                </c:pt>
                <c:pt idx="91">
                  <c:v>389</c:v>
                </c:pt>
                <c:pt idx="92">
                  <c:v>389</c:v>
                </c:pt>
                <c:pt idx="93">
                  <c:v>389</c:v>
                </c:pt>
                <c:pt idx="94">
                  <c:v>389</c:v>
                </c:pt>
                <c:pt idx="95">
                  <c:v>389</c:v>
                </c:pt>
                <c:pt idx="96">
                  <c:v>389</c:v>
                </c:pt>
                <c:pt idx="97">
                  <c:v>389</c:v>
                </c:pt>
                <c:pt idx="98">
                  <c:v>389</c:v>
                </c:pt>
                <c:pt idx="99">
                  <c:v>389</c:v>
                </c:pt>
                <c:pt idx="100">
                  <c:v>406.32484076433121</c:v>
                </c:pt>
                <c:pt idx="101">
                  <c:v>413.32484076433121</c:v>
                </c:pt>
                <c:pt idx="102">
                  <c:v>413.32484076433121</c:v>
                </c:pt>
                <c:pt idx="103">
                  <c:v>413.32484076433121</c:v>
                </c:pt>
                <c:pt idx="104">
                  <c:v>413.32484076433121</c:v>
                </c:pt>
                <c:pt idx="105">
                  <c:v>425.61783439490443</c:v>
                </c:pt>
                <c:pt idx="106">
                  <c:v>425.61783439490443</c:v>
                </c:pt>
                <c:pt idx="107">
                  <c:v>425.61783439490443</c:v>
                </c:pt>
                <c:pt idx="108">
                  <c:v>425.61783439490443</c:v>
                </c:pt>
                <c:pt idx="109">
                  <c:v>437.84713375796179</c:v>
                </c:pt>
                <c:pt idx="110">
                  <c:v>437.84713375796179</c:v>
                </c:pt>
                <c:pt idx="111">
                  <c:v>437.84713375796179</c:v>
                </c:pt>
                <c:pt idx="112">
                  <c:v>437.84713375796179</c:v>
                </c:pt>
                <c:pt idx="113">
                  <c:v>437.84713375796179</c:v>
                </c:pt>
                <c:pt idx="114">
                  <c:v>437.84713375796179</c:v>
                </c:pt>
                <c:pt idx="115">
                  <c:v>447.97452229299364</c:v>
                </c:pt>
                <c:pt idx="116">
                  <c:v>447.97452229299364</c:v>
                </c:pt>
                <c:pt idx="117">
                  <c:v>447.97452229299364</c:v>
                </c:pt>
                <c:pt idx="118">
                  <c:v>447.97452229299364</c:v>
                </c:pt>
                <c:pt idx="119">
                  <c:v>475.97452229299364</c:v>
                </c:pt>
                <c:pt idx="120">
                  <c:v>477.97452229299364</c:v>
                </c:pt>
                <c:pt idx="121">
                  <c:v>485.97452229299364</c:v>
                </c:pt>
                <c:pt idx="122">
                  <c:v>493.97452229299364</c:v>
                </c:pt>
                <c:pt idx="123">
                  <c:v>502.97452229299364</c:v>
                </c:pt>
                <c:pt idx="124">
                  <c:v>506.97452229299364</c:v>
                </c:pt>
                <c:pt idx="125">
                  <c:v>522.9745222929937</c:v>
                </c:pt>
                <c:pt idx="126">
                  <c:v>522.9745222929937</c:v>
                </c:pt>
                <c:pt idx="127">
                  <c:v>522.9745222929937</c:v>
                </c:pt>
                <c:pt idx="128">
                  <c:v>522.9745222929937</c:v>
                </c:pt>
                <c:pt idx="129">
                  <c:v>522.9745222929937</c:v>
                </c:pt>
                <c:pt idx="130">
                  <c:v>522.9745222929937</c:v>
                </c:pt>
                <c:pt idx="131">
                  <c:v>522.9745222929937</c:v>
                </c:pt>
                <c:pt idx="132">
                  <c:v>528.9745222929937</c:v>
                </c:pt>
                <c:pt idx="133">
                  <c:v>544.9745222929937</c:v>
                </c:pt>
                <c:pt idx="134">
                  <c:v>544.9745222929937</c:v>
                </c:pt>
                <c:pt idx="135">
                  <c:v>544.9745222929937</c:v>
                </c:pt>
                <c:pt idx="136">
                  <c:v>544.9745222929937</c:v>
                </c:pt>
                <c:pt idx="137">
                  <c:v>548.9745222929937</c:v>
                </c:pt>
                <c:pt idx="138">
                  <c:v>548.9745222929937</c:v>
                </c:pt>
                <c:pt idx="139">
                  <c:v>548.9745222929937</c:v>
                </c:pt>
                <c:pt idx="140">
                  <c:v>548.9745222929937</c:v>
                </c:pt>
                <c:pt idx="141">
                  <c:v>548.9745222929937</c:v>
                </c:pt>
                <c:pt idx="142">
                  <c:v>548.9745222929937</c:v>
                </c:pt>
                <c:pt idx="143">
                  <c:v>548.9745222929937</c:v>
                </c:pt>
                <c:pt idx="144">
                  <c:v>553.9745222929937</c:v>
                </c:pt>
                <c:pt idx="145">
                  <c:v>553.9745222929937</c:v>
                </c:pt>
                <c:pt idx="146">
                  <c:v>553.9745222929937</c:v>
                </c:pt>
                <c:pt idx="147">
                  <c:v>553.9745222929937</c:v>
                </c:pt>
                <c:pt idx="148">
                  <c:v>553.9745222929937</c:v>
                </c:pt>
                <c:pt idx="149">
                  <c:v>553.9745222929937</c:v>
                </c:pt>
                <c:pt idx="150">
                  <c:v>558.9745222929937</c:v>
                </c:pt>
                <c:pt idx="151">
                  <c:v>558.9745222929937</c:v>
                </c:pt>
                <c:pt idx="152">
                  <c:v>558.9745222929937</c:v>
                </c:pt>
                <c:pt idx="153">
                  <c:v>558.9745222929937</c:v>
                </c:pt>
                <c:pt idx="154">
                  <c:v>559.9745222929937</c:v>
                </c:pt>
                <c:pt idx="155">
                  <c:v>559.9745222929937</c:v>
                </c:pt>
                <c:pt idx="156">
                  <c:v>559.9745222929937</c:v>
                </c:pt>
                <c:pt idx="157">
                  <c:v>559.9745222929937</c:v>
                </c:pt>
                <c:pt idx="158">
                  <c:v>567.4745222929937</c:v>
                </c:pt>
                <c:pt idx="159">
                  <c:v>567.4745222929937</c:v>
                </c:pt>
                <c:pt idx="160">
                  <c:v>570.4745222929937</c:v>
                </c:pt>
                <c:pt idx="161">
                  <c:v>570.4745222929937</c:v>
                </c:pt>
                <c:pt idx="162">
                  <c:v>570.4745222929937</c:v>
                </c:pt>
                <c:pt idx="163">
                  <c:v>570.4745222929937</c:v>
                </c:pt>
                <c:pt idx="164">
                  <c:v>570.4745222929937</c:v>
                </c:pt>
                <c:pt idx="165">
                  <c:v>570.4745222929937</c:v>
                </c:pt>
                <c:pt idx="166">
                  <c:v>570.4745222929937</c:v>
                </c:pt>
                <c:pt idx="167">
                  <c:v>570.4745222929937</c:v>
                </c:pt>
                <c:pt idx="168">
                  <c:v>570.4745222929937</c:v>
                </c:pt>
                <c:pt idx="169">
                  <c:v>570.4745222929937</c:v>
                </c:pt>
                <c:pt idx="170">
                  <c:v>570.4745222929937</c:v>
                </c:pt>
                <c:pt idx="171">
                  <c:v>570.4745222929937</c:v>
                </c:pt>
                <c:pt idx="172">
                  <c:v>570.4745222929937</c:v>
                </c:pt>
              </c:numCache>
            </c:numRef>
          </c:yVal>
          <c:smooth val="0"/>
          <c:extLst>
            <c:ext xmlns:c16="http://schemas.microsoft.com/office/drawing/2014/chart" uri="{C3380CC4-5D6E-409C-BE32-E72D297353CC}">
              <c16:uniqueId val="{00000003-03BE-4A43-AB7C-8F7C93B3366A}"/>
            </c:ext>
          </c:extLst>
        </c:ser>
        <c:ser>
          <c:idx val="0"/>
          <c:order val="4"/>
          <c:tx>
            <c:strRef>
              <c:f>'C5 8050'!$A$41</c:f>
              <c:strCache>
                <c:ptCount val="1"/>
                <c:pt idx="0">
                  <c:v>Cum Eff Irr + Prec</c:v>
                </c:pt>
              </c:strCache>
            </c:strRef>
          </c:tx>
          <c:spPr>
            <a:ln w="3175">
              <a:solidFill>
                <a:srgbClr val="000000"/>
              </a:solidFill>
              <a:prstDash val="solid"/>
            </a:ln>
          </c:spPr>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8050'!$C$41:$FS$41</c:f>
              <c:numCache>
                <c:formatCode>0</c:formatCode>
                <c:ptCount val="173"/>
                <c:pt idx="0">
                  <c:v>0</c:v>
                </c:pt>
                <c:pt idx="1">
                  <c:v>0</c:v>
                </c:pt>
                <c:pt idx="2">
                  <c:v>0</c:v>
                </c:pt>
                <c:pt idx="3">
                  <c:v>0</c:v>
                </c:pt>
                <c:pt idx="4">
                  <c:v>0</c:v>
                </c:pt>
                <c:pt idx="5">
                  <c:v>0</c:v>
                </c:pt>
                <c:pt idx="6">
                  <c:v>0</c:v>
                </c:pt>
                <c:pt idx="7">
                  <c:v>0.79999999999999982</c:v>
                </c:pt>
                <c:pt idx="8">
                  <c:v>0.79999999999999982</c:v>
                </c:pt>
                <c:pt idx="9">
                  <c:v>0.79999999999999982</c:v>
                </c:pt>
                <c:pt idx="10">
                  <c:v>0.79999999999999982</c:v>
                </c:pt>
                <c:pt idx="11">
                  <c:v>0.79999999999999982</c:v>
                </c:pt>
                <c:pt idx="12">
                  <c:v>0.79999999999999982</c:v>
                </c:pt>
                <c:pt idx="13">
                  <c:v>0.79999999999999982</c:v>
                </c:pt>
                <c:pt idx="14">
                  <c:v>0.79999999999999982</c:v>
                </c:pt>
                <c:pt idx="15">
                  <c:v>1.2441999999999998</c:v>
                </c:pt>
                <c:pt idx="16">
                  <c:v>2.8317999999999999</c:v>
                </c:pt>
                <c:pt idx="17">
                  <c:v>2.8317999999999999</c:v>
                </c:pt>
                <c:pt idx="18">
                  <c:v>2.8317999999999999</c:v>
                </c:pt>
                <c:pt idx="19">
                  <c:v>2.8317999999999999</c:v>
                </c:pt>
                <c:pt idx="20">
                  <c:v>2.8317999999999999</c:v>
                </c:pt>
                <c:pt idx="21">
                  <c:v>2.8317999999999999</c:v>
                </c:pt>
                <c:pt idx="22">
                  <c:v>4.3618000000000006</c:v>
                </c:pt>
                <c:pt idx="23">
                  <c:v>4.3618000000000006</c:v>
                </c:pt>
                <c:pt idx="24">
                  <c:v>4.3618000000000006</c:v>
                </c:pt>
                <c:pt idx="25">
                  <c:v>21.791727332842392</c:v>
                </c:pt>
                <c:pt idx="26">
                  <c:v>21.791727332842392</c:v>
                </c:pt>
                <c:pt idx="27">
                  <c:v>21.791727332842392</c:v>
                </c:pt>
                <c:pt idx="28">
                  <c:v>21.791727332842392</c:v>
                </c:pt>
                <c:pt idx="29">
                  <c:v>21.791727332842392</c:v>
                </c:pt>
                <c:pt idx="30">
                  <c:v>21.791727332842392</c:v>
                </c:pt>
                <c:pt idx="31">
                  <c:v>38.893594878813971</c:v>
                </c:pt>
                <c:pt idx="32">
                  <c:v>38.893594878813971</c:v>
                </c:pt>
                <c:pt idx="33">
                  <c:v>38.893594878813971</c:v>
                </c:pt>
                <c:pt idx="34">
                  <c:v>38.893594878813971</c:v>
                </c:pt>
                <c:pt idx="35">
                  <c:v>38.893594878813971</c:v>
                </c:pt>
                <c:pt idx="36">
                  <c:v>38.893594878813971</c:v>
                </c:pt>
                <c:pt idx="37">
                  <c:v>38.893594878813971</c:v>
                </c:pt>
                <c:pt idx="38">
                  <c:v>56.65802591341766</c:v>
                </c:pt>
                <c:pt idx="39">
                  <c:v>56.65802591341766</c:v>
                </c:pt>
                <c:pt idx="40">
                  <c:v>56.65802591341766</c:v>
                </c:pt>
                <c:pt idx="41">
                  <c:v>56.65802591341766</c:v>
                </c:pt>
                <c:pt idx="42">
                  <c:v>56.65802591341766</c:v>
                </c:pt>
                <c:pt idx="43">
                  <c:v>56.65802591341766</c:v>
                </c:pt>
                <c:pt idx="44">
                  <c:v>70.507360330366083</c:v>
                </c:pt>
                <c:pt idx="45">
                  <c:v>70.507360330366083</c:v>
                </c:pt>
                <c:pt idx="46">
                  <c:v>71.004480330366079</c:v>
                </c:pt>
                <c:pt idx="47">
                  <c:v>71.004480330366079</c:v>
                </c:pt>
                <c:pt idx="48">
                  <c:v>71.004480330366079</c:v>
                </c:pt>
                <c:pt idx="49">
                  <c:v>85.703675122328633</c:v>
                </c:pt>
                <c:pt idx="50">
                  <c:v>85.703675122328633</c:v>
                </c:pt>
                <c:pt idx="51">
                  <c:v>85.703675122328633</c:v>
                </c:pt>
                <c:pt idx="52">
                  <c:v>85.703675122328633</c:v>
                </c:pt>
                <c:pt idx="53">
                  <c:v>108.41316440365839</c:v>
                </c:pt>
                <c:pt idx="54">
                  <c:v>108.41316440365839</c:v>
                </c:pt>
                <c:pt idx="55">
                  <c:v>108.41316440365839</c:v>
                </c:pt>
                <c:pt idx="56">
                  <c:v>108.41316440365839</c:v>
                </c:pt>
                <c:pt idx="57">
                  <c:v>108.41316440365839</c:v>
                </c:pt>
                <c:pt idx="58">
                  <c:v>140.67594608509842</c:v>
                </c:pt>
                <c:pt idx="59">
                  <c:v>140.67594608509842</c:v>
                </c:pt>
                <c:pt idx="60">
                  <c:v>140.67594608509842</c:v>
                </c:pt>
                <c:pt idx="61">
                  <c:v>147.39338608509843</c:v>
                </c:pt>
                <c:pt idx="62">
                  <c:v>154.42228019902055</c:v>
                </c:pt>
                <c:pt idx="63">
                  <c:v>154.42228019902055</c:v>
                </c:pt>
                <c:pt idx="64">
                  <c:v>180.66431841558105</c:v>
                </c:pt>
                <c:pt idx="65">
                  <c:v>180.66431841558105</c:v>
                </c:pt>
                <c:pt idx="66">
                  <c:v>183.31605174891439</c:v>
                </c:pt>
                <c:pt idx="67">
                  <c:v>198.53898168522011</c:v>
                </c:pt>
                <c:pt idx="68">
                  <c:v>198.53898168522011</c:v>
                </c:pt>
                <c:pt idx="69">
                  <c:v>198.53898168522011</c:v>
                </c:pt>
                <c:pt idx="70">
                  <c:v>198.53898168522011</c:v>
                </c:pt>
                <c:pt idx="71">
                  <c:v>198.53898168522011</c:v>
                </c:pt>
                <c:pt idx="72">
                  <c:v>230.89566958330929</c:v>
                </c:pt>
                <c:pt idx="73">
                  <c:v>230.89566958330929</c:v>
                </c:pt>
                <c:pt idx="74">
                  <c:v>230.89566958330929</c:v>
                </c:pt>
                <c:pt idx="75">
                  <c:v>230.89566958330929</c:v>
                </c:pt>
                <c:pt idx="76">
                  <c:v>230.89566958330929</c:v>
                </c:pt>
                <c:pt idx="77">
                  <c:v>267.3287906024176</c:v>
                </c:pt>
                <c:pt idx="78">
                  <c:v>267.3287906024176</c:v>
                </c:pt>
                <c:pt idx="79">
                  <c:v>267.3287906024176</c:v>
                </c:pt>
                <c:pt idx="80">
                  <c:v>267.3287906024176</c:v>
                </c:pt>
                <c:pt idx="81">
                  <c:v>292.67910907375517</c:v>
                </c:pt>
                <c:pt idx="82">
                  <c:v>311.08638180102787</c:v>
                </c:pt>
                <c:pt idx="83">
                  <c:v>311.08638180102787</c:v>
                </c:pt>
                <c:pt idx="84">
                  <c:v>311.08638180102787</c:v>
                </c:pt>
                <c:pt idx="85">
                  <c:v>311.08638180102787</c:v>
                </c:pt>
                <c:pt idx="86">
                  <c:v>331.40485313860751</c:v>
                </c:pt>
                <c:pt idx="87">
                  <c:v>331.40485313860751</c:v>
                </c:pt>
                <c:pt idx="88">
                  <c:v>331.40485313860751</c:v>
                </c:pt>
                <c:pt idx="89">
                  <c:v>331.40485313860751</c:v>
                </c:pt>
                <c:pt idx="90">
                  <c:v>331.40485313860751</c:v>
                </c:pt>
                <c:pt idx="91">
                  <c:v>356.91039384503483</c:v>
                </c:pt>
                <c:pt idx="92">
                  <c:v>356.91039384503483</c:v>
                </c:pt>
                <c:pt idx="93">
                  <c:v>356.91039384503483</c:v>
                </c:pt>
                <c:pt idx="94">
                  <c:v>356.91039384503483</c:v>
                </c:pt>
                <c:pt idx="95">
                  <c:v>356.91039384503483</c:v>
                </c:pt>
                <c:pt idx="96">
                  <c:v>356.91039384503483</c:v>
                </c:pt>
                <c:pt idx="97">
                  <c:v>356.91039384503483</c:v>
                </c:pt>
                <c:pt idx="98">
                  <c:v>356.91039384503483</c:v>
                </c:pt>
                <c:pt idx="99">
                  <c:v>356.91039384503483</c:v>
                </c:pt>
                <c:pt idx="100">
                  <c:v>374.23523460936605</c:v>
                </c:pt>
                <c:pt idx="101">
                  <c:v>380.41763460936602</c:v>
                </c:pt>
                <c:pt idx="102">
                  <c:v>380.41763460936602</c:v>
                </c:pt>
                <c:pt idx="103">
                  <c:v>380.41763460936602</c:v>
                </c:pt>
                <c:pt idx="104">
                  <c:v>380.41763460936602</c:v>
                </c:pt>
                <c:pt idx="105">
                  <c:v>392.71062823993924</c:v>
                </c:pt>
                <c:pt idx="106">
                  <c:v>392.71062823993924</c:v>
                </c:pt>
                <c:pt idx="107">
                  <c:v>392.71062823993924</c:v>
                </c:pt>
                <c:pt idx="108">
                  <c:v>392.71062823993924</c:v>
                </c:pt>
                <c:pt idx="109">
                  <c:v>404.93992760299659</c:v>
                </c:pt>
                <c:pt idx="110">
                  <c:v>404.93992760299659</c:v>
                </c:pt>
                <c:pt idx="111">
                  <c:v>404.93992760299659</c:v>
                </c:pt>
                <c:pt idx="112">
                  <c:v>404.93992760299659</c:v>
                </c:pt>
                <c:pt idx="113">
                  <c:v>404.93992760299659</c:v>
                </c:pt>
                <c:pt idx="114">
                  <c:v>404.93992760299659</c:v>
                </c:pt>
                <c:pt idx="115">
                  <c:v>415.06731613802845</c:v>
                </c:pt>
                <c:pt idx="116">
                  <c:v>415.06731613802845</c:v>
                </c:pt>
                <c:pt idx="117">
                  <c:v>415.06731613802845</c:v>
                </c:pt>
                <c:pt idx="118">
                  <c:v>415.06731613802845</c:v>
                </c:pt>
                <c:pt idx="119">
                  <c:v>439.39737328088557</c:v>
                </c:pt>
                <c:pt idx="120">
                  <c:v>443.43677530581738</c:v>
                </c:pt>
                <c:pt idx="121">
                  <c:v>448.6463753058174</c:v>
                </c:pt>
                <c:pt idx="122">
                  <c:v>456.09905184610676</c:v>
                </c:pt>
                <c:pt idx="123">
                  <c:v>461.5731089889639</c:v>
                </c:pt>
                <c:pt idx="124">
                  <c:v>466.01409399949927</c:v>
                </c:pt>
                <c:pt idx="125">
                  <c:v>476.797179713785</c:v>
                </c:pt>
                <c:pt idx="126">
                  <c:v>476.797179713785</c:v>
                </c:pt>
                <c:pt idx="127">
                  <c:v>476.797179713785</c:v>
                </c:pt>
                <c:pt idx="128">
                  <c:v>476.797179713785</c:v>
                </c:pt>
                <c:pt idx="129">
                  <c:v>476.797179713785</c:v>
                </c:pt>
                <c:pt idx="130">
                  <c:v>476.797179713785</c:v>
                </c:pt>
                <c:pt idx="131">
                  <c:v>476.797179713785</c:v>
                </c:pt>
                <c:pt idx="132">
                  <c:v>479.28632257092784</c:v>
                </c:pt>
                <c:pt idx="133">
                  <c:v>488.08736355749983</c:v>
                </c:pt>
                <c:pt idx="134">
                  <c:v>488.08736355749983</c:v>
                </c:pt>
                <c:pt idx="135">
                  <c:v>488.08736355749983</c:v>
                </c:pt>
                <c:pt idx="136">
                  <c:v>488.08736355749983</c:v>
                </c:pt>
                <c:pt idx="137">
                  <c:v>489.31707784321412</c:v>
                </c:pt>
                <c:pt idx="138">
                  <c:v>489.31707784321412</c:v>
                </c:pt>
                <c:pt idx="139">
                  <c:v>489.31707784321412</c:v>
                </c:pt>
                <c:pt idx="140">
                  <c:v>489.31707784321412</c:v>
                </c:pt>
                <c:pt idx="141">
                  <c:v>489.31707784321412</c:v>
                </c:pt>
                <c:pt idx="142">
                  <c:v>489.31707784321412</c:v>
                </c:pt>
                <c:pt idx="143">
                  <c:v>489.31707784321412</c:v>
                </c:pt>
                <c:pt idx="144">
                  <c:v>490.31707784321412</c:v>
                </c:pt>
                <c:pt idx="145">
                  <c:v>490.31707784321412</c:v>
                </c:pt>
                <c:pt idx="146">
                  <c:v>490.31707784321412</c:v>
                </c:pt>
                <c:pt idx="147">
                  <c:v>490.31707784321412</c:v>
                </c:pt>
                <c:pt idx="148">
                  <c:v>490.31707784321412</c:v>
                </c:pt>
                <c:pt idx="149">
                  <c:v>490.31707784321412</c:v>
                </c:pt>
                <c:pt idx="150">
                  <c:v>491.31707784321412</c:v>
                </c:pt>
                <c:pt idx="151">
                  <c:v>491.31707784321412</c:v>
                </c:pt>
                <c:pt idx="152">
                  <c:v>491.31707784321412</c:v>
                </c:pt>
                <c:pt idx="153">
                  <c:v>491.31707784321412</c:v>
                </c:pt>
                <c:pt idx="154">
                  <c:v>491.51707784321411</c:v>
                </c:pt>
                <c:pt idx="155">
                  <c:v>491.51707784321411</c:v>
                </c:pt>
                <c:pt idx="156">
                  <c:v>491.51707784321411</c:v>
                </c:pt>
                <c:pt idx="157">
                  <c:v>491.51707784321411</c:v>
                </c:pt>
                <c:pt idx="158">
                  <c:v>493.01707784321411</c:v>
                </c:pt>
                <c:pt idx="159">
                  <c:v>493.01707784321411</c:v>
                </c:pt>
                <c:pt idx="160">
                  <c:v>493.61707784321413</c:v>
                </c:pt>
                <c:pt idx="161">
                  <c:v>493.61707784321413</c:v>
                </c:pt>
                <c:pt idx="162">
                  <c:v>493.61707784321413</c:v>
                </c:pt>
                <c:pt idx="163">
                  <c:v>493.61707784321413</c:v>
                </c:pt>
                <c:pt idx="164">
                  <c:v>493.61707784321413</c:v>
                </c:pt>
                <c:pt idx="165">
                  <c:v>493.61707784321413</c:v>
                </c:pt>
                <c:pt idx="166">
                  <c:v>493.61707784321413</c:v>
                </c:pt>
                <c:pt idx="167">
                  <c:v>493.61707784321413</c:v>
                </c:pt>
                <c:pt idx="168">
                  <c:v>493.61707784321413</c:v>
                </c:pt>
                <c:pt idx="169">
                  <c:v>493.61707784321413</c:v>
                </c:pt>
                <c:pt idx="170">
                  <c:v>493.61707784321413</c:v>
                </c:pt>
                <c:pt idx="171">
                  <c:v>493.61707784321413</c:v>
                </c:pt>
                <c:pt idx="172">
                  <c:v>493.61707784321413</c:v>
                </c:pt>
              </c:numCache>
            </c:numRef>
          </c:yVal>
          <c:smooth val="0"/>
          <c:extLst>
            <c:ext xmlns:c16="http://schemas.microsoft.com/office/drawing/2014/chart" uri="{C3380CC4-5D6E-409C-BE32-E72D297353CC}">
              <c16:uniqueId val="{00000004-03BE-4A43-AB7C-8F7C93B3366A}"/>
            </c:ext>
          </c:extLst>
        </c:ser>
        <c:ser>
          <c:idx val="1"/>
          <c:order val="5"/>
          <c:tx>
            <c:strRef>
              <c:f>'C5 8050'!$A$42</c:f>
              <c:strCache>
                <c:ptCount val="1"/>
                <c:pt idx="0">
                  <c:v>Cum Deep Perc</c:v>
                </c:pt>
              </c:strCache>
            </c:strRef>
          </c:tx>
          <c:spPr>
            <a:ln w="12700">
              <a:solidFill>
                <a:srgbClr val="FF00FF"/>
              </a:solidFill>
              <a:prstDash val="solid"/>
            </a:ln>
          </c:spPr>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8050'!$C$42:$FS$42</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03BE-4A43-AB7C-8F7C93B3366A}"/>
            </c:ext>
          </c:extLst>
        </c:ser>
        <c:ser>
          <c:idx val="2"/>
          <c:order val="6"/>
          <c:tx>
            <c:strRef>
              <c:f>'C5 8050'!$A$18</c:f>
              <c:strCache>
                <c:ptCount val="1"/>
                <c:pt idx="0">
                  <c:v>Cum Tc (Kcb select)</c:v>
                </c:pt>
              </c:strCache>
            </c:strRef>
          </c:tx>
          <c:spPr>
            <a:ln w="3175">
              <a:solidFill>
                <a:srgbClr val="008000"/>
              </a:solidFill>
              <a:prstDash val="solid"/>
            </a:ln>
          </c:spPr>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8050'!$C$18:$FS$18</c:f>
              <c:numCache>
                <c:formatCode>0.0</c:formatCode>
                <c:ptCount val="173"/>
                <c:pt idx="0">
                  <c:v>0</c:v>
                </c:pt>
                <c:pt idx="1">
                  <c:v>1.0095095815339372</c:v>
                </c:pt>
                <c:pt idx="2">
                  <c:v>1.7489439535320324</c:v>
                </c:pt>
                <c:pt idx="3">
                  <c:v>2.3733742460694032</c:v>
                </c:pt>
                <c:pt idx="4">
                  <c:v>2.9235484398914942</c:v>
                </c:pt>
                <c:pt idx="5">
                  <c:v>3.3162109843117067</c:v>
                </c:pt>
                <c:pt idx="6">
                  <c:v>3.5681250062426981</c:v>
                </c:pt>
                <c:pt idx="7">
                  <c:v>3.7441823509746563</c:v>
                </c:pt>
                <c:pt idx="8">
                  <c:v>4.2101107120637016</c:v>
                </c:pt>
                <c:pt idx="9">
                  <c:v>4.4857519561966077</c:v>
                </c:pt>
                <c:pt idx="10">
                  <c:v>4.799482054346039</c:v>
                </c:pt>
                <c:pt idx="11">
                  <c:v>5.4493880059149555</c:v>
                </c:pt>
                <c:pt idx="12">
                  <c:v>6.1224132275688259</c:v>
                </c:pt>
                <c:pt idx="13">
                  <c:v>6.9446308433955082</c:v>
                </c:pt>
                <c:pt idx="14">
                  <c:v>7.8823006714680215</c:v>
                </c:pt>
                <c:pt idx="15">
                  <c:v>8.6197501383291186</c:v>
                </c:pt>
                <c:pt idx="16">
                  <c:v>8.9947166717424256</c:v>
                </c:pt>
                <c:pt idx="17">
                  <c:v>10.532895498606337</c:v>
                </c:pt>
                <c:pt idx="18">
                  <c:v>12.25822802838861</c:v>
                </c:pt>
                <c:pt idx="19">
                  <c:v>13.497177607673555</c:v>
                </c:pt>
                <c:pt idx="20">
                  <c:v>14.670262479234461</c:v>
                </c:pt>
                <c:pt idx="21">
                  <c:v>16.087476072106899</c:v>
                </c:pt>
                <c:pt idx="22">
                  <c:v>17.06111853956164</c:v>
                </c:pt>
                <c:pt idx="23">
                  <c:v>17.656333143836399</c:v>
                </c:pt>
                <c:pt idx="24">
                  <c:v>18.868229255312333</c:v>
                </c:pt>
                <c:pt idx="25">
                  <c:v>20.110622163494231</c:v>
                </c:pt>
                <c:pt idx="26">
                  <c:v>22.23854550642848</c:v>
                </c:pt>
                <c:pt idx="27">
                  <c:v>24.282799279842077</c:v>
                </c:pt>
                <c:pt idx="28">
                  <c:v>26.358030890617073</c:v>
                </c:pt>
                <c:pt idx="29">
                  <c:v>29.359703623670637</c:v>
                </c:pt>
                <c:pt idx="30">
                  <c:v>32.35390220946401</c:v>
                </c:pt>
                <c:pt idx="31">
                  <c:v>34.75590005882114</c:v>
                </c:pt>
                <c:pt idx="32">
                  <c:v>37.784010925904212</c:v>
                </c:pt>
                <c:pt idx="33">
                  <c:v>40.188729265389142</c:v>
                </c:pt>
                <c:pt idx="34">
                  <c:v>42.333969105769988</c:v>
                </c:pt>
                <c:pt idx="35">
                  <c:v>44.497382093366532</c:v>
                </c:pt>
                <c:pt idx="36">
                  <c:v>47.035451992520244</c:v>
                </c:pt>
                <c:pt idx="37">
                  <c:v>50.637892465020911</c:v>
                </c:pt>
                <c:pt idx="38">
                  <c:v>54.136461202725322</c:v>
                </c:pt>
                <c:pt idx="39">
                  <c:v>56.967379937673442</c:v>
                </c:pt>
                <c:pt idx="40">
                  <c:v>59.748786705613966</c:v>
                </c:pt>
                <c:pt idx="41">
                  <c:v>62.885069679438196</c:v>
                </c:pt>
                <c:pt idx="42">
                  <c:v>66.369209974773426</c:v>
                </c:pt>
                <c:pt idx="43">
                  <c:v>69.820018775804542</c:v>
                </c:pt>
                <c:pt idx="44">
                  <c:v>73.79966886335184</c:v>
                </c:pt>
                <c:pt idx="45">
                  <c:v>79.386255641134284</c:v>
                </c:pt>
                <c:pt idx="46">
                  <c:v>84.824075804000401</c:v>
                </c:pt>
                <c:pt idx="47">
                  <c:v>89.158436013701461</c:v>
                </c:pt>
                <c:pt idx="48">
                  <c:v>93.729845846189761</c:v>
                </c:pt>
                <c:pt idx="49">
                  <c:v>98.769217871189767</c:v>
                </c:pt>
                <c:pt idx="50">
                  <c:v>104.06675362118976</c:v>
                </c:pt>
                <c:pt idx="51">
                  <c:v>109.59143417913215</c:v>
                </c:pt>
                <c:pt idx="52">
                  <c:v>115.86517404413716</c:v>
                </c:pt>
                <c:pt idx="53">
                  <c:v>120.34551254926221</c:v>
                </c:pt>
                <c:pt idx="54">
                  <c:v>126.13560803885358</c:v>
                </c:pt>
                <c:pt idx="55">
                  <c:v>131.78527006829876</c:v>
                </c:pt>
                <c:pt idx="56">
                  <c:v>137.97091781239408</c:v>
                </c:pt>
                <c:pt idx="57">
                  <c:v>144.73556997423071</c:v>
                </c:pt>
                <c:pt idx="58">
                  <c:v>152.4181508463937</c:v>
                </c:pt>
                <c:pt idx="59">
                  <c:v>162.82720552070916</c:v>
                </c:pt>
                <c:pt idx="60">
                  <c:v>169.23290935914815</c:v>
                </c:pt>
                <c:pt idx="61">
                  <c:v>175.12172660866798</c:v>
                </c:pt>
                <c:pt idx="62">
                  <c:v>180.53386787453712</c:v>
                </c:pt>
                <c:pt idx="63">
                  <c:v>185.95786787453713</c:v>
                </c:pt>
                <c:pt idx="64">
                  <c:v>195.37546787453712</c:v>
                </c:pt>
                <c:pt idx="65">
                  <c:v>204.73546787453711</c:v>
                </c:pt>
                <c:pt idx="66">
                  <c:v>211.70948047829688</c:v>
                </c:pt>
                <c:pt idx="67">
                  <c:v>216.3022179050547</c:v>
                </c:pt>
                <c:pt idx="68">
                  <c:v>222.5550320835215</c:v>
                </c:pt>
                <c:pt idx="69">
                  <c:v>227.90988376809182</c:v>
                </c:pt>
                <c:pt idx="70">
                  <c:v>234.90907245827736</c:v>
                </c:pt>
                <c:pt idx="71">
                  <c:v>241.05433967904673</c:v>
                </c:pt>
                <c:pt idx="72">
                  <c:v>245.92548602885509</c:v>
                </c:pt>
                <c:pt idx="73">
                  <c:v>249.34495456523203</c:v>
                </c:pt>
                <c:pt idx="74">
                  <c:v>255.93753467387461</c:v>
                </c:pt>
                <c:pt idx="75">
                  <c:v>260.23884418315197</c:v>
                </c:pt>
                <c:pt idx="76">
                  <c:v>262.79824024028085</c:v>
                </c:pt>
                <c:pt idx="77">
                  <c:v>265.09264024028084</c:v>
                </c:pt>
                <c:pt idx="78">
                  <c:v>271.01584024028085</c:v>
                </c:pt>
                <c:pt idx="79">
                  <c:v>277.61553994731213</c:v>
                </c:pt>
                <c:pt idx="80">
                  <c:v>282.91406564311291</c:v>
                </c:pt>
                <c:pt idx="81">
                  <c:v>289.39100228862071</c:v>
                </c:pt>
                <c:pt idx="82">
                  <c:v>295.11801354960704</c:v>
                </c:pt>
                <c:pt idx="83">
                  <c:v>300.31261041240003</c:v>
                </c:pt>
                <c:pt idx="84">
                  <c:v>306.26649713115006</c:v>
                </c:pt>
                <c:pt idx="85">
                  <c:v>312.22245294169693</c:v>
                </c:pt>
                <c:pt idx="86">
                  <c:v>316.27360787944104</c:v>
                </c:pt>
                <c:pt idx="87">
                  <c:v>319.35210038737563</c:v>
                </c:pt>
                <c:pt idx="88">
                  <c:v>325.00262712077409</c:v>
                </c:pt>
                <c:pt idx="89">
                  <c:v>330.67845674113545</c:v>
                </c:pt>
                <c:pt idx="90">
                  <c:v>335.05605674113542</c:v>
                </c:pt>
                <c:pt idx="91">
                  <c:v>339.43364696829525</c:v>
                </c:pt>
                <c:pt idx="92">
                  <c:v>344.09924696829523</c:v>
                </c:pt>
                <c:pt idx="93">
                  <c:v>349.02404696829524</c:v>
                </c:pt>
                <c:pt idx="94">
                  <c:v>354.23684696829525</c:v>
                </c:pt>
                <c:pt idx="95">
                  <c:v>359.93924696829527</c:v>
                </c:pt>
                <c:pt idx="96">
                  <c:v>365.28650621025514</c:v>
                </c:pt>
                <c:pt idx="97">
                  <c:v>369.90932420532482</c:v>
                </c:pt>
                <c:pt idx="98">
                  <c:v>374.91689248499699</c:v>
                </c:pt>
                <c:pt idx="99">
                  <c:v>379.32984627817882</c:v>
                </c:pt>
                <c:pt idx="100">
                  <c:v>383.36433806612962</c:v>
                </c:pt>
                <c:pt idx="101">
                  <c:v>387.07486923865895</c:v>
                </c:pt>
                <c:pt idx="102">
                  <c:v>391.77452059394346</c:v>
                </c:pt>
                <c:pt idx="103">
                  <c:v>395.82896287893021</c:v>
                </c:pt>
                <c:pt idx="104">
                  <c:v>399.61958608098166</c:v>
                </c:pt>
                <c:pt idx="105">
                  <c:v>403.73020896810459</c:v>
                </c:pt>
                <c:pt idx="106">
                  <c:v>408.51049228210348</c:v>
                </c:pt>
                <c:pt idx="107">
                  <c:v>412.14397492022738</c:v>
                </c:pt>
                <c:pt idx="108">
                  <c:v>416.6936401996262</c:v>
                </c:pt>
                <c:pt idx="109">
                  <c:v>419.66547045688702</c:v>
                </c:pt>
                <c:pt idx="110">
                  <c:v>423.79030435469326</c:v>
                </c:pt>
                <c:pt idx="111">
                  <c:v>427.24311743392951</c:v>
                </c:pt>
                <c:pt idx="112">
                  <c:v>430.50885406735915</c:v>
                </c:pt>
                <c:pt idx="113">
                  <c:v>433.18406531175413</c:v>
                </c:pt>
                <c:pt idx="114">
                  <c:v>435.76767687407721</c:v>
                </c:pt>
                <c:pt idx="115">
                  <c:v>438.47040404696224</c:v>
                </c:pt>
                <c:pt idx="116">
                  <c:v>442.13351495841056</c:v>
                </c:pt>
                <c:pt idx="117">
                  <c:v>444.72237070321034</c:v>
                </c:pt>
                <c:pt idx="118">
                  <c:v>447.43111266004979</c:v>
                </c:pt>
                <c:pt idx="119">
                  <c:v>449.09070245452153</c:v>
                </c:pt>
                <c:pt idx="120">
                  <c:v>450.71957301348698</c:v>
                </c:pt>
                <c:pt idx="121">
                  <c:v>451.78478559735277</c:v>
                </c:pt>
                <c:pt idx="122">
                  <c:v>452.49045844858466</c:v>
                </c:pt>
                <c:pt idx="123">
                  <c:v>454.36480548116913</c:v>
                </c:pt>
                <c:pt idx="124">
                  <c:v>456.90462598855248</c:v>
                </c:pt>
                <c:pt idx="125">
                  <c:v>457.33135223637191</c:v>
                </c:pt>
                <c:pt idx="126">
                  <c:v>458.81260572706515</c:v>
                </c:pt>
                <c:pt idx="127">
                  <c:v>461.29042523876825</c:v>
                </c:pt>
                <c:pt idx="128">
                  <c:v>463.8169850273768</c:v>
                </c:pt>
                <c:pt idx="129">
                  <c:v>465.79105862907227</c:v>
                </c:pt>
                <c:pt idx="130">
                  <c:v>467.4973282674199</c:v>
                </c:pt>
                <c:pt idx="131">
                  <c:v>469.62518610576109</c:v>
                </c:pt>
                <c:pt idx="132">
                  <c:v>471.24915878765813</c:v>
                </c:pt>
                <c:pt idx="133">
                  <c:v>473.4862829876003</c:v>
                </c:pt>
                <c:pt idx="134">
                  <c:v>475.37972654228781</c:v>
                </c:pt>
                <c:pt idx="135">
                  <c:v>477.01526030102349</c:v>
                </c:pt>
                <c:pt idx="136">
                  <c:v>478.26844406266105</c:v>
                </c:pt>
                <c:pt idx="137">
                  <c:v>478.40516130417603</c:v>
                </c:pt>
                <c:pt idx="138">
                  <c:v>479.31966019067272</c:v>
                </c:pt>
                <c:pt idx="139">
                  <c:v>480.20650423426645</c:v>
                </c:pt>
                <c:pt idx="140">
                  <c:v>480.94177708347542</c:v>
                </c:pt>
                <c:pt idx="141">
                  <c:v>481.70661648121916</c:v>
                </c:pt>
                <c:pt idx="142">
                  <c:v>482.40612035599793</c:v>
                </c:pt>
                <c:pt idx="143">
                  <c:v>482.88940749970521</c:v>
                </c:pt>
                <c:pt idx="144">
                  <c:v>483.24091124144638</c:v>
                </c:pt>
                <c:pt idx="145">
                  <c:v>484.0933821400746</c:v>
                </c:pt>
                <c:pt idx="146">
                  <c:v>484.60388007966122</c:v>
                </c:pt>
                <c:pt idx="147">
                  <c:v>485.1661440095051</c:v>
                </c:pt>
                <c:pt idx="148">
                  <c:v>485.84738418665967</c:v>
                </c:pt>
                <c:pt idx="149">
                  <c:v>486.43684138861738</c:v>
                </c:pt>
                <c:pt idx="150">
                  <c:v>486.68430276123127</c:v>
                </c:pt>
                <c:pt idx="151">
                  <c:v>487.33520801273426</c:v>
                </c:pt>
                <c:pt idx="152">
                  <c:v>487.68135842290957</c:v>
                </c:pt>
                <c:pt idx="153">
                  <c:v>488.10410124269566</c:v>
                </c:pt>
                <c:pt idx="154">
                  <c:v>488.35384002533993</c:v>
                </c:pt>
                <c:pt idx="155">
                  <c:v>488.75132559147914</c:v>
                </c:pt>
                <c:pt idx="156">
                  <c:v>489.0898717602833</c:v>
                </c:pt>
                <c:pt idx="157">
                  <c:v>489.328183098708</c:v>
                </c:pt>
                <c:pt idx="158">
                  <c:v>489.59583953825074</c:v>
                </c:pt>
                <c:pt idx="159">
                  <c:v>489.93999098745422</c:v>
                </c:pt>
                <c:pt idx="160">
                  <c:v>490.05054745880204</c:v>
                </c:pt>
                <c:pt idx="161">
                  <c:v>490.5342743774994</c:v>
                </c:pt>
                <c:pt idx="162">
                  <c:v>490.98790837732395</c:v>
                </c:pt>
                <c:pt idx="163">
                  <c:v>491.38807490078051</c:v>
                </c:pt>
                <c:pt idx="164">
                  <c:v>491.61889701095657</c:v>
                </c:pt>
                <c:pt idx="165">
                  <c:v>491.9692622801407</c:v>
                </c:pt>
                <c:pt idx="166">
                  <c:v>492.34693722930984</c:v>
                </c:pt>
                <c:pt idx="167">
                  <c:v>492.76176209655836</c:v>
                </c:pt>
                <c:pt idx="168">
                  <c:v>492.79601280820799</c:v>
                </c:pt>
                <c:pt idx="169">
                  <c:v>492.86185541582535</c:v>
                </c:pt>
                <c:pt idx="170">
                  <c:v>492.99083259237239</c:v>
                </c:pt>
                <c:pt idx="171">
                  <c:v>493.29925898445077</c:v>
                </c:pt>
                <c:pt idx="172">
                  <c:v>493.80253384775153</c:v>
                </c:pt>
              </c:numCache>
            </c:numRef>
          </c:yVal>
          <c:smooth val="0"/>
          <c:extLst>
            <c:ext xmlns:c16="http://schemas.microsoft.com/office/drawing/2014/chart" uri="{C3380CC4-5D6E-409C-BE32-E72D297353CC}">
              <c16:uniqueId val="{00000006-03BE-4A43-AB7C-8F7C93B3366A}"/>
            </c:ext>
          </c:extLst>
        </c:ser>
        <c:dLbls>
          <c:showLegendKey val="0"/>
          <c:showVal val="0"/>
          <c:showCatName val="0"/>
          <c:showSerName val="0"/>
          <c:showPercent val="0"/>
          <c:showBubbleSize val="0"/>
        </c:dLbls>
        <c:axId val="824363816"/>
        <c:axId val="824364992"/>
      </c:scatterChart>
      <c:valAx>
        <c:axId val="824363816"/>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9798690986411503"/>
              <c:y val="0.9067357512953367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64992"/>
        <c:crosses val="autoZero"/>
        <c:crossBetween val="midCat"/>
        <c:majorUnit val="10"/>
      </c:valAx>
      <c:valAx>
        <c:axId val="824364992"/>
        <c:scaling>
          <c:orientation val="minMax"/>
          <c:max val="650"/>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Cum Irrig and ETc (mm)</a:t>
                </a:r>
              </a:p>
            </c:rich>
          </c:tx>
          <c:layout>
            <c:manualLayout>
              <c:xMode val="edge"/>
              <c:yMode val="edge"/>
              <c:x val="6.7114522077145414E-3"/>
              <c:y val="0.1632124352331606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63816"/>
        <c:crosses val="autoZero"/>
        <c:crossBetween val="midCat"/>
      </c:valAx>
      <c:spPr>
        <a:solidFill>
          <a:srgbClr val="C0C0C0"/>
        </a:solidFill>
        <a:ln w="12700">
          <a:solidFill>
            <a:srgbClr val="808080"/>
          </a:solidFill>
          <a:prstDash val="solid"/>
        </a:ln>
      </c:spPr>
    </c:plotArea>
    <c:legend>
      <c:legendPos val="r"/>
      <c:layout>
        <c:manualLayout>
          <c:xMode val="edge"/>
          <c:yMode val="edge"/>
          <c:x val="0.11645576818122538"/>
          <c:y val="3.1088082901554404E-2"/>
          <c:w val="0.19113935864527209"/>
          <c:h val="0.34715025906735753"/>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'C5 8050'!$D$1</c:f>
          <c:strCache>
            <c:ptCount val="1"/>
            <c:pt idx="0">
              <c:v>Corn 13 #5</c:v>
            </c:pt>
          </c:strCache>
        </c:strRef>
      </c:tx>
      <c:layout>
        <c:manualLayout>
          <c:xMode val="edge"/>
          <c:yMode val="edge"/>
          <c:x val="0.13966481762339075"/>
          <c:y val="6.7183733816218713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3128491620111732"/>
          <c:y val="5.9431674518720036E-2"/>
          <c:w val="0.84078212290502796"/>
          <c:h val="0.77519575459200052"/>
        </c:manualLayout>
      </c:layout>
      <c:scatterChart>
        <c:scatterStyle val="lineMarker"/>
        <c:varyColors val="0"/>
        <c:ser>
          <c:idx val="4"/>
          <c:order val="0"/>
          <c:tx>
            <c:strRef>
              <c:f>'C5 8050'!$A$16</c:f>
              <c:strCache>
                <c:ptCount val="1"/>
                <c:pt idx="0">
                  <c:v>ETr (LIRF)</c:v>
                </c:pt>
              </c:strCache>
            </c:strRef>
          </c:tx>
          <c:spPr>
            <a:ln w="12700">
              <a:solidFill>
                <a:srgbClr val="800080"/>
              </a:solidFill>
              <a:prstDash val="solid"/>
            </a:ln>
          </c:spPr>
          <c:marker>
            <c:symbol val="star"/>
            <c:size val="5"/>
            <c:spPr>
              <a:noFill/>
              <a:ln>
                <a:solidFill>
                  <a:srgbClr val="800080"/>
                </a:solidFill>
                <a:prstDash val="solid"/>
              </a:ln>
            </c:spPr>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8050'!$C$16:$FS$16</c:f>
              <c:numCache>
                <c:formatCode>0.00</c:formatCode>
                <c:ptCount val="173"/>
                <c:pt idx="0">
                  <c:v>7.3435683250427246</c:v>
                </c:pt>
                <c:pt idx="1">
                  <c:v>7.7128524780273438</c:v>
                </c:pt>
                <c:pt idx="2">
                  <c:v>7.2187066078186035</c:v>
                </c:pt>
                <c:pt idx="3">
                  <c:v>7.653109073638916</c:v>
                </c:pt>
                <c:pt idx="4">
                  <c:v>8.5975732803344727</c:v>
                </c:pt>
                <c:pt idx="5">
                  <c:v>8.0986671447753906</c:v>
                </c:pt>
                <c:pt idx="6">
                  <c:v>6.7325325012207031</c:v>
                </c:pt>
                <c:pt idx="7">
                  <c:v>5.8071985244750977</c:v>
                </c:pt>
                <c:pt idx="8">
                  <c:v>9.7264442443847656</c:v>
                </c:pt>
                <c:pt idx="9">
                  <c:v>7.927375316619873</c:v>
                </c:pt>
                <c:pt idx="10">
                  <c:v>5.4946737289428711</c:v>
                </c:pt>
                <c:pt idx="11">
                  <c:v>8.2128229141235352</c:v>
                </c:pt>
                <c:pt idx="12">
                  <c:v>7.7665953636169434</c:v>
                </c:pt>
                <c:pt idx="13">
                  <c:v>8.8919038772583008</c:v>
                </c:pt>
                <c:pt idx="14">
                  <c:v>9.2246103286743164</c:v>
                </c:pt>
                <c:pt idx="15">
                  <c:v>7.0233473777770996</c:v>
                </c:pt>
                <c:pt idx="16">
                  <c:v>3.1172170639038086</c:v>
                </c:pt>
                <c:pt idx="17">
                  <c:v>9.5061988830566406</c:v>
                </c:pt>
                <c:pt idx="18">
                  <c:v>11.255740165710449</c:v>
                </c:pt>
                <c:pt idx="19">
                  <c:v>8.7055883407592773</c:v>
                </c:pt>
                <c:pt idx="20">
                  <c:v>8.3703241348266602</c:v>
                </c:pt>
                <c:pt idx="21">
                  <c:v>10.171578407287598</c:v>
                </c:pt>
                <c:pt idx="22">
                  <c:v>7.2198176383972168</c:v>
                </c:pt>
                <c:pt idx="23">
                  <c:v>3.6901946067810059</c:v>
                </c:pt>
                <c:pt idx="24">
                  <c:v>7.1546745300292969</c:v>
                </c:pt>
                <c:pt idx="25">
                  <c:v>7.3899869918823242</c:v>
                </c:pt>
                <c:pt idx="26">
                  <c:v>8.7423830032348633</c:v>
                </c:pt>
                <c:pt idx="27">
                  <c:v>8.1982793807983398</c:v>
                </c:pt>
                <c:pt idx="28">
                  <c:v>8.1286001205444336</c:v>
                </c:pt>
                <c:pt idx="29">
                  <c:v>11.489725112915039</c:v>
                </c:pt>
                <c:pt idx="30">
                  <c:v>11.205964088439941</c:v>
                </c:pt>
                <c:pt idx="31">
                  <c:v>8.7938461303710938</c:v>
                </c:pt>
                <c:pt idx="32">
                  <c:v>10.849798202514648</c:v>
                </c:pt>
                <c:pt idx="33">
                  <c:v>8.4363594055175781</c:v>
                </c:pt>
                <c:pt idx="34">
                  <c:v>7.3721957206726074</c:v>
                </c:pt>
                <c:pt idx="35">
                  <c:v>7.2857136726379395</c:v>
                </c:pt>
                <c:pt idx="36">
                  <c:v>8.3795795440673828</c:v>
                </c:pt>
                <c:pt idx="37">
                  <c:v>11.259197235107422</c:v>
                </c:pt>
                <c:pt idx="38">
                  <c:v>10.380794525146484</c:v>
                </c:pt>
                <c:pt idx="39">
                  <c:v>7.9948887825012207</c:v>
                </c:pt>
                <c:pt idx="40">
                  <c:v>7.4938430786132813</c:v>
                </c:pt>
                <c:pt idx="41">
                  <c:v>8.0784816741943359</c:v>
                </c:pt>
                <c:pt idx="42">
                  <c:v>8.5965614318847656</c:v>
                </c:pt>
                <c:pt idx="43">
                  <c:v>8.1702537536621094</c:v>
                </c:pt>
                <c:pt idx="44">
                  <c:v>8.692988395690918</c:v>
                </c:pt>
                <c:pt idx="45">
                  <c:v>11.326362609863281</c:v>
                </c:pt>
                <c:pt idx="46">
                  <c:v>10.337225914001465</c:v>
                </c:pt>
                <c:pt idx="47">
                  <c:v>7.7558908462524414</c:v>
                </c:pt>
                <c:pt idx="48">
                  <c:v>7.7265114784240723</c:v>
                </c:pt>
                <c:pt idx="49">
                  <c:v>8.07</c:v>
                </c:pt>
                <c:pt idx="50">
                  <c:v>8.06</c:v>
                </c:pt>
                <c:pt idx="51">
                  <c:v>8.0408697128295898</c:v>
                </c:pt>
                <c:pt idx="52">
                  <c:v>8.7513589859008789</c:v>
                </c:pt>
                <c:pt idx="53">
                  <c:v>6.000185489654541</c:v>
                </c:pt>
                <c:pt idx="54">
                  <c:v>7.4565386772155762</c:v>
                </c:pt>
                <c:pt idx="55">
                  <c:v>7.006680965423584</c:v>
                </c:pt>
                <c:pt idx="56">
                  <c:v>7.397883415222168</c:v>
                </c:pt>
                <c:pt idx="57">
                  <c:v>7.8118276596069336</c:v>
                </c:pt>
                <c:pt idx="58">
                  <c:v>8.7962779998779297</c:v>
                </c:pt>
                <c:pt idx="59">
                  <c:v>11.246041297912598</c:v>
                </c:pt>
                <c:pt idx="60">
                  <c:v>6.7958898544311523</c:v>
                </c:pt>
                <c:pt idx="61">
                  <c:v>6.1367735862731934</c:v>
                </c:pt>
                <c:pt idx="62">
                  <c:v>5.6376471519470215</c:v>
                </c:pt>
                <c:pt idx="63">
                  <c:v>5.65</c:v>
                </c:pt>
                <c:pt idx="64">
                  <c:v>9.81</c:v>
                </c:pt>
                <c:pt idx="65">
                  <c:v>9.75</c:v>
                </c:pt>
                <c:pt idx="66">
                  <c:v>7.2645964622497559</c:v>
                </c:pt>
                <c:pt idx="67">
                  <c:v>4.7841014862060547</c:v>
                </c:pt>
                <c:pt idx="68">
                  <c:v>6.5133481025695801</c:v>
                </c:pt>
                <c:pt idx="69">
                  <c:v>5.5779705047607422</c:v>
                </c:pt>
                <c:pt idx="70">
                  <c:v>7.2908215522766113</c:v>
                </c:pt>
                <c:pt idx="71">
                  <c:v>6.8125338554382324</c:v>
                </c:pt>
                <c:pt idx="72">
                  <c:v>6.0862069129943848</c:v>
                </c:pt>
                <c:pt idx="73">
                  <c:v>3.5619463920593262</c:v>
                </c:pt>
                <c:pt idx="74">
                  <c:v>6.8672709465026855</c:v>
                </c:pt>
                <c:pt idx="75">
                  <c:v>4.4805307388305664</c:v>
                </c:pt>
                <c:pt idx="76">
                  <c:v>2.6660375595092773</c:v>
                </c:pt>
                <c:pt idx="77">
                  <c:v>2.39</c:v>
                </c:pt>
                <c:pt idx="78">
                  <c:v>6.17</c:v>
                </c:pt>
                <c:pt idx="79">
                  <c:v>6.8746871948242188</c:v>
                </c:pt>
                <c:pt idx="80">
                  <c:v>5.5192975997924805</c:v>
                </c:pt>
                <c:pt idx="81">
                  <c:v>6.7468090057373047</c:v>
                </c:pt>
                <c:pt idx="82">
                  <c:v>5.9656367301940918</c:v>
                </c:pt>
                <c:pt idx="83">
                  <c:v>5.4110383987426758</c:v>
                </c:pt>
                <c:pt idx="84">
                  <c:v>6.20196533203125</c:v>
                </c:pt>
                <c:pt idx="85">
                  <c:v>6.2041206359863281</c:v>
                </c:pt>
                <c:pt idx="86">
                  <c:v>4.2199530601501465</c:v>
                </c:pt>
                <c:pt idx="87">
                  <c:v>3.2067630290985107</c:v>
                </c:pt>
                <c:pt idx="88">
                  <c:v>5.8859653472900391</c:v>
                </c:pt>
                <c:pt idx="89">
                  <c:v>5.9123225212097168</c:v>
                </c:pt>
                <c:pt idx="90">
                  <c:v>4.5599999999999996</c:v>
                </c:pt>
                <c:pt idx="91">
                  <c:v>4.8899999999999997</c:v>
                </c:pt>
                <c:pt idx="92">
                  <c:v>4.8600000000000003</c:v>
                </c:pt>
                <c:pt idx="93">
                  <c:v>5.13</c:v>
                </c:pt>
                <c:pt idx="94">
                  <c:v>5.43</c:v>
                </c:pt>
                <c:pt idx="95">
                  <c:v>5.94</c:v>
                </c:pt>
                <c:pt idx="96">
                  <c:v>5.91</c:v>
                </c:pt>
                <c:pt idx="97">
                  <c:v>5.62</c:v>
                </c:pt>
                <c:pt idx="98">
                  <c:v>6.6635379791259766</c:v>
                </c:pt>
                <c:pt idx="99">
                  <c:v>6.542607307434082</c:v>
                </c:pt>
                <c:pt idx="100">
                  <c:v>6.6505112648010254</c:v>
                </c:pt>
                <c:pt idx="101">
                  <c:v>4.575322151184082</c:v>
                </c:pt>
                <c:pt idx="102">
                  <c:v>5.5355539321899414</c:v>
                </c:pt>
                <c:pt idx="103">
                  <c:v>5.2198529243469238</c:v>
                </c:pt>
                <c:pt idx="104">
                  <c:v>5.3060503005981445</c:v>
                </c:pt>
                <c:pt idx="105">
                  <c:v>6.2651033401489258</c:v>
                </c:pt>
                <c:pt idx="106">
                  <c:v>6.1135106086730957</c:v>
                </c:pt>
                <c:pt idx="107">
                  <c:v>5.1289768218994141</c:v>
                </c:pt>
                <c:pt idx="108">
                  <c:v>6.9720649719238281</c:v>
                </c:pt>
                <c:pt idx="109">
                  <c:v>5.1216545104980469</c:v>
                </c:pt>
                <c:pt idx="110">
                  <c:v>5.766934871673584</c:v>
                </c:pt>
                <c:pt idx="111">
                  <c:v>5.3406190872192383</c:v>
                </c:pt>
                <c:pt idx="112">
                  <c:v>5.54486083984375</c:v>
                </c:pt>
                <c:pt idx="113">
                  <c:v>4.9988975524902344</c:v>
                </c:pt>
                <c:pt idx="114">
                  <c:v>5.2629070281982422</c:v>
                </c:pt>
                <c:pt idx="115">
                  <c:v>6.1471037864685059</c:v>
                </c:pt>
                <c:pt idx="116">
                  <c:v>6.9368729591369629</c:v>
                </c:pt>
                <c:pt idx="117">
                  <c:v>5.5960249900817871</c:v>
                </c:pt>
                <c:pt idx="118">
                  <c:v>6.5399394035339355</c:v>
                </c:pt>
                <c:pt idx="119">
                  <c:v>4.5280742645263672</c:v>
                </c:pt>
                <c:pt idx="120">
                  <c:v>2.6047828197479248</c:v>
                </c:pt>
                <c:pt idx="121">
                  <c:v>1.6896073818206787</c:v>
                </c:pt>
                <c:pt idx="122">
                  <c:v>1.0811105966567993</c:v>
                </c:pt>
                <c:pt idx="123">
                  <c:v>2.811530590057373</c:v>
                </c:pt>
                <c:pt idx="124">
                  <c:v>3.9717497825622559</c:v>
                </c:pt>
                <c:pt idx="125">
                  <c:v>0.69694787263870239</c:v>
                </c:pt>
                <c:pt idx="126">
                  <c:v>2.5316863059997559</c:v>
                </c:pt>
                <c:pt idx="127">
                  <c:v>4.4413895606994629</c:v>
                </c:pt>
                <c:pt idx="128">
                  <c:v>4.7608060836791992</c:v>
                </c:pt>
                <c:pt idx="129">
                  <c:v>3.9206466674804688</c:v>
                </c:pt>
                <c:pt idx="130">
                  <c:v>3.5822348594665527</c:v>
                </c:pt>
                <c:pt idx="131">
                  <c:v>4.7378230094909668</c:v>
                </c:pt>
                <c:pt idx="132">
                  <c:v>3.8489279747009277</c:v>
                </c:pt>
                <c:pt idx="133">
                  <c:v>5.6673974990844727</c:v>
                </c:pt>
                <c:pt idx="134">
                  <c:v>5.1516265869140625</c:v>
                </c:pt>
                <c:pt idx="135">
                  <c:v>4.8054466247558594</c:v>
                </c:pt>
                <c:pt idx="136">
                  <c:v>4.0017728805541992</c:v>
                </c:pt>
                <c:pt idx="137">
                  <c:v>0.4780920147895813</c:v>
                </c:pt>
                <c:pt idx="138">
                  <c:v>3.5340025424957275</c:v>
                </c:pt>
                <c:pt idx="139">
                  <c:v>3.8295600414276123</c:v>
                </c:pt>
                <c:pt idx="140">
                  <c:v>3.5974767208099365</c:v>
                </c:pt>
                <c:pt idx="141">
                  <c:v>4.3164234161376953</c:v>
                </c:pt>
                <c:pt idx="142">
                  <c:v>4.6633591651916504</c:v>
                </c:pt>
                <c:pt idx="143">
                  <c:v>3.2219142913818359</c:v>
                </c:pt>
                <c:pt idx="144">
                  <c:v>2.3433582782745361</c:v>
                </c:pt>
                <c:pt idx="145">
                  <c:v>5.6831393241882324</c:v>
                </c:pt>
                <c:pt idx="146">
                  <c:v>3.4033195972442627</c:v>
                </c:pt>
                <c:pt idx="147">
                  <c:v>3.7484261989593506</c:v>
                </c:pt>
                <c:pt idx="148">
                  <c:v>4.5416011810302734</c:v>
                </c:pt>
                <c:pt idx="149">
                  <c:v>3.9297146797180176</c:v>
                </c:pt>
                <c:pt idx="150">
                  <c:v>1.6497424840927124</c:v>
                </c:pt>
                <c:pt idx="151">
                  <c:v>4.3393683433532715</c:v>
                </c:pt>
                <c:pt idx="152">
                  <c:v>2.3076694011688232</c:v>
                </c:pt>
                <c:pt idx="153">
                  <c:v>2.8182854652404785</c:v>
                </c:pt>
                <c:pt idx="154">
                  <c:v>1.664925217628479</c:v>
                </c:pt>
                <c:pt idx="155">
                  <c:v>2.6499037742614746</c:v>
                </c:pt>
                <c:pt idx="156">
                  <c:v>2.256974458694458</c:v>
                </c:pt>
                <c:pt idx="157">
                  <c:v>1.5887422561645508</c:v>
                </c:pt>
                <c:pt idx="158">
                  <c:v>1.7843762636184692</c:v>
                </c:pt>
                <c:pt idx="159">
                  <c:v>2.2943429946899414</c:v>
                </c:pt>
                <c:pt idx="160">
                  <c:v>0.73704314231872559</c:v>
                </c:pt>
                <c:pt idx="161">
                  <c:v>3.2248461246490479</c:v>
                </c:pt>
                <c:pt idx="162">
                  <c:v>3.0242266654968262</c:v>
                </c:pt>
                <c:pt idx="163">
                  <c:v>2.6677768230438232</c:v>
                </c:pt>
                <c:pt idx="164">
                  <c:v>1.5388140678405762</c:v>
                </c:pt>
                <c:pt idx="165">
                  <c:v>2.335768461227417</c:v>
                </c:pt>
                <c:pt idx="166">
                  <c:v>2.5178329944610596</c:v>
                </c:pt>
                <c:pt idx="167">
                  <c:v>2.7654991149902344</c:v>
                </c:pt>
                <c:pt idx="168">
                  <c:v>0.22833807766437531</c:v>
                </c:pt>
                <c:pt idx="169">
                  <c:v>0.43895071744918823</c:v>
                </c:pt>
                <c:pt idx="170">
                  <c:v>0.85984784364700317</c:v>
                </c:pt>
                <c:pt idx="171">
                  <c:v>2.0561759471893311</c:v>
                </c:pt>
                <c:pt idx="172">
                  <c:v>3.3683657646179199</c:v>
                </c:pt>
              </c:numCache>
            </c:numRef>
          </c:yVal>
          <c:smooth val="0"/>
          <c:extLst>
            <c:ext xmlns:c16="http://schemas.microsoft.com/office/drawing/2014/chart" uri="{C3380CC4-5D6E-409C-BE32-E72D297353CC}">
              <c16:uniqueId val="{00000000-8D8E-4805-8EFE-B2591D886597}"/>
            </c:ext>
          </c:extLst>
        </c:ser>
        <c:ser>
          <c:idx val="5"/>
          <c:order val="1"/>
          <c:tx>
            <c:strRef>
              <c:f>'C5 8050'!$A$17</c:f>
              <c:strCache>
                <c:ptCount val="1"/>
                <c:pt idx="0">
                  <c:v>Tc (Kcb Select)</c:v>
                </c:pt>
              </c:strCache>
            </c:strRef>
          </c:tx>
          <c:spPr>
            <a:ln w="12700">
              <a:solidFill>
                <a:srgbClr val="800000"/>
              </a:solidFill>
              <a:prstDash val="solid"/>
            </a:ln>
          </c:spPr>
          <c:marker>
            <c:symbol val="circle"/>
            <c:size val="3"/>
            <c:spPr>
              <a:solidFill>
                <a:srgbClr val="800000"/>
              </a:solidFill>
              <a:ln>
                <a:solidFill>
                  <a:srgbClr val="800000"/>
                </a:solidFill>
                <a:prstDash val="solid"/>
              </a:ln>
            </c:spPr>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8050'!$C$17:$FS$17</c:f>
              <c:numCache>
                <c:formatCode>0.0</c:formatCode>
                <c:ptCount val="173"/>
                <c:pt idx="0">
                  <c:v>1.1015352487564087</c:v>
                </c:pt>
                <c:pt idx="1">
                  <c:v>1.0095095815339372</c:v>
                </c:pt>
                <c:pt idx="2">
                  <c:v>0.73943437199809514</c:v>
                </c:pt>
                <c:pt idx="3">
                  <c:v>0.62443029253737081</c:v>
                </c:pt>
                <c:pt idx="4">
                  <c:v>0.55017419382209098</c:v>
                </c:pt>
                <c:pt idx="5">
                  <c:v>0.3926625444202127</c:v>
                </c:pt>
                <c:pt idx="6">
                  <c:v>0.25191402193099161</c:v>
                </c:pt>
                <c:pt idx="7">
                  <c:v>0.17605734473195833</c:v>
                </c:pt>
                <c:pt idx="8">
                  <c:v>0.46592836108904562</c:v>
                </c:pt>
                <c:pt idx="9">
                  <c:v>0.27564124413290608</c:v>
                </c:pt>
                <c:pt idx="10">
                  <c:v>0.31373009814943131</c:v>
                </c:pt>
                <c:pt idx="11">
                  <c:v>0.64990595156891673</c:v>
                </c:pt>
                <c:pt idx="12">
                  <c:v>0.67302522165387024</c:v>
                </c:pt>
                <c:pt idx="13">
                  <c:v>0.82221761582668251</c:v>
                </c:pt>
                <c:pt idx="14">
                  <c:v>0.93766982807251353</c:v>
                </c:pt>
                <c:pt idx="15">
                  <c:v>0.73744946686109725</c:v>
                </c:pt>
                <c:pt idx="16">
                  <c:v>0.37496653341330705</c:v>
                </c:pt>
                <c:pt idx="17">
                  <c:v>1.5381788268639107</c:v>
                </c:pt>
                <c:pt idx="18">
                  <c:v>1.7253325297822724</c:v>
                </c:pt>
                <c:pt idx="19">
                  <c:v>1.2389495792849445</c:v>
                </c:pt>
                <c:pt idx="20">
                  <c:v>1.173084871560907</c:v>
                </c:pt>
                <c:pt idx="21">
                  <c:v>1.4172135928724363</c:v>
                </c:pt>
                <c:pt idx="22">
                  <c:v>0.97364246745474103</c:v>
                </c:pt>
                <c:pt idx="23">
                  <c:v>0.59521460427475692</c:v>
                </c:pt>
                <c:pt idx="24">
                  <c:v>1.2118961114759332</c:v>
                </c:pt>
                <c:pt idx="25">
                  <c:v>1.2423929081818976</c:v>
                </c:pt>
                <c:pt idx="26">
                  <c:v>2.1279233429342508</c:v>
                </c:pt>
                <c:pt idx="27">
                  <c:v>2.0442537734135984</c:v>
                </c:pt>
                <c:pt idx="28">
                  <c:v>2.0752316107749937</c:v>
                </c:pt>
                <c:pt idx="29">
                  <c:v>3.0016727330535651</c:v>
                </c:pt>
                <c:pt idx="30">
                  <c:v>2.9941985857933759</c:v>
                </c:pt>
                <c:pt idx="31">
                  <c:v>2.4019978493571279</c:v>
                </c:pt>
                <c:pt idx="32">
                  <c:v>3.0281108670830732</c:v>
                </c:pt>
                <c:pt idx="33">
                  <c:v>2.4047183394849299</c:v>
                </c:pt>
                <c:pt idx="34">
                  <c:v>2.1452398403808477</c:v>
                </c:pt>
                <c:pt idx="35">
                  <c:v>2.1634129875965415</c:v>
                </c:pt>
                <c:pt idx="36">
                  <c:v>2.5380698991537094</c:v>
                </c:pt>
                <c:pt idx="37">
                  <c:v>3.6024404725006645</c:v>
                </c:pt>
                <c:pt idx="38">
                  <c:v>3.4985687377044128</c:v>
                </c:pt>
                <c:pt idx="39">
                  <c:v>2.8309187349481242</c:v>
                </c:pt>
                <c:pt idx="40">
                  <c:v>2.781406767940521</c:v>
                </c:pt>
                <c:pt idx="41">
                  <c:v>3.1362829738242284</c:v>
                </c:pt>
                <c:pt idx="42">
                  <c:v>3.4841402953352252</c:v>
                </c:pt>
                <c:pt idx="43">
                  <c:v>3.4508088010311124</c:v>
                </c:pt>
                <c:pt idx="44">
                  <c:v>3.9796500875473022</c:v>
                </c:pt>
                <c:pt idx="45">
                  <c:v>5.5865867777824398</c:v>
                </c:pt>
                <c:pt idx="46">
                  <c:v>5.4378201628661156</c:v>
                </c:pt>
                <c:pt idx="47">
                  <c:v>4.3343602097010621</c:v>
                </c:pt>
                <c:pt idx="48">
                  <c:v>4.5714098324882988</c:v>
                </c:pt>
                <c:pt idx="49">
                  <c:v>5.0393720250000005</c:v>
                </c:pt>
                <c:pt idx="50">
                  <c:v>5.2975357499999998</c:v>
                </c:pt>
                <c:pt idx="51">
                  <c:v>5.524680557942391</c:v>
                </c:pt>
                <c:pt idx="52">
                  <c:v>6.273739865005016</c:v>
                </c:pt>
                <c:pt idx="53">
                  <c:v>4.4803385051250464</c:v>
                </c:pt>
                <c:pt idx="54">
                  <c:v>5.7900954895913594</c:v>
                </c:pt>
                <c:pt idx="55">
                  <c:v>5.6496620294451718</c:v>
                </c:pt>
                <c:pt idx="56">
                  <c:v>6.1856477440953253</c:v>
                </c:pt>
                <c:pt idx="57">
                  <c:v>6.764652161836624</c:v>
                </c:pt>
                <c:pt idx="58">
                  <c:v>7.6825808721629931</c:v>
                </c:pt>
                <c:pt idx="59">
                  <c:v>10.409054674315453</c:v>
                </c:pt>
                <c:pt idx="60">
                  <c:v>6.4057038384389875</c:v>
                </c:pt>
                <c:pt idx="61">
                  <c:v>5.8888172495198248</c:v>
                </c:pt>
                <c:pt idx="62">
                  <c:v>5.4121412658691401</c:v>
                </c:pt>
                <c:pt idx="63">
                  <c:v>5.4240000000000004</c:v>
                </c:pt>
                <c:pt idx="64">
                  <c:v>9.4176000000000002</c:v>
                </c:pt>
                <c:pt idx="65">
                  <c:v>9.36</c:v>
                </c:pt>
                <c:pt idx="66">
                  <c:v>6.9740126037597649</c:v>
                </c:pt>
                <c:pt idx="67">
                  <c:v>4.5927374267578127</c:v>
                </c:pt>
                <c:pt idx="68">
                  <c:v>6.2528141784667968</c:v>
                </c:pt>
                <c:pt idx="69">
                  <c:v>5.3548516845703125</c:v>
                </c:pt>
                <c:pt idx="70">
                  <c:v>6.9991886901855462</c:v>
                </c:pt>
                <c:pt idx="71">
                  <c:v>6.1452672207693837</c:v>
                </c:pt>
                <c:pt idx="72">
                  <c:v>4.8711463498083534</c:v>
                </c:pt>
                <c:pt idx="73">
                  <c:v>3.4194685363769528</c:v>
                </c:pt>
                <c:pt idx="74">
                  <c:v>6.5925801086425775</c:v>
                </c:pt>
                <c:pt idx="75">
                  <c:v>4.3013095092773437</c:v>
                </c:pt>
                <c:pt idx="76">
                  <c:v>2.5593960571289061</c:v>
                </c:pt>
                <c:pt idx="77">
                  <c:v>2.2944</c:v>
                </c:pt>
                <c:pt idx="78">
                  <c:v>5.9231999999999996</c:v>
                </c:pt>
                <c:pt idx="79">
                  <c:v>6.5996997070312498</c:v>
                </c:pt>
                <c:pt idx="80">
                  <c:v>5.2985256958007811</c:v>
                </c:pt>
                <c:pt idx="81">
                  <c:v>6.4769366455078119</c:v>
                </c:pt>
                <c:pt idx="82">
                  <c:v>5.7270112609863277</c:v>
                </c:pt>
                <c:pt idx="83">
                  <c:v>5.1945968627929684</c:v>
                </c:pt>
                <c:pt idx="84">
                  <c:v>5.9538867187499998</c:v>
                </c:pt>
                <c:pt idx="85">
                  <c:v>5.9559558105468744</c:v>
                </c:pt>
                <c:pt idx="86">
                  <c:v>4.0511549377441405</c:v>
                </c:pt>
                <c:pt idx="87">
                  <c:v>3.0784925079345702</c:v>
                </c:pt>
                <c:pt idx="88">
                  <c:v>5.6505267333984373</c:v>
                </c:pt>
                <c:pt idx="89">
                  <c:v>5.6758296203613279</c:v>
                </c:pt>
                <c:pt idx="90">
                  <c:v>4.3775999999999993</c:v>
                </c:pt>
                <c:pt idx="91">
                  <c:v>4.3775902271598532</c:v>
                </c:pt>
                <c:pt idx="92">
                  <c:v>4.6656000000000004</c:v>
                </c:pt>
                <c:pt idx="93">
                  <c:v>4.9247999999999994</c:v>
                </c:pt>
                <c:pt idx="94">
                  <c:v>5.2127999999999997</c:v>
                </c:pt>
                <c:pt idx="95">
                  <c:v>5.7023999999999999</c:v>
                </c:pt>
                <c:pt idx="96">
                  <c:v>5.3472592419598817</c:v>
                </c:pt>
                <c:pt idx="97">
                  <c:v>4.622817995069691</c:v>
                </c:pt>
                <c:pt idx="98">
                  <c:v>5.0075682796721459</c:v>
                </c:pt>
                <c:pt idx="99">
                  <c:v>4.4129537931818454</c:v>
                </c:pt>
                <c:pt idx="100">
                  <c:v>4.0344917879508051</c:v>
                </c:pt>
                <c:pt idx="101">
                  <c:v>3.7105311725293384</c:v>
                </c:pt>
                <c:pt idx="102">
                  <c:v>4.6996513552845212</c:v>
                </c:pt>
                <c:pt idx="103">
                  <c:v>4.0544422849867381</c:v>
                </c:pt>
                <c:pt idx="104">
                  <c:v>3.790623202051429</c:v>
                </c:pt>
                <c:pt idx="105">
                  <c:v>4.1106228871229327</c:v>
                </c:pt>
                <c:pt idx="106">
                  <c:v>4.7802833139988801</c:v>
                </c:pt>
                <c:pt idx="107">
                  <c:v>3.6334826381238923</c:v>
                </c:pt>
                <c:pt idx="108">
                  <c:v>4.5496652793988064</c:v>
                </c:pt>
                <c:pt idx="109">
                  <c:v>2.9718302572608448</c:v>
                </c:pt>
                <c:pt idx="110">
                  <c:v>4.1248338978062149</c:v>
                </c:pt>
                <c:pt idx="111">
                  <c:v>3.4528130792362699</c:v>
                </c:pt>
                <c:pt idx="112">
                  <c:v>3.265736633429642</c:v>
                </c:pt>
                <c:pt idx="113">
                  <c:v>2.6752112443949985</c:v>
                </c:pt>
                <c:pt idx="114">
                  <c:v>2.5836115623230627</c:v>
                </c:pt>
                <c:pt idx="115">
                  <c:v>2.7027271728850453</c:v>
                </c:pt>
                <c:pt idx="116">
                  <c:v>3.6631109114482938</c:v>
                </c:pt>
                <c:pt idx="117">
                  <c:v>2.5888557447998006</c:v>
                </c:pt>
                <c:pt idx="118">
                  <c:v>2.7087419568394564</c:v>
                </c:pt>
                <c:pt idx="119">
                  <c:v>1.6595897944717615</c:v>
                </c:pt>
                <c:pt idx="120">
                  <c:v>1.6288705589654668</c:v>
                </c:pt>
                <c:pt idx="121">
                  <c:v>1.0652125838657873</c:v>
                </c:pt>
                <c:pt idx="122">
                  <c:v>0.70567285123189727</c:v>
                </c:pt>
                <c:pt idx="123">
                  <c:v>1.8743470325844629</c:v>
                </c:pt>
                <c:pt idx="124">
                  <c:v>2.5398205073833466</c:v>
                </c:pt>
                <c:pt idx="125">
                  <c:v>0.42672624781940666</c:v>
                </c:pt>
                <c:pt idx="126">
                  <c:v>1.4812534906932284</c:v>
                </c:pt>
                <c:pt idx="127">
                  <c:v>2.4778195117030823</c:v>
                </c:pt>
                <c:pt idx="128">
                  <c:v>2.5265597886085507</c:v>
                </c:pt>
                <c:pt idx="129">
                  <c:v>1.9740736016954692</c:v>
                </c:pt>
                <c:pt idx="130">
                  <c:v>1.7062696383476257</c:v>
                </c:pt>
                <c:pt idx="131">
                  <c:v>2.1278578383411682</c:v>
                </c:pt>
                <c:pt idx="132">
                  <c:v>1.6239726818970273</c:v>
                </c:pt>
                <c:pt idx="133">
                  <c:v>2.2371241999421794</c:v>
                </c:pt>
                <c:pt idx="134">
                  <c:v>1.8934435546874999</c:v>
                </c:pt>
                <c:pt idx="135">
                  <c:v>1.6355337587356569</c:v>
                </c:pt>
                <c:pt idx="136">
                  <c:v>1.2531837616375514</c:v>
                </c:pt>
                <c:pt idx="137">
                  <c:v>0.13671724151500636</c:v>
                </c:pt>
                <c:pt idx="138">
                  <c:v>0.91449888649667965</c:v>
                </c:pt>
                <c:pt idx="139">
                  <c:v>0.88684404359374702</c:v>
                </c:pt>
                <c:pt idx="140">
                  <c:v>0.73527284920896796</c:v>
                </c:pt>
                <c:pt idx="141">
                  <c:v>0.7648393977437703</c:v>
                </c:pt>
                <c:pt idx="142">
                  <c:v>0.69950387477874754</c:v>
                </c:pt>
                <c:pt idx="143">
                  <c:v>0.48328714370727538</c:v>
                </c:pt>
                <c:pt idx="144">
                  <c:v>0.35150374174118043</c:v>
                </c:pt>
                <c:pt idx="145">
                  <c:v>0.85247089862823489</c:v>
                </c:pt>
                <c:pt idx="146">
                  <c:v>0.51049793958663936</c:v>
                </c:pt>
                <c:pt idx="147">
                  <c:v>0.56226392984390261</c:v>
                </c:pt>
                <c:pt idx="148">
                  <c:v>0.68124017715454099</c:v>
                </c:pt>
                <c:pt idx="149">
                  <c:v>0.58945720195770257</c:v>
                </c:pt>
                <c:pt idx="150">
                  <c:v>0.24746137261390685</c:v>
                </c:pt>
                <c:pt idx="151">
                  <c:v>0.65090525150299072</c:v>
                </c:pt>
                <c:pt idx="152">
                  <c:v>0.3461504101753235</c:v>
                </c:pt>
                <c:pt idx="153">
                  <c:v>0.42274281978607176</c:v>
                </c:pt>
                <c:pt idx="154">
                  <c:v>0.24973878264427185</c:v>
                </c:pt>
                <c:pt idx="155">
                  <c:v>0.3974855661392212</c:v>
                </c:pt>
                <c:pt idx="156">
                  <c:v>0.33854616880416871</c:v>
                </c:pt>
                <c:pt idx="157">
                  <c:v>0.23831133842468261</c:v>
                </c:pt>
                <c:pt idx="158">
                  <c:v>0.26765643954277035</c:v>
                </c:pt>
                <c:pt idx="159">
                  <c:v>0.34415144920349122</c:v>
                </c:pt>
                <c:pt idx="160">
                  <c:v>0.11055647134780884</c:v>
                </c:pt>
                <c:pt idx="161">
                  <c:v>0.48372691869735718</c:v>
                </c:pt>
                <c:pt idx="162">
                  <c:v>0.4536339998245239</c:v>
                </c:pt>
                <c:pt idx="163">
                  <c:v>0.4001665234565735</c:v>
                </c:pt>
                <c:pt idx="164">
                  <c:v>0.23082211017608642</c:v>
                </c:pt>
                <c:pt idx="165">
                  <c:v>0.35036526918411254</c:v>
                </c:pt>
                <c:pt idx="166">
                  <c:v>0.37767494916915895</c:v>
                </c:pt>
                <c:pt idx="167">
                  <c:v>0.41482486724853512</c:v>
                </c:pt>
                <c:pt idx="168">
                  <c:v>3.4250711649656297E-2</c:v>
                </c:pt>
                <c:pt idx="169">
                  <c:v>6.5842607617378229E-2</c:v>
                </c:pt>
                <c:pt idx="170">
                  <c:v>0.12897717654705046</c:v>
                </c:pt>
                <c:pt idx="171">
                  <c:v>0.30842639207839967</c:v>
                </c:pt>
                <c:pt idx="172">
                  <c:v>0.50327486330076221</c:v>
                </c:pt>
              </c:numCache>
            </c:numRef>
          </c:yVal>
          <c:smooth val="0"/>
          <c:extLst>
            <c:ext xmlns:c16="http://schemas.microsoft.com/office/drawing/2014/chart" uri="{C3380CC4-5D6E-409C-BE32-E72D297353CC}">
              <c16:uniqueId val="{00000001-8D8E-4805-8EFE-B2591D886597}"/>
            </c:ext>
          </c:extLst>
        </c:ser>
        <c:ser>
          <c:idx val="7"/>
          <c:order val="2"/>
          <c:tx>
            <c:strRef>
              <c:f>'C5 8050'!$A$20</c:f>
              <c:strCache>
                <c:ptCount val="1"/>
                <c:pt idx="0">
                  <c:v>ETc (BR)</c:v>
                </c:pt>
              </c:strCache>
            </c:strRef>
          </c:tx>
          <c:spPr>
            <a:ln w="12700">
              <a:solidFill>
                <a:srgbClr val="0000FF"/>
              </a:solidFill>
              <a:prstDash val="solid"/>
            </a:ln>
          </c:spPr>
          <c:marker>
            <c:symbol val="diamond"/>
            <c:size val="3"/>
            <c:spPr>
              <a:noFill/>
              <a:ln>
                <a:solidFill>
                  <a:srgbClr val="0000FF"/>
                </a:solidFill>
                <a:prstDash val="solid"/>
              </a:ln>
            </c:spPr>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8050'!$C$20:$FS$20</c:f>
              <c:numCache>
                <c:formatCode>0.00</c:formatCode>
                <c:ptCount val="173"/>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69">
                  <c:v>0.01</c:v>
                </c:pt>
                <c:pt idx="70">
                  <c:v>0.01</c:v>
                </c:pt>
                <c:pt idx="71">
                  <c:v>0.01</c:v>
                </c:pt>
                <c:pt idx="72">
                  <c:v>0.01</c:v>
                </c:pt>
                <c:pt idx="73">
                  <c:v>0.01</c:v>
                </c:pt>
                <c:pt idx="74">
                  <c:v>0.01</c:v>
                </c:pt>
                <c:pt idx="75">
                  <c:v>0.01</c:v>
                </c:pt>
                <c:pt idx="76">
                  <c:v>0.01</c:v>
                </c:pt>
                <c:pt idx="77">
                  <c:v>0.01</c:v>
                </c:pt>
                <c:pt idx="78">
                  <c:v>0.01</c:v>
                </c:pt>
                <c:pt idx="79">
                  <c:v>0.01</c:v>
                </c:pt>
                <c:pt idx="80">
                  <c:v>0.01</c:v>
                </c:pt>
                <c:pt idx="81">
                  <c:v>0.01</c:v>
                </c:pt>
                <c:pt idx="82">
                  <c:v>0.01</c:v>
                </c:pt>
                <c:pt idx="83">
                  <c:v>0.01</c:v>
                </c:pt>
                <c:pt idx="84">
                  <c:v>0.01</c:v>
                </c:pt>
                <c:pt idx="85">
                  <c:v>0.01</c:v>
                </c:pt>
                <c:pt idx="86">
                  <c:v>0.01</c:v>
                </c:pt>
                <c:pt idx="87">
                  <c:v>0.01</c:v>
                </c:pt>
                <c:pt idx="88">
                  <c:v>0.01</c:v>
                </c:pt>
                <c:pt idx="89">
                  <c:v>0.01</c:v>
                </c:pt>
                <c:pt idx="90">
                  <c:v>0.01</c:v>
                </c:pt>
                <c:pt idx="91">
                  <c:v>0.01</c:v>
                </c:pt>
                <c:pt idx="92">
                  <c:v>0.01</c:v>
                </c:pt>
                <c:pt idx="93">
                  <c:v>0.01</c:v>
                </c:pt>
                <c:pt idx="94">
                  <c:v>0.01</c:v>
                </c:pt>
                <c:pt idx="95">
                  <c:v>0.01</c:v>
                </c:pt>
                <c:pt idx="96">
                  <c:v>0.01</c:v>
                </c:pt>
                <c:pt idx="97">
                  <c:v>0.01</c:v>
                </c:pt>
                <c:pt idx="98">
                  <c:v>0.01</c:v>
                </c:pt>
                <c:pt idx="99">
                  <c:v>0.01</c:v>
                </c:pt>
                <c:pt idx="100">
                  <c:v>0.01</c:v>
                </c:pt>
                <c:pt idx="101">
                  <c:v>0.01</c:v>
                </c:pt>
                <c:pt idx="102">
                  <c:v>0.01</c:v>
                </c:pt>
                <c:pt idx="103">
                  <c:v>0.01</c:v>
                </c:pt>
                <c:pt idx="104">
                  <c:v>0.01</c:v>
                </c:pt>
                <c:pt idx="105">
                  <c:v>0.01</c:v>
                </c:pt>
                <c:pt idx="106">
                  <c:v>0.01</c:v>
                </c:pt>
                <c:pt idx="107">
                  <c:v>0.01</c:v>
                </c:pt>
                <c:pt idx="108">
                  <c:v>0.01</c:v>
                </c:pt>
                <c:pt idx="109">
                  <c:v>0.01</c:v>
                </c:pt>
                <c:pt idx="110">
                  <c:v>0.01</c:v>
                </c:pt>
                <c:pt idx="111">
                  <c:v>0.01</c:v>
                </c:pt>
                <c:pt idx="112">
                  <c:v>0.01</c:v>
                </c:pt>
                <c:pt idx="113">
                  <c:v>0.01</c:v>
                </c:pt>
                <c:pt idx="114">
                  <c:v>0.01</c:v>
                </c:pt>
                <c:pt idx="115">
                  <c:v>0.01</c:v>
                </c:pt>
                <c:pt idx="116">
                  <c:v>0.01</c:v>
                </c:pt>
                <c:pt idx="117">
                  <c:v>0.01</c:v>
                </c:pt>
                <c:pt idx="118">
                  <c:v>0.01</c:v>
                </c:pt>
                <c:pt idx="119">
                  <c:v>0.01</c:v>
                </c:pt>
                <c:pt idx="120">
                  <c:v>0.01</c:v>
                </c:pt>
                <c:pt idx="121">
                  <c:v>0.01</c:v>
                </c:pt>
                <c:pt idx="122">
                  <c:v>0.01</c:v>
                </c:pt>
                <c:pt idx="123">
                  <c:v>0.01</c:v>
                </c:pt>
                <c:pt idx="124">
                  <c:v>0.01</c:v>
                </c:pt>
                <c:pt idx="125">
                  <c:v>0.01</c:v>
                </c:pt>
                <c:pt idx="126">
                  <c:v>0.01</c:v>
                </c:pt>
                <c:pt idx="127">
                  <c:v>0.01</c:v>
                </c:pt>
                <c:pt idx="128">
                  <c:v>0.01</c:v>
                </c:pt>
                <c:pt idx="129">
                  <c:v>0.01</c:v>
                </c:pt>
                <c:pt idx="130">
                  <c:v>0.01</c:v>
                </c:pt>
                <c:pt idx="131">
                  <c:v>0.01</c:v>
                </c:pt>
                <c:pt idx="132">
                  <c:v>0.01</c:v>
                </c:pt>
                <c:pt idx="133">
                  <c:v>0.01</c:v>
                </c:pt>
                <c:pt idx="134">
                  <c:v>0.01</c:v>
                </c:pt>
                <c:pt idx="135">
                  <c:v>0.01</c:v>
                </c:pt>
                <c:pt idx="136">
                  <c:v>0.01</c:v>
                </c:pt>
                <c:pt idx="137">
                  <c:v>0.01</c:v>
                </c:pt>
                <c:pt idx="138">
                  <c:v>0.01</c:v>
                </c:pt>
                <c:pt idx="139">
                  <c:v>0.01</c:v>
                </c:pt>
                <c:pt idx="140">
                  <c:v>0.01</c:v>
                </c:pt>
                <c:pt idx="141">
                  <c:v>0.01</c:v>
                </c:pt>
                <c:pt idx="142">
                  <c:v>0.01</c:v>
                </c:pt>
                <c:pt idx="143">
                  <c:v>0.01</c:v>
                </c:pt>
                <c:pt idx="144">
                  <c:v>0.01</c:v>
                </c:pt>
                <c:pt idx="145">
                  <c:v>0.01</c:v>
                </c:pt>
                <c:pt idx="146">
                  <c:v>0.01</c:v>
                </c:pt>
                <c:pt idx="147">
                  <c:v>0.01</c:v>
                </c:pt>
                <c:pt idx="148">
                  <c:v>0.01</c:v>
                </c:pt>
                <c:pt idx="149">
                  <c:v>0.01</c:v>
                </c:pt>
                <c:pt idx="150">
                  <c:v>0.01</c:v>
                </c:pt>
                <c:pt idx="151">
                  <c:v>0.01</c:v>
                </c:pt>
                <c:pt idx="152">
                  <c:v>0.01</c:v>
                </c:pt>
                <c:pt idx="153">
                  <c:v>0.01</c:v>
                </c:pt>
                <c:pt idx="154">
                  <c:v>0.01</c:v>
                </c:pt>
                <c:pt idx="155">
                  <c:v>0.01</c:v>
                </c:pt>
                <c:pt idx="156">
                  <c:v>0.01</c:v>
                </c:pt>
                <c:pt idx="157">
                  <c:v>0.01</c:v>
                </c:pt>
                <c:pt idx="158">
                  <c:v>0.01</c:v>
                </c:pt>
                <c:pt idx="159">
                  <c:v>0.01</c:v>
                </c:pt>
                <c:pt idx="160">
                  <c:v>0.01</c:v>
                </c:pt>
                <c:pt idx="161">
                  <c:v>0.01</c:v>
                </c:pt>
                <c:pt idx="162">
                  <c:v>0.01</c:v>
                </c:pt>
                <c:pt idx="163">
                  <c:v>0.01</c:v>
                </c:pt>
                <c:pt idx="164">
                  <c:v>0.01</c:v>
                </c:pt>
                <c:pt idx="165">
                  <c:v>0.01</c:v>
                </c:pt>
                <c:pt idx="166">
                  <c:v>0.01</c:v>
                </c:pt>
                <c:pt idx="167">
                  <c:v>0.01</c:v>
                </c:pt>
                <c:pt idx="168">
                  <c:v>0.01</c:v>
                </c:pt>
                <c:pt idx="169">
                  <c:v>0.01</c:v>
                </c:pt>
                <c:pt idx="170">
                  <c:v>0.01</c:v>
                </c:pt>
                <c:pt idx="171">
                  <c:v>0.01</c:v>
                </c:pt>
                <c:pt idx="172">
                  <c:v>0.01</c:v>
                </c:pt>
              </c:numCache>
            </c:numRef>
          </c:yVal>
          <c:smooth val="0"/>
          <c:extLst>
            <c:ext xmlns:c16="http://schemas.microsoft.com/office/drawing/2014/chart" uri="{C3380CC4-5D6E-409C-BE32-E72D297353CC}">
              <c16:uniqueId val="{00000002-8D8E-4805-8EFE-B2591D886597}"/>
            </c:ext>
          </c:extLst>
        </c:ser>
        <c:dLbls>
          <c:showLegendKey val="0"/>
          <c:showVal val="0"/>
          <c:showCatName val="0"/>
          <c:showSerName val="0"/>
          <c:showPercent val="0"/>
          <c:showBubbleSize val="0"/>
        </c:dLbls>
        <c:axId val="824361856"/>
        <c:axId val="824354800"/>
      </c:scatterChart>
      <c:valAx>
        <c:axId val="824361856"/>
        <c:scaling>
          <c:orientation val="minMax"/>
          <c:max val="305"/>
          <c:min val="140"/>
        </c:scaling>
        <c:delete val="0"/>
        <c:axPos val="b"/>
        <c:title>
          <c:tx>
            <c:rich>
              <a:bodyPr/>
              <a:lstStyle/>
              <a:p>
                <a:pPr>
                  <a:defRPr sz="1550" b="1" i="0" u="none" strike="noStrike" baseline="0">
                    <a:solidFill>
                      <a:srgbClr val="000000"/>
                    </a:solidFill>
                    <a:latin typeface="Arial"/>
                    <a:ea typeface="Arial"/>
                    <a:cs typeface="Arial"/>
                  </a:defRPr>
                </a:pPr>
                <a:r>
                  <a:rPr lang="en-US"/>
                  <a:t>DOY</a:t>
                </a:r>
              </a:p>
            </c:rich>
          </c:tx>
          <c:layout>
            <c:manualLayout>
              <c:xMode val="edge"/>
              <c:yMode val="edge"/>
              <c:x val="0.51675981135603433"/>
              <c:y val="0.8940590178165712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54800"/>
        <c:crosses val="autoZero"/>
        <c:crossBetween val="midCat"/>
        <c:majorUnit val="10"/>
      </c:valAx>
      <c:valAx>
        <c:axId val="824354800"/>
        <c:scaling>
          <c:orientation val="minMax"/>
          <c:min val="0"/>
        </c:scaling>
        <c:delete val="0"/>
        <c:axPos val="l"/>
        <c:majorGridlines>
          <c:spPr>
            <a:ln w="3175">
              <a:solidFill>
                <a:srgbClr val="000000"/>
              </a:solidFill>
              <a:prstDash val="solid"/>
            </a:ln>
          </c:spPr>
        </c:majorGridlines>
        <c:title>
          <c:tx>
            <c:rich>
              <a:bodyPr/>
              <a:lstStyle/>
              <a:p>
                <a:pPr>
                  <a:defRPr sz="1550" b="1" i="0" u="none" strike="noStrike" baseline="0">
                    <a:solidFill>
                      <a:srgbClr val="000000"/>
                    </a:solidFill>
                    <a:latin typeface="Arial"/>
                    <a:ea typeface="Arial"/>
                    <a:cs typeface="Arial"/>
                  </a:defRPr>
                </a:pPr>
                <a:r>
                  <a:rPr lang="en-US"/>
                  <a:t>ETr and ETc (mm/day)</a:t>
                </a:r>
              </a:p>
            </c:rich>
          </c:tx>
          <c:layout>
            <c:manualLayout>
              <c:xMode val="edge"/>
              <c:yMode val="edge"/>
              <c:x val="1.8156358423534788E-2"/>
              <c:y val="0.1498710723175106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550" b="0" i="0" u="none" strike="noStrike" baseline="0">
                <a:solidFill>
                  <a:srgbClr val="000000"/>
                </a:solidFill>
                <a:latin typeface="Arial"/>
                <a:ea typeface="Arial"/>
                <a:cs typeface="Arial"/>
              </a:defRPr>
            </a:pPr>
            <a:endParaRPr lang="en-US"/>
          </a:p>
        </c:txPr>
        <c:crossAx val="824361856"/>
        <c:crosses val="autoZero"/>
        <c:crossBetween val="midCat"/>
      </c:valAx>
      <c:spPr>
        <a:solidFill>
          <a:srgbClr val="C0C0C0"/>
        </a:solidFill>
        <a:ln w="12700">
          <a:solidFill>
            <a:srgbClr val="808080"/>
          </a:solidFill>
          <a:prstDash val="solid"/>
        </a:ln>
      </c:spPr>
    </c:plotArea>
    <c:legend>
      <c:legendPos val="r"/>
      <c:layout>
        <c:manualLayout>
          <c:xMode val="edge"/>
          <c:yMode val="edge"/>
          <c:x val="0.81134564643799467"/>
          <c:y val="6.9767617913280025E-2"/>
          <c:w val="0.15699208443271767"/>
          <c:h val="0.14987117922112006"/>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'C5 8050'!$D$1</c:f>
          <c:strCache>
            <c:ptCount val="1"/>
            <c:pt idx="0">
              <c:v>Corn 13 #5</c:v>
            </c:pt>
          </c:strCache>
        </c:strRef>
      </c:tx>
      <c:layout>
        <c:manualLayout>
          <c:xMode val="edge"/>
          <c:yMode val="edge"/>
          <c:x val="0.16713491372832723"/>
          <c:y val="5.6701030927835051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376412296192162"/>
          <c:y val="6.1855747945881265E-2"/>
          <c:w val="0.7471915236511395"/>
          <c:h val="0.79123810914106429"/>
        </c:manualLayout>
      </c:layout>
      <c:scatterChart>
        <c:scatterStyle val="lineMarker"/>
        <c:varyColors val="0"/>
        <c:ser>
          <c:idx val="0"/>
          <c:order val="0"/>
          <c:tx>
            <c:strRef>
              <c:f>'C5 8050'!$A$7</c:f>
              <c:strCache>
                <c:ptCount val="1"/>
                <c:pt idx="0">
                  <c:v>Canopy Cover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8050'!$C$7:$FS$7</c:f>
              <c:numCache>
                <c:formatCode>0%</c:formatCode>
                <c:ptCount val="173"/>
                <c:pt idx="0">
                  <c:v>0</c:v>
                </c:pt>
                <c:pt idx="1">
                  <c:v>0</c:v>
                </c:pt>
                <c:pt idx="2">
                  <c:v>0</c:v>
                </c:pt>
                <c:pt idx="3">
                  <c:v>0</c:v>
                </c:pt>
                <c:pt idx="4">
                  <c:v>0</c:v>
                </c:pt>
                <c:pt idx="5">
                  <c:v>0</c:v>
                </c:pt>
                <c:pt idx="6">
                  <c:v>0</c:v>
                </c:pt>
                <c:pt idx="7">
                  <c:v>0</c:v>
                </c:pt>
                <c:pt idx="8">
                  <c:v>0</c:v>
                </c:pt>
                <c:pt idx="9">
                  <c:v>0</c:v>
                </c:pt>
                <c:pt idx="10">
                  <c:v>0</c:v>
                </c:pt>
                <c:pt idx="11">
                  <c:v>0.01</c:v>
                </c:pt>
                <c:pt idx="12">
                  <c:v>0.01</c:v>
                </c:pt>
                <c:pt idx="13">
                  <c:v>0.01</c:v>
                </c:pt>
                <c:pt idx="14">
                  <c:v>2.1749999999999999E-2</c:v>
                </c:pt>
                <c:pt idx="15">
                  <c:v>2.7624999999999997E-2</c:v>
                </c:pt>
                <c:pt idx="16">
                  <c:v>3.3499999999999995E-2</c:v>
                </c:pt>
                <c:pt idx="17">
                  <c:v>3.9375E-2</c:v>
                </c:pt>
                <c:pt idx="18">
                  <c:v>4.5249999999999999E-2</c:v>
                </c:pt>
                <c:pt idx="19">
                  <c:v>5.1124999999999997E-2</c:v>
                </c:pt>
                <c:pt idx="20">
                  <c:v>5.6999999999999995E-2</c:v>
                </c:pt>
                <c:pt idx="21">
                  <c:v>6.2875E-2</c:v>
                </c:pt>
                <c:pt idx="22">
                  <c:v>6.8749999999999992E-2</c:v>
                </c:pt>
                <c:pt idx="23">
                  <c:v>7.4624999999999997E-2</c:v>
                </c:pt>
                <c:pt idx="24">
                  <c:v>8.0499999999999988E-2</c:v>
                </c:pt>
                <c:pt idx="25">
                  <c:v>8.637499999999998E-2</c:v>
                </c:pt>
                <c:pt idx="26">
                  <c:v>9.2249999999999985E-2</c:v>
                </c:pt>
                <c:pt idx="27">
                  <c:v>9.812499999999999E-2</c:v>
                </c:pt>
                <c:pt idx="28">
                  <c:v>0.10399999999999998</c:v>
                </c:pt>
                <c:pt idx="29">
                  <c:v>0.10987499999999999</c:v>
                </c:pt>
                <c:pt idx="30">
                  <c:v>0.11574999999999999</c:v>
                </c:pt>
                <c:pt idx="31">
                  <c:v>0.12162499999999998</c:v>
                </c:pt>
                <c:pt idx="32">
                  <c:v>0.1275</c:v>
                </c:pt>
                <c:pt idx="33">
                  <c:v>0.13337499999999999</c:v>
                </c:pt>
                <c:pt idx="34">
                  <c:v>0.13925000000000001</c:v>
                </c:pt>
                <c:pt idx="35">
                  <c:v>0.145125</c:v>
                </c:pt>
                <c:pt idx="36">
                  <c:v>0.151</c:v>
                </c:pt>
                <c:pt idx="37">
                  <c:v>0.16785714285714284</c:v>
                </c:pt>
                <c:pt idx="38">
                  <c:v>0.18471428571428572</c:v>
                </c:pt>
                <c:pt idx="39">
                  <c:v>0.20157142857142857</c:v>
                </c:pt>
                <c:pt idx="40">
                  <c:v>0.21842857142857142</c:v>
                </c:pt>
                <c:pt idx="41">
                  <c:v>0.23528571428571429</c:v>
                </c:pt>
                <c:pt idx="42">
                  <c:v>0.25214285714285717</c:v>
                </c:pt>
                <c:pt idx="43">
                  <c:v>0.26900000000000002</c:v>
                </c:pt>
                <c:pt idx="44">
                  <c:v>0.30400000000000005</c:v>
                </c:pt>
                <c:pt idx="45">
                  <c:v>0.33900000000000002</c:v>
                </c:pt>
                <c:pt idx="46">
                  <c:v>0.37140000000000001</c:v>
                </c:pt>
                <c:pt idx="47">
                  <c:v>0.40380000000000005</c:v>
                </c:pt>
                <c:pt idx="48">
                  <c:v>0.43620000000000003</c:v>
                </c:pt>
                <c:pt idx="49">
                  <c:v>0.46860000000000002</c:v>
                </c:pt>
                <c:pt idx="50">
                  <c:v>0.501</c:v>
                </c:pt>
                <c:pt idx="51">
                  <c:v>0.5304444444444445</c:v>
                </c:pt>
                <c:pt idx="52">
                  <c:v>0.55988888888888888</c:v>
                </c:pt>
                <c:pt idx="53">
                  <c:v>0.58933333333333338</c:v>
                </c:pt>
                <c:pt idx="54">
                  <c:v>0.61877777777777776</c:v>
                </c:pt>
                <c:pt idx="55">
                  <c:v>0.64822222222222226</c:v>
                </c:pt>
                <c:pt idx="56">
                  <c:v>0.67766666666666664</c:v>
                </c:pt>
                <c:pt idx="57">
                  <c:v>0.70711111111111113</c:v>
                </c:pt>
                <c:pt idx="58">
                  <c:v>0.73655555555555563</c:v>
                </c:pt>
                <c:pt idx="59">
                  <c:v>0.76600000000000001</c:v>
                </c:pt>
                <c:pt idx="60">
                  <c:v>0.78280000000000005</c:v>
                </c:pt>
                <c:pt idx="61">
                  <c:v>0.79959999999999998</c:v>
                </c:pt>
                <c:pt idx="62">
                  <c:v>0.81640000000000001</c:v>
                </c:pt>
                <c:pt idx="63">
                  <c:v>0.83319999999999994</c:v>
                </c:pt>
                <c:pt idx="64">
                  <c:v>0.85</c:v>
                </c:pt>
                <c:pt idx="65">
                  <c:v>0.85244444444444445</c:v>
                </c:pt>
                <c:pt idx="66">
                  <c:v>0.85488888888888892</c:v>
                </c:pt>
                <c:pt idx="67">
                  <c:v>0.85733333333333328</c:v>
                </c:pt>
                <c:pt idx="68">
                  <c:v>0.85977777777777775</c:v>
                </c:pt>
                <c:pt idx="69">
                  <c:v>0.86222222222222222</c:v>
                </c:pt>
                <c:pt idx="70">
                  <c:v>0.86466666666666669</c:v>
                </c:pt>
                <c:pt idx="71">
                  <c:v>0.86711111111111105</c:v>
                </c:pt>
                <c:pt idx="72">
                  <c:v>0.86955555555555553</c:v>
                </c:pt>
                <c:pt idx="73">
                  <c:v>0.872</c:v>
                </c:pt>
                <c:pt idx="74">
                  <c:v>0.86839999999999995</c:v>
                </c:pt>
                <c:pt idx="75">
                  <c:v>0.86480000000000001</c:v>
                </c:pt>
                <c:pt idx="76">
                  <c:v>0.86119999999999997</c:v>
                </c:pt>
                <c:pt idx="77">
                  <c:v>0.85760000000000003</c:v>
                </c:pt>
                <c:pt idx="78">
                  <c:v>0.85399999999999998</c:v>
                </c:pt>
                <c:pt idx="79">
                  <c:v>0.84699999999999998</c:v>
                </c:pt>
                <c:pt idx="80">
                  <c:v>0.84</c:v>
                </c:pt>
                <c:pt idx="81">
                  <c:v>0.83299999999999996</c:v>
                </c:pt>
                <c:pt idx="82">
                  <c:v>0.83409090909090911</c:v>
                </c:pt>
                <c:pt idx="83">
                  <c:v>0.83518181818181814</c:v>
                </c:pt>
                <c:pt idx="84">
                  <c:v>0.83627272727272728</c:v>
                </c:pt>
                <c:pt idx="85">
                  <c:v>0.83736363636363631</c:v>
                </c:pt>
                <c:pt idx="86">
                  <c:v>0.83845454545454545</c:v>
                </c:pt>
                <c:pt idx="87">
                  <c:v>0.83954545454545448</c:v>
                </c:pt>
                <c:pt idx="88">
                  <c:v>0.84063636363636363</c:v>
                </c:pt>
                <c:pt idx="89">
                  <c:v>0.84172727272727266</c:v>
                </c:pt>
                <c:pt idx="90">
                  <c:v>0.8428181818181818</c:v>
                </c:pt>
                <c:pt idx="91">
                  <c:v>0.84390909090909083</c:v>
                </c:pt>
                <c:pt idx="92">
                  <c:v>0.84499999999999997</c:v>
                </c:pt>
                <c:pt idx="93">
                  <c:v>0.84599999999999997</c:v>
                </c:pt>
                <c:pt idx="94">
                  <c:v>0.84699999999999998</c:v>
                </c:pt>
                <c:pt idx="95">
                  <c:v>0.84799999999999998</c:v>
                </c:pt>
                <c:pt idx="96">
                  <c:v>0.84899999999999998</c:v>
                </c:pt>
                <c:pt idx="97">
                  <c:v>0.85</c:v>
                </c:pt>
                <c:pt idx="98">
                  <c:v>0.85099999999999998</c:v>
                </c:pt>
                <c:pt idx="99">
                  <c:v>0.85199999999999998</c:v>
                </c:pt>
                <c:pt idx="100">
                  <c:v>0.85299999999999998</c:v>
                </c:pt>
                <c:pt idx="101">
                  <c:v>0.85399999999999998</c:v>
                </c:pt>
                <c:pt idx="102">
                  <c:v>0.84699999999999998</c:v>
                </c:pt>
                <c:pt idx="103">
                  <c:v>0.84</c:v>
                </c:pt>
                <c:pt idx="104">
                  <c:v>0.83299999999999996</c:v>
                </c:pt>
                <c:pt idx="105">
                  <c:v>0.82600000000000007</c:v>
                </c:pt>
                <c:pt idx="106">
                  <c:v>0.81900000000000006</c:v>
                </c:pt>
                <c:pt idx="107">
                  <c:v>0.81200000000000006</c:v>
                </c:pt>
                <c:pt idx="108">
                  <c:v>0.80500000000000005</c:v>
                </c:pt>
                <c:pt idx="109">
                  <c:v>0.79616666666666669</c:v>
                </c:pt>
                <c:pt idx="110">
                  <c:v>0.78733333333333333</c:v>
                </c:pt>
                <c:pt idx="111">
                  <c:v>0.77849999999999997</c:v>
                </c:pt>
                <c:pt idx="112">
                  <c:v>0.76966666666666672</c:v>
                </c:pt>
                <c:pt idx="113">
                  <c:v>0.76083333333333336</c:v>
                </c:pt>
                <c:pt idx="114">
                  <c:v>0.752</c:v>
                </c:pt>
                <c:pt idx="115">
                  <c:v>0.72514285714285709</c:v>
                </c:pt>
                <c:pt idx="116">
                  <c:v>0.69828571428571429</c:v>
                </c:pt>
                <c:pt idx="117">
                  <c:v>0.67142857142857137</c:v>
                </c:pt>
                <c:pt idx="118">
                  <c:v>0.64457142857142857</c:v>
                </c:pt>
                <c:pt idx="119">
                  <c:v>0.61771428571428566</c:v>
                </c:pt>
                <c:pt idx="120">
                  <c:v>0.59085714285714286</c:v>
                </c:pt>
                <c:pt idx="121">
                  <c:v>0.56400000000000006</c:v>
                </c:pt>
                <c:pt idx="122">
                  <c:v>0.53714285714285714</c:v>
                </c:pt>
                <c:pt idx="123">
                  <c:v>0.51028571428571423</c:v>
                </c:pt>
                <c:pt idx="124">
                  <c:v>0.48342857142857143</c:v>
                </c:pt>
                <c:pt idx="125">
                  <c:v>0.45657142857142857</c:v>
                </c:pt>
                <c:pt idx="126">
                  <c:v>0.42971428571428566</c:v>
                </c:pt>
                <c:pt idx="127">
                  <c:v>0.40285714285714286</c:v>
                </c:pt>
                <c:pt idx="128">
                  <c:v>0.376</c:v>
                </c:pt>
                <c:pt idx="129">
                  <c:v>0.34914285714285714</c:v>
                </c:pt>
                <c:pt idx="130">
                  <c:v>0.32228571428571429</c:v>
                </c:pt>
                <c:pt idx="131">
                  <c:v>0.29542857142857143</c:v>
                </c:pt>
                <c:pt idx="132">
                  <c:v>0.26857142857142857</c:v>
                </c:pt>
                <c:pt idx="133">
                  <c:v>0.24171428571428566</c:v>
                </c:pt>
                <c:pt idx="134">
                  <c:v>0.21485714285714286</c:v>
                </c:pt>
                <c:pt idx="135">
                  <c:v>0.18800000000000006</c:v>
                </c:pt>
                <c:pt idx="136">
                  <c:v>0.16114285714285714</c:v>
                </c:pt>
                <c:pt idx="137">
                  <c:v>0.13428571428571434</c:v>
                </c:pt>
                <c:pt idx="138">
                  <c:v>0.10742857142857132</c:v>
                </c:pt>
                <c:pt idx="139">
                  <c:v>8.0571428571428516E-2</c:v>
                </c:pt>
                <c:pt idx="140">
                  <c:v>5.3714285714285714E-2</c:v>
                </c:pt>
                <c:pt idx="141">
                  <c:v>2.6857142857142913E-2</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0-2DB5-4C2D-8BB6-D9C2A219FD15}"/>
            </c:ext>
          </c:extLst>
        </c:ser>
        <c:ser>
          <c:idx val="2"/>
          <c:order val="2"/>
          <c:tx>
            <c:strRef>
              <c:f>'C5 8050'!$A$9</c:f>
              <c:strCache>
                <c:ptCount val="1"/>
                <c:pt idx="0">
                  <c:v>Kcb (Table)</c:v>
                </c:pt>
              </c:strCache>
            </c:strRef>
          </c:tx>
          <c:spPr>
            <a:ln w="25400">
              <a:solidFill>
                <a:srgbClr val="FFFF00"/>
              </a:solidFill>
              <a:prstDash val="solid"/>
            </a:ln>
          </c:spPr>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8050'!$C$9:$FS$9</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0.16</c:v>
                </c:pt>
                <c:pt idx="21">
                  <c:v>0.16</c:v>
                </c:pt>
                <c:pt idx="22">
                  <c:v>0.16</c:v>
                </c:pt>
                <c:pt idx="23">
                  <c:v>0.16</c:v>
                </c:pt>
                <c:pt idx="24">
                  <c:v>0.16</c:v>
                </c:pt>
                <c:pt idx="25">
                  <c:v>0.16</c:v>
                </c:pt>
                <c:pt idx="26">
                  <c:v>0.17</c:v>
                </c:pt>
                <c:pt idx="27">
                  <c:v>0.17</c:v>
                </c:pt>
                <c:pt idx="28">
                  <c:v>0.17</c:v>
                </c:pt>
                <c:pt idx="29">
                  <c:v>0.18</c:v>
                </c:pt>
                <c:pt idx="30">
                  <c:v>0.18</c:v>
                </c:pt>
                <c:pt idx="31">
                  <c:v>0.19</c:v>
                </c:pt>
                <c:pt idx="32">
                  <c:v>0.19</c:v>
                </c:pt>
                <c:pt idx="33">
                  <c:v>0.2</c:v>
                </c:pt>
                <c:pt idx="34">
                  <c:v>0.21</c:v>
                </c:pt>
                <c:pt idx="35">
                  <c:v>0.22</c:v>
                </c:pt>
                <c:pt idx="36">
                  <c:v>0.23</c:v>
                </c:pt>
                <c:pt idx="37">
                  <c:v>0.24</c:v>
                </c:pt>
                <c:pt idx="38">
                  <c:v>0.25</c:v>
                </c:pt>
                <c:pt idx="39">
                  <c:v>0.27</c:v>
                </c:pt>
                <c:pt idx="40">
                  <c:v>0.31</c:v>
                </c:pt>
                <c:pt idx="41">
                  <c:v>0.33</c:v>
                </c:pt>
                <c:pt idx="42">
                  <c:v>0.35</c:v>
                </c:pt>
                <c:pt idx="43">
                  <c:v>0.37</c:v>
                </c:pt>
                <c:pt idx="44">
                  <c:v>0.39</c:v>
                </c:pt>
                <c:pt idx="45">
                  <c:v>0.41</c:v>
                </c:pt>
                <c:pt idx="46">
                  <c:v>0.43</c:v>
                </c:pt>
                <c:pt idx="47">
                  <c:v>0.45</c:v>
                </c:pt>
                <c:pt idx="48">
                  <c:v>0.47</c:v>
                </c:pt>
                <c:pt idx="49">
                  <c:v>0.49</c:v>
                </c:pt>
                <c:pt idx="50">
                  <c:v>0.52</c:v>
                </c:pt>
                <c:pt idx="51">
                  <c:v>0.55000000000000004</c:v>
                </c:pt>
                <c:pt idx="52">
                  <c:v>0.57999999999999996</c:v>
                </c:pt>
                <c:pt idx="53">
                  <c:v>0.61</c:v>
                </c:pt>
                <c:pt idx="54">
                  <c:v>0.64</c:v>
                </c:pt>
                <c:pt idx="55">
                  <c:v>0.67</c:v>
                </c:pt>
                <c:pt idx="56">
                  <c:v>0.7</c:v>
                </c:pt>
                <c:pt idx="57">
                  <c:v>0.75</c:v>
                </c:pt>
                <c:pt idx="58">
                  <c:v>0.8</c:v>
                </c:pt>
                <c:pt idx="59">
                  <c:v>0.83</c:v>
                </c:pt>
                <c:pt idx="60">
                  <c:v>0.86</c:v>
                </c:pt>
                <c:pt idx="61">
                  <c:v>0.88</c:v>
                </c:pt>
                <c:pt idx="62">
                  <c:v>0.91</c:v>
                </c:pt>
                <c:pt idx="63">
                  <c:v>0.93</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0.95</c:v>
                </c:pt>
                <c:pt idx="87">
                  <c:v>0.96</c:v>
                </c:pt>
                <c:pt idx="88">
                  <c:v>0.95</c:v>
                </c:pt>
                <c:pt idx="89">
                  <c:v>0.95</c:v>
                </c:pt>
                <c:pt idx="90">
                  <c:v>0.94</c:v>
                </c:pt>
                <c:pt idx="91">
                  <c:v>0.94</c:v>
                </c:pt>
                <c:pt idx="92">
                  <c:v>0.93</c:v>
                </c:pt>
                <c:pt idx="93">
                  <c:v>0.93</c:v>
                </c:pt>
                <c:pt idx="94">
                  <c:v>0.92</c:v>
                </c:pt>
                <c:pt idx="95">
                  <c:v>0.92</c:v>
                </c:pt>
                <c:pt idx="96">
                  <c:v>0.91</c:v>
                </c:pt>
                <c:pt idx="97">
                  <c:v>0.91</c:v>
                </c:pt>
                <c:pt idx="98">
                  <c:v>0.9</c:v>
                </c:pt>
                <c:pt idx="99">
                  <c:v>0.9</c:v>
                </c:pt>
                <c:pt idx="100">
                  <c:v>0.89</c:v>
                </c:pt>
                <c:pt idx="101">
                  <c:v>0.88</c:v>
                </c:pt>
                <c:pt idx="102">
                  <c:v>0.87</c:v>
                </c:pt>
                <c:pt idx="103">
                  <c:v>0.86</c:v>
                </c:pt>
                <c:pt idx="104">
                  <c:v>0.85</c:v>
                </c:pt>
                <c:pt idx="105">
                  <c:v>0.85</c:v>
                </c:pt>
                <c:pt idx="106">
                  <c:v>0.84</c:v>
                </c:pt>
                <c:pt idx="107">
                  <c:v>0.84</c:v>
                </c:pt>
                <c:pt idx="108">
                  <c:v>0.83</c:v>
                </c:pt>
                <c:pt idx="109">
                  <c:v>0.83</c:v>
                </c:pt>
                <c:pt idx="110">
                  <c:v>0.82</c:v>
                </c:pt>
                <c:pt idx="111">
                  <c:v>0.81</c:v>
                </c:pt>
                <c:pt idx="112">
                  <c:v>0.81</c:v>
                </c:pt>
                <c:pt idx="113">
                  <c:v>0.8</c:v>
                </c:pt>
                <c:pt idx="114">
                  <c:v>0.79</c:v>
                </c:pt>
                <c:pt idx="115">
                  <c:v>0.79</c:v>
                </c:pt>
                <c:pt idx="116">
                  <c:v>0.78</c:v>
                </c:pt>
                <c:pt idx="117">
                  <c:v>0.78</c:v>
                </c:pt>
                <c:pt idx="118">
                  <c:v>0.77</c:v>
                </c:pt>
                <c:pt idx="119">
                  <c:v>0.76</c:v>
                </c:pt>
                <c:pt idx="120">
                  <c:v>0.75</c:v>
                </c:pt>
                <c:pt idx="121">
                  <c:v>0.74</c:v>
                </c:pt>
                <c:pt idx="122">
                  <c:v>0.74</c:v>
                </c:pt>
                <c:pt idx="123">
                  <c:v>0.73</c:v>
                </c:pt>
                <c:pt idx="124">
                  <c:v>0.72</c:v>
                </c:pt>
                <c:pt idx="125">
                  <c:v>0.71</c:v>
                </c:pt>
                <c:pt idx="126">
                  <c:v>0.7</c:v>
                </c:pt>
                <c:pt idx="127">
                  <c:v>0.69</c:v>
                </c:pt>
                <c:pt idx="128">
                  <c:v>0.68</c:v>
                </c:pt>
                <c:pt idx="129">
                  <c:v>0.67</c:v>
                </c:pt>
                <c:pt idx="130">
                  <c:v>0.66</c:v>
                </c:pt>
                <c:pt idx="131">
                  <c:v>0.65</c:v>
                </c:pt>
                <c:pt idx="132">
                  <c:v>0.64</c:v>
                </c:pt>
                <c:pt idx="133">
                  <c:v>0.63</c:v>
                </c:pt>
                <c:pt idx="134">
                  <c:v>0.62</c:v>
                </c:pt>
                <c:pt idx="135">
                  <c:v>0.6</c:v>
                </c:pt>
                <c:pt idx="136">
                  <c:v>0.57999999999999996</c:v>
                </c:pt>
                <c:pt idx="137">
                  <c:v>0.55000000000000004</c:v>
                </c:pt>
                <c:pt idx="138">
                  <c:v>0.52</c:v>
                </c:pt>
                <c:pt idx="139">
                  <c:v>0.48</c:v>
                </c:pt>
                <c:pt idx="140">
                  <c:v>0.44</c:v>
                </c:pt>
                <c:pt idx="141">
                  <c:v>0.4</c:v>
                </c:pt>
                <c:pt idx="142">
                  <c:v>0.36</c:v>
                </c:pt>
                <c:pt idx="143">
                  <c:v>0.32</c:v>
                </c:pt>
                <c:pt idx="144">
                  <c:v>0.28000000000000003</c:v>
                </c:pt>
                <c:pt idx="145">
                  <c:v>0.26</c:v>
                </c:pt>
                <c:pt idx="146">
                  <c:v>0.24</c:v>
                </c:pt>
                <c:pt idx="147">
                  <c:v>0.23</c:v>
                </c:pt>
                <c:pt idx="148">
                  <c:v>0.22</c:v>
                </c:pt>
                <c:pt idx="149">
                  <c:v>0.21</c:v>
                </c:pt>
                <c:pt idx="150">
                  <c:v>0.2</c:v>
                </c:pt>
                <c:pt idx="151">
                  <c:v>0.19</c:v>
                </c:pt>
                <c:pt idx="152">
                  <c:v>0.18</c:v>
                </c:pt>
                <c:pt idx="153">
                  <c:v>0.17</c:v>
                </c:pt>
                <c:pt idx="154">
                  <c:v>0.16</c:v>
                </c:pt>
                <c:pt idx="155">
                  <c:v>0.15</c:v>
                </c:pt>
                <c:pt idx="156">
                  <c:v>0.15</c:v>
                </c:pt>
                <c:pt idx="157">
                  <c:v>0.15</c:v>
                </c:pt>
                <c:pt idx="158">
                  <c:v>0.14000000000000001</c:v>
                </c:pt>
                <c:pt idx="159">
                  <c:v>0.14000000000000001</c:v>
                </c:pt>
                <c:pt idx="160">
                  <c:v>0.14000000000000001</c:v>
                </c:pt>
                <c:pt idx="161">
                  <c:v>0.13</c:v>
                </c:pt>
                <c:pt idx="162">
                  <c:v>0.13</c:v>
                </c:pt>
                <c:pt idx="163">
                  <c:v>0.13</c:v>
                </c:pt>
                <c:pt idx="164">
                  <c:v>0.12</c:v>
                </c:pt>
                <c:pt idx="165">
                  <c:v>0.12</c:v>
                </c:pt>
                <c:pt idx="166">
                  <c:v>0.12</c:v>
                </c:pt>
                <c:pt idx="167">
                  <c:v>0.12</c:v>
                </c:pt>
                <c:pt idx="168">
                  <c:v>0.12</c:v>
                </c:pt>
                <c:pt idx="169">
                  <c:v>0.12</c:v>
                </c:pt>
                <c:pt idx="170">
                  <c:v>0.12</c:v>
                </c:pt>
                <c:pt idx="171">
                  <c:v>0.12</c:v>
                </c:pt>
                <c:pt idx="172">
                  <c:v>0.12</c:v>
                </c:pt>
              </c:numCache>
            </c:numRef>
          </c:yVal>
          <c:smooth val="0"/>
          <c:extLst>
            <c:ext xmlns:c16="http://schemas.microsoft.com/office/drawing/2014/chart" uri="{C3380CC4-5D6E-409C-BE32-E72D297353CC}">
              <c16:uniqueId val="{00000001-2DB5-4C2D-8BB6-D9C2A219FD15}"/>
            </c:ext>
          </c:extLst>
        </c:ser>
        <c:ser>
          <c:idx val="3"/>
          <c:order val="3"/>
          <c:tx>
            <c:strRef>
              <c:f>'C5 8050'!$A$10</c:f>
              <c:strCache>
                <c:ptCount val="1"/>
                <c:pt idx="0">
                  <c:v>Kcb (CC)</c:v>
                </c:pt>
              </c:strCache>
            </c:strRef>
          </c:tx>
          <c:spPr>
            <a:ln w="12700">
              <a:solidFill>
                <a:srgbClr val="00FFFF"/>
              </a:solidFill>
              <a:prstDash val="solid"/>
            </a:ln>
          </c:spPr>
          <c:marker>
            <c:symbol val="x"/>
            <c:size val="5"/>
            <c:spPr>
              <a:noFill/>
              <a:ln>
                <a:solidFill>
                  <a:srgbClr val="00FFFF"/>
                </a:solidFill>
                <a:prstDash val="solid"/>
              </a:ln>
            </c:spPr>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8050'!$C$10:$FS$10</c:f>
              <c:numCache>
                <c:formatCode>0.00</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0.17202187499999999</c:v>
                </c:pt>
                <c:pt idx="15">
                  <c:v>0.17797031250000001</c:v>
                </c:pt>
                <c:pt idx="16">
                  <c:v>0.18391874999999999</c:v>
                </c:pt>
                <c:pt idx="17">
                  <c:v>0.18986718749999998</c:v>
                </c:pt>
                <c:pt idx="18">
                  <c:v>0.19581562499999999</c:v>
                </c:pt>
                <c:pt idx="19">
                  <c:v>0.20176406249999998</c:v>
                </c:pt>
                <c:pt idx="20">
                  <c:v>0.20771249999999999</c:v>
                </c:pt>
                <c:pt idx="21">
                  <c:v>0.21366093749999998</c:v>
                </c:pt>
                <c:pt idx="22">
                  <c:v>0.219609375</c:v>
                </c:pt>
                <c:pt idx="23">
                  <c:v>0.22555781249999998</c:v>
                </c:pt>
                <c:pt idx="24">
                  <c:v>0.23150624999999997</c:v>
                </c:pt>
                <c:pt idx="25">
                  <c:v>0.23745468749999998</c:v>
                </c:pt>
                <c:pt idx="26">
                  <c:v>0.24340312499999997</c:v>
                </c:pt>
                <c:pt idx="27">
                  <c:v>0.24935156249999998</c:v>
                </c:pt>
                <c:pt idx="28">
                  <c:v>0.25529999999999997</c:v>
                </c:pt>
                <c:pt idx="29">
                  <c:v>0.26124843749999999</c:v>
                </c:pt>
                <c:pt idx="30">
                  <c:v>0.267196875</c:v>
                </c:pt>
                <c:pt idx="31">
                  <c:v>0.27314531249999996</c:v>
                </c:pt>
                <c:pt idx="32">
                  <c:v>0.27909375000000003</c:v>
                </c:pt>
                <c:pt idx="33">
                  <c:v>0.28504218749999999</c:v>
                </c:pt>
                <c:pt idx="34">
                  <c:v>0.290990625</c:v>
                </c:pt>
                <c:pt idx="35">
                  <c:v>0.29693906250000002</c:v>
                </c:pt>
                <c:pt idx="36">
                  <c:v>0.30288749999999998</c:v>
                </c:pt>
                <c:pt idx="37">
                  <c:v>0.31995535714285711</c:v>
                </c:pt>
                <c:pt idx="38">
                  <c:v>0.33702321428571425</c:v>
                </c:pt>
                <c:pt idx="39">
                  <c:v>0.35409107142857144</c:v>
                </c:pt>
                <c:pt idx="40">
                  <c:v>0.37115892857142851</c:v>
                </c:pt>
                <c:pt idx="41">
                  <c:v>0.3882267857142857</c:v>
                </c:pt>
                <c:pt idx="42">
                  <c:v>0.40529464285714289</c:v>
                </c:pt>
                <c:pt idx="43">
                  <c:v>0.42236249999999997</c:v>
                </c:pt>
                <c:pt idx="44">
                  <c:v>0.45779999999999998</c:v>
                </c:pt>
                <c:pt idx="45">
                  <c:v>0.4932375</c:v>
                </c:pt>
                <c:pt idx="46">
                  <c:v>0.52604249999999997</c:v>
                </c:pt>
                <c:pt idx="47">
                  <c:v>0.55884750000000005</c:v>
                </c:pt>
                <c:pt idx="48">
                  <c:v>0.59165250000000003</c:v>
                </c:pt>
                <c:pt idx="49">
                  <c:v>0.6244575</c:v>
                </c:pt>
                <c:pt idx="50">
                  <c:v>0.65726249999999997</c:v>
                </c:pt>
                <c:pt idx="51">
                  <c:v>0.6870750000000001</c:v>
                </c:pt>
                <c:pt idx="52">
                  <c:v>0.71688750000000001</c:v>
                </c:pt>
                <c:pt idx="53">
                  <c:v>0.74670000000000003</c:v>
                </c:pt>
                <c:pt idx="54">
                  <c:v>0.77651249999999994</c:v>
                </c:pt>
                <c:pt idx="55">
                  <c:v>0.80632500000000007</c:v>
                </c:pt>
                <c:pt idx="56">
                  <c:v>0.83613749999999998</c:v>
                </c:pt>
                <c:pt idx="57">
                  <c:v>0.86595</c:v>
                </c:pt>
                <c:pt idx="58">
                  <c:v>0.89576250000000002</c:v>
                </c:pt>
                <c:pt idx="59">
                  <c:v>0.92557500000000004</c:v>
                </c:pt>
                <c:pt idx="60">
                  <c:v>0.94258500000000001</c:v>
                </c:pt>
                <c:pt idx="61">
                  <c:v>0.95959499999999998</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0.96</c:v>
                </c:pt>
                <c:pt idx="109">
                  <c:v>0.95611875000000002</c:v>
                </c:pt>
                <c:pt idx="110">
                  <c:v>0.94717499999999999</c:v>
                </c:pt>
                <c:pt idx="111">
                  <c:v>0.93823124999999996</c:v>
                </c:pt>
                <c:pt idx="112">
                  <c:v>0.92928750000000004</c:v>
                </c:pt>
                <c:pt idx="113">
                  <c:v>0.92034375000000002</c:v>
                </c:pt>
                <c:pt idx="114">
                  <c:v>0.91139999999999999</c:v>
                </c:pt>
                <c:pt idx="115">
                  <c:v>0.88420714285714275</c:v>
                </c:pt>
                <c:pt idx="116">
                  <c:v>0.85701428571428573</c:v>
                </c:pt>
                <c:pt idx="117">
                  <c:v>0.82982142857142849</c:v>
                </c:pt>
                <c:pt idx="118">
                  <c:v>0.80262857142857147</c:v>
                </c:pt>
                <c:pt idx="119">
                  <c:v>0.77543571428571423</c:v>
                </c:pt>
                <c:pt idx="120">
                  <c:v>0.7482428571428571</c:v>
                </c:pt>
                <c:pt idx="121">
                  <c:v>0.72105000000000008</c:v>
                </c:pt>
                <c:pt idx="122">
                  <c:v>0.69385714285714284</c:v>
                </c:pt>
                <c:pt idx="123">
                  <c:v>0.66666428571428571</c:v>
                </c:pt>
                <c:pt idx="124">
                  <c:v>0.63947142857142858</c:v>
                </c:pt>
                <c:pt idx="125">
                  <c:v>0.61227857142857145</c:v>
                </c:pt>
                <c:pt idx="126">
                  <c:v>0.58508571428571421</c:v>
                </c:pt>
                <c:pt idx="127">
                  <c:v>0.55789285714285708</c:v>
                </c:pt>
                <c:pt idx="128">
                  <c:v>0.53069999999999995</c:v>
                </c:pt>
                <c:pt idx="129">
                  <c:v>0.50350714285714282</c:v>
                </c:pt>
                <c:pt idx="130">
                  <c:v>0.47631428571428569</c:v>
                </c:pt>
                <c:pt idx="131">
                  <c:v>0.44912142857142856</c:v>
                </c:pt>
                <c:pt idx="132">
                  <c:v>0.42192857142857143</c:v>
                </c:pt>
                <c:pt idx="133">
                  <c:v>0.39473571428571419</c:v>
                </c:pt>
                <c:pt idx="134">
                  <c:v>0.36754285714285712</c:v>
                </c:pt>
                <c:pt idx="135">
                  <c:v>0.34035000000000004</c:v>
                </c:pt>
                <c:pt idx="136">
                  <c:v>0.31315714285714286</c:v>
                </c:pt>
                <c:pt idx="137">
                  <c:v>0.28596428571428578</c:v>
                </c:pt>
                <c:pt idx="138">
                  <c:v>0.25877142857142843</c:v>
                </c:pt>
                <c:pt idx="139">
                  <c:v>0.23157857142857136</c:v>
                </c:pt>
                <c:pt idx="140">
                  <c:v>0.20438571428571428</c:v>
                </c:pt>
                <c:pt idx="141">
                  <c:v>0.17719285714285721</c:v>
                </c:pt>
                <c:pt idx="142">
                  <c:v>0.15</c:v>
                </c:pt>
                <c:pt idx="143">
                  <c:v>0.15</c:v>
                </c:pt>
                <c:pt idx="144">
                  <c:v>0.15</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2-2DB5-4C2D-8BB6-D9C2A219FD15}"/>
            </c:ext>
          </c:extLst>
        </c:ser>
        <c:ser>
          <c:idx val="4"/>
          <c:order val="4"/>
          <c:tx>
            <c:strRef>
              <c:f>'C5 8050'!$A$21</c:f>
              <c:strCache>
                <c:ptCount val="1"/>
                <c:pt idx="0">
                  <c:v>Kc Cal (BR/ETr)</c:v>
                </c:pt>
              </c:strCache>
            </c:strRef>
          </c:tx>
          <c:spPr>
            <a:ln w="28575">
              <a:noFill/>
            </a:ln>
          </c:spPr>
          <c:marker>
            <c:symbol val="star"/>
            <c:size val="6"/>
            <c:spPr>
              <a:noFill/>
              <a:ln>
                <a:solidFill>
                  <a:srgbClr val="800080"/>
                </a:solidFill>
                <a:prstDash val="solid"/>
              </a:ln>
            </c:spPr>
          </c:marker>
          <c:xVal>
            <c:numRef>
              <c:f>'C5 8050'!$U$4:$FS$4</c:f>
              <c:numCache>
                <c:formatCode>General</c:formatCode>
                <c:ptCount val="155"/>
                <c:pt idx="0">
                  <c:v>151</c:v>
                </c:pt>
                <c:pt idx="1">
                  <c:v>152</c:v>
                </c:pt>
                <c:pt idx="2">
                  <c:v>153</c:v>
                </c:pt>
                <c:pt idx="3">
                  <c:v>154</c:v>
                </c:pt>
                <c:pt idx="4">
                  <c:v>155</c:v>
                </c:pt>
                <c:pt idx="5">
                  <c:v>156</c:v>
                </c:pt>
                <c:pt idx="6">
                  <c:v>157</c:v>
                </c:pt>
                <c:pt idx="7">
                  <c:v>158</c:v>
                </c:pt>
                <c:pt idx="8">
                  <c:v>159</c:v>
                </c:pt>
                <c:pt idx="9">
                  <c:v>160</c:v>
                </c:pt>
                <c:pt idx="10">
                  <c:v>161</c:v>
                </c:pt>
                <c:pt idx="11">
                  <c:v>162</c:v>
                </c:pt>
                <c:pt idx="12">
                  <c:v>163</c:v>
                </c:pt>
                <c:pt idx="13">
                  <c:v>164</c:v>
                </c:pt>
                <c:pt idx="14">
                  <c:v>165</c:v>
                </c:pt>
                <c:pt idx="15">
                  <c:v>166</c:v>
                </c:pt>
                <c:pt idx="16">
                  <c:v>167</c:v>
                </c:pt>
                <c:pt idx="17">
                  <c:v>168</c:v>
                </c:pt>
                <c:pt idx="18">
                  <c:v>169</c:v>
                </c:pt>
                <c:pt idx="19">
                  <c:v>170</c:v>
                </c:pt>
                <c:pt idx="20">
                  <c:v>171</c:v>
                </c:pt>
                <c:pt idx="21">
                  <c:v>172</c:v>
                </c:pt>
                <c:pt idx="22">
                  <c:v>173</c:v>
                </c:pt>
                <c:pt idx="23">
                  <c:v>174</c:v>
                </c:pt>
                <c:pt idx="24">
                  <c:v>175</c:v>
                </c:pt>
                <c:pt idx="25">
                  <c:v>176</c:v>
                </c:pt>
                <c:pt idx="26">
                  <c:v>177</c:v>
                </c:pt>
                <c:pt idx="27">
                  <c:v>178</c:v>
                </c:pt>
                <c:pt idx="28">
                  <c:v>179</c:v>
                </c:pt>
                <c:pt idx="29">
                  <c:v>180</c:v>
                </c:pt>
                <c:pt idx="30">
                  <c:v>181</c:v>
                </c:pt>
                <c:pt idx="31">
                  <c:v>182</c:v>
                </c:pt>
                <c:pt idx="32">
                  <c:v>183</c:v>
                </c:pt>
                <c:pt idx="33">
                  <c:v>184</c:v>
                </c:pt>
                <c:pt idx="34">
                  <c:v>185</c:v>
                </c:pt>
                <c:pt idx="35">
                  <c:v>186</c:v>
                </c:pt>
                <c:pt idx="36">
                  <c:v>187</c:v>
                </c:pt>
                <c:pt idx="37">
                  <c:v>188</c:v>
                </c:pt>
                <c:pt idx="38">
                  <c:v>189</c:v>
                </c:pt>
                <c:pt idx="39">
                  <c:v>190</c:v>
                </c:pt>
                <c:pt idx="40">
                  <c:v>191</c:v>
                </c:pt>
                <c:pt idx="41">
                  <c:v>192</c:v>
                </c:pt>
                <c:pt idx="42">
                  <c:v>193</c:v>
                </c:pt>
                <c:pt idx="43">
                  <c:v>194</c:v>
                </c:pt>
                <c:pt idx="44">
                  <c:v>195</c:v>
                </c:pt>
                <c:pt idx="45">
                  <c:v>196</c:v>
                </c:pt>
                <c:pt idx="46">
                  <c:v>197</c:v>
                </c:pt>
                <c:pt idx="47">
                  <c:v>198</c:v>
                </c:pt>
                <c:pt idx="48">
                  <c:v>199</c:v>
                </c:pt>
                <c:pt idx="49">
                  <c:v>200</c:v>
                </c:pt>
                <c:pt idx="50">
                  <c:v>201</c:v>
                </c:pt>
                <c:pt idx="51">
                  <c:v>202</c:v>
                </c:pt>
                <c:pt idx="52">
                  <c:v>203</c:v>
                </c:pt>
                <c:pt idx="53">
                  <c:v>204</c:v>
                </c:pt>
                <c:pt idx="54">
                  <c:v>205</c:v>
                </c:pt>
                <c:pt idx="55">
                  <c:v>206</c:v>
                </c:pt>
                <c:pt idx="56">
                  <c:v>207</c:v>
                </c:pt>
                <c:pt idx="57">
                  <c:v>208</c:v>
                </c:pt>
                <c:pt idx="58">
                  <c:v>209</c:v>
                </c:pt>
                <c:pt idx="59">
                  <c:v>210</c:v>
                </c:pt>
                <c:pt idx="60">
                  <c:v>211</c:v>
                </c:pt>
                <c:pt idx="61">
                  <c:v>212</c:v>
                </c:pt>
                <c:pt idx="62">
                  <c:v>213</c:v>
                </c:pt>
                <c:pt idx="63">
                  <c:v>214</c:v>
                </c:pt>
                <c:pt idx="64">
                  <c:v>215</c:v>
                </c:pt>
                <c:pt idx="65">
                  <c:v>216</c:v>
                </c:pt>
                <c:pt idx="66">
                  <c:v>217</c:v>
                </c:pt>
                <c:pt idx="67">
                  <c:v>218</c:v>
                </c:pt>
                <c:pt idx="68">
                  <c:v>219</c:v>
                </c:pt>
                <c:pt idx="69">
                  <c:v>220</c:v>
                </c:pt>
                <c:pt idx="70">
                  <c:v>221</c:v>
                </c:pt>
                <c:pt idx="71">
                  <c:v>222</c:v>
                </c:pt>
                <c:pt idx="72">
                  <c:v>223</c:v>
                </c:pt>
                <c:pt idx="73">
                  <c:v>224</c:v>
                </c:pt>
                <c:pt idx="74">
                  <c:v>225</c:v>
                </c:pt>
                <c:pt idx="75">
                  <c:v>226</c:v>
                </c:pt>
                <c:pt idx="76">
                  <c:v>227</c:v>
                </c:pt>
                <c:pt idx="77">
                  <c:v>228</c:v>
                </c:pt>
                <c:pt idx="78">
                  <c:v>229</c:v>
                </c:pt>
                <c:pt idx="79">
                  <c:v>230</c:v>
                </c:pt>
                <c:pt idx="80">
                  <c:v>231</c:v>
                </c:pt>
                <c:pt idx="81">
                  <c:v>232</c:v>
                </c:pt>
                <c:pt idx="82">
                  <c:v>233</c:v>
                </c:pt>
                <c:pt idx="83">
                  <c:v>234</c:v>
                </c:pt>
                <c:pt idx="84">
                  <c:v>235</c:v>
                </c:pt>
                <c:pt idx="85">
                  <c:v>236</c:v>
                </c:pt>
                <c:pt idx="86">
                  <c:v>237</c:v>
                </c:pt>
                <c:pt idx="87">
                  <c:v>238</c:v>
                </c:pt>
                <c:pt idx="88">
                  <c:v>239</c:v>
                </c:pt>
                <c:pt idx="89">
                  <c:v>240</c:v>
                </c:pt>
                <c:pt idx="90">
                  <c:v>241</c:v>
                </c:pt>
                <c:pt idx="91">
                  <c:v>242</c:v>
                </c:pt>
                <c:pt idx="92">
                  <c:v>243</c:v>
                </c:pt>
                <c:pt idx="93">
                  <c:v>244</c:v>
                </c:pt>
                <c:pt idx="94">
                  <c:v>245</c:v>
                </c:pt>
                <c:pt idx="95">
                  <c:v>246</c:v>
                </c:pt>
                <c:pt idx="96">
                  <c:v>247</c:v>
                </c:pt>
                <c:pt idx="97">
                  <c:v>248</c:v>
                </c:pt>
                <c:pt idx="98">
                  <c:v>249</c:v>
                </c:pt>
                <c:pt idx="99">
                  <c:v>250</c:v>
                </c:pt>
                <c:pt idx="100">
                  <c:v>251</c:v>
                </c:pt>
                <c:pt idx="101">
                  <c:v>252</c:v>
                </c:pt>
                <c:pt idx="102">
                  <c:v>253</c:v>
                </c:pt>
                <c:pt idx="103">
                  <c:v>254</c:v>
                </c:pt>
                <c:pt idx="104">
                  <c:v>255</c:v>
                </c:pt>
                <c:pt idx="105">
                  <c:v>256</c:v>
                </c:pt>
                <c:pt idx="106">
                  <c:v>257</c:v>
                </c:pt>
                <c:pt idx="107">
                  <c:v>258</c:v>
                </c:pt>
                <c:pt idx="108">
                  <c:v>259</c:v>
                </c:pt>
                <c:pt idx="109">
                  <c:v>260</c:v>
                </c:pt>
                <c:pt idx="110">
                  <c:v>261</c:v>
                </c:pt>
                <c:pt idx="111">
                  <c:v>262</c:v>
                </c:pt>
                <c:pt idx="112">
                  <c:v>263</c:v>
                </c:pt>
                <c:pt idx="113">
                  <c:v>264</c:v>
                </c:pt>
                <c:pt idx="114">
                  <c:v>265</c:v>
                </c:pt>
                <c:pt idx="115">
                  <c:v>266</c:v>
                </c:pt>
                <c:pt idx="116">
                  <c:v>267</c:v>
                </c:pt>
                <c:pt idx="117">
                  <c:v>268</c:v>
                </c:pt>
                <c:pt idx="118">
                  <c:v>269</c:v>
                </c:pt>
                <c:pt idx="119">
                  <c:v>270</c:v>
                </c:pt>
                <c:pt idx="120">
                  <c:v>271</c:v>
                </c:pt>
                <c:pt idx="121">
                  <c:v>272</c:v>
                </c:pt>
                <c:pt idx="122">
                  <c:v>273</c:v>
                </c:pt>
                <c:pt idx="123">
                  <c:v>274</c:v>
                </c:pt>
                <c:pt idx="124">
                  <c:v>275</c:v>
                </c:pt>
                <c:pt idx="125">
                  <c:v>276</c:v>
                </c:pt>
                <c:pt idx="126">
                  <c:v>277</c:v>
                </c:pt>
                <c:pt idx="127">
                  <c:v>278</c:v>
                </c:pt>
                <c:pt idx="128">
                  <c:v>279</c:v>
                </c:pt>
                <c:pt idx="129">
                  <c:v>280</c:v>
                </c:pt>
                <c:pt idx="130">
                  <c:v>281</c:v>
                </c:pt>
                <c:pt idx="131">
                  <c:v>282</c:v>
                </c:pt>
                <c:pt idx="132">
                  <c:v>283</c:v>
                </c:pt>
                <c:pt idx="133">
                  <c:v>284</c:v>
                </c:pt>
                <c:pt idx="134">
                  <c:v>285</c:v>
                </c:pt>
                <c:pt idx="135">
                  <c:v>286</c:v>
                </c:pt>
                <c:pt idx="136">
                  <c:v>287</c:v>
                </c:pt>
                <c:pt idx="137">
                  <c:v>288</c:v>
                </c:pt>
                <c:pt idx="138">
                  <c:v>289</c:v>
                </c:pt>
                <c:pt idx="139">
                  <c:v>290</c:v>
                </c:pt>
                <c:pt idx="140">
                  <c:v>291</c:v>
                </c:pt>
                <c:pt idx="141">
                  <c:v>292</c:v>
                </c:pt>
                <c:pt idx="142">
                  <c:v>293</c:v>
                </c:pt>
                <c:pt idx="143">
                  <c:v>294</c:v>
                </c:pt>
                <c:pt idx="144">
                  <c:v>295</c:v>
                </c:pt>
                <c:pt idx="145">
                  <c:v>296</c:v>
                </c:pt>
                <c:pt idx="146">
                  <c:v>297</c:v>
                </c:pt>
                <c:pt idx="147">
                  <c:v>298</c:v>
                </c:pt>
                <c:pt idx="148">
                  <c:v>299</c:v>
                </c:pt>
                <c:pt idx="149">
                  <c:v>300</c:v>
                </c:pt>
                <c:pt idx="150">
                  <c:v>301</c:v>
                </c:pt>
                <c:pt idx="151">
                  <c:v>302</c:v>
                </c:pt>
                <c:pt idx="152">
                  <c:v>303</c:v>
                </c:pt>
                <c:pt idx="153">
                  <c:v>304</c:v>
                </c:pt>
                <c:pt idx="154">
                  <c:v>305</c:v>
                </c:pt>
              </c:numCache>
            </c:numRef>
          </c:xVal>
          <c:yVal>
            <c:numRef>
              <c:f>'C5 8050'!$U$21:$FS$21</c:f>
              <c:numCache>
                <c:formatCode>0.00</c:formatCode>
                <c:ptCount val="155"/>
                <c:pt idx="0">
                  <c:v>8.8843557622839033E-4</c:v>
                </c:pt>
                <c:pt idx="1">
                  <c:v>1.1486874417413388E-3</c:v>
                </c:pt>
                <c:pt idx="2">
                  <c:v>1.1946968646521941E-3</c:v>
                </c:pt>
                <c:pt idx="3">
                  <c:v>9.8313158485170129E-4</c:v>
                </c:pt>
                <c:pt idx="4">
                  <c:v>1.3850765352876667E-3</c:v>
                </c:pt>
                <c:pt idx="5">
                  <c:v>2.7098841837837656E-3</c:v>
                </c:pt>
                <c:pt idx="6">
                  <c:v>1.3976876177984651E-3</c:v>
                </c:pt>
                <c:pt idx="7">
                  <c:v>1.3531823548518687E-3</c:v>
                </c:pt>
                <c:pt idx="8">
                  <c:v>1.1438528827094161E-3</c:v>
                </c:pt>
                <c:pt idx="9">
                  <c:v>1.2197681410347607E-3</c:v>
                </c:pt>
                <c:pt idx="10">
                  <c:v>1.2302241285957396E-3</c:v>
                </c:pt>
                <c:pt idx="11">
                  <c:v>8.7034284125383371E-4</c:v>
                </c:pt>
                <c:pt idx="12">
                  <c:v>8.9238194242617533E-4</c:v>
                </c:pt>
                <c:pt idx="13">
                  <c:v>1.1371588553799278E-3</c:v>
                </c:pt>
                <c:pt idx="14">
                  <c:v>9.2167612828801819E-4</c:v>
                </c:pt>
                <c:pt idx="15">
                  <c:v>1.1853454220382982E-3</c:v>
                </c:pt>
                <c:pt idx="16">
                  <c:v>1.3564479808856247E-3</c:v>
                </c:pt>
                <c:pt idx="17">
                  <c:v>1.3725491351047423E-3</c:v>
                </c:pt>
                <c:pt idx="18">
                  <c:v>1.1933772986354489E-3</c:v>
                </c:pt>
                <c:pt idx="19">
                  <c:v>8.8816278738051545E-4</c:v>
                </c:pt>
                <c:pt idx="20">
                  <c:v>9.6331740078044647E-4</c:v>
                </c:pt>
                <c:pt idx="21">
                  <c:v>1.2507991383053957E-3</c:v>
                </c:pt>
                <c:pt idx="22">
                  <c:v>1.3344287964261025E-3</c:v>
                </c:pt>
                <c:pt idx="23">
                  <c:v>1.2378563699591851E-3</c:v>
                </c:pt>
                <c:pt idx="24">
                  <c:v>1.1632558063169143E-3</c:v>
                </c:pt>
                <c:pt idx="25">
                  <c:v>1.2239521931026627E-3</c:v>
                </c:pt>
                <c:pt idx="26">
                  <c:v>1.1503523926198916E-3</c:v>
                </c:pt>
                <c:pt idx="27">
                  <c:v>8.8289597856347534E-4</c:v>
                </c:pt>
                <c:pt idx="28">
                  <c:v>9.6737752306015655E-4</c:v>
                </c:pt>
                <c:pt idx="29">
                  <c:v>1.2893425395268277E-3</c:v>
                </c:pt>
                <c:pt idx="30">
                  <c:v>1.2942451490461822E-3</c:v>
                </c:pt>
                <c:pt idx="31">
                  <c:v>1.2391573729863693E-3</c:v>
                </c:pt>
                <c:pt idx="32">
                  <c:v>1.2406947890818859E-3</c:v>
                </c:pt>
                <c:pt idx="33">
                  <c:v>1.2436465652520803E-3</c:v>
                </c:pt>
                <c:pt idx="34">
                  <c:v>1.1426796702215941E-3</c:v>
                </c:pt>
                <c:pt idx="35">
                  <c:v>1.6666151433554677E-3</c:v>
                </c:pt>
                <c:pt idx="36">
                  <c:v>1.3411048252933095E-3</c:v>
                </c:pt>
                <c:pt idx="37">
                  <c:v>1.4272092663199284E-3</c:v>
                </c:pt>
                <c:pt idx="38">
                  <c:v>1.3517379821671178E-3</c:v>
                </c:pt>
                <c:pt idx="39">
                  <c:v>1.2801101657308155E-3</c:v>
                </c:pt>
                <c:pt idx="40">
                  <c:v>1.1368444699154318E-3</c:v>
                </c:pt>
                <c:pt idx="41">
                  <c:v>8.8920178533010742E-4</c:v>
                </c:pt>
                <c:pt idx="42">
                  <c:v>1.4714776451945669E-3</c:v>
                </c:pt>
                <c:pt idx="43">
                  <c:v>1.6295207668029527E-3</c:v>
                </c:pt>
                <c:pt idx="44">
                  <c:v>1.7737896201159723E-3</c:v>
                </c:pt>
                <c:pt idx="45">
                  <c:v>1.7699115044247787E-3</c:v>
                </c:pt>
                <c:pt idx="46">
                  <c:v>1.0193679918450559E-3</c:v>
                </c:pt>
                <c:pt idx="47">
                  <c:v>1.0256410256410256E-3</c:v>
                </c:pt>
                <c:pt idx="48">
                  <c:v>1.376538951883244E-3</c:v>
                </c:pt>
                <c:pt idx="49">
                  <c:v>2.0902566613256192E-3</c:v>
                </c:pt>
                <c:pt idx="50">
                  <c:v>1.5353086987712052E-3</c:v>
                </c:pt>
                <c:pt idx="51">
                  <c:v>1.7927667404237975E-3</c:v>
                </c:pt>
                <c:pt idx="52">
                  <c:v>1.3715875403475524E-3</c:v>
                </c:pt>
                <c:pt idx="53">
                  <c:v>1.467882613459207E-3</c:v>
                </c:pt>
                <c:pt idx="54">
                  <c:v>1.6430594856460521E-3</c:v>
                </c:pt>
                <c:pt idx="55">
                  <c:v>2.8074538185900483E-3</c:v>
                </c:pt>
                <c:pt idx="56">
                  <c:v>1.4561825327560039E-3</c:v>
                </c:pt>
                <c:pt idx="57">
                  <c:v>2.2318784498753454E-3</c:v>
                </c:pt>
                <c:pt idx="58">
                  <c:v>3.7508848906992309E-3</c:v>
                </c:pt>
                <c:pt idx="59">
                  <c:v>4.1841004184100415E-3</c:v>
                </c:pt>
                <c:pt idx="60">
                  <c:v>1.620745542949757E-3</c:v>
                </c:pt>
                <c:pt idx="61">
                  <c:v>1.4546116378253184E-3</c:v>
                </c:pt>
                <c:pt idx="62">
                  <c:v>1.8118247511016599E-3</c:v>
                </c:pt>
                <c:pt idx="63">
                  <c:v>1.4821821681177383E-3</c:v>
                </c:pt>
                <c:pt idx="64">
                  <c:v>1.6762670025458708E-3</c:v>
                </c:pt>
                <c:pt idx="65">
                  <c:v>1.8480741150023309E-3</c:v>
                </c:pt>
                <c:pt idx="66">
                  <c:v>1.6123921151821126E-3</c:v>
                </c:pt>
                <c:pt idx="67">
                  <c:v>1.6118319721244757E-3</c:v>
                </c:pt>
                <c:pt idx="68">
                  <c:v>2.3696946050021225E-3</c:v>
                </c:pt>
                <c:pt idx="69">
                  <c:v>3.1184094082596469E-3</c:v>
                </c:pt>
                <c:pt idx="70">
                  <c:v>1.6989566553605529E-3</c:v>
                </c:pt>
                <c:pt idx="71">
                  <c:v>1.6913826950620931E-3</c:v>
                </c:pt>
                <c:pt idx="72">
                  <c:v>2.1929824561403512E-3</c:v>
                </c:pt>
                <c:pt idx="73">
                  <c:v>2.0449897750511249E-3</c:v>
                </c:pt>
                <c:pt idx="74">
                  <c:v>2.0576131687242796E-3</c:v>
                </c:pt>
                <c:pt idx="75">
                  <c:v>1.9493177387914231E-3</c:v>
                </c:pt>
                <c:pt idx="76">
                  <c:v>1.841620626151013E-3</c:v>
                </c:pt>
                <c:pt idx="77">
                  <c:v>1.6835016835016834E-3</c:v>
                </c:pt>
                <c:pt idx="78">
                  <c:v>1.6920473773265651E-3</c:v>
                </c:pt>
                <c:pt idx="79">
                  <c:v>1.7793594306049821E-3</c:v>
                </c:pt>
                <c:pt idx="80">
                  <c:v>1.5007042852199142E-3</c:v>
                </c:pt>
                <c:pt idx="81">
                  <c:v>1.5284426422226857E-3</c:v>
                </c:pt>
                <c:pt idx="82">
                  <c:v>1.5036437954667817E-3</c:v>
                </c:pt>
                <c:pt idx="83">
                  <c:v>2.1856384467729829E-3</c:v>
                </c:pt>
                <c:pt idx="84">
                  <c:v>1.8065039420623733E-3</c:v>
                </c:pt>
                <c:pt idx="85">
                  <c:v>1.9157627896673236E-3</c:v>
                </c:pt>
                <c:pt idx="86">
                  <c:v>1.884641010446643E-3</c:v>
                </c:pt>
                <c:pt idx="87">
                  <c:v>1.5961428658193997E-3</c:v>
                </c:pt>
                <c:pt idx="88">
                  <c:v>1.6357213784520522E-3</c:v>
                </c:pt>
                <c:pt idx="89">
                  <c:v>1.949706607622512E-3</c:v>
                </c:pt>
                <c:pt idx="90">
                  <c:v>1.4342952970561121E-3</c:v>
                </c:pt>
                <c:pt idx="91">
                  <c:v>1.9524940582193949E-3</c:v>
                </c:pt>
                <c:pt idx="92">
                  <c:v>1.734023397614332E-3</c:v>
                </c:pt>
                <c:pt idx="93">
                  <c:v>1.8724420964474392E-3</c:v>
                </c:pt>
                <c:pt idx="94">
                  <c:v>1.8034717712197431E-3</c:v>
                </c:pt>
                <c:pt idx="95">
                  <c:v>2.0004410762565904E-3</c:v>
                </c:pt>
                <c:pt idx="96">
                  <c:v>1.9000905671372847E-3</c:v>
                </c:pt>
                <c:pt idx="97">
                  <c:v>1.6267823592002459E-3</c:v>
                </c:pt>
                <c:pt idx="98">
                  <c:v>1.441571736848433E-3</c:v>
                </c:pt>
                <c:pt idx="99">
                  <c:v>1.7869827275117025E-3</c:v>
                </c:pt>
                <c:pt idx="100">
                  <c:v>1.5290661553525066E-3</c:v>
                </c:pt>
                <c:pt idx="101">
                  <c:v>2.2084443442859461E-3</c:v>
                </c:pt>
                <c:pt idx="102">
                  <c:v>3.8390916602282182E-3</c:v>
                </c:pt>
                <c:pt idx="103">
                  <c:v>5.9185347481284381E-3</c:v>
                </c:pt>
                <c:pt idx="104">
                  <c:v>9.2497474642499692E-3</c:v>
                </c:pt>
                <c:pt idx="105">
                  <c:v>3.5567815037701356E-3</c:v>
                </c:pt>
                <c:pt idx="106">
                  <c:v>2.5177819720427603E-3</c:v>
                </c:pt>
                <c:pt idx="107">
                  <c:v>1.4348275376950605E-2</c:v>
                </c:pt>
                <c:pt idx="108">
                  <c:v>3.9499364420865829E-3</c:v>
                </c:pt>
                <c:pt idx="109">
                  <c:v>2.2515475986360283E-3</c:v>
                </c:pt>
                <c:pt idx="110">
                  <c:v>2.1004846289122323E-3</c:v>
                </c:pt>
                <c:pt idx="111">
                  <c:v>2.5505996454473455E-3</c:v>
                </c:pt>
                <c:pt idx="112">
                  <c:v>2.7915534274849715E-3</c:v>
                </c:pt>
                <c:pt idx="113">
                  <c:v>2.1106740331936552E-3</c:v>
                </c:pt>
                <c:pt idx="114">
                  <c:v>2.5981260407391821E-3</c:v>
                </c:pt>
                <c:pt idx="115">
                  <c:v>1.7644783168315665E-3</c:v>
                </c:pt>
                <c:pt idx="116">
                  <c:v>1.9411344807874012E-3</c:v>
                </c:pt>
                <c:pt idx="117">
                  <c:v>2.0809720263011036E-3</c:v>
                </c:pt>
                <c:pt idx="118">
                  <c:v>2.49889244054628E-3</c:v>
                </c:pt>
                <c:pt idx="119">
                  <c:v>2.0916475679689437E-2</c:v>
                </c:pt>
                <c:pt idx="120">
                  <c:v>2.8296527463553996E-3</c:v>
                </c:pt>
                <c:pt idx="121">
                  <c:v>2.6112660179815656E-3</c:v>
                </c:pt>
                <c:pt idx="122">
                  <c:v>2.7797261180743924E-3</c:v>
                </c:pt>
                <c:pt idx="123">
                  <c:v>2.3167328679140398E-3</c:v>
                </c:pt>
                <c:pt idx="124">
                  <c:v>2.1443769707129193E-3</c:v>
                </c:pt>
                <c:pt idx="125">
                  <c:v>3.1037448844460523E-3</c:v>
                </c:pt>
                <c:pt idx="126">
                  <c:v>4.2673798935104409E-3</c:v>
                </c:pt>
                <c:pt idx="127">
                  <c:v>1.7595908580735663E-3</c:v>
                </c:pt>
                <c:pt idx="128">
                  <c:v>2.9383076476558957E-3</c:v>
                </c:pt>
                <c:pt idx="129">
                  <c:v>2.6677862839546451E-3</c:v>
                </c:pt>
                <c:pt idx="130">
                  <c:v>2.2018666107822956E-3</c:v>
                </c:pt>
                <c:pt idx="131">
                  <c:v>2.5447140098012319E-3</c:v>
                </c:pt>
                <c:pt idx="132">
                  <c:v>6.0615520885367582E-3</c:v>
                </c:pt>
                <c:pt idx="133">
                  <c:v>2.3044828668018634E-3</c:v>
                </c:pt>
                <c:pt idx="134">
                  <c:v>4.3333763471210601E-3</c:v>
                </c:pt>
                <c:pt idx="135">
                  <c:v>3.5482565990335975E-3</c:v>
                </c:pt>
                <c:pt idx="136">
                  <c:v>6.006275773901731E-3</c:v>
                </c:pt>
                <c:pt idx="137">
                  <c:v>3.773721935539712E-3</c:v>
                </c:pt>
                <c:pt idx="138">
                  <c:v>4.4307103084296655E-3</c:v>
                </c:pt>
                <c:pt idx="139">
                  <c:v>6.2942871703692326E-3</c:v>
                </c:pt>
                <c:pt idx="140">
                  <c:v>5.6041991837088093E-3</c:v>
                </c:pt>
                <c:pt idx="141">
                  <c:v>4.3585462257143487E-3</c:v>
                </c:pt>
                <c:pt idx="142">
                  <c:v>1.3567726807063377E-2</c:v>
                </c:pt>
                <c:pt idx="143">
                  <c:v>3.1009231490349873E-3</c:v>
                </c:pt>
                <c:pt idx="144">
                  <c:v>3.3066304566682272E-3</c:v>
                </c:pt>
                <c:pt idx="145">
                  <c:v>3.7484394922474859E-3</c:v>
                </c:pt>
                <c:pt idx="146">
                  <c:v>6.4985109045909879E-3</c:v>
                </c:pt>
                <c:pt idx="147">
                  <c:v>4.281246264771092E-3</c:v>
                </c:pt>
                <c:pt idx="148">
                  <c:v>3.9716692973675539E-3</c:v>
                </c:pt>
                <c:pt idx="149">
                  <c:v>3.6159838004631989E-3</c:v>
                </c:pt>
                <c:pt idx="150">
                  <c:v>4.379471046742623E-2</c:v>
                </c:pt>
                <c:pt idx="151">
                  <c:v>2.2781600764002791E-2</c:v>
                </c:pt>
                <c:pt idx="152">
                  <c:v>1.1629964619769798E-2</c:v>
                </c:pt>
                <c:pt idx="153">
                  <c:v>4.8633970325688324E-3</c:v>
                </c:pt>
                <c:pt idx="154">
                  <c:v>2.9687987287610731E-3</c:v>
                </c:pt>
              </c:numCache>
            </c:numRef>
          </c:yVal>
          <c:smooth val="0"/>
          <c:extLst>
            <c:ext xmlns:c16="http://schemas.microsoft.com/office/drawing/2014/chart" uri="{C3380CC4-5D6E-409C-BE32-E72D297353CC}">
              <c16:uniqueId val="{00000003-2DB5-4C2D-8BB6-D9C2A219FD15}"/>
            </c:ext>
          </c:extLst>
        </c:ser>
        <c:ser>
          <c:idx val="5"/>
          <c:order val="5"/>
          <c:tx>
            <c:strRef>
              <c:f>'C5 8050'!$A$12</c:f>
              <c:strCache>
                <c:ptCount val="1"/>
                <c:pt idx="0">
                  <c:v>Kcb (Select)</c:v>
                </c:pt>
              </c:strCache>
            </c:strRef>
          </c:tx>
          <c:spPr>
            <a:ln w="3175">
              <a:solidFill>
                <a:srgbClr val="339966"/>
              </a:solidFill>
              <a:prstDash val="lgDashDot"/>
            </a:ln>
          </c:spPr>
          <c:marker>
            <c:symbol val="circle"/>
            <c:size val="2"/>
            <c:spPr>
              <a:solidFill>
                <a:srgbClr val="339966"/>
              </a:solidFill>
              <a:ln>
                <a:solidFill>
                  <a:srgbClr val="339966"/>
                </a:solidFill>
                <a:prstDash val="solid"/>
              </a:ln>
            </c:spPr>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8050'!$C$12:$FS$12</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0.17202187499999999</c:v>
                </c:pt>
                <c:pt idx="15">
                  <c:v>0.17797031250000001</c:v>
                </c:pt>
                <c:pt idx="16">
                  <c:v>0.18391874999999999</c:v>
                </c:pt>
                <c:pt idx="17">
                  <c:v>0.18986718749999998</c:v>
                </c:pt>
                <c:pt idx="18">
                  <c:v>0.19581562499999999</c:v>
                </c:pt>
                <c:pt idx="19">
                  <c:v>0.20176406249999998</c:v>
                </c:pt>
                <c:pt idx="20">
                  <c:v>0.20771249999999999</c:v>
                </c:pt>
                <c:pt idx="21">
                  <c:v>0.21366093749999998</c:v>
                </c:pt>
                <c:pt idx="22">
                  <c:v>0.219609375</c:v>
                </c:pt>
                <c:pt idx="23">
                  <c:v>0.22555781249999998</c:v>
                </c:pt>
                <c:pt idx="24">
                  <c:v>0.23150624999999997</c:v>
                </c:pt>
                <c:pt idx="25">
                  <c:v>0.23745468749999998</c:v>
                </c:pt>
                <c:pt idx="26">
                  <c:v>0.24340312499999997</c:v>
                </c:pt>
                <c:pt idx="27">
                  <c:v>0.24935156249999998</c:v>
                </c:pt>
                <c:pt idx="28">
                  <c:v>0.25529999999999997</c:v>
                </c:pt>
                <c:pt idx="29">
                  <c:v>0.26124843749999999</c:v>
                </c:pt>
                <c:pt idx="30">
                  <c:v>0.267196875</c:v>
                </c:pt>
                <c:pt idx="31">
                  <c:v>0.27314531249999996</c:v>
                </c:pt>
                <c:pt idx="32">
                  <c:v>0.27909375000000003</c:v>
                </c:pt>
                <c:pt idx="33">
                  <c:v>0.28504218749999999</c:v>
                </c:pt>
                <c:pt idx="34">
                  <c:v>0.290990625</c:v>
                </c:pt>
                <c:pt idx="35">
                  <c:v>0.29693906250000002</c:v>
                </c:pt>
                <c:pt idx="36">
                  <c:v>0.30288749999999998</c:v>
                </c:pt>
                <c:pt idx="37">
                  <c:v>0.31995535714285711</c:v>
                </c:pt>
                <c:pt idx="38">
                  <c:v>0.33702321428571425</c:v>
                </c:pt>
                <c:pt idx="39">
                  <c:v>0.35409107142857144</c:v>
                </c:pt>
                <c:pt idx="40">
                  <c:v>0.37115892857142851</c:v>
                </c:pt>
                <c:pt idx="41">
                  <c:v>0.3882267857142857</c:v>
                </c:pt>
                <c:pt idx="42">
                  <c:v>0.40529464285714289</c:v>
                </c:pt>
                <c:pt idx="43">
                  <c:v>0.42236249999999997</c:v>
                </c:pt>
                <c:pt idx="44">
                  <c:v>0.45779999999999998</c:v>
                </c:pt>
                <c:pt idx="45">
                  <c:v>0.4932375</c:v>
                </c:pt>
                <c:pt idx="46">
                  <c:v>0.52604249999999997</c:v>
                </c:pt>
                <c:pt idx="47">
                  <c:v>0.55884750000000005</c:v>
                </c:pt>
                <c:pt idx="48">
                  <c:v>0.59165250000000003</c:v>
                </c:pt>
                <c:pt idx="49">
                  <c:v>0.6244575</c:v>
                </c:pt>
                <c:pt idx="50">
                  <c:v>0.65726249999999997</c:v>
                </c:pt>
                <c:pt idx="51">
                  <c:v>0.6870750000000001</c:v>
                </c:pt>
                <c:pt idx="52">
                  <c:v>0.71688750000000001</c:v>
                </c:pt>
                <c:pt idx="53">
                  <c:v>0.74670000000000003</c:v>
                </c:pt>
                <c:pt idx="54">
                  <c:v>0.77651249999999994</c:v>
                </c:pt>
                <c:pt idx="55">
                  <c:v>0.80632500000000007</c:v>
                </c:pt>
                <c:pt idx="56">
                  <c:v>0.83613749999999998</c:v>
                </c:pt>
                <c:pt idx="57">
                  <c:v>0.86595</c:v>
                </c:pt>
                <c:pt idx="58">
                  <c:v>0.89576250000000002</c:v>
                </c:pt>
                <c:pt idx="59">
                  <c:v>0.92557500000000004</c:v>
                </c:pt>
                <c:pt idx="60">
                  <c:v>0.94258500000000001</c:v>
                </c:pt>
                <c:pt idx="61">
                  <c:v>0.95959499999999998</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0.96</c:v>
                </c:pt>
                <c:pt idx="109">
                  <c:v>0.95611875000000002</c:v>
                </c:pt>
                <c:pt idx="110">
                  <c:v>0.94717499999999999</c:v>
                </c:pt>
                <c:pt idx="111">
                  <c:v>0.93823124999999996</c:v>
                </c:pt>
                <c:pt idx="112">
                  <c:v>0.92928750000000004</c:v>
                </c:pt>
                <c:pt idx="113">
                  <c:v>0.92034375000000002</c:v>
                </c:pt>
                <c:pt idx="114">
                  <c:v>0.91139999999999999</c:v>
                </c:pt>
                <c:pt idx="115">
                  <c:v>0.88420714285714275</c:v>
                </c:pt>
                <c:pt idx="116">
                  <c:v>0.85701428571428573</c:v>
                </c:pt>
                <c:pt idx="117">
                  <c:v>0.82982142857142849</c:v>
                </c:pt>
                <c:pt idx="118">
                  <c:v>0.80262857142857147</c:v>
                </c:pt>
                <c:pt idx="119">
                  <c:v>0.77543571428571423</c:v>
                </c:pt>
                <c:pt idx="120">
                  <c:v>0.7482428571428571</c:v>
                </c:pt>
                <c:pt idx="121">
                  <c:v>0.72105000000000008</c:v>
                </c:pt>
                <c:pt idx="122">
                  <c:v>0.69385714285714284</c:v>
                </c:pt>
                <c:pt idx="123">
                  <c:v>0.66666428571428571</c:v>
                </c:pt>
                <c:pt idx="124">
                  <c:v>0.63947142857142858</c:v>
                </c:pt>
                <c:pt idx="125">
                  <c:v>0.61227857142857145</c:v>
                </c:pt>
                <c:pt idx="126">
                  <c:v>0.58508571428571421</c:v>
                </c:pt>
                <c:pt idx="127">
                  <c:v>0.55789285714285708</c:v>
                </c:pt>
                <c:pt idx="128">
                  <c:v>0.53069999999999995</c:v>
                </c:pt>
                <c:pt idx="129">
                  <c:v>0.50350714285714282</c:v>
                </c:pt>
                <c:pt idx="130">
                  <c:v>0.47631428571428569</c:v>
                </c:pt>
                <c:pt idx="131">
                  <c:v>0.44912142857142856</c:v>
                </c:pt>
                <c:pt idx="132">
                  <c:v>0.42192857142857143</c:v>
                </c:pt>
                <c:pt idx="133">
                  <c:v>0.39473571428571419</c:v>
                </c:pt>
                <c:pt idx="134">
                  <c:v>0.36754285714285712</c:v>
                </c:pt>
                <c:pt idx="135">
                  <c:v>0.34035000000000004</c:v>
                </c:pt>
                <c:pt idx="136">
                  <c:v>0.31315714285714286</c:v>
                </c:pt>
                <c:pt idx="137">
                  <c:v>0.28596428571428578</c:v>
                </c:pt>
                <c:pt idx="138">
                  <c:v>0.25877142857142843</c:v>
                </c:pt>
                <c:pt idx="139">
                  <c:v>0.23157857142857136</c:v>
                </c:pt>
                <c:pt idx="140">
                  <c:v>0.20438571428571428</c:v>
                </c:pt>
                <c:pt idx="141">
                  <c:v>0.17719285714285721</c:v>
                </c:pt>
                <c:pt idx="142">
                  <c:v>0.15</c:v>
                </c:pt>
                <c:pt idx="143">
                  <c:v>0.15</c:v>
                </c:pt>
                <c:pt idx="144">
                  <c:v>0.15</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4-2DB5-4C2D-8BB6-D9C2A219FD15}"/>
            </c:ext>
          </c:extLst>
        </c:ser>
        <c:ser>
          <c:idx val="6"/>
          <c:order val="6"/>
          <c:tx>
            <c:strRef>
              <c:f>'C5 8050'!$A$87</c:f>
              <c:strCache>
                <c:ptCount val="1"/>
                <c:pt idx="0">
                  <c:v>Kcb (SWD)</c:v>
                </c:pt>
              </c:strCache>
            </c:strRef>
          </c:tx>
          <c:spPr>
            <a:ln w="28575">
              <a:noFill/>
            </a:ln>
          </c:spPr>
          <c:marker>
            <c:symbol val="circle"/>
            <c:size val="5"/>
            <c:spPr>
              <a:solidFill>
                <a:srgbClr val="800000"/>
              </a:solidFill>
              <a:ln>
                <a:solidFill>
                  <a:srgbClr val="800000"/>
                </a:solidFill>
                <a:prstDash val="solid"/>
              </a:ln>
            </c:spPr>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8050'!$C$87:$FS$87</c:f>
              <c:numCache>
                <c:formatCode>General</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0.27928572502920973</c:v>
                </c:pt>
                <c:pt idx="25">
                  <c:v>0</c:v>
                </c:pt>
                <c:pt idx="26">
                  <c:v>0</c:v>
                </c:pt>
                <c:pt idx="27">
                  <c:v>0</c:v>
                </c:pt>
                <c:pt idx="28">
                  <c:v>0.12334188660617312</c:v>
                </c:pt>
                <c:pt idx="29">
                  <c:v>0</c:v>
                </c:pt>
                <c:pt idx="30">
                  <c:v>0.35046977776321231</c:v>
                </c:pt>
                <c:pt idx="31">
                  <c:v>0</c:v>
                </c:pt>
                <c:pt idx="32">
                  <c:v>-0.94947652562872342</c:v>
                </c:pt>
                <c:pt idx="33">
                  <c:v>0</c:v>
                </c:pt>
                <c:pt idx="34">
                  <c:v>0</c:v>
                </c:pt>
                <c:pt idx="35">
                  <c:v>0</c:v>
                </c:pt>
                <c:pt idx="36">
                  <c:v>0</c:v>
                </c:pt>
                <c:pt idx="37">
                  <c:v>0.57948364157648935</c:v>
                </c:pt>
                <c:pt idx="38">
                  <c:v>0</c:v>
                </c:pt>
                <c:pt idx="39">
                  <c:v>-0.19097739484655638</c:v>
                </c:pt>
                <c:pt idx="40">
                  <c:v>0</c:v>
                </c:pt>
                <c:pt idx="41">
                  <c:v>0</c:v>
                </c:pt>
                <c:pt idx="42">
                  <c:v>0</c:v>
                </c:pt>
                <c:pt idx="43">
                  <c:v>0.91131883263448099</c:v>
                </c:pt>
                <c:pt idx="44">
                  <c:v>0</c:v>
                </c:pt>
                <c:pt idx="45">
                  <c:v>-0.77618178357422751</c:v>
                </c:pt>
                <c:pt idx="46">
                  <c:v>0</c:v>
                </c:pt>
                <c:pt idx="47">
                  <c:v>0</c:v>
                </c:pt>
                <c:pt idx="48">
                  <c:v>1.1944789065014969</c:v>
                </c:pt>
                <c:pt idx="49">
                  <c:v>0</c:v>
                </c:pt>
                <c:pt idx="50">
                  <c:v>-0.79100087555038645</c:v>
                </c:pt>
                <c:pt idx="51">
                  <c:v>0</c:v>
                </c:pt>
                <c:pt idx="52">
                  <c:v>2.2199899937153922</c:v>
                </c:pt>
                <c:pt idx="53">
                  <c:v>0</c:v>
                </c:pt>
                <c:pt idx="54">
                  <c:v>0</c:v>
                </c:pt>
                <c:pt idx="55">
                  <c:v>0</c:v>
                </c:pt>
                <c:pt idx="56">
                  <c:v>0</c:v>
                </c:pt>
                <c:pt idx="57">
                  <c:v>0.33808651176670285</c:v>
                </c:pt>
                <c:pt idx="58">
                  <c:v>0</c:v>
                </c:pt>
                <c:pt idx="59">
                  <c:v>0.44057000952737591</c:v>
                </c:pt>
                <c:pt idx="60">
                  <c:v>0</c:v>
                </c:pt>
                <c:pt idx="61">
                  <c:v>0</c:v>
                </c:pt>
                <c:pt idx="62">
                  <c:v>0.77174056844933636</c:v>
                </c:pt>
                <c:pt idx="63">
                  <c:v>2.2503904377260313</c:v>
                </c:pt>
                <c:pt idx="64">
                  <c:v>0</c:v>
                </c:pt>
                <c:pt idx="65">
                  <c:v>-0.46407037951572344</c:v>
                </c:pt>
                <c:pt idx="66">
                  <c:v>2.9262298959186981</c:v>
                </c:pt>
                <c:pt idx="67">
                  <c:v>0</c:v>
                </c:pt>
                <c:pt idx="68">
                  <c:v>0</c:v>
                </c:pt>
                <c:pt idx="69">
                  <c:v>0</c:v>
                </c:pt>
                <c:pt idx="70">
                  <c:v>0</c:v>
                </c:pt>
                <c:pt idx="71">
                  <c:v>1.1712424474627499</c:v>
                </c:pt>
                <c:pt idx="72">
                  <c:v>0</c:v>
                </c:pt>
                <c:pt idx="73">
                  <c:v>-1.0852985953384515</c:v>
                </c:pt>
                <c:pt idx="74">
                  <c:v>0</c:v>
                </c:pt>
                <c:pt idx="75">
                  <c:v>0</c:v>
                </c:pt>
                <c:pt idx="76">
                  <c:v>1.775580628398024</c:v>
                </c:pt>
                <c:pt idx="77">
                  <c:v>0</c:v>
                </c:pt>
                <c:pt idx="78">
                  <c:v>0.30733353681198244</c:v>
                </c:pt>
                <c:pt idx="79">
                  <c:v>0</c:v>
                </c:pt>
                <c:pt idx="80">
                  <c:v>1.1329396650469934</c:v>
                </c:pt>
                <c:pt idx="81">
                  <c:v>0</c:v>
                </c:pt>
                <c:pt idx="82">
                  <c:v>0</c:v>
                </c:pt>
                <c:pt idx="83">
                  <c:v>0</c:v>
                </c:pt>
                <c:pt idx="84">
                  <c:v>0</c:v>
                </c:pt>
                <c:pt idx="85">
                  <c:v>1.1713635537267448</c:v>
                </c:pt>
                <c:pt idx="86">
                  <c:v>0</c:v>
                </c:pt>
                <c:pt idx="87">
                  <c:v>1.1056742683115346</c:v>
                </c:pt>
                <c:pt idx="88">
                  <c:v>0</c:v>
                </c:pt>
                <c:pt idx="89">
                  <c:v>0</c:v>
                </c:pt>
                <c:pt idx="90">
                  <c:v>2.1939404719200533</c:v>
                </c:pt>
                <c:pt idx="91">
                  <c:v>0</c:v>
                </c:pt>
                <c:pt idx="92">
                  <c:v>-1.3043222194703832</c:v>
                </c:pt>
                <c:pt idx="93">
                  <c:v>0</c:v>
                </c:pt>
                <c:pt idx="94">
                  <c:v>1.9643428592864487</c:v>
                </c:pt>
                <c:pt idx="95">
                  <c:v>0</c:v>
                </c:pt>
                <c:pt idx="96">
                  <c:v>0</c:v>
                </c:pt>
                <c:pt idx="97">
                  <c:v>0</c:v>
                </c:pt>
                <c:pt idx="98">
                  <c:v>0</c:v>
                </c:pt>
                <c:pt idx="99">
                  <c:v>1.5057689353162385</c:v>
                </c:pt>
                <c:pt idx="100">
                  <c:v>0</c:v>
                </c:pt>
                <c:pt idx="101">
                  <c:v>-0.36733451462088368</c:v>
                </c:pt>
                <c:pt idx="102">
                  <c:v>0</c:v>
                </c:pt>
                <c:pt idx="103">
                  <c:v>0</c:v>
                </c:pt>
                <c:pt idx="104">
                  <c:v>1.725592871646761</c:v>
                </c:pt>
                <c:pt idx="105">
                  <c:v>0</c:v>
                </c:pt>
                <c:pt idx="106">
                  <c:v>-0.70482687136520539</c:v>
                </c:pt>
                <c:pt idx="107">
                  <c:v>0</c:v>
                </c:pt>
                <c:pt idx="108">
                  <c:v>1.6188982485252397</c:v>
                </c:pt>
                <c:pt idx="109">
                  <c:v>0</c:v>
                </c:pt>
                <c:pt idx="110">
                  <c:v>0</c:v>
                </c:pt>
                <c:pt idx="111">
                  <c:v>0</c:v>
                </c:pt>
                <c:pt idx="112">
                  <c:v>0</c:v>
                </c:pt>
                <c:pt idx="113">
                  <c:v>0</c:v>
                </c:pt>
                <c:pt idx="114">
                  <c:v>1.0313213389747042</c:v>
                </c:pt>
                <c:pt idx="115">
                  <c:v>0</c:v>
                </c:pt>
                <c:pt idx="116">
                  <c:v>-0.340268847170074</c:v>
                </c:pt>
                <c:pt idx="117">
                  <c:v>0</c:v>
                </c:pt>
                <c:pt idx="118">
                  <c:v>0</c:v>
                </c:pt>
                <c:pt idx="119">
                  <c:v>0</c:v>
                </c:pt>
                <c:pt idx="120">
                  <c:v>0</c:v>
                </c:pt>
                <c:pt idx="121">
                  <c:v>0</c:v>
                </c:pt>
                <c:pt idx="122">
                  <c:v>0</c:v>
                </c:pt>
                <c:pt idx="123">
                  <c:v>0</c:v>
                </c:pt>
                <c:pt idx="124">
                  <c:v>0</c:v>
                </c:pt>
                <c:pt idx="125">
                  <c:v>0</c:v>
                </c:pt>
                <c:pt idx="126">
                  <c:v>0</c:v>
                </c:pt>
                <c:pt idx="127">
                  <c:v>0.52439419134618237</c:v>
                </c:pt>
                <c:pt idx="128">
                  <c:v>0</c:v>
                </c:pt>
                <c:pt idx="129">
                  <c:v>0</c:v>
                </c:pt>
                <c:pt idx="130">
                  <c:v>0</c:v>
                </c:pt>
                <c:pt idx="131">
                  <c:v>0</c:v>
                </c:pt>
                <c:pt idx="132">
                  <c:v>0</c:v>
                </c:pt>
                <c:pt idx="133">
                  <c:v>0</c:v>
                </c:pt>
                <c:pt idx="134">
                  <c:v>0</c:v>
                </c:pt>
                <c:pt idx="135">
                  <c:v>-0.15961991618333407</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0.15878239406050543</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2DB5-4C2D-8BB6-D9C2A219FD15}"/>
            </c:ext>
          </c:extLst>
        </c:ser>
        <c:ser>
          <c:idx val="7"/>
          <c:order val="7"/>
          <c:tx>
            <c:v>Kcb (SWD) weighted</c:v>
          </c:tx>
          <c:spPr>
            <a:ln w="3175">
              <a:solidFill>
                <a:srgbClr val="800000"/>
              </a:solidFill>
              <a:prstDash val="solid"/>
            </a:ln>
          </c:spPr>
          <c:marker>
            <c:symbol val="dot"/>
            <c:size val="3"/>
            <c:spPr>
              <a:noFill/>
              <a:ln>
                <a:solidFill>
                  <a:srgbClr val="800000"/>
                </a:solidFill>
                <a:prstDash val="solid"/>
              </a:ln>
            </c:spPr>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8050'!$D$89:$FS$89</c:f>
              <c:numCache>
                <c:formatCode>General</c:formatCode>
                <c:ptCount val="17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0.10093597022230545</c:v>
                </c:pt>
                <c:pt idx="31">
                  <c:v>6.8501151881320804E-2</c:v>
                </c:pt>
                <c:pt idx="32">
                  <c:v>0.15278291995663681</c:v>
                </c:pt>
                <c:pt idx="33">
                  <c:v>0.22174073020007723</c:v>
                </c:pt>
                <c:pt idx="34">
                  <c:v>0.27920557206961089</c:v>
                </c:pt>
                <c:pt idx="35">
                  <c:v>0.32782966903613936</c:v>
                </c:pt>
                <c:pt idx="36">
                  <c:v>0.24897170813539884</c:v>
                </c:pt>
                <c:pt idx="37">
                  <c:v>0.18062814202142377</c:v>
                </c:pt>
                <c:pt idx="38">
                  <c:v>0.32355850416343845</c:v>
                </c:pt>
                <c:pt idx="39">
                  <c:v>0.46648886630545322</c:v>
                </c:pt>
                <c:pt idx="40">
                  <c:v>0.50748855063378706</c:v>
                </c:pt>
                <c:pt idx="41">
                  <c:v>0.41612291615866198</c:v>
                </c:pt>
                <c:pt idx="42">
                  <c:v>0.3247572816835369</c:v>
                </c:pt>
                <c:pt idx="43">
                  <c:v>0.43412437182613045</c:v>
                </c:pt>
                <c:pt idx="44">
                  <c:v>0.543491461968724</c:v>
                </c:pt>
                <c:pt idx="45">
                  <c:v>0.57876238907627453</c:v>
                </c:pt>
                <c:pt idx="46">
                  <c:v>0.61403331618382517</c:v>
                </c:pt>
                <c:pt idx="47">
                  <c:v>0.57581782812597326</c:v>
                </c:pt>
                <c:pt idx="48">
                  <c:v>0.53760234006812124</c:v>
                </c:pt>
                <c:pt idx="49">
                  <c:v>0.49938685201026939</c:v>
                </c:pt>
                <c:pt idx="50">
                  <c:v>0.46800359713646233</c:v>
                </c:pt>
                <c:pt idx="51">
                  <c:v>0.54912038334323598</c:v>
                </c:pt>
                <c:pt idx="52">
                  <c:v>0.65231520681147359</c:v>
                </c:pt>
                <c:pt idx="53">
                  <c:v>0.62413265094132941</c:v>
                </c:pt>
                <c:pt idx="54">
                  <c:v>0.59595009507118546</c:v>
                </c:pt>
                <c:pt idx="55">
                  <c:v>0.66634419715282123</c:v>
                </c:pt>
                <c:pt idx="56">
                  <c:v>0.68813956355513206</c:v>
                </c:pt>
                <c:pt idx="57">
                  <c:v>0.7099349299574429</c:v>
                </c:pt>
                <c:pt idx="58">
                  <c:v>0.75701759010433001</c:v>
                </c:pt>
                <c:pt idx="59">
                  <c:v>0.68710108702082051</c:v>
                </c:pt>
                <c:pt idx="60">
                  <c:v>0.74264481606722366</c:v>
                </c:pt>
                <c:pt idx="61">
                  <c:v>0.79818854511362669</c:v>
                </c:pt>
                <c:pt idx="62">
                  <c:v>0.85373227416002961</c:v>
                </c:pt>
                <c:pt idx="63">
                  <c:v>0.90927600320643287</c:v>
                </c:pt>
                <c:pt idx="64">
                  <c:v>0.81438366273275575</c:v>
                </c:pt>
                <c:pt idx="65">
                  <c:v>0.71265908907503406</c:v>
                </c:pt>
                <c:pt idx="66">
                  <c:v>0.80165979699974388</c:v>
                </c:pt>
                <c:pt idx="67">
                  <c:v>0.86858246766298985</c:v>
                </c:pt>
                <c:pt idx="68">
                  <c:v>0.93550513832623594</c:v>
                </c:pt>
                <c:pt idx="69">
                  <c:v>0.90454466955041246</c:v>
                </c:pt>
                <c:pt idx="70">
                  <c:v>0.77500754282280915</c:v>
                </c:pt>
                <c:pt idx="71">
                  <c:v>0.88147487912699041</c:v>
                </c:pt>
                <c:pt idx="72">
                  <c:v>0.98794221543117144</c:v>
                </c:pt>
                <c:pt idx="73">
                  <c:v>0.87095112595170787</c:v>
                </c:pt>
                <c:pt idx="74">
                  <c:v>0.8709591997026408</c:v>
                </c:pt>
                <c:pt idx="75">
                  <c:v>0.87096727345357394</c:v>
                </c:pt>
                <c:pt idx="76">
                  <c:v>0.87097534720450676</c:v>
                </c:pt>
                <c:pt idx="77">
                  <c:v>0.8709834209554399</c:v>
                </c:pt>
                <c:pt idx="78">
                  <c:v>0.8666122090120254</c:v>
                </c:pt>
                <c:pt idx="79">
                  <c:v>1.0126770665886913</c:v>
                </c:pt>
                <c:pt idx="80">
                  <c:v>1.2312930044059249</c:v>
                </c:pt>
                <c:pt idx="81">
                  <c:v>1.259183660640727</c:v>
                </c:pt>
                <c:pt idx="82">
                  <c:v>1.2870743168755288</c:v>
                </c:pt>
                <c:pt idx="83">
                  <c:v>1.0817474603509682</c:v>
                </c:pt>
                <c:pt idx="84">
                  <c:v>0.97430374326547731</c:v>
                </c:pt>
                <c:pt idx="85">
                  <c:v>1.0847710314304417</c:v>
                </c:pt>
                <c:pt idx="86">
                  <c:v>1.1401979110464053</c:v>
                </c:pt>
                <c:pt idx="87">
                  <c:v>1.1650531957310217</c:v>
                </c:pt>
                <c:pt idx="88">
                  <c:v>1.1873468878369877</c:v>
                </c:pt>
                <c:pt idx="89">
                  <c:v>1.2096405799429537</c:v>
                </c:pt>
                <c:pt idx="90">
                  <c:v>1.2319342720489204</c:v>
                </c:pt>
                <c:pt idx="91">
                  <c:v>1.2542279641548864</c:v>
                </c:pt>
                <c:pt idx="92">
                  <c:v>1.1516480929317114</c:v>
                </c:pt>
                <c:pt idx="93">
                  <c:v>1.0534475074028833</c:v>
                </c:pt>
                <c:pt idx="94">
                  <c:v>1.0947754142918984</c:v>
                </c:pt>
                <c:pt idx="95">
                  <c:v>1.0635522409403455</c:v>
                </c:pt>
                <c:pt idx="96">
                  <c:v>1.0323290675887928</c:v>
                </c:pt>
                <c:pt idx="97">
                  <c:v>0.8390779113697755</c:v>
                </c:pt>
                <c:pt idx="98">
                  <c:v>0.8790442679101208</c:v>
                </c:pt>
                <c:pt idx="99">
                  <c:v>1.0739256324431623</c:v>
                </c:pt>
                <c:pt idx="100">
                  <c:v>1.0508959917257483</c:v>
                </c:pt>
                <c:pt idx="101">
                  <c:v>0.98869455703829878</c:v>
                </c:pt>
                <c:pt idx="102">
                  <c:v>0.95706471728219655</c:v>
                </c:pt>
                <c:pt idx="103">
                  <c:v>0.92543487752609421</c:v>
                </c:pt>
                <c:pt idx="104">
                  <c:v>0.89380503776999187</c:v>
                </c:pt>
                <c:pt idx="105">
                  <c:v>0.86217519801388964</c:v>
                </c:pt>
                <c:pt idx="106">
                  <c:v>0.8305453582577873</c:v>
                </c:pt>
                <c:pt idx="107">
                  <c:v>0.83234973608784135</c:v>
                </c:pt>
                <c:pt idx="108">
                  <c:v>0.83415411391789529</c:v>
                </c:pt>
                <c:pt idx="109">
                  <c:v>0.75407420189785668</c:v>
                </c:pt>
                <c:pt idx="110">
                  <c:v>0.67399428987781806</c:v>
                </c:pt>
                <c:pt idx="111">
                  <c:v>0.59391437785777967</c:v>
                </c:pt>
                <c:pt idx="112">
                  <c:v>0.6758624487052054</c:v>
                </c:pt>
                <c:pt idx="113">
                  <c:v>0.75781051955263123</c:v>
                </c:pt>
                <c:pt idx="114">
                  <c:v>0.68484358240736087</c:v>
                </c:pt>
                <c:pt idx="115">
                  <c:v>0.61187664526209029</c:v>
                </c:pt>
                <c:pt idx="116">
                  <c:v>0.57808150208685549</c:v>
                </c:pt>
                <c:pt idx="117">
                  <c:v>0.54428635891162069</c:v>
                </c:pt>
                <c:pt idx="118">
                  <c:v>0.51049121573638589</c:v>
                </c:pt>
                <c:pt idx="119">
                  <c:v>0.47669607256115115</c:v>
                </c:pt>
                <c:pt idx="120">
                  <c:v>0.39729998888394857</c:v>
                </c:pt>
                <c:pt idx="121">
                  <c:v>0.31790390520674605</c:v>
                </c:pt>
                <c:pt idx="122">
                  <c:v>0.32994716727252876</c:v>
                </c:pt>
                <c:pt idx="123">
                  <c:v>0.34199042933831142</c:v>
                </c:pt>
                <c:pt idx="124">
                  <c:v>0.29638948883634364</c:v>
                </c:pt>
                <c:pt idx="125">
                  <c:v>0.25078854833437586</c:v>
                </c:pt>
                <c:pt idx="126">
                  <c:v>0.20518760783240797</c:v>
                </c:pt>
                <c:pt idx="127">
                  <c:v>0.15958666733044019</c:v>
                </c:pt>
                <c:pt idx="128">
                  <c:v>0.13521254751139505</c:v>
                </c:pt>
                <c:pt idx="129">
                  <c:v>0.11083842769234999</c:v>
                </c:pt>
                <c:pt idx="130">
                  <c:v>8.6464307873304891E-2</c:v>
                </c:pt>
                <c:pt idx="131">
                  <c:v>6.2090188054259761E-2</c:v>
                </c:pt>
                <c:pt idx="132">
                  <c:v>3.7716068235214631E-2</c:v>
                </c:pt>
                <c:pt idx="133">
                  <c:v>1.3341948416169499E-2</c:v>
                </c:pt>
                <c:pt idx="134">
                  <c:v>-1.1032171402875646E-2</c:v>
                </c:pt>
                <c:pt idx="135">
                  <c:v>1.0194649280046993E-2</c:v>
                </c:pt>
                <c:pt idx="136">
                  <c:v>3.1421469962969635E-2</c:v>
                </c:pt>
                <c:pt idx="137">
                  <c:v>5.2648290645892264E-2</c:v>
                </c:pt>
                <c:pt idx="138">
                  <c:v>7.3875111328814899E-2</c:v>
                </c:pt>
                <c:pt idx="139">
                  <c:v>9.5101932011737542E-2</c:v>
                </c:pt>
                <c:pt idx="140">
                  <c:v>0.1163287526946602</c:v>
                </c:pt>
                <c:pt idx="141">
                  <c:v>0.13755557337758281</c:v>
                </c:pt>
                <c:pt idx="142">
                  <c:v>0.15878239406050548</c:v>
                </c:pt>
                <c:pt idx="143">
                  <c:v>0.15878239406050548</c:v>
                </c:pt>
                <c:pt idx="144">
                  <c:v>0.15878239406050548</c:v>
                </c:pt>
                <c:pt idx="145">
                  <c:v>0.15878239406050548</c:v>
                </c:pt>
                <c:pt idx="146">
                  <c:v>0.15878239406050548</c:v>
                </c:pt>
                <c:pt idx="147">
                  <c:v>0.15878239406050548</c:v>
                </c:pt>
                <c:pt idx="148">
                  <c:v>0.15878239406050548</c:v>
                </c:pt>
                <c:pt idx="149">
                  <c:v>0.15878239406050548</c:v>
                </c:pt>
                <c:pt idx="150">
                  <c:v>0.15878239406050548</c:v>
                </c:pt>
                <c:pt idx="151">
                  <c:v>0.15878239406050548</c:v>
                </c:pt>
                <c:pt idx="152">
                  <c:v>0.15878239406050548</c:v>
                </c:pt>
                <c:pt idx="153">
                  <c:v>0.15878239406050548</c:v>
                </c:pt>
                <c:pt idx="154">
                  <c:v>0.14819690112313844</c:v>
                </c:pt>
                <c:pt idx="155">
                  <c:v>0.13761140818577142</c:v>
                </c:pt>
                <c:pt idx="156">
                  <c:v>0.12702591524840437</c:v>
                </c:pt>
                <c:pt idx="157">
                  <c:v>0.11644042231103734</c:v>
                </c:pt>
                <c:pt idx="158">
                  <c:v>0.1058549293736703</c:v>
                </c:pt>
                <c:pt idx="159">
                  <c:v>9.526943643630327E-2</c:v>
                </c:pt>
                <c:pt idx="160">
                  <c:v>8.4683943498936223E-2</c:v>
                </c:pt>
                <c:pt idx="161">
                  <c:v>7.409845056156919E-2</c:v>
                </c:pt>
                <c:pt idx="162">
                  <c:v>6.3512957624202171E-2</c:v>
                </c:pt>
                <c:pt idx="163">
                  <c:v>5.2927464686835145E-2</c:v>
                </c:pt>
                <c:pt idx="164">
                  <c:v>4.2341971749468112E-2</c:v>
                </c:pt>
                <c:pt idx="165">
                  <c:v>3.4024798727251164E-2</c:v>
                </c:pt>
                <c:pt idx="166">
                  <c:v>2.4428060624693142E-2</c:v>
                </c:pt>
                <c:pt idx="167">
                  <c:v>1.3231866171708786E-2</c:v>
                </c:pt>
                <c:pt idx="168">
                  <c:v>0</c:v>
                </c:pt>
                <c:pt idx="169">
                  <c:v>0</c:v>
                </c:pt>
                <c:pt idx="170">
                  <c:v>0</c:v>
                </c:pt>
                <c:pt idx="171">
                  <c:v>0</c:v>
                </c:pt>
              </c:numCache>
            </c:numRef>
          </c:yVal>
          <c:smooth val="0"/>
          <c:extLst>
            <c:ext xmlns:c16="http://schemas.microsoft.com/office/drawing/2014/chart" uri="{C3380CC4-5D6E-409C-BE32-E72D297353CC}">
              <c16:uniqueId val="{00000006-2DB5-4C2D-8BB6-D9C2A219FD15}"/>
            </c:ext>
          </c:extLst>
        </c:ser>
        <c:dLbls>
          <c:showLegendKey val="0"/>
          <c:showVal val="0"/>
          <c:showCatName val="0"/>
          <c:showSerName val="0"/>
          <c:showPercent val="0"/>
          <c:showBubbleSize val="0"/>
        </c:dLbls>
        <c:axId val="824362640"/>
        <c:axId val="824355192"/>
      </c:scatterChart>
      <c:scatterChart>
        <c:scatterStyle val="lineMarker"/>
        <c:varyColors val="0"/>
        <c:ser>
          <c:idx val="1"/>
          <c:order val="1"/>
          <c:tx>
            <c:strRef>
              <c:f>'C5 8050'!$A$6</c:f>
              <c:strCache>
                <c:ptCount val="1"/>
                <c:pt idx="0">
                  <c:v>Root Zone Depth</c:v>
                </c:pt>
              </c:strCache>
            </c:strRef>
          </c:tx>
          <c:spPr>
            <a:ln w="25400">
              <a:solidFill>
                <a:srgbClr val="FF00FF"/>
              </a:solidFill>
              <a:prstDash val="solid"/>
            </a:ln>
          </c:spPr>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8050'!$C$6:$FS$6</c:f>
              <c:numCache>
                <c:formatCode>General</c:formatCode>
                <c:ptCount val="173"/>
                <c:pt idx="0">
                  <c:v>80</c:v>
                </c:pt>
                <c:pt idx="1">
                  <c:v>80</c:v>
                </c:pt>
                <c:pt idx="2">
                  <c:v>80</c:v>
                </c:pt>
                <c:pt idx="3">
                  <c:v>80</c:v>
                </c:pt>
                <c:pt idx="4">
                  <c:v>80</c:v>
                </c:pt>
                <c:pt idx="5">
                  <c:v>80</c:v>
                </c:pt>
                <c:pt idx="6">
                  <c:v>80</c:v>
                </c:pt>
                <c:pt idx="7">
                  <c:v>80</c:v>
                </c:pt>
                <c:pt idx="8">
                  <c:v>80</c:v>
                </c:pt>
                <c:pt idx="9">
                  <c:v>80</c:v>
                </c:pt>
                <c:pt idx="10">
                  <c:v>90</c:v>
                </c:pt>
                <c:pt idx="11">
                  <c:v>100</c:v>
                </c:pt>
                <c:pt idx="12">
                  <c:v>110</c:v>
                </c:pt>
                <c:pt idx="13">
                  <c:v>120</c:v>
                </c:pt>
                <c:pt idx="14">
                  <c:v>130</c:v>
                </c:pt>
                <c:pt idx="15">
                  <c:v>140</c:v>
                </c:pt>
                <c:pt idx="16">
                  <c:v>150</c:v>
                </c:pt>
                <c:pt idx="17">
                  <c:v>160</c:v>
                </c:pt>
                <c:pt idx="18">
                  <c:v>170</c:v>
                </c:pt>
                <c:pt idx="19">
                  <c:v>180</c:v>
                </c:pt>
                <c:pt idx="20">
                  <c:v>190</c:v>
                </c:pt>
                <c:pt idx="21">
                  <c:v>200</c:v>
                </c:pt>
                <c:pt idx="22">
                  <c:v>210</c:v>
                </c:pt>
                <c:pt idx="23">
                  <c:v>220</c:v>
                </c:pt>
                <c:pt idx="24">
                  <c:v>230</c:v>
                </c:pt>
                <c:pt idx="25">
                  <c:v>240</c:v>
                </c:pt>
                <c:pt idx="26">
                  <c:v>250</c:v>
                </c:pt>
                <c:pt idx="27">
                  <c:v>260</c:v>
                </c:pt>
                <c:pt idx="28">
                  <c:v>275</c:v>
                </c:pt>
                <c:pt idx="29">
                  <c:v>290</c:v>
                </c:pt>
                <c:pt idx="30">
                  <c:v>305</c:v>
                </c:pt>
                <c:pt idx="31">
                  <c:v>320</c:v>
                </c:pt>
                <c:pt idx="32">
                  <c:v>335</c:v>
                </c:pt>
                <c:pt idx="33">
                  <c:v>350</c:v>
                </c:pt>
                <c:pt idx="34">
                  <c:v>365</c:v>
                </c:pt>
                <c:pt idx="35">
                  <c:v>380</c:v>
                </c:pt>
                <c:pt idx="36">
                  <c:v>395</c:v>
                </c:pt>
                <c:pt idx="37">
                  <c:v>410</c:v>
                </c:pt>
                <c:pt idx="38">
                  <c:v>425</c:v>
                </c:pt>
                <c:pt idx="39">
                  <c:v>440</c:v>
                </c:pt>
                <c:pt idx="40">
                  <c:v>455</c:v>
                </c:pt>
                <c:pt idx="41">
                  <c:v>470</c:v>
                </c:pt>
                <c:pt idx="42">
                  <c:v>485</c:v>
                </c:pt>
                <c:pt idx="43">
                  <c:v>500</c:v>
                </c:pt>
                <c:pt idx="44">
                  <c:v>520</c:v>
                </c:pt>
                <c:pt idx="45">
                  <c:v>540</c:v>
                </c:pt>
                <c:pt idx="46">
                  <c:v>560</c:v>
                </c:pt>
                <c:pt idx="47">
                  <c:v>580</c:v>
                </c:pt>
                <c:pt idx="48">
                  <c:v>600</c:v>
                </c:pt>
                <c:pt idx="49">
                  <c:v>620</c:v>
                </c:pt>
                <c:pt idx="50">
                  <c:v>640</c:v>
                </c:pt>
                <c:pt idx="51">
                  <c:v>660</c:v>
                </c:pt>
                <c:pt idx="52">
                  <c:v>680</c:v>
                </c:pt>
                <c:pt idx="53">
                  <c:v>700</c:v>
                </c:pt>
                <c:pt idx="54">
                  <c:v>720</c:v>
                </c:pt>
                <c:pt idx="55">
                  <c:v>740</c:v>
                </c:pt>
                <c:pt idx="56">
                  <c:v>760</c:v>
                </c:pt>
                <c:pt idx="57">
                  <c:v>780</c:v>
                </c:pt>
                <c:pt idx="58">
                  <c:v>800</c:v>
                </c:pt>
                <c:pt idx="59">
                  <c:v>820</c:v>
                </c:pt>
                <c:pt idx="60">
                  <c:v>840</c:v>
                </c:pt>
                <c:pt idx="61">
                  <c:v>860</c:v>
                </c:pt>
                <c:pt idx="62">
                  <c:v>880</c:v>
                </c:pt>
                <c:pt idx="63">
                  <c:v>900</c:v>
                </c:pt>
                <c:pt idx="64">
                  <c:v>910</c:v>
                </c:pt>
                <c:pt idx="65">
                  <c:v>920</c:v>
                </c:pt>
                <c:pt idx="66">
                  <c:v>930</c:v>
                </c:pt>
                <c:pt idx="67">
                  <c:v>940</c:v>
                </c:pt>
                <c:pt idx="68">
                  <c:v>950</c:v>
                </c:pt>
                <c:pt idx="69">
                  <c:v>955</c:v>
                </c:pt>
                <c:pt idx="70">
                  <c:v>960</c:v>
                </c:pt>
                <c:pt idx="71">
                  <c:v>965</c:v>
                </c:pt>
                <c:pt idx="72">
                  <c:v>970</c:v>
                </c:pt>
                <c:pt idx="73">
                  <c:v>975</c:v>
                </c:pt>
                <c:pt idx="74">
                  <c:v>980</c:v>
                </c:pt>
                <c:pt idx="75">
                  <c:v>985</c:v>
                </c:pt>
                <c:pt idx="76">
                  <c:v>990</c:v>
                </c:pt>
                <c:pt idx="77">
                  <c:v>995</c:v>
                </c:pt>
                <c:pt idx="78">
                  <c:v>1000</c:v>
                </c:pt>
                <c:pt idx="79">
                  <c:v>1005</c:v>
                </c:pt>
                <c:pt idx="80">
                  <c:v>1010</c:v>
                </c:pt>
                <c:pt idx="81">
                  <c:v>1015</c:v>
                </c:pt>
                <c:pt idx="82">
                  <c:v>1020</c:v>
                </c:pt>
                <c:pt idx="83">
                  <c:v>1025</c:v>
                </c:pt>
                <c:pt idx="84">
                  <c:v>1030</c:v>
                </c:pt>
                <c:pt idx="85">
                  <c:v>1035</c:v>
                </c:pt>
                <c:pt idx="86">
                  <c:v>1040</c:v>
                </c:pt>
                <c:pt idx="87">
                  <c:v>1045</c:v>
                </c:pt>
                <c:pt idx="88">
                  <c:v>1050</c:v>
                </c:pt>
                <c:pt idx="89">
                  <c:v>1050</c:v>
                </c:pt>
                <c:pt idx="90">
                  <c:v>1050</c:v>
                </c:pt>
                <c:pt idx="91">
                  <c:v>1050</c:v>
                </c:pt>
                <c:pt idx="92">
                  <c:v>1050</c:v>
                </c:pt>
                <c:pt idx="93">
                  <c:v>1050</c:v>
                </c:pt>
                <c:pt idx="94">
                  <c:v>1050</c:v>
                </c:pt>
                <c:pt idx="95">
                  <c:v>1050</c:v>
                </c:pt>
                <c:pt idx="96">
                  <c:v>1050</c:v>
                </c:pt>
                <c:pt idx="97">
                  <c:v>1050</c:v>
                </c:pt>
                <c:pt idx="98">
                  <c:v>1050</c:v>
                </c:pt>
                <c:pt idx="99">
                  <c:v>1050</c:v>
                </c:pt>
                <c:pt idx="100">
                  <c:v>1050</c:v>
                </c:pt>
                <c:pt idx="101">
                  <c:v>1050</c:v>
                </c:pt>
                <c:pt idx="102">
                  <c:v>1050</c:v>
                </c:pt>
                <c:pt idx="103">
                  <c:v>1050</c:v>
                </c:pt>
                <c:pt idx="104">
                  <c:v>1050</c:v>
                </c:pt>
                <c:pt idx="105">
                  <c:v>1050</c:v>
                </c:pt>
                <c:pt idx="106">
                  <c:v>1050</c:v>
                </c:pt>
                <c:pt idx="107">
                  <c:v>1050</c:v>
                </c:pt>
                <c:pt idx="108">
                  <c:v>1050</c:v>
                </c:pt>
                <c:pt idx="109">
                  <c:v>1050</c:v>
                </c:pt>
                <c:pt idx="110">
                  <c:v>1050</c:v>
                </c:pt>
                <c:pt idx="111">
                  <c:v>1050</c:v>
                </c:pt>
                <c:pt idx="112">
                  <c:v>1050</c:v>
                </c:pt>
                <c:pt idx="113">
                  <c:v>1050</c:v>
                </c:pt>
                <c:pt idx="114">
                  <c:v>1050</c:v>
                </c:pt>
                <c:pt idx="115">
                  <c:v>1050</c:v>
                </c:pt>
                <c:pt idx="116">
                  <c:v>1050</c:v>
                </c:pt>
                <c:pt idx="117">
                  <c:v>1050</c:v>
                </c:pt>
                <c:pt idx="118">
                  <c:v>1050</c:v>
                </c:pt>
                <c:pt idx="119">
                  <c:v>1050</c:v>
                </c:pt>
                <c:pt idx="120">
                  <c:v>1050</c:v>
                </c:pt>
                <c:pt idx="121">
                  <c:v>1050</c:v>
                </c:pt>
                <c:pt idx="122">
                  <c:v>1050</c:v>
                </c:pt>
                <c:pt idx="123">
                  <c:v>1050</c:v>
                </c:pt>
                <c:pt idx="124">
                  <c:v>1050</c:v>
                </c:pt>
                <c:pt idx="125">
                  <c:v>1050</c:v>
                </c:pt>
                <c:pt idx="126">
                  <c:v>1050</c:v>
                </c:pt>
                <c:pt idx="127">
                  <c:v>1050</c:v>
                </c:pt>
                <c:pt idx="128">
                  <c:v>1050</c:v>
                </c:pt>
                <c:pt idx="129">
                  <c:v>1050</c:v>
                </c:pt>
                <c:pt idx="130">
                  <c:v>1050</c:v>
                </c:pt>
                <c:pt idx="131">
                  <c:v>1050</c:v>
                </c:pt>
                <c:pt idx="132">
                  <c:v>1050</c:v>
                </c:pt>
                <c:pt idx="133">
                  <c:v>1050</c:v>
                </c:pt>
                <c:pt idx="134">
                  <c:v>1050</c:v>
                </c:pt>
                <c:pt idx="135">
                  <c:v>1050</c:v>
                </c:pt>
                <c:pt idx="136">
                  <c:v>1050</c:v>
                </c:pt>
                <c:pt idx="137">
                  <c:v>1050</c:v>
                </c:pt>
                <c:pt idx="138">
                  <c:v>1050</c:v>
                </c:pt>
                <c:pt idx="139">
                  <c:v>1050</c:v>
                </c:pt>
                <c:pt idx="140">
                  <c:v>1050</c:v>
                </c:pt>
                <c:pt idx="141">
                  <c:v>1050</c:v>
                </c:pt>
                <c:pt idx="142">
                  <c:v>1050</c:v>
                </c:pt>
                <c:pt idx="143">
                  <c:v>1050</c:v>
                </c:pt>
                <c:pt idx="144">
                  <c:v>1050</c:v>
                </c:pt>
                <c:pt idx="145">
                  <c:v>1050</c:v>
                </c:pt>
                <c:pt idx="146">
                  <c:v>1050</c:v>
                </c:pt>
                <c:pt idx="147">
                  <c:v>1050</c:v>
                </c:pt>
                <c:pt idx="148">
                  <c:v>1050</c:v>
                </c:pt>
                <c:pt idx="149">
                  <c:v>1050</c:v>
                </c:pt>
                <c:pt idx="150">
                  <c:v>1050</c:v>
                </c:pt>
                <c:pt idx="151">
                  <c:v>1050</c:v>
                </c:pt>
                <c:pt idx="152">
                  <c:v>1050</c:v>
                </c:pt>
                <c:pt idx="153">
                  <c:v>1050</c:v>
                </c:pt>
                <c:pt idx="154">
                  <c:v>1050</c:v>
                </c:pt>
                <c:pt idx="155">
                  <c:v>1050</c:v>
                </c:pt>
                <c:pt idx="156">
                  <c:v>1050</c:v>
                </c:pt>
                <c:pt idx="157">
                  <c:v>1050</c:v>
                </c:pt>
                <c:pt idx="158">
                  <c:v>1050</c:v>
                </c:pt>
                <c:pt idx="159">
                  <c:v>1050</c:v>
                </c:pt>
                <c:pt idx="160">
                  <c:v>1050</c:v>
                </c:pt>
                <c:pt idx="161">
                  <c:v>1050</c:v>
                </c:pt>
                <c:pt idx="162">
                  <c:v>1050</c:v>
                </c:pt>
                <c:pt idx="163">
                  <c:v>1050</c:v>
                </c:pt>
                <c:pt idx="164">
                  <c:v>1050</c:v>
                </c:pt>
                <c:pt idx="165">
                  <c:v>1050</c:v>
                </c:pt>
                <c:pt idx="166">
                  <c:v>1050</c:v>
                </c:pt>
                <c:pt idx="167">
                  <c:v>1050</c:v>
                </c:pt>
                <c:pt idx="168">
                  <c:v>1050</c:v>
                </c:pt>
                <c:pt idx="169">
                  <c:v>1050</c:v>
                </c:pt>
                <c:pt idx="170">
                  <c:v>1050</c:v>
                </c:pt>
                <c:pt idx="171">
                  <c:v>1050</c:v>
                </c:pt>
                <c:pt idx="172">
                  <c:v>1050</c:v>
                </c:pt>
              </c:numCache>
            </c:numRef>
          </c:yVal>
          <c:smooth val="0"/>
          <c:extLst>
            <c:ext xmlns:c16="http://schemas.microsoft.com/office/drawing/2014/chart" uri="{C3380CC4-5D6E-409C-BE32-E72D297353CC}">
              <c16:uniqueId val="{00000007-2DB5-4C2D-8BB6-D9C2A219FD15}"/>
            </c:ext>
          </c:extLst>
        </c:ser>
        <c:dLbls>
          <c:showLegendKey val="0"/>
          <c:showVal val="0"/>
          <c:showCatName val="0"/>
          <c:showSerName val="0"/>
          <c:showPercent val="0"/>
          <c:showBubbleSize val="0"/>
        </c:dLbls>
        <c:axId val="824356368"/>
        <c:axId val="824364600"/>
      </c:scatterChart>
      <c:valAx>
        <c:axId val="824362640"/>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536519286620464"/>
              <c:y val="0.907217577184295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55192"/>
        <c:crosses val="autoZero"/>
        <c:crossBetween val="midCat"/>
        <c:majorUnit val="10"/>
      </c:valAx>
      <c:valAx>
        <c:axId val="824355192"/>
        <c:scaling>
          <c:orientation val="minMax"/>
          <c:max val="1.6"/>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CC, Kc</a:t>
                </a:r>
              </a:p>
            </c:rich>
          </c:tx>
          <c:layout>
            <c:manualLayout>
              <c:xMode val="edge"/>
              <c:yMode val="edge"/>
              <c:x val="7.022517657995813E-3"/>
              <c:y val="0.36855724220039504"/>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362640"/>
        <c:crosses val="autoZero"/>
        <c:crossBetween val="midCat"/>
      </c:valAx>
      <c:valAx>
        <c:axId val="824356368"/>
        <c:scaling>
          <c:orientation val="minMax"/>
        </c:scaling>
        <c:delete val="1"/>
        <c:axPos val="b"/>
        <c:numFmt formatCode="General" sourceLinked="1"/>
        <c:majorTickMark val="out"/>
        <c:minorTickMark val="none"/>
        <c:tickLblPos val="none"/>
        <c:crossAx val="824364600"/>
        <c:crosses val="autoZero"/>
        <c:crossBetween val="midCat"/>
      </c:valAx>
      <c:valAx>
        <c:axId val="824364600"/>
        <c:scaling>
          <c:orientation val="minMax"/>
        </c:scaling>
        <c:delete val="0"/>
        <c:axPos val="r"/>
        <c:title>
          <c:tx>
            <c:rich>
              <a:bodyPr/>
              <a:lstStyle/>
              <a:p>
                <a:pPr>
                  <a:defRPr sz="1650" b="1" i="0" u="none" strike="noStrike" baseline="0">
                    <a:solidFill>
                      <a:srgbClr val="000000"/>
                    </a:solidFill>
                    <a:latin typeface="Arial"/>
                    <a:ea typeface="Arial"/>
                    <a:cs typeface="Arial"/>
                  </a:defRPr>
                </a:pPr>
                <a:r>
                  <a:rPr lang="en-US"/>
                  <a:t>RZ (mm)</a:t>
                </a:r>
              </a:p>
            </c:rich>
          </c:tx>
          <c:layout>
            <c:manualLayout>
              <c:xMode val="edge"/>
              <c:yMode val="edge"/>
              <c:x val="0.941011774327144"/>
              <c:y val="0.3376294071488486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356368"/>
        <c:crosses val="max"/>
        <c:crossBetween val="midCat"/>
      </c:valAx>
      <c:spPr>
        <a:solidFill>
          <a:srgbClr val="C0C0C0"/>
        </a:solidFill>
        <a:ln w="12700">
          <a:solidFill>
            <a:srgbClr val="808080"/>
          </a:solidFill>
          <a:prstDash val="solid"/>
        </a:ln>
      </c:spPr>
    </c:plotArea>
    <c:legend>
      <c:legendPos val="r"/>
      <c:layout>
        <c:manualLayout>
          <c:xMode val="edge"/>
          <c:yMode val="edge"/>
          <c:x val="0.11850873217788534"/>
          <c:y val="0.12113417306068412"/>
          <c:w val="0.24101214072131735"/>
          <c:h val="0.2680415744321521"/>
        </c:manualLayout>
      </c:layout>
      <c:overlay val="0"/>
      <c:spPr>
        <a:solidFill>
          <a:srgbClr val="C0C0C0"/>
        </a:solidFill>
        <a:ln w="3175">
          <a:solidFill>
            <a:srgbClr val="000000"/>
          </a:solidFill>
          <a:prstDash val="solid"/>
        </a:ln>
      </c:spPr>
      <c:txPr>
        <a:bodyPr/>
        <a:lstStyle/>
        <a:p>
          <a:pPr>
            <a:defRPr sz="78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'C5 8050'!$D$1</c:f>
          <c:strCache>
            <c:ptCount val="1"/>
            <c:pt idx="0">
              <c:v>Corn 13 #5</c:v>
            </c:pt>
          </c:strCache>
        </c:strRef>
      </c:tx>
      <c:layout>
        <c:manualLayout>
          <c:xMode val="edge"/>
          <c:yMode val="edge"/>
          <c:x val="0.41999459483149015"/>
          <c:y val="5.12820377318607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475409836065574"/>
          <c:y val="5.3846288677605866E-2"/>
          <c:w val="0.82414307004470955"/>
          <c:h val="0.8076943301640882"/>
        </c:manualLayout>
      </c:layout>
      <c:scatterChart>
        <c:scatterStyle val="lineMarker"/>
        <c:varyColors val="0"/>
        <c:ser>
          <c:idx val="9"/>
          <c:order val="0"/>
          <c:tx>
            <c:strRef>
              <c:f>'C5 8050'!$A$28</c:f>
              <c:strCache>
                <c:ptCount val="1"/>
                <c:pt idx="0">
                  <c:v>Proj SWD - 1050 mm</c:v>
                </c:pt>
              </c:strCache>
            </c:strRef>
          </c:tx>
          <c:spPr>
            <a:ln w="25400">
              <a:solidFill>
                <a:srgbClr val="CCFFFF"/>
              </a:solidFill>
              <a:prstDash val="solid"/>
            </a:ln>
          </c:spPr>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8050'!$C$28:$FS$28</c:f>
              <c:numCache>
                <c:formatCode>0.0</c:formatCode>
                <c:ptCount val="173"/>
                <c:pt idx="0" formatCode="General">
                  <c:v>63</c:v>
                </c:pt>
                <c:pt idx="1">
                  <c:v>64.009509581533933</c:v>
                </c:pt>
                <c:pt idx="2">
                  <c:v>64.748943953532034</c:v>
                </c:pt>
                <c:pt idx="3">
                  <c:v>65.373374246069403</c:v>
                </c:pt>
                <c:pt idx="4">
                  <c:v>65.923548439891491</c:v>
                </c:pt>
                <c:pt idx="5">
                  <c:v>66.316210984311709</c:v>
                </c:pt>
                <c:pt idx="6">
                  <c:v>66.568125006242695</c:v>
                </c:pt>
                <c:pt idx="7">
                  <c:v>65.944182350974657</c:v>
                </c:pt>
                <c:pt idx="8">
                  <c:v>66.410110712063698</c:v>
                </c:pt>
                <c:pt idx="9">
                  <c:v>66.685751956196597</c:v>
                </c:pt>
                <c:pt idx="10">
                  <c:v>66.999482054346032</c:v>
                </c:pt>
                <c:pt idx="11">
                  <c:v>67.649388005914943</c:v>
                </c:pt>
                <c:pt idx="12">
                  <c:v>68.322413227568816</c:v>
                </c:pt>
                <c:pt idx="13">
                  <c:v>69.144630843395504</c:v>
                </c:pt>
                <c:pt idx="14">
                  <c:v>70.082300671468019</c:v>
                </c:pt>
                <c:pt idx="15">
                  <c:v>70.375550138329118</c:v>
                </c:pt>
                <c:pt idx="16">
                  <c:v>69.162916671742437</c:v>
                </c:pt>
                <c:pt idx="17">
                  <c:v>70.70109549860635</c:v>
                </c:pt>
                <c:pt idx="18">
                  <c:v>72.426428028388628</c:v>
                </c:pt>
                <c:pt idx="19">
                  <c:v>73.665377607673577</c:v>
                </c:pt>
                <c:pt idx="20">
                  <c:v>74.838462479234479</c:v>
                </c:pt>
                <c:pt idx="21">
                  <c:v>76.255676072106922</c:v>
                </c:pt>
                <c:pt idx="22">
                  <c:v>75.699318539561659</c:v>
                </c:pt>
                <c:pt idx="23">
                  <c:v>76.294533143836418</c:v>
                </c:pt>
                <c:pt idx="24">
                  <c:v>77.506429255312355</c:v>
                </c:pt>
                <c:pt idx="25">
                  <c:v>61.318894830651857</c:v>
                </c:pt>
                <c:pt idx="26">
                  <c:v>63.446818173586109</c:v>
                </c:pt>
                <c:pt idx="27">
                  <c:v>65.49107194699971</c:v>
                </c:pt>
                <c:pt idx="28">
                  <c:v>67.566303557774702</c:v>
                </c:pt>
                <c:pt idx="29">
                  <c:v>70.56797629082827</c:v>
                </c:pt>
                <c:pt idx="30">
                  <c:v>73.56217487662164</c:v>
                </c:pt>
                <c:pt idx="31">
                  <c:v>58.862305180007198</c:v>
                </c:pt>
                <c:pt idx="32">
                  <c:v>61.89041604709027</c:v>
                </c:pt>
                <c:pt idx="33">
                  <c:v>64.295134386575199</c:v>
                </c:pt>
                <c:pt idx="34">
                  <c:v>66.440374226956052</c:v>
                </c:pt>
                <c:pt idx="35">
                  <c:v>68.603787214552597</c:v>
                </c:pt>
                <c:pt idx="36">
                  <c:v>71.141857113706308</c:v>
                </c:pt>
                <c:pt idx="37">
                  <c:v>74.744297586206969</c:v>
                </c:pt>
                <c:pt idx="38">
                  <c:v>60.478435289307697</c:v>
                </c:pt>
                <c:pt idx="39">
                  <c:v>63.309354024255825</c:v>
                </c:pt>
                <c:pt idx="40">
                  <c:v>66.090760792196349</c:v>
                </c:pt>
                <c:pt idx="41">
                  <c:v>69.227043766020572</c:v>
                </c:pt>
                <c:pt idx="42">
                  <c:v>72.711184061355794</c:v>
                </c:pt>
                <c:pt idx="43">
                  <c:v>76.16199286238691</c:v>
                </c:pt>
                <c:pt idx="44">
                  <c:v>66.2923085329858</c:v>
                </c:pt>
                <c:pt idx="45">
                  <c:v>71.878895310768243</c:v>
                </c:pt>
                <c:pt idx="46">
                  <c:v>76.819595473634365</c:v>
                </c:pt>
                <c:pt idx="47">
                  <c:v>81.153955683335425</c:v>
                </c:pt>
                <c:pt idx="48">
                  <c:v>85.725365515823725</c:v>
                </c:pt>
                <c:pt idx="49">
                  <c:v>76.065542748861162</c:v>
                </c:pt>
                <c:pt idx="50">
                  <c:v>81.363078498861157</c:v>
                </c:pt>
                <c:pt idx="51">
                  <c:v>86.887759056803546</c:v>
                </c:pt>
                <c:pt idx="52">
                  <c:v>93.161498921808558</c:v>
                </c:pt>
                <c:pt idx="53">
                  <c:v>74.932348145603854</c:v>
                </c:pt>
                <c:pt idx="54">
                  <c:v>80.722443635195219</c:v>
                </c:pt>
                <c:pt idx="55">
                  <c:v>86.372105664640387</c:v>
                </c:pt>
                <c:pt idx="56">
                  <c:v>92.557753408735707</c:v>
                </c:pt>
                <c:pt idx="57">
                  <c:v>99.322405570572329</c:v>
                </c:pt>
                <c:pt idx="58">
                  <c:v>74.74220476129527</c:v>
                </c:pt>
                <c:pt idx="59">
                  <c:v>85.151259435610726</c:v>
                </c:pt>
                <c:pt idx="60">
                  <c:v>91.556963274049707</c:v>
                </c:pt>
                <c:pt idx="61">
                  <c:v>90.728340523569543</c:v>
                </c:pt>
                <c:pt idx="62">
                  <c:v>89.11158767551656</c:v>
                </c:pt>
                <c:pt idx="63">
                  <c:v>94.535587675516567</c:v>
                </c:pt>
                <c:pt idx="64">
                  <c:v>77.711149458956058</c:v>
                </c:pt>
                <c:pt idx="65">
                  <c:v>87.071149458956057</c:v>
                </c:pt>
                <c:pt idx="66">
                  <c:v>91.393428729382478</c:v>
                </c:pt>
                <c:pt idx="67">
                  <c:v>80.763236219834553</c:v>
                </c:pt>
                <c:pt idx="68">
                  <c:v>87.016050398301346</c:v>
                </c:pt>
                <c:pt idx="69">
                  <c:v>92.370902082871652</c:v>
                </c:pt>
                <c:pt idx="70">
                  <c:v>99.3700907730572</c:v>
                </c:pt>
                <c:pt idx="71">
                  <c:v>105.51535799382658</c:v>
                </c:pt>
                <c:pt idx="72">
                  <c:v>78.029816445545777</c:v>
                </c:pt>
                <c:pt idx="73">
                  <c:v>81.44928498192273</c:v>
                </c:pt>
                <c:pt idx="74">
                  <c:v>88.04186509056531</c:v>
                </c:pt>
                <c:pt idx="75">
                  <c:v>92.343174599842655</c:v>
                </c:pt>
                <c:pt idx="76">
                  <c:v>94.902570656971562</c:v>
                </c:pt>
                <c:pt idx="77">
                  <c:v>60.763849637863274</c:v>
                </c:pt>
                <c:pt idx="78">
                  <c:v>66.687049637863268</c:v>
                </c:pt>
                <c:pt idx="79">
                  <c:v>73.286749344894517</c:v>
                </c:pt>
                <c:pt idx="80">
                  <c:v>78.585275040695294</c:v>
                </c:pt>
                <c:pt idx="81">
                  <c:v>59.711893214865526</c:v>
                </c:pt>
                <c:pt idx="82">
                  <c:v>47.03163174857913</c:v>
                </c:pt>
                <c:pt idx="83">
                  <c:v>52.2262286113721</c:v>
                </c:pt>
                <c:pt idx="84">
                  <c:v>58.180115330122099</c:v>
                </c:pt>
                <c:pt idx="85">
                  <c:v>64.136071140668975</c:v>
                </c:pt>
                <c:pt idx="86">
                  <c:v>47.868754740833502</c:v>
                </c:pt>
                <c:pt idx="87">
                  <c:v>50.947247248768072</c:v>
                </c:pt>
                <c:pt idx="88">
                  <c:v>56.597773982166508</c:v>
                </c:pt>
                <c:pt idx="89">
                  <c:v>62.273603602527835</c:v>
                </c:pt>
                <c:pt idx="90">
                  <c:v>66.651203602527829</c:v>
                </c:pt>
                <c:pt idx="91">
                  <c:v>45.523253123260346</c:v>
                </c:pt>
                <c:pt idx="92">
                  <c:v>50.188853123260344</c:v>
                </c:pt>
                <c:pt idx="93">
                  <c:v>55.113653123260342</c:v>
                </c:pt>
                <c:pt idx="94">
                  <c:v>60.326453123260343</c:v>
                </c:pt>
                <c:pt idx="95">
                  <c:v>66.028853123260348</c:v>
                </c:pt>
                <c:pt idx="96">
                  <c:v>71.376112365220223</c:v>
                </c:pt>
                <c:pt idx="97">
                  <c:v>75.998930360289918</c:v>
                </c:pt>
                <c:pt idx="98">
                  <c:v>81.006498639962061</c:v>
                </c:pt>
                <c:pt idx="99">
                  <c:v>85.419452433143903</c:v>
                </c:pt>
                <c:pt idx="100">
                  <c:v>72.129103456763488</c:v>
                </c:pt>
                <c:pt idx="101">
                  <c:v>69.65723462929283</c:v>
                </c:pt>
                <c:pt idx="102">
                  <c:v>74.356885984577346</c:v>
                </c:pt>
                <c:pt idx="103">
                  <c:v>78.411328269564081</c:v>
                </c:pt>
                <c:pt idx="104">
                  <c:v>82.201951471615516</c:v>
                </c:pt>
                <c:pt idx="105">
                  <c:v>74.019580728165195</c:v>
                </c:pt>
                <c:pt idx="106">
                  <c:v>78.799864042164074</c:v>
                </c:pt>
                <c:pt idx="107">
                  <c:v>82.433346680287968</c:v>
                </c:pt>
                <c:pt idx="108">
                  <c:v>86.983011959686777</c:v>
                </c:pt>
                <c:pt idx="109">
                  <c:v>77.725542853890303</c:v>
                </c:pt>
                <c:pt idx="110">
                  <c:v>81.850376751696515</c:v>
                </c:pt>
                <c:pt idx="111">
                  <c:v>85.30318983093278</c:v>
                </c:pt>
                <c:pt idx="112">
                  <c:v>88.56892646436242</c:v>
                </c:pt>
                <c:pt idx="113">
                  <c:v>91.244137708757421</c:v>
                </c:pt>
                <c:pt idx="114">
                  <c:v>93.827749271080478</c:v>
                </c:pt>
                <c:pt idx="115">
                  <c:v>86.403087908933685</c:v>
                </c:pt>
                <c:pt idx="116">
                  <c:v>90.066198820381985</c:v>
                </c:pt>
                <c:pt idx="117">
                  <c:v>92.655054565181786</c:v>
                </c:pt>
                <c:pt idx="118">
                  <c:v>95.363796522021246</c:v>
                </c:pt>
                <c:pt idx="119">
                  <c:v>72.69332917363586</c:v>
                </c:pt>
                <c:pt idx="120">
                  <c:v>70.282797707669488</c:v>
                </c:pt>
                <c:pt idx="121">
                  <c:v>66.13841029153528</c:v>
                </c:pt>
                <c:pt idx="122">
                  <c:v>59.391406602477794</c:v>
                </c:pt>
                <c:pt idx="123">
                  <c:v>55.791696492205112</c:v>
                </c:pt>
                <c:pt idx="124">
                  <c:v>53.890531989053081</c:v>
                </c:pt>
                <c:pt idx="125">
                  <c:v>43.534172522586772</c:v>
                </c:pt>
                <c:pt idx="126">
                  <c:v>45.015426013279999</c:v>
                </c:pt>
                <c:pt idx="127">
                  <c:v>47.493245524983081</c:v>
                </c:pt>
                <c:pt idx="128">
                  <c:v>50.019805313591633</c:v>
                </c:pt>
                <c:pt idx="129">
                  <c:v>51.993878915287098</c:v>
                </c:pt>
                <c:pt idx="130">
                  <c:v>53.700148553634726</c:v>
                </c:pt>
                <c:pt idx="131">
                  <c:v>55.828006391975897</c:v>
                </c:pt>
                <c:pt idx="132">
                  <c:v>54.962836216730068</c:v>
                </c:pt>
                <c:pt idx="133">
                  <c:v>48.398919430100257</c:v>
                </c:pt>
                <c:pt idx="134">
                  <c:v>50.292362984787758</c:v>
                </c:pt>
                <c:pt idx="135">
                  <c:v>51.927896743523412</c:v>
                </c:pt>
                <c:pt idx="136">
                  <c:v>53.181080505160963</c:v>
                </c:pt>
                <c:pt idx="137">
                  <c:v>52.088083460961684</c:v>
                </c:pt>
                <c:pt idx="138">
                  <c:v>53.002582347458365</c:v>
                </c:pt>
                <c:pt idx="139">
                  <c:v>53.889426391052112</c:v>
                </c:pt>
                <c:pt idx="140">
                  <c:v>54.62469924026108</c:v>
                </c:pt>
                <c:pt idx="141">
                  <c:v>55.389538638004851</c:v>
                </c:pt>
                <c:pt idx="142">
                  <c:v>56.0890425127836</c:v>
                </c:pt>
                <c:pt idx="143">
                  <c:v>56.572329656490872</c:v>
                </c:pt>
                <c:pt idx="144">
                  <c:v>55.923833398232055</c:v>
                </c:pt>
                <c:pt idx="145">
                  <c:v>56.776304296860289</c:v>
                </c:pt>
                <c:pt idx="146">
                  <c:v>57.286802236446931</c:v>
                </c:pt>
                <c:pt idx="147">
                  <c:v>57.849066166290832</c:v>
                </c:pt>
                <c:pt idx="148">
                  <c:v>58.530306343445375</c:v>
                </c:pt>
                <c:pt idx="149">
                  <c:v>59.119763545403075</c:v>
                </c:pt>
                <c:pt idx="150">
                  <c:v>58.36722491801698</c:v>
                </c:pt>
                <c:pt idx="151">
                  <c:v>59.018130169519971</c:v>
                </c:pt>
                <c:pt idx="152">
                  <c:v>59.364280579695297</c:v>
                </c:pt>
                <c:pt idx="153">
                  <c:v>59.78702339948137</c:v>
                </c:pt>
                <c:pt idx="154">
                  <c:v>59.836762182125639</c:v>
                </c:pt>
                <c:pt idx="155">
                  <c:v>60.234247748264863</c:v>
                </c:pt>
                <c:pt idx="156">
                  <c:v>60.572793917069035</c:v>
                </c:pt>
                <c:pt idx="157">
                  <c:v>60.811105255493715</c:v>
                </c:pt>
                <c:pt idx="158">
                  <c:v>59.578761695036484</c:v>
                </c:pt>
                <c:pt idx="159">
                  <c:v>59.922913144239978</c:v>
                </c:pt>
                <c:pt idx="160">
                  <c:v>59.433469615587782</c:v>
                </c:pt>
                <c:pt idx="161">
                  <c:v>59.917196534285139</c:v>
                </c:pt>
                <c:pt idx="162">
                  <c:v>60.370830534109665</c:v>
                </c:pt>
                <c:pt idx="163">
                  <c:v>60.770997057566241</c:v>
                </c:pt>
                <c:pt idx="164">
                  <c:v>61.001819167742326</c:v>
                </c:pt>
                <c:pt idx="165">
                  <c:v>61.352184436926436</c:v>
                </c:pt>
                <c:pt idx="166">
                  <c:v>61.729859386095598</c:v>
                </c:pt>
                <c:pt idx="167">
                  <c:v>62.144684253344131</c:v>
                </c:pt>
                <c:pt idx="168">
                  <c:v>62.178934964993786</c:v>
                </c:pt>
                <c:pt idx="169">
                  <c:v>62.244777572611163</c:v>
                </c:pt>
                <c:pt idx="170">
                  <c:v>62.373754749158216</c:v>
                </c:pt>
                <c:pt idx="171">
                  <c:v>62.682181141236619</c:v>
                </c:pt>
                <c:pt idx="172">
                  <c:v>63.185456004537379</c:v>
                </c:pt>
              </c:numCache>
            </c:numRef>
          </c:yVal>
          <c:smooth val="0"/>
          <c:extLst>
            <c:ext xmlns:c16="http://schemas.microsoft.com/office/drawing/2014/chart" uri="{C3380CC4-5D6E-409C-BE32-E72D297353CC}">
              <c16:uniqueId val="{00000000-5B75-413B-9C43-8B8E3BD387E7}"/>
            </c:ext>
          </c:extLst>
        </c:ser>
        <c:ser>
          <c:idx val="1"/>
          <c:order val="1"/>
          <c:tx>
            <c:strRef>
              <c:f>'C5 8050'!$A$29</c:f>
              <c:strCache>
                <c:ptCount val="1"/>
                <c:pt idx="0">
                  <c:v>Meas. SWD - 1050 mm</c:v>
                </c:pt>
              </c:strCache>
            </c:strRef>
          </c:tx>
          <c:spPr>
            <a:ln w="28575">
              <a:noFill/>
            </a:ln>
          </c:spPr>
          <c:marker>
            <c:symbol val="square"/>
            <c:size val="6"/>
            <c:spPr>
              <a:solidFill>
                <a:srgbClr val="CCFFFF"/>
              </a:solidFill>
              <a:ln>
                <a:solidFill>
                  <a:srgbClr val="000000"/>
                </a:solidFill>
                <a:prstDash val="solid"/>
              </a:ln>
            </c:spPr>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8050'!$C$29:$FS$29</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74.436782698619169</c:v>
                </c:pt>
                <c:pt idx="25">
                  <c:v>0</c:v>
                </c:pt>
                <c:pt idx="26">
                  <c:v>0</c:v>
                </c:pt>
                <c:pt idx="27">
                  <c:v>0</c:v>
                </c:pt>
                <c:pt idx="28">
                  <c:v>61.010440436490626</c:v>
                </c:pt>
                <c:pt idx="29">
                  <c:v>0</c:v>
                </c:pt>
                <c:pt idx="30">
                  <c:v>68.964593587072443</c:v>
                </c:pt>
                <c:pt idx="31">
                  <c:v>0</c:v>
                </c:pt>
                <c:pt idx="32">
                  <c:v>33.211546869226147</c:v>
                </c:pt>
                <c:pt idx="33">
                  <c:v>0</c:v>
                </c:pt>
                <c:pt idx="34">
                  <c:v>0</c:v>
                </c:pt>
                <c:pt idx="35">
                  <c:v>0</c:v>
                </c:pt>
                <c:pt idx="36">
                  <c:v>0</c:v>
                </c:pt>
                <c:pt idx="37">
                  <c:v>57.974647736421382</c:v>
                </c:pt>
                <c:pt idx="38">
                  <c:v>0</c:v>
                </c:pt>
                <c:pt idx="39">
                  <c:v>36.700876575197782</c:v>
                </c:pt>
                <c:pt idx="40">
                  <c:v>0</c:v>
                </c:pt>
                <c:pt idx="41">
                  <c:v>0</c:v>
                </c:pt>
                <c:pt idx="42">
                  <c:v>0</c:v>
                </c:pt>
                <c:pt idx="43">
                  <c:v>66.172143832222119</c:v>
                </c:pt>
                <c:pt idx="44">
                  <c:v>0</c:v>
                </c:pt>
                <c:pt idx="45">
                  <c:v>36.784153845784132</c:v>
                </c:pt>
                <c:pt idx="46">
                  <c:v>0</c:v>
                </c:pt>
                <c:pt idx="47">
                  <c:v>0</c:v>
                </c:pt>
                <c:pt idx="48">
                  <c:v>67.12803515059538</c:v>
                </c:pt>
                <c:pt idx="49">
                  <c:v>0</c:v>
                </c:pt>
                <c:pt idx="50">
                  <c:v>39.66999623600509</c:v>
                </c:pt>
                <c:pt idx="51">
                  <c:v>0</c:v>
                </c:pt>
                <c:pt idx="52">
                  <c:v>76.948575919367173</c:v>
                </c:pt>
                <c:pt idx="53">
                  <c:v>0</c:v>
                </c:pt>
                <c:pt idx="54">
                  <c:v>0</c:v>
                </c:pt>
                <c:pt idx="55">
                  <c:v>0</c:v>
                </c:pt>
                <c:pt idx="56">
                  <c:v>0</c:v>
                </c:pt>
                <c:pt idx="57">
                  <c:v>66.299686060351803</c:v>
                </c:pt>
                <c:pt idx="58">
                  <c:v>0</c:v>
                </c:pt>
                <c:pt idx="59">
                  <c:v>42.866949182890053</c:v>
                </c:pt>
                <c:pt idx="60">
                  <c:v>0</c:v>
                </c:pt>
                <c:pt idx="61">
                  <c:v>0</c:v>
                </c:pt>
                <c:pt idx="62">
                  <c:v>43.452077122021421</c:v>
                </c:pt>
                <c:pt idx="63">
                  <c:v>56.1667830951735</c:v>
                </c:pt>
                <c:pt idx="64">
                  <c:v>0</c:v>
                </c:pt>
                <c:pt idx="65">
                  <c:v>20.847528255285447</c:v>
                </c:pt>
                <c:pt idx="66">
                  <c:v>39.453674271572552</c:v>
                </c:pt>
                <c:pt idx="67">
                  <c:v>0</c:v>
                </c:pt>
                <c:pt idx="68">
                  <c:v>0</c:v>
                </c:pt>
                <c:pt idx="69">
                  <c:v>0</c:v>
                </c:pt>
                <c:pt idx="70">
                  <c:v>0</c:v>
                </c:pt>
                <c:pt idx="71">
                  <c:v>60.514401172751391</c:v>
                </c:pt>
                <c:pt idx="72">
                  <c:v>0</c:v>
                </c:pt>
                <c:pt idx="73">
                  <c:v>17.686586045077384</c:v>
                </c:pt>
                <c:pt idx="74">
                  <c:v>0</c:v>
                </c:pt>
                <c:pt idx="75">
                  <c:v>0</c:v>
                </c:pt>
                <c:pt idx="76">
                  <c:v>42.569287537703772</c:v>
                </c:pt>
                <c:pt idx="77">
                  <c:v>0</c:v>
                </c:pt>
                <c:pt idx="78">
                  <c:v>8.7669415937060275</c:v>
                </c:pt>
                <c:pt idx="79">
                  <c:v>0</c:v>
                </c:pt>
                <c:pt idx="80">
                  <c:v>22.808578575516599</c:v>
                </c:pt>
                <c:pt idx="81">
                  <c:v>0</c:v>
                </c:pt>
                <c:pt idx="82">
                  <c:v>0</c:v>
                </c:pt>
                <c:pt idx="83">
                  <c:v>0</c:v>
                </c:pt>
                <c:pt idx="84">
                  <c:v>0</c:v>
                </c:pt>
                <c:pt idx="85">
                  <c:v>14.812213106144998</c:v>
                </c:pt>
                <c:pt idx="86">
                  <c:v>0</c:v>
                </c:pt>
                <c:pt idx="87">
                  <c:v>2.7052706465028722</c:v>
                </c:pt>
                <c:pt idx="88">
                  <c:v>0</c:v>
                </c:pt>
                <c:pt idx="89">
                  <c:v>0</c:v>
                </c:pt>
                <c:pt idx="90">
                  <c:v>38.594380452523311</c:v>
                </c:pt>
                <c:pt idx="91">
                  <c:v>0</c:v>
                </c:pt>
                <c:pt idx="92">
                  <c:v>0.37169810625974975</c:v>
                </c:pt>
                <c:pt idx="93">
                  <c:v>0</c:v>
                </c:pt>
                <c:pt idx="94">
                  <c:v>21.115158700324645</c:v>
                </c:pt>
                <c:pt idx="95">
                  <c:v>0</c:v>
                </c:pt>
                <c:pt idx="96">
                  <c:v>0</c:v>
                </c:pt>
                <c:pt idx="97">
                  <c:v>0</c:v>
                </c:pt>
                <c:pt idx="98">
                  <c:v>0</c:v>
                </c:pt>
                <c:pt idx="99">
                  <c:v>67.306345328074428</c:v>
                </c:pt>
                <c:pt idx="100">
                  <c:v>0</c:v>
                </c:pt>
                <c:pt idx="101">
                  <c:v>39.675468494667456</c:v>
                </c:pt>
                <c:pt idx="102">
                  <c:v>0</c:v>
                </c:pt>
                <c:pt idx="103">
                  <c:v>0</c:v>
                </c:pt>
                <c:pt idx="104">
                  <c:v>67.39100447327948</c:v>
                </c:pt>
                <c:pt idx="105">
                  <c:v>0</c:v>
                </c:pt>
                <c:pt idx="106">
                  <c:v>46.373231101320343</c:v>
                </c:pt>
                <c:pt idx="107">
                  <c:v>0</c:v>
                </c:pt>
                <c:pt idx="108">
                  <c:v>65.963586466671515</c:v>
                </c:pt>
                <c:pt idx="109">
                  <c:v>0</c:v>
                </c:pt>
                <c:pt idx="110">
                  <c:v>0</c:v>
                </c:pt>
                <c:pt idx="111">
                  <c:v>0</c:v>
                </c:pt>
                <c:pt idx="112">
                  <c:v>0</c:v>
                </c:pt>
                <c:pt idx="113">
                  <c:v>0</c:v>
                </c:pt>
                <c:pt idx="114">
                  <c:v>86.773567458994421</c:v>
                </c:pt>
                <c:pt idx="115">
                  <c:v>0</c:v>
                </c:pt>
                <c:pt idx="116">
                  <c:v>72.194109240335337</c:v>
                </c:pt>
                <c:pt idx="117">
                  <c:v>0</c:v>
                </c:pt>
                <c:pt idx="118">
                  <c:v>0</c:v>
                </c:pt>
                <c:pt idx="119">
                  <c:v>0</c:v>
                </c:pt>
                <c:pt idx="120">
                  <c:v>0</c:v>
                </c:pt>
                <c:pt idx="121">
                  <c:v>0</c:v>
                </c:pt>
                <c:pt idx="122">
                  <c:v>0</c:v>
                </c:pt>
                <c:pt idx="123">
                  <c:v>0</c:v>
                </c:pt>
                <c:pt idx="124">
                  <c:v>0</c:v>
                </c:pt>
                <c:pt idx="125">
                  <c:v>0</c:v>
                </c:pt>
                <c:pt idx="126">
                  <c:v>0</c:v>
                </c:pt>
                <c:pt idx="127">
                  <c:v>29.600880857513324</c:v>
                </c:pt>
                <c:pt idx="128">
                  <c:v>0</c:v>
                </c:pt>
                <c:pt idx="129">
                  <c:v>0</c:v>
                </c:pt>
                <c:pt idx="130">
                  <c:v>0</c:v>
                </c:pt>
                <c:pt idx="131">
                  <c:v>0</c:v>
                </c:pt>
                <c:pt idx="132">
                  <c:v>0</c:v>
                </c:pt>
                <c:pt idx="133">
                  <c:v>0</c:v>
                </c:pt>
                <c:pt idx="134">
                  <c:v>0</c:v>
                </c:pt>
                <c:pt idx="135">
                  <c:v>12.4885750476483</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19.44048757253104</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1-5B75-413B-9C43-8B8E3BD387E7}"/>
            </c:ext>
          </c:extLst>
        </c:ser>
        <c:ser>
          <c:idx val="2"/>
          <c:order val="2"/>
          <c:tx>
            <c:strRef>
              <c:f>'C5 8050'!$A$30</c:f>
              <c:strCache>
                <c:ptCount val="1"/>
                <c:pt idx="0">
                  <c:v>Proj SWD - RZ</c:v>
                </c:pt>
              </c:strCache>
            </c:strRef>
          </c:tx>
          <c:spPr>
            <a:ln w="25400">
              <a:solidFill>
                <a:srgbClr val="008080"/>
              </a:solidFill>
              <a:prstDash val="solid"/>
            </a:ln>
          </c:spPr>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8050'!$C$30:$FS$30</c:f>
              <c:numCache>
                <c:formatCode>0.0</c:formatCode>
                <c:ptCount val="173"/>
                <c:pt idx="0">
                  <c:v>6</c:v>
                </c:pt>
                <c:pt idx="1">
                  <c:v>7.009509581533937</c:v>
                </c:pt>
                <c:pt idx="2">
                  <c:v>7.7489439535320326</c:v>
                </c:pt>
                <c:pt idx="3">
                  <c:v>8.3733742460694032</c:v>
                </c:pt>
                <c:pt idx="4">
                  <c:v>8.9235484398914942</c:v>
                </c:pt>
                <c:pt idx="5">
                  <c:v>9.3162109843117076</c:v>
                </c:pt>
                <c:pt idx="6">
                  <c:v>9.568125006242699</c:v>
                </c:pt>
                <c:pt idx="7">
                  <c:v>8.944182350974657</c:v>
                </c:pt>
                <c:pt idx="8">
                  <c:v>9.4101107120637018</c:v>
                </c:pt>
                <c:pt idx="9">
                  <c:v>9.6857519561966079</c:v>
                </c:pt>
                <c:pt idx="10">
                  <c:v>9.9994820543460392</c:v>
                </c:pt>
                <c:pt idx="11">
                  <c:v>10.649388005914956</c:v>
                </c:pt>
                <c:pt idx="12">
                  <c:v>11.322413227568825</c:v>
                </c:pt>
                <c:pt idx="13">
                  <c:v>12.144630843395507</c:v>
                </c:pt>
                <c:pt idx="14">
                  <c:v>13.082300671468021</c:v>
                </c:pt>
                <c:pt idx="15">
                  <c:v>13.375550138329118</c:v>
                </c:pt>
                <c:pt idx="16">
                  <c:v>12.162916671742424</c:v>
                </c:pt>
                <c:pt idx="17">
                  <c:v>13.701095498606335</c:v>
                </c:pt>
                <c:pt idx="18">
                  <c:v>15.426428028388608</c:v>
                </c:pt>
                <c:pt idx="19">
                  <c:v>16.665377607673552</c:v>
                </c:pt>
                <c:pt idx="20">
                  <c:v>17.838462479234458</c:v>
                </c:pt>
                <c:pt idx="21">
                  <c:v>19.255676072106894</c:v>
                </c:pt>
                <c:pt idx="22">
                  <c:v>18.699318539561634</c:v>
                </c:pt>
                <c:pt idx="23">
                  <c:v>19.294533143836393</c:v>
                </c:pt>
                <c:pt idx="24">
                  <c:v>20.506429255312327</c:v>
                </c:pt>
                <c:pt idx="25">
                  <c:v>4.318894830651832</c:v>
                </c:pt>
                <c:pt idx="26">
                  <c:v>6.4468181735860828</c:v>
                </c:pt>
                <c:pt idx="27">
                  <c:v>8.491071946999682</c:v>
                </c:pt>
                <c:pt idx="28">
                  <c:v>10.566303557774676</c:v>
                </c:pt>
                <c:pt idx="29">
                  <c:v>13.567976290828241</c:v>
                </c:pt>
                <c:pt idx="30">
                  <c:v>16.562174876621619</c:v>
                </c:pt>
                <c:pt idx="31">
                  <c:v>1.8623051800071693</c:v>
                </c:pt>
                <c:pt idx="32">
                  <c:v>4.8904160470902429</c:v>
                </c:pt>
                <c:pt idx="33">
                  <c:v>7.2951343865751728</c:v>
                </c:pt>
                <c:pt idx="34">
                  <c:v>9.4403742269560205</c:v>
                </c:pt>
                <c:pt idx="35">
                  <c:v>11.603787214552561</c:v>
                </c:pt>
                <c:pt idx="36">
                  <c:v>14.141857113706271</c:v>
                </c:pt>
                <c:pt idx="37">
                  <c:v>17.744297586206937</c:v>
                </c:pt>
                <c:pt idx="38">
                  <c:v>3.478435289307658</c:v>
                </c:pt>
                <c:pt idx="39">
                  <c:v>6.3093540242557822</c:v>
                </c:pt>
                <c:pt idx="40">
                  <c:v>9.3809287130485757</c:v>
                </c:pt>
                <c:pt idx="41">
                  <c:v>12.807379607725077</c:v>
                </c:pt>
                <c:pt idx="42">
                  <c:v>16.581687823912574</c:v>
                </c:pt>
                <c:pt idx="43">
                  <c:v>20.322664545795959</c:v>
                </c:pt>
                <c:pt idx="44">
                  <c:v>10.83987077753121</c:v>
                </c:pt>
                <c:pt idx="45">
                  <c:v>16.813348116450015</c:v>
                </c:pt>
                <c:pt idx="46">
                  <c:v>22.140938840452499</c:v>
                </c:pt>
                <c:pt idx="47">
                  <c:v>26.862189611289924</c:v>
                </c:pt>
                <c:pt idx="48">
                  <c:v>31.820490004914589</c:v>
                </c:pt>
                <c:pt idx="49">
                  <c:v>22.547557799088391</c:v>
                </c:pt>
                <c:pt idx="50">
                  <c:v>28.231984110224754</c:v>
                </c:pt>
                <c:pt idx="51">
                  <c:v>34.143555229303509</c:v>
                </c:pt>
                <c:pt idx="52">
                  <c:v>40.80418565544489</c:v>
                </c:pt>
                <c:pt idx="53">
                  <c:v>22.96192544037655</c:v>
                </c:pt>
                <c:pt idx="54">
                  <c:v>29.138911491104274</c:v>
                </c:pt>
                <c:pt idx="55">
                  <c:v>35.17546408168581</c:v>
                </c:pt>
                <c:pt idx="56">
                  <c:v>42.570293723119129</c:v>
                </c:pt>
                <c:pt idx="57">
                  <c:v>50.544127782293742</c:v>
                </c:pt>
                <c:pt idx="58">
                  <c:v>27.173108870354682</c:v>
                </c:pt>
                <c:pt idx="59">
                  <c:v>38.791345442008129</c:v>
                </c:pt>
                <c:pt idx="60">
                  <c:v>46.406231177785109</c:v>
                </c:pt>
                <c:pt idx="61">
                  <c:v>46.786790324642929</c:v>
                </c:pt>
                <c:pt idx="62">
                  <c:v>46.379219373927938</c:v>
                </c:pt>
                <c:pt idx="63">
                  <c:v>53.012401271265929</c:v>
                </c:pt>
                <c:pt idx="64">
                  <c:v>36.792554003374413</c:v>
                </c:pt>
                <c:pt idx="65">
                  <c:v>46.757144952043404</c:v>
                </c:pt>
                <c:pt idx="66">
                  <c:v>51.684015171138832</c:v>
                </c:pt>
                <c:pt idx="67">
                  <c:v>41.658413610259906</c:v>
                </c:pt>
                <c:pt idx="68">
                  <c:v>48.515818737395698</c:v>
                </c:pt>
                <c:pt idx="69">
                  <c:v>54.172965896300511</c:v>
                </c:pt>
                <c:pt idx="70">
                  <c:v>61.474450060820558</c:v>
                </c:pt>
                <c:pt idx="71">
                  <c:v>67.922012755924442</c:v>
                </c:pt>
                <c:pt idx="72">
                  <c:v>40.738766681978127</c:v>
                </c:pt>
                <c:pt idx="73">
                  <c:v>44.460530692689581</c:v>
                </c:pt>
                <c:pt idx="74">
                  <c:v>51.35540627566666</c:v>
                </c:pt>
                <c:pt idx="75">
                  <c:v>55.959011259278505</c:v>
                </c:pt>
                <c:pt idx="76">
                  <c:v>58.820702790741912</c:v>
                </c:pt>
                <c:pt idx="77">
                  <c:v>24.984277245968126</c:v>
                </c:pt>
                <c:pt idx="78">
                  <c:v>31.20977272030262</c:v>
                </c:pt>
                <c:pt idx="79">
                  <c:v>38.111767901668372</c:v>
                </c:pt>
                <c:pt idx="80">
                  <c:v>43.712589071803656</c:v>
                </c:pt>
                <c:pt idx="81">
                  <c:v>25.141502720308388</c:v>
                </c:pt>
                <c:pt idx="82">
                  <c:v>12.763536728356486</c:v>
                </c:pt>
                <c:pt idx="83">
                  <c:v>18.260429065483951</c:v>
                </c:pt>
                <c:pt idx="84">
                  <c:v>24.516611258568446</c:v>
                </c:pt>
                <c:pt idx="85">
                  <c:v>30.774862543449817</c:v>
                </c:pt>
                <c:pt idx="86">
                  <c:v>14.809841617948839</c:v>
                </c:pt>
                <c:pt idx="87">
                  <c:v>18.190629600217907</c:v>
                </c:pt>
                <c:pt idx="88">
                  <c:v>56.597773982166508</c:v>
                </c:pt>
                <c:pt idx="89">
                  <c:v>62.273603602527835</c:v>
                </c:pt>
                <c:pt idx="90">
                  <c:v>66.651203602527829</c:v>
                </c:pt>
                <c:pt idx="91">
                  <c:v>45.523253123260346</c:v>
                </c:pt>
                <c:pt idx="92">
                  <c:v>50.188853123260344</c:v>
                </c:pt>
                <c:pt idx="93">
                  <c:v>55.113653123260342</c:v>
                </c:pt>
                <c:pt idx="94">
                  <c:v>60.326453123260343</c:v>
                </c:pt>
                <c:pt idx="95">
                  <c:v>66.028853123260348</c:v>
                </c:pt>
                <c:pt idx="96">
                  <c:v>71.376112365220223</c:v>
                </c:pt>
                <c:pt idx="97">
                  <c:v>75.998930360289918</c:v>
                </c:pt>
                <c:pt idx="98">
                  <c:v>81.006498639962061</c:v>
                </c:pt>
                <c:pt idx="99">
                  <c:v>85.419452433143903</c:v>
                </c:pt>
                <c:pt idx="100">
                  <c:v>72.129103456763488</c:v>
                </c:pt>
                <c:pt idx="101">
                  <c:v>69.65723462929283</c:v>
                </c:pt>
                <c:pt idx="102">
                  <c:v>74.356885984577346</c:v>
                </c:pt>
                <c:pt idx="103">
                  <c:v>78.411328269564081</c:v>
                </c:pt>
                <c:pt idx="104">
                  <c:v>82.201951471615516</c:v>
                </c:pt>
                <c:pt idx="105">
                  <c:v>74.019580728165195</c:v>
                </c:pt>
                <c:pt idx="106">
                  <c:v>78.799864042164074</c:v>
                </c:pt>
                <c:pt idx="107">
                  <c:v>82.433346680287968</c:v>
                </c:pt>
                <c:pt idx="108">
                  <c:v>86.983011959686777</c:v>
                </c:pt>
                <c:pt idx="109">
                  <c:v>77.725542853890303</c:v>
                </c:pt>
                <c:pt idx="110">
                  <c:v>81.850376751696515</c:v>
                </c:pt>
                <c:pt idx="111">
                  <c:v>85.30318983093278</c:v>
                </c:pt>
                <c:pt idx="112">
                  <c:v>88.56892646436242</c:v>
                </c:pt>
                <c:pt idx="113">
                  <c:v>91.244137708757421</c:v>
                </c:pt>
                <c:pt idx="114">
                  <c:v>93.827749271080478</c:v>
                </c:pt>
                <c:pt idx="115">
                  <c:v>86.403087908933685</c:v>
                </c:pt>
                <c:pt idx="116">
                  <c:v>90.066198820381985</c:v>
                </c:pt>
                <c:pt idx="117">
                  <c:v>92.655054565181786</c:v>
                </c:pt>
                <c:pt idx="118">
                  <c:v>95.363796522021246</c:v>
                </c:pt>
                <c:pt idx="119">
                  <c:v>72.69332917363586</c:v>
                </c:pt>
                <c:pt idx="120">
                  <c:v>70.282797707669488</c:v>
                </c:pt>
                <c:pt idx="121">
                  <c:v>66.13841029153528</c:v>
                </c:pt>
                <c:pt idx="122">
                  <c:v>59.391406602477794</c:v>
                </c:pt>
                <c:pt idx="123">
                  <c:v>55.791696492205112</c:v>
                </c:pt>
                <c:pt idx="124">
                  <c:v>53.890531989053081</c:v>
                </c:pt>
                <c:pt idx="125">
                  <c:v>43.534172522586772</c:v>
                </c:pt>
                <c:pt idx="126">
                  <c:v>45.015426013279999</c:v>
                </c:pt>
                <c:pt idx="127">
                  <c:v>47.493245524983081</c:v>
                </c:pt>
                <c:pt idx="128">
                  <c:v>50.019805313591633</c:v>
                </c:pt>
                <c:pt idx="129">
                  <c:v>51.993878915287098</c:v>
                </c:pt>
                <c:pt idx="130">
                  <c:v>53.700148553634726</c:v>
                </c:pt>
                <c:pt idx="131">
                  <c:v>55.828006391975897</c:v>
                </c:pt>
                <c:pt idx="132">
                  <c:v>54.962836216730068</c:v>
                </c:pt>
                <c:pt idx="133">
                  <c:v>48.398919430100257</c:v>
                </c:pt>
                <c:pt idx="134">
                  <c:v>50.292362984787758</c:v>
                </c:pt>
                <c:pt idx="135">
                  <c:v>51.927896743523412</c:v>
                </c:pt>
                <c:pt idx="136">
                  <c:v>53.181080505160963</c:v>
                </c:pt>
                <c:pt idx="137">
                  <c:v>52.088083460961684</c:v>
                </c:pt>
                <c:pt idx="138">
                  <c:v>53.002582347458365</c:v>
                </c:pt>
                <c:pt idx="139">
                  <c:v>53.889426391052112</c:v>
                </c:pt>
                <c:pt idx="140">
                  <c:v>54.62469924026108</c:v>
                </c:pt>
                <c:pt idx="141">
                  <c:v>55.389538638004851</c:v>
                </c:pt>
                <c:pt idx="142">
                  <c:v>56.0890425127836</c:v>
                </c:pt>
                <c:pt idx="143">
                  <c:v>56.572329656490872</c:v>
                </c:pt>
                <c:pt idx="144">
                  <c:v>55.923833398232055</c:v>
                </c:pt>
                <c:pt idx="145">
                  <c:v>56.776304296860289</c:v>
                </c:pt>
                <c:pt idx="146">
                  <c:v>57.286802236446931</c:v>
                </c:pt>
                <c:pt idx="147">
                  <c:v>57.849066166290832</c:v>
                </c:pt>
                <c:pt idx="148">
                  <c:v>58.530306343445375</c:v>
                </c:pt>
                <c:pt idx="149">
                  <c:v>59.119763545403075</c:v>
                </c:pt>
                <c:pt idx="150">
                  <c:v>58.36722491801698</c:v>
                </c:pt>
                <c:pt idx="151">
                  <c:v>59.018130169519971</c:v>
                </c:pt>
                <c:pt idx="152">
                  <c:v>59.364280579695297</c:v>
                </c:pt>
                <c:pt idx="153">
                  <c:v>59.78702339948137</c:v>
                </c:pt>
                <c:pt idx="154">
                  <c:v>59.836762182125639</c:v>
                </c:pt>
                <c:pt idx="155">
                  <c:v>60.234247748264863</c:v>
                </c:pt>
                <c:pt idx="156">
                  <c:v>60.572793917069035</c:v>
                </c:pt>
                <c:pt idx="157">
                  <c:v>60.811105255493715</c:v>
                </c:pt>
                <c:pt idx="158">
                  <c:v>59.578761695036484</c:v>
                </c:pt>
                <c:pt idx="159">
                  <c:v>59.922913144239978</c:v>
                </c:pt>
                <c:pt idx="160">
                  <c:v>59.433469615587782</c:v>
                </c:pt>
                <c:pt idx="161">
                  <c:v>59.917196534285139</c:v>
                </c:pt>
                <c:pt idx="162">
                  <c:v>60.370830534109665</c:v>
                </c:pt>
                <c:pt idx="163">
                  <c:v>60.770997057566241</c:v>
                </c:pt>
                <c:pt idx="164">
                  <c:v>61.001819167742326</c:v>
                </c:pt>
                <c:pt idx="165">
                  <c:v>61.352184436926436</c:v>
                </c:pt>
                <c:pt idx="166">
                  <c:v>61.729859386095598</c:v>
                </c:pt>
                <c:pt idx="167">
                  <c:v>62.144684253344131</c:v>
                </c:pt>
                <c:pt idx="168">
                  <c:v>62.178934964993786</c:v>
                </c:pt>
                <c:pt idx="169">
                  <c:v>62.244777572611163</c:v>
                </c:pt>
                <c:pt idx="170">
                  <c:v>62.373754749158216</c:v>
                </c:pt>
                <c:pt idx="171">
                  <c:v>62.682181141236619</c:v>
                </c:pt>
                <c:pt idx="172">
                  <c:v>63.185456004537379</c:v>
                </c:pt>
              </c:numCache>
            </c:numRef>
          </c:yVal>
          <c:smooth val="0"/>
          <c:extLst>
            <c:ext xmlns:c16="http://schemas.microsoft.com/office/drawing/2014/chart" uri="{C3380CC4-5D6E-409C-BE32-E72D297353CC}">
              <c16:uniqueId val="{00000002-5B75-413B-9C43-8B8E3BD387E7}"/>
            </c:ext>
          </c:extLst>
        </c:ser>
        <c:ser>
          <c:idx val="10"/>
          <c:order val="3"/>
          <c:tx>
            <c:strRef>
              <c:f>'C5 8050'!$A$31</c:f>
              <c:strCache>
                <c:ptCount val="1"/>
                <c:pt idx="0">
                  <c:v>Measured SWD - RZ</c:v>
                </c:pt>
              </c:strCache>
            </c:strRef>
          </c:tx>
          <c:spPr>
            <a:ln w="28575">
              <a:noFill/>
            </a:ln>
          </c:spPr>
          <c:marker>
            <c:symbol val="square"/>
            <c:size val="6"/>
            <c:spPr>
              <a:solidFill>
                <a:srgbClr val="008080"/>
              </a:solidFill>
              <a:ln>
                <a:solidFill>
                  <a:srgbClr val="000080"/>
                </a:solidFill>
                <a:prstDash val="solid"/>
              </a:ln>
            </c:spPr>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8050'!$C$31:$FS$31</c:f>
              <c:numCache>
                <c:formatCode>0.0</c:formatCode>
                <c:ptCount val="173"/>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23.061055630286774</c:v>
                </c:pt>
                <c:pt idx="25">
                  <c:v>0</c:v>
                </c:pt>
                <c:pt idx="26">
                  <c:v>0</c:v>
                </c:pt>
                <c:pt idx="27">
                  <c:v>0</c:v>
                </c:pt>
                <c:pt idx="28">
                  <c:v>22.13062854083897</c:v>
                </c:pt>
                <c:pt idx="29">
                  <c:v>0</c:v>
                </c:pt>
                <c:pt idx="30">
                  <c:v>29.523817589088068</c:v>
                </c:pt>
                <c:pt idx="31">
                  <c:v>0</c:v>
                </c:pt>
                <c:pt idx="32">
                  <c:v>3.1447721600468368</c:v>
                </c:pt>
                <c:pt idx="33">
                  <c:v>0</c:v>
                </c:pt>
                <c:pt idx="34">
                  <c:v>0</c:v>
                </c:pt>
                <c:pt idx="35">
                  <c:v>0</c:v>
                </c:pt>
                <c:pt idx="36">
                  <c:v>0</c:v>
                </c:pt>
                <c:pt idx="37">
                  <c:v>29.47949155645577</c:v>
                </c:pt>
                <c:pt idx="38">
                  <c:v>0</c:v>
                </c:pt>
                <c:pt idx="39">
                  <c:v>12.243519013065189</c:v>
                </c:pt>
                <c:pt idx="40">
                  <c:v>0</c:v>
                </c:pt>
                <c:pt idx="41">
                  <c:v>0</c:v>
                </c:pt>
                <c:pt idx="42">
                  <c:v>0</c:v>
                </c:pt>
                <c:pt idx="43">
                  <c:v>43.648624517512033</c:v>
                </c:pt>
                <c:pt idx="44">
                  <c:v>0</c:v>
                </c:pt>
                <c:pt idx="45">
                  <c:v>15.01229102454532</c:v>
                </c:pt>
                <c:pt idx="46">
                  <c:v>0</c:v>
                </c:pt>
                <c:pt idx="47">
                  <c:v>0</c:v>
                </c:pt>
                <c:pt idx="48">
                  <c:v>45.993955518331383</c:v>
                </c:pt>
                <c:pt idx="49">
                  <c:v>0</c:v>
                </c:pt>
                <c:pt idx="50">
                  <c:v>19.249027851190625</c:v>
                </c:pt>
                <c:pt idx="51">
                  <c:v>0</c:v>
                </c:pt>
                <c:pt idx="52">
                  <c:v>56.912776869705397</c:v>
                </c:pt>
                <c:pt idx="53">
                  <c:v>0</c:v>
                </c:pt>
                <c:pt idx="54">
                  <c:v>0</c:v>
                </c:pt>
                <c:pt idx="55">
                  <c:v>0</c:v>
                </c:pt>
                <c:pt idx="56">
                  <c:v>0</c:v>
                </c:pt>
                <c:pt idx="57">
                  <c:v>51.724727827882589</c:v>
                </c:pt>
                <c:pt idx="58">
                  <c:v>0</c:v>
                </c:pt>
                <c:pt idx="59">
                  <c:v>32.536614965892625</c:v>
                </c:pt>
                <c:pt idx="60">
                  <c:v>0</c:v>
                </c:pt>
                <c:pt idx="61">
                  <c:v>0</c:v>
                </c:pt>
                <c:pt idx="62">
                  <c:v>35.489375985241814</c:v>
                </c:pt>
                <c:pt idx="63">
                  <c:v>49.493818029878099</c:v>
                </c:pt>
                <c:pt idx="64">
                  <c:v>0</c:v>
                </c:pt>
                <c:pt idx="65">
                  <c:v>15.242392983057135</c:v>
                </c:pt>
                <c:pt idx="66">
                  <c:v>34.329972899079536</c:v>
                </c:pt>
                <c:pt idx="67">
                  <c:v>0</c:v>
                </c:pt>
                <c:pt idx="68">
                  <c:v>0</c:v>
                </c:pt>
                <c:pt idx="69">
                  <c:v>0</c:v>
                </c:pt>
                <c:pt idx="70">
                  <c:v>0</c:v>
                </c:pt>
                <c:pt idx="71">
                  <c:v>57.014264726359713</c:v>
                </c:pt>
                <c:pt idx="72">
                  <c:v>0</c:v>
                </c:pt>
                <c:pt idx="73">
                  <c:v>14.820762133296034</c:v>
                </c:pt>
                <c:pt idx="74">
                  <c:v>0</c:v>
                </c:pt>
                <c:pt idx="75">
                  <c:v>0</c:v>
                </c:pt>
                <c:pt idx="76">
                  <c:v>40.066067568550302</c:v>
                </c:pt>
                <c:pt idx="77">
                  <c:v>0</c:v>
                </c:pt>
                <c:pt idx="78">
                  <c:v>7.9534303280049272</c:v>
                </c:pt>
                <c:pt idx="79">
                  <c:v>0</c:v>
                </c:pt>
                <c:pt idx="80">
                  <c:v>22.463526651897396</c:v>
                </c:pt>
                <c:pt idx="81">
                  <c:v>0</c:v>
                </c:pt>
                <c:pt idx="82">
                  <c:v>0</c:v>
                </c:pt>
                <c:pt idx="83">
                  <c:v>0</c:v>
                </c:pt>
                <c:pt idx="84">
                  <c:v>0</c:v>
                </c:pt>
                <c:pt idx="85">
                  <c:v>14.785185221670913</c:v>
                </c:pt>
                <c:pt idx="86">
                  <c:v>0</c:v>
                </c:pt>
                <c:pt idx="87">
                  <c:v>2.6961614701030561</c:v>
                </c:pt>
                <c:pt idx="88">
                  <c:v>0</c:v>
                </c:pt>
                <c:pt idx="89">
                  <c:v>0</c:v>
                </c:pt>
                <c:pt idx="90">
                  <c:v>38.594380452523318</c:v>
                </c:pt>
                <c:pt idx="91">
                  <c:v>0</c:v>
                </c:pt>
                <c:pt idx="92">
                  <c:v>0.37169810625974975</c:v>
                </c:pt>
                <c:pt idx="93">
                  <c:v>0</c:v>
                </c:pt>
                <c:pt idx="94">
                  <c:v>21.115158700324645</c:v>
                </c:pt>
                <c:pt idx="95">
                  <c:v>0</c:v>
                </c:pt>
                <c:pt idx="96">
                  <c:v>0</c:v>
                </c:pt>
                <c:pt idx="97">
                  <c:v>0</c:v>
                </c:pt>
                <c:pt idx="98">
                  <c:v>0</c:v>
                </c:pt>
                <c:pt idx="99">
                  <c:v>67.306345328074414</c:v>
                </c:pt>
                <c:pt idx="100">
                  <c:v>0</c:v>
                </c:pt>
                <c:pt idx="101">
                  <c:v>39.675468494667456</c:v>
                </c:pt>
                <c:pt idx="102">
                  <c:v>0</c:v>
                </c:pt>
                <c:pt idx="103">
                  <c:v>0</c:v>
                </c:pt>
                <c:pt idx="104">
                  <c:v>67.39100447327948</c:v>
                </c:pt>
                <c:pt idx="105">
                  <c:v>0</c:v>
                </c:pt>
                <c:pt idx="106">
                  <c:v>46.373231101320343</c:v>
                </c:pt>
                <c:pt idx="107">
                  <c:v>0</c:v>
                </c:pt>
                <c:pt idx="108">
                  <c:v>65.963586466671515</c:v>
                </c:pt>
                <c:pt idx="109">
                  <c:v>0</c:v>
                </c:pt>
                <c:pt idx="110">
                  <c:v>0</c:v>
                </c:pt>
                <c:pt idx="111">
                  <c:v>0</c:v>
                </c:pt>
                <c:pt idx="112">
                  <c:v>0</c:v>
                </c:pt>
                <c:pt idx="113">
                  <c:v>0</c:v>
                </c:pt>
                <c:pt idx="114">
                  <c:v>86.773567458994421</c:v>
                </c:pt>
                <c:pt idx="115">
                  <c:v>0</c:v>
                </c:pt>
                <c:pt idx="116">
                  <c:v>72.194109240335337</c:v>
                </c:pt>
                <c:pt idx="117">
                  <c:v>0</c:v>
                </c:pt>
                <c:pt idx="118">
                  <c:v>0</c:v>
                </c:pt>
                <c:pt idx="119">
                  <c:v>0</c:v>
                </c:pt>
                <c:pt idx="120">
                  <c:v>0</c:v>
                </c:pt>
                <c:pt idx="121">
                  <c:v>0</c:v>
                </c:pt>
                <c:pt idx="122">
                  <c:v>0</c:v>
                </c:pt>
                <c:pt idx="123">
                  <c:v>0</c:v>
                </c:pt>
                <c:pt idx="124">
                  <c:v>0</c:v>
                </c:pt>
                <c:pt idx="125">
                  <c:v>0</c:v>
                </c:pt>
                <c:pt idx="126">
                  <c:v>0</c:v>
                </c:pt>
                <c:pt idx="127">
                  <c:v>29.600880857513328</c:v>
                </c:pt>
                <c:pt idx="128">
                  <c:v>0</c:v>
                </c:pt>
                <c:pt idx="129">
                  <c:v>0</c:v>
                </c:pt>
                <c:pt idx="130">
                  <c:v>0</c:v>
                </c:pt>
                <c:pt idx="131">
                  <c:v>0</c:v>
                </c:pt>
                <c:pt idx="132">
                  <c:v>0</c:v>
                </c:pt>
                <c:pt idx="133">
                  <c:v>0</c:v>
                </c:pt>
                <c:pt idx="134">
                  <c:v>0</c:v>
                </c:pt>
                <c:pt idx="135">
                  <c:v>12.4885750476483</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19.44048757253104</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3-5B75-413B-9C43-8B8E3BD387E7}"/>
            </c:ext>
          </c:extLst>
        </c:ser>
        <c:ser>
          <c:idx val="0"/>
          <c:order val="4"/>
          <c:tx>
            <c:strRef>
              <c:f>'C5 8050'!$A$34</c:f>
              <c:strCache>
                <c:ptCount val="1"/>
                <c:pt idx="0">
                  <c:v>Actual Irrigation</c:v>
                </c:pt>
              </c:strCache>
            </c:strRef>
          </c:tx>
          <c:spPr>
            <a:ln w="28575">
              <a:noFill/>
            </a:ln>
          </c:spPr>
          <c:marker>
            <c:symbol val="x"/>
            <c:size val="7"/>
            <c:spPr>
              <a:noFill/>
              <a:ln>
                <a:solidFill>
                  <a:srgbClr val="000080"/>
                </a:solidFill>
                <a:prstDash val="solid"/>
              </a:ln>
            </c:spPr>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8050'!$C$34:$FS$34</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c:v>
                </c:pt>
                <c:pt idx="26">
                  <c:v>0</c:v>
                </c:pt>
                <c:pt idx="27">
                  <c:v>0</c:v>
                </c:pt>
                <c:pt idx="28">
                  <c:v>0</c:v>
                </c:pt>
                <c:pt idx="29">
                  <c:v>0</c:v>
                </c:pt>
                <c:pt idx="30">
                  <c:v>0</c:v>
                </c:pt>
                <c:pt idx="31">
                  <c:v>20.254777070063696</c:v>
                </c:pt>
                <c:pt idx="32">
                  <c:v>0</c:v>
                </c:pt>
                <c:pt idx="33">
                  <c:v>0</c:v>
                </c:pt>
                <c:pt idx="34">
                  <c:v>0</c:v>
                </c:pt>
                <c:pt idx="35">
                  <c:v>0</c:v>
                </c:pt>
                <c:pt idx="36">
                  <c:v>0</c:v>
                </c:pt>
                <c:pt idx="37">
                  <c:v>0</c:v>
                </c:pt>
                <c:pt idx="38">
                  <c:v>20.318471337579616</c:v>
                </c:pt>
                <c:pt idx="39">
                  <c:v>0</c:v>
                </c:pt>
                <c:pt idx="40">
                  <c:v>0</c:v>
                </c:pt>
                <c:pt idx="41">
                  <c:v>0</c:v>
                </c:pt>
                <c:pt idx="42">
                  <c:v>0</c:v>
                </c:pt>
                <c:pt idx="43">
                  <c:v>0</c:v>
                </c:pt>
                <c:pt idx="44">
                  <c:v>15.222929936305732</c:v>
                </c:pt>
                <c:pt idx="45">
                  <c:v>0</c:v>
                </c:pt>
                <c:pt idx="46">
                  <c:v>0</c:v>
                </c:pt>
                <c:pt idx="47">
                  <c:v>0</c:v>
                </c:pt>
                <c:pt idx="48">
                  <c:v>0</c:v>
                </c:pt>
                <c:pt idx="49">
                  <c:v>15.286624203821656</c:v>
                </c:pt>
                <c:pt idx="50">
                  <c:v>0</c:v>
                </c:pt>
                <c:pt idx="51">
                  <c:v>0</c:v>
                </c:pt>
                <c:pt idx="52">
                  <c:v>0</c:v>
                </c:pt>
                <c:pt idx="53">
                  <c:v>20.318471337579616</c:v>
                </c:pt>
                <c:pt idx="54">
                  <c:v>0</c:v>
                </c:pt>
                <c:pt idx="55">
                  <c:v>0</c:v>
                </c:pt>
                <c:pt idx="56">
                  <c:v>0</c:v>
                </c:pt>
                <c:pt idx="57">
                  <c:v>0</c:v>
                </c:pt>
                <c:pt idx="58">
                  <c:v>32.420382165605098</c:v>
                </c:pt>
                <c:pt idx="59">
                  <c:v>0</c:v>
                </c:pt>
                <c:pt idx="60">
                  <c:v>0</c:v>
                </c:pt>
                <c:pt idx="61">
                  <c:v>0</c:v>
                </c:pt>
                <c:pt idx="62">
                  <c:v>0</c:v>
                </c:pt>
                <c:pt idx="63">
                  <c:v>0</c:v>
                </c:pt>
                <c:pt idx="64">
                  <c:v>26.242038216560513</c:v>
                </c:pt>
                <c:pt idx="65">
                  <c:v>0</c:v>
                </c:pt>
                <c:pt idx="66">
                  <c:v>0</c:v>
                </c:pt>
                <c:pt idx="67">
                  <c:v>15.222929936305732</c:v>
                </c:pt>
                <c:pt idx="68">
                  <c:v>0</c:v>
                </c:pt>
                <c:pt idx="69">
                  <c:v>0</c:v>
                </c:pt>
                <c:pt idx="70">
                  <c:v>0</c:v>
                </c:pt>
                <c:pt idx="71">
                  <c:v>0</c:v>
                </c:pt>
                <c:pt idx="72">
                  <c:v>32.35668789808917</c:v>
                </c:pt>
                <c:pt idx="73">
                  <c:v>0</c:v>
                </c:pt>
                <c:pt idx="74">
                  <c:v>0</c:v>
                </c:pt>
                <c:pt idx="75">
                  <c:v>0</c:v>
                </c:pt>
                <c:pt idx="76">
                  <c:v>0</c:v>
                </c:pt>
                <c:pt idx="77">
                  <c:v>36.433121019108285</c:v>
                </c:pt>
                <c:pt idx="78">
                  <c:v>0</c:v>
                </c:pt>
                <c:pt idx="79">
                  <c:v>0</c:v>
                </c:pt>
                <c:pt idx="80">
                  <c:v>0</c:v>
                </c:pt>
                <c:pt idx="81">
                  <c:v>25.350318471337577</c:v>
                </c:pt>
                <c:pt idx="82">
                  <c:v>0</c:v>
                </c:pt>
                <c:pt idx="83">
                  <c:v>0</c:v>
                </c:pt>
                <c:pt idx="84">
                  <c:v>0</c:v>
                </c:pt>
                <c:pt idx="85">
                  <c:v>0</c:v>
                </c:pt>
                <c:pt idx="86">
                  <c:v>20.318471337579616</c:v>
                </c:pt>
                <c:pt idx="87">
                  <c:v>0</c:v>
                </c:pt>
                <c:pt idx="88">
                  <c:v>0</c:v>
                </c:pt>
                <c:pt idx="89">
                  <c:v>0</c:v>
                </c:pt>
                <c:pt idx="90">
                  <c:v>0</c:v>
                </c:pt>
                <c:pt idx="91">
                  <c:v>20.254777070063696</c:v>
                </c:pt>
                <c:pt idx="92">
                  <c:v>0</c:v>
                </c:pt>
                <c:pt idx="93">
                  <c:v>0</c:v>
                </c:pt>
                <c:pt idx="94">
                  <c:v>0</c:v>
                </c:pt>
                <c:pt idx="95">
                  <c:v>0</c:v>
                </c:pt>
                <c:pt idx="96">
                  <c:v>0</c:v>
                </c:pt>
                <c:pt idx="97">
                  <c:v>0</c:v>
                </c:pt>
                <c:pt idx="98">
                  <c:v>0</c:v>
                </c:pt>
                <c:pt idx="99">
                  <c:v>0</c:v>
                </c:pt>
                <c:pt idx="100">
                  <c:v>17.32484076433121</c:v>
                </c:pt>
                <c:pt idx="101">
                  <c:v>0</c:v>
                </c:pt>
                <c:pt idx="102">
                  <c:v>0</c:v>
                </c:pt>
                <c:pt idx="103">
                  <c:v>0</c:v>
                </c:pt>
                <c:pt idx="104">
                  <c:v>0</c:v>
                </c:pt>
                <c:pt idx="105">
                  <c:v>12.292993630573248</c:v>
                </c:pt>
                <c:pt idx="106">
                  <c:v>0</c:v>
                </c:pt>
                <c:pt idx="107">
                  <c:v>0</c:v>
                </c:pt>
                <c:pt idx="108">
                  <c:v>0</c:v>
                </c:pt>
                <c:pt idx="109">
                  <c:v>12.229299363057324</c:v>
                </c:pt>
                <c:pt idx="110">
                  <c:v>0</c:v>
                </c:pt>
                <c:pt idx="111">
                  <c:v>0</c:v>
                </c:pt>
                <c:pt idx="112">
                  <c:v>0</c:v>
                </c:pt>
                <c:pt idx="113">
                  <c:v>0</c:v>
                </c:pt>
                <c:pt idx="114">
                  <c:v>0</c:v>
                </c:pt>
                <c:pt idx="115">
                  <c:v>10.127388535031848</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4-5B75-413B-9C43-8B8E3BD387E7}"/>
            </c:ext>
          </c:extLst>
        </c:ser>
        <c:ser>
          <c:idx val="14"/>
          <c:order val="5"/>
          <c:tx>
            <c:strRef>
              <c:f>'C5 8050'!$A$24</c:f>
              <c:strCache>
                <c:ptCount val="1"/>
                <c:pt idx="0">
                  <c:v>Precip</c:v>
                </c:pt>
              </c:strCache>
            </c:strRef>
          </c:tx>
          <c:spPr>
            <a:ln w="28575">
              <a:noFill/>
            </a:ln>
          </c:spPr>
          <c:marker>
            <c:symbol val="plus"/>
            <c:size val="7"/>
            <c:spPr>
              <a:noFill/>
              <a:ln>
                <a:solidFill>
                  <a:srgbClr val="000000"/>
                </a:solidFill>
                <a:prstDash val="solid"/>
              </a:ln>
            </c:spPr>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8050'!$C$24:$FS$24</c:f>
              <c:numCache>
                <c:formatCode>0.0</c:formatCode>
                <c:ptCount val="173"/>
                <c:pt idx="0">
                  <c:v>0</c:v>
                </c:pt>
                <c:pt idx="1">
                  <c:v>0</c:v>
                </c:pt>
                <c:pt idx="2">
                  <c:v>0</c:v>
                </c:pt>
                <c:pt idx="3">
                  <c:v>0</c:v>
                </c:pt>
                <c:pt idx="4">
                  <c:v>0</c:v>
                </c:pt>
                <c:pt idx="5">
                  <c:v>0</c:v>
                </c:pt>
                <c:pt idx="6">
                  <c:v>0</c:v>
                </c:pt>
                <c:pt idx="7">
                  <c:v>4</c:v>
                </c:pt>
                <c:pt idx="8">
                  <c:v>0</c:v>
                </c:pt>
                <c:pt idx="9">
                  <c:v>0</c:v>
                </c:pt>
                <c:pt idx="10">
                  <c:v>0</c:v>
                </c:pt>
                <c:pt idx="11">
                  <c:v>0</c:v>
                </c:pt>
                <c:pt idx="12">
                  <c:v>0</c:v>
                </c:pt>
                <c:pt idx="13">
                  <c:v>0</c:v>
                </c:pt>
                <c:pt idx="14">
                  <c:v>0</c:v>
                </c:pt>
                <c:pt idx="15">
                  <c:v>2</c:v>
                </c:pt>
                <c:pt idx="16">
                  <c:v>7</c:v>
                </c:pt>
                <c:pt idx="17">
                  <c:v>0</c:v>
                </c:pt>
                <c:pt idx="18">
                  <c:v>0</c:v>
                </c:pt>
                <c:pt idx="19">
                  <c:v>0</c:v>
                </c:pt>
                <c:pt idx="20">
                  <c:v>0</c:v>
                </c:pt>
                <c:pt idx="21">
                  <c:v>0</c:v>
                </c:pt>
                <c:pt idx="22">
                  <c:v>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pt idx="47">
                  <c:v>0</c:v>
                </c:pt>
                <c:pt idx="48">
                  <c:v>0</c:v>
                </c:pt>
                <c:pt idx="49">
                  <c:v>0</c:v>
                </c:pt>
                <c:pt idx="50">
                  <c:v>0</c:v>
                </c:pt>
                <c:pt idx="51">
                  <c:v>0</c:v>
                </c:pt>
                <c:pt idx="52">
                  <c:v>0</c:v>
                </c:pt>
                <c:pt idx="53">
                  <c:v>4</c:v>
                </c:pt>
                <c:pt idx="54">
                  <c:v>0</c:v>
                </c:pt>
                <c:pt idx="55">
                  <c:v>0</c:v>
                </c:pt>
                <c:pt idx="56">
                  <c:v>0</c:v>
                </c:pt>
                <c:pt idx="57">
                  <c:v>0</c:v>
                </c:pt>
                <c:pt idx="58">
                  <c:v>0</c:v>
                </c:pt>
                <c:pt idx="59">
                  <c:v>0</c:v>
                </c:pt>
                <c:pt idx="60">
                  <c:v>0</c:v>
                </c:pt>
                <c:pt idx="61">
                  <c:v>8</c:v>
                </c:pt>
                <c:pt idx="62">
                  <c:v>7</c:v>
                </c:pt>
                <c:pt idx="63">
                  <c:v>0</c:v>
                </c:pt>
                <c:pt idx="64">
                  <c:v>0</c:v>
                </c:pt>
                <c:pt idx="65">
                  <c:v>0</c:v>
                </c:pt>
                <c:pt idx="66">
                  <c:v>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20</c:v>
                </c:pt>
                <c:pt idx="83">
                  <c:v>0</c:v>
                </c:pt>
                <c:pt idx="84">
                  <c:v>0</c:v>
                </c:pt>
                <c:pt idx="85">
                  <c:v>0</c:v>
                </c:pt>
                <c:pt idx="86">
                  <c:v>0</c:v>
                </c:pt>
                <c:pt idx="87">
                  <c:v>0</c:v>
                </c:pt>
                <c:pt idx="88">
                  <c:v>0</c:v>
                </c:pt>
                <c:pt idx="89">
                  <c:v>0</c:v>
                </c:pt>
                <c:pt idx="90">
                  <c:v>0</c:v>
                </c:pt>
                <c:pt idx="91">
                  <c:v>6</c:v>
                </c:pt>
                <c:pt idx="92">
                  <c:v>0</c:v>
                </c:pt>
                <c:pt idx="93">
                  <c:v>0</c:v>
                </c:pt>
                <c:pt idx="94">
                  <c:v>0</c:v>
                </c:pt>
                <c:pt idx="95">
                  <c:v>0</c:v>
                </c:pt>
                <c:pt idx="96">
                  <c:v>0</c:v>
                </c:pt>
                <c:pt idx="97">
                  <c:v>0</c:v>
                </c:pt>
                <c:pt idx="98">
                  <c:v>0</c:v>
                </c:pt>
                <c:pt idx="99">
                  <c:v>0</c:v>
                </c:pt>
                <c:pt idx="100">
                  <c:v>0</c:v>
                </c:pt>
                <c:pt idx="101">
                  <c:v>7</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28</c:v>
                </c:pt>
                <c:pt idx="120">
                  <c:v>2</c:v>
                </c:pt>
                <c:pt idx="121">
                  <c:v>8</c:v>
                </c:pt>
                <c:pt idx="122">
                  <c:v>8</c:v>
                </c:pt>
                <c:pt idx="123">
                  <c:v>9</c:v>
                </c:pt>
                <c:pt idx="124">
                  <c:v>4</c:v>
                </c:pt>
                <c:pt idx="125">
                  <c:v>16</c:v>
                </c:pt>
                <c:pt idx="126">
                  <c:v>0</c:v>
                </c:pt>
                <c:pt idx="127">
                  <c:v>0</c:v>
                </c:pt>
                <c:pt idx="128">
                  <c:v>0</c:v>
                </c:pt>
                <c:pt idx="129">
                  <c:v>0</c:v>
                </c:pt>
                <c:pt idx="130">
                  <c:v>0</c:v>
                </c:pt>
                <c:pt idx="131">
                  <c:v>0</c:v>
                </c:pt>
                <c:pt idx="132">
                  <c:v>6</c:v>
                </c:pt>
                <c:pt idx="133">
                  <c:v>16</c:v>
                </c:pt>
                <c:pt idx="134">
                  <c:v>0</c:v>
                </c:pt>
                <c:pt idx="135">
                  <c:v>0</c:v>
                </c:pt>
                <c:pt idx="136">
                  <c:v>0</c:v>
                </c:pt>
                <c:pt idx="137">
                  <c:v>4</c:v>
                </c:pt>
                <c:pt idx="138">
                  <c:v>0</c:v>
                </c:pt>
                <c:pt idx="139">
                  <c:v>0</c:v>
                </c:pt>
                <c:pt idx="140">
                  <c:v>0</c:v>
                </c:pt>
                <c:pt idx="141">
                  <c:v>0</c:v>
                </c:pt>
                <c:pt idx="142">
                  <c:v>0</c:v>
                </c:pt>
                <c:pt idx="143">
                  <c:v>0</c:v>
                </c:pt>
                <c:pt idx="144">
                  <c:v>5</c:v>
                </c:pt>
                <c:pt idx="145">
                  <c:v>0</c:v>
                </c:pt>
                <c:pt idx="146">
                  <c:v>0</c:v>
                </c:pt>
                <c:pt idx="147">
                  <c:v>0</c:v>
                </c:pt>
                <c:pt idx="148">
                  <c:v>0</c:v>
                </c:pt>
                <c:pt idx="149">
                  <c:v>0</c:v>
                </c:pt>
                <c:pt idx="150">
                  <c:v>5</c:v>
                </c:pt>
                <c:pt idx="151">
                  <c:v>0</c:v>
                </c:pt>
                <c:pt idx="152">
                  <c:v>0</c:v>
                </c:pt>
                <c:pt idx="153">
                  <c:v>0</c:v>
                </c:pt>
                <c:pt idx="154">
                  <c:v>1</c:v>
                </c:pt>
                <c:pt idx="155">
                  <c:v>0</c:v>
                </c:pt>
                <c:pt idx="156">
                  <c:v>0</c:v>
                </c:pt>
                <c:pt idx="157">
                  <c:v>0</c:v>
                </c:pt>
                <c:pt idx="158">
                  <c:v>7.5</c:v>
                </c:pt>
                <c:pt idx="159">
                  <c:v>0</c:v>
                </c:pt>
                <c:pt idx="160">
                  <c:v>3</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5B75-413B-9C43-8B8E3BD387E7}"/>
            </c:ext>
          </c:extLst>
        </c:ser>
        <c:ser>
          <c:idx val="4"/>
          <c:order val="7"/>
          <c:tx>
            <c:strRef>
              <c:f>'C5 8050'!$A$50</c:f>
              <c:strCache>
                <c:ptCount val="1"/>
                <c:pt idx="0">
                  <c:v>Red Avail Water (RZ)</c:v>
                </c:pt>
              </c:strCache>
            </c:strRef>
          </c:tx>
          <c:spPr>
            <a:ln w="12700">
              <a:solidFill>
                <a:srgbClr val="800080"/>
              </a:solidFill>
              <a:prstDash val="solid"/>
            </a:ln>
          </c:spPr>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8050'!$C$50:$FS$50</c:f>
              <c:numCache>
                <c:formatCode>0.0</c:formatCode>
                <c:ptCount val="173"/>
                <c:pt idx="0">
                  <c:v>5.3218750000000004</c:v>
                </c:pt>
                <c:pt idx="1">
                  <c:v>5.3218750000000004</c:v>
                </c:pt>
                <c:pt idx="2">
                  <c:v>5.3218750000000004</c:v>
                </c:pt>
                <c:pt idx="3">
                  <c:v>5.3218750000000004</c:v>
                </c:pt>
                <c:pt idx="4">
                  <c:v>5.3218750000000004</c:v>
                </c:pt>
                <c:pt idx="5">
                  <c:v>5.3218750000000004</c:v>
                </c:pt>
                <c:pt idx="6">
                  <c:v>5.3218750000000004</c:v>
                </c:pt>
                <c:pt idx="7">
                  <c:v>5.3218750000000004</c:v>
                </c:pt>
                <c:pt idx="8">
                  <c:v>5.3218750000000004</c:v>
                </c:pt>
                <c:pt idx="9">
                  <c:v>5.3218750000000004</c:v>
                </c:pt>
                <c:pt idx="10">
                  <c:v>5.9812500000000002</c:v>
                </c:pt>
                <c:pt idx="11">
                  <c:v>6.640625</c:v>
                </c:pt>
                <c:pt idx="12">
                  <c:v>7.3000000000000007</c:v>
                </c:pt>
                <c:pt idx="13">
                  <c:v>7.9593749999999996</c:v>
                </c:pt>
                <c:pt idx="14">
                  <c:v>8.6187500000000004</c:v>
                </c:pt>
                <c:pt idx="15">
                  <c:v>9.2781249999999993</c:v>
                </c:pt>
                <c:pt idx="16">
                  <c:v>9.9375</c:v>
                </c:pt>
                <c:pt idx="17">
                  <c:v>10.596875000000001</c:v>
                </c:pt>
                <c:pt idx="18">
                  <c:v>11.25625</c:v>
                </c:pt>
                <c:pt idx="19">
                  <c:v>11.915625</c:v>
                </c:pt>
                <c:pt idx="20">
                  <c:v>12.574999999999999</c:v>
                </c:pt>
                <c:pt idx="21">
                  <c:v>13.234375</c:v>
                </c:pt>
                <c:pt idx="22">
                  <c:v>13.893750000000001</c:v>
                </c:pt>
                <c:pt idx="23">
                  <c:v>14.553125</c:v>
                </c:pt>
                <c:pt idx="24">
                  <c:v>15.212499999999999</c:v>
                </c:pt>
                <c:pt idx="25">
                  <c:v>15.871874999999999</c:v>
                </c:pt>
                <c:pt idx="26">
                  <c:v>16.53125</c:v>
                </c:pt>
                <c:pt idx="27">
                  <c:v>17.190625000000001</c:v>
                </c:pt>
                <c:pt idx="28">
                  <c:v>18.1796875</c:v>
                </c:pt>
                <c:pt idx="29">
                  <c:v>19.168749999999999</c:v>
                </c:pt>
                <c:pt idx="30">
                  <c:v>20.157812499999999</c:v>
                </c:pt>
                <c:pt idx="31">
                  <c:v>21.146875000000001</c:v>
                </c:pt>
                <c:pt idx="32">
                  <c:v>22.135937499999997</c:v>
                </c:pt>
                <c:pt idx="33">
                  <c:v>23.125</c:v>
                </c:pt>
                <c:pt idx="34">
                  <c:v>24.114062499999999</c:v>
                </c:pt>
                <c:pt idx="35">
                  <c:v>25.103124999999999</c:v>
                </c:pt>
                <c:pt idx="36">
                  <c:v>26.092187499999998</c:v>
                </c:pt>
                <c:pt idx="37">
                  <c:v>27.081250000000001</c:v>
                </c:pt>
                <c:pt idx="38">
                  <c:v>28.0703125</c:v>
                </c:pt>
                <c:pt idx="39">
                  <c:v>29.059374999999999</c:v>
                </c:pt>
                <c:pt idx="40">
                  <c:v>30.001562499999999</c:v>
                </c:pt>
                <c:pt idx="41">
                  <c:v>30.85</c:v>
                </c:pt>
                <c:pt idx="42">
                  <c:v>31.698437500000001</c:v>
                </c:pt>
                <c:pt idx="43">
                  <c:v>32.546875</c:v>
                </c:pt>
                <c:pt idx="44">
                  <c:v>33.678125000000001</c:v>
                </c:pt>
                <c:pt idx="45">
                  <c:v>34.809375000000003</c:v>
                </c:pt>
                <c:pt idx="46">
                  <c:v>35.940624999999997</c:v>
                </c:pt>
                <c:pt idx="47">
                  <c:v>37.071874999999999</c:v>
                </c:pt>
                <c:pt idx="48">
                  <c:v>38.203125</c:v>
                </c:pt>
                <c:pt idx="49">
                  <c:v>39.334375000000001</c:v>
                </c:pt>
                <c:pt idx="50">
                  <c:v>40.465625000000003</c:v>
                </c:pt>
                <c:pt idx="51">
                  <c:v>41.596874999999997</c:v>
                </c:pt>
                <c:pt idx="52">
                  <c:v>42.728124999999999</c:v>
                </c:pt>
                <c:pt idx="53">
                  <c:v>43.859375</c:v>
                </c:pt>
                <c:pt idx="54">
                  <c:v>44.990625000000001</c:v>
                </c:pt>
                <c:pt idx="55">
                  <c:v>46.121875000000003</c:v>
                </c:pt>
                <c:pt idx="56">
                  <c:v>47.212499999999999</c:v>
                </c:pt>
                <c:pt idx="57">
                  <c:v>48.262500000000003</c:v>
                </c:pt>
                <c:pt idx="58">
                  <c:v>49.3125</c:v>
                </c:pt>
                <c:pt idx="59">
                  <c:v>50.362499999999997</c:v>
                </c:pt>
                <c:pt idx="60">
                  <c:v>51.412500000000001</c:v>
                </c:pt>
                <c:pt idx="61">
                  <c:v>52.462499999999999</c:v>
                </c:pt>
                <c:pt idx="62">
                  <c:v>53.512500000000003</c:v>
                </c:pt>
                <c:pt idx="63">
                  <c:v>54.5625</c:v>
                </c:pt>
                <c:pt idx="64">
                  <c:v>55.087499999999999</c:v>
                </c:pt>
                <c:pt idx="65">
                  <c:v>55.612499999999997</c:v>
                </c:pt>
                <c:pt idx="66">
                  <c:v>56.137500000000003</c:v>
                </c:pt>
                <c:pt idx="67">
                  <c:v>56.662500000000001</c:v>
                </c:pt>
                <c:pt idx="68">
                  <c:v>57.1875</c:v>
                </c:pt>
                <c:pt idx="69">
                  <c:v>57.45</c:v>
                </c:pt>
                <c:pt idx="70">
                  <c:v>57.712499999999999</c:v>
                </c:pt>
                <c:pt idx="71">
                  <c:v>57.975000000000001</c:v>
                </c:pt>
                <c:pt idx="72">
                  <c:v>58.237499999999997</c:v>
                </c:pt>
                <c:pt idx="73">
                  <c:v>58.5</c:v>
                </c:pt>
                <c:pt idx="74">
                  <c:v>58.762500000000003</c:v>
                </c:pt>
                <c:pt idx="75">
                  <c:v>59.024999999999999</c:v>
                </c:pt>
                <c:pt idx="76">
                  <c:v>59.287500000000001</c:v>
                </c:pt>
                <c:pt idx="77">
                  <c:v>59.55</c:v>
                </c:pt>
                <c:pt idx="78">
                  <c:v>59.8125</c:v>
                </c:pt>
                <c:pt idx="79">
                  <c:v>60.075000000000003</c:v>
                </c:pt>
                <c:pt idx="80">
                  <c:v>60.337499999999999</c:v>
                </c:pt>
                <c:pt idx="81">
                  <c:v>60.6</c:v>
                </c:pt>
                <c:pt idx="82">
                  <c:v>60.862499999999997</c:v>
                </c:pt>
                <c:pt idx="83">
                  <c:v>61.125</c:v>
                </c:pt>
                <c:pt idx="84">
                  <c:v>61.387500000000003</c:v>
                </c:pt>
                <c:pt idx="85">
                  <c:v>61.65</c:v>
                </c:pt>
                <c:pt idx="86">
                  <c:v>61.912500000000001</c:v>
                </c:pt>
                <c:pt idx="87">
                  <c:v>62.174999999999997</c:v>
                </c:pt>
                <c:pt idx="88">
                  <c:v>62.4375</c:v>
                </c:pt>
                <c:pt idx="89">
                  <c:v>62.4375</c:v>
                </c:pt>
                <c:pt idx="90">
                  <c:v>62.4375</c:v>
                </c:pt>
                <c:pt idx="91">
                  <c:v>62.4375</c:v>
                </c:pt>
                <c:pt idx="92">
                  <c:v>62.4375</c:v>
                </c:pt>
                <c:pt idx="93">
                  <c:v>62.4375</c:v>
                </c:pt>
                <c:pt idx="94">
                  <c:v>62.4375</c:v>
                </c:pt>
                <c:pt idx="95">
                  <c:v>62.4375</c:v>
                </c:pt>
                <c:pt idx="96">
                  <c:v>62.4375</c:v>
                </c:pt>
                <c:pt idx="97">
                  <c:v>62.4375</c:v>
                </c:pt>
                <c:pt idx="98">
                  <c:v>62.4375</c:v>
                </c:pt>
                <c:pt idx="99">
                  <c:v>62.4375</c:v>
                </c:pt>
                <c:pt idx="100">
                  <c:v>62.4375</c:v>
                </c:pt>
                <c:pt idx="101">
                  <c:v>62.4375</c:v>
                </c:pt>
                <c:pt idx="102">
                  <c:v>62.4375</c:v>
                </c:pt>
                <c:pt idx="103">
                  <c:v>62.4375</c:v>
                </c:pt>
                <c:pt idx="104">
                  <c:v>62.4375</c:v>
                </c:pt>
                <c:pt idx="105">
                  <c:v>62.4375</c:v>
                </c:pt>
                <c:pt idx="106">
                  <c:v>62.4375</c:v>
                </c:pt>
                <c:pt idx="107">
                  <c:v>62.4375</c:v>
                </c:pt>
                <c:pt idx="108">
                  <c:v>62.4375</c:v>
                </c:pt>
                <c:pt idx="109">
                  <c:v>62.4375</c:v>
                </c:pt>
                <c:pt idx="110">
                  <c:v>62.4375</c:v>
                </c:pt>
                <c:pt idx="111">
                  <c:v>62.4375</c:v>
                </c:pt>
                <c:pt idx="112">
                  <c:v>62.4375</c:v>
                </c:pt>
                <c:pt idx="113">
                  <c:v>62.4375</c:v>
                </c:pt>
                <c:pt idx="114">
                  <c:v>62.4375</c:v>
                </c:pt>
                <c:pt idx="115">
                  <c:v>62.4375</c:v>
                </c:pt>
                <c:pt idx="116">
                  <c:v>62.4375</c:v>
                </c:pt>
                <c:pt idx="117">
                  <c:v>62.4375</c:v>
                </c:pt>
                <c:pt idx="118">
                  <c:v>62.4375</c:v>
                </c:pt>
                <c:pt idx="119">
                  <c:v>62.4375</c:v>
                </c:pt>
                <c:pt idx="120">
                  <c:v>62.4375</c:v>
                </c:pt>
                <c:pt idx="121">
                  <c:v>62.4375</c:v>
                </c:pt>
                <c:pt idx="122">
                  <c:v>62.4375</c:v>
                </c:pt>
                <c:pt idx="123">
                  <c:v>62.4375</c:v>
                </c:pt>
                <c:pt idx="124">
                  <c:v>62.4375</c:v>
                </c:pt>
                <c:pt idx="125">
                  <c:v>62.4375</c:v>
                </c:pt>
                <c:pt idx="126">
                  <c:v>62.4375</c:v>
                </c:pt>
                <c:pt idx="127">
                  <c:v>62.4375</c:v>
                </c:pt>
                <c:pt idx="128">
                  <c:v>62.4375</c:v>
                </c:pt>
                <c:pt idx="129">
                  <c:v>62.4375</c:v>
                </c:pt>
                <c:pt idx="130">
                  <c:v>62.4375</c:v>
                </c:pt>
                <c:pt idx="131">
                  <c:v>62.4375</c:v>
                </c:pt>
                <c:pt idx="132">
                  <c:v>62.4375</c:v>
                </c:pt>
                <c:pt idx="133">
                  <c:v>62.4375</c:v>
                </c:pt>
                <c:pt idx="134">
                  <c:v>62.4375</c:v>
                </c:pt>
                <c:pt idx="135">
                  <c:v>62.4375</c:v>
                </c:pt>
                <c:pt idx="136">
                  <c:v>62.4375</c:v>
                </c:pt>
                <c:pt idx="137">
                  <c:v>62.4375</c:v>
                </c:pt>
                <c:pt idx="138">
                  <c:v>62.4375</c:v>
                </c:pt>
                <c:pt idx="139">
                  <c:v>62.4375</c:v>
                </c:pt>
                <c:pt idx="140">
                  <c:v>62.4375</c:v>
                </c:pt>
                <c:pt idx="141">
                  <c:v>62.4375</c:v>
                </c:pt>
                <c:pt idx="142">
                  <c:v>62.4375</c:v>
                </c:pt>
                <c:pt idx="143">
                  <c:v>62.4375</c:v>
                </c:pt>
                <c:pt idx="144">
                  <c:v>62.4375</c:v>
                </c:pt>
                <c:pt idx="145">
                  <c:v>62.4375</c:v>
                </c:pt>
                <c:pt idx="146">
                  <c:v>62.4375</c:v>
                </c:pt>
                <c:pt idx="147">
                  <c:v>62.4375</c:v>
                </c:pt>
                <c:pt idx="148">
                  <c:v>62.4375</c:v>
                </c:pt>
                <c:pt idx="149">
                  <c:v>62.4375</c:v>
                </c:pt>
                <c:pt idx="150">
                  <c:v>62.4375</c:v>
                </c:pt>
                <c:pt idx="151">
                  <c:v>62.4375</c:v>
                </c:pt>
                <c:pt idx="152">
                  <c:v>62.4375</c:v>
                </c:pt>
                <c:pt idx="153">
                  <c:v>62.4375</c:v>
                </c:pt>
                <c:pt idx="154">
                  <c:v>62.4375</c:v>
                </c:pt>
                <c:pt idx="155">
                  <c:v>62.4375</c:v>
                </c:pt>
                <c:pt idx="156">
                  <c:v>62.4375</c:v>
                </c:pt>
                <c:pt idx="157">
                  <c:v>62.4375</c:v>
                </c:pt>
                <c:pt idx="158">
                  <c:v>62.4375</c:v>
                </c:pt>
                <c:pt idx="159">
                  <c:v>62.4375</c:v>
                </c:pt>
                <c:pt idx="160">
                  <c:v>62.4375</c:v>
                </c:pt>
                <c:pt idx="161">
                  <c:v>62.4375</c:v>
                </c:pt>
                <c:pt idx="162">
                  <c:v>62.4375</c:v>
                </c:pt>
                <c:pt idx="163">
                  <c:v>62.4375</c:v>
                </c:pt>
                <c:pt idx="164">
                  <c:v>62.4375</c:v>
                </c:pt>
                <c:pt idx="165">
                  <c:v>62.4375</c:v>
                </c:pt>
                <c:pt idx="166">
                  <c:v>62.4375</c:v>
                </c:pt>
                <c:pt idx="167">
                  <c:v>62.4375</c:v>
                </c:pt>
                <c:pt idx="168">
                  <c:v>62.4375</c:v>
                </c:pt>
                <c:pt idx="169">
                  <c:v>62.4375</c:v>
                </c:pt>
                <c:pt idx="170">
                  <c:v>62.4375</c:v>
                </c:pt>
                <c:pt idx="171">
                  <c:v>62.4375</c:v>
                </c:pt>
                <c:pt idx="172">
                  <c:v>62.4375</c:v>
                </c:pt>
              </c:numCache>
            </c:numRef>
          </c:yVal>
          <c:smooth val="0"/>
          <c:extLst>
            <c:ext xmlns:c16="http://schemas.microsoft.com/office/drawing/2014/chart" uri="{C3380CC4-5D6E-409C-BE32-E72D297353CC}">
              <c16:uniqueId val="{00000006-5B75-413B-9C43-8B8E3BD387E7}"/>
            </c:ext>
          </c:extLst>
        </c:ser>
        <c:dLbls>
          <c:showLegendKey val="0"/>
          <c:showVal val="0"/>
          <c:showCatName val="0"/>
          <c:showSerName val="0"/>
          <c:showPercent val="0"/>
          <c:showBubbleSize val="0"/>
        </c:dLbls>
        <c:axId val="824357544"/>
        <c:axId val="824360288"/>
      </c:scatterChart>
      <c:scatterChart>
        <c:scatterStyle val="lineMarker"/>
        <c:varyColors val="0"/>
        <c:ser>
          <c:idx val="3"/>
          <c:order val="6"/>
          <c:tx>
            <c:strRef>
              <c:f>'C5 8050'!$A$13</c:f>
              <c:strCache>
                <c:ptCount val="1"/>
                <c:pt idx="0">
                  <c:v>Ks</c:v>
                </c:pt>
              </c:strCache>
            </c:strRef>
          </c:tx>
          <c:spPr>
            <a:ln w="12700">
              <a:solidFill>
                <a:srgbClr val="FFFF00"/>
              </a:solidFill>
              <a:prstDash val="solid"/>
            </a:ln>
          </c:spPr>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8050'!$C$13:$FS$13</c:f>
              <c:numCache>
                <c:formatCode>0.00</c:formatCode>
                <c:ptCount val="173"/>
                <c:pt idx="0">
                  <c:v>1</c:v>
                </c:pt>
                <c:pt idx="1">
                  <c:v>0.87257780387551387</c:v>
                </c:pt>
                <c:pt idx="2">
                  <c:v>0.68288721897189686</c:v>
                </c:pt>
                <c:pt idx="3">
                  <c:v>0.543944765043893</c:v>
                </c:pt>
                <c:pt idx="4">
                  <c:v>0.42661200308737002</c:v>
                </c:pt>
                <c:pt idx="5">
                  <c:v>0.32323223677904994</c:v>
                </c:pt>
                <c:pt idx="6">
                  <c:v>0.24944949208470568</c:v>
                </c:pt>
                <c:pt idx="7">
                  <c:v>0.2021139154447073</c:v>
                </c:pt>
                <c:pt idx="8">
                  <c:v>0.31935504855438046</c:v>
                </c:pt>
                <c:pt idx="9">
                  <c:v>0.23180538587176491</c:v>
                </c:pt>
                <c:pt idx="10">
                  <c:v>0.38064753083442299</c:v>
                </c:pt>
                <c:pt idx="11">
                  <c:v>0.49419564358083173</c:v>
                </c:pt>
                <c:pt idx="12">
                  <c:v>0.54117972521712954</c:v>
                </c:pt>
                <c:pt idx="13">
                  <c:v>0.57747458467922097</c:v>
                </c:pt>
                <c:pt idx="14">
                  <c:v>0.59090577596571348</c:v>
                </c:pt>
                <c:pt idx="15">
                  <c:v>0.58998443419677771</c:v>
                </c:pt>
                <c:pt idx="16">
                  <c:v>0.65403269048260448</c:v>
                </c:pt>
                <c:pt idx="17">
                  <c:v>0.85221665144276748</c:v>
                </c:pt>
                <c:pt idx="18">
                  <c:v>0.78280106619821554</c:v>
                </c:pt>
                <c:pt idx="19">
                  <c:v>0.7053614033348139</c:v>
                </c:pt>
                <c:pt idx="20">
                  <c:v>0.67472146261045307</c:v>
                </c:pt>
                <c:pt idx="21">
                  <c:v>0.65211145375324042</c:v>
                </c:pt>
                <c:pt idx="22">
                  <c:v>0.61407639606967934</c:v>
                </c:pt>
                <c:pt idx="23">
                  <c:v>0.7150994346876266</c:v>
                </c:pt>
                <c:pt idx="24">
                  <c:v>0.73166585743063961</c:v>
                </c:pt>
                <c:pt idx="25">
                  <c:v>0.70800209456587027</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0.97502402469366301</c:v>
                </c:pt>
                <c:pt idx="59">
                  <c:v>1</c:v>
                </c:pt>
                <c:pt idx="60">
                  <c:v>1</c:v>
                </c:pt>
                <c:pt idx="61">
                  <c:v>1</c:v>
                </c:pt>
                <c:pt idx="62">
                  <c:v>1</c:v>
                </c:pt>
                <c:pt idx="63">
                  <c:v>1</c:v>
                </c:pt>
                <c:pt idx="64">
                  <c:v>1</c:v>
                </c:pt>
                <c:pt idx="65">
                  <c:v>1</c:v>
                </c:pt>
                <c:pt idx="66">
                  <c:v>1</c:v>
                </c:pt>
                <c:pt idx="67">
                  <c:v>1</c:v>
                </c:pt>
                <c:pt idx="68">
                  <c:v>1</c:v>
                </c:pt>
                <c:pt idx="69">
                  <c:v>1</c:v>
                </c:pt>
                <c:pt idx="70">
                  <c:v>1</c:v>
                </c:pt>
                <c:pt idx="71">
                  <c:v>0.93963863629460009</c:v>
                </c:pt>
                <c:pt idx="72">
                  <c:v>0.8337065850023706</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0.93251325561516996</c:v>
                </c:pt>
                <c:pt idx="92">
                  <c:v>1</c:v>
                </c:pt>
                <c:pt idx="93">
                  <c:v>1</c:v>
                </c:pt>
                <c:pt idx="94">
                  <c:v>1</c:v>
                </c:pt>
                <c:pt idx="95">
                  <c:v>1</c:v>
                </c:pt>
                <c:pt idx="96">
                  <c:v>0.94248083085869316</c:v>
                </c:pt>
                <c:pt idx="97">
                  <c:v>0.85683904119767407</c:v>
                </c:pt>
                <c:pt idx="98">
                  <c:v>0.78279991414951078</c:v>
                </c:pt>
                <c:pt idx="99">
                  <c:v>0.70259862038098797</c:v>
                </c:pt>
                <c:pt idx="100">
                  <c:v>0.631920681751449</c:v>
                </c:pt>
                <c:pt idx="101">
                  <c:v>0.84477912381559983</c:v>
                </c:pt>
                <c:pt idx="102">
                  <c:v>0.88436861454586058</c:v>
                </c:pt>
                <c:pt idx="103">
                  <c:v>0.80909892316993237</c:v>
                </c:pt>
                <c:pt idx="104">
                  <c:v>0.74416291059757234</c:v>
                </c:pt>
                <c:pt idx="105">
                  <c:v>0.68345222868283462</c:v>
                </c:pt>
                <c:pt idx="106">
                  <c:v>0.81450120955891581</c:v>
                </c:pt>
                <c:pt idx="107">
                  <c:v>0.73794011544081561</c:v>
                </c:pt>
                <c:pt idx="108">
                  <c:v>0.67974619931470726</c:v>
                </c:pt>
                <c:pt idx="109">
                  <c:v>0.60687868733234396</c:v>
                </c:pt>
                <c:pt idx="110">
                  <c:v>0.75514646079855374</c:v>
                </c:pt>
                <c:pt idx="111">
                  <c:v>0.68908305502788358</c:v>
                </c:pt>
                <c:pt idx="112">
                  <c:v>0.63378274545052604</c:v>
                </c:pt>
                <c:pt idx="113">
                  <c:v>0.58147865522542674</c:v>
                </c:pt>
                <c:pt idx="114">
                  <c:v>0.53863242908897024</c:v>
                </c:pt>
                <c:pt idx="115">
                  <c:v>0.49725326492763999</c:v>
                </c:pt>
                <c:pt idx="116">
                  <c:v>0.61616676021727834</c:v>
                </c:pt>
                <c:pt idx="117">
                  <c:v>0.55749831719107934</c:v>
                </c:pt>
                <c:pt idx="118">
                  <c:v>0.51603516211921063</c:v>
                </c:pt>
                <c:pt idx="119">
                  <c:v>0.47265190755521524</c:v>
                </c:pt>
                <c:pt idx="120">
                  <c:v>0.8357424756975238</c:v>
                </c:pt>
                <c:pt idx="121">
                  <c:v>0.87434958626355175</c:v>
                </c:pt>
                <c:pt idx="122">
                  <c:v>0.94072616149693244</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0.99608118292313719</c:v>
                </c:pt>
              </c:numCache>
            </c:numRef>
          </c:yVal>
          <c:smooth val="0"/>
          <c:extLst>
            <c:ext xmlns:c16="http://schemas.microsoft.com/office/drawing/2014/chart" uri="{C3380CC4-5D6E-409C-BE32-E72D297353CC}">
              <c16:uniqueId val="{00000007-5B75-413B-9C43-8B8E3BD387E7}"/>
            </c:ext>
          </c:extLst>
        </c:ser>
        <c:dLbls>
          <c:showLegendKey val="0"/>
          <c:showVal val="0"/>
          <c:showCatName val="0"/>
          <c:showSerName val="0"/>
          <c:showPercent val="0"/>
          <c:showBubbleSize val="0"/>
        </c:dLbls>
        <c:axId val="824363032"/>
        <c:axId val="824355976"/>
      </c:scatterChart>
      <c:valAx>
        <c:axId val="824357544"/>
        <c:scaling>
          <c:orientation val="minMax"/>
          <c:max val="305"/>
          <c:min val="140"/>
        </c:scaling>
        <c:delete val="0"/>
        <c:axPos val="b"/>
        <c:title>
          <c:tx>
            <c:rich>
              <a:bodyPr/>
              <a:lstStyle/>
              <a:p>
                <a:pPr>
                  <a:defRPr sz="1425" b="1" i="0" u="none" strike="noStrike" baseline="0">
                    <a:solidFill>
                      <a:srgbClr val="000000"/>
                    </a:solidFill>
                    <a:latin typeface="Arial"/>
                    <a:ea typeface="Arial"/>
                    <a:cs typeface="Arial"/>
                  </a:defRPr>
                </a:pPr>
                <a:r>
                  <a:rPr lang="en-US"/>
                  <a:t>DOY</a:t>
                </a:r>
              </a:p>
            </c:rich>
          </c:tx>
          <c:layout>
            <c:manualLayout>
              <c:xMode val="edge"/>
              <c:yMode val="edge"/>
              <c:x val="0.49031296440057665"/>
              <c:y val="0.9076944612692643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824360288"/>
        <c:crosses val="autoZero"/>
        <c:crossBetween val="midCat"/>
        <c:majorUnit val="10"/>
      </c:valAx>
      <c:valAx>
        <c:axId val="824360288"/>
        <c:scaling>
          <c:orientation val="minMax"/>
          <c:max val="100"/>
          <c:min val="0"/>
        </c:scaling>
        <c:delete val="0"/>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rPr lang="en-US"/>
                  <a:t>Irr, Prec, SWD (mm)</a:t>
                </a:r>
              </a:p>
            </c:rich>
          </c:tx>
          <c:layout>
            <c:manualLayout>
              <c:xMode val="edge"/>
              <c:yMode val="edge"/>
              <c:x val="7.4515544711840596E-3"/>
              <c:y val="0.2205133589070596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en-US"/>
          </a:p>
        </c:txPr>
        <c:crossAx val="824357544"/>
        <c:crosses val="autoZero"/>
        <c:crossBetween val="midCat"/>
      </c:valAx>
      <c:valAx>
        <c:axId val="824363032"/>
        <c:scaling>
          <c:orientation val="minMax"/>
        </c:scaling>
        <c:delete val="1"/>
        <c:axPos val="b"/>
        <c:numFmt formatCode="General" sourceLinked="1"/>
        <c:majorTickMark val="out"/>
        <c:minorTickMark val="none"/>
        <c:tickLblPos val="none"/>
        <c:crossAx val="824355976"/>
        <c:crosses val="autoZero"/>
        <c:crossBetween val="midCat"/>
      </c:valAx>
      <c:valAx>
        <c:axId val="824355976"/>
        <c:scaling>
          <c:orientation val="minMax"/>
          <c:max val="2.5"/>
          <c:min val="0"/>
        </c:scaling>
        <c:delete val="0"/>
        <c:axPos val="r"/>
        <c:title>
          <c:tx>
            <c:rich>
              <a:bodyPr/>
              <a:lstStyle/>
              <a:p>
                <a:pPr>
                  <a:defRPr sz="1175" b="1" i="0" u="none" strike="noStrike" baseline="0">
                    <a:solidFill>
                      <a:srgbClr val="000000"/>
                    </a:solidFill>
                    <a:latin typeface="Arial"/>
                    <a:ea typeface="Arial"/>
                    <a:cs typeface="Arial"/>
                  </a:defRPr>
                </a:pPr>
                <a:r>
                  <a:rPr lang="en-US"/>
                  <a:t>Ks</a:t>
                </a:r>
              </a:p>
            </c:rich>
          </c:tx>
          <c:layout>
            <c:manualLayout>
              <c:xMode val="edge"/>
              <c:yMode val="edge"/>
              <c:x val="0.95081971091641715"/>
              <c:y val="0.42307799986540146"/>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1075" b="0" i="0" u="none" strike="noStrike" baseline="0">
                <a:solidFill>
                  <a:srgbClr val="000000"/>
                </a:solidFill>
                <a:latin typeface="Arial"/>
                <a:ea typeface="Arial"/>
                <a:cs typeface="Arial"/>
              </a:defRPr>
            </a:pPr>
            <a:endParaRPr lang="en-US"/>
          </a:p>
        </c:txPr>
        <c:crossAx val="824363032"/>
        <c:crosses val="max"/>
        <c:crossBetween val="midCat"/>
      </c:valAx>
      <c:spPr>
        <a:solidFill>
          <a:srgbClr val="C0C0C0"/>
        </a:solidFill>
        <a:ln w="12700">
          <a:solidFill>
            <a:srgbClr val="808080"/>
          </a:solidFill>
          <a:prstDash val="solid"/>
        </a:ln>
      </c:spPr>
    </c:plotArea>
    <c:legend>
      <c:legendPos val="r"/>
      <c:layout>
        <c:manualLayout>
          <c:xMode val="edge"/>
          <c:yMode val="edge"/>
          <c:x val="0.11410807415306849"/>
          <c:y val="6.3983247899381729E-2"/>
          <c:w val="0.23239436619718309"/>
          <c:h val="0.26923144338802929"/>
        </c:manualLayout>
      </c:layout>
      <c:overlay val="0"/>
      <c:spPr>
        <a:no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'C6 8040'!$D$1</c:f>
          <c:strCache>
            <c:ptCount val="1"/>
            <c:pt idx="0">
              <c:v>Corn 13 #6</c:v>
            </c:pt>
          </c:strCache>
        </c:strRef>
      </c:tx>
      <c:layout>
        <c:manualLayout>
          <c:xMode val="edge"/>
          <c:yMode val="edge"/>
          <c:x val="0.4147654074886209"/>
          <c:y val="4.6632124352331605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8.8590662090146668E-2"/>
          <c:y val="4.6632124352331626E-2"/>
          <c:w val="0.883222055383583"/>
          <c:h val="0.8134715025906738"/>
        </c:manualLayout>
      </c:layout>
      <c:scatterChart>
        <c:scatterStyle val="lineMarker"/>
        <c:varyColors val="0"/>
        <c:ser>
          <c:idx val="6"/>
          <c:order val="0"/>
          <c:tx>
            <c:strRef>
              <c:f>'C6 8040'!$A$19</c:f>
              <c:strCache>
                <c:ptCount val="1"/>
                <c:pt idx="0">
                  <c:v>Cum ETc (Kcb Select)</c:v>
                </c:pt>
              </c:strCache>
            </c:strRef>
          </c:tx>
          <c:spPr>
            <a:ln w="25400">
              <a:solidFill>
                <a:srgbClr val="008080"/>
              </a:solidFill>
              <a:prstDash val="solid"/>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8040'!$C$19:$FS$19</c:f>
              <c:numCache>
                <c:formatCode>0</c:formatCode>
                <c:ptCount val="173"/>
                <c:pt idx="0">
                  <c:v>1.1015352487564087</c:v>
                </c:pt>
                <c:pt idx="1">
                  <c:v>2.2584631204605103</c:v>
                </c:pt>
                <c:pt idx="2">
                  <c:v>3.1431553709263014</c:v>
                </c:pt>
                <c:pt idx="3">
                  <c:v>3.9132187725947771</c:v>
                </c:pt>
                <c:pt idx="4">
                  <c:v>4.6141660917533933</c:v>
                </c:pt>
                <c:pt idx="5">
                  <c:v>5.1336927425771668</c:v>
                </c:pt>
                <c:pt idx="6">
                  <c:v>5.4788617561372686</c:v>
                </c:pt>
                <c:pt idx="7">
                  <c:v>8.926892507322977</c:v>
                </c:pt>
                <c:pt idx="8">
                  <c:v>9.475426039565459</c:v>
                </c:pt>
                <c:pt idx="9">
                  <c:v>9.8146867554017554</c:v>
                </c:pt>
                <c:pt idx="10">
                  <c:v>10.138413270422195</c:v>
                </c:pt>
                <c:pt idx="11">
                  <c:v>10.775181524341976</c:v>
                </c:pt>
                <c:pt idx="12">
                  <c:v>11.42402913237626</c:v>
                </c:pt>
                <c:pt idx="13">
                  <c:v>12.210578789715182</c:v>
                </c:pt>
                <c:pt idx="14">
                  <c:v>13.12116991432776</c:v>
                </c:pt>
                <c:pt idx="15">
                  <c:v>15.389155781666506</c:v>
                </c:pt>
                <c:pt idx="16">
                  <c:v>21.135627358637304</c:v>
                </c:pt>
                <c:pt idx="17">
                  <c:v>22.660554642883771</c:v>
                </c:pt>
                <c:pt idx="18">
                  <c:v>24.376440539231872</c:v>
                </c:pt>
                <c:pt idx="19">
                  <c:v>25.60913899010021</c:v>
                </c:pt>
                <c:pt idx="20">
                  <c:v>26.776917950399429</c:v>
                </c:pt>
                <c:pt idx="21">
                  <c:v>28.187893902187355</c:v>
                </c:pt>
                <c:pt idx="22">
                  <c:v>33.553311795406039</c:v>
                </c:pt>
                <c:pt idx="23">
                  <c:v>34.155807029165722</c:v>
                </c:pt>
                <c:pt idx="24">
                  <c:v>35.384951167698134</c:v>
                </c:pt>
                <c:pt idx="25">
                  <c:v>40.024980996922679</c:v>
                </c:pt>
                <c:pt idx="26">
                  <c:v>42.338789258463208</c:v>
                </c:pt>
                <c:pt idx="27">
                  <c:v>44.569810084020617</c:v>
                </c:pt>
                <c:pt idx="28">
                  <c:v>46.84256667772484</c:v>
                </c:pt>
                <c:pt idx="29">
                  <c:v>50.140889751037477</c:v>
                </c:pt>
                <c:pt idx="30">
                  <c:v>53.441431380098578</c:v>
                </c:pt>
                <c:pt idx="31">
                  <c:v>58.983284097688291</c:v>
                </c:pt>
                <c:pt idx="32">
                  <c:v>62.340957585172745</c:v>
                </c:pt>
                <c:pt idx="33">
                  <c:v>65.014743062447408</c:v>
                </c:pt>
                <c:pt idx="34">
                  <c:v>67.406306392345229</c:v>
                </c:pt>
                <c:pt idx="35">
                  <c:v>69.824218465669105</c:v>
                </c:pt>
                <c:pt idx="36">
                  <c:v>72.667724039204074</c:v>
                </c:pt>
                <c:pt idx="37">
                  <c:v>76.70987637515438</c:v>
                </c:pt>
                <c:pt idx="38">
                  <c:v>82.786361703036135</c:v>
                </c:pt>
                <c:pt idx="39">
                  <c:v>85.971139926132608</c:v>
                </c:pt>
                <c:pt idx="40">
                  <c:v>89.103740297207281</c:v>
                </c:pt>
                <c:pt idx="41">
                  <c:v>92.639648448421738</c:v>
                </c:pt>
                <c:pt idx="42">
                  <c:v>96.571423978317242</c:v>
                </c:pt>
                <c:pt idx="43">
                  <c:v>100.46894140332984</c:v>
                </c:pt>
                <c:pt idx="44">
                  <c:v>105.99425799251185</c:v>
                </c:pt>
                <c:pt idx="45">
                  <c:v>111.94781891885386</c:v>
                </c:pt>
                <c:pt idx="46">
                  <c:v>118.21911137205706</c:v>
                </c:pt>
                <c:pt idx="47">
                  <c:v>122.83931493889675</c:v>
                </c:pt>
                <c:pt idx="48">
                  <c:v>127.71269615624055</c:v>
                </c:pt>
                <c:pt idx="49">
                  <c:v>133.40122619397454</c:v>
                </c:pt>
                <c:pt idx="50">
                  <c:v>139.04967419397454</c:v>
                </c:pt>
                <c:pt idx="51">
                  <c:v>144.9036283666573</c:v>
                </c:pt>
                <c:pt idx="52">
                  <c:v>151.48177691906196</c:v>
                </c:pt>
                <c:pt idx="53">
                  <c:v>156.80838970661335</c:v>
                </c:pt>
                <c:pt idx="54">
                  <c:v>162.84594907355481</c:v>
                </c:pt>
                <c:pt idx="55">
                  <c:v>168.71001554054195</c:v>
                </c:pt>
                <c:pt idx="56">
                  <c:v>175.10289649380618</c:v>
                </c:pt>
                <c:pt idx="57">
                  <c:v>181.57920537498248</c:v>
                </c:pt>
                <c:pt idx="58">
                  <c:v>188.02601795554196</c:v>
                </c:pt>
                <c:pt idx="59">
                  <c:v>198.66280496614013</c:v>
                </c:pt>
                <c:pt idx="60">
                  <c:v>205.18685922639403</c:v>
                </c:pt>
                <c:pt idx="61">
                  <c:v>212.2284881550284</c:v>
                </c:pt>
                <c:pt idx="62">
                  <c:v>217.63493530697542</c:v>
                </c:pt>
                <c:pt idx="63">
                  <c:v>223.05893530697543</c:v>
                </c:pt>
                <c:pt idx="64">
                  <c:v>231.89648692083398</c:v>
                </c:pt>
                <c:pt idx="65">
                  <c:v>241.25648692083399</c:v>
                </c:pt>
                <c:pt idx="66">
                  <c:v>248.55396619126043</c:v>
                </c:pt>
                <c:pt idx="67">
                  <c:v>253.14670361801825</c:v>
                </c:pt>
                <c:pt idx="68">
                  <c:v>259.39951779648504</c:v>
                </c:pt>
                <c:pt idx="69">
                  <c:v>264.75436948105533</c:v>
                </c:pt>
                <c:pt idx="70">
                  <c:v>271.74002915681604</c:v>
                </c:pt>
                <c:pt idx="71">
                  <c:v>277.39080747342359</c:v>
                </c:pt>
                <c:pt idx="72">
                  <c:v>281.81170029970752</c:v>
                </c:pt>
                <c:pt idx="73">
                  <c:v>285.23116883608446</c:v>
                </c:pt>
                <c:pt idx="74">
                  <c:v>291.82374894472701</c:v>
                </c:pt>
                <c:pt idx="75">
                  <c:v>296.12505845400437</c:v>
                </c:pt>
                <c:pt idx="76">
                  <c:v>298.68445451113325</c:v>
                </c:pt>
                <c:pt idx="77">
                  <c:v>300.91711403607098</c:v>
                </c:pt>
                <c:pt idx="78">
                  <c:v>306.84031403607099</c:v>
                </c:pt>
                <c:pt idx="79">
                  <c:v>313.44001374310227</c:v>
                </c:pt>
                <c:pt idx="80">
                  <c:v>318.73853943890305</c:v>
                </c:pt>
                <c:pt idx="81">
                  <c:v>325.21547608441085</c:v>
                </c:pt>
                <c:pt idx="82">
                  <c:v>332.39034189085174</c:v>
                </c:pt>
                <c:pt idx="83">
                  <c:v>337.58493875364474</c:v>
                </c:pt>
                <c:pt idx="84">
                  <c:v>343.53882547239476</c:v>
                </c:pt>
                <c:pt idx="85">
                  <c:v>349.49478128294163</c:v>
                </c:pt>
                <c:pt idx="86">
                  <c:v>353.54593622068575</c:v>
                </c:pt>
                <c:pt idx="87">
                  <c:v>356.62442872862033</c:v>
                </c:pt>
                <c:pt idx="88">
                  <c:v>362.2749554620188</c:v>
                </c:pt>
                <c:pt idx="89">
                  <c:v>367.95078508238015</c:v>
                </c:pt>
                <c:pt idx="90">
                  <c:v>372.32838508238012</c:v>
                </c:pt>
                <c:pt idx="91">
                  <c:v>377.73885780965281</c:v>
                </c:pt>
                <c:pt idx="92">
                  <c:v>382.4044578096528</c:v>
                </c:pt>
                <c:pt idx="93">
                  <c:v>387.3292578096528</c:v>
                </c:pt>
                <c:pt idx="94">
                  <c:v>392.54205780965282</c:v>
                </c:pt>
                <c:pt idx="95">
                  <c:v>398.24445780965283</c:v>
                </c:pt>
                <c:pt idx="96">
                  <c:v>403.91805780965285</c:v>
                </c:pt>
                <c:pt idx="97">
                  <c:v>408.79677661988785</c:v>
                </c:pt>
                <c:pt idx="98">
                  <c:v>414.01571884476562</c:v>
                </c:pt>
                <c:pt idx="99">
                  <c:v>418.54580977168479</c:v>
                </c:pt>
                <c:pt idx="100">
                  <c:v>422.62639098737765</c:v>
                </c:pt>
                <c:pt idx="101">
                  <c:v>426.90654436980435</c:v>
                </c:pt>
                <c:pt idx="102">
                  <c:v>431.53392241917612</c:v>
                </c:pt>
                <c:pt idx="103">
                  <c:v>435.47710634818429</c:v>
                </c:pt>
                <c:pt idx="104">
                  <c:v>439.12134644584376</c:v>
                </c:pt>
                <c:pt idx="105">
                  <c:v>443.02699957003853</c:v>
                </c:pt>
                <c:pt idx="106">
                  <c:v>447.49999417695079</c:v>
                </c:pt>
                <c:pt idx="107">
                  <c:v>450.8534547521943</c:v>
                </c:pt>
                <c:pt idx="108">
                  <c:v>455.00514960594228</c:v>
                </c:pt>
                <c:pt idx="109">
                  <c:v>457.65813012775874</c:v>
                </c:pt>
                <c:pt idx="110">
                  <c:v>460.30782000936733</c:v>
                </c:pt>
                <c:pt idx="111">
                  <c:v>462.46259217612482</c:v>
                </c:pt>
                <c:pt idx="112">
                  <c:v>464.446461840479</c:v>
                </c:pt>
                <c:pt idx="113">
                  <c:v>466.02982634670911</c:v>
                </c:pt>
                <c:pt idx="114">
                  <c:v>467.52195984547296</c:v>
                </c:pt>
                <c:pt idx="115">
                  <c:v>469.0657216162017</c:v>
                </c:pt>
                <c:pt idx="116">
                  <c:v>470.59026835792855</c:v>
                </c:pt>
                <c:pt idx="117">
                  <c:v>471.656052443975</c:v>
                </c:pt>
                <c:pt idx="118">
                  <c:v>472.75911615406943</c:v>
                </c:pt>
                <c:pt idx="119">
                  <c:v>478.17838628159063</c:v>
                </c:pt>
                <c:pt idx="120">
                  <c:v>476.87482624419573</c:v>
                </c:pt>
                <c:pt idx="121">
                  <c:v>481.14506174744992</c:v>
                </c:pt>
                <c:pt idx="122">
                  <c:v>482.42822948696386</c:v>
                </c:pt>
                <c:pt idx="123">
                  <c:v>488.22326588341429</c:v>
                </c:pt>
                <c:pt idx="124">
                  <c:v>489.81147280883368</c:v>
                </c:pt>
                <c:pt idx="125">
                  <c:v>496.70256066130821</c:v>
                </c:pt>
                <c:pt idx="126">
                  <c:v>497.81066619483909</c:v>
                </c:pt>
                <c:pt idx="127">
                  <c:v>499.61266483645943</c:v>
                </c:pt>
                <c:pt idx="128">
                  <c:v>501.39207562031055</c:v>
                </c:pt>
                <c:pt idx="129">
                  <c:v>502.73213864894586</c:v>
                </c:pt>
                <c:pt idx="130">
                  <c:v>503.84202375482397</c:v>
                </c:pt>
                <c:pt idx="131">
                  <c:v>505.1584955611969</c:v>
                </c:pt>
                <c:pt idx="132">
                  <c:v>510.44594548498111</c:v>
                </c:pt>
                <c:pt idx="133">
                  <c:v>520.65221254781204</c:v>
                </c:pt>
                <c:pt idx="134">
                  <c:v>521.5896337992998</c:v>
                </c:pt>
                <c:pt idx="135">
                  <c:v>522.31045079301316</c:v>
                </c:pt>
                <c:pt idx="136">
                  <c:v>522.91071672509634</c:v>
                </c:pt>
                <c:pt idx="137">
                  <c:v>526.18243052731486</c:v>
                </c:pt>
                <c:pt idx="138">
                  <c:v>526.71253090868925</c:v>
                </c:pt>
                <c:pt idx="139">
                  <c:v>527.28696491490336</c:v>
                </c:pt>
                <c:pt idx="140">
                  <c:v>527.82658642302488</c:v>
                </c:pt>
                <c:pt idx="141">
                  <c:v>528.47404993544558</c:v>
                </c:pt>
                <c:pt idx="142">
                  <c:v>529.17355381022435</c:v>
                </c:pt>
                <c:pt idx="143">
                  <c:v>529.65684095393158</c:v>
                </c:pt>
                <c:pt idx="144">
                  <c:v>534.0083446956728</c:v>
                </c:pt>
                <c:pt idx="145">
                  <c:v>534.86081559430102</c:v>
                </c:pt>
                <c:pt idx="146">
                  <c:v>535.3713135338877</c:v>
                </c:pt>
                <c:pt idx="147">
                  <c:v>535.93357746373158</c:v>
                </c:pt>
                <c:pt idx="148">
                  <c:v>536.61445222646023</c:v>
                </c:pt>
                <c:pt idx="149">
                  <c:v>537.19631876906021</c:v>
                </c:pt>
                <c:pt idx="150">
                  <c:v>541.43798365460054</c:v>
                </c:pt>
                <c:pt idx="151">
                  <c:v>542.08258889351964</c:v>
                </c:pt>
                <c:pt idx="152">
                  <c:v>542.42134468929441</c:v>
                </c:pt>
                <c:pt idx="153">
                  <c:v>542.83246104996533</c:v>
                </c:pt>
                <c:pt idx="154">
                  <c:v>543.87347046395223</c:v>
                </c:pt>
                <c:pt idx="155">
                  <c:v>544.25676686863926</c:v>
                </c:pt>
                <c:pt idx="156">
                  <c:v>544.58087586639499</c:v>
                </c:pt>
                <c:pt idx="157">
                  <c:v>544.8076245417177</c:v>
                </c:pt>
                <c:pt idx="158">
                  <c:v>551.06119448839263</c:v>
                </c:pt>
                <c:pt idx="159">
                  <c:v>551.39500857704297</c:v>
                </c:pt>
                <c:pt idx="160">
                  <c:v>553.90157532161061</c:v>
                </c:pt>
                <c:pt idx="161">
                  <c:v>554.37217190028048</c:v>
                </c:pt>
                <c:pt idx="162">
                  <c:v>554.80962306822346</c:v>
                </c:pt>
                <c:pt idx="163">
                  <c:v>555.19234127360414</c:v>
                </c:pt>
                <c:pt idx="164">
                  <c:v>555.4114977547639</c:v>
                </c:pt>
                <c:pt idx="165">
                  <c:v>555.74276400760243</c:v>
                </c:pt>
                <c:pt idx="166">
                  <c:v>556.09758358418242</c:v>
                </c:pt>
                <c:pt idx="167">
                  <c:v>556.48463710659689</c:v>
                </c:pt>
                <c:pt idx="168">
                  <c:v>556.51635454762413</c:v>
                </c:pt>
                <c:pt idx="169">
                  <c:v>556.57728941495805</c:v>
                </c:pt>
                <c:pt idx="170">
                  <c:v>556.69651051172457</c:v>
                </c:pt>
                <c:pt idx="171">
                  <c:v>556.98094046322524</c:v>
                </c:pt>
                <c:pt idx="172">
                  <c:v>557.44428031646339</c:v>
                </c:pt>
              </c:numCache>
            </c:numRef>
          </c:yVal>
          <c:smooth val="0"/>
          <c:extLst>
            <c:ext xmlns:c16="http://schemas.microsoft.com/office/drawing/2014/chart" uri="{C3380CC4-5D6E-409C-BE32-E72D297353CC}">
              <c16:uniqueId val="{00000000-47ED-4BF9-B354-7A016FB0A739}"/>
            </c:ext>
          </c:extLst>
        </c:ser>
        <c:ser>
          <c:idx val="8"/>
          <c:order val="1"/>
          <c:tx>
            <c:strRef>
              <c:f>'C6 8040'!$A$22</c:f>
              <c:strCache>
                <c:ptCount val="1"/>
                <c:pt idx="0">
                  <c:v>Cum ETc (BR)</c:v>
                </c:pt>
              </c:strCache>
            </c:strRef>
          </c:tx>
          <c:spPr>
            <a:ln w="12700">
              <a:solidFill>
                <a:srgbClr val="00CCFF"/>
              </a:solidFill>
              <a:prstDash val="solid"/>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8040'!$C$22:$FS$22</c:f>
              <c:numCache>
                <c:formatCode>0</c:formatCode>
                <c:ptCount val="173"/>
                <c:pt idx="0">
                  <c:v>0.01</c:v>
                </c:pt>
                <c:pt idx="1">
                  <c:v>0.02</c:v>
                </c:pt>
                <c:pt idx="2">
                  <c:v>0.03</c:v>
                </c:pt>
                <c:pt idx="3">
                  <c:v>0.04</c:v>
                </c:pt>
                <c:pt idx="4">
                  <c:v>0.05</c:v>
                </c:pt>
                <c:pt idx="5">
                  <c:v>6.0000000000000005E-2</c:v>
                </c:pt>
                <c:pt idx="6">
                  <c:v>7.0000000000000007E-2</c:v>
                </c:pt>
                <c:pt idx="7">
                  <c:v>0.08</c:v>
                </c:pt>
                <c:pt idx="8">
                  <c:v>0.09</c:v>
                </c:pt>
                <c:pt idx="9">
                  <c:v>9.9999999999999992E-2</c:v>
                </c:pt>
                <c:pt idx="10">
                  <c:v>0.10999999999999999</c:v>
                </c:pt>
                <c:pt idx="11">
                  <c:v>0.11999999999999998</c:v>
                </c:pt>
                <c:pt idx="12">
                  <c:v>0.12999999999999998</c:v>
                </c:pt>
                <c:pt idx="13">
                  <c:v>0.13999999999999999</c:v>
                </c:pt>
                <c:pt idx="14">
                  <c:v>0.15</c:v>
                </c:pt>
                <c:pt idx="15">
                  <c:v>0.16</c:v>
                </c:pt>
                <c:pt idx="16">
                  <c:v>0.17</c:v>
                </c:pt>
                <c:pt idx="17">
                  <c:v>0.18000000000000002</c:v>
                </c:pt>
                <c:pt idx="18">
                  <c:v>0.19000000000000003</c:v>
                </c:pt>
                <c:pt idx="19">
                  <c:v>0.20000000000000004</c:v>
                </c:pt>
                <c:pt idx="20">
                  <c:v>0.21000000000000005</c:v>
                </c:pt>
                <c:pt idx="21">
                  <c:v>0.22000000000000006</c:v>
                </c:pt>
                <c:pt idx="22">
                  <c:v>0.23000000000000007</c:v>
                </c:pt>
                <c:pt idx="23">
                  <c:v>0.24000000000000007</c:v>
                </c:pt>
                <c:pt idx="24">
                  <c:v>0.25000000000000006</c:v>
                </c:pt>
                <c:pt idx="25">
                  <c:v>0.26000000000000006</c:v>
                </c:pt>
                <c:pt idx="26">
                  <c:v>0.27000000000000007</c:v>
                </c:pt>
                <c:pt idx="27">
                  <c:v>0.28000000000000008</c:v>
                </c:pt>
                <c:pt idx="28">
                  <c:v>0.29000000000000009</c:v>
                </c:pt>
                <c:pt idx="29">
                  <c:v>0.3000000000000001</c:v>
                </c:pt>
                <c:pt idx="30">
                  <c:v>0.31000000000000011</c:v>
                </c:pt>
                <c:pt idx="31">
                  <c:v>0.32000000000000012</c:v>
                </c:pt>
                <c:pt idx="32">
                  <c:v>0.33000000000000013</c:v>
                </c:pt>
                <c:pt idx="33">
                  <c:v>0.34000000000000014</c:v>
                </c:pt>
                <c:pt idx="34">
                  <c:v>0.35000000000000014</c:v>
                </c:pt>
                <c:pt idx="35">
                  <c:v>0.36000000000000015</c:v>
                </c:pt>
                <c:pt idx="36">
                  <c:v>0.37000000000000016</c:v>
                </c:pt>
                <c:pt idx="37">
                  <c:v>0.38000000000000017</c:v>
                </c:pt>
                <c:pt idx="38">
                  <c:v>0.39000000000000018</c:v>
                </c:pt>
                <c:pt idx="39">
                  <c:v>0.40000000000000019</c:v>
                </c:pt>
                <c:pt idx="40">
                  <c:v>0.4100000000000002</c:v>
                </c:pt>
                <c:pt idx="41">
                  <c:v>0.42000000000000021</c:v>
                </c:pt>
                <c:pt idx="42">
                  <c:v>0.43000000000000022</c:v>
                </c:pt>
                <c:pt idx="43">
                  <c:v>0.44000000000000022</c:v>
                </c:pt>
                <c:pt idx="44">
                  <c:v>0.45000000000000023</c:v>
                </c:pt>
                <c:pt idx="45">
                  <c:v>0.46000000000000024</c:v>
                </c:pt>
                <c:pt idx="46">
                  <c:v>0.47000000000000025</c:v>
                </c:pt>
                <c:pt idx="47">
                  <c:v>0.48000000000000026</c:v>
                </c:pt>
                <c:pt idx="48">
                  <c:v>0.49000000000000027</c:v>
                </c:pt>
                <c:pt idx="49">
                  <c:v>0.50000000000000022</c:v>
                </c:pt>
                <c:pt idx="50">
                  <c:v>0.51000000000000023</c:v>
                </c:pt>
                <c:pt idx="51">
                  <c:v>0.52000000000000024</c:v>
                </c:pt>
                <c:pt idx="52">
                  <c:v>0.53000000000000025</c:v>
                </c:pt>
                <c:pt idx="53">
                  <c:v>0.54000000000000026</c:v>
                </c:pt>
                <c:pt idx="54">
                  <c:v>0.55000000000000027</c:v>
                </c:pt>
                <c:pt idx="55">
                  <c:v>0.56000000000000028</c:v>
                </c:pt>
                <c:pt idx="56">
                  <c:v>0.57000000000000028</c:v>
                </c:pt>
                <c:pt idx="57">
                  <c:v>0.58000000000000029</c:v>
                </c:pt>
                <c:pt idx="58">
                  <c:v>0.5900000000000003</c:v>
                </c:pt>
                <c:pt idx="59">
                  <c:v>0.60000000000000031</c:v>
                </c:pt>
                <c:pt idx="60">
                  <c:v>0.61000000000000032</c:v>
                </c:pt>
                <c:pt idx="61">
                  <c:v>0.62000000000000033</c:v>
                </c:pt>
                <c:pt idx="62">
                  <c:v>0.63000000000000034</c:v>
                </c:pt>
                <c:pt idx="63">
                  <c:v>0.64000000000000035</c:v>
                </c:pt>
                <c:pt idx="64">
                  <c:v>0.65000000000000036</c:v>
                </c:pt>
                <c:pt idx="65">
                  <c:v>0.66000000000000036</c:v>
                </c:pt>
                <c:pt idx="66">
                  <c:v>0.67000000000000037</c:v>
                </c:pt>
                <c:pt idx="67">
                  <c:v>0.68000000000000038</c:v>
                </c:pt>
                <c:pt idx="68">
                  <c:v>0.69000000000000039</c:v>
                </c:pt>
                <c:pt idx="69">
                  <c:v>0.7000000000000004</c:v>
                </c:pt>
                <c:pt idx="70">
                  <c:v>0.71000000000000041</c:v>
                </c:pt>
                <c:pt idx="71">
                  <c:v>0.72000000000000042</c:v>
                </c:pt>
                <c:pt idx="72">
                  <c:v>0.73000000000000043</c:v>
                </c:pt>
                <c:pt idx="73">
                  <c:v>0.74000000000000044</c:v>
                </c:pt>
                <c:pt idx="74">
                  <c:v>0.75000000000000044</c:v>
                </c:pt>
                <c:pt idx="75">
                  <c:v>0.76000000000000045</c:v>
                </c:pt>
                <c:pt idx="76">
                  <c:v>0.77000000000000046</c:v>
                </c:pt>
                <c:pt idx="77">
                  <c:v>0.78000000000000047</c:v>
                </c:pt>
                <c:pt idx="78">
                  <c:v>0.79000000000000048</c:v>
                </c:pt>
                <c:pt idx="79">
                  <c:v>0.80000000000000049</c:v>
                </c:pt>
                <c:pt idx="80">
                  <c:v>0.8100000000000005</c:v>
                </c:pt>
                <c:pt idx="81">
                  <c:v>0.82000000000000051</c:v>
                </c:pt>
                <c:pt idx="82">
                  <c:v>0.83000000000000052</c:v>
                </c:pt>
                <c:pt idx="83">
                  <c:v>0.84000000000000052</c:v>
                </c:pt>
                <c:pt idx="84">
                  <c:v>0.85000000000000053</c:v>
                </c:pt>
                <c:pt idx="85">
                  <c:v>0.86000000000000054</c:v>
                </c:pt>
                <c:pt idx="86">
                  <c:v>0.87000000000000055</c:v>
                </c:pt>
                <c:pt idx="87">
                  <c:v>0.88000000000000056</c:v>
                </c:pt>
                <c:pt idx="88">
                  <c:v>0.89000000000000057</c:v>
                </c:pt>
                <c:pt idx="89">
                  <c:v>0.90000000000000058</c:v>
                </c:pt>
                <c:pt idx="90">
                  <c:v>0.91000000000000059</c:v>
                </c:pt>
                <c:pt idx="91">
                  <c:v>0.9200000000000006</c:v>
                </c:pt>
                <c:pt idx="92">
                  <c:v>0.9300000000000006</c:v>
                </c:pt>
                <c:pt idx="93">
                  <c:v>0.94000000000000061</c:v>
                </c:pt>
                <c:pt idx="94">
                  <c:v>0.95000000000000062</c:v>
                </c:pt>
                <c:pt idx="95">
                  <c:v>0.96000000000000063</c:v>
                </c:pt>
                <c:pt idx="96">
                  <c:v>0.97000000000000064</c:v>
                </c:pt>
                <c:pt idx="97">
                  <c:v>0.98000000000000065</c:v>
                </c:pt>
                <c:pt idx="98">
                  <c:v>0.99000000000000066</c:v>
                </c:pt>
                <c:pt idx="99">
                  <c:v>1.0000000000000007</c:v>
                </c:pt>
                <c:pt idx="100">
                  <c:v>1.0100000000000007</c:v>
                </c:pt>
                <c:pt idx="101">
                  <c:v>1.0200000000000007</c:v>
                </c:pt>
                <c:pt idx="102">
                  <c:v>1.0300000000000007</c:v>
                </c:pt>
                <c:pt idx="103">
                  <c:v>1.0400000000000007</c:v>
                </c:pt>
                <c:pt idx="104">
                  <c:v>1.0500000000000007</c:v>
                </c:pt>
                <c:pt idx="105">
                  <c:v>1.0600000000000007</c:v>
                </c:pt>
                <c:pt idx="106">
                  <c:v>1.0700000000000007</c:v>
                </c:pt>
                <c:pt idx="107">
                  <c:v>1.0800000000000007</c:v>
                </c:pt>
                <c:pt idx="108">
                  <c:v>1.0900000000000007</c:v>
                </c:pt>
                <c:pt idx="109">
                  <c:v>1.1000000000000008</c:v>
                </c:pt>
                <c:pt idx="110">
                  <c:v>1.1100000000000008</c:v>
                </c:pt>
                <c:pt idx="111">
                  <c:v>1.1200000000000008</c:v>
                </c:pt>
                <c:pt idx="112">
                  <c:v>1.1300000000000008</c:v>
                </c:pt>
                <c:pt idx="113">
                  <c:v>1.1400000000000008</c:v>
                </c:pt>
                <c:pt idx="114">
                  <c:v>1.1500000000000008</c:v>
                </c:pt>
                <c:pt idx="115">
                  <c:v>1.1600000000000008</c:v>
                </c:pt>
                <c:pt idx="116">
                  <c:v>1.1700000000000008</c:v>
                </c:pt>
                <c:pt idx="117">
                  <c:v>1.1800000000000008</c:v>
                </c:pt>
                <c:pt idx="118">
                  <c:v>1.1900000000000008</c:v>
                </c:pt>
                <c:pt idx="119">
                  <c:v>1.2000000000000008</c:v>
                </c:pt>
                <c:pt idx="120">
                  <c:v>1.2100000000000009</c:v>
                </c:pt>
                <c:pt idx="121">
                  <c:v>1.2200000000000009</c:v>
                </c:pt>
                <c:pt idx="122">
                  <c:v>1.2300000000000009</c:v>
                </c:pt>
                <c:pt idx="123">
                  <c:v>1.2400000000000009</c:v>
                </c:pt>
                <c:pt idx="124">
                  <c:v>1.2500000000000009</c:v>
                </c:pt>
                <c:pt idx="125">
                  <c:v>1.2600000000000009</c:v>
                </c:pt>
                <c:pt idx="126">
                  <c:v>1.2700000000000009</c:v>
                </c:pt>
                <c:pt idx="127">
                  <c:v>1.2800000000000009</c:v>
                </c:pt>
                <c:pt idx="128">
                  <c:v>1.2900000000000009</c:v>
                </c:pt>
                <c:pt idx="129">
                  <c:v>1.3000000000000009</c:v>
                </c:pt>
                <c:pt idx="130">
                  <c:v>1.3100000000000009</c:v>
                </c:pt>
                <c:pt idx="131">
                  <c:v>1.320000000000001</c:v>
                </c:pt>
                <c:pt idx="132">
                  <c:v>1.330000000000001</c:v>
                </c:pt>
                <c:pt idx="133">
                  <c:v>1.340000000000001</c:v>
                </c:pt>
                <c:pt idx="134">
                  <c:v>1.350000000000001</c:v>
                </c:pt>
                <c:pt idx="135">
                  <c:v>1.360000000000001</c:v>
                </c:pt>
                <c:pt idx="136">
                  <c:v>1.370000000000001</c:v>
                </c:pt>
                <c:pt idx="137">
                  <c:v>1.380000000000001</c:v>
                </c:pt>
                <c:pt idx="138">
                  <c:v>1.390000000000001</c:v>
                </c:pt>
                <c:pt idx="139">
                  <c:v>1.400000000000001</c:v>
                </c:pt>
                <c:pt idx="140">
                  <c:v>1.410000000000001</c:v>
                </c:pt>
                <c:pt idx="141">
                  <c:v>1.420000000000001</c:v>
                </c:pt>
                <c:pt idx="142">
                  <c:v>1.430000000000001</c:v>
                </c:pt>
                <c:pt idx="143">
                  <c:v>1.4400000000000011</c:v>
                </c:pt>
                <c:pt idx="144">
                  <c:v>1.4500000000000011</c:v>
                </c:pt>
                <c:pt idx="145">
                  <c:v>1.4600000000000011</c:v>
                </c:pt>
                <c:pt idx="146">
                  <c:v>1.4700000000000011</c:v>
                </c:pt>
                <c:pt idx="147">
                  <c:v>1.4800000000000011</c:v>
                </c:pt>
                <c:pt idx="148">
                  <c:v>1.4900000000000011</c:v>
                </c:pt>
                <c:pt idx="149">
                  <c:v>1.5000000000000011</c:v>
                </c:pt>
                <c:pt idx="150">
                  <c:v>1.5100000000000011</c:v>
                </c:pt>
                <c:pt idx="151">
                  <c:v>1.5200000000000011</c:v>
                </c:pt>
                <c:pt idx="152">
                  <c:v>1.5300000000000011</c:v>
                </c:pt>
                <c:pt idx="153">
                  <c:v>1.5400000000000011</c:v>
                </c:pt>
                <c:pt idx="154">
                  <c:v>1.5500000000000012</c:v>
                </c:pt>
                <c:pt idx="155">
                  <c:v>1.5600000000000012</c:v>
                </c:pt>
                <c:pt idx="156">
                  <c:v>1.5700000000000012</c:v>
                </c:pt>
                <c:pt idx="157">
                  <c:v>1.5800000000000012</c:v>
                </c:pt>
                <c:pt idx="158">
                  <c:v>1.5900000000000012</c:v>
                </c:pt>
                <c:pt idx="159">
                  <c:v>1.6000000000000012</c:v>
                </c:pt>
                <c:pt idx="160">
                  <c:v>1.6100000000000012</c:v>
                </c:pt>
                <c:pt idx="161">
                  <c:v>1.6200000000000012</c:v>
                </c:pt>
                <c:pt idx="162">
                  <c:v>1.6300000000000012</c:v>
                </c:pt>
                <c:pt idx="163">
                  <c:v>1.6400000000000012</c:v>
                </c:pt>
                <c:pt idx="164">
                  <c:v>1.6500000000000012</c:v>
                </c:pt>
                <c:pt idx="165">
                  <c:v>1.6600000000000013</c:v>
                </c:pt>
                <c:pt idx="166">
                  <c:v>1.6700000000000013</c:v>
                </c:pt>
                <c:pt idx="167">
                  <c:v>1.6800000000000013</c:v>
                </c:pt>
                <c:pt idx="168">
                  <c:v>1.6900000000000013</c:v>
                </c:pt>
                <c:pt idx="169">
                  <c:v>1.7000000000000013</c:v>
                </c:pt>
                <c:pt idx="170">
                  <c:v>1.7100000000000013</c:v>
                </c:pt>
                <c:pt idx="171">
                  <c:v>1.7200000000000013</c:v>
                </c:pt>
                <c:pt idx="172">
                  <c:v>1.7300000000000013</c:v>
                </c:pt>
              </c:numCache>
            </c:numRef>
          </c:yVal>
          <c:smooth val="0"/>
          <c:extLst>
            <c:ext xmlns:c16="http://schemas.microsoft.com/office/drawing/2014/chart" uri="{C3380CC4-5D6E-409C-BE32-E72D297353CC}">
              <c16:uniqueId val="{00000001-47ED-4BF9-B354-7A016FB0A739}"/>
            </c:ext>
          </c:extLst>
        </c:ser>
        <c:ser>
          <c:idx val="11"/>
          <c:order val="2"/>
          <c:tx>
            <c:strRef>
              <c:f>'C6 8040'!$A$38</c:f>
              <c:strCache>
                <c:ptCount val="1"/>
                <c:pt idx="0">
                  <c:v>Cumulative Irr</c:v>
                </c:pt>
              </c:strCache>
            </c:strRef>
          </c:tx>
          <c:spPr>
            <a:ln w="25400">
              <a:solidFill>
                <a:srgbClr val="FFFF99"/>
              </a:solidFill>
              <a:prstDash val="solid"/>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c:v>
                </c:pt>
                <c:pt idx="26">
                  <c:v>21</c:v>
                </c:pt>
                <c:pt idx="27">
                  <c:v>21</c:v>
                </c:pt>
                <c:pt idx="28">
                  <c:v>21</c:v>
                </c:pt>
                <c:pt idx="29">
                  <c:v>21</c:v>
                </c:pt>
                <c:pt idx="30">
                  <c:v>21</c:v>
                </c:pt>
                <c:pt idx="31">
                  <c:v>41.318471337579616</c:v>
                </c:pt>
                <c:pt idx="32">
                  <c:v>41.318471337579616</c:v>
                </c:pt>
                <c:pt idx="33">
                  <c:v>41.318471337579616</c:v>
                </c:pt>
                <c:pt idx="34">
                  <c:v>41.318471337579616</c:v>
                </c:pt>
                <c:pt idx="35">
                  <c:v>41.318471337579616</c:v>
                </c:pt>
                <c:pt idx="36">
                  <c:v>41.318471337579616</c:v>
                </c:pt>
                <c:pt idx="37">
                  <c:v>41.318471337579616</c:v>
                </c:pt>
                <c:pt idx="38">
                  <c:v>61.509554140127392</c:v>
                </c:pt>
                <c:pt idx="39">
                  <c:v>61.509554140127392</c:v>
                </c:pt>
                <c:pt idx="40">
                  <c:v>61.509554140127392</c:v>
                </c:pt>
                <c:pt idx="41">
                  <c:v>61.509554140127392</c:v>
                </c:pt>
                <c:pt idx="42">
                  <c:v>61.509554140127392</c:v>
                </c:pt>
                <c:pt idx="43">
                  <c:v>61.509554140127392</c:v>
                </c:pt>
                <c:pt idx="44">
                  <c:v>76.732484076433124</c:v>
                </c:pt>
                <c:pt idx="45">
                  <c:v>76.732484076433124</c:v>
                </c:pt>
                <c:pt idx="46">
                  <c:v>76.732484076433124</c:v>
                </c:pt>
                <c:pt idx="47">
                  <c:v>76.732484076433124</c:v>
                </c:pt>
                <c:pt idx="48">
                  <c:v>76.732484076433124</c:v>
                </c:pt>
                <c:pt idx="49">
                  <c:v>91.955414012738856</c:v>
                </c:pt>
                <c:pt idx="50">
                  <c:v>91.955414012738856</c:v>
                </c:pt>
                <c:pt idx="51">
                  <c:v>91.955414012738856</c:v>
                </c:pt>
                <c:pt idx="52">
                  <c:v>91.955414012738856</c:v>
                </c:pt>
                <c:pt idx="53">
                  <c:v>112.14649681528662</c:v>
                </c:pt>
                <c:pt idx="54">
                  <c:v>112.14649681528662</c:v>
                </c:pt>
                <c:pt idx="55">
                  <c:v>112.14649681528662</c:v>
                </c:pt>
                <c:pt idx="56">
                  <c:v>112.14649681528662</c:v>
                </c:pt>
                <c:pt idx="57">
                  <c:v>112.14649681528662</c:v>
                </c:pt>
                <c:pt idx="58">
                  <c:v>144.56687898089172</c:v>
                </c:pt>
                <c:pt idx="59">
                  <c:v>144.56687898089172</c:v>
                </c:pt>
                <c:pt idx="60">
                  <c:v>144.56687898089172</c:v>
                </c:pt>
                <c:pt idx="61">
                  <c:v>144.56687898089172</c:v>
                </c:pt>
                <c:pt idx="62">
                  <c:v>144.56687898089172</c:v>
                </c:pt>
                <c:pt idx="63">
                  <c:v>144.56687898089172</c:v>
                </c:pt>
                <c:pt idx="64">
                  <c:v>170.87261146496814</c:v>
                </c:pt>
                <c:pt idx="65">
                  <c:v>170.87261146496814</c:v>
                </c:pt>
                <c:pt idx="66">
                  <c:v>170.87261146496814</c:v>
                </c:pt>
                <c:pt idx="67">
                  <c:v>186.03184713375796</c:v>
                </c:pt>
                <c:pt idx="68">
                  <c:v>186.03184713375796</c:v>
                </c:pt>
                <c:pt idx="69">
                  <c:v>186.03184713375796</c:v>
                </c:pt>
                <c:pt idx="70">
                  <c:v>186.03184713375796</c:v>
                </c:pt>
                <c:pt idx="71">
                  <c:v>186.03184713375796</c:v>
                </c:pt>
                <c:pt idx="72">
                  <c:v>218.38853503184714</c:v>
                </c:pt>
                <c:pt idx="73">
                  <c:v>218.38853503184714</c:v>
                </c:pt>
                <c:pt idx="74">
                  <c:v>218.38853503184714</c:v>
                </c:pt>
                <c:pt idx="75">
                  <c:v>218.38853503184714</c:v>
                </c:pt>
                <c:pt idx="76">
                  <c:v>218.38853503184714</c:v>
                </c:pt>
                <c:pt idx="77">
                  <c:v>254.7579617834395</c:v>
                </c:pt>
                <c:pt idx="78">
                  <c:v>254.7579617834395</c:v>
                </c:pt>
                <c:pt idx="79">
                  <c:v>254.7579617834395</c:v>
                </c:pt>
                <c:pt idx="80">
                  <c:v>254.7579617834395</c:v>
                </c:pt>
                <c:pt idx="81">
                  <c:v>279.98089171974522</c:v>
                </c:pt>
                <c:pt idx="82">
                  <c:v>279.98089171974522</c:v>
                </c:pt>
                <c:pt idx="83">
                  <c:v>279.98089171974522</c:v>
                </c:pt>
                <c:pt idx="84">
                  <c:v>279.98089171974522</c:v>
                </c:pt>
                <c:pt idx="85">
                  <c:v>279.98089171974522</c:v>
                </c:pt>
                <c:pt idx="86">
                  <c:v>300.171974522293</c:v>
                </c:pt>
                <c:pt idx="87">
                  <c:v>300.171974522293</c:v>
                </c:pt>
                <c:pt idx="88">
                  <c:v>300.171974522293</c:v>
                </c:pt>
                <c:pt idx="89">
                  <c:v>300.171974522293</c:v>
                </c:pt>
                <c:pt idx="90">
                  <c:v>300.171974522293</c:v>
                </c:pt>
                <c:pt idx="91">
                  <c:v>320.36305732484078</c:v>
                </c:pt>
                <c:pt idx="92">
                  <c:v>320.36305732484078</c:v>
                </c:pt>
                <c:pt idx="93">
                  <c:v>320.36305732484078</c:v>
                </c:pt>
                <c:pt idx="94">
                  <c:v>320.36305732484078</c:v>
                </c:pt>
                <c:pt idx="95">
                  <c:v>320.36305732484078</c:v>
                </c:pt>
                <c:pt idx="96">
                  <c:v>320.36305732484078</c:v>
                </c:pt>
                <c:pt idx="97">
                  <c:v>320.36305732484078</c:v>
                </c:pt>
                <c:pt idx="98">
                  <c:v>320.36305732484078</c:v>
                </c:pt>
                <c:pt idx="99">
                  <c:v>320.36305732484078</c:v>
                </c:pt>
                <c:pt idx="100">
                  <c:v>334.50318471337579</c:v>
                </c:pt>
                <c:pt idx="101">
                  <c:v>334.50318471337579</c:v>
                </c:pt>
                <c:pt idx="102">
                  <c:v>334.50318471337579</c:v>
                </c:pt>
                <c:pt idx="103">
                  <c:v>334.50318471337579</c:v>
                </c:pt>
                <c:pt idx="104">
                  <c:v>334.50318471337579</c:v>
                </c:pt>
                <c:pt idx="105">
                  <c:v>344.63057324840764</c:v>
                </c:pt>
                <c:pt idx="106">
                  <c:v>344.63057324840764</c:v>
                </c:pt>
                <c:pt idx="107">
                  <c:v>344.63057324840764</c:v>
                </c:pt>
                <c:pt idx="108">
                  <c:v>344.63057324840764</c:v>
                </c:pt>
                <c:pt idx="109">
                  <c:v>344.63057324840764</c:v>
                </c:pt>
                <c:pt idx="110">
                  <c:v>344.63057324840764</c:v>
                </c:pt>
                <c:pt idx="111">
                  <c:v>344.63057324840764</c:v>
                </c:pt>
                <c:pt idx="112">
                  <c:v>344.63057324840764</c:v>
                </c:pt>
                <c:pt idx="113">
                  <c:v>344.63057324840764</c:v>
                </c:pt>
                <c:pt idx="114">
                  <c:v>344.63057324840764</c:v>
                </c:pt>
                <c:pt idx="115">
                  <c:v>344.63057324840764</c:v>
                </c:pt>
                <c:pt idx="116">
                  <c:v>344.63057324840764</c:v>
                </c:pt>
                <c:pt idx="117">
                  <c:v>344.63057324840764</c:v>
                </c:pt>
                <c:pt idx="118">
                  <c:v>344.63057324840764</c:v>
                </c:pt>
                <c:pt idx="119">
                  <c:v>344.63057324840764</c:v>
                </c:pt>
                <c:pt idx="120">
                  <c:v>344.63057324840764</c:v>
                </c:pt>
                <c:pt idx="121">
                  <c:v>344.63057324840764</c:v>
                </c:pt>
                <c:pt idx="122">
                  <c:v>344.63057324840764</c:v>
                </c:pt>
                <c:pt idx="123">
                  <c:v>344.63057324840764</c:v>
                </c:pt>
                <c:pt idx="124">
                  <c:v>344.63057324840764</c:v>
                </c:pt>
                <c:pt idx="125">
                  <c:v>344.63057324840764</c:v>
                </c:pt>
                <c:pt idx="126">
                  <c:v>344.63057324840764</c:v>
                </c:pt>
                <c:pt idx="127">
                  <c:v>344.63057324840764</c:v>
                </c:pt>
                <c:pt idx="128">
                  <c:v>344.63057324840764</c:v>
                </c:pt>
                <c:pt idx="129">
                  <c:v>344.63057324840764</c:v>
                </c:pt>
                <c:pt idx="130">
                  <c:v>344.63057324840764</c:v>
                </c:pt>
                <c:pt idx="131">
                  <c:v>344.63057324840764</c:v>
                </c:pt>
                <c:pt idx="132">
                  <c:v>344.63057324840764</c:v>
                </c:pt>
                <c:pt idx="133">
                  <c:v>344.63057324840764</c:v>
                </c:pt>
                <c:pt idx="134">
                  <c:v>344.63057324840764</c:v>
                </c:pt>
                <c:pt idx="135">
                  <c:v>344.63057324840764</c:v>
                </c:pt>
                <c:pt idx="136">
                  <c:v>344.63057324840764</c:v>
                </c:pt>
                <c:pt idx="137">
                  <c:v>344.63057324840764</c:v>
                </c:pt>
                <c:pt idx="138">
                  <c:v>344.63057324840764</c:v>
                </c:pt>
                <c:pt idx="139">
                  <c:v>344.63057324840764</c:v>
                </c:pt>
                <c:pt idx="140">
                  <c:v>344.63057324840764</c:v>
                </c:pt>
                <c:pt idx="141">
                  <c:v>344.63057324840764</c:v>
                </c:pt>
                <c:pt idx="142">
                  <c:v>344.63057324840764</c:v>
                </c:pt>
                <c:pt idx="143">
                  <c:v>344.63057324840764</c:v>
                </c:pt>
                <c:pt idx="144">
                  <c:v>344.63057324840764</c:v>
                </c:pt>
                <c:pt idx="145">
                  <c:v>344.63057324840764</c:v>
                </c:pt>
                <c:pt idx="146">
                  <c:v>344.63057324840764</c:v>
                </c:pt>
                <c:pt idx="147">
                  <c:v>344.63057324840764</c:v>
                </c:pt>
                <c:pt idx="148">
                  <c:v>344.63057324840764</c:v>
                </c:pt>
                <c:pt idx="149">
                  <c:v>344.63057324840764</c:v>
                </c:pt>
                <c:pt idx="150">
                  <c:v>344.63057324840764</c:v>
                </c:pt>
                <c:pt idx="151">
                  <c:v>344.63057324840764</c:v>
                </c:pt>
                <c:pt idx="152">
                  <c:v>344.63057324840764</c:v>
                </c:pt>
                <c:pt idx="153">
                  <c:v>344.63057324840764</c:v>
                </c:pt>
                <c:pt idx="154">
                  <c:v>344.63057324840764</c:v>
                </c:pt>
                <c:pt idx="155">
                  <c:v>344.63057324840764</c:v>
                </c:pt>
                <c:pt idx="156">
                  <c:v>344.63057324840764</c:v>
                </c:pt>
                <c:pt idx="157">
                  <c:v>344.63057324840764</c:v>
                </c:pt>
                <c:pt idx="158">
                  <c:v>344.63057324840764</c:v>
                </c:pt>
                <c:pt idx="159">
                  <c:v>344.63057324840764</c:v>
                </c:pt>
                <c:pt idx="160">
                  <c:v>344.63057324840764</c:v>
                </c:pt>
                <c:pt idx="161">
                  <c:v>344.63057324840764</c:v>
                </c:pt>
                <c:pt idx="162">
                  <c:v>344.63057324840764</c:v>
                </c:pt>
                <c:pt idx="163">
                  <c:v>344.63057324840764</c:v>
                </c:pt>
                <c:pt idx="164">
                  <c:v>344.63057324840764</c:v>
                </c:pt>
                <c:pt idx="165">
                  <c:v>344.63057324840764</c:v>
                </c:pt>
                <c:pt idx="166">
                  <c:v>344.63057324840764</c:v>
                </c:pt>
                <c:pt idx="167">
                  <c:v>344.63057324840764</c:v>
                </c:pt>
                <c:pt idx="168">
                  <c:v>344.63057324840764</c:v>
                </c:pt>
                <c:pt idx="169">
                  <c:v>344.63057324840764</c:v>
                </c:pt>
                <c:pt idx="170">
                  <c:v>344.63057324840764</c:v>
                </c:pt>
                <c:pt idx="171">
                  <c:v>344.63057324840764</c:v>
                </c:pt>
                <c:pt idx="172">
                  <c:v>344.63057324840764</c:v>
                </c:pt>
              </c:numCache>
            </c:numRef>
          </c:yVal>
          <c:smooth val="0"/>
          <c:extLst>
            <c:ext xmlns:c16="http://schemas.microsoft.com/office/drawing/2014/chart" uri="{C3380CC4-5D6E-409C-BE32-E72D297353CC}">
              <c16:uniqueId val="{00000002-47ED-4BF9-B354-7A016FB0A739}"/>
            </c:ext>
          </c:extLst>
        </c:ser>
        <c:ser>
          <c:idx val="12"/>
          <c:order val="3"/>
          <c:tx>
            <c:strRef>
              <c:f>'C6 8040'!$A$40</c:f>
              <c:strCache>
                <c:ptCount val="1"/>
                <c:pt idx="0">
                  <c:v>Cum Irr + Prec</c:v>
                </c:pt>
              </c:strCache>
            </c:strRef>
          </c:tx>
          <c:spPr>
            <a:ln w="25400">
              <a:solidFill>
                <a:srgbClr val="000000"/>
              </a:solidFill>
              <a:prstDash val="solid"/>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8040'!$C$40:$FS$40</c:f>
              <c:numCache>
                <c:formatCode>0</c:formatCode>
                <c:ptCount val="173"/>
                <c:pt idx="0">
                  <c:v>0</c:v>
                </c:pt>
                <c:pt idx="1">
                  <c:v>0</c:v>
                </c:pt>
                <c:pt idx="2">
                  <c:v>0</c:v>
                </c:pt>
                <c:pt idx="3">
                  <c:v>0</c:v>
                </c:pt>
                <c:pt idx="4">
                  <c:v>0</c:v>
                </c:pt>
                <c:pt idx="5">
                  <c:v>0</c:v>
                </c:pt>
                <c:pt idx="6">
                  <c:v>0</c:v>
                </c:pt>
                <c:pt idx="7">
                  <c:v>4</c:v>
                </c:pt>
                <c:pt idx="8">
                  <c:v>4</c:v>
                </c:pt>
                <c:pt idx="9">
                  <c:v>4</c:v>
                </c:pt>
                <c:pt idx="10">
                  <c:v>4</c:v>
                </c:pt>
                <c:pt idx="11">
                  <c:v>4</c:v>
                </c:pt>
                <c:pt idx="12">
                  <c:v>4</c:v>
                </c:pt>
                <c:pt idx="13">
                  <c:v>4</c:v>
                </c:pt>
                <c:pt idx="14">
                  <c:v>4</c:v>
                </c:pt>
                <c:pt idx="15">
                  <c:v>6</c:v>
                </c:pt>
                <c:pt idx="16">
                  <c:v>13</c:v>
                </c:pt>
                <c:pt idx="17">
                  <c:v>13</c:v>
                </c:pt>
                <c:pt idx="18">
                  <c:v>13</c:v>
                </c:pt>
                <c:pt idx="19">
                  <c:v>13</c:v>
                </c:pt>
                <c:pt idx="20">
                  <c:v>13</c:v>
                </c:pt>
                <c:pt idx="21">
                  <c:v>13</c:v>
                </c:pt>
                <c:pt idx="22">
                  <c:v>19</c:v>
                </c:pt>
                <c:pt idx="23">
                  <c:v>19</c:v>
                </c:pt>
                <c:pt idx="24">
                  <c:v>19</c:v>
                </c:pt>
                <c:pt idx="25">
                  <c:v>40</c:v>
                </c:pt>
                <c:pt idx="26">
                  <c:v>40</c:v>
                </c:pt>
                <c:pt idx="27">
                  <c:v>40</c:v>
                </c:pt>
                <c:pt idx="28">
                  <c:v>40</c:v>
                </c:pt>
                <c:pt idx="29">
                  <c:v>40</c:v>
                </c:pt>
                <c:pt idx="30">
                  <c:v>40</c:v>
                </c:pt>
                <c:pt idx="31">
                  <c:v>60.318471337579616</c:v>
                </c:pt>
                <c:pt idx="32">
                  <c:v>60.318471337579616</c:v>
                </c:pt>
                <c:pt idx="33">
                  <c:v>60.318471337579616</c:v>
                </c:pt>
                <c:pt idx="34">
                  <c:v>60.318471337579616</c:v>
                </c:pt>
                <c:pt idx="35">
                  <c:v>60.318471337579616</c:v>
                </c:pt>
                <c:pt idx="36">
                  <c:v>60.318471337579616</c:v>
                </c:pt>
                <c:pt idx="37">
                  <c:v>60.318471337579616</c:v>
                </c:pt>
                <c:pt idx="38">
                  <c:v>80.509554140127392</c:v>
                </c:pt>
                <c:pt idx="39">
                  <c:v>80.509554140127392</c:v>
                </c:pt>
                <c:pt idx="40">
                  <c:v>80.509554140127392</c:v>
                </c:pt>
                <c:pt idx="41">
                  <c:v>80.509554140127392</c:v>
                </c:pt>
                <c:pt idx="42">
                  <c:v>80.509554140127392</c:v>
                </c:pt>
                <c:pt idx="43">
                  <c:v>80.509554140127392</c:v>
                </c:pt>
                <c:pt idx="44">
                  <c:v>95.732484076433124</c:v>
                </c:pt>
                <c:pt idx="45">
                  <c:v>95.732484076433124</c:v>
                </c:pt>
                <c:pt idx="46">
                  <c:v>96.732484076433124</c:v>
                </c:pt>
                <c:pt idx="47">
                  <c:v>96.732484076433124</c:v>
                </c:pt>
                <c:pt idx="48">
                  <c:v>96.732484076433124</c:v>
                </c:pt>
                <c:pt idx="49">
                  <c:v>111.95541401273886</c:v>
                </c:pt>
                <c:pt idx="50">
                  <c:v>111.95541401273886</c:v>
                </c:pt>
                <c:pt idx="51">
                  <c:v>111.95541401273886</c:v>
                </c:pt>
                <c:pt idx="52">
                  <c:v>111.95541401273886</c:v>
                </c:pt>
                <c:pt idx="53">
                  <c:v>136.14649681528664</c:v>
                </c:pt>
                <c:pt idx="54">
                  <c:v>136.14649681528664</c:v>
                </c:pt>
                <c:pt idx="55">
                  <c:v>136.14649681528664</c:v>
                </c:pt>
                <c:pt idx="56">
                  <c:v>136.14649681528664</c:v>
                </c:pt>
                <c:pt idx="57">
                  <c:v>136.14649681528664</c:v>
                </c:pt>
                <c:pt idx="58">
                  <c:v>168.56687898089174</c:v>
                </c:pt>
                <c:pt idx="59">
                  <c:v>168.56687898089174</c:v>
                </c:pt>
                <c:pt idx="60">
                  <c:v>168.56687898089174</c:v>
                </c:pt>
                <c:pt idx="61">
                  <c:v>176.56687898089174</c:v>
                </c:pt>
                <c:pt idx="62">
                  <c:v>183.56687898089174</c:v>
                </c:pt>
                <c:pt idx="63">
                  <c:v>183.56687898089174</c:v>
                </c:pt>
                <c:pt idx="64">
                  <c:v>209.87261146496817</c:v>
                </c:pt>
                <c:pt idx="65">
                  <c:v>209.87261146496817</c:v>
                </c:pt>
                <c:pt idx="66">
                  <c:v>212.87261146496817</c:v>
                </c:pt>
                <c:pt idx="67">
                  <c:v>228.03184713375799</c:v>
                </c:pt>
                <c:pt idx="68">
                  <c:v>228.03184713375799</c:v>
                </c:pt>
                <c:pt idx="69">
                  <c:v>228.03184713375799</c:v>
                </c:pt>
                <c:pt idx="70">
                  <c:v>228.03184713375799</c:v>
                </c:pt>
                <c:pt idx="71">
                  <c:v>228.03184713375799</c:v>
                </c:pt>
                <c:pt idx="72">
                  <c:v>260.38853503184714</c:v>
                </c:pt>
                <c:pt idx="73">
                  <c:v>260.38853503184714</c:v>
                </c:pt>
                <c:pt idx="74">
                  <c:v>260.38853503184714</c:v>
                </c:pt>
                <c:pt idx="75">
                  <c:v>260.38853503184714</c:v>
                </c:pt>
                <c:pt idx="76">
                  <c:v>260.38853503184714</c:v>
                </c:pt>
                <c:pt idx="77">
                  <c:v>296.7579617834395</c:v>
                </c:pt>
                <c:pt idx="78">
                  <c:v>296.7579617834395</c:v>
                </c:pt>
                <c:pt idx="79">
                  <c:v>296.7579617834395</c:v>
                </c:pt>
                <c:pt idx="80">
                  <c:v>296.7579617834395</c:v>
                </c:pt>
                <c:pt idx="81">
                  <c:v>321.98089171974522</c:v>
                </c:pt>
                <c:pt idx="82">
                  <c:v>341.98089171974522</c:v>
                </c:pt>
                <c:pt idx="83">
                  <c:v>341.98089171974522</c:v>
                </c:pt>
                <c:pt idx="84">
                  <c:v>341.98089171974522</c:v>
                </c:pt>
                <c:pt idx="85">
                  <c:v>341.98089171974522</c:v>
                </c:pt>
                <c:pt idx="86">
                  <c:v>362.171974522293</c:v>
                </c:pt>
                <c:pt idx="87">
                  <c:v>362.171974522293</c:v>
                </c:pt>
                <c:pt idx="88">
                  <c:v>362.171974522293</c:v>
                </c:pt>
                <c:pt idx="89">
                  <c:v>362.171974522293</c:v>
                </c:pt>
                <c:pt idx="90">
                  <c:v>362.171974522293</c:v>
                </c:pt>
                <c:pt idx="91">
                  <c:v>388.36305732484078</c:v>
                </c:pt>
                <c:pt idx="92">
                  <c:v>388.36305732484078</c:v>
                </c:pt>
                <c:pt idx="93">
                  <c:v>388.36305732484078</c:v>
                </c:pt>
                <c:pt idx="94">
                  <c:v>388.36305732484078</c:v>
                </c:pt>
                <c:pt idx="95">
                  <c:v>388.36305732484078</c:v>
                </c:pt>
                <c:pt idx="96">
                  <c:v>388.36305732484078</c:v>
                </c:pt>
                <c:pt idx="97">
                  <c:v>388.36305732484078</c:v>
                </c:pt>
                <c:pt idx="98">
                  <c:v>388.36305732484078</c:v>
                </c:pt>
                <c:pt idx="99">
                  <c:v>388.36305732484078</c:v>
                </c:pt>
                <c:pt idx="100">
                  <c:v>402.50318471337579</c:v>
                </c:pt>
                <c:pt idx="101">
                  <c:v>409.50318471337579</c:v>
                </c:pt>
                <c:pt idx="102">
                  <c:v>409.50318471337579</c:v>
                </c:pt>
                <c:pt idx="103">
                  <c:v>409.50318471337579</c:v>
                </c:pt>
                <c:pt idx="104">
                  <c:v>409.50318471337579</c:v>
                </c:pt>
                <c:pt idx="105">
                  <c:v>419.63057324840764</c:v>
                </c:pt>
                <c:pt idx="106">
                  <c:v>419.63057324840764</c:v>
                </c:pt>
                <c:pt idx="107">
                  <c:v>419.63057324840764</c:v>
                </c:pt>
                <c:pt idx="108">
                  <c:v>419.63057324840764</c:v>
                </c:pt>
                <c:pt idx="109">
                  <c:v>419.63057324840764</c:v>
                </c:pt>
                <c:pt idx="110">
                  <c:v>419.63057324840764</c:v>
                </c:pt>
                <c:pt idx="111">
                  <c:v>419.63057324840764</c:v>
                </c:pt>
                <c:pt idx="112">
                  <c:v>419.63057324840764</c:v>
                </c:pt>
                <c:pt idx="113">
                  <c:v>419.63057324840764</c:v>
                </c:pt>
                <c:pt idx="114">
                  <c:v>419.63057324840764</c:v>
                </c:pt>
                <c:pt idx="115">
                  <c:v>419.63057324840764</c:v>
                </c:pt>
                <c:pt idx="116">
                  <c:v>419.63057324840764</c:v>
                </c:pt>
                <c:pt idx="117">
                  <c:v>419.63057324840764</c:v>
                </c:pt>
                <c:pt idx="118">
                  <c:v>419.63057324840764</c:v>
                </c:pt>
                <c:pt idx="119">
                  <c:v>447.63057324840764</c:v>
                </c:pt>
                <c:pt idx="120">
                  <c:v>449.63057324840764</c:v>
                </c:pt>
                <c:pt idx="121">
                  <c:v>457.63057324840764</c:v>
                </c:pt>
                <c:pt idx="122">
                  <c:v>465.63057324840764</c:v>
                </c:pt>
                <c:pt idx="123">
                  <c:v>474.63057324840764</c:v>
                </c:pt>
                <c:pt idx="124">
                  <c:v>478.63057324840764</c:v>
                </c:pt>
                <c:pt idx="125">
                  <c:v>494.63057324840764</c:v>
                </c:pt>
                <c:pt idx="126">
                  <c:v>494.63057324840764</c:v>
                </c:pt>
                <c:pt idx="127">
                  <c:v>494.63057324840764</c:v>
                </c:pt>
                <c:pt idx="128">
                  <c:v>494.63057324840764</c:v>
                </c:pt>
                <c:pt idx="129">
                  <c:v>494.63057324840764</c:v>
                </c:pt>
                <c:pt idx="130">
                  <c:v>494.63057324840764</c:v>
                </c:pt>
                <c:pt idx="131">
                  <c:v>494.63057324840764</c:v>
                </c:pt>
                <c:pt idx="132">
                  <c:v>500.63057324840764</c:v>
                </c:pt>
                <c:pt idx="133">
                  <c:v>516.6305732484077</c:v>
                </c:pt>
                <c:pt idx="134">
                  <c:v>516.6305732484077</c:v>
                </c:pt>
                <c:pt idx="135">
                  <c:v>516.6305732484077</c:v>
                </c:pt>
                <c:pt idx="136">
                  <c:v>516.6305732484077</c:v>
                </c:pt>
                <c:pt idx="137">
                  <c:v>520.6305732484077</c:v>
                </c:pt>
                <c:pt idx="138">
                  <c:v>520.6305732484077</c:v>
                </c:pt>
                <c:pt idx="139">
                  <c:v>520.6305732484077</c:v>
                </c:pt>
                <c:pt idx="140">
                  <c:v>520.6305732484077</c:v>
                </c:pt>
                <c:pt idx="141">
                  <c:v>520.6305732484077</c:v>
                </c:pt>
                <c:pt idx="142">
                  <c:v>520.6305732484077</c:v>
                </c:pt>
                <c:pt idx="143">
                  <c:v>520.6305732484077</c:v>
                </c:pt>
                <c:pt idx="144">
                  <c:v>525.6305732484077</c:v>
                </c:pt>
                <c:pt idx="145">
                  <c:v>525.6305732484077</c:v>
                </c:pt>
                <c:pt idx="146">
                  <c:v>525.6305732484077</c:v>
                </c:pt>
                <c:pt idx="147">
                  <c:v>525.6305732484077</c:v>
                </c:pt>
                <c:pt idx="148">
                  <c:v>525.6305732484077</c:v>
                </c:pt>
                <c:pt idx="149">
                  <c:v>525.6305732484077</c:v>
                </c:pt>
                <c:pt idx="150">
                  <c:v>530.6305732484077</c:v>
                </c:pt>
                <c:pt idx="151">
                  <c:v>530.6305732484077</c:v>
                </c:pt>
                <c:pt idx="152">
                  <c:v>530.6305732484077</c:v>
                </c:pt>
                <c:pt idx="153">
                  <c:v>530.6305732484077</c:v>
                </c:pt>
                <c:pt idx="154">
                  <c:v>531.6305732484077</c:v>
                </c:pt>
                <c:pt idx="155">
                  <c:v>531.6305732484077</c:v>
                </c:pt>
                <c:pt idx="156">
                  <c:v>531.6305732484077</c:v>
                </c:pt>
                <c:pt idx="157">
                  <c:v>531.6305732484077</c:v>
                </c:pt>
                <c:pt idx="158">
                  <c:v>539.1305732484077</c:v>
                </c:pt>
                <c:pt idx="159">
                  <c:v>539.1305732484077</c:v>
                </c:pt>
                <c:pt idx="160">
                  <c:v>542.1305732484077</c:v>
                </c:pt>
                <c:pt idx="161">
                  <c:v>542.1305732484077</c:v>
                </c:pt>
                <c:pt idx="162">
                  <c:v>542.1305732484077</c:v>
                </c:pt>
                <c:pt idx="163">
                  <c:v>542.1305732484077</c:v>
                </c:pt>
                <c:pt idx="164">
                  <c:v>542.1305732484077</c:v>
                </c:pt>
                <c:pt idx="165">
                  <c:v>542.1305732484077</c:v>
                </c:pt>
                <c:pt idx="166">
                  <c:v>542.1305732484077</c:v>
                </c:pt>
                <c:pt idx="167">
                  <c:v>542.1305732484077</c:v>
                </c:pt>
                <c:pt idx="168">
                  <c:v>542.1305732484077</c:v>
                </c:pt>
                <c:pt idx="169">
                  <c:v>542.1305732484077</c:v>
                </c:pt>
                <c:pt idx="170">
                  <c:v>542.1305732484077</c:v>
                </c:pt>
                <c:pt idx="171">
                  <c:v>542.1305732484077</c:v>
                </c:pt>
                <c:pt idx="172">
                  <c:v>542.1305732484077</c:v>
                </c:pt>
              </c:numCache>
            </c:numRef>
          </c:yVal>
          <c:smooth val="0"/>
          <c:extLst>
            <c:ext xmlns:c16="http://schemas.microsoft.com/office/drawing/2014/chart" uri="{C3380CC4-5D6E-409C-BE32-E72D297353CC}">
              <c16:uniqueId val="{00000003-47ED-4BF9-B354-7A016FB0A739}"/>
            </c:ext>
          </c:extLst>
        </c:ser>
        <c:ser>
          <c:idx val="0"/>
          <c:order val="4"/>
          <c:tx>
            <c:strRef>
              <c:f>'C6 8040'!$A$41</c:f>
              <c:strCache>
                <c:ptCount val="1"/>
                <c:pt idx="0">
                  <c:v>Cum Eff Irr + Prec</c:v>
                </c:pt>
              </c:strCache>
            </c:strRef>
          </c:tx>
          <c:spPr>
            <a:ln w="3175">
              <a:solidFill>
                <a:srgbClr val="000000"/>
              </a:solidFill>
              <a:prstDash val="solid"/>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8040'!$C$41:$FS$41</c:f>
              <c:numCache>
                <c:formatCode>0</c:formatCode>
                <c:ptCount val="173"/>
                <c:pt idx="0">
                  <c:v>0</c:v>
                </c:pt>
                <c:pt idx="1">
                  <c:v>0</c:v>
                </c:pt>
                <c:pt idx="2">
                  <c:v>0</c:v>
                </c:pt>
                <c:pt idx="3">
                  <c:v>0</c:v>
                </c:pt>
                <c:pt idx="4">
                  <c:v>0</c:v>
                </c:pt>
                <c:pt idx="5">
                  <c:v>0</c:v>
                </c:pt>
                <c:pt idx="6">
                  <c:v>0</c:v>
                </c:pt>
                <c:pt idx="7">
                  <c:v>0.79999999999999982</c:v>
                </c:pt>
                <c:pt idx="8">
                  <c:v>0.79999999999999982</c:v>
                </c:pt>
                <c:pt idx="9">
                  <c:v>0.79999999999999982</c:v>
                </c:pt>
                <c:pt idx="10">
                  <c:v>0.79999999999999982</c:v>
                </c:pt>
                <c:pt idx="11">
                  <c:v>0.79999999999999982</c:v>
                </c:pt>
                <c:pt idx="12">
                  <c:v>0.79999999999999982</c:v>
                </c:pt>
                <c:pt idx="13">
                  <c:v>0.79999999999999982</c:v>
                </c:pt>
                <c:pt idx="14">
                  <c:v>0.79999999999999982</c:v>
                </c:pt>
                <c:pt idx="15">
                  <c:v>1.2513999999999996</c:v>
                </c:pt>
                <c:pt idx="16">
                  <c:v>2.8725999999999994</c:v>
                </c:pt>
                <c:pt idx="17">
                  <c:v>2.8725999999999994</c:v>
                </c:pt>
                <c:pt idx="18">
                  <c:v>2.8725999999999994</c:v>
                </c:pt>
                <c:pt idx="19">
                  <c:v>2.8725999999999994</c:v>
                </c:pt>
                <c:pt idx="20">
                  <c:v>2.8725999999999994</c:v>
                </c:pt>
                <c:pt idx="21">
                  <c:v>2.8725999999999994</c:v>
                </c:pt>
                <c:pt idx="22">
                  <c:v>4.4745999999999988</c:v>
                </c:pt>
                <c:pt idx="23">
                  <c:v>4.4745999999999988</c:v>
                </c:pt>
                <c:pt idx="24">
                  <c:v>4.4745999999999988</c:v>
                </c:pt>
                <c:pt idx="25">
                  <c:v>22.091727332842392</c:v>
                </c:pt>
                <c:pt idx="26">
                  <c:v>22.091727332842392</c:v>
                </c:pt>
                <c:pt idx="27">
                  <c:v>22.091727332842392</c:v>
                </c:pt>
                <c:pt idx="28">
                  <c:v>22.091727332842392</c:v>
                </c:pt>
                <c:pt idx="29">
                  <c:v>22.091727332842392</c:v>
                </c:pt>
                <c:pt idx="30">
                  <c:v>22.091727332842392</c:v>
                </c:pt>
                <c:pt idx="31">
                  <c:v>39.524101224588946</c:v>
                </c:pt>
                <c:pt idx="32">
                  <c:v>39.524101224588946</c:v>
                </c:pt>
                <c:pt idx="33">
                  <c:v>39.524101224588946</c:v>
                </c:pt>
                <c:pt idx="34">
                  <c:v>39.524101224588946</c:v>
                </c:pt>
                <c:pt idx="35">
                  <c:v>39.524101224588946</c:v>
                </c:pt>
                <c:pt idx="36">
                  <c:v>39.524101224588946</c:v>
                </c:pt>
                <c:pt idx="37">
                  <c:v>39.524101224588946</c:v>
                </c:pt>
                <c:pt idx="38">
                  <c:v>57.56970167746406</c:v>
                </c:pt>
                <c:pt idx="39">
                  <c:v>57.56970167746406</c:v>
                </c:pt>
                <c:pt idx="40">
                  <c:v>57.56970167746406</c:v>
                </c:pt>
                <c:pt idx="41">
                  <c:v>57.56970167746406</c:v>
                </c:pt>
                <c:pt idx="42">
                  <c:v>57.56970167746406</c:v>
                </c:pt>
                <c:pt idx="43">
                  <c:v>57.56970167746406</c:v>
                </c:pt>
                <c:pt idx="44">
                  <c:v>71.625436094412478</c:v>
                </c:pt>
                <c:pt idx="45">
                  <c:v>71.625436094412478</c:v>
                </c:pt>
                <c:pt idx="46">
                  <c:v>72.149916094412475</c:v>
                </c:pt>
                <c:pt idx="47">
                  <c:v>72.149916094412475</c:v>
                </c:pt>
                <c:pt idx="48">
                  <c:v>72.149916094412475</c:v>
                </c:pt>
                <c:pt idx="49">
                  <c:v>86.985170511360892</c:v>
                </c:pt>
                <c:pt idx="50">
                  <c:v>86.985170511360892</c:v>
                </c:pt>
                <c:pt idx="51">
                  <c:v>86.985170511360892</c:v>
                </c:pt>
                <c:pt idx="52">
                  <c:v>86.985170511360892</c:v>
                </c:pt>
                <c:pt idx="53">
                  <c:v>109.85673118669139</c:v>
                </c:pt>
                <c:pt idx="54">
                  <c:v>109.85673118669139</c:v>
                </c:pt>
                <c:pt idx="55">
                  <c:v>109.85673118669139</c:v>
                </c:pt>
                <c:pt idx="56">
                  <c:v>109.85673118669139</c:v>
                </c:pt>
                <c:pt idx="57">
                  <c:v>109.85673118669139</c:v>
                </c:pt>
                <c:pt idx="58">
                  <c:v>142.22777953479812</c:v>
                </c:pt>
                <c:pt idx="59">
                  <c:v>142.22777953479812</c:v>
                </c:pt>
                <c:pt idx="60">
                  <c:v>142.22777953479812</c:v>
                </c:pt>
                <c:pt idx="61">
                  <c:v>149.0501795347981</c:v>
                </c:pt>
                <c:pt idx="62">
                  <c:v>156.05587364872022</c:v>
                </c:pt>
                <c:pt idx="63">
                  <c:v>156.05587364872022</c:v>
                </c:pt>
                <c:pt idx="64">
                  <c:v>182.36160613279665</c:v>
                </c:pt>
                <c:pt idx="65">
                  <c:v>182.36160613279665</c:v>
                </c:pt>
                <c:pt idx="66">
                  <c:v>185.03813946612999</c:v>
                </c:pt>
                <c:pt idx="67">
                  <c:v>200.19737513491981</c:v>
                </c:pt>
                <c:pt idx="68">
                  <c:v>200.19737513491981</c:v>
                </c:pt>
                <c:pt idx="69">
                  <c:v>200.19737513491981</c:v>
                </c:pt>
                <c:pt idx="70">
                  <c:v>200.19737513491981</c:v>
                </c:pt>
                <c:pt idx="71">
                  <c:v>200.19737513491981</c:v>
                </c:pt>
                <c:pt idx="72">
                  <c:v>232.55406303300899</c:v>
                </c:pt>
                <c:pt idx="73">
                  <c:v>232.55406303300899</c:v>
                </c:pt>
                <c:pt idx="74">
                  <c:v>232.55406303300899</c:v>
                </c:pt>
                <c:pt idx="75">
                  <c:v>232.55406303300899</c:v>
                </c:pt>
                <c:pt idx="76">
                  <c:v>232.55406303300899</c:v>
                </c:pt>
                <c:pt idx="77">
                  <c:v>268.92348978460132</c:v>
                </c:pt>
                <c:pt idx="78">
                  <c:v>268.92348978460132</c:v>
                </c:pt>
                <c:pt idx="79">
                  <c:v>268.92348978460132</c:v>
                </c:pt>
                <c:pt idx="80">
                  <c:v>268.92348978460132</c:v>
                </c:pt>
                <c:pt idx="81">
                  <c:v>294.14641972090703</c:v>
                </c:pt>
                <c:pt idx="82">
                  <c:v>312.69856517545247</c:v>
                </c:pt>
                <c:pt idx="83">
                  <c:v>312.69856517545247</c:v>
                </c:pt>
                <c:pt idx="84">
                  <c:v>312.69856517545247</c:v>
                </c:pt>
                <c:pt idx="85">
                  <c:v>312.69856517545247</c:v>
                </c:pt>
                <c:pt idx="86">
                  <c:v>332.88964797800026</c:v>
                </c:pt>
                <c:pt idx="87">
                  <c:v>332.88964797800026</c:v>
                </c:pt>
                <c:pt idx="88">
                  <c:v>332.88964797800026</c:v>
                </c:pt>
                <c:pt idx="89">
                  <c:v>332.88964797800026</c:v>
                </c:pt>
                <c:pt idx="90">
                  <c:v>332.88964797800026</c:v>
                </c:pt>
                <c:pt idx="91">
                  <c:v>358.36465805327532</c:v>
                </c:pt>
                <c:pt idx="92">
                  <c:v>358.36465805327532</c:v>
                </c:pt>
                <c:pt idx="93">
                  <c:v>358.36465805327532</c:v>
                </c:pt>
                <c:pt idx="94">
                  <c:v>358.36465805327532</c:v>
                </c:pt>
                <c:pt idx="95">
                  <c:v>358.36465805327532</c:v>
                </c:pt>
                <c:pt idx="96">
                  <c:v>358.36465805327532</c:v>
                </c:pt>
                <c:pt idx="97">
                  <c:v>358.36465805327532</c:v>
                </c:pt>
                <c:pt idx="98">
                  <c:v>358.36465805327532</c:v>
                </c:pt>
                <c:pt idx="99">
                  <c:v>358.36465805327532</c:v>
                </c:pt>
                <c:pt idx="100">
                  <c:v>372.50478544181033</c:v>
                </c:pt>
                <c:pt idx="101">
                  <c:v>378.8327854418103</c:v>
                </c:pt>
                <c:pt idx="102">
                  <c:v>378.8327854418103</c:v>
                </c:pt>
                <c:pt idx="103">
                  <c:v>378.8327854418103</c:v>
                </c:pt>
                <c:pt idx="104">
                  <c:v>378.8327854418103</c:v>
                </c:pt>
                <c:pt idx="105">
                  <c:v>388.96017397684216</c:v>
                </c:pt>
                <c:pt idx="106">
                  <c:v>388.96017397684216</c:v>
                </c:pt>
                <c:pt idx="107">
                  <c:v>388.96017397684216</c:v>
                </c:pt>
                <c:pt idx="108">
                  <c:v>388.96017397684216</c:v>
                </c:pt>
                <c:pt idx="109">
                  <c:v>388.96017397684216</c:v>
                </c:pt>
                <c:pt idx="110">
                  <c:v>388.96017397684216</c:v>
                </c:pt>
                <c:pt idx="111">
                  <c:v>388.96017397684216</c:v>
                </c:pt>
                <c:pt idx="112">
                  <c:v>388.96017397684216</c:v>
                </c:pt>
                <c:pt idx="113">
                  <c:v>388.96017397684216</c:v>
                </c:pt>
                <c:pt idx="114">
                  <c:v>388.96017397684216</c:v>
                </c:pt>
                <c:pt idx="115">
                  <c:v>388.96017397684216</c:v>
                </c:pt>
                <c:pt idx="116">
                  <c:v>388.96017397684216</c:v>
                </c:pt>
                <c:pt idx="117">
                  <c:v>388.96017397684216</c:v>
                </c:pt>
                <c:pt idx="118">
                  <c:v>388.96017397684216</c:v>
                </c:pt>
                <c:pt idx="119">
                  <c:v>412.20954540541356</c:v>
                </c:pt>
                <c:pt idx="120">
                  <c:v>416.55024528900844</c:v>
                </c:pt>
                <c:pt idx="121">
                  <c:v>420.97904528900847</c:v>
                </c:pt>
                <c:pt idx="122">
                  <c:v>428.16056758341932</c:v>
                </c:pt>
                <c:pt idx="123">
                  <c:v>432.68833901199076</c:v>
                </c:pt>
                <c:pt idx="124">
                  <c:v>436.97260408348876</c:v>
                </c:pt>
                <c:pt idx="125">
                  <c:v>446.40346122634588</c:v>
                </c:pt>
                <c:pt idx="126">
                  <c:v>446.40346122634588</c:v>
                </c:pt>
                <c:pt idx="127">
                  <c:v>446.40346122634588</c:v>
                </c:pt>
                <c:pt idx="128">
                  <c:v>446.40346122634588</c:v>
                </c:pt>
                <c:pt idx="129">
                  <c:v>446.40346122634588</c:v>
                </c:pt>
                <c:pt idx="130">
                  <c:v>446.40346122634588</c:v>
                </c:pt>
                <c:pt idx="131">
                  <c:v>446.40346122634588</c:v>
                </c:pt>
                <c:pt idx="132">
                  <c:v>448.05808979777447</c:v>
                </c:pt>
                <c:pt idx="133">
                  <c:v>455.06426122634588</c:v>
                </c:pt>
                <c:pt idx="134">
                  <c:v>455.06426122634588</c:v>
                </c:pt>
                <c:pt idx="135">
                  <c:v>455.06426122634588</c:v>
                </c:pt>
                <c:pt idx="136">
                  <c:v>455.06426122634588</c:v>
                </c:pt>
                <c:pt idx="137">
                  <c:v>455.86426122634589</c:v>
                </c:pt>
                <c:pt idx="138">
                  <c:v>455.86426122634589</c:v>
                </c:pt>
                <c:pt idx="139">
                  <c:v>455.86426122634589</c:v>
                </c:pt>
                <c:pt idx="140">
                  <c:v>455.86426122634589</c:v>
                </c:pt>
                <c:pt idx="141">
                  <c:v>455.86426122634589</c:v>
                </c:pt>
                <c:pt idx="142">
                  <c:v>455.86426122634589</c:v>
                </c:pt>
                <c:pt idx="143">
                  <c:v>455.86426122634589</c:v>
                </c:pt>
                <c:pt idx="144">
                  <c:v>456.86426122634589</c:v>
                </c:pt>
                <c:pt idx="145">
                  <c:v>456.86426122634589</c:v>
                </c:pt>
                <c:pt idx="146">
                  <c:v>456.86426122634589</c:v>
                </c:pt>
                <c:pt idx="147">
                  <c:v>456.86426122634589</c:v>
                </c:pt>
                <c:pt idx="148">
                  <c:v>456.86426122634589</c:v>
                </c:pt>
                <c:pt idx="149">
                  <c:v>456.86426122634589</c:v>
                </c:pt>
                <c:pt idx="150">
                  <c:v>457.86426122634589</c:v>
                </c:pt>
                <c:pt idx="151">
                  <c:v>457.86426122634589</c:v>
                </c:pt>
                <c:pt idx="152">
                  <c:v>457.86426122634589</c:v>
                </c:pt>
                <c:pt idx="153">
                  <c:v>457.86426122634589</c:v>
                </c:pt>
                <c:pt idx="154">
                  <c:v>458.06426122634588</c:v>
                </c:pt>
                <c:pt idx="155">
                  <c:v>458.06426122634588</c:v>
                </c:pt>
                <c:pt idx="156">
                  <c:v>458.06426122634588</c:v>
                </c:pt>
                <c:pt idx="157">
                  <c:v>458.06426122634588</c:v>
                </c:pt>
                <c:pt idx="158">
                  <c:v>459.56426122634588</c:v>
                </c:pt>
                <c:pt idx="159">
                  <c:v>459.56426122634588</c:v>
                </c:pt>
                <c:pt idx="160">
                  <c:v>460.1642612263459</c:v>
                </c:pt>
                <c:pt idx="161">
                  <c:v>460.1642612263459</c:v>
                </c:pt>
                <c:pt idx="162">
                  <c:v>460.1642612263459</c:v>
                </c:pt>
                <c:pt idx="163">
                  <c:v>460.1642612263459</c:v>
                </c:pt>
                <c:pt idx="164">
                  <c:v>460.1642612263459</c:v>
                </c:pt>
                <c:pt idx="165">
                  <c:v>460.1642612263459</c:v>
                </c:pt>
                <c:pt idx="166">
                  <c:v>460.1642612263459</c:v>
                </c:pt>
                <c:pt idx="167">
                  <c:v>460.1642612263459</c:v>
                </c:pt>
                <c:pt idx="168">
                  <c:v>460.1642612263459</c:v>
                </c:pt>
                <c:pt idx="169">
                  <c:v>460.1642612263459</c:v>
                </c:pt>
                <c:pt idx="170">
                  <c:v>460.1642612263459</c:v>
                </c:pt>
                <c:pt idx="171">
                  <c:v>460.1642612263459</c:v>
                </c:pt>
                <c:pt idx="172">
                  <c:v>460.1642612263459</c:v>
                </c:pt>
              </c:numCache>
            </c:numRef>
          </c:yVal>
          <c:smooth val="0"/>
          <c:extLst>
            <c:ext xmlns:c16="http://schemas.microsoft.com/office/drawing/2014/chart" uri="{C3380CC4-5D6E-409C-BE32-E72D297353CC}">
              <c16:uniqueId val="{00000004-47ED-4BF9-B354-7A016FB0A739}"/>
            </c:ext>
          </c:extLst>
        </c:ser>
        <c:ser>
          <c:idx val="1"/>
          <c:order val="5"/>
          <c:tx>
            <c:strRef>
              <c:f>'C6 8040'!$A$42</c:f>
              <c:strCache>
                <c:ptCount val="1"/>
                <c:pt idx="0">
                  <c:v>Cum Deep Perc</c:v>
                </c:pt>
              </c:strCache>
            </c:strRef>
          </c:tx>
          <c:spPr>
            <a:ln w="12700">
              <a:solidFill>
                <a:srgbClr val="FF00FF"/>
              </a:solidFill>
              <a:prstDash val="solid"/>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8040'!$C$42:$FS$42</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47ED-4BF9-B354-7A016FB0A739}"/>
            </c:ext>
          </c:extLst>
        </c:ser>
        <c:ser>
          <c:idx val="2"/>
          <c:order val="6"/>
          <c:tx>
            <c:strRef>
              <c:f>'C6 8040'!$A$18</c:f>
              <c:strCache>
                <c:ptCount val="1"/>
                <c:pt idx="0">
                  <c:v>Cum Tc (Kcb select)</c:v>
                </c:pt>
              </c:strCache>
            </c:strRef>
          </c:tx>
          <c:spPr>
            <a:ln w="3175">
              <a:solidFill>
                <a:srgbClr val="008000"/>
              </a:solidFill>
              <a:prstDash val="solid"/>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8040'!$C$18:$FS$18</c:f>
              <c:numCache>
                <c:formatCode>0.0</c:formatCode>
                <c:ptCount val="173"/>
                <c:pt idx="0">
                  <c:v>0</c:v>
                </c:pt>
                <c:pt idx="1">
                  <c:v>1.1569278717041016</c:v>
                </c:pt>
                <c:pt idx="2">
                  <c:v>2.0416201221698929</c:v>
                </c:pt>
                <c:pt idx="3">
                  <c:v>2.8116835238383686</c:v>
                </c:pt>
                <c:pt idx="4">
                  <c:v>3.5126308429969848</c:v>
                </c:pt>
                <c:pt idx="5">
                  <c:v>4.0321574938207583</c:v>
                </c:pt>
                <c:pt idx="6">
                  <c:v>4.37732650738086</c:v>
                </c:pt>
                <c:pt idx="7">
                  <c:v>4.6253572585665683</c:v>
                </c:pt>
                <c:pt idx="8">
                  <c:v>5.1738907908090512</c:v>
                </c:pt>
                <c:pt idx="9">
                  <c:v>5.5131515066453467</c:v>
                </c:pt>
                <c:pt idx="10">
                  <c:v>5.8368780216657852</c:v>
                </c:pt>
                <c:pt idx="11">
                  <c:v>6.4736462755855655</c:v>
                </c:pt>
                <c:pt idx="12">
                  <c:v>7.1224938836198506</c:v>
                </c:pt>
                <c:pt idx="13">
                  <c:v>7.9090435409587734</c:v>
                </c:pt>
                <c:pt idx="14">
                  <c:v>8.8196346655713516</c:v>
                </c:pt>
                <c:pt idx="15">
                  <c:v>9.5390205329100972</c:v>
                </c:pt>
                <c:pt idx="16">
                  <c:v>9.9066921098808951</c:v>
                </c:pt>
                <c:pt idx="17">
                  <c:v>11.431619394127363</c:v>
                </c:pt>
                <c:pt idx="18">
                  <c:v>13.147505290475467</c:v>
                </c:pt>
                <c:pt idx="19">
                  <c:v>14.380203741343802</c:v>
                </c:pt>
                <c:pt idx="20">
                  <c:v>15.54798270164302</c:v>
                </c:pt>
                <c:pt idx="21">
                  <c:v>16.958958653430948</c:v>
                </c:pt>
                <c:pt idx="22">
                  <c:v>17.926376546649628</c:v>
                </c:pt>
                <c:pt idx="23">
                  <c:v>18.528871780409315</c:v>
                </c:pt>
                <c:pt idx="24">
                  <c:v>19.75801591894173</c:v>
                </c:pt>
                <c:pt idx="25">
                  <c:v>21.015173081008669</c:v>
                </c:pt>
                <c:pt idx="26">
                  <c:v>23.328981342549202</c:v>
                </c:pt>
                <c:pt idx="27">
                  <c:v>25.560002168106614</c:v>
                </c:pt>
                <c:pt idx="28">
                  <c:v>27.832758761810837</c:v>
                </c:pt>
                <c:pt idx="29">
                  <c:v>31.131081835123478</c:v>
                </c:pt>
                <c:pt idx="30">
                  <c:v>34.431623464184582</c:v>
                </c:pt>
                <c:pt idx="31">
                  <c:v>37.087378735941229</c:v>
                </c:pt>
                <c:pt idx="32">
                  <c:v>40.445052223425684</c:v>
                </c:pt>
                <c:pt idx="33">
                  <c:v>43.11883770070034</c:v>
                </c:pt>
                <c:pt idx="34">
                  <c:v>45.51040103059816</c:v>
                </c:pt>
                <c:pt idx="35">
                  <c:v>47.928313103922036</c:v>
                </c:pt>
                <c:pt idx="36">
                  <c:v>50.771818677456999</c:v>
                </c:pt>
                <c:pt idx="37">
                  <c:v>54.813971013407304</c:v>
                </c:pt>
                <c:pt idx="38">
                  <c:v>58.744973991616391</c:v>
                </c:pt>
                <c:pt idx="39">
                  <c:v>61.929752214712863</c:v>
                </c:pt>
                <c:pt idx="40">
                  <c:v>65.062352585787536</c:v>
                </c:pt>
                <c:pt idx="41">
                  <c:v>68.598260737001993</c:v>
                </c:pt>
                <c:pt idx="42">
                  <c:v>72.530036266897497</c:v>
                </c:pt>
                <c:pt idx="43">
                  <c:v>76.427553691910092</c:v>
                </c:pt>
                <c:pt idx="44">
                  <c:v>80.785674761734782</c:v>
                </c:pt>
                <c:pt idx="45">
                  <c:v>86.739235688076789</c:v>
                </c:pt>
                <c:pt idx="46">
                  <c:v>92.535008141279988</c:v>
                </c:pt>
                <c:pt idx="47">
                  <c:v>97.15521170811968</c:v>
                </c:pt>
                <c:pt idx="48">
                  <c:v>102.02859292546349</c:v>
                </c:pt>
                <c:pt idx="49">
                  <c:v>107.32944744384014</c:v>
                </c:pt>
                <c:pt idx="50">
                  <c:v>112.97789544384014</c:v>
                </c:pt>
                <c:pt idx="51">
                  <c:v>118.8318496165229</c:v>
                </c:pt>
                <c:pt idx="52">
                  <c:v>125.40999816892757</c:v>
                </c:pt>
                <c:pt idx="53">
                  <c:v>129.41708882926167</c:v>
                </c:pt>
                <c:pt idx="54">
                  <c:v>135.45464819620312</c:v>
                </c:pt>
                <c:pt idx="55">
                  <c:v>141.31871466319026</c:v>
                </c:pt>
                <c:pt idx="56">
                  <c:v>147.7115956164545</c:v>
                </c:pt>
                <c:pt idx="57">
                  <c:v>154.1879044976308</c:v>
                </c:pt>
                <c:pt idx="58">
                  <c:v>160.58538326069188</c:v>
                </c:pt>
                <c:pt idx="59">
                  <c:v>171.22217027129005</c:v>
                </c:pt>
                <c:pt idx="60">
                  <c:v>177.74622453154396</c:v>
                </c:pt>
                <c:pt idx="61">
                  <c:v>183.61025346017831</c:v>
                </c:pt>
                <c:pt idx="62">
                  <c:v>189.02239472604745</c:v>
                </c:pt>
                <c:pt idx="63">
                  <c:v>194.44639472604746</c:v>
                </c:pt>
                <c:pt idx="64">
                  <c:v>203.28394633990601</c:v>
                </c:pt>
                <c:pt idx="65">
                  <c:v>212.64394633990599</c:v>
                </c:pt>
                <c:pt idx="66">
                  <c:v>219.61795894366577</c:v>
                </c:pt>
                <c:pt idx="67">
                  <c:v>224.21069637042359</c:v>
                </c:pt>
                <c:pt idx="68">
                  <c:v>230.46351054889038</c:v>
                </c:pt>
                <c:pt idx="69">
                  <c:v>235.8183622334607</c:v>
                </c:pt>
                <c:pt idx="70">
                  <c:v>242.80402190922143</c:v>
                </c:pt>
                <c:pt idx="71">
                  <c:v>248.45480022582899</c:v>
                </c:pt>
                <c:pt idx="72">
                  <c:v>252.87569305211292</c:v>
                </c:pt>
                <c:pt idx="73">
                  <c:v>256.29516158848986</c:v>
                </c:pt>
                <c:pt idx="74">
                  <c:v>262.88774169713241</c:v>
                </c:pt>
                <c:pt idx="75">
                  <c:v>267.18905120640977</c:v>
                </c:pt>
                <c:pt idx="76">
                  <c:v>269.74844726353865</c:v>
                </c:pt>
                <c:pt idx="77">
                  <c:v>271.98110678847638</c:v>
                </c:pt>
                <c:pt idx="78">
                  <c:v>277.90430678847639</c:v>
                </c:pt>
                <c:pt idx="79">
                  <c:v>284.50400649550767</c:v>
                </c:pt>
                <c:pt idx="80">
                  <c:v>289.80253219130844</c:v>
                </c:pt>
                <c:pt idx="81">
                  <c:v>296.27946883681625</c:v>
                </c:pt>
                <c:pt idx="82">
                  <c:v>302.00648009780258</c:v>
                </c:pt>
                <c:pt idx="83">
                  <c:v>307.20107696059557</c:v>
                </c:pt>
                <c:pt idx="84">
                  <c:v>313.1549636793456</c:v>
                </c:pt>
                <c:pt idx="85">
                  <c:v>319.11091948989247</c:v>
                </c:pt>
                <c:pt idx="86">
                  <c:v>323.16207442763658</c:v>
                </c:pt>
                <c:pt idx="87">
                  <c:v>326.24056693557117</c:v>
                </c:pt>
                <c:pt idx="88">
                  <c:v>331.89109366896963</c:v>
                </c:pt>
                <c:pt idx="89">
                  <c:v>337.56692328933099</c:v>
                </c:pt>
                <c:pt idx="90">
                  <c:v>341.94452328933096</c:v>
                </c:pt>
                <c:pt idx="91">
                  <c:v>346.63892328933093</c:v>
                </c:pt>
                <c:pt idx="92">
                  <c:v>351.30452328933092</c:v>
                </c:pt>
                <c:pt idx="93">
                  <c:v>356.22932328933092</c:v>
                </c:pt>
                <c:pt idx="94">
                  <c:v>361.44212328933094</c:v>
                </c:pt>
                <c:pt idx="95">
                  <c:v>367.14452328933095</c:v>
                </c:pt>
                <c:pt idx="96">
                  <c:v>372.81812328933097</c:v>
                </c:pt>
                <c:pt idx="97">
                  <c:v>377.69684209956597</c:v>
                </c:pt>
                <c:pt idx="98">
                  <c:v>382.91578432444373</c:v>
                </c:pt>
                <c:pt idx="99">
                  <c:v>387.44587525136291</c:v>
                </c:pt>
                <c:pt idx="100">
                  <c:v>391.52645646705577</c:v>
                </c:pt>
                <c:pt idx="101">
                  <c:v>395.13460984948244</c:v>
                </c:pt>
                <c:pt idx="102">
                  <c:v>399.76198789885422</c:v>
                </c:pt>
                <c:pt idx="103">
                  <c:v>403.70517182786239</c:v>
                </c:pt>
                <c:pt idx="104">
                  <c:v>407.34941192552185</c:v>
                </c:pt>
                <c:pt idx="105">
                  <c:v>411.25506504971662</c:v>
                </c:pt>
                <c:pt idx="106">
                  <c:v>415.72805965662889</c:v>
                </c:pt>
                <c:pt idx="107">
                  <c:v>419.08152023187239</c:v>
                </c:pt>
                <c:pt idx="108">
                  <c:v>423.23321508562037</c:v>
                </c:pt>
                <c:pt idx="109">
                  <c:v>425.88619560743683</c:v>
                </c:pt>
                <c:pt idx="110">
                  <c:v>428.53588548904543</c:v>
                </c:pt>
                <c:pt idx="111">
                  <c:v>430.69065765580291</c:v>
                </c:pt>
                <c:pt idx="112">
                  <c:v>432.6745273201571</c:v>
                </c:pt>
                <c:pt idx="113">
                  <c:v>434.25789182638721</c:v>
                </c:pt>
                <c:pt idx="114">
                  <c:v>435.75002532515106</c:v>
                </c:pt>
                <c:pt idx="115">
                  <c:v>437.29378709587979</c:v>
                </c:pt>
                <c:pt idx="116">
                  <c:v>438.81833383760664</c:v>
                </c:pt>
                <c:pt idx="117">
                  <c:v>439.88411792365309</c:v>
                </c:pt>
                <c:pt idx="118">
                  <c:v>440.98718163374753</c:v>
                </c:pt>
                <c:pt idx="119">
                  <c:v>441.65582318984013</c:v>
                </c:pt>
                <c:pt idx="120">
                  <c:v>442.69296303604011</c:v>
                </c:pt>
                <c:pt idx="121">
                  <c:v>443.39199853929432</c:v>
                </c:pt>
                <c:pt idx="122">
                  <c:v>443.85668857321912</c:v>
                </c:pt>
                <c:pt idx="123">
                  <c:v>445.17949639824099</c:v>
                </c:pt>
                <c:pt idx="124">
                  <c:v>447.05196839515838</c:v>
                </c:pt>
                <c:pt idx="125">
                  <c:v>447.37391339049003</c:v>
                </c:pt>
                <c:pt idx="126">
                  <c:v>448.48201892402091</c:v>
                </c:pt>
                <c:pt idx="127">
                  <c:v>450.28401756564125</c:v>
                </c:pt>
                <c:pt idx="128">
                  <c:v>452.06342834949237</c:v>
                </c:pt>
                <c:pt idx="129">
                  <c:v>453.40349137812768</c:v>
                </c:pt>
                <c:pt idx="130">
                  <c:v>454.51337648400579</c:v>
                </c:pt>
                <c:pt idx="131">
                  <c:v>455.82984829037872</c:v>
                </c:pt>
                <c:pt idx="132">
                  <c:v>456.77192678559152</c:v>
                </c:pt>
                <c:pt idx="133">
                  <c:v>457.98436527699386</c:v>
                </c:pt>
                <c:pt idx="134">
                  <c:v>458.92178652848156</c:v>
                </c:pt>
                <c:pt idx="135">
                  <c:v>459.64260352219492</c:v>
                </c:pt>
                <c:pt idx="136">
                  <c:v>460.24286945427804</c:v>
                </c:pt>
                <c:pt idx="137">
                  <c:v>460.31458325649646</c:v>
                </c:pt>
                <c:pt idx="138">
                  <c:v>460.84468363787084</c:v>
                </c:pt>
                <c:pt idx="139">
                  <c:v>461.41911764408496</c:v>
                </c:pt>
                <c:pt idx="140">
                  <c:v>461.95873915220648</c:v>
                </c:pt>
                <c:pt idx="141">
                  <c:v>462.60620266462712</c:v>
                </c:pt>
                <c:pt idx="142">
                  <c:v>463.30570653940589</c:v>
                </c:pt>
                <c:pt idx="143">
                  <c:v>463.78899368311318</c:v>
                </c:pt>
                <c:pt idx="144">
                  <c:v>464.14049742485435</c:v>
                </c:pt>
                <c:pt idx="145">
                  <c:v>464.99296832348256</c:v>
                </c:pt>
                <c:pt idx="146">
                  <c:v>465.50346626306919</c:v>
                </c:pt>
                <c:pt idx="147">
                  <c:v>466.06573019291307</c:v>
                </c:pt>
                <c:pt idx="148">
                  <c:v>466.74660495564171</c:v>
                </c:pt>
                <c:pt idx="149">
                  <c:v>467.32847149824175</c:v>
                </c:pt>
                <c:pt idx="150">
                  <c:v>467.57013638378214</c:v>
                </c:pt>
                <c:pt idx="151">
                  <c:v>468.21474162270118</c:v>
                </c:pt>
                <c:pt idx="152">
                  <c:v>468.5534974184759</c:v>
                </c:pt>
                <c:pt idx="153">
                  <c:v>468.96461377914682</c:v>
                </c:pt>
                <c:pt idx="154">
                  <c:v>469.2056231931337</c:v>
                </c:pt>
                <c:pt idx="155">
                  <c:v>469.58891959782068</c:v>
                </c:pt>
                <c:pt idx="156">
                  <c:v>469.91302859557641</c:v>
                </c:pt>
                <c:pt idx="157">
                  <c:v>470.13977727089912</c:v>
                </c:pt>
                <c:pt idx="158">
                  <c:v>470.39334721757399</c:v>
                </c:pt>
                <c:pt idx="159">
                  <c:v>470.72716130622433</c:v>
                </c:pt>
                <c:pt idx="160">
                  <c:v>470.83372805079205</c:v>
                </c:pt>
                <c:pt idx="161">
                  <c:v>471.30432462946186</c:v>
                </c:pt>
                <c:pt idx="162">
                  <c:v>471.74177579740484</c:v>
                </c:pt>
                <c:pt idx="163">
                  <c:v>472.12449400278558</c:v>
                </c:pt>
                <c:pt idx="164">
                  <c:v>472.34365048394534</c:v>
                </c:pt>
                <c:pt idx="165">
                  <c:v>472.67491673678393</c:v>
                </c:pt>
                <c:pt idx="166">
                  <c:v>473.02973631336397</c:v>
                </c:pt>
                <c:pt idx="167">
                  <c:v>473.41678983577845</c:v>
                </c:pt>
                <c:pt idx="168">
                  <c:v>473.44850727680574</c:v>
                </c:pt>
                <c:pt idx="169">
                  <c:v>473.50944214413965</c:v>
                </c:pt>
                <c:pt idx="170">
                  <c:v>473.62866324090612</c:v>
                </c:pt>
                <c:pt idx="171">
                  <c:v>473.91309319240679</c:v>
                </c:pt>
                <c:pt idx="172">
                  <c:v>474.376433045645</c:v>
                </c:pt>
              </c:numCache>
            </c:numRef>
          </c:yVal>
          <c:smooth val="0"/>
          <c:extLst>
            <c:ext xmlns:c16="http://schemas.microsoft.com/office/drawing/2014/chart" uri="{C3380CC4-5D6E-409C-BE32-E72D297353CC}">
              <c16:uniqueId val="{00000006-47ED-4BF9-B354-7A016FB0A739}"/>
            </c:ext>
          </c:extLst>
        </c:ser>
        <c:dLbls>
          <c:showLegendKey val="0"/>
          <c:showVal val="0"/>
          <c:showCatName val="0"/>
          <c:showSerName val="0"/>
          <c:showPercent val="0"/>
          <c:showBubbleSize val="0"/>
        </c:dLbls>
        <c:axId val="824361072"/>
        <c:axId val="824359896"/>
      </c:scatterChart>
      <c:valAx>
        <c:axId val="824361072"/>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9798690986411503"/>
              <c:y val="0.9067357512953367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59896"/>
        <c:crosses val="autoZero"/>
        <c:crossBetween val="midCat"/>
        <c:majorUnit val="10"/>
      </c:valAx>
      <c:valAx>
        <c:axId val="824359896"/>
        <c:scaling>
          <c:orientation val="minMax"/>
          <c:max val="650"/>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Cum Irrig and ETc (mm)</a:t>
                </a:r>
              </a:p>
            </c:rich>
          </c:tx>
          <c:layout>
            <c:manualLayout>
              <c:xMode val="edge"/>
              <c:yMode val="edge"/>
              <c:x val="6.7114522077145414E-3"/>
              <c:y val="0.1632124352331606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61072"/>
        <c:crosses val="autoZero"/>
        <c:crossBetween val="midCat"/>
      </c:valAx>
      <c:spPr>
        <a:solidFill>
          <a:srgbClr val="C0C0C0"/>
        </a:solidFill>
        <a:ln w="12700">
          <a:solidFill>
            <a:srgbClr val="808080"/>
          </a:solidFill>
          <a:prstDash val="solid"/>
        </a:ln>
      </c:spPr>
    </c:plotArea>
    <c:legend>
      <c:legendPos val="r"/>
      <c:layout>
        <c:manualLayout>
          <c:xMode val="edge"/>
          <c:yMode val="edge"/>
          <c:x val="0.11645576818122538"/>
          <c:y val="3.1088082901554404E-2"/>
          <c:w val="0.19113935864527209"/>
          <c:h val="0.34715025906735753"/>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'C6 8040'!$D$1</c:f>
          <c:strCache>
            <c:ptCount val="1"/>
            <c:pt idx="0">
              <c:v>Corn 13 #6</c:v>
            </c:pt>
          </c:strCache>
        </c:strRef>
      </c:tx>
      <c:layout>
        <c:manualLayout>
          <c:xMode val="edge"/>
          <c:yMode val="edge"/>
          <c:x val="0.13966481762339075"/>
          <c:y val="6.7183733816218713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3128491620111732"/>
          <c:y val="5.9431674518720036E-2"/>
          <c:w val="0.84078212290502796"/>
          <c:h val="0.77519575459200052"/>
        </c:manualLayout>
      </c:layout>
      <c:scatterChart>
        <c:scatterStyle val="lineMarker"/>
        <c:varyColors val="0"/>
        <c:ser>
          <c:idx val="4"/>
          <c:order val="0"/>
          <c:tx>
            <c:strRef>
              <c:f>'C6 8040'!$A$16</c:f>
              <c:strCache>
                <c:ptCount val="1"/>
                <c:pt idx="0">
                  <c:v>ETr (LIRF)</c:v>
                </c:pt>
              </c:strCache>
            </c:strRef>
          </c:tx>
          <c:spPr>
            <a:ln w="12700">
              <a:solidFill>
                <a:srgbClr val="800080"/>
              </a:solidFill>
              <a:prstDash val="solid"/>
            </a:ln>
          </c:spPr>
          <c:marker>
            <c:symbol val="star"/>
            <c:size val="5"/>
            <c:spPr>
              <a:noFill/>
              <a:ln>
                <a:solidFill>
                  <a:srgbClr val="800080"/>
                </a:solidFill>
                <a:prstDash val="solid"/>
              </a:ln>
            </c:spPr>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8040'!$C$16:$FS$16</c:f>
              <c:numCache>
                <c:formatCode>0.00</c:formatCode>
                <c:ptCount val="173"/>
                <c:pt idx="0">
                  <c:v>7.3435683250427246</c:v>
                </c:pt>
                <c:pt idx="1">
                  <c:v>7.7128524780273438</c:v>
                </c:pt>
                <c:pt idx="2">
                  <c:v>7.2187066078186035</c:v>
                </c:pt>
                <c:pt idx="3">
                  <c:v>7.653109073638916</c:v>
                </c:pt>
                <c:pt idx="4">
                  <c:v>8.5975732803344727</c:v>
                </c:pt>
                <c:pt idx="5">
                  <c:v>8.0986671447753906</c:v>
                </c:pt>
                <c:pt idx="6">
                  <c:v>6.7325325012207031</c:v>
                </c:pt>
                <c:pt idx="7">
                  <c:v>5.8071985244750977</c:v>
                </c:pt>
                <c:pt idx="8">
                  <c:v>9.7264442443847656</c:v>
                </c:pt>
                <c:pt idx="9">
                  <c:v>7.927375316619873</c:v>
                </c:pt>
                <c:pt idx="10">
                  <c:v>5.4946737289428711</c:v>
                </c:pt>
                <c:pt idx="11">
                  <c:v>8.2128229141235352</c:v>
                </c:pt>
                <c:pt idx="12">
                  <c:v>7.7665953636169434</c:v>
                </c:pt>
                <c:pt idx="13">
                  <c:v>8.8919038772583008</c:v>
                </c:pt>
                <c:pt idx="14">
                  <c:v>9.2246103286743164</c:v>
                </c:pt>
                <c:pt idx="15">
                  <c:v>7.0233473777770996</c:v>
                </c:pt>
                <c:pt idx="16">
                  <c:v>3.1172170639038086</c:v>
                </c:pt>
                <c:pt idx="17">
                  <c:v>9.5061988830566406</c:v>
                </c:pt>
                <c:pt idx="18">
                  <c:v>11.255740165710449</c:v>
                </c:pt>
                <c:pt idx="19">
                  <c:v>8.7055883407592773</c:v>
                </c:pt>
                <c:pt idx="20">
                  <c:v>8.3703241348266602</c:v>
                </c:pt>
                <c:pt idx="21">
                  <c:v>10.171578407287598</c:v>
                </c:pt>
                <c:pt idx="22">
                  <c:v>7.2198176383972168</c:v>
                </c:pt>
                <c:pt idx="23">
                  <c:v>3.6901946067810059</c:v>
                </c:pt>
                <c:pt idx="24">
                  <c:v>7.1546745300292969</c:v>
                </c:pt>
                <c:pt idx="25">
                  <c:v>7.3899869918823242</c:v>
                </c:pt>
                <c:pt idx="26">
                  <c:v>8.7423830032348633</c:v>
                </c:pt>
                <c:pt idx="27">
                  <c:v>8.1982793807983398</c:v>
                </c:pt>
                <c:pt idx="28">
                  <c:v>8.1286001205444336</c:v>
                </c:pt>
                <c:pt idx="29">
                  <c:v>11.489725112915039</c:v>
                </c:pt>
                <c:pt idx="30">
                  <c:v>11.205964088439941</c:v>
                </c:pt>
                <c:pt idx="31">
                  <c:v>8.7938461303710938</c:v>
                </c:pt>
                <c:pt idx="32">
                  <c:v>10.849798202514648</c:v>
                </c:pt>
                <c:pt idx="33">
                  <c:v>8.4363594055175781</c:v>
                </c:pt>
                <c:pt idx="34">
                  <c:v>7.3721957206726074</c:v>
                </c:pt>
                <c:pt idx="35">
                  <c:v>7.2857136726379395</c:v>
                </c:pt>
                <c:pt idx="36">
                  <c:v>8.3795795440673828</c:v>
                </c:pt>
                <c:pt idx="37">
                  <c:v>11.259197235107422</c:v>
                </c:pt>
                <c:pt idx="38">
                  <c:v>10.380794525146484</c:v>
                </c:pt>
                <c:pt idx="39">
                  <c:v>7.9948887825012207</c:v>
                </c:pt>
                <c:pt idx="40">
                  <c:v>7.4938430786132813</c:v>
                </c:pt>
                <c:pt idx="41">
                  <c:v>8.0784816741943359</c:v>
                </c:pt>
                <c:pt idx="42">
                  <c:v>8.5965614318847656</c:v>
                </c:pt>
                <c:pt idx="43">
                  <c:v>8.1702537536621094</c:v>
                </c:pt>
                <c:pt idx="44">
                  <c:v>8.692988395690918</c:v>
                </c:pt>
                <c:pt idx="45">
                  <c:v>11.326362609863281</c:v>
                </c:pt>
                <c:pt idx="46">
                  <c:v>10.337225914001465</c:v>
                </c:pt>
                <c:pt idx="47">
                  <c:v>7.7558908462524414</c:v>
                </c:pt>
                <c:pt idx="48">
                  <c:v>7.7265114784240723</c:v>
                </c:pt>
                <c:pt idx="49">
                  <c:v>8.07</c:v>
                </c:pt>
                <c:pt idx="50">
                  <c:v>8.06</c:v>
                </c:pt>
                <c:pt idx="51">
                  <c:v>8.0408697128295898</c:v>
                </c:pt>
                <c:pt idx="52">
                  <c:v>8.7513589859008789</c:v>
                </c:pt>
                <c:pt idx="53">
                  <c:v>6.000185489654541</c:v>
                </c:pt>
                <c:pt idx="54">
                  <c:v>7.4565386772155762</c:v>
                </c:pt>
                <c:pt idx="55">
                  <c:v>7.006680965423584</c:v>
                </c:pt>
                <c:pt idx="56">
                  <c:v>7.397883415222168</c:v>
                </c:pt>
                <c:pt idx="57">
                  <c:v>7.8118276596069336</c:v>
                </c:pt>
                <c:pt idx="58">
                  <c:v>8.7962779998779297</c:v>
                </c:pt>
                <c:pt idx="59">
                  <c:v>11.246041297912598</c:v>
                </c:pt>
                <c:pt idx="60">
                  <c:v>6.7958898544311523</c:v>
                </c:pt>
                <c:pt idx="61">
                  <c:v>6.1367735862731934</c:v>
                </c:pt>
                <c:pt idx="62">
                  <c:v>5.6376471519470215</c:v>
                </c:pt>
                <c:pt idx="63">
                  <c:v>5.65</c:v>
                </c:pt>
                <c:pt idx="64">
                  <c:v>9.81</c:v>
                </c:pt>
                <c:pt idx="65">
                  <c:v>9.75</c:v>
                </c:pt>
                <c:pt idx="66">
                  <c:v>7.2645964622497559</c:v>
                </c:pt>
                <c:pt idx="67">
                  <c:v>4.7841014862060547</c:v>
                </c:pt>
                <c:pt idx="68">
                  <c:v>6.5133481025695801</c:v>
                </c:pt>
                <c:pt idx="69">
                  <c:v>5.5779705047607422</c:v>
                </c:pt>
                <c:pt idx="70">
                  <c:v>7.2908215522766113</c:v>
                </c:pt>
                <c:pt idx="71">
                  <c:v>6.8125338554382324</c:v>
                </c:pt>
                <c:pt idx="72">
                  <c:v>6.0862069129943848</c:v>
                </c:pt>
                <c:pt idx="73">
                  <c:v>3.5619463920593262</c:v>
                </c:pt>
                <c:pt idx="74">
                  <c:v>6.8672709465026855</c:v>
                </c:pt>
                <c:pt idx="75">
                  <c:v>4.4805307388305664</c:v>
                </c:pt>
                <c:pt idx="76">
                  <c:v>2.6660375595092773</c:v>
                </c:pt>
                <c:pt idx="77">
                  <c:v>2.39</c:v>
                </c:pt>
                <c:pt idx="78">
                  <c:v>6.17</c:v>
                </c:pt>
                <c:pt idx="79">
                  <c:v>6.8746871948242188</c:v>
                </c:pt>
                <c:pt idx="80">
                  <c:v>5.5192975997924805</c:v>
                </c:pt>
                <c:pt idx="81">
                  <c:v>6.7468090057373047</c:v>
                </c:pt>
                <c:pt idx="82">
                  <c:v>5.9656367301940918</c:v>
                </c:pt>
                <c:pt idx="83">
                  <c:v>5.4110383987426758</c:v>
                </c:pt>
                <c:pt idx="84">
                  <c:v>6.20196533203125</c:v>
                </c:pt>
                <c:pt idx="85">
                  <c:v>6.2041206359863281</c:v>
                </c:pt>
                <c:pt idx="86">
                  <c:v>4.2199530601501465</c:v>
                </c:pt>
                <c:pt idx="87">
                  <c:v>3.2067630290985107</c:v>
                </c:pt>
                <c:pt idx="88">
                  <c:v>5.8859653472900391</c:v>
                </c:pt>
                <c:pt idx="89">
                  <c:v>5.9123225212097168</c:v>
                </c:pt>
                <c:pt idx="90">
                  <c:v>4.5599999999999996</c:v>
                </c:pt>
                <c:pt idx="91">
                  <c:v>4.8899999999999997</c:v>
                </c:pt>
                <c:pt idx="92">
                  <c:v>4.8600000000000003</c:v>
                </c:pt>
                <c:pt idx="93">
                  <c:v>5.13</c:v>
                </c:pt>
                <c:pt idx="94">
                  <c:v>5.43</c:v>
                </c:pt>
                <c:pt idx="95">
                  <c:v>5.94</c:v>
                </c:pt>
                <c:pt idx="96">
                  <c:v>5.91</c:v>
                </c:pt>
                <c:pt idx="97">
                  <c:v>5.62</c:v>
                </c:pt>
                <c:pt idx="98">
                  <c:v>6.6635379791259766</c:v>
                </c:pt>
                <c:pt idx="99">
                  <c:v>6.542607307434082</c:v>
                </c:pt>
                <c:pt idx="100">
                  <c:v>6.6505112648010254</c:v>
                </c:pt>
                <c:pt idx="101">
                  <c:v>4.575322151184082</c:v>
                </c:pt>
                <c:pt idx="102">
                  <c:v>5.5355539321899414</c:v>
                </c:pt>
                <c:pt idx="103">
                  <c:v>5.2198529243469238</c:v>
                </c:pt>
                <c:pt idx="104">
                  <c:v>5.3060503005981445</c:v>
                </c:pt>
                <c:pt idx="105">
                  <c:v>6.2651033401489258</c:v>
                </c:pt>
                <c:pt idx="106">
                  <c:v>6.1135106086730957</c:v>
                </c:pt>
                <c:pt idx="107">
                  <c:v>5.1289768218994141</c:v>
                </c:pt>
                <c:pt idx="108">
                  <c:v>6.9720649719238281</c:v>
                </c:pt>
                <c:pt idx="109">
                  <c:v>5.1216545104980469</c:v>
                </c:pt>
                <c:pt idx="110">
                  <c:v>5.766934871673584</c:v>
                </c:pt>
                <c:pt idx="111">
                  <c:v>5.3406190872192383</c:v>
                </c:pt>
                <c:pt idx="112">
                  <c:v>5.54486083984375</c:v>
                </c:pt>
                <c:pt idx="113">
                  <c:v>4.9988975524902344</c:v>
                </c:pt>
                <c:pt idx="114">
                  <c:v>5.2629070281982422</c:v>
                </c:pt>
                <c:pt idx="115">
                  <c:v>6.1471037864685059</c:v>
                </c:pt>
                <c:pt idx="116">
                  <c:v>6.9368729591369629</c:v>
                </c:pt>
                <c:pt idx="117">
                  <c:v>5.5960249900817871</c:v>
                </c:pt>
                <c:pt idx="118">
                  <c:v>6.5399394035339355</c:v>
                </c:pt>
                <c:pt idx="119">
                  <c:v>4.5280742645263672</c:v>
                </c:pt>
                <c:pt idx="120">
                  <c:v>2.6047828197479248</c:v>
                </c:pt>
                <c:pt idx="121">
                  <c:v>1.6896073818206787</c:v>
                </c:pt>
                <c:pt idx="122">
                  <c:v>1.0811105966567993</c:v>
                </c:pt>
                <c:pt idx="123">
                  <c:v>2.811530590057373</c:v>
                </c:pt>
                <c:pt idx="124">
                  <c:v>3.9717497825622559</c:v>
                </c:pt>
                <c:pt idx="125">
                  <c:v>0.69694787263870239</c:v>
                </c:pt>
                <c:pt idx="126">
                  <c:v>2.5316863059997559</c:v>
                </c:pt>
                <c:pt idx="127">
                  <c:v>4.4413895606994629</c:v>
                </c:pt>
                <c:pt idx="128">
                  <c:v>4.7608060836791992</c:v>
                </c:pt>
                <c:pt idx="129">
                  <c:v>3.9206466674804688</c:v>
                </c:pt>
                <c:pt idx="130">
                  <c:v>3.5822348594665527</c:v>
                </c:pt>
                <c:pt idx="131">
                  <c:v>4.7378230094909668</c:v>
                </c:pt>
                <c:pt idx="132">
                  <c:v>3.8489279747009277</c:v>
                </c:pt>
                <c:pt idx="133">
                  <c:v>5.6673974990844727</c:v>
                </c:pt>
                <c:pt idx="134">
                  <c:v>5.1516265869140625</c:v>
                </c:pt>
                <c:pt idx="135">
                  <c:v>4.8054466247558594</c:v>
                </c:pt>
                <c:pt idx="136">
                  <c:v>4.0017728805541992</c:v>
                </c:pt>
                <c:pt idx="137">
                  <c:v>0.4780920147895813</c:v>
                </c:pt>
                <c:pt idx="138">
                  <c:v>3.5340025424957275</c:v>
                </c:pt>
                <c:pt idx="139">
                  <c:v>3.8295600414276123</c:v>
                </c:pt>
                <c:pt idx="140">
                  <c:v>3.5974767208099365</c:v>
                </c:pt>
                <c:pt idx="141">
                  <c:v>4.3164234161376953</c:v>
                </c:pt>
                <c:pt idx="142">
                  <c:v>4.6633591651916504</c:v>
                </c:pt>
                <c:pt idx="143">
                  <c:v>3.2219142913818359</c:v>
                </c:pt>
                <c:pt idx="144">
                  <c:v>2.3433582782745361</c:v>
                </c:pt>
                <c:pt idx="145">
                  <c:v>5.6831393241882324</c:v>
                </c:pt>
                <c:pt idx="146">
                  <c:v>3.4033195972442627</c:v>
                </c:pt>
                <c:pt idx="147">
                  <c:v>3.7484261989593506</c:v>
                </c:pt>
                <c:pt idx="148">
                  <c:v>4.5416011810302734</c:v>
                </c:pt>
                <c:pt idx="149">
                  <c:v>3.9297146797180176</c:v>
                </c:pt>
                <c:pt idx="150">
                  <c:v>1.6497424840927124</c:v>
                </c:pt>
                <c:pt idx="151">
                  <c:v>4.3393683433532715</c:v>
                </c:pt>
                <c:pt idx="152">
                  <c:v>2.3076694011688232</c:v>
                </c:pt>
                <c:pt idx="153">
                  <c:v>2.8182854652404785</c:v>
                </c:pt>
                <c:pt idx="154">
                  <c:v>1.664925217628479</c:v>
                </c:pt>
                <c:pt idx="155">
                  <c:v>2.6499037742614746</c:v>
                </c:pt>
                <c:pt idx="156">
                  <c:v>2.256974458694458</c:v>
                </c:pt>
                <c:pt idx="157">
                  <c:v>1.5887422561645508</c:v>
                </c:pt>
                <c:pt idx="158">
                  <c:v>1.7843762636184692</c:v>
                </c:pt>
                <c:pt idx="159">
                  <c:v>2.2943429946899414</c:v>
                </c:pt>
                <c:pt idx="160">
                  <c:v>0.73704314231872559</c:v>
                </c:pt>
                <c:pt idx="161">
                  <c:v>3.2248461246490479</c:v>
                </c:pt>
                <c:pt idx="162">
                  <c:v>3.0242266654968262</c:v>
                </c:pt>
                <c:pt idx="163">
                  <c:v>2.6677768230438232</c:v>
                </c:pt>
                <c:pt idx="164">
                  <c:v>1.5388140678405762</c:v>
                </c:pt>
                <c:pt idx="165">
                  <c:v>2.335768461227417</c:v>
                </c:pt>
                <c:pt idx="166">
                  <c:v>2.5178329944610596</c:v>
                </c:pt>
                <c:pt idx="167">
                  <c:v>2.7654991149902344</c:v>
                </c:pt>
                <c:pt idx="168">
                  <c:v>0.22833807766437531</c:v>
                </c:pt>
                <c:pt idx="169">
                  <c:v>0.43895071744918823</c:v>
                </c:pt>
                <c:pt idx="170">
                  <c:v>0.85984784364700317</c:v>
                </c:pt>
                <c:pt idx="171">
                  <c:v>2.0561759471893311</c:v>
                </c:pt>
                <c:pt idx="172">
                  <c:v>3.3683657646179199</c:v>
                </c:pt>
              </c:numCache>
            </c:numRef>
          </c:yVal>
          <c:smooth val="0"/>
          <c:extLst>
            <c:ext xmlns:c16="http://schemas.microsoft.com/office/drawing/2014/chart" uri="{C3380CC4-5D6E-409C-BE32-E72D297353CC}">
              <c16:uniqueId val="{00000000-F6A8-4BEF-91F0-11B924683EB7}"/>
            </c:ext>
          </c:extLst>
        </c:ser>
        <c:ser>
          <c:idx val="5"/>
          <c:order val="1"/>
          <c:tx>
            <c:strRef>
              <c:f>'C6 8040'!$A$17</c:f>
              <c:strCache>
                <c:ptCount val="1"/>
                <c:pt idx="0">
                  <c:v>Tc (Kcb Select)</c:v>
                </c:pt>
              </c:strCache>
            </c:strRef>
          </c:tx>
          <c:spPr>
            <a:ln w="12700">
              <a:solidFill>
                <a:srgbClr val="800000"/>
              </a:solidFill>
              <a:prstDash val="solid"/>
            </a:ln>
          </c:spPr>
          <c:marker>
            <c:symbol val="circle"/>
            <c:size val="3"/>
            <c:spPr>
              <a:solidFill>
                <a:srgbClr val="800000"/>
              </a:solidFill>
              <a:ln>
                <a:solidFill>
                  <a:srgbClr val="800000"/>
                </a:solidFill>
                <a:prstDash val="solid"/>
              </a:ln>
            </c:spPr>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8040'!$C$17:$FS$17</c:f>
              <c:numCache>
                <c:formatCode>0.0</c:formatCode>
                <c:ptCount val="173"/>
                <c:pt idx="0">
                  <c:v>1.1015352487564087</c:v>
                </c:pt>
                <c:pt idx="1">
                  <c:v>1.1569278717041016</c:v>
                </c:pt>
                <c:pt idx="2">
                  <c:v>0.88469225046579103</c:v>
                </c:pt>
                <c:pt idx="3">
                  <c:v>0.77006340166847598</c:v>
                </c:pt>
                <c:pt idx="4">
                  <c:v>0.70094731915861597</c:v>
                </c:pt>
                <c:pt idx="5">
                  <c:v>0.51952665082377336</c:v>
                </c:pt>
                <c:pt idx="6">
                  <c:v>0.34516901356010149</c:v>
                </c:pt>
                <c:pt idx="7">
                  <c:v>0.24803075118570858</c:v>
                </c:pt>
                <c:pt idx="8">
                  <c:v>0.5485335322424828</c:v>
                </c:pt>
                <c:pt idx="9">
                  <c:v>0.33926071583629586</c:v>
                </c:pt>
                <c:pt idx="10">
                  <c:v>0.32372651502043864</c:v>
                </c:pt>
                <c:pt idx="11">
                  <c:v>0.63676825391978076</c:v>
                </c:pt>
                <c:pt idx="12">
                  <c:v>0.64884760803428498</c:v>
                </c:pt>
                <c:pt idx="13">
                  <c:v>0.78654965733892246</c:v>
                </c:pt>
                <c:pt idx="14">
                  <c:v>0.9105911246125783</c:v>
                </c:pt>
                <c:pt idx="15">
                  <c:v>0.71938586733874543</c:v>
                </c:pt>
                <c:pt idx="16">
                  <c:v>0.36767157697079794</c:v>
                </c:pt>
                <c:pt idx="17">
                  <c:v>1.5249272842464672</c:v>
                </c:pt>
                <c:pt idx="18">
                  <c:v>1.7158858963481032</c:v>
                </c:pt>
                <c:pt idx="19">
                  <c:v>1.2326984508683363</c:v>
                </c:pt>
                <c:pt idx="20">
                  <c:v>1.1677789602992181</c:v>
                </c:pt>
                <c:pt idx="21">
                  <c:v>1.4109759517879266</c:v>
                </c:pt>
                <c:pt idx="22">
                  <c:v>0.96741789321868021</c:v>
                </c:pt>
                <c:pt idx="23">
                  <c:v>0.60249523375968594</c:v>
                </c:pt>
                <c:pt idx="24">
                  <c:v>1.2291441385324144</c:v>
                </c:pt>
                <c:pt idx="25">
                  <c:v>1.2571571620669371</c:v>
                </c:pt>
                <c:pt idx="26">
                  <c:v>2.3138082615405318</c:v>
                </c:pt>
                <c:pt idx="27">
                  <c:v>2.2310208255574104</c:v>
                </c:pt>
                <c:pt idx="28">
                  <c:v>2.2727565937042233</c:v>
                </c:pt>
                <c:pt idx="29">
                  <c:v>3.2983230733126399</c:v>
                </c:pt>
                <c:pt idx="30">
                  <c:v>3.3005416290611032</c:v>
                </c:pt>
                <c:pt idx="31">
                  <c:v>2.6557552717566488</c:v>
                </c:pt>
                <c:pt idx="32">
                  <c:v>3.3576734874844547</c:v>
                </c:pt>
                <c:pt idx="33">
                  <c:v>2.6737854772746563</c:v>
                </c:pt>
                <c:pt idx="34">
                  <c:v>2.3915633298978212</c:v>
                </c:pt>
                <c:pt idx="35">
                  <c:v>2.4179120733238757</c:v>
                </c:pt>
                <c:pt idx="36">
                  <c:v>2.8435055735349652</c:v>
                </c:pt>
                <c:pt idx="37">
                  <c:v>4.0421523359503055</c:v>
                </c:pt>
                <c:pt idx="38">
                  <c:v>3.931002978209087</c:v>
                </c:pt>
                <c:pt idx="39">
                  <c:v>3.1847782230964725</c:v>
                </c:pt>
                <c:pt idx="40">
                  <c:v>3.1326003710746768</c:v>
                </c:pt>
                <c:pt idx="41">
                  <c:v>3.5359081512144637</c:v>
                </c:pt>
                <c:pt idx="42">
                  <c:v>3.9317755298955102</c:v>
                </c:pt>
                <c:pt idx="43">
                  <c:v>3.8975174250125884</c:v>
                </c:pt>
                <c:pt idx="44">
                  <c:v>4.3581210698246959</c:v>
                </c:pt>
                <c:pt idx="45">
                  <c:v>5.9535609263420106</c:v>
                </c:pt>
                <c:pt idx="46">
                  <c:v>5.7957724532032016</c:v>
                </c:pt>
                <c:pt idx="47">
                  <c:v>4.6202035668396952</c:v>
                </c:pt>
                <c:pt idx="48">
                  <c:v>4.8733812173438071</c:v>
                </c:pt>
                <c:pt idx="49">
                  <c:v>5.3008545183766564</c:v>
                </c:pt>
                <c:pt idx="50">
                  <c:v>5.648448000000001</c:v>
                </c:pt>
                <c:pt idx="51">
                  <c:v>5.8539541726827622</c:v>
                </c:pt>
                <c:pt idx="52">
                  <c:v>6.5781485524046674</c:v>
                </c:pt>
                <c:pt idx="53">
                  <c:v>4.0070906603341099</c:v>
                </c:pt>
                <c:pt idx="54">
                  <c:v>6.0375593669414522</c:v>
                </c:pt>
                <c:pt idx="55">
                  <c:v>5.8640664669871336</c:v>
                </c:pt>
                <c:pt idx="56">
                  <c:v>6.3928809532642363</c:v>
                </c:pt>
                <c:pt idx="57">
                  <c:v>6.4763088811762834</c:v>
                </c:pt>
                <c:pt idx="58">
                  <c:v>6.397478763061093</c:v>
                </c:pt>
                <c:pt idx="59">
                  <c:v>10.636787010598184</c:v>
                </c:pt>
                <c:pt idx="60">
                  <c:v>6.524054260253906</c:v>
                </c:pt>
                <c:pt idx="61">
                  <c:v>5.864028928634343</c:v>
                </c:pt>
                <c:pt idx="62">
                  <c:v>5.4121412658691401</c:v>
                </c:pt>
                <c:pt idx="63">
                  <c:v>5.4240000000000004</c:v>
                </c:pt>
                <c:pt idx="64">
                  <c:v>8.8375516138585457</c:v>
                </c:pt>
                <c:pt idx="65">
                  <c:v>9.36</c:v>
                </c:pt>
                <c:pt idx="66">
                  <c:v>6.9740126037597649</c:v>
                </c:pt>
                <c:pt idx="67">
                  <c:v>4.5927374267578127</c:v>
                </c:pt>
                <c:pt idx="68">
                  <c:v>6.2528141784667968</c:v>
                </c:pt>
                <c:pt idx="69">
                  <c:v>5.3548516845703125</c:v>
                </c:pt>
                <c:pt idx="70">
                  <c:v>6.9856596757607248</c:v>
                </c:pt>
                <c:pt idx="71">
                  <c:v>5.6507783166075498</c:v>
                </c:pt>
                <c:pt idx="72">
                  <c:v>4.4208928262839375</c:v>
                </c:pt>
                <c:pt idx="73">
                  <c:v>3.4194685363769528</c:v>
                </c:pt>
                <c:pt idx="74">
                  <c:v>6.5925801086425775</c:v>
                </c:pt>
                <c:pt idx="75">
                  <c:v>4.3013095092773437</c:v>
                </c:pt>
                <c:pt idx="76">
                  <c:v>2.5593960571289061</c:v>
                </c:pt>
                <c:pt idx="77">
                  <c:v>2.232659524937703</c:v>
                </c:pt>
                <c:pt idx="78">
                  <c:v>5.9231999999999996</c:v>
                </c:pt>
                <c:pt idx="79">
                  <c:v>6.5996997070312498</c:v>
                </c:pt>
                <c:pt idx="80">
                  <c:v>5.2985256958007811</c:v>
                </c:pt>
                <c:pt idx="81">
                  <c:v>6.4769366455078119</c:v>
                </c:pt>
                <c:pt idx="82">
                  <c:v>5.7270112609863277</c:v>
                </c:pt>
                <c:pt idx="83">
                  <c:v>5.1945968627929684</c:v>
                </c:pt>
                <c:pt idx="84">
                  <c:v>5.9538867187499998</c:v>
                </c:pt>
                <c:pt idx="85">
                  <c:v>5.9559558105468744</c:v>
                </c:pt>
                <c:pt idx="86">
                  <c:v>4.0511549377441405</c:v>
                </c:pt>
                <c:pt idx="87">
                  <c:v>3.0784925079345702</c:v>
                </c:pt>
                <c:pt idx="88">
                  <c:v>5.6505267333984373</c:v>
                </c:pt>
                <c:pt idx="89">
                  <c:v>5.6758296203613279</c:v>
                </c:pt>
                <c:pt idx="90">
                  <c:v>4.3775999999999993</c:v>
                </c:pt>
                <c:pt idx="91">
                  <c:v>4.6943999999999999</c:v>
                </c:pt>
                <c:pt idx="92">
                  <c:v>4.6656000000000004</c:v>
                </c:pt>
                <c:pt idx="93">
                  <c:v>4.9247999999999994</c:v>
                </c:pt>
                <c:pt idx="94">
                  <c:v>5.2127999999999997</c:v>
                </c:pt>
                <c:pt idx="95">
                  <c:v>5.7023999999999999</c:v>
                </c:pt>
                <c:pt idx="96">
                  <c:v>5.6735999999999995</c:v>
                </c:pt>
                <c:pt idx="97">
                  <c:v>4.8787188102349797</c:v>
                </c:pt>
                <c:pt idx="98">
                  <c:v>5.2189422248777593</c:v>
                </c:pt>
                <c:pt idx="99">
                  <c:v>4.5300909269191925</c:v>
                </c:pt>
                <c:pt idx="100">
                  <c:v>4.0805812156928392</c:v>
                </c:pt>
                <c:pt idx="101">
                  <c:v>3.6081533824266998</c:v>
                </c:pt>
                <c:pt idx="102">
                  <c:v>4.6273780493717922</c:v>
                </c:pt>
                <c:pt idx="103">
                  <c:v>3.9431839290081498</c:v>
                </c:pt>
                <c:pt idx="104">
                  <c:v>3.6442400976594587</c:v>
                </c:pt>
                <c:pt idx="105">
                  <c:v>3.905653124194794</c:v>
                </c:pt>
                <c:pt idx="106">
                  <c:v>4.4729946069122679</c:v>
                </c:pt>
                <c:pt idx="107">
                  <c:v>3.353460575243512</c:v>
                </c:pt>
                <c:pt idx="108">
                  <c:v>4.1516948537479594</c:v>
                </c:pt>
                <c:pt idx="109">
                  <c:v>2.6529805218164468</c:v>
                </c:pt>
                <c:pt idx="110">
                  <c:v>2.649689881608619</c:v>
                </c:pt>
                <c:pt idx="111">
                  <c:v>2.1547721667574677</c:v>
                </c:pt>
                <c:pt idx="112">
                  <c:v>1.9838696643542086</c:v>
                </c:pt>
                <c:pt idx="113">
                  <c:v>1.5833645062301183</c:v>
                </c:pt>
                <c:pt idx="114">
                  <c:v>1.4921334987638428</c:v>
                </c:pt>
                <c:pt idx="115">
                  <c:v>1.5437617707287319</c:v>
                </c:pt>
                <c:pt idx="116">
                  <c:v>1.5245467417268348</c:v>
                </c:pt>
                <c:pt idx="117">
                  <c:v>1.0657840860464287</c:v>
                </c:pt>
                <c:pt idx="118">
                  <c:v>1.1030637100944267</c:v>
                </c:pt>
                <c:pt idx="119">
                  <c:v>0.66864155609259424</c:v>
                </c:pt>
                <c:pt idx="120">
                  <c:v>1.037139846199957</c:v>
                </c:pt>
                <c:pt idx="121">
                  <c:v>0.6990355032542217</c:v>
                </c:pt>
                <c:pt idx="122">
                  <c:v>0.46469003392480668</c:v>
                </c:pt>
                <c:pt idx="123">
                  <c:v>1.3228078250218802</c:v>
                </c:pt>
                <c:pt idx="124">
                  <c:v>1.8724719969173933</c:v>
                </c:pt>
                <c:pt idx="125">
                  <c:v>0.32194499533165089</c:v>
                </c:pt>
                <c:pt idx="126">
                  <c:v>1.1081055335308825</c:v>
                </c:pt>
                <c:pt idx="127">
                  <c:v>1.8019986416203635</c:v>
                </c:pt>
                <c:pt idx="128">
                  <c:v>1.7794107838511466</c:v>
                </c:pt>
                <c:pt idx="129">
                  <c:v>1.3400630286352975</c:v>
                </c:pt>
                <c:pt idx="130">
                  <c:v>1.109885105878115</c:v>
                </c:pt>
                <c:pt idx="131">
                  <c:v>1.3164718063729153</c:v>
                </c:pt>
                <c:pt idx="132">
                  <c:v>0.9420784952127802</c:v>
                </c:pt>
                <c:pt idx="133">
                  <c:v>1.2124384914023536</c:v>
                </c:pt>
                <c:pt idx="134">
                  <c:v>0.93742125148773192</c:v>
                </c:pt>
                <c:pt idx="135">
                  <c:v>0.72081699371337893</c:v>
                </c:pt>
                <c:pt idx="136">
                  <c:v>0.60026593208312984</c:v>
                </c:pt>
                <c:pt idx="137">
                  <c:v>7.1713802218437192E-2</c:v>
                </c:pt>
                <c:pt idx="138">
                  <c:v>0.53010038137435911</c:v>
                </c:pt>
                <c:pt idx="139">
                  <c:v>0.57443400621414187</c:v>
                </c:pt>
                <c:pt idx="140">
                  <c:v>0.53962150812149046</c:v>
                </c:pt>
                <c:pt idx="141">
                  <c:v>0.64746351242065425</c:v>
                </c:pt>
                <c:pt idx="142">
                  <c:v>0.69950387477874754</c:v>
                </c:pt>
                <c:pt idx="143">
                  <c:v>0.48328714370727538</c:v>
                </c:pt>
                <c:pt idx="144">
                  <c:v>0.35150374174118043</c:v>
                </c:pt>
                <c:pt idx="145">
                  <c:v>0.85247089862823489</c:v>
                </c:pt>
                <c:pt idx="146">
                  <c:v>0.51049793958663936</c:v>
                </c:pt>
                <c:pt idx="147">
                  <c:v>0.56226392984390261</c:v>
                </c:pt>
                <c:pt idx="148">
                  <c:v>0.68087476272867764</c:v>
                </c:pt>
                <c:pt idx="149">
                  <c:v>0.58186654260002846</c:v>
                </c:pt>
                <c:pt idx="150">
                  <c:v>0.24166488554036222</c:v>
                </c:pt>
                <c:pt idx="151">
                  <c:v>0.64460523891906685</c:v>
                </c:pt>
                <c:pt idx="152">
                  <c:v>0.33875579577472098</c:v>
                </c:pt>
                <c:pt idx="153">
                  <c:v>0.41111636067089752</c:v>
                </c:pt>
                <c:pt idx="154">
                  <c:v>0.24100941398690232</c:v>
                </c:pt>
                <c:pt idx="155">
                  <c:v>0.38329640468698717</c:v>
                </c:pt>
                <c:pt idx="156">
                  <c:v>0.32410899775571411</c:v>
                </c:pt>
                <c:pt idx="157">
                  <c:v>0.22674867532269183</c:v>
                </c:pt>
                <c:pt idx="158">
                  <c:v>0.25356994667488497</c:v>
                </c:pt>
                <c:pt idx="159">
                  <c:v>0.33381408865036327</c:v>
                </c:pt>
                <c:pt idx="160">
                  <c:v>0.10656674456769936</c:v>
                </c:pt>
                <c:pt idx="161">
                  <c:v>0.47059657866983956</c:v>
                </c:pt>
                <c:pt idx="162">
                  <c:v>0.43745116794299443</c:v>
                </c:pt>
                <c:pt idx="163">
                  <c:v>0.38271820538073781</c:v>
                </c:pt>
                <c:pt idx="164">
                  <c:v>0.21915648115978559</c:v>
                </c:pt>
                <c:pt idx="165">
                  <c:v>0.33126625283857569</c:v>
                </c:pt>
                <c:pt idx="166">
                  <c:v>0.35481957658001467</c:v>
                </c:pt>
                <c:pt idx="167">
                  <c:v>0.38705352241447855</c:v>
                </c:pt>
                <c:pt idx="168">
                  <c:v>3.171744102728203E-2</c:v>
                </c:pt>
                <c:pt idx="169">
                  <c:v>6.0934867333900543E-2</c:v>
                </c:pt>
                <c:pt idx="170">
                  <c:v>0.11922109676647136</c:v>
                </c:pt>
                <c:pt idx="171">
                  <c:v>0.2844299515006618</c:v>
                </c:pt>
                <c:pt idx="172">
                  <c:v>0.46333985323818577</c:v>
                </c:pt>
              </c:numCache>
            </c:numRef>
          </c:yVal>
          <c:smooth val="0"/>
          <c:extLst>
            <c:ext xmlns:c16="http://schemas.microsoft.com/office/drawing/2014/chart" uri="{C3380CC4-5D6E-409C-BE32-E72D297353CC}">
              <c16:uniqueId val="{00000001-F6A8-4BEF-91F0-11B924683EB7}"/>
            </c:ext>
          </c:extLst>
        </c:ser>
        <c:ser>
          <c:idx val="7"/>
          <c:order val="2"/>
          <c:tx>
            <c:strRef>
              <c:f>'C6 8040'!$A$20</c:f>
              <c:strCache>
                <c:ptCount val="1"/>
                <c:pt idx="0">
                  <c:v>ETc (BR)</c:v>
                </c:pt>
              </c:strCache>
            </c:strRef>
          </c:tx>
          <c:spPr>
            <a:ln w="12700">
              <a:solidFill>
                <a:srgbClr val="0000FF"/>
              </a:solidFill>
              <a:prstDash val="solid"/>
            </a:ln>
          </c:spPr>
          <c:marker>
            <c:symbol val="diamond"/>
            <c:size val="3"/>
            <c:spPr>
              <a:noFill/>
              <a:ln>
                <a:solidFill>
                  <a:srgbClr val="0000FF"/>
                </a:solidFill>
                <a:prstDash val="solid"/>
              </a:ln>
            </c:spPr>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8040'!$C$20:$FS$20</c:f>
              <c:numCache>
                <c:formatCode>0.00</c:formatCode>
                <c:ptCount val="173"/>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69">
                  <c:v>0.01</c:v>
                </c:pt>
                <c:pt idx="70">
                  <c:v>0.01</c:v>
                </c:pt>
                <c:pt idx="71">
                  <c:v>0.01</c:v>
                </c:pt>
                <c:pt idx="72">
                  <c:v>0.01</c:v>
                </c:pt>
                <c:pt idx="73">
                  <c:v>0.01</c:v>
                </c:pt>
                <c:pt idx="74">
                  <c:v>0.01</c:v>
                </c:pt>
                <c:pt idx="75">
                  <c:v>0.01</c:v>
                </c:pt>
                <c:pt idx="76">
                  <c:v>0.01</c:v>
                </c:pt>
                <c:pt idx="77">
                  <c:v>0.01</c:v>
                </c:pt>
                <c:pt idx="78">
                  <c:v>0.01</c:v>
                </c:pt>
                <c:pt idx="79">
                  <c:v>0.01</c:v>
                </c:pt>
                <c:pt idx="80">
                  <c:v>0.01</c:v>
                </c:pt>
                <c:pt idx="81">
                  <c:v>0.01</c:v>
                </c:pt>
                <c:pt idx="82">
                  <c:v>0.01</c:v>
                </c:pt>
                <c:pt idx="83">
                  <c:v>0.01</c:v>
                </c:pt>
                <c:pt idx="84">
                  <c:v>0.01</c:v>
                </c:pt>
                <c:pt idx="85">
                  <c:v>0.01</c:v>
                </c:pt>
                <c:pt idx="86">
                  <c:v>0.01</c:v>
                </c:pt>
                <c:pt idx="87">
                  <c:v>0.01</c:v>
                </c:pt>
                <c:pt idx="88">
                  <c:v>0.01</c:v>
                </c:pt>
                <c:pt idx="89">
                  <c:v>0.01</c:v>
                </c:pt>
                <c:pt idx="90">
                  <c:v>0.01</c:v>
                </c:pt>
                <c:pt idx="91">
                  <c:v>0.01</c:v>
                </c:pt>
                <c:pt idx="92">
                  <c:v>0.01</c:v>
                </c:pt>
                <c:pt idx="93">
                  <c:v>0.01</c:v>
                </c:pt>
                <c:pt idx="94">
                  <c:v>0.01</c:v>
                </c:pt>
                <c:pt idx="95">
                  <c:v>0.01</c:v>
                </c:pt>
                <c:pt idx="96">
                  <c:v>0.01</c:v>
                </c:pt>
                <c:pt idx="97">
                  <c:v>0.01</c:v>
                </c:pt>
                <c:pt idx="98">
                  <c:v>0.01</c:v>
                </c:pt>
                <c:pt idx="99">
                  <c:v>0.01</c:v>
                </c:pt>
                <c:pt idx="100">
                  <c:v>0.01</c:v>
                </c:pt>
                <c:pt idx="101">
                  <c:v>0.01</c:v>
                </c:pt>
                <c:pt idx="102">
                  <c:v>0.01</c:v>
                </c:pt>
                <c:pt idx="103">
                  <c:v>0.01</c:v>
                </c:pt>
                <c:pt idx="104">
                  <c:v>0.01</c:v>
                </c:pt>
                <c:pt idx="105">
                  <c:v>0.01</c:v>
                </c:pt>
                <c:pt idx="106">
                  <c:v>0.01</c:v>
                </c:pt>
                <c:pt idx="107">
                  <c:v>0.01</c:v>
                </c:pt>
                <c:pt idx="108">
                  <c:v>0.01</c:v>
                </c:pt>
                <c:pt idx="109">
                  <c:v>0.01</c:v>
                </c:pt>
                <c:pt idx="110">
                  <c:v>0.01</c:v>
                </c:pt>
                <c:pt idx="111">
                  <c:v>0.01</c:v>
                </c:pt>
                <c:pt idx="112">
                  <c:v>0.01</c:v>
                </c:pt>
                <c:pt idx="113">
                  <c:v>0.01</c:v>
                </c:pt>
                <c:pt idx="114">
                  <c:v>0.01</c:v>
                </c:pt>
                <c:pt idx="115">
                  <c:v>0.01</c:v>
                </c:pt>
                <c:pt idx="116">
                  <c:v>0.01</c:v>
                </c:pt>
                <c:pt idx="117">
                  <c:v>0.01</c:v>
                </c:pt>
                <c:pt idx="118">
                  <c:v>0.01</c:v>
                </c:pt>
                <c:pt idx="119">
                  <c:v>0.01</c:v>
                </c:pt>
                <c:pt idx="120">
                  <c:v>0.01</c:v>
                </c:pt>
                <c:pt idx="121">
                  <c:v>0.01</c:v>
                </c:pt>
                <c:pt idx="122">
                  <c:v>0.01</c:v>
                </c:pt>
                <c:pt idx="123">
                  <c:v>0.01</c:v>
                </c:pt>
                <c:pt idx="124">
                  <c:v>0.01</c:v>
                </c:pt>
                <c:pt idx="125">
                  <c:v>0.01</c:v>
                </c:pt>
                <c:pt idx="126">
                  <c:v>0.01</c:v>
                </c:pt>
                <c:pt idx="127">
                  <c:v>0.01</c:v>
                </c:pt>
                <c:pt idx="128">
                  <c:v>0.01</c:v>
                </c:pt>
                <c:pt idx="129">
                  <c:v>0.01</c:v>
                </c:pt>
                <c:pt idx="130">
                  <c:v>0.01</c:v>
                </c:pt>
                <c:pt idx="131">
                  <c:v>0.01</c:v>
                </c:pt>
                <c:pt idx="132">
                  <c:v>0.01</c:v>
                </c:pt>
                <c:pt idx="133">
                  <c:v>0.01</c:v>
                </c:pt>
                <c:pt idx="134">
                  <c:v>0.01</c:v>
                </c:pt>
                <c:pt idx="135">
                  <c:v>0.01</c:v>
                </c:pt>
                <c:pt idx="136">
                  <c:v>0.01</c:v>
                </c:pt>
                <c:pt idx="137">
                  <c:v>0.01</c:v>
                </c:pt>
                <c:pt idx="138">
                  <c:v>0.01</c:v>
                </c:pt>
                <c:pt idx="139">
                  <c:v>0.01</c:v>
                </c:pt>
                <c:pt idx="140">
                  <c:v>0.01</c:v>
                </c:pt>
                <c:pt idx="141">
                  <c:v>0.01</c:v>
                </c:pt>
                <c:pt idx="142">
                  <c:v>0.01</c:v>
                </c:pt>
                <c:pt idx="143">
                  <c:v>0.01</c:v>
                </c:pt>
                <c:pt idx="144">
                  <c:v>0.01</c:v>
                </c:pt>
                <c:pt idx="145">
                  <c:v>0.01</c:v>
                </c:pt>
                <c:pt idx="146">
                  <c:v>0.01</c:v>
                </c:pt>
                <c:pt idx="147">
                  <c:v>0.01</c:v>
                </c:pt>
                <c:pt idx="148">
                  <c:v>0.01</c:v>
                </c:pt>
                <c:pt idx="149">
                  <c:v>0.01</c:v>
                </c:pt>
                <c:pt idx="150">
                  <c:v>0.01</c:v>
                </c:pt>
                <c:pt idx="151">
                  <c:v>0.01</c:v>
                </c:pt>
                <c:pt idx="152">
                  <c:v>0.01</c:v>
                </c:pt>
                <c:pt idx="153">
                  <c:v>0.01</c:v>
                </c:pt>
                <c:pt idx="154">
                  <c:v>0.01</c:v>
                </c:pt>
                <c:pt idx="155">
                  <c:v>0.01</c:v>
                </c:pt>
                <c:pt idx="156">
                  <c:v>0.01</c:v>
                </c:pt>
                <c:pt idx="157">
                  <c:v>0.01</c:v>
                </c:pt>
                <c:pt idx="158">
                  <c:v>0.01</c:v>
                </c:pt>
                <c:pt idx="159">
                  <c:v>0.01</c:v>
                </c:pt>
                <c:pt idx="160">
                  <c:v>0.01</c:v>
                </c:pt>
                <c:pt idx="161">
                  <c:v>0.01</c:v>
                </c:pt>
                <c:pt idx="162">
                  <c:v>0.01</c:v>
                </c:pt>
                <c:pt idx="163">
                  <c:v>0.01</c:v>
                </c:pt>
                <c:pt idx="164">
                  <c:v>0.01</c:v>
                </c:pt>
                <c:pt idx="165">
                  <c:v>0.01</c:v>
                </c:pt>
                <c:pt idx="166">
                  <c:v>0.01</c:v>
                </c:pt>
                <c:pt idx="167">
                  <c:v>0.01</c:v>
                </c:pt>
                <c:pt idx="168">
                  <c:v>0.01</c:v>
                </c:pt>
                <c:pt idx="169">
                  <c:v>0.01</c:v>
                </c:pt>
                <c:pt idx="170">
                  <c:v>0.01</c:v>
                </c:pt>
                <c:pt idx="171">
                  <c:v>0.01</c:v>
                </c:pt>
                <c:pt idx="172">
                  <c:v>0.01</c:v>
                </c:pt>
              </c:numCache>
            </c:numRef>
          </c:yVal>
          <c:smooth val="0"/>
          <c:extLst>
            <c:ext xmlns:c16="http://schemas.microsoft.com/office/drawing/2014/chart" uri="{C3380CC4-5D6E-409C-BE32-E72D297353CC}">
              <c16:uniqueId val="{00000002-F6A8-4BEF-91F0-11B924683EB7}"/>
            </c:ext>
          </c:extLst>
        </c:ser>
        <c:dLbls>
          <c:showLegendKey val="0"/>
          <c:showVal val="0"/>
          <c:showCatName val="0"/>
          <c:showSerName val="0"/>
          <c:showPercent val="0"/>
          <c:showBubbleSize val="0"/>
        </c:dLbls>
        <c:axId val="824355584"/>
        <c:axId val="824352840"/>
      </c:scatterChart>
      <c:valAx>
        <c:axId val="824355584"/>
        <c:scaling>
          <c:orientation val="minMax"/>
          <c:max val="305"/>
          <c:min val="140"/>
        </c:scaling>
        <c:delete val="0"/>
        <c:axPos val="b"/>
        <c:title>
          <c:tx>
            <c:rich>
              <a:bodyPr/>
              <a:lstStyle/>
              <a:p>
                <a:pPr>
                  <a:defRPr sz="1550" b="1" i="0" u="none" strike="noStrike" baseline="0">
                    <a:solidFill>
                      <a:srgbClr val="000000"/>
                    </a:solidFill>
                    <a:latin typeface="Arial"/>
                    <a:ea typeface="Arial"/>
                    <a:cs typeface="Arial"/>
                  </a:defRPr>
                </a:pPr>
                <a:r>
                  <a:rPr lang="en-US"/>
                  <a:t>DOY</a:t>
                </a:r>
              </a:p>
            </c:rich>
          </c:tx>
          <c:layout>
            <c:manualLayout>
              <c:xMode val="edge"/>
              <c:yMode val="edge"/>
              <c:x val="0.51675981135603433"/>
              <c:y val="0.8940590178165712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52840"/>
        <c:crosses val="autoZero"/>
        <c:crossBetween val="midCat"/>
        <c:majorUnit val="10"/>
      </c:valAx>
      <c:valAx>
        <c:axId val="824352840"/>
        <c:scaling>
          <c:orientation val="minMax"/>
          <c:min val="0"/>
        </c:scaling>
        <c:delete val="0"/>
        <c:axPos val="l"/>
        <c:majorGridlines>
          <c:spPr>
            <a:ln w="3175">
              <a:solidFill>
                <a:srgbClr val="000000"/>
              </a:solidFill>
              <a:prstDash val="solid"/>
            </a:ln>
          </c:spPr>
        </c:majorGridlines>
        <c:title>
          <c:tx>
            <c:rich>
              <a:bodyPr/>
              <a:lstStyle/>
              <a:p>
                <a:pPr>
                  <a:defRPr sz="1550" b="1" i="0" u="none" strike="noStrike" baseline="0">
                    <a:solidFill>
                      <a:srgbClr val="000000"/>
                    </a:solidFill>
                    <a:latin typeface="Arial"/>
                    <a:ea typeface="Arial"/>
                    <a:cs typeface="Arial"/>
                  </a:defRPr>
                </a:pPr>
                <a:r>
                  <a:rPr lang="en-US"/>
                  <a:t>ETr and ETc (mm/day)</a:t>
                </a:r>
              </a:p>
            </c:rich>
          </c:tx>
          <c:layout>
            <c:manualLayout>
              <c:xMode val="edge"/>
              <c:yMode val="edge"/>
              <c:x val="1.8156358423534788E-2"/>
              <c:y val="0.1498710723175106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550" b="0" i="0" u="none" strike="noStrike" baseline="0">
                <a:solidFill>
                  <a:srgbClr val="000000"/>
                </a:solidFill>
                <a:latin typeface="Arial"/>
                <a:ea typeface="Arial"/>
                <a:cs typeface="Arial"/>
              </a:defRPr>
            </a:pPr>
            <a:endParaRPr lang="en-US"/>
          </a:p>
        </c:txPr>
        <c:crossAx val="824355584"/>
        <c:crosses val="autoZero"/>
        <c:crossBetween val="midCat"/>
      </c:valAx>
      <c:spPr>
        <a:solidFill>
          <a:srgbClr val="C0C0C0"/>
        </a:solidFill>
        <a:ln w="12700">
          <a:solidFill>
            <a:srgbClr val="808080"/>
          </a:solidFill>
          <a:prstDash val="solid"/>
        </a:ln>
      </c:spPr>
    </c:plotArea>
    <c:legend>
      <c:legendPos val="r"/>
      <c:layout>
        <c:manualLayout>
          <c:xMode val="edge"/>
          <c:yMode val="edge"/>
          <c:x val="0.81134564643799467"/>
          <c:y val="6.9767617913280025E-2"/>
          <c:w val="0.15699208443271767"/>
          <c:h val="0.14987117922112006"/>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'C6 8040'!$D$1</c:f>
          <c:strCache>
            <c:ptCount val="1"/>
            <c:pt idx="0">
              <c:v>Corn 13 #6</c:v>
            </c:pt>
          </c:strCache>
        </c:strRef>
      </c:tx>
      <c:layout>
        <c:manualLayout>
          <c:xMode val="edge"/>
          <c:yMode val="edge"/>
          <c:x val="0.16713491372832723"/>
          <c:y val="5.6701030927835051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376412296192162"/>
          <c:y val="6.1855747945881265E-2"/>
          <c:w val="0.7471915236511395"/>
          <c:h val="0.79123810914106429"/>
        </c:manualLayout>
      </c:layout>
      <c:scatterChart>
        <c:scatterStyle val="lineMarker"/>
        <c:varyColors val="0"/>
        <c:ser>
          <c:idx val="0"/>
          <c:order val="0"/>
          <c:tx>
            <c:strRef>
              <c:f>'C6 8040'!$A$7</c:f>
              <c:strCache>
                <c:ptCount val="1"/>
                <c:pt idx="0">
                  <c:v>Canopy Cover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8040'!$C$7:$FS$7</c:f>
              <c:numCache>
                <c:formatCode>0%</c:formatCode>
                <c:ptCount val="173"/>
                <c:pt idx="0">
                  <c:v>0</c:v>
                </c:pt>
                <c:pt idx="1">
                  <c:v>0</c:v>
                </c:pt>
                <c:pt idx="2">
                  <c:v>0</c:v>
                </c:pt>
                <c:pt idx="3">
                  <c:v>0</c:v>
                </c:pt>
                <c:pt idx="4">
                  <c:v>0</c:v>
                </c:pt>
                <c:pt idx="5">
                  <c:v>0</c:v>
                </c:pt>
                <c:pt idx="6">
                  <c:v>0</c:v>
                </c:pt>
                <c:pt idx="7">
                  <c:v>0</c:v>
                </c:pt>
                <c:pt idx="8">
                  <c:v>0</c:v>
                </c:pt>
                <c:pt idx="9">
                  <c:v>0</c:v>
                </c:pt>
                <c:pt idx="10">
                  <c:v>0</c:v>
                </c:pt>
                <c:pt idx="11">
                  <c:v>0.01</c:v>
                </c:pt>
                <c:pt idx="12">
                  <c:v>0.01</c:v>
                </c:pt>
                <c:pt idx="13">
                  <c:v>0.01</c:v>
                </c:pt>
                <c:pt idx="14">
                  <c:v>2.4750000000000001E-2</c:v>
                </c:pt>
                <c:pt idx="15">
                  <c:v>3.2124999999999994E-2</c:v>
                </c:pt>
                <c:pt idx="16">
                  <c:v>3.95E-2</c:v>
                </c:pt>
                <c:pt idx="17">
                  <c:v>4.6875E-2</c:v>
                </c:pt>
                <c:pt idx="18">
                  <c:v>5.4249999999999993E-2</c:v>
                </c:pt>
                <c:pt idx="19">
                  <c:v>6.1624999999999999E-2</c:v>
                </c:pt>
                <c:pt idx="20">
                  <c:v>6.8999999999999992E-2</c:v>
                </c:pt>
                <c:pt idx="21">
                  <c:v>7.6374999999999998E-2</c:v>
                </c:pt>
                <c:pt idx="22">
                  <c:v>8.3749999999999991E-2</c:v>
                </c:pt>
                <c:pt idx="23">
                  <c:v>9.1124999999999984E-2</c:v>
                </c:pt>
                <c:pt idx="24">
                  <c:v>9.8499999999999976E-2</c:v>
                </c:pt>
                <c:pt idx="25">
                  <c:v>0.10587499999999998</c:v>
                </c:pt>
                <c:pt idx="26">
                  <c:v>0.11324999999999999</c:v>
                </c:pt>
                <c:pt idx="27">
                  <c:v>0.12062499999999998</c:v>
                </c:pt>
                <c:pt idx="28">
                  <c:v>0.128</c:v>
                </c:pt>
                <c:pt idx="29">
                  <c:v>0.135375</c:v>
                </c:pt>
                <c:pt idx="30">
                  <c:v>0.14275000000000002</c:v>
                </c:pt>
                <c:pt idx="31">
                  <c:v>0.15012500000000001</c:v>
                </c:pt>
                <c:pt idx="32">
                  <c:v>0.1575</c:v>
                </c:pt>
                <c:pt idx="33">
                  <c:v>0.16487499999999999</c:v>
                </c:pt>
                <c:pt idx="34">
                  <c:v>0.17224999999999999</c:v>
                </c:pt>
                <c:pt idx="35">
                  <c:v>0.17962500000000001</c:v>
                </c:pt>
                <c:pt idx="36">
                  <c:v>0.187</c:v>
                </c:pt>
                <c:pt idx="37">
                  <c:v>0.20642857142857143</c:v>
                </c:pt>
                <c:pt idx="38">
                  <c:v>0.22585714285714287</c:v>
                </c:pt>
                <c:pt idx="39">
                  <c:v>0.24528571428571427</c:v>
                </c:pt>
                <c:pt idx="40">
                  <c:v>0.26471428571428574</c:v>
                </c:pt>
                <c:pt idx="41">
                  <c:v>0.28414285714285714</c:v>
                </c:pt>
                <c:pt idx="42">
                  <c:v>0.3035714285714286</c:v>
                </c:pt>
                <c:pt idx="43">
                  <c:v>0.32300000000000001</c:v>
                </c:pt>
                <c:pt idx="44">
                  <c:v>0.34699999999999998</c:v>
                </c:pt>
                <c:pt idx="45">
                  <c:v>0.371</c:v>
                </c:pt>
                <c:pt idx="46">
                  <c:v>0.40560000000000002</c:v>
                </c:pt>
                <c:pt idx="47">
                  <c:v>0.44020000000000004</c:v>
                </c:pt>
                <c:pt idx="48">
                  <c:v>0.4748</c:v>
                </c:pt>
                <c:pt idx="49">
                  <c:v>0.50940000000000007</c:v>
                </c:pt>
                <c:pt idx="50">
                  <c:v>0.54400000000000004</c:v>
                </c:pt>
                <c:pt idx="51">
                  <c:v>0.57088888888888889</c:v>
                </c:pt>
                <c:pt idx="52">
                  <c:v>0.59777777777777785</c:v>
                </c:pt>
                <c:pt idx="53">
                  <c:v>0.6246666666666667</c:v>
                </c:pt>
                <c:pt idx="54">
                  <c:v>0.65155555555555555</c:v>
                </c:pt>
                <c:pt idx="55">
                  <c:v>0.67844444444444452</c:v>
                </c:pt>
                <c:pt idx="56">
                  <c:v>0.70533333333333337</c:v>
                </c:pt>
                <c:pt idx="57">
                  <c:v>0.73222222222222222</c:v>
                </c:pt>
                <c:pt idx="58">
                  <c:v>0.75911111111111118</c:v>
                </c:pt>
                <c:pt idx="59">
                  <c:v>0.78600000000000003</c:v>
                </c:pt>
                <c:pt idx="60">
                  <c:v>0.80100000000000005</c:v>
                </c:pt>
                <c:pt idx="61">
                  <c:v>0.81600000000000006</c:v>
                </c:pt>
                <c:pt idx="62">
                  <c:v>0.83099999999999996</c:v>
                </c:pt>
                <c:pt idx="63">
                  <c:v>0.84599999999999997</c:v>
                </c:pt>
                <c:pt idx="64">
                  <c:v>0.86099999999999999</c:v>
                </c:pt>
                <c:pt idx="65">
                  <c:v>0.86311111111111105</c:v>
                </c:pt>
                <c:pt idx="66">
                  <c:v>0.86522222222222223</c:v>
                </c:pt>
                <c:pt idx="67">
                  <c:v>0.86733333333333329</c:v>
                </c:pt>
                <c:pt idx="68">
                  <c:v>0.86944444444444446</c:v>
                </c:pt>
                <c:pt idx="69">
                  <c:v>0.87155555555555553</c:v>
                </c:pt>
                <c:pt idx="70">
                  <c:v>0.8736666666666667</c:v>
                </c:pt>
                <c:pt idx="71">
                  <c:v>0.87577777777777777</c:v>
                </c:pt>
                <c:pt idx="72">
                  <c:v>0.87788888888888894</c:v>
                </c:pt>
                <c:pt idx="73">
                  <c:v>0.88</c:v>
                </c:pt>
                <c:pt idx="74">
                  <c:v>0.876</c:v>
                </c:pt>
                <c:pt idx="75">
                  <c:v>0.872</c:v>
                </c:pt>
                <c:pt idx="76">
                  <c:v>0.86799999999999999</c:v>
                </c:pt>
                <c:pt idx="77">
                  <c:v>0.86399999999999999</c:v>
                </c:pt>
                <c:pt idx="78">
                  <c:v>0.86</c:v>
                </c:pt>
                <c:pt idx="79">
                  <c:v>0.85633333333333328</c:v>
                </c:pt>
                <c:pt idx="80">
                  <c:v>0.85266666666666668</c:v>
                </c:pt>
                <c:pt idx="81">
                  <c:v>0.84899999999999998</c:v>
                </c:pt>
                <c:pt idx="82">
                  <c:v>0.84918181818181815</c:v>
                </c:pt>
                <c:pt idx="83">
                  <c:v>0.84936363636363632</c:v>
                </c:pt>
                <c:pt idx="84">
                  <c:v>0.84954545454545449</c:v>
                </c:pt>
                <c:pt idx="85">
                  <c:v>0.84972727272727266</c:v>
                </c:pt>
                <c:pt idx="86">
                  <c:v>0.84990909090909084</c:v>
                </c:pt>
                <c:pt idx="87">
                  <c:v>0.85009090909090912</c:v>
                </c:pt>
                <c:pt idx="88">
                  <c:v>0.85027272727272729</c:v>
                </c:pt>
                <c:pt idx="89">
                  <c:v>0.85045454545454546</c:v>
                </c:pt>
                <c:pt idx="90">
                  <c:v>0.85063636363636363</c:v>
                </c:pt>
                <c:pt idx="91">
                  <c:v>0.85081818181818181</c:v>
                </c:pt>
                <c:pt idx="92">
                  <c:v>0.85099999999999998</c:v>
                </c:pt>
                <c:pt idx="93">
                  <c:v>0.85422222222222222</c:v>
                </c:pt>
                <c:pt idx="94">
                  <c:v>0.85744444444444445</c:v>
                </c:pt>
                <c:pt idx="95">
                  <c:v>0.86066666666666669</c:v>
                </c:pt>
                <c:pt idx="96">
                  <c:v>0.86388888888888893</c:v>
                </c:pt>
                <c:pt idx="97">
                  <c:v>0.86711111111111105</c:v>
                </c:pt>
                <c:pt idx="98">
                  <c:v>0.87033333333333329</c:v>
                </c:pt>
                <c:pt idx="99">
                  <c:v>0.87355555555555553</c:v>
                </c:pt>
                <c:pt idx="100">
                  <c:v>0.87677777777777777</c:v>
                </c:pt>
                <c:pt idx="101">
                  <c:v>0.88</c:v>
                </c:pt>
                <c:pt idx="102">
                  <c:v>0.87085714285714289</c:v>
                </c:pt>
                <c:pt idx="103">
                  <c:v>0.86171428571428565</c:v>
                </c:pt>
                <c:pt idx="104">
                  <c:v>0.85257142857142854</c:v>
                </c:pt>
                <c:pt idx="105">
                  <c:v>0.84342857142857142</c:v>
                </c:pt>
                <c:pt idx="106">
                  <c:v>0.8342857142857143</c:v>
                </c:pt>
                <c:pt idx="107">
                  <c:v>0.82514285714285707</c:v>
                </c:pt>
                <c:pt idx="108">
                  <c:v>0.81599999999999995</c:v>
                </c:pt>
                <c:pt idx="109">
                  <c:v>0.79049999999999998</c:v>
                </c:pt>
                <c:pt idx="110">
                  <c:v>0.76500000000000001</c:v>
                </c:pt>
                <c:pt idx="111">
                  <c:v>0.73950000000000005</c:v>
                </c:pt>
                <c:pt idx="112">
                  <c:v>0.71399999999999997</c:v>
                </c:pt>
                <c:pt idx="113">
                  <c:v>0.6885</c:v>
                </c:pt>
                <c:pt idx="114">
                  <c:v>0.66300000000000003</c:v>
                </c:pt>
                <c:pt idx="115">
                  <c:v>0.63142857142857145</c:v>
                </c:pt>
                <c:pt idx="116">
                  <c:v>0.59985714285714287</c:v>
                </c:pt>
                <c:pt idx="117">
                  <c:v>0.56828571428571428</c:v>
                </c:pt>
                <c:pt idx="118">
                  <c:v>0.5367142857142857</c:v>
                </c:pt>
                <c:pt idx="119">
                  <c:v>0.50514285714285712</c:v>
                </c:pt>
                <c:pt idx="120">
                  <c:v>0.47357142857142859</c:v>
                </c:pt>
                <c:pt idx="121">
                  <c:v>0.44200000000000006</c:v>
                </c:pt>
                <c:pt idx="122">
                  <c:v>0.41042857142857148</c:v>
                </c:pt>
                <c:pt idx="123">
                  <c:v>0.37885714285714289</c:v>
                </c:pt>
                <c:pt idx="124">
                  <c:v>0.34728571428571431</c:v>
                </c:pt>
                <c:pt idx="125">
                  <c:v>0.31571428571428573</c:v>
                </c:pt>
                <c:pt idx="126">
                  <c:v>0.28414285714285714</c:v>
                </c:pt>
                <c:pt idx="127">
                  <c:v>0.25257142857142861</c:v>
                </c:pt>
                <c:pt idx="128">
                  <c:v>0.22100000000000003</c:v>
                </c:pt>
                <c:pt idx="129">
                  <c:v>0.18942857142857145</c:v>
                </c:pt>
                <c:pt idx="130">
                  <c:v>0.15785714285714292</c:v>
                </c:pt>
                <c:pt idx="131">
                  <c:v>0.12628571428571433</c:v>
                </c:pt>
                <c:pt idx="132">
                  <c:v>9.4714285714285751E-2</c:v>
                </c:pt>
                <c:pt idx="133">
                  <c:v>6.3142857142857167E-2</c:v>
                </c:pt>
                <c:pt idx="134">
                  <c:v>3.1571428571428584E-2</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0-56A6-48B7-8E74-394B0779EFAC}"/>
            </c:ext>
          </c:extLst>
        </c:ser>
        <c:ser>
          <c:idx val="2"/>
          <c:order val="2"/>
          <c:tx>
            <c:strRef>
              <c:f>'C6 8040'!$A$9</c:f>
              <c:strCache>
                <c:ptCount val="1"/>
                <c:pt idx="0">
                  <c:v>Kcb (Table)</c:v>
                </c:pt>
              </c:strCache>
            </c:strRef>
          </c:tx>
          <c:spPr>
            <a:ln w="25400">
              <a:solidFill>
                <a:srgbClr val="FFFF00"/>
              </a:solidFill>
              <a:prstDash val="solid"/>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8040'!$C$9:$FS$9</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0.16</c:v>
                </c:pt>
                <c:pt idx="21">
                  <c:v>0.16</c:v>
                </c:pt>
                <c:pt idx="22">
                  <c:v>0.16</c:v>
                </c:pt>
                <c:pt idx="23">
                  <c:v>0.16</c:v>
                </c:pt>
                <c:pt idx="24">
                  <c:v>0.16</c:v>
                </c:pt>
                <c:pt idx="25">
                  <c:v>0.16</c:v>
                </c:pt>
                <c:pt idx="26">
                  <c:v>0.17</c:v>
                </c:pt>
                <c:pt idx="27">
                  <c:v>0.17</c:v>
                </c:pt>
                <c:pt idx="28">
                  <c:v>0.17</c:v>
                </c:pt>
                <c:pt idx="29">
                  <c:v>0.18</c:v>
                </c:pt>
                <c:pt idx="30">
                  <c:v>0.18</c:v>
                </c:pt>
                <c:pt idx="31">
                  <c:v>0.19</c:v>
                </c:pt>
                <c:pt idx="32">
                  <c:v>0.19</c:v>
                </c:pt>
                <c:pt idx="33">
                  <c:v>0.2</c:v>
                </c:pt>
                <c:pt idx="34">
                  <c:v>0.21</c:v>
                </c:pt>
                <c:pt idx="35">
                  <c:v>0.22</c:v>
                </c:pt>
                <c:pt idx="36">
                  <c:v>0.23</c:v>
                </c:pt>
                <c:pt idx="37">
                  <c:v>0.24</c:v>
                </c:pt>
                <c:pt idx="38">
                  <c:v>0.25</c:v>
                </c:pt>
                <c:pt idx="39">
                  <c:v>0.27</c:v>
                </c:pt>
                <c:pt idx="40">
                  <c:v>0.31</c:v>
                </c:pt>
                <c:pt idx="41">
                  <c:v>0.33</c:v>
                </c:pt>
                <c:pt idx="42">
                  <c:v>0.35</c:v>
                </c:pt>
                <c:pt idx="43">
                  <c:v>0.37</c:v>
                </c:pt>
                <c:pt idx="44">
                  <c:v>0.39</c:v>
                </c:pt>
                <c:pt idx="45">
                  <c:v>0.41</c:v>
                </c:pt>
                <c:pt idx="46">
                  <c:v>0.43</c:v>
                </c:pt>
                <c:pt idx="47">
                  <c:v>0.45</c:v>
                </c:pt>
                <c:pt idx="48">
                  <c:v>0.47</c:v>
                </c:pt>
                <c:pt idx="49">
                  <c:v>0.49</c:v>
                </c:pt>
                <c:pt idx="50">
                  <c:v>0.52</c:v>
                </c:pt>
                <c:pt idx="51">
                  <c:v>0.55000000000000004</c:v>
                </c:pt>
                <c:pt idx="52">
                  <c:v>0.57999999999999996</c:v>
                </c:pt>
                <c:pt idx="53">
                  <c:v>0.61</c:v>
                </c:pt>
                <c:pt idx="54">
                  <c:v>0.64</c:v>
                </c:pt>
                <c:pt idx="55">
                  <c:v>0.67</c:v>
                </c:pt>
                <c:pt idx="56">
                  <c:v>0.7</c:v>
                </c:pt>
                <c:pt idx="57">
                  <c:v>0.75</c:v>
                </c:pt>
                <c:pt idx="58">
                  <c:v>0.8</c:v>
                </c:pt>
                <c:pt idx="59">
                  <c:v>0.83</c:v>
                </c:pt>
                <c:pt idx="60">
                  <c:v>0.86</c:v>
                </c:pt>
                <c:pt idx="61">
                  <c:v>0.88</c:v>
                </c:pt>
                <c:pt idx="62">
                  <c:v>0.91</c:v>
                </c:pt>
                <c:pt idx="63">
                  <c:v>0.93</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0.95</c:v>
                </c:pt>
                <c:pt idx="87">
                  <c:v>0.96</c:v>
                </c:pt>
                <c:pt idx="88">
                  <c:v>0.95</c:v>
                </c:pt>
                <c:pt idx="89">
                  <c:v>0.95</c:v>
                </c:pt>
                <c:pt idx="90">
                  <c:v>0.94</c:v>
                </c:pt>
                <c:pt idx="91">
                  <c:v>0.94</c:v>
                </c:pt>
                <c:pt idx="92">
                  <c:v>0.93</c:v>
                </c:pt>
                <c:pt idx="93">
                  <c:v>0.93</c:v>
                </c:pt>
                <c:pt idx="94">
                  <c:v>0.92</c:v>
                </c:pt>
                <c:pt idx="95">
                  <c:v>0.92</c:v>
                </c:pt>
                <c:pt idx="96">
                  <c:v>0.91</c:v>
                </c:pt>
                <c:pt idx="97">
                  <c:v>0.91</c:v>
                </c:pt>
                <c:pt idx="98">
                  <c:v>0.9</c:v>
                </c:pt>
                <c:pt idx="99">
                  <c:v>0.9</c:v>
                </c:pt>
                <c:pt idx="100">
                  <c:v>0.89</c:v>
                </c:pt>
                <c:pt idx="101">
                  <c:v>0.88</c:v>
                </c:pt>
                <c:pt idx="102">
                  <c:v>0.87</c:v>
                </c:pt>
                <c:pt idx="103">
                  <c:v>0.86</c:v>
                </c:pt>
                <c:pt idx="104">
                  <c:v>0.85</c:v>
                </c:pt>
                <c:pt idx="105">
                  <c:v>0.85</c:v>
                </c:pt>
                <c:pt idx="106">
                  <c:v>0.84</c:v>
                </c:pt>
                <c:pt idx="107">
                  <c:v>0.84</c:v>
                </c:pt>
                <c:pt idx="108">
                  <c:v>0.83</c:v>
                </c:pt>
                <c:pt idx="109">
                  <c:v>0.83</c:v>
                </c:pt>
                <c:pt idx="110">
                  <c:v>0.82</c:v>
                </c:pt>
                <c:pt idx="111">
                  <c:v>0.81</c:v>
                </c:pt>
                <c:pt idx="112">
                  <c:v>0.81</c:v>
                </c:pt>
                <c:pt idx="113">
                  <c:v>0.8</c:v>
                </c:pt>
                <c:pt idx="114">
                  <c:v>0.79</c:v>
                </c:pt>
                <c:pt idx="115">
                  <c:v>0.79</c:v>
                </c:pt>
                <c:pt idx="116">
                  <c:v>0.78</c:v>
                </c:pt>
                <c:pt idx="117">
                  <c:v>0.78</c:v>
                </c:pt>
                <c:pt idx="118">
                  <c:v>0.77</c:v>
                </c:pt>
                <c:pt idx="119">
                  <c:v>0.76</c:v>
                </c:pt>
                <c:pt idx="120">
                  <c:v>0.75</c:v>
                </c:pt>
                <c:pt idx="121">
                  <c:v>0.74</c:v>
                </c:pt>
                <c:pt idx="122">
                  <c:v>0.74</c:v>
                </c:pt>
                <c:pt idx="123">
                  <c:v>0.73</c:v>
                </c:pt>
                <c:pt idx="124">
                  <c:v>0.72</c:v>
                </c:pt>
                <c:pt idx="125">
                  <c:v>0.71</c:v>
                </c:pt>
                <c:pt idx="126">
                  <c:v>0.7</c:v>
                </c:pt>
                <c:pt idx="127">
                  <c:v>0.69</c:v>
                </c:pt>
                <c:pt idx="128">
                  <c:v>0.68</c:v>
                </c:pt>
                <c:pt idx="129">
                  <c:v>0.67</c:v>
                </c:pt>
                <c:pt idx="130">
                  <c:v>0.66</c:v>
                </c:pt>
                <c:pt idx="131">
                  <c:v>0.65</c:v>
                </c:pt>
                <c:pt idx="132">
                  <c:v>0.64</c:v>
                </c:pt>
                <c:pt idx="133">
                  <c:v>0.63</c:v>
                </c:pt>
                <c:pt idx="134">
                  <c:v>0.62</c:v>
                </c:pt>
                <c:pt idx="135">
                  <c:v>0.6</c:v>
                </c:pt>
                <c:pt idx="136">
                  <c:v>0.57999999999999996</c:v>
                </c:pt>
                <c:pt idx="137">
                  <c:v>0.55000000000000004</c:v>
                </c:pt>
                <c:pt idx="138">
                  <c:v>0.52</c:v>
                </c:pt>
                <c:pt idx="139">
                  <c:v>0.48</c:v>
                </c:pt>
                <c:pt idx="140">
                  <c:v>0.44</c:v>
                </c:pt>
                <c:pt idx="141">
                  <c:v>0.4</c:v>
                </c:pt>
                <c:pt idx="142">
                  <c:v>0.36</c:v>
                </c:pt>
                <c:pt idx="143">
                  <c:v>0.32</c:v>
                </c:pt>
                <c:pt idx="144">
                  <c:v>0.28000000000000003</c:v>
                </c:pt>
                <c:pt idx="145">
                  <c:v>0.26</c:v>
                </c:pt>
                <c:pt idx="146">
                  <c:v>0.24</c:v>
                </c:pt>
                <c:pt idx="147">
                  <c:v>0.23</c:v>
                </c:pt>
                <c:pt idx="148">
                  <c:v>0.22</c:v>
                </c:pt>
                <c:pt idx="149">
                  <c:v>0.21</c:v>
                </c:pt>
                <c:pt idx="150">
                  <c:v>0.2</c:v>
                </c:pt>
                <c:pt idx="151">
                  <c:v>0.19</c:v>
                </c:pt>
                <c:pt idx="152">
                  <c:v>0.18</c:v>
                </c:pt>
                <c:pt idx="153">
                  <c:v>0.17</c:v>
                </c:pt>
                <c:pt idx="154">
                  <c:v>0.16</c:v>
                </c:pt>
                <c:pt idx="155">
                  <c:v>0.15</c:v>
                </c:pt>
                <c:pt idx="156">
                  <c:v>0.15</c:v>
                </c:pt>
                <c:pt idx="157">
                  <c:v>0.15</c:v>
                </c:pt>
                <c:pt idx="158">
                  <c:v>0.14000000000000001</c:v>
                </c:pt>
                <c:pt idx="159">
                  <c:v>0.14000000000000001</c:v>
                </c:pt>
                <c:pt idx="160">
                  <c:v>0.14000000000000001</c:v>
                </c:pt>
                <c:pt idx="161">
                  <c:v>0.13</c:v>
                </c:pt>
                <c:pt idx="162">
                  <c:v>0.13</c:v>
                </c:pt>
                <c:pt idx="163">
                  <c:v>0.13</c:v>
                </c:pt>
                <c:pt idx="164">
                  <c:v>0.12</c:v>
                </c:pt>
                <c:pt idx="165">
                  <c:v>0.12</c:v>
                </c:pt>
                <c:pt idx="166">
                  <c:v>0.12</c:v>
                </c:pt>
                <c:pt idx="167">
                  <c:v>0.12</c:v>
                </c:pt>
                <c:pt idx="168">
                  <c:v>0.12</c:v>
                </c:pt>
                <c:pt idx="169">
                  <c:v>0.12</c:v>
                </c:pt>
                <c:pt idx="170">
                  <c:v>0.12</c:v>
                </c:pt>
                <c:pt idx="171">
                  <c:v>0.12</c:v>
                </c:pt>
                <c:pt idx="172">
                  <c:v>0.12</c:v>
                </c:pt>
              </c:numCache>
            </c:numRef>
          </c:yVal>
          <c:smooth val="0"/>
          <c:extLst>
            <c:ext xmlns:c16="http://schemas.microsoft.com/office/drawing/2014/chart" uri="{C3380CC4-5D6E-409C-BE32-E72D297353CC}">
              <c16:uniqueId val="{00000001-56A6-48B7-8E74-394B0779EFAC}"/>
            </c:ext>
          </c:extLst>
        </c:ser>
        <c:ser>
          <c:idx val="3"/>
          <c:order val="3"/>
          <c:tx>
            <c:strRef>
              <c:f>'C6 8040'!$A$10</c:f>
              <c:strCache>
                <c:ptCount val="1"/>
                <c:pt idx="0">
                  <c:v>Kcb (CC)</c:v>
                </c:pt>
              </c:strCache>
            </c:strRef>
          </c:tx>
          <c:spPr>
            <a:ln w="12700">
              <a:solidFill>
                <a:srgbClr val="00FFFF"/>
              </a:solidFill>
              <a:prstDash val="solid"/>
            </a:ln>
          </c:spPr>
          <c:marker>
            <c:symbol val="x"/>
            <c:size val="5"/>
            <c:spPr>
              <a:noFill/>
              <a:ln>
                <a:solidFill>
                  <a:srgbClr val="00FFFF"/>
                </a:solidFill>
                <a:prstDash val="solid"/>
              </a:ln>
            </c:spPr>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8040'!$C$10:$FS$10</c:f>
              <c:numCache>
                <c:formatCode>0.00</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0.17505937499999999</c:v>
                </c:pt>
                <c:pt idx="15">
                  <c:v>0.18252656249999999</c:v>
                </c:pt>
                <c:pt idx="16">
                  <c:v>0.18999374999999999</c:v>
                </c:pt>
                <c:pt idx="17">
                  <c:v>0.19746093749999999</c:v>
                </c:pt>
                <c:pt idx="18">
                  <c:v>0.20492812499999999</c:v>
                </c:pt>
                <c:pt idx="19">
                  <c:v>0.21239531249999999</c:v>
                </c:pt>
                <c:pt idx="20">
                  <c:v>0.21986249999999999</c:v>
                </c:pt>
                <c:pt idx="21">
                  <c:v>0.22732968749999999</c:v>
                </c:pt>
                <c:pt idx="22">
                  <c:v>0.23479687499999999</c:v>
                </c:pt>
                <c:pt idx="23">
                  <c:v>0.24226406249999999</c:v>
                </c:pt>
                <c:pt idx="24">
                  <c:v>0.24973124999999996</c:v>
                </c:pt>
                <c:pt idx="25">
                  <c:v>0.25719843749999999</c:v>
                </c:pt>
                <c:pt idx="26">
                  <c:v>0.26466562499999996</c:v>
                </c:pt>
                <c:pt idx="27">
                  <c:v>0.27213281249999999</c:v>
                </c:pt>
                <c:pt idx="28">
                  <c:v>0.27959999999999996</c:v>
                </c:pt>
                <c:pt idx="29">
                  <c:v>0.28706718749999999</c:v>
                </c:pt>
                <c:pt idx="30">
                  <c:v>0.29453437500000001</c:v>
                </c:pt>
                <c:pt idx="31">
                  <c:v>0.30200156249999999</c:v>
                </c:pt>
                <c:pt idx="32">
                  <c:v>0.30946874999999996</c:v>
                </c:pt>
                <c:pt idx="33">
                  <c:v>0.31693593749999999</c:v>
                </c:pt>
                <c:pt idx="34">
                  <c:v>0.32440312500000001</c:v>
                </c:pt>
                <c:pt idx="35">
                  <c:v>0.33187031249999999</c:v>
                </c:pt>
                <c:pt idx="36">
                  <c:v>0.33933749999999996</c:v>
                </c:pt>
                <c:pt idx="37">
                  <c:v>0.35900892857142852</c:v>
                </c:pt>
                <c:pt idx="38">
                  <c:v>0.37868035714285714</c:v>
                </c:pt>
                <c:pt idx="39">
                  <c:v>0.39835178571428564</c:v>
                </c:pt>
                <c:pt idx="40">
                  <c:v>0.41802321428571432</c:v>
                </c:pt>
                <c:pt idx="41">
                  <c:v>0.43769464285714288</c:v>
                </c:pt>
                <c:pt idx="42">
                  <c:v>0.45736607142857144</c:v>
                </c:pt>
                <c:pt idx="43">
                  <c:v>0.4770375</c:v>
                </c:pt>
                <c:pt idx="44">
                  <c:v>0.50133749999999999</c:v>
                </c:pt>
                <c:pt idx="45">
                  <c:v>0.52563749999999998</c:v>
                </c:pt>
                <c:pt idx="46">
                  <c:v>0.56067</c:v>
                </c:pt>
                <c:pt idx="47">
                  <c:v>0.59570250000000002</c:v>
                </c:pt>
                <c:pt idx="48">
                  <c:v>0.63073499999999993</c:v>
                </c:pt>
                <c:pt idx="49">
                  <c:v>0.66576750000000007</c:v>
                </c:pt>
                <c:pt idx="50">
                  <c:v>0.70080000000000009</c:v>
                </c:pt>
                <c:pt idx="51">
                  <c:v>0.72802500000000003</c:v>
                </c:pt>
                <c:pt idx="52">
                  <c:v>0.75525000000000009</c:v>
                </c:pt>
                <c:pt idx="53">
                  <c:v>0.78247500000000003</c:v>
                </c:pt>
                <c:pt idx="54">
                  <c:v>0.80969999999999998</c:v>
                </c:pt>
                <c:pt idx="55">
                  <c:v>0.83692500000000003</c:v>
                </c:pt>
                <c:pt idx="56">
                  <c:v>0.86414999999999997</c:v>
                </c:pt>
                <c:pt idx="57">
                  <c:v>0.89137500000000003</c:v>
                </c:pt>
                <c:pt idx="58">
                  <c:v>0.91860000000000008</c:v>
                </c:pt>
                <c:pt idx="59">
                  <c:v>0.94582500000000003</c:v>
                </c:pt>
                <c:pt idx="60">
                  <c:v>0.96</c:v>
                </c:pt>
                <c:pt idx="61">
                  <c:v>0.96</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0.96</c:v>
                </c:pt>
                <c:pt idx="109">
                  <c:v>0.95038124999999996</c:v>
                </c:pt>
                <c:pt idx="110">
                  <c:v>0.92456249999999995</c:v>
                </c:pt>
                <c:pt idx="111">
                  <c:v>0.89874375000000006</c:v>
                </c:pt>
                <c:pt idx="112">
                  <c:v>0.87292499999999995</c:v>
                </c:pt>
                <c:pt idx="113">
                  <c:v>0.84710624999999995</c:v>
                </c:pt>
                <c:pt idx="114">
                  <c:v>0.82128750000000006</c:v>
                </c:pt>
                <c:pt idx="115">
                  <c:v>0.78932142857142862</c:v>
                </c:pt>
                <c:pt idx="116">
                  <c:v>0.75735535714285718</c:v>
                </c:pt>
                <c:pt idx="117">
                  <c:v>0.72538928571428574</c:v>
                </c:pt>
                <c:pt idx="118">
                  <c:v>0.6934232142857143</c:v>
                </c:pt>
                <c:pt idx="119">
                  <c:v>0.66145714285714285</c:v>
                </c:pt>
                <c:pt idx="120">
                  <c:v>0.62949107142857141</c:v>
                </c:pt>
                <c:pt idx="121">
                  <c:v>0.59752500000000008</c:v>
                </c:pt>
                <c:pt idx="122">
                  <c:v>0.56555892857142864</c:v>
                </c:pt>
                <c:pt idx="123">
                  <c:v>0.5335928571428572</c:v>
                </c:pt>
                <c:pt idx="124">
                  <c:v>0.50162678571428576</c:v>
                </c:pt>
                <c:pt idx="125">
                  <c:v>0.46966071428571432</c:v>
                </c:pt>
                <c:pt idx="126">
                  <c:v>0.43769464285714288</c:v>
                </c:pt>
                <c:pt idx="127">
                  <c:v>0.40572857142857144</c:v>
                </c:pt>
                <c:pt idx="128">
                  <c:v>0.3737625</c:v>
                </c:pt>
                <c:pt idx="129">
                  <c:v>0.34179642857142856</c:v>
                </c:pt>
                <c:pt idx="130">
                  <c:v>0.30983035714285723</c:v>
                </c:pt>
                <c:pt idx="131">
                  <c:v>0.27786428571428579</c:v>
                </c:pt>
                <c:pt idx="132">
                  <c:v>0.24589821428571432</c:v>
                </c:pt>
                <c:pt idx="133">
                  <c:v>0.21393214285714288</c:v>
                </c:pt>
                <c:pt idx="134">
                  <c:v>0.18196607142857144</c:v>
                </c:pt>
                <c:pt idx="135">
                  <c:v>0.15</c:v>
                </c:pt>
                <c:pt idx="136">
                  <c:v>0.15</c:v>
                </c:pt>
                <c:pt idx="137">
                  <c:v>0.15</c:v>
                </c:pt>
                <c:pt idx="138">
                  <c:v>0.15</c:v>
                </c:pt>
                <c:pt idx="139">
                  <c:v>0.15</c:v>
                </c:pt>
                <c:pt idx="140">
                  <c:v>0.15</c:v>
                </c:pt>
                <c:pt idx="141">
                  <c:v>0.15</c:v>
                </c:pt>
                <c:pt idx="142">
                  <c:v>0.15</c:v>
                </c:pt>
                <c:pt idx="143">
                  <c:v>0.15</c:v>
                </c:pt>
                <c:pt idx="144">
                  <c:v>0.15</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2-56A6-48B7-8E74-394B0779EFAC}"/>
            </c:ext>
          </c:extLst>
        </c:ser>
        <c:ser>
          <c:idx val="4"/>
          <c:order val="4"/>
          <c:tx>
            <c:strRef>
              <c:f>'C6 8040'!$A$21</c:f>
              <c:strCache>
                <c:ptCount val="1"/>
                <c:pt idx="0">
                  <c:v>Kc Cal (BR/ETr)</c:v>
                </c:pt>
              </c:strCache>
            </c:strRef>
          </c:tx>
          <c:spPr>
            <a:ln w="28575">
              <a:noFill/>
            </a:ln>
          </c:spPr>
          <c:marker>
            <c:symbol val="star"/>
            <c:size val="6"/>
            <c:spPr>
              <a:noFill/>
              <a:ln>
                <a:solidFill>
                  <a:srgbClr val="800080"/>
                </a:solidFill>
                <a:prstDash val="solid"/>
              </a:ln>
            </c:spPr>
          </c:marker>
          <c:xVal>
            <c:numRef>
              <c:f>'C6 8040'!$U$4:$FS$4</c:f>
              <c:numCache>
                <c:formatCode>General</c:formatCode>
                <c:ptCount val="155"/>
                <c:pt idx="0">
                  <c:v>151</c:v>
                </c:pt>
                <c:pt idx="1">
                  <c:v>152</c:v>
                </c:pt>
                <c:pt idx="2">
                  <c:v>153</c:v>
                </c:pt>
                <c:pt idx="3">
                  <c:v>154</c:v>
                </c:pt>
                <c:pt idx="4">
                  <c:v>155</c:v>
                </c:pt>
                <c:pt idx="5">
                  <c:v>156</c:v>
                </c:pt>
                <c:pt idx="6">
                  <c:v>157</c:v>
                </c:pt>
                <c:pt idx="7">
                  <c:v>158</c:v>
                </c:pt>
                <c:pt idx="8">
                  <c:v>159</c:v>
                </c:pt>
                <c:pt idx="9">
                  <c:v>160</c:v>
                </c:pt>
                <c:pt idx="10">
                  <c:v>161</c:v>
                </c:pt>
                <c:pt idx="11">
                  <c:v>162</c:v>
                </c:pt>
                <c:pt idx="12">
                  <c:v>163</c:v>
                </c:pt>
                <c:pt idx="13">
                  <c:v>164</c:v>
                </c:pt>
                <c:pt idx="14">
                  <c:v>165</c:v>
                </c:pt>
                <c:pt idx="15">
                  <c:v>166</c:v>
                </c:pt>
                <c:pt idx="16">
                  <c:v>167</c:v>
                </c:pt>
                <c:pt idx="17">
                  <c:v>168</c:v>
                </c:pt>
                <c:pt idx="18">
                  <c:v>169</c:v>
                </c:pt>
                <c:pt idx="19">
                  <c:v>170</c:v>
                </c:pt>
                <c:pt idx="20">
                  <c:v>171</c:v>
                </c:pt>
                <c:pt idx="21">
                  <c:v>172</c:v>
                </c:pt>
                <c:pt idx="22">
                  <c:v>173</c:v>
                </c:pt>
                <c:pt idx="23">
                  <c:v>174</c:v>
                </c:pt>
                <c:pt idx="24">
                  <c:v>175</c:v>
                </c:pt>
                <c:pt idx="25">
                  <c:v>176</c:v>
                </c:pt>
                <c:pt idx="26">
                  <c:v>177</c:v>
                </c:pt>
                <c:pt idx="27">
                  <c:v>178</c:v>
                </c:pt>
                <c:pt idx="28">
                  <c:v>179</c:v>
                </c:pt>
                <c:pt idx="29">
                  <c:v>180</c:v>
                </c:pt>
                <c:pt idx="30">
                  <c:v>181</c:v>
                </c:pt>
                <c:pt idx="31">
                  <c:v>182</c:v>
                </c:pt>
                <c:pt idx="32">
                  <c:v>183</c:v>
                </c:pt>
                <c:pt idx="33">
                  <c:v>184</c:v>
                </c:pt>
                <c:pt idx="34">
                  <c:v>185</c:v>
                </c:pt>
                <c:pt idx="35">
                  <c:v>186</c:v>
                </c:pt>
                <c:pt idx="36">
                  <c:v>187</c:v>
                </c:pt>
                <c:pt idx="37">
                  <c:v>188</c:v>
                </c:pt>
                <c:pt idx="38">
                  <c:v>189</c:v>
                </c:pt>
                <c:pt idx="39">
                  <c:v>190</c:v>
                </c:pt>
                <c:pt idx="40">
                  <c:v>191</c:v>
                </c:pt>
                <c:pt idx="41">
                  <c:v>192</c:v>
                </c:pt>
                <c:pt idx="42">
                  <c:v>193</c:v>
                </c:pt>
                <c:pt idx="43">
                  <c:v>194</c:v>
                </c:pt>
                <c:pt idx="44">
                  <c:v>195</c:v>
                </c:pt>
                <c:pt idx="45">
                  <c:v>196</c:v>
                </c:pt>
                <c:pt idx="46">
                  <c:v>197</c:v>
                </c:pt>
                <c:pt idx="47">
                  <c:v>198</c:v>
                </c:pt>
                <c:pt idx="48">
                  <c:v>199</c:v>
                </c:pt>
                <c:pt idx="49">
                  <c:v>200</c:v>
                </c:pt>
                <c:pt idx="50">
                  <c:v>201</c:v>
                </c:pt>
                <c:pt idx="51">
                  <c:v>202</c:v>
                </c:pt>
                <c:pt idx="52">
                  <c:v>203</c:v>
                </c:pt>
                <c:pt idx="53">
                  <c:v>204</c:v>
                </c:pt>
                <c:pt idx="54">
                  <c:v>205</c:v>
                </c:pt>
                <c:pt idx="55">
                  <c:v>206</c:v>
                </c:pt>
                <c:pt idx="56">
                  <c:v>207</c:v>
                </c:pt>
                <c:pt idx="57">
                  <c:v>208</c:v>
                </c:pt>
                <c:pt idx="58">
                  <c:v>209</c:v>
                </c:pt>
                <c:pt idx="59">
                  <c:v>210</c:v>
                </c:pt>
                <c:pt idx="60">
                  <c:v>211</c:v>
                </c:pt>
                <c:pt idx="61">
                  <c:v>212</c:v>
                </c:pt>
                <c:pt idx="62">
                  <c:v>213</c:v>
                </c:pt>
                <c:pt idx="63">
                  <c:v>214</c:v>
                </c:pt>
                <c:pt idx="64">
                  <c:v>215</c:v>
                </c:pt>
                <c:pt idx="65">
                  <c:v>216</c:v>
                </c:pt>
                <c:pt idx="66">
                  <c:v>217</c:v>
                </c:pt>
                <c:pt idx="67">
                  <c:v>218</c:v>
                </c:pt>
                <c:pt idx="68">
                  <c:v>219</c:v>
                </c:pt>
                <c:pt idx="69">
                  <c:v>220</c:v>
                </c:pt>
                <c:pt idx="70">
                  <c:v>221</c:v>
                </c:pt>
                <c:pt idx="71">
                  <c:v>222</c:v>
                </c:pt>
                <c:pt idx="72">
                  <c:v>223</c:v>
                </c:pt>
                <c:pt idx="73">
                  <c:v>224</c:v>
                </c:pt>
                <c:pt idx="74">
                  <c:v>225</c:v>
                </c:pt>
                <c:pt idx="75">
                  <c:v>226</c:v>
                </c:pt>
                <c:pt idx="76">
                  <c:v>227</c:v>
                </c:pt>
                <c:pt idx="77">
                  <c:v>228</c:v>
                </c:pt>
                <c:pt idx="78">
                  <c:v>229</c:v>
                </c:pt>
                <c:pt idx="79">
                  <c:v>230</c:v>
                </c:pt>
                <c:pt idx="80">
                  <c:v>231</c:v>
                </c:pt>
                <c:pt idx="81">
                  <c:v>232</c:v>
                </c:pt>
                <c:pt idx="82">
                  <c:v>233</c:v>
                </c:pt>
                <c:pt idx="83">
                  <c:v>234</c:v>
                </c:pt>
                <c:pt idx="84">
                  <c:v>235</c:v>
                </c:pt>
                <c:pt idx="85">
                  <c:v>236</c:v>
                </c:pt>
                <c:pt idx="86">
                  <c:v>237</c:v>
                </c:pt>
                <c:pt idx="87">
                  <c:v>238</c:v>
                </c:pt>
                <c:pt idx="88">
                  <c:v>239</c:v>
                </c:pt>
                <c:pt idx="89">
                  <c:v>240</c:v>
                </c:pt>
                <c:pt idx="90">
                  <c:v>241</c:v>
                </c:pt>
                <c:pt idx="91">
                  <c:v>242</c:v>
                </c:pt>
                <c:pt idx="92">
                  <c:v>243</c:v>
                </c:pt>
                <c:pt idx="93">
                  <c:v>244</c:v>
                </c:pt>
                <c:pt idx="94">
                  <c:v>245</c:v>
                </c:pt>
                <c:pt idx="95">
                  <c:v>246</c:v>
                </c:pt>
                <c:pt idx="96">
                  <c:v>247</c:v>
                </c:pt>
                <c:pt idx="97">
                  <c:v>248</c:v>
                </c:pt>
                <c:pt idx="98">
                  <c:v>249</c:v>
                </c:pt>
                <c:pt idx="99">
                  <c:v>250</c:v>
                </c:pt>
                <c:pt idx="100">
                  <c:v>251</c:v>
                </c:pt>
                <c:pt idx="101">
                  <c:v>252</c:v>
                </c:pt>
                <c:pt idx="102">
                  <c:v>253</c:v>
                </c:pt>
                <c:pt idx="103">
                  <c:v>254</c:v>
                </c:pt>
                <c:pt idx="104">
                  <c:v>255</c:v>
                </c:pt>
                <c:pt idx="105">
                  <c:v>256</c:v>
                </c:pt>
                <c:pt idx="106">
                  <c:v>257</c:v>
                </c:pt>
                <c:pt idx="107">
                  <c:v>258</c:v>
                </c:pt>
                <c:pt idx="108">
                  <c:v>259</c:v>
                </c:pt>
                <c:pt idx="109">
                  <c:v>260</c:v>
                </c:pt>
                <c:pt idx="110">
                  <c:v>261</c:v>
                </c:pt>
                <c:pt idx="111">
                  <c:v>262</c:v>
                </c:pt>
                <c:pt idx="112">
                  <c:v>263</c:v>
                </c:pt>
                <c:pt idx="113">
                  <c:v>264</c:v>
                </c:pt>
                <c:pt idx="114">
                  <c:v>265</c:v>
                </c:pt>
                <c:pt idx="115">
                  <c:v>266</c:v>
                </c:pt>
                <c:pt idx="116">
                  <c:v>267</c:v>
                </c:pt>
                <c:pt idx="117">
                  <c:v>268</c:v>
                </c:pt>
                <c:pt idx="118">
                  <c:v>269</c:v>
                </c:pt>
                <c:pt idx="119">
                  <c:v>270</c:v>
                </c:pt>
                <c:pt idx="120">
                  <c:v>271</c:v>
                </c:pt>
                <c:pt idx="121">
                  <c:v>272</c:v>
                </c:pt>
                <c:pt idx="122">
                  <c:v>273</c:v>
                </c:pt>
                <c:pt idx="123">
                  <c:v>274</c:v>
                </c:pt>
                <c:pt idx="124">
                  <c:v>275</c:v>
                </c:pt>
                <c:pt idx="125">
                  <c:v>276</c:v>
                </c:pt>
                <c:pt idx="126">
                  <c:v>277</c:v>
                </c:pt>
                <c:pt idx="127">
                  <c:v>278</c:v>
                </c:pt>
                <c:pt idx="128">
                  <c:v>279</c:v>
                </c:pt>
                <c:pt idx="129">
                  <c:v>280</c:v>
                </c:pt>
                <c:pt idx="130">
                  <c:v>281</c:v>
                </c:pt>
                <c:pt idx="131">
                  <c:v>282</c:v>
                </c:pt>
                <c:pt idx="132">
                  <c:v>283</c:v>
                </c:pt>
                <c:pt idx="133">
                  <c:v>284</c:v>
                </c:pt>
                <c:pt idx="134">
                  <c:v>285</c:v>
                </c:pt>
                <c:pt idx="135">
                  <c:v>286</c:v>
                </c:pt>
                <c:pt idx="136">
                  <c:v>287</c:v>
                </c:pt>
                <c:pt idx="137">
                  <c:v>288</c:v>
                </c:pt>
                <c:pt idx="138">
                  <c:v>289</c:v>
                </c:pt>
                <c:pt idx="139">
                  <c:v>290</c:v>
                </c:pt>
                <c:pt idx="140">
                  <c:v>291</c:v>
                </c:pt>
                <c:pt idx="141">
                  <c:v>292</c:v>
                </c:pt>
                <c:pt idx="142">
                  <c:v>293</c:v>
                </c:pt>
                <c:pt idx="143">
                  <c:v>294</c:v>
                </c:pt>
                <c:pt idx="144">
                  <c:v>295</c:v>
                </c:pt>
                <c:pt idx="145">
                  <c:v>296</c:v>
                </c:pt>
                <c:pt idx="146">
                  <c:v>297</c:v>
                </c:pt>
                <c:pt idx="147">
                  <c:v>298</c:v>
                </c:pt>
                <c:pt idx="148">
                  <c:v>299</c:v>
                </c:pt>
                <c:pt idx="149">
                  <c:v>300</c:v>
                </c:pt>
                <c:pt idx="150">
                  <c:v>301</c:v>
                </c:pt>
                <c:pt idx="151">
                  <c:v>302</c:v>
                </c:pt>
                <c:pt idx="152">
                  <c:v>303</c:v>
                </c:pt>
                <c:pt idx="153">
                  <c:v>304</c:v>
                </c:pt>
                <c:pt idx="154">
                  <c:v>305</c:v>
                </c:pt>
              </c:numCache>
            </c:numRef>
          </c:xVal>
          <c:yVal>
            <c:numRef>
              <c:f>'C6 8040'!$U$21:$FS$21</c:f>
              <c:numCache>
                <c:formatCode>0.00</c:formatCode>
                <c:ptCount val="155"/>
                <c:pt idx="0">
                  <c:v>8.8843557622839033E-4</c:v>
                </c:pt>
                <c:pt idx="1">
                  <c:v>1.1486874417413388E-3</c:v>
                </c:pt>
                <c:pt idx="2">
                  <c:v>1.1946968646521941E-3</c:v>
                </c:pt>
                <c:pt idx="3">
                  <c:v>9.8313158485170129E-4</c:v>
                </c:pt>
                <c:pt idx="4">
                  <c:v>1.3850765352876667E-3</c:v>
                </c:pt>
                <c:pt idx="5">
                  <c:v>2.7098841837837656E-3</c:v>
                </c:pt>
                <c:pt idx="6">
                  <c:v>1.3976876177984651E-3</c:v>
                </c:pt>
                <c:pt idx="7">
                  <c:v>1.3531823548518687E-3</c:v>
                </c:pt>
                <c:pt idx="8">
                  <c:v>1.1438528827094161E-3</c:v>
                </c:pt>
                <c:pt idx="9">
                  <c:v>1.2197681410347607E-3</c:v>
                </c:pt>
                <c:pt idx="10">
                  <c:v>1.2302241285957396E-3</c:v>
                </c:pt>
                <c:pt idx="11">
                  <c:v>8.7034284125383371E-4</c:v>
                </c:pt>
                <c:pt idx="12">
                  <c:v>8.9238194242617533E-4</c:v>
                </c:pt>
                <c:pt idx="13">
                  <c:v>1.1371588553799278E-3</c:v>
                </c:pt>
                <c:pt idx="14">
                  <c:v>9.2167612828801819E-4</c:v>
                </c:pt>
                <c:pt idx="15">
                  <c:v>1.1853454220382982E-3</c:v>
                </c:pt>
                <c:pt idx="16">
                  <c:v>1.3564479808856247E-3</c:v>
                </c:pt>
                <c:pt idx="17">
                  <c:v>1.3725491351047423E-3</c:v>
                </c:pt>
                <c:pt idx="18">
                  <c:v>1.1933772986354489E-3</c:v>
                </c:pt>
                <c:pt idx="19">
                  <c:v>8.8816278738051545E-4</c:v>
                </c:pt>
                <c:pt idx="20">
                  <c:v>9.6331740078044647E-4</c:v>
                </c:pt>
                <c:pt idx="21">
                  <c:v>1.2507991383053957E-3</c:v>
                </c:pt>
                <c:pt idx="22">
                  <c:v>1.3344287964261025E-3</c:v>
                </c:pt>
                <c:pt idx="23">
                  <c:v>1.2378563699591851E-3</c:v>
                </c:pt>
                <c:pt idx="24">
                  <c:v>1.1632558063169143E-3</c:v>
                </c:pt>
                <c:pt idx="25">
                  <c:v>1.2239521931026627E-3</c:v>
                </c:pt>
                <c:pt idx="26">
                  <c:v>1.1503523926198916E-3</c:v>
                </c:pt>
                <c:pt idx="27">
                  <c:v>8.8289597856347534E-4</c:v>
                </c:pt>
                <c:pt idx="28">
                  <c:v>9.6737752306015655E-4</c:v>
                </c:pt>
                <c:pt idx="29">
                  <c:v>1.2893425395268277E-3</c:v>
                </c:pt>
                <c:pt idx="30">
                  <c:v>1.2942451490461822E-3</c:v>
                </c:pt>
                <c:pt idx="31">
                  <c:v>1.2391573729863693E-3</c:v>
                </c:pt>
                <c:pt idx="32">
                  <c:v>1.2406947890818859E-3</c:v>
                </c:pt>
                <c:pt idx="33">
                  <c:v>1.2436465652520803E-3</c:v>
                </c:pt>
                <c:pt idx="34">
                  <c:v>1.1426796702215941E-3</c:v>
                </c:pt>
                <c:pt idx="35">
                  <c:v>1.6666151433554677E-3</c:v>
                </c:pt>
                <c:pt idx="36">
                  <c:v>1.3411048252933095E-3</c:v>
                </c:pt>
                <c:pt idx="37">
                  <c:v>1.4272092663199284E-3</c:v>
                </c:pt>
                <c:pt idx="38">
                  <c:v>1.3517379821671178E-3</c:v>
                </c:pt>
                <c:pt idx="39">
                  <c:v>1.2801101657308155E-3</c:v>
                </c:pt>
                <c:pt idx="40">
                  <c:v>1.1368444699154318E-3</c:v>
                </c:pt>
                <c:pt idx="41">
                  <c:v>8.8920178533010742E-4</c:v>
                </c:pt>
                <c:pt idx="42">
                  <c:v>1.4714776451945669E-3</c:v>
                </c:pt>
                <c:pt idx="43">
                  <c:v>1.6295207668029527E-3</c:v>
                </c:pt>
                <c:pt idx="44">
                  <c:v>1.7737896201159723E-3</c:v>
                </c:pt>
                <c:pt idx="45">
                  <c:v>1.7699115044247787E-3</c:v>
                </c:pt>
                <c:pt idx="46">
                  <c:v>1.0193679918450559E-3</c:v>
                </c:pt>
                <c:pt idx="47">
                  <c:v>1.0256410256410256E-3</c:v>
                </c:pt>
                <c:pt idx="48">
                  <c:v>1.376538951883244E-3</c:v>
                </c:pt>
                <c:pt idx="49">
                  <c:v>2.0902566613256192E-3</c:v>
                </c:pt>
                <c:pt idx="50">
                  <c:v>1.5353086987712052E-3</c:v>
                </c:pt>
                <c:pt idx="51">
                  <c:v>1.7927667404237975E-3</c:v>
                </c:pt>
                <c:pt idx="52">
                  <c:v>1.3715875403475524E-3</c:v>
                </c:pt>
                <c:pt idx="53">
                  <c:v>1.467882613459207E-3</c:v>
                </c:pt>
                <c:pt idx="54">
                  <c:v>1.6430594856460521E-3</c:v>
                </c:pt>
                <c:pt idx="55">
                  <c:v>2.8074538185900483E-3</c:v>
                </c:pt>
                <c:pt idx="56">
                  <c:v>1.4561825327560039E-3</c:v>
                </c:pt>
                <c:pt idx="57">
                  <c:v>2.2318784498753454E-3</c:v>
                </c:pt>
                <c:pt idx="58">
                  <c:v>3.7508848906992309E-3</c:v>
                </c:pt>
                <c:pt idx="59">
                  <c:v>4.1841004184100415E-3</c:v>
                </c:pt>
                <c:pt idx="60">
                  <c:v>1.620745542949757E-3</c:v>
                </c:pt>
                <c:pt idx="61">
                  <c:v>1.4546116378253184E-3</c:v>
                </c:pt>
                <c:pt idx="62">
                  <c:v>1.8118247511016599E-3</c:v>
                </c:pt>
                <c:pt idx="63">
                  <c:v>1.4821821681177383E-3</c:v>
                </c:pt>
                <c:pt idx="64">
                  <c:v>1.6762670025458708E-3</c:v>
                </c:pt>
                <c:pt idx="65">
                  <c:v>1.8480741150023309E-3</c:v>
                </c:pt>
                <c:pt idx="66">
                  <c:v>1.6123921151821126E-3</c:v>
                </c:pt>
                <c:pt idx="67">
                  <c:v>1.6118319721244757E-3</c:v>
                </c:pt>
                <c:pt idx="68">
                  <c:v>2.3696946050021225E-3</c:v>
                </c:pt>
                <c:pt idx="69">
                  <c:v>3.1184094082596469E-3</c:v>
                </c:pt>
                <c:pt idx="70">
                  <c:v>1.6989566553605529E-3</c:v>
                </c:pt>
                <c:pt idx="71">
                  <c:v>1.6913826950620931E-3</c:v>
                </c:pt>
                <c:pt idx="72">
                  <c:v>2.1929824561403512E-3</c:v>
                </c:pt>
                <c:pt idx="73">
                  <c:v>2.0449897750511249E-3</c:v>
                </c:pt>
                <c:pt idx="74">
                  <c:v>2.0576131687242796E-3</c:v>
                </c:pt>
                <c:pt idx="75">
                  <c:v>1.9493177387914231E-3</c:v>
                </c:pt>
                <c:pt idx="76">
                  <c:v>1.841620626151013E-3</c:v>
                </c:pt>
                <c:pt idx="77">
                  <c:v>1.6835016835016834E-3</c:v>
                </c:pt>
                <c:pt idx="78">
                  <c:v>1.6920473773265651E-3</c:v>
                </c:pt>
                <c:pt idx="79">
                  <c:v>1.7793594306049821E-3</c:v>
                </c:pt>
                <c:pt idx="80">
                  <c:v>1.5007042852199142E-3</c:v>
                </c:pt>
                <c:pt idx="81">
                  <c:v>1.5284426422226857E-3</c:v>
                </c:pt>
                <c:pt idx="82">
                  <c:v>1.5036437954667817E-3</c:v>
                </c:pt>
                <c:pt idx="83">
                  <c:v>2.1856384467729829E-3</c:v>
                </c:pt>
                <c:pt idx="84">
                  <c:v>1.8065039420623733E-3</c:v>
                </c:pt>
                <c:pt idx="85">
                  <c:v>1.9157627896673236E-3</c:v>
                </c:pt>
                <c:pt idx="86">
                  <c:v>1.884641010446643E-3</c:v>
                </c:pt>
                <c:pt idx="87">
                  <c:v>1.5961428658193997E-3</c:v>
                </c:pt>
                <c:pt idx="88">
                  <c:v>1.6357213784520522E-3</c:v>
                </c:pt>
                <c:pt idx="89">
                  <c:v>1.949706607622512E-3</c:v>
                </c:pt>
                <c:pt idx="90">
                  <c:v>1.4342952970561121E-3</c:v>
                </c:pt>
                <c:pt idx="91">
                  <c:v>1.9524940582193949E-3</c:v>
                </c:pt>
                <c:pt idx="92">
                  <c:v>1.734023397614332E-3</c:v>
                </c:pt>
                <c:pt idx="93">
                  <c:v>1.8724420964474392E-3</c:v>
                </c:pt>
                <c:pt idx="94">
                  <c:v>1.8034717712197431E-3</c:v>
                </c:pt>
                <c:pt idx="95">
                  <c:v>2.0004410762565904E-3</c:v>
                </c:pt>
                <c:pt idx="96">
                  <c:v>1.9000905671372847E-3</c:v>
                </c:pt>
                <c:pt idx="97">
                  <c:v>1.6267823592002459E-3</c:v>
                </c:pt>
                <c:pt idx="98">
                  <c:v>1.441571736848433E-3</c:v>
                </c:pt>
                <c:pt idx="99">
                  <c:v>1.7869827275117025E-3</c:v>
                </c:pt>
                <c:pt idx="100">
                  <c:v>1.5290661553525066E-3</c:v>
                </c:pt>
                <c:pt idx="101">
                  <c:v>2.2084443442859461E-3</c:v>
                </c:pt>
                <c:pt idx="102">
                  <c:v>3.8390916602282182E-3</c:v>
                </c:pt>
                <c:pt idx="103">
                  <c:v>5.9185347481284381E-3</c:v>
                </c:pt>
                <c:pt idx="104">
                  <c:v>9.2497474642499692E-3</c:v>
                </c:pt>
                <c:pt idx="105">
                  <c:v>3.5567815037701356E-3</c:v>
                </c:pt>
                <c:pt idx="106">
                  <c:v>2.5177819720427603E-3</c:v>
                </c:pt>
                <c:pt idx="107">
                  <c:v>1.4348275376950605E-2</c:v>
                </c:pt>
                <c:pt idx="108">
                  <c:v>3.9499364420865829E-3</c:v>
                </c:pt>
                <c:pt idx="109">
                  <c:v>2.2515475986360283E-3</c:v>
                </c:pt>
                <c:pt idx="110">
                  <c:v>2.1004846289122323E-3</c:v>
                </c:pt>
                <c:pt idx="111">
                  <c:v>2.5505996454473455E-3</c:v>
                </c:pt>
                <c:pt idx="112">
                  <c:v>2.7915534274849715E-3</c:v>
                </c:pt>
                <c:pt idx="113">
                  <c:v>2.1106740331936552E-3</c:v>
                </c:pt>
                <c:pt idx="114">
                  <c:v>2.5981260407391821E-3</c:v>
                </c:pt>
                <c:pt idx="115">
                  <c:v>1.7644783168315665E-3</c:v>
                </c:pt>
                <c:pt idx="116">
                  <c:v>1.9411344807874012E-3</c:v>
                </c:pt>
                <c:pt idx="117">
                  <c:v>2.0809720263011036E-3</c:v>
                </c:pt>
                <c:pt idx="118">
                  <c:v>2.49889244054628E-3</c:v>
                </c:pt>
                <c:pt idx="119">
                  <c:v>2.0916475679689437E-2</c:v>
                </c:pt>
                <c:pt idx="120">
                  <c:v>2.8296527463553996E-3</c:v>
                </c:pt>
                <c:pt idx="121">
                  <c:v>2.6112660179815656E-3</c:v>
                </c:pt>
                <c:pt idx="122">
                  <c:v>2.7797261180743924E-3</c:v>
                </c:pt>
                <c:pt idx="123">
                  <c:v>2.3167328679140398E-3</c:v>
                </c:pt>
                <c:pt idx="124">
                  <c:v>2.1443769707129193E-3</c:v>
                </c:pt>
                <c:pt idx="125">
                  <c:v>3.1037448844460523E-3</c:v>
                </c:pt>
                <c:pt idx="126">
                  <c:v>4.2673798935104409E-3</c:v>
                </c:pt>
                <c:pt idx="127">
                  <c:v>1.7595908580735663E-3</c:v>
                </c:pt>
                <c:pt idx="128">
                  <c:v>2.9383076476558957E-3</c:v>
                </c:pt>
                <c:pt idx="129">
                  <c:v>2.6677862839546451E-3</c:v>
                </c:pt>
                <c:pt idx="130">
                  <c:v>2.2018666107822956E-3</c:v>
                </c:pt>
                <c:pt idx="131">
                  <c:v>2.5447140098012319E-3</c:v>
                </c:pt>
                <c:pt idx="132">
                  <c:v>6.0615520885367582E-3</c:v>
                </c:pt>
                <c:pt idx="133">
                  <c:v>2.3044828668018634E-3</c:v>
                </c:pt>
                <c:pt idx="134">
                  <c:v>4.3333763471210601E-3</c:v>
                </c:pt>
                <c:pt idx="135">
                  <c:v>3.5482565990335975E-3</c:v>
                </c:pt>
                <c:pt idx="136">
                  <c:v>6.006275773901731E-3</c:v>
                </c:pt>
                <c:pt idx="137">
                  <c:v>3.773721935539712E-3</c:v>
                </c:pt>
                <c:pt idx="138">
                  <c:v>4.4307103084296655E-3</c:v>
                </c:pt>
                <c:pt idx="139">
                  <c:v>6.2942871703692326E-3</c:v>
                </c:pt>
                <c:pt idx="140">
                  <c:v>5.6041991837088093E-3</c:v>
                </c:pt>
                <c:pt idx="141">
                  <c:v>4.3585462257143487E-3</c:v>
                </c:pt>
                <c:pt idx="142">
                  <c:v>1.3567726807063377E-2</c:v>
                </c:pt>
                <c:pt idx="143">
                  <c:v>3.1009231490349873E-3</c:v>
                </c:pt>
                <c:pt idx="144">
                  <c:v>3.3066304566682272E-3</c:v>
                </c:pt>
                <c:pt idx="145">
                  <c:v>3.7484394922474859E-3</c:v>
                </c:pt>
                <c:pt idx="146">
                  <c:v>6.4985109045909879E-3</c:v>
                </c:pt>
                <c:pt idx="147">
                  <c:v>4.281246264771092E-3</c:v>
                </c:pt>
                <c:pt idx="148">
                  <c:v>3.9716692973675539E-3</c:v>
                </c:pt>
                <c:pt idx="149">
                  <c:v>3.6159838004631989E-3</c:v>
                </c:pt>
                <c:pt idx="150">
                  <c:v>4.379471046742623E-2</c:v>
                </c:pt>
                <c:pt idx="151">
                  <c:v>2.2781600764002791E-2</c:v>
                </c:pt>
                <c:pt idx="152">
                  <c:v>1.1629964619769798E-2</c:v>
                </c:pt>
                <c:pt idx="153">
                  <c:v>4.8633970325688324E-3</c:v>
                </c:pt>
                <c:pt idx="154">
                  <c:v>2.9687987287610731E-3</c:v>
                </c:pt>
              </c:numCache>
            </c:numRef>
          </c:yVal>
          <c:smooth val="0"/>
          <c:extLst>
            <c:ext xmlns:c16="http://schemas.microsoft.com/office/drawing/2014/chart" uri="{C3380CC4-5D6E-409C-BE32-E72D297353CC}">
              <c16:uniqueId val="{00000003-56A6-48B7-8E74-394B0779EFAC}"/>
            </c:ext>
          </c:extLst>
        </c:ser>
        <c:ser>
          <c:idx val="5"/>
          <c:order val="5"/>
          <c:tx>
            <c:strRef>
              <c:f>'C6 8040'!$A$12</c:f>
              <c:strCache>
                <c:ptCount val="1"/>
                <c:pt idx="0">
                  <c:v>Kcb (Select)</c:v>
                </c:pt>
              </c:strCache>
            </c:strRef>
          </c:tx>
          <c:spPr>
            <a:ln w="3175">
              <a:solidFill>
                <a:srgbClr val="339966"/>
              </a:solidFill>
              <a:prstDash val="lgDashDot"/>
            </a:ln>
          </c:spPr>
          <c:marker>
            <c:symbol val="circle"/>
            <c:size val="2"/>
            <c:spPr>
              <a:solidFill>
                <a:srgbClr val="339966"/>
              </a:solidFill>
              <a:ln>
                <a:solidFill>
                  <a:srgbClr val="339966"/>
                </a:solidFill>
                <a:prstDash val="solid"/>
              </a:ln>
            </c:spPr>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8040'!$C$12:$FS$12</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0.17505937499999999</c:v>
                </c:pt>
                <c:pt idx="15">
                  <c:v>0.18252656249999999</c:v>
                </c:pt>
                <c:pt idx="16">
                  <c:v>0.18999374999999999</c:v>
                </c:pt>
                <c:pt idx="17">
                  <c:v>0.19746093749999999</c:v>
                </c:pt>
                <c:pt idx="18">
                  <c:v>0.20492812499999999</c:v>
                </c:pt>
                <c:pt idx="19">
                  <c:v>0.21239531249999999</c:v>
                </c:pt>
                <c:pt idx="20">
                  <c:v>0.21986249999999999</c:v>
                </c:pt>
                <c:pt idx="21">
                  <c:v>0.22732968749999999</c:v>
                </c:pt>
                <c:pt idx="22">
                  <c:v>0.23479687499999999</c:v>
                </c:pt>
                <c:pt idx="23">
                  <c:v>0.24226406249999999</c:v>
                </c:pt>
                <c:pt idx="24">
                  <c:v>0.24973124999999996</c:v>
                </c:pt>
                <c:pt idx="25">
                  <c:v>0.25719843749999999</c:v>
                </c:pt>
                <c:pt idx="26">
                  <c:v>0.26466562499999996</c:v>
                </c:pt>
                <c:pt idx="27">
                  <c:v>0.27213281249999999</c:v>
                </c:pt>
                <c:pt idx="28">
                  <c:v>0.27959999999999996</c:v>
                </c:pt>
                <c:pt idx="29">
                  <c:v>0.28706718749999999</c:v>
                </c:pt>
                <c:pt idx="30">
                  <c:v>0.29453437500000001</c:v>
                </c:pt>
                <c:pt idx="31">
                  <c:v>0.30200156249999999</c:v>
                </c:pt>
                <c:pt idx="32">
                  <c:v>0.30946874999999996</c:v>
                </c:pt>
                <c:pt idx="33">
                  <c:v>0.31693593749999999</c:v>
                </c:pt>
                <c:pt idx="34">
                  <c:v>0.32440312500000001</c:v>
                </c:pt>
                <c:pt idx="35">
                  <c:v>0.33187031249999999</c:v>
                </c:pt>
                <c:pt idx="36">
                  <c:v>0.33933749999999996</c:v>
                </c:pt>
                <c:pt idx="37">
                  <c:v>0.35900892857142852</c:v>
                </c:pt>
                <c:pt idx="38">
                  <c:v>0.37868035714285714</c:v>
                </c:pt>
                <c:pt idx="39">
                  <c:v>0.39835178571428564</c:v>
                </c:pt>
                <c:pt idx="40">
                  <c:v>0.41802321428571432</c:v>
                </c:pt>
                <c:pt idx="41">
                  <c:v>0.43769464285714288</c:v>
                </c:pt>
                <c:pt idx="42">
                  <c:v>0.45736607142857144</c:v>
                </c:pt>
                <c:pt idx="43">
                  <c:v>0.4770375</c:v>
                </c:pt>
                <c:pt idx="44">
                  <c:v>0.50133749999999999</c:v>
                </c:pt>
                <c:pt idx="45">
                  <c:v>0.52563749999999998</c:v>
                </c:pt>
                <c:pt idx="46">
                  <c:v>0.56067</c:v>
                </c:pt>
                <c:pt idx="47">
                  <c:v>0.59570250000000002</c:v>
                </c:pt>
                <c:pt idx="48">
                  <c:v>0.63073499999999993</c:v>
                </c:pt>
                <c:pt idx="49">
                  <c:v>0.66576750000000007</c:v>
                </c:pt>
                <c:pt idx="50">
                  <c:v>0.70080000000000009</c:v>
                </c:pt>
                <c:pt idx="51">
                  <c:v>0.72802500000000003</c:v>
                </c:pt>
                <c:pt idx="52">
                  <c:v>0.75525000000000009</c:v>
                </c:pt>
                <c:pt idx="53">
                  <c:v>0.78247500000000003</c:v>
                </c:pt>
                <c:pt idx="54">
                  <c:v>0.80969999999999998</c:v>
                </c:pt>
                <c:pt idx="55">
                  <c:v>0.83692500000000003</c:v>
                </c:pt>
                <c:pt idx="56">
                  <c:v>0.86414999999999997</c:v>
                </c:pt>
                <c:pt idx="57">
                  <c:v>0.89137500000000003</c:v>
                </c:pt>
                <c:pt idx="58">
                  <c:v>0.91860000000000008</c:v>
                </c:pt>
                <c:pt idx="59">
                  <c:v>0.94582500000000003</c:v>
                </c:pt>
                <c:pt idx="60">
                  <c:v>0.96</c:v>
                </c:pt>
                <c:pt idx="61">
                  <c:v>0.96</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0.96</c:v>
                </c:pt>
                <c:pt idx="109">
                  <c:v>0.95038124999999996</c:v>
                </c:pt>
                <c:pt idx="110">
                  <c:v>0.92456249999999995</c:v>
                </c:pt>
                <c:pt idx="111">
                  <c:v>0.89874375000000006</c:v>
                </c:pt>
                <c:pt idx="112">
                  <c:v>0.87292499999999995</c:v>
                </c:pt>
                <c:pt idx="113">
                  <c:v>0.84710624999999995</c:v>
                </c:pt>
                <c:pt idx="114">
                  <c:v>0.82128750000000006</c:v>
                </c:pt>
                <c:pt idx="115">
                  <c:v>0.78932142857142862</c:v>
                </c:pt>
                <c:pt idx="116">
                  <c:v>0.75735535714285718</c:v>
                </c:pt>
                <c:pt idx="117">
                  <c:v>0.72538928571428574</c:v>
                </c:pt>
                <c:pt idx="118">
                  <c:v>0.6934232142857143</c:v>
                </c:pt>
                <c:pt idx="119">
                  <c:v>0.66145714285714285</c:v>
                </c:pt>
                <c:pt idx="120">
                  <c:v>0.62949107142857141</c:v>
                </c:pt>
                <c:pt idx="121">
                  <c:v>0.59752500000000008</c:v>
                </c:pt>
                <c:pt idx="122">
                  <c:v>0.56555892857142864</c:v>
                </c:pt>
                <c:pt idx="123">
                  <c:v>0.5335928571428572</c:v>
                </c:pt>
                <c:pt idx="124">
                  <c:v>0.50162678571428576</c:v>
                </c:pt>
                <c:pt idx="125">
                  <c:v>0.46966071428571432</c:v>
                </c:pt>
                <c:pt idx="126">
                  <c:v>0.43769464285714288</c:v>
                </c:pt>
                <c:pt idx="127">
                  <c:v>0.40572857142857144</c:v>
                </c:pt>
                <c:pt idx="128">
                  <c:v>0.3737625</c:v>
                </c:pt>
                <c:pt idx="129">
                  <c:v>0.34179642857142856</c:v>
                </c:pt>
                <c:pt idx="130">
                  <c:v>0.30983035714285723</c:v>
                </c:pt>
                <c:pt idx="131">
                  <c:v>0.27786428571428579</c:v>
                </c:pt>
                <c:pt idx="132">
                  <c:v>0.24589821428571432</c:v>
                </c:pt>
                <c:pt idx="133">
                  <c:v>0.21393214285714288</c:v>
                </c:pt>
                <c:pt idx="134">
                  <c:v>0.18196607142857144</c:v>
                </c:pt>
                <c:pt idx="135">
                  <c:v>0.15</c:v>
                </c:pt>
                <c:pt idx="136">
                  <c:v>0.15</c:v>
                </c:pt>
                <c:pt idx="137">
                  <c:v>0.15</c:v>
                </c:pt>
                <c:pt idx="138">
                  <c:v>0.15</c:v>
                </c:pt>
                <c:pt idx="139">
                  <c:v>0.15</c:v>
                </c:pt>
                <c:pt idx="140">
                  <c:v>0.15</c:v>
                </c:pt>
                <c:pt idx="141">
                  <c:v>0.15</c:v>
                </c:pt>
                <c:pt idx="142">
                  <c:v>0.15</c:v>
                </c:pt>
                <c:pt idx="143">
                  <c:v>0.15</c:v>
                </c:pt>
                <c:pt idx="144">
                  <c:v>0.15</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4-56A6-48B7-8E74-394B0779EFAC}"/>
            </c:ext>
          </c:extLst>
        </c:ser>
        <c:ser>
          <c:idx val="6"/>
          <c:order val="6"/>
          <c:tx>
            <c:strRef>
              <c:f>'C6 8040'!$A$87</c:f>
              <c:strCache>
                <c:ptCount val="1"/>
                <c:pt idx="0">
                  <c:v>Kcb (SWD)</c:v>
                </c:pt>
              </c:strCache>
            </c:strRef>
          </c:tx>
          <c:spPr>
            <a:ln w="28575">
              <a:noFill/>
            </a:ln>
          </c:spPr>
          <c:marker>
            <c:symbol val="circle"/>
            <c:size val="5"/>
            <c:spPr>
              <a:solidFill>
                <a:srgbClr val="800000"/>
              </a:solidFill>
              <a:ln>
                <a:solidFill>
                  <a:srgbClr val="800000"/>
                </a:solidFill>
                <a:prstDash val="solid"/>
              </a:ln>
            </c:spPr>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8040'!$C$87:$FS$87</c:f>
              <c:numCache>
                <c:formatCode>General</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0.22147906432385961</c:v>
                </c:pt>
                <c:pt idx="25">
                  <c:v>0</c:v>
                </c:pt>
                <c:pt idx="26">
                  <c:v>0</c:v>
                </c:pt>
                <c:pt idx="27">
                  <c:v>0</c:v>
                </c:pt>
                <c:pt idx="28">
                  <c:v>-0.11932776784645766</c:v>
                </c:pt>
                <c:pt idx="29">
                  <c:v>0</c:v>
                </c:pt>
                <c:pt idx="30">
                  <c:v>0.49602130730742866</c:v>
                </c:pt>
                <c:pt idx="31">
                  <c:v>0</c:v>
                </c:pt>
                <c:pt idx="32">
                  <c:v>-0.74653813624379639</c:v>
                </c:pt>
                <c:pt idx="33">
                  <c:v>0</c:v>
                </c:pt>
                <c:pt idx="34">
                  <c:v>0</c:v>
                </c:pt>
                <c:pt idx="35">
                  <c:v>0</c:v>
                </c:pt>
                <c:pt idx="36">
                  <c:v>0</c:v>
                </c:pt>
                <c:pt idx="37">
                  <c:v>0.69225159619114829</c:v>
                </c:pt>
                <c:pt idx="38">
                  <c:v>0</c:v>
                </c:pt>
                <c:pt idx="39">
                  <c:v>-0.73603939477355229</c:v>
                </c:pt>
                <c:pt idx="40">
                  <c:v>0</c:v>
                </c:pt>
                <c:pt idx="41">
                  <c:v>0</c:v>
                </c:pt>
                <c:pt idx="42">
                  <c:v>0</c:v>
                </c:pt>
                <c:pt idx="43">
                  <c:v>1.1159820725672678</c:v>
                </c:pt>
                <c:pt idx="44">
                  <c:v>0</c:v>
                </c:pt>
                <c:pt idx="45">
                  <c:v>-0.73588802319743774</c:v>
                </c:pt>
                <c:pt idx="46">
                  <c:v>0</c:v>
                </c:pt>
                <c:pt idx="47">
                  <c:v>0</c:v>
                </c:pt>
                <c:pt idx="48">
                  <c:v>1.4518005302392123</c:v>
                </c:pt>
                <c:pt idx="49">
                  <c:v>0</c:v>
                </c:pt>
                <c:pt idx="50">
                  <c:v>-0.89219798208745404</c:v>
                </c:pt>
                <c:pt idx="51">
                  <c:v>0</c:v>
                </c:pt>
                <c:pt idx="52">
                  <c:v>2.327494769015801</c:v>
                </c:pt>
                <c:pt idx="53">
                  <c:v>0</c:v>
                </c:pt>
                <c:pt idx="54">
                  <c:v>0</c:v>
                </c:pt>
                <c:pt idx="55">
                  <c:v>0</c:v>
                </c:pt>
                <c:pt idx="56">
                  <c:v>0</c:v>
                </c:pt>
                <c:pt idx="57">
                  <c:v>0.39903864321636878</c:v>
                </c:pt>
                <c:pt idx="58">
                  <c:v>0</c:v>
                </c:pt>
                <c:pt idx="59">
                  <c:v>0.58944946254659314</c:v>
                </c:pt>
                <c:pt idx="60">
                  <c:v>0</c:v>
                </c:pt>
                <c:pt idx="61">
                  <c:v>0</c:v>
                </c:pt>
                <c:pt idx="62">
                  <c:v>0.64445768758132738</c:v>
                </c:pt>
                <c:pt idx="63">
                  <c:v>1.8511911635205396</c:v>
                </c:pt>
                <c:pt idx="64">
                  <c:v>0</c:v>
                </c:pt>
                <c:pt idx="65">
                  <c:v>-0.28704805059047278</c:v>
                </c:pt>
                <c:pt idx="66">
                  <c:v>3.1925960719826003</c:v>
                </c:pt>
                <c:pt idx="67">
                  <c:v>0</c:v>
                </c:pt>
                <c:pt idx="68">
                  <c:v>0</c:v>
                </c:pt>
                <c:pt idx="69">
                  <c:v>0</c:v>
                </c:pt>
                <c:pt idx="70">
                  <c:v>0</c:v>
                </c:pt>
                <c:pt idx="71">
                  <c:v>1.1840994758422758</c:v>
                </c:pt>
                <c:pt idx="72">
                  <c:v>0</c:v>
                </c:pt>
                <c:pt idx="73">
                  <c:v>-1.092905971294388</c:v>
                </c:pt>
                <c:pt idx="74">
                  <c:v>0</c:v>
                </c:pt>
                <c:pt idx="75">
                  <c:v>0</c:v>
                </c:pt>
                <c:pt idx="76">
                  <c:v>1.7904831053712655</c:v>
                </c:pt>
                <c:pt idx="77">
                  <c:v>0</c:v>
                </c:pt>
                <c:pt idx="78">
                  <c:v>-0.45108345733431182</c:v>
                </c:pt>
                <c:pt idx="79">
                  <c:v>0</c:v>
                </c:pt>
                <c:pt idx="80">
                  <c:v>2.3127346628454899</c:v>
                </c:pt>
                <c:pt idx="81">
                  <c:v>0</c:v>
                </c:pt>
                <c:pt idx="82">
                  <c:v>0</c:v>
                </c:pt>
                <c:pt idx="83">
                  <c:v>0</c:v>
                </c:pt>
                <c:pt idx="84">
                  <c:v>0</c:v>
                </c:pt>
                <c:pt idx="85">
                  <c:v>0.97162038825898678</c:v>
                </c:pt>
                <c:pt idx="86">
                  <c:v>0</c:v>
                </c:pt>
                <c:pt idx="87">
                  <c:v>0.66318185035632915</c:v>
                </c:pt>
                <c:pt idx="88">
                  <c:v>0</c:v>
                </c:pt>
                <c:pt idx="89">
                  <c:v>0</c:v>
                </c:pt>
                <c:pt idx="90">
                  <c:v>2.5842362158176457</c:v>
                </c:pt>
                <c:pt idx="91">
                  <c:v>0</c:v>
                </c:pt>
                <c:pt idx="92">
                  <c:v>-1.3974387991505886</c:v>
                </c:pt>
                <c:pt idx="93">
                  <c:v>0</c:v>
                </c:pt>
                <c:pt idx="94">
                  <c:v>2.1035678587339706</c:v>
                </c:pt>
                <c:pt idx="95">
                  <c:v>0</c:v>
                </c:pt>
                <c:pt idx="96">
                  <c:v>0</c:v>
                </c:pt>
                <c:pt idx="97">
                  <c:v>0</c:v>
                </c:pt>
                <c:pt idx="98">
                  <c:v>0</c:v>
                </c:pt>
                <c:pt idx="99">
                  <c:v>1.2883611240711117</c:v>
                </c:pt>
                <c:pt idx="100">
                  <c:v>0</c:v>
                </c:pt>
                <c:pt idx="101">
                  <c:v>4.2862133402807034E-2</c:v>
                </c:pt>
                <c:pt idx="102">
                  <c:v>0</c:v>
                </c:pt>
                <c:pt idx="103">
                  <c:v>0</c:v>
                </c:pt>
                <c:pt idx="104">
                  <c:v>1.6041317252737859</c:v>
                </c:pt>
                <c:pt idx="105">
                  <c:v>0</c:v>
                </c:pt>
                <c:pt idx="106">
                  <c:v>-0.91006795198201507</c:v>
                </c:pt>
                <c:pt idx="107">
                  <c:v>0</c:v>
                </c:pt>
                <c:pt idx="108">
                  <c:v>2.0541744297154096</c:v>
                </c:pt>
                <c:pt idx="109">
                  <c:v>0</c:v>
                </c:pt>
                <c:pt idx="110">
                  <c:v>0</c:v>
                </c:pt>
                <c:pt idx="111">
                  <c:v>0</c:v>
                </c:pt>
                <c:pt idx="112">
                  <c:v>0</c:v>
                </c:pt>
                <c:pt idx="113">
                  <c:v>0</c:v>
                </c:pt>
                <c:pt idx="114">
                  <c:v>0.58262132193163119</c:v>
                </c:pt>
                <c:pt idx="115">
                  <c:v>0</c:v>
                </c:pt>
                <c:pt idx="116">
                  <c:v>-4.8645303229934017E-2</c:v>
                </c:pt>
                <c:pt idx="117">
                  <c:v>0</c:v>
                </c:pt>
                <c:pt idx="118">
                  <c:v>0</c:v>
                </c:pt>
                <c:pt idx="119">
                  <c:v>0</c:v>
                </c:pt>
                <c:pt idx="120">
                  <c:v>0</c:v>
                </c:pt>
                <c:pt idx="121">
                  <c:v>0</c:v>
                </c:pt>
                <c:pt idx="122">
                  <c:v>0</c:v>
                </c:pt>
                <c:pt idx="123">
                  <c:v>0</c:v>
                </c:pt>
                <c:pt idx="124">
                  <c:v>0</c:v>
                </c:pt>
                <c:pt idx="125">
                  <c:v>0</c:v>
                </c:pt>
                <c:pt idx="126">
                  <c:v>0</c:v>
                </c:pt>
                <c:pt idx="127">
                  <c:v>-0.15889513090813687</c:v>
                </c:pt>
                <c:pt idx="128">
                  <c:v>0</c:v>
                </c:pt>
                <c:pt idx="129">
                  <c:v>0</c:v>
                </c:pt>
                <c:pt idx="130">
                  <c:v>0</c:v>
                </c:pt>
                <c:pt idx="131">
                  <c:v>0</c:v>
                </c:pt>
                <c:pt idx="132">
                  <c:v>0</c:v>
                </c:pt>
                <c:pt idx="133">
                  <c:v>0</c:v>
                </c:pt>
                <c:pt idx="134">
                  <c:v>0</c:v>
                </c:pt>
                <c:pt idx="135">
                  <c:v>-0.19355220426010095</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0.18188187582485749</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56A6-48B7-8E74-394B0779EFAC}"/>
            </c:ext>
          </c:extLst>
        </c:ser>
        <c:ser>
          <c:idx val="7"/>
          <c:order val="7"/>
          <c:tx>
            <c:v>Kcb (SWD) weighted</c:v>
          </c:tx>
          <c:spPr>
            <a:ln w="3175">
              <a:solidFill>
                <a:srgbClr val="800000"/>
              </a:solidFill>
              <a:prstDash val="solid"/>
            </a:ln>
          </c:spPr>
          <c:marker>
            <c:symbol val="dot"/>
            <c:size val="3"/>
            <c:spPr>
              <a:noFill/>
              <a:ln>
                <a:solidFill>
                  <a:srgbClr val="800000"/>
                </a:solidFill>
                <a:prstDash val="solid"/>
              </a:ln>
            </c:spPr>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8040'!$D$89:$FS$89</c:f>
              <c:numCache>
                <c:formatCode>General</c:formatCode>
                <c:ptCount val="17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0.15401778921182452</c:v>
                </c:pt>
                <c:pt idx="31">
                  <c:v>5.5122546546782648E-2</c:v>
                </c:pt>
                <c:pt idx="32">
                  <c:v>0.16120849914883117</c:v>
                </c:pt>
                <c:pt idx="33">
                  <c:v>0.24800609673232543</c:v>
                </c:pt>
                <c:pt idx="34">
                  <c:v>0.32033742805190396</c:v>
                </c:pt>
                <c:pt idx="35">
                  <c:v>0.38154086224539346</c:v>
                </c:pt>
                <c:pt idx="36">
                  <c:v>0.30172451328519123</c:v>
                </c:pt>
                <c:pt idx="37">
                  <c:v>0.23255034418634929</c:v>
                </c:pt>
                <c:pt idx="38">
                  <c:v>0.37910625528521646</c:v>
                </c:pt>
                <c:pt idx="39">
                  <c:v>0.5256621663840837</c:v>
                </c:pt>
                <c:pt idx="40">
                  <c:v>0.57629876198728802</c:v>
                </c:pt>
                <c:pt idx="41">
                  <c:v>0.47066879010204782</c:v>
                </c:pt>
                <c:pt idx="42">
                  <c:v>0.36503881821680761</c:v>
                </c:pt>
                <c:pt idx="43">
                  <c:v>0.47405502973845121</c:v>
                </c:pt>
                <c:pt idx="44">
                  <c:v>0.58307124126009469</c:v>
                </c:pt>
                <c:pt idx="45">
                  <c:v>0.65874311045942269</c:v>
                </c:pt>
                <c:pt idx="46">
                  <c:v>0.7344149796587508</c:v>
                </c:pt>
                <c:pt idx="47">
                  <c:v>0.68661875103535741</c:v>
                </c:pt>
                <c:pt idx="48">
                  <c:v>0.63882252241196424</c:v>
                </c:pt>
                <c:pt idx="49">
                  <c:v>0.59102629378857108</c:v>
                </c:pt>
                <c:pt idx="50">
                  <c:v>0.55592411978719292</c:v>
                </c:pt>
                <c:pt idx="51">
                  <c:v>0.64427995217012823</c:v>
                </c:pt>
                <c:pt idx="52">
                  <c:v>0.73630299955537915</c:v>
                </c:pt>
                <c:pt idx="53">
                  <c:v>0.68248014337818719</c:v>
                </c:pt>
                <c:pt idx="54">
                  <c:v>0.62865728720099467</c:v>
                </c:pt>
                <c:pt idx="55">
                  <c:v>0.65528332941974965</c:v>
                </c:pt>
                <c:pt idx="56">
                  <c:v>0.69562665818621527</c:v>
                </c:pt>
                <c:pt idx="57">
                  <c:v>0.73596998695268068</c:v>
                </c:pt>
                <c:pt idx="58">
                  <c:v>0.79364340715046711</c:v>
                </c:pt>
                <c:pt idx="59">
                  <c:v>0.71741705427223212</c:v>
                </c:pt>
                <c:pt idx="60">
                  <c:v>0.76975444311395924</c:v>
                </c:pt>
                <c:pt idx="61">
                  <c:v>0.82209183195568647</c:v>
                </c:pt>
                <c:pt idx="62">
                  <c:v>0.87442922079741359</c:v>
                </c:pt>
                <c:pt idx="63">
                  <c:v>0.92676660963914059</c:v>
                </c:pt>
                <c:pt idx="64">
                  <c:v>0.82730363533842355</c:v>
                </c:pt>
                <c:pt idx="65">
                  <c:v>0.71514660641569139</c:v>
                </c:pt>
                <c:pt idx="66">
                  <c:v>0.79521551593733619</c:v>
                </c:pt>
                <c:pt idx="67">
                  <c:v>0.87161721045666551</c:v>
                </c:pt>
                <c:pt idx="68">
                  <c:v>0.9480189049759945</c:v>
                </c:pt>
                <c:pt idx="69">
                  <c:v>0.87498282864828536</c:v>
                </c:pt>
                <c:pt idx="70">
                  <c:v>0.72149785392462873</c:v>
                </c:pt>
                <c:pt idx="71">
                  <c:v>0.89481670148702619</c:v>
                </c:pt>
                <c:pt idx="72">
                  <c:v>1.0681355490494235</c:v>
                </c:pt>
                <c:pt idx="73">
                  <c:v>0.92007050346784947</c:v>
                </c:pt>
                <c:pt idx="74">
                  <c:v>0.90590523096229703</c:v>
                </c:pt>
                <c:pt idx="75">
                  <c:v>0.89173995845674447</c:v>
                </c:pt>
                <c:pt idx="76">
                  <c:v>0.87757468595119181</c:v>
                </c:pt>
                <c:pt idx="77">
                  <c:v>0.86340941344563926</c:v>
                </c:pt>
                <c:pt idx="78">
                  <c:v>0.82868157174657608</c:v>
                </c:pt>
                <c:pt idx="79">
                  <c:v>0.94575409318995729</c:v>
                </c:pt>
                <c:pt idx="80">
                  <c:v>1.190896905664093</c:v>
                </c:pt>
                <c:pt idx="81">
                  <c:v>1.2438137796938518</c:v>
                </c:pt>
                <c:pt idx="82">
                  <c:v>1.2967306537236103</c:v>
                </c:pt>
                <c:pt idx="83">
                  <c:v>1.0842025267554865</c:v>
                </c:pt>
                <c:pt idx="84">
                  <c:v>1.0211121706344011</c:v>
                </c:pt>
                <c:pt idx="85">
                  <c:v>1.1914222583722869</c:v>
                </c:pt>
                <c:pt idx="86">
                  <c:v>1.1774778047648522</c:v>
                </c:pt>
                <c:pt idx="87">
                  <c:v>1.1091862355132271</c:v>
                </c:pt>
                <c:pt idx="88">
                  <c:v>1.1303022845673687</c:v>
                </c:pt>
                <c:pt idx="89">
                  <c:v>1.1514183336215105</c:v>
                </c:pt>
                <c:pt idx="90">
                  <c:v>1.1725343826756522</c:v>
                </c:pt>
                <c:pt idx="91">
                  <c:v>1.1936504317297938</c:v>
                </c:pt>
                <c:pt idx="92">
                  <c:v>1.1317332147393819</c:v>
                </c:pt>
                <c:pt idx="93">
                  <c:v>1.0903785669424804</c:v>
                </c:pt>
                <c:pt idx="94">
                  <c:v>1.1531085586036443</c:v>
                </c:pt>
                <c:pt idx="95">
                  <c:v>1.0877682592340534</c:v>
                </c:pt>
                <c:pt idx="96">
                  <c:v>1.0224279598644628</c:v>
                </c:pt>
                <c:pt idx="97">
                  <c:v>0.78947434867781885</c:v>
                </c:pt>
                <c:pt idx="98">
                  <c:v>0.82196573848905696</c:v>
                </c:pt>
                <c:pt idx="99">
                  <c:v>1.0520732870801237</c:v>
                </c:pt>
                <c:pt idx="100">
                  <c:v>1.0487803918122196</c:v>
                </c:pt>
                <c:pt idx="101">
                  <c:v>0.94738395602539682</c:v>
                </c:pt>
                <c:pt idx="102">
                  <c:v>0.90033463588276474</c:v>
                </c:pt>
                <c:pt idx="103">
                  <c:v>0.85328531574013267</c:v>
                </c:pt>
                <c:pt idx="104">
                  <c:v>0.80623599559750059</c:v>
                </c:pt>
                <c:pt idx="105">
                  <c:v>0.75918667545486862</c:v>
                </c:pt>
                <c:pt idx="106">
                  <c:v>0.71213735531223654</c:v>
                </c:pt>
                <c:pt idx="107">
                  <c:v>0.70603685953672046</c:v>
                </c:pt>
                <c:pt idx="108">
                  <c:v>0.69993636376120449</c:v>
                </c:pt>
                <c:pt idx="109">
                  <c:v>0.58240124001574289</c:v>
                </c:pt>
                <c:pt idx="110">
                  <c:v>0.46486611627028129</c:v>
                </c:pt>
                <c:pt idx="111">
                  <c:v>0.3473309925248198</c:v>
                </c:pt>
                <c:pt idx="112">
                  <c:v>0.39740918059641167</c:v>
                </c:pt>
                <c:pt idx="113">
                  <c:v>0.44748736866800354</c:v>
                </c:pt>
                <c:pt idx="114">
                  <c:v>0.29994939795976711</c:v>
                </c:pt>
                <c:pt idx="115">
                  <c:v>0.15241142725153065</c:v>
                </c:pt>
                <c:pt idx="116">
                  <c:v>0.10297699706221282</c:v>
                </c:pt>
                <c:pt idx="117">
                  <c:v>5.3542566872895006E-2</c:v>
                </c:pt>
                <c:pt idx="118">
                  <c:v>4.1081366835771273E-3</c:v>
                </c:pt>
                <c:pt idx="119">
                  <c:v>-4.5326293505740772E-2</c:v>
                </c:pt>
                <c:pt idx="120">
                  <c:v>-9.7071195251856215E-2</c:v>
                </c:pt>
                <c:pt idx="121">
                  <c:v>-0.14881609699797166</c:v>
                </c:pt>
                <c:pt idx="122">
                  <c:v>-0.15847655706664945</c:v>
                </c:pt>
                <c:pt idx="123">
                  <c:v>-0.16813701713532725</c:v>
                </c:pt>
                <c:pt idx="124">
                  <c:v>-0.17044748869212487</c:v>
                </c:pt>
                <c:pt idx="125">
                  <c:v>-0.17275796024892245</c:v>
                </c:pt>
                <c:pt idx="126">
                  <c:v>-0.17506843180572007</c:v>
                </c:pt>
                <c:pt idx="127">
                  <c:v>-0.17737890336251769</c:v>
                </c:pt>
                <c:pt idx="128">
                  <c:v>-0.15466043624698475</c:v>
                </c:pt>
                <c:pt idx="129">
                  <c:v>-0.13194196913145179</c:v>
                </c:pt>
                <c:pt idx="130">
                  <c:v>-0.10922350201591884</c:v>
                </c:pt>
                <c:pt idx="131">
                  <c:v>-8.6505034900385913E-2</c:v>
                </c:pt>
                <c:pt idx="132">
                  <c:v>-6.3786567784852949E-2</c:v>
                </c:pt>
                <c:pt idx="133">
                  <c:v>-4.1068100669319992E-2</c:v>
                </c:pt>
                <c:pt idx="134">
                  <c:v>-1.8349633553787027E-2</c:v>
                </c:pt>
                <c:pt idx="135">
                  <c:v>6.6793051185435404E-3</c:v>
                </c:pt>
                <c:pt idx="136">
                  <c:v>3.1708243790874106E-2</c:v>
                </c:pt>
                <c:pt idx="137">
                  <c:v>5.6737182463204673E-2</c:v>
                </c:pt>
                <c:pt idx="138">
                  <c:v>8.1766121135535233E-2</c:v>
                </c:pt>
                <c:pt idx="139">
                  <c:v>0.1067950598078658</c:v>
                </c:pt>
                <c:pt idx="140">
                  <c:v>0.13182399848019635</c:v>
                </c:pt>
                <c:pt idx="141">
                  <c:v>0.15685293715252691</c:v>
                </c:pt>
                <c:pt idx="142">
                  <c:v>0.18188187582485754</c:v>
                </c:pt>
                <c:pt idx="143">
                  <c:v>0.18188187582485754</c:v>
                </c:pt>
                <c:pt idx="144">
                  <c:v>0.18188187582485754</c:v>
                </c:pt>
                <c:pt idx="145">
                  <c:v>0.18188187582485754</c:v>
                </c:pt>
                <c:pt idx="146">
                  <c:v>0.18188187582485754</c:v>
                </c:pt>
                <c:pt idx="147">
                  <c:v>0.18188187582485754</c:v>
                </c:pt>
                <c:pt idx="148">
                  <c:v>0.18188187582485754</c:v>
                </c:pt>
                <c:pt idx="149">
                  <c:v>0.18188187582485754</c:v>
                </c:pt>
                <c:pt idx="150">
                  <c:v>0.18188187582485754</c:v>
                </c:pt>
                <c:pt idx="151">
                  <c:v>0.18188187582485754</c:v>
                </c:pt>
                <c:pt idx="152">
                  <c:v>0.18188187582485754</c:v>
                </c:pt>
                <c:pt idx="153">
                  <c:v>0.18188187582485754</c:v>
                </c:pt>
                <c:pt idx="154">
                  <c:v>0.16975641743653369</c:v>
                </c:pt>
                <c:pt idx="155">
                  <c:v>0.15763095904820984</c:v>
                </c:pt>
                <c:pt idx="156">
                  <c:v>0.14550550065988599</c:v>
                </c:pt>
                <c:pt idx="157">
                  <c:v>0.13338004227156214</c:v>
                </c:pt>
                <c:pt idx="158">
                  <c:v>0.12125458388323833</c:v>
                </c:pt>
                <c:pt idx="159">
                  <c:v>0.10912912549491449</c:v>
                </c:pt>
                <c:pt idx="160">
                  <c:v>9.7003667106590655E-2</c:v>
                </c:pt>
                <c:pt idx="161">
                  <c:v>8.4878208718266832E-2</c:v>
                </c:pt>
                <c:pt idx="162">
                  <c:v>7.2752750329942995E-2</c:v>
                </c:pt>
                <c:pt idx="163">
                  <c:v>6.0627291941619164E-2</c:v>
                </c:pt>
                <c:pt idx="164">
                  <c:v>4.8501833553295327E-2</c:v>
                </c:pt>
                <c:pt idx="165">
                  <c:v>3.8974687676755174E-2</c:v>
                </c:pt>
                <c:pt idx="166">
                  <c:v>2.7981827049978075E-2</c:v>
                </c:pt>
                <c:pt idx="167">
                  <c:v>1.5156822985404791E-2</c:v>
                </c:pt>
                <c:pt idx="168">
                  <c:v>0</c:v>
                </c:pt>
                <c:pt idx="169">
                  <c:v>0</c:v>
                </c:pt>
                <c:pt idx="170">
                  <c:v>0</c:v>
                </c:pt>
                <c:pt idx="171">
                  <c:v>0</c:v>
                </c:pt>
              </c:numCache>
            </c:numRef>
          </c:yVal>
          <c:smooth val="0"/>
          <c:extLst>
            <c:ext xmlns:c16="http://schemas.microsoft.com/office/drawing/2014/chart" uri="{C3380CC4-5D6E-409C-BE32-E72D297353CC}">
              <c16:uniqueId val="{00000006-56A6-48B7-8E74-394B0779EFAC}"/>
            </c:ext>
          </c:extLst>
        </c:ser>
        <c:dLbls>
          <c:showLegendKey val="0"/>
          <c:showVal val="0"/>
          <c:showCatName val="0"/>
          <c:showSerName val="0"/>
          <c:showPercent val="0"/>
          <c:showBubbleSize val="0"/>
        </c:dLbls>
        <c:axId val="824358720"/>
        <c:axId val="824353624"/>
      </c:scatterChart>
      <c:scatterChart>
        <c:scatterStyle val="lineMarker"/>
        <c:varyColors val="0"/>
        <c:ser>
          <c:idx val="1"/>
          <c:order val="1"/>
          <c:tx>
            <c:strRef>
              <c:f>'C6 8040'!$A$6</c:f>
              <c:strCache>
                <c:ptCount val="1"/>
                <c:pt idx="0">
                  <c:v>Root Zone Depth</c:v>
                </c:pt>
              </c:strCache>
            </c:strRef>
          </c:tx>
          <c:spPr>
            <a:ln w="25400">
              <a:solidFill>
                <a:srgbClr val="FF00FF"/>
              </a:solidFill>
              <a:prstDash val="solid"/>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8040'!$C$6:$FS$6</c:f>
              <c:numCache>
                <c:formatCode>General</c:formatCode>
                <c:ptCount val="173"/>
                <c:pt idx="0">
                  <c:v>80</c:v>
                </c:pt>
                <c:pt idx="1">
                  <c:v>80</c:v>
                </c:pt>
                <c:pt idx="2">
                  <c:v>80</c:v>
                </c:pt>
                <c:pt idx="3">
                  <c:v>80</c:v>
                </c:pt>
                <c:pt idx="4">
                  <c:v>80</c:v>
                </c:pt>
                <c:pt idx="5">
                  <c:v>80</c:v>
                </c:pt>
                <c:pt idx="6">
                  <c:v>80</c:v>
                </c:pt>
                <c:pt idx="7">
                  <c:v>80</c:v>
                </c:pt>
                <c:pt idx="8">
                  <c:v>80</c:v>
                </c:pt>
                <c:pt idx="9">
                  <c:v>80</c:v>
                </c:pt>
                <c:pt idx="10">
                  <c:v>90</c:v>
                </c:pt>
                <c:pt idx="11">
                  <c:v>100</c:v>
                </c:pt>
                <c:pt idx="12">
                  <c:v>110</c:v>
                </c:pt>
                <c:pt idx="13">
                  <c:v>120</c:v>
                </c:pt>
                <c:pt idx="14">
                  <c:v>130</c:v>
                </c:pt>
                <c:pt idx="15">
                  <c:v>140</c:v>
                </c:pt>
                <c:pt idx="16">
                  <c:v>150</c:v>
                </c:pt>
                <c:pt idx="17">
                  <c:v>160</c:v>
                </c:pt>
                <c:pt idx="18">
                  <c:v>170</c:v>
                </c:pt>
                <c:pt idx="19">
                  <c:v>180</c:v>
                </c:pt>
                <c:pt idx="20">
                  <c:v>190</c:v>
                </c:pt>
                <c:pt idx="21">
                  <c:v>200</c:v>
                </c:pt>
                <c:pt idx="22">
                  <c:v>210</c:v>
                </c:pt>
                <c:pt idx="23">
                  <c:v>220</c:v>
                </c:pt>
                <c:pt idx="24">
                  <c:v>230</c:v>
                </c:pt>
                <c:pt idx="25">
                  <c:v>240</c:v>
                </c:pt>
                <c:pt idx="26">
                  <c:v>250</c:v>
                </c:pt>
                <c:pt idx="27">
                  <c:v>260</c:v>
                </c:pt>
                <c:pt idx="28">
                  <c:v>275</c:v>
                </c:pt>
                <c:pt idx="29">
                  <c:v>290</c:v>
                </c:pt>
                <c:pt idx="30">
                  <c:v>305</c:v>
                </c:pt>
                <c:pt idx="31">
                  <c:v>320</c:v>
                </c:pt>
                <c:pt idx="32">
                  <c:v>335</c:v>
                </c:pt>
                <c:pt idx="33">
                  <c:v>350</c:v>
                </c:pt>
                <c:pt idx="34">
                  <c:v>365</c:v>
                </c:pt>
                <c:pt idx="35">
                  <c:v>380</c:v>
                </c:pt>
                <c:pt idx="36">
                  <c:v>395</c:v>
                </c:pt>
                <c:pt idx="37">
                  <c:v>410</c:v>
                </c:pt>
                <c:pt idx="38">
                  <c:v>425</c:v>
                </c:pt>
                <c:pt idx="39">
                  <c:v>440</c:v>
                </c:pt>
                <c:pt idx="40">
                  <c:v>455</c:v>
                </c:pt>
                <c:pt idx="41">
                  <c:v>470</c:v>
                </c:pt>
                <c:pt idx="42">
                  <c:v>485</c:v>
                </c:pt>
                <c:pt idx="43">
                  <c:v>500</c:v>
                </c:pt>
                <c:pt idx="44">
                  <c:v>520</c:v>
                </c:pt>
                <c:pt idx="45">
                  <c:v>540</c:v>
                </c:pt>
                <c:pt idx="46">
                  <c:v>560</c:v>
                </c:pt>
                <c:pt idx="47">
                  <c:v>580</c:v>
                </c:pt>
                <c:pt idx="48">
                  <c:v>600</c:v>
                </c:pt>
                <c:pt idx="49">
                  <c:v>620</c:v>
                </c:pt>
                <c:pt idx="50">
                  <c:v>640</c:v>
                </c:pt>
                <c:pt idx="51">
                  <c:v>660</c:v>
                </c:pt>
                <c:pt idx="52">
                  <c:v>680</c:v>
                </c:pt>
                <c:pt idx="53">
                  <c:v>700</c:v>
                </c:pt>
                <c:pt idx="54">
                  <c:v>720</c:v>
                </c:pt>
                <c:pt idx="55">
                  <c:v>740</c:v>
                </c:pt>
                <c:pt idx="56">
                  <c:v>760</c:v>
                </c:pt>
                <c:pt idx="57">
                  <c:v>780</c:v>
                </c:pt>
                <c:pt idx="58">
                  <c:v>800</c:v>
                </c:pt>
                <c:pt idx="59">
                  <c:v>820</c:v>
                </c:pt>
                <c:pt idx="60">
                  <c:v>840</c:v>
                </c:pt>
                <c:pt idx="61">
                  <c:v>860</c:v>
                </c:pt>
                <c:pt idx="62">
                  <c:v>880</c:v>
                </c:pt>
                <c:pt idx="63">
                  <c:v>900</c:v>
                </c:pt>
                <c:pt idx="64">
                  <c:v>910</c:v>
                </c:pt>
                <c:pt idx="65">
                  <c:v>920</c:v>
                </c:pt>
                <c:pt idx="66">
                  <c:v>930</c:v>
                </c:pt>
                <c:pt idx="67">
                  <c:v>940</c:v>
                </c:pt>
                <c:pt idx="68">
                  <c:v>950</c:v>
                </c:pt>
                <c:pt idx="69">
                  <c:v>955</c:v>
                </c:pt>
                <c:pt idx="70">
                  <c:v>960</c:v>
                </c:pt>
                <c:pt idx="71">
                  <c:v>965</c:v>
                </c:pt>
                <c:pt idx="72">
                  <c:v>970</c:v>
                </c:pt>
                <c:pt idx="73">
                  <c:v>975</c:v>
                </c:pt>
                <c:pt idx="74">
                  <c:v>980</c:v>
                </c:pt>
                <c:pt idx="75">
                  <c:v>985</c:v>
                </c:pt>
                <c:pt idx="76">
                  <c:v>990</c:v>
                </c:pt>
                <c:pt idx="77">
                  <c:v>995</c:v>
                </c:pt>
                <c:pt idx="78">
                  <c:v>1000</c:v>
                </c:pt>
                <c:pt idx="79">
                  <c:v>1005</c:v>
                </c:pt>
                <c:pt idx="80">
                  <c:v>1010</c:v>
                </c:pt>
                <c:pt idx="81">
                  <c:v>1015</c:v>
                </c:pt>
                <c:pt idx="82">
                  <c:v>1020</c:v>
                </c:pt>
                <c:pt idx="83">
                  <c:v>1025</c:v>
                </c:pt>
                <c:pt idx="84">
                  <c:v>1030</c:v>
                </c:pt>
                <c:pt idx="85">
                  <c:v>1035</c:v>
                </c:pt>
                <c:pt idx="86">
                  <c:v>1040</c:v>
                </c:pt>
                <c:pt idx="87">
                  <c:v>1045</c:v>
                </c:pt>
                <c:pt idx="88">
                  <c:v>1050</c:v>
                </c:pt>
                <c:pt idx="89">
                  <c:v>1050</c:v>
                </c:pt>
                <c:pt idx="90">
                  <c:v>1050</c:v>
                </c:pt>
                <c:pt idx="91">
                  <c:v>1050</c:v>
                </c:pt>
                <c:pt idx="92">
                  <c:v>1050</c:v>
                </c:pt>
                <c:pt idx="93">
                  <c:v>1050</c:v>
                </c:pt>
                <c:pt idx="94">
                  <c:v>1050</c:v>
                </c:pt>
                <c:pt idx="95">
                  <c:v>1050</c:v>
                </c:pt>
                <c:pt idx="96">
                  <c:v>1050</c:v>
                </c:pt>
                <c:pt idx="97">
                  <c:v>1050</c:v>
                </c:pt>
                <c:pt idx="98">
                  <c:v>1050</c:v>
                </c:pt>
                <c:pt idx="99">
                  <c:v>1050</c:v>
                </c:pt>
                <c:pt idx="100">
                  <c:v>1050</c:v>
                </c:pt>
                <c:pt idx="101">
                  <c:v>1050</c:v>
                </c:pt>
                <c:pt idx="102">
                  <c:v>1050</c:v>
                </c:pt>
                <c:pt idx="103">
                  <c:v>1050</c:v>
                </c:pt>
                <c:pt idx="104">
                  <c:v>1050</c:v>
                </c:pt>
                <c:pt idx="105">
                  <c:v>1050</c:v>
                </c:pt>
                <c:pt idx="106">
                  <c:v>1050</c:v>
                </c:pt>
                <c:pt idx="107">
                  <c:v>1050</c:v>
                </c:pt>
                <c:pt idx="108">
                  <c:v>1050</c:v>
                </c:pt>
                <c:pt idx="109">
                  <c:v>1050</c:v>
                </c:pt>
                <c:pt idx="110">
                  <c:v>1050</c:v>
                </c:pt>
                <c:pt idx="111">
                  <c:v>1050</c:v>
                </c:pt>
                <c:pt idx="112">
                  <c:v>1050</c:v>
                </c:pt>
                <c:pt idx="113">
                  <c:v>1050</c:v>
                </c:pt>
                <c:pt idx="114">
                  <c:v>1050</c:v>
                </c:pt>
                <c:pt idx="115">
                  <c:v>1050</c:v>
                </c:pt>
                <c:pt idx="116">
                  <c:v>1050</c:v>
                </c:pt>
                <c:pt idx="117">
                  <c:v>1050</c:v>
                </c:pt>
                <c:pt idx="118">
                  <c:v>1050</c:v>
                </c:pt>
                <c:pt idx="119">
                  <c:v>1050</c:v>
                </c:pt>
                <c:pt idx="120">
                  <c:v>1050</c:v>
                </c:pt>
                <c:pt idx="121">
                  <c:v>1050</c:v>
                </c:pt>
                <c:pt idx="122">
                  <c:v>1050</c:v>
                </c:pt>
                <c:pt idx="123">
                  <c:v>1050</c:v>
                </c:pt>
                <c:pt idx="124">
                  <c:v>1050</c:v>
                </c:pt>
                <c:pt idx="125">
                  <c:v>1050</c:v>
                </c:pt>
                <c:pt idx="126">
                  <c:v>1050</c:v>
                </c:pt>
                <c:pt idx="127">
                  <c:v>1050</c:v>
                </c:pt>
                <c:pt idx="128">
                  <c:v>1050</c:v>
                </c:pt>
                <c:pt idx="129">
                  <c:v>1050</c:v>
                </c:pt>
                <c:pt idx="130">
                  <c:v>1050</c:v>
                </c:pt>
                <c:pt idx="131">
                  <c:v>1050</c:v>
                </c:pt>
                <c:pt idx="132">
                  <c:v>1050</c:v>
                </c:pt>
                <c:pt idx="133">
                  <c:v>1050</c:v>
                </c:pt>
                <c:pt idx="134">
                  <c:v>1050</c:v>
                </c:pt>
                <c:pt idx="135">
                  <c:v>1050</c:v>
                </c:pt>
                <c:pt idx="136">
                  <c:v>1050</c:v>
                </c:pt>
                <c:pt idx="137">
                  <c:v>1050</c:v>
                </c:pt>
                <c:pt idx="138">
                  <c:v>1050</c:v>
                </c:pt>
                <c:pt idx="139">
                  <c:v>1050</c:v>
                </c:pt>
                <c:pt idx="140">
                  <c:v>1050</c:v>
                </c:pt>
                <c:pt idx="141">
                  <c:v>1050</c:v>
                </c:pt>
                <c:pt idx="142">
                  <c:v>1050</c:v>
                </c:pt>
                <c:pt idx="143">
                  <c:v>1050</c:v>
                </c:pt>
                <c:pt idx="144">
                  <c:v>1050</c:v>
                </c:pt>
                <c:pt idx="145">
                  <c:v>1050</c:v>
                </c:pt>
                <c:pt idx="146">
                  <c:v>1050</c:v>
                </c:pt>
                <c:pt idx="147">
                  <c:v>1050</c:v>
                </c:pt>
                <c:pt idx="148">
                  <c:v>1050</c:v>
                </c:pt>
                <c:pt idx="149">
                  <c:v>1050</c:v>
                </c:pt>
                <c:pt idx="150">
                  <c:v>1050</c:v>
                </c:pt>
                <c:pt idx="151">
                  <c:v>1050</c:v>
                </c:pt>
                <c:pt idx="152">
                  <c:v>1050</c:v>
                </c:pt>
                <c:pt idx="153">
                  <c:v>1050</c:v>
                </c:pt>
                <c:pt idx="154">
                  <c:v>1050</c:v>
                </c:pt>
                <c:pt idx="155">
                  <c:v>1050</c:v>
                </c:pt>
                <c:pt idx="156">
                  <c:v>1050</c:v>
                </c:pt>
                <c:pt idx="157">
                  <c:v>1050</c:v>
                </c:pt>
                <c:pt idx="158">
                  <c:v>1050</c:v>
                </c:pt>
                <c:pt idx="159">
                  <c:v>1050</c:v>
                </c:pt>
                <c:pt idx="160">
                  <c:v>1050</c:v>
                </c:pt>
                <c:pt idx="161">
                  <c:v>1050</c:v>
                </c:pt>
                <c:pt idx="162">
                  <c:v>1050</c:v>
                </c:pt>
                <c:pt idx="163">
                  <c:v>1050</c:v>
                </c:pt>
                <c:pt idx="164">
                  <c:v>1050</c:v>
                </c:pt>
                <c:pt idx="165">
                  <c:v>1050</c:v>
                </c:pt>
                <c:pt idx="166">
                  <c:v>1050</c:v>
                </c:pt>
                <c:pt idx="167">
                  <c:v>1050</c:v>
                </c:pt>
                <c:pt idx="168">
                  <c:v>1050</c:v>
                </c:pt>
                <c:pt idx="169">
                  <c:v>1050</c:v>
                </c:pt>
                <c:pt idx="170">
                  <c:v>1050</c:v>
                </c:pt>
                <c:pt idx="171">
                  <c:v>1050</c:v>
                </c:pt>
                <c:pt idx="172">
                  <c:v>1050</c:v>
                </c:pt>
              </c:numCache>
            </c:numRef>
          </c:yVal>
          <c:smooth val="0"/>
          <c:extLst>
            <c:ext xmlns:c16="http://schemas.microsoft.com/office/drawing/2014/chart" uri="{C3380CC4-5D6E-409C-BE32-E72D297353CC}">
              <c16:uniqueId val="{00000007-56A6-48B7-8E74-394B0779EFAC}"/>
            </c:ext>
          </c:extLst>
        </c:ser>
        <c:dLbls>
          <c:showLegendKey val="0"/>
          <c:showVal val="0"/>
          <c:showCatName val="0"/>
          <c:showSerName val="0"/>
          <c:showPercent val="0"/>
          <c:showBubbleSize val="0"/>
        </c:dLbls>
        <c:axId val="824354016"/>
        <c:axId val="824356760"/>
      </c:scatterChart>
      <c:valAx>
        <c:axId val="824358720"/>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536519286620464"/>
              <c:y val="0.907217577184295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53624"/>
        <c:crosses val="autoZero"/>
        <c:crossBetween val="midCat"/>
        <c:majorUnit val="10"/>
      </c:valAx>
      <c:valAx>
        <c:axId val="824353624"/>
        <c:scaling>
          <c:orientation val="minMax"/>
          <c:max val="1.6"/>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CC, Kc</a:t>
                </a:r>
              </a:p>
            </c:rich>
          </c:tx>
          <c:layout>
            <c:manualLayout>
              <c:xMode val="edge"/>
              <c:yMode val="edge"/>
              <c:x val="7.022517657995813E-3"/>
              <c:y val="0.36855724220039504"/>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358720"/>
        <c:crosses val="autoZero"/>
        <c:crossBetween val="midCat"/>
      </c:valAx>
      <c:valAx>
        <c:axId val="824354016"/>
        <c:scaling>
          <c:orientation val="minMax"/>
        </c:scaling>
        <c:delete val="1"/>
        <c:axPos val="b"/>
        <c:numFmt formatCode="General" sourceLinked="1"/>
        <c:majorTickMark val="out"/>
        <c:minorTickMark val="none"/>
        <c:tickLblPos val="none"/>
        <c:crossAx val="824356760"/>
        <c:crosses val="autoZero"/>
        <c:crossBetween val="midCat"/>
      </c:valAx>
      <c:valAx>
        <c:axId val="824356760"/>
        <c:scaling>
          <c:orientation val="minMax"/>
        </c:scaling>
        <c:delete val="0"/>
        <c:axPos val="r"/>
        <c:title>
          <c:tx>
            <c:rich>
              <a:bodyPr/>
              <a:lstStyle/>
              <a:p>
                <a:pPr>
                  <a:defRPr sz="1650" b="1" i="0" u="none" strike="noStrike" baseline="0">
                    <a:solidFill>
                      <a:srgbClr val="000000"/>
                    </a:solidFill>
                    <a:latin typeface="Arial"/>
                    <a:ea typeface="Arial"/>
                    <a:cs typeface="Arial"/>
                  </a:defRPr>
                </a:pPr>
                <a:r>
                  <a:rPr lang="en-US"/>
                  <a:t>RZ (mm)</a:t>
                </a:r>
              </a:p>
            </c:rich>
          </c:tx>
          <c:layout>
            <c:manualLayout>
              <c:xMode val="edge"/>
              <c:yMode val="edge"/>
              <c:x val="0.941011774327144"/>
              <c:y val="0.3376294071488486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354016"/>
        <c:crosses val="max"/>
        <c:crossBetween val="midCat"/>
      </c:valAx>
      <c:spPr>
        <a:solidFill>
          <a:srgbClr val="C0C0C0"/>
        </a:solidFill>
        <a:ln w="12700">
          <a:solidFill>
            <a:srgbClr val="808080"/>
          </a:solidFill>
          <a:prstDash val="solid"/>
        </a:ln>
      </c:spPr>
    </c:plotArea>
    <c:legend>
      <c:legendPos val="r"/>
      <c:layout>
        <c:manualLayout>
          <c:xMode val="edge"/>
          <c:yMode val="edge"/>
          <c:x val="0.61170744179136449"/>
          <c:y val="0.18179118932795574"/>
          <c:w val="0.24101214072131735"/>
          <c:h val="0.2680415744321521"/>
        </c:manualLayout>
      </c:layout>
      <c:overlay val="0"/>
      <c:spPr>
        <a:solidFill>
          <a:srgbClr val="C0C0C0"/>
        </a:solidFill>
        <a:ln w="3175">
          <a:solidFill>
            <a:srgbClr val="000000"/>
          </a:solidFill>
          <a:prstDash val="solid"/>
        </a:ln>
      </c:spPr>
      <c:txPr>
        <a:bodyPr/>
        <a:lstStyle/>
        <a:p>
          <a:pPr>
            <a:defRPr sz="78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'C6 8040'!$D$1</c:f>
          <c:strCache>
            <c:ptCount val="1"/>
            <c:pt idx="0">
              <c:v>Corn 13 #6</c:v>
            </c:pt>
          </c:strCache>
        </c:strRef>
      </c:tx>
      <c:layout>
        <c:manualLayout>
          <c:xMode val="edge"/>
          <c:yMode val="edge"/>
          <c:x val="0.42184988240106341"/>
          <c:y val="5.4637742429847279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475409836065574"/>
          <c:y val="5.3846288677605866E-2"/>
          <c:w val="0.82414307004470955"/>
          <c:h val="0.8076943301640882"/>
        </c:manualLayout>
      </c:layout>
      <c:scatterChart>
        <c:scatterStyle val="lineMarker"/>
        <c:varyColors val="0"/>
        <c:ser>
          <c:idx val="9"/>
          <c:order val="0"/>
          <c:tx>
            <c:strRef>
              <c:f>'C6 8040'!$A$28</c:f>
              <c:strCache>
                <c:ptCount val="1"/>
                <c:pt idx="0">
                  <c:v>Proj SWD - 1050 mm</c:v>
                </c:pt>
              </c:strCache>
            </c:strRef>
          </c:tx>
          <c:spPr>
            <a:ln w="25400">
              <a:solidFill>
                <a:srgbClr val="CCFFFF"/>
              </a:solidFill>
              <a:prstDash val="solid"/>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8040'!$C$28:$FS$28</c:f>
              <c:numCache>
                <c:formatCode>0.0</c:formatCode>
                <c:ptCount val="173"/>
                <c:pt idx="0" formatCode="General">
                  <c:v>46</c:v>
                </c:pt>
                <c:pt idx="1">
                  <c:v>47.156927871704099</c:v>
                </c:pt>
                <c:pt idx="2">
                  <c:v>48.041620122169888</c:v>
                </c:pt>
                <c:pt idx="3">
                  <c:v>48.811683523838362</c:v>
                </c:pt>
                <c:pt idx="4">
                  <c:v>49.512630842996977</c:v>
                </c:pt>
                <c:pt idx="5">
                  <c:v>50.032157493820748</c:v>
                </c:pt>
                <c:pt idx="6">
                  <c:v>50.37732650738085</c:v>
                </c:pt>
                <c:pt idx="7">
                  <c:v>49.825357258566562</c:v>
                </c:pt>
                <c:pt idx="8">
                  <c:v>50.373890790809043</c:v>
                </c:pt>
                <c:pt idx="9">
                  <c:v>50.713151506645339</c:v>
                </c:pt>
                <c:pt idx="10">
                  <c:v>51.036878021665778</c:v>
                </c:pt>
                <c:pt idx="11">
                  <c:v>51.673646275585561</c:v>
                </c:pt>
                <c:pt idx="12">
                  <c:v>52.322493883619849</c:v>
                </c:pt>
                <c:pt idx="13">
                  <c:v>53.109043540958773</c:v>
                </c:pt>
                <c:pt idx="14">
                  <c:v>54.019634665571353</c:v>
                </c:pt>
                <c:pt idx="15">
                  <c:v>54.287620532910097</c:v>
                </c:pt>
                <c:pt idx="16">
                  <c:v>53.034092109880895</c:v>
                </c:pt>
                <c:pt idx="17">
                  <c:v>54.559019394127361</c:v>
                </c:pt>
                <c:pt idx="18">
                  <c:v>56.274905290475466</c:v>
                </c:pt>
                <c:pt idx="19">
                  <c:v>57.5076037413438</c:v>
                </c:pt>
                <c:pt idx="20">
                  <c:v>58.675382701643017</c:v>
                </c:pt>
                <c:pt idx="21">
                  <c:v>60.086358653430942</c:v>
                </c:pt>
                <c:pt idx="22">
                  <c:v>59.451776546649626</c:v>
                </c:pt>
                <c:pt idx="23">
                  <c:v>60.054271780409309</c:v>
                </c:pt>
                <c:pt idx="24">
                  <c:v>61.283415918941721</c:v>
                </c:pt>
                <c:pt idx="25">
                  <c:v>44.923445748166266</c:v>
                </c:pt>
                <c:pt idx="26">
                  <c:v>47.237254009706795</c:v>
                </c:pt>
                <c:pt idx="27">
                  <c:v>49.468274835264204</c:v>
                </c:pt>
                <c:pt idx="28">
                  <c:v>51.741031428968427</c:v>
                </c:pt>
                <c:pt idx="29">
                  <c:v>55.039354502281064</c:v>
                </c:pt>
                <c:pt idx="30">
                  <c:v>58.339896131342165</c:v>
                </c:pt>
                <c:pt idx="31">
                  <c:v>43.563277511352261</c:v>
                </c:pt>
                <c:pt idx="32">
                  <c:v>46.920950998836716</c:v>
                </c:pt>
                <c:pt idx="33">
                  <c:v>49.594736476111372</c:v>
                </c:pt>
                <c:pt idx="34">
                  <c:v>51.986299806009193</c:v>
                </c:pt>
                <c:pt idx="35">
                  <c:v>54.404211879333069</c:v>
                </c:pt>
                <c:pt idx="36">
                  <c:v>57.247717452868031</c:v>
                </c:pt>
                <c:pt idx="37">
                  <c:v>61.289869788818336</c:v>
                </c:pt>
                <c:pt idx="38">
                  <c:v>47.175272314152316</c:v>
                </c:pt>
                <c:pt idx="39">
                  <c:v>50.360050537248789</c:v>
                </c:pt>
                <c:pt idx="40">
                  <c:v>53.492650908323469</c:v>
                </c:pt>
                <c:pt idx="41">
                  <c:v>57.028559059537933</c:v>
                </c:pt>
                <c:pt idx="42">
                  <c:v>60.960334589433444</c:v>
                </c:pt>
                <c:pt idx="43">
                  <c:v>64.857852014446038</c:v>
                </c:pt>
                <c:pt idx="44">
                  <c:v>55.160238667322318</c:v>
                </c:pt>
                <c:pt idx="45">
                  <c:v>61.113799593664325</c:v>
                </c:pt>
                <c:pt idx="46">
                  <c:v>66.385092046867527</c:v>
                </c:pt>
                <c:pt idx="47">
                  <c:v>71.005295613707219</c:v>
                </c:pt>
                <c:pt idx="48">
                  <c:v>75.878676831051024</c:v>
                </c:pt>
                <c:pt idx="49">
                  <c:v>66.344276932479261</c:v>
                </c:pt>
                <c:pt idx="50">
                  <c:v>71.992724932479263</c:v>
                </c:pt>
                <c:pt idx="51">
                  <c:v>77.846679105162025</c:v>
                </c:pt>
                <c:pt idx="52">
                  <c:v>84.424827657566695</c:v>
                </c:pt>
                <c:pt idx="53">
                  <c:v>65.56035764257031</c:v>
                </c:pt>
                <c:pt idx="54">
                  <c:v>71.597917009511761</c:v>
                </c:pt>
                <c:pt idx="55">
                  <c:v>77.461983476498901</c:v>
                </c:pt>
                <c:pt idx="56">
                  <c:v>83.85486442976314</c:v>
                </c:pt>
                <c:pt idx="57">
                  <c:v>90.33117331093942</c:v>
                </c:pt>
                <c:pt idx="58">
                  <c:v>64.357603725893796</c:v>
                </c:pt>
                <c:pt idx="59">
                  <c:v>74.99439073649198</c:v>
                </c:pt>
                <c:pt idx="60">
                  <c:v>81.518444996745885</c:v>
                </c:pt>
                <c:pt idx="61">
                  <c:v>80.560073925380223</c:v>
                </c:pt>
                <c:pt idx="62">
                  <c:v>78.966521077327243</c:v>
                </c:pt>
                <c:pt idx="63">
                  <c:v>84.39052107732725</c:v>
                </c:pt>
                <c:pt idx="64">
                  <c:v>66.922340207109372</c:v>
                </c:pt>
                <c:pt idx="65">
                  <c:v>76.282340207109371</c:v>
                </c:pt>
                <c:pt idx="66">
                  <c:v>80.579819477535793</c:v>
                </c:pt>
                <c:pt idx="67">
                  <c:v>70.013321235503795</c:v>
                </c:pt>
                <c:pt idx="68">
                  <c:v>76.266135413970588</c:v>
                </c:pt>
                <c:pt idx="69">
                  <c:v>81.620987098540894</c:v>
                </c:pt>
                <c:pt idx="70">
                  <c:v>88.606646774301623</c:v>
                </c:pt>
                <c:pt idx="71">
                  <c:v>94.25742509090918</c:v>
                </c:pt>
                <c:pt idx="72">
                  <c:v>66.321630019103935</c:v>
                </c:pt>
                <c:pt idx="73">
                  <c:v>69.741098555480889</c:v>
                </c:pt>
                <c:pt idx="74">
                  <c:v>76.333678664123468</c:v>
                </c:pt>
                <c:pt idx="75">
                  <c:v>80.634988173400814</c:v>
                </c:pt>
                <c:pt idx="76">
                  <c:v>83.194384230529721</c:v>
                </c:pt>
                <c:pt idx="77">
                  <c:v>49.057617003875066</c:v>
                </c:pt>
                <c:pt idx="78">
                  <c:v>54.980817003875067</c:v>
                </c:pt>
                <c:pt idx="79">
                  <c:v>61.580516710906316</c:v>
                </c:pt>
                <c:pt idx="80">
                  <c:v>66.8790424067071</c:v>
                </c:pt>
                <c:pt idx="81">
                  <c:v>48.133049115909174</c:v>
                </c:pt>
                <c:pt idx="82">
                  <c:v>35.307914922350051</c:v>
                </c:pt>
                <c:pt idx="83">
                  <c:v>40.502511785143021</c:v>
                </c:pt>
                <c:pt idx="84">
                  <c:v>46.45639850389302</c:v>
                </c:pt>
                <c:pt idx="85">
                  <c:v>52.412354314439895</c:v>
                </c:pt>
                <c:pt idx="86">
                  <c:v>36.272426449636271</c:v>
                </c:pt>
                <c:pt idx="87">
                  <c:v>39.35091895757084</c:v>
                </c:pt>
                <c:pt idx="88">
                  <c:v>45.001445690969277</c:v>
                </c:pt>
                <c:pt idx="89">
                  <c:v>50.677275311330604</c:v>
                </c:pt>
                <c:pt idx="90">
                  <c:v>55.054875311330605</c:v>
                </c:pt>
                <c:pt idx="91">
                  <c:v>34.27426523605557</c:v>
                </c:pt>
                <c:pt idx="92">
                  <c:v>38.939865236055567</c:v>
                </c:pt>
                <c:pt idx="93">
                  <c:v>43.864665236055565</c:v>
                </c:pt>
                <c:pt idx="94">
                  <c:v>49.077465236055566</c:v>
                </c:pt>
                <c:pt idx="95">
                  <c:v>54.779865236055564</c:v>
                </c:pt>
                <c:pt idx="96">
                  <c:v>60.453465236055564</c:v>
                </c:pt>
                <c:pt idx="97">
                  <c:v>65.33218404629055</c:v>
                </c:pt>
                <c:pt idx="98">
                  <c:v>70.551126271168314</c:v>
                </c:pt>
                <c:pt idx="99">
                  <c:v>75.081217198087501</c:v>
                </c:pt>
                <c:pt idx="100">
                  <c:v>65.021671025245311</c:v>
                </c:pt>
                <c:pt idx="101">
                  <c:v>62.301824407672001</c:v>
                </c:pt>
                <c:pt idx="102">
                  <c:v>66.9292024570438</c:v>
                </c:pt>
                <c:pt idx="103">
                  <c:v>70.872386386051943</c:v>
                </c:pt>
                <c:pt idx="104">
                  <c:v>74.516626483711406</c:v>
                </c:pt>
                <c:pt idx="105">
                  <c:v>68.29489107287435</c:v>
                </c:pt>
                <c:pt idx="106">
                  <c:v>72.767885679786616</c:v>
                </c:pt>
                <c:pt idx="107">
                  <c:v>76.121346255030133</c:v>
                </c:pt>
                <c:pt idx="108">
                  <c:v>80.273041108778088</c:v>
                </c:pt>
                <c:pt idx="109">
                  <c:v>82.926021630594533</c:v>
                </c:pt>
                <c:pt idx="110">
                  <c:v>85.575711512203156</c:v>
                </c:pt>
                <c:pt idx="111">
                  <c:v>87.730483678960624</c:v>
                </c:pt>
                <c:pt idx="112">
                  <c:v>89.714353343314826</c:v>
                </c:pt>
                <c:pt idx="113">
                  <c:v>91.297717849544938</c:v>
                </c:pt>
                <c:pt idx="114">
                  <c:v>92.789851348308787</c:v>
                </c:pt>
                <c:pt idx="115">
                  <c:v>94.333613119037523</c:v>
                </c:pt>
                <c:pt idx="116">
                  <c:v>95.85815986076436</c:v>
                </c:pt>
                <c:pt idx="117">
                  <c:v>96.923943946810795</c:v>
                </c:pt>
                <c:pt idx="118">
                  <c:v>98.027007656905226</c:v>
                </c:pt>
                <c:pt idx="119">
                  <c:v>75.4462777844264</c:v>
                </c:pt>
                <c:pt idx="120">
                  <c:v>72.142717747031469</c:v>
                </c:pt>
                <c:pt idx="121">
                  <c:v>68.412953250285696</c:v>
                </c:pt>
                <c:pt idx="122">
                  <c:v>61.696120989799638</c:v>
                </c:pt>
                <c:pt idx="123">
                  <c:v>58.491157386250094</c:v>
                </c:pt>
                <c:pt idx="124">
                  <c:v>56.079364311669494</c:v>
                </c:pt>
                <c:pt idx="125">
                  <c:v>46.970452164144</c:v>
                </c:pt>
                <c:pt idx="126">
                  <c:v>48.078557697674881</c:v>
                </c:pt>
                <c:pt idx="127">
                  <c:v>49.880556339295246</c:v>
                </c:pt>
                <c:pt idx="128">
                  <c:v>51.659967123146394</c:v>
                </c:pt>
                <c:pt idx="129">
                  <c:v>53.000030151781694</c:v>
                </c:pt>
                <c:pt idx="130">
                  <c:v>54.109915257659807</c:v>
                </c:pt>
                <c:pt idx="131">
                  <c:v>55.426387064032724</c:v>
                </c:pt>
                <c:pt idx="132">
                  <c:v>54.713836987816933</c:v>
                </c:pt>
                <c:pt idx="133">
                  <c:v>48.920104050647858</c:v>
                </c:pt>
                <c:pt idx="134">
                  <c:v>49.857525302135592</c:v>
                </c:pt>
                <c:pt idx="135">
                  <c:v>50.578342295848969</c:v>
                </c:pt>
                <c:pt idx="136">
                  <c:v>51.178608227932102</c:v>
                </c:pt>
                <c:pt idx="137">
                  <c:v>50.450322030150545</c:v>
                </c:pt>
                <c:pt idx="138">
                  <c:v>50.980422411524906</c:v>
                </c:pt>
                <c:pt idx="139">
                  <c:v>51.554856417739046</c:v>
                </c:pt>
                <c:pt idx="140">
                  <c:v>52.094477925860538</c:v>
                </c:pt>
                <c:pt idx="141">
                  <c:v>52.741941438281195</c:v>
                </c:pt>
                <c:pt idx="142">
                  <c:v>53.441445313059944</c:v>
                </c:pt>
                <c:pt idx="143">
                  <c:v>53.924732456767217</c:v>
                </c:pt>
                <c:pt idx="144">
                  <c:v>53.2762361985084</c:v>
                </c:pt>
                <c:pt idx="145">
                  <c:v>54.128707097136633</c:v>
                </c:pt>
                <c:pt idx="146">
                  <c:v>54.639205036723276</c:v>
                </c:pt>
                <c:pt idx="147">
                  <c:v>55.201468966567177</c:v>
                </c:pt>
                <c:pt idx="148">
                  <c:v>55.882343729295854</c:v>
                </c:pt>
                <c:pt idx="149">
                  <c:v>56.46421027189588</c:v>
                </c:pt>
                <c:pt idx="150">
                  <c:v>55.705875157436239</c:v>
                </c:pt>
                <c:pt idx="151">
                  <c:v>56.350480396355309</c:v>
                </c:pt>
                <c:pt idx="152">
                  <c:v>56.689236192130032</c:v>
                </c:pt>
                <c:pt idx="153">
                  <c:v>57.100352552800928</c:v>
                </c:pt>
                <c:pt idx="154">
                  <c:v>57.141361966787827</c:v>
                </c:pt>
                <c:pt idx="155">
                  <c:v>57.524658371474814</c:v>
                </c:pt>
                <c:pt idx="156">
                  <c:v>57.848767369230529</c:v>
                </c:pt>
                <c:pt idx="157">
                  <c:v>58.075516044553218</c:v>
                </c:pt>
                <c:pt idx="158">
                  <c:v>56.829085991228105</c:v>
                </c:pt>
                <c:pt idx="159">
                  <c:v>57.162900079878469</c:v>
                </c:pt>
                <c:pt idx="160">
                  <c:v>56.669466824446168</c:v>
                </c:pt>
                <c:pt idx="161">
                  <c:v>57.14006340311601</c:v>
                </c:pt>
                <c:pt idx="162">
                  <c:v>57.577514571059005</c:v>
                </c:pt>
                <c:pt idx="163">
                  <c:v>57.960232776439746</c:v>
                </c:pt>
                <c:pt idx="164">
                  <c:v>58.179389257599532</c:v>
                </c:pt>
                <c:pt idx="165">
                  <c:v>58.510655510438106</c:v>
                </c:pt>
                <c:pt idx="166">
                  <c:v>58.865475087018119</c:v>
                </c:pt>
                <c:pt idx="167">
                  <c:v>59.252528609432595</c:v>
                </c:pt>
                <c:pt idx="168">
                  <c:v>59.284246050459878</c:v>
                </c:pt>
                <c:pt idx="169">
                  <c:v>59.345180917793776</c:v>
                </c:pt>
                <c:pt idx="170">
                  <c:v>59.46440201456025</c:v>
                </c:pt>
                <c:pt idx="171">
                  <c:v>59.748831966060912</c:v>
                </c:pt>
                <c:pt idx="172">
                  <c:v>60.212171819299101</c:v>
                </c:pt>
              </c:numCache>
            </c:numRef>
          </c:yVal>
          <c:smooth val="0"/>
          <c:extLst>
            <c:ext xmlns:c16="http://schemas.microsoft.com/office/drawing/2014/chart" uri="{C3380CC4-5D6E-409C-BE32-E72D297353CC}">
              <c16:uniqueId val="{00000000-E73C-4DC5-9D5A-7F0DB28F4DCE}"/>
            </c:ext>
          </c:extLst>
        </c:ser>
        <c:ser>
          <c:idx val="1"/>
          <c:order val="1"/>
          <c:tx>
            <c:strRef>
              <c:f>'C6 8040'!$A$29</c:f>
              <c:strCache>
                <c:ptCount val="1"/>
                <c:pt idx="0">
                  <c:v>Meas. SWD - 1050 mm</c:v>
                </c:pt>
              </c:strCache>
            </c:strRef>
          </c:tx>
          <c:spPr>
            <a:ln w="28575">
              <a:noFill/>
            </a:ln>
          </c:spPr>
          <c:marker>
            <c:symbol val="square"/>
            <c:size val="6"/>
            <c:spPr>
              <a:solidFill>
                <a:srgbClr val="CCFFFF"/>
              </a:solidFill>
              <a:ln>
                <a:solidFill>
                  <a:srgbClr val="000000"/>
                </a:solidFill>
                <a:prstDash val="solid"/>
              </a:ln>
            </c:spPr>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8040'!$C$29:$FS$29</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63.613579255245128</c:v>
                </c:pt>
                <c:pt idx="25">
                  <c:v>0</c:v>
                </c:pt>
                <c:pt idx="26">
                  <c:v>0</c:v>
                </c:pt>
                <c:pt idx="27">
                  <c:v>0</c:v>
                </c:pt>
                <c:pt idx="28">
                  <c:v>42.123162134018912</c:v>
                </c:pt>
                <c:pt idx="29">
                  <c:v>0</c:v>
                </c:pt>
                <c:pt idx="30">
                  <c:v>53.380707561918101</c:v>
                </c:pt>
                <c:pt idx="31">
                  <c:v>0</c:v>
                </c:pt>
                <c:pt idx="32">
                  <c:v>21.283604040863011</c:v>
                </c:pt>
                <c:pt idx="33">
                  <c:v>0</c:v>
                </c:pt>
                <c:pt idx="34">
                  <c:v>0</c:v>
                </c:pt>
                <c:pt idx="35">
                  <c:v>0</c:v>
                </c:pt>
                <c:pt idx="36">
                  <c:v>0</c:v>
                </c:pt>
                <c:pt idx="37">
                  <c:v>50.865623052344631</c:v>
                </c:pt>
                <c:pt idx="38">
                  <c:v>0</c:v>
                </c:pt>
                <c:pt idx="39">
                  <c:v>19.294795779158033</c:v>
                </c:pt>
                <c:pt idx="40">
                  <c:v>0</c:v>
                </c:pt>
                <c:pt idx="41">
                  <c:v>0</c:v>
                </c:pt>
                <c:pt idx="42">
                  <c:v>0</c:v>
                </c:pt>
                <c:pt idx="43">
                  <c:v>55.38469619260578</c:v>
                </c:pt>
                <c:pt idx="44">
                  <c:v>0</c:v>
                </c:pt>
                <c:pt idx="45">
                  <c:v>26.596961138484446</c:v>
                </c:pt>
                <c:pt idx="46">
                  <c:v>0</c:v>
                </c:pt>
                <c:pt idx="47">
                  <c:v>0</c:v>
                </c:pt>
                <c:pt idx="48">
                  <c:v>63.557431105976477</c:v>
                </c:pt>
                <c:pt idx="49">
                  <c:v>0</c:v>
                </c:pt>
                <c:pt idx="50">
                  <c:v>34.331023237957424</c:v>
                </c:pt>
                <c:pt idx="51">
                  <c:v>0</c:v>
                </c:pt>
                <c:pt idx="52">
                  <c:v>73.414847694369598</c:v>
                </c:pt>
                <c:pt idx="53">
                  <c:v>0</c:v>
                </c:pt>
                <c:pt idx="54">
                  <c:v>0</c:v>
                </c:pt>
                <c:pt idx="55">
                  <c:v>0</c:v>
                </c:pt>
                <c:pt idx="56">
                  <c:v>0</c:v>
                </c:pt>
                <c:pt idx="57">
                  <c:v>64.778238909629238</c:v>
                </c:pt>
                <c:pt idx="58">
                  <c:v>0</c:v>
                </c:pt>
                <c:pt idx="59">
                  <c:v>44.221124899792351</c:v>
                </c:pt>
                <c:pt idx="60">
                  <c:v>0</c:v>
                </c:pt>
                <c:pt idx="61">
                  <c:v>0</c:v>
                </c:pt>
                <c:pt idx="62">
                  <c:v>42.360810208077375</c:v>
                </c:pt>
                <c:pt idx="63">
                  <c:v>52.820040281968424</c:v>
                </c:pt>
                <c:pt idx="64">
                  <c:v>0</c:v>
                </c:pt>
                <c:pt idx="65">
                  <c:v>20.899647928342347</c:v>
                </c:pt>
                <c:pt idx="66">
                  <c:v>41.416036724926272</c:v>
                </c:pt>
                <c:pt idx="67">
                  <c:v>0</c:v>
                </c:pt>
                <c:pt idx="68">
                  <c:v>0</c:v>
                </c:pt>
                <c:pt idx="69">
                  <c:v>0</c:v>
                </c:pt>
                <c:pt idx="70">
                  <c:v>0</c:v>
                </c:pt>
                <c:pt idx="71">
                  <c:v>62.93875288940356</c:v>
                </c:pt>
                <c:pt idx="72">
                  <c:v>0</c:v>
                </c:pt>
                <c:pt idx="73">
                  <c:v>20.037540632257496</c:v>
                </c:pt>
                <c:pt idx="74">
                  <c:v>0</c:v>
                </c:pt>
                <c:pt idx="75">
                  <c:v>0</c:v>
                </c:pt>
                <c:pt idx="76">
                  <c:v>45.129083041536859</c:v>
                </c:pt>
                <c:pt idx="77">
                  <c:v>0</c:v>
                </c:pt>
                <c:pt idx="78">
                  <c:v>4.8983818951628226</c:v>
                </c:pt>
                <c:pt idx="79">
                  <c:v>0</c:v>
                </c:pt>
                <c:pt idx="80">
                  <c:v>33.562380140452802</c:v>
                </c:pt>
                <c:pt idx="81">
                  <c:v>0</c:v>
                </c:pt>
                <c:pt idx="82">
                  <c:v>0</c:v>
                </c:pt>
                <c:pt idx="83">
                  <c:v>0</c:v>
                </c:pt>
                <c:pt idx="84">
                  <c:v>0</c:v>
                </c:pt>
                <c:pt idx="85">
                  <c:v>19.450457506158862</c:v>
                </c:pt>
                <c:pt idx="86">
                  <c:v>0</c:v>
                </c:pt>
                <c:pt idx="87">
                  <c:v>4.1846380217501258</c:v>
                </c:pt>
                <c:pt idx="88">
                  <c:v>0</c:v>
                </c:pt>
                <c:pt idx="89">
                  <c:v>0</c:v>
                </c:pt>
                <c:pt idx="90">
                  <c:v>46.458317960297634</c:v>
                </c:pt>
                <c:pt idx="91">
                  <c:v>0</c:v>
                </c:pt>
                <c:pt idx="92">
                  <c:v>7.3582795933043279</c:v>
                </c:pt>
                <c:pt idx="93">
                  <c:v>0</c:v>
                </c:pt>
                <c:pt idx="94">
                  <c:v>29.571956181535054</c:v>
                </c:pt>
                <c:pt idx="95">
                  <c:v>0</c:v>
                </c:pt>
                <c:pt idx="96">
                  <c:v>0</c:v>
                </c:pt>
                <c:pt idx="97">
                  <c:v>0</c:v>
                </c:pt>
                <c:pt idx="98">
                  <c:v>0</c:v>
                </c:pt>
                <c:pt idx="99">
                  <c:v>69.09390920509631</c:v>
                </c:pt>
                <c:pt idx="100">
                  <c:v>0</c:v>
                </c:pt>
                <c:pt idx="101">
                  <c:v>49.106944985994971</c:v>
                </c:pt>
                <c:pt idx="102">
                  <c:v>0</c:v>
                </c:pt>
                <c:pt idx="103">
                  <c:v>0</c:v>
                </c:pt>
                <c:pt idx="104">
                  <c:v>74.87163796588095</c:v>
                </c:pt>
                <c:pt idx="105">
                  <c:v>0</c:v>
                </c:pt>
                <c:pt idx="106">
                  <c:v>53.478869586068633</c:v>
                </c:pt>
                <c:pt idx="107">
                  <c:v>0</c:v>
                </c:pt>
                <c:pt idx="108">
                  <c:v>78.336520211857831</c:v>
                </c:pt>
                <c:pt idx="109">
                  <c:v>0</c:v>
                </c:pt>
                <c:pt idx="110">
                  <c:v>0</c:v>
                </c:pt>
                <c:pt idx="111">
                  <c:v>0</c:v>
                </c:pt>
                <c:pt idx="112">
                  <c:v>0</c:v>
                </c:pt>
                <c:pt idx="113">
                  <c:v>0</c:v>
                </c:pt>
                <c:pt idx="114">
                  <c:v>97.001303406839853</c:v>
                </c:pt>
                <c:pt idx="115">
                  <c:v>0</c:v>
                </c:pt>
                <c:pt idx="116">
                  <c:v>96.364829390596469</c:v>
                </c:pt>
                <c:pt idx="117">
                  <c:v>0</c:v>
                </c:pt>
                <c:pt idx="118">
                  <c:v>0</c:v>
                </c:pt>
                <c:pt idx="119">
                  <c:v>0</c:v>
                </c:pt>
                <c:pt idx="120">
                  <c:v>0</c:v>
                </c:pt>
                <c:pt idx="121">
                  <c:v>0</c:v>
                </c:pt>
                <c:pt idx="122">
                  <c:v>0</c:v>
                </c:pt>
                <c:pt idx="123">
                  <c:v>0</c:v>
                </c:pt>
                <c:pt idx="124">
                  <c:v>0</c:v>
                </c:pt>
                <c:pt idx="125">
                  <c:v>0</c:v>
                </c:pt>
                <c:pt idx="126">
                  <c:v>0</c:v>
                </c:pt>
                <c:pt idx="127">
                  <c:v>33.123006985093575</c:v>
                </c:pt>
                <c:pt idx="128">
                  <c:v>0</c:v>
                </c:pt>
                <c:pt idx="129">
                  <c:v>0</c:v>
                </c:pt>
                <c:pt idx="130">
                  <c:v>0</c:v>
                </c:pt>
                <c:pt idx="131">
                  <c:v>0</c:v>
                </c:pt>
                <c:pt idx="132">
                  <c:v>0</c:v>
                </c:pt>
                <c:pt idx="133">
                  <c:v>0</c:v>
                </c:pt>
                <c:pt idx="134">
                  <c:v>0</c:v>
                </c:pt>
                <c:pt idx="135">
                  <c:v>17.402407888812753</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26.599847545706623</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1-E73C-4DC5-9D5A-7F0DB28F4DCE}"/>
            </c:ext>
          </c:extLst>
        </c:ser>
        <c:ser>
          <c:idx val="2"/>
          <c:order val="2"/>
          <c:tx>
            <c:strRef>
              <c:f>'C6 8040'!$A$30</c:f>
              <c:strCache>
                <c:ptCount val="1"/>
                <c:pt idx="0">
                  <c:v>Proj SWD - RZ</c:v>
                </c:pt>
              </c:strCache>
            </c:strRef>
          </c:tx>
          <c:spPr>
            <a:ln w="25400">
              <a:solidFill>
                <a:srgbClr val="008080"/>
              </a:solidFill>
              <a:prstDash val="solid"/>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8040'!$C$30:$FS$30</c:f>
              <c:numCache>
                <c:formatCode>0.0</c:formatCode>
                <c:ptCount val="173"/>
                <c:pt idx="0">
                  <c:v>6</c:v>
                </c:pt>
                <c:pt idx="1">
                  <c:v>7.1569278717041014</c:v>
                </c:pt>
                <c:pt idx="2">
                  <c:v>8.041620122169892</c:v>
                </c:pt>
                <c:pt idx="3">
                  <c:v>8.8116835238383686</c:v>
                </c:pt>
                <c:pt idx="4">
                  <c:v>9.5126308429969839</c:v>
                </c:pt>
                <c:pt idx="5">
                  <c:v>10.032157493820756</c:v>
                </c:pt>
                <c:pt idx="6">
                  <c:v>10.377326507380857</c:v>
                </c:pt>
                <c:pt idx="7">
                  <c:v>9.8253572585665658</c:v>
                </c:pt>
                <c:pt idx="8">
                  <c:v>10.373890790809048</c:v>
                </c:pt>
                <c:pt idx="9">
                  <c:v>10.713151506645344</c:v>
                </c:pt>
                <c:pt idx="10">
                  <c:v>11.036878021665784</c:v>
                </c:pt>
                <c:pt idx="11">
                  <c:v>11.673646275585565</c:v>
                </c:pt>
                <c:pt idx="12">
                  <c:v>12.322493883619849</c:v>
                </c:pt>
                <c:pt idx="13">
                  <c:v>13.109043540958771</c:v>
                </c:pt>
                <c:pt idx="14">
                  <c:v>14.019634665571349</c:v>
                </c:pt>
                <c:pt idx="15">
                  <c:v>14.287620532910095</c:v>
                </c:pt>
                <c:pt idx="16">
                  <c:v>13.034092109880893</c:v>
                </c:pt>
                <c:pt idx="17">
                  <c:v>14.559019394127361</c:v>
                </c:pt>
                <c:pt idx="18">
                  <c:v>16.274905290475463</c:v>
                </c:pt>
                <c:pt idx="19">
                  <c:v>17.5076037413438</c:v>
                </c:pt>
                <c:pt idx="20">
                  <c:v>18.675382701643017</c:v>
                </c:pt>
                <c:pt idx="21">
                  <c:v>20.086358653430942</c:v>
                </c:pt>
                <c:pt idx="22">
                  <c:v>19.451776546649622</c:v>
                </c:pt>
                <c:pt idx="23">
                  <c:v>20.054271780409309</c:v>
                </c:pt>
                <c:pt idx="24">
                  <c:v>21.283415918941724</c:v>
                </c:pt>
                <c:pt idx="25">
                  <c:v>4.9234457481662659</c:v>
                </c:pt>
                <c:pt idx="26">
                  <c:v>7.2372540097067972</c:v>
                </c:pt>
                <c:pt idx="27">
                  <c:v>9.4682748352642072</c:v>
                </c:pt>
                <c:pt idx="28">
                  <c:v>11.74103142896843</c:v>
                </c:pt>
                <c:pt idx="29">
                  <c:v>15.03935450228107</c:v>
                </c:pt>
                <c:pt idx="30">
                  <c:v>18.339896131342172</c:v>
                </c:pt>
                <c:pt idx="31">
                  <c:v>3.5632775113522719</c:v>
                </c:pt>
                <c:pt idx="32">
                  <c:v>6.9209509988367266</c:v>
                </c:pt>
                <c:pt idx="33">
                  <c:v>9.5947364761113825</c:v>
                </c:pt>
                <c:pt idx="34">
                  <c:v>11.986299806009203</c:v>
                </c:pt>
                <c:pt idx="35">
                  <c:v>14.404211879333079</c:v>
                </c:pt>
                <c:pt idx="36">
                  <c:v>17.247717452868045</c:v>
                </c:pt>
                <c:pt idx="37">
                  <c:v>21.289869788818351</c:v>
                </c:pt>
                <c:pt idx="38">
                  <c:v>7.1752723141523234</c:v>
                </c:pt>
                <c:pt idx="39">
                  <c:v>10.360050537248796</c:v>
                </c:pt>
                <c:pt idx="40">
                  <c:v>13.655172938922183</c:v>
                </c:pt>
                <c:pt idx="41">
                  <c:v>17.353603120735354</c:v>
                </c:pt>
                <c:pt idx="42">
                  <c:v>21.447900681229573</c:v>
                </c:pt>
                <c:pt idx="43">
                  <c:v>25.507940136840869</c:v>
                </c:pt>
                <c:pt idx="44">
                  <c:v>16.027022830515428</c:v>
                </c:pt>
                <c:pt idx="45">
                  <c:v>22.197279797655717</c:v>
                </c:pt>
                <c:pt idx="46">
                  <c:v>27.685268291657199</c:v>
                </c:pt>
                <c:pt idx="47">
                  <c:v>32.522167899295177</c:v>
                </c:pt>
                <c:pt idx="48">
                  <c:v>37.612245157437265</c:v>
                </c:pt>
                <c:pt idx="49">
                  <c:v>28.294541299663788</c:v>
                </c:pt>
                <c:pt idx="50">
                  <c:v>34.159685340462069</c:v>
                </c:pt>
                <c:pt idx="51">
                  <c:v>40.230335553943114</c:v>
                </c:pt>
                <c:pt idx="52">
                  <c:v>47.025180147146067</c:v>
                </c:pt>
                <c:pt idx="53">
                  <c:v>28.377406172947964</c:v>
                </c:pt>
                <c:pt idx="54">
                  <c:v>34.631661580687698</c:v>
                </c:pt>
                <c:pt idx="55">
                  <c:v>40.712424088473114</c:v>
                </c:pt>
                <c:pt idx="56">
                  <c:v>47.745739529256355</c:v>
                </c:pt>
                <c:pt idx="57">
                  <c:v>54.862482897951637</c:v>
                </c:pt>
                <c:pt idx="58">
                  <c:v>29.529347800425018</c:v>
                </c:pt>
                <c:pt idx="59">
                  <c:v>40.8065692985422</c:v>
                </c:pt>
                <c:pt idx="60">
                  <c:v>47.971058046315108</c:v>
                </c:pt>
                <c:pt idx="61">
                  <c:v>47.653121462468448</c:v>
                </c:pt>
                <c:pt idx="62">
                  <c:v>46.70000310193447</c:v>
                </c:pt>
                <c:pt idx="63">
                  <c:v>52.764437589453472</c:v>
                </c:pt>
                <c:pt idx="64">
                  <c:v>35.616473962995087</c:v>
                </c:pt>
                <c:pt idx="65">
                  <c:v>45.296691206754588</c:v>
                </c:pt>
                <c:pt idx="66">
                  <c:v>49.914387720940525</c:v>
                </c:pt>
                <c:pt idx="67">
                  <c:v>39.668106722668028</c:v>
                </c:pt>
                <c:pt idx="68">
                  <c:v>46.241138144894329</c:v>
                </c:pt>
                <c:pt idx="69">
                  <c:v>51.756098451344393</c:v>
                </c:pt>
                <c:pt idx="70">
                  <c:v>58.901866748984865</c:v>
                </c:pt>
                <c:pt idx="71">
                  <c:v>64.712753687472159</c:v>
                </c:pt>
                <c:pt idx="72">
                  <c:v>36.937067237546671</c:v>
                </c:pt>
                <c:pt idx="73">
                  <c:v>40.516644395803375</c:v>
                </c:pt>
                <c:pt idx="74">
                  <c:v>47.269333126325705</c:v>
                </c:pt>
                <c:pt idx="75">
                  <c:v>51.730751257482801</c:v>
                </c:pt>
                <c:pt idx="76">
                  <c:v>54.450255936491459</c:v>
                </c:pt>
                <c:pt idx="77">
                  <c:v>20.473597331716554</c:v>
                </c:pt>
                <c:pt idx="78">
                  <c:v>26.556905953596306</c:v>
                </c:pt>
                <c:pt idx="79">
                  <c:v>33.316714282507306</c:v>
                </c:pt>
                <c:pt idx="80">
                  <c:v>38.77534860018784</c:v>
                </c:pt>
                <c:pt idx="81">
                  <c:v>20.189463931269671</c:v>
                </c:pt>
                <c:pt idx="82">
                  <c:v>7.5244383595902944</c:v>
                </c:pt>
                <c:pt idx="83">
                  <c:v>12.879143844263012</c:v>
                </c:pt>
                <c:pt idx="84">
                  <c:v>18.993139184892762</c:v>
                </c:pt>
                <c:pt idx="85">
                  <c:v>25.109203617319388</c:v>
                </c:pt>
                <c:pt idx="86">
                  <c:v>9.1293843743955065</c:v>
                </c:pt>
                <c:pt idx="87">
                  <c:v>12.367985504209827</c:v>
                </c:pt>
                <c:pt idx="88">
                  <c:v>45.001445690969277</c:v>
                </c:pt>
                <c:pt idx="89">
                  <c:v>50.677275311330604</c:v>
                </c:pt>
                <c:pt idx="90">
                  <c:v>55.054875311330605</c:v>
                </c:pt>
                <c:pt idx="91">
                  <c:v>34.27426523605557</c:v>
                </c:pt>
                <c:pt idx="92">
                  <c:v>38.939865236055567</c:v>
                </c:pt>
                <c:pt idx="93">
                  <c:v>43.864665236055565</c:v>
                </c:pt>
                <c:pt idx="94">
                  <c:v>49.077465236055566</c:v>
                </c:pt>
                <c:pt idx="95">
                  <c:v>54.779865236055564</c:v>
                </c:pt>
                <c:pt idx="96">
                  <c:v>60.453465236055564</c:v>
                </c:pt>
                <c:pt idx="97">
                  <c:v>65.33218404629055</c:v>
                </c:pt>
                <c:pt idx="98">
                  <c:v>70.551126271168314</c:v>
                </c:pt>
                <c:pt idx="99">
                  <c:v>75.081217198087501</c:v>
                </c:pt>
                <c:pt idx="100">
                  <c:v>65.021671025245311</c:v>
                </c:pt>
                <c:pt idx="101">
                  <c:v>62.301824407672001</c:v>
                </c:pt>
                <c:pt idx="102">
                  <c:v>66.9292024570438</c:v>
                </c:pt>
                <c:pt idx="103">
                  <c:v>70.872386386051943</c:v>
                </c:pt>
                <c:pt idx="104">
                  <c:v>74.516626483711406</c:v>
                </c:pt>
                <c:pt idx="105">
                  <c:v>68.29489107287435</c:v>
                </c:pt>
                <c:pt idx="106">
                  <c:v>72.767885679786616</c:v>
                </c:pt>
                <c:pt idx="107">
                  <c:v>76.121346255030133</c:v>
                </c:pt>
                <c:pt idx="108">
                  <c:v>80.273041108778088</c:v>
                </c:pt>
                <c:pt idx="109">
                  <c:v>82.926021630594533</c:v>
                </c:pt>
                <c:pt idx="110">
                  <c:v>85.575711512203156</c:v>
                </c:pt>
                <c:pt idx="111">
                  <c:v>87.730483678960624</c:v>
                </c:pt>
                <c:pt idx="112">
                  <c:v>89.714353343314826</c:v>
                </c:pt>
                <c:pt idx="113">
                  <c:v>91.297717849544938</c:v>
                </c:pt>
                <c:pt idx="114">
                  <c:v>92.789851348308787</c:v>
                </c:pt>
                <c:pt idx="115">
                  <c:v>94.333613119037523</c:v>
                </c:pt>
                <c:pt idx="116">
                  <c:v>95.85815986076436</c:v>
                </c:pt>
                <c:pt idx="117">
                  <c:v>96.923943946810795</c:v>
                </c:pt>
                <c:pt idx="118">
                  <c:v>98.027007656905226</c:v>
                </c:pt>
                <c:pt idx="119">
                  <c:v>75.4462777844264</c:v>
                </c:pt>
                <c:pt idx="120">
                  <c:v>72.142717747031469</c:v>
                </c:pt>
                <c:pt idx="121">
                  <c:v>68.412953250285696</c:v>
                </c:pt>
                <c:pt idx="122">
                  <c:v>61.696120989799638</c:v>
                </c:pt>
                <c:pt idx="123">
                  <c:v>58.491157386250094</c:v>
                </c:pt>
                <c:pt idx="124">
                  <c:v>56.079364311669494</c:v>
                </c:pt>
                <c:pt idx="125">
                  <c:v>46.970452164144</c:v>
                </c:pt>
                <c:pt idx="126">
                  <c:v>48.078557697674881</c:v>
                </c:pt>
                <c:pt idx="127">
                  <c:v>49.880556339295246</c:v>
                </c:pt>
                <c:pt idx="128">
                  <c:v>51.659967123146394</c:v>
                </c:pt>
                <c:pt idx="129">
                  <c:v>53.000030151781694</c:v>
                </c:pt>
                <c:pt idx="130">
                  <c:v>54.109915257659807</c:v>
                </c:pt>
                <c:pt idx="131">
                  <c:v>55.426387064032724</c:v>
                </c:pt>
                <c:pt idx="132">
                  <c:v>54.713836987816933</c:v>
                </c:pt>
                <c:pt idx="133">
                  <c:v>48.920104050647858</c:v>
                </c:pt>
                <c:pt idx="134">
                  <c:v>49.857525302135592</c:v>
                </c:pt>
                <c:pt idx="135">
                  <c:v>50.578342295848969</c:v>
                </c:pt>
                <c:pt idx="136">
                  <c:v>51.178608227932102</c:v>
                </c:pt>
                <c:pt idx="137">
                  <c:v>50.450322030150545</c:v>
                </c:pt>
                <c:pt idx="138">
                  <c:v>50.980422411524906</c:v>
                </c:pt>
                <c:pt idx="139">
                  <c:v>51.554856417739046</c:v>
                </c:pt>
                <c:pt idx="140">
                  <c:v>52.094477925860538</c:v>
                </c:pt>
                <c:pt idx="141">
                  <c:v>52.741941438281195</c:v>
                </c:pt>
                <c:pt idx="142">
                  <c:v>53.441445313059944</c:v>
                </c:pt>
                <c:pt idx="143">
                  <c:v>53.924732456767217</c:v>
                </c:pt>
                <c:pt idx="144">
                  <c:v>53.2762361985084</c:v>
                </c:pt>
                <c:pt idx="145">
                  <c:v>54.128707097136633</c:v>
                </c:pt>
                <c:pt idx="146">
                  <c:v>54.639205036723276</c:v>
                </c:pt>
                <c:pt idx="147">
                  <c:v>55.201468966567177</c:v>
                </c:pt>
                <c:pt idx="148">
                  <c:v>55.882343729295854</c:v>
                </c:pt>
                <c:pt idx="149">
                  <c:v>56.46421027189588</c:v>
                </c:pt>
                <c:pt idx="150">
                  <c:v>55.705875157436239</c:v>
                </c:pt>
                <c:pt idx="151">
                  <c:v>56.350480396355309</c:v>
                </c:pt>
                <c:pt idx="152">
                  <c:v>56.689236192130032</c:v>
                </c:pt>
                <c:pt idx="153">
                  <c:v>57.100352552800928</c:v>
                </c:pt>
                <c:pt idx="154">
                  <c:v>57.141361966787827</c:v>
                </c:pt>
                <c:pt idx="155">
                  <c:v>57.524658371474814</c:v>
                </c:pt>
                <c:pt idx="156">
                  <c:v>57.848767369230529</c:v>
                </c:pt>
                <c:pt idx="157">
                  <c:v>58.075516044553218</c:v>
                </c:pt>
                <c:pt idx="158">
                  <c:v>56.829085991228105</c:v>
                </c:pt>
                <c:pt idx="159">
                  <c:v>57.162900079878469</c:v>
                </c:pt>
                <c:pt idx="160">
                  <c:v>56.669466824446168</c:v>
                </c:pt>
                <c:pt idx="161">
                  <c:v>57.14006340311601</c:v>
                </c:pt>
                <c:pt idx="162">
                  <c:v>57.577514571059005</c:v>
                </c:pt>
                <c:pt idx="163">
                  <c:v>57.960232776439746</c:v>
                </c:pt>
                <c:pt idx="164">
                  <c:v>58.179389257599532</c:v>
                </c:pt>
                <c:pt idx="165">
                  <c:v>58.510655510438106</c:v>
                </c:pt>
                <c:pt idx="166">
                  <c:v>58.865475087018119</c:v>
                </c:pt>
                <c:pt idx="167">
                  <c:v>59.252528609432595</c:v>
                </c:pt>
                <c:pt idx="168">
                  <c:v>59.284246050459878</c:v>
                </c:pt>
                <c:pt idx="169">
                  <c:v>59.345180917793776</c:v>
                </c:pt>
                <c:pt idx="170">
                  <c:v>59.46440201456025</c:v>
                </c:pt>
                <c:pt idx="171">
                  <c:v>59.748831966060912</c:v>
                </c:pt>
                <c:pt idx="172">
                  <c:v>60.212171819299101</c:v>
                </c:pt>
              </c:numCache>
            </c:numRef>
          </c:yVal>
          <c:smooth val="0"/>
          <c:extLst>
            <c:ext xmlns:c16="http://schemas.microsoft.com/office/drawing/2014/chart" uri="{C3380CC4-5D6E-409C-BE32-E72D297353CC}">
              <c16:uniqueId val="{00000002-E73C-4DC5-9D5A-7F0DB28F4DCE}"/>
            </c:ext>
          </c:extLst>
        </c:ser>
        <c:ser>
          <c:idx val="10"/>
          <c:order val="3"/>
          <c:tx>
            <c:strRef>
              <c:f>'C6 8040'!$A$31</c:f>
              <c:strCache>
                <c:ptCount val="1"/>
                <c:pt idx="0">
                  <c:v>Measured SWD - RZ</c:v>
                </c:pt>
              </c:strCache>
            </c:strRef>
          </c:tx>
          <c:spPr>
            <a:ln w="28575">
              <a:noFill/>
            </a:ln>
          </c:spPr>
          <c:marker>
            <c:symbol val="square"/>
            <c:size val="6"/>
            <c:spPr>
              <a:solidFill>
                <a:srgbClr val="008080"/>
              </a:solidFill>
              <a:ln>
                <a:solidFill>
                  <a:srgbClr val="000080"/>
                </a:solidFill>
                <a:prstDash val="solid"/>
              </a:ln>
            </c:spPr>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8040'!$C$31:$FS$31</c:f>
              <c:numCache>
                <c:formatCode>0.0</c:formatCode>
                <c:ptCount val="173"/>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23.102225614707486</c:v>
                </c:pt>
                <c:pt idx="25">
                  <c:v>0</c:v>
                </c:pt>
                <c:pt idx="26">
                  <c:v>0</c:v>
                </c:pt>
                <c:pt idx="27">
                  <c:v>0</c:v>
                </c:pt>
                <c:pt idx="28">
                  <c:v>15.476628647017533</c:v>
                </c:pt>
                <c:pt idx="29">
                  <c:v>0</c:v>
                </c:pt>
                <c:pt idx="30">
                  <c:v>26.548141431118893</c:v>
                </c:pt>
                <c:pt idx="31">
                  <c:v>0</c:v>
                </c:pt>
                <c:pt idx="32">
                  <c:v>2.8740168338865679</c:v>
                </c:pt>
                <c:pt idx="33">
                  <c:v>0</c:v>
                </c:pt>
                <c:pt idx="34">
                  <c:v>0</c:v>
                </c:pt>
                <c:pt idx="35">
                  <c:v>0</c:v>
                </c:pt>
                <c:pt idx="36">
                  <c:v>0</c:v>
                </c:pt>
                <c:pt idx="37">
                  <c:v>35.317049813449977</c:v>
                </c:pt>
                <c:pt idx="38">
                  <c:v>0</c:v>
                </c:pt>
                <c:pt idx="39">
                  <c:v>6.597459968892192</c:v>
                </c:pt>
                <c:pt idx="40">
                  <c:v>0</c:v>
                </c:pt>
                <c:pt idx="41">
                  <c:v>0</c:v>
                </c:pt>
                <c:pt idx="42">
                  <c:v>0</c:v>
                </c:pt>
                <c:pt idx="43">
                  <c:v>42.940983842384568</c:v>
                </c:pt>
                <c:pt idx="44">
                  <c:v>0</c:v>
                </c:pt>
                <c:pt idx="45">
                  <c:v>14.394341761589297</c:v>
                </c:pt>
                <c:pt idx="46">
                  <c:v>0</c:v>
                </c:pt>
                <c:pt idx="47">
                  <c:v>0</c:v>
                </c:pt>
                <c:pt idx="48">
                  <c:v>50.862033838880322</c:v>
                </c:pt>
                <c:pt idx="49">
                  <c:v>0</c:v>
                </c:pt>
                <c:pt idx="50">
                  <c:v>22.066872809461103</c:v>
                </c:pt>
                <c:pt idx="51">
                  <c:v>0</c:v>
                </c:pt>
                <c:pt idx="52">
                  <c:v>61.66021632315028</c:v>
                </c:pt>
                <c:pt idx="53">
                  <c:v>0</c:v>
                </c:pt>
                <c:pt idx="54">
                  <c:v>0</c:v>
                </c:pt>
                <c:pt idx="55">
                  <c:v>0</c:v>
                </c:pt>
                <c:pt idx="56">
                  <c:v>0</c:v>
                </c:pt>
                <c:pt idx="57">
                  <c:v>56.300560041719422</c:v>
                </c:pt>
                <c:pt idx="58">
                  <c:v>0</c:v>
                </c:pt>
                <c:pt idx="59">
                  <c:v>36.086428610862527</c:v>
                </c:pt>
                <c:pt idx="60">
                  <c:v>0</c:v>
                </c:pt>
                <c:pt idx="61">
                  <c:v>0</c:v>
                </c:pt>
                <c:pt idx="62">
                  <c:v>36.699448181548441</c:v>
                </c:pt>
                <c:pt idx="63">
                  <c:v>47.750461941156225</c:v>
                </c:pt>
                <c:pt idx="64">
                  <c:v>0</c:v>
                </c:pt>
                <c:pt idx="65">
                  <c:v>16.634977812178001</c:v>
                </c:pt>
                <c:pt idx="66">
                  <c:v>37.533940633256535</c:v>
                </c:pt>
                <c:pt idx="67">
                  <c:v>0</c:v>
                </c:pt>
                <c:pt idx="68">
                  <c:v>0</c:v>
                </c:pt>
                <c:pt idx="69">
                  <c:v>0</c:v>
                </c:pt>
                <c:pt idx="70">
                  <c:v>0</c:v>
                </c:pt>
                <c:pt idx="71">
                  <c:v>60.323620339764481</c:v>
                </c:pt>
                <c:pt idx="72">
                  <c:v>0</c:v>
                </c:pt>
                <c:pt idx="73">
                  <c:v>17.685674035339854</c:v>
                </c:pt>
                <c:pt idx="74">
                  <c:v>0</c:v>
                </c:pt>
                <c:pt idx="75">
                  <c:v>0</c:v>
                </c:pt>
                <c:pt idx="76">
                  <c:v>43.166138945344201</c:v>
                </c:pt>
                <c:pt idx="77">
                  <c:v>0</c:v>
                </c:pt>
                <c:pt idx="78">
                  <c:v>4.1846232627916855</c:v>
                </c:pt>
                <c:pt idx="79">
                  <c:v>0</c:v>
                </c:pt>
                <c:pt idx="80">
                  <c:v>32.979645738788989</c:v>
                </c:pt>
                <c:pt idx="81">
                  <c:v>0</c:v>
                </c:pt>
                <c:pt idx="82">
                  <c:v>0</c:v>
                </c:pt>
                <c:pt idx="83">
                  <c:v>0</c:v>
                </c:pt>
                <c:pt idx="84">
                  <c:v>0</c:v>
                </c:pt>
                <c:pt idx="85">
                  <c:v>19.375626020375019</c:v>
                </c:pt>
                <c:pt idx="86">
                  <c:v>0</c:v>
                </c:pt>
                <c:pt idx="87">
                  <c:v>4.1581401129495426</c:v>
                </c:pt>
                <c:pt idx="88">
                  <c:v>0</c:v>
                </c:pt>
                <c:pt idx="89">
                  <c:v>0</c:v>
                </c:pt>
                <c:pt idx="90">
                  <c:v>46.458317960297627</c:v>
                </c:pt>
                <c:pt idx="91">
                  <c:v>0</c:v>
                </c:pt>
                <c:pt idx="92">
                  <c:v>7.3582795933043279</c:v>
                </c:pt>
                <c:pt idx="93">
                  <c:v>0</c:v>
                </c:pt>
                <c:pt idx="94">
                  <c:v>29.571956181535054</c:v>
                </c:pt>
                <c:pt idx="95">
                  <c:v>0</c:v>
                </c:pt>
                <c:pt idx="96">
                  <c:v>0</c:v>
                </c:pt>
                <c:pt idx="97">
                  <c:v>0</c:v>
                </c:pt>
                <c:pt idx="98">
                  <c:v>0</c:v>
                </c:pt>
                <c:pt idx="99">
                  <c:v>69.09390920509631</c:v>
                </c:pt>
                <c:pt idx="100">
                  <c:v>0</c:v>
                </c:pt>
                <c:pt idx="101">
                  <c:v>49.106944985994971</c:v>
                </c:pt>
                <c:pt idx="102">
                  <c:v>0</c:v>
                </c:pt>
                <c:pt idx="103">
                  <c:v>0</c:v>
                </c:pt>
                <c:pt idx="104">
                  <c:v>74.87163796588095</c:v>
                </c:pt>
                <c:pt idx="105">
                  <c:v>0</c:v>
                </c:pt>
                <c:pt idx="106">
                  <c:v>53.478869586068626</c:v>
                </c:pt>
                <c:pt idx="107">
                  <c:v>0</c:v>
                </c:pt>
                <c:pt idx="108">
                  <c:v>78.336520211857845</c:v>
                </c:pt>
                <c:pt idx="109">
                  <c:v>0</c:v>
                </c:pt>
                <c:pt idx="110">
                  <c:v>0</c:v>
                </c:pt>
                <c:pt idx="111">
                  <c:v>0</c:v>
                </c:pt>
                <c:pt idx="112">
                  <c:v>0</c:v>
                </c:pt>
                <c:pt idx="113">
                  <c:v>0</c:v>
                </c:pt>
                <c:pt idx="114">
                  <c:v>97.001303406839838</c:v>
                </c:pt>
                <c:pt idx="115">
                  <c:v>0</c:v>
                </c:pt>
                <c:pt idx="116">
                  <c:v>96.364829390596469</c:v>
                </c:pt>
                <c:pt idx="117">
                  <c:v>0</c:v>
                </c:pt>
                <c:pt idx="118">
                  <c:v>0</c:v>
                </c:pt>
                <c:pt idx="119">
                  <c:v>0</c:v>
                </c:pt>
                <c:pt idx="120">
                  <c:v>0</c:v>
                </c:pt>
                <c:pt idx="121">
                  <c:v>0</c:v>
                </c:pt>
                <c:pt idx="122">
                  <c:v>0</c:v>
                </c:pt>
                <c:pt idx="123">
                  <c:v>0</c:v>
                </c:pt>
                <c:pt idx="124">
                  <c:v>0</c:v>
                </c:pt>
                <c:pt idx="125">
                  <c:v>0</c:v>
                </c:pt>
                <c:pt idx="126">
                  <c:v>0</c:v>
                </c:pt>
                <c:pt idx="127">
                  <c:v>33.123006985093575</c:v>
                </c:pt>
                <c:pt idx="128">
                  <c:v>0</c:v>
                </c:pt>
                <c:pt idx="129">
                  <c:v>0</c:v>
                </c:pt>
                <c:pt idx="130">
                  <c:v>0</c:v>
                </c:pt>
                <c:pt idx="131">
                  <c:v>0</c:v>
                </c:pt>
                <c:pt idx="132">
                  <c:v>0</c:v>
                </c:pt>
                <c:pt idx="133">
                  <c:v>0</c:v>
                </c:pt>
                <c:pt idx="134">
                  <c:v>0</c:v>
                </c:pt>
                <c:pt idx="135">
                  <c:v>17.402407888812753</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26.599847545706623</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3-E73C-4DC5-9D5A-7F0DB28F4DCE}"/>
            </c:ext>
          </c:extLst>
        </c:ser>
        <c:ser>
          <c:idx val="0"/>
          <c:order val="4"/>
          <c:tx>
            <c:strRef>
              <c:f>'C6 8040'!$A$34</c:f>
              <c:strCache>
                <c:ptCount val="1"/>
                <c:pt idx="0">
                  <c:v>Actual Irrigation</c:v>
                </c:pt>
              </c:strCache>
            </c:strRef>
          </c:tx>
          <c:spPr>
            <a:ln w="28575">
              <a:noFill/>
            </a:ln>
          </c:spPr>
          <c:marker>
            <c:symbol val="x"/>
            <c:size val="7"/>
            <c:spPr>
              <a:noFill/>
              <a:ln>
                <a:solidFill>
                  <a:srgbClr val="000080"/>
                </a:solidFill>
                <a:prstDash val="solid"/>
              </a:ln>
            </c:spPr>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8040'!$C$34:$FS$34</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c:v>
                </c:pt>
                <c:pt idx="26">
                  <c:v>0</c:v>
                </c:pt>
                <c:pt idx="27">
                  <c:v>0</c:v>
                </c:pt>
                <c:pt idx="28">
                  <c:v>0</c:v>
                </c:pt>
                <c:pt idx="29">
                  <c:v>0</c:v>
                </c:pt>
                <c:pt idx="30">
                  <c:v>0</c:v>
                </c:pt>
                <c:pt idx="31">
                  <c:v>20.318471337579616</c:v>
                </c:pt>
                <c:pt idx="32">
                  <c:v>0</c:v>
                </c:pt>
                <c:pt idx="33">
                  <c:v>0</c:v>
                </c:pt>
                <c:pt idx="34">
                  <c:v>0</c:v>
                </c:pt>
                <c:pt idx="35">
                  <c:v>0</c:v>
                </c:pt>
                <c:pt idx="36">
                  <c:v>0</c:v>
                </c:pt>
                <c:pt idx="37">
                  <c:v>0</c:v>
                </c:pt>
                <c:pt idx="38">
                  <c:v>20.191082802547772</c:v>
                </c:pt>
                <c:pt idx="39">
                  <c:v>0</c:v>
                </c:pt>
                <c:pt idx="40">
                  <c:v>0</c:v>
                </c:pt>
                <c:pt idx="41">
                  <c:v>0</c:v>
                </c:pt>
                <c:pt idx="42">
                  <c:v>0</c:v>
                </c:pt>
                <c:pt idx="43">
                  <c:v>0</c:v>
                </c:pt>
                <c:pt idx="44">
                  <c:v>15.222929936305732</c:v>
                </c:pt>
                <c:pt idx="45">
                  <c:v>0</c:v>
                </c:pt>
                <c:pt idx="46">
                  <c:v>0</c:v>
                </c:pt>
                <c:pt idx="47">
                  <c:v>0</c:v>
                </c:pt>
                <c:pt idx="48">
                  <c:v>0</c:v>
                </c:pt>
                <c:pt idx="49">
                  <c:v>15.222929936305732</c:v>
                </c:pt>
                <c:pt idx="50">
                  <c:v>0</c:v>
                </c:pt>
                <c:pt idx="51">
                  <c:v>0</c:v>
                </c:pt>
                <c:pt idx="52">
                  <c:v>0</c:v>
                </c:pt>
                <c:pt idx="53">
                  <c:v>20.191082802547772</c:v>
                </c:pt>
                <c:pt idx="54">
                  <c:v>0</c:v>
                </c:pt>
                <c:pt idx="55">
                  <c:v>0</c:v>
                </c:pt>
                <c:pt idx="56">
                  <c:v>0</c:v>
                </c:pt>
                <c:pt idx="57">
                  <c:v>0</c:v>
                </c:pt>
                <c:pt idx="58">
                  <c:v>32.420382165605098</c:v>
                </c:pt>
                <c:pt idx="59">
                  <c:v>0</c:v>
                </c:pt>
                <c:pt idx="60">
                  <c:v>0</c:v>
                </c:pt>
                <c:pt idx="61">
                  <c:v>0</c:v>
                </c:pt>
                <c:pt idx="62">
                  <c:v>0</c:v>
                </c:pt>
                <c:pt idx="63">
                  <c:v>0</c:v>
                </c:pt>
                <c:pt idx="64">
                  <c:v>26.30573248407643</c:v>
                </c:pt>
                <c:pt idx="65">
                  <c:v>0</c:v>
                </c:pt>
                <c:pt idx="66">
                  <c:v>0</c:v>
                </c:pt>
                <c:pt idx="67">
                  <c:v>15.15923566878981</c:v>
                </c:pt>
                <c:pt idx="68">
                  <c:v>0</c:v>
                </c:pt>
                <c:pt idx="69">
                  <c:v>0</c:v>
                </c:pt>
                <c:pt idx="70">
                  <c:v>0</c:v>
                </c:pt>
                <c:pt idx="71">
                  <c:v>0</c:v>
                </c:pt>
                <c:pt idx="72">
                  <c:v>32.35668789808917</c:v>
                </c:pt>
                <c:pt idx="73">
                  <c:v>0</c:v>
                </c:pt>
                <c:pt idx="74">
                  <c:v>0</c:v>
                </c:pt>
                <c:pt idx="75">
                  <c:v>0</c:v>
                </c:pt>
                <c:pt idx="76">
                  <c:v>0</c:v>
                </c:pt>
                <c:pt idx="77">
                  <c:v>36.369426751592357</c:v>
                </c:pt>
                <c:pt idx="78">
                  <c:v>0</c:v>
                </c:pt>
                <c:pt idx="79">
                  <c:v>0</c:v>
                </c:pt>
                <c:pt idx="80">
                  <c:v>0</c:v>
                </c:pt>
                <c:pt idx="81">
                  <c:v>25.222929936305732</c:v>
                </c:pt>
                <c:pt idx="82">
                  <c:v>0</c:v>
                </c:pt>
                <c:pt idx="83">
                  <c:v>0</c:v>
                </c:pt>
                <c:pt idx="84">
                  <c:v>0</c:v>
                </c:pt>
                <c:pt idx="85">
                  <c:v>0</c:v>
                </c:pt>
                <c:pt idx="86">
                  <c:v>20.191082802547772</c:v>
                </c:pt>
                <c:pt idx="87">
                  <c:v>0</c:v>
                </c:pt>
                <c:pt idx="88">
                  <c:v>0</c:v>
                </c:pt>
                <c:pt idx="89">
                  <c:v>0</c:v>
                </c:pt>
                <c:pt idx="90">
                  <c:v>0</c:v>
                </c:pt>
                <c:pt idx="91">
                  <c:v>20.191082802547772</c:v>
                </c:pt>
                <c:pt idx="92">
                  <c:v>0</c:v>
                </c:pt>
                <c:pt idx="93">
                  <c:v>0</c:v>
                </c:pt>
                <c:pt idx="94">
                  <c:v>0</c:v>
                </c:pt>
                <c:pt idx="95">
                  <c:v>0</c:v>
                </c:pt>
                <c:pt idx="96">
                  <c:v>0</c:v>
                </c:pt>
                <c:pt idx="97">
                  <c:v>0</c:v>
                </c:pt>
                <c:pt idx="98">
                  <c:v>0</c:v>
                </c:pt>
                <c:pt idx="99">
                  <c:v>0</c:v>
                </c:pt>
                <c:pt idx="100">
                  <c:v>14.140127388535031</c:v>
                </c:pt>
                <c:pt idx="101">
                  <c:v>0</c:v>
                </c:pt>
                <c:pt idx="102">
                  <c:v>0</c:v>
                </c:pt>
                <c:pt idx="103">
                  <c:v>0</c:v>
                </c:pt>
                <c:pt idx="104">
                  <c:v>0</c:v>
                </c:pt>
                <c:pt idx="105">
                  <c:v>10.127388535031848</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4-E73C-4DC5-9D5A-7F0DB28F4DCE}"/>
            </c:ext>
          </c:extLst>
        </c:ser>
        <c:ser>
          <c:idx val="14"/>
          <c:order val="5"/>
          <c:tx>
            <c:strRef>
              <c:f>'C6 8040'!$A$24</c:f>
              <c:strCache>
                <c:ptCount val="1"/>
                <c:pt idx="0">
                  <c:v>Precip</c:v>
                </c:pt>
              </c:strCache>
            </c:strRef>
          </c:tx>
          <c:spPr>
            <a:ln w="28575">
              <a:noFill/>
            </a:ln>
          </c:spPr>
          <c:marker>
            <c:symbol val="plus"/>
            <c:size val="7"/>
            <c:spPr>
              <a:noFill/>
              <a:ln>
                <a:solidFill>
                  <a:srgbClr val="000000"/>
                </a:solidFill>
                <a:prstDash val="solid"/>
              </a:ln>
            </c:spPr>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8040'!$C$24:$FS$24</c:f>
              <c:numCache>
                <c:formatCode>0.0</c:formatCode>
                <c:ptCount val="173"/>
                <c:pt idx="0">
                  <c:v>0</c:v>
                </c:pt>
                <c:pt idx="1">
                  <c:v>0</c:v>
                </c:pt>
                <c:pt idx="2">
                  <c:v>0</c:v>
                </c:pt>
                <c:pt idx="3">
                  <c:v>0</c:v>
                </c:pt>
                <c:pt idx="4">
                  <c:v>0</c:v>
                </c:pt>
                <c:pt idx="5">
                  <c:v>0</c:v>
                </c:pt>
                <c:pt idx="6">
                  <c:v>0</c:v>
                </c:pt>
                <c:pt idx="7">
                  <c:v>4</c:v>
                </c:pt>
                <c:pt idx="8">
                  <c:v>0</c:v>
                </c:pt>
                <c:pt idx="9">
                  <c:v>0</c:v>
                </c:pt>
                <c:pt idx="10">
                  <c:v>0</c:v>
                </c:pt>
                <c:pt idx="11">
                  <c:v>0</c:v>
                </c:pt>
                <c:pt idx="12">
                  <c:v>0</c:v>
                </c:pt>
                <c:pt idx="13">
                  <c:v>0</c:v>
                </c:pt>
                <c:pt idx="14">
                  <c:v>0</c:v>
                </c:pt>
                <c:pt idx="15">
                  <c:v>2</c:v>
                </c:pt>
                <c:pt idx="16">
                  <c:v>7</c:v>
                </c:pt>
                <c:pt idx="17">
                  <c:v>0</c:v>
                </c:pt>
                <c:pt idx="18">
                  <c:v>0</c:v>
                </c:pt>
                <c:pt idx="19">
                  <c:v>0</c:v>
                </c:pt>
                <c:pt idx="20">
                  <c:v>0</c:v>
                </c:pt>
                <c:pt idx="21">
                  <c:v>0</c:v>
                </c:pt>
                <c:pt idx="22">
                  <c:v>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pt idx="47">
                  <c:v>0</c:v>
                </c:pt>
                <c:pt idx="48">
                  <c:v>0</c:v>
                </c:pt>
                <c:pt idx="49">
                  <c:v>0</c:v>
                </c:pt>
                <c:pt idx="50">
                  <c:v>0</c:v>
                </c:pt>
                <c:pt idx="51">
                  <c:v>0</c:v>
                </c:pt>
                <c:pt idx="52">
                  <c:v>0</c:v>
                </c:pt>
                <c:pt idx="53">
                  <c:v>4</c:v>
                </c:pt>
                <c:pt idx="54">
                  <c:v>0</c:v>
                </c:pt>
                <c:pt idx="55">
                  <c:v>0</c:v>
                </c:pt>
                <c:pt idx="56">
                  <c:v>0</c:v>
                </c:pt>
                <c:pt idx="57">
                  <c:v>0</c:v>
                </c:pt>
                <c:pt idx="58">
                  <c:v>0</c:v>
                </c:pt>
                <c:pt idx="59">
                  <c:v>0</c:v>
                </c:pt>
                <c:pt idx="60">
                  <c:v>0</c:v>
                </c:pt>
                <c:pt idx="61">
                  <c:v>8</c:v>
                </c:pt>
                <c:pt idx="62">
                  <c:v>7</c:v>
                </c:pt>
                <c:pt idx="63">
                  <c:v>0</c:v>
                </c:pt>
                <c:pt idx="64">
                  <c:v>0</c:v>
                </c:pt>
                <c:pt idx="65">
                  <c:v>0</c:v>
                </c:pt>
                <c:pt idx="66">
                  <c:v>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20</c:v>
                </c:pt>
                <c:pt idx="83">
                  <c:v>0</c:v>
                </c:pt>
                <c:pt idx="84">
                  <c:v>0</c:v>
                </c:pt>
                <c:pt idx="85">
                  <c:v>0</c:v>
                </c:pt>
                <c:pt idx="86">
                  <c:v>0</c:v>
                </c:pt>
                <c:pt idx="87">
                  <c:v>0</c:v>
                </c:pt>
                <c:pt idx="88">
                  <c:v>0</c:v>
                </c:pt>
                <c:pt idx="89">
                  <c:v>0</c:v>
                </c:pt>
                <c:pt idx="90">
                  <c:v>0</c:v>
                </c:pt>
                <c:pt idx="91">
                  <c:v>6</c:v>
                </c:pt>
                <c:pt idx="92">
                  <c:v>0</c:v>
                </c:pt>
                <c:pt idx="93">
                  <c:v>0</c:v>
                </c:pt>
                <c:pt idx="94">
                  <c:v>0</c:v>
                </c:pt>
                <c:pt idx="95">
                  <c:v>0</c:v>
                </c:pt>
                <c:pt idx="96">
                  <c:v>0</c:v>
                </c:pt>
                <c:pt idx="97">
                  <c:v>0</c:v>
                </c:pt>
                <c:pt idx="98">
                  <c:v>0</c:v>
                </c:pt>
                <c:pt idx="99">
                  <c:v>0</c:v>
                </c:pt>
                <c:pt idx="100">
                  <c:v>0</c:v>
                </c:pt>
                <c:pt idx="101">
                  <c:v>7</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28</c:v>
                </c:pt>
                <c:pt idx="120">
                  <c:v>2</c:v>
                </c:pt>
                <c:pt idx="121">
                  <c:v>8</c:v>
                </c:pt>
                <c:pt idx="122">
                  <c:v>8</c:v>
                </c:pt>
                <c:pt idx="123">
                  <c:v>9</c:v>
                </c:pt>
                <c:pt idx="124">
                  <c:v>4</c:v>
                </c:pt>
                <c:pt idx="125">
                  <c:v>16</c:v>
                </c:pt>
                <c:pt idx="126">
                  <c:v>0</c:v>
                </c:pt>
                <c:pt idx="127">
                  <c:v>0</c:v>
                </c:pt>
                <c:pt idx="128">
                  <c:v>0</c:v>
                </c:pt>
                <c:pt idx="129">
                  <c:v>0</c:v>
                </c:pt>
                <c:pt idx="130">
                  <c:v>0</c:v>
                </c:pt>
                <c:pt idx="131">
                  <c:v>0</c:v>
                </c:pt>
                <c:pt idx="132">
                  <c:v>6</c:v>
                </c:pt>
                <c:pt idx="133">
                  <c:v>16</c:v>
                </c:pt>
                <c:pt idx="134">
                  <c:v>0</c:v>
                </c:pt>
                <c:pt idx="135">
                  <c:v>0</c:v>
                </c:pt>
                <c:pt idx="136">
                  <c:v>0</c:v>
                </c:pt>
                <c:pt idx="137">
                  <c:v>4</c:v>
                </c:pt>
                <c:pt idx="138">
                  <c:v>0</c:v>
                </c:pt>
                <c:pt idx="139">
                  <c:v>0</c:v>
                </c:pt>
                <c:pt idx="140">
                  <c:v>0</c:v>
                </c:pt>
                <c:pt idx="141">
                  <c:v>0</c:v>
                </c:pt>
                <c:pt idx="142">
                  <c:v>0</c:v>
                </c:pt>
                <c:pt idx="143">
                  <c:v>0</c:v>
                </c:pt>
                <c:pt idx="144">
                  <c:v>5</c:v>
                </c:pt>
                <c:pt idx="145">
                  <c:v>0</c:v>
                </c:pt>
                <c:pt idx="146">
                  <c:v>0</c:v>
                </c:pt>
                <c:pt idx="147">
                  <c:v>0</c:v>
                </c:pt>
                <c:pt idx="148">
                  <c:v>0</c:v>
                </c:pt>
                <c:pt idx="149">
                  <c:v>0</c:v>
                </c:pt>
                <c:pt idx="150">
                  <c:v>5</c:v>
                </c:pt>
                <c:pt idx="151">
                  <c:v>0</c:v>
                </c:pt>
                <c:pt idx="152">
                  <c:v>0</c:v>
                </c:pt>
                <c:pt idx="153">
                  <c:v>0</c:v>
                </c:pt>
                <c:pt idx="154">
                  <c:v>1</c:v>
                </c:pt>
                <c:pt idx="155">
                  <c:v>0</c:v>
                </c:pt>
                <c:pt idx="156">
                  <c:v>0</c:v>
                </c:pt>
                <c:pt idx="157">
                  <c:v>0</c:v>
                </c:pt>
                <c:pt idx="158">
                  <c:v>7.5</c:v>
                </c:pt>
                <c:pt idx="159">
                  <c:v>0</c:v>
                </c:pt>
                <c:pt idx="160">
                  <c:v>3</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E73C-4DC5-9D5A-7F0DB28F4DCE}"/>
            </c:ext>
          </c:extLst>
        </c:ser>
        <c:ser>
          <c:idx val="4"/>
          <c:order val="7"/>
          <c:tx>
            <c:strRef>
              <c:f>'C6 8040'!$A$50</c:f>
              <c:strCache>
                <c:ptCount val="1"/>
                <c:pt idx="0">
                  <c:v>Red Avail Water (RZ)</c:v>
                </c:pt>
              </c:strCache>
            </c:strRef>
          </c:tx>
          <c:spPr>
            <a:ln w="12700">
              <a:solidFill>
                <a:srgbClr val="800080"/>
              </a:solidFill>
              <a:prstDash val="solid"/>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8040'!$C$50:$FS$50</c:f>
              <c:numCache>
                <c:formatCode>0.0</c:formatCode>
                <c:ptCount val="173"/>
                <c:pt idx="0">
                  <c:v>6.05</c:v>
                </c:pt>
                <c:pt idx="1">
                  <c:v>6.05</c:v>
                </c:pt>
                <c:pt idx="2">
                  <c:v>6.05</c:v>
                </c:pt>
                <c:pt idx="3">
                  <c:v>6.05</c:v>
                </c:pt>
                <c:pt idx="4">
                  <c:v>6.05</c:v>
                </c:pt>
                <c:pt idx="5">
                  <c:v>6.05</c:v>
                </c:pt>
                <c:pt idx="6">
                  <c:v>6.05</c:v>
                </c:pt>
                <c:pt idx="7">
                  <c:v>6.05</c:v>
                </c:pt>
                <c:pt idx="8">
                  <c:v>6.05</c:v>
                </c:pt>
                <c:pt idx="9">
                  <c:v>6.05</c:v>
                </c:pt>
                <c:pt idx="10">
                  <c:v>6.6656250000000004</c:v>
                </c:pt>
                <c:pt idx="11">
                  <c:v>7.28125</c:v>
                </c:pt>
                <c:pt idx="12">
                  <c:v>7.8968749999999996</c:v>
                </c:pt>
                <c:pt idx="13">
                  <c:v>8.5124999999999993</c:v>
                </c:pt>
                <c:pt idx="14">
                  <c:v>9.1281250000000007</c:v>
                </c:pt>
                <c:pt idx="15">
                  <c:v>9.7437500000000004</c:v>
                </c:pt>
                <c:pt idx="16">
                  <c:v>10.359375</c:v>
                </c:pt>
                <c:pt idx="17">
                  <c:v>10.975</c:v>
                </c:pt>
                <c:pt idx="18">
                  <c:v>11.590624999999999</c:v>
                </c:pt>
                <c:pt idx="19">
                  <c:v>12.206250000000001</c:v>
                </c:pt>
                <c:pt idx="20">
                  <c:v>12.821875</c:v>
                </c:pt>
                <c:pt idx="21">
                  <c:v>13.4375</c:v>
                </c:pt>
                <c:pt idx="22">
                  <c:v>14.053125</c:v>
                </c:pt>
                <c:pt idx="23">
                  <c:v>14.668749999999999</c:v>
                </c:pt>
                <c:pt idx="24">
                  <c:v>15.284375000000001</c:v>
                </c:pt>
                <c:pt idx="25">
                  <c:v>15.9</c:v>
                </c:pt>
                <c:pt idx="26">
                  <c:v>16.515625</c:v>
                </c:pt>
                <c:pt idx="27">
                  <c:v>17.131250000000001</c:v>
                </c:pt>
                <c:pt idx="28">
                  <c:v>18.0546875</c:v>
                </c:pt>
                <c:pt idx="29">
                  <c:v>18.978124999999999</c:v>
                </c:pt>
                <c:pt idx="30">
                  <c:v>19.901562500000001</c:v>
                </c:pt>
                <c:pt idx="31">
                  <c:v>20.824999999999999</c:v>
                </c:pt>
                <c:pt idx="32">
                  <c:v>21.748437500000001</c:v>
                </c:pt>
                <c:pt idx="33">
                  <c:v>22.671875</c:v>
                </c:pt>
                <c:pt idx="34">
                  <c:v>23.595312499999999</c:v>
                </c:pt>
                <c:pt idx="35">
                  <c:v>24.518749999999997</c:v>
                </c:pt>
                <c:pt idx="36">
                  <c:v>25.442187499999999</c:v>
                </c:pt>
                <c:pt idx="37">
                  <c:v>26.365625000000001</c:v>
                </c:pt>
                <c:pt idx="38">
                  <c:v>27.2890625</c:v>
                </c:pt>
                <c:pt idx="39">
                  <c:v>28.212499999999999</c:v>
                </c:pt>
                <c:pt idx="40">
                  <c:v>29.071874999999999</c:v>
                </c:pt>
                <c:pt idx="41">
                  <c:v>29.803125000000001</c:v>
                </c:pt>
                <c:pt idx="42">
                  <c:v>30.534375000000001</c:v>
                </c:pt>
                <c:pt idx="43">
                  <c:v>31.265625</c:v>
                </c:pt>
                <c:pt idx="44">
                  <c:v>32.240625000000001</c:v>
                </c:pt>
                <c:pt idx="45">
                  <c:v>33.215625000000003</c:v>
                </c:pt>
                <c:pt idx="46">
                  <c:v>34.190624999999997</c:v>
                </c:pt>
                <c:pt idx="47">
                  <c:v>35.165624999999999</c:v>
                </c:pt>
                <c:pt idx="48">
                  <c:v>36.140625</c:v>
                </c:pt>
                <c:pt idx="49">
                  <c:v>37.115625000000001</c:v>
                </c:pt>
                <c:pt idx="50">
                  <c:v>38.090625000000003</c:v>
                </c:pt>
                <c:pt idx="51">
                  <c:v>39.065624999999997</c:v>
                </c:pt>
                <c:pt idx="52">
                  <c:v>40.040624999999999</c:v>
                </c:pt>
                <c:pt idx="53">
                  <c:v>41.015625</c:v>
                </c:pt>
                <c:pt idx="54">
                  <c:v>41.990625000000001</c:v>
                </c:pt>
                <c:pt idx="55">
                  <c:v>42.965625000000003</c:v>
                </c:pt>
                <c:pt idx="56">
                  <c:v>43.84375</c:v>
                </c:pt>
                <c:pt idx="57">
                  <c:v>44.625</c:v>
                </c:pt>
                <c:pt idx="58">
                  <c:v>45.40625</c:v>
                </c:pt>
                <c:pt idx="59">
                  <c:v>46.1875</c:v>
                </c:pt>
                <c:pt idx="60">
                  <c:v>46.96875</c:v>
                </c:pt>
                <c:pt idx="61">
                  <c:v>47.75</c:v>
                </c:pt>
                <c:pt idx="62">
                  <c:v>48.53125</c:v>
                </c:pt>
                <c:pt idx="63">
                  <c:v>49.3125</c:v>
                </c:pt>
                <c:pt idx="64">
                  <c:v>49.703125</c:v>
                </c:pt>
                <c:pt idx="65">
                  <c:v>50.09375</c:v>
                </c:pt>
                <c:pt idx="66">
                  <c:v>50.484375</c:v>
                </c:pt>
                <c:pt idx="67">
                  <c:v>50.875</c:v>
                </c:pt>
                <c:pt idx="68">
                  <c:v>51.265625</c:v>
                </c:pt>
                <c:pt idx="69">
                  <c:v>51.4609375</c:v>
                </c:pt>
                <c:pt idx="70">
                  <c:v>51.65625</c:v>
                </c:pt>
                <c:pt idx="71">
                  <c:v>51.8515625</c:v>
                </c:pt>
                <c:pt idx="72">
                  <c:v>52.046875</c:v>
                </c:pt>
                <c:pt idx="73">
                  <c:v>52.2421875</c:v>
                </c:pt>
                <c:pt idx="74">
                  <c:v>52.4375</c:v>
                </c:pt>
                <c:pt idx="75">
                  <c:v>52.6328125</c:v>
                </c:pt>
                <c:pt idx="76">
                  <c:v>52.828125</c:v>
                </c:pt>
                <c:pt idx="77">
                  <c:v>53.0234375</c:v>
                </c:pt>
                <c:pt idx="78">
                  <c:v>53.21875</c:v>
                </c:pt>
                <c:pt idx="79">
                  <c:v>53.4140625</c:v>
                </c:pt>
                <c:pt idx="80">
                  <c:v>53.609375</c:v>
                </c:pt>
                <c:pt idx="81">
                  <c:v>53.8046875</c:v>
                </c:pt>
                <c:pt idx="82">
                  <c:v>54</c:v>
                </c:pt>
                <c:pt idx="83">
                  <c:v>54.1953125</c:v>
                </c:pt>
                <c:pt idx="84">
                  <c:v>54.390625</c:v>
                </c:pt>
                <c:pt idx="85">
                  <c:v>54.5859375</c:v>
                </c:pt>
                <c:pt idx="86">
                  <c:v>54.78125</c:v>
                </c:pt>
                <c:pt idx="87">
                  <c:v>54.9765625</c:v>
                </c:pt>
                <c:pt idx="88">
                  <c:v>55.171875</c:v>
                </c:pt>
                <c:pt idx="89">
                  <c:v>55.171875</c:v>
                </c:pt>
                <c:pt idx="90">
                  <c:v>55.171875</c:v>
                </c:pt>
                <c:pt idx="91">
                  <c:v>55.171875</c:v>
                </c:pt>
                <c:pt idx="92">
                  <c:v>55.171875</c:v>
                </c:pt>
                <c:pt idx="93">
                  <c:v>55.171875</c:v>
                </c:pt>
                <c:pt idx="94">
                  <c:v>55.171875</c:v>
                </c:pt>
                <c:pt idx="95">
                  <c:v>55.171875</c:v>
                </c:pt>
                <c:pt idx="96">
                  <c:v>55.171875</c:v>
                </c:pt>
                <c:pt idx="97">
                  <c:v>55.171875</c:v>
                </c:pt>
                <c:pt idx="98">
                  <c:v>55.171875</c:v>
                </c:pt>
                <c:pt idx="99">
                  <c:v>55.171875</c:v>
                </c:pt>
                <c:pt idx="100">
                  <c:v>55.171875</c:v>
                </c:pt>
                <c:pt idx="101">
                  <c:v>55.171875</c:v>
                </c:pt>
                <c:pt idx="102">
                  <c:v>55.171875</c:v>
                </c:pt>
                <c:pt idx="103">
                  <c:v>55.171875</c:v>
                </c:pt>
                <c:pt idx="104">
                  <c:v>55.171875</c:v>
                </c:pt>
                <c:pt idx="105">
                  <c:v>55.171875</c:v>
                </c:pt>
                <c:pt idx="106">
                  <c:v>55.171875</c:v>
                </c:pt>
                <c:pt idx="107">
                  <c:v>55.171875</c:v>
                </c:pt>
                <c:pt idx="108">
                  <c:v>55.171875</c:v>
                </c:pt>
                <c:pt idx="109">
                  <c:v>55.171875</c:v>
                </c:pt>
                <c:pt idx="110">
                  <c:v>55.171875</c:v>
                </c:pt>
                <c:pt idx="111">
                  <c:v>55.171875</c:v>
                </c:pt>
                <c:pt idx="112">
                  <c:v>55.171875</c:v>
                </c:pt>
                <c:pt idx="113">
                  <c:v>55.171875</c:v>
                </c:pt>
                <c:pt idx="114">
                  <c:v>55.171875</c:v>
                </c:pt>
                <c:pt idx="115">
                  <c:v>55.171875</c:v>
                </c:pt>
                <c:pt idx="116">
                  <c:v>55.171875</c:v>
                </c:pt>
                <c:pt idx="117">
                  <c:v>55.171875</c:v>
                </c:pt>
                <c:pt idx="118">
                  <c:v>55.171875</c:v>
                </c:pt>
                <c:pt idx="119">
                  <c:v>55.171875</c:v>
                </c:pt>
                <c:pt idx="120">
                  <c:v>55.171875</c:v>
                </c:pt>
                <c:pt idx="121">
                  <c:v>55.171875</c:v>
                </c:pt>
                <c:pt idx="122">
                  <c:v>55.171875</c:v>
                </c:pt>
                <c:pt idx="123">
                  <c:v>55.171875</c:v>
                </c:pt>
                <c:pt idx="124">
                  <c:v>55.171875</c:v>
                </c:pt>
                <c:pt idx="125">
                  <c:v>55.171875</c:v>
                </c:pt>
                <c:pt idx="126">
                  <c:v>55.171875</c:v>
                </c:pt>
                <c:pt idx="127">
                  <c:v>55.171875</c:v>
                </c:pt>
                <c:pt idx="128">
                  <c:v>55.171875</c:v>
                </c:pt>
                <c:pt idx="129">
                  <c:v>55.171875</c:v>
                </c:pt>
                <c:pt idx="130">
                  <c:v>55.171875</c:v>
                </c:pt>
                <c:pt idx="131">
                  <c:v>55.171875</c:v>
                </c:pt>
                <c:pt idx="132">
                  <c:v>55.171875</c:v>
                </c:pt>
                <c:pt idx="133">
                  <c:v>55.171875</c:v>
                </c:pt>
                <c:pt idx="134">
                  <c:v>55.171875</c:v>
                </c:pt>
                <c:pt idx="135">
                  <c:v>55.171875</c:v>
                </c:pt>
                <c:pt idx="136">
                  <c:v>55.171875</c:v>
                </c:pt>
                <c:pt idx="137">
                  <c:v>55.171875</c:v>
                </c:pt>
                <c:pt idx="138">
                  <c:v>55.171875</c:v>
                </c:pt>
                <c:pt idx="139">
                  <c:v>55.171875</c:v>
                </c:pt>
                <c:pt idx="140">
                  <c:v>55.171875</c:v>
                </c:pt>
                <c:pt idx="141">
                  <c:v>55.171875</c:v>
                </c:pt>
                <c:pt idx="142">
                  <c:v>55.171875</c:v>
                </c:pt>
                <c:pt idx="143">
                  <c:v>55.171875</c:v>
                </c:pt>
                <c:pt idx="144">
                  <c:v>55.171875</c:v>
                </c:pt>
                <c:pt idx="145">
                  <c:v>55.171875</c:v>
                </c:pt>
                <c:pt idx="146">
                  <c:v>55.171875</c:v>
                </c:pt>
                <c:pt idx="147">
                  <c:v>55.171875</c:v>
                </c:pt>
                <c:pt idx="148">
                  <c:v>55.171875</c:v>
                </c:pt>
                <c:pt idx="149">
                  <c:v>55.171875</c:v>
                </c:pt>
                <c:pt idx="150">
                  <c:v>55.171875</c:v>
                </c:pt>
                <c:pt idx="151">
                  <c:v>55.171875</c:v>
                </c:pt>
                <c:pt idx="152">
                  <c:v>55.171875</c:v>
                </c:pt>
                <c:pt idx="153">
                  <c:v>55.171875</c:v>
                </c:pt>
                <c:pt idx="154">
                  <c:v>55.171875</c:v>
                </c:pt>
                <c:pt idx="155">
                  <c:v>55.171875</c:v>
                </c:pt>
                <c:pt idx="156">
                  <c:v>55.171875</c:v>
                </c:pt>
                <c:pt idx="157">
                  <c:v>55.171875</c:v>
                </c:pt>
                <c:pt idx="158">
                  <c:v>55.171875</c:v>
                </c:pt>
                <c:pt idx="159">
                  <c:v>55.171875</c:v>
                </c:pt>
                <c:pt idx="160">
                  <c:v>55.171875</c:v>
                </c:pt>
                <c:pt idx="161">
                  <c:v>55.171875</c:v>
                </c:pt>
                <c:pt idx="162">
                  <c:v>55.171875</c:v>
                </c:pt>
                <c:pt idx="163">
                  <c:v>55.171875</c:v>
                </c:pt>
                <c:pt idx="164">
                  <c:v>55.171875</c:v>
                </c:pt>
                <c:pt idx="165">
                  <c:v>55.171875</c:v>
                </c:pt>
                <c:pt idx="166">
                  <c:v>55.171875</c:v>
                </c:pt>
                <c:pt idx="167">
                  <c:v>55.171875</c:v>
                </c:pt>
                <c:pt idx="168">
                  <c:v>55.171875</c:v>
                </c:pt>
                <c:pt idx="169">
                  <c:v>55.171875</c:v>
                </c:pt>
                <c:pt idx="170">
                  <c:v>55.171875</c:v>
                </c:pt>
                <c:pt idx="171">
                  <c:v>55.171875</c:v>
                </c:pt>
                <c:pt idx="172">
                  <c:v>55.171875</c:v>
                </c:pt>
              </c:numCache>
            </c:numRef>
          </c:yVal>
          <c:smooth val="0"/>
          <c:extLst>
            <c:ext xmlns:c16="http://schemas.microsoft.com/office/drawing/2014/chart" uri="{C3380CC4-5D6E-409C-BE32-E72D297353CC}">
              <c16:uniqueId val="{00000006-E73C-4DC5-9D5A-7F0DB28F4DCE}"/>
            </c:ext>
          </c:extLst>
        </c:ser>
        <c:dLbls>
          <c:showLegendKey val="0"/>
          <c:showVal val="0"/>
          <c:showCatName val="0"/>
          <c:showSerName val="0"/>
          <c:showPercent val="0"/>
          <c:showBubbleSize val="0"/>
        </c:dLbls>
        <c:axId val="824357936"/>
        <c:axId val="824354408"/>
      </c:scatterChart>
      <c:scatterChart>
        <c:scatterStyle val="lineMarker"/>
        <c:varyColors val="0"/>
        <c:ser>
          <c:idx val="3"/>
          <c:order val="6"/>
          <c:tx>
            <c:strRef>
              <c:f>'C6 8040'!$A$13</c:f>
              <c:strCache>
                <c:ptCount val="1"/>
                <c:pt idx="0">
                  <c:v>Ks</c:v>
                </c:pt>
              </c:strCache>
            </c:strRef>
          </c:tx>
          <c:spPr>
            <a:ln w="12700">
              <a:solidFill>
                <a:srgbClr val="FFFF00"/>
              </a:solidFill>
              <a:prstDash val="solid"/>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8040'!$C$13:$FS$13</c:f>
              <c:numCache>
                <c:formatCode>0.00</c:formatCode>
                <c:ptCount val="173"/>
                <c:pt idx="0">
                  <c:v>1</c:v>
                </c:pt>
                <c:pt idx="1">
                  <c:v>1</c:v>
                </c:pt>
                <c:pt idx="2">
                  <c:v>0.81703671542080969</c:v>
                </c:pt>
                <c:pt idx="3">
                  <c:v>0.67080659137687737</c:v>
                </c:pt>
                <c:pt idx="4">
                  <c:v>0.54352338448952575</c:v>
                </c:pt>
                <c:pt idx="5">
                  <c:v>0.42766432347157285</c:v>
                </c:pt>
                <c:pt idx="6">
                  <c:v>0.34179214978169309</c:v>
                </c:pt>
                <c:pt idx="7">
                  <c:v>0.28473942026762683</c:v>
                </c:pt>
                <c:pt idx="8">
                  <c:v>0.37597400684850146</c:v>
                </c:pt>
                <c:pt idx="9">
                  <c:v>0.28530730730428955</c:v>
                </c:pt>
                <c:pt idx="10">
                  <c:v>0.39277614527589783</c:v>
                </c:pt>
                <c:pt idx="11">
                  <c:v>0.48420559359096532</c:v>
                </c:pt>
                <c:pt idx="12">
                  <c:v>0.52173850091516383</c:v>
                </c:pt>
                <c:pt idx="13">
                  <c:v>0.55242362600647865</c:v>
                </c:pt>
                <c:pt idx="14">
                  <c:v>0.56388430910414022</c:v>
                </c:pt>
                <c:pt idx="15">
                  <c:v>0.56116642303308806</c:v>
                </c:pt>
                <c:pt idx="16">
                  <c:v>0.62080284448529999</c:v>
                </c:pt>
                <c:pt idx="17">
                  <c:v>0.81238340684456556</c:v>
                </c:pt>
                <c:pt idx="18">
                  <c:v>0.74389695170645564</c:v>
                </c:pt>
                <c:pt idx="19">
                  <c:v>0.66667442576749925</c:v>
                </c:pt>
                <c:pt idx="20">
                  <c:v>0.63455198702656201</c:v>
                </c:pt>
                <c:pt idx="21">
                  <c:v>0.61020407801726384</c:v>
                </c:pt>
                <c:pt idx="22">
                  <c:v>0.57068384053860322</c:v>
                </c:pt>
                <c:pt idx="23">
                  <c:v>0.67393087027527065</c:v>
                </c:pt>
                <c:pt idx="24">
                  <c:v>0.68792333475138445</c:v>
                </c:pt>
                <c:pt idx="25">
                  <c:v>0.66142038245649537</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0.98661964718532258</c:v>
                </c:pt>
                <c:pt idx="50">
                  <c:v>1</c:v>
                </c:pt>
                <c:pt idx="51">
                  <c:v>1</c:v>
                </c:pt>
                <c:pt idx="52">
                  <c:v>0.99526204813378627</c:v>
                </c:pt>
                <c:pt idx="53">
                  <c:v>0.85348132212672445</c:v>
                </c:pt>
                <c:pt idx="54">
                  <c:v>1</c:v>
                </c:pt>
                <c:pt idx="55">
                  <c:v>1</c:v>
                </c:pt>
                <c:pt idx="56">
                  <c:v>1</c:v>
                </c:pt>
                <c:pt idx="57">
                  <c:v>0.93006746152926933</c:v>
                </c:pt>
                <c:pt idx="58">
                  <c:v>0.79174160169686691</c:v>
                </c:pt>
                <c:pt idx="59">
                  <c:v>1</c:v>
                </c:pt>
                <c:pt idx="60">
                  <c:v>1</c:v>
                </c:pt>
                <c:pt idx="61">
                  <c:v>0.99537051211905536</c:v>
                </c:pt>
                <c:pt idx="62">
                  <c:v>1</c:v>
                </c:pt>
                <c:pt idx="63">
                  <c:v>1</c:v>
                </c:pt>
                <c:pt idx="64">
                  <c:v>0.93840804598396033</c:v>
                </c:pt>
                <c:pt idx="65">
                  <c:v>1</c:v>
                </c:pt>
                <c:pt idx="66">
                  <c:v>1</c:v>
                </c:pt>
                <c:pt idx="67">
                  <c:v>1</c:v>
                </c:pt>
                <c:pt idx="68">
                  <c:v>1</c:v>
                </c:pt>
                <c:pt idx="69">
                  <c:v>1</c:v>
                </c:pt>
                <c:pt idx="70">
                  <c:v>0.99806705962309705</c:v>
                </c:pt>
                <c:pt idx="71">
                  <c:v>0.86402908786046972</c:v>
                </c:pt>
                <c:pt idx="72">
                  <c:v>0.75664478054691742</c:v>
                </c:pt>
                <c:pt idx="73">
                  <c:v>1</c:v>
                </c:pt>
                <c:pt idx="74">
                  <c:v>1</c:v>
                </c:pt>
                <c:pt idx="75">
                  <c:v>1</c:v>
                </c:pt>
                <c:pt idx="76">
                  <c:v>1</c:v>
                </c:pt>
                <c:pt idx="77">
                  <c:v>0.97309079713114677</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0.90427024211057605</c:v>
                </c:pt>
                <c:pt idx="98">
                  <c:v>0.81584260012387566</c:v>
                </c:pt>
                <c:pt idx="99">
                  <c:v>0.72124834852597786</c:v>
                </c:pt>
                <c:pt idx="100">
                  <c:v>0.63913964863279527</c:v>
                </c:pt>
                <c:pt idx="101">
                  <c:v>0.82147070359226848</c:v>
                </c:pt>
                <c:pt idx="102">
                  <c:v>0.87076840495864971</c:v>
                </c:pt>
                <c:pt idx="103">
                  <c:v>0.78689635875083452</c:v>
                </c:pt>
                <c:pt idx="104">
                  <c:v>0.71542545207948904</c:v>
                </c:pt>
                <c:pt idx="105">
                  <c:v>0.64937295526549699</c:v>
                </c:pt>
                <c:pt idx="106">
                  <c:v>0.76214301085699276</c:v>
                </c:pt>
                <c:pt idx="107">
                  <c:v>0.68106919187019443</c:v>
                </c:pt>
                <c:pt idx="108">
                  <c:v>0.62028712536903752</c:v>
                </c:pt>
                <c:pt idx="109">
                  <c:v>0.54503692127958148</c:v>
                </c:pt>
                <c:pt idx="110">
                  <c:v>0.49695117973433867</c:v>
                </c:pt>
                <c:pt idx="111">
                  <c:v>0.44892508162531802</c:v>
                </c:pt>
                <c:pt idx="112">
                  <c:v>0.40986945470023223</c:v>
                </c:pt>
                <c:pt idx="113">
                  <c:v>0.37391146588157775</c:v>
                </c:pt>
                <c:pt idx="114">
                  <c:v>0.34521270394480996</c:v>
                </c:pt>
                <c:pt idx="115">
                  <c:v>0.31816752016659239</c:v>
                </c:pt>
                <c:pt idx="116">
                  <c:v>0.290186564820617</c:v>
                </c:pt>
                <c:pt idx="117">
                  <c:v>0.26255388527643186</c:v>
                </c:pt>
                <c:pt idx="118">
                  <c:v>0.24323636006913316</c:v>
                </c:pt>
                <c:pt idx="119">
                  <c:v>0.22324313507733376</c:v>
                </c:pt>
                <c:pt idx="120">
                  <c:v>0.63252286088833487</c:v>
                </c:pt>
                <c:pt idx="121">
                  <c:v>0.69240047130840721</c:v>
                </c:pt>
                <c:pt idx="122">
                  <c:v>0.76000311299397205</c:v>
                </c:pt>
                <c:pt idx="123">
                  <c:v>0.88174688661932121</c:v>
                </c:pt>
                <c:pt idx="124">
                  <c:v>0.9398374192240142</c:v>
                </c:pt>
                <c:pt idx="125">
                  <c:v>0.98355159559704119</c:v>
                </c:pt>
                <c:pt idx="126">
                  <c:v>1</c:v>
                </c:pt>
                <c:pt idx="127">
                  <c:v>1</c:v>
                </c:pt>
                <c:pt idx="128">
                  <c:v>1</c:v>
                </c:pt>
                <c:pt idx="129">
                  <c:v>1</c:v>
                </c:pt>
                <c:pt idx="130">
                  <c:v>1</c:v>
                </c:pt>
                <c:pt idx="131">
                  <c:v>1</c:v>
                </c:pt>
                <c:pt idx="132">
                  <c:v>0.99538692378983451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0.99946360411772883</c:v>
                </c:pt>
                <c:pt idx="149">
                  <c:v>0.9871226285259318</c:v>
                </c:pt>
                <c:pt idx="150">
                  <c:v>0.97657619444878607</c:v>
                </c:pt>
                <c:pt idx="151">
                  <c:v>0.99032115262647424</c:v>
                </c:pt>
                <c:pt idx="152">
                  <c:v>0.97863756857356565</c:v>
                </c:pt>
                <c:pt idx="153">
                  <c:v>0.97249755981412578</c:v>
                </c:pt>
                <c:pt idx="154">
                  <c:v>0.96504600300785626</c:v>
                </c:pt>
                <c:pt idx="155">
                  <c:v>0.96430270012052655</c:v>
                </c:pt>
                <c:pt idx="156">
                  <c:v>0.95735538494070005</c:v>
                </c:pt>
                <c:pt idx="157">
                  <c:v>0.9514808519878919</c:v>
                </c:pt>
                <c:pt idx="158">
                  <c:v>0.94737099211231779</c:v>
                </c:pt>
                <c:pt idx="159">
                  <c:v>0.96996275745154381</c:v>
                </c:pt>
                <c:pt idx="160">
                  <c:v>0.96391231800843336</c:v>
                </c:pt>
                <c:pt idx="161">
                  <c:v>0.97285588310264659</c:v>
                </c:pt>
                <c:pt idx="162">
                  <c:v>0.96432623681692875</c:v>
                </c:pt>
                <c:pt idx="163">
                  <c:v>0.95639735696749462</c:v>
                </c:pt>
                <c:pt idx="164">
                  <c:v>0.94946052175243734</c:v>
                </c:pt>
                <c:pt idx="165">
                  <c:v>0.94548827173991223</c:v>
                </c:pt>
                <c:pt idx="166">
                  <c:v>0.93948401227186662</c:v>
                </c:pt>
                <c:pt idx="167">
                  <c:v>0.93305284464198257</c:v>
                </c:pt>
                <c:pt idx="168">
                  <c:v>0.9260374310383217</c:v>
                </c:pt>
                <c:pt idx="169">
                  <c:v>0.92546254680559836</c:v>
                </c:pt>
                <c:pt idx="170">
                  <c:v>0.92435809154947557</c:v>
                </c:pt>
                <c:pt idx="171">
                  <c:v>0.92219718806801021</c:v>
                </c:pt>
                <c:pt idx="172">
                  <c:v>0.91704184485191209</c:v>
                </c:pt>
              </c:numCache>
            </c:numRef>
          </c:yVal>
          <c:smooth val="0"/>
          <c:extLst>
            <c:ext xmlns:c16="http://schemas.microsoft.com/office/drawing/2014/chart" uri="{C3380CC4-5D6E-409C-BE32-E72D297353CC}">
              <c16:uniqueId val="{00000007-E73C-4DC5-9D5A-7F0DB28F4DCE}"/>
            </c:ext>
          </c:extLst>
        </c:ser>
        <c:dLbls>
          <c:showLegendKey val="0"/>
          <c:showVal val="0"/>
          <c:showCatName val="0"/>
          <c:showSerName val="0"/>
          <c:showPercent val="0"/>
          <c:showBubbleSize val="0"/>
        </c:dLbls>
        <c:axId val="824359112"/>
        <c:axId val="824360680"/>
      </c:scatterChart>
      <c:valAx>
        <c:axId val="824357936"/>
        <c:scaling>
          <c:orientation val="minMax"/>
          <c:max val="305"/>
          <c:min val="140"/>
        </c:scaling>
        <c:delete val="0"/>
        <c:axPos val="b"/>
        <c:title>
          <c:tx>
            <c:rich>
              <a:bodyPr/>
              <a:lstStyle/>
              <a:p>
                <a:pPr>
                  <a:defRPr sz="1425" b="1" i="0" u="none" strike="noStrike" baseline="0">
                    <a:solidFill>
                      <a:srgbClr val="000000"/>
                    </a:solidFill>
                    <a:latin typeface="Arial"/>
                    <a:ea typeface="Arial"/>
                    <a:cs typeface="Arial"/>
                  </a:defRPr>
                </a:pPr>
                <a:r>
                  <a:rPr lang="en-US"/>
                  <a:t>DOY</a:t>
                </a:r>
              </a:p>
            </c:rich>
          </c:tx>
          <c:layout>
            <c:manualLayout>
              <c:xMode val="edge"/>
              <c:yMode val="edge"/>
              <c:x val="0.49031296440057665"/>
              <c:y val="0.9076944612692643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824354408"/>
        <c:crosses val="autoZero"/>
        <c:crossBetween val="midCat"/>
        <c:majorUnit val="10"/>
      </c:valAx>
      <c:valAx>
        <c:axId val="824354408"/>
        <c:scaling>
          <c:orientation val="minMax"/>
          <c:max val="100"/>
          <c:min val="0"/>
        </c:scaling>
        <c:delete val="0"/>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rPr lang="en-US"/>
                  <a:t>Irr, Prec, SWD (mm)</a:t>
                </a:r>
              </a:p>
            </c:rich>
          </c:tx>
          <c:layout>
            <c:manualLayout>
              <c:xMode val="edge"/>
              <c:yMode val="edge"/>
              <c:x val="7.4515544711840596E-3"/>
              <c:y val="0.2205133589070596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en-US"/>
          </a:p>
        </c:txPr>
        <c:crossAx val="824357936"/>
        <c:crosses val="autoZero"/>
        <c:crossBetween val="midCat"/>
        <c:majorUnit val="10"/>
      </c:valAx>
      <c:valAx>
        <c:axId val="824359112"/>
        <c:scaling>
          <c:orientation val="minMax"/>
        </c:scaling>
        <c:delete val="1"/>
        <c:axPos val="b"/>
        <c:numFmt formatCode="General" sourceLinked="1"/>
        <c:majorTickMark val="out"/>
        <c:minorTickMark val="none"/>
        <c:tickLblPos val="none"/>
        <c:crossAx val="824360680"/>
        <c:crosses val="autoZero"/>
        <c:crossBetween val="midCat"/>
      </c:valAx>
      <c:valAx>
        <c:axId val="824360680"/>
        <c:scaling>
          <c:orientation val="minMax"/>
          <c:max val="2.5"/>
          <c:min val="0"/>
        </c:scaling>
        <c:delete val="0"/>
        <c:axPos val="r"/>
        <c:title>
          <c:tx>
            <c:rich>
              <a:bodyPr/>
              <a:lstStyle/>
              <a:p>
                <a:pPr>
                  <a:defRPr sz="1175" b="1" i="0" u="none" strike="noStrike" baseline="0">
                    <a:solidFill>
                      <a:srgbClr val="000000"/>
                    </a:solidFill>
                    <a:latin typeface="Arial"/>
                    <a:ea typeface="Arial"/>
                    <a:cs typeface="Arial"/>
                  </a:defRPr>
                </a:pPr>
                <a:r>
                  <a:rPr lang="en-US"/>
                  <a:t>Ks</a:t>
                </a:r>
              </a:p>
            </c:rich>
          </c:tx>
          <c:layout>
            <c:manualLayout>
              <c:xMode val="edge"/>
              <c:yMode val="edge"/>
              <c:x val="0.95081971091641715"/>
              <c:y val="0.42307799986540146"/>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1075" b="0" i="0" u="none" strike="noStrike" baseline="0">
                <a:solidFill>
                  <a:srgbClr val="000000"/>
                </a:solidFill>
                <a:latin typeface="Arial"/>
                <a:ea typeface="Arial"/>
                <a:cs typeface="Arial"/>
              </a:defRPr>
            </a:pPr>
            <a:endParaRPr lang="en-US"/>
          </a:p>
        </c:txPr>
        <c:crossAx val="824359112"/>
        <c:crosses val="max"/>
        <c:crossBetween val="midCat"/>
      </c:valAx>
      <c:spPr>
        <a:solidFill>
          <a:srgbClr val="C0C0C0"/>
        </a:solidFill>
        <a:ln w="12700">
          <a:solidFill>
            <a:srgbClr val="808080"/>
          </a:solidFill>
          <a:prstDash val="solid"/>
        </a:ln>
      </c:spPr>
    </c:plotArea>
    <c:legend>
      <c:legendPos val="r"/>
      <c:layout>
        <c:manualLayout>
          <c:xMode val="edge"/>
          <c:yMode val="edge"/>
          <c:x val="0.11225278658349522"/>
          <c:y val="5.3916133805422005E-2"/>
          <c:w val="0.23239436619718309"/>
          <c:h val="0.26923144338802929"/>
        </c:manualLayout>
      </c:layout>
      <c:overlay val="0"/>
      <c:spPr>
        <a:no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'C7 6580'!$D$1</c:f>
          <c:strCache>
            <c:ptCount val="1"/>
            <c:pt idx="0">
              <c:v>Corn 13 #7</c:v>
            </c:pt>
          </c:strCache>
        </c:strRef>
      </c:tx>
      <c:layout>
        <c:manualLayout>
          <c:xMode val="edge"/>
          <c:yMode val="edge"/>
          <c:x val="0.41073856274294829"/>
          <c:y val="4.145077720207254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8.8590662090146668E-2"/>
          <c:y val="4.6632124352331626E-2"/>
          <c:w val="0.883222055383583"/>
          <c:h val="0.8134715025906738"/>
        </c:manualLayout>
      </c:layout>
      <c:scatterChart>
        <c:scatterStyle val="lineMarker"/>
        <c:varyColors val="0"/>
        <c:ser>
          <c:idx val="6"/>
          <c:order val="0"/>
          <c:tx>
            <c:strRef>
              <c:f>'C7 6580'!$A$19</c:f>
              <c:strCache>
                <c:ptCount val="1"/>
                <c:pt idx="0">
                  <c:v>Cum ETc (Kcb Select)</c:v>
                </c:pt>
              </c:strCache>
            </c:strRef>
          </c:tx>
          <c:spPr>
            <a:ln w="25400">
              <a:solidFill>
                <a:srgbClr val="008080"/>
              </a:solidFill>
              <a:prstDash val="solid"/>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6580'!$C$19:$FS$19</c:f>
              <c:numCache>
                <c:formatCode>0</c:formatCode>
                <c:ptCount val="173"/>
                <c:pt idx="0">
                  <c:v>1.1015352487564087</c:v>
                </c:pt>
                <c:pt idx="1">
                  <c:v>2.1336243945466808</c:v>
                </c:pt>
                <c:pt idx="2">
                  <c:v>2.8932327748107189</c:v>
                </c:pt>
                <c:pt idx="3">
                  <c:v>3.5375358779102335</c:v>
                </c:pt>
                <c:pt idx="4">
                  <c:v>4.1079224535277765</c:v>
                </c:pt>
                <c:pt idx="5">
                  <c:v>4.5172645801551123</c:v>
                </c:pt>
                <c:pt idx="6">
                  <c:v>4.7812241113497915</c:v>
                </c:pt>
                <c:pt idx="7">
                  <c:v>8.1664477227886536</c:v>
                </c:pt>
                <c:pt idx="8">
                  <c:v>8.6422981591581376</c:v>
                </c:pt>
                <c:pt idx="9">
                  <c:v>8.9256498175677752</c:v>
                </c:pt>
                <c:pt idx="10">
                  <c:v>9.2412049181920501</c:v>
                </c:pt>
                <c:pt idx="11">
                  <c:v>9.8913025440138131</c:v>
                </c:pt>
                <c:pt idx="12">
                  <c:v>10.563719742712388</c:v>
                </c:pt>
                <c:pt idx="13">
                  <c:v>11.384804138610804</c:v>
                </c:pt>
                <c:pt idx="14">
                  <c:v>12.344250331471599</c:v>
                </c:pt>
                <c:pt idx="15">
                  <c:v>14.649823087850901</c:v>
                </c:pt>
                <c:pt idx="16">
                  <c:v>20.404942294651267</c:v>
                </c:pt>
                <c:pt idx="17">
                  <c:v>22.022704395259037</c:v>
                </c:pt>
                <c:pt idx="18">
                  <c:v>23.837644725373831</c:v>
                </c:pt>
                <c:pt idx="19">
                  <c:v>25.137706481194112</c:v>
                </c:pt>
                <c:pt idx="20">
                  <c:v>26.369510750363332</c:v>
                </c:pt>
                <c:pt idx="21">
                  <c:v>27.858824621343125</c:v>
                </c:pt>
                <c:pt idx="22">
                  <c:v>33.249808069444477</c:v>
                </c:pt>
                <c:pt idx="23">
                  <c:v>33.885664338978359</c:v>
                </c:pt>
                <c:pt idx="24">
                  <c:v>35.185567294174319</c:v>
                </c:pt>
                <c:pt idx="25">
                  <c:v>39.739980241701517</c:v>
                </c:pt>
                <c:pt idx="26">
                  <c:v>42.12607708270005</c:v>
                </c:pt>
                <c:pt idx="27">
                  <c:v>44.429729539646722</c:v>
                </c:pt>
                <c:pt idx="28">
                  <c:v>46.779301404490091</c:v>
                </c:pt>
                <c:pt idx="29">
                  <c:v>50.192988499014596</c:v>
                </c:pt>
                <c:pt idx="30">
                  <c:v>53.612663533790929</c:v>
                </c:pt>
                <c:pt idx="31">
                  <c:v>59.140011771683959</c:v>
                </c:pt>
                <c:pt idx="32">
                  <c:v>62.625848500435616</c:v>
                </c:pt>
                <c:pt idx="33">
                  <c:v>65.404271197961833</c:v>
                </c:pt>
                <c:pt idx="34">
                  <c:v>67.891626996005144</c:v>
                </c:pt>
                <c:pt idx="35">
                  <c:v>70.408510936000766</c:v>
                </c:pt>
                <c:pt idx="36">
                  <c:v>73.370797049572886</c:v>
                </c:pt>
                <c:pt idx="37">
                  <c:v>77.548120069472532</c:v>
                </c:pt>
                <c:pt idx="38">
                  <c:v>83.633450783505182</c:v>
                </c:pt>
                <c:pt idx="39">
                  <c:v>86.879518395071798</c:v>
                </c:pt>
                <c:pt idx="40">
                  <c:v>90.053308139353561</c:v>
                </c:pt>
                <c:pt idx="41">
                  <c:v>93.616091667994851</c:v>
                </c:pt>
                <c:pt idx="42">
                  <c:v>97.557814647547261</c:v>
                </c:pt>
                <c:pt idx="43">
                  <c:v>101.44705969063426</c:v>
                </c:pt>
                <c:pt idx="44">
                  <c:v>106.77615986265587</c:v>
                </c:pt>
                <c:pt idx="45">
                  <c:v>112.72972078899788</c:v>
                </c:pt>
                <c:pt idx="46">
                  <c:v>118.95268103601144</c:v>
                </c:pt>
                <c:pt idx="47">
                  <c:v>123.49435620803283</c:v>
                </c:pt>
                <c:pt idx="48">
                  <c:v>128.25039103229807</c:v>
                </c:pt>
                <c:pt idx="49">
                  <c:v>133.5373775448243</c:v>
                </c:pt>
                <c:pt idx="50">
                  <c:v>138.98180679482431</c:v>
                </c:pt>
                <c:pt idx="51">
                  <c:v>144.60418391977757</c:v>
                </c:pt>
                <c:pt idx="52">
                  <c:v>150.5423623383906</c:v>
                </c:pt>
                <c:pt idx="53">
                  <c:v>155.66577550325761</c:v>
                </c:pt>
                <c:pt idx="54">
                  <c:v>161.41057252038487</c:v>
                </c:pt>
                <c:pt idx="55">
                  <c:v>166.97510337610015</c:v>
                </c:pt>
                <c:pt idx="56">
                  <c:v>172.99217968647406</c:v>
                </c:pt>
                <c:pt idx="57">
                  <c:v>178.78329095847684</c:v>
                </c:pt>
                <c:pt idx="58">
                  <c:v>184.6923492617577</c:v>
                </c:pt>
                <c:pt idx="59">
                  <c:v>194.69148573076424</c:v>
                </c:pt>
                <c:pt idx="60">
                  <c:v>200.78380293688841</c:v>
                </c:pt>
                <c:pt idx="61">
                  <c:v>207.26357938959399</c:v>
                </c:pt>
                <c:pt idx="62">
                  <c:v>212.600426541541</c:v>
                </c:pt>
                <c:pt idx="63">
                  <c:v>217.79732919310459</c:v>
                </c:pt>
                <c:pt idx="64">
                  <c:v>227.21492919310458</c:v>
                </c:pt>
                <c:pt idx="65">
                  <c:v>236.53151352239232</c:v>
                </c:pt>
                <c:pt idx="66">
                  <c:v>242.73273113464026</c:v>
                </c:pt>
                <c:pt idx="67">
                  <c:v>246.32878251439342</c:v>
                </c:pt>
                <c:pt idx="68">
                  <c:v>252.20627750387757</c:v>
                </c:pt>
                <c:pt idx="69">
                  <c:v>256.69204174505489</c:v>
                </c:pt>
                <c:pt idx="70">
                  <c:v>262.03024019560246</c:v>
                </c:pt>
                <c:pt idx="71">
                  <c:v>266.43563616224986</c:v>
                </c:pt>
                <c:pt idx="72">
                  <c:v>269.94897168238816</c:v>
                </c:pt>
                <c:pt idx="73">
                  <c:v>272.8820735493826</c:v>
                </c:pt>
                <c:pt idx="74">
                  <c:v>278.22469235094275</c:v>
                </c:pt>
                <c:pt idx="75">
                  <c:v>281.33256633480659</c:v>
                </c:pt>
                <c:pt idx="76">
                  <c:v>283.05551762365172</c:v>
                </c:pt>
                <c:pt idx="77">
                  <c:v>284.94685022976023</c:v>
                </c:pt>
                <c:pt idx="78">
                  <c:v>290.87005022976024</c:v>
                </c:pt>
                <c:pt idx="79">
                  <c:v>297.46974993679152</c:v>
                </c:pt>
                <c:pt idx="80">
                  <c:v>302.76827563259229</c:v>
                </c:pt>
                <c:pt idx="81">
                  <c:v>309.2452122781001</c:v>
                </c:pt>
                <c:pt idx="82">
                  <c:v>316.5492417209046</c:v>
                </c:pt>
                <c:pt idx="83">
                  <c:v>321.7438385836976</c:v>
                </c:pt>
                <c:pt idx="84">
                  <c:v>327.69772530244762</c:v>
                </c:pt>
                <c:pt idx="85">
                  <c:v>333.65368111299449</c:v>
                </c:pt>
                <c:pt idx="86">
                  <c:v>337.70483605073861</c:v>
                </c:pt>
                <c:pt idx="87">
                  <c:v>340.78332855867319</c:v>
                </c:pt>
                <c:pt idx="88">
                  <c:v>346.43385529207166</c:v>
                </c:pt>
                <c:pt idx="89">
                  <c:v>352.10968491243301</c:v>
                </c:pt>
                <c:pt idx="90">
                  <c:v>356.48728491243298</c:v>
                </c:pt>
                <c:pt idx="91">
                  <c:v>361.98197582152386</c:v>
                </c:pt>
                <c:pt idx="92">
                  <c:v>366.64757582152384</c:v>
                </c:pt>
                <c:pt idx="93">
                  <c:v>371.57237582152385</c:v>
                </c:pt>
                <c:pt idx="94">
                  <c:v>376.78517582152386</c:v>
                </c:pt>
                <c:pt idx="95">
                  <c:v>382.48757582152388</c:v>
                </c:pt>
                <c:pt idx="96">
                  <c:v>388.1611758215239</c:v>
                </c:pt>
                <c:pt idx="97">
                  <c:v>393.55637582152389</c:v>
                </c:pt>
                <c:pt idx="98">
                  <c:v>399.9533722814848</c:v>
                </c:pt>
                <c:pt idx="99">
                  <c:v>406.22191295109451</c:v>
                </c:pt>
                <c:pt idx="100">
                  <c:v>411.94995312435111</c:v>
                </c:pt>
                <c:pt idx="101">
                  <c:v>417.12626238948781</c:v>
                </c:pt>
                <c:pt idx="102">
                  <c:v>422.44039416439017</c:v>
                </c:pt>
                <c:pt idx="103">
                  <c:v>427.45145297176322</c:v>
                </c:pt>
                <c:pt idx="104">
                  <c:v>432.54526126033744</c:v>
                </c:pt>
                <c:pt idx="105">
                  <c:v>438.55976046688039</c:v>
                </c:pt>
                <c:pt idx="106">
                  <c:v>444.42873065120654</c:v>
                </c:pt>
                <c:pt idx="107">
                  <c:v>449.35254840022998</c:v>
                </c:pt>
                <c:pt idx="108">
                  <c:v>456.01749391014056</c:v>
                </c:pt>
                <c:pt idx="109">
                  <c:v>460.85367433551471</c:v>
                </c:pt>
                <c:pt idx="110">
                  <c:v>466.34711232089916</c:v>
                </c:pt>
                <c:pt idx="111">
                  <c:v>471.42544025319734</c:v>
                </c:pt>
                <c:pt idx="112">
                  <c:v>476.68862216237704</c:v>
                </c:pt>
                <c:pt idx="113">
                  <c:v>481.42514007958096</c:v>
                </c:pt>
                <c:pt idx="114">
                  <c:v>486.26455294017228</c:v>
                </c:pt>
                <c:pt idx="115">
                  <c:v>491.32320189477036</c:v>
                </c:pt>
                <c:pt idx="116">
                  <c:v>497.52810608891349</c:v>
                </c:pt>
                <c:pt idx="117">
                  <c:v>502.38998675537709</c:v>
                </c:pt>
                <c:pt idx="118">
                  <c:v>507.50696456334202</c:v>
                </c:pt>
                <c:pt idx="119">
                  <c:v>513.90865135162505</c:v>
                </c:pt>
                <c:pt idx="120">
                  <c:v>513.82780836492145</c:v>
                </c:pt>
                <c:pt idx="121">
                  <c:v>517.62775150675259</c:v>
                </c:pt>
                <c:pt idx="122">
                  <c:v>518.87113307115135</c:v>
                </c:pt>
                <c:pt idx="123">
                  <c:v>524.0645497338636</c:v>
                </c:pt>
                <c:pt idx="124">
                  <c:v>526.3486608067484</c:v>
                </c:pt>
                <c:pt idx="125">
                  <c:v>531.54291172360718</c:v>
                </c:pt>
                <c:pt idx="126">
                  <c:v>533.15752937386105</c:v>
                </c:pt>
                <c:pt idx="127">
                  <c:v>535.87606810630746</c:v>
                </c:pt>
                <c:pt idx="128">
                  <c:v>538.66790077777057</c:v>
                </c:pt>
                <c:pt idx="129">
                  <c:v>540.86639707293659</c:v>
                </c:pt>
                <c:pt idx="130">
                  <c:v>542.7831671681638</c:v>
                </c:pt>
                <c:pt idx="131">
                  <c:v>545.19663713414855</c:v>
                </c:pt>
                <c:pt idx="132">
                  <c:v>550.27634892296862</c:v>
                </c:pt>
                <c:pt idx="133">
                  <c:v>559.40501093818216</c:v>
                </c:pt>
                <c:pt idx="134">
                  <c:v>561.63252026537543</c:v>
                </c:pt>
                <c:pt idx="135">
                  <c:v>563.58698066558759</c:v>
                </c:pt>
                <c:pt idx="136">
                  <c:v>565.11184008554176</c:v>
                </c:pt>
                <c:pt idx="137">
                  <c:v>567.8326577787717</c:v>
                </c:pt>
                <c:pt idx="138">
                  <c:v>568.99782696703869</c:v>
                </c:pt>
                <c:pt idx="139">
                  <c:v>570.16213057711786</c:v>
                </c:pt>
                <c:pt idx="140">
                  <c:v>571.1635201354552</c:v>
                </c:pt>
                <c:pt idx="141">
                  <c:v>572.25422463692723</c:v>
                </c:pt>
                <c:pt idx="142">
                  <c:v>573.31287862212264</c:v>
                </c:pt>
                <c:pt idx="143">
                  <c:v>573.96159027814861</c:v>
                </c:pt>
                <c:pt idx="144">
                  <c:v>578.27183282962551</c:v>
                </c:pt>
                <c:pt idx="145">
                  <c:v>579.12430372825372</c:v>
                </c:pt>
                <c:pt idx="146">
                  <c:v>579.63480166784041</c:v>
                </c:pt>
                <c:pt idx="147">
                  <c:v>580.19706559768429</c:v>
                </c:pt>
                <c:pt idx="148">
                  <c:v>580.87830577483885</c:v>
                </c:pt>
                <c:pt idx="149">
                  <c:v>581.46776297679651</c:v>
                </c:pt>
                <c:pt idx="150">
                  <c:v>585.71522434941039</c:v>
                </c:pt>
                <c:pt idx="151">
                  <c:v>586.36612960091338</c:v>
                </c:pt>
                <c:pt idx="152">
                  <c:v>586.71228001108875</c:v>
                </c:pt>
                <c:pt idx="153">
                  <c:v>587.13502283087485</c:v>
                </c:pt>
                <c:pt idx="154">
                  <c:v>588.18476161351907</c:v>
                </c:pt>
                <c:pt idx="155">
                  <c:v>588.58224717965834</c:v>
                </c:pt>
                <c:pt idx="156">
                  <c:v>588.92079334846255</c:v>
                </c:pt>
                <c:pt idx="157">
                  <c:v>589.15910468688719</c:v>
                </c:pt>
                <c:pt idx="158">
                  <c:v>595.42676112642994</c:v>
                </c:pt>
                <c:pt idx="159">
                  <c:v>595.77091257563347</c:v>
                </c:pt>
                <c:pt idx="160">
                  <c:v>598.28146904698121</c:v>
                </c:pt>
                <c:pt idx="161">
                  <c:v>598.76519596567857</c:v>
                </c:pt>
                <c:pt idx="162">
                  <c:v>599.21882996550312</c:v>
                </c:pt>
                <c:pt idx="163">
                  <c:v>599.61899648895974</c:v>
                </c:pt>
                <c:pt idx="164">
                  <c:v>599.8498185991358</c:v>
                </c:pt>
                <c:pt idx="165">
                  <c:v>600.20018386831987</c:v>
                </c:pt>
                <c:pt idx="166">
                  <c:v>600.57785881748907</c:v>
                </c:pt>
                <c:pt idx="167">
                  <c:v>600.99268368473759</c:v>
                </c:pt>
                <c:pt idx="168">
                  <c:v>601.02693439638722</c:v>
                </c:pt>
                <c:pt idx="169">
                  <c:v>601.09277700400457</c:v>
                </c:pt>
                <c:pt idx="170">
                  <c:v>601.22175418055167</c:v>
                </c:pt>
                <c:pt idx="171">
                  <c:v>601.53018057263012</c:v>
                </c:pt>
                <c:pt idx="172">
                  <c:v>602.0354354373228</c:v>
                </c:pt>
              </c:numCache>
            </c:numRef>
          </c:yVal>
          <c:smooth val="0"/>
          <c:extLst>
            <c:ext xmlns:c16="http://schemas.microsoft.com/office/drawing/2014/chart" uri="{C3380CC4-5D6E-409C-BE32-E72D297353CC}">
              <c16:uniqueId val="{00000000-BA04-4E76-8C18-EB0B2D1824B4}"/>
            </c:ext>
          </c:extLst>
        </c:ser>
        <c:ser>
          <c:idx val="8"/>
          <c:order val="1"/>
          <c:tx>
            <c:strRef>
              <c:f>'C7 6580'!$A$22</c:f>
              <c:strCache>
                <c:ptCount val="1"/>
                <c:pt idx="0">
                  <c:v>Cum ETc (BR)</c:v>
                </c:pt>
              </c:strCache>
            </c:strRef>
          </c:tx>
          <c:spPr>
            <a:ln w="12700">
              <a:solidFill>
                <a:srgbClr val="00CCFF"/>
              </a:solidFill>
              <a:prstDash val="solid"/>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6580'!$C$22:$FS$22</c:f>
              <c:numCache>
                <c:formatCode>0</c:formatCode>
                <c:ptCount val="173"/>
                <c:pt idx="0">
                  <c:v>0.01</c:v>
                </c:pt>
                <c:pt idx="1">
                  <c:v>0.02</c:v>
                </c:pt>
                <c:pt idx="2">
                  <c:v>0.03</c:v>
                </c:pt>
                <c:pt idx="3">
                  <c:v>0.04</c:v>
                </c:pt>
                <c:pt idx="4">
                  <c:v>0.05</c:v>
                </c:pt>
                <c:pt idx="5">
                  <c:v>6.0000000000000005E-2</c:v>
                </c:pt>
                <c:pt idx="6">
                  <c:v>7.0000000000000007E-2</c:v>
                </c:pt>
                <c:pt idx="7">
                  <c:v>0.08</c:v>
                </c:pt>
                <c:pt idx="8">
                  <c:v>0.09</c:v>
                </c:pt>
                <c:pt idx="9">
                  <c:v>9.9999999999999992E-2</c:v>
                </c:pt>
                <c:pt idx="10">
                  <c:v>0.10999999999999999</c:v>
                </c:pt>
                <c:pt idx="11">
                  <c:v>0.11999999999999998</c:v>
                </c:pt>
                <c:pt idx="12">
                  <c:v>0.12999999999999998</c:v>
                </c:pt>
                <c:pt idx="13">
                  <c:v>0.13999999999999999</c:v>
                </c:pt>
                <c:pt idx="14">
                  <c:v>0.15</c:v>
                </c:pt>
                <c:pt idx="15">
                  <c:v>0.16</c:v>
                </c:pt>
                <c:pt idx="16">
                  <c:v>0.17</c:v>
                </c:pt>
                <c:pt idx="17">
                  <c:v>0.18000000000000002</c:v>
                </c:pt>
                <c:pt idx="18">
                  <c:v>0.19000000000000003</c:v>
                </c:pt>
                <c:pt idx="19">
                  <c:v>0.20000000000000004</c:v>
                </c:pt>
                <c:pt idx="20">
                  <c:v>0.21000000000000005</c:v>
                </c:pt>
                <c:pt idx="21">
                  <c:v>0.22000000000000006</c:v>
                </c:pt>
                <c:pt idx="22">
                  <c:v>0.23000000000000007</c:v>
                </c:pt>
                <c:pt idx="23">
                  <c:v>0.24000000000000007</c:v>
                </c:pt>
                <c:pt idx="24">
                  <c:v>0.25000000000000006</c:v>
                </c:pt>
                <c:pt idx="25">
                  <c:v>0.26000000000000006</c:v>
                </c:pt>
                <c:pt idx="26">
                  <c:v>0.27000000000000007</c:v>
                </c:pt>
                <c:pt idx="27">
                  <c:v>0.28000000000000008</c:v>
                </c:pt>
                <c:pt idx="28">
                  <c:v>0.29000000000000009</c:v>
                </c:pt>
                <c:pt idx="29">
                  <c:v>0.3000000000000001</c:v>
                </c:pt>
                <c:pt idx="30">
                  <c:v>0.31000000000000011</c:v>
                </c:pt>
                <c:pt idx="31">
                  <c:v>0.32000000000000012</c:v>
                </c:pt>
                <c:pt idx="32">
                  <c:v>0.33000000000000013</c:v>
                </c:pt>
                <c:pt idx="33">
                  <c:v>0.34000000000000014</c:v>
                </c:pt>
                <c:pt idx="34">
                  <c:v>0.35000000000000014</c:v>
                </c:pt>
                <c:pt idx="35">
                  <c:v>0.36000000000000015</c:v>
                </c:pt>
                <c:pt idx="36">
                  <c:v>0.37000000000000016</c:v>
                </c:pt>
                <c:pt idx="37">
                  <c:v>0.38000000000000017</c:v>
                </c:pt>
                <c:pt idx="38">
                  <c:v>0.39000000000000018</c:v>
                </c:pt>
                <c:pt idx="39">
                  <c:v>0.40000000000000019</c:v>
                </c:pt>
                <c:pt idx="40">
                  <c:v>0.4100000000000002</c:v>
                </c:pt>
                <c:pt idx="41">
                  <c:v>0.42000000000000021</c:v>
                </c:pt>
                <c:pt idx="42">
                  <c:v>0.43000000000000022</c:v>
                </c:pt>
                <c:pt idx="43">
                  <c:v>0.44000000000000022</c:v>
                </c:pt>
                <c:pt idx="44">
                  <c:v>0.45000000000000023</c:v>
                </c:pt>
                <c:pt idx="45">
                  <c:v>0.46000000000000024</c:v>
                </c:pt>
                <c:pt idx="46">
                  <c:v>0.47000000000000025</c:v>
                </c:pt>
                <c:pt idx="47">
                  <c:v>0.48000000000000026</c:v>
                </c:pt>
                <c:pt idx="48">
                  <c:v>0.49000000000000027</c:v>
                </c:pt>
                <c:pt idx="49">
                  <c:v>0.50000000000000022</c:v>
                </c:pt>
                <c:pt idx="50">
                  <c:v>0.51000000000000023</c:v>
                </c:pt>
                <c:pt idx="51">
                  <c:v>0.52000000000000024</c:v>
                </c:pt>
                <c:pt idx="52">
                  <c:v>0.53000000000000025</c:v>
                </c:pt>
                <c:pt idx="53">
                  <c:v>0.54000000000000026</c:v>
                </c:pt>
                <c:pt idx="54">
                  <c:v>0.55000000000000027</c:v>
                </c:pt>
                <c:pt idx="55">
                  <c:v>0.56000000000000028</c:v>
                </c:pt>
                <c:pt idx="56">
                  <c:v>0.57000000000000028</c:v>
                </c:pt>
                <c:pt idx="57">
                  <c:v>0.58000000000000029</c:v>
                </c:pt>
                <c:pt idx="58">
                  <c:v>0.5900000000000003</c:v>
                </c:pt>
                <c:pt idx="59">
                  <c:v>0.60000000000000031</c:v>
                </c:pt>
                <c:pt idx="60">
                  <c:v>0.61000000000000032</c:v>
                </c:pt>
                <c:pt idx="61">
                  <c:v>0.62000000000000033</c:v>
                </c:pt>
                <c:pt idx="62">
                  <c:v>0.63000000000000034</c:v>
                </c:pt>
                <c:pt idx="63">
                  <c:v>0.64000000000000035</c:v>
                </c:pt>
                <c:pt idx="64">
                  <c:v>0.65000000000000036</c:v>
                </c:pt>
                <c:pt idx="65">
                  <c:v>0.66000000000000036</c:v>
                </c:pt>
                <c:pt idx="66">
                  <c:v>0.67000000000000037</c:v>
                </c:pt>
                <c:pt idx="67">
                  <c:v>0.68000000000000038</c:v>
                </c:pt>
                <c:pt idx="68">
                  <c:v>0.69000000000000039</c:v>
                </c:pt>
                <c:pt idx="69">
                  <c:v>0.7000000000000004</c:v>
                </c:pt>
                <c:pt idx="70">
                  <c:v>0.71000000000000041</c:v>
                </c:pt>
                <c:pt idx="71">
                  <c:v>0.72000000000000042</c:v>
                </c:pt>
                <c:pt idx="72">
                  <c:v>0.73000000000000043</c:v>
                </c:pt>
                <c:pt idx="73">
                  <c:v>0.74000000000000044</c:v>
                </c:pt>
                <c:pt idx="74">
                  <c:v>0.75000000000000044</c:v>
                </c:pt>
                <c:pt idx="75">
                  <c:v>0.76000000000000045</c:v>
                </c:pt>
                <c:pt idx="76">
                  <c:v>0.77000000000000046</c:v>
                </c:pt>
                <c:pt idx="77">
                  <c:v>0.78000000000000047</c:v>
                </c:pt>
                <c:pt idx="78">
                  <c:v>0.79000000000000048</c:v>
                </c:pt>
                <c:pt idx="79">
                  <c:v>0.80000000000000049</c:v>
                </c:pt>
                <c:pt idx="80">
                  <c:v>0.8100000000000005</c:v>
                </c:pt>
                <c:pt idx="81">
                  <c:v>0.82000000000000051</c:v>
                </c:pt>
                <c:pt idx="82">
                  <c:v>0.83000000000000052</c:v>
                </c:pt>
                <c:pt idx="83">
                  <c:v>0.84000000000000052</c:v>
                </c:pt>
                <c:pt idx="84">
                  <c:v>0.85000000000000053</c:v>
                </c:pt>
                <c:pt idx="85">
                  <c:v>0.86000000000000054</c:v>
                </c:pt>
                <c:pt idx="86">
                  <c:v>0.87000000000000055</c:v>
                </c:pt>
                <c:pt idx="87">
                  <c:v>0.88000000000000056</c:v>
                </c:pt>
                <c:pt idx="88">
                  <c:v>0.89000000000000057</c:v>
                </c:pt>
                <c:pt idx="89">
                  <c:v>0.90000000000000058</c:v>
                </c:pt>
                <c:pt idx="90">
                  <c:v>0.91000000000000059</c:v>
                </c:pt>
                <c:pt idx="91">
                  <c:v>0.9200000000000006</c:v>
                </c:pt>
                <c:pt idx="92">
                  <c:v>0.9300000000000006</c:v>
                </c:pt>
                <c:pt idx="93">
                  <c:v>0.94000000000000061</c:v>
                </c:pt>
                <c:pt idx="94">
                  <c:v>0.95000000000000062</c:v>
                </c:pt>
                <c:pt idx="95">
                  <c:v>0.96000000000000063</c:v>
                </c:pt>
                <c:pt idx="96">
                  <c:v>0.97000000000000064</c:v>
                </c:pt>
                <c:pt idx="97">
                  <c:v>0.98000000000000065</c:v>
                </c:pt>
                <c:pt idx="98">
                  <c:v>0.99000000000000066</c:v>
                </c:pt>
                <c:pt idx="99">
                  <c:v>1.0000000000000007</c:v>
                </c:pt>
                <c:pt idx="100">
                  <c:v>1.0100000000000007</c:v>
                </c:pt>
                <c:pt idx="101">
                  <c:v>1.0200000000000007</c:v>
                </c:pt>
                <c:pt idx="102">
                  <c:v>1.0300000000000007</c:v>
                </c:pt>
                <c:pt idx="103">
                  <c:v>1.0400000000000007</c:v>
                </c:pt>
                <c:pt idx="104">
                  <c:v>1.0500000000000007</c:v>
                </c:pt>
                <c:pt idx="105">
                  <c:v>1.0600000000000007</c:v>
                </c:pt>
                <c:pt idx="106">
                  <c:v>1.0700000000000007</c:v>
                </c:pt>
                <c:pt idx="107">
                  <c:v>1.0800000000000007</c:v>
                </c:pt>
                <c:pt idx="108">
                  <c:v>1.0900000000000007</c:v>
                </c:pt>
                <c:pt idx="109">
                  <c:v>1.1000000000000008</c:v>
                </c:pt>
                <c:pt idx="110">
                  <c:v>1.1100000000000008</c:v>
                </c:pt>
                <c:pt idx="111">
                  <c:v>1.1200000000000008</c:v>
                </c:pt>
                <c:pt idx="112">
                  <c:v>1.1300000000000008</c:v>
                </c:pt>
                <c:pt idx="113">
                  <c:v>1.1400000000000008</c:v>
                </c:pt>
                <c:pt idx="114">
                  <c:v>1.1500000000000008</c:v>
                </c:pt>
                <c:pt idx="115">
                  <c:v>1.1600000000000008</c:v>
                </c:pt>
                <c:pt idx="116">
                  <c:v>1.1700000000000008</c:v>
                </c:pt>
                <c:pt idx="117">
                  <c:v>1.1800000000000008</c:v>
                </c:pt>
                <c:pt idx="118">
                  <c:v>1.1900000000000008</c:v>
                </c:pt>
                <c:pt idx="119">
                  <c:v>1.2000000000000008</c:v>
                </c:pt>
                <c:pt idx="120">
                  <c:v>1.2100000000000009</c:v>
                </c:pt>
                <c:pt idx="121">
                  <c:v>1.2200000000000009</c:v>
                </c:pt>
                <c:pt idx="122">
                  <c:v>1.2300000000000009</c:v>
                </c:pt>
                <c:pt idx="123">
                  <c:v>1.2400000000000009</c:v>
                </c:pt>
                <c:pt idx="124">
                  <c:v>1.2500000000000009</c:v>
                </c:pt>
                <c:pt idx="125">
                  <c:v>1.2600000000000009</c:v>
                </c:pt>
                <c:pt idx="126">
                  <c:v>1.2700000000000009</c:v>
                </c:pt>
                <c:pt idx="127">
                  <c:v>1.2800000000000009</c:v>
                </c:pt>
                <c:pt idx="128">
                  <c:v>1.2900000000000009</c:v>
                </c:pt>
                <c:pt idx="129">
                  <c:v>1.3000000000000009</c:v>
                </c:pt>
                <c:pt idx="130">
                  <c:v>1.3100000000000009</c:v>
                </c:pt>
                <c:pt idx="131">
                  <c:v>1.320000000000001</c:v>
                </c:pt>
                <c:pt idx="132">
                  <c:v>1.330000000000001</c:v>
                </c:pt>
                <c:pt idx="133">
                  <c:v>1.340000000000001</c:v>
                </c:pt>
                <c:pt idx="134">
                  <c:v>1.350000000000001</c:v>
                </c:pt>
                <c:pt idx="135">
                  <c:v>1.360000000000001</c:v>
                </c:pt>
                <c:pt idx="136">
                  <c:v>1.370000000000001</c:v>
                </c:pt>
                <c:pt idx="137">
                  <c:v>1.380000000000001</c:v>
                </c:pt>
                <c:pt idx="138">
                  <c:v>1.390000000000001</c:v>
                </c:pt>
                <c:pt idx="139">
                  <c:v>1.400000000000001</c:v>
                </c:pt>
                <c:pt idx="140">
                  <c:v>1.410000000000001</c:v>
                </c:pt>
                <c:pt idx="141">
                  <c:v>1.420000000000001</c:v>
                </c:pt>
                <c:pt idx="142">
                  <c:v>1.430000000000001</c:v>
                </c:pt>
                <c:pt idx="143">
                  <c:v>1.4400000000000011</c:v>
                </c:pt>
                <c:pt idx="144">
                  <c:v>1.4500000000000011</c:v>
                </c:pt>
                <c:pt idx="145">
                  <c:v>1.4600000000000011</c:v>
                </c:pt>
                <c:pt idx="146">
                  <c:v>1.4700000000000011</c:v>
                </c:pt>
                <c:pt idx="147">
                  <c:v>1.4800000000000011</c:v>
                </c:pt>
                <c:pt idx="148">
                  <c:v>1.4900000000000011</c:v>
                </c:pt>
                <c:pt idx="149">
                  <c:v>1.5000000000000011</c:v>
                </c:pt>
                <c:pt idx="150">
                  <c:v>1.5100000000000011</c:v>
                </c:pt>
                <c:pt idx="151">
                  <c:v>1.5200000000000011</c:v>
                </c:pt>
                <c:pt idx="152">
                  <c:v>1.5300000000000011</c:v>
                </c:pt>
                <c:pt idx="153">
                  <c:v>1.5400000000000011</c:v>
                </c:pt>
                <c:pt idx="154">
                  <c:v>1.5500000000000012</c:v>
                </c:pt>
                <c:pt idx="155">
                  <c:v>1.5600000000000012</c:v>
                </c:pt>
                <c:pt idx="156">
                  <c:v>1.5700000000000012</c:v>
                </c:pt>
                <c:pt idx="157">
                  <c:v>1.5800000000000012</c:v>
                </c:pt>
                <c:pt idx="158">
                  <c:v>1.5900000000000012</c:v>
                </c:pt>
                <c:pt idx="159">
                  <c:v>1.6000000000000012</c:v>
                </c:pt>
                <c:pt idx="160">
                  <c:v>1.6100000000000012</c:v>
                </c:pt>
                <c:pt idx="161">
                  <c:v>1.6200000000000012</c:v>
                </c:pt>
                <c:pt idx="162">
                  <c:v>1.6300000000000012</c:v>
                </c:pt>
                <c:pt idx="163">
                  <c:v>1.6400000000000012</c:v>
                </c:pt>
                <c:pt idx="164">
                  <c:v>1.6500000000000012</c:v>
                </c:pt>
                <c:pt idx="165">
                  <c:v>1.6600000000000013</c:v>
                </c:pt>
                <c:pt idx="166">
                  <c:v>1.6700000000000013</c:v>
                </c:pt>
                <c:pt idx="167">
                  <c:v>1.6800000000000013</c:v>
                </c:pt>
                <c:pt idx="168">
                  <c:v>1.6900000000000013</c:v>
                </c:pt>
                <c:pt idx="169">
                  <c:v>1.7000000000000013</c:v>
                </c:pt>
                <c:pt idx="170">
                  <c:v>1.7100000000000013</c:v>
                </c:pt>
                <c:pt idx="171">
                  <c:v>1.7200000000000013</c:v>
                </c:pt>
                <c:pt idx="172">
                  <c:v>1.7300000000000013</c:v>
                </c:pt>
              </c:numCache>
            </c:numRef>
          </c:yVal>
          <c:smooth val="0"/>
          <c:extLst>
            <c:ext xmlns:c16="http://schemas.microsoft.com/office/drawing/2014/chart" uri="{C3380CC4-5D6E-409C-BE32-E72D297353CC}">
              <c16:uniqueId val="{00000001-BA04-4E76-8C18-EB0B2D1824B4}"/>
            </c:ext>
          </c:extLst>
        </c:ser>
        <c:ser>
          <c:idx val="11"/>
          <c:order val="2"/>
          <c:tx>
            <c:strRef>
              <c:f>'C7 6580'!$A$38</c:f>
              <c:strCache>
                <c:ptCount val="1"/>
                <c:pt idx="0">
                  <c:v>Cumulative Irr</c:v>
                </c:pt>
              </c:strCache>
            </c:strRef>
          </c:tx>
          <c:spPr>
            <a:ln w="25400">
              <a:solidFill>
                <a:srgbClr val="FFFF99"/>
              </a:solidFill>
              <a:prstDash val="solid"/>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20.191082802547772</c:v>
                </c:pt>
                <c:pt idx="26">
                  <c:v>20.191082802547772</c:v>
                </c:pt>
                <c:pt idx="27">
                  <c:v>20.191082802547772</c:v>
                </c:pt>
                <c:pt idx="28">
                  <c:v>20.191082802547772</c:v>
                </c:pt>
                <c:pt idx="29">
                  <c:v>20.191082802547772</c:v>
                </c:pt>
                <c:pt idx="30">
                  <c:v>20.191082802547772</c:v>
                </c:pt>
                <c:pt idx="31">
                  <c:v>40.445859872611464</c:v>
                </c:pt>
                <c:pt idx="32">
                  <c:v>40.445859872611464</c:v>
                </c:pt>
                <c:pt idx="33">
                  <c:v>40.445859872611464</c:v>
                </c:pt>
                <c:pt idx="34">
                  <c:v>40.445859872611464</c:v>
                </c:pt>
                <c:pt idx="35">
                  <c:v>40.445859872611464</c:v>
                </c:pt>
                <c:pt idx="36">
                  <c:v>40.445859872611464</c:v>
                </c:pt>
                <c:pt idx="37">
                  <c:v>40.445859872611464</c:v>
                </c:pt>
                <c:pt idx="38">
                  <c:v>60.636942675159233</c:v>
                </c:pt>
                <c:pt idx="39">
                  <c:v>60.636942675159233</c:v>
                </c:pt>
                <c:pt idx="40">
                  <c:v>60.636942675159233</c:v>
                </c:pt>
                <c:pt idx="41">
                  <c:v>60.636942675159233</c:v>
                </c:pt>
                <c:pt idx="42">
                  <c:v>60.636942675159233</c:v>
                </c:pt>
                <c:pt idx="43">
                  <c:v>60.636942675159233</c:v>
                </c:pt>
                <c:pt idx="44">
                  <c:v>72.866242038216555</c:v>
                </c:pt>
                <c:pt idx="45">
                  <c:v>72.866242038216555</c:v>
                </c:pt>
                <c:pt idx="46">
                  <c:v>72.866242038216555</c:v>
                </c:pt>
                <c:pt idx="47">
                  <c:v>72.866242038216555</c:v>
                </c:pt>
                <c:pt idx="48">
                  <c:v>72.866242038216555</c:v>
                </c:pt>
                <c:pt idx="49">
                  <c:v>85.031847133757964</c:v>
                </c:pt>
                <c:pt idx="50">
                  <c:v>85.031847133757964</c:v>
                </c:pt>
                <c:pt idx="51">
                  <c:v>85.031847133757964</c:v>
                </c:pt>
                <c:pt idx="52">
                  <c:v>85.031847133757964</c:v>
                </c:pt>
                <c:pt idx="53">
                  <c:v>101.71974522292993</c:v>
                </c:pt>
                <c:pt idx="54">
                  <c:v>101.71974522292993</c:v>
                </c:pt>
                <c:pt idx="55">
                  <c:v>101.71974522292993</c:v>
                </c:pt>
                <c:pt idx="56">
                  <c:v>101.71974522292993</c:v>
                </c:pt>
                <c:pt idx="57">
                  <c:v>101.71974522292993</c:v>
                </c:pt>
                <c:pt idx="58">
                  <c:v>127.00636942675159</c:v>
                </c:pt>
                <c:pt idx="59">
                  <c:v>127.00636942675159</c:v>
                </c:pt>
                <c:pt idx="60">
                  <c:v>127.00636942675159</c:v>
                </c:pt>
                <c:pt idx="61">
                  <c:v>127.00636942675159</c:v>
                </c:pt>
                <c:pt idx="62">
                  <c:v>127.00636942675159</c:v>
                </c:pt>
                <c:pt idx="63">
                  <c:v>143.43949044585986</c:v>
                </c:pt>
                <c:pt idx="64">
                  <c:v>143.43949044585986</c:v>
                </c:pt>
                <c:pt idx="65">
                  <c:v>143.43949044585986</c:v>
                </c:pt>
                <c:pt idx="66">
                  <c:v>143.43949044585986</c:v>
                </c:pt>
                <c:pt idx="67">
                  <c:v>155.66878980891718</c:v>
                </c:pt>
                <c:pt idx="68">
                  <c:v>155.66878980891718</c:v>
                </c:pt>
                <c:pt idx="69">
                  <c:v>155.66878980891718</c:v>
                </c:pt>
                <c:pt idx="70">
                  <c:v>155.66878980891718</c:v>
                </c:pt>
                <c:pt idx="71">
                  <c:v>155.66878980891718</c:v>
                </c:pt>
                <c:pt idx="72">
                  <c:v>173.94904458598725</c:v>
                </c:pt>
                <c:pt idx="73">
                  <c:v>173.94904458598725</c:v>
                </c:pt>
                <c:pt idx="74">
                  <c:v>173.94904458598725</c:v>
                </c:pt>
                <c:pt idx="75">
                  <c:v>173.94904458598725</c:v>
                </c:pt>
                <c:pt idx="76">
                  <c:v>173.94904458598725</c:v>
                </c:pt>
                <c:pt idx="77">
                  <c:v>226.49681528662421</c:v>
                </c:pt>
                <c:pt idx="78">
                  <c:v>226.49681528662421</c:v>
                </c:pt>
                <c:pt idx="79">
                  <c:v>226.49681528662421</c:v>
                </c:pt>
                <c:pt idx="80">
                  <c:v>226.49681528662421</c:v>
                </c:pt>
                <c:pt idx="81">
                  <c:v>256.87898089171978</c:v>
                </c:pt>
                <c:pt idx="82">
                  <c:v>256.87898089171978</c:v>
                </c:pt>
                <c:pt idx="83">
                  <c:v>256.87898089171978</c:v>
                </c:pt>
                <c:pt idx="84">
                  <c:v>256.87898089171978</c:v>
                </c:pt>
                <c:pt idx="85">
                  <c:v>256.87898089171978</c:v>
                </c:pt>
                <c:pt idx="86">
                  <c:v>277.07006369426756</c:v>
                </c:pt>
                <c:pt idx="87">
                  <c:v>277.07006369426756</c:v>
                </c:pt>
                <c:pt idx="88">
                  <c:v>277.07006369426756</c:v>
                </c:pt>
                <c:pt idx="89">
                  <c:v>277.07006369426756</c:v>
                </c:pt>
                <c:pt idx="90">
                  <c:v>277.07006369426756</c:v>
                </c:pt>
                <c:pt idx="91">
                  <c:v>297.3885350318472</c:v>
                </c:pt>
                <c:pt idx="92">
                  <c:v>297.3885350318472</c:v>
                </c:pt>
                <c:pt idx="93">
                  <c:v>297.3885350318472</c:v>
                </c:pt>
                <c:pt idx="94">
                  <c:v>297.3885350318472</c:v>
                </c:pt>
                <c:pt idx="95">
                  <c:v>310.5732484076434</c:v>
                </c:pt>
                <c:pt idx="96">
                  <c:v>310.5732484076434</c:v>
                </c:pt>
                <c:pt idx="97">
                  <c:v>310.5732484076434</c:v>
                </c:pt>
                <c:pt idx="98">
                  <c:v>310.5732484076434</c:v>
                </c:pt>
                <c:pt idx="99">
                  <c:v>310.5732484076434</c:v>
                </c:pt>
                <c:pt idx="100">
                  <c:v>338.85350318471347</c:v>
                </c:pt>
                <c:pt idx="101">
                  <c:v>338.85350318471347</c:v>
                </c:pt>
                <c:pt idx="102">
                  <c:v>338.85350318471347</c:v>
                </c:pt>
                <c:pt idx="103">
                  <c:v>338.85350318471347</c:v>
                </c:pt>
                <c:pt idx="104">
                  <c:v>338.85350318471347</c:v>
                </c:pt>
                <c:pt idx="105">
                  <c:v>359.10828025477718</c:v>
                </c:pt>
                <c:pt idx="106">
                  <c:v>359.10828025477718</c:v>
                </c:pt>
                <c:pt idx="107">
                  <c:v>359.10828025477718</c:v>
                </c:pt>
                <c:pt idx="108">
                  <c:v>359.10828025477718</c:v>
                </c:pt>
                <c:pt idx="109">
                  <c:v>383.43949044585997</c:v>
                </c:pt>
                <c:pt idx="110">
                  <c:v>383.43949044585997</c:v>
                </c:pt>
                <c:pt idx="111">
                  <c:v>383.43949044585997</c:v>
                </c:pt>
                <c:pt idx="112">
                  <c:v>383.43949044585997</c:v>
                </c:pt>
                <c:pt idx="113">
                  <c:v>383.43949044585997</c:v>
                </c:pt>
                <c:pt idx="114">
                  <c:v>383.43949044585997</c:v>
                </c:pt>
                <c:pt idx="115">
                  <c:v>401.65605095541412</c:v>
                </c:pt>
                <c:pt idx="116">
                  <c:v>401.65605095541412</c:v>
                </c:pt>
                <c:pt idx="117">
                  <c:v>401.65605095541412</c:v>
                </c:pt>
                <c:pt idx="118">
                  <c:v>401.65605095541412</c:v>
                </c:pt>
                <c:pt idx="119">
                  <c:v>401.65605095541412</c:v>
                </c:pt>
                <c:pt idx="120">
                  <c:v>401.65605095541412</c:v>
                </c:pt>
                <c:pt idx="121">
                  <c:v>401.65605095541412</c:v>
                </c:pt>
                <c:pt idx="122">
                  <c:v>401.65605095541412</c:v>
                </c:pt>
                <c:pt idx="123">
                  <c:v>401.65605095541412</c:v>
                </c:pt>
                <c:pt idx="124">
                  <c:v>401.65605095541412</c:v>
                </c:pt>
                <c:pt idx="125">
                  <c:v>401.65605095541412</c:v>
                </c:pt>
                <c:pt idx="126">
                  <c:v>401.65605095541412</c:v>
                </c:pt>
                <c:pt idx="127">
                  <c:v>401.65605095541412</c:v>
                </c:pt>
                <c:pt idx="128">
                  <c:v>401.65605095541412</c:v>
                </c:pt>
                <c:pt idx="129">
                  <c:v>401.65605095541412</c:v>
                </c:pt>
                <c:pt idx="130">
                  <c:v>401.65605095541412</c:v>
                </c:pt>
                <c:pt idx="131">
                  <c:v>401.65605095541412</c:v>
                </c:pt>
                <c:pt idx="132">
                  <c:v>401.65605095541412</c:v>
                </c:pt>
                <c:pt idx="133">
                  <c:v>401.65605095541412</c:v>
                </c:pt>
                <c:pt idx="134">
                  <c:v>401.65605095541412</c:v>
                </c:pt>
                <c:pt idx="135">
                  <c:v>401.65605095541412</c:v>
                </c:pt>
                <c:pt idx="136">
                  <c:v>401.65605095541412</c:v>
                </c:pt>
                <c:pt idx="137">
                  <c:v>401.65605095541412</c:v>
                </c:pt>
                <c:pt idx="138">
                  <c:v>401.65605095541412</c:v>
                </c:pt>
                <c:pt idx="139">
                  <c:v>401.65605095541412</c:v>
                </c:pt>
                <c:pt idx="140">
                  <c:v>401.65605095541412</c:v>
                </c:pt>
                <c:pt idx="141">
                  <c:v>401.65605095541412</c:v>
                </c:pt>
                <c:pt idx="142">
                  <c:v>401.65605095541412</c:v>
                </c:pt>
                <c:pt idx="143">
                  <c:v>401.65605095541412</c:v>
                </c:pt>
                <c:pt idx="144">
                  <c:v>401.65605095541412</c:v>
                </c:pt>
                <c:pt idx="145">
                  <c:v>401.65605095541412</c:v>
                </c:pt>
                <c:pt idx="146">
                  <c:v>401.65605095541412</c:v>
                </c:pt>
                <c:pt idx="147">
                  <c:v>401.65605095541412</c:v>
                </c:pt>
                <c:pt idx="148">
                  <c:v>401.65605095541412</c:v>
                </c:pt>
                <c:pt idx="149">
                  <c:v>401.65605095541412</c:v>
                </c:pt>
                <c:pt idx="150">
                  <c:v>401.65605095541412</c:v>
                </c:pt>
                <c:pt idx="151">
                  <c:v>401.65605095541412</c:v>
                </c:pt>
                <c:pt idx="152">
                  <c:v>401.65605095541412</c:v>
                </c:pt>
                <c:pt idx="153">
                  <c:v>401.65605095541412</c:v>
                </c:pt>
                <c:pt idx="154">
                  <c:v>401.65605095541412</c:v>
                </c:pt>
                <c:pt idx="155">
                  <c:v>401.65605095541412</c:v>
                </c:pt>
                <c:pt idx="156">
                  <c:v>401.65605095541412</c:v>
                </c:pt>
                <c:pt idx="157">
                  <c:v>401.65605095541412</c:v>
                </c:pt>
                <c:pt idx="158">
                  <c:v>401.65605095541412</c:v>
                </c:pt>
                <c:pt idx="159">
                  <c:v>401.65605095541412</c:v>
                </c:pt>
                <c:pt idx="160">
                  <c:v>401.65605095541412</c:v>
                </c:pt>
                <c:pt idx="161">
                  <c:v>401.65605095541412</c:v>
                </c:pt>
                <c:pt idx="162">
                  <c:v>401.65605095541412</c:v>
                </c:pt>
                <c:pt idx="163">
                  <c:v>401.65605095541412</c:v>
                </c:pt>
                <c:pt idx="164">
                  <c:v>401.65605095541412</c:v>
                </c:pt>
                <c:pt idx="165">
                  <c:v>401.65605095541412</c:v>
                </c:pt>
                <c:pt idx="166">
                  <c:v>401.65605095541412</c:v>
                </c:pt>
                <c:pt idx="167">
                  <c:v>401.65605095541412</c:v>
                </c:pt>
                <c:pt idx="168">
                  <c:v>401.65605095541412</c:v>
                </c:pt>
                <c:pt idx="169">
                  <c:v>401.65605095541412</c:v>
                </c:pt>
                <c:pt idx="170">
                  <c:v>401.65605095541412</c:v>
                </c:pt>
                <c:pt idx="171">
                  <c:v>401.65605095541412</c:v>
                </c:pt>
                <c:pt idx="172">
                  <c:v>401.65605095541412</c:v>
                </c:pt>
              </c:numCache>
            </c:numRef>
          </c:yVal>
          <c:smooth val="0"/>
          <c:extLst>
            <c:ext xmlns:c16="http://schemas.microsoft.com/office/drawing/2014/chart" uri="{C3380CC4-5D6E-409C-BE32-E72D297353CC}">
              <c16:uniqueId val="{00000002-BA04-4E76-8C18-EB0B2D1824B4}"/>
            </c:ext>
          </c:extLst>
        </c:ser>
        <c:ser>
          <c:idx val="12"/>
          <c:order val="3"/>
          <c:tx>
            <c:strRef>
              <c:f>'C7 6580'!$A$40</c:f>
              <c:strCache>
                <c:ptCount val="1"/>
                <c:pt idx="0">
                  <c:v>Cum Irr + Prec</c:v>
                </c:pt>
              </c:strCache>
            </c:strRef>
          </c:tx>
          <c:spPr>
            <a:ln w="25400">
              <a:solidFill>
                <a:srgbClr val="000000"/>
              </a:solidFill>
              <a:prstDash val="solid"/>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6580'!$C$40:$FS$40</c:f>
              <c:numCache>
                <c:formatCode>0</c:formatCode>
                <c:ptCount val="173"/>
                <c:pt idx="0">
                  <c:v>0</c:v>
                </c:pt>
                <c:pt idx="1">
                  <c:v>0</c:v>
                </c:pt>
                <c:pt idx="2">
                  <c:v>0</c:v>
                </c:pt>
                <c:pt idx="3">
                  <c:v>0</c:v>
                </c:pt>
                <c:pt idx="4">
                  <c:v>0</c:v>
                </c:pt>
                <c:pt idx="5">
                  <c:v>0</c:v>
                </c:pt>
                <c:pt idx="6">
                  <c:v>0</c:v>
                </c:pt>
                <c:pt idx="7">
                  <c:v>4</c:v>
                </c:pt>
                <c:pt idx="8">
                  <c:v>4</c:v>
                </c:pt>
                <c:pt idx="9">
                  <c:v>4</c:v>
                </c:pt>
                <c:pt idx="10">
                  <c:v>4</c:v>
                </c:pt>
                <c:pt idx="11">
                  <c:v>4</c:v>
                </c:pt>
                <c:pt idx="12">
                  <c:v>4</c:v>
                </c:pt>
                <c:pt idx="13">
                  <c:v>4</c:v>
                </c:pt>
                <c:pt idx="14">
                  <c:v>4</c:v>
                </c:pt>
                <c:pt idx="15">
                  <c:v>6</c:v>
                </c:pt>
                <c:pt idx="16">
                  <c:v>13</c:v>
                </c:pt>
                <c:pt idx="17">
                  <c:v>13</c:v>
                </c:pt>
                <c:pt idx="18">
                  <c:v>13</c:v>
                </c:pt>
                <c:pt idx="19">
                  <c:v>13</c:v>
                </c:pt>
                <c:pt idx="20">
                  <c:v>13</c:v>
                </c:pt>
                <c:pt idx="21">
                  <c:v>13</c:v>
                </c:pt>
                <c:pt idx="22">
                  <c:v>19</c:v>
                </c:pt>
                <c:pt idx="23">
                  <c:v>19</c:v>
                </c:pt>
                <c:pt idx="24">
                  <c:v>19</c:v>
                </c:pt>
                <c:pt idx="25">
                  <c:v>39.191082802547768</c:v>
                </c:pt>
                <c:pt idx="26">
                  <c:v>39.191082802547768</c:v>
                </c:pt>
                <c:pt idx="27">
                  <c:v>39.191082802547768</c:v>
                </c:pt>
                <c:pt idx="28">
                  <c:v>39.191082802547768</c:v>
                </c:pt>
                <c:pt idx="29">
                  <c:v>39.191082802547768</c:v>
                </c:pt>
                <c:pt idx="30">
                  <c:v>39.191082802547768</c:v>
                </c:pt>
                <c:pt idx="31">
                  <c:v>59.445859872611464</c:v>
                </c:pt>
                <c:pt idx="32">
                  <c:v>59.445859872611464</c:v>
                </c:pt>
                <c:pt idx="33">
                  <c:v>59.445859872611464</c:v>
                </c:pt>
                <c:pt idx="34">
                  <c:v>59.445859872611464</c:v>
                </c:pt>
                <c:pt idx="35">
                  <c:v>59.445859872611464</c:v>
                </c:pt>
                <c:pt idx="36">
                  <c:v>59.445859872611464</c:v>
                </c:pt>
                <c:pt idx="37">
                  <c:v>59.445859872611464</c:v>
                </c:pt>
                <c:pt idx="38">
                  <c:v>79.636942675159233</c:v>
                </c:pt>
                <c:pt idx="39">
                  <c:v>79.636942675159233</c:v>
                </c:pt>
                <c:pt idx="40">
                  <c:v>79.636942675159233</c:v>
                </c:pt>
                <c:pt idx="41">
                  <c:v>79.636942675159233</c:v>
                </c:pt>
                <c:pt idx="42">
                  <c:v>79.636942675159233</c:v>
                </c:pt>
                <c:pt idx="43">
                  <c:v>79.636942675159233</c:v>
                </c:pt>
                <c:pt idx="44">
                  <c:v>91.866242038216555</c:v>
                </c:pt>
                <c:pt idx="45">
                  <c:v>91.866242038216555</c:v>
                </c:pt>
                <c:pt idx="46">
                  <c:v>92.866242038216555</c:v>
                </c:pt>
                <c:pt idx="47">
                  <c:v>92.866242038216555</c:v>
                </c:pt>
                <c:pt idx="48">
                  <c:v>92.866242038216555</c:v>
                </c:pt>
                <c:pt idx="49">
                  <c:v>105.03184713375796</c:v>
                </c:pt>
                <c:pt idx="50">
                  <c:v>105.03184713375796</c:v>
                </c:pt>
                <c:pt idx="51">
                  <c:v>105.03184713375796</c:v>
                </c:pt>
                <c:pt idx="52">
                  <c:v>105.03184713375796</c:v>
                </c:pt>
                <c:pt idx="53">
                  <c:v>125.71974522292993</c:v>
                </c:pt>
                <c:pt idx="54">
                  <c:v>125.71974522292993</c:v>
                </c:pt>
                <c:pt idx="55">
                  <c:v>125.71974522292993</c:v>
                </c:pt>
                <c:pt idx="56">
                  <c:v>125.71974522292993</c:v>
                </c:pt>
                <c:pt idx="57">
                  <c:v>125.71974522292993</c:v>
                </c:pt>
                <c:pt idx="58">
                  <c:v>151.00636942675158</c:v>
                </c:pt>
                <c:pt idx="59">
                  <c:v>151.00636942675158</c:v>
                </c:pt>
                <c:pt idx="60">
                  <c:v>151.00636942675158</c:v>
                </c:pt>
                <c:pt idx="61">
                  <c:v>159.00636942675158</c:v>
                </c:pt>
                <c:pt idx="62">
                  <c:v>166.00636942675158</c:v>
                </c:pt>
                <c:pt idx="63">
                  <c:v>182.43949044585986</c:v>
                </c:pt>
                <c:pt idx="64">
                  <c:v>182.43949044585986</c:v>
                </c:pt>
                <c:pt idx="65">
                  <c:v>182.43949044585986</c:v>
                </c:pt>
                <c:pt idx="66">
                  <c:v>185.43949044585986</c:v>
                </c:pt>
                <c:pt idx="67">
                  <c:v>197.66878980891718</c:v>
                </c:pt>
                <c:pt idx="68">
                  <c:v>197.66878980891718</c:v>
                </c:pt>
                <c:pt idx="69">
                  <c:v>197.66878980891718</c:v>
                </c:pt>
                <c:pt idx="70">
                  <c:v>197.66878980891718</c:v>
                </c:pt>
                <c:pt idx="71">
                  <c:v>197.66878980891718</c:v>
                </c:pt>
                <c:pt idx="72">
                  <c:v>215.94904458598725</c:v>
                </c:pt>
                <c:pt idx="73">
                  <c:v>215.94904458598725</c:v>
                </c:pt>
                <c:pt idx="74">
                  <c:v>215.94904458598725</c:v>
                </c:pt>
                <c:pt idx="75">
                  <c:v>215.94904458598725</c:v>
                </c:pt>
                <c:pt idx="76">
                  <c:v>215.94904458598725</c:v>
                </c:pt>
                <c:pt idx="77">
                  <c:v>268.49681528662421</c:v>
                </c:pt>
                <c:pt idx="78">
                  <c:v>268.49681528662421</c:v>
                </c:pt>
                <c:pt idx="79">
                  <c:v>268.49681528662421</c:v>
                </c:pt>
                <c:pt idx="80">
                  <c:v>268.49681528662421</c:v>
                </c:pt>
                <c:pt idx="81">
                  <c:v>298.87898089171978</c:v>
                </c:pt>
                <c:pt idx="82">
                  <c:v>318.87898089171978</c:v>
                </c:pt>
                <c:pt idx="83">
                  <c:v>318.87898089171978</c:v>
                </c:pt>
                <c:pt idx="84">
                  <c:v>318.87898089171978</c:v>
                </c:pt>
                <c:pt idx="85">
                  <c:v>318.87898089171978</c:v>
                </c:pt>
                <c:pt idx="86">
                  <c:v>339.07006369426756</c:v>
                </c:pt>
                <c:pt idx="87">
                  <c:v>339.07006369426756</c:v>
                </c:pt>
                <c:pt idx="88">
                  <c:v>339.07006369426756</c:v>
                </c:pt>
                <c:pt idx="89">
                  <c:v>339.07006369426756</c:v>
                </c:pt>
                <c:pt idx="90">
                  <c:v>339.07006369426756</c:v>
                </c:pt>
                <c:pt idx="91">
                  <c:v>365.3885350318472</c:v>
                </c:pt>
                <c:pt idx="92">
                  <c:v>365.3885350318472</c:v>
                </c:pt>
                <c:pt idx="93">
                  <c:v>365.3885350318472</c:v>
                </c:pt>
                <c:pt idx="94">
                  <c:v>365.3885350318472</c:v>
                </c:pt>
                <c:pt idx="95">
                  <c:v>378.5732484076434</c:v>
                </c:pt>
                <c:pt idx="96">
                  <c:v>378.5732484076434</c:v>
                </c:pt>
                <c:pt idx="97">
                  <c:v>378.5732484076434</c:v>
                </c:pt>
                <c:pt idx="98">
                  <c:v>378.5732484076434</c:v>
                </c:pt>
                <c:pt idx="99">
                  <c:v>378.5732484076434</c:v>
                </c:pt>
                <c:pt idx="100">
                  <c:v>406.85350318471347</c:v>
                </c:pt>
                <c:pt idx="101">
                  <c:v>413.85350318471347</c:v>
                </c:pt>
                <c:pt idx="102">
                  <c:v>413.85350318471347</c:v>
                </c:pt>
                <c:pt idx="103">
                  <c:v>413.85350318471347</c:v>
                </c:pt>
                <c:pt idx="104">
                  <c:v>413.85350318471347</c:v>
                </c:pt>
                <c:pt idx="105">
                  <c:v>434.10828025477718</c:v>
                </c:pt>
                <c:pt idx="106">
                  <c:v>434.10828025477718</c:v>
                </c:pt>
                <c:pt idx="107">
                  <c:v>434.10828025477718</c:v>
                </c:pt>
                <c:pt idx="108">
                  <c:v>434.10828025477718</c:v>
                </c:pt>
                <c:pt idx="109">
                  <c:v>458.43949044585997</c:v>
                </c:pt>
                <c:pt idx="110">
                  <c:v>458.43949044585997</c:v>
                </c:pt>
                <c:pt idx="111">
                  <c:v>458.43949044585997</c:v>
                </c:pt>
                <c:pt idx="112">
                  <c:v>458.43949044585997</c:v>
                </c:pt>
                <c:pt idx="113">
                  <c:v>458.43949044585997</c:v>
                </c:pt>
                <c:pt idx="114">
                  <c:v>458.43949044585997</c:v>
                </c:pt>
                <c:pt idx="115">
                  <c:v>476.65605095541412</c:v>
                </c:pt>
                <c:pt idx="116">
                  <c:v>476.65605095541412</c:v>
                </c:pt>
                <c:pt idx="117">
                  <c:v>476.65605095541412</c:v>
                </c:pt>
                <c:pt idx="118">
                  <c:v>476.65605095541412</c:v>
                </c:pt>
                <c:pt idx="119">
                  <c:v>504.65605095541412</c:v>
                </c:pt>
                <c:pt idx="120">
                  <c:v>506.65605095541412</c:v>
                </c:pt>
                <c:pt idx="121">
                  <c:v>514.65605095541412</c:v>
                </c:pt>
                <c:pt idx="122">
                  <c:v>522.65605095541412</c:v>
                </c:pt>
                <c:pt idx="123">
                  <c:v>531.65605095541412</c:v>
                </c:pt>
                <c:pt idx="124">
                  <c:v>535.65605095541412</c:v>
                </c:pt>
                <c:pt idx="125">
                  <c:v>551.65605095541412</c:v>
                </c:pt>
                <c:pt idx="126">
                  <c:v>551.65605095541412</c:v>
                </c:pt>
                <c:pt idx="127">
                  <c:v>551.65605095541412</c:v>
                </c:pt>
                <c:pt idx="128">
                  <c:v>551.65605095541412</c:v>
                </c:pt>
                <c:pt idx="129">
                  <c:v>551.65605095541412</c:v>
                </c:pt>
                <c:pt idx="130">
                  <c:v>551.65605095541412</c:v>
                </c:pt>
                <c:pt idx="131">
                  <c:v>551.65605095541412</c:v>
                </c:pt>
                <c:pt idx="132">
                  <c:v>557.65605095541412</c:v>
                </c:pt>
                <c:pt idx="133">
                  <c:v>573.65605095541412</c:v>
                </c:pt>
                <c:pt idx="134">
                  <c:v>573.65605095541412</c:v>
                </c:pt>
                <c:pt idx="135">
                  <c:v>573.65605095541412</c:v>
                </c:pt>
                <c:pt idx="136">
                  <c:v>573.65605095541412</c:v>
                </c:pt>
                <c:pt idx="137">
                  <c:v>577.65605095541412</c:v>
                </c:pt>
                <c:pt idx="138">
                  <c:v>577.65605095541412</c:v>
                </c:pt>
                <c:pt idx="139">
                  <c:v>577.65605095541412</c:v>
                </c:pt>
                <c:pt idx="140">
                  <c:v>577.65605095541412</c:v>
                </c:pt>
                <c:pt idx="141">
                  <c:v>577.65605095541412</c:v>
                </c:pt>
                <c:pt idx="142">
                  <c:v>577.65605095541412</c:v>
                </c:pt>
                <c:pt idx="143">
                  <c:v>577.65605095541412</c:v>
                </c:pt>
                <c:pt idx="144">
                  <c:v>582.65605095541412</c:v>
                </c:pt>
                <c:pt idx="145">
                  <c:v>582.65605095541412</c:v>
                </c:pt>
                <c:pt idx="146">
                  <c:v>582.65605095541412</c:v>
                </c:pt>
                <c:pt idx="147">
                  <c:v>582.65605095541412</c:v>
                </c:pt>
                <c:pt idx="148">
                  <c:v>582.65605095541412</c:v>
                </c:pt>
                <c:pt idx="149">
                  <c:v>582.65605095541412</c:v>
                </c:pt>
                <c:pt idx="150">
                  <c:v>587.65605095541412</c:v>
                </c:pt>
                <c:pt idx="151">
                  <c:v>587.65605095541412</c:v>
                </c:pt>
                <c:pt idx="152">
                  <c:v>587.65605095541412</c:v>
                </c:pt>
                <c:pt idx="153">
                  <c:v>587.65605095541412</c:v>
                </c:pt>
                <c:pt idx="154">
                  <c:v>588.65605095541412</c:v>
                </c:pt>
                <c:pt idx="155">
                  <c:v>588.65605095541412</c:v>
                </c:pt>
                <c:pt idx="156">
                  <c:v>588.65605095541412</c:v>
                </c:pt>
                <c:pt idx="157">
                  <c:v>588.65605095541412</c:v>
                </c:pt>
                <c:pt idx="158">
                  <c:v>596.15605095541412</c:v>
                </c:pt>
                <c:pt idx="159">
                  <c:v>596.15605095541412</c:v>
                </c:pt>
                <c:pt idx="160">
                  <c:v>599.15605095541412</c:v>
                </c:pt>
                <c:pt idx="161">
                  <c:v>599.15605095541412</c:v>
                </c:pt>
                <c:pt idx="162">
                  <c:v>599.15605095541412</c:v>
                </c:pt>
                <c:pt idx="163">
                  <c:v>599.15605095541412</c:v>
                </c:pt>
                <c:pt idx="164">
                  <c:v>599.15605095541412</c:v>
                </c:pt>
                <c:pt idx="165">
                  <c:v>599.15605095541412</c:v>
                </c:pt>
                <c:pt idx="166">
                  <c:v>599.15605095541412</c:v>
                </c:pt>
                <c:pt idx="167">
                  <c:v>599.15605095541412</c:v>
                </c:pt>
                <c:pt idx="168">
                  <c:v>599.15605095541412</c:v>
                </c:pt>
                <c:pt idx="169">
                  <c:v>599.15605095541412</c:v>
                </c:pt>
                <c:pt idx="170">
                  <c:v>599.15605095541412</c:v>
                </c:pt>
                <c:pt idx="171">
                  <c:v>599.15605095541412</c:v>
                </c:pt>
                <c:pt idx="172">
                  <c:v>599.15605095541412</c:v>
                </c:pt>
              </c:numCache>
            </c:numRef>
          </c:yVal>
          <c:smooth val="0"/>
          <c:extLst>
            <c:ext xmlns:c16="http://schemas.microsoft.com/office/drawing/2014/chart" uri="{C3380CC4-5D6E-409C-BE32-E72D297353CC}">
              <c16:uniqueId val="{00000003-BA04-4E76-8C18-EB0B2D1824B4}"/>
            </c:ext>
          </c:extLst>
        </c:ser>
        <c:ser>
          <c:idx val="0"/>
          <c:order val="4"/>
          <c:tx>
            <c:strRef>
              <c:f>'C7 6580'!$A$41</c:f>
              <c:strCache>
                <c:ptCount val="1"/>
                <c:pt idx="0">
                  <c:v>Cum Eff Irr + Prec</c:v>
                </c:pt>
              </c:strCache>
            </c:strRef>
          </c:tx>
          <c:spPr>
            <a:ln w="3175">
              <a:solidFill>
                <a:srgbClr val="000000"/>
              </a:solidFill>
              <a:prstDash val="solid"/>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6580'!$C$41:$FS$41</c:f>
              <c:numCache>
                <c:formatCode>0</c:formatCode>
                <c:ptCount val="173"/>
                <c:pt idx="0">
                  <c:v>0</c:v>
                </c:pt>
                <c:pt idx="1">
                  <c:v>0</c:v>
                </c:pt>
                <c:pt idx="2">
                  <c:v>0</c:v>
                </c:pt>
                <c:pt idx="3">
                  <c:v>0</c:v>
                </c:pt>
                <c:pt idx="4">
                  <c:v>0</c:v>
                </c:pt>
                <c:pt idx="5">
                  <c:v>0</c:v>
                </c:pt>
                <c:pt idx="6">
                  <c:v>0</c:v>
                </c:pt>
                <c:pt idx="7">
                  <c:v>0.79999999999999982</c:v>
                </c:pt>
                <c:pt idx="8">
                  <c:v>0.79999999999999982</c:v>
                </c:pt>
                <c:pt idx="9">
                  <c:v>0.79999999999999982</c:v>
                </c:pt>
                <c:pt idx="10">
                  <c:v>0.79999999999999982</c:v>
                </c:pt>
                <c:pt idx="11">
                  <c:v>0.79999999999999982</c:v>
                </c:pt>
                <c:pt idx="12">
                  <c:v>0.79999999999999982</c:v>
                </c:pt>
                <c:pt idx="13">
                  <c:v>0.79999999999999982</c:v>
                </c:pt>
                <c:pt idx="14">
                  <c:v>0.79999999999999982</c:v>
                </c:pt>
                <c:pt idx="15">
                  <c:v>1.2542</c:v>
                </c:pt>
                <c:pt idx="16">
                  <c:v>2.888466666666667</c:v>
                </c:pt>
                <c:pt idx="17">
                  <c:v>2.888466666666667</c:v>
                </c:pt>
                <c:pt idx="18">
                  <c:v>2.888466666666667</c:v>
                </c:pt>
                <c:pt idx="19">
                  <c:v>2.888466666666667</c:v>
                </c:pt>
                <c:pt idx="20">
                  <c:v>2.888466666666667</c:v>
                </c:pt>
                <c:pt idx="21">
                  <c:v>2.888466666666667</c:v>
                </c:pt>
                <c:pt idx="22">
                  <c:v>4.5184666666666669</c:v>
                </c:pt>
                <c:pt idx="23">
                  <c:v>4.5184666666666669</c:v>
                </c:pt>
                <c:pt idx="24">
                  <c:v>4.5184666666666669</c:v>
                </c:pt>
                <c:pt idx="25">
                  <c:v>21.485038548113209</c:v>
                </c:pt>
                <c:pt idx="26">
                  <c:v>21.485038548113209</c:v>
                </c:pt>
                <c:pt idx="27">
                  <c:v>21.485038548113209</c:v>
                </c:pt>
                <c:pt idx="28">
                  <c:v>21.485038548113209</c:v>
                </c:pt>
                <c:pt idx="29">
                  <c:v>21.485038548113209</c:v>
                </c:pt>
                <c:pt idx="30">
                  <c:v>21.485038548113209</c:v>
                </c:pt>
                <c:pt idx="31">
                  <c:v>38.966906094084791</c:v>
                </c:pt>
                <c:pt idx="32">
                  <c:v>38.966906094084791</c:v>
                </c:pt>
                <c:pt idx="33">
                  <c:v>38.966906094084791</c:v>
                </c:pt>
                <c:pt idx="34">
                  <c:v>38.966906094084791</c:v>
                </c:pt>
                <c:pt idx="35">
                  <c:v>38.966906094084791</c:v>
                </c:pt>
                <c:pt idx="36">
                  <c:v>38.966906094084791</c:v>
                </c:pt>
                <c:pt idx="37">
                  <c:v>38.966906094084791</c:v>
                </c:pt>
                <c:pt idx="38">
                  <c:v>57.105763689817046</c:v>
                </c:pt>
                <c:pt idx="39">
                  <c:v>57.105763689817046</c:v>
                </c:pt>
                <c:pt idx="40">
                  <c:v>57.105763689817046</c:v>
                </c:pt>
                <c:pt idx="41">
                  <c:v>57.105763689817046</c:v>
                </c:pt>
                <c:pt idx="42">
                  <c:v>57.105763689817046</c:v>
                </c:pt>
                <c:pt idx="43">
                  <c:v>57.105763689817046</c:v>
                </c:pt>
                <c:pt idx="44">
                  <c:v>68.359683125302141</c:v>
                </c:pt>
                <c:pt idx="45">
                  <c:v>68.359683125302141</c:v>
                </c:pt>
                <c:pt idx="46">
                  <c:v>68.880163125302147</c:v>
                </c:pt>
                <c:pt idx="47">
                  <c:v>68.880163125302147</c:v>
                </c:pt>
                <c:pt idx="48">
                  <c:v>68.880163125302147</c:v>
                </c:pt>
                <c:pt idx="49">
                  <c:v>80.76068530183619</c:v>
                </c:pt>
                <c:pt idx="50">
                  <c:v>80.76068530183619</c:v>
                </c:pt>
                <c:pt idx="51">
                  <c:v>80.76068530183619</c:v>
                </c:pt>
                <c:pt idx="52">
                  <c:v>80.76068530183619</c:v>
                </c:pt>
                <c:pt idx="53">
                  <c:v>100.04241051305492</c:v>
                </c:pt>
                <c:pt idx="54">
                  <c:v>100.04241051305492</c:v>
                </c:pt>
                <c:pt idx="55">
                  <c:v>100.04241051305492</c:v>
                </c:pt>
                <c:pt idx="56">
                  <c:v>100.04241051305492</c:v>
                </c:pt>
                <c:pt idx="57">
                  <c:v>100.04241051305492</c:v>
                </c:pt>
                <c:pt idx="58">
                  <c:v>125.32903471687658</c:v>
                </c:pt>
                <c:pt idx="59">
                  <c:v>125.32903471687658</c:v>
                </c:pt>
                <c:pt idx="60">
                  <c:v>125.32903471687658</c:v>
                </c:pt>
                <c:pt idx="61">
                  <c:v>131.87239471687658</c:v>
                </c:pt>
                <c:pt idx="62">
                  <c:v>138.46806845373285</c:v>
                </c:pt>
                <c:pt idx="63">
                  <c:v>154.90118947284114</c:v>
                </c:pt>
                <c:pt idx="64">
                  <c:v>154.90118947284114</c:v>
                </c:pt>
                <c:pt idx="65">
                  <c:v>154.90118947284114</c:v>
                </c:pt>
                <c:pt idx="66">
                  <c:v>157.51505613950781</c:v>
                </c:pt>
                <c:pt idx="67">
                  <c:v>169.74435550256513</c:v>
                </c:pt>
                <c:pt idx="68">
                  <c:v>169.74435550256513</c:v>
                </c:pt>
                <c:pt idx="69">
                  <c:v>169.74435550256513</c:v>
                </c:pt>
                <c:pt idx="70">
                  <c:v>169.74435550256513</c:v>
                </c:pt>
                <c:pt idx="71">
                  <c:v>169.74435550256513</c:v>
                </c:pt>
                <c:pt idx="72">
                  <c:v>188.0246102796352</c:v>
                </c:pt>
                <c:pt idx="73">
                  <c:v>188.0246102796352</c:v>
                </c:pt>
                <c:pt idx="74">
                  <c:v>188.0246102796352</c:v>
                </c:pt>
                <c:pt idx="75">
                  <c:v>188.0246102796352</c:v>
                </c:pt>
                <c:pt idx="76">
                  <c:v>188.0246102796352</c:v>
                </c:pt>
                <c:pt idx="77">
                  <c:v>240.16678860503524</c:v>
                </c:pt>
                <c:pt idx="78">
                  <c:v>240.16678860503524</c:v>
                </c:pt>
                <c:pt idx="79">
                  <c:v>240.16678860503524</c:v>
                </c:pt>
                <c:pt idx="80">
                  <c:v>240.16678860503524</c:v>
                </c:pt>
                <c:pt idx="81">
                  <c:v>270.54895421013077</c:v>
                </c:pt>
                <c:pt idx="82">
                  <c:v>288.9719360283126</c:v>
                </c:pt>
                <c:pt idx="83">
                  <c:v>288.9719360283126</c:v>
                </c:pt>
                <c:pt idx="84">
                  <c:v>288.9719360283126</c:v>
                </c:pt>
                <c:pt idx="85">
                  <c:v>288.9719360283126</c:v>
                </c:pt>
                <c:pt idx="86">
                  <c:v>309.16301883086038</c:v>
                </c:pt>
                <c:pt idx="87">
                  <c:v>309.16301883086038</c:v>
                </c:pt>
                <c:pt idx="88">
                  <c:v>309.16301883086038</c:v>
                </c:pt>
                <c:pt idx="89">
                  <c:v>309.16301883086038</c:v>
                </c:pt>
                <c:pt idx="90">
                  <c:v>309.16301883086038</c:v>
                </c:pt>
                <c:pt idx="91">
                  <c:v>334.68119925934911</c:v>
                </c:pt>
                <c:pt idx="92">
                  <c:v>334.68119925934911</c:v>
                </c:pt>
                <c:pt idx="93">
                  <c:v>334.68119925934911</c:v>
                </c:pt>
                <c:pt idx="94">
                  <c:v>334.68119925934911</c:v>
                </c:pt>
                <c:pt idx="95">
                  <c:v>347.86591263514526</c:v>
                </c:pt>
                <c:pt idx="96">
                  <c:v>347.86591263514526</c:v>
                </c:pt>
                <c:pt idx="97">
                  <c:v>347.86591263514526</c:v>
                </c:pt>
                <c:pt idx="98">
                  <c:v>347.86591263514526</c:v>
                </c:pt>
                <c:pt idx="99">
                  <c:v>347.86591263514526</c:v>
                </c:pt>
                <c:pt idx="100">
                  <c:v>376.14616741221533</c:v>
                </c:pt>
                <c:pt idx="101">
                  <c:v>382.36216741221534</c:v>
                </c:pt>
                <c:pt idx="102">
                  <c:v>382.36216741221534</c:v>
                </c:pt>
                <c:pt idx="103">
                  <c:v>382.36216741221534</c:v>
                </c:pt>
                <c:pt idx="104">
                  <c:v>382.36216741221534</c:v>
                </c:pt>
                <c:pt idx="105">
                  <c:v>402.61694448227905</c:v>
                </c:pt>
                <c:pt idx="106">
                  <c:v>402.61694448227905</c:v>
                </c:pt>
                <c:pt idx="107">
                  <c:v>402.61694448227905</c:v>
                </c:pt>
                <c:pt idx="108">
                  <c:v>402.61694448227905</c:v>
                </c:pt>
                <c:pt idx="109">
                  <c:v>426.94815467336184</c:v>
                </c:pt>
                <c:pt idx="110">
                  <c:v>426.94815467336184</c:v>
                </c:pt>
                <c:pt idx="111">
                  <c:v>426.94815467336184</c:v>
                </c:pt>
                <c:pt idx="112">
                  <c:v>426.94815467336184</c:v>
                </c:pt>
                <c:pt idx="113">
                  <c:v>426.94815467336184</c:v>
                </c:pt>
                <c:pt idx="114">
                  <c:v>426.94815467336184</c:v>
                </c:pt>
                <c:pt idx="115">
                  <c:v>445.16471518291598</c:v>
                </c:pt>
                <c:pt idx="116">
                  <c:v>445.16471518291598</c:v>
                </c:pt>
                <c:pt idx="117">
                  <c:v>445.16471518291598</c:v>
                </c:pt>
                <c:pt idx="118">
                  <c:v>445.16471518291598</c:v>
                </c:pt>
                <c:pt idx="119">
                  <c:v>469.89328292485146</c:v>
                </c:pt>
                <c:pt idx="120">
                  <c:v>474.03657824381241</c:v>
                </c:pt>
                <c:pt idx="121">
                  <c:v>479.53108146961887</c:v>
                </c:pt>
                <c:pt idx="122">
                  <c:v>487.08820911837802</c:v>
                </c:pt>
                <c:pt idx="123">
                  <c:v>492.90441556999093</c:v>
                </c:pt>
                <c:pt idx="124">
                  <c:v>497.35726609948591</c:v>
                </c:pt>
                <c:pt idx="125">
                  <c:v>508.62539513174397</c:v>
                </c:pt>
                <c:pt idx="126">
                  <c:v>508.62539513174397</c:v>
                </c:pt>
                <c:pt idx="127">
                  <c:v>508.62539513174397</c:v>
                </c:pt>
                <c:pt idx="128">
                  <c:v>508.62539513174397</c:v>
                </c:pt>
                <c:pt idx="129">
                  <c:v>508.62539513174397</c:v>
                </c:pt>
                <c:pt idx="130">
                  <c:v>508.62539513174397</c:v>
                </c:pt>
                <c:pt idx="131">
                  <c:v>508.62539513174397</c:v>
                </c:pt>
                <c:pt idx="132">
                  <c:v>511.40753706722785</c:v>
                </c:pt>
                <c:pt idx="133">
                  <c:v>520.87489046321593</c:v>
                </c:pt>
                <c:pt idx="134">
                  <c:v>520.87489046321593</c:v>
                </c:pt>
                <c:pt idx="135">
                  <c:v>520.87489046321593</c:v>
                </c:pt>
                <c:pt idx="136">
                  <c:v>520.87489046321593</c:v>
                </c:pt>
                <c:pt idx="137">
                  <c:v>522.32397433418373</c:v>
                </c:pt>
                <c:pt idx="138">
                  <c:v>522.32397433418373</c:v>
                </c:pt>
                <c:pt idx="139">
                  <c:v>522.32397433418373</c:v>
                </c:pt>
                <c:pt idx="140">
                  <c:v>522.32397433418373</c:v>
                </c:pt>
                <c:pt idx="141">
                  <c:v>522.32397433418373</c:v>
                </c:pt>
                <c:pt idx="142">
                  <c:v>522.32397433418373</c:v>
                </c:pt>
                <c:pt idx="143">
                  <c:v>522.32397433418373</c:v>
                </c:pt>
                <c:pt idx="144">
                  <c:v>523.42539368902248</c:v>
                </c:pt>
                <c:pt idx="145">
                  <c:v>523.42539368902248</c:v>
                </c:pt>
                <c:pt idx="146">
                  <c:v>523.42539368902248</c:v>
                </c:pt>
                <c:pt idx="147">
                  <c:v>523.42539368902248</c:v>
                </c:pt>
                <c:pt idx="148">
                  <c:v>523.42539368902248</c:v>
                </c:pt>
                <c:pt idx="149">
                  <c:v>523.42539368902248</c:v>
                </c:pt>
                <c:pt idx="150">
                  <c:v>524.42539368902248</c:v>
                </c:pt>
                <c:pt idx="151">
                  <c:v>524.42539368902248</c:v>
                </c:pt>
                <c:pt idx="152">
                  <c:v>524.42539368902248</c:v>
                </c:pt>
                <c:pt idx="153">
                  <c:v>524.42539368902248</c:v>
                </c:pt>
                <c:pt idx="154">
                  <c:v>524.62539368902253</c:v>
                </c:pt>
                <c:pt idx="155">
                  <c:v>524.62539368902253</c:v>
                </c:pt>
                <c:pt idx="156">
                  <c:v>524.62539368902253</c:v>
                </c:pt>
                <c:pt idx="157">
                  <c:v>524.62539368902253</c:v>
                </c:pt>
                <c:pt idx="158">
                  <c:v>526.12539368902253</c:v>
                </c:pt>
                <c:pt idx="159">
                  <c:v>526.12539368902253</c:v>
                </c:pt>
                <c:pt idx="160">
                  <c:v>526.72539368902255</c:v>
                </c:pt>
                <c:pt idx="161">
                  <c:v>526.72539368902255</c:v>
                </c:pt>
                <c:pt idx="162">
                  <c:v>526.72539368902255</c:v>
                </c:pt>
                <c:pt idx="163">
                  <c:v>526.72539368902255</c:v>
                </c:pt>
                <c:pt idx="164">
                  <c:v>526.72539368902255</c:v>
                </c:pt>
                <c:pt idx="165">
                  <c:v>526.72539368902255</c:v>
                </c:pt>
                <c:pt idx="166">
                  <c:v>526.72539368902255</c:v>
                </c:pt>
                <c:pt idx="167">
                  <c:v>526.72539368902255</c:v>
                </c:pt>
                <c:pt idx="168">
                  <c:v>526.72539368902255</c:v>
                </c:pt>
                <c:pt idx="169">
                  <c:v>526.72539368902255</c:v>
                </c:pt>
                <c:pt idx="170">
                  <c:v>526.72539368902255</c:v>
                </c:pt>
                <c:pt idx="171">
                  <c:v>526.72539368902255</c:v>
                </c:pt>
                <c:pt idx="172">
                  <c:v>526.72539368902255</c:v>
                </c:pt>
              </c:numCache>
            </c:numRef>
          </c:yVal>
          <c:smooth val="0"/>
          <c:extLst>
            <c:ext xmlns:c16="http://schemas.microsoft.com/office/drawing/2014/chart" uri="{C3380CC4-5D6E-409C-BE32-E72D297353CC}">
              <c16:uniqueId val="{00000004-BA04-4E76-8C18-EB0B2D1824B4}"/>
            </c:ext>
          </c:extLst>
        </c:ser>
        <c:ser>
          <c:idx val="1"/>
          <c:order val="5"/>
          <c:tx>
            <c:strRef>
              <c:f>'C7 6580'!$A$42</c:f>
              <c:strCache>
                <c:ptCount val="1"/>
                <c:pt idx="0">
                  <c:v>Cum Deep Perc</c:v>
                </c:pt>
              </c:strCache>
            </c:strRef>
          </c:tx>
          <c:spPr>
            <a:ln w="12700">
              <a:solidFill>
                <a:srgbClr val="FF00FF"/>
              </a:solidFill>
              <a:prstDash val="solid"/>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6580'!$C$42:$FS$42</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BA04-4E76-8C18-EB0B2D1824B4}"/>
            </c:ext>
          </c:extLst>
        </c:ser>
        <c:ser>
          <c:idx val="2"/>
          <c:order val="6"/>
          <c:tx>
            <c:strRef>
              <c:f>'C7 6580'!$A$18</c:f>
              <c:strCache>
                <c:ptCount val="1"/>
                <c:pt idx="0">
                  <c:v>Cum Tc (Kcb select)</c:v>
                </c:pt>
              </c:strCache>
            </c:strRef>
          </c:tx>
          <c:spPr>
            <a:ln w="3175">
              <a:solidFill>
                <a:srgbClr val="008000"/>
              </a:solidFill>
              <a:prstDash val="solid"/>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6580'!$C$18:$FS$18</c:f>
              <c:numCache>
                <c:formatCode>0.0</c:formatCode>
                <c:ptCount val="173"/>
                <c:pt idx="0">
                  <c:v>0</c:v>
                </c:pt>
                <c:pt idx="1">
                  <c:v>1.0320891457902719</c:v>
                </c:pt>
                <c:pt idx="2">
                  <c:v>1.79169752605431</c:v>
                </c:pt>
                <c:pt idx="3">
                  <c:v>2.4360006291538241</c:v>
                </c:pt>
                <c:pt idx="4">
                  <c:v>3.0063872047713671</c:v>
                </c:pt>
                <c:pt idx="5">
                  <c:v>3.4157293313987029</c:v>
                </c:pt>
                <c:pt idx="6">
                  <c:v>3.6796888625933817</c:v>
                </c:pt>
                <c:pt idx="7">
                  <c:v>3.8649124740322436</c:v>
                </c:pt>
                <c:pt idx="8">
                  <c:v>4.3407629104017271</c:v>
                </c:pt>
                <c:pt idx="9">
                  <c:v>4.6241145688113647</c:v>
                </c:pt>
                <c:pt idx="10">
                  <c:v>4.9396696694356397</c:v>
                </c:pt>
                <c:pt idx="11">
                  <c:v>5.5897672952574027</c:v>
                </c:pt>
                <c:pt idx="12">
                  <c:v>6.2621844939559779</c:v>
                </c:pt>
                <c:pt idx="13">
                  <c:v>7.0832688898543932</c:v>
                </c:pt>
                <c:pt idx="14">
                  <c:v>8.0427150827151888</c:v>
                </c:pt>
                <c:pt idx="15">
                  <c:v>8.802487839094491</c:v>
                </c:pt>
                <c:pt idx="16">
                  <c:v>9.1918737125615237</c:v>
                </c:pt>
                <c:pt idx="17">
                  <c:v>10.809635813169292</c:v>
                </c:pt>
                <c:pt idx="18">
                  <c:v>12.624576143284084</c:v>
                </c:pt>
                <c:pt idx="19">
                  <c:v>13.924637899104367</c:v>
                </c:pt>
                <c:pt idx="20">
                  <c:v>15.156442168273587</c:v>
                </c:pt>
                <c:pt idx="21">
                  <c:v>16.645756039253378</c:v>
                </c:pt>
                <c:pt idx="22">
                  <c:v>17.666739487354732</c:v>
                </c:pt>
                <c:pt idx="23">
                  <c:v>18.302595756888614</c:v>
                </c:pt>
                <c:pt idx="24">
                  <c:v>19.602498712084575</c:v>
                </c:pt>
                <c:pt idx="25">
                  <c:v>20.932400738510548</c:v>
                </c:pt>
                <c:pt idx="26">
                  <c:v>23.318497579509078</c:v>
                </c:pt>
                <c:pt idx="27">
                  <c:v>25.62215003645575</c:v>
                </c:pt>
                <c:pt idx="28">
                  <c:v>27.971721901299119</c:v>
                </c:pt>
                <c:pt idx="29">
                  <c:v>31.385408995823621</c:v>
                </c:pt>
                <c:pt idx="30">
                  <c:v>34.80508403059995</c:v>
                </c:pt>
                <c:pt idx="31">
                  <c:v>37.559522744400859</c:v>
                </c:pt>
                <c:pt idx="32">
                  <c:v>41.045359473152516</c:v>
                </c:pt>
                <c:pt idx="33">
                  <c:v>43.823782170678733</c:v>
                </c:pt>
                <c:pt idx="34">
                  <c:v>46.311137968722043</c:v>
                </c:pt>
                <c:pt idx="35">
                  <c:v>48.828021908717659</c:v>
                </c:pt>
                <c:pt idx="36">
                  <c:v>51.790308022289778</c:v>
                </c:pt>
                <c:pt idx="37">
                  <c:v>55.967631042189417</c:v>
                </c:pt>
                <c:pt idx="38">
                  <c:v>60.000736549406554</c:v>
                </c:pt>
                <c:pt idx="39">
                  <c:v>63.246804160973163</c:v>
                </c:pt>
                <c:pt idx="40">
                  <c:v>66.420593905254933</c:v>
                </c:pt>
                <c:pt idx="41">
                  <c:v>69.983377433896223</c:v>
                </c:pt>
                <c:pt idx="42">
                  <c:v>73.925100413448632</c:v>
                </c:pt>
                <c:pt idx="43">
                  <c:v>77.814345456535634</c:v>
                </c:pt>
                <c:pt idx="44">
                  <c:v>82.168065700985011</c:v>
                </c:pt>
                <c:pt idx="45">
                  <c:v>88.121626627327018</c:v>
                </c:pt>
                <c:pt idx="46">
                  <c:v>93.865066874340584</c:v>
                </c:pt>
                <c:pt idx="47">
                  <c:v>98.40674204636197</c:v>
                </c:pt>
                <c:pt idx="48">
                  <c:v>103.16277687062721</c:v>
                </c:pt>
                <c:pt idx="49">
                  <c:v>108.16468046414609</c:v>
                </c:pt>
                <c:pt idx="50">
                  <c:v>113.60910971414609</c:v>
                </c:pt>
                <c:pt idx="51">
                  <c:v>119.23148683909936</c:v>
                </c:pt>
                <c:pt idx="52">
                  <c:v>125.16966525771238</c:v>
                </c:pt>
                <c:pt idx="53">
                  <c:v>128.88690554462613</c:v>
                </c:pt>
                <c:pt idx="54">
                  <c:v>134.6317025617534</c:v>
                </c:pt>
                <c:pt idx="55">
                  <c:v>140.19623341746868</c:v>
                </c:pt>
                <c:pt idx="56">
                  <c:v>146.21330972784259</c:v>
                </c:pt>
                <c:pt idx="57">
                  <c:v>152.00442099984537</c:v>
                </c:pt>
                <c:pt idx="58">
                  <c:v>157.91347930312622</c:v>
                </c:pt>
                <c:pt idx="59">
                  <c:v>167.91261577213277</c:v>
                </c:pt>
                <c:pt idx="60">
                  <c:v>174.00493297825693</c:v>
                </c:pt>
                <c:pt idx="61">
                  <c:v>179.02806943096252</c:v>
                </c:pt>
                <c:pt idx="62">
                  <c:v>183.9605903197658</c:v>
                </c:pt>
                <c:pt idx="63">
                  <c:v>189.15749297132939</c:v>
                </c:pt>
                <c:pt idx="64">
                  <c:v>198.57509297132938</c:v>
                </c:pt>
                <c:pt idx="65">
                  <c:v>207.89167730061712</c:v>
                </c:pt>
                <c:pt idx="66">
                  <c:v>213.70676157953173</c:v>
                </c:pt>
                <c:pt idx="67">
                  <c:v>217.30281295928489</c:v>
                </c:pt>
                <c:pt idx="68">
                  <c:v>223.18030794876904</c:v>
                </c:pt>
                <c:pt idx="69">
                  <c:v>227.66607218994636</c:v>
                </c:pt>
                <c:pt idx="70">
                  <c:v>233.00427064049393</c:v>
                </c:pt>
                <c:pt idx="71">
                  <c:v>237.40966660714133</c:v>
                </c:pt>
                <c:pt idx="72">
                  <c:v>240.92300212727966</c:v>
                </c:pt>
                <c:pt idx="73">
                  <c:v>243.85610399427409</c:v>
                </c:pt>
                <c:pt idx="74">
                  <c:v>249.19872279583427</c:v>
                </c:pt>
                <c:pt idx="75">
                  <c:v>252.30659677969811</c:v>
                </c:pt>
                <c:pt idx="76">
                  <c:v>254.02954806854325</c:v>
                </c:pt>
                <c:pt idx="77">
                  <c:v>255.51528829941483</c:v>
                </c:pt>
                <c:pt idx="78">
                  <c:v>261.43848829941481</c:v>
                </c:pt>
                <c:pt idx="79">
                  <c:v>268.03818800644609</c:v>
                </c:pt>
                <c:pt idx="80">
                  <c:v>273.33671370224687</c:v>
                </c:pt>
                <c:pt idx="81">
                  <c:v>279.81365034775467</c:v>
                </c:pt>
                <c:pt idx="82">
                  <c:v>285.540661608741</c:v>
                </c:pt>
                <c:pt idx="83">
                  <c:v>290.735258471534</c:v>
                </c:pt>
                <c:pt idx="84">
                  <c:v>296.68914519028402</c:v>
                </c:pt>
                <c:pt idx="85">
                  <c:v>302.64510100083089</c:v>
                </c:pt>
                <c:pt idx="86">
                  <c:v>306.69625593857501</c:v>
                </c:pt>
                <c:pt idx="87">
                  <c:v>309.77474844650959</c:v>
                </c:pt>
                <c:pt idx="88">
                  <c:v>315.42527517990806</c:v>
                </c:pt>
                <c:pt idx="89">
                  <c:v>321.10110480026941</c:v>
                </c:pt>
                <c:pt idx="90">
                  <c:v>325.47870480026938</c:v>
                </c:pt>
                <c:pt idx="91">
                  <c:v>330.17310480026936</c:v>
                </c:pt>
                <c:pt idx="92">
                  <c:v>334.83870480026934</c:v>
                </c:pt>
                <c:pt idx="93">
                  <c:v>339.76350480026935</c:v>
                </c:pt>
                <c:pt idx="94">
                  <c:v>344.97630480026936</c:v>
                </c:pt>
                <c:pt idx="95">
                  <c:v>350.67870480026937</c:v>
                </c:pt>
                <c:pt idx="96">
                  <c:v>356.35230480026939</c:v>
                </c:pt>
                <c:pt idx="97">
                  <c:v>361.74750480026938</c:v>
                </c:pt>
                <c:pt idx="98">
                  <c:v>368.1445012602303</c:v>
                </c:pt>
                <c:pt idx="99">
                  <c:v>374.41304192984001</c:v>
                </c:pt>
                <c:pt idx="100">
                  <c:v>380.14108210309661</c:v>
                </c:pt>
                <c:pt idx="101">
                  <c:v>384.53339136823331</c:v>
                </c:pt>
                <c:pt idx="102">
                  <c:v>389.84752314313567</c:v>
                </c:pt>
                <c:pt idx="103">
                  <c:v>394.85858195050872</c:v>
                </c:pt>
                <c:pt idx="104">
                  <c:v>399.95239023908294</c:v>
                </c:pt>
                <c:pt idx="105">
                  <c:v>405.9668894456259</c:v>
                </c:pt>
                <c:pt idx="106">
                  <c:v>411.83585962995204</c:v>
                </c:pt>
                <c:pt idx="107">
                  <c:v>416.75967737897548</c:v>
                </c:pt>
                <c:pt idx="108">
                  <c:v>423.42462288888606</c:v>
                </c:pt>
                <c:pt idx="109">
                  <c:v>428.26080331426022</c:v>
                </c:pt>
                <c:pt idx="110">
                  <c:v>433.75424129964466</c:v>
                </c:pt>
                <c:pt idx="111">
                  <c:v>438.83256923194284</c:v>
                </c:pt>
                <c:pt idx="112">
                  <c:v>444.09575114112255</c:v>
                </c:pt>
                <c:pt idx="113">
                  <c:v>448.83226905832646</c:v>
                </c:pt>
                <c:pt idx="114">
                  <c:v>453.67168191891778</c:v>
                </c:pt>
                <c:pt idx="115">
                  <c:v>458.73033087351587</c:v>
                </c:pt>
                <c:pt idx="116">
                  <c:v>464.93523506765899</c:v>
                </c:pt>
                <c:pt idx="117">
                  <c:v>469.7971157341226</c:v>
                </c:pt>
                <c:pt idx="118">
                  <c:v>474.91409354208753</c:v>
                </c:pt>
                <c:pt idx="119">
                  <c:v>478.04434807230609</c:v>
                </c:pt>
                <c:pt idx="120">
                  <c:v>480.10680040456333</c:v>
                </c:pt>
                <c:pt idx="121">
                  <c:v>481.40124677220092</c:v>
                </c:pt>
                <c:pt idx="122">
                  <c:v>482.20175598535883</c:v>
                </c:pt>
                <c:pt idx="123">
                  <c:v>484.211379099684</c:v>
                </c:pt>
                <c:pt idx="124">
                  <c:v>486.94834070206383</c:v>
                </c:pt>
                <c:pt idx="125">
                  <c:v>487.41072065118072</c:v>
                </c:pt>
                <c:pt idx="126">
                  <c:v>489.02533830143466</c:v>
                </c:pt>
                <c:pt idx="127">
                  <c:v>491.74387703388106</c:v>
                </c:pt>
                <c:pt idx="128">
                  <c:v>494.53570970534417</c:v>
                </c:pt>
                <c:pt idx="129">
                  <c:v>496.7342060005102</c:v>
                </c:pt>
                <c:pt idx="130">
                  <c:v>498.65097609573741</c:v>
                </c:pt>
                <c:pt idx="131">
                  <c:v>501.06444606172215</c:v>
                </c:pt>
                <c:pt idx="132">
                  <c:v>502.92629978602611</c:v>
                </c:pt>
                <c:pt idx="133">
                  <c:v>505.52231519722773</c:v>
                </c:pt>
                <c:pt idx="134">
                  <c:v>507.74982452442094</c:v>
                </c:pt>
                <c:pt idx="135">
                  <c:v>509.70428492463316</c:v>
                </c:pt>
                <c:pt idx="136">
                  <c:v>511.22914434458738</c:v>
                </c:pt>
                <c:pt idx="137">
                  <c:v>511.39904590878513</c:v>
                </c:pt>
                <c:pt idx="138">
                  <c:v>512.56421509705217</c:v>
                </c:pt>
                <c:pt idx="139">
                  <c:v>513.72851870713134</c:v>
                </c:pt>
                <c:pt idx="140">
                  <c:v>514.72990826546868</c:v>
                </c:pt>
                <c:pt idx="141">
                  <c:v>515.82061276694071</c:v>
                </c:pt>
                <c:pt idx="142">
                  <c:v>516.87926675213612</c:v>
                </c:pt>
                <c:pt idx="143">
                  <c:v>517.52797840816208</c:v>
                </c:pt>
                <c:pt idx="144">
                  <c:v>517.93964031447774</c:v>
                </c:pt>
                <c:pt idx="145">
                  <c:v>518.79211121310595</c:v>
                </c:pt>
                <c:pt idx="146">
                  <c:v>519.30260915269264</c:v>
                </c:pt>
                <c:pt idx="147">
                  <c:v>519.86487308253652</c:v>
                </c:pt>
                <c:pt idx="148">
                  <c:v>520.54611325969108</c:v>
                </c:pt>
                <c:pt idx="149">
                  <c:v>521.13557046164874</c:v>
                </c:pt>
                <c:pt idx="150">
                  <c:v>521.38303183426262</c:v>
                </c:pt>
                <c:pt idx="151">
                  <c:v>522.03393708576561</c:v>
                </c:pt>
                <c:pt idx="152">
                  <c:v>522.38008749594098</c:v>
                </c:pt>
                <c:pt idx="153">
                  <c:v>522.80283031572708</c:v>
                </c:pt>
                <c:pt idx="154">
                  <c:v>523.05256909837135</c:v>
                </c:pt>
                <c:pt idx="155">
                  <c:v>523.45005466451062</c:v>
                </c:pt>
                <c:pt idx="156">
                  <c:v>523.78860083331483</c:v>
                </c:pt>
                <c:pt idx="157">
                  <c:v>524.02691217173947</c:v>
                </c:pt>
                <c:pt idx="158">
                  <c:v>524.29456861128222</c:v>
                </c:pt>
                <c:pt idx="159">
                  <c:v>524.63872006048575</c:v>
                </c:pt>
                <c:pt idx="160">
                  <c:v>524.74927653183352</c:v>
                </c:pt>
                <c:pt idx="161">
                  <c:v>525.23300345053087</c:v>
                </c:pt>
                <c:pt idx="162">
                  <c:v>525.68663745035542</c:v>
                </c:pt>
                <c:pt idx="163">
                  <c:v>526.08680397381204</c:v>
                </c:pt>
                <c:pt idx="164">
                  <c:v>526.3176260839881</c:v>
                </c:pt>
                <c:pt idx="165">
                  <c:v>526.66799135317217</c:v>
                </c:pt>
                <c:pt idx="166">
                  <c:v>527.04566630234137</c:v>
                </c:pt>
                <c:pt idx="167">
                  <c:v>527.46049116958989</c:v>
                </c:pt>
                <c:pt idx="168">
                  <c:v>527.49474188123952</c:v>
                </c:pt>
                <c:pt idx="169">
                  <c:v>527.56058448885688</c:v>
                </c:pt>
                <c:pt idx="170">
                  <c:v>527.68956166540397</c:v>
                </c:pt>
                <c:pt idx="171">
                  <c:v>527.99798805748242</c:v>
                </c:pt>
                <c:pt idx="172">
                  <c:v>528.5032429221751</c:v>
                </c:pt>
              </c:numCache>
            </c:numRef>
          </c:yVal>
          <c:smooth val="0"/>
          <c:extLst>
            <c:ext xmlns:c16="http://schemas.microsoft.com/office/drawing/2014/chart" uri="{C3380CC4-5D6E-409C-BE32-E72D297353CC}">
              <c16:uniqueId val="{00000006-BA04-4E76-8C18-EB0B2D1824B4}"/>
            </c:ext>
          </c:extLst>
        </c:ser>
        <c:dLbls>
          <c:showLegendKey val="0"/>
          <c:showVal val="0"/>
          <c:showCatName val="0"/>
          <c:showSerName val="0"/>
          <c:showPercent val="0"/>
          <c:showBubbleSize val="0"/>
        </c:dLbls>
        <c:axId val="824367736"/>
        <c:axId val="824365776"/>
      </c:scatterChart>
      <c:valAx>
        <c:axId val="824367736"/>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9798690986411503"/>
              <c:y val="0.9067357512953367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65776"/>
        <c:crosses val="autoZero"/>
        <c:crossBetween val="midCat"/>
        <c:majorUnit val="10"/>
      </c:valAx>
      <c:valAx>
        <c:axId val="824365776"/>
        <c:scaling>
          <c:orientation val="minMax"/>
          <c:max val="650"/>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Cum Irrig and ETc (mm)</a:t>
                </a:r>
              </a:p>
            </c:rich>
          </c:tx>
          <c:layout>
            <c:manualLayout>
              <c:xMode val="edge"/>
              <c:yMode val="edge"/>
              <c:x val="6.7114522077145414E-3"/>
              <c:y val="0.1632124352331606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67736"/>
        <c:crosses val="autoZero"/>
        <c:crossBetween val="midCat"/>
      </c:valAx>
      <c:spPr>
        <a:solidFill>
          <a:srgbClr val="C0C0C0"/>
        </a:solidFill>
        <a:ln w="12700">
          <a:solidFill>
            <a:srgbClr val="808080"/>
          </a:solidFill>
          <a:prstDash val="solid"/>
        </a:ln>
      </c:spPr>
    </c:plotArea>
    <c:legend>
      <c:legendPos val="r"/>
      <c:layout>
        <c:manualLayout>
          <c:xMode val="edge"/>
          <c:yMode val="edge"/>
          <c:x val="0.11392412104685093"/>
          <c:y val="4.4041450777202069E-2"/>
          <c:w val="0.18860771151089764"/>
          <c:h val="0.30569948186528495"/>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'C7 6580'!$D$1</c:f>
          <c:strCache>
            <c:ptCount val="1"/>
            <c:pt idx="0">
              <c:v>Corn 13 #7</c:v>
            </c:pt>
          </c:strCache>
        </c:strRef>
      </c:tx>
      <c:layout>
        <c:manualLayout>
          <c:xMode val="edge"/>
          <c:yMode val="edge"/>
          <c:x val="0.13966481762339075"/>
          <c:y val="6.7183733816218713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3128491620111732"/>
          <c:y val="5.9431674518720036E-2"/>
          <c:w val="0.84078212290502796"/>
          <c:h val="0.77519575459200052"/>
        </c:manualLayout>
      </c:layout>
      <c:scatterChart>
        <c:scatterStyle val="lineMarker"/>
        <c:varyColors val="0"/>
        <c:ser>
          <c:idx val="4"/>
          <c:order val="0"/>
          <c:tx>
            <c:strRef>
              <c:f>'C7 6580'!$A$16</c:f>
              <c:strCache>
                <c:ptCount val="1"/>
                <c:pt idx="0">
                  <c:v>ETr (LIRF)</c:v>
                </c:pt>
              </c:strCache>
            </c:strRef>
          </c:tx>
          <c:spPr>
            <a:ln w="12700">
              <a:solidFill>
                <a:srgbClr val="800080"/>
              </a:solidFill>
              <a:prstDash val="solid"/>
            </a:ln>
          </c:spPr>
          <c:marker>
            <c:symbol val="star"/>
            <c:size val="5"/>
            <c:spPr>
              <a:noFill/>
              <a:ln>
                <a:solidFill>
                  <a:srgbClr val="800080"/>
                </a:solidFill>
                <a:prstDash val="solid"/>
              </a:ln>
            </c:spPr>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6580'!$C$16:$FS$16</c:f>
              <c:numCache>
                <c:formatCode>0.00</c:formatCode>
                <c:ptCount val="173"/>
                <c:pt idx="0">
                  <c:v>7.3435683250427246</c:v>
                </c:pt>
                <c:pt idx="1">
                  <c:v>7.7128524780273438</c:v>
                </c:pt>
                <c:pt idx="2">
                  <c:v>7.2187066078186035</c:v>
                </c:pt>
                <c:pt idx="3">
                  <c:v>7.653109073638916</c:v>
                </c:pt>
                <c:pt idx="4">
                  <c:v>8.5975732803344727</c:v>
                </c:pt>
                <c:pt idx="5">
                  <c:v>8.0986671447753906</c:v>
                </c:pt>
                <c:pt idx="6">
                  <c:v>6.7325325012207031</c:v>
                </c:pt>
                <c:pt idx="7">
                  <c:v>5.8071985244750977</c:v>
                </c:pt>
                <c:pt idx="8">
                  <c:v>9.7264442443847656</c:v>
                </c:pt>
                <c:pt idx="9">
                  <c:v>7.927375316619873</c:v>
                </c:pt>
                <c:pt idx="10">
                  <c:v>5.4946737289428711</c:v>
                </c:pt>
                <c:pt idx="11">
                  <c:v>8.2128229141235352</c:v>
                </c:pt>
                <c:pt idx="12">
                  <c:v>7.7665953636169434</c:v>
                </c:pt>
                <c:pt idx="13">
                  <c:v>8.8919038772583008</c:v>
                </c:pt>
                <c:pt idx="14">
                  <c:v>9.2246103286743164</c:v>
                </c:pt>
                <c:pt idx="15">
                  <c:v>7.0233473777770996</c:v>
                </c:pt>
                <c:pt idx="16">
                  <c:v>3.1172170639038086</c:v>
                </c:pt>
                <c:pt idx="17">
                  <c:v>9.5061988830566406</c:v>
                </c:pt>
                <c:pt idx="18">
                  <c:v>11.255740165710449</c:v>
                </c:pt>
                <c:pt idx="19">
                  <c:v>8.7055883407592773</c:v>
                </c:pt>
                <c:pt idx="20">
                  <c:v>8.3703241348266602</c:v>
                </c:pt>
                <c:pt idx="21">
                  <c:v>10.171578407287598</c:v>
                </c:pt>
                <c:pt idx="22">
                  <c:v>7.2198176383972168</c:v>
                </c:pt>
                <c:pt idx="23">
                  <c:v>3.6901946067810059</c:v>
                </c:pt>
                <c:pt idx="24">
                  <c:v>7.1546745300292969</c:v>
                </c:pt>
                <c:pt idx="25">
                  <c:v>7.3899869918823242</c:v>
                </c:pt>
                <c:pt idx="26">
                  <c:v>8.7423830032348633</c:v>
                </c:pt>
                <c:pt idx="27">
                  <c:v>8.1982793807983398</c:v>
                </c:pt>
                <c:pt idx="28">
                  <c:v>8.1286001205444336</c:v>
                </c:pt>
                <c:pt idx="29">
                  <c:v>11.489725112915039</c:v>
                </c:pt>
                <c:pt idx="30">
                  <c:v>11.205964088439941</c:v>
                </c:pt>
                <c:pt idx="31">
                  <c:v>8.7938461303710938</c:v>
                </c:pt>
                <c:pt idx="32">
                  <c:v>10.849798202514648</c:v>
                </c:pt>
                <c:pt idx="33">
                  <c:v>8.4363594055175781</c:v>
                </c:pt>
                <c:pt idx="34">
                  <c:v>7.3721957206726074</c:v>
                </c:pt>
                <c:pt idx="35">
                  <c:v>7.2857136726379395</c:v>
                </c:pt>
                <c:pt idx="36">
                  <c:v>8.3795795440673828</c:v>
                </c:pt>
                <c:pt idx="37">
                  <c:v>11.259197235107422</c:v>
                </c:pt>
                <c:pt idx="38">
                  <c:v>10.380794525146484</c:v>
                </c:pt>
                <c:pt idx="39">
                  <c:v>7.9948887825012207</c:v>
                </c:pt>
                <c:pt idx="40">
                  <c:v>7.4938430786132813</c:v>
                </c:pt>
                <c:pt idx="41">
                  <c:v>8.0784816741943359</c:v>
                </c:pt>
                <c:pt idx="42">
                  <c:v>8.5965614318847656</c:v>
                </c:pt>
                <c:pt idx="43">
                  <c:v>8.1702537536621094</c:v>
                </c:pt>
                <c:pt idx="44">
                  <c:v>8.692988395690918</c:v>
                </c:pt>
                <c:pt idx="45">
                  <c:v>11.326362609863281</c:v>
                </c:pt>
                <c:pt idx="46">
                  <c:v>10.337225914001465</c:v>
                </c:pt>
                <c:pt idx="47">
                  <c:v>7.7558908462524414</c:v>
                </c:pt>
                <c:pt idx="48">
                  <c:v>7.7265114784240723</c:v>
                </c:pt>
                <c:pt idx="49">
                  <c:v>8.07</c:v>
                </c:pt>
                <c:pt idx="50">
                  <c:v>8.06</c:v>
                </c:pt>
                <c:pt idx="51">
                  <c:v>8.0408697128295898</c:v>
                </c:pt>
                <c:pt idx="52">
                  <c:v>8.7513589859008789</c:v>
                </c:pt>
                <c:pt idx="53">
                  <c:v>6.000185489654541</c:v>
                </c:pt>
                <c:pt idx="54">
                  <c:v>7.4565386772155762</c:v>
                </c:pt>
                <c:pt idx="55">
                  <c:v>7.006680965423584</c:v>
                </c:pt>
                <c:pt idx="56">
                  <c:v>7.397883415222168</c:v>
                </c:pt>
                <c:pt idx="57">
                  <c:v>7.8118276596069336</c:v>
                </c:pt>
                <c:pt idx="58">
                  <c:v>8.7962779998779297</c:v>
                </c:pt>
                <c:pt idx="59">
                  <c:v>11.246041297912598</c:v>
                </c:pt>
                <c:pt idx="60">
                  <c:v>6.7958898544311523</c:v>
                </c:pt>
                <c:pt idx="61">
                  <c:v>6.1367735862731934</c:v>
                </c:pt>
                <c:pt idx="62">
                  <c:v>5.6376471519470215</c:v>
                </c:pt>
                <c:pt idx="63">
                  <c:v>5.65</c:v>
                </c:pt>
                <c:pt idx="64">
                  <c:v>9.81</c:v>
                </c:pt>
                <c:pt idx="65">
                  <c:v>9.75</c:v>
                </c:pt>
                <c:pt idx="66">
                  <c:v>7.2645964622497559</c:v>
                </c:pt>
                <c:pt idx="67">
                  <c:v>4.7841014862060547</c:v>
                </c:pt>
                <c:pt idx="68">
                  <c:v>6.5133481025695801</c:v>
                </c:pt>
                <c:pt idx="69">
                  <c:v>5.5779705047607422</c:v>
                </c:pt>
                <c:pt idx="70">
                  <c:v>7.2908215522766113</c:v>
                </c:pt>
                <c:pt idx="71">
                  <c:v>6.8125338554382324</c:v>
                </c:pt>
                <c:pt idx="72">
                  <c:v>6.0862069129943848</c:v>
                </c:pt>
                <c:pt idx="73">
                  <c:v>3.5619463920593262</c:v>
                </c:pt>
                <c:pt idx="74">
                  <c:v>6.8672709465026855</c:v>
                </c:pt>
                <c:pt idx="75">
                  <c:v>4.4805307388305664</c:v>
                </c:pt>
                <c:pt idx="76">
                  <c:v>2.6660375595092773</c:v>
                </c:pt>
                <c:pt idx="77">
                  <c:v>2.39</c:v>
                </c:pt>
                <c:pt idx="78">
                  <c:v>6.17</c:v>
                </c:pt>
                <c:pt idx="79">
                  <c:v>6.8746871948242188</c:v>
                </c:pt>
                <c:pt idx="80">
                  <c:v>5.5192975997924805</c:v>
                </c:pt>
                <c:pt idx="81">
                  <c:v>6.7468090057373047</c:v>
                </c:pt>
                <c:pt idx="82">
                  <c:v>5.9656367301940918</c:v>
                </c:pt>
                <c:pt idx="83">
                  <c:v>5.4110383987426758</c:v>
                </c:pt>
                <c:pt idx="84">
                  <c:v>6.20196533203125</c:v>
                </c:pt>
                <c:pt idx="85">
                  <c:v>6.2041206359863281</c:v>
                </c:pt>
                <c:pt idx="86">
                  <c:v>4.2199530601501465</c:v>
                </c:pt>
                <c:pt idx="87">
                  <c:v>3.2067630290985107</c:v>
                </c:pt>
                <c:pt idx="88">
                  <c:v>5.8859653472900391</c:v>
                </c:pt>
                <c:pt idx="89">
                  <c:v>5.9123225212097168</c:v>
                </c:pt>
                <c:pt idx="90">
                  <c:v>4.5599999999999996</c:v>
                </c:pt>
                <c:pt idx="91">
                  <c:v>4.8899999999999997</c:v>
                </c:pt>
                <c:pt idx="92">
                  <c:v>4.8600000000000003</c:v>
                </c:pt>
                <c:pt idx="93">
                  <c:v>5.13</c:v>
                </c:pt>
                <c:pt idx="94">
                  <c:v>5.43</c:v>
                </c:pt>
                <c:pt idx="95">
                  <c:v>5.94</c:v>
                </c:pt>
                <c:pt idx="96">
                  <c:v>5.91</c:v>
                </c:pt>
                <c:pt idx="97">
                  <c:v>5.62</c:v>
                </c:pt>
                <c:pt idx="98">
                  <c:v>6.6635379791259766</c:v>
                </c:pt>
                <c:pt idx="99">
                  <c:v>6.542607307434082</c:v>
                </c:pt>
                <c:pt idx="100">
                  <c:v>6.6505112648010254</c:v>
                </c:pt>
                <c:pt idx="101">
                  <c:v>4.575322151184082</c:v>
                </c:pt>
                <c:pt idx="102">
                  <c:v>5.5355539321899414</c:v>
                </c:pt>
                <c:pt idx="103">
                  <c:v>5.2198529243469238</c:v>
                </c:pt>
                <c:pt idx="104">
                  <c:v>5.3060503005981445</c:v>
                </c:pt>
                <c:pt idx="105">
                  <c:v>6.2651033401489258</c:v>
                </c:pt>
                <c:pt idx="106">
                  <c:v>6.1135106086730957</c:v>
                </c:pt>
                <c:pt idx="107">
                  <c:v>5.1289768218994141</c:v>
                </c:pt>
                <c:pt idx="108">
                  <c:v>6.9720649719238281</c:v>
                </c:pt>
                <c:pt idx="109">
                  <c:v>5.1216545104980469</c:v>
                </c:pt>
                <c:pt idx="110">
                  <c:v>5.766934871673584</c:v>
                </c:pt>
                <c:pt idx="111">
                  <c:v>5.3406190872192383</c:v>
                </c:pt>
                <c:pt idx="112">
                  <c:v>5.54486083984375</c:v>
                </c:pt>
                <c:pt idx="113">
                  <c:v>4.9988975524902344</c:v>
                </c:pt>
                <c:pt idx="114">
                  <c:v>5.2629070281982422</c:v>
                </c:pt>
                <c:pt idx="115">
                  <c:v>6.1471037864685059</c:v>
                </c:pt>
                <c:pt idx="116">
                  <c:v>6.9368729591369629</c:v>
                </c:pt>
                <c:pt idx="117">
                  <c:v>5.5960249900817871</c:v>
                </c:pt>
                <c:pt idx="118">
                  <c:v>6.5399394035339355</c:v>
                </c:pt>
                <c:pt idx="119">
                  <c:v>4.5280742645263672</c:v>
                </c:pt>
                <c:pt idx="120">
                  <c:v>2.6047828197479248</c:v>
                </c:pt>
                <c:pt idx="121">
                  <c:v>1.6896073818206787</c:v>
                </c:pt>
                <c:pt idx="122">
                  <c:v>1.0811105966567993</c:v>
                </c:pt>
                <c:pt idx="123">
                  <c:v>2.811530590057373</c:v>
                </c:pt>
                <c:pt idx="124">
                  <c:v>3.9717497825622559</c:v>
                </c:pt>
                <c:pt idx="125">
                  <c:v>0.69694787263870239</c:v>
                </c:pt>
                <c:pt idx="126">
                  <c:v>2.5316863059997559</c:v>
                </c:pt>
                <c:pt idx="127">
                  <c:v>4.4413895606994629</c:v>
                </c:pt>
                <c:pt idx="128">
                  <c:v>4.7608060836791992</c:v>
                </c:pt>
                <c:pt idx="129">
                  <c:v>3.9206466674804688</c:v>
                </c:pt>
                <c:pt idx="130">
                  <c:v>3.5822348594665527</c:v>
                </c:pt>
                <c:pt idx="131">
                  <c:v>4.7378230094909668</c:v>
                </c:pt>
                <c:pt idx="132">
                  <c:v>3.8489279747009277</c:v>
                </c:pt>
                <c:pt idx="133">
                  <c:v>5.6673974990844727</c:v>
                </c:pt>
                <c:pt idx="134">
                  <c:v>5.1516265869140625</c:v>
                </c:pt>
                <c:pt idx="135">
                  <c:v>4.8054466247558594</c:v>
                </c:pt>
                <c:pt idx="136">
                  <c:v>4.0017728805541992</c:v>
                </c:pt>
                <c:pt idx="137">
                  <c:v>0.4780920147895813</c:v>
                </c:pt>
                <c:pt idx="138">
                  <c:v>3.5340025424957275</c:v>
                </c:pt>
                <c:pt idx="139">
                  <c:v>3.8295600414276123</c:v>
                </c:pt>
                <c:pt idx="140">
                  <c:v>3.5974767208099365</c:v>
                </c:pt>
                <c:pt idx="141">
                  <c:v>4.3164234161376953</c:v>
                </c:pt>
                <c:pt idx="142">
                  <c:v>4.6633591651916504</c:v>
                </c:pt>
                <c:pt idx="143">
                  <c:v>3.2219142913818359</c:v>
                </c:pt>
                <c:pt idx="144">
                  <c:v>2.3433582782745361</c:v>
                </c:pt>
                <c:pt idx="145">
                  <c:v>5.6831393241882324</c:v>
                </c:pt>
                <c:pt idx="146">
                  <c:v>3.4033195972442627</c:v>
                </c:pt>
                <c:pt idx="147">
                  <c:v>3.7484261989593506</c:v>
                </c:pt>
                <c:pt idx="148">
                  <c:v>4.5416011810302734</c:v>
                </c:pt>
                <c:pt idx="149">
                  <c:v>3.9297146797180176</c:v>
                </c:pt>
                <c:pt idx="150">
                  <c:v>1.6497424840927124</c:v>
                </c:pt>
                <c:pt idx="151">
                  <c:v>4.3393683433532715</c:v>
                </c:pt>
                <c:pt idx="152">
                  <c:v>2.3076694011688232</c:v>
                </c:pt>
                <c:pt idx="153">
                  <c:v>2.8182854652404785</c:v>
                </c:pt>
                <c:pt idx="154">
                  <c:v>1.664925217628479</c:v>
                </c:pt>
                <c:pt idx="155">
                  <c:v>2.6499037742614746</c:v>
                </c:pt>
                <c:pt idx="156">
                  <c:v>2.256974458694458</c:v>
                </c:pt>
                <c:pt idx="157">
                  <c:v>1.5887422561645508</c:v>
                </c:pt>
                <c:pt idx="158">
                  <c:v>1.7843762636184692</c:v>
                </c:pt>
                <c:pt idx="159">
                  <c:v>2.2943429946899414</c:v>
                </c:pt>
                <c:pt idx="160">
                  <c:v>0.73704314231872559</c:v>
                </c:pt>
                <c:pt idx="161">
                  <c:v>3.2248461246490479</c:v>
                </c:pt>
                <c:pt idx="162">
                  <c:v>3.0242266654968262</c:v>
                </c:pt>
                <c:pt idx="163">
                  <c:v>2.6677768230438232</c:v>
                </c:pt>
                <c:pt idx="164">
                  <c:v>1.5388140678405762</c:v>
                </c:pt>
                <c:pt idx="165">
                  <c:v>2.335768461227417</c:v>
                </c:pt>
                <c:pt idx="166">
                  <c:v>2.5178329944610596</c:v>
                </c:pt>
                <c:pt idx="167">
                  <c:v>2.7654991149902344</c:v>
                </c:pt>
                <c:pt idx="168">
                  <c:v>0.22833807766437531</c:v>
                </c:pt>
                <c:pt idx="169">
                  <c:v>0.43895071744918823</c:v>
                </c:pt>
                <c:pt idx="170">
                  <c:v>0.85984784364700317</c:v>
                </c:pt>
                <c:pt idx="171">
                  <c:v>2.0561759471893311</c:v>
                </c:pt>
                <c:pt idx="172">
                  <c:v>3.3683657646179199</c:v>
                </c:pt>
              </c:numCache>
            </c:numRef>
          </c:yVal>
          <c:smooth val="0"/>
          <c:extLst>
            <c:ext xmlns:c16="http://schemas.microsoft.com/office/drawing/2014/chart" uri="{C3380CC4-5D6E-409C-BE32-E72D297353CC}">
              <c16:uniqueId val="{00000000-102C-40DC-AA90-3EFB0842E15B}"/>
            </c:ext>
          </c:extLst>
        </c:ser>
        <c:ser>
          <c:idx val="5"/>
          <c:order val="1"/>
          <c:tx>
            <c:strRef>
              <c:f>'C7 6580'!$A$17</c:f>
              <c:strCache>
                <c:ptCount val="1"/>
                <c:pt idx="0">
                  <c:v>Tc (Kcb Select)</c:v>
                </c:pt>
              </c:strCache>
            </c:strRef>
          </c:tx>
          <c:spPr>
            <a:ln w="12700">
              <a:solidFill>
                <a:srgbClr val="800000"/>
              </a:solidFill>
              <a:prstDash val="solid"/>
            </a:ln>
          </c:spPr>
          <c:marker>
            <c:symbol val="circle"/>
            <c:size val="3"/>
            <c:spPr>
              <a:solidFill>
                <a:srgbClr val="800000"/>
              </a:solidFill>
              <a:ln>
                <a:solidFill>
                  <a:srgbClr val="800000"/>
                </a:solidFill>
                <a:prstDash val="solid"/>
              </a:ln>
            </c:spPr>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6580'!$C$17:$FS$17</c:f>
              <c:numCache>
                <c:formatCode>0.0</c:formatCode>
                <c:ptCount val="173"/>
                <c:pt idx="0">
                  <c:v>1.1015352487564087</c:v>
                </c:pt>
                <c:pt idx="1">
                  <c:v>1.0320891457902719</c:v>
                </c:pt>
                <c:pt idx="2">
                  <c:v>0.75960838026403799</c:v>
                </c:pt>
                <c:pt idx="3">
                  <c:v>0.64430310309951433</c:v>
                </c:pt>
                <c:pt idx="4">
                  <c:v>0.57038657561754302</c:v>
                </c:pt>
                <c:pt idx="5">
                  <c:v>0.40934212662733593</c:v>
                </c:pt>
                <c:pt idx="6">
                  <c:v>0.26395953119467885</c:v>
                </c:pt>
                <c:pt idx="7">
                  <c:v>0.18522361143886171</c:v>
                </c:pt>
                <c:pt idx="8">
                  <c:v>0.47585043636948399</c:v>
                </c:pt>
                <c:pt idx="9">
                  <c:v>0.28335165840963777</c:v>
                </c:pt>
                <c:pt idx="10">
                  <c:v>0.31555510062427533</c:v>
                </c:pt>
                <c:pt idx="11">
                  <c:v>0.65009762582176289</c:v>
                </c:pt>
                <c:pt idx="12">
                  <c:v>0.67241719869857552</c:v>
                </c:pt>
                <c:pt idx="13">
                  <c:v>0.82108439589841542</c:v>
                </c:pt>
                <c:pt idx="14">
                  <c:v>0.95944619286079635</c:v>
                </c:pt>
                <c:pt idx="15">
                  <c:v>0.75977275637930153</c:v>
                </c:pt>
                <c:pt idx="16">
                  <c:v>0.38938587346703252</c:v>
                </c:pt>
                <c:pt idx="17">
                  <c:v>1.6177621006077689</c:v>
                </c:pt>
                <c:pt idx="18">
                  <c:v>1.8149403301147928</c:v>
                </c:pt>
                <c:pt idx="19">
                  <c:v>1.3000617558202818</c:v>
                </c:pt>
                <c:pt idx="20">
                  <c:v>1.2318042691692213</c:v>
                </c:pt>
                <c:pt idx="21">
                  <c:v>1.4893138709797913</c:v>
                </c:pt>
                <c:pt idx="22">
                  <c:v>1.0209834481013551</c:v>
                </c:pt>
                <c:pt idx="23">
                  <c:v>0.63585626953388141</c:v>
                </c:pt>
                <c:pt idx="24">
                  <c:v>1.2999029551959602</c:v>
                </c:pt>
                <c:pt idx="25">
                  <c:v>1.3299020264259718</c:v>
                </c:pt>
                <c:pt idx="26">
                  <c:v>2.3860968409985301</c:v>
                </c:pt>
                <c:pt idx="27">
                  <c:v>2.3036524569466708</c:v>
                </c:pt>
                <c:pt idx="28">
                  <c:v>2.3495718648433686</c:v>
                </c:pt>
                <c:pt idx="29">
                  <c:v>3.4136870945245028</c:v>
                </c:pt>
                <c:pt idx="30">
                  <c:v>3.4196750347763301</c:v>
                </c:pt>
                <c:pt idx="31">
                  <c:v>2.7544387138009077</c:v>
                </c:pt>
                <c:pt idx="32">
                  <c:v>3.4858367287516594</c:v>
                </c:pt>
                <c:pt idx="33">
                  <c:v>2.7784226975262167</c:v>
                </c:pt>
                <c:pt idx="34">
                  <c:v>2.487355798043311</c:v>
                </c:pt>
                <c:pt idx="35">
                  <c:v>2.5168839399956164</c:v>
                </c:pt>
                <c:pt idx="36">
                  <c:v>2.9622861135721208</c:v>
                </c:pt>
                <c:pt idx="37">
                  <c:v>4.1773230198996414</c:v>
                </c:pt>
                <c:pt idx="38">
                  <c:v>4.0331055072171349</c:v>
                </c:pt>
                <c:pt idx="39">
                  <c:v>3.2460676115666121</c:v>
                </c:pt>
                <c:pt idx="40">
                  <c:v>3.1737897442817684</c:v>
                </c:pt>
                <c:pt idx="41">
                  <c:v>3.5627835286412921</c:v>
                </c:pt>
                <c:pt idx="42">
                  <c:v>3.9417229795524054</c:v>
                </c:pt>
                <c:pt idx="43">
                  <c:v>3.8892450430870058</c:v>
                </c:pt>
                <c:pt idx="44">
                  <c:v>4.3537202444493772</c:v>
                </c:pt>
                <c:pt idx="45">
                  <c:v>5.9535609263420106</c:v>
                </c:pt>
                <c:pt idx="46">
                  <c:v>5.7434402470135693</c:v>
                </c:pt>
                <c:pt idx="47">
                  <c:v>4.5416751720213888</c:v>
                </c:pt>
                <c:pt idx="48">
                  <c:v>4.7560348242652406</c:v>
                </c:pt>
                <c:pt idx="49">
                  <c:v>5.0019035935188745</c:v>
                </c:pt>
                <c:pt idx="50">
                  <c:v>5.4444292500000007</c:v>
                </c:pt>
                <c:pt idx="51">
                  <c:v>5.622377124953271</c:v>
                </c:pt>
                <c:pt idx="52">
                  <c:v>5.9381784186130258</c:v>
                </c:pt>
                <c:pt idx="53">
                  <c:v>3.7172402869137566</c:v>
                </c:pt>
                <c:pt idx="54">
                  <c:v>5.7447970171272758</c:v>
                </c:pt>
                <c:pt idx="55">
                  <c:v>5.5645308557152742</c:v>
                </c:pt>
                <c:pt idx="56">
                  <c:v>6.0170763103739029</c:v>
                </c:pt>
                <c:pt idx="57">
                  <c:v>5.7911112720027882</c:v>
                </c:pt>
                <c:pt idx="58">
                  <c:v>5.9090583032808688</c:v>
                </c:pt>
                <c:pt idx="59">
                  <c:v>9.9991364690065385</c:v>
                </c:pt>
                <c:pt idx="60">
                  <c:v>6.0923172061241742</c:v>
                </c:pt>
                <c:pt idx="61">
                  <c:v>5.0231364527055806</c:v>
                </c:pt>
                <c:pt idx="62">
                  <c:v>4.9325208888032819</c:v>
                </c:pt>
                <c:pt idx="63">
                  <c:v>5.1969026515635965</c:v>
                </c:pt>
                <c:pt idx="64">
                  <c:v>9.4176000000000002</c:v>
                </c:pt>
                <c:pt idx="65">
                  <c:v>9.3165843292877284</c:v>
                </c:pt>
                <c:pt idx="66">
                  <c:v>5.8150842789146191</c:v>
                </c:pt>
                <c:pt idx="67">
                  <c:v>3.5960513797531535</c:v>
                </c:pt>
                <c:pt idx="68">
                  <c:v>5.8774949894841537</c:v>
                </c:pt>
                <c:pt idx="69">
                  <c:v>4.4857642411773293</c:v>
                </c:pt>
                <c:pt idx="70">
                  <c:v>5.3381984505475515</c:v>
                </c:pt>
                <c:pt idx="71">
                  <c:v>4.4053959666473954</c:v>
                </c:pt>
                <c:pt idx="72">
                  <c:v>3.5133355201383178</c:v>
                </c:pt>
                <c:pt idx="73">
                  <c:v>2.933101866994436</c:v>
                </c:pt>
                <c:pt idx="74">
                  <c:v>5.3426188015601639</c:v>
                </c:pt>
                <c:pt idx="75">
                  <c:v>3.1078739838638443</c:v>
                </c:pt>
                <c:pt idx="76">
                  <c:v>1.722951288845147</c:v>
                </c:pt>
                <c:pt idx="77">
                  <c:v>1.4857402308715899</c:v>
                </c:pt>
                <c:pt idx="78">
                  <c:v>5.9231999999999996</c:v>
                </c:pt>
                <c:pt idx="79">
                  <c:v>6.5996997070312498</c:v>
                </c:pt>
                <c:pt idx="80">
                  <c:v>5.2985256958007811</c:v>
                </c:pt>
                <c:pt idx="81">
                  <c:v>6.4769366455078119</c:v>
                </c:pt>
                <c:pt idx="82">
                  <c:v>5.7270112609863277</c:v>
                </c:pt>
                <c:pt idx="83">
                  <c:v>5.1945968627929684</c:v>
                </c:pt>
                <c:pt idx="84">
                  <c:v>5.9538867187499998</c:v>
                </c:pt>
                <c:pt idx="85">
                  <c:v>5.9559558105468744</c:v>
                </c:pt>
                <c:pt idx="86">
                  <c:v>4.0511549377441405</c:v>
                </c:pt>
                <c:pt idx="87">
                  <c:v>3.0784925079345702</c:v>
                </c:pt>
                <c:pt idx="88">
                  <c:v>5.6505267333984373</c:v>
                </c:pt>
                <c:pt idx="89">
                  <c:v>5.6758296203613279</c:v>
                </c:pt>
                <c:pt idx="90">
                  <c:v>4.3775999999999993</c:v>
                </c:pt>
                <c:pt idx="91">
                  <c:v>4.6943999999999999</c:v>
                </c:pt>
                <c:pt idx="92">
                  <c:v>4.6656000000000004</c:v>
                </c:pt>
                <c:pt idx="93">
                  <c:v>4.9247999999999994</c:v>
                </c:pt>
                <c:pt idx="94">
                  <c:v>5.2127999999999997</c:v>
                </c:pt>
                <c:pt idx="95">
                  <c:v>5.7023999999999999</c:v>
                </c:pt>
                <c:pt idx="96">
                  <c:v>5.6735999999999995</c:v>
                </c:pt>
                <c:pt idx="97">
                  <c:v>5.3952</c:v>
                </c:pt>
                <c:pt idx="98">
                  <c:v>6.3969964599609375</c:v>
                </c:pt>
                <c:pt idx="99">
                  <c:v>6.2685406696096866</c:v>
                </c:pt>
                <c:pt idx="100">
                  <c:v>5.7280401732565913</c:v>
                </c:pt>
                <c:pt idx="101">
                  <c:v>4.3923092651367188</c:v>
                </c:pt>
                <c:pt idx="102">
                  <c:v>5.3141317749023438</c:v>
                </c:pt>
                <c:pt idx="103">
                  <c:v>5.0110588073730469</c:v>
                </c:pt>
                <c:pt idx="104">
                  <c:v>5.0938082885742189</c:v>
                </c:pt>
                <c:pt idx="105">
                  <c:v>6.0144992065429683</c:v>
                </c:pt>
                <c:pt idx="106">
                  <c:v>5.8689701843261712</c:v>
                </c:pt>
                <c:pt idx="107">
                  <c:v>4.9238177490234376</c:v>
                </c:pt>
                <c:pt idx="108">
                  <c:v>6.6649455099105843</c:v>
                </c:pt>
                <c:pt idx="109">
                  <c:v>4.8361804253741774</c:v>
                </c:pt>
                <c:pt idx="110">
                  <c:v>5.4934379853844648</c:v>
                </c:pt>
                <c:pt idx="111">
                  <c:v>5.0783279322981834</c:v>
                </c:pt>
                <c:pt idx="112">
                  <c:v>5.2631819091796874</c:v>
                </c:pt>
                <c:pt idx="113">
                  <c:v>4.736517917203904</c:v>
                </c:pt>
                <c:pt idx="114">
                  <c:v>4.8394128605913194</c:v>
                </c:pt>
                <c:pt idx="115">
                  <c:v>5.0586489545981088</c:v>
                </c:pt>
                <c:pt idx="116">
                  <c:v>6.2049041941431264</c:v>
                </c:pt>
                <c:pt idx="117">
                  <c:v>4.8618806664636054</c:v>
                </c:pt>
                <c:pt idx="118">
                  <c:v>5.1169778079649211</c:v>
                </c:pt>
                <c:pt idx="119">
                  <c:v>3.130254530218564</c:v>
                </c:pt>
                <c:pt idx="120">
                  <c:v>2.0624523322572634</c:v>
                </c:pt>
                <c:pt idx="121">
                  <c:v>1.2944463676375726</c:v>
                </c:pt>
                <c:pt idx="122">
                  <c:v>0.80050921315791157</c:v>
                </c:pt>
                <c:pt idx="123">
                  <c:v>2.0096231143251546</c:v>
                </c:pt>
                <c:pt idx="124">
                  <c:v>2.736961602379814</c:v>
                </c:pt>
                <c:pt idx="125">
                  <c:v>0.46237994911689911</c:v>
                </c:pt>
                <c:pt idx="126">
                  <c:v>1.6146176502539265</c:v>
                </c:pt>
                <c:pt idx="127">
                  <c:v>2.7185387324463939</c:v>
                </c:pt>
                <c:pt idx="128">
                  <c:v>2.791832671463105</c:v>
                </c:pt>
                <c:pt idx="129">
                  <c:v>2.1984962951660152</c:v>
                </c:pt>
                <c:pt idx="130">
                  <c:v>1.9167700952272257</c:v>
                </c:pt>
                <c:pt idx="131">
                  <c:v>2.4134699659847447</c:v>
                </c:pt>
                <c:pt idx="132">
                  <c:v>1.8618537243039379</c:v>
                </c:pt>
                <c:pt idx="133">
                  <c:v>2.5960154112015998</c:v>
                </c:pt>
                <c:pt idx="134">
                  <c:v>2.2275093271932298</c:v>
                </c:pt>
                <c:pt idx="135">
                  <c:v>1.9544604002121955</c:v>
                </c:pt>
                <c:pt idx="136">
                  <c:v>1.5248594199542074</c:v>
                </c:pt>
                <c:pt idx="137">
                  <c:v>0.16990156419777105</c:v>
                </c:pt>
                <c:pt idx="138">
                  <c:v>1.1651691882669926</c:v>
                </c:pt>
                <c:pt idx="139">
                  <c:v>1.1643036100791346</c:v>
                </c:pt>
                <c:pt idx="140">
                  <c:v>1.0013895583373886</c:v>
                </c:pt>
                <c:pt idx="141">
                  <c:v>1.0907045014719809</c:v>
                </c:pt>
                <c:pt idx="142">
                  <c:v>1.0586539851953904</c:v>
                </c:pt>
                <c:pt idx="143">
                  <c:v>0.64871165602591718</c:v>
                </c:pt>
                <c:pt idx="144">
                  <c:v>0.41166190631562649</c:v>
                </c:pt>
                <c:pt idx="145">
                  <c:v>0.85247089862823489</c:v>
                </c:pt>
                <c:pt idx="146">
                  <c:v>0.51049793958663936</c:v>
                </c:pt>
                <c:pt idx="147">
                  <c:v>0.56226392984390261</c:v>
                </c:pt>
                <c:pt idx="148">
                  <c:v>0.68124017715454099</c:v>
                </c:pt>
                <c:pt idx="149">
                  <c:v>0.58945720195770257</c:v>
                </c:pt>
                <c:pt idx="150">
                  <c:v>0.24746137261390685</c:v>
                </c:pt>
                <c:pt idx="151">
                  <c:v>0.65090525150299072</c:v>
                </c:pt>
                <c:pt idx="152">
                  <c:v>0.3461504101753235</c:v>
                </c:pt>
                <c:pt idx="153">
                  <c:v>0.42274281978607176</c:v>
                </c:pt>
                <c:pt idx="154">
                  <c:v>0.24973878264427185</c:v>
                </c:pt>
                <c:pt idx="155">
                  <c:v>0.3974855661392212</c:v>
                </c:pt>
                <c:pt idx="156">
                  <c:v>0.33854616880416871</c:v>
                </c:pt>
                <c:pt idx="157">
                  <c:v>0.23831133842468261</c:v>
                </c:pt>
                <c:pt idx="158">
                  <c:v>0.26765643954277035</c:v>
                </c:pt>
                <c:pt idx="159">
                  <c:v>0.34415144920349122</c:v>
                </c:pt>
                <c:pt idx="160">
                  <c:v>0.11055647134780884</c:v>
                </c:pt>
                <c:pt idx="161">
                  <c:v>0.48372691869735718</c:v>
                </c:pt>
                <c:pt idx="162">
                  <c:v>0.4536339998245239</c:v>
                </c:pt>
                <c:pt idx="163">
                  <c:v>0.4001665234565735</c:v>
                </c:pt>
                <c:pt idx="164">
                  <c:v>0.23082211017608642</c:v>
                </c:pt>
                <c:pt idx="165">
                  <c:v>0.35036526918411254</c:v>
                </c:pt>
                <c:pt idx="166">
                  <c:v>0.37767494916915895</c:v>
                </c:pt>
                <c:pt idx="167">
                  <c:v>0.41482486724853512</c:v>
                </c:pt>
                <c:pt idx="168">
                  <c:v>3.4250711649656297E-2</c:v>
                </c:pt>
                <c:pt idx="169">
                  <c:v>6.5842607617378229E-2</c:v>
                </c:pt>
                <c:pt idx="170">
                  <c:v>0.12897717654705046</c:v>
                </c:pt>
                <c:pt idx="171">
                  <c:v>0.30842639207839967</c:v>
                </c:pt>
                <c:pt idx="172">
                  <c:v>0.50525486469268799</c:v>
                </c:pt>
              </c:numCache>
            </c:numRef>
          </c:yVal>
          <c:smooth val="0"/>
          <c:extLst>
            <c:ext xmlns:c16="http://schemas.microsoft.com/office/drawing/2014/chart" uri="{C3380CC4-5D6E-409C-BE32-E72D297353CC}">
              <c16:uniqueId val="{00000001-102C-40DC-AA90-3EFB0842E15B}"/>
            </c:ext>
          </c:extLst>
        </c:ser>
        <c:ser>
          <c:idx val="7"/>
          <c:order val="2"/>
          <c:tx>
            <c:strRef>
              <c:f>'C7 6580'!$A$20</c:f>
              <c:strCache>
                <c:ptCount val="1"/>
                <c:pt idx="0">
                  <c:v>ETc (BR)</c:v>
                </c:pt>
              </c:strCache>
            </c:strRef>
          </c:tx>
          <c:spPr>
            <a:ln w="12700">
              <a:solidFill>
                <a:srgbClr val="0000FF"/>
              </a:solidFill>
              <a:prstDash val="solid"/>
            </a:ln>
          </c:spPr>
          <c:marker>
            <c:symbol val="diamond"/>
            <c:size val="3"/>
            <c:spPr>
              <a:noFill/>
              <a:ln>
                <a:solidFill>
                  <a:srgbClr val="0000FF"/>
                </a:solidFill>
                <a:prstDash val="solid"/>
              </a:ln>
            </c:spPr>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6580'!$C$20:$FS$20</c:f>
              <c:numCache>
                <c:formatCode>0.00</c:formatCode>
                <c:ptCount val="173"/>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69">
                  <c:v>0.01</c:v>
                </c:pt>
                <c:pt idx="70">
                  <c:v>0.01</c:v>
                </c:pt>
                <c:pt idx="71">
                  <c:v>0.01</c:v>
                </c:pt>
                <c:pt idx="72">
                  <c:v>0.01</c:v>
                </c:pt>
                <c:pt idx="73">
                  <c:v>0.01</c:v>
                </c:pt>
                <c:pt idx="74">
                  <c:v>0.01</c:v>
                </c:pt>
                <c:pt idx="75">
                  <c:v>0.01</c:v>
                </c:pt>
                <c:pt idx="76">
                  <c:v>0.01</c:v>
                </c:pt>
                <c:pt idx="77">
                  <c:v>0.01</c:v>
                </c:pt>
                <c:pt idx="78">
                  <c:v>0.01</c:v>
                </c:pt>
                <c:pt idx="79">
                  <c:v>0.01</c:v>
                </c:pt>
                <c:pt idx="80">
                  <c:v>0.01</c:v>
                </c:pt>
                <c:pt idx="81">
                  <c:v>0.01</c:v>
                </c:pt>
                <c:pt idx="82">
                  <c:v>0.01</c:v>
                </c:pt>
                <c:pt idx="83">
                  <c:v>0.01</c:v>
                </c:pt>
                <c:pt idx="84">
                  <c:v>0.01</c:v>
                </c:pt>
                <c:pt idx="85">
                  <c:v>0.01</c:v>
                </c:pt>
                <c:pt idx="86">
                  <c:v>0.01</c:v>
                </c:pt>
                <c:pt idx="87">
                  <c:v>0.01</c:v>
                </c:pt>
                <c:pt idx="88">
                  <c:v>0.01</c:v>
                </c:pt>
                <c:pt idx="89">
                  <c:v>0.01</c:v>
                </c:pt>
                <c:pt idx="90">
                  <c:v>0.01</c:v>
                </c:pt>
                <c:pt idx="91">
                  <c:v>0.01</c:v>
                </c:pt>
                <c:pt idx="92">
                  <c:v>0.01</c:v>
                </c:pt>
                <c:pt idx="93">
                  <c:v>0.01</c:v>
                </c:pt>
                <c:pt idx="94">
                  <c:v>0.01</c:v>
                </c:pt>
                <c:pt idx="95">
                  <c:v>0.01</c:v>
                </c:pt>
                <c:pt idx="96">
                  <c:v>0.01</c:v>
                </c:pt>
                <c:pt idx="97">
                  <c:v>0.01</c:v>
                </c:pt>
                <c:pt idx="98">
                  <c:v>0.01</c:v>
                </c:pt>
                <c:pt idx="99">
                  <c:v>0.01</c:v>
                </c:pt>
                <c:pt idx="100">
                  <c:v>0.01</c:v>
                </c:pt>
                <c:pt idx="101">
                  <c:v>0.01</c:v>
                </c:pt>
                <c:pt idx="102">
                  <c:v>0.01</c:v>
                </c:pt>
                <c:pt idx="103">
                  <c:v>0.01</c:v>
                </c:pt>
                <c:pt idx="104">
                  <c:v>0.01</c:v>
                </c:pt>
                <c:pt idx="105">
                  <c:v>0.01</c:v>
                </c:pt>
                <c:pt idx="106">
                  <c:v>0.01</c:v>
                </c:pt>
                <c:pt idx="107">
                  <c:v>0.01</c:v>
                </c:pt>
                <c:pt idx="108">
                  <c:v>0.01</c:v>
                </c:pt>
                <c:pt idx="109">
                  <c:v>0.01</c:v>
                </c:pt>
                <c:pt idx="110">
                  <c:v>0.01</c:v>
                </c:pt>
                <c:pt idx="111">
                  <c:v>0.01</c:v>
                </c:pt>
                <c:pt idx="112">
                  <c:v>0.01</c:v>
                </c:pt>
                <c:pt idx="113">
                  <c:v>0.01</c:v>
                </c:pt>
                <c:pt idx="114">
                  <c:v>0.01</c:v>
                </c:pt>
                <c:pt idx="115">
                  <c:v>0.01</c:v>
                </c:pt>
                <c:pt idx="116">
                  <c:v>0.01</c:v>
                </c:pt>
                <c:pt idx="117">
                  <c:v>0.01</c:v>
                </c:pt>
                <c:pt idx="118">
                  <c:v>0.01</c:v>
                </c:pt>
                <c:pt idx="119">
                  <c:v>0.01</c:v>
                </c:pt>
                <c:pt idx="120">
                  <c:v>0.01</c:v>
                </c:pt>
                <c:pt idx="121">
                  <c:v>0.01</c:v>
                </c:pt>
                <c:pt idx="122">
                  <c:v>0.01</c:v>
                </c:pt>
                <c:pt idx="123">
                  <c:v>0.01</c:v>
                </c:pt>
                <c:pt idx="124">
                  <c:v>0.01</c:v>
                </c:pt>
                <c:pt idx="125">
                  <c:v>0.01</c:v>
                </c:pt>
                <c:pt idx="126">
                  <c:v>0.01</c:v>
                </c:pt>
                <c:pt idx="127">
                  <c:v>0.01</c:v>
                </c:pt>
                <c:pt idx="128">
                  <c:v>0.01</c:v>
                </c:pt>
                <c:pt idx="129">
                  <c:v>0.01</c:v>
                </c:pt>
                <c:pt idx="130">
                  <c:v>0.01</c:v>
                </c:pt>
                <c:pt idx="131">
                  <c:v>0.01</c:v>
                </c:pt>
                <c:pt idx="132">
                  <c:v>0.01</c:v>
                </c:pt>
                <c:pt idx="133">
                  <c:v>0.01</c:v>
                </c:pt>
                <c:pt idx="134">
                  <c:v>0.01</c:v>
                </c:pt>
                <c:pt idx="135">
                  <c:v>0.01</c:v>
                </c:pt>
                <c:pt idx="136">
                  <c:v>0.01</c:v>
                </c:pt>
                <c:pt idx="137">
                  <c:v>0.01</c:v>
                </c:pt>
                <c:pt idx="138">
                  <c:v>0.01</c:v>
                </c:pt>
                <c:pt idx="139">
                  <c:v>0.01</c:v>
                </c:pt>
                <c:pt idx="140">
                  <c:v>0.01</c:v>
                </c:pt>
                <c:pt idx="141">
                  <c:v>0.01</c:v>
                </c:pt>
                <c:pt idx="142">
                  <c:v>0.01</c:v>
                </c:pt>
                <c:pt idx="143">
                  <c:v>0.01</c:v>
                </c:pt>
                <c:pt idx="144">
                  <c:v>0.01</c:v>
                </c:pt>
                <c:pt idx="145">
                  <c:v>0.01</c:v>
                </c:pt>
                <c:pt idx="146">
                  <c:v>0.01</c:v>
                </c:pt>
                <c:pt idx="147">
                  <c:v>0.01</c:v>
                </c:pt>
                <c:pt idx="148">
                  <c:v>0.01</c:v>
                </c:pt>
                <c:pt idx="149">
                  <c:v>0.01</c:v>
                </c:pt>
                <c:pt idx="150">
                  <c:v>0.01</c:v>
                </c:pt>
                <c:pt idx="151">
                  <c:v>0.01</c:v>
                </c:pt>
                <c:pt idx="152">
                  <c:v>0.01</c:v>
                </c:pt>
                <c:pt idx="153">
                  <c:v>0.01</c:v>
                </c:pt>
                <c:pt idx="154">
                  <c:v>0.01</c:v>
                </c:pt>
                <c:pt idx="155">
                  <c:v>0.01</c:v>
                </c:pt>
                <c:pt idx="156">
                  <c:v>0.01</c:v>
                </c:pt>
                <c:pt idx="157">
                  <c:v>0.01</c:v>
                </c:pt>
                <c:pt idx="158">
                  <c:v>0.01</c:v>
                </c:pt>
                <c:pt idx="159">
                  <c:v>0.01</c:v>
                </c:pt>
                <c:pt idx="160">
                  <c:v>0.01</c:v>
                </c:pt>
                <c:pt idx="161">
                  <c:v>0.01</c:v>
                </c:pt>
                <c:pt idx="162">
                  <c:v>0.01</c:v>
                </c:pt>
                <c:pt idx="163">
                  <c:v>0.01</c:v>
                </c:pt>
                <c:pt idx="164">
                  <c:v>0.01</c:v>
                </c:pt>
                <c:pt idx="165">
                  <c:v>0.01</c:v>
                </c:pt>
                <c:pt idx="166">
                  <c:v>0.01</c:v>
                </c:pt>
                <c:pt idx="167">
                  <c:v>0.01</c:v>
                </c:pt>
                <c:pt idx="168">
                  <c:v>0.01</c:v>
                </c:pt>
                <c:pt idx="169">
                  <c:v>0.01</c:v>
                </c:pt>
                <c:pt idx="170">
                  <c:v>0.01</c:v>
                </c:pt>
                <c:pt idx="171">
                  <c:v>0.01</c:v>
                </c:pt>
                <c:pt idx="172">
                  <c:v>0.01</c:v>
                </c:pt>
              </c:numCache>
            </c:numRef>
          </c:yVal>
          <c:smooth val="0"/>
          <c:extLst>
            <c:ext xmlns:c16="http://schemas.microsoft.com/office/drawing/2014/chart" uri="{C3380CC4-5D6E-409C-BE32-E72D297353CC}">
              <c16:uniqueId val="{00000002-102C-40DC-AA90-3EFB0842E15B}"/>
            </c:ext>
          </c:extLst>
        </c:ser>
        <c:dLbls>
          <c:showLegendKey val="0"/>
          <c:showVal val="0"/>
          <c:showCatName val="0"/>
          <c:showSerName val="0"/>
          <c:showPercent val="0"/>
          <c:showBubbleSize val="0"/>
        </c:dLbls>
        <c:axId val="824373616"/>
        <c:axId val="824368520"/>
      </c:scatterChart>
      <c:valAx>
        <c:axId val="824373616"/>
        <c:scaling>
          <c:orientation val="minMax"/>
          <c:max val="305"/>
          <c:min val="140"/>
        </c:scaling>
        <c:delete val="0"/>
        <c:axPos val="b"/>
        <c:title>
          <c:tx>
            <c:rich>
              <a:bodyPr/>
              <a:lstStyle/>
              <a:p>
                <a:pPr>
                  <a:defRPr sz="1550" b="1" i="0" u="none" strike="noStrike" baseline="0">
                    <a:solidFill>
                      <a:srgbClr val="000000"/>
                    </a:solidFill>
                    <a:latin typeface="Arial"/>
                    <a:ea typeface="Arial"/>
                    <a:cs typeface="Arial"/>
                  </a:defRPr>
                </a:pPr>
                <a:r>
                  <a:rPr lang="en-US"/>
                  <a:t>DOY</a:t>
                </a:r>
              </a:p>
            </c:rich>
          </c:tx>
          <c:layout>
            <c:manualLayout>
              <c:xMode val="edge"/>
              <c:yMode val="edge"/>
              <c:x val="0.51675981135603433"/>
              <c:y val="0.8940590178165712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68520"/>
        <c:crosses val="autoZero"/>
        <c:crossBetween val="midCat"/>
        <c:majorUnit val="10"/>
      </c:valAx>
      <c:valAx>
        <c:axId val="824368520"/>
        <c:scaling>
          <c:orientation val="minMax"/>
          <c:min val="0"/>
        </c:scaling>
        <c:delete val="0"/>
        <c:axPos val="l"/>
        <c:majorGridlines>
          <c:spPr>
            <a:ln w="3175">
              <a:solidFill>
                <a:srgbClr val="000000"/>
              </a:solidFill>
              <a:prstDash val="solid"/>
            </a:ln>
          </c:spPr>
        </c:majorGridlines>
        <c:title>
          <c:tx>
            <c:rich>
              <a:bodyPr/>
              <a:lstStyle/>
              <a:p>
                <a:pPr>
                  <a:defRPr sz="1550" b="1" i="0" u="none" strike="noStrike" baseline="0">
                    <a:solidFill>
                      <a:srgbClr val="000000"/>
                    </a:solidFill>
                    <a:latin typeface="Arial"/>
                    <a:ea typeface="Arial"/>
                    <a:cs typeface="Arial"/>
                  </a:defRPr>
                </a:pPr>
                <a:r>
                  <a:rPr lang="en-US"/>
                  <a:t>ETr and ETc (mm/day)</a:t>
                </a:r>
              </a:p>
            </c:rich>
          </c:tx>
          <c:layout>
            <c:manualLayout>
              <c:xMode val="edge"/>
              <c:yMode val="edge"/>
              <c:x val="1.8156358423534788E-2"/>
              <c:y val="0.1498710723175106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550" b="0" i="0" u="none" strike="noStrike" baseline="0">
                <a:solidFill>
                  <a:srgbClr val="000000"/>
                </a:solidFill>
                <a:latin typeface="Arial"/>
                <a:ea typeface="Arial"/>
                <a:cs typeface="Arial"/>
              </a:defRPr>
            </a:pPr>
            <a:endParaRPr lang="en-US"/>
          </a:p>
        </c:txPr>
        <c:crossAx val="824373616"/>
        <c:crosses val="autoZero"/>
        <c:crossBetween val="midCat"/>
      </c:valAx>
      <c:spPr>
        <a:solidFill>
          <a:srgbClr val="C0C0C0"/>
        </a:solidFill>
        <a:ln w="12700">
          <a:solidFill>
            <a:srgbClr val="808080"/>
          </a:solidFill>
          <a:prstDash val="solid"/>
        </a:ln>
      </c:spPr>
    </c:plotArea>
    <c:legend>
      <c:legendPos val="r"/>
      <c:layout>
        <c:manualLayout>
          <c:xMode val="edge"/>
          <c:yMode val="edge"/>
          <c:x val="0.81134564643799467"/>
          <c:y val="6.9767617913280025E-2"/>
          <c:w val="0.15699208443271767"/>
          <c:h val="0.14987117922112006"/>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'C7 6580'!$D$1</c:f>
          <c:strCache>
            <c:ptCount val="1"/>
            <c:pt idx="0">
              <c:v>Corn 13 #7</c:v>
            </c:pt>
          </c:strCache>
        </c:strRef>
      </c:tx>
      <c:layout>
        <c:manualLayout>
          <c:xMode val="edge"/>
          <c:yMode val="edge"/>
          <c:x val="0.40989963037310834"/>
          <c:y val="5.8291882991860416E-2"/>
        </c:manualLayout>
      </c:layout>
      <c:overlay val="0"/>
      <c:spPr>
        <a:noFill/>
        <a:ln w="25400">
          <a:noFill/>
        </a:ln>
      </c:spPr>
      <c:txPr>
        <a:bodyPr/>
        <a:lstStyle/>
        <a:p>
          <a:pPr>
            <a:defRPr sz="1175"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2102883373087778"/>
          <c:y val="4.6391810959410945E-2"/>
          <c:w val="0.81543176726178912"/>
          <c:h val="0.81185669178969144"/>
        </c:manualLayout>
      </c:layout>
      <c:scatterChart>
        <c:scatterStyle val="lineMarker"/>
        <c:varyColors val="0"/>
        <c:ser>
          <c:idx val="9"/>
          <c:order val="0"/>
          <c:tx>
            <c:strRef>
              <c:f>'C7 6580'!$A$28</c:f>
              <c:strCache>
                <c:ptCount val="1"/>
                <c:pt idx="0">
                  <c:v>Proj SWD - 1050 mm</c:v>
                </c:pt>
              </c:strCache>
            </c:strRef>
          </c:tx>
          <c:spPr>
            <a:ln w="25400">
              <a:solidFill>
                <a:srgbClr val="CCFFFF"/>
              </a:solidFill>
              <a:prstDash val="solid"/>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6580'!$C$28:$FS$28</c:f>
              <c:numCache>
                <c:formatCode>0.0</c:formatCode>
                <c:ptCount val="173"/>
                <c:pt idx="0" formatCode="General">
                  <c:v>42</c:v>
                </c:pt>
                <c:pt idx="1">
                  <c:v>43.032089145790273</c:v>
                </c:pt>
                <c:pt idx="2">
                  <c:v>43.791697526054314</c:v>
                </c:pt>
                <c:pt idx="3">
                  <c:v>44.436000629153831</c:v>
                </c:pt>
                <c:pt idx="4">
                  <c:v>45.006387204771372</c:v>
                </c:pt>
                <c:pt idx="5">
                  <c:v>45.415729331398708</c:v>
                </c:pt>
                <c:pt idx="6">
                  <c:v>45.679688862593387</c:v>
                </c:pt>
                <c:pt idx="7">
                  <c:v>45.064912474032255</c:v>
                </c:pt>
                <c:pt idx="8">
                  <c:v>45.540762910401739</c:v>
                </c:pt>
                <c:pt idx="9">
                  <c:v>45.824114568811375</c:v>
                </c:pt>
                <c:pt idx="10">
                  <c:v>46.139669669435648</c:v>
                </c:pt>
                <c:pt idx="11">
                  <c:v>46.789767295257413</c:v>
                </c:pt>
                <c:pt idx="12">
                  <c:v>47.462184493955988</c:v>
                </c:pt>
                <c:pt idx="13">
                  <c:v>48.283268889854405</c:v>
                </c:pt>
                <c:pt idx="14">
                  <c:v>49.2427150827152</c:v>
                </c:pt>
                <c:pt idx="15">
                  <c:v>49.548287839094499</c:v>
                </c:pt>
                <c:pt idx="16">
                  <c:v>48.303407045894865</c:v>
                </c:pt>
                <c:pt idx="17">
                  <c:v>49.921169146502635</c:v>
                </c:pt>
                <c:pt idx="18">
                  <c:v>51.736109476617429</c:v>
                </c:pt>
                <c:pt idx="19">
                  <c:v>53.036171232437709</c:v>
                </c:pt>
                <c:pt idx="20">
                  <c:v>54.267975501606934</c:v>
                </c:pt>
                <c:pt idx="21">
                  <c:v>55.757289372586726</c:v>
                </c:pt>
                <c:pt idx="22">
                  <c:v>55.148272820688078</c:v>
                </c:pt>
                <c:pt idx="23">
                  <c:v>55.78412909022196</c:v>
                </c:pt>
                <c:pt idx="24">
                  <c:v>57.084032045417921</c:v>
                </c:pt>
                <c:pt idx="25">
                  <c:v>41.447362190397349</c:v>
                </c:pt>
                <c:pt idx="26">
                  <c:v>43.833459031395883</c:v>
                </c:pt>
                <c:pt idx="27">
                  <c:v>46.137111488342555</c:v>
                </c:pt>
                <c:pt idx="28">
                  <c:v>48.486683353185924</c:v>
                </c:pt>
                <c:pt idx="29">
                  <c:v>51.900370447710429</c:v>
                </c:pt>
                <c:pt idx="30">
                  <c:v>55.320045482486762</c:v>
                </c:pt>
                <c:pt idx="31">
                  <c:v>40.592616650316089</c:v>
                </c:pt>
                <c:pt idx="32">
                  <c:v>44.078453379067746</c:v>
                </c:pt>
                <c:pt idx="33">
                  <c:v>46.856876076593963</c:v>
                </c:pt>
                <c:pt idx="34">
                  <c:v>49.344231874637273</c:v>
                </c:pt>
                <c:pt idx="35">
                  <c:v>51.861115814632889</c:v>
                </c:pt>
                <c:pt idx="36">
                  <c:v>54.823401928205008</c:v>
                </c:pt>
                <c:pt idx="37">
                  <c:v>59.000724948104647</c:v>
                </c:pt>
                <c:pt idx="38">
                  <c:v>44.894972859589529</c:v>
                </c:pt>
                <c:pt idx="39">
                  <c:v>48.141040471156138</c:v>
                </c:pt>
                <c:pt idx="40">
                  <c:v>51.314830215437908</c:v>
                </c:pt>
                <c:pt idx="41">
                  <c:v>54.877613744079198</c:v>
                </c:pt>
                <c:pt idx="42">
                  <c:v>58.819336723631601</c:v>
                </c:pt>
                <c:pt idx="43">
                  <c:v>62.708581766718609</c:v>
                </c:pt>
                <c:pt idx="44">
                  <c:v>55.808382575682899</c:v>
                </c:pt>
                <c:pt idx="45">
                  <c:v>61.761943502024906</c:v>
                </c:pt>
                <c:pt idx="46">
                  <c:v>66.984903749038466</c:v>
                </c:pt>
                <c:pt idx="47">
                  <c:v>71.526578921059851</c:v>
                </c:pt>
                <c:pt idx="48">
                  <c:v>76.282613745325094</c:v>
                </c:pt>
                <c:pt idx="49">
                  <c:v>69.403995162309926</c:v>
                </c:pt>
                <c:pt idx="50">
                  <c:v>74.848424412309924</c:v>
                </c:pt>
                <c:pt idx="51">
                  <c:v>80.470801537263199</c:v>
                </c:pt>
                <c:pt idx="52">
                  <c:v>86.408979955876219</c:v>
                </c:pt>
                <c:pt idx="53">
                  <c:v>70.844495031571242</c:v>
                </c:pt>
                <c:pt idx="54">
                  <c:v>76.589292048698525</c:v>
                </c:pt>
                <c:pt idx="55">
                  <c:v>82.153822904413801</c:v>
                </c:pt>
                <c:pt idx="56">
                  <c:v>88.17089921478771</c:v>
                </c:pt>
                <c:pt idx="57">
                  <c:v>93.962010486790504</c:v>
                </c:pt>
                <c:pt idx="58">
                  <c:v>74.584444586249717</c:v>
                </c:pt>
                <c:pt idx="59">
                  <c:v>84.583581055256261</c:v>
                </c:pt>
                <c:pt idx="60">
                  <c:v>90.675898261380439</c:v>
                </c:pt>
                <c:pt idx="61">
                  <c:v>89.155674714086018</c:v>
                </c:pt>
                <c:pt idx="62">
                  <c:v>87.492521866033044</c:v>
                </c:pt>
                <c:pt idx="63">
                  <c:v>76.25630349848835</c:v>
                </c:pt>
                <c:pt idx="64">
                  <c:v>85.673903498488357</c:v>
                </c:pt>
                <c:pt idx="65">
                  <c:v>94.990487827776093</c:v>
                </c:pt>
                <c:pt idx="66">
                  <c:v>98.191705440024052</c:v>
                </c:pt>
                <c:pt idx="67">
                  <c:v>89.558457456719879</c:v>
                </c:pt>
                <c:pt idx="68">
                  <c:v>95.435952446204027</c:v>
                </c:pt>
                <c:pt idx="69">
                  <c:v>99.921716687381362</c:v>
                </c:pt>
                <c:pt idx="70">
                  <c:v>105.25991513792891</c:v>
                </c:pt>
                <c:pt idx="71">
                  <c:v>109.6653111045763</c:v>
                </c:pt>
                <c:pt idx="72">
                  <c:v>94.898391847644547</c:v>
                </c:pt>
                <c:pt idx="73">
                  <c:v>97.831493714638981</c:v>
                </c:pt>
                <c:pt idx="74">
                  <c:v>103.17411251619914</c:v>
                </c:pt>
                <c:pt idx="75">
                  <c:v>106.28198650006298</c:v>
                </c:pt>
                <c:pt idx="76">
                  <c:v>108.00493778890814</c:v>
                </c:pt>
                <c:pt idx="77">
                  <c:v>57.348499694379676</c:v>
                </c:pt>
                <c:pt idx="78">
                  <c:v>63.271699694379677</c:v>
                </c:pt>
                <c:pt idx="79">
                  <c:v>69.871399401410926</c:v>
                </c:pt>
                <c:pt idx="80">
                  <c:v>75.169925097211703</c:v>
                </c:pt>
                <c:pt idx="81">
                  <c:v>51.264696137623964</c:v>
                </c:pt>
                <c:pt idx="82">
                  <c:v>38.568725580428477</c:v>
                </c:pt>
                <c:pt idx="83">
                  <c:v>43.763322443221448</c:v>
                </c:pt>
                <c:pt idx="84">
                  <c:v>49.717209161971446</c:v>
                </c:pt>
                <c:pt idx="85">
                  <c:v>55.673164972518322</c:v>
                </c:pt>
                <c:pt idx="86">
                  <c:v>39.533237107714697</c:v>
                </c:pt>
                <c:pt idx="87">
                  <c:v>42.611729615649267</c:v>
                </c:pt>
                <c:pt idx="88">
                  <c:v>48.262256349047703</c:v>
                </c:pt>
                <c:pt idx="89">
                  <c:v>53.93808596940903</c:v>
                </c:pt>
                <c:pt idx="90">
                  <c:v>58.315685969409031</c:v>
                </c:pt>
                <c:pt idx="91">
                  <c:v>37.491905540920328</c:v>
                </c:pt>
                <c:pt idx="92">
                  <c:v>42.157505540920326</c:v>
                </c:pt>
                <c:pt idx="93">
                  <c:v>47.082305540920323</c:v>
                </c:pt>
                <c:pt idx="94">
                  <c:v>52.295105540920325</c:v>
                </c:pt>
                <c:pt idx="95">
                  <c:v>44.812792165124144</c:v>
                </c:pt>
                <c:pt idx="96">
                  <c:v>50.486392165124144</c:v>
                </c:pt>
                <c:pt idx="97">
                  <c:v>55.881592165124147</c:v>
                </c:pt>
                <c:pt idx="98">
                  <c:v>62.278588625085085</c:v>
                </c:pt>
                <c:pt idx="99">
                  <c:v>68.54712929469477</c:v>
                </c:pt>
                <c:pt idx="100">
                  <c:v>45.994914690881295</c:v>
                </c:pt>
                <c:pt idx="101">
                  <c:v>44.171223956018011</c:v>
                </c:pt>
                <c:pt idx="102">
                  <c:v>49.485355730920354</c:v>
                </c:pt>
                <c:pt idx="103">
                  <c:v>54.496414538293401</c:v>
                </c:pt>
                <c:pt idx="104">
                  <c:v>59.590222826867617</c:v>
                </c:pt>
                <c:pt idx="105">
                  <c:v>45.349944963346886</c:v>
                </c:pt>
                <c:pt idx="106">
                  <c:v>51.218915147673059</c:v>
                </c:pt>
                <c:pt idx="107">
                  <c:v>56.142732896696494</c:v>
                </c:pt>
                <c:pt idx="108">
                  <c:v>62.807678406607081</c:v>
                </c:pt>
                <c:pt idx="109">
                  <c:v>43.312648640898459</c:v>
                </c:pt>
                <c:pt idx="110">
                  <c:v>48.806086626282926</c:v>
                </c:pt>
                <c:pt idx="111">
                  <c:v>53.884414558581113</c:v>
                </c:pt>
                <c:pt idx="112">
                  <c:v>59.147596467760799</c:v>
                </c:pt>
                <c:pt idx="113">
                  <c:v>63.884114384964704</c:v>
                </c:pt>
                <c:pt idx="114">
                  <c:v>68.723527245556028</c:v>
                </c:pt>
                <c:pt idx="115">
                  <c:v>55.565615690599998</c:v>
                </c:pt>
                <c:pt idx="116">
                  <c:v>61.770519884743123</c:v>
                </c:pt>
                <c:pt idx="117">
                  <c:v>66.632400551206729</c:v>
                </c:pt>
                <c:pt idx="118">
                  <c:v>71.749378359171644</c:v>
                </c:pt>
                <c:pt idx="119">
                  <c:v>50.151065147454723</c:v>
                </c:pt>
                <c:pt idx="120">
                  <c:v>48.070222160751037</c:v>
                </c:pt>
                <c:pt idx="121">
                  <c:v>43.870165302582151</c:v>
                </c:pt>
                <c:pt idx="122">
                  <c:v>37.113546866980883</c:v>
                </c:pt>
                <c:pt idx="123">
                  <c:v>33.306963529693128</c:v>
                </c:pt>
                <c:pt idx="124">
                  <c:v>31.591074602577969</c:v>
                </c:pt>
                <c:pt idx="125">
                  <c:v>20.785325519436803</c:v>
                </c:pt>
                <c:pt idx="126">
                  <c:v>22.399943169690729</c:v>
                </c:pt>
                <c:pt idx="127">
                  <c:v>25.118481902137123</c:v>
                </c:pt>
                <c:pt idx="128">
                  <c:v>27.910314573600228</c:v>
                </c:pt>
                <c:pt idx="129">
                  <c:v>30.108810868766245</c:v>
                </c:pt>
                <c:pt idx="130">
                  <c:v>32.02558096399347</c:v>
                </c:pt>
                <c:pt idx="131">
                  <c:v>34.439050929978215</c:v>
                </c:pt>
                <c:pt idx="132">
                  <c:v>33.518762718798286</c:v>
                </c:pt>
                <c:pt idx="133">
                  <c:v>26.647424734011789</c:v>
                </c:pt>
                <c:pt idx="134">
                  <c:v>28.874934061205018</c:v>
                </c:pt>
                <c:pt idx="135">
                  <c:v>30.829394461417213</c:v>
                </c:pt>
                <c:pt idx="136">
                  <c:v>32.35425388137142</c:v>
                </c:pt>
                <c:pt idx="137">
                  <c:v>31.075071574601449</c:v>
                </c:pt>
                <c:pt idx="138">
                  <c:v>32.240240762868439</c:v>
                </c:pt>
                <c:pt idx="139">
                  <c:v>33.404544372947576</c:v>
                </c:pt>
                <c:pt idx="140">
                  <c:v>34.405933931284963</c:v>
                </c:pt>
                <c:pt idx="141">
                  <c:v>35.496638432756946</c:v>
                </c:pt>
                <c:pt idx="142">
                  <c:v>36.555292417952337</c:v>
                </c:pt>
                <c:pt idx="143">
                  <c:v>37.204004073978254</c:v>
                </c:pt>
                <c:pt idx="144">
                  <c:v>36.514246625455172</c:v>
                </c:pt>
                <c:pt idx="145">
                  <c:v>37.366717524083406</c:v>
                </c:pt>
                <c:pt idx="146">
                  <c:v>37.877215463670048</c:v>
                </c:pt>
                <c:pt idx="147">
                  <c:v>38.439479393513949</c:v>
                </c:pt>
                <c:pt idx="148">
                  <c:v>39.120719570668491</c:v>
                </c:pt>
                <c:pt idx="149">
                  <c:v>39.710176772626191</c:v>
                </c:pt>
                <c:pt idx="150">
                  <c:v>38.957638145240097</c:v>
                </c:pt>
                <c:pt idx="151">
                  <c:v>39.608543396743087</c:v>
                </c:pt>
                <c:pt idx="152">
                  <c:v>39.954693806918414</c:v>
                </c:pt>
                <c:pt idx="153">
                  <c:v>40.377436626704487</c:v>
                </c:pt>
                <c:pt idx="154">
                  <c:v>40.427175409348756</c:v>
                </c:pt>
                <c:pt idx="155">
                  <c:v>40.82466097548798</c:v>
                </c:pt>
                <c:pt idx="156">
                  <c:v>41.163207144292151</c:v>
                </c:pt>
                <c:pt idx="157">
                  <c:v>41.401518482716831</c:v>
                </c:pt>
                <c:pt idx="158">
                  <c:v>40.1691749222596</c:v>
                </c:pt>
                <c:pt idx="159">
                  <c:v>40.513326371463094</c:v>
                </c:pt>
                <c:pt idx="160">
                  <c:v>40.023882842810899</c:v>
                </c:pt>
                <c:pt idx="161">
                  <c:v>40.507609761508256</c:v>
                </c:pt>
                <c:pt idx="162">
                  <c:v>40.961243761332781</c:v>
                </c:pt>
                <c:pt idx="163">
                  <c:v>41.361410284789358</c:v>
                </c:pt>
                <c:pt idx="164">
                  <c:v>41.592232394965443</c:v>
                </c:pt>
                <c:pt idx="165">
                  <c:v>41.942597664149552</c:v>
                </c:pt>
                <c:pt idx="166">
                  <c:v>42.320272613318714</c:v>
                </c:pt>
                <c:pt idx="167">
                  <c:v>42.735097480567248</c:v>
                </c:pt>
                <c:pt idx="168">
                  <c:v>42.769348192216903</c:v>
                </c:pt>
                <c:pt idx="169">
                  <c:v>42.83519079983428</c:v>
                </c:pt>
                <c:pt idx="170">
                  <c:v>42.964167976381333</c:v>
                </c:pt>
                <c:pt idx="171">
                  <c:v>43.272594368459735</c:v>
                </c:pt>
                <c:pt idx="172">
                  <c:v>43.777849233152423</c:v>
                </c:pt>
              </c:numCache>
            </c:numRef>
          </c:yVal>
          <c:smooth val="0"/>
          <c:extLst>
            <c:ext xmlns:c16="http://schemas.microsoft.com/office/drawing/2014/chart" uri="{C3380CC4-5D6E-409C-BE32-E72D297353CC}">
              <c16:uniqueId val="{00000000-C8C0-45D0-95F0-5995B28F2D63}"/>
            </c:ext>
          </c:extLst>
        </c:ser>
        <c:ser>
          <c:idx val="1"/>
          <c:order val="1"/>
          <c:tx>
            <c:strRef>
              <c:f>'C7 6580'!$A$29</c:f>
              <c:strCache>
                <c:ptCount val="1"/>
                <c:pt idx="0">
                  <c:v>Meas. SWD - 1050 mm</c:v>
                </c:pt>
              </c:strCache>
            </c:strRef>
          </c:tx>
          <c:spPr>
            <a:ln w="28575">
              <a:noFill/>
            </a:ln>
          </c:spPr>
          <c:marker>
            <c:symbol val="square"/>
            <c:size val="6"/>
            <c:spPr>
              <a:solidFill>
                <a:srgbClr val="CCFFFF"/>
              </a:solidFill>
              <a:ln>
                <a:solidFill>
                  <a:srgbClr val="000000"/>
                </a:solidFill>
                <a:prstDash val="solid"/>
              </a:ln>
            </c:spPr>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6580'!$C$29:$FS$29</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54.113485116903504</c:v>
                </c:pt>
                <c:pt idx="25">
                  <c:v>0</c:v>
                </c:pt>
                <c:pt idx="26">
                  <c:v>0</c:v>
                </c:pt>
                <c:pt idx="27">
                  <c:v>0</c:v>
                </c:pt>
                <c:pt idx="28">
                  <c:v>41.016083808269421</c:v>
                </c:pt>
                <c:pt idx="29">
                  <c:v>0</c:v>
                </c:pt>
                <c:pt idx="30">
                  <c:v>50.838556604728062</c:v>
                </c:pt>
                <c:pt idx="31">
                  <c:v>0</c:v>
                </c:pt>
                <c:pt idx="32">
                  <c:v>16.103292820689941</c:v>
                </c:pt>
                <c:pt idx="33">
                  <c:v>0</c:v>
                </c:pt>
                <c:pt idx="34">
                  <c:v>0</c:v>
                </c:pt>
                <c:pt idx="35">
                  <c:v>0</c:v>
                </c:pt>
                <c:pt idx="36">
                  <c:v>0</c:v>
                </c:pt>
                <c:pt idx="37">
                  <c:v>42.625433849736424</c:v>
                </c:pt>
                <c:pt idx="38">
                  <c:v>0</c:v>
                </c:pt>
                <c:pt idx="39">
                  <c:v>16.804812020098453</c:v>
                </c:pt>
                <c:pt idx="40">
                  <c:v>0</c:v>
                </c:pt>
                <c:pt idx="41">
                  <c:v>0</c:v>
                </c:pt>
                <c:pt idx="42">
                  <c:v>0</c:v>
                </c:pt>
                <c:pt idx="43">
                  <c:v>52.916402404270499</c:v>
                </c:pt>
                <c:pt idx="44">
                  <c:v>0</c:v>
                </c:pt>
                <c:pt idx="45">
                  <c:v>28.55331759956308</c:v>
                </c:pt>
                <c:pt idx="46">
                  <c:v>0</c:v>
                </c:pt>
                <c:pt idx="47">
                  <c:v>0</c:v>
                </c:pt>
                <c:pt idx="48">
                  <c:v>61.291951111675303</c:v>
                </c:pt>
                <c:pt idx="49">
                  <c:v>0</c:v>
                </c:pt>
                <c:pt idx="50">
                  <c:v>39.651877405005578</c:v>
                </c:pt>
                <c:pt idx="51">
                  <c:v>0</c:v>
                </c:pt>
                <c:pt idx="52">
                  <c:v>69.908029212224136</c:v>
                </c:pt>
                <c:pt idx="53">
                  <c:v>0</c:v>
                </c:pt>
                <c:pt idx="54">
                  <c:v>0</c:v>
                </c:pt>
                <c:pt idx="55">
                  <c:v>0</c:v>
                </c:pt>
                <c:pt idx="56">
                  <c:v>0</c:v>
                </c:pt>
                <c:pt idx="57">
                  <c:v>61.109681676538379</c:v>
                </c:pt>
                <c:pt idx="58">
                  <c:v>0</c:v>
                </c:pt>
                <c:pt idx="59">
                  <c:v>49.153159090432872</c:v>
                </c:pt>
                <c:pt idx="60">
                  <c:v>0</c:v>
                </c:pt>
                <c:pt idx="61">
                  <c:v>0</c:v>
                </c:pt>
                <c:pt idx="62">
                  <c:v>50.66366721861074</c:v>
                </c:pt>
                <c:pt idx="63">
                  <c:v>0</c:v>
                </c:pt>
                <c:pt idx="64">
                  <c:v>30.29710265871902</c:v>
                </c:pt>
                <c:pt idx="65">
                  <c:v>0</c:v>
                </c:pt>
                <c:pt idx="66">
                  <c:v>61.870632938384446</c:v>
                </c:pt>
                <c:pt idx="67">
                  <c:v>0</c:v>
                </c:pt>
                <c:pt idx="68">
                  <c:v>0</c:v>
                </c:pt>
                <c:pt idx="69">
                  <c:v>0</c:v>
                </c:pt>
                <c:pt idx="70">
                  <c:v>0</c:v>
                </c:pt>
                <c:pt idx="71">
                  <c:v>72.834945597807561</c:v>
                </c:pt>
                <c:pt idx="72">
                  <c:v>0</c:v>
                </c:pt>
                <c:pt idx="73">
                  <c:v>50.878119681033354</c:v>
                </c:pt>
                <c:pt idx="74">
                  <c:v>0</c:v>
                </c:pt>
                <c:pt idx="75">
                  <c:v>0</c:v>
                </c:pt>
                <c:pt idx="76">
                  <c:v>70.822404587464206</c:v>
                </c:pt>
                <c:pt idx="77">
                  <c:v>0</c:v>
                </c:pt>
                <c:pt idx="78">
                  <c:v>16.833589226378287</c:v>
                </c:pt>
                <c:pt idx="79">
                  <c:v>0</c:v>
                </c:pt>
                <c:pt idx="80">
                  <c:v>37.482782596140652</c:v>
                </c:pt>
                <c:pt idx="81">
                  <c:v>0</c:v>
                </c:pt>
                <c:pt idx="82">
                  <c:v>0</c:v>
                </c:pt>
                <c:pt idx="83">
                  <c:v>0</c:v>
                </c:pt>
                <c:pt idx="84">
                  <c:v>0</c:v>
                </c:pt>
                <c:pt idx="85">
                  <c:v>21.037754734999275</c:v>
                </c:pt>
                <c:pt idx="86">
                  <c:v>0</c:v>
                </c:pt>
                <c:pt idx="87">
                  <c:v>4.2093182242863012</c:v>
                </c:pt>
                <c:pt idx="88">
                  <c:v>0</c:v>
                </c:pt>
                <c:pt idx="89">
                  <c:v>0</c:v>
                </c:pt>
                <c:pt idx="90">
                  <c:v>42.439334661594224</c:v>
                </c:pt>
                <c:pt idx="91">
                  <c:v>0</c:v>
                </c:pt>
                <c:pt idx="92">
                  <c:v>5.5344643259819231</c:v>
                </c:pt>
                <c:pt idx="93">
                  <c:v>0</c:v>
                </c:pt>
                <c:pt idx="94">
                  <c:v>28.019984489477178</c:v>
                </c:pt>
                <c:pt idx="95">
                  <c:v>0</c:v>
                </c:pt>
                <c:pt idx="96">
                  <c:v>0</c:v>
                </c:pt>
                <c:pt idx="97">
                  <c:v>0</c:v>
                </c:pt>
                <c:pt idx="98">
                  <c:v>0</c:v>
                </c:pt>
                <c:pt idx="99">
                  <c:v>52.937581820082002</c:v>
                </c:pt>
                <c:pt idx="100">
                  <c:v>0</c:v>
                </c:pt>
                <c:pt idx="101">
                  <c:v>14.601823801889775</c:v>
                </c:pt>
                <c:pt idx="102">
                  <c:v>0</c:v>
                </c:pt>
                <c:pt idx="103">
                  <c:v>0</c:v>
                </c:pt>
                <c:pt idx="104">
                  <c:v>41.149788573616192</c:v>
                </c:pt>
                <c:pt idx="105">
                  <c:v>0</c:v>
                </c:pt>
                <c:pt idx="106">
                  <c:v>13.03447348381043</c:v>
                </c:pt>
                <c:pt idx="107">
                  <c:v>0</c:v>
                </c:pt>
                <c:pt idx="108">
                  <c:v>27.580681281802274</c:v>
                </c:pt>
                <c:pt idx="109">
                  <c:v>0</c:v>
                </c:pt>
                <c:pt idx="110">
                  <c:v>0</c:v>
                </c:pt>
                <c:pt idx="111">
                  <c:v>0</c:v>
                </c:pt>
                <c:pt idx="112">
                  <c:v>0</c:v>
                </c:pt>
                <c:pt idx="113">
                  <c:v>0</c:v>
                </c:pt>
                <c:pt idx="114">
                  <c:v>51.440008389391608</c:v>
                </c:pt>
                <c:pt idx="115">
                  <c:v>0</c:v>
                </c:pt>
                <c:pt idx="116">
                  <c:v>22.793563709691142</c:v>
                </c:pt>
                <c:pt idx="117">
                  <c:v>0</c:v>
                </c:pt>
                <c:pt idx="118">
                  <c:v>0</c:v>
                </c:pt>
                <c:pt idx="119">
                  <c:v>0</c:v>
                </c:pt>
                <c:pt idx="120">
                  <c:v>0</c:v>
                </c:pt>
                <c:pt idx="121">
                  <c:v>0</c:v>
                </c:pt>
                <c:pt idx="122">
                  <c:v>0</c:v>
                </c:pt>
                <c:pt idx="123">
                  <c:v>0</c:v>
                </c:pt>
                <c:pt idx="124">
                  <c:v>0</c:v>
                </c:pt>
                <c:pt idx="125">
                  <c:v>0</c:v>
                </c:pt>
                <c:pt idx="126">
                  <c:v>0</c:v>
                </c:pt>
                <c:pt idx="127">
                  <c:v>11.369125844887154</c:v>
                </c:pt>
                <c:pt idx="128">
                  <c:v>0</c:v>
                </c:pt>
                <c:pt idx="129">
                  <c:v>0</c:v>
                </c:pt>
                <c:pt idx="130">
                  <c:v>0</c:v>
                </c:pt>
                <c:pt idx="131">
                  <c:v>0</c:v>
                </c:pt>
                <c:pt idx="132">
                  <c:v>0</c:v>
                </c:pt>
                <c:pt idx="133">
                  <c:v>0</c:v>
                </c:pt>
                <c:pt idx="134">
                  <c:v>0</c:v>
                </c:pt>
                <c:pt idx="135">
                  <c:v>8.9134220529793886</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17.974144459624647</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1-C8C0-45D0-95F0-5995B28F2D63}"/>
            </c:ext>
          </c:extLst>
        </c:ser>
        <c:ser>
          <c:idx val="2"/>
          <c:order val="2"/>
          <c:tx>
            <c:strRef>
              <c:f>'C7 6580'!$A$30</c:f>
              <c:strCache>
                <c:ptCount val="1"/>
                <c:pt idx="0">
                  <c:v>Proj SWD - RZ</c:v>
                </c:pt>
              </c:strCache>
            </c:strRef>
          </c:tx>
          <c:spPr>
            <a:ln w="25400">
              <a:solidFill>
                <a:srgbClr val="008080"/>
              </a:solidFill>
              <a:prstDash val="solid"/>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6580'!$C$30:$FS$30</c:f>
              <c:numCache>
                <c:formatCode>0.0</c:formatCode>
                <c:ptCount val="173"/>
                <c:pt idx="0">
                  <c:v>6</c:v>
                </c:pt>
                <c:pt idx="1">
                  <c:v>7.0320891457902714</c:v>
                </c:pt>
                <c:pt idx="2">
                  <c:v>7.7916975260543095</c:v>
                </c:pt>
                <c:pt idx="3">
                  <c:v>8.4360006291538241</c:v>
                </c:pt>
                <c:pt idx="4">
                  <c:v>9.006387204771368</c:v>
                </c:pt>
                <c:pt idx="5">
                  <c:v>9.4157293313987047</c:v>
                </c:pt>
                <c:pt idx="6">
                  <c:v>9.6796888625933839</c:v>
                </c:pt>
                <c:pt idx="7">
                  <c:v>9.0649124740322442</c:v>
                </c:pt>
                <c:pt idx="8">
                  <c:v>9.5407629104017282</c:v>
                </c:pt>
                <c:pt idx="9">
                  <c:v>9.8241145688113658</c:v>
                </c:pt>
                <c:pt idx="10">
                  <c:v>10.139669669435641</c:v>
                </c:pt>
                <c:pt idx="11">
                  <c:v>10.789767295257404</c:v>
                </c:pt>
                <c:pt idx="12">
                  <c:v>11.462184493955979</c:v>
                </c:pt>
                <c:pt idx="13">
                  <c:v>12.283268889854394</c:v>
                </c:pt>
                <c:pt idx="14">
                  <c:v>13.24271508271519</c:v>
                </c:pt>
                <c:pt idx="15">
                  <c:v>13.548287839094492</c:v>
                </c:pt>
                <c:pt idx="16">
                  <c:v>12.303407045894858</c:v>
                </c:pt>
                <c:pt idx="17">
                  <c:v>13.921169146502626</c:v>
                </c:pt>
                <c:pt idx="18">
                  <c:v>15.736109476617418</c:v>
                </c:pt>
                <c:pt idx="19">
                  <c:v>17.036171232437699</c:v>
                </c:pt>
                <c:pt idx="20">
                  <c:v>18.267975501606919</c:v>
                </c:pt>
                <c:pt idx="21">
                  <c:v>19.757289372586712</c:v>
                </c:pt>
                <c:pt idx="22">
                  <c:v>19.148272820688067</c:v>
                </c:pt>
                <c:pt idx="23">
                  <c:v>19.784129090221949</c:v>
                </c:pt>
                <c:pt idx="24">
                  <c:v>21.08403204541791</c:v>
                </c:pt>
                <c:pt idx="25">
                  <c:v>5.4473621903973424</c:v>
                </c:pt>
                <c:pt idx="26">
                  <c:v>7.8334590313958721</c:v>
                </c:pt>
                <c:pt idx="27">
                  <c:v>10.137111488342542</c:v>
                </c:pt>
                <c:pt idx="28">
                  <c:v>12.48668335318591</c:v>
                </c:pt>
                <c:pt idx="29">
                  <c:v>15.900370447710413</c:v>
                </c:pt>
                <c:pt idx="30">
                  <c:v>19.320045482486744</c:v>
                </c:pt>
                <c:pt idx="31">
                  <c:v>4.5926166503160744</c:v>
                </c:pt>
                <c:pt idx="32">
                  <c:v>8.0784533790677333</c:v>
                </c:pt>
                <c:pt idx="33">
                  <c:v>10.85687607659395</c:v>
                </c:pt>
                <c:pt idx="34">
                  <c:v>13.344231874637261</c:v>
                </c:pt>
                <c:pt idx="35">
                  <c:v>15.861115814632878</c:v>
                </c:pt>
                <c:pt idx="36">
                  <c:v>18.823401928204998</c:v>
                </c:pt>
                <c:pt idx="37">
                  <c:v>23.00072494810464</c:v>
                </c:pt>
                <c:pt idx="38">
                  <c:v>8.8949728595895223</c:v>
                </c:pt>
                <c:pt idx="39">
                  <c:v>12.141040471156135</c:v>
                </c:pt>
                <c:pt idx="40">
                  <c:v>15.407796869804997</c:v>
                </c:pt>
                <c:pt idx="41">
                  <c:v>19.06354705281338</c:v>
                </c:pt>
                <c:pt idx="42">
                  <c:v>23.098236686732879</c:v>
                </c:pt>
                <c:pt idx="43">
                  <c:v>27.080448384186976</c:v>
                </c:pt>
                <c:pt idx="44">
                  <c:v>20.304204732307387</c:v>
                </c:pt>
                <c:pt idx="45">
                  <c:v>26.381721197805522</c:v>
                </c:pt>
                <c:pt idx="46">
                  <c:v>31.728636983975218</c:v>
                </c:pt>
                <c:pt idx="47">
                  <c:v>36.394267695152735</c:v>
                </c:pt>
                <c:pt idx="48">
                  <c:v>41.274258058574105</c:v>
                </c:pt>
                <c:pt idx="49">
                  <c:v>34.519595014715058</c:v>
                </c:pt>
                <c:pt idx="50">
                  <c:v>40.087979803871185</c:v>
                </c:pt>
                <c:pt idx="51">
                  <c:v>45.834312467980581</c:v>
                </c:pt>
                <c:pt idx="52">
                  <c:v>51.896446425749737</c:v>
                </c:pt>
                <c:pt idx="53">
                  <c:v>36.455917040600895</c:v>
                </c:pt>
                <c:pt idx="54">
                  <c:v>42.324669596884299</c:v>
                </c:pt>
                <c:pt idx="55">
                  <c:v>48.013155991755703</c:v>
                </c:pt>
                <c:pt idx="56">
                  <c:v>54.550465745333874</c:v>
                </c:pt>
                <c:pt idx="57">
                  <c:v>60.86181046054093</c:v>
                </c:pt>
                <c:pt idx="58">
                  <c:v>42.004478003204405</c:v>
                </c:pt>
                <c:pt idx="59">
                  <c:v>52.52384791541521</c:v>
                </c:pt>
                <c:pt idx="60">
                  <c:v>59.136398564743651</c:v>
                </c:pt>
                <c:pt idx="61">
                  <c:v>58.136408460653499</c:v>
                </c:pt>
                <c:pt idx="62">
                  <c:v>56.993489055804787</c:v>
                </c:pt>
                <c:pt idx="63">
                  <c:v>46.277504131464376</c:v>
                </c:pt>
                <c:pt idx="64">
                  <c:v>55.955220853066507</c:v>
                </c:pt>
                <c:pt idx="65">
                  <c:v>65.531921903956359</c:v>
                </c:pt>
                <c:pt idx="66">
                  <c:v>68.993256237806449</c:v>
                </c:pt>
                <c:pt idx="67">
                  <c:v>60.620124976104407</c:v>
                </c:pt>
                <c:pt idx="68">
                  <c:v>66.757736687190686</c:v>
                </c:pt>
                <c:pt idx="69">
                  <c:v>71.373559289169094</c:v>
                </c:pt>
                <c:pt idx="70">
                  <c:v>76.841816100517718</c:v>
                </c:pt>
                <c:pt idx="71">
                  <c:v>81.377270427966181</c:v>
                </c:pt>
                <c:pt idx="72">
                  <c:v>66.74040953183551</c:v>
                </c:pt>
                <c:pt idx="73">
                  <c:v>69.803569759631017</c:v>
                </c:pt>
                <c:pt idx="74">
                  <c:v>75.276246921992254</c:v>
                </c:pt>
                <c:pt idx="75">
                  <c:v>78.514179266657166</c:v>
                </c:pt>
                <c:pt idx="76">
                  <c:v>80.367188916303391</c:v>
                </c:pt>
                <c:pt idx="77">
                  <c:v>29.840809182575995</c:v>
                </c:pt>
                <c:pt idx="78">
                  <c:v>35.894067543377062</c:v>
                </c:pt>
                <c:pt idx="79">
                  <c:v>42.623825611209377</c:v>
                </c:pt>
                <c:pt idx="80">
                  <c:v>48.052409667811226</c:v>
                </c:pt>
                <c:pt idx="81">
                  <c:v>24.27723906902456</c:v>
                </c:pt>
                <c:pt idx="82">
                  <c:v>11.711326872630137</c:v>
                </c:pt>
                <c:pt idx="83">
                  <c:v>17.035982096224171</c:v>
                </c:pt>
                <c:pt idx="84">
                  <c:v>23.119927175775235</c:v>
                </c:pt>
                <c:pt idx="85">
                  <c:v>29.205941347123176</c:v>
                </c:pt>
                <c:pt idx="86">
                  <c:v>13.196071843120611</c:v>
                </c:pt>
                <c:pt idx="87">
                  <c:v>16.404622711856248</c:v>
                </c:pt>
                <c:pt idx="88">
                  <c:v>48.262256349047703</c:v>
                </c:pt>
                <c:pt idx="89">
                  <c:v>53.93808596940903</c:v>
                </c:pt>
                <c:pt idx="90">
                  <c:v>58.315685969409031</c:v>
                </c:pt>
                <c:pt idx="91">
                  <c:v>37.491905540920328</c:v>
                </c:pt>
                <c:pt idx="92">
                  <c:v>42.157505540920326</c:v>
                </c:pt>
                <c:pt idx="93">
                  <c:v>47.082305540920323</c:v>
                </c:pt>
                <c:pt idx="94">
                  <c:v>52.295105540920325</c:v>
                </c:pt>
                <c:pt idx="95">
                  <c:v>44.812792165124144</c:v>
                </c:pt>
                <c:pt idx="96">
                  <c:v>50.486392165124144</c:v>
                </c:pt>
                <c:pt idx="97">
                  <c:v>55.881592165124147</c:v>
                </c:pt>
                <c:pt idx="98">
                  <c:v>62.278588625085085</c:v>
                </c:pt>
                <c:pt idx="99">
                  <c:v>68.54712929469477</c:v>
                </c:pt>
                <c:pt idx="100">
                  <c:v>45.994914690881295</c:v>
                </c:pt>
                <c:pt idx="101">
                  <c:v>44.171223956018011</c:v>
                </c:pt>
                <c:pt idx="102">
                  <c:v>49.485355730920354</c:v>
                </c:pt>
                <c:pt idx="103">
                  <c:v>54.496414538293401</c:v>
                </c:pt>
                <c:pt idx="104">
                  <c:v>59.590222826867617</c:v>
                </c:pt>
                <c:pt idx="105">
                  <c:v>45.349944963346886</c:v>
                </c:pt>
                <c:pt idx="106">
                  <c:v>51.218915147673059</c:v>
                </c:pt>
                <c:pt idx="107">
                  <c:v>56.142732896696494</c:v>
                </c:pt>
                <c:pt idx="108">
                  <c:v>62.807678406607081</c:v>
                </c:pt>
                <c:pt idx="109">
                  <c:v>43.312648640898459</c:v>
                </c:pt>
                <c:pt idx="110">
                  <c:v>48.806086626282926</c:v>
                </c:pt>
                <c:pt idx="111">
                  <c:v>53.884414558581113</c:v>
                </c:pt>
                <c:pt idx="112">
                  <c:v>59.147596467760799</c:v>
                </c:pt>
                <c:pt idx="113">
                  <c:v>63.884114384964704</c:v>
                </c:pt>
                <c:pt idx="114">
                  <c:v>68.723527245556028</c:v>
                </c:pt>
                <c:pt idx="115">
                  <c:v>55.565615690599998</c:v>
                </c:pt>
                <c:pt idx="116">
                  <c:v>61.770519884743123</c:v>
                </c:pt>
                <c:pt idx="117">
                  <c:v>66.632400551206729</c:v>
                </c:pt>
                <c:pt idx="118">
                  <c:v>71.749378359171644</c:v>
                </c:pt>
                <c:pt idx="119">
                  <c:v>50.151065147454723</c:v>
                </c:pt>
                <c:pt idx="120">
                  <c:v>48.070222160751037</c:v>
                </c:pt>
                <c:pt idx="121">
                  <c:v>43.870165302582151</c:v>
                </c:pt>
                <c:pt idx="122">
                  <c:v>37.113546866980883</c:v>
                </c:pt>
                <c:pt idx="123">
                  <c:v>33.306963529693128</c:v>
                </c:pt>
                <c:pt idx="124">
                  <c:v>31.591074602577969</c:v>
                </c:pt>
                <c:pt idx="125">
                  <c:v>20.785325519436803</c:v>
                </c:pt>
                <c:pt idx="126">
                  <c:v>22.399943169690729</c:v>
                </c:pt>
                <c:pt idx="127">
                  <c:v>25.118481902137123</c:v>
                </c:pt>
                <c:pt idx="128">
                  <c:v>27.910314573600228</c:v>
                </c:pt>
                <c:pt idx="129">
                  <c:v>30.108810868766245</c:v>
                </c:pt>
                <c:pt idx="130">
                  <c:v>32.02558096399347</c:v>
                </c:pt>
                <c:pt idx="131">
                  <c:v>34.439050929978215</c:v>
                </c:pt>
                <c:pt idx="132">
                  <c:v>33.518762718798286</c:v>
                </c:pt>
                <c:pt idx="133">
                  <c:v>26.647424734011789</c:v>
                </c:pt>
                <c:pt idx="134">
                  <c:v>28.874934061205018</c:v>
                </c:pt>
                <c:pt idx="135">
                  <c:v>30.829394461417213</c:v>
                </c:pt>
                <c:pt idx="136">
                  <c:v>32.35425388137142</c:v>
                </c:pt>
                <c:pt idx="137">
                  <c:v>31.075071574601449</c:v>
                </c:pt>
                <c:pt idx="138">
                  <c:v>32.240240762868439</c:v>
                </c:pt>
                <c:pt idx="139">
                  <c:v>33.404544372947576</c:v>
                </c:pt>
                <c:pt idx="140">
                  <c:v>34.405933931284963</c:v>
                </c:pt>
                <c:pt idx="141">
                  <c:v>35.496638432756946</c:v>
                </c:pt>
                <c:pt idx="142">
                  <c:v>36.555292417952337</c:v>
                </c:pt>
                <c:pt idx="143">
                  <c:v>37.204004073978254</c:v>
                </c:pt>
                <c:pt idx="144">
                  <c:v>36.514246625455172</c:v>
                </c:pt>
                <c:pt idx="145">
                  <c:v>37.366717524083406</c:v>
                </c:pt>
                <c:pt idx="146">
                  <c:v>37.877215463670048</c:v>
                </c:pt>
                <c:pt idx="147">
                  <c:v>38.439479393513949</c:v>
                </c:pt>
                <c:pt idx="148">
                  <c:v>39.120719570668491</c:v>
                </c:pt>
                <c:pt idx="149">
                  <c:v>39.710176772626191</c:v>
                </c:pt>
                <c:pt idx="150">
                  <c:v>38.957638145240097</c:v>
                </c:pt>
                <c:pt idx="151">
                  <c:v>39.608543396743087</c:v>
                </c:pt>
                <c:pt idx="152">
                  <c:v>39.954693806918414</c:v>
                </c:pt>
                <c:pt idx="153">
                  <c:v>40.377436626704487</c:v>
                </c:pt>
                <c:pt idx="154">
                  <c:v>40.427175409348756</c:v>
                </c:pt>
                <c:pt idx="155">
                  <c:v>40.82466097548798</c:v>
                </c:pt>
                <c:pt idx="156">
                  <c:v>41.163207144292151</c:v>
                </c:pt>
                <c:pt idx="157">
                  <c:v>41.401518482716831</c:v>
                </c:pt>
                <c:pt idx="158">
                  <c:v>40.1691749222596</c:v>
                </c:pt>
                <c:pt idx="159">
                  <c:v>40.513326371463094</c:v>
                </c:pt>
                <c:pt idx="160">
                  <c:v>40.023882842810899</c:v>
                </c:pt>
                <c:pt idx="161">
                  <c:v>40.507609761508256</c:v>
                </c:pt>
                <c:pt idx="162">
                  <c:v>40.961243761332781</c:v>
                </c:pt>
                <c:pt idx="163">
                  <c:v>41.361410284789358</c:v>
                </c:pt>
                <c:pt idx="164">
                  <c:v>41.592232394965443</c:v>
                </c:pt>
                <c:pt idx="165">
                  <c:v>41.942597664149552</c:v>
                </c:pt>
                <c:pt idx="166">
                  <c:v>42.320272613318714</c:v>
                </c:pt>
                <c:pt idx="167">
                  <c:v>42.735097480567248</c:v>
                </c:pt>
                <c:pt idx="168">
                  <c:v>42.769348192216903</c:v>
                </c:pt>
                <c:pt idx="169">
                  <c:v>42.83519079983428</c:v>
                </c:pt>
                <c:pt idx="170">
                  <c:v>42.964167976381333</c:v>
                </c:pt>
                <c:pt idx="171">
                  <c:v>43.272594368459735</c:v>
                </c:pt>
                <c:pt idx="172">
                  <c:v>43.777849233152423</c:v>
                </c:pt>
              </c:numCache>
            </c:numRef>
          </c:yVal>
          <c:smooth val="0"/>
          <c:extLst>
            <c:ext xmlns:c16="http://schemas.microsoft.com/office/drawing/2014/chart" uri="{C3380CC4-5D6E-409C-BE32-E72D297353CC}">
              <c16:uniqueId val="{00000002-C8C0-45D0-95F0-5995B28F2D63}"/>
            </c:ext>
          </c:extLst>
        </c:ser>
        <c:ser>
          <c:idx val="10"/>
          <c:order val="3"/>
          <c:tx>
            <c:strRef>
              <c:f>'C7 6580'!$A$31</c:f>
              <c:strCache>
                <c:ptCount val="1"/>
                <c:pt idx="0">
                  <c:v>Measured SWD - RZ</c:v>
                </c:pt>
              </c:strCache>
            </c:strRef>
          </c:tx>
          <c:spPr>
            <a:ln w="28575">
              <a:noFill/>
            </a:ln>
          </c:spPr>
          <c:marker>
            <c:symbol val="square"/>
            <c:size val="6"/>
            <c:spPr>
              <a:solidFill>
                <a:srgbClr val="008080"/>
              </a:solidFill>
              <a:ln>
                <a:solidFill>
                  <a:srgbClr val="000080"/>
                </a:solidFill>
                <a:prstDash val="solid"/>
              </a:ln>
            </c:spPr>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6580'!$C$31:$FS$31</c:f>
              <c:numCache>
                <c:formatCode>0.0</c:formatCode>
                <c:ptCount val="173"/>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21.541683115654038</c:v>
                </c:pt>
                <c:pt idx="25">
                  <c:v>0</c:v>
                </c:pt>
                <c:pt idx="26">
                  <c:v>0</c:v>
                </c:pt>
                <c:pt idx="27">
                  <c:v>0</c:v>
                </c:pt>
                <c:pt idx="28">
                  <c:v>21.728517384435253</c:v>
                </c:pt>
                <c:pt idx="29">
                  <c:v>0</c:v>
                </c:pt>
                <c:pt idx="30">
                  <c:v>28.143544728571289</c:v>
                </c:pt>
                <c:pt idx="31">
                  <c:v>0</c:v>
                </c:pt>
                <c:pt idx="32">
                  <c:v>1.1102651295725785</c:v>
                </c:pt>
                <c:pt idx="33">
                  <c:v>0</c:v>
                </c:pt>
                <c:pt idx="34">
                  <c:v>0</c:v>
                </c:pt>
                <c:pt idx="35">
                  <c:v>0</c:v>
                </c:pt>
                <c:pt idx="36">
                  <c:v>0</c:v>
                </c:pt>
                <c:pt idx="37">
                  <c:v>28.59793351152156</c:v>
                </c:pt>
                <c:pt idx="38">
                  <c:v>0</c:v>
                </c:pt>
                <c:pt idx="39">
                  <c:v>7.3687905119145691</c:v>
                </c:pt>
                <c:pt idx="40">
                  <c:v>0</c:v>
                </c:pt>
                <c:pt idx="41">
                  <c:v>0</c:v>
                </c:pt>
                <c:pt idx="42">
                  <c:v>0</c:v>
                </c:pt>
                <c:pt idx="43">
                  <c:v>43.99441384947044</c:v>
                </c:pt>
                <c:pt idx="44">
                  <c:v>0</c:v>
                </c:pt>
                <c:pt idx="45">
                  <c:v>19.152415703684852</c:v>
                </c:pt>
                <c:pt idx="46">
                  <c:v>0</c:v>
                </c:pt>
                <c:pt idx="47">
                  <c:v>0</c:v>
                </c:pt>
                <c:pt idx="48">
                  <c:v>51.60555052511058</c:v>
                </c:pt>
                <c:pt idx="49">
                  <c:v>0</c:v>
                </c:pt>
                <c:pt idx="50">
                  <c:v>29.617790850217887</c:v>
                </c:pt>
                <c:pt idx="51">
                  <c:v>0</c:v>
                </c:pt>
                <c:pt idx="52">
                  <c:v>60.617984666795529</c:v>
                </c:pt>
                <c:pt idx="53">
                  <c:v>0</c:v>
                </c:pt>
                <c:pt idx="54">
                  <c:v>0</c:v>
                </c:pt>
                <c:pt idx="55">
                  <c:v>0</c:v>
                </c:pt>
                <c:pt idx="56">
                  <c:v>0</c:v>
                </c:pt>
                <c:pt idx="57">
                  <c:v>53.349988690275751</c:v>
                </c:pt>
                <c:pt idx="58">
                  <c:v>0</c:v>
                </c:pt>
                <c:pt idx="59">
                  <c:v>43.145660453040797</c:v>
                </c:pt>
                <c:pt idx="60">
                  <c:v>0</c:v>
                </c:pt>
                <c:pt idx="61">
                  <c:v>0</c:v>
                </c:pt>
                <c:pt idx="62">
                  <c:v>45.408003126365081</c:v>
                </c:pt>
                <c:pt idx="63">
                  <c:v>0</c:v>
                </c:pt>
                <c:pt idx="64">
                  <c:v>26.224308692617925</c:v>
                </c:pt>
                <c:pt idx="65">
                  <c:v>0</c:v>
                </c:pt>
                <c:pt idx="66">
                  <c:v>58.279600927621644</c:v>
                </c:pt>
                <c:pt idx="67">
                  <c:v>0</c:v>
                </c:pt>
                <c:pt idx="68">
                  <c:v>0</c:v>
                </c:pt>
                <c:pt idx="69">
                  <c:v>0</c:v>
                </c:pt>
                <c:pt idx="70">
                  <c:v>0</c:v>
                </c:pt>
                <c:pt idx="71">
                  <c:v>70.107760539965298</c:v>
                </c:pt>
                <c:pt idx="72">
                  <c:v>0</c:v>
                </c:pt>
                <c:pt idx="73">
                  <c:v>48.533931146084925</c:v>
                </c:pt>
                <c:pt idx="74">
                  <c:v>0</c:v>
                </c:pt>
                <c:pt idx="75">
                  <c:v>0</c:v>
                </c:pt>
                <c:pt idx="76">
                  <c:v>68.929930736598905</c:v>
                </c:pt>
                <c:pt idx="77">
                  <c:v>0</c:v>
                </c:pt>
                <c:pt idx="78">
                  <c:v>15.447188317503764</c:v>
                </c:pt>
                <c:pt idx="79">
                  <c:v>0</c:v>
                </c:pt>
                <c:pt idx="80">
                  <c:v>36.561268218008941</c:v>
                </c:pt>
                <c:pt idx="81">
                  <c:v>0</c:v>
                </c:pt>
                <c:pt idx="82">
                  <c:v>0</c:v>
                </c:pt>
                <c:pt idx="83">
                  <c:v>0</c:v>
                </c:pt>
                <c:pt idx="84">
                  <c:v>0</c:v>
                </c:pt>
                <c:pt idx="85">
                  <c:v>20.803874366940292</c:v>
                </c:pt>
                <c:pt idx="86">
                  <c:v>0</c:v>
                </c:pt>
                <c:pt idx="87">
                  <c:v>4.1557612135531965</c:v>
                </c:pt>
                <c:pt idx="88">
                  <c:v>0</c:v>
                </c:pt>
                <c:pt idx="89">
                  <c:v>0</c:v>
                </c:pt>
                <c:pt idx="90">
                  <c:v>42.439334661594224</c:v>
                </c:pt>
                <c:pt idx="91">
                  <c:v>0</c:v>
                </c:pt>
                <c:pt idx="92">
                  <c:v>5.5344643259819231</c:v>
                </c:pt>
                <c:pt idx="93">
                  <c:v>0</c:v>
                </c:pt>
                <c:pt idx="94">
                  <c:v>28.019984489477178</c:v>
                </c:pt>
                <c:pt idx="95">
                  <c:v>0</c:v>
                </c:pt>
                <c:pt idx="96">
                  <c:v>0</c:v>
                </c:pt>
                <c:pt idx="97">
                  <c:v>0</c:v>
                </c:pt>
                <c:pt idx="98">
                  <c:v>0</c:v>
                </c:pt>
                <c:pt idx="99">
                  <c:v>52.937581820082002</c:v>
                </c:pt>
                <c:pt idx="100">
                  <c:v>0</c:v>
                </c:pt>
                <c:pt idx="101">
                  <c:v>14.601823801889775</c:v>
                </c:pt>
                <c:pt idx="102">
                  <c:v>0</c:v>
                </c:pt>
                <c:pt idx="103">
                  <c:v>0</c:v>
                </c:pt>
                <c:pt idx="104">
                  <c:v>41.149788573616192</c:v>
                </c:pt>
                <c:pt idx="105">
                  <c:v>0</c:v>
                </c:pt>
                <c:pt idx="106">
                  <c:v>13.03447348381043</c:v>
                </c:pt>
                <c:pt idx="107">
                  <c:v>0</c:v>
                </c:pt>
                <c:pt idx="108">
                  <c:v>27.580681281802271</c:v>
                </c:pt>
                <c:pt idx="109">
                  <c:v>0</c:v>
                </c:pt>
                <c:pt idx="110">
                  <c:v>0</c:v>
                </c:pt>
                <c:pt idx="111">
                  <c:v>0</c:v>
                </c:pt>
                <c:pt idx="112">
                  <c:v>0</c:v>
                </c:pt>
                <c:pt idx="113">
                  <c:v>0</c:v>
                </c:pt>
                <c:pt idx="114">
                  <c:v>51.440008389391608</c:v>
                </c:pt>
                <c:pt idx="115">
                  <c:v>0</c:v>
                </c:pt>
                <c:pt idx="116">
                  <c:v>22.793563709691142</c:v>
                </c:pt>
                <c:pt idx="117">
                  <c:v>0</c:v>
                </c:pt>
                <c:pt idx="118">
                  <c:v>0</c:v>
                </c:pt>
                <c:pt idx="119">
                  <c:v>0</c:v>
                </c:pt>
                <c:pt idx="120">
                  <c:v>0</c:v>
                </c:pt>
                <c:pt idx="121">
                  <c:v>0</c:v>
                </c:pt>
                <c:pt idx="122">
                  <c:v>0</c:v>
                </c:pt>
                <c:pt idx="123">
                  <c:v>0</c:v>
                </c:pt>
                <c:pt idx="124">
                  <c:v>0</c:v>
                </c:pt>
                <c:pt idx="125">
                  <c:v>0</c:v>
                </c:pt>
                <c:pt idx="126">
                  <c:v>0</c:v>
                </c:pt>
                <c:pt idx="127">
                  <c:v>11.369125844887154</c:v>
                </c:pt>
                <c:pt idx="128">
                  <c:v>0</c:v>
                </c:pt>
                <c:pt idx="129">
                  <c:v>0</c:v>
                </c:pt>
                <c:pt idx="130">
                  <c:v>0</c:v>
                </c:pt>
                <c:pt idx="131">
                  <c:v>0</c:v>
                </c:pt>
                <c:pt idx="132">
                  <c:v>0</c:v>
                </c:pt>
                <c:pt idx="133">
                  <c:v>0</c:v>
                </c:pt>
                <c:pt idx="134">
                  <c:v>0</c:v>
                </c:pt>
                <c:pt idx="135">
                  <c:v>8.9134220529793886</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17.974144459624647</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3-C8C0-45D0-95F0-5995B28F2D63}"/>
            </c:ext>
          </c:extLst>
        </c:ser>
        <c:ser>
          <c:idx val="14"/>
          <c:order val="4"/>
          <c:tx>
            <c:strRef>
              <c:f>'C7 6580'!$A$24</c:f>
              <c:strCache>
                <c:ptCount val="1"/>
                <c:pt idx="0">
                  <c:v>Precip</c:v>
                </c:pt>
              </c:strCache>
            </c:strRef>
          </c:tx>
          <c:spPr>
            <a:ln w="28575">
              <a:noFill/>
            </a:ln>
          </c:spPr>
          <c:marker>
            <c:symbol val="plus"/>
            <c:size val="7"/>
            <c:spPr>
              <a:noFill/>
              <a:ln>
                <a:solidFill>
                  <a:srgbClr val="000000"/>
                </a:solidFill>
                <a:prstDash val="solid"/>
              </a:ln>
            </c:spPr>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6580'!$C$24:$FS$24</c:f>
              <c:numCache>
                <c:formatCode>0.0</c:formatCode>
                <c:ptCount val="173"/>
                <c:pt idx="0">
                  <c:v>0</c:v>
                </c:pt>
                <c:pt idx="1">
                  <c:v>0</c:v>
                </c:pt>
                <c:pt idx="2">
                  <c:v>0</c:v>
                </c:pt>
                <c:pt idx="3">
                  <c:v>0</c:v>
                </c:pt>
                <c:pt idx="4">
                  <c:v>0</c:v>
                </c:pt>
                <c:pt idx="5">
                  <c:v>0</c:v>
                </c:pt>
                <c:pt idx="6">
                  <c:v>0</c:v>
                </c:pt>
                <c:pt idx="7">
                  <c:v>4</c:v>
                </c:pt>
                <c:pt idx="8">
                  <c:v>0</c:v>
                </c:pt>
                <c:pt idx="9">
                  <c:v>0</c:v>
                </c:pt>
                <c:pt idx="10">
                  <c:v>0</c:v>
                </c:pt>
                <c:pt idx="11">
                  <c:v>0</c:v>
                </c:pt>
                <c:pt idx="12">
                  <c:v>0</c:v>
                </c:pt>
                <c:pt idx="13">
                  <c:v>0</c:v>
                </c:pt>
                <c:pt idx="14">
                  <c:v>0</c:v>
                </c:pt>
                <c:pt idx="15">
                  <c:v>2</c:v>
                </c:pt>
                <c:pt idx="16">
                  <c:v>7</c:v>
                </c:pt>
                <c:pt idx="17">
                  <c:v>0</c:v>
                </c:pt>
                <c:pt idx="18">
                  <c:v>0</c:v>
                </c:pt>
                <c:pt idx="19">
                  <c:v>0</c:v>
                </c:pt>
                <c:pt idx="20">
                  <c:v>0</c:v>
                </c:pt>
                <c:pt idx="21">
                  <c:v>0</c:v>
                </c:pt>
                <c:pt idx="22">
                  <c:v>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pt idx="47">
                  <c:v>0</c:v>
                </c:pt>
                <c:pt idx="48">
                  <c:v>0</c:v>
                </c:pt>
                <c:pt idx="49">
                  <c:v>0</c:v>
                </c:pt>
                <c:pt idx="50">
                  <c:v>0</c:v>
                </c:pt>
                <c:pt idx="51">
                  <c:v>0</c:v>
                </c:pt>
                <c:pt idx="52">
                  <c:v>0</c:v>
                </c:pt>
                <c:pt idx="53">
                  <c:v>4</c:v>
                </c:pt>
                <c:pt idx="54">
                  <c:v>0</c:v>
                </c:pt>
                <c:pt idx="55">
                  <c:v>0</c:v>
                </c:pt>
                <c:pt idx="56">
                  <c:v>0</c:v>
                </c:pt>
                <c:pt idx="57">
                  <c:v>0</c:v>
                </c:pt>
                <c:pt idx="58">
                  <c:v>0</c:v>
                </c:pt>
                <c:pt idx="59">
                  <c:v>0</c:v>
                </c:pt>
                <c:pt idx="60">
                  <c:v>0</c:v>
                </c:pt>
                <c:pt idx="61">
                  <c:v>8</c:v>
                </c:pt>
                <c:pt idx="62">
                  <c:v>7</c:v>
                </c:pt>
                <c:pt idx="63">
                  <c:v>0</c:v>
                </c:pt>
                <c:pt idx="64">
                  <c:v>0</c:v>
                </c:pt>
                <c:pt idx="65">
                  <c:v>0</c:v>
                </c:pt>
                <c:pt idx="66">
                  <c:v>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20</c:v>
                </c:pt>
                <c:pt idx="83">
                  <c:v>0</c:v>
                </c:pt>
                <c:pt idx="84">
                  <c:v>0</c:v>
                </c:pt>
                <c:pt idx="85">
                  <c:v>0</c:v>
                </c:pt>
                <c:pt idx="86">
                  <c:v>0</c:v>
                </c:pt>
                <c:pt idx="87">
                  <c:v>0</c:v>
                </c:pt>
                <c:pt idx="88">
                  <c:v>0</c:v>
                </c:pt>
                <c:pt idx="89">
                  <c:v>0</c:v>
                </c:pt>
                <c:pt idx="90">
                  <c:v>0</c:v>
                </c:pt>
                <c:pt idx="91">
                  <c:v>6</c:v>
                </c:pt>
                <c:pt idx="92">
                  <c:v>0</c:v>
                </c:pt>
                <c:pt idx="93">
                  <c:v>0</c:v>
                </c:pt>
                <c:pt idx="94">
                  <c:v>0</c:v>
                </c:pt>
                <c:pt idx="95">
                  <c:v>0</c:v>
                </c:pt>
                <c:pt idx="96">
                  <c:v>0</c:v>
                </c:pt>
                <c:pt idx="97">
                  <c:v>0</c:v>
                </c:pt>
                <c:pt idx="98">
                  <c:v>0</c:v>
                </c:pt>
                <c:pt idx="99">
                  <c:v>0</c:v>
                </c:pt>
                <c:pt idx="100">
                  <c:v>0</c:v>
                </c:pt>
                <c:pt idx="101">
                  <c:v>7</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28</c:v>
                </c:pt>
                <c:pt idx="120">
                  <c:v>2</c:v>
                </c:pt>
                <c:pt idx="121">
                  <c:v>8</c:v>
                </c:pt>
                <c:pt idx="122">
                  <c:v>8</c:v>
                </c:pt>
                <c:pt idx="123">
                  <c:v>9</c:v>
                </c:pt>
                <c:pt idx="124">
                  <c:v>4</c:v>
                </c:pt>
                <c:pt idx="125">
                  <c:v>16</c:v>
                </c:pt>
                <c:pt idx="126">
                  <c:v>0</c:v>
                </c:pt>
                <c:pt idx="127">
                  <c:v>0</c:v>
                </c:pt>
                <c:pt idx="128">
                  <c:v>0</c:v>
                </c:pt>
                <c:pt idx="129">
                  <c:v>0</c:v>
                </c:pt>
                <c:pt idx="130">
                  <c:v>0</c:v>
                </c:pt>
                <c:pt idx="131">
                  <c:v>0</c:v>
                </c:pt>
                <c:pt idx="132">
                  <c:v>6</c:v>
                </c:pt>
                <c:pt idx="133">
                  <c:v>16</c:v>
                </c:pt>
                <c:pt idx="134">
                  <c:v>0</c:v>
                </c:pt>
                <c:pt idx="135">
                  <c:v>0</c:v>
                </c:pt>
                <c:pt idx="136">
                  <c:v>0</c:v>
                </c:pt>
                <c:pt idx="137">
                  <c:v>4</c:v>
                </c:pt>
                <c:pt idx="138">
                  <c:v>0</c:v>
                </c:pt>
                <c:pt idx="139">
                  <c:v>0</c:v>
                </c:pt>
                <c:pt idx="140">
                  <c:v>0</c:v>
                </c:pt>
                <c:pt idx="141">
                  <c:v>0</c:v>
                </c:pt>
                <c:pt idx="142">
                  <c:v>0</c:v>
                </c:pt>
                <c:pt idx="143">
                  <c:v>0</c:v>
                </c:pt>
                <c:pt idx="144">
                  <c:v>5</c:v>
                </c:pt>
                <c:pt idx="145">
                  <c:v>0</c:v>
                </c:pt>
                <c:pt idx="146">
                  <c:v>0</c:v>
                </c:pt>
                <c:pt idx="147">
                  <c:v>0</c:v>
                </c:pt>
                <c:pt idx="148">
                  <c:v>0</c:v>
                </c:pt>
                <c:pt idx="149">
                  <c:v>0</c:v>
                </c:pt>
                <c:pt idx="150">
                  <c:v>5</c:v>
                </c:pt>
                <c:pt idx="151">
                  <c:v>0</c:v>
                </c:pt>
                <c:pt idx="152">
                  <c:v>0</c:v>
                </c:pt>
                <c:pt idx="153">
                  <c:v>0</c:v>
                </c:pt>
                <c:pt idx="154">
                  <c:v>1</c:v>
                </c:pt>
                <c:pt idx="155">
                  <c:v>0</c:v>
                </c:pt>
                <c:pt idx="156">
                  <c:v>0</c:v>
                </c:pt>
                <c:pt idx="157">
                  <c:v>0</c:v>
                </c:pt>
                <c:pt idx="158">
                  <c:v>7.5</c:v>
                </c:pt>
                <c:pt idx="159">
                  <c:v>0</c:v>
                </c:pt>
                <c:pt idx="160">
                  <c:v>3</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4-C8C0-45D0-95F0-5995B28F2D63}"/>
            </c:ext>
          </c:extLst>
        </c:ser>
        <c:ser>
          <c:idx val="0"/>
          <c:order val="5"/>
          <c:tx>
            <c:strRef>
              <c:f>'C7 6580'!$A$34</c:f>
              <c:strCache>
                <c:ptCount val="1"/>
                <c:pt idx="0">
                  <c:v>Actual Irrigation</c:v>
                </c:pt>
              </c:strCache>
            </c:strRef>
          </c:tx>
          <c:spPr>
            <a:ln w="28575">
              <a:noFill/>
            </a:ln>
          </c:spPr>
          <c:marker>
            <c:symbol val="x"/>
            <c:size val="7"/>
            <c:spPr>
              <a:noFill/>
              <a:ln>
                <a:solidFill>
                  <a:srgbClr val="000080"/>
                </a:solidFill>
                <a:prstDash val="solid"/>
              </a:ln>
            </c:spPr>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6580'!$C$34:$FS$34</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20.191082802547772</c:v>
                </c:pt>
                <c:pt idx="26">
                  <c:v>0</c:v>
                </c:pt>
                <c:pt idx="27">
                  <c:v>0</c:v>
                </c:pt>
                <c:pt idx="28">
                  <c:v>0</c:v>
                </c:pt>
                <c:pt idx="29">
                  <c:v>0</c:v>
                </c:pt>
                <c:pt idx="30">
                  <c:v>0</c:v>
                </c:pt>
                <c:pt idx="31">
                  <c:v>20.254777070063696</c:v>
                </c:pt>
                <c:pt idx="32">
                  <c:v>0</c:v>
                </c:pt>
                <c:pt idx="33">
                  <c:v>0</c:v>
                </c:pt>
                <c:pt idx="34">
                  <c:v>0</c:v>
                </c:pt>
                <c:pt idx="35">
                  <c:v>0</c:v>
                </c:pt>
                <c:pt idx="36">
                  <c:v>0</c:v>
                </c:pt>
                <c:pt idx="37">
                  <c:v>0</c:v>
                </c:pt>
                <c:pt idx="38">
                  <c:v>20.191082802547772</c:v>
                </c:pt>
                <c:pt idx="39">
                  <c:v>0</c:v>
                </c:pt>
                <c:pt idx="40">
                  <c:v>0</c:v>
                </c:pt>
                <c:pt idx="41">
                  <c:v>0</c:v>
                </c:pt>
                <c:pt idx="42">
                  <c:v>0</c:v>
                </c:pt>
                <c:pt idx="43">
                  <c:v>0</c:v>
                </c:pt>
                <c:pt idx="44">
                  <c:v>12.229299363057324</c:v>
                </c:pt>
                <c:pt idx="45">
                  <c:v>0</c:v>
                </c:pt>
                <c:pt idx="46">
                  <c:v>0</c:v>
                </c:pt>
                <c:pt idx="47">
                  <c:v>0</c:v>
                </c:pt>
                <c:pt idx="48">
                  <c:v>0</c:v>
                </c:pt>
                <c:pt idx="49">
                  <c:v>12.165605095541402</c:v>
                </c:pt>
                <c:pt idx="50">
                  <c:v>0</c:v>
                </c:pt>
                <c:pt idx="51">
                  <c:v>0</c:v>
                </c:pt>
                <c:pt idx="52">
                  <c:v>0</c:v>
                </c:pt>
                <c:pt idx="53">
                  <c:v>16.687898089171973</c:v>
                </c:pt>
                <c:pt idx="54">
                  <c:v>0</c:v>
                </c:pt>
                <c:pt idx="55">
                  <c:v>0</c:v>
                </c:pt>
                <c:pt idx="56">
                  <c:v>0</c:v>
                </c:pt>
                <c:pt idx="57">
                  <c:v>0</c:v>
                </c:pt>
                <c:pt idx="58">
                  <c:v>25.28662420382166</c:v>
                </c:pt>
                <c:pt idx="59">
                  <c:v>0</c:v>
                </c:pt>
                <c:pt idx="60">
                  <c:v>0</c:v>
                </c:pt>
                <c:pt idx="61">
                  <c:v>0</c:v>
                </c:pt>
                <c:pt idx="62">
                  <c:v>0</c:v>
                </c:pt>
                <c:pt idx="63">
                  <c:v>16.433121019108281</c:v>
                </c:pt>
                <c:pt idx="64">
                  <c:v>0</c:v>
                </c:pt>
                <c:pt idx="65">
                  <c:v>0</c:v>
                </c:pt>
                <c:pt idx="66">
                  <c:v>0</c:v>
                </c:pt>
                <c:pt idx="67">
                  <c:v>12.229299363057324</c:v>
                </c:pt>
                <c:pt idx="68">
                  <c:v>0</c:v>
                </c:pt>
                <c:pt idx="69">
                  <c:v>0</c:v>
                </c:pt>
                <c:pt idx="70">
                  <c:v>0</c:v>
                </c:pt>
                <c:pt idx="71">
                  <c:v>0</c:v>
                </c:pt>
                <c:pt idx="72">
                  <c:v>18.280254777070063</c:v>
                </c:pt>
                <c:pt idx="73">
                  <c:v>0</c:v>
                </c:pt>
                <c:pt idx="74">
                  <c:v>0</c:v>
                </c:pt>
                <c:pt idx="75">
                  <c:v>0</c:v>
                </c:pt>
                <c:pt idx="76">
                  <c:v>0</c:v>
                </c:pt>
                <c:pt idx="77">
                  <c:v>52.547770700636946</c:v>
                </c:pt>
                <c:pt idx="78">
                  <c:v>0</c:v>
                </c:pt>
                <c:pt idx="79">
                  <c:v>0</c:v>
                </c:pt>
                <c:pt idx="80">
                  <c:v>0</c:v>
                </c:pt>
                <c:pt idx="81">
                  <c:v>30.382165605095544</c:v>
                </c:pt>
                <c:pt idx="82">
                  <c:v>0</c:v>
                </c:pt>
                <c:pt idx="83">
                  <c:v>0</c:v>
                </c:pt>
                <c:pt idx="84">
                  <c:v>0</c:v>
                </c:pt>
                <c:pt idx="85">
                  <c:v>0</c:v>
                </c:pt>
                <c:pt idx="86">
                  <c:v>20.191082802547772</c:v>
                </c:pt>
                <c:pt idx="87">
                  <c:v>0</c:v>
                </c:pt>
                <c:pt idx="88">
                  <c:v>0</c:v>
                </c:pt>
                <c:pt idx="89">
                  <c:v>0</c:v>
                </c:pt>
                <c:pt idx="90">
                  <c:v>0</c:v>
                </c:pt>
                <c:pt idx="91">
                  <c:v>20.318471337579616</c:v>
                </c:pt>
                <c:pt idx="92">
                  <c:v>0</c:v>
                </c:pt>
                <c:pt idx="93">
                  <c:v>0</c:v>
                </c:pt>
                <c:pt idx="94">
                  <c:v>0</c:v>
                </c:pt>
                <c:pt idx="95">
                  <c:v>13.184713375796179</c:v>
                </c:pt>
                <c:pt idx="96">
                  <c:v>0</c:v>
                </c:pt>
                <c:pt idx="97">
                  <c:v>0</c:v>
                </c:pt>
                <c:pt idx="98">
                  <c:v>0</c:v>
                </c:pt>
                <c:pt idx="99">
                  <c:v>0</c:v>
                </c:pt>
                <c:pt idx="100">
                  <c:v>28.280254777070063</c:v>
                </c:pt>
                <c:pt idx="101">
                  <c:v>0</c:v>
                </c:pt>
                <c:pt idx="102">
                  <c:v>0</c:v>
                </c:pt>
                <c:pt idx="103">
                  <c:v>0</c:v>
                </c:pt>
                <c:pt idx="104">
                  <c:v>0</c:v>
                </c:pt>
                <c:pt idx="105">
                  <c:v>20.254777070063696</c:v>
                </c:pt>
                <c:pt idx="106">
                  <c:v>0</c:v>
                </c:pt>
                <c:pt idx="107">
                  <c:v>0</c:v>
                </c:pt>
                <c:pt idx="108">
                  <c:v>0</c:v>
                </c:pt>
                <c:pt idx="109">
                  <c:v>24.331210191082803</c:v>
                </c:pt>
                <c:pt idx="110">
                  <c:v>0</c:v>
                </c:pt>
                <c:pt idx="111">
                  <c:v>0</c:v>
                </c:pt>
                <c:pt idx="112">
                  <c:v>0</c:v>
                </c:pt>
                <c:pt idx="113">
                  <c:v>0</c:v>
                </c:pt>
                <c:pt idx="114">
                  <c:v>0</c:v>
                </c:pt>
                <c:pt idx="115">
                  <c:v>18.216560509554142</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C8C0-45D0-95F0-5995B28F2D63}"/>
            </c:ext>
          </c:extLst>
        </c:ser>
        <c:ser>
          <c:idx val="4"/>
          <c:order val="7"/>
          <c:tx>
            <c:strRef>
              <c:f>'C7 6580'!$A$50</c:f>
              <c:strCache>
                <c:ptCount val="1"/>
                <c:pt idx="0">
                  <c:v>Red Avail Water (RZ)</c:v>
                </c:pt>
              </c:strCache>
            </c:strRef>
          </c:tx>
          <c:spPr>
            <a:ln w="12700">
              <a:solidFill>
                <a:srgbClr val="800080"/>
              </a:solidFill>
              <a:prstDash val="solid"/>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6580'!$C$50:$FS$50</c:f>
              <c:numCache>
                <c:formatCode>0.0</c:formatCode>
                <c:ptCount val="173"/>
                <c:pt idx="0">
                  <c:v>5.4156250000000004</c:v>
                </c:pt>
                <c:pt idx="1">
                  <c:v>5.4156250000000004</c:v>
                </c:pt>
                <c:pt idx="2">
                  <c:v>5.4156250000000004</c:v>
                </c:pt>
                <c:pt idx="3">
                  <c:v>5.4156250000000004</c:v>
                </c:pt>
                <c:pt idx="4">
                  <c:v>5.4156250000000004</c:v>
                </c:pt>
                <c:pt idx="5">
                  <c:v>5.4156250000000004</c:v>
                </c:pt>
                <c:pt idx="6">
                  <c:v>5.4156250000000004</c:v>
                </c:pt>
                <c:pt idx="7">
                  <c:v>5.4156250000000004</c:v>
                </c:pt>
                <c:pt idx="8">
                  <c:v>5.4156250000000004</c:v>
                </c:pt>
                <c:pt idx="9">
                  <c:v>5.4156250000000004</c:v>
                </c:pt>
                <c:pt idx="10">
                  <c:v>6.0750000000000002</c:v>
                </c:pt>
                <c:pt idx="11">
                  <c:v>6.734375</c:v>
                </c:pt>
                <c:pt idx="12">
                  <c:v>7.3937500000000007</c:v>
                </c:pt>
                <c:pt idx="13">
                  <c:v>8.0531249999999996</c:v>
                </c:pt>
                <c:pt idx="14">
                  <c:v>8.7125000000000004</c:v>
                </c:pt>
                <c:pt idx="15">
                  <c:v>9.3718749999999993</c:v>
                </c:pt>
                <c:pt idx="16">
                  <c:v>10.03125</c:v>
                </c:pt>
                <c:pt idx="17">
                  <c:v>10.690625000000001</c:v>
                </c:pt>
                <c:pt idx="18">
                  <c:v>11.35</c:v>
                </c:pt>
                <c:pt idx="19">
                  <c:v>12.009375</c:v>
                </c:pt>
                <c:pt idx="20">
                  <c:v>12.668749999999999</c:v>
                </c:pt>
                <c:pt idx="21">
                  <c:v>13.328125</c:v>
                </c:pt>
                <c:pt idx="22">
                  <c:v>13.987500000000001</c:v>
                </c:pt>
                <c:pt idx="23">
                  <c:v>14.646875</c:v>
                </c:pt>
                <c:pt idx="24">
                  <c:v>15.306249999999999</c:v>
                </c:pt>
                <c:pt idx="25">
                  <c:v>15.965624999999999</c:v>
                </c:pt>
                <c:pt idx="26">
                  <c:v>16.625</c:v>
                </c:pt>
                <c:pt idx="27">
                  <c:v>17.284375000000001</c:v>
                </c:pt>
                <c:pt idx="28">
                  <c:v>18.2734375</c:v>
                </c:pt>
                <c:pt idx="29">
                  <c:v>19.262499999999999</c:v>
                </c:pt>
                <c:pt idx="30">
                  <c:v>20.251562499999999</c:v>
                </c:pt>
                <c:pt idx="31">
                  <c:v>21.240625000000001</c:v>
                </c:pt>
                <c:pt idx="32">
                  <c:v>22.229687499999997</c:v>
                </c:pt>
                <c:pt idx="33">
                  <c:v>23.21875</c:v>
                </c:pt>
                <c:pt idx="34">
                  <c:v>24.207812499999999</c:v>
                </c:pt>
                <c:pt idx="35">
                  <c:v>25.196874999999999</c:v>
                </c:pt>
                <c:pt idx="36">
                  <c:v>26.185937499999998</c:v>
                </c:pt>
                <c:pt idx="37">
                  <c:v>27.175000000000001</c:v>
                </c:pt>
                <c:pt idx="38">
                  <c:v>28.1640625</c:v>
                </c:pt>
                <c:pt idx="39">
                  <c:v>29.153124999999999</c:v>
                </c:pt>
                <c:pt idx="40">
                  <c:v>30.103124999999999</c:v>
                </c:pt>
                <c:pt idx="41">
                  <c:v>30.975000000000001</c:v>
                </c:pt>
                <c:pt idx="42">
                  <c:v>31.846875000000001</c:v>
                </c:pt>
                <c:pt idx="43">
                  <c:v>32.71875</c:v>
                </c:pt>
                <c:pt idx="44">
                  <c:v>33.881250000000001</c:v>
                </c:pt>
                <c:pt idx="45">
                  <c:v>35.043750000000003</c:v>
                </c:pt>
                <c:pt idx="46">
                  <c:v>36.206249999999997</c:v>
                </c:pt>
                <c:pt idx="47">
                  <c:v>37.368749999999999</c:v>
                </c:pt>
                <c:pt idx="48">
                  <c:v>38.53125</c:v>
                </c:pt>
                <c:pt idx="49">
                  <c:v>39.693750000000001</c:v>
                </c:pt>
                <c:pt idx="50">
                  <c:v>40.856250000000003</c:v>
                </c:pt>
                <c:pt idx="51">
                  <c:v>42.018749999999997</c:v>
                </c:pt>
                <c:pt idx="52">
                  <c:v>43.181249999999999</c:v>
                </c:pt>
                <c:pt idx="53">
                  <c:v>44.34375</c:v>
                </c:pt>
                <c:pt idx="54">
                  <c:v>45.506250000000001</c:v>
                </c:pt>
                <c:pt idx="55">
                  <c:v>46.668750000000003</c:v>
                </c:pt>
                <c:pt idx="56">
                  <c:v>47.746875000000003</c:v>
                </c:pt>
                <c:pt idx="57">
                  <c:v>48.740625000000001</c:v>
                </c:pt>
                <c:pt idx="58">
                  <c:v>49.734375</c:v>
                </c:pt>
                <c:pt idx="59">
                  <c:v>50.728124999999999</c:v>
                </c:pt>
                <c:pt idx="60">
                  <c:v>51.721874999999997</c:v>
                </c:pt>
                <c:pt idx="61">
                  <c:v>52.715625000000003</c:v>
                </c:pt>
                <c:pt idx="62">
                  <c:v>53.709375000000001</c:v>
                </c:pt>
                <c:pt idx="63">
                  <c:v>54.703125</c:v>
                </c:pt>
                <c:pt idx="64">
                  <c:v>55.2</c:v>
                </c:pt>
                <c:pt idx="65">
                  <c:v>55.696874999999999</c:v>
                </c:pt>
                <c:pt idx="66">
                  <c:v>56.193750000000001</c:v>
                </c:pt>
                <c:pt idx="67">
                  <c:v>56.690624999999997</c:v>
                </c:pt>
                <c:pt idx="68">
                  <c:v>57.1875</c:v>
                </c:pt>
                <c:pt idx="69">
                  <c:v>57.435937500000001</c:v>
                </c:pt>
                <c:pt idx="70">
                  <c:v>57.684375000000003</c:v>
                </c:pt>
                <c:pt idx="71">
                  <c:v>57.932812499999997</c:v>
                </c:pt>
                <c:pt idx="72">
                  <c:v>58.181249999999999</c:v>
                </c:pt>
                <c:pt idx="73">
                  <c:v>58.4296875</c:v>
                </c:pt>
                <c:pt idx="74">
                  <c:v>58.678125000000001</c:v>
                </c:pt>
                <c:pt idx="75">
                  <c:v>58.926562500000003</c:v>
                </c:pt>
                <c:pt idx="76">
                  <c:v>59.174999999999997</c:v>
                </c:pt>
                <c:pt idx="77">
                  <c:v>59.423437499999999</c:v>
                </c:pt>
                <c:pt idx="78">
                  <c:v>59.671875</c:v>
                </c:pt>
                <c:pt idx="79">
                  <c:v>59.920312500000001</c:v>
                </c:pt>
                <c:pt idx="80">
                  <c:v>60.168750000000003</c:v>
                </c:pt>
                <c:pt idx="81">
                  <c:v>60.417187499999997</c:v>
                </c:pt>
                <c:pt idx="82">
                  <c:v>60.665624999999999</c:v>
                </c:pt>
                <c:pt idx="83">
                  <c:v>60.9140625</c:v>
                </c:pt>
                <c:pt idx="84">
                  <c:v>61.162500000000001</c:v>
                </c:pt>
                <c:pt idx="85">
                  <c:v>61.410937500000003</c:v>
                </c:pt>
                <c:pt idx="86">
                  <c:v>61.659374999999997</c:v>
                </c:pt>
                <c:pt idx="87">
                  <c:v>61.907812499999999</c:v>
                </c:pt>
                <c:pt idx="88">
                  <c:v>62.15625</c:v>
                </c:pt>
                <c:pt idx="89">
                  <c:v>62.15625</c:v>
                </c:pt>
                <c:pt idx="90">
                  <c:v>62.15625</c:v>
                </c:pt>
                <c:pt idx="91">
                  <c:v>62.15625</c:v>
                </c:pt>
                <c:pt idx="92">
                  <c:v>62.15625</c:v>
                </c:pt>
                <c:pt idx="93">
                  <c:v>62.15625</c:v>
                </c:pt>
                <c:pt idx="94">
                  <c:v>62.15625</c:v>
                </c:pt>
                <c:pt idx="95">
                  <c:v>62.15625</c:v>
                </c:pt>
                <c:pt idx="96">
                  <c:v>62.15625</c:v>
                </c:pt>
                <c:pt idx="97">
                  <c:v>62.15625</c:v>
                </c:pt>
                <c:pt idx="98">
                  <c:v>62.15625</c:v>
                </c:pt>
                <c:pt idx="99">
                  <c:v>62.15625</c:v>
                </c:pt>
                <c:pt idx="100">
                  <c:v>62.15625</c:v>
                </c:pt>
                <c:pt idx="101">
                  <c:v>62.15625</c:v>
                </c:pt>
                <c:pt idx="102">
                  <c:v>62.15625</c:v>
                </c:pt>
                <c:pt idx="103">
                  <c:v>62.15625</c:v>
                </c:pt>
                <c:pt idx="104">
                  <c:v>62.15625</c:v>
                </c:pt>
                <c:pt idx="105">
                  <c:v>62.15625</c:v>
                </c:pt>
                <c:pt idx="106">
                  <c:v>62.15625</c:v>
                </c:pt>
                <c:pt idx="107">
                  <c:v>62.15625</c:v>
                </c:pt>
                <c:pt idx="108">
                  <c:v>62.15625</c:v>
                </c:pt>
                <c:pt idx="109">
                  <c:v>62.15625</c:v>
                </c:pt>
                <c:pt idx="110">
                  <c:v>62.15625</c:v>
                </c:pt>
                <c:pt idx="111">
                  <c:v>62.15625</c:v>
                </c:pt>
                <c:pt idx="112">
                  <c:v>62.15625</c:v>
                </c:pt>
                <c:pt idx="113">
                  <c:v>62.15625</c:v>
                </c:pt>
                <c:pt idx="114">
                  <c:v>62.15625</c:v>
                </c:pt>
                <c:pt idx="115">
                  <c:v>62.15625</c:v>
                </c:pt>
                <c:pt idx="116">
                  <c:v>62.15625</c:v>
                </c:pt>
                <c:pt idx="117">
                  <c:v>62.15625</c:v>
                </c:pt>
                <c:pt idx="118">
                  <c:v>62.15625</c:v>
                </c:pt>
                <c:pt idx="119">
                  <c:v>62.15625</c:v>
                </c:pt>
                <c:pt idx="120">
                  <c:v>62.15625</c:v>
                </c:pt>
                <c:pt idx="121">
                  <c:v>62.15625</c:v>
                </c:pt>
                <c:pt idx="122">
                  <c:v>62.15625</c:v>
                </c:pt>
                <c:pt idx="123">
                  <c:v>62.15625</c:v>
                </c:pt>
                <c:pt idx="124">
                  <c:v>62.15625</c:v>
                </c:pt>
                <c:pt idx="125">
                  <c:v>62.15625</c:v>
                </c:pt>
                <c:pt idx="126">
                  <c:v>62.15625</c:v>
                </c:pt>
                <c:pt idx="127">
                  <c:v>62.15625</c:v>
                </c:pt>
                <c:pt idx="128">
                  <c:v>62.15625</c:v>
                </c:pt>
                <c:pt idx="129">
                  <c:v>62.15625</c:v>
                </c:pt>
                <c:pt idx="130">
                  <c:v>62.15625</c:v>
                </c:pt>
                <c:pt idx="131">
                  <c:v>62.15625</c:v>
                </c:pt>
                <c:pt idx="132">
                  <c:v>62.15625</c:v>
                </c:pt>
                <c:pt idx="133">
                  <c:v>62.15625</c:v>
                </c:pt>
                <c:pt idx="134">
                  <c:v>62.15625</c:v>
                </c:pt>
                <c:pt idx="135">
                  <c:v>62.15625</c:v>
                </c:pt>
                <c:pt idx="136">
                  <c:v>62.15625</c:v>
                </c:pt>
                <c:pt idx="137">
                  <c:v>62.15625</c:v>
                </c:pt>
                <c:pt idx="138">
                  <c:v>62.15625</c:v>
                </c:pt>
                <c:pt idx="139">
                  <c:v>62.15625</c:v>
                </c:pt>
                <c:pt idx="140">
                  <c:v>62.15625</c:v>
                </c:pt>
                <c:pt idx="141">
                  <c:v>62.15625</c:v>
                </c:pt>
                <c:pt idx="142">
                  <c:v>62.15625</c:v>
                </c:pt>
                <c:pt idx="143">
                  <c:v>62.15625</c:v>
                </c:pt>
                <c:pt idx="144">
                  <c:v>62.15625</c:v>
                </c:pt>
                <c:pt idx="145">
                  <c:v>62.15625</c:v>
                </c:pt>
                <c:pt idx="146">
                  <c:v>62.15625</c:v>
                </c:pt>
                <c:pt idx="147">
                  <c:v>62.15625</c:v>
                </c:pt>
                <c:pt idx="148">
                  <c:v>62.15625</c:v>
                </c:pt>
                <c:pt idx="149">
                  <c:v>62.15625</c:v>
                </c:pt>
                <c:pt idx="150">
                  <c:v>62.15625</c:v>
                </c:pt>
                <c:pt idx="151">
                  <c:v>62.15625</c:v>
                </c:pt>
                <c:pt idx="152">
                  <c:v>62.15625</c:v>
                </c:pt>
                <c:pt idx="153">
                  <c:v>62.15625</c:v>
                </c:pt>
                <c:pt idx="154">
                  <c:v>62.15625</c:v>
                </c:pt>
                <c:pt idx="155">
                  <c:v>62.15625</c:v>
                </c:pt>
                <c:pt idx="156">
                  <c:v>62.15625</c:v>
                </c:pt>
                <c:pt idx="157">
                  <c:v>62.15625</c:v>
                </c:pt>
                <c:pt idx="158">
                  <c:v>62.15625</c:v>
                </c:pt>
                <c:pt idx="159">
                  <c:v>62.15625</c:v>
                </c:pt>
                <c:pt idx="160">
                  <c:v>62.15625</c:v>
                </c:pt>
                <c:pt idx="161">
                  <c:v>62.15625</c:v>
                </c:pt>
                <c:pt idx="162">
                  <c:v>62.15625</c:v>
                </c:pt>
                <c:pt idx="163">
                  <c:v>62.15625</c:v>
                </c:pt>
                <c:pt idx="164">
                  <c:v>62.15625</c:v>
                </c:pt>
                <c:pt idx="165">
                  <c:v>62.15625</c:v>
                </c:pt>
                <c:pt idx="166">
                  <c:v>62.15625</c:v>
                </c:pt>
                <c:pt idx="167">
                  <c:v>62.15625</c:v>
                </c:pt>
                <c:pt idx="168">
                  <c:v>62.15625</c:v>
                </c:pt>
                <c:pt idx="169">
                  <c:v>62.15625</c:v>
                </c:pt>
                <c:pt idx="170">
                  <c:v>62.15625</c:v>
                </c:pt>
                <c:pt idx="171">
                  <c:v>62.15625</c:v>
                </c:pt>
                <c:pt idx="172">
                  <c:v>62.15625</c:v>
                </c:pt>
              </c:numCache>
            </c:numRef>
          </c:yVal>
          <c:smooth val="0"/>
          <c:extLst>
            <c:ext xmlns:c16="http://schemas.microsoft.com/office/drawing/2014/chart" uri="{C3380CC4-5D6E-409C-BE32-E72D297353CC}">
              <c16:uniqueId val="{00000006-C8C0-45D0-95F0-5995B28F2D63}"/>
            </c:ext>
          </c:extLst>
        </c:ser>
        <c:dLbls>
          <c:showLegendKey val="0"/>
          <c:showVal val="0"/>
          <c:showCatName val="0"/>
          <c:showSerName val="0"/>
          <c:showPercent val="0"/>
          <c:showBubbleSize val="0"/>
        </c:dLbls>
        <c:axId val="824370872"/>
        <c:axId val="824371656"/>
      </c:scatterChart>
      <c:scatterChart>
        <c:scatterStyle val="lineMarker"/>
        <c:varyColors val="0"/>
        <c:ser>
          <c:idx val="3"/>
          <c:order val="6"/>
          <c:tx>
            <c:strRef>
              <c:f>'C7 6580'!$A$13</c:f>
              <c:strCache>
                <c:ptCount val="1"/>
                <c:pt idx="0">
                  <c:v>Ks</c:v>
                </c:pt>
              </c:strCache>
            </c:strRef>
          </c:tx>
          <c:spPr>
            <a:ln w="12700">
              <a:solidFill>
                <a:srgbClr val="FFFF99"/>
              </a:solidFill>
              <a:prstDash val="solid"/>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6580'!$C$13:$FS$13</c:f>
              <c:numCache>
                <c:formatCode>0.00</c:formatCode>
                <c:ptCount val="173"/>
                <c:pt idx="0">
                  <c:v>1</c:v>
                </c:pt>
                <c:pt idx="1">
                  <c:v>0.89209463358338148</c:v>
                </c:pt>
                <c:pt idx="2">
                  <c:v>0.70151844970981725</c:v>
                </c:pt>
                <c:pt idx="3">
                  <c:v>0.56125608289822337</c:v>
                </c:pt>
                <c:pt idx="4">
                  <c:v>0.44228493864441804</c:v>
                </c:pt>
                <c:pt idx="5">
                  <c:v>0.33696254730130548</c:v>
                </c:pt>
                <c:pt idx="6">
                  <c:v>0.26137715750283597</c:v>
                </c:pt>
                <c:pt idx="7">
                  <c:v>0.21263679398160262</c:v>
                </c:pt>
                <c:pt idx="8">
                  <c:v>0.3261558039871218</c:v>
                </c:pt>
                <c:pt idx="9">
                  <c:v>0.2382895953095483</c:v>
                </c:pt>
                <c:pt idx="10">
                  <c:v>0.38286179937261472</c:v>
                </c:pt>
                <c:pt idx="11">
                  <c:v>0.49434139479377959</c:v>
                </c:pt>
                <c:pt idx="12">
                  <c:v>0.54069081382824646</c:v>
                </c:pt>
                <c:pt idx="13">
                  <c:v>0.57667868138691758</c:v>
                </c:pt>
                <c:pt idx="14">
                  <c:v>0.59015565109275248</c:v>
                </c:pt>
                <c:pt idx="15">
                  <c:v>0.5869727154155181</c:v>
                </c:pt>
                <c:pt idx="16">
                  <c:v>0.64939186650771419</c:v>
                </c:pt>
                <c:pt idx="17">
                  <c:v>0.84914052771518445</c:v>
                </c:pt>
                <c:pt idx="18">
                  <c:v>0.773465273435892</c:v>
                </c:pt>
                <c:pt idx="19">
                  <c:v>0.68968123015415728</c:v>
                </c:pt>
                <c:pt idx="20">
                  <c:v>0.65526028752341792</c:v>
                </c:pt>
                <c:pt idx="21">
                  <c:v>0.62936643364262268</c:v>
                </c:pt>
                <c:pt idx="22">
                  <c:v>0.58750388757199568</c:v>
                </c:pt>
                <c:pt idx="23">
                  <c:v>0.69267179376569621</c:v>
                </c:pt>
                <c:pt idx="24">
                  <c:v>0.70744767070824333</c:v>
                </c:pt>
                <c:pt idx="25">
                  <c:v>0.67941079378866087</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0.96018244538311182</c:v>
                </c:pt>
                <c:pt idx="50">
                  <c:v>1</c:v>
                </c:pt>
                <c:pt idx="51">
                  <c:v>1</c:v>
                </c:pt>
                <c:pt idx="52">
                  <c:v>0.93855985021321564</c:v>
                </c:pt>
                <c:pt idx="53">
                  <c:v>0.82967844564905457</c:v>
                </c:pt>
                <c:pt idx="54">
                  <c:v>1</c:v>
                </c:pt>
                <c:pt idx="55">
                  <c:v>1</c:v>
                </c:pt>
                <c:pt idx="56">
                  <c:v>0.99442306974528283</c:v>
                </c:pt>
                <c:pt idx="57">
                  <c:v>0.88080085667071617</c:v>
                </c:pt>
                <c:pt idx="58">
                  <c:v>0.77626268631020434</c:v>
                </c:pt>
                <c:pt idx="59">
                  <c:v>1</c:v>
                </c:pt>
                <c:pt idx="60">
                  <c:v>0.98449451193686977</c:v>
                </c:pt>
                <c:pt idx="61">
                  <c:v>0.87819980196111402</c:v>
                </c:pt>
                <c:pt idx="62">
                  <c:v>0.91757428827549203</c:v>
                </c:pt>
                <c:pt idx="63">
                  <c:v>0.95813101983104643</c:v>
                </c:pt>
                <c:pt idx="64">
                  <c:v>1</c:v>
                </c:pt>
                <c:pt idx="65">
                  <c:v>0.9953615736418514</c:v>
                </c:pt>
                <c:pt idx="66">
                  <c:v>0.83382187691769361</c:v>
                </c:pt>
                <c:pt idx="67">
                  <c:v>0.7829864948956472</c:v>
                </c:pt>
                <c:pt idx="68">
                  <c:v>0.9399759567019994</c:v>
                </c:pt>
                <c:pt idx="69">
                  <c:v>0.83770093093386555</c:v>
                </c:pt>
                <c:pt idx="70">
                  <c:v>0.76268817527850319</c:v>
                </c:pt>
                <c:pt idx="71">
                  <c:v>0.67360459842135711</c:v>
                </c:pt>
                <c:pt idx="72">
                  <c:v>0.60131450548129883</c:v>
                </c:pt>
                <c:pt idx="73">
                  <c:v>0.85776542050074267</c:v>
                </c:pt>
                <c:pt idx="74">
                  <c:v>0.81039876854226311</c:v>
                </c:pt>
                <c:pt idx="75">
                  <c:v>0.72254135099103656</c:v>
                </c:pt>
                <c:pt idx="76">
                  <c:v>0.67318666216041956</c:v>
                </c:pt>
                <c:pt idx="77">
                  <c:v>0.64755065850400539</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0.99803175666027011</c:v>
                </c:pt>
                <c:pt idx="100">
                  <c:v>0.89718042361476491</c:v>
                </c:pt>
                <c:pt idx="101">
                  <c:v>1</c:v>
                </c:pt>
                <c:pt idx="102">
                  <c:v>1</c:v>
                </c:pt>
                <c:pt idx="103">
                  <c:v>1</c:v>
                </c:pt>
                <c:pt idx="104">
                  <c:v>1</c:v>
                </c:pt>
                <c:pt idx="105">
                  <c:v>1</c:v>
                </c:pt>
                <c:pt idx="106">
                  <c:v>1</c:v>
                </c:pt>
                <c:pt idx="107">
                  <c:v>1</c:v>
                </c:pt>
                <c:pt idx="108">
                  <c:v>1</c:v>
                </c:pt>
                <c:pt idx="109">
                  <c:v>0.98951950275946376</c:v>
                </c:pt>
                <c:pt idx="110">
                  <c:v>1</c:v>
                </c:pt>
                <c:pt idx="111">
                  <c:v>1</c:v>
                </c:pt>
                <c:pt idx="112">
                  <c:v>1</c:v>
                </c:pt>
                <c:pt idx="113">
                  <c:v>1</c:v>
                </c:pt>
                <c:pt idx="114">
                  <c:v>0.97220127686331292</c:v>
                </c:pt>
                <c:pt idx="115">
                  <c:v>0.89434244753253245</c:v>
                </c:pt>
                <c:pt idx="116">
                  <c:v>1</c:v>
                </c:pt>
                <c:pt idx="117">
                  <c:v>1</c:v>
                </c:pt>
                <c:pt idx="118">
                  <c:v>0.92798551149390884</c:v>
                </c:pt>
                <c:pt idx="119">
                  <c:v>0.84566108220538327</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numCache>
            </c:numRef>
          </c:yVal>
          <c:smooth val="0"/>
          <c:extLst>
            <c:ext xmlns:c16="http://schemas.microsoft.com/office/drawing/2014/chart" uri="{C3380CC4-5D6E-409C-BE32-E72D297353CC}">
              <c16:uniqueId val="{00000007-C8C0-45D0-95F0-5995B28F2D63}"/>
            </c:ext>
          </c:extLst>
        </c:ser>
        <c:dLbls>
          <c:showLegendKey val="0"/>
          <c:showVal val="0"/>
          <c:showCatName val="0"/>
          <c:showSerName val="0"/>
          <c:showPercent val="0"/>
          <c:showBubbleSize val="0"/>
        </c:dLbls>
        <c:axId val="824372832"/>
        <c:axId val="824369696"/>
      </c:scatterChart>
      <c:valAx>
        <c:axId val="824370872"/>
        <c:scaling>
          <c:orientation val="minMax"/>
          <c:max val="305"/>
          <c:min val="140"/>
        </c:scaling>
        <c:delete val="0"/>
        <c:axPos val="b"/>
        <c:title>
          <c:tx>
            <c:rich>
              <a:bodyPr/>
              <a:lstStyle/>
              <a:p>
                <a:pPr>
                  <a:defRPr sz="1175" b="1" i="0" u="none" strike="noStrike" baseline="0">
                    <a:solidFill>
                      <a:srgbClr val="000000"/>
                    </a:solidFill>
                    <a:latin typeface="Arial"/>
                    <a:ea typeface="Arial"/>
                    <a:cs typeface="Arial"/>
                  </a:defRPr>
                </a:pPr>
                <a:r>
                  <a:rPr lang="en-US"/>
                  <a:t>DOY</a:t>
                </a:r>
              </a:p>
            </c:rich>
          </c:tx>
          <c:layout>
            <c:manualLayout>
              <c:xMode val="edge"/>
              <c:yMode val="edge"/>
              <c:x val="0.49773108361454821"/>
              <c:y val="0.914949535947181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824371656"/>
        <c:crosses val="autoZero"/>
        <c:crossBetween val="midCat"/>
        <c:majorUnit val="10"/>
      </c:valAx>
      <c:valAx>
        <c:axId val="824371656"/>
        <c:scaling>
          <c:orientation val="minMax"/>
          <c:max val="100"/>
        </c:scaling>
        <c:delete val="0"/>
        <c:axPos val="l"/>
        <c:majorGridlines>
          <c:spPr>
            <a:ln w="3175">
              <a:solidFill>
                <a:srgbClr val="000000"/>
              </a:solidFill>
              <a:prstDash val="solid"/>
            </a:ln>
          </c:spPr>
        </c:majorGridlines>
        <c:title>
          <c:tx>
            <c:rich>
              <a:bodyPr/>
              <a:lstStyle/>
              <a:p>
                <a:pPr>
                  <a:defRPr sz="1325" b="1" i="0" u="none" strike="noStrike" baseline="0">
                    <a:solidFill>
                      <a:srgbClr val="000000"/>
                    </a:solidFill>
                    <a:latin typeface="Arial"/>
                    <a:ea typeface="Arial"/>
                    <a:cs typeface="Arial"/>
                  </a:defRPr>
                </a:pPr>
                <a:r>
                  <a:rPr lang="en-US"/>
                  <a:t>Irr, Prec, SWD (mm)</a:t>
                </a:r>
              </a:p>
            </c:rich>
          </c:tx>
          <c:layout>
            <c:manualLayout>
              <c:xMode val="edge"/>
              <c:yMode val="edge"/>
              <c:x val="9.0771653543307088E-3"/>
              <c:y val="0.2216497551208160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824370872"/>
        <c:crosses val="autoZero"/>
        <c:crossBetween val="midCat"/>
      </c:valAx>
      <c:valAx>
        <c:axId val="824372832"/>
        <c:scaling>
          <c:orientation val="minMax"/>
        </c:scaling>
        <c:delete val="1"/>
        <c:axPos val="b"/>
        <c:numFmt formatCode="General" sourceLinked="1"/>
        <c:majorTickMark val="out"/>
        <c:minorTickMark val="none"/>
        <c:tickLblPos val="none"/>
        <c:crossAx val="824369696"/>
        <c:crosses val="autoZero"/>
        <c:crossBetween val="midCat"/>
      </c:valAx>
      <c:valAx>
        <c:axId val="824369696"/>
        <c:scaling>
          <c:orientation val="minMax"/>
          <c:max val="2.5"/>
          <c:min val="0"/>
        </c:scaling>
        <c:delete val="0"/>
        <c:axPos val="r"/>
        <c:title>
          <c:tx>
            <c:rich>
              <a:bodyPr/>
              <a:lstStyle/>
              <a:p>
                <a:pPr>
                  <a:defRPr sz="1175" b="1" i="0" u="none" strike="noStrike" baseline="0">
                    <a:solidFill>
                      <a:srgbClr val="000000"/>
                    </a:solidFill>
                    <a:latin typeface="Arial"/>
                    <a:ea typeface="Arial"/>
                    <a:cs typeface="Arial"/>
                  </a:defRPr>
                </a:pPr>
                <a:r>
                  <a:rPr lang="en-US"/>
                  <a:t>Ks</a:t>
                </a:r>
              </a:p>
            </c:rich>
          </c:tx>
          <c:layout>
            <c:manualLayout>
              <c:xMode val="edge"/>
              <c:yMode val="edge"/>
              <c:x val="0.95007634045744283"/>
              <c:y val="0.41752631436534349"/>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1075" b="0" i="0" u="none" strike="noStrike" baseline="0">
                <a:solidFill>
                  <a:srgbClr val="000000"/>
                </a:solidFill>
                <a:latin typeface="Arial"/>
                <a:ea typeface="Arial"/>
                <a:cs typeface="Arial"/>
              </a:defRPr>
            </a:pPr>
            <a:endParaRPr lang="en-US"/>
          </a:p>
        </c:txPr>
        <c:crossAx val="824372832"/>
        <c:crosses val="max"/>
        <c:crossBetween val="midCat"/>
      </c:valAx>
      <c:spPr>
        <a:solidFill>
          <a:srgbClr val="C0C0C0"/>
        </a:solidFill>
        <a:ln w="12700">
          <a:solidFill>
            <a:srgbClr val="808080"/>
          </a:solidFill>
          <a:prstDash val="solid"/>
        </a:ln>
      </c:spPr>
    </c:plotArea>
    <c:legend>
      <c:legendPos val="r"/>
      <c:layout>
        <c:manualLayout>
          <c:xMode val="edge"/>
          <c:yMode val="edge"/>
          <c:x val="0.12639610076962393"/>
          <c:y val="6.3525381418385096E-2"/>
          <c:w val="0.24000016741083105"/>
          <c:h val="0.27061889726323046"/>
        </c:manualLayout>
      </c:layout>
      <c:overlay val="0"/>
      <c:spPr>
        <a:no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7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'C7 6580'!$D$1</c:f>
          <c:strCache>
            <c:ptCount val="1"/>
            <c:pt idx="0">
              <c:v>Corn 13 #7</c:v>
            </c:pt>
          </c:strCache>
        </c:strRef>
      </c:tx>
      <c:layout>
        <c:manualLayout>
          <c:xMode val="edge"/>
          <c:yMode val="edge"/>
          <c:x val="0.16713493041486524"/>
          <c:y val="5.6701030927835051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376412296192162"/>
          <c:y val="6.1855747945881265E-2"/>
          <c:w val="0.74578702830593047"/>
          <c:h val="0.79123810914106429"/>
        </c:manualLayout>
      </c:layout>
      <c:scatterChart>
        <c:scatterStyle val="lineMarker"/>
        <c:varyColors val="0"/>
        <c:ser>
          <c:idx val="0"/>
          <c:order val="0"/>
          <c:tx>
            <c:strRef>
              <c:f>'C7 6580'!$A$7</c:f>
              <c:strCache>
                <c:ptCount val="1"/>
                <c:pt idx="0">
                  <c:v>Canopy Cover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6580'!$C$7:$FS$7</c:f>
              <c:numCache>
                <c:formatCode>0%</c:formatCode>
                <c:ptCount val="173"/>
                <c:pt idx="0">
                  <c:v>0</c:v>
                </c:pt>
                <c:pt idx="1">
                  <c:v>0</c:v>
                </c:pt>
                <c:pt idx="2">
                  <c:v>0</c:v>
                </c:pt>
                <c:pt idx="3">
                  <c:v>0</c:v>
                </c:pt>
                <c:pt idx="4">
                  <c:v>0</c:v>
                </c:pt>
                <c:pt idx="5">
                  <c:v>0</c:v>
                </c:pt>
                <c:pt idx="6">
                  <c:v>0</c:v>
                </c:pt>
                <c:pt idx="7">
                  <c:v>0</c:v>
                </c:pt>
                <c:pt idx="8">
                  <c:v>0</c:v>
                </c:pt>
                <c:pt idx="9">
                  <c:v>0</c:v>
                </c:pt>
                <c:pt idx="10">
                  <c:v>0</c:v>
                </c:pt>
                <c:pt idx="11">
                  <c:v>0.01</c:v>
                </c:pt>
                <c:pt idx="12">
                  <c:v>0.01</c:v>
                </c:pt>
                <c:pt idx="13">
                  <c:v>0.01</c:v>
                </c:pt>
                <c:pt idx="14">
                  <c:v>2.5916666666666664E-2</c:v>
                </c:pt>
                <c:pt idx="15">
                  <c:v>3.3874999999999995E-2</c:v>
                </c:pt>
                <c:pt idx="16">
                  <c:v>4.1833333333333333E-2</c:v>
                </c:pt>
                <c:pt idx="17">
                  <c:v>4.9791666666666672E-2</c:v>
                </c:pt>
                <c:pt idx="18">
                  <c:v>5.7749999999999996E-2</c:v>
                </c:pt>
                <c:pt idx="19">
                  <c:v>6.5708333333333327E-2</c:v>
                </c:pt>
                <c:pt idx="20">
                  <c:v>7.3666666666666658E-2</c:v>
                </c:pt>
                <c:pt idx="21">
                  <c:v>8.1625000000000003E-2</c:v>
                </c:pt>
                <c:pt idx="22">
                  <c:v>8.9583333333333334E-2</c:v>
                </c:pt>
                <c:pt idx="23">
                  <c:v>9.7541666666666665E-2</c:v>
                </c:pt>
                <c:pt idx="24">
                  <c:v>0.10549999999999998</c:v>
                </c:pt>
                <c:pt idx="25">
                  <c:v>0.11345833333333333</c:v>
                </c:pt>
                <c:pt idx="26">
                  <c:v>0.12141666666666666</c:v>
                </c:pt>
                <c:pt idx="27">
                  <c:v>0.12937500000000002</c:v>
                </c:pt>
                <c:pt idx="28">
                  <c:v>0.13733333333333334</c:v>
                </c:pt>
                <c:pt idx="29">
                  <c:v>0.14529166666666668</c:v>
                </c:pt>
                <c:pt idx="30">
                  <c:v>0.15325000000000003</c:v>
                </c:pt>
                <c:pt idx="31">
                  <c:v>0.16120833333333334</c:v>
                </c:pt>
                <c:pt idx="32">
                  <c:v>0.16916666666666669</c:v>
                </c:pt>
                <c:pt idx="33">
                  <c:v>0.177125</c:v>
                </c:pt>
                <c:pt idx="34">
                  <c:v>0.18508333333333335</c:v>
                </c:pt>
                <c:pt idx="35">
                  <c:v>0.19304166666666667</c:v>
                </c:pt>
                <c:pt idx="36">
                  <c:v>0.20100000000000001</c:v>
                </c:pt>
                <c:pt idx="37">
                  <c:v>0.21828571428571431</c:v>
                </c:pt>
                <c:pt idx="38">
                  <c:v>0.2355714285714286</c:v>
                </c:pt>
                <c:pt idx="39">
                  <c:v>0.25285714285714289</c:v>
                </c:pt>
                <c:pt idx="40">
                  <c:v>0.27014285714285713</c:v>
                </c:pt>
                <c:pt idx="41">
                  <c:v>0.28742857142857142</c:v>
                </c:pt>
                <c:pt idx="42">
                  <c:v>0.30471428571428572</c:v>
                </c:pt>
                <c:pt idx="43">
                  <c:v>0.32200000000000001</c:v>
                </c:pt>
                <c:pt idx="44">
                  <c:v>0.34650000000000003</c:v>
                </c:pt>
                <c:pt idx="45">
                  <c:v>0.371</c:v>
                </c:pt>
                <c:pt idx="46">
                  <c:v>0.40060000000000001</c:v>
                </c:pt>
                <c:pt idx="47">
                  <c:v>0.43020000000000003</c:v>
                </c:pt>
                <c:pt idx="48">
                  <c:v>0.45979999999999999</c:v>
                </c:pt>
                <c:pt idx="49">
                  <c:v>0.4894</c:v>
                </c:pt>
                <c:pt idx="50">
                  <c:v>0.51900000000000002</c:v>
                </c:pt>
                <c:pt idx="51">
                  <c:v>0.54244444444444451</c:v>
                </c:pt>
                <c:pt idx="52">
                  <c:v>0.56588888888888889</c:v>
                </c:pt>
                <c:pt idx="53">
                  <c:v>0.58933333333333338</c:v>
                </c:pt>
                <c:pt idx="54">
                  <c:v>0.61277777777777775</c:v>
                </c:pt>
                <c:pt idx="55">
                  <c:v>0.63622222222222224</c:v>
                </c:pt>
                <c:pt idx="56">
                  <c:v>0.65966666666666662</c:v>
                </c:pt>
                <c:pt idx="57">
                  <c:v>0.68311111111111111</c:v>
                </c:pt>
                <c:pt idx="58">
                  <c:v>0.7065555555555556</c:v>
                </c:pt>
                <c:pt idx="59">
                  <c:v>0.73</c:v>
                </c:pt>
                <c:pt idx="60">
                  <c:v>0.75119999999999998</c:v>
                </c:pt>
                <c:pt idx="61">
                  <c:v>0.77239999999999998</c:v>
                </c:pt>
                <c:pt idx="62">
                  <c:v>0.79359999999999997</c:v>
                </c:pt>
                <c:pt idx="63">
                  <c:v>0.81479999999999997</c:v>
                </c:pt>
                <c:pt idx="64">
                  <c:v>0.83599999999999997</c:v>
                </c:pt>
                <c:pt idx="65">
                  <c:v>0.8375555555555555</c:v>
                </c:pt>
                <c:pt idx="66">
                  <c:v>0.83911111111111103</c:v>
                </c:pt>
                <c:pt idx="67">
                  <c:v>0.84066666666666667</c:v>
                </c:pt>
                <c:pt idx="68">
                  <c:v>0.84222222222222221</c:v>
                </c:pt>
                <c:pt idx="69">
                  <c:v>0.84377777777777774</c:v>
                </c:pt>
                <c:pt idx="70">
                  <c:v>0.84533333333333327</c:v>
                </c:pt>
                <c:pt idx="71">
                  <c:v>0.84688888888888891</c:v>
                </c:pt>
                <c:pt idx="72">
                  <c:v>0.84844444444444445</c:v>
                </c:pt>
                <c:pt idx="73">
                  <c:v>0.85</c:v>
                </c:pt>
                <c:pt idx="74">
                  <c:v>0.84760000000000002</c:v>
                </c:pt>
                <c:pt idx="75">
                  <c:v>0.84519999999999995</c:v>
                </c:pt>
                <c:pt idx="76">
                  <c:v>0.84279999999999999</c:v>
                </c:pt>
                <c:pt idx="77">
                  <c:v>0.84039999999999992</c:v>
                </c:pt>
                <c:pt idx="78">
                  <c:v>0.83799999999999997</c:v>
                </c:pt>
                <c:pt idx="79">
                  <c:v>0.83733333333333326</c:v>
                </c:pt>
                <c:pt idx="80">
                  <c:v>0.83666666666666667</c:v>
                </c:pt>
                <c:pt idx="81">
                  <c:v>0.83599999999999997</c:v>
                </c:pt>
                <c:pt idx="82">
                  <c:v>0.83572727272727265</c:v>
                </c:pt>
                <c:pt idx="83">
                  <c:v>0.83545454545454545</c:v>
                </c:pt>
                <c:pt idx="84">
                  <c:v>0.83518181818181814</c:v>
                </c:pt>
                <c:pt idx="85">
                  <c:v>0.83490909090909082</c:v>
                </c:pt>
                <c:pt idx="86">
                  <c:v>0.83463636363636362</c:v>
                </c:pt>
                <c:pt idx="87">
                  <c:v>0.83436363636363631</c:v>
                </c:pt>
                <c:pt idx="88">
                  <c:v>0.83409090909090911</c:v>
                </c:pt>
                <c:pt idx="89">
                  <c:v>0.83381818181818179</c:v>
                </c:pt>
                <c:pt idx="90">
                  <c:v>0.83354545454545448</c:v>
                </c:pt>
                <c:pt idx="91">
                  <c:v>0.83327272727272728</c:v>
                </c:pt>
                <c:pt idx="92">
                  <c:v>0.83299999999999996</c:v>
                </c:pt>
                <c:pt idx="93">
                  <c:v>0.83599999999999997</c:v>
                </c:pt>
                <c:pt idx="94">
                  <c:v>0.83899999999999997</c:v>
                </c:pt>
                <c:pt idx="95">
                  <c:v>0.84199999999999997</c:v>
                </c:pt>
                <c:pt idx="96">
                  <c:v>0.84499999999999997</c:v>
                </c:pt>
                <c:pt idx="97">
                  <c:v>0.84799999999999998</c:v>
                </c:pt>
                <c:pt idx="98">
                  <c:v>0.85099999999999998</c:v>
                </c:pt>
                <c:pt idx="99">
                  <c:v>0.85399999999999998</c:v>
                </c:pt>
                <c:pt idx="100">
                  <c:v>0.85699999999999998</c:v>
                </c:pt>
                <c:pt idx="101">
                  <c:v>0.86</c:v>
                </c:pt>
                <c:pt idx="102">
                  <c:v>0.85085714285714287</c:v>
                </c:pt>
                <c:pt idx="103">
                  <c:v>0.84171428571428575</c:v>
                </c:pt>
                <c:pt idx="104">
                  <c:v>0.83257142857142863</c:v>
                </c:pt>
                <c:pt idx="105">
                  <c:v>0.8234285714285714</c:v>
                </c:pt>
                <c:pt idx="106">
                  <c:v>0.81428571428571428</c:v>
                </c:pt>
                <c:pt idx="107">
                  <c:v>0.80514285714285716</c:v>
                </c:pt>
                <c:pt idx="108">
                  <c:v>0.79600000000000004</c:v>
                </c:pt>
                <c:pt idx="109">
                  <c:v>0.79433333333333334</c:v>
                </c:pt>
                <c:pt idx="110">
                  <c:v>0.79266666666666674</c:v>
                </c:pt>
                <c:pt idx="111">
                  <c:v>0.79100000000000004</c:v>
                </c:pt>
                <c:pt idx="112">
                  <c:v>0.78933333333333333</c:v>
                </c:pt>
                <c:pt idx="113">
                  <c:v>0.78766666666666674</c:v>
                </c:pt>
                <c:pt idx="114">
                  <c:v>0.78600000000000003</c:v>
                </c:pt>
                <c:pt idx="115">
                  <c:v>0.76064516129032256</c:v>
                </c:pt>
                <c:pt idx="116">
                  <c:v>0.73529032258064519</c:v>
                </c:pt>
                <c:pt idx="117">
                  <c:v>0.70993548387096772</c:v>
                </c:pt>
                <c:pt idx="118">
                  <c:v>0.68458064516129036</c:v>
                </c:pt>
                <c:pt idx="119">
                  <c:v>0.65922580645161299</c:v>
                </c:pt>
                <c:pt idx="120">
                  <c:v>0.63387096774193552</c:v>
                </c:pt>
                <c:pt idx="121">
                  <c:v>0.60851612903225805</c:v>
                </c:pt>
                <c:pt idx="122">
                  <c:v>0.58316129032258068</c:v>
                </c:pt>
                <c:pt idx="123">
                  <c:v>0.55780645161290332</c:v>
                </c:pt>
                <c:pt idx="124">
                  <c:v>0.53245161290322585</c:v>
                </c:pt>
                <c:pt idx="125">
                  <c:v>0.50709677419354837</c:v>
                </c:pt>
                <c:pt idx="126">
                  <c:v>0.48174193548387101</c:v>
                </c:pt>
                <c:pt idx="127">
                  <c:v>0.45638709677419359</c:v>
                </c:pt>
                <c:pt idx="128">
                  <c:v>0.43103225806451612</c:v>
                </c:pt>
                <c:pt idx="129">
                  <c:v>0.4056774193548387</c:v>
                </c:pt>
                <c:pt idx="130">
                  <c:v>0.38032258064516128</c:v>
                </c:pt>
                <c:pt idx="131">
                  <c:v>0.35496774193548392</c:v>
                </c:pt>
                <c:pt idx="132">
                  <c:v>0.3296129032258065</c:v>
                </c:pt>
                <c:pt idx="133">
                  <c:v>0.30425806451612902</c:v>
                </c:pt>
                <c:pt idx="134">
                  <c:v>0.27890322580645166</c:v>
                </c:pt>
                <c:pt idx="135">
                  <c:v>0.25354838709677419</c:v>
                </c:pt>
                <c:pt idx="136">
                  <c:v>0.22819354838709671</c:v>
                </c:pt>
                <c:pt idx="137">
                  <c:v>0.20283870967741946</c:v>
                </c:pt>
                <c:pt idx="138">
                  <c:v>0.17748387096774199</c:v>
                </c:pt>
                <c:pt idx="139">
                  <c:v>0.15212903225806451</c:v>
                </c:pt>
                <c:pt idx="140">
                  <c:v>0.12677419354838715</c:v>
                </c:pt>
                <c:pt idx="141">
                  <c:v>0.10141935483870967</c:v>
                </c:pt>
                <c:pt idx="142">
                  <c:v>7.60645161290322E-2</c:v>
                </c:pt>
                <c:pt idx="143">
                  <c:v>5.0709677419354837E-2</c:v>
                </c:pt>
                <c:pt idx="144">
                  <c:v>2.5354838709677363E-2</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0-4488-4D0D-9674-AC7064AE4B64}"/>
            </c:ext>
          </c:extLst>
        </c:ser>
        <c:ser>
          <c:idx val="2"/>
          <c:order val="2"/>
          <c:tx>
            <c:strRef>
              <c:f>'C7 6580'!$A$9</c:f>
              <c:strCache>
                <c:ptCount val="1"/>
                <c:pt idx="0">
                  <c:v>Kcb (Table)</c:v>
                </c:pt>
              </c:strCache>
            </c:strRef>
          </c:tx>
          <c:spPr>
            <a:ln w="25400">
              <a:solidFill>
                <a:srgbClr val="FFFF00"/>
              </a:solidFill>
              <a:prstDash val="solid"/>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6580'!$C$9:$FS$9</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0.16</c:v>
                </c:pt>
                <c:pt idx="21">
                  <c:v>0.16</c:v>
                </c:pt>
                <c:pt idx="22">
                  <c:v>0.16</c:v>
                </c:pt>
                <c:pt idx="23">
                  <c:v>0.16</c:v>
                </c:pt>
                <c:pt idx="24">
                  <c:v>0.16</c:v>
                </c:pt>
                <c:pt idx="25">
                  <c:v>0.16</c:v>
                </c:pt>
                <c:pt idx="26">
                  <c:v>0.17</c:v>
                </c:pt>
                <c:pt idx="27">
                  <c:v>0.17</c:v>
                </c:pt>
                <c:pt idx="28">
                  <c:v>0.17</c:v>
                </c:pt>
                <c:pt idx="29">
                  <c:v>0.18</c:v>
                </c:pt>
                <c:pt idx="30">
                  <c:v>0.18</c:v>
                </c:pt>
                <c:pt idx="31">
                  <c:v>0.19</c:v>
                </c:pt>
                <c:pt idx="32">
                  <c:v>0.19</c:v>
                </c:pt>
                <c:pt idx="33">
                  <c:v>0.2</c:v>
                </c:pt>
                <c:pt idx="34">
                  <c:v>0.21</c:v>
                </c:pt>
                <c:pt idx="35">
                  <c:v>0.22</c:v>
                </c:pt>
                <c:pt idx="36">
                  <c:v>0.23</c:v>
                </c:pt>
                <c:pt idx="37">
                  <c:v>0.24</c:v>
                </c:pt>
                <c:pt idx="38">
                  <c:v>0.25</c:v>
                </c:pt>
                <c:pt idx="39">
                  <c:v>0.27</c:v>
                </c:pt>
                <c:pt idx="40">
                  <c:v>0.31</c:v>
                </c:pt>
                <c:pt idx="41">
                  <c:v>0.33</c:v>
                </c:pt>
                <c:pt idx="42">
                  <c:v>0.35</c:v>
                </c:pt>
                <c:pt idx="43">
                  <c:v>0.37</c:v>
                </c:pt>
                <c:pt idx="44">
                  <c:v>0.39</c:v>
                </c:pt>
                <c:pt idx="45">
                  <c:v>0.41</c:v>
                </c:pt>
                <c:pt idx="46">
                  <c:v>0.43</c:v>
                </c:pt>
                <c:pt idx="47">
                  <c:v>0.45</c:v>
                </c:pt>
                <c:pt idx="48">
                  <c:v>0.47</c:v>
                </c:pt>
                <c:pt idx="49">
                  <c:v>0.49</c:v>
                </c:pt>
                <c:pt idx="50">
                  <c:v>0.52</c:v>
                </c:pt>
                <c:pt idx="51">
                  <c:v>0.55000000000000004</c:v>
                </c:pt>
                <c:pt idx="52">
                  <c:v>0.57999999999999996</c:v>
                </c:pt>
                <c:pt idx="53">
                  <c:v>0.61</c:v>
                </c:pt>
                <c:pt idx="54">
                  <c:v>0.64</c:v>
                </c:pt>
                <c:pt idx="55">
                  <c:v>0.67</c:v>
                </c:pt>
                <c:pt idx="56">
                  <c:v>0.7</c:v>
                </c:pt>
                <c:pt idx="57">
                  <c:v>0.75</c:v>
                </c:pt>
                <c:pt idx="58">
                  <c:v>0.8</c:v>
                </c:pt>
                <c:pt idx="59">
                  <c:v>0.83</c:v>
                </c:pt>
                <c:pt idx="60">
                  <c:v>0.86</c:v>
                </c:pt>
                <c:pt idx="61">
                  <c:v>0.88</c:v>
                </c:pt>
                <c:pt idx="62">
                  <c:v>0.91</c:v>
                </c:pt>
                <c:pt idx="63">
                  <c:v>0.93</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0.95</c:v>
                </c:pt>
                <c:pt idx="87">
                  <c:v>0.96</c:v>
                </c:pt>
                <c:pt idx="88">
                  <c:v>0.95</c:v>
                </c:pt>
                <c:pt idx="89">
                  <c:v>0.95</c:v>
                </c:pt>
                <c:pt idx="90">
                  <c:v>0.94</c:v>
                </c:pt>
                <c:pt idx="91">
                  <c:v>0.94</c:v>
                </c:pt>
                <c:pt idx="92">
                  <c:v>0.93</c:v>
                </c:pt>
                <c:pt idx="93">
                  <c:v>0.93</c:v>
                </c:pt>
                <c:pt idx="94">
                  <c:v>0.92</c:v>
                </c:pt>
                <c:pt idx="95">
                  <c:v>0.92</c:v>
                </c:pt>
                <c:pt idx="96">
                  <c:v>0.91</c:v>
                </c:pt>
                <c:pt idx="97">
                  <c:v>0.91</c:v>
                </c:pt>
                <c:pt idx="98">
                  <c:v>0.9</c:v>
                </c:pt>
                <c:pt idx="99">
                  <c:v>0.9</c:v>
                </c:pt>
                <c:pt idx="100">
                  <c:v>0.89</c:v>
                </c:pt>
                <c:pt idx="101">
                  <c:v>0.88</c:v>
                </c:pt>
                <c:pt idx="102">
                  <c:v>0.87</c:v>
                </c:pt>
                <c:pt idx="103">
                  <c:v>0.86</c:v>
                </c:pt>
                <c:pt idx="104">
                  <c:v>0.85</c:v>
                </c:pt>
                <c:pt idx="105">
                  <c:v>0.85</c:v>
                </c:pt>
                <c:pt idx="106">
                  <c:v>0.84</c:v>
                </c:pt>
                <c:pt idx="107">
                  <c:v>0.84</c:v>
                </c:pt>
                <c:pt idx="108">
                  <c:v>0.83</c:v>
                </c:pt>
                <c:pt idx="109">
                  <c:v>0.83</c:v>
                </c:pt>
                <c:pt idx="110">
                  <c:v>0.82</c:v>
                </c:pt>
                <c:pt idx="111">
                  <c:v>0.81</c:v>
                </c:pt>
                <c:pt idx="112">
                  <c:v>0.81</c:v>
                </c:pt>
                <c:pt idx="113">
                  <c:v>0.8</c:v>
                </c:pt>
                <c:pt idx="114">
                  <c:v>0.79</c:v>
                </c:pt>
                <c:pt idx="115">
                  <c:v>0.79</c:v>
                </c:pt>
                <c:pt idx="116">
                  <c:v>0.78</c:v>
                </c:pt>
                <c:pt idx="117">
                  <c:v>0.78</c:v>
                </c:pt>
                <c:pt idx="118">
                  <c:v>0.77</c:v>
                </c:pt>
                <c:pt idx="119">
                  <c:v>0.76</c:v>
                </c:pt>
                <c:pt idx="120">
                  <c:v>0.75</c:v>
                </c:pt>
                <c:pt idx="121">
                  <c:v>0.74</c:v>
                </c:pt>
                <c:pt idx="122">
                  <c:v>0.74</c:v>
                </c:pt>
                <c:pt idx="123">
                  <c:v>0.73</c:v>
                </c:pt>
                <c:pt idx="124">
                  <c:v>0.72</c:v>
                </c:pt>
                <c:pt idx="125">
                  <c:v>0.71</c:v>
                </c:pt>
                <c:pt idx="126">
                  <c:v>0.7</c:v>
                </c:pt>
                <c:pt idx="127">
                  <c:v>0.69</c:v>
                </c:pt>
                <c:pt idx="128">
                  <c:v>0.68</c:v>
                </c:pt>
                <c:pt idx="129">
                  <c:v>0.67</c:v>
                </c:pt>
                <c:pt idx="130">
                  <c:v>0.66</c:v>
                </c:pt>
                <c:pt idx="131">
                  <c:v>0.65</c:v>
                </c:pt>
                <c:pt idx="132">
                  <c:v>0.64</c:v>
                </c:pt>
                <c:pt idx="133">
                  <c:v>0.63</c:v>
                </c:pt>
                <c:pt idx="134">
                  <c:v>0.62</c:v>
                </c:pt>
                <c:pt idx="135">
                  <c:v>0.6</c:v>
                </c:pt>
                <c:pt idx="136">
                  <c:v>0.57999999999999996</c:v>
                </c:pt>
                <c:pt idx="137">
                  <c:v>0.55000000000000004</c:v>
                </c:pt>
                <c:pt idx="138">
                  <c:v>0.52</c:v>
                </c:pt>
                <c:pt idx="139">
                  <c:v>0.48</c:v>
                </c:pt>
                <c:pt idx="140">
                  <c:v>0.44</c:v>
                </c:pt>
                <c:pt idx="141">
                  <c:v>0.4</c:v>
                </c:pt>
                <c:pt idx="142">
                  <c:v>0.36</c:v>
                </c:pt>
                <c:pt idx="143">
                  <c:v>0.32</c:v>
                </c:pt>
                <c:pt idx="144">
                  <c:v>0.28000000000000003</c:v>
                </c:pt>
                <c:pt idx="145">
                  <c:v>0.26</c:v>
                </c:pt>
                <c:pt idx="146">
                  <c:v>0.24</c:v>
                </c:pt>
                <c:pt idx="147">
                  <c:v>0.23</c:v>
                </c:pt>
                <c:pt idx="148">
                  <c:v>0.22</c:v>
                </c:pt>
                <c:pt idx="149">
                  <c:v>0.21</c:v>
                </c:pt>
                <c:pt idx="150">
                  <c:v>0.2</c:v>
                </c:pt>
                <c:pt idx="151">
                  <c:v>0.19</c:v>
                </c:pt>
                <c:pt idx="152">
                  <c:v>0.18</c:v>
                </c:pt>
                <c:pt idx="153">
                  <c:v>0.17</c:v>
                </c:pt>
                <c:pt idx="154">
                  <c:v>0.16</c:v>
                </c:pt>
                <c:pt idx="155">
                  <c:v>0.15</c:v>
                </c:pt>
                <c:pt idx="156">
                  <c:v>0.15</c:v>
                </c:pt>
                <c:pt idx="157">
                  <c:v>0.15</c:v>
                </c:pt>
                <c:pt idx="158">
                  <c:v>0.14000000000000001</c:v>
                </c:pt>
                <c:pt idx="159">
                  <c:v>0.14000000000000001</c:v>
                </c:pt>
                <c:pt idx="160">
                  <c:v>0.14000000000000001</c:v>
                </c:pt>
                <c:pt idx="161">
                  <c:v>0.13</c:v>
                </c:pt>
                <c:pt idx="162">
                  <c:v>0.13</c:v>
                </c:pt>
                <c:pt idx="163">
                  <c:v>0.13</c:v>
                </c:pt>
                <c:pt idx="164">
                  <c:v>0.12</c:v>
                </c:pt>
                <c:pt idx="165">
                  <c:v>0.12</c:v>
                </c:pt>
                <c:pt idx="166">
                  <c:v>0.12</c:v>
                </c:pt>
                <c:pt idx="167">
                  <c:v>0.12</c:v>
                </c:pt>
                <c:pt idx="168">
                  <c:v>0.12</c:v>
                </c:pt>
                <c:pt idx="169">
                  <c:v>0.12</c:v>
                </c:pt>
                <c:pt idx="170">
                  <c:v>0.12</c:v>
                </c:pt>
                <c:pt idx="171">
                  <c:v>0.12</c:v>
                </c:pt>
                <c:pt idx="172">
                  <c:v>0.12</c:v>
                </c:pt>
              </c:numCache>
            </c:numRef>
          </c:yVal>
          <c:smooth val="0"/>
          <c:extLst>
            <c:ext xmlns:c16="http://schemas.microsoft.com/office/drawing/2014/chart" uri="{C3380CC4-5D6E-409C-BE32-E72D297353CC}">
              <c16:uniqueId val="{00000001-4488-4D0D-9674-AC7064AE4B64}"/>
            </c:ext>
          </c:extLst>
        </c:ser>
        <c:ser>
          <c:idx val="3"/>
          <c:order val="3"/>
          <c:tx>
            <c:strRef>
              <c:f>'C7 6580'!$A$10</c:f>
              <c:strCache>
                <c:ptCount val="1"/>
                <c:pt idx="0">
                  <c:v>Kcb (CC)</c:v>
                </c:pt>
              </c:strCache>
            </c:strRef>
          </c:tx>
          <c:spPr>
            <a:ln w="12700">
              <a:solidFill>
                <a:srgbClr val="00FFFF"/>
              </a:solidFill>
              <a:prstDash val="solid"/>
            </a:ln>
          </c:spPr>
          <c:marker>
            <c:symbol val="x"/>
            <c:size val="5"/>
            <c:spPr>
              <a:noFill/>
              <a:ln>
                <a:solidFill>
                  <a:srgbClr val="00FFFF"/>
                </a:solidFill>
                <a:prstDash val="solid"/>
              </a:ln>
            </c:spPr>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6580'!$C$10:$FS$10</c:f>
              <c:numCache>
                <c:formatCode>0.00</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0.17624062499999998</c:v>
                </c:pt>
                <c:pt idx="15">
                  <c:v>0.1842984375</c:v>
                </c:pt>
                <c:pt idx="16">
                  <c:v>0.19235625000000001</c:v>
                </c:pt>
                <c:pt idx="17">
                  <c:v>0.20041406249999999</c:v>
                </c:pt>
                <c:pt idx="18">
                  <c:v>0.20847187499999997</c:v>
                </c:pt>
                <c:pt idx="19">
                  <c:v>0.21652968749999998</c:v>
                </c:pt>
                <c:pt idx="20">
                  <c:v>0.2245875</c:v>
                </c:pt>
                <c:pt idx="21">
                  <c:v>0.23264531249999998</c:v>
                </c:pt>
                <c:pt idx="22">
                  <c:v>0.24070312499999999</c:v>
                </c:pt>
                <c:pt idx="23">
                  <c:v>0.2487609375</c:v>
                </c:pt>
                <c:pt idx="24">
                  <c:v>0.25681874999999998</c:v>
                </c:pt>
                <c:pt idx="25">
                  <c:v>0.26487656249999997</c:v>
                </c:pt>
                <c:pt idx="26">
                  <c:v>0.27293437499999995</c:v>
                </c:pt>
                <c:pt idx="27">
                  <c:v>0.28099218749999999</c:v>
                </c:pt>
                <c:pt idx="28">
                  <c:v>0.28905000000000003</c:v>
                </c:pt>
                <c:pt idx="29">
                  <c:v>0.29710781250000001</c:v>
                </c:pt>
                <c:pt idx="30">
                  <c:v>0.305165625</c:v>
                </c:pt>
                <c:pt idx="31">
                  <c:v>0.31322343750000003</c:v>
                </c:pt>
                <c:pt idx="32">
                  <c:v>0.32128125000000002</c:v>
                </c:pt>
                <c:pt idx="33">
                  <c:v>0.3293390625</c:v>
                </c:pt>
                <c:pt idx="34">
                  <c:v>0.33739687500000004</c:v>
                </c:pt>
                <c:pt idx="35">
                  <c:v>0.34545468749999997</c:v>
                </c:pt>
                <c:pt idx="36">
                  <c:v>0.35351250000000001</c:v>
                </c:pt>
                <c:pt idx="37">
                  <c:v>0.37101428571428574</c:v>
                </c:pt>
                <c:pt idx="38">
                  <c:v>0.38851607142857147</c:v>
                </c:pt>
                <c:pt idx="39">
                  <c:v>0.40601785714285721</c:v>
                </c:pt>
                <c:pt idx="40">
                  <c:v>0.42351964285714283</c:v>
                </c:pt>
                <c:pt idx="41">
                  <c:v>0.44102142857142856</c:v>
                </c:pt>
                <c:pt idx="42">
                  <c:v>0.4585232142857143</c:v>
                </c:pt>
                <c:pt idx="43">
                  <c:v>0.47602500000000003</c:v>
                </c:pt>
                <c:pt idx="44">
                  <c:v>0.50083125000000006</c:v>
                </c:pt>
                <c:pt idx="45">
                  <c:v>0.52563749999999998</c:v>
                </c:pt>
                <c:pt idx="46">
                  <c:v>0.55560750000000003</c:v>
                </c:pt>
                <c:pt idx="47">
                  <c:v>0.58557749999999997</c:v>
                </c:pt>
                <c:pt idx="48">
                  <c:v>0.61554749999999991</c:v>
                </c:pt>
                <c:pt idx="49">
                  <c:v>0.64551749999999997</c:v>
                </c:pt>
                <c:pt idx="50">
                  <c:v>0.67548750000000002</c:v>
                </c:pt>
                <c:pt idx="51">
                  <c:v>0.6992250000000001</c:v>
                </c:pt>
                <c:pt idx="52">
                  <c:v>0.72296249999999995</c:v>
                </c:pt>
                <c:pt idx="53">
                  <c:v>0.74670000000000003</c:v>
                </c:pt>
                <c:pt idx="54">
                  <c:v>0.7704375</c:v>
                </c:pt>
                <c:pt idx="55">
                  <c:v>0.79417499999999996</c:v>
                </c:pt>
                <c:pt idx="56">
                  <c:v>0.81791249999999993</c:v>
                </c:pt>
                <c:pt idx="57">
                  <c:v>0.84165000000000001</c:v>
                </c:pt>
                <c:pt idx="58">
                  <c:v>0.86538750000000009</c:v>
                </c:pt>
                <c:pt idx="59">
                  <c:v>0.88912499999999994</c:v>
                </c:pt>
                <c:pt idx="60">
                  <c:v>0.91059000000000001</c:v>
                </c:pt>
                <c:pt idx="61">
                  <c:v>0.93205499999999997</c:v>
                </c:pt>
                <c:pt idx="62">
                  <c:v>0.95351999999999992</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0.95595000000000008</c:v>
                </c:pt>
                <c:pt idx="109">
                  <c:v>0.95426250000000001</c:v>
                </c:pt>
                <c:pt idx="110">
                  <c:v>0.95257500000000006</c:v>
                </c:pt>
                <c:pt idx="111">
                  <c:v>0.9508875</c:v>
                </c:pt>
                <c:pt idx="112">
                  <c:v>0.94919999999999993</c:v>
                </c:pt>
                <c:pt idx="113">
                  <c:v>0.94751250000000009</c:v>
                </c:pt>
                <c:pt idx="114">
                  <c:v>0.94582500000000003</c:v>
                </c:pt>
                <c:pt idx="115">
                  <c:v>0.92015322580645154</c:v>
                </c:pt>
                <c:pt idx="116">
                  <c:v>0.89448145161290327</c:v>
                </c:pt>
                <c:pt idx="117">
                  <c:v>0.86880967741935478</c:v>
                </c:pt>
                <c:pt idx="118">
                  <c:v>0.84313790322580651</c:v>
                </c:pt>
                <c:pt idx="119">
                  <c:v>0.81746612903225813</c:v>
                </c:pt>
                <c:pt idx="120">
                  <c:v>0.79179435483870975</c:v>
                </c:pt>
                <c:pt idx="121">
                  <c:v>0.76612258064516126</c:v>
                </c:pt>
                <c:pt idx="122">
                  <c:v>0.74045080645161299</c:v>
                </c:pt>
                <c:pt idx="123">
                  <c:v>0.71477903225806461</c:v>
                </c:pt>
                <c:pt idx="124">
                  <c:v>0.68910725806451611</c:v>
                </c:pt>
                <c:pt idx="125">
                  <c:v>0.66343548387096773</c:v>
                </c:pt>
                <c:pt idx="126">
                  <c:v>0.63776370967741935</c:v>
                </c:pt>
                <c:pt idx="127">
                  <c:v>0.61209193548387097</c:v>
                </c:pt>
                <c:pt idx="128">
                  <c:v>0.58642016129032259</c:v>
                </c:pt>
                <c:pt idx="129">
                  <c:v>0.5607483870967741</c:v>
                </c:pt>
                <c:pt idx="130">
                  <c:v>0.53507661290322572</c:v>
                </c:pt>
                <c:pt idx="131">
                  <c:v>0.50940483870967745</c:v>
                </c:pt>
                <c:pt idx="132">
                  <c:v>0.48373306451612907</c:v>
                </c:pt>
                <c:pt idx="133">
                  <c:v>0.45806129032258058</c:v>
                </c:pt>
                <c:pt idx="134">
                  <c:v>0.43238951612903231</c:v>
                </c:pt>
                <c:pt idx="135">
                  <c:v>0.40671774193548382</c:v>
                </c:pt>
                <c:pt idx="136">
                  <c:v>0.38104596774193544</c:v>
                </c:pt>
                <c:pt idx="137">
                  <c:v>0.35537419354838717</c:v>
                </c:pt>
                <c:pt idx="138">
                  <c:v>0.32970241935483874</c:v>
                </c:pt>
                <c:pt idx="139">
                  <c:v>0.3040306451612903</c:v>
                </c:pt>
                <c:pt idx="140">
                  <c:v>0.27835887096774198</c:v>
                </c:pt>
                <c:pt idx="141">
                  <c:v>0.25268709677419354</c:v>
                </c:pt>
                <c:pt idx="142">
                  <c:v>0.22701532258064511</c:v>
                </c:pt>
                <c:pt idx="143">
                  <c:v>0.20134354838709675</c:v>
                </c:pt>
                <c:pt idx="144">
                  <c:v>0.17567177419354832</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2-4488-4D0D-9674-AC7064AE4B64}"/>
            </c:ext>
          </c:extLst>
        </c:ser>
        <c:ser>
          <c:idx val="4"/>
          <c:order val="4"/>
          <c:tx>
            <c:strRef>
              <c:f>'C7 6580'!$A$21</c:f>
              <c:strCache>
                <c:ptCount val="1"/>
                <c:pt idx="0">
                  <c:v>Kc Cal (BR/ETr)</c:v>
                </c:pt>
              </c:strCache>
            </c:strRef>
          </c:tx>
          <c:spPr>
            <a:ln w="28575">
              <a:noFill/>
            </a:ln>
          </c:spPr>
          <c:marker>
            <c:symbol val="star"/>
            <c:size val="6"/>
            <c:spPr>
              <a:noFill/>
              <a:ln>
                <a:solidFill>
                  <a:srgbClr val="800080"/>
                </a:solidFill>
                <a:prstDash val="solid"/>
              </a:ln>
            </c:spPr>
          </c:marker>
          <c:xVal>
            <c:numRef>
              <c:f>'C7 6580'!$U$4:$FS$4</c:f>
              <c:numCache>
                <c:formatCode>General</c:formatCode>
                <c:ptCount val="155"/>
                <c:pt idx="0">
                  <c:v>151</c:v>
                </c:pt>
                <c:pt idx="1">
                  <c:v>152</c:v>
                </c:pt>
                <c:pt idx="2">
                  <c:v>153</c:v>
                </c:pt>
                <c:pt idx="3">
                  <c:v>154</c:v>
                </c:pt>
                <c:pt idx="4">
                  <c:v>155</c:v>
                </c:pt>
                <c:pt idx="5">
                  <c:v>156</c:v>
                </c:pt>
                <c:pt idx="6">
                  <c:v>157</c:v>
                </c:pt>
                <c:pt idx="7">
                  <c:v>158</c:v>
                </c:pt>
                <c:pt idx="8">
                  <c:v>159</c:v>
                </c:pt>
                <c:pt idx="9">
                  <c:v>160</c:v>
                </c:pt>
                <c:pt idx="10">
                  <c:v>161</c:v>
                </c:pt>
                <c:pt idx="11">
                  <c:v>162</c:v>
                </c:pt>
                <c:pt idx="12">
                  <c:v>163</c:v>
                </c:pt>
                <c:pt idx="13">
                  <c:v>164</c:v>
                </c:pt>
                <c:pt idx="14">
                  <c:v>165</c:v>
                </c:pt>
                <c:pt idx="15">
                  <c:v>166</c:v>
                </c:pt>
                <c:pt idx="16">
                  <c:v>167</c:v>
                </c:pt>
                <c:pt idx="17">
                  <c:v>168</c:v>
                </c:pt>
                <c:pt idx="18">
                  <c:v>169</c:v>
                </c:pt>
                <c:pt idx="19">
                  <c:v>170</c:v>
                </c:pt>
                <c:pt idx="20">
                  <c:v>171</c:v>
                </c:pt>
                <c:pt idx="21">
                  <c:v>172</c:v>
                </c:pt>
                <c:pt idx="22">
                  <c:v>173</c:v>
                </c:pt>
                <c:pt idx="23">
                  <c:v>174</c:v>
                </c:pt>
                <c:pt idx="24">
                  <c:v>175</c:v>
                </c:pt>
                <c:pt idx="25">
                  <c:v>176</c:v>
                </c:pt>
                <c:pt idx="26">
                  <c:v>177</c:v>
                </c:pt>
                <c:pt idx="27">
                  <c:v>178</c:v>
                </c:pt>
                <c:pt idx="28">
                  <c:v>179</c:v>
                </c:pt>
                <c:pt idx="29">
                  <c:v>180</c:v>
                </c:pt>
                <c:pt idx="30">
                  <c:v>181</c:v>
                </c:pt>
                <c:pt idx="31">
                  <c:v>182</c:v>
                </c:pt>
                <c:pt idx="32">
                  <c:v>183</c:v>
                </c:pt>
                <c:pt idx="33">
                  <c:v>184</c:v>
                </c:pt>
                <c:pt idx="34">
                  <c:v>185</c:v>
                </c:pt>
                <c:pt idx="35">
                  <c:v>186</c:v>
                </c:pt>
                <c:pt idx="36">
                  <c:v>187</c:v>
                </c:pt>
                <c:pt idx="37">
                  <c:v>188</c:v>
                </c:pt>
                <c:pt idx="38">
                  <c:v>189</c:v>
                </c:pt>
                <c:pt idx="39">
                  <c:v>190</c:v>
                </c:pt>
                <c:pt idx="40">
                  <c:v>191</c:v>
                </c:pt>
                <c:pt idx="41">
                  <c:v>192</c:v>
                </c:pt>
                <c:pt idx="42">
                  <c:v>193</c:v>
                </c:pt>
                <c:pt idx="43">
                  <c:v>194</c:v>
                </c:pt>
                <c:pt idx="44">
                  <c:v>195</c:v>
                </c:pt>
                <c:pt idx="45">
                  <c:v>196</c:v>
                </c:pt>
                <c:pt idx="46">
                  <c:v>197</c:v>
                </c:pt>
                <c:pt idx="47">
                  <c:v>198</c:v>
                </c:pt>
                <c:pt idx="48">
                  <c:v>199</c:v>
                </c:pt>
                <c:pt idx="49">
                  <c:v>200</c:v>
                </c:pt>
                <c:pt idx="50">
                  <c:v>201</c:v>
                </c:pt>
                <c:pt idx="51">
                  <c:v>202</c:v>
                </c:pt>
                <c:pt idx="52">
                  <c:v>203</c:v>
                </c:pt>
                <c:pt idx="53">
                  <c:v>204</c:v>
                </c:pt>
                <c:pt idx="54">
                  <c:v>205</c:v>
                </c:pt>
                <c:pt idx="55">
                  <c:v>206</c:v>
                </c:pt>
                <c:pt idx="56">
                  <c:v>207</c:v>
                </c:pt>
                <c:pt idx="57">
                  <c:v>208</c:v>
                </c:pt>
                <c:pt idx="58">
                  <c:v>209</c:v>
                </c:pt>
                <c:pt idx="59">
                  <c:v>210</c:v>
                </c:pt>
                <c:pt idx="60">
                  <c:v>211</c:v>
                </c:pt>
                <c:pt idx="61">
                  <c:v>212</c:v>
                </c:pt>
                <c:pt idx="62">
                  <c:v>213</c:v>
                </c:pt>
                <c:pt idx="63">
                  <c:v>214</c:v>
                </c:pt>
                <c:pt idx="64">
                  <c:v>215</c:v>
                </c:pt>
                <c:pt idx="65">
                  <c:v>216</c:v>
                </c:pt>
                <c:pt idx="66">
                  <c:v>217</c:v>
                </c:pt>
                <c:pt idx="67">
                  <c:v>218</c:v>
                </c:pt>
                <c:pt idx="68">
                  <c:v>219</c:v>
                </c:pt>
                <c:pt idx="69">
                  <c:v>220</c:v>
                </c:pt>
                <c:pt idx="70">
                  <c:v>221</c:v>
                </c:pt>
                <c:pt idx="71">
                  <c:v>222</c:v>
                </c:pt>
                <c:pt idx="72">
                  <c:v>223</c:v>
                </c:pt>
                <c:pt idx="73">
                  <c:v>224</c:v>
                </c:pt>
                <c:pt idx="74">
                  <c:v>225</c:v>
                </c:pt>
                <c:pt idx="75">
                  <c:v>226</c:v>
                </c:pt>
                <c:pt idx="76">
                  <c:v>227</c:v>
                </c:pt>
                <c:pt idx="77">
                  <c:v>228</c:v>
                </c:pt>
                <c:pt idx="78">
                  <c:v>229</c:v>
                </c:pt>
                <c:pt idx="79">
                  <c:v>230</c:v>
                </c:pt>
                <c:pt idx="80">
                  <c:v>231</c:v>
                </c:pt>
                <c:pt idx="81">
                  <c:v>232</c:v>
                </c:pt>
                <c:pt idx="82">
                  <c:v>233</c:v>
                </c:pt>
                <c:pt idx="83">
                  <c:v>234</c:v>
                </c:pt>
                <c:pt idx="84">
                  <c:v>235</c:v>
                </c:pt>
                <c:pt idx="85">
                  <c:v>236</c:v>
                </c:pt>
                <c:pt idx="86">
                  <c:v>237</c:v>
                </c:pt>
                <c:pt idx="87">
                  <c:v>238</c:v>
                </c:pt>
                <c:pt idx="88">
                  <c:v>239</c:v>
                </c:pt>
                <c:pt idx="89">
                  <c:v>240</c:v>
                </c:pt>
                <c:pt idx="90">
                  <c:v>241</c:v>
                </c:pt>
                <c:pt idx="91">
                  <c:v>242</c:v>
                </c:pt>
                <c:pt idx="92">
                  <c:v>243</c:v>
                </c:pt>
                <c:pt idx="93">
                  <c:v>244</c:v>
                </c:pt>
                <c:pt idx="94">
                  <c:v>245</c:v>
                </c:pt>
                <c:pt idx="95">
                  <c:v>246</c:v>
                </c:pt>
                <c:pt idx="96">
                  <c:v>247</c:v>
                </c:pt>
                <c:pt idx="97">
                  <c:v>248</c:v>
                </c:pt>
                <c:pt idx="98">
                  <c:v>249</c:v>
                </c:pt>
                <c:pt idx="99">
                  <c:v>250</c:v>
                </c:pt>
                <c:pt idx="100">
                  <c:v>251</c:v>
                </c:pt>
                <c:pt idx="101">
                  <c:v>252</c:v>
                </c:pt>
                <c:pt idx="102">
                  <c:v>253</c:v>
                </c:pt>
                <c:pt idx="103">
                  <c:v>254</c:v>
                </c:pt>
                <c:pt idx="104">
                  <c:v>255</c:v>
                </c:pt>
                <c:pt idx="105">
                  <c:v>256</c:v>
                </c:pt>
                <c:pt idx="106">
                  <c:v>257</c:v>
                </c:pt>
                <c:pt idx="107">
                  <c:v>258</c:v>
                </c:pt>
                <c:pt idx="108">
                  <c:v>259</c:v>
                </c:pt>
                <c:pt idx="109">
                  <c:v>260</c:v>
                </c:pt>
                <c:pt idx="110">
                  <c:v>261</c:v>
                </c:pt>
                <c:pt idx="111">
                  <c:v>262</c:v>
                </c:pt>
                <c:pt idx="112">
                  <c:v>263</c:v>
                </c:pt>
                <c:pt idx="113">
                  <c:v>264</c:v>
                </c:pt>
                <c:pt idx="114">
                  <c:v>265</c:v>
                </c:pt>
                <c:pt idx="115">
                  <c:v>266</c:v>
                </c:pt>
                <c:pt idx="116">
                  <c:v>267</c:v>
                </c:pt>
                <c:pt idx="117">
                  <c:v>268</c:v>
                </c:pt>
                <c:pt idx="118">
                  <c:v>269</c:v>
                </c:pt>
                <c:pt idx="119">
                  <c:v>270</c:v>
                </c:pt>
                <c:pt idx="120">
                  <c:v>271</c:v>
                </c:pt>
                <c:pt idx="121">
                  <c:v>272</c:v>
                </c:pt>
                <c:pt idx="122">
                  <c:v>273</c:v>
                </c:pt>
                <c:pt idx="123">
                  <c:v>274</c:v>
                </c:pt>
                <c:pt idx="124">
                  <c:v>275</c:v>
                </c:pt>
                <c:pt idx="125">
                  <c:v>276</c:v>
                </c:pt>
                <c:pt idx="126">
                  <c:v>277</c:v>
                </c:pt>
                <c:pt idx="127">
                  <c:v>278</c:v>
                </c:pt>
                <c:pt idx="128">
                  <c:v>279</c:v>
                </c:pt>
                <c:pt idx="129">
                  <c:v>280</c:v>
                </c:pt>
                <c:pt idx="130">
                  <c:v>281</c:v>
                </c:pt>
                <c:pt idx="131">
                  <c:v>282</c:v>
                </c:pt>
                <c:pt idx="132">
                  <c:v>283</c:v>
                </c:pt>
                <c:pt idx="133">
                  <c:v>284</c:v>
                </c:pt>
                <c:pt idx="134">
                  <c:v>285</c:v>
                </c:pt>
                <c:pt idx="135">
                  <c:v>286</c:v>
                </c:pt>
                <c:pt idx="136">
                  <c:v>287</c:v>
                </c:pt>
                <c:pt idx="137">
                  <c:v>288</c:v>
                </c:pt>
                <c:pt idx="138">
                  <c:v>289</c:v>
                </c:pt>
                <c:pt idx="139">
                  <c:v>290</c:v>
                </c:pt>
                <c:pt idx="140">
                  <c:v>291</c:v>
                </c:pt>
                <c:pt idx="141">
                  <c:v>292</c:v>
                </c:pt>
                <c:pt idx="142">
                  <c:v>293</c:v>
                </c:pt>
                <c:pt idx="143">
                  <c:v>294</c:v>
                </c:pt>
                <c:pt idx="144">
                  <c:v>295</c:v>
                </c:pt>
                <c:pt idx="145">
                  <c:v>296</c:v>
                </c:pt>
                <c:pt idx="146">
                  <c:v>297</c:v>
                </c:pt>
                <c:pt idx="147">
                  <c:v>298</c:v>
                </c:pt>
                <c:pt idx="148">
                  <c:v>299</c:v>
                </c:pt>
                <c:pt idx="149">
                  <c:v>300</c:v>
                </c:pt>
                <c:pt idx="150">
                  <c:v>301</c:v>
                </c:pt>
                <c:pt idx="151">
                  <c:v>302</c:v>
                </c:pt>
                <c:pt idx="152">
                  <c:v>303</c:v>
                </c:pt>
                <c:pt idx="153">
                  <c:v>304</c:v>
                </c:pt>
                <c:pt idx="154">
                  <c:v>305</c:v>
                </c:pt>
              </c:numCache>
            </c:numRef>
          </c:xVal>
          <c:yVal>
            <c:numRef>
              <c:f>'C7 6580'!$U$21:$FS$21</c:f>
              <c:numCache>
                <c:formatCode>0.00</c:formatCode>
                <c:ptCount val="155"/>
                <c:pt idx="0">
                  <c:v>8.8843557622839033E-4</c:v>
                </c:pt>
                <c:pt idx="1">
                  <c:v>1.1486874417413388E-3</c:v>
                </c:pt>
                <c:pt idx="2">
                  <c:v>1.1946968646521941E-3</c:v>
                </c:pt>
                <c:pt idx="3">
                  <c:v>9.8313158485170129E-4</c:v>
                </c:pt>
                <c:pt idx="4">
                  <c:v>1.3850765352876667E-3</c:v>
                </c:pt>
                <c:pt idx="5">
                  <c:v>2.7098841837837656E-3</c:v>
                </c:pt>
                <c:pt idx="6">
                  <c:v>1.3976876177984651E-3</c:v>
                </c:pt>
                <c:pt idx="7">
                  <c:v>1.3531823548518687E-3</c:v>
                </c:pt>
                <c:pt idx="8">
                  <c:v>1.1438528827094161E-3</c:v>
                </c:pt>
                <c:pt idx="9">
                  <c:v>1.2197681410347607E-3</c:v>
                </c:pt>
                <c:pt idx="10">
                  <c:v>1.2302241285957396E-3</c:v>
                </c:pt>
                <c:pt idx="11">
                  <c:v>8.7034284125383371E-4</c:v>
                </c:pt>
                <c:pt idx="12">
                  <c:v>8.9238194242617533E-4</c:v>
                </c:pt>
                <c:pt idx="13">
                  <c:v>1.1371588553799278E-3</c:v>
                </c:pt>
                <c:pt idx="14">
                  <c:v>9.2167612828801819E-4</c:v>
                </c:pt>
                <c:pt idx="15">
                  <c:v>1.1853454220382982E-3</c:v>
                </c:pt>
                <c:pt idx="16">
                  <c:v>1.3564479808856247E-3</c:v>
                </c:pt>
                <c:pt idx="17">
                  <c:v>1.3725491351047423E-3</c:v>
                </c:pt>
                <c:pt idx="18">
                  <c:v>1.1933772986354489E-3</c:v>
                </c:pt>
                <c:pt idx="19">
                  <c:v>8.8816278738051545E-4</c:v>
                </c:pt>
                <c:pt idx="20">
                  <c:v>9.6331740078044647E-4</c:v>
                </c:pt>
                <c:pt idx="21">
                  <c:v>1.2507991383053957E-3</c:v>
                </c:pt>
                <c:pt idx="22">
                  <c:v>1.3344287964261025E-3</c:v>
                </c:pt>
                <c:pt idx="23">
                  <c:v>1.2378563699591851E-3</c:v>
                </c:pt>
                <c:pt idx="24">
                  <c:v>1.1632558063169143E-3</c:v>
                </c:pt>
                <c:pt idx="25">
                  <c:v>1.2239521931026627E-3</c:v>
                </c:pt>
                <c:pt idx="26">
                  <c:v>1.1503523926198916E-3</c:v>
                </c:pt>
                <c:pt idx="27">
                  <c:v>8.8289597856347534E-4</c:v>
                </c:pt>
                <c:pt idx="28">
                  <c:v>9.6737752306015655E-4</c:v>
                </c:pt>
                <c:pt idx="29">
                  <c:v>1.2893425395268277E-3</c:v>
                </c:pt>
                <c:pt idx="30">
                  <c:v>1.2942451490461822E-3</c:v>
                </c:pt>
                <c:pt idx="31">
                  <c:v>1.2391573729863693E-3</c:v>
                </c:pt>
                <c:pt idx="32">
                  <c:v>1.2406947890818859E-3</c:v>
                </c:pt>
                <c:pt idx="33">
                  <c:v>1.2436465652520803E-3</c:v>
                </c:pt>
                <c:pt idx="34">
                  <c:v>1.1426796702215941E-3</c:v>
                </c:pt>
                <c:pt idx="35">
                  <c:v>1.6666151433554677E-3</c:v>
                </c:pt>
                <c:pt idx="36">
                  <c:v>1.3411048252933095E-3</c:v>
                </c:pt>
                <c:pt idx="37">
                  <c:v>1.4272092663199284E-3</c:v>
                </c:pt>
                <c:pt idx="38">
                  <c:v>1.3517379821671178E-3</c:v>
                </c:pt>
                <c:pt idx="39">
                  <c:v>1.2801101657308155E-3</c:v>
                </c:pt>
                <c:pt idx="40">
                  <c:v>1.1368444699154318E-3</c:v>
                </c:pt>
                <c:pt idx="41">
                  <c:v>8.8920178533010742E-4</c:v>
                </c:pt>
                <c:pt idx="42">
                  <c:v>1.4714776451945669E-3</c:v>
                </c:pt>
                <c:pt idx="43">
                  <c:v>1.6295207668029527E-3</c:v>
                </c:pt>
                <c:pt idx="44">
                  <c:v>1.7737896201159723E-3</c:v>
                </c:pt>
                <c:pt idx="45">
                  <c:v>1.7699115044247787E-3</c:v>
                </c:pt>
                <c:pt idx="46">
                  <c:v>1.0193679918450559E-3</c:v>
                </c:pt>
                <c:pt idx="47">
                  <c:v>1.0256410256410256E-3</c:v>
                </c:pt>
                <c:pt idx="48">
                  <c:v>1.376538951883244E-3</c:v>
                </c:pt>
                <c:pt idx="49">
                  <c:v>2.0902566613256192E-3</c:v>
                </c:pt>
                <c:pt idx="50">
                  <c:v>1.5353086987712052E-3</c:v>
                </c:pt>
                <c:pt idx="51">
                  <c:v>1.7927667404237975E-3</c:v>
                </c:pt>
                <c:pt idx="52">
                  <c:v>1.3715875403475524E-3</c:v>
                </c:pt>
                <c:pt idx="53">
                  <c:v>1.467882613459207E-3</c:v>
                </c:pt>
                <c:pt idx="54">
                  <c:v>1.6430594856460521E-3</c:v>
                </c:pt>
                <c:pt idx="55">
                  <c:v>2.8074538185900483E-3</c:v>
                </c:pt>
                <c:pt idx="56">
                  <c:v>1.4561825327560039E-3</c:v>
                </c:pt>
                <c:pt idx="57">
                  <c:v>2.2318784498753454E-3</c:v>
                </c:pt>
                <c:pt idx="58">
                  <c:v>3.7508848906992309E-3</c:v>
                </c:pt>
                <c:pt idx="59">
                  <c:v>4.1841004184100415E-3</c:v>
                </c:pt>
                <c:pt idx="60">
                  <c:v>1.620745542949757E-3</c:v>
                </c:pt>
                <c:pt idx="61">
                  <c:v>1.4546116378253184E-3</c:v>
                </c:pt>
                <c:pt idx="62">
                  <c:v>1.8118247511016599E-3</c:v>
                </c:pt>
                <c:pt idx="63">
                  <c:v>1.4821821681177383E-3</c:v>
                </c:pt>
                <c:pt idx="64">
                  <c:v>1.6762670025458708E-3</c:v>
                </c:pt>
                <c:pt idx="65">
                  <c:v>1.8480741150023309E-3</c:v>
                </c:pt>
                <c:pt idx="66">
                  <c:v>1.6123921151821126E-3</c:v>
                </c:pt>
                <c:pt idx="67">
                  <c:v>1.6118319721244757E-3</c:v>
                </c:pt>
                <c:pt idx="68">
                  <c:v>2.3696946050021225E-3</c:v>
                </c:pt>
                <c:pt idx="69">
                  <c:v>3.1184094082596469E-3</c:v>
                </c:pt>
                <c:pt idx="70">
                  <c:v>1.6989566553605529E-3</c:v>
                </c:pt>
                <c:pt idx="71">
                  <c:v>1.6913826950620931E-3</c:v>
                </c:pt>
                <c:pt idx="72">
                  <c:v>2.1929824561403512E-3</c:v>
                </c:pt>
                <c:pt idx="73">
                  <c:v>2.0449897750511249E-3</c:v>
                </c:pt>
                <c:pt idx="74">
                  <c:v>2.0576131687242796E-3</c:v>
                </c:pt>
                <c:pt idx="75">
                  <c:v>1.9493177387914231E-3</c:v>
                </c:pt>
                <c:pt idx="76">
                  <c:v>1.841620626151013E-3</c:v>
                </c:pt>
                <c:pt idx="77">
                  <c:v>1.6835016835016834E-3</c:v>
                </c:pt>
                <c:pt idx="78">
                  <c:v>1.6920473773265651E-3</c:v>
                </c:pt>
                <c:pt idx="79">
                  <c:v>1.7793594306049821E-3</c:v>
                </c:pt>
                <c:pt idx="80">
                  <c:v>1.5007042852199142E-3</c:v>
                </c:pt>
                <c:pt idx="81">
                  <c:v>1.5284426422226857E-3</c:v>
                </c:pt>
                <c:pt idx="82">
                  <c:v>1.5036437954667817E-3</c:v>
                </c:pt>
                <c:pt idx="83">
                  <c:v>2.1856384467729829E-3</c:v>
                </c:pt>
                <c:pt idx="84">
                  <c:v>1.8065039420623733E-3</c:v>
                </c:pt>
                <c:pt idx="85">
                  <c:v>1.9157627896673236E-3</c:v>
                </c:pt>
                <c:pt idx="86">
                  <c:v>1.884641010446643E-3</c:v>
                </c:pt>
                <c:pt idx="87">
                  <c:v>1.5961428658193997E-3</c:v>
                </c:pt>
                <c:pt idx="88">
                  <c:v>1.6357213784520522E-3</c:v>
                </c:pt>
                <c:pt idx="89">
                  <c:v>1.949706607622512E-3</c:v>
                </c:pt>
                <c:pt idx="90">
                  <c:v>1.4342952970561121E-3</c:v>
                </c:pt>
                <c:pt idx="91">
                  <c:v>1.9524940582193949E-3</c:v>
                </c:pt>
                <c:pt idx="92">
                  <c:v>1.734023397614332E-3</c:v>
                </c:pt>
                <c:pt idx="93">
                  <c:v>1.8724420964474392E-3</c:v>
                </c:pt>
                <c:pt idx="94">
                  <c:v>1.8034717712197431E-3</c:v>
                </c:pt>
                <c:pt idx="95">
                  <c:v>2.0004410762565904E-3</c:v>
                </c:pt>
                <c:pt idx="96">
                  <c:v>1.9000905671372847E-3</c:v>
                </c:pt>
                <c:pt idx="97">
                  <c:v>1.6267823592002459E-3</c:v>
                </c:pt>
                <c:pt idx="98">
                  <c:v>1.441571736848433E-3</c:v>
                </c:pt>
                <c:pt idx="99">
                  <c:v>1.7869827275117025E-3</c:v>
                </c:pt>
                <c:pt idx="100">
                  <c:v>1.5290661553525066E-3</c:v>
                </c:pt>
                <c:pt idx="101">
                  <c:v>2.2084443442859461E-3</c:v>
                </c:pt>
                <c:pt idx="102">
                  <c:v>3.8390916602282182E-3</c:v>
                </c:pt>
                <c:pt idx="103">
                  <c:v>5.9185347481284381E-3</c:v>
                </c:pt>
                <c:pt idx="104">
                  <c:v>9.2497474642499692E-3</c:v>
                </c:pt>
                <c:pt idx="105">
                  <c:v>3.5567815037701356E-3</c:v>
                </c:pt>
                <c:pt idx="106">
                  <c:v>2.5177819720427603E-3</c:v>
                </c:pt>
                <c:pt idx="107">
                  <c:v>1.4348275376950605E-2</c:v>
                </c:pt>
                <c:pt idx="108">
                  <c:v>3.9499364420865829E-3</c:v>
                </c:pt>
                <c:pt idx="109">
                  <c:v>2.2515475986360283E-3</c:v>
                </c:pt>
                <c:pt idx="110">
                  <c:v>2.1004846289122323E-3</c:v>
                </c:pt>
                <c:pt idx="111">
                  <c:v>2.5505996454473455E-3</c:v>
                </c:pt>
                <c:pt idx="112">
                  <c:v>2.7915534274849715E-3</c:v>
                </c:pt>
                <c:pt idx="113">
                  <c:v>2.1106740331936552E-3</c:v>
                </c:pt>
                <c:pt idx="114">
                  <c:v>2.5981260407391821E-3</c:v>
                </c:pt>
                <c:pt idx="115">
                  <c:v>1.7644783168315665E-3</c:v>
                </c:pt>
                <c:pt idx="116">
                  <c:v>1.9411344807874012E-3</c:v>
                </c:pt>
                <c:pt idx="117">
                  <c:v>2.0809720263011036E-3</c:v>
                </c:pt>
                <c:pt idx="118">
                  <c:v>2.49889244054628E-3</c:v>
                </c:pt>
                <c:pt idx="119">
                  <c:v>2.0916475679689437E-2</c:v>
                </c:pt>
                <c:pt idx="120">
                  <c:v>2.8296527463553996E-3</c:v>
                </c:pt>
                <c:pt idx="121">
                  <c:v>2.6112660179815656E-3</c:v>
                </c:pt>
                <c:pt idx="122">
                  <c:v>2.7797261180743924E-3</c:v>
                </c:pt>
                <c:pt idx="123">
                  <c:v>2.3167328679140398E-3</c:v>
                </c:pt>
                <c:pt idx="124">
                  <c:v>2.1443769707129193E-3</c:v>
                </c:pt>
                <c:pt idx="125">
                  <c:v>3.1037448844460523E-3</c:v>
                </c:pt>
                <c:pt idx="126">
                  <c:v>4.2673798935104409E-3</c:v>
                </c:pt>
                <c:pt idx="127">
                  <c:v>1.7595908580735663E-3</c:v>
                </c:pt>
                <c:pt idx="128">
                  <c:v>2.9383076476558957E-3</c:v>
                </c:pt>
                <c:pt idx="129">
                  <c:v>2.6677862839546451E-3</c:v>
                </c:pt>
                <c:pt idx="130">
                  <c:v>2.2018666107822956E-3</c:v>
                </c:pt>
                <c:pt idx="131">
                  <c:v>2.5447140098012319E-3</c:v>
                </c:pt>
                <c:pt idx="132">
                  <c:v>6.0615520885367582E-3</c:v>
                </c:pt>
                <c:pt idx="133">
                  <c:v>2.3044828668018634E-3</c:v>
                </c:pt>
                <c:pt idx="134">
                  <c:v>4.3333763471210601E-3</c:v>
                </c:pt>
                <c:pt idx="135">
                  <c:v>3.5482565990335975E-3</c:v>
                </c:pt>
                <c:pt idx="136">
                  <c:v>6.006275773901731E-3</c:v>
                </c:pt>
                <c:pt idx="137">
                  <c:v>3.773721935539712E-3</c:v>
                </c:pt>
                <c:pt idx="138">
                  <c:v>4.4307103084296655E-3</c:v>
                </c:pt>
                <c:pt idx="139">
                  <c:v>6.2942871703692326E-3</c:v>
                </c:pt>
                <c:pt idx="140">
                  <c:v>5.6041991837088093E-3</c:v>
                </c:pt>
                <c:pt idx="141">
                  <c:v>4.3585462257143487E-3</c:v>
                </c:pt>
                <c:pt idx="142">
                  <c:v>1.3567726807063377E-2</c:v>
                </c:pt>
                <c:pt idx="143">
                  <c:v>3.1009231490349873E-3</c:v>
                </c:pt>
                <c:pt idx="144">
                  <c:v>3.3066304566682272E-3</c:v>
                </c:pt>
                <c:pt idx="145">
                  <c:v>3.7484394922474859E-3</c:v>
                </c:pt>
                <c:pt idx="146">
                  <c:v>6.4985109045909879E-3</c:v>
                </c:pt>
                <c:pt idx="147">
                  <c:v>4.281246264771092E-3</c:v>
                </c:pt>
                <c:pt idx="148">
                  <c:v>3.9716692973675539E-3</c:v>
                </c:pt>
                <c:pt idx="149">
                  <c:v>3.6159838004631989E-3</c:v>
                </c:pt>
                <c:pt idx="150">
                  <c:v>4.379471046742623E-2</c:v>
                </c:pt>
                <c:pt idx="151">
                  <c:v>2.2781600764002791E-2</c:v>
                </c:pt>
                <c:pt idx="152">
                  <c:v>1.1629964619769798E-2</c:v>
                </c:pt>
                <c:pt idx="153">
                  <c:v>4.8633970325688324E-3</c:v>
                </c:pt>
                <c:pt idx="154">
                  <c:v>2.9687987287610731E-3</c:v>
                </c:pt>
              </c:numCache>
            </c:numRef>
          </c:yVal>
          <c:smooth val="0"/>
          <c:extLst>
            <c:ext xmlns:c16="http://schemas.microsoft.com/office/drawing/2014/chart" uri="{C3380CC4-5D6E-409C-BE32-E72D297353CC}">
              <c16:uniqueId val="{00000003-4488-4D0D-9674-AC7064AE4B64}"/>
            </c:ext>
          </c:extLst>
        </c:ser>
        <c:ser>
          <c:idx val="5"/>
          <c:order val="5"/>
          <c:tx>
            <c:strRef>
              <c:f>'C7 6580'!$A$12</c:f>
              <c:strCache>
                <c:ptCount val="1"/>
                <c:pt idx="0">
                  <c:v>Kcb (Select)</c:v>
                </c:pt>
              </c:strCache>
            </c:strRef>
          </c:tx>
          <c:spPr>
            <a:ln w="3175">
              <a:solidFill>
                <a:srgbClr val="339966"/>
              </a:solidFill>
              <a:prstDash val="lgDashDot"/>
            </a:ln>
          </c:spPr>
          <c:marker>
            <c:symbol val="circle"/>
            <c:size val="2"/>
            <c:spPr>
              <a:solidFill>
                <a:srgbClr val="339966"/>
              </a:solidFill>
              <a:ln>
                <a:solidFill>
                  <a:srgbClr val="339966"/>
                </a:solidFill>
                <a:prstDash val="solid"/>
              </a:ln>
            </c:spPr>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6580'!$C$12:$FS$12</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0.17624062499999998</c:v>
                </c:pt>
                <c:pt idx="15">
                  <c:v>0.1842984375</c:v>
                </c:pt>
                <c:pt idx="16">
                  <c:v>0.19235625000000001</c:v>
                </c:pt>
                <c:pt idx="17">
                  <c:v>0.20041406249999999</c:v>
                </c:pt>
                <c:pt idx="18">
                  <c:v>0.20847187499999997</c:v>
                </c:pt>
                <c:pt idx="19">
                  <c:v>0.21652968749999998</c:v>
                </c:pt>
                <c:pt idx="20">
                  <c:v>0.2245875</c:v>
                </c:pt>
                <c:pt idx="21">
                  <c:v>0.23264531249999998</c:v>
                </c:pt>
                <c:pt idx="22">
                  <c:v>0.24070312499999999</c:v>
                </c:pt>
                <c:pt idx="23">
                  <c:v>0.2487609375</c:v>
                </c:pt>
                <c:pt idx="24">
                  <c:v>0.25681874999999998</c:v>
                </c:pt>
                <c:pt idx="25">
                  <c:v>0.26487656249999997</c:v>
                </c:pt>
                <c:pt idx="26">
                  <c:v>0.27293437499999995</c:v>
                </c:pt>
                <c:pt idx="27">
                  <c:v>0.28099218749999999</c:v>
                </c:pt>
                <c:pt idx="28">
                  <c:v>0.28905000000000003</c:v>
                </c:pt>
                <c:pt idx="29">
                  <c:v>0.29710781250000001</c:v>
                </c:pt>
                <c:pt idx="30">
                  <c:v>0.305165625</c:v>
                </c:pt>
                <c:pt idx="31">
                  <c:v>0.31322343750000003</c:v>
                </c:pt>
                <c:pt idx="32">
                  <c:v>0.32128125000000002</c:v>
                </c:pt>
                <c:pt idx="33">
                  <c:v>0.3293390625</c:v>
                </c:pt>
                <c:pt idx="34">
                  <c:v>0.33739687500000004</c:v>
                </c:pt>
                <c:pt idx="35">
                  <c:v>0.34545468749999997</c:v>
                </c:pt>
                <c:pt idx="36">
                  <c:v>0.35351250000000001</c:v>
                </c:pt>
                <c:pt idx="37">
                  <c:v>0.37101428571428574</c:v>
                </c:pt>
                <c:pt idx="38">
                  <c:v>0.38851607142857147</c:v>
                </c:pt>
                <c:pt idx="39">
                  <c:v>0.40601785714285721</c:v>
                </c:pt>
                <c:pt idx="40">
                  <c:v>0.42351964285714283</c:v>
                </c:pt>
                <c:pt idx="41">
                  <c:v>0.44102142857142856</c:v>
                </c:pt>
                <c:pt idx="42">
                  <c:v>0.4585232142857143</c:v>
                </c:pt>
                <c:pt idx="43">
                  <c:v>0.47602500000000003</c:v>
                </c:pt>
                <c:pt idx="44">
                  <c:v>0.50083125000000006</c:v>
                </c:pt>
                <c:pt idx="45">
                  <c:v>0.52563749999999998</c:v>
                </c:pt>
                <c:pt idx="46">
                  <c:v>0.55560750000000003</c:v>
                </c:pt>
                <c:pt idx="47">
                  <c:v>0.58557749999999997</c:v>
                </c:pt>
                <c:pt idx="48">
                  <c:v>0.61554749999999991</c:v>
                </c:pt>
                <c:pt idx="49">
                  <c:v>0.64551749999999997</c:v>
                </c:pt>
                <c:pt idx="50">
                  <c:v>0.67548750000000002</c:v>
                </c:pt>
                <c:pt idx="51">
                  <c:v>0.6992250000000001</c:v>
                </c:pt>
                <c:pt idx="52">
                  <c:v>0.72296249999999995</c:v>
                </c:pt>
                <c:pt idx="53">
                  <c:v>0.74670000000000003</c:v>
                </c:pt>
                <c:pt idx="54">
                  <c:v>0.7704375</c:v>
                </c:pt>
                <c:pt idx="55">
                  <c:v>0.79417499999999996</c:v>
                </c:pt>
                <c:pt idx="56">
                  <c:v>0.81791249999999993</c:v>
                </c:pt>
                <c:pt idx="57">
                  <c:v>0.84165000000000001</c:v>
                </c:pt>
                <c:pt idx="58">
                  <c:v>0.86538750000000009</c:v>
                </c:pt>
                <c:pt idx="59">
                  <c:v>0.88912499999999994</c:v>
                </c:pt>
                <c:pt idx="60">
                  <c:v>0.91059000000000001</c:v>
                </c:pt>
                <c:pt idx="61">
                  <c:v>0.93205499999999997</c:v>
                </c:pt>
                <c:pt idx="62">
                  <c:v>0.95351999999999992</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0.95595000000000008</c:v>
                </c:pt>
                <c:pt idx="109">
                  <c:v>0.95426250000000001</c:v>
                </c:pt>
                <c:pt idx="110">
                  <c:v>0.95257500000000006</c:v>
                </c:pt>
                <c:pt idx="111">
                  <c:v>0.9508875</c:v>
                </c:pt>
                <c:pt idx="112">
                  <c:v>0.94919999999999993</c:v>
                </c:pt>
                <c:pt idx="113">
                  <c:v>0.94751250000000009</c:v>
                </c:pt>
                <c:pt idx="114">
                  <c:v>0.94582500000000003</c:v>
                </c:pt>
                <c:pt idx="115">
                  <c:v>0.92015322580645154</c:v>
                </c:pt>
                <c:pt idx="116">
                  <c:v>0.89448145161290327</c:v>
                </c:pt>
                <c:pt idx="117">
                  <c:v>0.86880967741935478</c:v>
                </c:pt>
                <c:pt idx="118">
                  <c:v>0.84313790322580651</c:v>
                </c:pt>
                <c:pt idx="119">
                  <c:v>0.81746612903225813</c:v>
                </c:pt>
                <c:pt idx="120">
                  <c:v>0.79179435483870975</c:v>
                </c:pt>
                <c:pt idx="121">
                  <c:v>0.76612258064516126</c:v>
                </c:pt>
                <c:pt idx="122">
                  <c:v>0.74045080645161299</c:v>
                </c:pt>
                <c:pt idx="123">
                  <c:v>0.71477903225806461</c:v>
                </c:pt>
                <c:pt idx="124">
                  <c:v>0.68910725806451611</c:v>
                </c:pt>
                <c:pt idx="125">
                  <c:v>0.66343548387096773</c:v>
                </c:pt>
                <c:pt idx="126">
                  <c:v>0.63776370967741935</c:v>
                </c:pt>
                <c:pt idx="127">
                  <c:v>0.61209193548387097</c:v>
                </c:pt>
                <c:pt idx="128">
                  <c:v>0.58642016129032259</c:v>
                </c:pt>
                <c:pt idx="129">
                  <c:v>0.5607483870967741</c:v>
                </c:pt>
                <c:pt idx="130">
                  <c:v>0.53507661290322572</c:v>
                </c:pt>
                <c:pt idx="131">
                  <c:v>0.50940483870967745</c:v>
                </c:pt>
                <c:pt idx="132">
                  <c:v>0.48373306451612907</c:v>
                </c:pt>
                <c:pt idx="133">
                  <c:v>0.45806129032258058</c:v>
                </c:pt>
                <c:pt idx="134">
                  <c:v>0.43238951612903231</c:v>
                </c:pt>
                <c:pt idx="135">
                  <c:v>0.40671774193548382</c:v>
                </c:pt>
                <c:pt idx="136">
                  <c:v>0.38104596774193544</c:v>
                </c:pt>
                <c:pt idx="137">
                  <c:v>0.35537419354838717</c:v>
                </c:pt>
                <c:pt idx="138">
                  <c:v>0.32970241935483874</c:v>
                </c:pt>
                <c:pt idx="139">
                  <c:v>0.3040306451612903</c:v>
                </c:pt>
                <c:pt idx="140">
                  <c:v>0.27835887096774198</c:v>
                </c:pt>
                <c:pt idx="141">
                  <c:v>0.25268709677419354</c:v>
                </c:pt>
                <c:pt idx="142">
                  <c:v>0.22701532258064511</c:v>
                </c:pt>
                <c:pt idx="143">
                  <c:v>0.20134354838709675</c:v>
                </c:pt>
                <c:pt idx="144">
                  <c:v>0.17567177419354832</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4-4488-4D0D-9674-AC7064AE4B64}"/>
            </c:ext>
          </c:extLst>
        </c:ser>
        <c:ser>
          <c:idx val="6"/>
          <c:order val="6"/>
          <c:tx>
            <c:strRef>
              <c:f>'C7 6580'!$A$87</c:f>
              <c:strCache>
                <c:ptCount val="1"/>
                <c:pt idx="0">
                  <c:v>Kcb (SWD)</c:v>
                </c:pt>
              </c:strCache>
            </c:strRef>
          </c:tx>
          <c:spPr>
            <a:ln w="28575">
              <a:noFill/>
            </a:ln>
          </c:spPr>
          <c:marker>
            <c:symbol val="circle"/>
            <c:size val="5"/>
            <c:spPr>
              <a:solidFill>
                <a:srgbClr val="800000"/>
              </a:solidFill>
              <a:ln>
                <a:solidFill>
                  <a:srgbClr val="800000"/>
                </a:solidFill>
                <a:prstDash val="solid"/>
              </a:ln>
            </c:spPr>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6580'!$C$87:$FS$87</c:f>
              <c:numCache>
                <c:formatCode>General</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0.19512905798238406</c:v>
                </c:pt>
                <c:pt idx="25">
                  <c:v>0</c:v>
                </c:pt>
                <c:pt idx="26">
                  <c:v>0</c:v>
                </c:pt>
                <c:pt idx="27">
                  <c:v>0</c:v>
                </c:pt>
                <c:pt idx="28">
                  <c:v>0.11920086363162627</c:v>
                </c:pt>
                <c:pt idx="29">
                  <c:v>0</c:v>
                </c:pt>
                <c:pt idx="30">
                  <c:v>0.43279024088293466</c:v>
                </c:pt>
                <c:pt idx="31">
                  <c:v>0</c:v>
                </c:pt>
                <c:pt idx="32">
                  <c:v>-0.8783195188065156</c:v>
                </c:pt>
                <c:pt idx="33">
                  <c:v>0</c:v>
                </c:pt>
                <c:pt idx="34">
                  <c:v>0</c:v>
                </c:pt>
                <c:pt idx="35">
                  <c:v>0</c:v>
                </c:pt>
                <c:pt idx="36">
                  <c:v>0</c:v>
                </c:pt>
                <c:pt idx="37">
                  <c:v>0.62064710507548992</c:v>
                </c:pt>
                <c:pt idx="38">
                  <c:v>0</c:v>
                </c:pt>
                <c:pt idx="39">
                  <c:v>-0.41803965084164646</c:v>
                </c:pt>
                <c:pt idx="40">
                  <c:v>0</c:v>
                </c:pt>
                <c:pt idx="41">
                  <c:v>0</c:v>
                </c:pt>
                <c:pt idx="42">
                  <c:v>0</c:v>
                </c:pt>
                <c:pt idx="43">
                  <c:v>1.1166527759553493</c:v>
                </c:pt>
                <c:pt idx="44">
                  <c:v>0</c:v>
                </c:pt>
                <c:pt idx="45">
                  <c:v>-0.65482469264789345</c:v>
                </c:pt>
                <c:pt idx="46">
                  <c:v>0</c:v>
                </c:pt>
                <c:pt idx="47">
                  <c:v>0</c:v>
                </c:pt>
                <c:pt idx="48">
                  <c:v>1.2881329353259181</c:v>
                </c:pt>
                <c:pt idx="49">
                  <c:v>0</c:v>
                </c:pt>
                <c:pt idx="50">
                  <c:v>-0.60505589151492123</c:v>
                </c:pt>
                <c:pt idx="51">
                  <c:v>0</c:v>
                </c:pt>
                <c:pt idx="52">
                  <c:v>1.8017948867922453</c:v>
                </c:pt>
                <c:pt idx="53">
                  <c:v>0</c:v>
                </c:pt>
                <c:pt idx="54">
                  <c:v>0</c:v>
                </c:pt>
                <c:pt idx="55">
                  <c:v>0</c:v>
                </c:pt>
                <c:pt idx="56">
                  <c:v>0</c:v>
                </c:pt>
                <c:pt idx="57">
                  <c:v>0.29387333628677409</c:v>
                </c:pt>
                <c:pt idx="58">
                  <c:v>0</c:v>
                </c:pt>
                <c:pt idx="59">
                  <c:v>0.6650977573830823</c:v>
                </c:pt>
                <c:pt idx="60">
                  <c:v>0</c:v>
                </c:pt>
                <c:pt idx="61">
                  <c:v>0</c:v>
                </c:pt>
                <c:pt idx="62">
                  <c:v>0.78886897405104539</c:v>
                </c:pt>
                <c:pt idx="63">
                  <c:v>0</c:v>
                </c:pt>
                <c:pt idx="64">
                  <c:v>-0.25442713717874749</c:v>
                </c:pt>
                <c:pt idx="65">
                  <c:v>0</c:v>
                </c:pt>
                <c:pt idx="66">
                  <c:v>2.0092981354088288</c:v>
                </c:pt>
                <c:pt idx="67">
                  <c:v>0</c:v>
                </c:pt>
                <c:pt idx="68">
                  <c:v>0</c:v>
                </c:pt>
                <c:pt idx="69">
                  <c:v>0</c:v>
                </c:pt>
                <c:pt idx="70">
                  <c:v>0</c:v>
                </c:pt>
                <c:pt idx="71">
                  <c:v>0.74869363450287618</c:v>
                </c:pt>
                <c:pt idx="72">
                  <c:v>0</c:v>
                </c:pt>
                <c:pt idx="73">
                  <c:v>-0.3810647513009921</c:v>
                </c:pt>
                <c:pt idx="74">
                  <c:v>0</c:v>
                </c:pt>
                <c:pt idx="75">
                  <c:v>0</c:v>
                </c:pt>
                <c:pt idx="76">
                  <c:v>1.4231849358319768</c:v>
                </c:pt>
                <c:pt idx="77">
                  <c:v>0</c:v>
                </c:pt>
                <c:pt idx="78">
                  <c:v>-0.21572862566423834</c:v>
                </c:pt>
                <c:pt idx="79">
                  <c:v>0</c:v>
                </c:pt>
                <c:pt idx="80">
                  <c:v>1.6660657336558375</c:v>
                </c:pt>
                <c:pt idx="81">
                  <c:v>0</c:v>
                </c:pt>
                <c:pt idx="82">
                  <c:v>0</c:v>
                </c:pt>
                <c:pt idx="83">
                  <c:v>0</c:v>
                </c:pt>
                <c:pt idx="84">
                  <c:v>0</c:v>
                </c:pt>
                <c:pt idx="85">
                  <c:v>1.0599598832635688</c:v>
                </c:pt>
                <c:pt idx="86">
                  <c:v>0</c:v>
                </c:pt>
                <c:pt idx="87">
                  <c:v>0.45277700822612132</c:v>
                </c:pt>
                <c:pt idx="88">
                  <c:v>0</c:v>
                </c:pt>
                <c:pt idx="89">
                  <c:v>0</c:v>
                </c:pt>
                <c:pt idx="90">
                  <c:v>2.3370426504674331</c:v>
                </c:pt>
                <c:pt idx="91">
                  <c:v>0</c:v>
                </c:pt>
                <c:pt idx="92">
                  <c:v>-1.167865631499853</c:v>
                </c:pt>
                <c:pt idx="93">
                  <c:v>0</c:v>
                </c:pt>
                <c:pt idx="94">
                  <c:v>2.1293106215431115</c:v>
                </c:pt>
                <c:pt idx="95">
                  <c:v>0</c:v>
                </c:pt>
                <c:pt idx="96">
                  <c:v>0</c:v>
                </c:pt>
                <c:pt idx="97">
                  <c:v>0</c:v>
                </c:pt>
                <c:pt idx="98">
                  <c:v>0</c:v>
                </c:pt>
                <c:pt idx="99">
                  <c:v>1.2420827437890147</c:v>
                </c:pt>
                <c:pt idx="100">
                  <c:v>0</c:v>
                </c:pt>
                <c:pt idx="101">
                  <c:v>-0.34202389246707121</c:v>
                </c:pt>
                <c:pt idx="102">
                  <c:v>0</c:v>
                </c:pt>
                <c:pt idx="103">
                  <c:v>0</c:v>
                </c:pt>
                <c:pt idx="104">
                  <c:v>1.6528988940416882</c:v>
                </c:pt>
                <c:pt idx="105">
                  <c:v>0</c:v>
                </c:pt>
                <c:pt idx="106">
                  <c:v>-0.63500954567616019</c:v>
                </c:pt>
                <c:pt idx="107">
                  <c:v>0</c:v>
                </c:pt>
                <c:pt idx="108">
                  <c:v>1.2020624377495079</c:v>
                </c:pt>
                <c:pt idx="109">
                  <c:v>0</c:v>
                </c:pt>
                <c:pt idx="110">
                  <c:v>0</c:v>
                </c:pt>
                <c:pt idx="111">
                  <c:v>0</c:v>
                </c:pt>
                <c:pt idx="112">
                  <c:v>0</c:v>
                </c:pt>
                <c:pt idx="113">
                  <c:v>0</c:v>
                </c:pt>
                <c:pt idx="114">
                  <c:v>1.5042679174058833</c:v>
                </c:pt>
                <c:pt idx="115">
                  <c:v>0</c:v>
                </c:pt>
                <c:pt idx="116">
                  <c:v>-0.79714939677261509</c:v>
                </c:pt>
                <c:pt idx="117">
                  <c:v>0</c:v>
                </c:pt>
                <c:pt idx="118">
                  <c:v>0</c:v>
                </c:pt>
                <c:pt idx="119">
                  <c:v>0</c:v>
                </c:pt>
                <c:pt idx="120">
                  <c:v>0</c:v>
                </c:pt>
                <c:pt idx="121">
                  <c:v>0</c:v>
                </c:pt>
                <c:pt idx="122">
                  <c:v>0</c:v>
                </c:pt>
                <c:pt idx="123">
                  <c:v>0</c:v>
                </c:pt>
                <c:pt idx="124">
                  <c:v>0</c:v>
                </c:pt>
                <c:pt idx="125">
                  <c:v>0</c:v>
                </c:pt>
                <c:pt idx="126">
                  <c:v>0</c:v>
                </c:pt>
                <c:pt idx="127">
                  <c:v>1.4259300453415549</c:v>
                </c:pt>
                <c:pt idx="128">
                  <c:v>0</c:v>
                </c:pt>
                <c:pt idx="129">
                  <c:v>0</c:v>
                </c:pt>
                <c:pt idx="130">
                  <c:v>0</c:v>
                </c:pt>
                <c:pt idx="131">
                  <c:v>0</c:v>
                </c:pt>
                <c:pt idx="132">
                  <c:v>0</c:v>
                </c:pt>
                <c:pt idx="133">
                  <c:v>0</c:v>
                </c:pt>
                <c:pt idx="134">
                  <c:v>0</c:v>
                </c:pt>
                <c:pt idx="135">
                  <c:v>0.268507632397812</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0.18969002520464157</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4488-4D0D-9674-AC7064AE4B64}"/>
            </c:ext>
          </c:extLst>
        </c:ser>
        <c:ser>
          <c:idx val="7"/>
          <c:order val="7"/>
          <c:tx>
            <c:v>Kcb (SWD) weighted</c:v>
          </c:tx>
          <c:spPr>
            <a:ln w="3175">
              <a:solidFill>
                <a:srgbClr val="800000"/>
              </a:solidFill>
              <a:prstDash val="solid"/>
            </a:ln>
          </c:spPr>
          <c:marker>
            <c:symbol val="dot"/>
            <c:size val="3"/>
            <c:spPr>
              <a:noFill/>
              <a:ln>
                <a:solidFill>
                  <a:srgbClr val="800000"/>
                </a:solidFill>
                <a:prstDash val="solid"/>
              </a:ln>
            </c:spPr>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6580'!$D$89:$FS$89</c:f>
              <c:numCache>
                <c:formatCode>General</c:formatCode>
                <c:ptCount val="17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0.11606960461534652</c:v>
                </c:pt>
                <c:pt idx="31">
                  <c:v>5.6724131786791747E-2</c:v>
                </c:pt>
                <c:pt idx="32">
                  <c:v>0.16271699620364749</c:v>
                </c:pt>
                <c:pt idx="33">
                  <c:v>0.24943843072652949</c:v>
                </c:pt>
                <c:pt idx="34">
                  <c:v>0.32170629282893115</c:v>
                </c:pt>
                <c:pt idx="35">
                  <c:v>0.38285602230019405</c:v>
                </c:pt>
                <c:pt idx="36">
                  <c:v>0.30873597123247354</c:v>
                </c:pt>
                <c:pt idx="37">
                  <c:v>0.24449859364044907</c:v>
                </c:pt>
                <c:pt idx="38">
                  <c:v>0.38892875724927795</c:v>
                </c:pt>
                <c:pt idx="39">
                  <c:v>0.53335892085810677</c:v>
                </c:pt>
                <c:pt idx="40">
                  <c:v>0.57785797620813539</c:v>
                </c:pt>
                <c:pt idx="41">
                  <c:v>0.49614444310210792</c:v>
                </c:pt>
                <c:pt idx="42">
                  <c:v>0.41443090999608057</c:v>
                </c:pt>
                <c:pt idx="43">
                  <c:v>0.4931740954438642</c:v>
                </c:pt>
                <c:pt idx="44">
                  <c:v>0.57191728089164795</c:v>
                </c:pt>
                <c:pt idx="45">
                  <c:v>0.6193781467002093</c:v>
                </c:pt>
                <c:pt idx="46">
                  <c:v>0.66683901250877065</c:v>
                </c:pt>
                <c:pt idx="47">
                  <c:v>0.61198704986419905</c:v>
                </c:pt>
                <c:pt idx="48">
                  <c:v>0.55713508721962746</c:v>
                </c:pt>
                <c:pt idx="49">
                  <c:v>0.50228312457505564</c:v>
                </c:pt>
                <c:pt idx="50">
                  <c:v>0.47217945667023786</c:v>
                </c:pt>
                <c:pt idx="51">
                  <c:v>0.56017428667230296</c:v>
                </c:pt>
                <c:pt idx="52">
                  <c:v>0.65642053111889875</c:v>
                </c:pt>
                <c:pt idx="53">
                  <c:v>0.62313626703390723</c:v>
                </c:pt>
                <c:pt idx="54">
                  <c:v>0.58985200294891571</c:v>
                </c:pt>
                <c:pt idx="55">
                  <c:v>0.48701466478193806</c:v>
                </c:pt>
                <c:pt idx="56">
                  <c:v>0.51038991507101628</c:v>
                </c:pt>
                <c:pt idx="57">
                  <c:v>0.68468018353259952</c:v>
                </c:pt>
                <c:pt idx="58">
                  <c:v>0.69851373344037182</c:v>
                </c:pt>
                <c:pt idx="59">
                  <c:v>0.62830698328774726</c:v>
                </c:pt>
                <c:pt idx="60">
                  <c:v>0.65862833650215413</c:v>
                </c:pt>
                <c:pt idx="61">
                  <c:v>0.6889496897165609</c:v>
                </c:pt>
                <c:pt idx="62">
                  <c:v>0.71927104293096777</c:v>
                </c:pt>
                <c:pt idx="63">
                  <c:v>0.74959239614537454</c:v>
                </c:pt>
                <c:pt idx="64">
                  <c:v>0.70459652363952352</c:v>
                </c:pt>
                <c:pt idx="65">
                  <c:v>0.63485235639391868</c:v>
                </c:pt>
                <c:pt idx="66">
                  <c:v>0.68539150162384499</c:v>
                </c:pt>
                <c:pt idx="67">
                  <c:v>0.72767923240924037</c:v>
                </c:pt>
                <c:pt idx="68">
                  <c:v>0.76996696319463553</c:v>
                </c:pt>
                <c:pt idx="69">
                  <c:v>0.70299378988028327</c:v>
                </c:pt>
                <c:pt idx="70">
                  <c:v>0.7055736906479172</c:v>
                </c:pt>
                <c:pt idx="71">
                  <c:v>0.83360654870355633</c:v>
                </c:pt>
                <c:pt idx="72">
                  <c:v>0.81072438858669016</c:v>
                </c:pt>
                <c:pt idx="73">
                  <c:v>0.74743517177700636</c:v>
                </c:pt>
                <c:pt idx="74">
                  <c:v>0.7681862550277192</c:v>
                </c:pt>
                <c:pt idx="75">
                  <c:v>0.78893733827843193</c:v>
                </c:pt>
                <c:pt idx="76">
                  <c:v>0.80968842152914478</c:v>
                </c:pt>
                <c:pt idx="77">
                  <c:v>0.83043950477985751</c:v>
                </c:pt>
                <c:pt idx="78">
                  <c:v>0.8107117296947407</c:v>
                </c:pt>
                <c:pt idx="79">
                  <c:v>0.86630118032988146</c:v>
                </c:pt>
                <c:pt idx="80">
                  <c:v>1.0475083404477765</c:v>
                </c:pt>
                <c:pt idx="81">
                  <c:v>1.1084321880901404</c:v>
                </c:pt>
                <c:pt idx="82">
                  <c:v>1.1693560357325041</c:v>
                </c:pt>
                <c:pt idx="83">
                  <c:v>0.99661933124371549</c:v>
                </c:pt>
                <c:pt idx="84">
                  <c:v>0.93314353085467472</c:v>
                </c:pt>
                <c:pt idx="85">
                  <c:v>1.089479480668498</c:v>
                </c:pt>
                <c:pt idx="86">
                  <c:v>1.1203624731943163</c:v>
                </c:pt>
                <c:pt idx="87">
                  <c:v>1.0920969405365282</c:v>
                </c:pt>
                <c:pt idx="88">
                  <c:v>1.1042384645715577</c:v>
                </c:pt>
                <c:pt idx="89">
                  <c:v>1.1163799886065875</c:v>
                </c:pt>
                <c:pt idx="90">
                  <c:v>1.1285215126416168</c:v>
                </c:pt>
                <c:pt idx="91">
                  <c:v>1.1406630366766466</c:v>
                </c:pt>
                <c:pt idx="92">
                  <c:v>1.0471974516279372</c:v>
                </c:pt>
                <c:pt idx="93">
                  <c:v>0.99421072491505769</c:v>
                </c:pt>
                <c:pt idx="94">
                  <c:v>1.0742188506360955</c:v>
                </c:pt>
                <c:pt idx="95">
                  <c:v>1.0286092668743791</c:v>
                </c:pt>
                <c:pt idx="96">
                  <c:v>0.98299968311266261</c:v>
                </c:pt>
                <c:pt idx="97">
                  <c:v>0.78486287003642341</c:v>
                </c:pt>
                <c:pt idx="98">
                  <c:v>0.82038660909133609</c:v>
                </c:pt>
                <c:pt idx="99">
                  <c:v>0.97838181370795996</c:v>
                </c:pt>
                <c:pt idx="100">
                  <c:v>0.9165652681217199</c:v>
                </c:pt>
                <c:pt idx="101">
                  <c:v>0.87489575451257151</c:v>
                </c:pt>
                <c:pt idx="102">
                  <c:v>0.89237476608702948</c:v>
                </c:pt>
                <c:pt idx="103">
                  <c:v>0.90985377766148734</c:v>
                </c:pt>
                <c:pt idx="104">
                  <c:v>0.92733278923594531</c:v>
                </c:pt>
                <c:pt idx="105">
                  <c:v>0.94481180081040317</c:v>
                </c:pt>
                <c:pt idx="106">
                  <c:v>0.96229081238486114</c:v>
                </c:pt>
                <c:pt idx="107">
                  <c:v>0.93194911209782483</c:v>
                </c:pt>
                <c:pt idx="108">
                  <c:v>0.90160741181078852</c:v>
                </c:pt>
                <c:pt idx="109">
                  <c:v>0.88647615523077972</c:v>
                </c:pt>
                <c:pt idx="110">
                  <c:v>0.8713448986507708</c:v>
                </c:pt>
                <c:pt idx="111">
                  <c:v>0.856213642070762</c:v>
                </c:pt>
                <c:pt idx="112">
                  <c:v>0.99360961480527643</c:v>
                </c:pt>
                <c:pt idx="113">
                  <c:v>1.1310055875397906</c:v>
                </c:pt>
                <c:pt idx="114">
                  <c:v>1.1459300947125939</c:v>
                </c:pt>
                <c:pt idx="115">
                  <c:v>1.1608546018853971</c:v>
                </c:pt>
                <c:pt idx="116">
                  <c:v>1.1556320770811086</c:v>
                </c:pt>
                <c:pt idx="117">
                  <c:v>1.1504095522768201</c:v>
                </c:pt>
                <c:pt idx="118">
                  <c:v>1.1451870274725313</c:v>
                </c:pt>
                <c:pt idx="119">
                  <c:v>1.1399645026682428</c:v>
                </c:pt>
                <c:pt idx="120">
                  <c:v>1.0575804836677047</c:v>
                </c:pt>
                <c:pt idx="121">
                  <c:v>0.9751964646671667</c:v>
                </c:pt>
                <c:pt idx="122">
                  <c:v>1.0462402666118618</c:v>
                </c:pt>
                <c:pt idx="123">
                  <c:v>1.1172840685565573</c:v>
                </c:pt>
                <c:pt idx="124">
                  <c:v>1.0401225743603075</c:v>
                </c:pt>
                <c:pt idx="125">
                  <c:v>0.9629610801640579</c:v>
                </c:pt>
                <c:pt idx="126">
                  <c:v>0.88579958596780828</c:v>
                </c:pt>
                <c:pt idx="127">
                  <c:v>0.80863809177155876</c:v>
                </c:pt>
                <c:pt idx="128">
                  <c:v>0.72622209042909769</c:v>
                </c:pt>
                <c:pt idx="129">
                  <c:v>0.64380608908663672</c:v>
                </c:pt>
                <c:pt idx="130">
                  <c:v>0.56139008774417587</c:v>
                </c:pt>
                <c:pt idx="131">
                  <c:v>0.47897408640171513</c:v>
                </c:pt>
                <c:pt idx="132">
                  <c:v>0.39655808505925427</c:v>
                </c:pt>
                <c:pt idx="133">
                  <c:v>0.31414208371679331</c:v>
                </c:pt>
                <c:pt idx="134">
                  <c:v>0.23172608237433248</c:v>
                </c:pt>
                <c:pt idx="135">
                  <c:v>0.22647157522812111</c:v>
                </c:pt>
                <c:pt idx="136">
                  <c:v>0.22121706808190975</c:v>
                </c:pt>
                <c:pt idx="137">
                  <c:v>0.21596256093569841</c:v>
                </c:pt>
                <c:pt idx="138">
                  <c:v>0.21070805378948704</c:v>
                </c:pt>
                <c:pt idx="139">
                  <c:v>0.2054535466432757</c:v>
                </c:pt>
                <c:pt idx="140">
                  <c:v>0.20019903949706433</c:v>
                </c:pt>
                <c:pt idx="141">
                  <c:v>0.19494453235085299</c:v>
                </c:pt>
                <c:pt idx="142">
                  <c:v>0.18969002520464159</c:v>
                </c:pt>
                <c:pt idx="143">
                  <c:v>0.18969002520464159</c:v>
                </c:pt>
                <c:pt idx="144">
                  <c:v>0.18969002520464159</c:v>
                </c:pt>
                <c:pt idx="145">
                  <c:v>0.18969002520464159</c:v>
                </c:pt>
                <c:pt idx="146">
                  <c:v>0.18969002520464159</c:v>
                </c:pt>
                <c:pt idx="147">
                  <c:v>0.18969002520464159</c:v>
                </c:pt>
                <c:pt idx="148">
                  <c:v>0.18969002520464159</c:v>
                </c:pt>
                <c:pt idx="149">
                  <c:v>0.18969002520464159</c:v>
                </c:pt>
                <c:pt idx="150">
                  <c:v>0.18969002520464159</c:v>
                </c:pt>
                <c:pt idx="151">
                  <c:v>0.18969002520464159</c:v>
                </c:pt>
                <c:pt idx="152">
                  <c:v>0.18969002520464159</c:v>
                </c:pt>
                <c:pt idx="153">
                  <c:v>0.18969002520464159</c:v>
                </c:pt>
                <c:pt idx="154">
                  <c:v>0.17704402352433216</c:v>
                </c:pt>
                <c:pt idx="155">
                  <c:v>0.16439802184402272</c:v>
                </c:pt>
                <c:pt idx="156">
                  <c:v>0.15175202016371328</c:v>
                </c:pt>
                <c:pt idx="157">
                  <c:v>0.13910601848340381</c:v>
                </c:pt>
                <c:pt idx="158">
                  <c:v>0.1264600168030944</c:v>
                </c:pt>
                <c:pt idx="159">
                  <c:v>0.11381401512278495</c:v>
                </c:pt>
                <c:pt idx="160">
                  <c:v>0.10116801344247552</c:v>
                </c:pt>
                <c:pt idx="161">
                  <c:v>8.8522011762166078E-2</c:v>
                </c:pt>
                <c:pt idx="162">
                  <c:v>7.587601008185664E-2</c:v>
                </c:pt>
                <c:pt idx="163">
                  <c:v>6.3230008401547189E-2</c:v>
                </c:pt>
                <c:pt idx="164">
                  <c:v>5.0584006721237751E-2</c:v>
                </c:pt>
                <c:pt idx="165">
                  <c:v>4.0647862543851762E-2</c:v>
                </c:pt>
                <c:pt idx="166">
                  <c:v>2.9183080800714085E-2</c:v>
                </c:pt>
                <c:pt idx="167">
                  <c:v>1.5807502100386797E-2</c:v>
                </c:pt>
                <c:pt idx="168">
                  <c:v>0</c:v>
                </c:pt>
                <c:pt idx="169">
                  <c:v>0</c:v>
                </c:pt>
                <c:pt idx="170">
                  <c:v>0</c:v>
                </c:pt>
                <c:pt idx="171">
                  <c:v>0</c:v>
                </c:pt>
              </c:numCache>
            </c:numRef>
          </c:yVal>
          <c:smooth val="0"/>
          <c:extLst>
            <c:ext xmlns:c16="http://schemas.microsoft.com/office/drawing/2014/chart" uri="{C3380CC4-5D6E-409C-BE32-E72D297353CC}">
              <c16:uniqueId val="{00000006-4488-4D0D-9674-AC7064AE4B64}"/>
            </c:ext>
          </c:extLst>
        </c:ser>
        <c:dLbls>
          <c:showLegendKey val="0"/>
          <c:showVal val="0"/>
          <c:showCatName val="0"/>
          <c:showSerName val="0"/>
          <c:showPercent val="0"/>
          <c:showBubbleSize val="0"/>
        </c:dLbls>
        <c:axId val="824374792"/>
        <c:axId val="824373224"/>
      </c:scatterChart>
      <c:scatterChart>
        <c:scatterStyle val="lineMarker"/>
        <c:varyColors val="0"/>
        <c:ser>
          <c:idx val="1"/>
          <c:order val="1"/>
          <c:tx>
            <c:strRef>
              <c:f>'C7 6580'!$A$6</c:f>
              <c:strCache>
                <c:ptCount val="1"/>
                <c:pt idx="0">
                  <c:v>Root Zone Depth</c:v>
                </c:pt>
              </c:strCache>
            </c:strRef>
          </c:tx>
          <c:spPr>
            <a:ln w="25400">
              <a:solidFill>
                <a:srgbClr val="FF00FF"/>
              </a:solidFill>
              <a:prstDash val="solid"/>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6580'!$C$6:$FS$6</c:f>
              <c:numCache>
                <c:formatCode>General</c:formatCode>
                <c:ptCount val="173"/>
                <c:pt idx="0">
                  <c:v>80</c:v>
                </c:pt>
                <c:pt idx="1">
                  <c:v>80</c:v>
                </c:pt>
                <c:pt idx="2">
                  <c:v>80</c:v>
                </c:pt>
                <c:pt idx="3">
                  <c:v>80</c:v>
                </c:pt>
                <c:pt idx="4">
                  <c:v>80</c:v>
                </c:pt>
                <c:pt idx="5">
                  <c:v>80</c:v>
                </c:pt>
                <c:pt idx="6">
                  <c:v>80</c:v>
                </c:pt>
                <c:pt idx="7">
                  <c:v>80</c:v>
                </c:pt>
                <c:pt idx="8">
                  <c:v>80</c:v>
                </c:pt>
                <c:pt idx="9">
                  <c:v>80</c:v>
                </c:pt>
                <c:pt idx="10">
                  <c:v>90</c:v>
                </c:pt>
                <c:pt idx="11">
                  <c:v>100</c:v>
                </c:pt>
                <c:pt idx="12">
                  <c:v>110</c:v>
                </c:pt>
                <c:pt idx="13">
                  <c:v>120</c:v>
                </c:pt>
                <c:pt idx="14">
                  <c:v>130</c:v>
                </c:pt>
                <c:pt idx="15">
                  <c:v>140</c:v>
                </c:pt>
                <c:pt idx="16">
                  <c:v>150</c:v>
                </c:pt>
                <c:pt idx="17">
                  <c:v>160</c:v>
                </c:pt>
                <c:pt idx="18">
                  <c:v>170</c:v>
                </c:pt>
                <c:pt idx="19">
                  <c:v>180</c:v>
                </c:pt>
                <c:pt idx="20">
                  <c:v>190</c:v>
                </c:pt>
                <c:pt idx="21">
                  <c:v>200</c:v>
                </c:pt>
                <c:pt idx="22">
                  <c:v>210</c:v>
                </c:pt>
                <c:pt idx="23">
                  <c:v>220</c:v>
                </c:pt>
                <c:pt idx="24">
                  <c:v>230</c:v>
                </c:pt>
                <c:pt idx="25">
                  <c:v>240</c:v>
                </c:pt>
                <c:pt idx="26">
                  <c:v>250</c:v>
                </c:pt>
                <c:pt idx="27">
                  <c:v>260</c:v>
                </c:pt>
                <c:pt idx="28">
                  <c:v>275</c:v>
                </c:pt>
                <c:pt idx="29">
                  <c:v>290</c:v>
                </c:pt>
                <c:pt idx="30">
                  <c:v>305</c:v>
                </c:pt>
                <c:pt idx="31">
                  <c:v>320</c:v>
                </c:pt>
                <c:pt idx="32">
                  <c:v>335</c:v>
                </c:pt>
                <c:pt idx="33">
                  <c:v>350</c:v>
                </c:pt>
                <c:pt idx="34">
                  <c:v>365</c:v>
                </c:pt>
                <c:pt idx="35">
                  <c:v>380</c:v>
                </c:pt>
                <c:pt idx="36">
                  <c:v>395</c:v>
                </c:pt>
                <c:pt idx="37">
                  <c:v>410</c:v>
                </c:pt>
                <c:pt idx="38">
                  <c:v>425</c:v>
                </c:pt>
                <c:pt idx="39">
                  <c:v>440</c:v>
                </c:pt>
                <c:pt idx="40">
                  <c:v>455</c:v>
                </c:pt>
                <c:pt idx="41">
                  <c:v>470</c:v>
                </c:pt>
                <c:pt idx="42">
                  <c:v>485</c:v>
                </c:pt>
                <c:pt idx="43">
                  <c:v>500</c:v>
                </c:pt>
                <c:pt idx="44">
                  <c:v>520</c:v>
                </c:pt>
                <c:pt idx="45">
                  <c:v>540</c:v>
                </c:pt>
                <c:pt idx="46">
                  <c:v>560</c:v>
                </c:pt>
                <c:pt idx="47">
                  <c:v>580</c:v>
                </c:pt>
                <c:pt idx="48">
                  <c:v>600</c:v>
                </c:pt>
                <c:pt idx="49">
                  <c:v>620</c:v>
                </c:pt>
                <c:pt idx="50">
                  <c:v>640</c:v>
                </c:pt>
                <c:pt idx="51">
                  <c:v>660</c:v>
                </c:pt>
                <c:pt idx="52">
                  <c:v>680</c:v>
                </c:pt>
                <c:pt idx="53">
                  <c:v>700</c:v>
                </c:pt>
                <c:pt idx="54">
                  <c:v>720</c:v>
                </c:pt>
                <c:pt idx="55">
                  <c:v>740</c:v>
                </c:pt>
                <c:pt idx="56">
                  <c:v>760</c:v>
                </c:pt>
                <c:pt idx="57">
                  <c:v>780</c:v>
                </c:pt>
                <c:pt idx="58">
                  <c:v>800</c:v>
                </c:pt>
                <c:pt idx="59">
                  <c:v>820</c:v>
                </c:pt>
                <c:pt idx="60">
                  <c:v>840</c:v>
                </c:pt>
                <c:pt idx="61">
                  <c:v>860</c:v>
                </c:pt>
                <c:pt idx="62">
                  <c:v>880</c:v>
                </c:pt>
                <c:pt idx="63">
                  <c:v>900</c:v>
                </c:pt>
                <c:pt idx="64">
                  <c:v>910</c:v>
                </c:pt>
                <c:pt idx="65">
                  <c:v>920</c:v>
                </c:pt>
                <c:pt idx="66">
                  <c:v>930</c:v>
                </c:pt>
                <c:pt idx="67">
                  <c:v>940</c:v>
                </c:pt>
                <c:pt idx="68">
                  <c:v>950</c:v>
                </c:pt>
                <c:pt idx="69">
                  <c:v>955</c:v>
                </c:pt>
                <c:pt idx="70">
                  <c:v>960</c:v>
                </c:pt>
                <c:pt idx="71">
                  <c:v>965</c:v>
                </c:pt>
                <c:pt idx="72">
                  <c:v>970</c:v>
                </c:pt>
                <c:pt idx="73">
                  <c:v>975</c:v>
                </c:pt>
                <c:pt idx="74">
                  <c:v>980</c:v>
                </c:pt>
                <c:pt idx="75">
                  <c:v>985</c:v>
                </c:pt>
                <c:pt idx="76">
                  <c:v>990</c:v>
                </c:pt>
                <c:pt idx="77">
                  <c:v>995</c:v>
                </c:pt>
                <c:pt idx="78">
                  <c:v>1000</c:v>
                </c:pt>
                <c:pt idx="79">
                  <c:v>1005</c:v>
                </c:pt>
                <c:pt idx="80">
                  <c:v>1010</c:v>
                </c:pt>
                <c:pt idx="81">
                  <c:v>1015</c:v>
                </c:pt>
                <c:pt idx="82">
                  <c:v>1020</c:v>
                </c:pt>
                <c:pt idx="83">
                  <c:v>1025</c:v>
                </c:pt>
                <c:pt idx="84">
                  <c:v>1030</c:v>
                </c:pt>
                <c:pt idx="85">
                  <c:v>1035</c:v>
                </c:pt>
                <c:pt idx="86">
                  <c:v>1040</c:v>
                </c:pt>
                <c:pt idx="87">
                  <c:v>1045</c:v>
                </c:pt>
                <c:pt idx="88">
                  <c:v>1050</c:v>
                </c:pt>
                <c:pt idx="89">
                  <c:v>1050</c:v>
                </c:pt>
                <c:pt idx="90">
                  <c:v>1050</c:v>
                </c:pt>
                <c:pt idx="91">
                  <c:v>1050</c:v>
                </c:pt>
                <c:pt idx="92">
                  <c:v>1050</c:v>
                </c:pt>
                <c:pt idx="93">
                  <c:v>1050</c:v>
                </c:pt>
                <c:pt idx="94">
                  <c:v>1050</c:v>
                </c:pt>
                <c:pt idx="95">
                  <c:v>1050</c:v>
                </c:pt>
                <c:pt idx="96">
                  <c:v>1050</c:v>
                </c:pt>
                <c:pt idx="97">
                  <c:v>1050</c:v>
                </c:pt>
                <c:pt idx="98">
                  <c:v>1050</c:v>
                </c:pt>
                <c:pt idx="99">
                  <c:v>1050</c:v>
                </c:pt>
                <c:pt idx="100">
                  <c:v>1050</c:v>
                </c:pt>
                <c:pt idx="101">
                  <c:v>1050</c:v>
                </c:pt>
                <c:pt idx="102">
                  <c:v>1050</c:v>
                </c:pt>
                <c:pt idx="103">
                  <c:v>1050</c:v>
                </c:pt>
                <c:pt idx="104">
                  <c:v>1050</c:v>
                </c:pt>
                <c:pt idx="105">
                  <c:v>1050</c:v>
                </c:pt>
                <c:pt idx="106">
                  <c:v>1050</c:v>
                </c:pt>
                <c:pt idx="107">
                  <c:v>1050</c:v>
                </c:pt>
                <c:pt idx="108">
                  <c:v>1050</c:v>
                </c:pt>
                <c:pt idx="109">
                  <c:v>1050</c:v>
                </c:pt>
                <c:pt idx="110">
                  <c:v>1050</c:v>
                </c:pt>
                <c:pt idx="111">
                  <c:v>1050</c:v>
                </c:pt>
                <c:pt idx="112">
                  <c:v>1050</c:v>
                </c:pt>
                <c:pt idx="113">
                  <c:v>1050</c:v>
                </c:pt>
                <c:pt idx="114">
                  <c:v>1050</c:v>
                </c:pt>
                <c:pt idx="115">
                  <c:v>1050</c:v>
                </c:pt>
                <c:pt idx="116">
                  <c:v>1050</c:v>
                </c:pt>
                <c:pt idx="117">
                  <c:v>1050</c:v>
                </c:pt>
                <c:pt idx="118">
                  <c:v>1050</c:v>
                </c:pt>
                <c:pt idx="119">
                  <c:v>1050</c:v>
                </c:pt>
                <c:pt idx="120">
                  <c:v>1050</c:v>
                </c:pt>
                <c:pt idx="121">
                  <c:v>1050</c:v>
                </c:pt>
                <c:pt idx="122">
                  <c:v>1050</c:v>
                </c:pt>
                <c:pt idx="123">
                  <c:v>1050</c:v>
                </c:pt>
                <c:pt idx="124">
                  <c:v>1050</c:v>
                </c:pt>
                <c:pt idx="125">
                  <c:v>1050</c:v>
                </c:pt>
                <c:pt idx="126">
                  <c:v>1050</c:v>
                </c:pt>
                <c:pt idx="127">
                  <c:v>1050</c:v>
                </c:pt>
                <c:pt idx="128">
                  <c:v>1050</c:v>
                </c:pt>
                <c:pt idx="129">
                  <c:v>1050</c:v>
                </c:pt>
                <c:pt idx="130">
                  <c:v>1050</c:v>
                </c:pt>
                <c:pt idx="131">
                  <c:v>1050</c:v>
                </c:pt>
                <c:pt idx="132">
                  <c:v>1050</c:v>
                </c:pt>
                <c:pt idx="133">
                  <c:v>1050</c:v>
                </c:pt>
                <c:pt idx="134">
                  <c:v>1050</c:v>
                </c:pt>
                <c:pt idx="135">
                  <c:v>1050</c:v>
                </c:pt>
                <c:pt idx="136">
                  <c:v>1050</c:v>
                </c:pt>
                <c:pt idx="137">
                  <c:v>1050</c:v>
                </c:pt>
                <c:pt idx="138">
                  <c:v>1050</c:v>
                </c:pt>
                <c:pt idx="139">
                  <c:v>1050</c:v>
                </c:pt>
                <c:pt idx="140">
                  <c:v>1050</c:v>
                </c:pt>
                <c:pt idx="141">
                  <c:v>1050</c:v>
                </c:pt>
                <c:pt idx="142">
                  <c:v>1050</c:v>
                </c:pt>
                <c:pt idx="143">
                  <c:v>1050</c:v>
                </c:pt>
                <c:pt idx="144">
                  <c:v>1050</c:v>
                </c:pt>
                <c:pt idx="145">
                  <c:v>1050</c:v>
                </c:pt>
                <c:pt idx="146">
                  <c:v>1050</c:v>
                </c:pt>
                <c:pt idx="147">
                  <c:v>1050</c:v>
                </c:pt>
                <c:pt idx="148">
                  <c:v>1050</c:v>
                </c:pt>
                <c:pt idx="149">
                  <c:v>1050</c:v>
                </c:pt>
                <c:pt idx="150">
                  <c:v>1050</c:v>
                </c:pt>
                <c:pt idx="151">
                  <c:v>1050</c:v>
                </c:pt>
                <c:pt idx="152">
                  <c:v>1050</c:v>
                </c:pt>
                <c:pt idx="153">
                  <c:v>1050</c:v>
                </c:pt>
                <c:pt idx="154">
                  <c:v>1050</c:v>
                </c:pt>
                <c:pt idx="155">
                  <c:v>1050</c:v>
                </c:pt>
                <c:pt idx="156">
                  <c:v>1050</c:v>
                </c:pt>
                <c:pt idx="157">
                  <c:v>1050</c:v>
                </c:pt>
                <c:pt idx="158">
                  <c:v>1050</c:v>
                </c:pt>
                <c:pt idx="159">
                  <c:v>1050</c:v>
                </c:pt>
                <c:pt idx="160">
                  <c:v>1050</c:v>
                </c:pt>
                <c:pt idx="161">
                  <c:v>1050</c:v>
                </c:pt>
                <c:pt idx="162">
                  <c:v>1050</c:v>
                </c:pt>
                <c:pt idx="163">
                  <c:v>1050</c:v>
                </c:pt>
                <c:pt idx="164">
                  <c:v>1050</c:v>
                </c:pt>
                <c:pt idx="165">
                  <c:v>1050</c:v>
                </c:pt>
                <c:pt idx="166">
                  <c:v>1050</c:v>
                </c:pt>
                <c:pt idx="167">
                  <c:v>1050</c:v>
                </c:pt>
                <c:pt idx="168">
                  <c:v>1050</c:v>
                </c:pt>
                <c:pt idx="169">
                  <c:v>1050</c:v>
                </c:pt>
                <c:pt idx="170">
                  <c:v>1050</c:v>
                </c:pt>
                <c:pt idx="171">
                  <c:v>1050</c:v>
                </c:pt>
                <c:pt idx="172">
                  <c:v>1050</c:v>
                </c:pt>
              </c:numCache>
            </c:numRef>
          </c:yVal>
          <c:smooth val="0"/>
          <c:extLst>
            <c:ext xmlns:c16="http://schemas.microsoft.com/office/drawing/2014/chart" uri="{C3380CC4-5D6E-409C-BE32-E72D297353CC}">
              <c16:uniqueId val="{00000007-4488-4D0D-9674-AC7064AE4B64}"/>
            </c:ext>
          </c:extLst>
        </c:ser>
        <c:dLbls>
          <c:showLegendKey val="0"/>
          <c:showVal val="0"/>
          <c:showCatName val="0"/>
          <c:showSerName val="0"/>
          <c:showPercent val="0"/>
          <c:showBubbleSize val="0"/>
        </c:dLbls>
        <c:axId val="824370480"/>
        <c:axId val="824376360"/>
      </c:scatterChart>
      <c:valAx>
        <c:axId val="824374792"/>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522475406754527"/>
              <c:y val="0.907217577184295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73224"/>
        <c:crosses val="autoZero"/>
        <c:crossBetween val="midCat"/>
        <c:majorUnit val="10"/>
      </c:valAx>
      <c:valAx>
        <c:axId val="824373224"/>
        <c:scaling>
          <c:orientation val="minMax"/>
          <c:max val="1.6"/>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CC, Kc</a:t>
                </a:r>
              </a:p>
            </c:rich>
          </c:tx>
          <c:layout>
            <c:manualLayout>
              <c:xMode val="edge"/>
              <c:yMode val="edge"/>
              <c:x val="7.0224245841948802E-3"/>
              <c:y val="0.36855724220039504"/>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374792"/>
        <c:crosses val="autoZero"/>
        <c:crossBetween val="midCat"/>
      </c:valAx>
      <c:valAx>
        <c:axId val="824370480"/>
        <c:scaling>
          <c:orientation val="minMax"/>
        </c:scaling>
        <c:delete val="1"/>
        <c:axPos val="b"/>
        <c:numFmt formatCode="General" sourceLinked="1"/>
        <c:majorTickMark val="out"/>
        <c:minorTickMark val="none"/>
        <c:tickLblPos val="none"/>
        <c:crossAx val="824376360"/>
        <c:crosses val="autoZero"/>
        <c:crossBetween val="midCat"/>
      </c:valAx>
      <c:valAx>
        <c:axId val="824376360"/>
        <c:scaling>
          <c:orientation val="minMax"/>
        </c:scaling>
        <c:delete val="0"/>
        <c:axPos val="r"/>
        <c:title>
          <c:tx>
            <c:rich>
              <a:bodyPr/>
              <a:lstStyle/>
              <a:p>
                <a:pPr>
                  <a:defRPr sz="1650" b="1" i="0" u="none" strike="noStrike" baseline="0">
                    <a:solidFill>
                      <a:srgbClr val="000000"/>
                    </a:solidFill>
                    <a:latin typeface="Arial"/>
                    <a:ea typeface="Arial"/>
                    <a:cs typeface="Arial"/>
                  </a:defRPr>
                </a:pPr>
                <a:r>
                  <a:rPr lang="en-US"/>
                  <a:t>RZ (mm)</a:t>
                </a:r>
              </a:p>
            </c:rich>
          </c:tx>
          <c:layout>
            <c:manualLayout>
              <c:xMode val="edge"/>
              <c:yMode val="edge"/>
              <c:x val="0.94101185627658612"/>
              <c:y val="0.3376294071488486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370480"/>
        <c:crosses val="max"/>
        <c:crossBetween val="midCat"/>
      </c:valAx>
      <c:spPr>
        <a:solidFill>
          <a:srgbClr val="C0C0C0"/>
        </a:solidFill>
        <a:ln w="12700">
          <a:solidFill>
            <a:srgbClr val="808080"/>
          </a:solidFill>
          <a:prstDash val="solid"/>
        </a:ln>
      </c:spPr>
    </c:plotArea>
    <c:legend>
      <c:legendPos val="r"/>
      <c:layout>
        <c:manualLayout>
          <c:xMode val="edge"/>
          <c:yMode val="edge"/>
          <c:x val="0.11936347252380049"/>
          <c:y val="0.13917543287823284"/>
          <c:w val="0.2692309435814611"/>
          <c:h val="0.247422991783525"/>
        </c:manualLayout>
      </c:layout>
      <c:overlay val="0"/>
      <c:spPr>
        <a:solidFill>
          <a:srgbClr val="C0C0C0"/>
        </a:solidFill>
        <a:ln w="3175">
          <a:solidFill>
            <a:srgbClr val="000000"/>
          </a:solidFill>
          <a:prstDash val="solid"/>
        </a:ln>
      </c:spPr>
      <c:txPr>
        <a:bodyPr/>
        <a:lstStyle/>
        <a:p>
          <a:pPr>
            <a:defRPr sz="78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'C8 6565'!$D$1</c:f>
          <c:strCache>
            <c:ptCount val="1"/>
            <c:pt idx="0">
              <c:v>Corn 13 #8</c:v>
            </c:pt>
          </c:strCache>
        </c:strRef>
      </c:tx>
      <c:layout>
        <c:manualLayout>
          <c:xMode val="edge"/>
          <c:yMode val="edge"/>
          <c:x val="0.41073856274294829"/>
          <c:y val="4.145077720207254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8.8590662090146668E-2"/>
          <c:y val="4.6632124352331626E-2"/>
          <c:w val="0.883222055383583"/>
          <c:h val="0.8134715025906738"/>
        </c:manualLayout>
      </c:layout>
      <c:scatterChart>
        <c:scatterStyle val="lineMarker"/>
        <c:varyColors val="0"/>
        <c:ser>
          <c:idx val="6"/>
          <c:order val="0"/>
          <c:tx>
            <c:strRef>
              <c:f>'C8 6565'!$A$19</c:f>
              <c:strCache>
                <c:ptCount val="1"/>
                <c:pt idx="0">
                  <c:v>Cum ETc (Kcb Select)</c:v>
                </c:pt>
              </c:strCache>
            </c:strRef>
          </c:tx>
          <c:spPr>
            <a:ln w="25400">
              <a:solidFill>
                <a:srgbClr val="008080"/>
              </a:solidFill>
              <a:prstDash val="solid"/>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6565'!$C$19:$FS$19</c:f>
              <c:numCache>
                <c:formatCode>0</c:formatCode>
                <c:ptCount val="173"/>
                <c:pt idx="0">
                  <c:v>1.1015352487564087</c:v>
                </c:pt>
                <c:pt idx="1">
                  <c:v>2.1799618966852599</c:v>
                </c:pt>
                <c:pt idx="2">
                  <c:v>2.9814692681379391</c:v>
                </c:pt>
                <c:pt idx="3">
                  <c:v>3.6674533038650821</c:v>
                </c:pt>
                <c:pt idx="4">
                  <c:v>4.2806445353388529</c:v>
                </c:pt>
                <c:pt idx="5">
                  <c:v>4.725678250360847</c:v>
                </c:pt>
                <c:pt idx="6">
                  <c:v>5.0156532028263419</c:v>
                </c:pt>
                <c:pt idx="7">
                  <c:v>8.4208182910873042</c:v>
                </c:pt>
                <c:pt idx="8">
                  <c:v>8.9189031930869103</c:v>
                </c:pt>
                <c:pt idx="9">
                  <c:v>9.2194483269099585</c:v>
                </c:pt>
                <c:pt idx="10">
                  <c:v>9.526200220983279</c:v>
                </c:pt>
                <c:pt idx="11">
                  <c:v>10.143989732754418</c:v>
                </c:pt>
                <c:pt idx="12">
                  <c:v>10.777821817012853</c:v>
                </c:pt>
                <c:pt idx="13">
                  <c:v>11.548965677539654</c:v>
                </c:pt>
                <c:pt idx="14">
                  <c:v>12.441361575285722</c:v>
                </c:pt>
                <c:pt idx="15">
                  <c:v>14.694479059871373</c:v>
                </c:pt>
                <c:pt idx="16">
                  <c:v>20.437268833271773</c:v>
                </c:pt>
                <c:pt idx="17">
                  <c:v>21.960389979980864</c:v>
                </c:pt>
                <c:pt idx="18">
                  <c:v>23.660837200703671</c:v>
                </c:pt>
                <c:pt idx="19">
                  <c:v>24.872700584793058</c:v>
                </c:pt>
                <c:pt idx="20">
                  <c:v>26.016711981053735</c:v>
                </c:pt>
                <c:pt idx="21">
                  <c:v>27.395595161875427</c:v>
                </c:pt>
                <c:pt idx="22">
                  <c:v>32.739758361550223</c:v>
                </c:pt>
                <c:pt idx="23">
                  <c:v>33.333164470117808</c:v>
                </c:pt>
                <c:pt idx="24">
                  <c:v>34.543622001035637</c:v>
                </c:pt>
                <c:pt idx="25">
                  <c:v>39.272452229644472</c:v>
                </c:pt>
                <c:pt idx="26">
                  <c:v>41.57593355126243</c:v>
                </c:pt>
                <c:pt idx="27">
                  <c:v>43.796578429478515</c:v>
                </c:pt>
                <c:pt idx="28">
                  <c:v>46.058361413020002</c:v>
                </c:pt>
                <c:pt idx="29">
                  <c:v>49.3402039118738</c:v>
                </c:pt>
                <c:pt idx="30">
                  <c:v>52.623726482975584</c:v>
                </c:pt>
                <c:pt idx="31">
                  <c:v>58.319966429898926</c:v>
                </c:pt>
                <c:pt idx="32">
                  <c:v>61.659330882916635</c:v>
                </c:pt>
                <c:pt idx="33">
                  <c:v>64.318168185869638</c:v>
                </c:pt>
                <c:pt idx="34">
                  <c:v>66.696046877460958</c:v>
                </c:pt>
                <c:pt idx="35">
                  <c:v>69.099820112688874</c:v>
                </c:pt>
                <c:pt idx="36">
                  <c:v>71.926357037647108</c:v>
                </c:pt>
                <c:pt idx="37">
                  <c:v>75.947338061653539</c:v>
                </c:pt>
                <c:pt idx="38">
                  <c:v>82.029061042028957</c:v>
                </c:pt>
                <c:pt idx="39">
                  <c:v>85.20111882600898</c:v>
                </c:pt>
                <c:pt idx="40">
                  <c:v>88.322879888344943</c:v>
                </c:pt>
                <c:pt idx="41">
                  <c:v>91.848271587522817</c:v>
                </c:pt>
                <c:pt idx="42">
                  <c:v>95.770099667761428</c:v>
                </c:pt>
                <c:pt idx="43">
                  <c:v>99.65934471084843</c:v>
                </c:pt>
                <c:pt idx="44">
                  <c:v>105.00807777880898</c:v>
                </c:pt>
                <c:pt idx="45">
                  <c:v>111.09925401086083</c:v>
                </c:pt>
                <c:pt idx="46">
                  <c:v>117.43241168798676</c:v>
                </c:pt>
                <c:pt idx="47">
                  <c:v>122.05889752641191</c:v>
                </c:pt>
                <c:pt idx="48">
                  <c:v>126.89472789797058</c:v>
                </c:pt>
                <c:pt idx="49">
                  <c:v>132.12119427425159</c:v>
                </c:pt>
                <c:pt idx="50">
                  <c:v>137.63907027425159</c:v>
                </c:pt>
                <c:pt idx="51">
                  <c:v>143.35281178131689</c:v>
                </c:pt>
                <c:pt idx="52">
                  <c:v>149.0847460759893</c:v>
                </c:pt>
                <c:pt idx="53">
                  <c:v>153.85938634798021</c:v>
                </c:pt>
                <c:pt idx="54">
                  <c:v>159.73923992189856</c:v>
                </c:pt>
                <c:pt idx="55">
                  <c:v>165.44644431877228</c:v>
                </c:pt>
                <c:pt idx="56">
                  <c:v>171.21098345215174</c:v>
                </c:pt>
                <c:pt idx="57">
                  <c:v>176.6374566896624</c:v>
                </c:pt>
                <c:pt idx="58">
                  <c:v>182.04094269849</c:v>
                </c:pt>
                <c:pt idx="59">
                  <c:v>192.37029105510649</c:v>
                </c:pt>
                <c:pt idx="60">
                  <c:v>198.24912429266007</c:v>
                </c:pt>
                <c:pt idx="61">
                  <c:v>204.28358833667568</c:v>
                </c:pt>
                <c:pt idx="62">
                  <c:v>209.66203548862271</c:v>
                </c:pt>
                <c:pt idx="63">
                  <c:v>214.54907940676563</c:v>
                </c:pt>
                <c:pt idx="64">
                  <c:v>223.96667940676562</c:v>
                </c:pt>
                <c:pt idx="65">
                  <c:v>232.70399594012477</c:v>
                </c:pt>
                <c:pt idx="66">
                  <c:v>238.3540637296316</c:v>
                </c:pt>
                <c:pt idx="67">
                  <c:v>241.6064033806243</c:v>
                </c:pt>
                <c:pt idx="68">
                  <c:v>247.20949135134288</c:v>
                </c:pt>
                <c:pt idx="69">
                  <c:v>251.40052259990733</c:v>
                </c:pt>
                <c:pt idx="70">
                  <c:v>256.30440245971982</c:v>
                </c:pt>
                <c:pt idx="71">
                  <c:v>260.26048817509957</c:v>
                </c:pt>
                <c:pt idx="72">
                  <c:v>263.35044327042579</c:v>
                </c:pt>
                <c:pt idx="73">
                  <c:v>266.20616280986798</c:v>
                </c:pt>
                <c:pt idx="74">
                  <c:v>271.35269793455461</c:v>
                </c:pt>
                <c:pt idx="75">
                  <c:v>274.28290149516761</c:v>
                </c:pt>
                <c:pt idx="76">
                  <c:v>275.88572433041332</c:v>
                </c:pt>
                <c:pt idx="77">
                  <c:v>277.60326962755084</c:v>
                </c:pt>
                <c:pt idx="78">
                  <c:v>283.52646962755085</c:v>
                </c:pt>
                <c:pt idx="79">
                  <c:v>290.12616933458213</c:v>
                </c:pt>
                <c:pt idx="80">
                  <c:v>295.42469503038291</c:v>
                </c:pt>
                <c:pt idx="81">
                  <c:v>301.90163167589071</c:v>
                </c:pt>
                <c:pt idx="82">
                  <c:v>309.0599156641498</c:v>
                </c:pt>
                <c:pt idx="83">
                  <c:v>314.25451252694279</c:v>
                </c:pt>
                <c:pt idx="84">
                  <c:v>320.20839924569282</c:v>
                </c:pt>
                <c:pt idx="85">
                  <c:v>326.16435505623969</c:v>
                </c:pt>
                <c:pt idx="86">
                  <c:v>330.2155099939838</c:v>
                </c:pt>
                <c:pt idx="87">
                  <c:v>333.29400250191838</c:v>
                </c:pt>
                <c:pt idx="88">
                  <c:v>338.94452923531685</c:v>
                </c:pt>
                <c:pt idx="89">
                  <c:v>344.62035885567821</c:v>
                </c:pt>
                <c:pt idx="90">
                  <c:v>348.99795885567818</c:v>
                </c:pt>
                <c:pt idx="91">
                  <c:v>354.41192249204181</c:v>
                </c:pt>
                <c:pt idx="92">
                  <c:v>359.07752249204179</c:v>
                </c:pt>
                <c:pt idx="93">
                  <c:v>364.0023224920418</c:v>
                </c:pt>
                <c:pt idx="94">
                  <c:v>369.21512249204181</c:v>
                </c:pt>
                <c:pt idx="95">
                  <c:v>374.91752249204183</c:v>
                </c:pt>
                <c:pt idx="96">
                  <c:v>380.59112249204185</c:v>
                </c:pt>
                <c:pt idx="97">
                  <c:v>385.98632249204184</c:v>
                </c:pt>
                <c:pt idx="98">
                  <c:v>392.38331895200275</c:v>
                </c:pt>
                <c:pt idx="99">
                  <c:v>398.6642219671395</c:v>
                </c:pt>
                <c:pt idx="100">
                  <c:v>404.7478621959321</c:v>
                </c:pt>
                <c:pt idx="101">
                  <c:v>409.84017146106879</c:v>
                </c:pt>
                <c:pt idx="102">
                  <c:v>415.15430323597116</c:v>
                </c:pt>
                <c:pt idx="103">
                  <c:v>420.1653620433442</c:v>
                </c:pt>
                <c:pt idx="104">
                  <c:v>425.25917033191843</c:v>
                </c:pt>
                <c:pt idx="105">
                  <c:v>431.27366953846138</c:v>
                </c:pt>
                <c:pt idx="106">
                  <c:v>437.14263972278752</c:v>
                </c:pt>
                <c:pt idx="107">
                  <c:v>442.06645747181096</c:v>
                </c:pt>
                <c:pt idx="108">
                  <c:v>448.75963984485782</c:v>
                </c:pt>
                <c:pt idx="109">
                  <c:v>453.10610844853898</c:v>
                </c:pt>
                <c:pt idx="110">
                  <c:v>458.60343911496182</c:v>
                </c:pt>
                <c:pt idx="111">
                  <c:v>463.66284122836964</c:v>
                </c:pt>
                <c:pt idx="112">
                  <c:v>468.60824312208325</c:v>
                </c:pt>
                <c:pt idx="113">
                  <c:v>472.60187258023433</c:v>
                </c:pt>
                <c:pt idx="114">
                  <c:v>476.41080242452819</c:v>
                </c:pt>
                <c:pt idx="115">
                  <c:v>480.33927830592364</c:v>
                </c:pt>
                <c:pt idx="116">
                  <c:v>485.9432108799503</c:v>
                </c:pt>
                <c:pt idx="117">
                  <c:v>489.82867013744288</c:v>
                </c:pt>
                <c:pt idx="118">
                  <c:v>493.83789796168003</c:v>
                </c:pt>
                <c:pt idx="119">
                  <c:v>499.65416541127172</c:v>
                </c:pt>
                <c:pt idx="120">
                  <c:v>499.46514177940674</c:v>
                </c:pt>
                <c:pt idx="121">
                  <c:v>503.32317139381684</c:v>
                </c:pt>
                <c:pt idx="122">
                  <c:v>504.56324973240913</c:v>
                </c:pt>
                <c:pt idx="123">
                  <c:v>509.80609770149891</c:v>
                </c:pt>
                <c:pt idx="124">
                  <c:v>512.04313780664188</c:v>
                </c:pt>
                <c:pt idx="125">
                  <c:v>517.32920126831573</c:v>
                </c:pt>
                <c:pt idx="126">
                  <c:v>518.9186817235701</c:v>
                </c:pt>
                <c:pt idx="127">
                  <c:v>521.59544274001973</c:v>
                </c:pt>
                <c:pt idx="128">
                  <c:v>524.34498102453301</c:v>
                </c:pt>
                <c:pt idx="129">
                  <c:v>526.51069565465991</c:v>
                </c:pt>
                <c:pt idx="130">
                  <c:v>528.39938565082741</c:v>
                </c:pt>
                <c:pt idx="131">
                  <c:v>530.77819309234269</c:v>
                </c:pt>
                <c:pt idx="132">
                  <c:v>535.86396345434105</c:v>
                </c:pt>
                <c:pt idx="133">
                  <c:v>545.01987708245781</c:v>
                </c:pt>
                <c:pt idx="134">
                  <c:v>547.21777286585143</c:v>
                </c:pt>
                <c:pt idx="135">
                  <c:v>549.14712093208914</c:v>
                </c:pt>
                <c:pt idx="136">
                  <c:v>550.65315911055995</c:v>
                </c:pt>
                <c:pt idx="137">
                  <c:v>553.38519097394749</c:v>
                </c:pt>
                <c:pt idx="138">
                  <c:v>554.53743255291386</c:v>
                </c:pt>
                <c:pt idx="139">
                  <c:v>555.68972863925023</c:v>
                </c:pt>
                <c:pt idx="140">
                  <c:v>556.6817183390591</c:v>
                </c:pt>
                <c:pt idx="141">
                  <c:v>557.76340012319667</c:v>
                </c:pt>
                <c:pt idx="142">
                  <c:v>558.81474316466858</c:v>
                </c:pt>
                <c:pt idx="143">
                  <c:v>559.46008740059642</c:v>
                </c:pt>
                <c:pt idx="144">
                  <c:v>563.77116987452143</c:v>
                </c:pt>
                <c:pt idx="145">
                  <c:v>564.62364077314965</c:v>
                </c:pt>
                <c:pt idx="146">
                  <c:v>565.13413871273633</c:v>
                </c:pt>
                <c:pt idx="147">
                  <c:v>565.69640264258021</c:v>
                </c:pt>
                <c:pt idx="148">
                  <c:v>566.37764281973477</c:v>
                </c:pt>
                <c:pt idx="149">
                  <c:v>566.96710002169243</c:v>
                </c:pt>
                <c:pt idx="150">
                  <c:v>571.21456139430632</c:v>
                </c:pt>
                <c:pt idx="151">
                  <c:v>571.86546664580931</c:v>
                </c:pt>
                <c:pt idx="152">
                  <c:v>572.21161705598468</c:v>
                </c:pt>
                <c:pt idx="153">
                  <c:v>572.63435987577077</c:v>
                </c:pt>
                <c:pt idx="154">
                  <c:v>573.684098658415</c:v>
                </c:pt>
                <c:pt idx="155">
                  <c:v>574.08158422455426</c:v>
                </c:pt>
                <c:pt idx="156">
                  <c:v>574.42013039335848</c:v>
                </c:pt>
                <c:pt idx="157">
                  <c:v>574.65844173178311</c:v>
                </c:pt>
                <c:pt idx="158">
                  <c:v>580.92609817132586</c:v>
                </c:pt>
                <c:pt idx="159">
                  <c:v>581.2702496205294</c:v>
                </c:pt>
                <c:pt idx="160">
                  <c:v>583.78080609187714</c:v>
                </c:pt>
                <c:pt idx="161">
                  <c:v>584.2645330105745</c:v>
                </c:pt>
                <c:pt idx="162">
                  <c:v>584.71816701039904</c:v>
                </c:pt>
                <c:pt idx="163">
                  <c:v>585.11833353385566</c:v>
                </c:pt>
                <c:pt idx="164">
                  <c:v>585.34915564403173</c:v>
                </c:pt>
                <c:pt idx="165">
                  <c:v>585.69952091321579</c:v>
                </c:pt>
                <c:pt idx="166">
                  <c:v>586.077195862385</c:v>
                </c:pt>
                <c:pt idx="167">
                  <c:v>586.49202072963351</c:v>
                </c:pt>
                <c:pt idx="168">
                  <c:v>586.52627144128314</c:v>
                </c:pt>
                <c:pt idx="169">
                  <c:v>586.5921140489005</c:v>
                </c:pt>
                <c:pt idx="170">
                  <c:v>586.72109122544759</c:v>
                </c:pt>
                <c:pt idx="171">
                  <c:v>587.02951761752604</c:v>
                </c:pt>
                <c:pt idx="172">
                  <c:v>587.53477248221873</c:v>
                </c:pt>
              </c:numCache>
            </c:numRef>
          </c:yVal>
          <c:smooth val="0"/>
          <c:extLst>
            <c:ext xmlns:c16="http://schemas.microsoft.com/office/drawing/2014/chart" uri="{C3380CC4-5D6E-409C-BE32-E72D297353CC}">
              <c16:uniqueId val="{00000000-1985-44A0-BA22-B8DF02305A20}"/>
            </c:ext>
          </c:extLst>
        </c:ser>
        <c:ser>
          <c:idx val="8"/>
          <c:order val="1"/>
          <c:tx>
            <c:strRef>
              <c:f>'C8 6565'!$A$22</c:f>
              <c:strCache>
                <c:ptCount val="1"/>
                <c:pt idx="0">
                  <c:v>Cum ETc (BR)</c:v>
                </c:pt>
              </c:strCache>
            </c:strRef>
          </c:tx>
          <c:spPr>
            <a:ln w="12700">
              <a:solidFill>
                <a:srgbClr val="00CCFF"/>
              </a:solidFill>
              <a:prstDash val="solid"/>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6565'!$C$22:$FS$22</c:f>
              <c:numCache>
                <c:formatCode>0</c:formatCode>
                <c:ptCount val="173"/>
                <c:pt idx="0">
                  <c:v>0.01</c:v>
                </c:pt>
                <c:pt idx="1">
                  <c:v>0.02</c:v>
                </c:pt>
                <c:pt idx="2">
                  <c:v>0.03</c:v>
                </c:pt>
                <c:pt idx="3">
                  <c:v>0.04</c:v>
                </c:pt>
                <c:pt idx="4">
                  <c:v>0.05</c:v>
                </c:pt>
                <c:pt idx="5">
                  <c:v>6.0000000000000005E-2</c:v>
                </c:pt>
                <c:pt idx="6">
                  <c:v>7.0000000000000007E-2</c:v>
                </c:pt>
                <c:pt idx="7">
                  <c:v>0.08</c:v>
                </c:pt>
                <c:pt idx="8">
                  <c:v>0.09</c:v>
                </c:pt>
                <c:pt idx="9">
                  <c:v>9.9999999999999992E-2</c:v>
                </c:pt>
                <c:pt idx="10">
                  <c:v>0.10999999999999999</c:v>
                </c:pt>
                <c:pt idx="11">
                  <c:v>0.11999999999999998</c:v>
                </c:pt>
                <c:pt idx="12">
                  <c:v>0.12999999999999998</c:v>
                </c:pt>
                <c:pt idx="13">
                  <c:v>0.13999999999999999</c:v>
                </c:pt>
                <c:pt idx="14">
                  <c:v>0.15</c:v>
                </c:pt>
                <c:pt idx="15">
                  <c:v>0.16</c:v>
                </c:pt>
                <c:pt idx="16">
                  <c:v>0.17</c:v>
                </c:pt>
                <c:pt idx="17">
                  <c:v>0.18000000000000002</c:v>
                </c:pt>
                <c:pt idx="18">
                  <c:v>0.19000000000000003</c:v>
                </c:pt>
                <c:pt idx="19">
                  <c:v>0.20000000000000004</c:v>
                </c:pt>
                <c:pt idx="20">
                  <c:v>0.21000000000000005</c:v>
                </c:pt>
                <c:pt idx="21">
                  <c:v>0.22000000000000006</c:v>
                </c:pt>
                <c:pt idx="22">
                  <c:v>0.23000000000000007</c:v>
                </c:pt>
                <c:pt idx="23">
                  <c:v>0.24000000000000007</c:v>
                </c:pt>
                <c:pt idx="24">
                  <c:v>0.25000000000000006</c:v>
                </c:pt>
                <c:pt idx="25">
                  <c:v>0.26000000000000006</c:v>
                </c:pt>
                <c:pt idx="26">
                  <c:v>0.27000000000000007</c:v>
                </c:pt>
                <c:pt idx="27">
                  <c:v>0.28000000000000008</c:v>
                </c:pt>
                <c:pt idx="28">
                  <c:v>0.29000000000000009</c:v>
                </c:pt>
                <c:pt idx="29">
                  <c:v>0.3000000000000001</c:v>
                </c:pt>
                <c:pt idx="30">
                  <c:v>0.31000000000000011</c:v>
                </c:pt>
                <c:pt idx="31">
                  <c:v>0.32000000000000012</c:v>
                </c:pt>
                <c:pt idx="32">
                  <c:v>0.33000000000000013</c:v>
                </c:pt>
                <c:pt idx="33">
                  <c:v>0.34000000000000014</c:v>
                </c:pt>
                <c:pt idx="34">
                  <c:v>0.35000000000000014</c:v>
                </c:pt>
                <c:pt idx="35">
                  <c:v>0.36000000000000015</c:v>
                </c:pt>
                <c:pt idx="36">
                  <c:v>0.37000000000000016</c:v>
                </c:pt>
                <c:pt idx="37">
                  <c:v>0.38000000000000017</c:v>
                </c:pt>
                <c:pt idx="38">
                  <c:v>0.39000000000000018</c:v>
                </c:pt>
                <c:pt idx="39">
                  <c:v>0.40000000000000019</c:v>
                </c:pt>
                <c:pt idx="40">
                  <c:v>0.4100000000000002</c:v>
                </c:pt>
                <c:pt idx="41">
                  <c:v>0.42000000000000021</c:v>
                </c:pt>
                <c:pt idx="42">
                  <c:v>0.43000000000000022</c:v>
                </c:pt>
                <c:pt idx="43">
                  <c:v>0.44000000000000022</c:v>
                </c:pt>
                <c:pt idx="44">
                  <c:v>0.45000000000000023</c:v>
                </c:pt>
                <c:pt idx="45">
                  <c:v>0.46000000000000024</c:v>
                </c:pt>
                <c:pt idx="46">
                  <c:v>0.47000000000000025</c:v>
                </c:pt>
                <c:pt idx="47">
                  <c:v>0.48000000000000026</c:v>
                </c:pt>
                <c:pt idx="48">
                  <c:v>0.49000000000000027</c:v>
                </c:pt>
                <c:pt idx="49">
                  <c:v>0.50000000000000022</c:v>
                </c:pt>
                <c:pt idx="50">
                  <c:v>0.51000000000000023</c:v>
                </c:pt>
                <c:pt idx="51">
                  <c:v>0.52000000000000024</c:v>
                </c:pt>
                <c:pt idx="52">
                  <c:v>0.53000000000000025</c:v>
                </c:pt>
                <c:pt idx="53">
                  <c:v>0.54000000000000026</c:v>
                </c:pt>
                <c:pt idx="54">
                  <c:v>0.55000000000000027</c:v>
                </c:pt>
                <c:pt idx="55">
                  <c:v>0.56000000000000028</c:v>
                </c:pt>
                <c:pt idx="56">
                  <c:v>0.57000000000000028</c:v>
                </c:pt>
                <c:pt idx="57">
                  <c:v>0.58000000000000029</c:v>
                </c:pt>
                <c:pt idx="58">
                  <c:v>0.5900000000000003</c:v>
                </c:pt>
                <c:pt idx="59">
                  <c:v>0.60000000000000031</c:v>
                </c:pt>
                <c:pt idx="60">
                  <c:v>0.61000000000000032</c:v>
                </c:pt>
                <c:pt idx="61">
                  <c:v>0.62000000000000033</c:v>
                </c:pt>
                <c:pt idx="62">
                  <c:v>0.63000000000000034</c:v>
                </c:pt>
                <c:pt idx="63">
                  <c:v>0.64000000000000035</c:v>
                </c:pt>
                <c:pt idx="64">
                  <c:v>0.65000000000000036</c:v>
                </c:pt>
                <c:pt idx="65">
                  <c:v>0.66000000000000036</c:v>
                </c:pt>
                <c:pt idx="66">
                  <c:v>0.67000000000000037</c:v>
                </c:pt>
                <c:pt idx="67">
                  <c:v>0.68000000000000038</c:v>
                </c:pt>
                <c:pt idx="68">
                  <c:v>0.69000000000000039</c:v>
                </c:pt>
                <c:pt idx="69">
                  <c:v>0.7000000000000004</c:v>
                </c:pt>
                <c:pt idx="70">
                  <c:v>0.71000000000000041</c:v>
                </c:pt>
                <c:pt idx="71">
                  <c:v>0.72000000000000042</c:v>
                </c:pt>
                <c:pt idx="72">
                  <c:v>0.73000000000000043</c:v>
                </c:pt>
                <c:pt idx="73">
                  <c:v>0.74000000000000044</c:v>
                </c:pt>
                <c:pt idx="74">
                  <c:v>0.75000000000000044</c:v>
                </c:pt>
                <c:pt idx="75">
                  <c:v>0.76000000000000045</c:v>
                </c:pt>
                <c:pt idx="76">
                  <c:v>0.77000000000000046</c:v>
                </c:pt>
                <c:pt idx="77">
                  <c:v>0.78000000000000047</c:v>
                </c:pt>
                <c:pt idx="78">
                  <c:v>0.79000000000000048</c:v>
                </c:pt>
                <c:pt idx="79">
                  <c:v>0.80000000000000049</c:v>
                </c:pt>
                <c:pt idx="80">
                  <c:v>0.8100000000000005</c:v>
                </c:pt>
                <c:pt idx="81">
                  <c:v>0.82000000000000051</c:v>
                </c:pt>
                <c:pt idx="82">
                  <c:v>0.83000000000000052</c:v>
                </c:pt>
                <c:pt idx="83">
                  <c:v>0.84000000000000052</c:v>
                </c:pt>
                <c:pt idx="84">
                  <c:v>0.85000000000000053</c:v>
                </c:pt>
                <c:pt idx="85">
                  <c:v>0.86000000000000054</c:v>
                </c:pt>
                <c:pt idx="86">
                  <c:v>0.87000000000000055</c:v>
                </c:pt>
                <c:pt idx="87">
                  <c:v>0.88000000000000056</c:v>
                </c:pt>
                <c:pt idx="88">
                  <c:v>0.89000000000000057</c:v>
                </c:pt>
                <c:pt idx="89">
                  <c:v>0.90000000000000058</c:v>
                </c:pt>
                <c:pt idx="90">
                  <c:v>0.91000000000000059</c:v>
                </c:pt>
                <c:pt idx="91">
                  <c:v>0.9200000000000006</c:v>
                </c:pt>
                <c:pt idx="92">
                  <c:v>0.9300000000000006</c:v>
                </c:pt>
                <c:pt idx="93">
                  <c:v>0.94000000000000061</c:v>
                </c:pt>
                <c:pt idx="94">
                  <c:v>0.95000000000000062</c:v>
                </c:pt>
                <c:pt idx="95">
                  <c:v>0.96000000000000063</c:v>
                </c:pt>
                <c:pt idx="96">
                  <c:v>0.97000000000000064</c:v>
                </c:pt>
                <c:pt idx="97">
                  <c:v>0.98000000000000065</c:v>
                </c:pt>
                <c:pt idx="98">
                  <c:v>0.99000000000000066</c:v>
                </c:pt>
                <c:pt idx="99">
                  <c:v>1.0000000000000007</c:v>
                </c:pt>
                <c:pt idx="100">
                  <c:v>1.0100000000000007</c:v>
                </c:pt>
                <c:pt idx="101">
                  <c:v>1.0200000000000007</c:v>
                </c:pt>
                <c:pt idx="102">
                  <c:v>1.0300000000000007</c:v>
                </c:pt>
                <c:pt idx="103">
                  <c:v>1.0400000000000007</c:v>
                </c:pt>
                <c:pt idx="104">
                  <c:v>1.0500000000000007</c:v>
                </c:pt>
                <c:pt idx="105">
                  <c:v>1.0600000000000007</c:v>
                </c:pt>
                <c:pt idx="106">
                  <c:v>1.0700000000000007</c:v>
                </c:pt>
                <c:pt idx="107">
                  <c:v>1.0800000000000007</c:v>
                </c:pt>
                <c:pt idx="108">
                  <c:v>1.0900000000000007</c:v>
                </c:pt>
                <c:pt idx="109">
                  <c:v>1.1000000000000008</c:v>
                </c:pt>
                <c:pt idx="110">
                  <c:v>1.1100000000000008</c:v>
                </c:pt>
                <c:pt idx="111">
                  <c:v>1.1200000000000008</c:v>
                </c:pt>
                <c:pt idx="112">
                  <c:v>1.1300000000000008</c:v>
                </c:pt>
                <c:pt idx="113">
                  <c:v>1.1400000000000008</c:v>
                </c:pt>
                <c:pt idx="114">
                  <c:v>1.1500000000000008</c:v>
                </c:pt>
                <c:pt idx="115">
                  <c:v>1.1600000000000008</c:v>
                </c:pt>
                <c:pt idx="116">
                  <c:v>1.1700000000000008</c:v>
                </c:pt>
                <c:pt idx="117">
                  <c:v>1.1800000000000008</c:v>
                </c:pt>
                <c:pt idx="118">
                  <c:v>1.1900000000000008</c:v>
                </c:pt>
                <c:pt idx="119">
                  <c:v>1.2000000000000008</c:v>
                </c:pt>
                <c:pt idx="120">
                  <c:v>1.2100000000000009</c:v>
                </c:pt>
                <c:pt idx="121">
                  <c:v>1.2200000000000009</c:v>
                </c:pt>
                <c:pt idx="122">
                  <c:v>1.2300000000000009</c:v>
                </c:pt>
                <c:pt idx="123">
                  <c:v>1.2400000000000009</c:v>
                </c:pt>
                <c:pt idx="124">
                  <c:v>1.2500000000000009</c:v>
                </c:pt>
                <c:pt idx="125">
                  <c:v>1.2600000000000009</c:v>
                </c:pt>
                <c:pt idx="126">
                  <c:v>1.2700000000000009</c:v>
                </c:pt>
                <c:pt idx="127">
                  <c:v>1.2800000000000009</c:v>
                </c:pt>
                <c:pt idx="128">
                  <c:v>1.2900000000000009</c:v>
                </c:pt>
                <c:pt idx="129">
                  <c:v>1.3000000000000009</c:v>
                </c:pt>
                <c:pt idx="130">
                  <c:v>1.3100000000000009</c:v>
                </c:pt>
                <c:pt idx="131">
                  <c:v>1.320000000000001</c:v>
                </c:pt>
                <c:pt idx="132">
                  <c:v>1.330000000000001</c:v>
                </c:pt>
                <c:pt idx="133">
                  <c:v>1.340000000000001</c:v>
                </c:pt>
                <c:pt idx="134">
                  <c:v>1.350000000000001</c:v>
                </c:pt>
                <c:pt idx="135">
                  <c:v>1.360000000000001</c:v>
                </c:pt>
                <c:pt idx="136">
                  <c:v>1.370000000000001</c:v>
                </c:pt>
                <c:pt idx="137">
                  <c:v>1.380000000000001</c:v>
                </c:pt>
                <c:pt idx="138">
                  <c:v>1.390000000000001</c:v>
                </c:pt>
                <c:pt idx="139">
                  <c:v>1.400000000000001</c:v>
                </c:pt>
                <c:pt idx="140">
                  <c:v>1.410000000000001</c:v>
                </c:pt>
                <c:pt idx="141">
                  <c:v>1.420000000000001</c:v>
                </c:pt>
                <c:pt idx="142">
                  <c:v>1.430000000000001</c:v>
                </c:pt>
                <c:pt idx="143">
                  <c:v>1.4400000000000011</c:v>
                </c:pt>
                <c:pt idx="144">
                  <c:v>1.4500000000000011</c:v>
                </c:pt>
                <c:pt idx="145">
                  <c:v>1.4600000000000011</c:v>
                </c:pt>
                <c:pt idx="146">
                  <c:v>1.4700000000000011</c:v>
                </c:pt>
                <c:pt idx="147">
                  <c:v>1.4800000000000011</c:v>
                </c:pt>
                <c:pt idx="148">
                  <c:v>1.4900000000000011</c:v>
                </c:pt>
                <c:pt idx="149">
                  <c:v>1.5000000000000011</c:v>
                </c:pt>
                <c:pt idx="150">
                  <c:v>1.5100000000000011</c:v>
                </c:pt>
                <c:pt idx="151">
                  <c:v>1.5200000000000011</c:v>
                </c:pt>
                <c:pt idx="152">
                  <c:v>1.5300000000000011</c:v>
                </c:pt>
                <c:pt idx="153">
                  <c:v>1.5400000000000011</c:v>
                </c:pt>
                <c:pt idx="154">
                  <c:v>1.5500000000000012</c:v>
                </c:pt>
                <c:pt idx="155">
                  <c:v>1.5600000000000012</c:v>
                </c:pt>
                <c:pt idx="156">
                  <c:v>1.5700000000000012</c:v>
                </c:pt>
                <c:pt idx="157">
                  <c:v>1.5800000000000012</c:v>
                </c:pt>
                <c:pt idx="158">
                  <c:v>1.5900000000000012</c:v>
                </c:pt>
                <c:pt idx="159">
                  <c:v>1.6000000000000012</c:v>
                </c:pt>
                <c:pt idx="160">
                  <c:v>1.6100000000000012</c:v>
                </c:pt>
                <c:pt idx="161">
                  <c:v>1.6200000000000012</c:v>
                </c:pt>
                <c:pt idx="162">
                  <c:v>1.6300000000000012</c:v>
                </c:pt>
                <c:pt idx="163">
                  <c:v>1.6400000000000012</c:v>
                </c:pt>
                <c:pt idx="164">
                  <c:v>1.6500000000000012</c:v>
                </c:pt>
                <c:pt idx="165">
                  <c:v>1.6600000000000013</c:v>
                </c:pt>
                <c:pt idx="166">
                  <c:v>1.6700000000000013</c:v>
                </c:pt>
                <c:pt idx="167">
                  <c:v>1.6800000000000013</c:v>
                </c:pt>
                <c:pt idx="168">
                  <c:v>1.6900000000000013</c:v>
                </c:pt>
                <c:pt idx="169">
                  <c:v>1.7000000000000013</c:v>
                </c:pt>
                <c:pt idx="170">
                  <c:v>1.7100000000000013</c:v>
                </c:pt>
                <c:pt idx="171">
                  <c:v>1.7200000000000013</c:v>
                </c:pt>
                <c:pt idx="172">
                  <c:v>1.7300000000000013</c:v>
                </c:pt>
              </c:numCache>
            </c:numRef>
          </c:yVal>
          <c:smooth val="0"/>
          <c:extLst>
            <c:ext xmlns:c16="http://schemas.microsoft.com/office/drawing/2014/chart" uri="{C3380CC4-5D6E-409C-BE32-E72D297353CC}">
              <c16:uniqueId val="{00000001-1985-44A0-BA22-B8DF02305A20}"/>
            </c:ext>
          </c:extLst>
        </c:ser>
        <c:ser>
          <c:idx val="11"/>
          <c:order val="2"/>
          <c:tx>
            <c:strRef>
              <c:f>'C8 6565'!$A$38</c:f>
              <c:strCache>
                <c:ptCount val="1"/>
                <c:pt idx="0">
                  <c:v>Cumulative Irr</c:v>
                </c:pt>
              </c:strCache>
            </c:strRef>
          </c:tx>
          <c:spPr>
            <a:ln w="25400">
              <a:solidFill>
                <a:srgbClr val="FFFF99"/>
              </a:solidFill>
              <a:prstDash val="solid"/>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21.97452229299363</c:v>
                </c:pt>
                <c:pt idx="26">
                  <c:v>21.97452229299363</c:v>
                </c:pt>
                <c:pt idx="27">
                  <c:v>21.97452229299363</c:v>
                </c:pt>
                <c:pt idx="28">
                  <c:v>21.97452229299363</c:v>
                </c:pt>
                <c:pt idx="29">
                  <c:v>21.97452229299363</c:v>
                </c:pt>
                <c:pt idx="30">
                  <c:v>21.97452229299363</c:v>
                </c:pt>
                <c:pt idx="31">
                  <c:v>43.757961783439491</c:v>
                </c:pt>
                <c:pt idx="32">
                  <c:v>43.757961783439491</c:v>
                </c:pt>
                <c:pt idx="33">
                  <c:v>43.757961783439491</c:v>
                </c:pt>
                <c:pt idx="34">
                  <c:v>43.757961783439491</c:v>
                </c:pt>
                <c:pt idx="35">
                  <c:v>43.757961783439491</c:v>
                </c:pt>
                <c:pt idx="36">
                  <c:v>43.757961783439491</c:v>
                </c:pt>
                <c:pt idx="37">
                  <c:v>43.757961783439491</c:v>
                </c:pt>
                <c:pt idx="38">
                  <c:v>64.01273885350318</c:v>
                </c:pt>
                <c:pt idx="39">
                  <c:v>64.01273885350318</c:v>
                </c:pt>
                <c:pt idx="40">
                  <c:v>64.01273885350318</c:v>
                </c:pt>
                <c:pt idx="41">
                  <c:v>64.01273885350318</c:v>
                </c:pt>
                <c:pt idx="42">
                  <c:v>64.01273885350318</c:v>
                </c:pt>
                <c:pt idx="43">
                  <c:v>64.01273885350318</c:v>
                </c:pt>
                <c:pt idx="44">
                  <c:v>76.178343949044574</c:v>
                </c:pt>
                <c:pt idx="45">
                  <c:v>76.178343949044574</c:v>
                </c:pt>
                <c:pt idx="46">
                  <c:v>76.178343949044574</c:v>
                </c:pt>
                <c:pt idx="47">
                  <c:v>76.178343949044574</c:v>
                </c:pt>
                <c:pt idx="48">
                  <c:v>76.178343949044574</c:v>
                </c:pt>
                <c:pt idx="49">
                  <c:v>88.407643312101897</c:v>
                </c:pt>
                <c:pt idx="50">
                  <c:v>88.407643312101897</c:v>
                </c:pt>
                <c:pt idx="51">
                  <c:v>88.407643312101897</c:v>
                </c:pt>
                <c:pt idx="52">
                  <c:v>88.407643312101897</c:v>
                </c:pt>
                <c:pt idx="53">
                  <c:v>105.09554140127386</c:v>
                </c:pt>
                <c:pt idx="54">
                  <c:v>105.09554140127386</c:v>
                </c:pt>
                <c:pt idx="55">
                  <c:v>105.09554140127386</c:v>
                </c:pt>
                <c:pt idx="56">
                  <c:v>105.09554140127386</c:v>
                </c:pt>
                <c:pt idx="57">
                  <c:v>105.09554140127386</c:v>
                </c:pt>
                <c:pt idx="58">
                  <c:v>130.38216560509551</c:v>
                </c:pt>
                <c:pt idx="59">
                  <c:v>130.38216560509551</c:v>
                </c:pt>
                <c:pt idx="60">
                  <c:v>130.38216560509551</c:v>
                </c:pt>
                <c:pt idx="61">
                  <c:v>130.38216560509551</c:v>
                </c:pt>
                <c:pt idx="62">
                  <c:v>130.38216560509551</c:v>
                </c:pt>
                <c:pt idx="63">
                  <c:v>146.05095541401272</c:v>
                </c:pt>
                <c:pt idx="64">
                  <c:v>146.05095541401272</c:v>
                </c:pt>
                <c:pt idx="65">
                  <c:v>146.05095541401272</c:v>
                </c:pt>
                <c:pt idx="66">
                  <c:v>146.05095541401272</c:v>
                </c:pt>
                <c:pt idx="67">
                  <c:v>158.28025477707004</c:v>
                </c:pt>
                <c:pt idx="68">
                  <c:v>158.28025477707004</c:v>
                </c:pt>
                <c:pt idx="69">
                  <c:v>158.28025477707004</c:v>
                </c:pt>
                <c:pt idx="70">
                  <c:v>158.28025477707004</c:v>
                </c:pt>
                <c:pt idx="71">
                  <c:v>158.28025477707004</c:v>
                </c:pt>
                <c:pt idx="72">
                  <c:v>176.56050955414011</c:v>
                </c:pt>
                <c:pt idx="73">
                  <c:v>176.56050955414011</c:v>
                </c:pt>
                <c:pt idx="74">
                  <c:v>176.56050955414011</c:v>
                </c:pt>
                <c:pt idx="75">
                  <c:v>176.56050955414011</c:v>
                </c:pt>
                <c:pt idx="76">
                  <c:v>176.56050955414011</c:v>
                </c:pt>
                <c:pt idx="77">
                  <c:v>229.10828025477707</c:v>
                </c:pt>
                <c:pt idx="78">
                  <c:v>229.10828025477707</c:v>
                </c:pt>
                <c:pt idx="79">
                  <c:v>229.10828025477707</c:v>
                </c:pt>
                <c:pt idx="80">
                  <c:v>229.10828025477707</c:v>
                </c:pt>
                <c:pt idx="81">
                  <c:v>259.49044585987264</c:v>
                </c:pt>
                <c:pt idx="82">
                  <c:v>259.49044585987264</c:v>
                </c:pt>
                <c:pt idx="83">
                  <c:v>259.49044585987264</c:v>
                </c:pt>
                <c:pt idx="84">
                  <c:v>259.49044585987264</c:v>
                </c:pt>
                <c:pt idx="85">
                  <c:v>259.49044585987264</c:v>
                </c:pt>
                <c:pt idx="86">
                  <c:v>279.74522292993635</c:v>
                </c:pt>
                <c:pt idx="87">
                  <c:v>279.74522292993635</c:v>
                </c:pt>
                <c:pt idx="88">
                  <c:v>279.74522292993635</c:v>
                </c:pt>
                <c:pt idx="89">
                  <c:v>279.74522292993635</c:v>
                </c:pt>
                <c:pt idx="90">
                  <c:v>279.74522292993635</c:v>
                </c:pt>
                <c:pt idx="91">
                  <c:v>300.00000000000006</c:v>
                </c:pt>
                <c:pt idx="92">
                  <c:v>300.00000000000006</c:v>
                </c:pt>
                <c:pt idx="93">
                  <c:v>300.00000000000006</c:v>
                </c:pt>
                <c:pt idx="94">
                  <c:v>300.00000000000006</c:v>
                </c:pt>
                <c:pt idx="95">
                  <c:v>310.12738853503191</c:v>
                </c:pt>
                <c:pt idx="96">
                  <c:v>310.12738853503191</c:v>
                </c:pt>
                <c:pt idx="97">
                  <c:v>310.12738853503191</c:v>
                </c:pt>
                <c:pt idx="98">
                  <c:v>310.12738853503191</c:v>
                </c:pt>
                <c:pt idx="99">
                  <c:v>310.12738853503191</c:v>
                </c:pt>
                <c:pt idx="100">
                  <c:v>333.37579617834399</c:v>
                </c:pt>
                <c:pt idx="101">
                  <c:v>333.37579617834399</c:v>
                </c:pt>
                <c:pt idx="102">
                  <c:v>333.37579617834399</c:v>
                </c:pt>
                <c:pt idx="103">
                  <c:v>333.37579617834399</c:v>
                </c:pt>
                <c:pt idx="104">
                  <c:v>333.37579617834399</c:v>
                </c:pt>
                <c:pt idx="105">
                  <c:v>349.61783439490449</c:v>
                </c:pt>
                <c:pt idx="106">
                  <c:v>349.61783439490449</c:v>
                </c:pt>
                <c:pt idx="107">
                  <c:v>349.61783439490449</c:v>
                </c:pt>
                <c:pt idx="108">
                  <c:v>349.61783439490449</c:v>
                </c:pt>
                <c:pt idx="109">
                  <c:v>367.83439490445863</c:v>
                </c:pt>
                <c:pt idx="110">
                  <c:v>367.83439490445863</c:v>
                </c:pt>
                <c:pt idx="111">
                  <c:v>367.83439490445863</c:v>
                </c:pt>
                <c:pt idx="112">
                  <c:v>367.83439490445863</c:v>
                </c:pt>
                <c:pt idx="113">
                  <c:v>367.83439490445863</c:v>
                </c:pt>
                <c:pt idx="114">
                  <c:v>367.83439490445863</c:v>
                </c:pt>
                <c:pt idx="115">
                  <c:v>382.99363057324842</c:v>
                </c:pt>
                <c:pt idx="116">
                  <c:v>382.99363057324842</c:v>
                </c:pt>
                <c:pt idx="117">
                  <c:v>382.99363057324842</c:v>
                </c:pt>
                <c:pt idx="118">
                  <c:v>382.99363057324842</c:v>
                </c:pt>
                <c:pt idx="119">
                  <c:v>382.99363057324842</c:v>
                </c:pt>
                <c:pt idx="120">
                  <c:v>382.99363057324842</c:v>
                </c:pt>
                <c:pt idx="121">
                  <c:v>382.99363057324842</c:v>
                </c:pt>
                <c:pt idx="122">
                  <c:v>382.99363057324842</c:v>
                </c:pt>
                <c:pt idx="123">
                  <c:v>382.99363057324842</c:v>
                </c:pt>
                <c:pt idx="124">
                  <c:v>382.99363057324842</c:v>
                </c:pt>
                <c:pt idx="125">
                  <c:v>382.99363057324842</c:v>
                </c:pt>
                <c:pt idx="126">
                  <c:v>382.99363057324842</c:v>
                </c:pt>
                <c:pt idx="127">
                  <c:v>382.99363057324842</c:v>
                </c:pt>
                <c:pt idx="128">
                  <c:v>382.99363057324842</c:v>
                </c:pt>
                <c:pt idx="129">
                  <c:v>382.99363057324842</c:v>
                </c:pt>
                <c:pt idx="130">
                  <c:v>382.99363057324842</c:v>
                </c:pt>
                <c:pt idx="131">
                  <c:v>382.99363057324842</c:v>
                </c:pt>
                <c:pt idx="132">
                  <c:v>382.99363057324842</c:v>
                </c:pt>
                <c:pt idx="133">
                  <c:v>382.99363057324842</c:v>
                </c:pt>
                <c:pt idx="134">
                  <c:v>382.99363057324842</c:v>
                </c:pt>
                <c:pt idx="135">
                  <c:v>382.99363057324842</c:v>
                </c:pt>
                <c:pt idx="136">
                  <c:v>382.99363057324842</c:v>
                </c:pt>
                <c:pt idx="137">
                  <c:v>382.99363057324842</c:v>
                </c:pt>
                <c:pt idx="138">
                  <c:v>382.99363057324842</c:v>
                </c:pt>
                <c:pt idx="139">
                  <c:v>382.99363057324842</c:v>
                </c:pt>
                <c:pt idx="140">
                  <c:v>382.99363057324842</c:v>
                </c:pt>
                <c:pt idx="141">
                  <c:v>382.99363057324842</c:v>
                </c:pt>
                <c:pt idx="142">
                  <c:v>382.99363057324842</c:v>
                </c:pt>
                <c:pt idx="143">
                  <c:v>382.99363057324842</c:v>
                </c:pt>
                <c:pt idx="144">
                  <c:v>382.99363057324842</c:v>
                </c:pt>
                <c:pt idx="145">
                  <c:v>382.99363057324842</c:v>
                </c:pt>
                <c:pt idx="146">
                  <c:v>382.99363057324842</c:v>
                </c:pt>
                <c:pt idx="147">
                  <c:v>382.99363057324842</c:v>
                </c:pt>
                <c:pt idx="148">
                  <c:v>382.99363057324842</c:v>
                </c:pt>
                <c:pt idx="149">
                  <c:v>382.99363057324842</c:v>
                </c:pt>
                <c:pt idx="150">
                  <c:v>382.99363057324842</c:v>
                </c:pt>
                <c:pt idx="151">
                  <c:v>382.99363057324842</c:v>
                </c:pt>
                <c:pt idx="152">
                  <c:v>382.99363057324842</c:v>
                </c:pt>
                <c:pt idx="153">
                  <c:v>382.99363057324842</c:v>
                </c:pt>
                <c:pt idx="154">
                  <c:v>382.99363057324842</c:v>
                </c:pt>
                <c:pt idx="155">
                  <c:v>382.99363057324842</c:v>
                </c:pt>
                <c:pt idx="156">
                  <c:v>382.99363057324842</c:v>
                </c:pt>
                <c:pt idx="157">
                  <c:v>382.99363057324842</c:v>
                </c:pt>
                <c:pt idx="158">
                  <c:v>382.99363057324842</c:v>
                </c:pt>
                <c:pt idx="159">
                  <c:v>382.99363057324842</c:v>
                </c:pt>
                <c:pt idx="160">
                  <c:v>382.99363057324842</c:v>
                </c:pt>
                <c:pt idx="161">
                  <c:v>382.99363057324842</c:v>
                </c:pt>
                <c:pt idx="162">
                  <c:v>382.99363057324842</c:v>
                </c:pt>
                <c:pt idx="163">
                  <c:v>382.99363057324842</c:v>
                </c:pt>
                <c:pt idx="164">
                  <c:v>382.99363057324842</c:v>
                </c:pt>
                <c:pt idx="165">
                  <c:v>382.99363057324842</c:v>
                </c:pt>
                <c:pt idx="166">
                  <c:v>382.99363057324842</c:v>
                </c:pt>
                <c:pt idx="167">
                  <c:v>382.99363057324842</c:v>
                </c:pt>
                <c:pt idx="168">
                  <c:v>382.99363057324842</c:v>
                </c:pt>
                <c:pt idx="169">
                  <c:v>382.99363057324842</c:v>
                </c:pt>
                <c:pt idx="170">
                  <c:v>382.99363057324842</c:v>
                </c:pt>
                <c:pt idx="171">
                  <c:v>382.99363057324842</c:v>
                </c:pt>
                <c:pt idx="172">
                  <c:v>382.99363057324842</c:v>
                </c:pt>
              </c:numCache>
            </c:numRef>
          </c:yVal>
          <c:smooth val="0"/>
          <c:extLst>
            <c:ext xmlns:c16="http://schemas.microsoft.com/office/drawing/2014/chart" uri="{C3380CC4-5D6E-409C-BE32-E72D297353CC}">
              <c16:uniqueId val="{00000002-1985-44A0-BA22-B8DF02305A20}"/>
            </c:ext>
          </c:extLst>
        </c:ser>
        <c:ser>
          <c:idx val="12"/>
          <c:order val="3"/>
          <c:tx>
            <c:strRef>
              <c:f>'C8 6565'!$A$40</c:f>
              <c:strCache>
                <c:ptCount val="1"/>
                <c:pt idx="0">
                  <c:v>Cum Irr + Prec</c:v>
                </c:pt>
              </c:strCache>
            </c:strRef>
          </c:tx>
          <c:spPr>
            <a:ln w="25400">
              <a:solidFill>
                <a:srgbClr val="000000"/>
              </a:solidFill>
              <a:prstDash val="solid"/>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6565'!$C$40:$FS$40</c:f>
              <c:numCache>
                <c:formatCode>0</c:formatCode>
                <c:ptCount val="173"/>
                <c:pt idx="0">
                  <c:v>0</c:v>
                </c:pt>
                <c:pt idx="1">
                  <c:v>0</c:v>
                </c:pt>
                <c:pt idx="2">
                  <c:v>0</c:v>
                </c:pt>
                <c:pt idx="3">
                  <c:v>0</c:v>
                </c:pt>
                <c:pt idx="4">
                  <c:v>0</c:v>
                </c:pt>
                <c:pt idx="5">
                  <c:v>0</c:v>
                </c:pt>
                <c:pt idx="6">
                  <c:v>0</c:v>
                </c:pt>
                <c:pt idx="7">
                  <c:v>4</c:v>
                </c:pt>
                <c:pt idx="8">
                  <c:v>4</c:v>
                </c:pt>
                <c:pt idx="9">
                  <c:v>4</c:v>
                </c:pt>
                <c:pt idx="10">
                  <c:v>4</c:v>
                </c:pt>
                <c:pt idx="11">
                  <c:v>4</c:v>
                </c:pt>
                <c:pt idx="12">
                  <c:v>4</c:v>
                </c:pt>
                <c:pt idx="13">
                  <c:v>4</c:v>
                </c:pt>
                <c:pt idx="14">
                  <c:v>4</c:v>
                </c:pt>
                <c:pt idx="15">
                  <c:v>6</c:v>
                </c:pt>
                <c:pt idx="16">
                  <c:v>13</c:v>
                </c:pt>
                <c:pt idx="17">
                  <c:v>13</c:v>
                </c:pt>
                <c:pt idx="18">
                  <c:v>13</c:v>
                </c:pt>
                <c:pt idx="19">
                  <c:v>13</c:v>
                </c:pt>
                <c:pt idx="20">
                  <c:v>13</c:v>
                </c:pt>
                <c:pt idx="21">
                  <c:v>13</c:v>
                </c:pt>
                <c:pt idx="22">
                  <c:v>19</c:v>
                </c:pt>
                <c:pt idx="23">
                  <c:v>19</c:v>
                </c:pt>
                <c:pt idx="24">
                  <c:v>19</c:v>
                </c:pt>
                <c:pt idx="25">
                  <c:v>40.974522292993626</c:v>
                </c:pt>
                <c:pt idx="26">
                  <c:v>40.974522292993626</c:v>
                </c:pt>
                <c:pt idx="27">
                  <c:v>40.974522292993626</c:v>
                </c:pt>
                <c:pt idx="28">
                  <c:v>40.974522292993626</c:v>
                </c:pt>
                <c:pt idx="29">
                  <c:v>40.974522292993626</c:v>
                </c:pt>
                <c:pt idx="30">
                  <c:v>40.974522292993626</c:v>
                </c:pt>
                <c:pt idx="31">
                  <c:v>62.757961783439484</c:v>
                </c:pt>
                <c:pt idx="32">
                  <c:v>62.757961783439484</c:v>
                </c:pt>
                <c:pt idx="33">
                  <c:v>62.757961783439484</c:v>
                </c:pt>
                <c:pt idx="34">
                  <c:v>62.757961783439484</c:v>
                </c:pt>
                <c:pt idx="35">
                  <c:v>62.757961783439484</c:v>
                </c:pt>
                <c:pt idx="36">
                  <c:v>62.757961783439484</c:v>
                </c:pt>
                <c:pt idx="37">
                  <c:v>62.757961783439484</c:v>
                </c:pt>
                <c:pt idx="38">
                  <c:v>83.01273885350318</c:v>
                </c:pt>
                <c:pt idx="39">
                  <c:v>83.01273885350318</c:v>
                </c:pt>
                <c:pt idx="40">
                  <c:v>83.01273885350318</c:v>
                </c:pt>
                <c:pt idx="41">
                  <c:v>83.01273885350318</c:v>
                </c:pt>
                <c:pt idx="42">
                  <c:v>83.01273885350318</c:v>
                </c:pt>
                <c:pt idx="43">
                  <c:v>83.01273885350318</c:v>
                </c:pt>
                <c:pt idx="44">
                  <c:v>95.178343949044574</c:v>
                </c:pt>
                <c:pt idx="45">
                  <c:v>95.178343949044574</c:v>
                </c:pt>
                <c:pt idx="46">
                  <c:v>96.178343949044574</c:v>
                </c:pt>
                <c:pt idx="47">
                  <c:v>96.178343949044574</c:v>
                </c:pt>
                <c:pt idx="48">
                  <c:v>96.178343949044574</c:v>
                </c:pt>
                <c:pt idx="49">
                  <c:v>108.4076433121019</c:v>
                </c:pt>
                <c:pt idx="50">
                  <c:v>108.4076433121019</c:v>
                </c:pt>
                <c:pt idx="51">
                  <c:v>108.4076433121019</c:v>
                </c:pt>
                <c:pt idx="52">
                  <c:v>108.4076433121019</c:v>
                </c:pt>
                <c:pt idx="53">
                  <c:v>129.09554140127386</c:v>
                </c:pt>
                <c:pt idx="54">
                  <c:v>129.09554140127386</c:v>
                </c:pt>
                <c:pt idx="55">
                  <c:v>129.09554140127386</c:v>
                </c:pt>
                <c:pt idx="56">
                  <c:v>129.09554140127386</c:v>
                </c:pt>
                <c:pt idx="57">
                  <c:v>129.09554140127386</c:v>
                </c:pt>
                <c:pt idx="58">
                  <c:v>154.38216560509551</c:v>
                </c:pt>
                <c:pt idx="59">
                  <c:v>154.38216560509551</c:v>
                </c:pt>
                <c:pt idx="60">
                  <c:v>154.38216560509551</c:v>
                </c:pt>
                <c:pt idx="61">
                  <c:v>162.38216560509551</c:v>
                </c:pt>
                <c:pt idx="62">
                  <c:v>169.38216560509551</c:v>
                </c:pt>
                <c:pt idx="63">
                  <c:v>185.05095541401272</c:v>
                </c:pt>
                <c:pt idx="64">
                  <c:v>185.05095541401272</c:v>
                </c:pt>
                <c:pt idx="65">
                  <c:v>185.05095541401272</c:v>
                </c:pt>
                <c:pt idx="66">
                  <c:v>188.05095541401272</c:v>
                </c:pt>
                <c:pt idx="67">
                  <c:v>200.28025477707004</c:v>
                </c:pt>
                <c:pt idx="68">
                  <c:v>200.28025477707004</c:v>
                </c:pt>
                <c:pt idx="69">
                  <c:v>200.28025477707004</c:v>
                </c:pt>
                <c:pt idx="70">
                  <c:v>200.28025477707004</c:v>
                </c:pt>
                <c:pt idx="71">
                  <c:v>200.28025477707004</c:v>
                </c:pt>
                <c:pt idx="72">
                  <c:v>218.56050955414011</c:v>
                </c:pt>
                <c:pt idx="73">
                  <c:v>218.56050955414011</c:v>
                </c:pt>
                <c:pt idx="74">
                  <c:v>218.56050955414011</c:v>
                </c:pt>
                <c:pt idx="75">
                  <c:v>218.56050955414011</c:v>
                </c:pt>
                <c:pt idx="76">
                  <c:v>218.56050955414011</c:v>
                </c:pt>
                <c:pt idx="77">
                  <c:v>271.10828025477707</c:v>
                </c:pt>
                <c:pt idx="78">
                  <c:v>271.10828025477707</c:v>
                </c:pt>
                <c:pt idx="79">
                  <c:v>271.10828025477707</c:v>
                </c:pt>
                <c:pt idx="80">
                  <c:v>271.10828025477707</c:v>
                </c:pt>
                <c:pt idx="81">
                  <c:v>301.49044585987264</c:v>
                </c:pt>
                <c:pt idx="82">
                  <c:v>321.49044585987264</c:v>
                </c:pt>
                <c:pt idx="83">
                  <c:v>321.49044585987264</c:v>
                </c:pt>
                <c:pt idx="84">
                  <c:v>321.49044585987264</c:v>
                </c:pt>
                <c:pt idx="85">
                  <c:v>321.49044585987264</c:v>
                </c:pt>
                <c:pt idx="86">
                  <c:v>341.74522292993635</c:v>
                </c:pt>
                <c:pt idx="87">
                  <c:v>341.74522292993635</c:v>
                </c:pt>
                <c:pt idx="88">
                  <c:v>341.74522292993635</c:v>
                </c:pt>
                <c:pt idx="89">
                  <c:v>341.74522292993635</c:v>
                </c:pt>
                <c:pt idx="90">
                  <c:v>341.74522292993635</c:v>
                </c:pt>
                <c:pt idx="91">
                  <c:v>368.00000000000006</c:v>
                </c:pt>
                <c:pt idx="92">
                  <c:v>368.00000000000006</c:v>
                </c:pt>
                <c:pt idx="93">
                  <c:v>368.00000000000006</c:v>
                </c:pt>
                <c:pt idx="94">
                  <c:v>368.00000000000006</c:v>
                </c:pt>
                <c:pt idx="95">
                  <c:v>378.12738853503191</c:v>
                </c:pt>
                <c:pt idx="96">
                  <c:v>378.12738853503191</c:v>
                </c:pt>
                <c:pt idx="97">
                  <c:v>378.12738853503191</c:v>
                </c:pt>
                <c:pt idx="98">
                  <c:v>378.12738853503191</c:v>
                </c:pt>
                <c:pt idx="99">
                  <c:v>378.12738853503191</c:v>
                </c:pt>
                <c:pt idx="100">
                  <c:v>401.37579617834399</c:v>
                </c:pt>
                <c:pt idx="101">
                  <c:v>408.37579617834399</c:v>
                </c:pt>
                <c:pt idx="102">
                  <c:v>408.37579617834399</c:v>
                </c:pt>
                <c:pt idx="103">
                  <c:v>408.37579617834399</c:v>
                </c:pt>
                <c:pt idx="104">
                  <c:v>408.37579617834399</c:v>
                </c:pt>
                <c:pt idx="105">
                  <c:v>424.61783439490449</c:v>
                </c:pt>
                <c:pt idx="106">
                  <c:v>424.61783439490449</c:v>
                </c:pt>
                <c:pt idx="107">
                  <c:v>424.61783439490449</c:v>
                </c:pt>
                <c:pt idx="108">
                  <c:v>424.61783439490449</c:v>
                </c:pt>
                <c:pt idx="109">
                  <c:v>442.83439490445863</c:v>
                </c:pt>
                <c:pt idx="110">
                  <c:v>442.83439490445863</c:v>
                </c:pt>
                <c:pt idx="111">
                  <c:v>442.83439490445863</c:v>
                </c:pt>
                <c:pt idx="112">
                  <c:v>442.83439490445863</c:v>
                </c:pt>
                <c:pt idx="113">
                  <c:v>442.83439490445863</c:v>
                </c:pt>
                <c:pt idx="114">
                  <c:v>442.83439490445863</c:v>
                </c:pt>
                <c:pt idx="115">
                  <c:v>457.99363057324842</c:v>
                </c:pt>
                <c:pt idx="116">
                  <c:v>457.99363057324842</c:v>
                </c:pt>
                <c:pt idx="117">
                  <c:v>457.99363057324842</c:v>
                </c:pt>
                <c:pt idx="118">
                  <c:v>457.99363057324842</c:v>
                </c:pt>
                <c:pt idx="119">
                  <c:v>485.99363057324842</c:v>
                </c:pt>
                <c:pt idx="120">
                  <c:v>487.99363057324842</c:v>
                </c:pt>
                <c:pt idx="121">
                  <c:v>495.99363057324842</c:v>
                </c:pt>
                <c:pt idx="122">
                  <c:v>503.99363057324842</c:v>
                </c:pt>
                <c:pt idx="123">
                  <c:v>512.99363057324842</c:v>
                </c:pt>
                <c:pt idx="124">
                  <c:v>516.99363057324842</c:v>
                </c:pt>
                <c:pt idx="125">
                  <c:v>532.99363057324842</c:v>
                </c:pt>
                <c:pt idx="126">
                  <c:v>532.99363057324842</c:v>
                </c:pt>
                <c:pt idx="127">
                  <c:v>532.99363057324842</c:v>
                </c:pt>
                <c:pt idx="128">
                  <c:v>532.99363057324842</c:v>
                </c:pt>
                <c:pt idx="129">
                  <c:v>532.99363057324842</c:v>
                </c:pt>
                <c:pt idx="130">
                  <c:v>532.99363057324842</c:v>
                </c:pt>
                <c:pt idx="131">
                  <c:v>532.99363057324842</c:v>
                </c:pt>
                <c:pt idx="132">
                  <c:v>538.99363057324842</c:v>
                </c:pt>
                <c:pt idx="133">
                  <c:v>554.99363057324842</c:v>
                </c:pt>
                <c:pt idx="134">
                  <c:v>554.99363057324842</c:v>
                </c:pt>
                <c:pt idx="135">
                  <c:v>554.99363057324842</c:v>
                </c:pt>
                <c:pt idx="136">
                  <c:v>554.99363057324842</c:v>
                </c:pt>
                <c:pt idx="137">
                  <c:v>558.99363057324842</c:v>
                </c:pt>
                <c:pt idx="138">
                  <c:v>558.99363057324842</c:v>
                </c:pt>
                <c:pt idx="139">
                  <c:v>558.99363057324842</c:v>
                </c:pt>
                <c:pt idx="140">
                  <c:v>558.99363057324842</c:v>
                </c:pt>
                <c:pt idx="141">
                  <c:v>558.99363057324842</c:v>
                </c:pt>
                <c:pt idx="142">
                  <c:v>558.99363057324842</c:v>
                </c:pt>
                <c:pt idx="143">
                  <c:v>558.99363057324842</c:v>
                </c:pt>
                <c:pt idx="144">
                  <c:v>563.99363057324842</c:v>
                </c:pt>
                <c:pt idx="145">
                  <c:v>563.99363057324842</c:v>
                </c:pt>
                <c:pt idx="146">
                  <c:v>563.99363057324842</c:v>
                </c:pt>
                <c:pt idx="147">
                  <c:v>563.99363057324842</c:v>
                </c:pt>
                <c:pt idx="148">
                  <c:v>563.99363057324842</c:v>
                </c:pt>
                <c:pt idx="149">
                  <c:v>563.99363057324842</c:v>
                </c:pt>
                <c:pt idx="150">
                  <c:v>568.99363057324842</c:v>
                </c:pt>
                <c:pt idx="151">
                  <c:v>568.99363057324842</c:v>
                </c:pt>
                <c:pt idx="152">
                  <c:v>568.99363057324842</c:v>
                </c:pt>
                <c:pt idx="153">
                  <c:v>568.99363057324842</c:v>
                </c:pt>
                <c:pt idx="154">
                  <c:v>569.99363057324842</c:v>
                </c:pt>
                <c:pt idx="155">
                  <c:v>569.99363057324842</c:v>
                </c:pt>
                <c:pt idx="156">
                  <c:v>569.99363057324842</c:v>
                </c:pt>
                <c:pt idx="157">
                  <c:v>569.99363057324842</c:v>
                </c:pt>
                <c:pt idx="158">
                  <c:v>577.49363057324842</c:v>
                </c:pt>
                <c:pt idx="159">
                  <c:v>577.49363057324842</c:v>
                </c:pt>
                <c:pt idx="160">
                  <c:v>580.49363057324842</c:v>
                </c:pt>
                <c:pt idx="161">
                  <c:v>580.49363057324842</c:v>
                </c:pt>
                <c:pt idx="162">
                  <c:v>580.49363057324842</c:v>
                </c:pt>
                <c:pt idx="163">
                  <c:v>580.49363057324842</c:v>
                </c:pt>
                <c:pt idx="164">
                  <c:v>580.49363057324842</c:v>
                </c:pt>
                <c:pt idx="165">
                  <c:v>580.49363057324842</c:v>
                </c:pt>
                <c:pt idx="166">
                  <c:v>580.49363057324842</c:v>
                </c:pt>
                <c:pt idx="167">
                  <c:v>580.49363057324842</c:v>
                </c:pt>
                <c:pt idx="168">
                  <c:v>580.49363057324842</c:v>
                </c:pt>
                <c:pt idx="169">
                  <c:v>580.49363057324842</c:v>
                </c:pt>
                <c:pt idx="170">
                  <c:v>580.49363057324842</c:v>
                </c:pt>
                <c:pt idx="171">
                  <c:v>580.49363057324842</c:v>
                </c:pt>
                <c:pt idx="172">
                  <c:v>580.49363057324842</c:v>
                </c:pt>
              </c:numCache>
            </c:numRef>
          </c:yVal>
          <c:smooth val="0"/>
          <c:extLst>
            <c:ext xmlns:c16="http://schemas.microsoft.com/office/drawing/2014/chart" uri="{C3380CC4-5D6E-409C-BE32-E72D297353CC}">
              <c16:uniqueId val="{00000003-1985-44A0-BA22-B8DF02305A20}"/>
            </c:ext>
          </c:extLst>
        </c:ser>
        <c:ser>
          <c:idx val="0"/>
          <c:order val="4"/>
          <c:tx>
            <c:strRef>
              <c:f>'C8 6565'!$A$41</c:f>
              <c:strCache>
                <c:ptCount val="1"/>
                <c:pt idx="0">
                  <c:v>Cum Eff Irr + Prec</c:v>
                </c:pt>
              </c:strCache>
            </c:strRef>
          </c:tx>
          <c:spPr>
            <a:ln w="3175">
              <a:solidFill>
                <a:srgbClr val="000000"/>
              </a:solidFill>
              <a:prstDash val="solid"/>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6565'!$C$41:$FS$41</c:f>
              <c:numCache>
                <c:formatCode>0</c:formatCode>
                <c:ptCount val="173"/>
                <c:pt idx="0">
                  <c:v>0</c:v>
                </c:pt>
                <c:pt idx="1">
                  <c:v>0</c:v>
                </c:pt>
                <c:pt idx="2">
                  <c:v>0</c:v>
                </c:pt>
                <c:pt idx="3">
                  <c:v>0</c:v>
                </c:pt>
                <c:pt idx="4">
                  <c:v>0</c:v>
                </c:pt>
                <c:pt idx="5">
                  <c:v>0</c:v>
                </c:pt>
                <c:pt idx="6">
                  <c:v>0</c:v>
                </c:pt>
                <c:pt idx="7">
                  <c:v>0.79999999999999982</c:v>
                </c:pt>
                <c:pt idx="8">
                  <c:v>0.79999999999999982</c:v>
                </c:pt>
                <c:pt idx="9">
                  <c:v>0.79999999999999982</c:v>
                </c:pt>
                <c:pt idx="10">
                  <c:v>0.79999999999999982</c:v>
                </c:pt>
                <c:pt idx="11">
                  <c:v>0.79999999999999982</c:v>
                </c:pt>
                <c:pt idx="12">
                  <c:v>0.79999999999999982</c:v>
                </c:pt>
                <c:pt idx="13">
                  <c:v>0.79999999999999982</c:v>
                </c:pt>
                <c:pt idx="14">
                  <c:v>0.79999999999999982</c:v>
                </c:pt>
                <c:pt idx="15">
                  <c:v>1.2509999999999999</c:v>
                </c:pt>
                <c:pt idx="16">
                  <c:v>2.8703333333333334</c:v>
                </c:pt>
                <c:pt idx="17">
                  <c:v>2.8703333333333334</c:v>
                </c:pt>
                <c:pt idx="18">
                  <c:v>2.8703333333333334</c:v>
                </c:pt>
                <c:pt idx="19">
                  <c:v>2.8703333333333334</c:v>
                </c:pt>
                <c:pt idx="20">
                  <c:v>2.8703333333333334</c:v>
                </c:pt>
                <c:pt idx="21">
                  <c:v>2.8703333333333334</c:v>
                </c:pt>
                <c:pt idx="22">
                  <c:v>4.4683333333333337</c:v>
                </c:pt>
                <c:pt idx="23">
                  <c:v>4.4683333333333337</c:v>
                </c:pt>
                <c:pt idx="24">
                  <c:v>4.4683333333333337</c:v>
                </c:pt>
                <c:pt idx="25">
                  <c:v>22.948664547581203</c:v>
                </c:pt>
                <c:pt idx="26">
                  <c:v>22.948664547581203</c:v>
                </c:pt>
                <c:pt idx="27">
                  <c:v>22.948664547581203</c:v>
                </c:pt>
                <c:pt idx="28">
                  <c:v>22.948664547581203</c:v>
                </c:pt>
                <c:pt idx="29">
                  <c:v>22.948664547581203</c:v>
                </c:pt>
                <c:pt idx="30">
                  <c:v>22.948664547581203</c:v>
                </c:pt>
                <c:pt idx="31">
                  <c:v>41.677521728282613</c:v>
                </c:pt>
                <c:pt idx="32">
                  <c:v>41.677521728282613</c:v>
                </c:pt>
                <c:pt idx="33">
                  <c:v>41.677521728282613</c:v>
                </c:pt>
                <c:pt idx="34">
                  <c:v>41.677521728282613</c:v>
                </c:pt>
                <c:pt idx="35">
                  <c:v>41.677521728282613</c:v>
                </c:pt>
                <c:pt idx="36">
                  <c:v>41.677521728282613</c:v>
                </c:pt>
                <c:pt idx="37">
                  <c:v>41.677521728282613</c:v>
                </c:pt>
                <c:pt idx="38">
                  <c:v>59.763560702825615</c:v>
                </c:pt>
                <c:pt idx="39">
                  <c:v>59.763560702825615</c:v>
                </c:pt>
                <c:pt idx="40">
                  <c:v>59.763560702825615</c:v>
                </c:pt>
                <c:pt idx="41">
                  <c:v>59.763560702825615</c:v>
                </c:pt>
                <c:pt idx="42">
                  <c:v>59.763560702825615</c:v>
                </c:pt>
                <c:pt idx="43">
                  <c:v>59.763560702825615</c:v>
                </c:pt>
                <c:pt idx="44">
                  <c:v>70.986962879359666</c:v>
                </c:pt>
                <c:pt idx="45">
                  <c:v>70.986962879359666</c:v>
                </c:pt>
                <c:pt idx="46">
                  <c:v>71.516562879359668</c:v>
                </c:pt>
                <c:pt idx="47">
                  <c:v>71.516562879359668</c:v>
                </c:pt>
                <c:pt idx="48">
                  <c:v>71.516562879359668</c:v>
                </c:pt>
                <c:pt idx="49">
                  <c:v>83.502482314844755</c:v>
                </c:pt>
                <c:pt idx="50">
                  <c:v>83.502482314844755</c:v>
                </c:pt>
                <c:pt idx="51">
                  <c:v>83.502482314844755</c:v>
                </c:pt>
                <c:pt idx="52">
                  <c:v>83.502482314844755</c:v>
                </c:pt>
                <c:pt idx="53">
                  <c:v>102.90954085939681</c:v>
                </c:pt>
                <c:pt idx="54">
                  <c:v>102.90954085939681</c:v>
                </c:pt>
                <c:pt idx="55">
                  <c:v>102.90954085939681</c:v>
                </c:pt>
                <c:pt idx="56">
                  <c:v>102.90954085939681</c:v>
                </c:pt>
                <c:pt idx="57">
                  <c:v>102.90954085939681</c:v>
                </c:pt>
                <c:pt idx="58">
                  <c:v>128.19616506321847</c:v>
                </c:pt>
                <c:pt idx="59">
                  <c:v>128.19616506321847</c:v>
                </c:pt>
                <c:pt idx="60">
                  <c:v>128.19616506321847</c:v>
                </c:pt>
                <c:pt idx="61">
                  <c:v>134.86624506321849</c:v>
                </c:pt>
                <c:pt idx="62">
                  <c:v>141.12895922325322</c:v>
                </c:pt>
                <c:pt idx="63">
                  <c:v>156.79774903217043</c:v>
                </c:pt>
                <c:pt idx="64">
                  <c:v>156.79774903217043</c:v>
                </c:pt>
                <c:pt idx="65">
                  <c:v>156.79774903217043</c:v>
                </c:pt>
                <c:pt idx="66">
                  <c:v>159.42814903217044</c:v>
                </c:pt>
                <c:pt idx="67">
                  <c:v>171.65744839522776</c:v>
                </c:pt>
                <c:pt idx="68">
                  <c:v>171.65744839522776</c:v>
                </c:pt>
                <c:pt idx="69">
                  <c:v>171.65744839522776</c:v>
                </c:pt>
                <c:pt idx="70">
                  <c:v>171.65744839522776</c:v>
                </c:pt>
                <c:pt idx="71">
                  <c:v>171.65744839522776</c:v>
                </c:pt>
                <c:pt idx="72">
                  <c:v>189.93770317229783</c:v>
                </c:pt>
                <c:pt idx="73">
                  <c:v>189.93770317229783</c:v>
                </c:pt>
                <c:pt idx="74">
                  <c:v>189.93770317229783</c:v>
                </c:pt>
                <c:pt idx="75">
                  <c:v>189.93770317229783</c:v>
                </c:pt>
                <c:pt idx="76">
                  <c:v>189.93770317229783</c:v>
                </c:pt>
                <c:pt idx="77">
                  <c:v>242.13940149769786</c:v>
                </c:pt>
                <c:pt idx="78">
                  <c:v>242.13940149769786</c:v>
                </c:pt>
                <c:pt idx="79">
                  <c:v>242.13940149769786</c:v>
                </c:pt>
                <c:pt idx="80">
                  <c:v>242.13940149769786</c:v>
                </c:pt>
                <c:pt idx="81">
                  <c:v>272.52156710279343</c:v>
                </c:pt>
                <c:pt idx="82">
                  <c:v>291.09029437552067</c:v>
                </c:pt>
                <c:pt idx="83">
                  <c:v>291.09029437552067</c:v>
                </c:pt>
                <c:pt idx="84">
                  <c:v>291.09029437552067</c:v>
                </c:pt>
                <c:pt idx="85">
                  <c:v>291.09029437552067</c:v>
                </c:pt>
                <c:pt idx="86">
                  <c:v>311.34507144558438</c:v>
                </c:pt>
                <c:pt idx="87">
                  <c:v>311.34507144558438</c:v>
                </c:pt>
                <c:pt idx="88">
                  <c:v>311.34507144558438</c:v>
                </c:pt>
                <c:pt idx="89">
                  <c:v>311.34507144558438</c:v>
                </c:pt>
                <c:pt idx="90">
                  <c:v>311.34507144558438</c:v>
                </c:pt>
                <c:pt idx="91">
                  <c:v>336.88028487928443</c:v>
                </c:pt>
                <c:pt idx="92">
                  <c:v>336.88028487928443</c:v>
                </c:pt>
                <c:pt idx="93">
                  <c:v>336.88028487928443</c:v>
                </c:pt>
                <c:pt idx="94">
                  <c:v>336.88028487928443</c:v>
                </c:pt>
                <c:pt idx="95">
                  <c:v>347.00767341431629</c:v>
                </c:pt>
                <c:pt idx="96">
                  <c:v>347.00767341431629</c:v>
                </c:pt>
                <c:pt idx="97">
                  <c:v>347.00767341431629</c:v>
                </c:pt>
                <c:pt idx="98">
                  <c:v>347.00767341431629</c:v>
                </c:pt>
                <c:pt idx="99">
                  <c:v>347.00767341431629</c:v>
                </c:pt>
                <c:pt idx="100">
                  <c:v>370.25608105762836</c:v>
                </c:pt>
                <c:pt idx="101">
                  <c:v>376.55608105762838</c:v>
                </c:pt>
                <c:pt idx="102">
                  <c:v>376.55608105762838</c:v>
                </c:pt>
                <c:pt idx="103">
                  <c:v>376.55608105762838</c:v>
                </c:pt>
                <c:pt idx="104">
                  <c:v>376.55608105762838</c:v>
                </c:pt>
                <c:pt idx="105">
                  <c:v>392.79811927418888</c:v>
                </c:pt>
                <c:pt idx="106">
                  <c:v>392.79811927418888</c:v>
                </c:pt>
                <c:pt idx="107">
                  <c:v>392.79811927418888</c:v>
                </c:pt>
                <c:pt idx="108">
                  <c:v>392.79811927418888</c:v>
                </c:pt>
                <c:pt idx="109">
                  <c:v>411.01467978374302</c:v>
                </c:pt>
                <c:pt idx="110">
                  <c:v>411.01467978374302</c:v>
                </c:pt>
                <c:pt idx="111">
                  <c:v>411.01467978374302</c:v>
                </c:pt>
                <c:pt idx="112">
                  <c:v>411.01467978374302</c:v>
                </c:pt>
                <c:pt idx="113">
                  <c:v>411.01467978374302</c:v>
                </c:pt>
                <c:pt idx="114">
                  <c:v>411.01467978374302</c:v>
                </c:pt>
                <c:pt idx="115">
                  <c:v>426.17391545253281</c:v>
                </c:pt>
                <c:pt idx="116">
                  <c:v>426.17391545253281</c:v>
                </c:pt>
                <c:pt idx="117">
                  <c:v>426.17391545253281</c:v>
                </c:pt>
                <c:pt idx="118">
                  <c:v>426.17391545253281</c:v>
                </c:pt>
                <c:pt idx="119">
                  <c:v>450.77365738801666</c:v>
                </c:pt>
                <c:pt idx="120">
                  <c:v>454.99110312497766</c:v>
                </c:pt>
                <c:pt idx="121">
                  <c:v>460.40632893142924</c:v>
                </c:pt>
                <c:pt idx="122">
                  <c:v>467.95376555411377</c:v>
                </c:pt>
                <c:pt idx="123">
                  <c:v>473.688217167017</c:v>
                </c:pt>
                <c:pt idx="124">
                  <c:v>478.14455191341432</c:v>
                </c:pt>
                <c:pt idx="125">
                  <c:v>489.31358417147885</c:v>
                </c:pt>
                <c:pt idx="126">
                  <c:v>489.31358417147885</c:v>
                </c:pt>
                <c:pt idx="127">
                  <c:v>489.31358417147885</c:v>
                </c:pt>
                <c:pt idx="128">
                  <c:v>489.31358417147885</c:v>
                </c:pt>
                <c:pt idx="129">
                  <c:v>489.31358417147885</c:v>
                </c:pt>
                <c:pt idx="130">
                  <c:v>489.31358417147885</c:v>
                </c:pt>
                <c:pt idx="131">
                  <c:v>489.31358417147885</c:v>
                </c:pt>
                <c:pt idx="132">
                  <c:v>492.06351965534981</c:v>
                </c:pt>
                <c:pt idx="133">
                  <c:v>501.46808137153721</c:v>
                </c:pt>
                <c:pt idx="134">
                  <c:v>501.46808137153721</c:v>
                </c:pt>
                <c:pt idx="135">
                  <c:v>501.46808137153721</c:v>
                </c:pt>
                <c:pt idx="136">
                  <c:v>501.46808137153721</c:v>
                </c:pt>
                <c:pt idx="137">
                  <c:v>502.90395233927916</c:v>
                </c:pt>
                <c:pt idx="138">
                  <c:v>502.90395233927916</c:v>
                </c:pt>
                <c:pt idx="139">
                  <c:v>502.90395233927916</c:v>
                </c:pt>
                <c:pt idx="140">
                  <c:v>502.90395233927916</c:v>
                </c:pt>
                <c:pt idx="141">
                  <c:v>502.90395233927916</c:v>
                </c:pt>
                <c:pt idx="142">
                  <c:v>502.90395233927916</c:v>
                </c:pt>
                <c:pt idx="143">
                  <c:v>502.90395233927916</c:v>
                </c:pt>
                <c:pt idx="144">
                  <c:v>504.00330717798886</c:v>
                </c:pt>
                <c:pt idx="145">
                  <c:v>504.00330717798886</c:v>
                </c:pt>
                <c:pt idx="146">
                  <c:v>504.00330717798886</c:v>
                </c:pt>
                <c:pt idx="147">
                  <c:v>504.00330717798886</c:v>
                </c:pt>
                <c:pt idx="148">
                  <c:v>504.00330717798886</c:v>
                </c:pt>
                <c:pt idx="149">
                  <c:v>504.00330717798886</c:v>
                </c:pt>
                <c:pt idx="150">
                  <c:v>505.00330717798886</c:v>
                </c:pt>
                <c:pt idx="151">
                  <c:v>505.00330717798886</c:v>
                </c:pt>
                <c:pt idx="152">
                  <c:v>505.00330717798886</c:v>
                </c:pt>
                <c:pt idx="153">
                  <c:v>505.00330717798886</c:v>
                </c:pt>
                <c:pt idx="154">
                  <c:v>505.20330717798885</c:v>
                </c:pt>
                <c:pt idx="155">
                  <c:v>505.20330717798885</c:v>
                </c:pt>
                <c:pt idx="156">
                  <c:v>505.20330717798885</c:v>
                </c:pt>
                <c:pt idx="157">
                  <c:v>505.20330717798885</c:v>
                </c:pt>
                <c:pt idx="158">
                  <c:v>506.70330717798885</c:v>
                </c:pt>
                <c:pt idx="159">
                  <c:v>506.70330717798885</c:v>
                </c:pt>
                <c:pt idx="160">
                  <c:v>507.30330717798887</c:v>
                </c:pt>
                <c:pt idx="161">
                  <c:v>507.30330717798887</c:v>
                </c:pt>
                <c:pt idx="162">
                  <c:v>507.30330717798887</c:v>
                </c:pt>
                <c:pt idx="163">
                  <c:v>507.30330717798887</c:v>
                </c:pt>
                <c:pt idx="164">
                  <c:v>507.30330717798887</c:v>
                </c:pt>
                <c:pt idx="165">
                  <c:v>507.30330717798887</c:v>
                </c:pt>
                <c:pt idx="166">
                  <c:v>507.30330717798887</c:v>
                </c:pt>
                <c:pt idx="167">
                  <c:v>507.30330717798887</c:v>
                </c:pt>
                <c:pt idx="168">
                  <c:v>507.30330717798887</c:v>
                </c:pt>
                <c:pt idx="169">
                  <c:v>507.30330717798887</c:v>
                </c:pt>
                <c:pt idx="170">
                  <c:v>507.30330717798887</c:v>
                </c:pt>
                <c:pt idx="171">
                  <c:v>507.30330717798887</c:v>
                </c:pt>
                <c:pt idx="172">
                  <c:v>507.30330717798887</c:v>
                </c:pt>
              </c:numCache>
            </c:numRef>
          </c:yVal>
          <c:smooth val="0"/>
          <c:extLst>
            <c:ext xmlns:c16="http://schemas.microsoft.com/office/drawing/2014/chart" uri="{C3380CC4-5D6E-409C-BE32-E72D297353CC}">
              <c16:uniqueId val="{00000004-1985-44A0-BA22-B8DF02305A20}"/>
            </c:ext>
          </c:extLst>
        </c:ser>
        <c:ser>
          <c:idx val="1"/>
          <c:order val="5"/>
          <c:tx>
            <c:strRef>
              <c:f>'C8 6565'!$A$42</c:f>
              <c:strCache>
                <c:ptCount val="1"/>
                <c:pt idx="0">
                  <c:v>Cum Deep Perc</c:v>
                </c:pt>
              </c:strCache>
            </c:strRef>
          </c:tx>
          <c:spPr>
            <a:ln w="12700">
              <a:solidFill>
                <a:srgbClr val="FF00FF"/>
              </a:solidFill>
              <a:prstDash val="solid"/>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6565'!$C$42:$FS$42</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1985-44A0-BA22-B8DF02305A20}"/>
            </c:ext>
          </c:extLst>
        </c:ser>
        <c:ser>
          <c:idx val="2"/>
          <c:order val="6"/>
          <c:tx>
            <c:strRef>
              <c:f>'C8 6565'!$A$18</c:f>
              <c:strCache>
                <c:ptCount val="1"/>
                <c:pt idx="0">
                  <c:v>Cum Tc (Kcb select)</c:v>
                </c:pt>
              </c:strCache>
            </c:strRef>
          </c:tx>
          <c:spPr>
            <a:ln w="3175">
              <a:solidFill>
                <a:srgbClr val="008000"/>
              </a:solidFill>
              <a:prstDash val="solid"/>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6565'!$C$18:$FS$18</c:f>
              <c:numCache>
                <c:formatCode>0.0</c:formatCode>
                <c:ptCount val="173"/>
                <c:pt idx="0">
                  <c:v>0</c:v>
                </c:pt>
                <c:pt idx="1">
                  <c:v>1.0784266479288509</c:v>
                </c:pt>
                <c:pt idx="2">
                  <c:v>1.8799340193815302</c:v>
                </c:pt>
                <c:pt idx="3">
                  <c:v>2.5659180551086731</c:v>
                </c:pt>
                <c:pt idx="4">
                  <c:v>3.1791092865824444</c:v>
                </c:pt>
                <c:pt idx="5">
                  <c:v>3.6241430016044389</c:v>
                </c:pt>
                <c:pt idx="6">
                  <c:v>3.9141179540699342</c:v>
                </c:pt>
                <c:pt idx="7">
                  <c:v>4.1192830423308973</c:v>
                </c:pt>
                <c:pt idx="8">
                  <c:v>4.6173679443305033</c:v>
                </c:pt>
                <c:pt idx="9">
                  <c:v>4.9179130781535516</c:v>
                </c:pt>
                <c:pt idx="10">
                  <c:v>5.224664972226873</c:v>
                </c:pt>
                <c:pt idx="11">
                  <c:v>5.8424544839980133</c:v>
                </c:pt>
                <c:pt idx="12">
                  <c:v>6.4762865682564481</c:v>
                </c:pt>
                <c:pt idx="13">
                  <c:v>7.2474304287832485</c:v>
                </c:pt>
                <c:pt idx="14">
                  <c:v>8.1398263265293167</c:v>
                </c:pt>
                <c:pt idx="15">
                  <c:v>8.8439438111149684</c:v>
                </c:pt>
                <c:pt idx="16">
                  <c:v>9.2060669178487</c:v>
                </c:pt>
                <c:pt idx="17">
                  <c:v>10.729188064557789</c:v>
                </c:pt>
                <c:pt idx="18">
                  <c:v>12.429635285280597</c:v>
                </c:pt>
                <c:pt idx="19">
                  <c:v>13.641498669369984</c:v>
                </c:pt>
                <c:pt idx="20">
                  <c:v>14.78551006563066</c:v>
                </c:pt>
                <c:pt idx="21">
                  <c:v>16.164393246452352</c:v>
                </c:pt>
                <c:pt idx="22">
                  <c:v>17.106556446127151</c:v>
                </c:pt>
                <c:pt idx="23">
                  <c:v>17.699962554694736</c:v>
                </c:pt>
                <c:pt idx="24">
                  <c:v>18.910420085612564</c:v>
                </c:pt>
                <c:pt idx="25">
                  <c:v>20.145059235475642</c:v>
                </c:pt>
                <c:pt idx="26">
                  <c:v>22.448540557093605</c:v>
                </c:pt>
                <c:pt idx="27">
                  <c:v>24.669185435309693</c:v>
                </c:pt>
                <c:pt idx="28">
                  <c:v>26.93096841885118</c:v>
                </c:pt>
                <c:pt idx="29">
                  <c:v>30.212810917704982</c:v>
                </c:pt>
                <c:pt idx="30">
                  <c:v>33.496333488806769</c:v>
                </c:pt>
                <c:pt idx="31">
                  <c:v>36.137991125985664</c:v>
                </c:pt>
                <c:pt idx="32">
                  <c:v>39.477355579003373</c:v>
                </c:pt>
                <c:pt idx="33">
                  <c:v>42.136192881956376</c:v>
                </c:pt>
                <c:pt idx="34">
                  <c:v>44.514071573547696</c:v>
                </c:pt>
                <c:pt idx="35">
                  <c:v>46.917844808775605</c:v>
                </c:pt>
                <c:pt idx="36">
                  <c:v>49.744381733733832</c:v>
                </c:pt>
                <c:pt idx="37">
                  <c:v>53.765362757740263</c:v>
                </c:pt>
                <c:pt idx="38">
                  <c:v>57.678347642594986</c:v>
                </c:pt>
                <c:pt idx="39">
                  <c:v>60.850405426575016</c:v>
                </c:pt>
                <c:pt idx="40">
                  <c:v>63.972166488910986</c:v>
                </c:pt>
                <c:pt idx="41">
                  <c:v>67.49755818808886</c:v>
                </c:pt>
                <c:pt idx="42">
                  <c:v>71.419386268327472</c:v>
                </c:pt>
                <c:pt idx="43">
                  <c:v>75.308631311414473</c:v>
                </c:pt>
                <c:pt idx="44">
                  <c:v>79.715161460367668</c:v>
                </c:pt>
                <c:pt idx="45">
                  <c:v>85.806337692419518</c:v>
                </c:pt>
                <c:pt idx="46">
                  <c:v>91.669095369545445</c:v>
                </c:pt>
                <c:pt idx="47">
                  <c:v>96.295581207970599</c:v>
                </c:pt>
                <c:pt idx="48">
                  <c:v>101.13141157952927</c:v>
                </c:pt>
                <c:pt idx="49">
                  <c:v>106.11449802823805</c:v>
                </c:pt>
                <c:pt idx="50">
                  <c:v>111.63237402823805</c:v>
                </c:pt>
                <c:pt idx="51">
                  <c:v>117.34611553530334</c:v>
                </c:pt>
                <c:pt idx="52">
                  <c:v>123.07804982997575</c:v>
                </c:pt>
                <c:pt idx="53">
                  <c:v>126.57185055734674</c:v>
                </c:pt>
                <c:pt idx="54">
                  <c:v>132.45170413126507</c:v>
                </c:pt>
                <c:pt idx="55">
                  <c:v>138.1589085281388</c:v>
                </c:pt>
                <c:pt idx="56">
                  <c:v>143.92344766151825</c:v>
                </c:pt>
                <c:pt idx="57">
                  <c:v>149.34992089902892</c:v>
                </c:pt>
                <c:pt idx="58">
                  <c:v>154.75340690785652</c:v>
                </c:pt>
                <c:pt idx="59">
                  <c:v>165.08275526447301</c:v>
                </c:pt>
                <c:pt idx="60">
                  <c:v>170.96158850202659</c:v>
                </c:pt>
                <c:pt idx="61">
                  <c:v>175.66613254604221</c:v>
                </c:pt>
                <c:pt idx="62">
                  <c:v>180.30729385802397</c:v>
                </c:pt>
                <c:pt idx="63">
                  <c:v>185.19433777616689</c:v>
                </c:pt>
                <c:pt idx="64">
                  <c:v>194.61193777616688</c:v>
                </c:pt>
                <c:pt idx="65">
                  <c:v>203.34925430952603</c:v>
                </c:pt>
                <c:pt idx="66">
                  <c:v>208.62972209903288</c:v>
                </c:pt>
                <c:pt idx="67">
                  <c:v>211.88206175002557</c:v>
                </c:pt>
                <c:pt idx="68">
                  <c:v>217.48514972074415</c:v>
                </c:pt>
                <c:pt idx="69">
                  <c:v>221.6761809693086</c:v>
                </c:pt>
                <c:pt idx="70">
                  <c:v>226.58006082912109</c:v>
                </c:pt>
                <c:pt idx="71">
                  <c:v>230.53614654450084</c:v>
                </c:pt>
                <c:pt idx="72">
                  <c:v>233.62610163982703</c:v>
                </c:pt>
                <c:pt idx="73">
                  <c:v>236.48182117926919</c:v>
                </c:pt>
                <c:pt idx="74">
                  <c:v>241.6283563039558</c:v>
                </c:pt>
                <c:pt idx="75">
                  <c:v>244.55855986456879</c:v>
                </c:pt>
                <c:pt idx="76">
                  <c:v>246.16138269981454</c:v>
                </c:pt>
                <c:pt idx="77">
                  <c:v>247.5328556217151</c:v>
                </c:pt>
                <c:pt idx="78">
                  <c:v>253.45605562171511</c:v>
                </c:pt>
                <c:pt idx="79">
                  <c:v>260.05575532874639</c:v>
                </c:pt>
                <c:pt idx="80">
                  <c:v>265.35428102454716</c:v>
                </c:pt>
                <c:pt idx="81">
                  <c:v>271.83121767005497</c:v>
                </c:pt>
                <c:pt idx="82">
                  <c:v>277.5582289310413</c:v>
                </c:pt>
                <c:pt idx="83">
                  <c:v>282.75282579383429</c:v>
                </c:pt>
                <c:pt idx="84">
                  <c:v>288.70671251258432</c:v>
                </c:pt>
                <c:pt idx="85">
                  <c:v>294.66266832313119</c:v>
                </c:pt>
                <c:pt idx="86">
                  <c:v>298.7138232608753</c:v>
                </c:pt>
                <c:pt idx="87">
                  <c:v>301.79231576880989</c:v>
                </c:pt>
                <c:pt idx="88">
                  <c:v>307.44284250220835</c:v>
                </c:pt>
                <c:pt idx="89">
                  <c:v>313.11867212256971</c:v>
                </c:pt>
                <c:pt idx="90">
                  <c:v>317.49627212256968</c:v>
                </c:pt>
                <c:pt idx="91">
                  <c:v>322.19067212256965</c:v>
                </c:pt>
                <c:pt idx="92">
                  <c:v>326.85627212256964</c:v>
                </c:pt>
                <c:pt idx="93">
                  <c:v>331.78107212256964</c:v>
                </c:pt>
                <c:pt idx="94">
                  <c:v>336.99387212256966</c:v>
                </c:pt>
                <c:pt idx="95">
                  <c:v>342.69627212256967</c:v>
                </c:pt>
                <c:pt idx="96">
                  <c:v>348.36987212256969</c:v>
                </c:pt>
                <c:pt idx="97">
                  <c:v>353.76507212256968</c:v>
                </c:pt>
                <c:pt idx="98">
                  <c:v>360.16206858253059</c:v>
                </c:pt>
                <c:pt idx="99">
                  <c:v>366.44297159766734</c:v>
                </c:pt>
                <c:pt idx="100">
                  <c:v>372.52661182645994</c:v>
                </c:pt>
                <c:pt idx="101">
                  <c:v>376.91892109159664</c:v>
                </c:pt>
                <c:pt idx="102">
                  <c:v>382.23305286649901</c:v>
                </c:pt>
                <c:pt idx="103">
                  <c:v>387.24411167387206</c:v>
                </c:pt>
                <c:pt idx="104">
                  <c:v>392.33791996244628</c:v>
                </c:pt>
                <c:pt idx="105">
                  <c:v>398.35241916898923</c:v>
                </c:pt>
                <c:pt idx="106">
                  <c:v>404.22138935331537</c:v>
                </c:pt>
                <c:pt idx="107">
                  <c:v>409.14520710233882</c:v>
                </c:pt>
                <c:pt idx="108">
                  <c:v>415.83838947538567</c:v>
                </c:pt>
                <c:pt idx="109">
                  <c:v>420.18485807906683</c:v>
                </c:pt>
                <c:pt idx="110">
                  <c:v>425.68218874548967</c:v>
                </c:pt>
                <c:pt idx="111">
                  <c:v>430.7415908588975</c:v>
                </c:pt>
                <c:pt idx="112">
                  <c:v>435.6869927526111</c:v>
                </c:pt>
                <c:pt idx="113">
                  <c:v>439.68062221076218</c:v>
                </c:pt>
                <c:pt idx="114">
                  <c:v>443.48955205505604</c:v>
                </c:pt>
                <c:pt idx="115">
                  <c:v>447.41802793645149</c:v>
                </c:pt>
                <c:pt idx="116">
                  <c:v>453.02196051047815</c:v>
                </c:pt>
                <c:pt idx="117">
                  <c:v>456.90741976797074</c:v>
                </c:pt>
                <c:pt idx="118">
                  <c:v>460.91664759220788</c:v>
                </c:pt>
                <c:pt idx="119">
                  <c:v>463.33265697728342</c:v>
                </c:pt>
                <c:pt idx="120">
                  <c:v>465.36107908237943</c:v>
                </c:pt>
                <c:pt idx="121">
                  <c:v>466.63433450324112</c:v>
                </c:pt>
                <c:pt idx="122">
                  <c:v>467.42184946451795</c:v>
                </c:pt>
                <c:pt idx="123">
                  <c:v>469.39914904651096</c:v>
                </c:pt>
                <c:pt idx="124">
                  <c:v>472.09252389805118</c:v>
                </c:pt>
                <c:pt idx="125">
                  <c:v>472.54761961778956</c:v>
                </c:pt>
                <c:pt idx="126">
                  <c:v>474.13710007304394</c:v>
                </c:pt>
                <c:pt idx="127">
                  <c:v>476.81386108949357</c:v>
                </c:pt>
                <c:pt idx="128">
                  <c:v>479.56339937400685</c:v>
                </c:pt>
                <c:pt idx="129">
                  <c:v>481.72911400413381</c:v>
                </c:pt>
                <c:pt idx="130">
                  <c:v>483.61780400030136</c:v>
                </c:pt>
                <c:pt idx="131">
                  <c:v>485.9966114418167</c:v>
                </c:pt>
                <c:pt idx="132">
                  <c:v>487.83231728768607</c:v>
                </c:pt>
                <c:pt idx="133">
                  <c:v>490.39279263199018</c:v>
                </c:pt>
                <c:pt idx="134">
                  <c:v>492.5906884153838</c:v>
                </c:pt>
                <c:pt idx="135">
                  <c:v>494.52003648162145</c:v>
                </c:pt>
                <c:pt idx="136">
                  <c:v>496.02607466009226</c:v>
                </c:pt>
                <c:pt idx="137">
                  <c:v>496.19397749122174</c:v>
                </c:pt>
                <c:pt idx="138">
                  <c:v>497.34621907018811</c:v>
                </c:pt>
                <c:pt idx="139">
                  <c:v>498.49851515652443</c:v>
                </c:pt>
                <c:pt idx="140">
                  <c:v>499.49050485633325</c:v>
                </c:pt>
                <c:pt idx="141">
                  <c:v>500.57218664047087</c:v>
                </c:pt>
                <c:pt idx="142">
                  <c:v>501.62352968194278</c:v>
                </c:pt>
                <c:pt idx="143">
                  <c:v>502.26887391787062</c:v>
                </c:pt>
                <c:pt idx="144">
                  <c:v>502.67931123050533</c:v>
                </c:pt>
                <c:pt idx="145">
                  <c:v>503.53178212913355</c:v>
                </c:pt>
                <c:pt idx="146">
                  <c:v>504.04228006872017</c:v>
                </c:pt>
                <c:pt idx="147">
                  <c:v>504.60454399856405</c:v>
                </c:pt>
                <c:pt idx="148">
                  <c:v>505.28578417571862</c:v>
                </c:pt>
                <c:pt idx="149">
                  <c:v>505.87524137767633</c:v>
                </c:pt>
                <c:pt idx="150">
                  <c:v>506.12270275029022</c:v>
                </c:pt>
                <c:pt idx="151">
                  <c:v>506.77360800179321</c:v>
                </c:pt>
                <c:pt idx="152">
                  <c:v>507.11975841196852</c:v>
                </c:pt>
                <c:pt idx="153">
                  <c:v>507.54250123175461</c:v>
                </c:pt>
                <c:pt idx="154">
                  <c:v>507.79224001439889</c:v>
                </c:pt>
                <c:pt idx="155">
                  <c:v>508.1897255805381</c:v>
                </c:pt>
                <c:pt idx="156">
                  <c:v>508.52827174934225</c:v>
                </c:pt>
                <c:pt idx="157">
                  <c:v>508.76658308776695</c:v>
                </c:pt>
                <c:pt idx="158">
                  <c:v>509.03423952730969</c:v>
                </c:pt>
                <c:pt idx="159">
                  <c:v>509.37839097651317</c:v>
                </c:pt>
                <c:pt idx="160">
                  <c:v>509.48894744786099</c:v>
                </c:pt>
                <c:pt idx="161">
                  <c:v>509.97267436655835</c:v>
                </c:pt>
                <c:pt idx="162">
                  <c:v>510.4263083663829</c:v>
                </c:pt>
                <c:pt idx="163">
                  <c:v>510.82647488983946</c:v>
                </c:pt>
                <c:pt idx="164">
                  <c:v>511.05729700001552</c:v>
                </c:pt>
                <c:pt idx="165">
                  <c:v>511.40766226919965</c:v>
                </c:pt>
                <c:pt idx="166">
                  <c:v>511.7853372183688</c:v>
                </c:pt>
                <c:pt idx="167">
                  <c:v>512.20016208561731</c:v>
                </c:pt>
                <c:pt idx="168">
                  <c:v>512.23441279726694</c:v>
                </c:pt>
                <c:pt idx="169">
                  <c:v>512.3002554048843</c:v>
                </c:pt>
                <c:pt idx="170">
                  <c:v>512.42923258143139</c:v>
                </c:pt>
                <c:pt idx="171">
                  <c:v>512.73765897350984</c:v>
                </c:pt>
                <c:pt idx="172">
                  <c:v>513.24291383820253</c:v>
                </c:pt>
              </c:numCache>
            </c:numRef>
          </c:yVal>
          <c:smooth val="0"/>
          <c:extLst>
            <c:ext xmlns:c16="http://schemas.microsoft.com/office/drawing/2014/chart" uri="{C3380CC4-5D6E-409C-BE32-E72D297353CC}">
              <c16:uniqueId val="{00000006-1985-44A0-BA22-B8DF02305A20}"/>
            </c:ext>
          </c:extLst>
        </c:ser>
        <c:dLbls>
          <c:showLegendKey val="0"/>
          <c:showVal val="0"/>
          <c:showCatName val="0"/>
          <c:showSerName val="0"/>
          <c:showPercent val="0"/>
          <c:showBubbleSize val="0"/>
        </c:dLbls>
        <c:axId val="824371264"/>
        <c:axId val="824366560"/>
      </c:scatterChart>
      <c:valAx>
        <c:axId val="824371264"/>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9798690986411503"/>
              <c:y val="0.9067357512953367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66560"/>
        <c:crosses val="autoZero"/>
        <c:crossBetween val="midCat"/>
        <c:majorUnit val="10"/>
      </c:valAx>
      <c:valAx>
        <c:axId val="824366560"/>
        <c:scaling>
          <c:orientation val="minMax"/>
          <c:max val="650"/>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Cum Irrig and ETc (mm)</a:t>
                </a:r>
              </a:p>
            </c:rich>
          </c:tx>
          <c:layout>
            <c:manualLayout>
              <c:xMode val="edge"/>
              <c:yMode val="edge"/>
              <c:x val="6.7114522077145414E-3"/>
              <c:y val="0.1632124352331606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71264"/>
        <c:crosses val="autoZero"/>
        <c:crossBetween val="midCat"/>
      </c:valAx>
      <c:spPr>
        <a:solidFill>
          <a:srgbClr val="C0C0C0"/>
        </a:solidFill>
        <a:ln w="12700">
          <a:solidFill>
            <a:srgbClr val="808080"/>
          </a:solidFill>
          <a:prstDash val="solid"/>
        </a:ln>
      </c:spPr>
    </c:plotArea>
    <c:legend>
      <c:legendPos val="r"/>
      <c:layout>
        <c:manualLayout>
          <c:xMode val="edge"/>
          <c:yMode val="edge"/>
          <c:x val="0.11392412104685093"/>
          <c:y val="4.4041450777202069E-2"/>
          <c:w val="0.18860771151089764"/>
          <c:h val="0.30569948186528495"/>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'C8 6565'!$D$1</c:f>
          <c:strCache>
            <c:ptCount val="1"/>
            <c:pt idx="0">
              <c:v>Corn 13 #8</c:v>
            </c:pt>
          </c:strCache>
        </c:strRef>
      </c:tx>
      <c:layout>
        <c:manualLayout>
          <c:xMode val="edge"/>
          <c:yMode val="edge"/>
          <c:x val="0.13966481762339075"/>
          <c:y val="6.7183733816218713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3128491620111732"/>
          <c:y val="5.9431674518720036E-2"/>
          <c:w val="0.84078212290502796"/>
          <c:h val="0.77519575459200052"/>
        </c:manualLayout>
      </c:layout>
      <c:scatterChart>
        <c:scatterStyle val="lineMarker"/>
        <c:varyColors val="0"/>
        <c:ser>
          <c:idx val="4"/>
          <c:order val="0"/>
          <c:tx>
            <c:strRef>
              <c:f>'C8 6565'!$A$16</c:f>
              <c:strCache>
                <c:ptCount val="1"/>
                <c:pt idx="0">
                  <c:v>ETr (LIRF)</c:v>
                </c:pt>
              </c:strCache>
            </c:strRef>
          </c:tx>
          <c:spPr>
            <a:ln w="12700">
              <a:solidFill>
                <a:srgbClr val="800080"/>
              </a:solidFill>
              <a:prstDash val="solid"/>
            </a:ln>
          </c:spPr>
          <c:marker>
            <c:symbol val="star"/>
            <c:size val="5"/>
            <c:spPr>
              <a:noFill/>
              <a:ln>
                <a:solidFill>
                  <a:srgbClr val="800080"/>
                </a:solidFill>
                <a:prstDash val="solid"/>
              </a:ln>
            </c:spPr>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6565'!$C$16:$FS$16</c:f>
              <c:numCache>
                <c:formatCode>0.00</c:formatCode>
                <c:ptCount val="173"/>
                <c:pt idx="0">
                  <c:v>7.3435683250427246</c:v>
                </c:pt>
                <c:pt idx="1">
                  <c:v>7.7128524780273438</c:v>
                </c:pt>
                <c:pt idx="2">
                  <c:v>7.2187066078186035</c:v>
                </c:pt>
                <c:pt idx="3">
                  <c:v>7.653109073638916</c:v>
                </c:pt>
                <c:pt idx="4">
                  <c:v>8.5975732803344727</c:v>
                </c:pt>
                <c:pt idx="5">
                  <c:v>8.0986671447753906</c:v>
                </c:pt>
                <c:pt idx="6">
                  <c:v>6.7325325012207031</c:v>
                </c:pt>
                <c:pt idx="7">
                  <c:v>5.8071985244750977</c:v>
                </c:pt>
                <c:pt idx="8">
                  <c:v>9.7264442443847656</c:v>
                </c:pt>
                <c:pt idx="9">
                  <c:v>7.927375316619873</c:v>
                </c:pt>
                <c:pt idx="10">
                  <c:v>5.4946737289428711</c:v>
                </c:pt>
                <c:pt idx="11">
                  <c:v>8.2128229141235352</c:v>
                </c:pt>
                <c:pt idx="12">
                  <c:v>7.7665953636169434</c:v>
                </c:pt>
                <c:pt idx="13">
                  <c:v>8.8919038772583008</c:v>
                </c:pt>
                <c:pt idx="14">
                  <c:v>9.2246103286743164</c:v>
                </c:pt>
                <c:pt idx="15">
                  <c:v>7.0233473777770996</c:v>
                </c:pt>
                <c:pt idx="16">
                  <c:v>3.1172170639038086</c:v>
                </c:pt>
                <c:pt idx="17">
                  <c:v>9.5061988830566406</c:v>
                </c:pt>
                <c:pt idx="18">
                  <c:v>11.255740165710449</c:v>
                </c:pt>
                <c:pt idx="19">
                  <c:v>8.7055883407592773</c:v>
                </c:pt>
                <c:pt idx="20">
                  <c:v>8.3703241348266602</c:v>
                </c:pt>
                <c:pt idx="21">
                  <c:v>10.171578407287598</c:v>
                </c:pt>
                <c:pt idx="22">
                  <c:v>7.2198176383972168</c:v>
                </c:pt>
                <c:pt idx="23">
                  <c:v>3.6901946067810059</c:v>
                </c:pt>
                <c:pt idx="24">
                  <c:v>7.1546745300292969</c:v>
                </c:pt>
                <c:pt idx="25">
                  <c:v>7.3899869918823242</c:v>
                </c:pt>
                <c:pt idx="26">
                  <c:v>8.7423830032348633</c:v>
                </c:pt>
                <c:pt idx="27">
                  <c:v>8.1982793807983398</c:v>
                </c:pt>
                <c:pt idx="28">
                  <c:v>8.1286001205444336</c:v>
                </c:pt>
                <c:pt idx="29">
                  <c:v>11.489725112915039</c:v>
                </c:pt>
                <c:pt idx="30">
                  <c:v>11.205964088439941</c:v>
                </c:pt>
                <c:pt idx="31">
                  <c:v>8.7938461303710938</c:v>
                </c:pt>
                <c:pt idx="32">
                  <c:v>10.849798202514648</c:v>
                </c:pt>
                <c:pt idx="33">
                  <c:v>8.4363594055175781</c:v>
                </c:pt>
                <c:pt idx="34">
                  <c:v>7.3721957206726074</c:v>
                </c:pt>
                <c:pt idx="35">
                  <c:v>7.2857136726379395</c:v>
                </c:pt>
                <c:pt idx="36">
                  <c:v>8.3795795440673828</c:v>
                </c:pt>
                <c:pt idx="37">
                  <c:v>11.259197235107422</c:v>
                </c:pt>
                <c:pt idx="38">
                  <c:v>10.380794525146484</c:v>
                </c:pt>
                <c:pt idx="39">
                  <c:v>7.9948887825012207</c:v>
                </c:pt>
                <c:pt idx="40">
                  <c:v>7.4938430786132813</c:v>
                </c:pt>
                <c:pt idx="41">
                  <c:v>8.0784816741943359</c:v>
                </c:pt>
                <c:pt idx="42">
                  <c:v>8.5965614318847656</c:v>
                </c:pt>
                <c:pt idx="43">
                  <c:v>8.1702537536621094</c:v>
                </c:pt>
                <c:pt idx="44">
                  <c:v>8.692988395690918</c:v>
                </c:pt>
                <c:pt idx="45">
                  <c:v>11.326362609863281</c:v>
                </c:pt>
                <c:pt idx="46">
                  <c:v>10.337225914001465</c:v>
                </c:pt>
                <c:pt idx="47">
                  <c:v>7.7558908462524414</c:v>
                </c:pt>
                <c:pt idx="48">
                  <c:v>7.7265114784240723</c:v>
                </c:pt>
                <c:pt idx="49">
                  <c:v>8.07</c:v>
                </c:pt>
                <c:pt idx="50">
                  <c:v>8.06</c:v>
                </c:pt>
                <c:pt idx="51">
                  <c:v>8.0408697128295898</c:v>
                </c:pt>
                <c:pt idx="52">
                  <c:v>8.7513589859008789</c:v>
                </c:pt>
                <c:pt idx="53">
                  <c:v>6.000185489654541</c:v>
                </c:pt>
                <c:pt idx="54">
                  <c:v>7.4565386772155762</c:v>
                </c:pt>
                <c:pt idx="55">
                  <c:v>7.006680965423584</c:v>
                </c:pt>
                <c:pt idx="56">
                  <c:v>7.397883415222168</c:v>
                </c:pt>
                <c:pt idx="57">
                  <c:v>7.8118276596069336</c:v>
                </c:pt>
                <c:pt idx="58">
                  <c:v>8.7962779998779297</c:v>
                </c:pt>
                <c:pt idx="59">
                  <c:v>11.246041297912598</c:v>
                </c:pt>
                <c:pt idx="60">
                  <c:v>6.7958898544311523</c:v>
                </c:pt>
                <c:pt idx="61">
                  <c:v>6.1367735862731934</c:v>
                </c:pt>
                <c:pt idx="62">
                  <c:v>5.6376471519470215</c:v>
                </c:pt>
                <c:pt idx="63">
                  <c:v>5.65</c:v>
                </c:pt>
                <c:pt idx="64">
                  <c:v>9.81</c:v>
                </c:pt>
                <c:pt idx="65">
                  <c:v>9.75</c:v>
                </c:pt>
                <c:pt idx="66">
                  <c:v>7.2645964622497559</c:v>
                </c:pt>
                <c:pt idx="67">
                  <c:v>4.7841014862060547</c:v>
                </c:pt>
                <c:pt idx="68">
                  <c:v>6.5133481025695801</c:v>
                </c:pt>
                <c:pt idx="69">
                  <c:v>5.5779705047607422</c:v>
                </c:pt>
                <c:pt idx="70">
                  <c:v>7.2908215522766113</c:v>
                </c:pt>
                <c:pt idx="71">
                  <c:v>6.8125338554382324</c:v>
                </c:pt>
                <c:pt idx="72">
                  <c:v>6.0862069129943848</c:v>
                </c:pt>
                <c:pt idx="73">
                  <c:v>3.5619463920593262</c:v>
                </c:pt>
                <c:pt idx="74">
                  <c:v>6.8672709465026855</c:v>
                </c:pt>
                <c:pt idx="75">
                  <c:v>4.4805307388305664</c:v>
                </c:pt>
                <c:pt idx="76">
                  <c:v>2.6660375595092773</c:v>
                </c:pt>
                <c:pt idx="77">
                  <c:v>2.39</c:v>
                </c:pt>
                <c:pt idx="78">
                  <c:v>6.17</c:v>
                </c:pt>
                <c:pt idx="79">
                  <c:v>6.8746871948242188</c:v>
                </c:pt>
                <c:pt idx="80">
                  <c:v>5.5192975997924805</c:v>
                </c:pt>
                <c:pt idx="81">
                  <c:v>6.7468090057373047</c:v>
                </c:pt>
                <c:pt idx="82">
                  <c:v>5.9656367301940918</c:v>
                </c:pt>
                <c:pt idx="83">
                  <c:v>5.4110383987426758</c:v>
                </c:pt>
                <c:pt idx="84">
                  <c:v>6.20196533203125</c:v>
                </c:pt>
                <c:pt idx="85">
                  <c:v>6.2041206359863281</c:v>
                </c:pt>
                <c:pt idx="86">
                  <c:v>4.2199530601501465</c:v>
                </c:pt>
                <c:pt idx="87">
                  <c:v>3.2067630290985107</c:v>
                </c:pt>
                <c:pt idx="88">
                  <c:v>5.8859653472900391</c:v>
                </c:pt>
                <c:pt idx="89">
                  <c:v>5.9123225212097168</c:v>
                </c:pt>
                <c:pt idx="90">
                  <c:v>4.5599999999999996</c:v>
                </c:pt>
                <c:pt idx="91">
                  <c:v>4.8899999999999997</c:v>
                </c:pt>
                <c:pt idx="92">
                  <c:v>4.8600000000000003</c:v>
                </c:pt>
                <c:pt idx="93">
                  <c:v>5.13</c:v>
                </c:pt>
                <c:pt idx="94">
                  <c:v>5.43</c:v>
                </c:pt>
                <c:pt idx="95">
                  <c:v>5.94</c:v>
                </c:pt>
                <c:pt idx="96">
                  <c:v>5.91</c:v>
                </c:pt>
                <c:pt idx="97">
                  <c:v>5.62</c:v>
                </c:pt>
                <c:pt idx="98">
                  <c:v>6.6635379791259766</c:v>
                </c:pt>
                <c:pt idx="99">
                  <c:v>6.542607307434082</c:v>
                </c:pt>
                <c:pt idx="100">
                  <c:v>6.6505112648010254</c:v>
                </c:pt>
                <c:pt idx="101">
                  <c:v>4.575322151184082</c:v>
                </c:pt>
                <c:pt idx="102">
                  <c:v>5.5355539321899414</c:v>
                </c:pt>
                <c:pt idx="103">
                  <c:v>5.2198529243469238</c:v>
                </c:pt>
                <c:pt idx="104">
                  <c:v>5.3060503005981445</c:v>
                </c:pt>
                <c:pt idx="105">
                  <c:v>6.2651033401489258</c:v>
                </c:pt>
                <c:pt idx="106">
                  <c:v>6.1135106086730957</c:v>
                </c:pt>
                <c:pt idx="107">
                  <c:v>5.1289768218994141</c:v>
                </c:pt>
                <c:pt idx="108">
                  <c:v>6.9720649719238281</c:v>
                </c:pt>
                <c:pt idx="109">
                  <c:v>5.1216545104980469</c:v>
                </c:pt>
                <c:pt idx="110">
                  <c:v>5.766934871673584</c:v>
                </c:pt>
                <c:pt idx="111">
                  <c:v>5.3406190872192383</c:v>
                </c:pt>
                <c:pt idx="112">
                  <c:v>5.54486083984375</c:v>
                </c:pt>
                <c:pt idx="113">
                  <c:v>4.9988975524902344</c:v>
                </c:pt>
                <c:pt idx="114">
                  <c:v>5.2629070281982422</c:v>
                </c:pt>
                <c:pt idx="115">
                  <c:v>6.1471037864685059</c:v>
                </c:pt>
                <c:pt idx="116">
                  <c:v>6.9368729591369629</c:v>
                </c:pt>
                <c:pt idx="117">
                  <c:v>5.5960249900817871</c:v>
                </c:pt>
                <c:pt idx="118">
                  <c:v>6.5399394035339355</c:v>
                </c:pt>
                <c:pt idx="119">
                  <c:v>4.5280742645263672</c:v>
                </c:pt>
                <c:pt idx="120">
                  <c:v>2.6047828197479248</c:v>
                </c:pt>
                <c:pt idx="121">
                  <c:v>1.6896073818206787</c:v>
                </c:pt>
                <c:pt idx="122">
                  <c:v>1.0811105966567993</c:v>
                </c:pt>
                <c:pt idx="123">
                  <c:v>2.811530590057373</c:v>
                </c:pt>
                <c:pt idx="124">
                  <c:v>3.9717497825622559</c:v>
                </c:pt>
                <c:pt idx="125">
                  <c:v>0.69694787263870239</c:v>
                </c:pt>
                <c:pt idx="126">
                  <c:v>2.5316863059997559</c:v>
                </c:pt>
                <c:pt idx="127">
                  <c:v>4.4413895606994629</c:v>
                </c:pt>
                <c:pt idx="128">
                  <c:v>4.7608060836791992</c:v>
                </c:pt>
                <c:pt idx="129">
                  <c:v>3.9206466674804688</c:v>
                </c:pt>
                <c:pt idx="130">
                  <c:v>3.5822348594665527</c:v>
                </c:pt>
                <c:pt idx="131">
                  <c:v>4.7378230094909668</c:v>
                </c:pt>
                <c:pt idx="132">
                  <c:v>3.8489279747009277</c:v>
                </c:pt>
                <c:pt idx="133">
                  <c:v>5.6673974990844727</c:v>
                </c:pt>
                <c:pt idx="134">
                  <c:v>5.1516265869140625</c:v>
                </c:pt>
                <c:pt idx="135">
                  <c:v>4.8054466247558594</c:v>
                </c:pt>
                <c:pt idx="136">
                  <c:v>4.0017728805541992</c:v>
                </c:pt>
                <c:pt idx="137">
                  <c:v>0.4780920147895813</c:v>
                </c:pt>
                <c:pt idx="138">
                  <c:v>3.5340025424957275</c:v>
                </c:pt>
                <c:pt idx="139">
                  <c:v>3.8295600414276123</c:v>
                </c:pt>
                <c:pt idx="140">
                  <c:v>3.5974767208099365</c:v>
                </c:pt>
                <c:pt idx="141">
                  <c:v>4.3164234161376953</c:v>
                </c:pt>
                <c:pt idx="142">
                  <c:v>4.6633591651916504</c:v>
                </c:pt>
                <c:pt idx="143">
                  <c:v>3.2219142913818359</c:v>
                </c:pt>
                <c:pt idx="144">
                  <c:v>2.3433582782745361</c:v>
                </c:pt>
                <c:pt idx="145">
                  <c:v>5.6831393241882324</c:v>
                </c:pt>
                <c:pt idx="146">
                  <c:v>3.4033195972442627</c:v>
                </c:pt>
                <c:pt idx="147">
                  <c:v>3.7484261989593506</c:v>
                </c:pt>
                <c:pt idx="148">
                  <c:v>4.5416011810302734</c:v>
                </c:pt>
                <c:pt idx="149">
                  <c:v>3.9297146797180176</c:v>
                </c:pt>
                <c:pt idx="150">
                  <c:v>1.6497424840927124</c:v>
                </c:pt>
                <c:pt idx="151">
                  <c:v>4.3393683433532715</c:v>
                </c:pt>
                <c:pt idx="152">
                  <c:v>2.3076694011688232</c:v>
                </c:pt>
                <c:pt idx="153">
                  <c:v>2.8182854652404785</c:v>
                </c:pt>
                <c:pt idx="154">
                  <c:v>1.664925217628479</c:v>
                </c:pt>
                <c:pt idx="155">
                  <c:v>2.6499037742614746</c:v>
                </c:pt>
                <c:pt idx="156">
                  <c:v>2.256974458694458</c:v>
                </c:pt>
                <c:pt idx="157">
                  <c:v>1.5887422561645508</c:v>
                </c:pt>
                <c:pt idx="158">
                  <c:v>1.7843762636184692</c:v>
                </c:pt>
                <c:pt idx="159">
                  <c:v>2.2943429946899414</c:v>
                </c:pt>
                <c:pt idx="160">
                  <c:v>0.73704314231872559</c:v>
                </c:pt>
                <c:pt idx="161">
                  <c:v>3.2248461246490479</c:v>
                </c:pt>
                <c:pt idx="162">
                  <c:v>3.0242266654968262</c:v>
                </c:pt>
                <c:pt idx="163">
                  <c:v>2.6677768230438232</c:v>
                </c:pt>
                <c:pt idx="164">
                  <c:v>1.5388140678405762</c:v>
                </c:pt>
                <c:pt idx="165">
                  <c:v>2.335768461227417</c:v>
                </c:pt>
                <c:pt idx="166">
                  <c:v>2.5178329944610596</c:v>
                </c:pt>
                <c:pt idx="167">
                  <c:v>2.7654991149902344</c:v>
                </c:pt>
                <c:pt idx="168">
                  <c:v>0.22833807766437531</c:v>
                </c:pt>
                <c:pt idx="169">
                  <c:v>0.43895071744918823</c:v>
                </c:pt>
                <c:pt idx="170">
                  <c:v>0.85984784364700317</c:v>
                </c:pt>
                <c:pt idx="171">
                  <c:v>2.0561759471893311</c:v>
                </c:pt>
                <c:pt idx="172">
                  <c:v>3.3683657646179199</c:v>
                </c:pt>
              </c:numCache>
            </c:numRef>
          </c:yVal>
          <c:smooth val="0"/>
          <c:extLst>
            <c:ext xmlns:c16="http://schemas.microsoft.com/office/drawing/2014/chart" uri="{C3380CC4-5D6E-409C-BE32-E72D297353CC}">
              <c16:uniqueId val="{00000000-89C6-42B1-BD4A-31027C17E2CC}"/>
            </c:ext>
          </c:extLst>
        </c:ser>
        <c:ser>
          <c:idx val="5"/>
          <c:order val="1"/>
          <c:tx>
            <c:strRef>
              <c:f>'C8 6565'!$A$17</c:f>
              <c:strCache>
                <c:ptCount val="1"/>
                <c:pt idx="0">
                  <c:v>Tc (Kcb Select)</c:v>
                </c:pt>
              </c:strCache>
            </c:strRef>
          </c:tx>
          <c:spPr>
            <a:ln w="12700">
              <a:solidFill>
                <a:srgbClr val="800000"/>
              </a:solidFill>
              <a:prstDash val="solid"/>
            </a:ln>
          </c:spPr>
          <c:marker>
            <c:symbol val="circle"/>
            <c:size val="3"/>
            <c:spPr>
              <a:solidFill>
                <a:srgbClr val="800000"/>
              </a:solidFill>
              <a:ln>
                <a:solidFill>
                  <a:srgbClr val="800000"/>
                </a:solidFill>
                <a:prstDash val="solid"/>
              </a:ln>
            </c:spPr>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6565'!$C$17:$FS$17</c:f>
              <c:numCache>
                <c:formatCode>0.0</c:formatCode>
                <c:ptCount val="173"/>
                <c:pt idx="0">
                  <c:v>1.1015352487564087</c:v>
                </c:pt>
                <c:pt idx="1">
                  <c:v>1.0784266479288509</c:v>
                </c:pt>
                <c:pt idx="2">
                  <c:v>0.80150737145267925</c:v>
                </c:pt>
                <c:pt idx="3">
                  <c:v>0.68598403572714306</c:v>
                </c:pt>
                <c:pt idx="4">
                  <c:v>0.61319123147377119</c:v>
                </c:pt>
                <c:pt idx="5">
                  <c:v>0.44503371502199451</c:v>
                </c:pt>
                <c:pt idx="6">
                  <c:v>0.28997495246549515</c:v>
                </c:pt>
                <c:pt idx="7">
                  <c:v>0.20516508826096344</c:v>
                </c:pt>
                <c:pt idx="8">
                  <c:v>0.49808490199960564</c:v>
                </c:pt>
                <c:pt idx="9">
                  <c:v>0.30054513382304793</c:v>
                </c:pt>
                <c:pt idx="10">
                  <c:v>0.3067518940733211</c:v>
                </c:pt>
                <c:pt idx="11">
                  <c:v>0.61778951177113994</c:v>
                </c:pt>
                <c:pt idx="12">
                  <c:v>0.6338320842584344</c:v>
                </c:pt>
                <c:pt idx="13">
                  <c:v>0.77114386052680017</c:v>
                </c:pt>
                <c:pt idx="14">
                  <c:v>0.89239589774606787</c:v>
                </c:pt>
                <c:pt idx="15">
                  <c:v>0.70411748458565093</c:v>
                </c:pt>
                <c:pt idx="16">
                  <c:v>0.36212310673373177</c:v>
                </c:pt>
                <c:pt idx="17">
                  <c:v>1.5231211467090893</c:v>
                </c:pt>
                <c:pt idx="18">
                  <c:v>1.7004472207228072</c:v>
                </c:pt>
                <c:pt idx="19">
                  <c:v>1.2118633840893873</c:v>
                </c:pt>
                <c:pt idx="20">
                  <c:v>1.1440113962606759</c:v>
                </c:pt>
                <c:pt idx="21">
                  <c:v>1.3788831808216915</c:v>
                </c:pt>
                <c:pt idx="22">
                  <c:v>0.9421631996748</c:v>
                </c:pt>
                <c:pt idx="23">
                  <c:v>0.59340610856758413</c:v>
                </c:pt>
                <c:pt idx="24">
                  <c:v>1.2104575309178303</c:v>
                </c:pt>
                <c:pt idx="25">
                  <c:v>1.2346391498630789</c:v>
                </c:pt>
                <c:pt idx="26">
                  <c:v>2.3034813216179608</c:v>
                </c:pt>
                <c:pt idx="27">
                  <c:v>2.2206448782160879</c:v>
                </c:pt>
                <c:pt idx="28">
                  <c:v>2.2617829835414884</c:v>
                </c:pt>
                <c:pt idx="29">
                  <c:v>3.281842498853802</c:v>
                </c:pt>
                <c:pt idx="30">
                  <c:v>3.2835225711017846</c:v>
                </c:pt>
                <c:pt idx="31">
                  <c:v>2.6416576371788976</c:v>
                </c:pt>
                <c:pt idx="32">
                  <c:v>3.3393644530177116</c:v>
                </c:pt>
                <c:pt idx="33">
                  <c:v>2.6588373029530046</c:v>
                </c:pt>
                <c:pt idx="34">
                  <c:v>2.3778786915913224</c:v>
                </c:pt>
                <c:pt idx="35">
                  <c:v>2.4037732352279124</c:v>
                </c:pt>
                <c:pt idx="36">
                  <c:v>2.8265369249582291</c:v>
                </c:pt>
                <c:pt idx="37">
                  <c:v>4.020981024006435</c:v>
                </c:pt>
                <c:pt idx="38">
                  <c:v>3.9129848848547253</c:v>
                </c:pt>
                <c:pt idx="39">
                  <c:v>3.1720577839800286</c:v>
                </c:pt>
                <c:pt idx="40">
                  <c:v>3.1217610623359677</c:v>
                </c:pt>
                <c:pt idx="41">
                  <c:v>3.5253916991778782</c:v>
                </c:pt>
                <c:pt idx="42">
                  <c:v>3.921828080238615</c:v>
                </c:pt>
                <c:pt idx="43">
                  <c:v>3.8892450430870058</c:v>
                </c:pt>
                <c:pt idx="44">
                  <c:v>4.4065301489531992</c:v>
                </c:pt>
                <c:pt idx="45">
                  <c:v>6.0911762320518488</c:v>
                </c:pt>
                <c:pt idx="46">
                  <c:v>5.8627576771259315</c:v>
                </c:pt>
                <c:pt idx="47">
                  <c:v>4.6264858384251593</c:v>
                </c:pt>
                <c:pt idx="48">
                  <c:v>4.8358303715586661</c:v>
                </c:pt>
                <c:pt idx="49">
                  <c:v>4.9830864487087743</c:v>
                </c:pt>
                <c:pt idx="50">
                  <c:v>5.5178760000000002</c:v>
                </c:pt>
                <c:pt idx="51">
                  <c:v>5.7137415070652953</c:v>
                </c:pt>
                <c:pt idx="52">
                  <c:v>5.7319342946724126</c:v>
                </c:pt>
                <c:pt idx="53">
                  <c:v>3.4938007273709855</c:v>
                </c:pt>
                <c:pt idx="54">
                  <c:v>5.8798535739183428</c:v>
                </c:pt>
                <c:pt idx="55">
                  <c:v>5.7072043968737125</c:v>
                </c:pt>
                <c:pt idx="56">
                  <c:v>5.7645391333794542</c:v>
                </c:pt>
                <c:pt idx="57">
                  <c:v>5.4264732375106695</c:v>
                </c:pt>
                <c:pt idx="58">
                  <c:v>5.4034860088275973</c:v>
                </c:pt>
                <c:pt idx="59">
                  <c:v>10.329348356616498</c:v>
                </c:pt>
                <c:pt idx="60">
                  <c:v>5.8788332375535921</c:v>
                </c:pt>
                <c:pt idx="61">
                  <c:v>4.7045440440156225</c:v>
                </c:pt>
                <c:pt idx="62">
                  <c:v>4.6411613119817581</c:v>
                </c:pt>
                <c:pt idx="63">
                  <c:v>4.8870439181429131</c:v>
                </c:pt>
                <c:pt idx="64">
                  <c:v>9.4176000000000002</c:v>
                </c:pt>
                <c:pt idx="65">
                  <c:v>8.737316533359138</c:v>
                </c:pt>
                <c:pt idx="66">
                  <c:v>5.2804677895068552</c:v>
                </c:pt>
                <c:pt idx="67">
                  <c:v>3.2523396509926936</c:v>
                </c:pt>
                <c:pt idx="68">
                  <c:v>5.6030879707185726</c:v>
                </c:pt>
                <c:pt idx="69">
                  <c:v>4.1910312485644701</c:v>
                </c:pt>
                <c:pt idx="70">
                  <c:v>4.9038798598124806</c:v>
                </c:pt>
                <c:pt idx="71">
                  <c:v>3.9560857153797522</c:v>
                </c:pt>
                <c:pt idx="72">
                  <c:v>3.0899550953261934</c:v>
                </c:pt>
                <c:pt idx="73">
                  <c:v>2.8557195394421693</c:v>
                </c:pt>
                <c:pt idx="74">
                  <c:v>5.1465351246866113</c:v>
                </c:pt>
                <c:pt idx="75">
                  <c:v>2.9302035606129837</c:v>
                </c:pt>
                <c:pt idx="76">
                  <c:v>1.6028228352457337</c:v>
                </c:pt>
                <c:pt idx="77">
                  <c:v>1.371472921900575</c:v>
                </c:pt>
                <c:pt idx="78">
                  <c:v>5.9231999999999996</c:v>
                </c:pt>
                <c:pt idx="79">
                  <c:v>6.5996997070312498</c:v>
                </c:pt>
                <c:pt idx="80">
                  <c:v>5.2985256958007811</c:v>
                </c:pt>
                <c:pt idx="81">
                  <c:v>6.4769366455078119</c:v>
                </c:pt>
                <c:pt idx="82">
                  <c:v>5.7270112609863277</c:v>
                </c:pt>
                <c:pt idx="83">
                  <c:v>5.1945968627929684</c:v>
                </c:pt>
                <c:pt idx="84">
                  <c:v>5.9538867187499998</c:v>
                </c:pt>
                <c:pt idx="85">
                  <c:v>5.9559558105468744</c:v>
                </c:pt>
                <c:pt idx="86">
                  <c:v>4.0511549377441405</c:v>
                </c:pt>
                <c:pt idx="87">
                  <c:v>3.0784925079345702</c:v>
                </c:pt>
                <c:pt idx="88">
                  <c:v>5.6505267333984373</c:v>
                </c:pt>
                <c:pt idx="89">
                  <c:v>5.6758296203613279</c:v>
                </c:pt>
                <c:pt idx="90">
                  <c:v>4.3775999999999993</c:v>
                </c:pt>
                <c:pt idx="91">
                  <c:v>4.6943999999999999</c:v>
                </c:pt>
                <c:pt idx="92">
                  <c:v>4.6656000000000004</c:v>
                </c:pt>
                <c:pt idx="93">
                  <c:v>4.9247999999999994</c:v>
                </c:pt>
                <c:pt idx="94">
                  <c:v>5.2127999999999997</c:v>
                </c:pt>
                <c:pt idx="95">
                  <c:v>5.7023999999999999</c:v>
                </c:pt>
                <c:pt idx="96">
                  <c:v>5.6735999999999995</c:v>
                </c:pt>
                <c:pt idx="97">
                  <c:v>5.3952</c:v>
                </c:pt>
                <c:pt idx="98">
                  <c:v>6.3969964599609375</c:v>
                </c:pt>
                <c:pt idx="99">
                  <c:v>6.2809030151367189</c:v>
                </c:pt>
                <c:pt idx="100">
                  <c:v>6.0836402287926257</c:v>
                </c:pt>
                <c:pt idx="101">
                  <c:v>4.3923092651367188</c:v>
                </c:pt>
                <c:pt idx="102">
                  <c:v>5.3141317749023438</c:v>
                </c:pt>
                <c:pt idx="103">
                  <c:v>5.0110588073730469</c:v>
                </c:pt>
                <c:pt idx="104">
                  <c:v>5.0938082885742189</c:v>
                </c:pt>
                <c:pt idx="105">
                  <c:v>6.0144992065429683</c:v>
                </c:pt>
                <c:pt idx="106">
                  <c:v>5.8689701843261712</c:v>
                </c:pt>
                <c:pt idx="107">
                  <c:v>4.9238177490234376</c:v>
                </c:pt>
                <c:pt idx="108">
                  <c:v>6.6931823730468745</c:v>
                </c:pt>
                <c:pt idx="109">
                  <c:v>4.3464686036811848</c:v>
                </c:pt>
                <c:pt idx="110">
                  <c:v>5.4973306664228438</c:v>
                </c:pt>
                <c:pt idx="111">
                  <c:v>5.0594021134078506</c:v>
                </c:pt>
                <c:pt idx="112">
                  <c:v>4.9454018937136155</c:v>
                </c:pt>
                <c:pt idx="113">
                  <c:v>3.9936294581510796</c:v>
                </c:pt>
                <c:pt idx="114">
                  <c:v>3.8089298442938415</c:v>
                </c:pt>
                <c:pt idx="115">
                  <c:v>3.9284758813954701</c:v>
                </c:pt>
                <c:pt idx="116">
                  <c:v>5.6039325740266452</c:v>
                </c:pt>
                <c:pt idx="117">
                  <c:v>3.8854592574925793</c:v>
                </c:pt>
                <c:pt idx="118">
                  <c:v>4.0092278242371506</c:v>
                </c:pt>
                <c:pt idx="119">
                  <c:v>2.4160093850755264</c:v>
                </c:pt>
                <c:pt idx="120">
                  <c:v>2.0284221050960403</c:v>
                </c:pt>
                <c:pt idx="121">
                  <c:v>1.2732554208617057</c:v>
                </c:pt>
                <c:pt idx="122">
                  <c:v>0.7875149612768042</c:v>
                </c:pt>
                <c:pt idx="123">
                  <c:v>1.9772995819930108</c:v>
                </c:pt>
                <c:pt idx="124">
                  <c:v>2.6933748515402116</c:v>
                </c:pt>
                <c:pt idx="125">
                  <c:v>0.45509571973835267</c:v>
                </c:pt>
                <c:pt idx="126">
                  <c:v>1.5894804552543549</c:v>
                </c:pt>
                <c:pt idx="127">
                  <c:v>2.6767610164496207</c:v>
                </c:pt>
                <c:pt idx="128">
                  <c:v>2.7495382845132577</c:v>
                </c:pt>
                <c:pt idx="129">
                  <c:v>2.1657146301269528</c:v>
                </c:pt>
                <c:pt idx="130">
                  <c:v>1.8886899961675367</c:v>
                </c:pt>
                <c:pt idx="131">
                  <c:v>2.3788074415153075</c:v>
                </c:pt>
                <c:pt idx="132">
                  <c:v>1.8357058458693567</c:v>
                </c:pt>
                <c:pt idx="133">
                  <c:v>2.5604753443041153</c:v>
                </c:pt>
                <c:pt idx="134">
                  <c:v>2.1978957833936135</c:v>
                </c:pt>
                <c:pt idx="135">
                  <c:v>1.9293480662376645</c:v>
                </c:pt>
                <c:pt idx="136">
                  <c:v>1.5060381784708265</c:v>
                </c:pt>
                <c:pt idx="137">
                  <c:v>0.16790283112948939</c:v>
                </c:pt>
                <c:pt idx="138">
                  <c:v>1.1522415789663791</c:v>
                </c:pt>
                <c:pt idx="139">
                  <c:v>1.1522960863363358</c:v>
                </c:pt>
                <c:pt idx="140">
                  <c:v>0.99198969980882079</c:v>
                </c:pt>
                <c:pt idx="141">
                  <c:v>1.0816817841376027</c:v>
                </c:pt>
                <c:pt idx="142">
                  <c:v>1.0513430414718965</c:v>
                </c:pt>
                <c:pt idx="143">
                  <c:v>0.64534423592782786</c:v>
                </c:pt>
                <c:pt idx="144">
                  <c:v>0.41043731263472172</c:v>
                </c:pt>
                <c:pt idx="145">
                  <c:v>0.85247089862823489</c:v>
                </c:pt>
                <c:pt idx="146">
                  <c:v>0.51049793958663936</c:v>
                </c:pt>
                <c:pt idx="147">
                  <c:v>0.56226392984390261</c:v>
                </c:pt>
                <c:pt idx="148">
                  <c:v>0.68124017715454099</c:v>
                </c:pt>
                <c:pt idx="149">
                  <c:v>0.58945720195770257</c:v>
                </c:pt>
                <c:pt idx="150">
                  <c:v>0.24746137261390685</c:v>
                </c:pt>
                <c:pt idx="151">
                  <c:v>0.65090525150299072</c:v>
                </c:pt>
                <c:pt idx="152">
                  <c:v>0.3461504101753235</c:v>
                </c:pt>
                <c:pt idx="153">
                  <c:v>0.42274281978607176</c:v>
                </c:pt>
                <c:pt idx="154">
                  <c:v>0.24973878264427185</c:v>
                </c:pt>
                <c:pt idx="155">
                  <c:v>0.3974855661392212</c:v>
                </c:pt>
                <c:pt idx="156">
                  <c:v>0.33854616880416871</c:v>
                </c:pt>
                <c:pt idx="157">
                  <c:v>0.23831133842468261</c:v>
                </c:pt>
                <c:pt idx="158">
                  <c:v>0.26765643954277035</c:v>
                </c:pt>
                <c:pt idx="159">
                  <c:v>0.34415144920349122</c:v>
                </c:pt>
                <c:pt idx="160">
                  <c:v>0.11055647134780884</c:v>
                </c:pt>
                <c:pt idx="161">
                  <c:v>0.48372691869735718</c:v>
                </c:pt>
                <c:pt idx="162">
                  <c:v>0.4536339998245239</c:v>
                </c:pt>
                <c:pt idx="163">
                  <c:v>0.4001665234565735</c:v>
                </c:pt>
                <c:pt idx="164">
                  <c:v>0.23082211017608642</c:v>
                </c:pt>
                <c:pt idx="165">
                  <c:v>0.35036526918411254</c:v>
                </c:pt>
                <c:pt idx="166">
                  <c:v>0.37767494916915895</c:v>
                </c:pt>
                <c:pt idx="167">
                  <c:v>0.41482486724853512</c:v>
                </c:pt>
                <c:pt idx="168">
                  <c:v>3.4250711649656297E-2</c:v>
                </c:pt>
                <c:pt idx="169">
                  <c:v>6.5842607617378229E-2</c:v>
                </c:pt>
                <c:pt idx="170">
                  <c:v>0.12897717654705046</c:v>
                </c:pt>
                <c:pt idx="171">
                  <c:v>0.30842639207839967</c:v>
                </c:pt>
                <c:pt idx="172">
                  <c:v>0.50525486469268799</c:v>
                </c:pt>
              </c:numCache>
            </c:numRef>
          </c:yVal>
          <c:smooth val="0"/>
          <c:extLst>
            <c:ext xmlns:c16="http://schemas.microsoft.com/office/drawing/2014/chart" uri="{C3380CC4-5D6E-409C-BE32-E72D297353CC}">
              <c16:uniqueId val="{00000001-89C6-42B1-BD4A-31027C17E2CC}"/>
            </c:ext>
          </c:extLst>
        </c:ser>
        <c:ser>
          <c:idx val="7"/>
          <c:order val="2"/>
          <c:tx>
            <c:strRef>
              <c:f>'C8 6565'!$A$20</c:f>
              <c:strCache>
                <c:ptCount val="1"/>
                <c:pt idx="0">
                  <c:v>ETc (BR)</c:v>
                </c:pt>
              </c:strCache>
            </c:strRef>
          </c:tx>
          <c:spPr>
            <a:ln w="12700">
              <a:solidFill>
                <a:srgbClr val="0000FF"/>
              </a:solidFill>
              <a:prstDash val="solid"/>
            </a:ln>
          </c:spPr>
          <c:marker>
            <c:symbol val="diamond"/>
            <c:size val="3"/>
            <c:spPr>
              <a:noFill/>
              <a:ln>
                <a:solidFill>
                  <a:srgbClr val="0000FF"/>
                </a:solidFill>
                <a:prstDash val="solid"/>
              </a:ln>
            </c:spPr>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6565'!$C$20:$FS$20</c:f>
              <c:numCache>
                <c:formatCode>0.00</c:formatCode>
                <c:ptCount val="173"/>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69">
                  <c:v>0.01</c:v>
                </c:pt>
                <c:pt idx="70">
                  <c:v>0.01</c:v>
                </c:pt>
                <c:pt idx="71">
                  <c:v>0.01</c:v>
                </c:pt>
                <c:pt idx="72">
                  <c:v>0.01</c:v>
                </c:pt>
                <c:pt idx="73">
                  <c:v>0.01</c:v>
                </c:pt>
                <c:pt idx="74">
                  <c:v>0.01</c:v>
                </c:pt>
                <c:pt idx="75">
                  <c:v>0.01</c:v>
                </c:pt>
                <c:pt idx="76">
                  <c:v>0.01</c:v>
                </c:pt>
                <c:pt idx="77">
                  <c:v>0.01</c:v>
                </c:pt>
                <c:pt idx="78">
                  <c:v>0.01</c:v>
                </c:pt>
                <c:pt idx="79">
                  <c:v>0.01</c:v>
                </c:pt>
                <c:pt idx="80">
                  <c:v>0.01</c:v>
                </c:pt>
                <c:pt idx="81">
                  <c:v>0.01</c:v>
                </c:pt>
                <c:pt idx="82">
                  <c:v>0.01</c:v>
                </c:pt>
                <c:pt idx="83">
                  <c:v>0.01</c:v>
                </c:pt>
                <c:pt idx="84">
                  <c:v>0.01</c:v>
                </c:pt>
                <c:pt idx="85">
                  <c:v>0.01</c:v>
                </c:pt>
                <c:pt idx="86">
                  <c:v>0.01</c:v>
                </c:pt>
                <c:pt idx="87">
                  <c:v>0.01</c:v>
                </c:pt>
                <c:pt idx="88">
                  <c:v>0.01</c:v>
                </c:pt>
                <c:pt idx="89">
                  <c:v>0.01</c:v>
                </c:pt>
                <c:pt idx="90">
                  <c:v>0.01</c:v>
                </c:pt>
                <c:pt idx="91">
                  <c:v>0.01</c:v>
                </c:pt>
                <c:pt idx="92">
                  <c:v>0.01</c:v>
                </c:pt>
                <c:pt idx="93">
                  <c:v>0.01</c:v>
                </c:pt>
                <c:pt idx="94">
                  <c:v>0.01</c:v>
                </c:pt>
                <c:pt idx="95">
                  <c:v>0.01</c:v>
                </c:pt>
                <c:pt idx="96">
                  <c:v>0.01</c:v>
                </c:pt>
                <c:pt idx="97">
                  <c:v>0.01</c:v>
                </c:pt>
                <c:pt idx="98">
                  <c:v>0.01</c:v>
                </c:pt>
                <c:pt idx="99">
                  <c:v>0.01</c:v>
                </c:pt>
                <c:pt idx="100">
                  <c:v>0.01</c:v>
                </c:pt>
                <c:pt idx="101">
                  <c:v>0.01</c:v>
                </c:pt>
                <c:pt idx="102">
                  <c:v>0.01</c:v>
                </c:pt>
                <c:pt idx="103">
                  <c:v>0.01</c:v>
                </c:pt>
                <c:pt idx="104">
                  <c:v>0.01</c:v>
                </c:pt>
                <c:pt idx="105">
                  <c:v>0.01</c:v>
                </c:pt>
                <c:pt idx="106">
                  <c:v>0.01</c:v>
                </c:pt>
                <c:pt idx="107">
                  <c:v>0.01</c:v>
                </c:pt>
                <c:pt idx="108">
                  <c:v>0.01</c:v>
                </c:pt>
                <c:pt idx="109">
                  <c:v>0.01</c:v>
                </c:pt>
                <c:pt idx="110">
                  <c:v>0.01</c:v>
                </c:pt>
                <c:pt idx="111">
                  <c:v>0.01</c:v>
                </c:pt>
                <c:pt idx="112">
                  <c:v>0.01</c:v>
                </c:pt>
                <c:pt idx="113">
                  <c:v>0.01</c:v>
                </c:pt>
                <c:pt idx="114">
                  <c:v>0.01</c:v>
                </c:pt>
                <c:pt idx="115">
                  <c:v>0.01</c:v>
                </c:pt>
                <c:pt idx="116">
                  <c:v>0.01</c:v>
                </c:pt>
                <c:pt idx="117">
                  <c:v>0.01</c:v>
                </c:pt>
                <c:pt idx="118">
                  <c:v>0.01</c:v>
                </c:pt>
                <c:pt idx="119">
                  <c:v>0.01</c:v>
                </c:pt>
                <c:pt idx="120">
                  <c:v>0.01</c:v>
                </c:pt>
                <c:pt idx="121">
                  <c:v>0.01</c:v>
                </c:pt>
                <c:pt idx="122">
                  <c:v>0.01</c:v>
                </c:pt>
                <c:pt idx="123">
                  <c:v>0.01</c:v>
                </c:pt>
                <c:pt idx="124">
                  <c:v>0.01</c:v>
                </c:pt>
                <c:pt idx="125">
                  <c:v>0.01</c:v>
                </c:pt>
                <c:pt idx="126">
                  <c:v>0.01</c:v>
                </c:pt>
                <c:pt idx="127">
                  <c:v>0.01</c:v>
                </c:pt>
                <c:pt idx="128">
                  <c:v>0.01</c:v>
                </c:pt>
                <c:pt idx="129">
                  <c:v>0.01</c:v>
                </c:pt>
                <c:pt idx="130">
                  <c:v>0.01</c:v>
                </c:pt>
                <c:pt idx="131">
                  <c:v>0.01</c:v>
                </c:pt>
                <c:pt idx="132">
                  <c:v>0.01</c:v>
                </c:pt>
                <c:pt idx="133">
                  <c:v>0.01</c:v>
                </c:pt>
                <c:pt idx="134">
                  <c:v>0.01</c:v>
                </c:pt>
                <c:pt idx="135">
                  <c:v>0.01</c:v>
                </c:pt>
                <c:pt idx="136">
                  <c:v>0.01</c:v>
                </c:pt>
                <c:pt idx="137">
                  <c:v>0.01</c:v>
                </c:pt>
                <c:pt idx="138">
                  <c:v>0.01</c:v>
                </c:pt>
                <c:pt idx="139">
                  <c:v>0.01</c:v>
                </c:pt>
                <c:pt idx="140">
                  <c:v>0.01</c:v>
                </c:pt>
                <c:pt idx="141">
                  <c:v>0.01</c:v>
                </c:pt>
                <c:pt idx="142">
                  <c:v>0.01</c:v>
                </c:pt>
                <c:pt idx="143">
                  <c:v>0.01</c:v>
                </c:pt>
                <c:pt idx="144">
                  <c:v>0.01</c:v>
                </c:pt>
                <c:pt idx="145">
                  <c:v>0.01</c:v>
                </c:pt>
                <c:pt idx="146">
                  <c:v>0.01</c:v>
                </c:pt>
                <c:pt idx="147">
                  <c:v>0.01</c:v>
                </c:pt>
                <c:pt idx="148">
                  <c:v>0.01</c:v>
                </c:pt>
                <c:pt idx="149">
                  <c:v>0.01</c:v>
                </c:pt>
                <c:pt idx="150">
                  <c:v>0.01</c:v>
                </c:pt>
                <c:pt idx="151">
                  <c:v>0.01</c:v>
                </c:pt>
                <c:pt idx="152">
                  <c:v>0.01</c:v>
                </c:pt>
                <c:pt idx="153">
                  <c:v>0.01</c:v>
                </c:pt>
                <c:pt idx="154">
                  <c:v>0.01</c:v>
                </c:pt>
                <c:pt idx="155">
                  <c:v>0.01</c:v>
                </c:pt>
                <c:pt idx="156">
                  <c:v>0.01</c:v>
                </c:pt>
                <c:pt idx="157">
                  <c:v>0.01</c:v>
                </c:pt>
                <c:pt idx="158">
                  <c:v>0.01</c:v>
                </c:pt>
                <c:pt idx="159">
                  <c:v>0.01</c:v>
                </c:pt>
                <c:pt idx="160">
                  <c:v>0.01</c:v>
                </c:pt>
                <c:pt idx="161">
                  <c:v>0.01</c:v>
                </c:pt>
                <c:pt idx="162">
                  <c:v>0.01</c:v>
                </c:pt>
                <c:pt idx="163">
                  <c:v>0.01</c:v>
                </c:pt>
                <c:pt idx="164">
                  <c:v>0.01</c:v>
                </c:pt>
                <c:pt idx="165">
                  <c:v>0.01</c:v>
                </c:pt>
                <c:pt idx="166">
                  <c:v>0.01</c:v>
                </c:pt>
                <c:pt idx="167">
                  <c:v>0.01</c:v>
                </c:pt>
                <c:pt idx="168">
                  <c:v>0.01</c:v>
                </c:pt>
                <c:pt idx="169">
                  <c:v>0.01</c:v>
                </c:pt>
                <c:pt idx="170">
                  <c:v>0.01</c:v>
                </c:pt>
                <c:pt idx="171">
                  <c:v>0.01</c:v>
                </c:pt>
                <c:pt idx="172">
                  <c:v>0.01</c:v>
                </c:pt>
              </c:numCache>
            </c:numRef>
          </c:yVal>
          <c:smooth val="0"/>
          <c:extLst>
            <c:ext xmlns:c16="http://schemas.microsoft.com/office/drawing/2014/chart" uri="{C3380CC4-5D6E-409C-BE32-E72D297353CC}">
              <c16:uniqueId val="{00000002-89C6-42B1-BD4A-31027C17E2CC}"/>
            </c:ext>
          </c:extLst>
        </c:ser>
        <c:dLbls>
          <c:showLegendKey val="0"/>
          <c:showVal val="0"/>
          <c:showCatName val="0"/>
          <c:showSerName val="0"/>
          <c:showPercent val="0"/>
          <c:showBubbleSize val="0"/>
        </c:dLbls>
        <c:axId val="824375184"/>
        <c:axId val="824368128"/>
      </c:scatterChart>
      <c:valAx>
        <c:axId val="824375184"/>
        <c:scaling>
          <c:orientation val="minMax"/>
          <c:max val="305"/>
          <c:min val="140"/>
        </c:scaling>
        <c:delete val="0"/>
        <c:axPos val="b"/>
        <c:title>
          <c:tx>
            <c:rich>
              <a:bodyPr/>
              <a:lstStyle/>
              <a:p>
                <a:pPr>
                  <a:defRPr sz="1550" b="1" i="0" u="none" strike="noStrike" baseline="0">
                    <a:solidFill>
                      <a:srgbClr val="000000"/>
                    </a:solidFill>
                    <a:latin typeface="Arial"/>
                    <a:ea typeface="Arial"/>
                    <a:cs typeface="Arial"/>
                  </a:defRPr>
                </a:pPr>
                <a:r>
                  <a:rPr lang="en-US"/>
                  <a:t>DOY</a:t>
                </a:r>
              </a:p>
            </c:rich>
          </c:tx>
          <c:layout>
            <c:manualLayout>
              <c:xMode val="edge"/>
              <c:yMode val="edge"/>
              <c:x val="0.51675981135603433"/>
              <c:y val="0.8940590178165712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68128"/>
        <c:crosses val="autoZero"/>
        <c:crossBetween val="midCat"/>
        <c:majorUnit val="10"/>
      </c:valAx>
      <c:valAx>
        <c:axId val="824368128"/>
        <c:scaling>
          <c:orientation val="minMax"/>
          <c:min val="0"/>
        </c:scaling>
        <c:delete val="0"/>
        <c:axPos val="l"/>
        <c:majorGridlines>
          <c:spPr>
            <a:ln w="3175">
              <a:solidFill>
                <a:srgbClr val="000000"/>
              </a:solidFill>
              <a:prstDash val="solid"/>
            </a:ln>
          </c:spPr>
        </c:majorGridlines>
        <c:title>
          <c:tx>
            <c:rich>
              <a:bodyPr/>
              <a:lstStyle/>
              <a:p>
                <a:pPr>
                  <a:defRPr sz="1550" b="1" i="0" u="none" strike="noStrike" baseline="0">
                    <a:solidFill>
                      <a:srgbClr val="000000"/>
                    </a:solidFill>
                    <a:latin typeface="Arial"/>
                    <a:ea typeface="Arial"/>
                    <a:cs typeface="Arial"/>
                  </a:defRPr>
                </a:pPr>
                <a:r>
                  <a:rPr lang="en-US"/>
                  <a:t>ETr and ETc (mm/day)</a:t>
                </a:r>
              </a:p>
            </c:rich>
          </c:tx>
          <c:layout>
            <c:manualLayout>
              <c:xMode val="edge"/>
              <c:yMode val="edge"/>
              <c:x val="1.8156358423534788E-2"/>
              <c:y val="0.1498710723175106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550" b="0" i="0" u="none" strike="noStrike" baseline="0">
                <a:solidFill>
                  <a:srgbClr val="000000"/>
                </a:solidFill>
                <a:latin typeface="Arial"/>
                <a:ea typeface="Arial"/>
                <a:cs typeface="Arial"/>
              </a:defRPr>
            </a:pPr>
            <a:endParaRPr lang="en-US"/>
          </a:p>
        </c:txPr>
        <c:crossAx val="824375184"/>
        <c:crosses val="autoZero"/>
        <c:crossBetween val="midCat"/>
      </c:valAx>
      <c:spPr>
        <a:solidFill>
          <a:srgbClr val="C0C0C0"/>
        </a:solidFill>
        <a:ln w="12700">
          <a:solidFill>
            <a:srgbClr val="808080"/>
          </a:solidFill>
          <a:prstDash val="solid"/>
        </a:ln>
      </c:spPr>
    </c:plotArea>
    <c:legend>
      <c:legendPos val="r"/>
      <c:layout>
        <c:manualLayout>
          <c:xMode val="edge"/>
          <c:yMode val="edge"/>
          <c:x val="0.81134564643799467"/>
          <c:y val="6.9767617913280025E-2"/>
          <c:w val="0.15699208443271767"/>
          <c:h val="0.14987117922112006"/>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'C8 6565'!$D$1</c:f>
          <c:strCache>
            <c:ptCount val="1"/>
            <c:pt idx="0">
              <c:v>Corn 13 #8</c:v>
            </c:pt>
          </c:strCache>
        </c:strRef>
      </c:tx>
      <c:layout>
        <c:manualLayout>
          <c:xMode val="edge"/>
          <c:yMode val="edge"/>
          <c:x val="0.440003111088066"/>
          <c:y val="5.8291882991860416E-2"/>
        </c:manualLayout>
      </c:layout>
      <c:overlay val="0"/>
      <c:spPr>
        <a:noFill/>
        <a:ln w="25400">
          <a:noFill/>
        </a:ln>
      </c:spPr>
      <c:txPr>
        <a:bodyPr/>
        <a:lstStyle/>
        <a:p>
          <a:pPr>
            <a:defRPr sz="1175"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2102883373087778"/>
          <c:y val="4.6391810959410945E-2"/>
          <c:w val="0.81543176726178912"/>
          <c:h val="0.81185669178969144"/>
        </c:manualLayout>
      </c:layout>
      <c:scatterChart>
        <c:scatterStyle val="lineMarker"/>
        <c:varyColors val="0"/>
        <c:ser>
          <c:idx val="9"/>
          <c:order val="0"/>
          <c:tx>
            <c:strRef>
              <c:f>'C8 6565'!$A$28</c:f>
              <c:strCache>
                <c:ptCount val="1"/>
                <c:pt idx="0">
                  <c:v>Proj SWD - 1050 mm</c:v>
                </c:pt>
              </c:strCache>
            </c:strRef>
          </c:tx>
          <c:spPr>
            <a:ln w="25400">
              <a:solidFill>
                <a:srgbClr val="CCFFFF"/>
              </a:solidFill>
              <a:prstDash val="solid"/>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6565'!$C$28:$FS$28</c:f>
              <c:numCache>
                <c:formatCode>0.0</c:formatCode>
                <c:ptCount val="173"/>
                <c:pt idx="0" formatCode="General">
                  <c:v>36</c:v>
                </c:pt>
                <c:pt idx="1">
                  <c:v>37.07842664792885</c:v>
                </c:pt>
                <c:pt idx="2">
                  <c:v>37.87993401938153</c:v>
                </c:pt>
                <c:pt idx="3">
                  <c:v>38.565918055108675</c:v>
                </c:pt>
                <c:pt idx="4">
                  <c:v>39.179109286582445</c:v>
                </c:pt>
                <c:pt idx="5">
                  <c:v>39.624143001604438</c:v>
                </c:pt>
                <c:pt idx="6">
                  <c:v>39.91411795406993</c:v>
                </c:pt>
                <c:pt idx="7">
                  <c:v>39.319283042330895</c:v>
                </c:pt>
                <c:pt idx="8">
                  <c:v>39.817367944330499</c:v>
                </c:pt>
                <c:pt idx="9">
                  <c:v>40.117913078153549</c:v>
                </c:pt>
                <c:pt idx="10">
                  <c:v>40.424664972226871</c:v>
                </c:pt>
                <c:pt idx="11">
                  <c:v>41.042454483998014</c:v>
                </c:pt>
                <c:pt idx="12">
                  <c:v>41.676286568256451</c:v>
                </c:pt>
                <c:pt idx="13">
                  <c:v>42.44743042878325</c:v>
                </c:pt>
                <c:pt idx="14">
                  <c:v>43.33982632652932</c:v>
                </c:pt>
                <c:pt idx="15">
                  <c:v>43.592943811114971</c:v>
                </c:pt>
                <c:pt idx="16">
                  <c:v>42.335733584515367</c:v>
                </c:pt>
                <c:pt idx="17">
                  <c:v>43.858854731224454</c:v>
                </c:pt>
                <c:pt idx="18">
                  <c:v>45.559301951947262</c:v>
                </c:pt>
                <c:pt idx="19">
                  <c:v>46.771165336036653</c:v>
                </c:pt>
                <c:pt idx="20">
                  <c:v>47.915176732297326</c:v>
                </c:pt>
                <c:pt idx="21">
                  <c:v>49.294059913119014</c:v>
                </c:pt>
                <c:pt idx="22">
                  <c:v>48.638223112793817</c:v>
                </c:pt>
                <c:pt idx="23">
                  <c:v>49.231629221361402</c:v>
                </c:pt>
                <c:pt idx="24">
                  <c:v>50.442086752279231</c:v>
                </c:pt>
                <c:pt idx="25">
                  <c:v>33.19639468789444</c:v>
                </c:pt>
                <c:pt idx="26">
                  <c:v>35.499876009512398</c:v>
                </c:pt>
                <c:pt idx="27">
                  <c:v>37.720520887728483</c:v>
                </c:pt>
                <c:pt idx="28">
                  <c:v>39.98230387126997</c:v>
                </c:pt>
                <c:pt idx="29">
                  <c:v>43.264146370123768</c:v>
                </c:pt>
                <c:pt idx="30">
                  <c:v>46.547668941225552</c:v>
                </c:pt>
                <c:pt idx="31">
                  <c:v>30.460469397703037</c:v>
                </c:pt>
                <c:pt idx="32">
                  <c:v>33.799833850720745</c:v>
                </c:pt>
                <c:pt idx="33">
                  <c:v>36.458671153673748</c:v>
                </c:pt>
                <c:pt idx="34">
                  <c:v>38.836549845265068</c:v>
                </c:pt>
                <c:pt idx="35">
                  <c:v>41.240323080492978</c:v>
                </c:pt>
                <c:pt idx="36">
                  <c:v>44.066860005451204</c:v>
                </c:pt>
                <c:pt idx="37">
                  <c:v>48.087841029457635</c:v>
                </c:pt>
                <c:pt idx="38">
                  <c:v>33.914786939769357</c:v>
                </c:pt>
                <c:pt idx="39">
                  <c:v>37.086844723749387</c:v>
                </c:pt>
                <c:pt idx="40">
                  <c:v>40.208605786085357</c:v>
                </c:pt>
                <c:pt idx="41">
                  <c:v>43.733997485263238</c:v>
                </c:pt>
                <c:pt idx="42">
                  <c:v>47.65582556550185</c:v>
                </c:pt>
                <c:pt idx="43">
                  <c:v>51.545070608588858</c:v>
                </c:pt>
                <c:pt idx="44">
                  <c:v>44.728198581008009</c:v>
                </c:pt>
                <c:pt idx="45">
                  <c:v>50.819374813059859</c:v>
                </c:pt>
                <c:pt idx="46">
                  <c:v>56.152532490185791</c:v>
                </c:pt>
                <c:pt idx="47">
                  <c:v>60.779018328610952</c:v>
                </c:pt>
                <c:pt idx="48">
                  <c:v>65.614848700169617</c:v>
                </c:pt>
                <c:pt idx="49">
                  <c:v>58.612015713393305</c:v>
                </c:pt>
                <c:pt idx="50">
                  <c:v>64.129891713393306</c:v>
                </c:pt>
                <c:pt idx="51">
                  <c:v>69.843633220458599</c:v>
                </c:pt>
                <c:pt idx="52">
                  <c:v>75.575567515131013</c:v>
                </c:pt>
                <c:pt idx="53">
                  <c:v>59.662309697949929</c:v>
                </c:pt>
                <c:pt idx="54">
                  <c:v>65.542163271868276</c:v>
                </c:pt>
                <c:pt idx="55">
                  <c:v>71.249367668741982</c:v>
                </c:pt>
                <c:pt idx="56">
                  <c:v>77.01390680212144</c:v>
                </c:pt>
                <c:pt idx="57">
                  <c:v>82.440380039632103</c:v>
                </c:pt>
                <c:pt idx="58">
                  <c:v>62.557241844638042</c:v>
                </c:pt>
                <c:pt idx="59">
                  <c:v>72.886590201254535</c:v>
                </c:pt>
                <c:pt idx="60">
                  <c:v>78.765423438808128</c:v>
                </c:pt>
                <c:pt idx="61">
                  <c:v>76.799887482823749</c:v>
                </c:pt>
                <c:pt idx="62">
                  <c:v>75.178334634770778</c:v>
                </c:pt>
                <c:pt idx="63">
                  <c:v>64.396588743996489</c:v>
                </c:pt>
                <c:pt idx="64">
                  <c:v>73.814188743996482</c:v>
                </c:pt>
                <c:pt idx="65">
                  <c:v>82.551505277355616</c:v>
                </c:pt>
                <c:pt idx="66">
                  <c:v>85.20157306686248</c:v>
                </c:pt>
                <c:pt idx="67">
                  <c:v>76.224613354797853</c:v>
                </c:pt>
                <c:pt idx="68">
                  <c:v>81.827701325516429</c:v>
                </c:pt>
                <c:pt idx="69">
                  <c:v>86.0187325740809</c:v>
                </c:pt>
                <c:pt idx="70">
                  <c:v>90.922612433893377</c:v>
                </c:pt>
                <c:pt idx="71">
                  <c:v>94.878698149273134</c:v>
                </c:pt>
                <c:pt idx="72">
                  <c:v>79.688398467529254</c:v>
                </c:pt>
                <c:pt idx="73">
                  <c:v>82.544118006971416</c:v>
                </c:pt>
                <c:pt idx="74">
                  <c:v>87.690653131658024</c:v>
                </c:pt>
                <c:pt idx="75">
                  <c:v>90.620856692271005</c:v>
                </c:pt>
                <c:pt idx="76">
                  <c:v>92.223679527516737</c:v>
                </c:pt>
                <c:pt idx="77">
                  <c:v>41.393454124017268</c:v>
                </c:pt>
                <c:pt idx="78">
                  <c:v>47.316654124017269</c:v>
                </c:pt>
                <c:pt idx="79">
                  <c:v>53.916353831048518</c:v>
                </c:pt>
                <c:pt idx="80">
                  <c:v>59.214879526849302</c:v>
                </c:pt>
                <c:pt idx="81">
                  <c:v>35.309650567261563</c:v>
                </c:pt>
                <c:pt idx="82">
                  <c:v>22.467934555520621</c:v>
                </c:pt>
                <c:pt idx="83">
                  <c:v>27.662531418313591</c:v>
                </c:pt>
                <c:pt idx="84">
                  <c:v>33.61641813706359</c:v>
                </c:pt>
                <c:pt idx="85">
                  <c:v>39.572373947610465</c:v>
                </c:pt>
                <c:pt idx="86">
                  <c:v>23.368751815290906</c:v>
                </c:pt>
                <c:pt idx="87">
                  <c:v>26.447244323225476</c:v>
                </c:pt>
                <c:pt idx="88">
                  <c:v>32.097771056623913</c:v>
                </c:pt>
                <c:pt idx="89">
                  <c:v>37.773600676985239</c:v>
                </c:pt>
                <c:pt idx="90">
                  <c:v>42.151200676985241</c:v>
                </c:pt>
                <c:pt idx="91">
                  <c:v>21.310387243285184</c:v>
                </c:pt>
                <c:pt idx="92">
                  <c:v>25.975987243285186</c:v>
                </c:pt>
                <c:pt idx="93">
                  <c:v>30.900787243285187</c:v>
                </c:pt>
                <c:pt idx="94">
                  <c:v>36.113587243285188</c:v>
                </c:pt>
                <c:pt idx="95">
                  <c:v>31.688598708253338</c:v>
                </c:pt>
                <c:pt idx="96">
                  <c:v>37.362198708253338</c:v>
                </c:pt>
                <c:pt idx="97">
                  <c:v>42.757398708253341</c:v>
                </c:pt>
                <c:pt idx="98">
                  <c:v>49.154395168214279</c:v>
                </c:pt>
                <c:pt idx="99">
                  <c:v>55.435298183350994</c:v>
                </c:pt>
                <c:pt idx="100">
                  <c:v>38.27053076883152</c:v>
                </c:pt>
                <c:pt idx="101">
                  <c:v>36.36284003396824</c:v>
                </c:pt>
                <c:pt idx="102">
                  <c:v>41.676971808870583</c:v>
                </c:pt>
                <c:pt idx="103">
                  <c:v>46.68803061624363</c:v>
                </c:pt>
                <c:pt idx="104">
                  <c:v>51.781838904817846</c:v>
                </c:pt>
                <c:pt idx="105">
                  <c:v>41.554299894800302</c:v>
                </c:pt>
                <c:pt idx="106">
                  <c:v>47.423270079126475</c:v>
                </c:pt>
                <c:pt idx="107">
                  <c:v>52.34708782814991</c:v>
                </c:pt>
                <c:pt idx="108">
                  <c:v>59.040270201196783</c:v>
                </c:pt>
                <c:pt idx="109">
                  <c:v>45.170178295323822</c:v>
                </c:pt>
                <c:pt idx="110">
                  <c:v>50.667508961746663</c:v>
                </c:pt>
                <c:pt idx="111">
                  <c:v>55.726911075154511</c:v>
                </c:pt>
                <c:pt idx="112">
                  <c:v>60.672312968868127</c:v>
                </c:pt>
                <c:pt idx="113">
                  <c:v>64.665942427019203</c:v>
                </c:pt>
                <c:pt idx="114">
                  <c:v>68.474872271313046</c:v>
                </c:pt>
                <c:pt idx="115">
                  <c:v>57.244112483918705</c:v>
                </c:pt>
                <c:pt idx="116">
                  <c:v>62.848045057945349</c:v>
                </c:pt>
                <c:pt idx="117">
                  <c:v>66.733504315437926</c:v>
                </c:pt>
                <c:pt idx="118">
                  <c:v>70.74273213967507</c:v>
                </c:pt>
                <c:pt idx="119">
                  <c:v>48.558999589266726</c:v>
                </c:pt>
                <c:pt idx="120">
                  <c:v>46.369975957401749</c:v>
                </c:pt>
                <c:pt idx="121">
                  <c:v>42.228005571811842</c:v>
                </c:pt>
                <c:pt idx="122">
                  <c:v>35.468083910404125</c:v>
                </c:pt>
                <c:pt idx="123">
                  <c:v>31.710931879493909</c:v>
                </c:pt>
                <c:pt idx="124">
                  <c:v>29.947971984636808</c:v>
                </c:pt>
                <c:pt idx="125">
                  <c:v>19.234035446310642</c:v>
                </c:pt>
                <c:pt idx="126">
                  <c:v>20.823515901564996</c:v>
                </c:pt>
                <c:pt idx="127">
                  <c:v>23.500276918014617</c:v>
                </c:pt>
                <c:pt idx="128">
                  <c:v>26.249815202527873</c:v>
                </c:pt>
                <c:pt idx="129">
                  <c:v>28.415529832654826</c:v>
                </c:pt>
                <c:pt idx="130">
                  <c:v>30.304219828822362</c:v>
                </c:pt>
                <c:pt idx="131">
                  <c:v>32.683027270337668</c:v>
                </c:pt>
                <c:pt idx="132">
                  <c:v>31.768797632336057</c:v>
                </c:pt>
                <c:pt idx="133">
                  <c:v>24.924711260452785</c:v>
                </c:pt>
                <c:pt idx="134">
                  <c:v>27.122607043846397</c:v>
                </c:pt>
                <c:pt idx="135">
                  <c:v>29.051955110084062</c:v>
                </c:pt>
                <c:pt idx="136">
                  <c:v>30.55799328855489</c:v>
                </c:pt>
                <c:pt idx="137">
                  <c:v>29.290025151942444</c:v>
                </c:pt>
                <c:pt idx="138">
                  <c:v>30.442266730908823</c:v>
                </c:pt>
                <c:pt idx="139">
                  <c:v>31.594562817245158</c:v>
                </c:pt>
                <c:pt idx="140">
                  <c:v>32.586552517053981</c:v>
                </c:pt>
                <c:pt idx="141">
                  <c:v>33.668234301191582</c:v>
                </c:pt>
                <c:pt idx="142">
                  <c:v>34.719577342663477</c:v>
                </c:pt>
                <c:pt idx="143">
                  <c:v>35.364921578591307</c:v>
                </c:pt>
                <c:pt idx="144">
                  <c:v>34.676004052516348</c:v>
                </c:pt>
                <c:pt idx="145">
                  <c:v>35.528474951144581</c:v>
                </c:pt>
                <c:pt idx="146">
                  <c:v>36.038972890731223</c:v>
                </c:pt>
                <c:pt idx="147">
                  <c:v>36.601236820575124</c:v>
                </c:pt>
                <c:pt idx="148">
                  <c:v>37.282476997729667</c:v>
                </c:pt>
                <c:pt idx="149">
                  <c:v>37.871934199687367</c:v>
                </c:pt>
                <c:pt idx="150">
                  <c:v>37.119395572301272</c:v>
                </c:pt>
                <c:pt idx="151">
                  <c:v>37.770300823804263</c:v>
                </c:pt>
                <c:pt idx="152">
                  <c:v>38.116451233979589</c:v>
                </c:pt>
                <c:pt idx="153">
                  <c:v>38.539194053765662</c:v>
                </c:pt>
                <c:pt idx="154">
                  <c:v>38.588932836409931</c:v>
                </c:pt>
                <c:pt idx="155">
                  <c:v>38.986418402549155</c:v>
                </c:pt>
                <c:pt idx="156">
                  <c:v>39.324964571353327</c:v>
                </c:pt>
                <c:pt idx="157">
                  <c:v>39.563275909778007</c:v>
                </c:pt>
                <c:pt idx="158">
                  <c:v>38.330932349320776</c:v>
                </c:pt>
                <c:pt idx="159">
                  <c:v>38.67508379852427</c:v>
                </c:pt>
                <c:pt idx="160">
                  <c:v>38.185640269872074</c:v>
                </c:pt>
                <c:pt idx="161">
                  <c:v>38.669367188569431</c:v>
                </c:pt>
                <c:pt idx="162">
                  <c:v>39.123001188393957</c:v>
                </c:pt>
                <c:pt idx="163">
                  <c:v>39.523167711850533</c:v>
                </c:pt>
                <c:pt idx="164">
                  <c:v>39.753989822026618</c:v>
                </c:pt>
                <c:pt idx="165">
                  <c:v>40.104355091210728</c:v>
                </c:pt>
                <c:pt idx="166">
                  <c:v>40.48203004037989</c:v>
                </c:pt>
                <c:pt idx="167">
                  <c:v>40.896854907628423</c:v>
                </c:pt>
                <c:pt idx="168">
                  <c:v>40.931105619278078</c:v>
                </c:pt>
                <c:pt idx="169">
                  <c:v>40.996948226895455</c:v>
                </c:pt>
                <c:pt idx="170">
                  <c:v>41.125925403442508</c:v>
                </c:pt>
                <c:pt idx="171">
                  <c:v>41.434351795520911</c:v>
                </c:pt>
                <c:pt idx="172">
                  <c:v>41.939606660213599</c:v>
                </c:pt>
              </c:numCache>
            </c:numRef>
          </c:yVal>
          <c:smooth val="0"/>
          <c:extLst>
            <c:ext xmlns:c16="http://schemas.microsoft.com/office/drawing/2014/chart" uri="{C3380CC4-5D6E-409C-BE32-E72D297353CC}">
              <c16:uniqueId val="{00000000-210E-4C32-BDFC-F338BD41B765}"/>
            </c:ext>
          </c:extLst>
        </c:ser>
        <c:ser>
          <c:idx val="1"/>
          <c:order val="1"/>
          <c:tx>
            <c:strRef>
              <c:f>'C8 6565'!$A$29</c:f>
              <c:strCache>
                <c:ptCount val="1"/>
                <c:pt idx="0">
                  <c:v>Meas. SWD - 1050 mm</c:v>
                </c:pt>
              </c:strCache>
            </c:strRef>
          </c:tx>
          <c:spPr>
            <a:ln w="28575">
              <a:noFill/>
            </a:ln>
          </c:spPr>
          <c:marker>
            <c:symbol val="square"/>
            <c:size val="6"/>
            <c:spPr>
              <a:solidFill>
                <a:srgbClr val="CCFFFF"/>
              </a:solidFill>
              <a:ln>
                <a:solidFill>
                  <a:srgbClr val="000000"/>
                </a:solidFill>
                <a:prstDash val="solid"/>
              </a:ln>
            </c:spPr>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6565'!$C$29:$FS$29</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48.379033410031916</c:v>
                </c:pt>
                <c:pt idx="25">
                  <c:v>0</c:v>
                </c:pt>
                <c:pt idx="26">
                  <c:v>0</c:v>
                </c:pt>
                <c:pt idx="27">
                  <c:v>0</c:v>
                </c:pt>
                <c:pt idx="28">
                  <c:v>32.600845983299024</c:v>
                </c:pt>
                <c:pt idx="29">
                  <c:v>0</c:v>
                </c:pt>
                <c:pt idx="30">
                  <c:v>43.484065816374425</c:v>
                </c:pt>
                <c:pt idx="31">
                  <c:v>0</c:v>
                </c:pt>
                <c:pt idx="32">
                  <c:v>9.5569507318796951</c:v>
                </c:pt>
                <c:pt idx="33">
                  <c:v>0</c:v>
                </c:pt>
                <c:pt idx="34">
                  <c:v>0</c:v>
                </c:pt>
                <c:pt idx="35">
                  <c:v>0</c:v>
                </c:pt>
                <c:pt idx="36">
                  <c:v>0</c:v>
                </c:pt>
                <c:pt idx="37">
                  <c:v>40.192402333753542</c:v>
                </c:pt>
                <c:pt idx="38">
                  <c:v>0</c:v>
                </c:pt>
                <c:pt idx="39">
                  <c:v>15.780506530681425</c:v>
                </c:pt>
                <c:pt idx="40">
                  <c:v>0</c:v>
                </c:pt>
                <c:pt idx="41">
                  <c:v>0</c:v>
                </c:pt>
                <c:pt idx="42">
                  <c:v>0</c:v>
                </c:pt>
                <c:pt idx="43">
                  <c:v>52.097645448512623</c:v>
                </c:pt>
                <c:pt idx="44">
                  <c:v>0</c:v>
                </c:pt>
                <c:pt idx="45">
                  <c:v>27.213958064688601</c:v>
                </c:pt>
                <c:pt idx="46">
                  <c:v>0</c:v>
                </c:pt>
                <c:pt idx="47">
                  <c:v>0</c:v>
                </c:pt>
                <c:pt idx="48">
                  <c:v>62.960449992723156</c:v>
                </c:pt>
                <c:pt idx="49">
                  <c:v>0</c:v>
                </c:pt>
                <c:pt idx="50">
                  <c:v>38.330782684677828</c:v>
                </c:pt>
                <c:pt idx="51">
                  <c:v>0</c:v>
                </c:pt>
                <c:pt idx="52">
                  <c:v>71.240412085052554</c:v>
                </c:pt>
                <c:pt idx="53">
                  <c:v>0</c:v>
                </c:pt>
                <c:pt idx="54">
                  <c:v>0</c:v>
                </c:pt>
                <c:pt idx="55">
                  <c:v>0</c:v>
                </c:pt>
                <c:pt idx="56">
                  <c:v>0</c:v>
                </c:pt>
                <c:pt idx="57">
                  <c:v>67.320601189589468</c:v>
                </c:pt>
                <c:pt idx="58">
                  <c:v>0</c:v>
                </c:pt>
                <c:pt idx="59">
                  <c:v>56.162303491257674</c:v>
                </c:pt>
                <c:pt idx="60">
                  <c:v>0</c:v>
                </c:pt>
                <c:pt idx="61">
                  <c:v>0</c:v>
                </c:pt>
                <c:pt idx="62">
                  <c:v>50.036129977894582</c:v>
                </c:pt>
                <c:pt idx="63">
                  <c:v>0</c:v>
                </c:pt>
                <c:pt idx="64">
                  <c:v>32.286769418660548</c:v>
                </c:pt>
                <c:pt idx="65">
                  <c:v>0</c:v>
                </c:pt>
                <c:pt idx="66">
                  <c:v>63.20293171153493</c:v>
                </c:pt>
                <c:pt idx="67">
                  <c:v>0</c:v>
                </c:pt>
                <c:pt idx="68">
                  <c:v>0</c:v>
                </c:pt>
                <c:pt idx="69">
                  <c:v>0</c:v>
                </c:pt>
                <c:pt idx="70">
                  <c:v>0</c:v>
                </c:pt>
                <c:pt idx="71">
                  <c:v>74.855736895502531</c:v>
                </c:pt>
                <c:pt idx="72">
                  <c:v>0</c:v>
                </c:pt>
                <c:pt idx="73">
                  <c:v>53.043437007456376</c:v>
                </c:pt>
                <c:pt idx="74">
                  <c:v>0</c:v>
                </c:pt>
                <c:pt idx="75">
                  <c:v>0</c:v>
                </c:pt>
                <c:pt idx="76">
                  <c:v>69.195623895383022</c:v>
                </c:pt>
                <c:pt idx="77">
                  <c:v>0</c:v>
                </c:pt>
                <c:pt idx="78">
                  <c:v>18.087775677068027</c:v>
                </c:pt>
                <c:pt idx="79">
                  <c:v>0</c:v>
                </c:pt>
                <c:pt idx="80">
                  <c:v>40.86529354503682</c:v>
                </c:pt>
                <c:pt idx="81">
                  <c:v>0</c:v>
                </c:pt>
                <c:pt idx="82">
                  <c:v>0</c:v>
                </c:pt>
                <c:pt idx="83">
                  <c:v>0</c:v>
                </c:pt>
                <c:pt idx="84">
                  <c:v>0</c:v>
                </c:pt>
                <c:pt idx="85">
                  <c:v>15.758902960953225</c:v>
                </c:pt>
                <c:pt idx="86">
                  <c:v>0</c:v>
                </c:pt>
                <c:pt idx="87">
                  <c:v>7.080591155165477</c:v>
                </c:pt>
                <c:pt idx="88">
                  <c:v>0</c:v>
                </c:pt>
                <c:pt idx="89">
                  <c:v>0</c:v>
                </c:pt>
                <c:pt idx="90">
                  <c:v>42.288048216978524</c:v>
                </c:pt>
                <c:pt idx="91">
                  <c:v>0</c:v>
                </c:pt>
                <c:pt idx="92">
                  <c:v>3.5073596375757758</c:v>
                </c:pt>
                <c:pt idx="93">
                  <c:v>0</c:v>
                </c:pt>
                <c:pt idx="94">
                  <c:v>26.530889620105803</c:v>
                </c:pt>
                <c:pt idx="95">
                  <c:v>0</c:v>
                </c:pt>
                <c:pt idx="96">
                  <c:v>0</c:v>
                </c:pt>
                <c:pt idx="97">
                  <c:v>0</c:v>
                </c:pt>
                <c:pt idx="98">
                  <c:v>0</c:v>
                </c:pt>
                <c:pt idx="99">
                  <c:v>53.915114385467852</c:v>
                </c:pt>
                <c:pt idx="100">
                  <c:v>0</c:v>
                </c:pt>
                <c:pt idx="101">
                  <c:v>21.357808310644501</c:v>
                </c:pt>
                <c:pt idx="102">
                  <c:v>0</c:v>
                </c:pt>
                <c:pt idx="103">
                  <c:v>0</c:v>
                </c:pt>
                <c:pt idx="104">
                  <c:v>52.859332221685086</c:v>
                </c:pt>
                <c:pt idx="105">
                  <c:v>0</c:v>
                </c:pt>
                <c:pt idx="106">
                  <c:v>24.587768616217879</c:v>
                </c:pt>
                <c:pt idx="107">
                  <c:v>0</c:v>
                </c:pt>
                <c:pt idx="108">
                  <c:v>46.372070772060383</c:v>
                </c:pt>
                <c:pt idx="109">
                  <c:v>0</c:v>
                </c:pt>
                <c:pt idx="110">
                  <c:v>0</c:v>
                </c:pt>
                <c:pt idx="111">
                  <c:v>0</c:v>
                </c:pt>
                <c:pt idx="112">
                  <c:v>0</c:v>
                </c:pt>
                <c:pt idx="113">
                  <c:v>0</c:v>
                </c:pt>
                <c:pt idx="114">
                  <c:v>67.286713911807894</c:v>
                </c:pt>
                <c:pt idx="115">
                  <c:v>0</c:v>
                </c:pt>
                <c:pt idx="116">
                  <c:v>43.468840950605255</c:v>
                </c:pt>
                <c:pt idx="117">
                  <c:v>0</c:v>
                </c:pt>
                <c:pt idx="118">
                  <c:v>0</c:v>
                </c:pt>
                <c:pt idx="119">
                  <c:v>0</c:v>
                </c:pt>
                <c:pt idx="120">
                  <c:v>0</c:v>
                </c:pt>
                <c:pt idx="121">
                  <c:v>0</c:v>
                </c:pt>
                <c:pt idx="122">
                  <c:v>0</c:v>
                </c:pt>
                <c:pt idx="123">
                  <c:v>0</c:v>
                </c:pt>
                <c:pt idx="124">
                  <c:v>0</c:v>
                </c:pt>
                <c:pt idx="125">
                  <c:v>0</c:v>
                </c:pt>
                <c:pt idx="126">
                  <c:v>0</c:v>
                </c:pt>
                <c:pt idx="127">
                  <c:v>17.451266075841978</c:v>
                </c:pt>
                <c:pt idx="128">
                  <c:v>0</c:v>
                </c:pt>
                <c:pt idx="129">
                  <c:v>0</c:v>
                </c:pt>
                <c:pt idx="130">
                  <c:v>0</c:v>
                </c:pt>
                <c:pt idx="131">
                  <c:v>0</c:v>
                </c:pt>
                <c:pt idx="132">
                  <c:v>0</c:v>
                </c:pt>
                <c:pt idx="133">
                  <c:v>0</c:v>
                </c:pt>
                <c:pt idx="134">
                  <c:v>0</c:v>
                </c:pt>
                <c:pt idx="135">
                  <c:v>7.3833047537064012</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20.195212501326004</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1-210E-4C32-BDFC-F338BD41B765}"/>
            </c:ext>
          </c:extLst>
        </c:ser>
        <c:ser>
          <c:idx val="2"/>
          <c:order val="2"/>
          <c:tx>
            <c:strRef>
              <c:f>'C8 6565'!$A$30</c:f>
              <c:strCache>
                <c:ptCount val="1"/>
                <c:pt idx="0">
                  <c:v>Proj SWD - RZ</c:v>
                </c:pt>
              </c:strCache>
            </c:strRef>
          </c:tx>
          <c:spPr>
            <a:ln w="25400">
              <a:solidFill>
                <a:srgbClr val="008080"/>
              </a:solidFill>
              <a:prstDash val="solid"/>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6565'!$C$30:$FS$30</c:f>
              <c:numCache>
                <c:formatCode>0.0</c:formatCode>
                <c:ptCount val="173"/>
                <c:pt idx="0">
                  <c:v>6</c:v>
                </c:pt>
                <c:pt idx="1">
                  <c:v>7.0784266479288505</c:v>
                </c:pt>
                <c:pt idx="2">
                  <c:v>7.8799340193815297</c:v>
                </c:pt>
                <c:pt idx="3">
                  <c:v>8.5659180551086731</c:v>
                </c:pt>
                <c:pt idx="4">
                  <c:v>9.1791092865824435</c:v>
                </c:pt>
                <c:pt idx="5">
                  <c:v>9.6241430016044376</c:v>
                </c:pt>
                <c:pt idx="6">
                  <c:v>9.9141179540699333</c:v>
                </c:pt>
                <c:pt idx="7">
                  <c:v>9.3192830423308983</c:v>
                </c:pt>
                <c:pt idx="8">
                  <c:v>9.8173679443305044</c:v>
                </c:pt>
                <c:pt idx="9">
                  <c:v>10.117913078153553</c:v>
                </c:pt>
                <c:pt idx="10">
                  <c:v>10.424664972226873</c:v>
                </c:pt>
                <c:pt idx="11">
                  <c:v>11.042454483998013</c:v>
                </c:pt>
                <c:pt idx="12">
                  <c:v>11.676286568256447</c:v>
                </c:pt>
                <c:pt idx="13">
                  <c:v>12.447430428783248</c:v>
                </c:pt>
                <c:pt idx="14">
                  <c:v>13.339826326529316</c:v>
                </c:pt>
                <c:pt idx="15">
                  <c:v>13.592943811114967</c:v>
                </c:pt>
                <c:pt idx="16">
                  <c:v>12.335733584515365</c:v>
                </c:pt>
                <c:pt idx="17">
                  <c:v>13.858854731224454</c:v>
                </c:pt>
                <c:pt idx="18">
                  <c:v>15.559301951947262</c:v>
                </c:pt>
                <c:pt idx="19">
                  <c:v>16.771165336036649</c:v>
                </c:pt>
                <c:pt idx="20">
                  <c:v>17.915176732297326</c:v>
                </c:pt>
                <c:pt idx="21">
                  <c:v>19.294059913119018</c:v>
                </c:pt>
                <c:pt idx="22">
                  <c:v>18.638223112793817</c:v>
                </c:pt>
                <c:pt idx="23">
                  <c:v>19.231629221361402</c:v>
                </c:pt>
                <c:pt idx="24">
                  <c:v>20.442086752279231</c:v>
                </c:pt>
                <c:pt idx="25">
                  <c:v>3.1963946878944398</c:v>
                </c:pt>
                <c:pt idx="26">
                  <c:v>5.4998760095124002</c:v>
                </c:pt>
                <c:pt idx="27">
                  <c:v>7.7205208877284885</c:v>
                </c:pt>
                <c:pt idx="28">
                  <c:v>9.982303871269977</c:v>
                </c:pt>
                <c:pt idx="29">
                  <c:v>13.264146370123779</c:v>
                </c:pt>
                <c:pt idx="30">
                  <c:v>16.547668941225563</c:v>
                </c:pt>
                <c:pt idx="31">
                  <c:v>0.46046939770305073</c:v>
                </c:pt>
                <c:pt idx="32">
                  <c:v>3.7998338507207623</c:v>
                </c:pt>
                <c:pt idx="33">
                  <c:v>6.4586711536737669</c:v>
                </c:pt>
                <c:pt idx="34">
                  <c:v>8.8365498452650897</c:v>
                </c:pt>
                <c:pt idx="35">
                  <c:v>11.240323080493003</c:v>
                </c:pt>
                <c:pt idx="36">
                  <c:v>14.066860005451232</c:v>
                </c:pt>
                <c:pt idx="37">
                  <c:v>18.087841029457667</c:v>
                </c:pt>
                <c:pt idx="38">
                  <c:v>3.9147869397693889</c:v>
                </c:pt>
                <c:pt idx="39">
                  <c:v>7.086844723749417</c:v>
                </c:pt>
                <c:pt idx="40">
                  <c:v>10.407699907578488</c:v>
                </c:pt>
                <c:pt idx="41">
                  <c:v>14.132185728249469</c:v>
                </c:pt>
                <c:pt idx="42">
                  <c:v>18.253107929981187</c:v>
                </c:pt>
                <c:pt idx="43">
                  <c:v>22.341447094561296</c:v>
                </c:pt>
                <c:pt idx="44">
                  <c:v>15.790033895637915</c:v>
                </c:pt>
                <c:pt idx="45">
                  <c:v>22.146668956347231</c:v>
                </c:pt>
                <c:pt idx="46">
                  <c:v>27.745285462130632</c:v>
                </c:pt>
                <c:pt idx="47">
                  <c:v>32.637230129213265</c:v>
                </c:pt>
                <c:pt idx="48">
                  <c:v>37.738519329429401</c:v>
                </c:pt>
                <c:pt idx="49">
                  <c:v>31.001145171310558</c:v>
                </c:pt>
                <c:pt idx="50">
                  <c:v>36.784479999968028</c:v>
                </c:pt>
                <c:pt idx="51">
                  <c:v>42.763680335690793</c:v>
                </c:pt>
                <c:pt idx="52">
                  <c:v>48.761073459020679</c:v>
                </c:pt>
                <c:pt idx="53">
                  <c:v>33.113274470497082</c:v>
                </c:pt>
                <c:pt idx="54">
                  <c:v>39.2585868730729</c:v>
                </c:pt>
                <c:pt idx="55">
                  <c:v>45.231250098604086</c:v>
                </c:pt>
                <c:pt idx="56">
                  <c:v>51.408788733363316</c:v>
                </c:pt>
                <c:pt idx="57">
                  <c:v>57.248261472253766</c:v>
                </c:pt>
                <c:pt idx="58">
                  <c:v>37.778122778639485</c:v>
                </c:pt>
                <c:pt idx="59">
                  <c:v>48.520470636635764</c:v>
                </c:pt>
                <c:pt idx="60">
                  <c:v>54.812303375569137</c:v>
                </c:pt>
                <c:pt idx="61">
                  <c:v>53.259766920964537</c:v>
                </c:pt>
                <c:pt idx="62">
                  <c:v>52.051213574291346</c:v>
                </c:pt>
                <c:pt idx="63">
                  <c:v>41.682467184896844</c:v>
                </c:pt>
                <c:pt idx="64">
                  <c:v>51.306566935586737</c:v>
                </c:pt>
                <c:pt idx="65">
                  <c:v>60.250383219635772</c:v>
                </c:pt>
                <c:pt idx="66">
                  <c:v>63.106950759832515</c:v>
                </c:pt>
                <c:pt idx="67">
                  <c:v>54.336490798457781</c:v>
                </c:pt>
                <c:pt idx="68">
                  <c:v>60.146078519866244</c:v>
                </c:pt>
                <c:pt idx="69">
                  <c:v>64.440359643775651</c:v>
                </c:pt>
                <c:pt idx="70">
                  <c:v>69.447489378933071</c:v>
                </c:pt>
                <c:pt idx="71">
                  <c:v>73.506824969657771</c:v>
                </c:pt>
                <c:pt idx="72">
                  <c:v>58.419775163258841</c:v>
                </c:pt>
                <c:pt idx="73">
                  <c:v>61.378744578045954</c:v>
                </c:pt>
                <c:pt idx="74">
                  <c:v>66.628529578077504</c:v>
                </c:pt>
                <c:pt idx="75">
                  <c:v>69.661983014035428</c:v>
                </c:pt>
                <c:pt idx="76">
                  <c:v>71.368055724626103</c:v>
                </c:pt>
                <c:pt idx="77">
                  <c:v>20.641080196471581</c:v>
                </c:pt>
                <c:pt idx="78">
                  <c:v>26.667530071816525</c:v>
                </c:pt>
                <c:pt idx="79">
                  <c:v>33.370479654192721</c:v>
                </c:pt>
                <c:pt idx="80">
                  <c:v>38.772255225338448</c:v>
                </c:pt>
                <c:pt idx="81">
                  <c:v>14.970276141095662</c:v>
                </c:pt>
                <c:pt idx="82">
                  <c:v>2.2318100046996623</c:v>
                </c:pt>
                <c:pt idx="83">
                  <c:v>7.5296567428375756</c:v>
                </c:pt>
                <c:pt idx="84">
                  <c:v>13.586793336932521</c:v>
                </c:pt>
                <c:pt idx="85">
                  <c:v>19.645999022824341</c:v>
                </c:pt>
                <c:pt idx="86">
                  <c:v>3.5456267658497307</c:v>
                </c:pt>
                <c:pt idx="87">
                  <c:v>6.7273691491292453</c:v>
                </c:pt>
                <c:pt idx="88">
                  <c:v>32.097771056623913</c:v>
                </c:pt>
                <c:pt idx="89">
                  <c:v>37.773600676985239</c:v>
                </c:pt>
                <c:pt idx="90">
                  <c:v>42.151200676985241</c:v>
                </c:pt>
                <c:pt idx="91">
                  <c:v>21.310387243285184</c:v>
                </c:pt>
                <c:pt idx="92">
                  <c:v>25.975987243285186</c:v>
                </c:pt>
                <c:pt idx="93">
                  <c:v>30.900787243285187</c:v>
                </c:pt>
                <c:pt idx="94">
                  <c:v>36.113587243285188</c:v>
                </c:pt>
                <c:pt idx="95">
                  <c:v>31.688598708253338</c:v>
                </c:pt>
                <c:pt idx="96">
                  <c:v>37.362198708253338</c:v>
                </c:pt>
                <c:pt idx="97">
                  <c:v>42.757398708253341</c:v>
                </c:pt>
                <c:pt idx="98">
                  <c:v>49.154395168214279</c:v>
                </c:pt>
                <c:pt idx="99">
                  <c:v>55.435298183350994</c:v>
                </c:pt>
                <c:pt idx="100">
                  <c:v>38.27053076883152</c:v>
                </c:pt>
                <c:pt idx="101">
                  <c:v>36.36284003396824</c:v>
                </c:pt>
                <c:pt idx="102">
                  <c:v>41.676971808870583</c:v>
                </c:pt>
                <c:pt idx="103">
                  <c:v>46.68803061624363</c:v>
                </c:pt>
                <c:pt idx="104">
                  <c:v>51.781838904817846</c:v>
                </c:pt>
                <c:pt idx="105">
                  <c:v>41.554299894800302</c:v>
                </c:pt>
                <c:pt idx="106">
                  <c:v>47.423270079126475</c:v>
                </c:pt>
                <c:pt idx="107">
                  <c:v>52.34708782814991</c:v>
                </c:pt>
                <c:pt idx="108">
                  <c:v>59.040270201196783</c:v>
                </c:pt>
                <c:pt idx="109">
                  <c:v>45.170178295323822</c:v>
                </c:pt>
                <c:pt idx="110">
                  <c:v>50.667508961746663</c:v>
                </c:pt>
                <c:pt idx="111">
                  <c:v>55.726911075154511</c:v>
                </c:pt>
                <c:pt idx="112">
                  <c:v>60.672312968868127</c:v>
                </c:pt>
                <c:pt idx="113">
                  <c:v>64.665942427019203</c:v>
                </c:pt>
                <c:pt idx="114">
                  <c:v>68.474872271313046</c:v>
                </c:pt>
                <c:pt idx="115">
                  <c:v>57.244112483918705</c:v>
                </c:pt>
                <c:pt idx="116">
                  <c:v>62.848045057945349</c:v>
                </c:pt>
                <c:pt idx="117">
                  <c:v>66.733504315437926</c:v>
                </c:pt>
                <c:pt idx="118">
                  <c:v>70.74273213967507</c:v>
                </c:pt>
                <c:pt idx="119">
                  <c:v>48.558999589266726</c:v>
                </c:pt>
                <c:pt idx="120">
                  <c:v>46.369975957401749</c:v>
                </c:pt>
                <c:pt idx="121">
                  <c:v>42.228005571811842</c:v>
                </c:pt>
                <c:pt idx="122">
                  <c:v>35.468083910404125</c:v>
                </c:pt>
                <c:pt idx="123">
                  <c:v>31.710931879493909</c:v>
                </c:pt>
                <c:pt idx="124">
                  <c:v>29.947971984636808</c:v>
                </c:pt>
                <c:pt idx="125">
                  <c:v>19.234035446310642</c:v>
                </c:pt>
                <c:pt idx="126">
                  <c:v>20.823515901564996</c:v>
                </c:pt>
                <c:pt idx="127">
                  <c:v>23.500276918014617</c:v>
                </c:pt>
                <c:pt idx="128">
                  <c:v>26.249815202527873</c:v>
                </c:pt>
                <c:pt idx="129">
                  <c:v>28.415529832654826</c:v>
                </c:pt>
                <c:pt idx="130">
                  <c:v>30.304219828822362</c:v>
                </c:pt>
                <c:pt idx="131">
                  <c:v>32.683027270337668</c:v>
                </c:pt>
                <c:pt idx="132">
                  <c:v>31.768797632336057</c:v>
                </c:pt>
                <c:pt idx="133">
                  <c:v>24.924711260452785</c:v>
                </c:pt>
                <c:pt idx="134">
                  <c:v>27.122607043846397</c:v>
                </c:pt>
                <c:pt idx="135">
                  <c:v>29.051955110084062</c:v>
                </c:pt>
                <c:pt idx="136">
                  <c:v>30.55799328855489</c:v>
                </c:pt>
                <c:pt idx="137">
                  <c:v>29.290025151942444</c:v>
                </c:pt>
                <c:pt idx="138">
                  <c:v>30.442266730908823</c:v>
                </c:pt>
                <c:pt idx="139">
                  <c:v>31.594562817245158</c:v>
                </c:pt>
                <c:pt idx="140">
                  <c:v>32.586552517053981</c:v>
                </c:pt>
                <c:pt idx="141">
                  <c:v>33.668234301191582</c:v>
                </c:pt>
                <c:pt idx="142">
                  <c:v>34.719577342663477</c:v>
                </c:pt>
                <c:pt idx="143">
                  <c:v>35.364921578591307</c:v>
                </c:pt>
                <c:pt idx="144">
                  <c:v>34.676004052516348</c:v>
                </c:pt>
                <c:pt idx="145">
                  <c:v>35.528474951144581</c:v>
                </c:pt>
                <c:pt idx="146">
                  <c:v>36.038972890731223</c:v>
                </c:pt>
                <c:pt idx="147">
                  <c:v>36.601236820575124</c:v>
                </c:pt>
                <c:pt idx="148">
                  <c:v>37.282476997729667</c:v>
                </c:pt>
                <c:pt idx="149">
                  <c:v>37.871934199687367</c:v>
                </c:pt>
                <c:pt idx="150">
                  <c:v>37.119395572301272</c:v>
                </c:pt>
                <c:pt idx="151">
                  <c:v>37.770300823804263</c:v>
                </c:pt>
                <c:pt idx="152">
                  <c:v>38.116451233979589</c:v>
                </c:pt>
                <c:pt idx="153">
                  <c:v>38.539194053765662</c:v>
                </c:pt>
                <c:pt idx="154">
                  <c:v>38.588932836409931</c:v>
                </c:pt>
                <c:pt idx="155">
                  <c:v>38.986418402549155</c:v>
                </c:pt>
                <c:pt idx="156">
                  <c:v>39.324964571353327</c:v>
                </c:pt>
                <c:pt idx="157">
                  <c:v>39.563275909778007</c:v>
                </c:pt>
                <c:pt idx="158">
                  <c:v>38.330932349320776</c:v>
                </c:pt>
                <c:pt idx="159">
                  <c:v>38.67508379852427</c:v>
                </c:pt>
                <c:pt idx="160">
                  <c:v>38.185640269872074</c:v>
                </c:pt>
                <c:pt idx="161">
                  <c:v>38.669367188569431</c:v>
                </c:pt>
                <c:pt idx="162">
                  <c:v>39.123001188393957</c:v>
                </c:pt>
                <c:pt idx="163">
                  <c:v>39.523167711850533</c:v>
                </c:pt>
                <c:pt idx="164">
                  <c:v>39.753989822026618</c:v>
                </c:pt>
                <c:pt idx="165">
                  <c:v>40.104355091210728</c:v>
                </c:pt>
                <c:pt idx="166">
                  <c:v>40.48203004037989</c:v>
                </c:pt>
                <c:pt idx="167">
                  <c:v>40.896854907628423</c:v>
                </c:pt>
                <c:pt idx="168">
                  <c:v>40.931105619278078</c:v>
                </c:pt>
                <c:pt idx="169">
                  <c:v>40.996948226895455</c:v>
                </c:pt>
                <c:pt idx="170">
                  <c:v>41.125925403442508</c:v>
                </c:pt>
                <c:pt idx="171">
                  <c:v>41.434351795520911</c:v>
                </c:pt>
                <c:pt idx="172">
                  <c:v>41.939606660213599</c:v>
                </c:pt>
              </c:numCache>
            </c:numRef>
          </c:yVal>
          <c:smooth val="0"/>
          <c:extLst>
            <c:ext xmlns:c16="http://schemas.microsoft.com/office/drawing/2014/chart" uri="{C3380CC4-5D6E-409C-BE32-E72D297353CC}">
              <c16:uniqueId val="{00000002-210E-4C32-BDFC-F338BD41B765}"/>
            </c:ext>
          </c:extLst>
        </c:ser>
        <c:ser>
          <c:idx val="10"/>
          <c:order val="3"/>
          <c:tx>
            <c:strRef>
              <c:f>'C8 6565'!$A$31</c:f>
              <c:strCache>
                <c:ptCount val="1"/>
                <c:pt idx="0">
                  <c:v>Measured SWD - RZ</c:v>
                </c:pt>
              </c:strCache>
            </c:strRef>
          </c:tx>
          <c:spPr>
            <a:ln w="28575">
              <a:noFill/>
            </a:ln>
          </c:spPr>
          <c:marker>
            <c:symbol val="square"/>
            <c:size val="6"/>
            <c:spPr>
              <a:solidFill>
                <a:srgbClr val="008080"/>
              </a:solidFill>
              <a:ln>
                <a:solidFill>
                  <a:srgbClr val="000080"/>
                </a:solidFill>
                <a:prstDash val="solid"/>
              </a:ln>
            </c:spPr>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6565'!$C$31:$FS$31</c:f>
              <c:numCache>
                <c:formatCode>0.0</c:formatCode>
                <c:ptCount val="173"/>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20.76491878037438</c:v>
                </c:pt>
                <c:pt idx="25">
                  <c:v>0</c:v>
                </c:pt>
                <c:pt idx="26">
                  <c:v>0</c:v>
                </c:pt>
                <c:pt idx="27">
                  <c:v>0</c:v>
                </c:pt>
                <c:pt idx="28">
                  <c:v>16.339623549017418</c:v>
                </c:pt>
                <c:pt idx="29">
                  <c:v>0</c:v>
                </c:pt>
                <c:pt idx="30">
                  <c:v>25.454880400922683</c:v>
                </c:pt>
                <c:pt idx="31">
                  <c:v>0</c:v>
                </c:pt>
                <c:pt idx="32">
                  <c:v>-0.65370641438160559</c:v>
                </c:pt>
                <c:pt idx="33">
                  <c:v>0</c:v>
                </c:pt>
                <c:pt idx="34">
                  <c:v>0</c:v>
                </c:pt>
                <c:pt idx="35">
                  <c:v>0</c:v>
                </c:pt>
                <c:pt idx="36">
                  <c:v>0</c:v>
                </c:pt>
                <c:pt idx="37">
                  <c:v>29.579989193252253</c:v>
                </c:pt>
                <c:pt idx="38">
                  <c:v>0</c:v>
                </c:pt>
                <c:pt idx="39">
                  <c:v>7.330528989604276</c:v>
                </c:pt>
                <c:pt idx="40">
                  <c:v>0</c:v>
                </c:pt>
                <c:pt idx="41">
                  <c:v>0</c:v>
                </c:pt>
                <c:pt idx="42">
                  <c:v>0</c:v>
                </c:pt>
                <c:pt idx="43">
                  <c:v>44.638460459747932</c:v>
                </c:pt>
                <c:pt idx="44">
                  <c:v>0</c:v>
                </c:pt>
                <c:pt idx="45">
                  <c:v>19.57611907417909</c:v>
                </c:pt>
                <c:pt idx="46">
                  <c:v>0</c:v>
                </c:pt>
                <c:pt idx="47">
                  <c:v>0</c:v>
                </c:pt>
                <c:pt idx="48">
                  <c:v>53.379668855020014</c:v>
                </c:pt>
                <c:pt idx="49">
                  <c:v>0</c:v>
                </c:pt>
                <c:pt idx="50">
                  <c:v>29.446749895897785</c:v>
                </c:pt>
                <c:pt idx="51">
                  <c:v>0</c:v>
                </c:pt>
                <c:pt idx="52">
                  <c:v>62.739307977193498</c:v>
                </c:pt>
                <c:pt idx="53">
                  <c:v>0</c:v>
                </c:pt>
                <c:pt idx="54">
                  <c:v>0</c:v>
                </c:pt>
                <c:pt idx="55">
                  <c:v>0</c:v>
                </c:pt>
                <c:pt idx="56">
                  <c:v>0</c:v>
                </c:pt>
                <c:pt idx="57">
                  <c:v>61.486709525175286</c:v>
                </c:pt>
                <c:pt idx="58">
                  <c:v>0</c:v>
                </c:pt>
                <c:pt idx="59">
                  <c:v>50.713362490371182</c:v>
                </c:pt>
                <c:pt idx="60">
                  <c:v>0</c:v>
                </c:pt>
                <c:pt idx="61">
                  <c:v>0</c:v>
                </c:pt>
                <c:pt idx="62">
                  <c:v>45.619109709510568</c:v>
                </c:pt>
                <c:pt idx="63">
                  <c:v>0</c:v>
                </c:pt>
                <c:pt idx="64">
                  <c:v>28.707024886752563</c:v>
                </c:pt>
                <c:pt idx="65">
                  <c:v>0</c:v>
                </c:pt>
                <c:pt idx="66">
                  <c:v>60.168611842565802</c:v>
                </c:pt>
                <c:pt idx="67">
                  <c:v>0</c:v>
                </c:pt>
                <c:pt idx="68">
                  <c:v>0</c:v>
                </c:pt>
                <c:pt idx="69">
                  <c:v>0</c:v>
                </c:pt>
                <c:pt idx="70">
                  <c:v>0</c:v>
                </c:pt>
                <c:pt idx="71">
                  <c:v>72.44496630544154</c:v>
                </c:pt>
                <c:pt idx="72">
                  <c:v>0</c:v>
                </c:pt>
                <c:pt idx="73">
                  <c:v>50.825274351276676</c:v>
                </c:pt>
                <c:pt idx="74">
                  <c:v>0</c:v>
                </c:pt>
                <c:pt idx="75">
                  <c:v>0</c:v>
                </c:pt>
                <c:pt idx="76">
                  <c:v>67.39821807501184</c:v>
                </c:pt>
                <c:pt idx="77">
                  <c:v>0</c:v>
                </c:pt>
                <c:pt idx="78">
                  <c:v>16.753087251379775</c:v>
                </c:pt>
                <c:pt idx="79">
                  <c:v>0</c:v>
                </c:pt>
                <c:pt idx="80">
                  <c:v>39.891558460940473</c:v>
                </c:pt>
                <c:pt idx="81">
                  <c:v>0</c:v>
                </c:pt>
                <c:pt idx="82">
                  <c:v>0</c:v>
                </c:pt>
                <c:pt idx="83">
                  <c:v>0</c:v>
                </c:pt>
                <c:pt idx="84">
                  <c:v>0</c:v>
                </c:pt>
                <c:pt idx="85">
                  <c:v>15.729916782147182</c:v>
                </c:pt>
                <c:pt idx="86">
                  <c:v>0</c:v>
                </c:pt>
                <c:pt idx="87">
                  <c:v>7.0666389808551955</c:v>
                </c:pt>
                <c:pt idx="88">
                  <c:v>0</c:v>
                </c:pt>
                <c:pt idx="89">
                  <c:v>0</c:v>
                </c:pt>
                <c:pt idx="90">
                  <c:v>42.288048216978524</c:v>
                </c:pt>
                <c:pt idx="91">
                  <c:v>0</c:v>
                </c:pt>
                <c:pt idx="92">
                  <c:v>3.5073596375757758</c:v>
                </c:pt>
                <c:pt idx="93">
                  <c:v>0</c:v>
                </c:pt>
                <c:pt idx="94">
                  <c:v>26.530889620105803</c:v>
                </c:pt>
                <c:pt idx="95">
                  <c:v>0</c:v>
                </c:pt>
                <c:pt idx="96">
                  <c:v>0</c:v>
                </c:pt>
                <c:pt idx="97">
                  <c:v>0</c:v>
                </c:pt>
                <c:pt idx="98">
                  <c:v>0</c:v>
                </c:pt>
                <c:pt idx="99">
                  <c:v>53.915114385467859</c:v>
                </c:pt>
                <c:pt idx="100">
                  <c:v>0</c:v>
                </c:pt>
                <c:pt idx="101">
                  <c:v>21.357808310644501</c:v>
                </c:pt>
                <c:pt idx="102">
                  <c:v>0</c:v>
                </c:pt>
                <c:pt idx="103">
                  <c:v>0</c:v>
                </c:pt>
                <c:pt idx="104">
                  <c:v>52.859332221685086</c:v>
                </c:pt>
                <c:pt idx="105">
                  <c:v>0</c:v>
                </c:pt>
                <c:pt idx="106">
                  <c:v>24.587768616217879</c:v>
                </c:pt>
                <c:pt idx="107">
                  <c:v>0</c:v>
                </c:pt>
                <c:pt idx="108">
                  <c:v>46.372070772060383</c:v>
                </c:pt>
                <c:pt idx="109">
                  <c:v>0</c:v>
                </c:pt>
                <c:pt idx="110">
                  <c:v>0</c:v>
                </c:pt>
                <c:pt idx="111">
                  <c:v>0</c:v>
                </c:pt>
                <c:pt idx="112">
                  <c:v>0</c:v>
                </c:pt>
                <c:pt idx="113">
                  <c:v>0</c:v>
                </c:pt>
                <c:pt idx="114">
                  <c:v>67.286713911807908</c:v>
                </c:pt>
                <c:pt idx="115">
                  <c:v>0</c:v>
                </c:pt>
                <c:pt idx="116">
                  <c:v>43.468840950605255</c:v>
                </c:pt>
                <c:pt idx="117">
                  <c:v>0</c:v>
                </c:pt>
                <c:pt idx="118">
                  <c:v>0</c:v>
                </c:pt>
                <c:pt idx="119">
                  <c:v>0</c:v>
                </c:pt>
                <c:pt idx="120">
                  <c:v>0</c:v>
                </c:pt>
                <c:pt idx="121">
                  <c:v>0</c:v>
                </c:pt>
                <c:pt idx="122">
                  <c:v>0</c:v>
                </c:pt>
                <c:pt idx="123">
                  <c:v>0</c:v>
                </c:pt>
                <c:pt idx="124">
                  <c:v>0</c:v>
                </c:pt>
                <c:pt idx="125">
                  <c:v>0</c:v>
                </c:pt>
                <c:pt idx="126">
                  <c:v>0</c:v>
                </c:pt>
                <c:pt idx="127">
                  <c:v>17.451266075841978</c:v>
                </c:pt>
                <c:pt idx="128">
                  <c:v>0</c:v>
                </c:pt>
                <c:pt idx="129">
                  <c:v>0</c:v>
                </c:pt>
                <c:pt idx="130">
                  <c:v>0</c:v>
                </c:pt>
                <c:pt idx="131">
                  <c:v>0</c:v>
                </c:pt>
                <c:pt idx="132">
                  <c:v>0</c:v>
                </c:pt>
                <c:pt idx="133">
                  <c:v>0</c:v>
                </c:pt>
                <c:pt idx="134">
                  <c:v>0</c:v>
                </c:pt>
                <c:pt idx="135">
                  <c:v>7.3833047537064012</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20.195212501326004</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3-210E-4C32-BDFC-F338BD41B765}"/>
            </c:ext>
          </c:extLst>
        </c:ser>
        <c:ser>
          <c:idx val="14"/>
          <c:order val="4"/>
          <c:tx>
            <c:strRef>
              <c:f>'C8 6565'!$A$24</c:f>
              <c:strCache>
                <c:ptCount val="1"/>
                <c:pt idx="0">
                  <c:v>Precip</c:v>
                </c:pt>
              </c:strCache>
            </c:strRef>
          </c:tx>
          <c:spPr>
            <a:ln w="28575">
              <a:noFill/>
            </a:ln>
          </c:spPr>
          <c:marker>
            <c:symbol val="plus"/>
            <c:size val="7"/>
            <c:spPr>
              <a:noFill/>
              <a:ln>
                <a:solidFill>
                  <a:srgbClr val="000000"/>
                </a:solidFill>
                <a:prstDash val="solid"/>
              </a:ln>
            </c:spPr>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6565'!$C$24:$FS$24</c:f>
              <c:numCache>
                <c:formatCode>0.0</c:formatCode>
                <c:ptCount val="173"/>
                <c:pt idx="0">
                  <c:v>0</c:v>
                </c:pt>
                <c:pt idx="1">
                  <c:v>0</c:v>
                </c:pt>
                <c:pt idx="2">
                  <c:v>0</c:v>
                </c:pt>
                <c:pt idx="3">
                  <c:v>0</c:v>
                </c:pt>
                <c:pt idx="4">
                  <c:v>0</c:v>
                </c:pt>
                <c:pt idx="5">
                  <c:v>0</c:v>
                </c:pt>
                <c:pt idx="6">
                  <c:v>0</c:v>
                </c:pt>
                <c:pt idx="7">
                  <c:v>4</c:v>
                </c:pt>
                <c:pt idx="8">
                  <c:v>0</c:v>
                </c:pt>
                <c:pt idx="9">
                  <c:v>0</c:v>
                </c:pt>
                <c:pt idx="10">
                  <c:v>0</c:v>
                </c:pt>
                <c:pt idx="11">
                  <c:v>0</c:v>
                </c:pt>
                <c:pt idx="12">
                  <c:v>0</c:v>
                </c:pt>
                <c:pt idx="13">
                  <c:v>0</c:v>
                </c:pt>
                <c:pt idx="14">
                  <c:v>0</c:v>
                </c:pt>
                <c:pt idx="15">
                  <c:v>2</c:v>
                </c:pt>
                <c:pt idx="16">
                  <c:v>7</c:v>
                </c:pt>
                <c:pt idx="17">
                  <c:v>0</c:v>
                </c:pt>
                <c:pt idx="18">
                  <c:v>0</c:v>
                </c:pt>
                <c:pt idx="19">
                  <c:v>0</c:v>
                </c:pt>
                <c:pt idx="20">
                  <c:v>0</c:v>
                </c:pt>
                <c:pt idx="21">
                  <c:v>0</c:v>
                </c:pt>
                <c:pt idx="22">
                  <c:v>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pt idx="47">
                  <c:v>0</c:v>
                </c:pt>
                <c:pt idx="48">
                  <c:v>0</c:v>
                </c:pt>
                <c:pt idx="49">
                  <c:v>0</c:v>
                </c:pt>
                <c:pt idx="50">
                  <c:v>0</c:v>
                </c:pt>
                <c:pt idx="51">
                  <c:v>0</c:v>
                </c:pt>
                <c:pt idx="52">
                  <c:v>0</c:v>
                </c:pt>
                <c:pt idx="53">
                  <c:v>4</c:v>
                </c:pt>
                <c:pt idx="54">
                  <c:v>0</c:v>
                </c:pt>
                <c:pt idx="55">
                  <c:v>0</c:v>
                </c:pt>
                <c:pt idx="56">
                  <c:v>0</c:v>
                </c:pt>
                <c:pt idx="57">
                  <c:v>0</c:v>
                </c:pt>
                <c:pt idx="58">
                  <c:v>0</c:v>
                </c:pt>
                <c:pt idx="59">
                  <c:v>0</c:v>
                </c:pt>
                <c:pt idx="60">
                  <c:v>0</c:v>
                </c:pt>
                <c:pt idx="61">
                  <c:v>8</c:v>
                </c:pt>
                <c:pt idx="62">
                  <c:v>7</c:v>
                </c:pt>
                <c:pt idx="63">
                  <c:v>0</c:v>
                </c:pt>
                <c:pt idx="64">
                  <c:v>0</c:v>
                </c:pt>
                <c:pt idx="65">
                  <c:v>0</c:v>
                </c:pt>
                <c:pt idx="66">
                  <c:v>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20</c:v>
                </c:pt>
                <c:pt idx="83">
                  <c:v>0</c:v>
                </c:pt>
                <c:pt idx="84">
                  <c:v>0</c:v>
                </c:pt>
                <c:pt idx="85">
                  <c:v>0</c:v>
                </c:pt>
                <c:pt idx="86">
                  <c:v>0</c:v>
                </c:pt>
                <c:pt idx="87">
                  <c:v>0</c:v>
                </c:pt>
                <c:pt idx="88">
                  <c:v>0</c:v>
                </c:pt>
                <c:pt idx="89">
                  <c:v>0</c:v>
                </c:pt>
                <c:pt idx="90">
                  <c:v>0</c:v>
                </c:pt>
                <c:pt idx="91">
                  <c:v>6</c:v>
                </c:pt>
                <c:pt idx="92">
                  <c:v>0</c:v>
                </c:pt>
                <c:pt idx="93">
                  <c:v>0</c:v>
                </c:pt>
                <c:pt idx="94">
                  <c:v>0</c:v>
                </c:pt>
                <c:pt idx="95">
                  <c:v>0</c:v>
                </c:pt>
                <c:pt idx="96">
                  <c:v>0</c:v>
                </c:pt>
                <c:pt idx="97">
                  <c:v>0</c:v>
                </c:pt>
                <c:pt idx="98">
                  <c:v>0</c:v>
                </c:pt>
                <c:pt idx="99">
                  <c:v>0</c:v>
                </c:pt>
                <c:pt idx="100">
                  <c:v>0</c:v>
                </c:pt>
                <c:pt idx="101">
                  <c:v>7</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28</c:v>
                </c:pt>
                <c:pt idx="120">
                  <c:v>2</c:v>
                </c:pt>
                <c:pt idx="121">
                  <c:v>8</c:v>
                </c:pt>
                <c:pt idx="122">
                  <c:v>8</c:v>
                </c:pt>
                <c:pt idx="123">
                  <c:v>9</c:v>
                </c:pt>
                <c:pt idx="124">
                  <c:v>4</c:v>
                </c:pt>
                <c:pt idx="125">
                  <c:v>16</c:v>
                </c:pt>
                <c:pt idx="126">
                  <c:v>0</c:v>
                </c:pt>
                <c:pt idx="127">
                  <c:v>0</c:v>
                </c:pt>
                <c:pt idx="128">
                  <c:v>0</c:v>
                </c:pt>
                <c:pt idx="129">
                  <c:v>0</c:v>
                </c:pt>
                <c:pt idx="130">
                  <c:v>0</c:v>
                </c:pt>
                <c:pt idx="131">
                  <c:v>0</c:v>
                </c:pt>
                <c:pt idx="132">
                  <c:v>6</c:v>
                </c:pt>
                <c:pt idx="133">
                  <c:v>16</c:v>
                </c:pt>
                <c:pt idx="134">
                  <c:v>0</c:v>
                </c:pt>
                <c:pt idx="135">
                  <c:v>0</c:v>
                </c:pt>
                <c:pt idx="136">
                  <c:v>0</c:v>
                </c:pt>
                <c:pt idx="137">
                  <c:v>4</c:v>
                </c:pt>
                <c:pt idx="138">
                  <c:v>0</c:v>
                </c:pt>
                <c:pt idx="139">
                  <c:v>0</c:v>
                </c:pt>
                <c:pt idx="140">
                  <c:v>0</c:v>
                </c:pt>
                <c:pt idx="141">
                  <c:v>0</c:v>
                </c:pt>
                <c:pt idx="142">
                  <c:v>0</c:v>
                </c:pt>
                <c:pt idx="143">
                  <c:v>0</c:v>
                </c:pt>
                <c:pt idx="144">
                  <c:v>5</c:v>
                </c:pt>
                <c:pt idx="145">
                  <c:v>0</c:v>
                </c:pt>
                <c:pt idx="146">
                  <c:v>0</c:v>
                </c:pt>
                <c:pt idx="147">
                  <c:v>0</c:v>
                </c:pt>
                <c:pt idx="148">
                  <c:v>0</c:v>
                </c:pt>
                <c:pt idx="149">
                  <c:v>0</c:v>
                </c:pt>
                <c:pt idx="150">
                  <c:v>5</c:v>
                </c:pt>
                <c:pt idx="151">
                  <c:v>0</c:v>
                </c:pt>
                <c:pt idx="152">
                  <c:v>0</c:v>
                </c:pt>
                <c:pt idx="153">
                  <c:v>0</c:v>
                </c:pt>
                <c:pt idx="154">
                  <c:v>1</c:v>
                </c:pt>
                <c:pt idx="155">
                  <c:v>0</c:v>
                </c:pt>
                <c:pt idx="156">
                  <c:v>0</c:v>
                </c:pt>
                <c:pt idx="157">
                  <c:v>0</c:v>
                </c:pt>
                <c:pt idx="158">
                  <c:v>7.5</c:v>
                </c:pt>
                <c:pt idx="159">
                  <c:v>0</c:v>
                </c:pt>
                <c:pt idx="160">
                  <c:v>3</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4-210E-4C32-BDFC-F338BD41B765}"/>
            </c:ext>
          </c:extLst>
        </c:ser>
        <c:ser>
          <c:idx val="0"/>
          <c:order val="5"/>
          <c:tx>
            <c:strRef>
              <c:f>'C8 6565'!$A$34</c:f>
              <c:strCache>
                <c:ptCount val="1"/>
                <c:pt idx="0">
                  <c:v>Actual Irrigation</c:v>
                </c:pt>
              </c:strCache>
            </c:strRef>
          </c:tx>
          <c:spPr>
            <a:ln w="28575">
              <a:noFill/>
            </a:ln>
          </c:spPr>
          <c:marker>
            <c:symbol val="x"/>
            <c:size val="7"/>
            <c:spPr>
              <a:noFill/>
              <a:ln>
                <a:solidFill>
                  <a:srgbClr val="000080"/>
                </a:solidFill>
                <a:prstDash val="solid"/>
              </a:ln>
            </c:spPr>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6565'!$C$34:$FS$34</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21.97452229299363</c:v>
                </c:pt>
                <c:pt idx="26">
                  <c:v>0</c:v>
                </c:pt>
                <c:pt idx="27">
                  <c:v>0</c:v>
                </c:pt>
                <c:pt idx="28">
                  <c:v>0</c:v>
                </c:pt>
                <c:pt idx="29">
                  <c:v>0</c:v>
                </c:pt>
                <c:pt idx="30">
                  <c:v>0</c:v>
                </c:pt>
                <c:pt idx="31">
                  <c:v>21.783439490445861</c:v>
                </c:pt>
                <c:pt idx="32">
                  <c:v>0</c:v>
                </c:pt>
                <c:pt idx="33">
                  <c:v>0</c:v>
                </c:pt>
                <c:pt idx="34">
                  <c:v>0</c:v>
                </c:pt>
                <c:pt idx="35">
                  <c:v>0</c:v>
                </c:pt>
                <c:pt idx="36">
                  <c:v>0</c:v>
                </c:pt>
                <c:pt idx="37">
                  <c:v>0</c:v>
                </c:pt>
                <c:pt idx="38">
                  <c:v>20.254777070063696</c:v>
                </c:pt>
                <c:pt idx="39">
                  <c:v>0</c:v>
                </c:pt>
                <c:pt idx="40">
                  <c:v>0</c:v>
                </c:pt>
                <c:pt idx="41">
                  <c:v>0</c:v>
                </c:pt>
                <c:pt idx="42">
                  <c:v>0</c:v>
                </c:pt>
                <c:pt idx="43">
                  <c:v>0</c:v>
                </c:pt>
                <c:pt idx="44">
                  <c:v>12.165605095541402</c:v>
                </c:pt>
                <c:pt idx="45">
                  <c:v>0</c:v>
                </c:pt>
                <c:pt idx="46">
                  <c:v>0</c:v>
                </c:pt>
                <c:pt idx="47">
                  <c:v>0</c:v>
                </c:pt>
                <c:pt idx="48">
                  <c:v>0</c:v>
                </c:pt>
                <c:pt idx="49">
                  <c:v>12.229299363057324</c:v>
                </c:pt>
                <c:pt idx="50">
                  <c:v>0</c:v>
                </c:pt>
                <c:pt idx="51">
                  <c:v>0</c:v>
                </c:pt>
                <c:pt idx="52">
                  <c:v>0</c:v>
                </c:pt>
                <c:pt idx="53">
                  <c:v>16.687898089171973</c:v>
                </c:pt>
                <c:pt idx="54">
                  <c:v>0</c:v>
                </c:pt>
                <c:pt idx="55">
                  <c:v>0</c:v>
                </c:pt>
                <c:pt idx="56">
                  <c:v>0</c:v>
                </c:pt>
                <c:pt idx="57">
                  <c:v>0</c:v>
                </c:pt>
                <c:pt idx="58">
                  <c:v>25.28662420382166</c:v>
                </c:pt>
                <c:pt idx="59">
                  <c:v>0</c:v>
                </c:pt>
                <c:pt idx="60">
                  <c:v>0</c:v>
                </c:pt>
                <c:pt idx="61">
                  <c:v>0</c:v>
                </c:pt>
                <c:pt idx="62">
                  <c:v>0</c:v>
                </c:pt>
                <c:pt idx="63">
                  <c:v>15.6687898089172</c:v>
                </c:pt>
                <c:pt idx="64">
                  <c:v>0</c:v>
                </c:pt>
                <c:pt idx="65">
                  <c:v>0</c:v>
                </c:pt>
                <c:pt idx="66">
                  <c:v>0</c:v>
                </c:pt>
                <c:pt idx="67">
                  <c:v>12.229299363057324</c:v>
                </c:pt>
                <c:pt idx="68">
                  <c:v>0</c:v>
                </c:pt>
                <c:pt idx="69">
                  <c:v>0</c:v>
                </c:pt>
                <c:pt idx="70">
                  <c:v>0</c:v>
                </c:pt>
                <c:pt idx="71">
                  <c:v>0</c:v>
                </c:pt>
                <c:pt idx="72">
                  <c:v>18.280254777070063</c:v>
                </c:pt>
                <c:pt idx="73">
                  <c:v>0</c:v>
                </c:pt>
                <c:pt idx="74">
                  <c:v>0</c:v>
                </c:pt>
                <c:pt idx="75">
                  <c:v>0</c:v>
                </c:pt>
                <c:pt idx="76">
                  <c:v>0</c:v>
                </c:pt>
                <c:pt idx="77">
                  <c:v>52.547770700636946</c:v>
                </c:pt>
                <c:pt idx="78">
                  <c:v>0</c:v>
                </c:pt>
                <c:pt idx="79">
                  <c:v>0</c:v>
                </c:pt>
                <c:pt idx="80">
                  <c:v>0</c:v>
                </c:pt>
                <c:pt idx="81">
                  <c:v>30.382165605095544</c:v>
                </c:pt>
                <c:pt idx="82">
                  <c:v>0</c:v>
                </c:pt>
                <c:pt idx="83">
                  <c:v>0</c:v>
                </c:pt>
                <c:pt idx="84">
                  <c:v>0</c:v>
                </c:pt>
                <c:pt idx="85">
                  <c:v>0</c:v>
                </c:pt>
                <c:pt idx="86">
                  <c:v>20.254777070063696</c:v>
                </c:pt>
                <c:pt idx="87">
                  <c:v>0</c:v>
                </c:pt>
                <c:pt idx="88">
                  <c:v>0</c:v>
                </c:pt>
                <c:pt idx="89">
                  <c:v>0</c:v>
                </c:pt>
                <c:pt idx="90">
                  <c:v>0</c:v>
                </c:pt>
                <c:pt idx="91">
                  <c:v>20.254777070063696</c:v>
                </c:pt>
                <c:pt idx="92">
                  <c:v>0</c:v>
                </c:pt>
                <c:pt idx="93">
                  <c:v>0</c:v>
                </c:pt>
                <c:pt idx="94">
                  <c:v>0</c:v>
                </c:pt>
                <c:pt idx="95">
                  <c:v>10.127388535031848</c:v>
                </c:pt>
                <c:pt idx="96">
                  <c:v>0</c:v>
                </c:pt>
                <c:pt idx="97">
                  <c:v>0</c:v>
                </c:pt>
                <c:pt idx="98">
                  <c:v>0</c:v>
                </c:pt>
                <c:pt idx="99">
                  <c:v>0</c:v>
                </c:pt>
                <c:pt idx="100">
                  <c:v>23.248407643312099</c:v>
                </c:pt>
                <c:pt idx="101">
                  <c:v>0</c:v>
                </c:pt>
                <c:pt idx="102">
                  <c:v>0</c:v>
                </c:pt>
                <c:pt idx="103">
                  <c:v>0</c:v>
                </c:pt>
                <c:pt idx="104">
                  <c:v>0</c:v>
                </c:pt>
                <c:pt idx="105">
                  <c:v>16.242038216560509</c:v>
                </c:pt>
                <c:pt idx="106">
                  <c:v>0</c:v>
                </c:pt>
                <c:pt idx="107">
                  <c:v>0</c:v>
                </c:pt>
                <c:pt idx="108">
                  <c:v>0</c:v>
                </c:pt>
                <c:pt idx="109">
                  <c:v>18.216560509554142</c:v>
                </c:pt>
                <c:pt idx="110">
                  <c:v>0</c:v>
                </c:pt>
                <c:pt idx="111">
                  <c:v>0</c:v>
                </c:pt>
                <c:pt idx="112">
                  <c:v>0</c:v>
                </c:pt>
                <c:pt idx="113">
                  <c:v>0</c:v>
                </c:pt>
                <c:pt idx="114">
                  <c:v>0</c:v>
                </c:pt>
                <c:pt idx="115">
                  <c:v>15.15923566878981</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210E-4C32-BDFC-F338BD41B765}"/>
            </c:ext>
          </c:extLst>
        </c:ser>
        <c:ser>
          <c:idx val="4"/>
          <c:order val="7"/>
          <c:tx>
            <c:strRef>
              <c:f>'C8 6565'!$A$50</c:f>
              <c:strCache>
                <c:ptCount val="1"/>
                <c:pt idx="0">
                  <c:v>Red Avail Water (RZ)</c:v>
                </c:pt>
              </c:strCache>
            </c:strRef>
          </c:tx>
          <c:spPr>
            <a:ln w="12700">
              <a:solidFill>
                <a:srgbClr val="800080"/>
              </a:solidFill>
              <a:prstDash val="solid"/>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6565'!$C$50:$FS$50</c:f>
              <c:numCache>
                <c:formatCode>0.0</c:formatCode>
                <c:ptCount val="173"/>
                <c:pt idx="0">
                  <c:v>5.6187500000000004</c:v>
                </c:pt>
                <c:pt idx="1">
                  <c:v>5.6187500000000004</c:v>
                </c:pt>
                <c:pt idx="2">
                  <c:v>5.6187500000000004</c:v>
                </c:pt>
                <c:pt idx="3">
                  <c:v>5.6187500000000004</c:v>
                </c:pt>
                <c:pt idx="4">
                  <c:v>5.6187500000000004</c:v>
                </c:pt>
                <c:pt idx="5">
                  <c:v>5.6187500000000004</c:v>
                </c:pt>
                <c:pt idx="6">
                  <c:v>5.6187500000000004</c:v>
                </c:pt>
                <c:pt idx="7">
                  <c:v>5.6187500000000004</c:v>
                </c:pt>
                <c:pt idx="8">
                  <c:v>5.6187500000000004</c:v>
                </c:pt>
                <c:pt idx="9">
                  <c:v>5.6187500000000004</c:v>
                </c:pt>
                <c:pt idx="10">
                  <c:v>6.2156250000000002</c:v>
                </c:pt>
                <c:pt idx="11">
                  <c:v>6.8125</c:v>
                </c:pt>
                <c:pt idx="12">
                  <c:v>7.4093750000000007</c:v>
                </c:pt>
                <c:pt idx="13">
                  <c:v>8.0062499999999996</c:v>
                </c:pt>
                <c:pt idx="14">
                  <c:v>8.6031250000000004</c:v>
                </c:pt>
                <c:pt idx="15">
                  <c:v>9.1999999999999993</c:v>
                </c:pt>
                <c:pt idx="16">
                  <c:v>9.796875</c:v>
                </c:pt>
                <c:pt idx="17">
                  <c:v>10.393750000000001</c:v>
                </c:pt>
                <c:pt idx="18">
                  <c:v>10.990625</c:v>
                </c:pt>
                <c:pt idx="19">
                  <c:v>11.5875</c:v>
                </c:pt>
                <c:pt idx="20">
                  <c:v>12.184374999999999</c:v>
                </c:pt>
                <c:pt idx="21">
                  <c:v>12.78125</c:v>
                </c:pt>
                <c:pt idx="22">
                  <c:v>13.378125000000001</c:v>
                </c:pt>
                <c:pt idx="23">
                  <c:v>13.975</c:v>
                </c:pt>
                <c:pt idx="24">
                  <c:v>14.571874999999999</c:v>
                </c:pt>
                <c:pt idx="25">
                  <c:v>15.168749999999999</c:v>
                </c:pt>
                <c:pt idx="26">
                  <c:v>15.765625</c:v>
                </c:pt>
                <c:pt idx="27">
                  <c:v>16.362500000000001</c:v>
                </c:pt>
                <c:pt idx="28">
                  <c:v>17.2578125</c:v>
                </c:pt>
                <c:pt idx="29">
                  <c:v>18.153124999999999</c:v>
                </c:pt>
                <c:pt idx="30">
                  <c:v>19.048437499999999</c:v>
                </c:pt>
                <c:pt idx="31">
                  <c:v>19.943750000000001</c:v>
                </c:pt>
                <c:pt idx="32">
                  <c:v>20.839062499999997</c:v>
                </c:pt>
                <c:pt idx="33">
                  <c:v>21.734375</c:v>
                </c:pt>
                <c:pt idx="34">
                  <c:v>22.629687499999999</c:v>
                </c:pt>
                <c:pt idx="35">
                  <c:v>23.524999999999999</c:v>
                </c:pt>
                <c:pt idx="36">
                  <c:v>24.420312500000001</c:v>
                </c:pt>
                <c:pt idx="37">
                  <c:v>25.315624999999997</c:v>
                </c:pt>
                <c:pt idx="38">
                  <c:v>26.2109375</c:v>
                </c:pt>
                <c:pt idx="39">
                  <c:v>27.106249999999999</c:v>
                </c:pt>
                <c:pt idx="40">
                  <c:v>27.9378125</c:v>
                </c:pt>
                <c:pt idx="41">
                  <c:v>28.641874999999999</c:v>
                </c:pt>
                <c:pt idx="42">
                  <c:v>29.345937499999998</c:v>
                </c:pt>
                <c:pt idx="43">
                  <c:v>30.05</c:v>
                </c:pt>
                <c:pt idx="44">
                  <c:v>30.98875</c:v>
                </c:pt>
                <c:pt idx="45">
                  <c:v>31.927499999999998</c:v>
                </c:pt>
                <c:pt idx="46">
                  <c:v>32.866250000000001</c:v>
                </c:pt>
                <c:pt idx="47">
                  <c:v>33.805</c:v>
                </c:pt>
                <c:pt idx="48">
                  <c:v>34.743749999999999</c:v>
                </c:pt>
                <c:pt idx="49">
                  <c:v>35.682499999999997</c:v>
                </c:pt>
                <c:pt idx="50">
                  <c:v>36.621249999999996</c:v>
                </c:pt>
                <c:pt idx="51">
                  <c:v>37.56</c:v>
                </c:pt>
                <c:pt idx="52">
                  <c:v>38.498750000000001</c:v>
                </c:pt>
                <c:pt idx="53">
                  <c:v>39.4375</c:v>
                </c:pt>
                <c:pt idx="54">
                  <c:v>40.376249999999999</c:v>
                </c:pt>
                <c:pt idx="55">
                  <c:v>41.314999999999998</c:v>
                </c:pt>
                <c:pt idx="56">
                  <c:v>42.15625</c:v>
                </c:pt>
                <c:pt idx="57">
                  <c:v>42.9</c:v>
                </c:pt>
                <c:pt idx="58">
                  <c:v>43.643749999999997</c:v>
                </c:pt>
                <c:pt idx="59">
                  <c:v>44.387499999999996</c:v>
                </c:pt>
                <c:pt idx="60">
                  <c:v>45.131249999999994</c:v>
                </c:pt>
                <c:pt idx="61">
                  <c:v>45.875</c:v>
                </c:pt>
                <c:pt idx="62">
                  <c:v>46.618749999999999</c:v>
                </c:pt>
                <c:pt idx="63">
                  <c:v>47.362499999999997</c:v>
                </c:pt>
                <c:pt idx="64">
                  <c:v>47.734375</c:v>
                </c:pt>
                <c:pt idx="65">
                  <c:v>48.106249999999996</c:v>
                </c:pt>
                <c:pt idx="66">
                  <c:v>48.478124999999999</c:v>
                </c:pt>
                <c:pt idx="67">
                  <c:v>48.849999999999994</c:v>
                </c:pt>
                <c:pt idx="68">
                  <c:v>49.221874999999997</c:v>
                </c:pt>
                <c:pt idx="69">
                  <c:v>49.407812499999999</c:v>
                </c:pt>
                <c:pt idx="70">
                  <c:v>49.59375</c:v>
                </c:pt>
                <c:pt idx="71">
                  <c:v>49.779687499999994</c:v>
                </c:pt>
                <c:pt idx="72">
                  <c:v>49.965624999999996</c:v>
                </c:pt>
                <c:pt idx="73">
                  <c:v>50.151562499999997</c:v>
                </c:pt>
                <c:pt idx="74">
                  <c:v>50.337499999999999</c:v>
                </c:pt>
                <c:pt idx="75">
                  <c:v>50.5234375</c:v>
                </c:pt>
                <c:pt idx="76">
                  <c:v>50.709374999999994</c:v>
                </c:pt>
                <c:pt idx="77">
                  <c:v>50.895312499999996</c:v>
                </c:pt>
                <c:pt idx="78">
                  <c:v>51.081249999999997</c:v>
                </c:pt>
                <c:pt idx="79">
                  <c:v>51.267187499999999</c:v>
                </c:pt>
                <c:pt idx="80">
                  <c:v>51.453125</c:v>
                </c:pt>
                <c:pt idx="81">
                  <c:v>51.639062499999994</c:v>
                </c:pt>
                <c:pt idx="82">
                  <c:v>51.824999999999996</c:v>
                </c:pt>
                <c:pt idx="83">
                  <c:v>52.010937499999997</c:v>
                </c:pt>
                <c:pt idx="84">
                  <c:v>52.196874999999999</c:v>
                </c:pt>
                <c:pt idx="85">
                  <c:v>52.3828125</c:v>
                </c:pt>
                <c:pt idx="86">
                  <c:v>52.568749999999994</c:v>
                </c:pt>
                <c:pt idx="87">
                  <c:v>52.754687499999996</c:v>
                </c:pt>
                <c:pt idx="88">
                  <c:v>52.940624999999997</c:v>
                </c:pt>
                <c:pt idx="89">
                  <c:v>52.940624999999997</c:v>
                </c:pt>
                <c:pt idx="90">
                  <c:v>52.940624999999997</c:v>
                </c:pt>
                <c:pt idx="91">
                  <c:v>52.940624999999997</c:v>
                </c:pt>
                <c:pt idx="92">
                  <c:v>52.940624999999997</c:v>
                </c:pt>
                <c:pt idx="93">
                  <c:v>52.940624999999997</c:v>
                </c:pt>
                <c:pt idx="94">
                  <c:v>52.940624999999997</c:v>
                </c:pt>
                <c:pt idx="95">
                  <c:v>52.940624999999997</c:v>
                </c:pt>
                <c:pt idx="96">
                  <c:v>52.940624999999997</c:v>
                </c:pt>
                <c:pt idx="97">
                  <c:v>52.940624999999997</c:v>
                </c:pt>
                <c:pt idx="98">
                  <c:v>52.940624999999997</c:v>
                </c:pt>
                <c:pt idx="99">
                  <c:v>52.940624999999997</c:v>
                </c:pt>
                <c:pt idx="100">
                  <c:v>52.940624999999997</c:v>
                </c:pt>
                <c:pt idx="101">
                  <c:v>52.940624999999997</c:v>
                </c:pt>
                <c:pt idx="102">
                  <c:v>52.940624999999997</c:v>
                </c:pt>
                <c:pt idx="103">
                  <c:v>52.940624999999997</c:v>
                </c:pt>
                <c:pt idx="104">
                  <c:v>52.940624999999997</c:v>
                </c:pt>
                <c:pt idx="105">
                  <c:v>52.940624999999997</c:v>
                </c:pt>
                <c:pt idx="106">
                  <c:v>52.940624999999997</c:v>
                </c:pt>
                <c:pt idx="107">
                  <c:v>52.940624999999997</c:v>
                </c:pt>
                <c:pt idx="108">
                  <c:v>52.940624999999997</c:v>
                </c:pt>
                <c:pt idx="109">
                  <c:v>52.940624999999997</c:v>
                </c:pt>
                <c:pt idx="110">
                  <c:v>52.940624999999997</c:v>
                </c:pt>
                <c:pt idx="111">
                  <c:v>52.940624999999997</c:v>
                </c:pt>
                <c:pt idx="112">
                  <c:v>52.940624999999997</c:v>
                </c:pt>
                <c:pt idx="113">
                  <c:v>52.940624999999997</c:v>
                </c:pt>
                <c:pt idx="114">
                  <c:v>52.940624999999997</c:v>
                </c:pt>
                <c:pt idx="115">
                  <c:v>52.940624999999997</c:v>
                </c:pt>
                <c:pt idx="116">
                  <c:v>52.940624999999997</c:v>
                </c:pt>
                <c:pt idx="117">
                  <c:v>52.940624999999997</c:v>
                </c:pt>
                <c:pt idx="118">
                  <c:v>52.940624999999997</c:v>
                </c:pt>
                <c:pt idx="119">
                  <c:v>52.940624999999997</c:v>
                </c:pt>
                <c:pt idx="120">
                  <c:v>52.940624999999997</c:v>
                </c:pt>
                <c:pt idx="121">
                  <c:v>52.940624999999997</c:v>
                </c:pt>
                <c:pt idx="122">
                  <c:v>52.940624999999997</c:v>
                </c:pt>
                <c:pt idx="123">
                  <c:v>52.940624999999997</c:v>
                </c:pt>
                <c:pt idx="124">
                  <c:v>52.940624999999997</c:v>
                </c:pt>
                <c:pt idx="125">
                  <c:v>52.940624999999997</c:v>
                </c:pt>
                <c:pt idx="126">
                  <c:v>52.940624999999997</c:v>
                </c:pt>
                <c:pt idx="127">
                  <c:v>52.940624999999997</c:v>
                </c:pt>
                <c:pt idx="128">
                  <c:v>52.940624999999997</c:v>
                </c:pt>
                <c:pt idx="129">
                  <c:v>52.940624999999997</c:v>
                </c:pt>
                <c:pt idx="130">
                  <c:v>52.940624999999997</c:v>
                </c:pt>
                <c:pt idx="131">
                  <c:v>52.940624999999997</c:v>
                </c:pt>
                <c:pt idx="132">
                  <c:v>52.940624999999997</c:v>
                </c:pt>
                <c:pt idx="133">
                  <c:v>52.940624999999997</c:v>
                </c:pt>
                <c:pt idx="134">
                  <c:v>52.940624999999997</c:v>
                </c:pt>
                <c:pt idx="135">
                  <c:v>52.940624999999997</c:v>
                </c:pt>
                <c:pt idx="136">
                  <c:v>52.940624999999997</c:v>
                </c:pt>
                <c:pt idx="137">
                  <c:v>52.940624999999997</c:v>
                </c:pt>
                <c:pt idx="138">
                  <c:v>52.940624999999997</c:v>
                </c:pt>
                <c:pt idx="139">
                  <c:v>52.940624999999997</c:v>
                </c:pt>
                <c:pt idx="140">
                  <c:v>52.940624999999997</c:v>
                </c:pt>
                <c:pt idx="141">
                  <c:v>52.940624999999997</c:v>
                </c:pt>
                <c:pt idx="142">
                  <c:v>52.940624999999997</c:v>
                </c:pt>
                <c:pt idx="143">
                  <c:v>52.940624999999997</c:v>
                </c:pt>
                <c:pt idx="144">
                  <c:v>52.940624999999997</c:v>
                </c:pt>
                <c:pt idx="145">
                  <c:v>52.940624999999997</c:v>
                </c:pt>
                <c:pt idx="146">
                  <c:v>52.940624999999997</c:v>
                </c:pt>
                <c:pt idx="147">
                  <c:v>52.940624999999997</c:v>
                </c:pt>
                <c:pt idx="148">
                  <c:v>52.940624999999997</c:v>
                </c:pt>
                <c:pt idx="149">
                  <c:v>52.940624999999997</c:v>
                </c:pt>
                <c:pt idx="150">
                  <c:v>52.940624999999997</c:v>
                </c:pt>
                <c:pt idx="151">
                  <c:v>52.940624999999997</c:v>
                </c:pt>
                <c:pt idx="152">
                  <c:v>52.940624999999997</c:v>
                </c:pt>
                <c:pt idx="153">
                  <c:v>52.940624999999997</c:v>
                </c:pt>
                <c:pt idx="154">
                  <c:v>52.940624999999997</c:v>
                </c:pt>
                <c:pt idx="155">
                  <c:v>52.940624999999997</c:v>
                </c:pt>
                <c:pt idx="156">
                  <c:v>52.940624999999997</c:v>
                </c:pt>
                <c:pt idx="157">
                  <c:v>52.940624999999997</c:v>
                </c:pt>
                <c:pt idx="158">
                  <c:v>52.940624999999997</c:v>
                </c:pt>
                <c:pt idx="159">
                  <c:v>52.940624999999997</c:v>
                </c:pt>
                <c:pt idx="160">
                  <c:v>52.940624999999997</c:v>
                </c:pt>
                <c:pt idx="161">
                  <c:v>52.940624999999997</c:v>
                </c:pt>
                <c:pt idx="162">
                  <c:v>52.940624999999997</c:v>
                </c:pt>
                <c:pt idx="163">
                  <c:v>52.940624999999997</c:v>
                </c:pt>
                <c:pt idx="164">
                  <c:v>52.940624999999997</c:v>
                </c:pt>
                <c:pt idx="165">
                  <c:v>52.940624999999997</c:v>
                </c:pt>
                <c:pt idx="166">
                  <c:v>52.940624999999997</c:v>
                </c:pt>
                <c:pt idx="167">
                  <c:v>52.940624999999997</c:v>
                </c:pt>
                <c:pt idx="168">
                  <c:v>52.940624999999997</c:v>
                </c:pt>
                <c:pt idx="169">
                  <c:v>52.940624999999997</c:v>
                </c:pt>
                <c:pt idx="170">
                  <c:v>52.940624999999997</c:v>
                </c:pt>
                <c:pt idx="171">
                  <c:v>52.940624999999997</c:v>
                </c:pt>
                <c:pt idx="172">
                  <c:v>52.940624999999997</c:v>
                </c:pt>
              </c:numCache>
            </c:numRef>
          </c:yVal>
          <c:smooth val="0"/>
          <c:extLst>
            <c:ext xmlns:c16="http://schemas.microsoft.com/office/drawing/2014/chart" uri="{C3380CC4-5D6E-409C-BE32-E72D297353CC}">
              <c16:uniqueId val="{00000006-210E-4C32-BDFC-F338BD41B765}"/>
            </c:ext>
          </c:extLst>
        </c:ser>
        <c:dLbls>
          <c:showLegendKey val="0"/>
          <c:showVal val="0"/>
          <c:showCatName val="0"/>
          <c:showSerName val="0"/>
          <c:showPercent val="0"/>
          <c:showBubbleSize val="0"/>
        </c:dLbls>
        <c:axId val="824368912"/>
        <c:axId val="824374400"/>
      </c:scatterChart>
      <c:scatterChart>
        <c:scatterStyle val="lineMarker"/>
        <c:varyColors val="0"/>
        <c:ser>
          <c:idx val="3"/>
          <c:order val="6"/>
          <c:tx>
            <c:strRef>
              <c:f>'C8 6565'!$A$13</c:f>
              <c:strCache>
                <c:ptCount val="1"/>
                <c:pt idx="0">
                  <c:v>Ks</c:v>
                </c:pt>
              </c:strCache>
            </c:strRef>
          </c:tx>
          <c:spPr>
            <a:ln w="12700">
              <a:solidFill>
                <a:srgbClr val="FFFF99"/>
              </a:solidFill>
              <a:prstDash val="solid"/>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6565'!$C$13:$FS$13</c:f>
              <c:numCache>
                <c:formatCode>0.00</c:formatCode>
                <c:ptCount val="173"/>
                <c:pt idx="0">
                  <c:v>1</c:v>
                </c:pt>
                <c:pt idx="1">
                  <c:v>0.93214682981090102</c:v>
                </c:pt>
                <c:pt idx="2">
                  <c:v>0.74021327734303</c:v>
                </c:pt>
                <c:pt idx="3">
                  <c:v>0.59756457942041752</c:v>
                </c:pt>
                <c:pt idx="4">
                  <c:v>0.47547620821202713</c:v>
                </c:pt>
                <c:pt idx="5">
                  <c:v>0.36634317480178991</c:v>
                </c:pt>
                <c:pt idx="6">
                  <c:v>0.28713806423057853</c:v>
                </c:pt>
                <c:pt idx="7">
                  <c:v>0.2355296188529597</c:v>
                </c:pt>
                <c:pt idx="8">
                  <c:v>0.34139567655957326</c:v>
                </c:pt>
                <c:pt idx="9">
                  <c:v>0.25274875295563892</c:v>
                </c:pt>
                <c:pt idx="10">
                  <c:v>0.37218090245895585</c:v>
                </c:pt>
                <c:pt idx="11">
                  <c:v>0.46977394903091768</c:v>
                </c:pt>
                <c:pt idx="12">
                  <c:v>0.50966451502346533</c:v>
                </c:pt>
                <c:pt idx="13">
                  <c:v>0.54160355119357406</c:v>
                </c:pt>
                <c:pt idx="14">
                  <c:v>0.55315011361763922</c:v>
                </c:pt>
                <c:pt idx="15">
                  <c:v>0.55001887755116119</c:v>
                </c:pt>
                <c:pt idx="16">
                  <c:v>0.61252248180006719</c:v>
                </c:pt>
                <c:pt idx="17">
                  <c:v>0.81315852464073468</c:v>
                </c:pt>
                <c:pt idx="18">
                  <c:v>0.73902942451184939</c:v>
                </c:pt>
                <c:pt idx="19">
                  <c:v>0.65723392000455128</c:v>
                </c:pt>
                <c:pt idx="20">
                  <c:v>0.62355144715780253</c:v>
                </c:pt>
                <c:pt idx="21">
                  <c:v>0.59832358084715298</c:v>
                </c:pt>
                <c:pt idx="22">
                  <c:v>0.55779042929266875</c:v>
                </c:pt>
                <c:pt idx="23">
                  <c:v>0.6663167718931079</c:v>
                </c:pt>
                <c:pt idx="24">
                  <c:v>0.6802227426901889</c:v>
                </c:pt>
                <c:pt idx="25">
                  <c:v>0.65235522028649484</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0.94238017713362565</c:v>
                </c:pt>
                <c:pt idx="50">
                  <c:v>1</c:v>
                </c:pt>
                <c:pt idx="51">
                  <c:v>1</c:v>
                </c:pt>
                <c:pt idx="52">
                  <c:v>0.88921899189737874</c:v>
                </c:pt>
                <c:pt idx="53">
                  <c:v>0.76358609295668645</c:v>
                </c:pt>
                <c:pt idx="54">
                  <c:v>1</c:v>
                </c:pt>
                <c:pt idx="55">
                  <c:v>1</c:v>
                </c:pt>
                <c:pt idx="56">
                  <c:v>0.92705707697899875</c:v>
                </c:pt>
                <c:pt idx="57">
                  <c:v>0.80165993628523735</c:v>
                </c:pt>
                <c:pt idx="58">
                  <c:v>0.68828271007294817</c:v>
                </c:pt>
                <c:pt idx="59">
                  <c:v>1</c:v>
                </c:pt>
                <c:pt idx="60">
                  <c:v>0.92490301871462077</c:v>
                </c:pt>
                <c:pt idx="61">
                  <c:v>0.80518139780775722</c:v>
                </c:pt>
                <c:pt idx="62">
                  <c:v>0.8575462250496948</c:v>
                </c:pt>
                <c:pt idx="63">
                  <c:v>0.90100367222398836</c:v>
                </c:pt>
                <c:pt idx="64">
                  <c:v>1</c:v>
                </c:pt>
                <c:pt idx="65">
                  <c:v>0.93347398860674569</c:v>
                </c:pt>
                <c:pt idx="66">
                  <c:v>0.75716349962718699</c:v>
                </c:pt>
                <c:pt idx="67">
                  <c:v>0.70814839795634554</c:v>
                </c:pt>
                <c:pt idx="68">
                  <c:v>0.89609059389838797</c:v>
                </c:pt>
                <c:pt idx="69">
                  <c:v>0.78266056567741704</c:v>
                </c:pt>
                <c:pt idx="70">
                  <c:v>0.70063547032084383</c:v>
                </c:pt>
                <c:pt idx="71">
                  <c:v>0.60490306655836124</c:v>
                </c:pt>
                <c:pt idx="72">
                  <c:v>0.52885208641625558</c:v>
                </c:pt>
                <c:pt idx="73">
                  <c:v>0.83513549227386796</c:v>
                </c:pt>
                <c:pt idx="74">
                  <c:v>0.78065568258165474</c:v>
                </c:pt>
                <c:pt idx="75">
                  <c:v>0.68123522715417961</c:v>
                </c:pt>
                <c:pt idx="76">
                  <c:v>0.62625041199905473</c:v>
                </c:pt>
                <c:pt idx="77">
                  <c:v>0.59774796107939987</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0.95287790457043153</c:v>
                </c:pt>
                <c:pt idx="101">
                  <c:v>1</c:v>
                </c:pt>
                <c:pt idx="102">
                  <c:v>1</c:v>
                </c:pt>
                <c:pt idx="103">
                  <c:v>1</c:v>
                </c:pt>
                <c:pt idx="104">
                  <c:v>1</c:v>
                </c:pt>
                <c:pt idx="105">
                  <c:v>1</c:v>
                </c:pt>
                <c:pt idx="106">
                  <c:v>1</c:v>
                </c:pt>
                <c:pt idx="107">
                  <c:v>1</c:v>
                </c:pt>
                <c:pt idx="108">
                  <c:v>1</c:v>
                </c:pt>
                <c:pt idx="109">
                  <c:v>0.88478327935877621</c:v>
                </c:pt>
                <c:pt idx="110">
                  <c:v>1</c:v>
                </c:pt>
                <c:pt idx="111">
                  <c:v>1</c:v>
                </c:pt>
                <c:pt idx="112">
                  <c:v>0.94736960368045309</c:v>
                </c:pt>
                <c:pt idx="113">
                  <c:v>0.8539554837354465</c:v>
                </c:pt>
                <c:pt idx="114">
                  <c:v>0.77851947484527795</c:v>
                </c:pt>
                <c:pt idx="115">
                  <c:v>0.70657227278081725</c:v>
                </c:pt>
                <c:pt idx="116">
                  <c:v>0.91871105632170558</c:v>
                </c:pt>
                <c:pt idx="117">
                  <c:v>0.81285789395298313</c:v>
                </c:pt>
                <c:pt idx="118">
                  <c:v>0.73946512124785213</c:v>
                </c:pt>
                <c:pt idx="119">
                  <c:v>0.66373447348468073</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numCache>
            </c:numRef>
          </c:yVal>
          <c:smooth val="0"/>
          <c:extLst>
            <c:ext xmlns:c16="http://schemas.microsoft.com/office/drawing/2014/chart" uri="{C3380CC4-5D6E-409C-BE32-E72D297353CC}">
              <c16:uniqueId val="{00000007-210E-4C32-BDFC-F338BD41B765}"/>
            </c:ext>
          </c:extLst>
        </c:ser>
        <c:dLbls>
          <c:showLegendKey val="0"/>
          <c:showVal val="0"/>
          <c:showCatName val="0"/>
          <c:showSerName val="0"/>
          <c:showPercent val="0"/>
          <c:showBubbleSize val="0"/>
        </c:dLbls>
        <c:axId val="824377536"/>
        <c:axId val="824366952"/>
      </c:scatterChart>
      <c:valAx>
        <c:axId val="824368912"/>
        <c:scaling>
          <c:orientation val="minMax"/>
          <c:max val="305"/>
          <c:min val="140"/>
        </c:scaling>
        <c:delete val="0"/>
        <c:axPos val="b"/>
        <c:title>
          <c:tx>
            <c:rich>
              <a:bodyPr/>
              <a:lstStyle/>
              <a:p>
                <a:pPr>
                  <a:defRPr sz="1175" b="1" i="0" u="none" strike="noStrike" baseline="0">
                    <a:solidFill>
                      <a:srgbClr val="000000"/>
                    </a:solidFill>
                    <a:latin typeface="Arial"/>
                    <a:ea typeface="Arial"/>
                    <a:cs typeface="Arial"/>
                  </a:defRPr>
                </a:pPr>
                <a:r>
                  <a:rPr lang="en-US"/>
                  <a:t>DOY</a:t>
                </a:r>
              </a:p>
            </c:rich>
          </c:tx>
          <c:layout>
            <c:manualLayout>
              <c:xMode val="edge"/>
              <c:yMode val="edge"/>
              <c:x val="0.49773108361454821"/>
              <c:y val="0.914949535947181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824374400"/>
        <c:crosses val="autoZero"/>
        <c:crossBetween val="midCat"/>
        <c:majorUnit val="10"/>
      </c:valAx>
      <c:valAx>
        <c:axId val="824374400"/>
        <c:scaling>
          <c:orientation val="minMax"/>
          <c:max val="100"/>
          <c:min val="0"/>
        </c:scaling>
        <c:delete val="0"/>
        <c:axPos val="l"/>
        <c:majorGridlines>
          <c:spPr>
            <a:ln w="3175">
              <a:solidFill>
                <a:srgbClr val="000000"/>
              </a:solidFill>
              <a:prstDash val="solid"/>
            </a:ln>
          </c:spPr>
        </c:majorGridlines>
        <c:title>
          <c:tx>
            <c:rich>
              <a:bodyPr/>
              <a:lstStyle/>
              <a:p>
                <a:pPr>
                  <a:defRPr sz="1325" b="1" i="0" u="none" strike="noStrike" baseline="0">
                    <a:solidFill>
                      <a:srgbClr val="000000"/>
                    </a:solidFill>
                    <a:latin typeface="Arial"/>
                    <a:ea typeface="Arial"/>
                    <a:cs typeface="Arial"/>
                  </a:defRPr>
                </a:pPr>
                <a:r>
                  <a:rPr lang="en-US"/>
                  <a:t>Irr, Prec, SWD (mm)</a:t>
                </a:r>
              </a:p>
            </c:rich>
          </c:tx>
          <c:layout>
            <c:manualLayout>
              <c:xMode val="edge"/>
              <c:yMode val="edge"/>
              <c:x val="9.0771653543307088E-3"/>
              <c:y val="0.2216497551208160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824368912"/>
        <c:crosses val="autoZero"/>
        <c:crossBetween val="midCat"/>
      </c:valAx>
      <c:valAx>
        <c:axId val="824377536"/>
        <c:scaling>
          <c:orientation val="minMax"/>
        </c:scaling>
        <c:delete val="1"/>
        <c:axPos val="b"/>
        <c:numFmt formatCode="General" sourceLinked="1"/>
        <c:majorTickMark val="out"/>
        <c:minorTickMark val="none"/>
        <c:tickLblPos val="none"/>
        <c:crossAx val="824366952"/>
        <c:crosses val="autoZero"/>
        <c:crossBetween val="midCat"/>
      </c:valAx>
      <c:valAx>
        <c:axId val="824366952"/>
        <c:scaling>
          <c:orientation val="minMax"/>
          <c:max val="2.5"/>
          <c:min val="0"/>
        </c:scaling>
        <c:delete val="0"/>
        <c:axPos val="r"/>
        <c:title>
          <c:tx>
            <c:rich>
              <a:bodyPr/>
              <a:lstStyle/>
              <a:p>
                <a:pPr>
                  <a:defRPr sz="1175" b="1" i="0" u="none" strike="noStrike" baseline="0">
                    <a:solidFill>
                      <a:srgbClr val="000000"/>
                    </a:solidFill>
                    <a:latin typeface="Arial"/>
                    <a:ea typeface="Arial"/>
                    <a:cs typeface="Arial"/>
                  </a:defRPr>
                </a:pPr>
                <a:r>
                  <a:rPr lang="en-US"/>
                  <a:t>Ks</a:t>
                </a:r>
              </a:p>
            </c:rich>
          </c:tx>
          <c:layout>
            <c:manualLayout>
              <c:xMode val="edge"/>
              <c:yMode val="edge"/>
              <c:x val="0.95007634045744283"/>
              <c:y val="0.41752631436534349"/>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1075" b="0" i="0" u="none" strike="noStrike" baseline="0">
                <a:solidFill>
                  <a:srgbClr val="000000"/>
                </a:solidFill>
                <a:latin typeface="Arial"/>
                <a:ea typeface="Arial"/>
                <a:cs typeface="Arial"/>
              </a:defRPr>
            </a:pPr>
            <a:endParaRPr lang="en-US"/>
          </a:p>
        </c:txPr>
        <c:crossAx val="824377536"/>
        <c:crosses val="max"/>
        <c:crossBetween val="midCat"/>
      </c:valAx>
      <c:spPr>
        <a:solidFill>
          <a:srgbClr val="C0C0C0"/>
        </a:solidFill>
        <a:ln w="12700">
          <a:solidFill>
            <a:srgbClr val="808080"/>
          </a:solidFill>
          <a:prstDash val="solid"/>
        </a:ln>
      </c:spPr>
    </c:plotArea>
    <c:legend>
      <c:legendPos val="r"/>
      <c:layout>
        <c:manualLayout>
          <c:xMode val="edge"/>
          <c:yMode val="edge"/>
          <c:x val="0.12263316568025427"/>
          <c:y val="4.6661975010290693E-2"/>
          <c:w val="0.24000016741083105"/>
          <c:h val="0.27061889726323046"/>
        </c:manualLayout>
      </c:layout>
      <c:overlay val="0"/>
      <c:spPr>
        <a:no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7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'C8 6565'!$D$1</c:f>
          <c:strCache>
            <c:ptCount val="1"/>
            <c:pt idx="0">
              <c:v>Corn 13 #8</c:v>
            </c:pt>
          </c:strCache>
        </c:strRef>
      </c:tx>
      <c:layout>
        <c:manualLayout>
          <c:xMode val="edge"/>
          <c:yMode val="edge"/>
          <c:x val="0.16713493041486524"/>
          <c:y val="5.6701030927835051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376412296192162"/>
          <c:y val="6.1855747945881265E-2"/>
          <c:w val="0.74578702830593047"/>
          <c:h val="0.79123810914106429"/>
        </c:manualLayout>
      </c:layout>
      <c:scatterChart>
        <c:scatterStyle val="lineMarker"/>
        <c:varyColors val="0"/>
        <c:ser>
          <c:idx val="0"/>
          <c:order val="0"/>
          <c:tx>
            <c:strRef>
              <c:f>'C8 6565'!$A$7</c:f>
              <c:strCache>
                <c:ptCount val="1"/>
                <c:pt idx="0">
                  <c:v>Canopy Cover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6565'!$C$7:$FS$7</c:f>
              <c:numCache>
                <c:formatCode>0%</c:formatCode>
                <c:ptCount val="173"/>
                <c:pt idx="0">
                  <c:v>0</c:v>
                </c:pt>
                <c:pt idx="1">
                  <c:v>0</c:v>
                </c:pt>
                <c:pt idx="2">
                  <c:v>0</c:v>
                </c:pt>
                <c:pt idx="3">
                  <c:v>0</c:v>
                </c:pt>
                <c:pt idx="4">
                  <c:v>0</c:v>
                </c:pt>
                <c:pt idx="5">
                  <c:v>0</c:v>
                </c:pt>
                <c:pt idx="6">
                  <c:v>0</c:v>
                </c:pt>
                <c:pt idx="7">
                  <c:v>0</c:v>
                </c:pt>
                <c:pt idx="8">
                  <c:v>0</c:v>
                </c:pt>
                <c:pt idx="9">
                  <c:v>0</c:v>
                </c:pt>
                <c:pt idx="10">
                  <c:v>0</c:v>
                </c:pt>
                <c:pt idx="11">
                  <c:v>0.01</c:v>
                </c:pt>
                <c:pt idx="12">
                  <c:v>0.01</c:v>
                </c:pt>
                <c:pt idx="13">
                  <c:v>0.01</c:v>
                </c:pt>
                <c:pt idx="14">
                  <c:v>2.4583333333333332E-2</c:v>
                </c:pt>
                <c:pt idx="15">
                  <c:v>3.1874999999999994E-2</c:v>
                </c:pt>
                <c:pt idx="16">
                  <c:v>3.9166666666666662E-2</c:v>
                </c:pt>
                <c:pt idx="17">
                  <c:v>4.6458333333333338E-2</c:v>
                </c:pt>
                <c:pt idx="18">
                  <c:v>5.3749999999999992E-2</c:v>
                </c:pt>
                <c:pt idx="19">
                  <c:v>6.1041666666666661E-2</c:v>
                </c:pt>
                <c:pt idx="20">
                  <c:v>6.8333333333333329E-2</c:v>
                </c:pt>
                <c:pt idx="21">
                  <c:v>7.5624999999999998E-2</c:v>
                </c:pt>
                <c:pt idx="22">
                  <c:v>8.2916666666666666E-2</c:v>
                </c:pt>
                <c:pt idx="23">
                  <c:v>9.0208333333333321E-2</c:v>
                </c:pt>
                <c:pt idx="24">
                  <c:v>9.7499999999999976E-2</c:v>
                </c:pt>
                <c:pt idx="25">
                  <c:v>0.10479166666666666</c:v>
                </c:pt>
                <c:pt idx="26">
                  <c:v>0.11208333333333331</c:v>
                </c:pt>
                <c:pt idx="27">
                  <c:v>0.119375</c:v>
                </c:pt>
                <c:pt idx="28">
                  <c:v>0.12666666666666665</c:v>
                </c:pt>
                <c:pt idx="29">
                  <c:v>0.13395833333333332</c:v>
                </c:pt>
                <c:pt idx="30">
                  <c:v>0.14125000000000001</c:v>
                </c:pt>
                <c:pt idx="31">
                  <c:v>0.14854166666666666</c:v>
                </c:pt>
                <c:pt idx="32">
                  <c:v>0.15583333333333335</c:v>
                </c:pt>
                <c:pt idx="33">
                  <c:v>0.16312499999999999</c:v>
                </c:pt>
                <c:pt idx="34">
                  <c:v>0.17041666666666666</c:v>
                </c:pt>
                <c:pt idx="35">
                  <c:v>0.17770833333333333</c:v>
                </c:pt>
                <c:pt idx="36">
                  <c:v>0.185</c:v>
                </c:pt>
                <c:pt idx="37">
                  <c:v>0.20457142857142857</c:v>
                </c:pt>
                <c:pt idx="38">
                  <c:v>0.22414285714285714</c:v>
                </c:pt>
                <c:pt idx="39">
                  <c:v>0.24371428571428572</c:v>
                </c:pt>
                <c:pt idx="40">
                  <c:v>0.26328571428571429</c:v>
                </c:pt>
                <c:pt idx="41">
                  <c:v>0.28285714285714286</c:v>
                </c:pt>
                <c:pt idx="42">
                  <c:v>0.30242857142857144</c:v>
                </c:pt>
                <c:pt idx="43">
                  <c:v>0.32200000000000001</c:v>
                </c:pt>
                <c:pt idx="44">
                  <c:v>0.35250000000000004</c:v>
                </c:pt>
                <c:pt idx="45">
                  <c:v>0.38300000000000001</c:v>
                </c:pt>
                <c:pt idx="46">
                  <c:v>0.41200000000000003</c:v>
                </c:pt>
                <c:pt idx="47">
                  <c:v>0.441</c:v>
                </c:pt>
                <c:pt idx="48">
                  <c:v>0.47000000000000003</c:v>
                </c:pt>
                <c:pt idx="49">
                  <c:v>0.499</c:v>
                </c:pt>
                <c:pt idx="50">
                  <c:v>0.52800000000000002</c:v>
                </c:pt>
                <c:pt idx="51">
                  <c:v>0.55366666666666664</c:v>
                </c:pt>
                <c:pt idx="52">
                  <c:v>0.57933333333333337</c:v>
                </c:pt>
                <c:pt idx="53">
                  <c:v>0.60499999999999998</c:v>
                </c:pt>
                <c:pt idx="54">
                  <c:v>0.63066666666666671</c:v>
                </c:pt>
                <c:pt idx="55">
                  <c:v>0.65633333333333332</c:v>
                </c:pt>
                <c:pt idx="56">
                  <c:v>0.68200000000000005</c:v>
                </c:pt>
                <c:pt idx="57">
                  <c:v>0.70766666666666667</c:v>
                </c:pt>
                <c:pt idx="58">
                  <c:v>0.73333333333333339</c:v>
                </c:pt>
                <c:pt idx="59">
                  <c:v>0.75900000000000001</c:v>
                </c:pt>
                <c:pt idx="60">
                  <c:v>0.77559999999999996</c:v>
                </c:pt>
                <c:pt idx="61">
                  <c:v>0.79220000000000002</c:v>
                </c:pt>
                <c:pt idx="62">
                  <c:v>0.80879999999999996</c:v>
                </c:pt>
                <c:pt idx="63">
                  <c:v>0.82540000000000002</c:v>
                </c:pt>
                <c:pt idx="64">
                  <c:v>0.84199999999999997</c:v>
                </c:pt>
                <c:pt idx="65">
                  <c:v>0.84399999999999997</c:v>
                </c:pt>
                <c:pt idx="66">
                  <c:v>0.84599999999999997</c:v>
                </c:pt>
                <c:pt idx="67">
                  <c:v>0.84799999999999998</c:v>
                </c:pt>
                <c:pt idx="68">
                  <c:v>0.85</c:v>
                </c:pt>
                <c:pt idx="69">
                  <c:v>0.85199999999999998</c:v>
                </c:pt>
                <c:pt idx="70">
                  <c:v>0.85399999999999998</c:v>
                </c:pt>
                <c:pt idx="71">
                  <c:v>0.85599999999999998</c:v>
                </c:pt>
                <c:pt idx="72">
                  <c:v>0.85799999999999998</c:v>
                </c:pt>
                <c:pt idx="73">
                  <c:v>0.86</c:v>
                </c:pt>
                <c:pt idx="74">
                  <c:v>0.85819999999999996</c:v>
                </c:pt>
                <c:pt idx="75">
                  <c:v>0.85639999999999994</c:v>
                </c:pt>
                <c:pt idx="76">
                  <c:v>0.85460000000000003</c:v>
                </c:pt>
                <c:pt idx="77">
                  <c:v>0.8528</c:v>
                </c:pt>
                <c:pt idx="78">
                  <c:v>0.85099999999999998</c:v>
                </c:pt>
                <c:pt idx="79">
                  <c:v>0.85099999999999998</c:v>
                </c:pt>
                <c:pt idx="80">
                  <c:v>0.85099999999999998</c:v>
                </c:pt>
                <c:pt idx="81">
                  <c:v>0.85099999999999998</c:v>
                </c:pt>
                <c:pt idx="82">
                  <c:v>0.85090909090909084</c:v>
                </c:pt>
                <c:pt idx="83">
                  <c:v>0.85081818181818181</c:v>
                </c:pt>
                <c:pt idx="84">
                  <c:v>0.85072727272727267</c:v>
                </c:pt>
                <c:pt idx="85">
                  <c:v>0.85063636363636363</c:v>
                </c:pt>
                <c:pt idx="86">
                  <c:v>0.85054545454545449</c:v>
                </c:pt>
                <c:pt idx="87">
                  <c:v>0.85045454545454546</c:v>
                </c:pt>
                <c:pt idx="88">
                  <c:v>0.85036363636363632</c:v>
                </c:pt>
                <c:pt idx="89">
                  <c:v>0.85027272727272729</c:v>
                </c:pt>
                <c:pt idx="90">
                  <c:v>0.85018181818181815</c:v>
                </c:pt>
                <c:pt idx="91">
                  <c:v>0.85009090909090912</c:v>
                </c:pt>
                <c:pt idx="92">
                  <c:v>0.85</c:v>
                </c:pt>
                <c:pt idx="93">
                  <c:v>0.85277777777777775</c:v>
                </c:pt>
                <c:pt idx="94">
                  <c:v>0.85555555555555551</c:v>
                </c:pt>
                <c:pt idx="95">
                  <c:v>0.85833333333333328</c:v>
                </c:pt>
                <c:pt idx="96">
                  <c:v>0.86111111111111105</c:v>
                </c:pt>
                <c:pt idx="97">
                  <c:v>0.86388888888888893</c:v>
                </c:pt>
                <c:pt idx="98">
                  <c:v>0.8666666666666667</c:v>
                </c:pt>
                <c:pt idx="99">
                  <c:v>0.86944444444444446</c:v>
                </c:pt>
                <c:pt idx="100">
                  <c:v>0.87222222222222223</c:v>
                </c:pt>
                <c:pt idx="101">
                  <c:v>0.875</c:v>
                </c:pt>
                <c:pt idx="102">
                  <c:v>0.86499999999999999</c:v>
                </c:pt>
                <c:pt idx="103">
                  <c:v>0.85499999999999998</c:v>
                </c:pt>
                <c:pt idx="104">
                  <c:v>0.84499999999999997</c:v>
                </c:pt>
                <c:pt idx="105">
                  <c:v>0.83500000000000008</c:v>
                </c:pt>
                <c:pt idx="106">
                  <c:v>0.82500000000000007</c:v>
                </c:pt>
                <c:pt idx="107">
                  <c:v>0.81500000000000006</c:v>
                </c:pt>
                <c:pt idx="108">
                  <c:v>0.80500000000000005</c:v>
                </c:pt>
                <c:pt idx="109">
                  <c:v>0.79916666666666669</c:v>
                </c:pt>
                <c:pt idx="110">
                  <c:v>0.79333333333333333</c:v>
                </c:pt>
                <c:pt idx="111">
                  <c:v>0.78750000000000009</c:v>
                </c:pt>
                <c:pt idx="112">
                  <c:v>0.78166666666666673</c:v>
                </c:pt>
                <c:pt idx="113">
                  <c:v>0.77583333333333337</c:v>
                </c:pt>
                <c:pt idx="114">
                  <c:v>0.77</c:v>
                </c:pt>
                <c:pt idx="115">
                  <c:v>0.74516129032258072</c:v>
                </c:pt>
                <c:pt idx="116">
                  <c:v>0.7203225806451613</c:v>
                </c:pt>
                <c:pt idx="117">
                  <c:v>0.695483870967742</c:v>
                </c:pt>
                <c:pt idx="118">
                  <c:v>0.67064516129032259</c:v>
                </c:pt>
                <c:pt idx="119">
                  <c:v>0.64580645161290329</c:v>
                </c:pt>
                <c:pt idx="120">
                  <c:v>0.62096774193548387</c:v>
                </c:pt>
                <c:pt idx="121">
                  <c:v>0.59612903225806457</c:v>
                </c:pt>
                <c:pt idx="122">
                  <c:v>0.57129032258064516</c:v>
                </c:pt>
                <c:pt idx="123">
                  <c:v>0.54645161290322586</c:v>
                </c:pt>
                <c:pt idx="124">
                  <c:v>0.52161290322580645</c:v>
                </c:pt>
                <c:pt idx="125">
                  <c:v>0.49677419354838709</c:v>
                </c:pt>
                <c:pt idx="126">
                  <c:v>0.47193548387096773</c:v>
                </c:pt>
                <c:pt idx="127">
                  <c:v>0.44709677419354843</c:v>
                </c:pt>
                <c:pt idx="128">
                  <c:v>0.42225806451612902</c:v>
                </c:pt>
                <c:pt idx="129">
                  <c:v>0.39741935483870966</c:v>
                </c:pt>
                <c:pt idx="130">
                  <c:v>0.37258064516129036</c:v>
                </c:pt>
                <c:pt idx="131">
                  <c:v>0.347741935483871</c:v>
                </c:pt>
                <c:pt idx="132">
                  <c:v>0.32290322580645164</c:v>
                </c:pt>
                <c:pt idx="133">
                  <c:v>0.29806451612903223</c:v>
                </c:pt>
                <c:pt idx="134">
                  <c:v>0.27322580645161293</c:v>
                </c:pt>
                <c:pt idx="135">
                  <c:v>0.24838709677419346</c:v>
                </c:pt>
                <c:pt idx="136">
                  <c:v>0.22354838709677416</c:v>
                </c:pt>
                <c:pt idx="137">
                  <c:v>0.19870967741935486</c:v>
                </c:pt>
                <c:pt idx="138">
                  <c:v>0.17387096774193544</c:v>
                </c:pt>
                <c:pt idx="139">
                  <c:v>0.14903225806451614</c:v>
                </c:pt>
                <c:pt idx="140">
                  <c:v>0.12419354838709684</c:v>
                </c:pt>
                <c:pt idx="141">
                  <c:v>9.9354838709677429E-2</c:v>
                </c:pt>
                <c:pt idx="142">
                  <c:v>7.4516129032258016E-2</c:v>
                </c:pt>
                <c:pt idx="143">
                  <c:v>4.9677419354838714E-2</c:v>
                </c:pt>
                <c:pt idx="144">
                  <c:v>2.4838709677419302E-2</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0-A228-4F5B-9C54-A304EE82AE03}"/>
            </c:ext>
          </c:extLst>
        </c:ser>
        <c:ser>
          <c:idx val="2"/>
          <c:order val="2"/>
          <c:tx>
            <c:strRef>
              <c:f>'C8 6565'!$A$9</c:f>
              <c:strCache>
                <c:ptCount val="1"/>
                <c:pt idx="0">
                  <c:v>Kcb (Table)</c:v>
                </c:pt>
              </c:strCache>
            </c:strRef>
          </c:tx>
          <c:spPr>
            <a:ln w="25400">
              <a:solidFill>
                <a:srgbClr val="FFFF00"/>
              </a:solidFill>
              <a:prstDash val="solid"/>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6565'!$C$9:$FS$9</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0.16</c:v>
                </c:pt>
                <c:pt idx="21">
                  <c:v>0.16</c:v>
                </c:pt>
                <c:pt idx="22">
                  <c:v>0.16</c:v>
                </c:pt>
                <c:pt idx="23">
                  <c:v>0.16</c:v>
                </c:pt>
                <c:pt idx="24">
                  <c:v>0.16</c:v>
                </c:pt>
                <c:pt idx="25">
                  <c:v>0.16</c:v>
                </c:pt>
                <c:pt idx="26">
                  <c:v>0.17</c:v>
                </c:pt>
                <c:pt idx="27">
                  <c:v>0.17</c:v>
                </c:pt>
                <c:pt idx="28">
                  <c:v>0.17</c:v>
                </c:pt>
                <c:pt idx="29">
                  <c:v>0.18</c:v>
                </c:pt>
                <c:pt idx="30">
                  <c:v>0.18</c:v>
                </c:pt>
                <c:pt idx="31">
                  <c:v>0.19</c:v>
                </c:pt>
                <c:pt idx="32">
                  <c:v>0.19</c:v>
                </c:pt>
                <c:pt idx="33">
                  <c:v>0.2</c:v>
                </c:pt>
                <c:pt idx="34">
                  <c:v>0.21</c:v>
                </c:pt>
                <c:pt idx="35">
                  <c:v>0.22</c:v>
                </c:pt>
                <c:pt idx="36">
                  <c:v>0.23</c:v>
                </c:pt>
                <c:pt idx="37">
                  <c:v>0.24</c:v>
                </c:pt>
                <c:pt idx="38">
                  <c:v>0.25</c:v>
                </c:pt>
                <c:pt idx="39">
                  <c:v>0.27</c:v>
                </c:pt>
                <c:pt idx="40">
                  <c:v>0.31</c:v>
                </c:pt>
                <c:pt idx="41">
                  <c:v>0.33</c:v>
                </c:pt>
                <c:pt idx="42">
                  <c:v>0.35</c:v>
                </c:pt>
                <c:pt idx="43">
                  <c:v>0.37</c:v>
                </c:pt>
                <c:pt idx="44">
                  <c:v>0.39</c:v>
                </c:pt>
                <c:pt idx="45">
                  <c:v>0.41</c:v>
                </c:pt>
                <c:pt idx="46">
                  <c:v>0.43</c:v>
                </c:pt>
                <c:pt idx="47">
                  <c:v>0.45</c:v>
                </c:pt>
                <c:pt idx="48">
                  <c:v>0.47</c:v>
                </c:pt>
                <c:pt idx="49">
                  <c:v>0.49</c:v>
                </c:pt>
                <c:pt idx="50">
                  <c:v>0.52</c:v>
                </c:pt>
                <c:pt idx="51">
                  <c:v>0.55000000000000004</c:v>
                </c:pt>
                <c:pt idx="52">
                  <c:v>0.57999999999999996</c:v>
                </c:pt>
                <c:pt idx="53">
                  <c:v>0.61</c:v>
                </c:pt>
                <c:pt idx="54">
                  <c:v>0.64</c:v>
                </c:pt>
                <c:pt idx="55">
                  <c:v>0.67</c:v>
                </c:pt>
                <c:pt idx="56">
                  <c:v>0.7</c:v>
                </c:pt>
                <c:pt idx="57">
                  <c:v>0.75</c:v>
                </c:pt>
                <c:pt idx="58">
                  <c:v>0.8</c:v>
                </c:pt>
                <c:pt idx="59">
                  <c:v>0.83</c:v>
                </c:pt>
                <c:pt idx="60">
                  <c:v>0.86</c:v>
                </c:pt>
                <c:pt idx="61">
                  <c:v>0.88</c:v>
                </c:pt>
                <c:pt idx="62">
                  <c:v>0.91</c:v>
                </c:pt>
                <c:pt idx="63">
                  <c:v>0.93</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0.95</c:v>
                </c:pt>
                <c:pt idx="87">
                  <c:v>0.96</c:v>
                </c:pt>
                <c:pt idx="88">
                  <c:v>0.95</c:v>
                </c:pt>
                <c:pt idx="89">
                  <c:v>0.95</c:v>
                </c:pt>
                <c:pt idx="90">
                  <c:v>0.94</c:v>
                </c:pt>
                <c:pt idx="91">
                  <c:v>0.94</c:v>
                </c:pt>
                <c:pt idx="92">
                  <c:v>0.93</c:v>
                </c:pt>
                <c:pt idx="93">
                  <c:v>0.93</c:v>
                </c:pt>
                <c:pt idx="94">
                  <c:v>0.92</c:v>
                </c:pt>
                <c:pt idx="95">
                  <c:v>0.92</c:v>
                </c:pt>
                <c:pt idx="96">
                  <c:v>0.91</c:v>
                </c:pt>
                <c:pt idx="97">
                  <c:v>0.91</c:v>
                </c:pt>
                <c:pt idx="98">
                  <c:v>0.9</c:v>
                </c:pt>
                <c:pt idx="99">
                  <c:v>0.9</c:v>
                </c:pt>
                <c:pt idx="100">
                  <c:v>0.89</c:v>
                </c:pt>
                <c:pt idx="101">
                  <c:v>0.88</c:v>
                </c:pt>
                <c:pt idx="102">
                  <c:v>0.87</c:v>
                </c:pt>
                <c:pt idx="103">
                  <c:v>0.86</c:v>
                </c:pt>
                <c:pt idx="104">
                  <c:v>0.85</c:v>
                </c:pt>
                <c:pt idx="105">
                  <c:v>0.85</c:v>
                </c:pt>
                <c:pt idx="106">
                  <c:v>0.84</c:v>
                </c:pt>
                <c:pt idx="107">
                  <c:v>0.84</c:v>
                </c:pt>
                <c:pt idx="108">
                  <c:v>0.83</c:v>
                </c:pt>
                <c:pt idx="109">
                  <c:v>0.83</c:v>
                </c:pt>
                <c:pt idx="110">
                  <c:v>0.82</c:v>
                </c:pt>
                <c:pt idx="111">
                  <c:v>0.81</c:v>
                </c:pt>
                <c:pt idx="112">
                  <c:v>0.81</c:v>
                </c:pt>
                <c:pt idx="113">
                  <c:v>0.8</c:v>
                </c:pt>
                <c:pt idx="114">
                  <c:v>0.79</c:v>
                </c:pt>
                <c:pt idx="115">
                  <c:v>0.79</c:v>
                </c:pt>
                <c:pt idx="116">
                  <c:v>0.78</c:v>
                </c:pt>
                <c:pt idx="117">
                  <c:v>0.78</c:v>
                </c:pt>
                <c:pt idx="118">
                  <c:v>0.77</c:v>
                </c:pt>
                <c:pt idx="119">
                  <c:v>0.76</c:v>
                </c:pt>
                <c:pt idx="120">
                  <c:v>0.75</c:v>
                </c:pt>
                <c:pt idx="121">
                  <c:v>0.74</c:v>
                </c:pt>
                <c:pt idx="122">
                  <c:v>0.74</c:v>
                </c:pt>
                <c:pt idx="123">
                  <c:v>0.73</c:v>
                </c:pt>
                <c:pt idx="124">
                  <c:v>0.72</c:v>
                </c:pt>
                <c:pt idx="125">
                  <c:v>0.71</c:v>
                </c:pt>
                <c:pt idx="126">
                  <c:v>0.7</c:v>
                </c:pt>
                <c:pt idx="127">
                  <c:v>0.69</c:v>
                </c:pt>
                <c:pt idx="128">
                  <c:v>0.68</c:v>
                </c:pt>
                <c:pt idx="129">
                  <c:v>0.67</c:v>
                </c:pt>
                <c:pt idx="130">
                  <c:v>0.66</c:v>
                </c:pt>
                <c:pt idx="131">
                  <c:v>0.65</c:v>
                </c:pt>
                <c:pt idx="132">
                  <c:v>0.64</c:v>
                </c:pt>
                <c:pt idx="133">
                  <c:v>0.63</c:v>
                </c:pt>
                <c:pt idx="134">
                  <c:v>0.62</c:v>
                </c:pt>
                <c:pt idx="135">
                  <c:v>0.6</c:v>
                </c:pt>
                <c:pt idx="136">
                  <c:v>0.57999999999999996</c:v>
                </c:pt>
                <c:pt idx="137">
                  <c:v>0.55000000000000004</c:v>
                </c:pt>
                <c:pt idx="138">
                  <c:v>0.52</c:v>
                </c:pt>
                <c:pt idx="139">
                  <c:v>0.48</c:v>
                </c:pt>
                <c:pt idx="140">
                  <c:v>0.44</c:v>
                </c:pt>
                <c:pt idx="141">
                  <c:v>0.4</c:v>
                </c:pt>
                <c:pt idx="142">
                  <c:v>0.36</c:v>
                </c:pt>
                <c:pt idx="143">
                  <c:v>0.32</c:v>
                </c:pt>
                <c:pt idx="144">
                  <c:v>0.28000000000000003</c:v>
                </c:pt>
                <c:pt idx="145">
                  <c:v>0.26</c:v>
                </c:pt>
                <c:pt idx="146">
                  <c:v>0.24</c:v>
                </c:pt>
                <c:pt idx="147">
                  <c:v>0.23</c:v>
                </c:pt>
                <c:pt idx="148">
                  <c:v>0.22</c:v>
                </c:pt>
                <c:pt idx="149">
                  <c:v>0.21</c:v>
                </c:pt>
                <c:pt idx="150">
                  <c:v>0.2</c:v>
                </c:pt>
                <c:pt idx="151">
                  <c:v>0.19</c:v>
                </c:pt>
                <c:pt idx="152">
                  <c:v>0.18</c:v>
                </c:pt>
                <c:pt idx="153">
                  <c:v>0.17</c:v>
                </c:pt>
                <c:pt idx="154">
                  <c:v>0.16</c:v>
                </c:pt>
                <c:pt idx="155">
                  <c:v>0.15</c:v>
                </c:pt>
                <c:pt idx="156">
                  <c:v>0.15</c:v>
                </c:pt>
                <c:pt idx="157">
                  <c:v>0.15</c:v>
                </c:pt>
                <c:pt idx="158">
                  <c:v>0.14000000000000001</c:v>
                </c:pt>
                <c:pt idx="159">
                  <c:v>0.14000000000000001</c:v>
                </c:pt>
                <c:pt idx="160">
                  <c:v>0.14000000000000001</c:v>
                </c:pt>
                <c:pt idx="161">
                  <c:v>0.13</c:v>
                </c:pt>
                <c:pt idx="162">
                  <c:v>0.13</c:v>
                </c:pt>
                <c:pt idx="163">
                  <c:v>0.13</c:v>
                </c:pt>
                <c:pt idx="164">
                  <c:v>0.12</c:v>
                </c:pt>
                <c:pt idx="165">
                  <c:v>0.12</c:v>
                </c:pt>
                <c:pt idx="166">
                  <c:v>0.12</c:v>
                </c:pt>
                <c:pt idx="167">
                  <c:v>0.12</c:v>
                </c:pt>
                <c:pt idx="168">
                  <c:v>0.12</c:v>
                </c:pt>
                <c:pt idx="169">
                  <c:v>0.12</c:v>
                </c:pt>
                <c:pt idx="170">
                  <c:v>0.12</c:v>
                </c:pt>
                <c:pt idx="171">
                  <c:v>0.12</c:v>
                </c:pt>
                <c:pt idx="172">
                  <c:v>0.12</c:v>
                </c:pt>
              </c:numCache>
            </c:numRef>
          </c:yVal>
          <c:smooth val="0"/>
          <c:extLst>
            <c:ext xmlns:c16="http://schemas.microsoft.com/office/drawing/2014/chart" uri="{C3380CC4-5D6E-409C-BE32-E72D297353CC}">
              <c16:uniqueId val="{00000001-A228-4F5B-9C54-A304EE82AE03}"/>
            </c:ext>
          </c:extLst>
        </c:ser>
        <c:ser>
          <c:idx val="3"/>
          <c:order val="3"/>
          <c:tx>
            <c:strRef>
              <c:f>'C8 6565'!$A$10</c:f>
              <c:strCache>
                <c:ptCount val="1"/>
                <c:pt idx="0">
                  <c:v>Kcb (CC)</c:v>
                </c:pt>
              </c:strCache>
            </c:strRef>
          </c:tx>
          <c:spPr>
            <a:ln w="12700">
              <a:solidFill>
                <a:srgbClr val="00FFFF"/>
              </a:solidFill>
              <a:prstDash val="solid"/>
            </a:ln>
          </c:spPr>
          <c:marker>
            <c:symbol val="x"/>
            <c:size val="5"/>
            <c:spPr>
              <a:noFill/>
              <a:ln>
                <a:solidFill>
                  <a:srgbClr val="00FFFF"/>
                </a:solidFill>
                <a:prstDash val="solid"/>
              </a:ln>
            </c:spPr>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6565'!$C$10:$FS$10</c:f>
              <c:numCache>
                <c:formatCode>0.00</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0.17489062499999999</c:v>
                </c:pt>
                <c:pt idx="15">
                  <c:v>0.1822734375</c:v>
                </c:pt>
                <c:pt idx="16">
                  <c:v>0.18965625</c:v>
                </c:pt>
                <c:pt idx="17">
                  <c:v>0.1970390625</c:v>
                </c:pt>
                <c:pt idx="18">
                  <c:v>0.20442187499999998</c:v>
                </c:pt>
                <c:pt idx="19">
                  <c:v>0.21180468749999998</c:v>
                </c:pt>
                <c:pt idx="20">
                  <c:v>0.21918749999999998</c:v>
                </c:pt>
                <c:pt idx="21">
                  <c:v>0.22657031249999998</c:v>
                </c:pt>
                <c:pt idx="22">
                  <c:v>0.23395312499999998</c:v>
                </c:pt>
                <c:pt idx="23">
                  <c:v>0.24133593749999999</c:v>
                </c:pt>
                <c:pt idx="24">
                  <c:v>0.24871874999999996</c:v>
                </c:pt>
                <c:pt idx="25">
                  <c:v>0.25610156249999999</c:v>
                </c:pt>
                <c:pt idx="26">
                  <c:v>0.26348437499999999</c:v>
                </c:pt>
                <c:pt idx="27">
                  <c:v>0.2708671875</c:v>
                </c:pt>
                <c:pt idx="28">
                  <c:v>0.27825</c:v>
                </c:pt>
                <c:pt idx="29">
                  <c:v>0.28563281249999994</c:v>
                </c:pt>
                <c:pt idx="30">
                  <c:v>0.293015625</c:v>
                </c:pt>
                <c:pt idx="31">
                  <c:v>0.30039843749999995</c:v>
                </c:pt>
                <c:pt idx="32">
                  <c:v>0.30778125000000001</c:v>
                </c:pt>
                <c:pt idx="33">
                  <c:v>0.31516406249999995</c:v>
                </c:pt>
                <c:pt idx="34">
                  <c:v>0.32254687500000001</c:v>
                </c:pt>
                <c:pt idx="35">
                  <c:v>0.32992968749999996</c:v>
                </c:pt>
                <c:pt idx="36">
                  <c:v>0.33731250000000002</c:v>
                </c:pt>
                <c:pt idx="37">
                  <c:v>0.35712857142857141</c:v>
                </c:pt>
                <c:pt idx="38">
                  <c:v>0.37694464285714285</c:v>
                </c:pt>
                <c:pt idx="39">
                  <c:v>0.39676071428571424</c:v>
                </c:pt>
                <c:pt idx="40">
                  <c:v>0.41657678571428569</c:v>
                </c:pt>
                <c:pt idx="41">
                  <c:v>0.43639285714285714</c:v>
                </c:pt>
                <c:pt idx="42">
                  <c:v>0.45620892857142858</c:v>
                </c:pt>
                <c:pt idx="43">
                  <c:v>0.47602500000000003</c:v>
                </c:pt>
                <c:pt idx="44">
                  <c:v>0.50690625</c:v>
                </c:pt>
                <c:pt idx="45">
                  <c:v>0.53778749999999997</c:v>
                </c:pt>
                <c:pt idx="46">
                  <c:v>0.56715000000000004</c:v>
                </c:pt>
                <c:pt idx="47">
                  <c:v>0.5965125</c:v>
                </c:pt>
                <c:pt idx="48">
                  <c:v>0.62587499999999996</c:v>
                </c:pt>
                <c:pt idx="49">
                  <c:v>0.65523750000000003</c:v>
                </c:pt>
                <c:pt idx="50">
                  <c:v>0.68459999999999999</c:v>
                </c:pt>
                <c:pt idx="51">
                  <c:v>0.71058749999999993</c:v>
                </c:pt>
                <c:pt idx="52">
                  <c:v>0.73657499999999998</c:v>
                </c:pt>
                <c:pt idx="53">
                  <c:v>0.76256250000000003</c:v>
                </c:pt>
                <c:pt idx="54">
                  <c:v>0.78855000000000008</c:v>
                </c:pt>
                <c:pt idx="55">
                  <c:v>0.81453750000000003</c:v>
                </c:pt>
                <c:pt idx="56">
                  <c:v>0.84052500000000008</c:v>
                </c:pt>
                <c:pt idx="57">
                  <c:v>0.86651250000000002</c:v>
                </c:pt>
                <c:pt idx="58">
                  <c:v>0.89250000000000007</c:v>
                </c:pt>
                <c:pt idx="59">
                  <c:v>0.91848750000000001</c:v>
                </c:pt>
                <c:pt idx="60">
                  <c:v>0.93529499999999999</c:v>
                </c:pt>
                <c:pt idx="61">
                  <c:v>0.95210249999999996</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0.96</c:v>
                </c:pt>
                <c:pt idx="109">
                  <c:v>0.95915625000000004</c:v>
                </c:pt>
                <c:pt idx="110">
                  <c:v>0.95325000000000004</c:v>
                </c:pt>
                <c:pt idx="111">
                  <c:v>0.94734375000000004</c:v>
                </c:pt>
                <c:pt idx="112">
                  <c:v>0.94143750000000004</c:v>
                </c:pt>
                <c:pt idx="113">
                  <c:v>0.93553125000000004</c:v>
                </c:pt>
                <c:pt idx="114">
                  <c:v>0.92962500000000003</c:v>
                </c:pt>
                <c:pt idx="115">
                  <c:v>0.90447580645161296</c:v>
                </c:pt>
                <c:pt idx="116">
                  <c:v>0.87932661290322578</c:v>
                </c:pt>
                <c:pt idx="117">
                  <c:v>0.85417741935483882</c:v>
                </c:pt>
                <c:pt idx="118">
                  <c:v>0.82902822580645164</c:v>
                </c:pt>
                <c:pt idx="119">
                  <c:v>0.80387903225806456</c:v>
                </c:pt>
                <c:pt idx="120">
                  <c:v>0.77872983870967738</c:v>
                </c:pt>
                <c:pt idx="121">
                  <c:v>0.75358064516129042</c:v>
                </c:pt>
                <c:pt idx="122">
                  <c:v>0.72843145161290324</c:v>
                </c:pt>
                <c:pt idx="123">
                  <c:v>0.70328225806451616</c:v>
                </c:pt>
                <c:pt idx="124">
                  <c:v>0.67813306451612898</c:v>
                </c:pt>
                <c:pt idx="125">
                  <c:v>0.65298387096774191</c:v>
                </c:pt>
                <c:pt idx="126">
                  <c:v>0.62783467741935484</c:v>
                </c:pt>
                <c:pt idx="127">
                  <c:v>0.60268548387096776</c:v>
                </c:pt>
                <c:pt idx="128">
                  <c:v>0.57753629032258058</c:v>
                </c:pt>
                <c:pt idx="129">
                  <c:v>0.55238709677419351</c:v>
                </c:pt>
                <c:pt idx="130">
                  <c:v>0.52723790322580644</c:v>
                </c:pt>
                <c:pt idx="131">
                  <c:v>0.50208870967741936</c:v>
                </c:pt>
                <c:pt idx="132">
                  <c:v>0.47693951612903229</c:v>
                </c:pt>
                <c:pt idx="133">
                  <c:v>0.45179032258064511</c:v>
                </c:pt>
                <c:pt idx="134">
                  <c:v>0.42664112903225804</c:v>
                </c:pt>
                <c:pt idx="135">
                  <c:v>0.40149193548387085</c:v>
                </c:pt>
                <c:pt idx="136">
                  <c:v>0.37634274193548378</c:v>
                </c:pt>
                <c:pt idx="137">
                  <c:v>0.35119354838709677</c:v>
                </c:pt>
                <c:pt idx="138">
                  <c:v>0.32604435483870964</c:v>
                </c:pt>
                <c:pt idx="139">
                  <c:v>0.30089516129032257</c:v>
                </c:pt>
                <c:pt idx="140">
                  <c:v>0.27574596774193555</c:v>
                </c:pt>
                <c:pt idx="141">
                  <c:v>0.25059677419354837</c:v>
                </c:pt>
                <c:pt idx="142">
                  <c:v>0.22544758064516124</c:v>
                </c:pt>
                <c:pt idx="143">
                  <c:v>0.20029838709677419</c:v>
                </c:pt>
                <c:pt idx="144">
                  <c:v>0.17514919354838704</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2-A228-4F5B-9C54-A304EE82AE03}"/>
            </c:ext>
          </c:extLst>
        </c:ser>
        <c:ser>
          <c:idx val="4"/>
          <c:order val="4"/>
          <c:tx>
            <c:strRef>
              <c:f>'C8 6565'!$A$21</c:f>
              <c:strCache>
                <c:ptCount val="1"/>
                <c:pt idx="0">
                  <c:v>Kc Cal (BR/ETr)</c:v>
                </c:pt>
              </c:strCache>
            </c:strRef>
          </c:tx>
          <c:spPr>
            <a:ln w="28575">
              <a:noFill/>
            </a:ln>
          </c:spPr>
          <c:marker>
            <c:symbol val="star"/>
            <c:size val="6"/>
            <c:spPr>
              <a:noFill/>
              <a:ln>
                <a:solidFill>
                  <a:srgbClr val="800080"/>
                </a:solidFill>
                <a:prstDash val="solid"/>
              </a:ln>
            </c:spPr>
          </c:marker>
          <c:xVal>
            <c:numRef>
              <c:f>'C8 6565'!$U$4:$FS$4</c:f>
              <c:numCache>
                <c:formatCode>General</c:formatCode>
                <c:ptCount val="155"/>
                <c:pt idx="0">
                  <c:v>151</c:v>
                </c:pt>
                <c:pt idx="1">
                  <c:v>152</c:v>
                </c:pt>
                <c:pt idx="2">
                  <c:v>153</c:v>
                </c:pt>
                <c:pt idx="3">
                  <c:v>154</c:v>
                </c:pt>
                <c:pt idx="4">
                  <c:v>155</c:v>
                </c:pt>
                <c:pt idx="5">
                  <c:v>156</c:v>
                </c:pt>
                <c:pt idx="6">
                  <c:v>157</c:v>
                </c:pt>
                <c:pt idx="7">
                  <c:v>158</c:v>
                </c:pt>
                <c:pt idx="8">
                  <c:v>159</c:v>
                </c:pt>
                <c:pt idx="9">
                  <c:v>160</c:v>
                </c:pt>
                <c:pt idx="10">
                  <c:v>161</c:v>
                </c:pt>
                <c:pt idx="11">
                  <c:v>162</c:v>
                </c:pt>
                <c:pt idx="12">
                  <c:v>163</c:v>
                </c:pt>
                <c:pt idx="13">
                  <c:v>164</c:v>
                </c:pt>
                <c:pt idx="14">
                  <c:v>165</c:v>
                </c:pt>
                <c:pt idx="15">
                  <c:v>166</c:v>
                </c:pt>
                <c:pt idx="16">
                  <c:v>167</c:v>
                </c:pt>
                <c:pt idx="17">
                  <c:v>168</c:v>
                </c:pt>
                <c:pt idx="18">
                  <c:v>169</c:v>
                </c:pt>
                <c:pt idx="19">
                  <c:v>170</c:v>
                </c:pt>
                <c:pt idx="20">
                  <c:v>171</c:v>
                </c:pt>
                <c:pt idx="21">
                  <c:v>172</c:v>
                </c:pt>
                <c:pt idx="22">
                  <c:v>173</c:v>
                </c:pt>
                <c:pt idx="23">
                  <c:v>174</c:v>
                </c:pt>
                <c:pt idx="24">
                  <c:v>175</c:v>
                </c:pt>
                <c:pt idx="25">
                  <c:v>176</c:v>
                </c:pt>
                <c:pt idx="26">
                  <c:v>177</c:v>
                </c:pt>
                <c:pt idx="27">
                  <c:v>178</c:v>
                </c:pt>
                <c:pt idx="28">
                  <c:v>179</c:v>
                </c:pt>
                <c:pt idx="29">
                  <c:v>180</c:v>
                </c:pt>
                <c:pt idx="30">
                  <c:v>181</c:v>
                </c:pt>
                <c:pt idx="31">
                  <c:v>182</c:v>
                </c:pt>
                <c:pt idx="32">
                  <c:v>183</c:v>
                </c:pt>
                <c:pt idx="33">
                  <c:v>184</c:v>
                </c:pt>
                <c:pt idx="34">
                  <c:v>185</c:v>
                </c:pt>
                <c:pt idx="35">
                  <c:v>186</c:v>
                </c:pt>
                <c:pt idx="36">
                  <c:v>187</c:v>
                </c:pt>
                <c:pt idx="37">
                  <c:v>188</c:v>
                </c:pt>
                <c:pt idx="38">
                  <c:v>189</c:v>
                </c:pt>
                <c:pt idx="39">
                  <c:v>190</c:v>
                </c:pt>
                <c:pt idx="40">
                  <c:v>191</c:v>
                </c:pt>
                <c:pt idx="41">
                  <c:v>192</c:v>
                </c:pt>
                <c:pt idx="42">
                  <c:v>193</c:v>
                </c:pt>
                <c:pt idx="43">
                  <c:v>194</c:v>
                </c:pt>
                <c:pt idx="44">
                  <c:v>195</c:v>
                </c:pt>
                <c:pt idx="45">
                  <c:v>196</c:v>
                </c:pt>
                <c:pt idx="46">
                  <c:v>197</c:v>
                </c:pt>
                <c:pt idx="47">
                  <c:v>198</c:v>
                </c:pt>
                <c:pt idx="48">
                  <c:v>199</c:v>
                </c:pt>
                <c:pt idx="49">
                  <c:v>200</c:v>
                </c:pt>
                <c:pt idx="50">
                  <c:v>201</c:v>
                </c:pt>
                <c:pt idx="51">
                  <c:v>202</c:v>
                </c:pt>
                <c:pt idx="52">
                  <c:v>203</c:v>
                </c:pt>
                <c:pt idx="53">
                  <c:v>204</c:v>
                </c:pt>
                <c:pt idx="54">
                  <c:v>205</c:v>
                </c:pt>
                <c:pt idx="55">
                  <c:v>206</c:v>
                </c:pt>
                <c:pt idx="56">
                  <c:v>207</c:v>
                </c:pt>
                <c:pt idx="57">
                  <c:v>208</c:v>
                </c:pt>
                <c:pt idx="58">
                  <c:v>209</c:v>
                </c:pt>
                <c:pt idx="59">
                  <c:v>210</c:v>
                </c:pt>
                <c:pt idx="60">
                  <c:v>211</c:v>
                </c:pt>
                <c:pt idx="61">
                  <c:v>212</c:v>
                </c:pt>
                <c:pt idx="62">
                  <c:v>213</c:v>
                </c:pt>
                <c:pt idx="63">
                  <c:v>214</c:v>
                </c:pt>
                <c:pt idx="64">
                  <c:v>215</c:v>
                </c:pt>
                <c:pt idx="65">
                  <c:v>216</c:v>
                </c:pt>
                <c:pt idx="66">
                  <c:v>217</c:v>
                </c:pt>
                <c:pt idx="67">
                  <c:v>218</c:v>
                </c:pt>
                <c:pt idx="68">
                  <c:v>219</c:v>
                </c:pt>
                <c:pt idx="69">
                  <c:v>220</c:v>
                </c:pt>
                <c:pt idx="70">
                  <c:v>221</c:v>
                </c:pt>
                <c:pt idx="71">
                  <c:v>222</c:v>
                </c:pt>
                <c:pt idx="72">
                  <c:v>223</c:v>
                </c:pt>
                <c:pt idx="73">
                  <c:v>224</c:v>
                </c:pt>
                <c:pt idx="74">
                  <c:v>225</c:v>
                </c:pt>
                <c:pt idx="75">
                  <c:v>226</c:v>
                </c:pt>
                <c:pt idx="76">
                  <c:v>227</c:v>
                </c:pt>
                <c:pt idx="77">
                  <c:v>228</c:v>
                </c:pt>
                <c:pt idx="78">
                  <c:v>229</c:v>
                </c:pt>
                <c:pt idx="79">
                  <c:v>230</c:v>
                </c:pt>
                <c:pt idx="80">
                  <c:v>231</c:v>
                </c:pt>
                <c:pt idx="81">
                  <c:v>232</c:v>
                </c:pt>
                <c:pt idx="82">
                  <c:v>233</c:v>
                </c:pt>
                <c:pt idx="83">
                  <c:v>234</c:v>
                </c:pt>
                <c:pt idx="84">
                  <c:v>235</c:v>
                </c:pt>
                <c:pt idx="85">
                  <c:v>236</c:v>
                </c:pt>
                <c:pt idx="86">
                  <c:v>237</c:v>
                </c:pt>
                <c:pt idx="87">
                  <c:v>238</c:v>
                </c:pt>
                <c:pt idx="88">
                  <c:v>239</c:v>
                </c:pt>
                <c:pt idx="89">
                  <c:v>240</c:v>
                </c:pt>
                <c:pt idx="90">
                  <c:v>241</c:v>
                </c:pt>
                <c:pt idx="91">
                  <c:v>242</c:v>
                </c:pt>
                <c:pt idx="92">
                  <c:v>243</c:v>
                </c:pt>
                <c:pt idx="93">
                  <c:v>244</c:v>
                </c:pt>
                <c:pt idx="94">
                  <c:v>245</c:v>
                </c:pt>
                <c:pt idx="95">
                  <c:v>246</c:v>
                </c:pt>
                <c:pt idx="96">
                  <c:v>247</c:v>
                </c:pt>
                <c:pt idx="97">
                  <c:v>248</c:v>
                </c:pt>
                <c:pt idx="98">
                  <c:v>249</c:v>
                </c:pt>
                <c:pt idx="99">
                  <c:v>250</c:v>
                </c:pt>
                <c:pt idx="100">
                  <c:v>251</c:v>
                </c:pt>
                <c:pt idx="101">
                  <c:v>252</c:v>
                </c:pt>
                <c:pt idx="102">
                  <c:v>253</c:v>
                </c:pt>
                <c:pt idx="103">
                  <c:v>254</c:v>
                </c:pt>
                <c:pt idx="104">
                  <c:v>255</c:v>
                </c:pt>
                <c:pt idx="105">
                  <c:v>256</c:v>
                </c:pt>
                <c:pt idx="106">
                  <c:v>257</c:v>
                </c:pt>
                <c:pt idx="107">
                  <c:v>258</c:v>
                </c:pt>
                <c:pt idx="108">
                  <c:v>259</c:v>
                </c:pt>
                <c:pt idx="109">
                  <c:v>260</c:v>
                </c:pt>
                <c:pt idx="110">
                  <c:v>261</c:v>
                </c:pt>
                <c:pt idx="111">
                  <c:v>262</c:v>
                </c:pt>
                <c:pt idx="112">
                  <c:v>263</c:v>
                </c:pt>
                <c:pt idx="113">
                  <c:v>264</c:v>
                </c:pt>
                <c:pt idx="114">
                  <c:v>265</c:v>
                </c:pt>
                <c:pt idx="115">
                  <c:v>266</c:v>
                </c:pt>
                <c:pt idx="116">
                  <c:v>267</c:v>
                </c:pt>
                <c:pt idx="117">
                  <c:v>268</c:v>
                </c:pt>
                <c:pt idx="118">
                  <c:v>269</c:v>
                </c:pt>
                <c:pt idx="119">
                  <c:v>270</c:v>
                </c:pt>
                <c:pt idx="120">
                  <c:v>271</c:v>
                </c:pt>
                <c:pt idx="121">
                  <c:v>272</c:v>
                </c:pt>
                <c:pt idx="122">
                  <c:v>273</c:v>
                </c:pt>
                <c:pt idx="123">
                  <c:v>274</c:v>
                </c:pt>
                <c:pt idx="124">
                  <c:v>275</c:v>
                </c:pt>
                <c:pt idx="125">
                  <c:v>276</c:v>
                </c:pt>
                <c:pt idx="126">
                  <c:v>277</c:v>
                </c:pt>
                <c:pt idx="127">
                  <c:v>278</c:v>
                </c:pt>
                <c:pt idx="128">
                  <c:v>279</c:v>
                </c:pt>
                <c:pt idx="129">
                  <c:v>280</c:v>
                </c:pt>
                <c:pt idx="130">
                  <c:v>281</c:v>
                </c:pt>
                <c:pt idx="131">
                  <c:v>282</c:v>
                </c:pt>
                <c:pt idx="132">
                  <c:v>283</c:v>
                </c:pt>
                <c:pt idx="133">
                  <c:v>284</c:v>
                </c:pt>
                <c:pt idx="134">
                  <c:v>285</c:v>
                </c:pt>
                <c:pt idx="135">
                  <c:v>286</c:v>
                </c:pt>
                <c:pt idx="136">
                  <c:v>287</c:v>
                </c:pt>
                <c:pt idx="137">
                  <c:v>288</c:v>
                </c:pt>
                <c:pt idx="138">
                  <c:v>289</c:v>
                </c:pt>
                <c:pt idx="139">
                  <c:v>290</c:v>
                </c:pt>
                <c:pt idx="140">
                  <c:v>291</c:v>
                </c:pt>
                <c:pt idx="141">
                  <c:v>292</c:v>
                </c:pt>
                <c:pt idx="142">
                  <c:v>293</c:v>
                </c:pt>
                <c:pt idx="143">
                  <c:v>294</c:v>
                </c:pt>
                <c:pt idx="144">
                  <c:v>295</c:v>
                </c:pt>
                <c:pt idx="145">
                  <c:v>296</c:v>
                </c:pt>
                <c:pt idx="146">
                  <c:v>297</c:v>
                </c:pt>
                <c:pt idx="147">
                  <c:v>298</c:v>
                </c:pt>
                <c:pt idx="148">
                  <c:v>299</c:v>
                </c:pt>
                <c:pt idx="149">
                  <c:v>300</c:v>
                </c:pt>
                <c:pt idx="150">
                  <c:v>301</c:v>
                </c:pt>
                <c:pt idx="151">
                  <c:v>302</c:v>
                </c:pt>
                <c:pt idx="152">
                  <c:v>303</c:v>
                </c:pt>
                <c:pt idx="153">
                  <c:v>304</c:v>
                </c:pt>
                <c:pt idx="154">
                  <c:v>305</c:v>
                </c:pt>
              </c:numCache>
            </c:numRef>
          </c:xVal>
          <c:yVal>
            <c:numRef>
              <c:f>'C8 6565'!$U$21:$FS$21</c:f>
              <c:numCache>
                <c:formatCode>0.00</c:formatCode>
                <c:ptCount val="155"/>
                <c:pt idx="0">
                  <c:v>8.8843557622839033E-4</c:v>
                </c:pt>
                <c:pt idx="1">
                  <c:v>1.1486874417413388E-3</c:v>
                </c:pt>
                <c:pt idx="2">
                  <c:v>1.1946968646521941E-3</c:v>
                </c:pt>
                <c:pt idx="3">
                  <c:v>9.8313158485170129E-4</c:v>
                </c:pt>
                <c:pt idx="4">
                  <c:v>1.3850765352876667E-3</c:v>
                </c:pt>
                <c:pt idx="5">
                  <c:v>2.7098841837837656E-3</c:v>
                </c:pt>
                <c:pt idx="6">
                  <c:v>1.3976876177984651E-3</c:v>
                </c:pt>
                <c:pt idx="7">
                  <c:v>1.3531823548518687E-3</c:v>
                </c:pt>
                <c:pt idx="8">
                  <c:v>1.1438528827094161E-3</c:v>
                </c:pt>
                <c:pt idx="9">
                  <c:v>1.2197681410347607E-3</c:v>
                </c:pt>
                <c:pt idx="10">
                  <c:v>1.2302241285957396E-3</c:v>
                </c:pt>
                <c:pt idx="11">
                  <c:v>8.7034284125383371E-4</c:v>
                </c:pt>
                <c:pt idx="12">
                  <c:v>8.9238194242617533E-4</c:v>
                </c:pt>
                <c:pt idx="13">
                  <c:v>1.1371588553799278E-3</c:v>
                </c:pt>
                <c:pt idx="14">
                  <c:v>9.2167612828801819E-4</c:v>
                </c:pt>
                <c:pt idx="15">
                  <c:v>1.1853454220382982E-3</c:v>
                </c:pt>
                <c:pt idx="16">
                  <c:v>1.3564479808856247E-3</c:v>
                </c:pt>
                <c:pt idx="17">
                  <c:v>1.3725491351047423E-3</c:v>
                </c:pt>
                <c:pt idx="18">
                  <c:v>1.1933772986354489E-3</c:v>
                </c:pt>
                <c:pt idx="19">
                  <c:v>8.8816278738051545E-4</c:v>
                </c:pt>
                <c:pt idx="20">
                  <c:v>9.6331740078044647E-4</c:v>
                </c:pt>
                <c:pt idx="21">
                  <c:v>1.2507991383053957E-3</c:v>
                </c:pt>
                <c:pt idx="22">
                  <c:v>1.3344287964261025E-3</c:v>
                </c:pt>
                <c:pt idx="23">
                  <c:v>1.2378563699591851E-3</c:v>
                </c:pt>
                <c:pt idx="24">
                  <c:v>1.1632558063169143E-3</c:v>
                </c:pt>
                <c:pt idx="25">
                  <c:v>1.2239521931026627E-3</c:v>
                </c:pt>
                <c:pt idx="26">
                  <c:v>1.1503523926198916E-3</c:v>
                </c:pt>
                <c:pt idx="27">
                  <c:v>8.8289597856347534E-4</c:v>
                </c:pt>
                <c:pt idx="28">
                  <c:v>9.6737752306015655E-4</c:v>
                </c:pt>
                <c:pt idx="29">
                  <c:v>1.2893425395268277E-3</c:v>
                </c:pt>
                <c:pt idx="30">
                  <c:v>1.2942451490461822E-3</c:v>
                </c:pt>
                <c:pt idx="31">
                  <c:v>1.2391573729863693E-3</c:v>
                </c:pt>
                <c:pt idx="32">
                  <c:v>1.2406947890818859E-3</c:v>
                </c:pt>
                <c:pt idx="33">
                  <c:v>1.2436465652520803E-3</c:v>
                </c:pt>
                <c:pt idx="34">
                  <c:v>1.1426796702215941E-3</c:v>
                </c:pt>
                <c:pt idx="35">
                  <c:v>1.6666151433554677E-3</c:v>
                </c:pt>
                <c:pt idx="36">
                  <c:v>1.3411048252933095E-3</c:v>
                </c:pt>
                <c:pt idx="37">
                  <c:v>1.4272092663199284E-3</c:v>
                </c:pt>
                <c:pt idx="38">
                  <c:v>1.3517379821671178E-3</c:v>
                </c:pt>
                <c:pt idx="39">
                  <c:v>1.2801101657308155E-3</c:v>
                </c:pt>
                <c:pt idx="40">
                  <c:v>1.1368444699154318E-3</c:v>
                </c:pt>
                <c:pt idx="41">
                  <c:v>8.8920178533010742E-4</c:v>
                </c:pt>
                <c:pt idx="42">
                  <c:v>1.4714776451945669E-3</c:v>
                </c:pt>
                <c:pt idx="43">
                  <c:v>1.6295207668029527E-3</c:v>
                </c:pt>
                <c:pt idx="44">
                  <c:v>1.7737896201159723E-3</c:v>
                </c:pt>
                <c:pt idx="45">
                  <c:v>1.7699115044247787E-3</c:v>
                </c:pt>
                <c:pt idx="46">
                  <c:v>1.0193679918450559E-3</c:v>
                </c:pt>
                <c:pt idx="47">
                  <c:v>1.0256410256410256E-3</c:v>
                </c:pt>
                <c:pt idx="48">
                  <c:v>1.376538951883244E-3</c:v>
                </c:pt>
                <c:pt idx="49">
                  <c:v>2.0902566613256192E-3</c:v>
                </c:pt>
                <c:pt idx="50">
                  <c:v>1.5353086987712052E-3</c:v>
                </c:pt>
                <c:pt idx="51">
                  <c:v>1.7927667404237975E-3</c:v>
                </c:pt>
                <c:pt idx="52">
                  <c:v>1.3715875403475524E-3</c:v>
                </c:pt>
                <c:pt idx="53">
                  <c:v>1.467882613459207E-3</c:v>
                </c:pt>
                <c:pt idx="54">
                  <c:v>1.6430594856460521E-3</c:v>
                </c:pt>
                <c:pt idx="55">
                  <c:v>2.8074538185900483E-3</c:v>
                </c:pt>
                <c:pt idx="56">
                  <c:v>1.4561825327560039E-3</c:v>
                </c:pt>
                <c:pt idx="57">
                  <c:v>2.2318784498753454E-3</c:v>
                </c:pt>
                <c:pt idx="58">
                  <c:v>3.7508848906992309E-3</c:v>
                </c:pt>
                <c:pt idx="59">
                  <c:v>4.1841004184100415E-3</c:v>
                </c:pt>
                <c:pt idx="60">
                  <c:v>1.620745542949757E-3</c:v>
                </c:pt>
                <c:pt idx="61">
                  <c:v>1.4546116378253184E-3</c:v>
                </c:pt>
                <c:pt idx="62">
                  <c:v>1.8118247511016599E-3</c:v>
                </c:pt>
                <c:pt idx="63">
                  <c:v>1.4821821681177383E-3</c:v>
                </c:pt>
                <c:pt idx="64">
                  <c:v>1.6762670025458708E-3</c:v>
                </c:pt>
                <c:pt idx="65">
                  <c:v>1.8480741150023309E-3</c:v>
                </c:pt>
                <c:pt idx="66">
                  <c:v>1.6123921151821126E-3</c:v>
                </c:pt>
                <c:pt idx="67">
                  <c:v>1.6118319721244757E-3</c:v>
                </c:pt>
                <c:pt idx="68">
                  <c:v>2.3696946050021225E-3</c:v>
                </c:pt>
                <c:pt idx="69">
                  <c:v>3.1184094082596469E-3</c:v>
                </c:pt>
                <c:pt idx="70">
                  <c:v>1.6989566553605529E-3</c:v>
                </c:pt>
                <c:pt idx="71">
                  <c:v>1.6913826950620931E-3</c:v>
                </c:pt>
                <c:pt idx="72">
                  <c:v>2.1929824561403512E-3</c:v>
                </c:pt>
                <c:pt idx="73">
                  <c:v>2.0449897750511249E-3</c:v>
                </c:pt>
                <c:pt idx="74">
                  <c:v>2.0576131687242796E-3</c:v>
                </c:pt>
                <c:pt idx="75">
                  <c:v>1.9493177387914231E-3</c:v>
                </c:pt>
                <c:pt idx="76">
                  <c:v>1.841620626151013E-3</c:v>
                </c:pt>
                <c:pt idx="77">
                  <c:v>1.6835016835016834E-3</c:v>
                </c:pt>
                <c:pt idx="78">
                  <c:v>1.6920473773265651E-3</c:v>
                </c:pt>
                <c:pt idx="79">
                  <c:v>1.7793594306049821E-3</c:v>
                </c:pt>
                <c:pt idx="80">
                  <c:v>1.5007042852199142E-3</c:v>
                </c:pt>
                <c:pt idx="81">
                  <c:v>1.5284426422226857E-3</c:v>
                </c:pt>
                <c:pt idx="82">
                  <c:v>1.5036437954667817E-3</c:v>
                </c:pt>
                <c:pt idx="83">
                  <c:v>2.1856384467729829E-3</c:v>
                </c:pt>
                <c:pt idx="84">
                  <c:v>1.8065039420623733E-3</c:v>
                </c:pt>
                <c:pt idx="85">
                  <c:v>1.9157627896673236E-3</c:v>
                </c:pt>
                <c:pt idx="86">
                  <c:v>1.884641010446643E-3</c:v>
                </c:pt>
                <c:pt idx="87">
                  <c:v>1.5961428658193997E-3</c:v>
                </c:pt>
                <c:pt idx="88">
                  <c:v>1.6357213784520522E-3</c:v>
                </c:pt>
                <c:pt idx="89">
                  <c:v>1.949706607622512E-3</c:v>
                </c:pt>
                <c:pt idx="90">
                  <c:v>1.4342952970561121E-3</c:v>
                </c:pt>
                <c:pt idx="91">
                  <c:v>1.9524940582193949E-3</c:v>
                </c:pt>
                <c:pt idx="92">
                  <c:v>1.734023397614332E-3</c:v>
                </c:pt>
                <c:pt idx="93">
                  <c:v>1.8724420964474392E-3</c:v>
                </c:pt>
                <c:pt idx="94">
                  <c:v>1.8034717712197431E-3</c:v>
                </c:pt>
                <c:pt idx="95">
                  <c:v>2.0004410762565904E-3</c:v>
                </c:pt>
                <c:pt idx="96">
                  <c:v>1.9000905671372847E-3</c:v>
                </c:pt>
                <c:pt idx="97">
                  <c:v>1.6267823592002459E-3</c:v>
                </c:pt>
                <c:pt idx="98">
                  <c:v>1.441571736848433E-3</c:v>
                </c:pt>
                <c:pt idx="99">
                  <c:v>1.7869827275117025E-3</c:v>
                </c:pt>
                <c:pt idx="100">
                  <c:v>1.5290661553525066E-3</c:v>
                </c:pt>
                <c:pt idx="101">
                  <c:v>2.2084443442859461E-3</c:v>
                </c:pt>
                <c:pt idx="102">
                  <c:v>3.8390916602282182E-3</c:v>
                </c:pt>
                <c:pt idx="103">
                  <c:v>5.9185347481284381E-3</c:v>
                </c:pt>
                <c:pt idx="104">
                  <c:v>9.2497474642499692E-3</c:v>
                </c:pt>
                <c:pt idx="105">
                  <c:v>3.5567815037701356E-3</c:v>
                </c:pt>
                <c:pt idx="106">
                  <c:v>2.5177819720427603E-3</c:v>
                </c:pt>
                <c:pt idx="107">
                  <c:v>1.4348275376950605E-2</c:v>
                </c:pt>
                <c:pt idx="108">
                  <c:v>3.9499364420865829E-3</c:v>
                </c:pt>
                <c:pt idx="109">
                  <c:v>2.2515475986360283E-3</c:v>
                </c:pt>
                <c:pt idx="110">
                  <c:v>2.1004846289122323E-3</c:v>
                </c:pt>
                <c:pt idx="111">
                  <c:v>2.5505996454473455E-3</c:v>
                </c:pt>
                <c:pt idx="112">
                  <c:v>2.7915534274849715E-3</c:v>
                </c:pt>
                <c:pt idx="113">
                  <c:v>2.1106740331936552E-3</c:v>
                </c:pt>
                <c:pt idx="114">
                  <c:v>2.5981260407391821E-3</c:v>
                </c:pt>
                <c:pt idx="115">
                  <c:v>1.7644783168315665E-3</c:v>
                </c:pt>
                <c:pt idx="116">
                  <c:v>1.9411344807874012E-3</c:v>
                </c:pt>
                <c:pt idx="117">
                  <c:v>2.0809720263011036E-3</c:v>
                </c:pt>
                <c:pt idx="118">
                  <c:v>2.49889244054628E-3</c:v>
                </c:pt>
                <c:pt idx="119">
                  <c:v>2.0916475679689437E-2</c:v>
                </c:pt>
                <c:pt idx="120">
                  <c:v>2.8296527463553996E-3</c:v>
                </c:pt>
                <c:pt idx="121">
                  <c:v>2.6112660179815656E-3</c:v>
                </c:pt>
                <c:pt idx="122">
                  <c:v>2.7797261180743924E-3</c:v>
                </c:pt>
                <c:pt idx="123">
                  <c:v>2.3167328679140398E-3</c:v>
                </c:pt>
                <c:pt idx="124">
                  <c:v>2.1443769707129193E-3</c:v>
                </c:pt>
                <c:pt idx="125">
                  <c:v>3.1037448844460523E-3</c:v>
                </c:pt>
                <c:pt idx="126">
                  <c:v>4.2673798935104409E-3</c:v>
                </c:pt>
                <c:pt idx="127">
                  <c:v>1.7595908580735663E-3</c:v>
                </c:pt>
                <c:pt idx="128">
                  <c:v>2.9383076476558957E-3</c:v>
                </c:pt>
                <c:pt idx="129">
                  <c:v>2.6677862839546451E-3</c:v>
                </c:pt>
                <c:pt idx="130">
                  <c:v>2.2018666107822956E-3</c:v>
                </c:pt>
                <c:pt idx="131">
                  <c:v>2.5447140098012319E-3</c:v>
                </c:pt>
                <c:pt idx="132">
                  <c:v>6.0615520885367582E-3</c:v>
                </c:pt>
                <c:pt idx="133">
                  <c:v>2.3044828668018634E-3</c:v>
                </c:pt>
                <c:pt idx="134">
                  <c:v>4.3333763471210601E-3</c:v>
                </c:pt>
                <c:pt idx="135">
                  <c:v>3.5482565990335975E-3</c:v>
                </c:pt>
                <c:pt idx="136">
                  <c:v>6.006275773901731E-3</c:v>
                </c:pt>
                <c:pt idx="137">
                  <c:v>3.773721935539712E-3</c:v>
                </c:pt>
                <c:pt idx="138">
                  <c:v>4.4307103084296655E-3</c:v>
                </c:pt>
                <c:pt idx="139">
                  <c:v>6.2942871703692326E-3</c:v>
                </c:pt>
                <c:pt idx="140">
                  <c:v>5.6041991837088093E-3</c:v>
                </c:pt>
                <c:pt idx="141">
                  <c:v>4.3585462257143487E-3</c:v>
                </c:pt>
                <c:pt idx="142">
                  <c:v>1.3567726807063377E-2</c:v>
                </c:pt>
                <c:pt idx="143">
                  <c:v>3.1009231490349873E-3</c:v>
                </c:pt>
                <c:pt idx="144">
                  <c:v>3.3066304566682272E-3</c:v>
                </c:pt>
                <c:pt idx="145">
                  <c:v>3.7484394922474859E-3</c:v>
                </c:pt>
                <c:pt idx="146">
                  <c:v>6.4985109045909879E-3</c:v>
                </c:pt>
                <c:pt idx="147">
                  <c:v>4.281246264771092E-3</c:v>
                </c:pt>
                <c:pt idx="148">
                  <c:v>3.9716692973675539E-3</c:v>
                </c:pt>
                <c:pt idx="149">
                  <c:v>3.6159838004631989E-3</c:v>
                </c:pt>
                <c:pt idx="150">
                  <c:v>4.379471046742623E-2</c:v>
                </c:pt>
                <c:pt idx="151">
                  <c:v>2.2781600764002791E-2</c:v>
                </c:pt>
                <c:pt idx="152">
                  <c:v>1.1629964619769798E-2</c:v>
                </c:pt>
                <c:pt idx="153">
                  <c:v>4.8633970325688324E-3</c:v>
                </c:pt>
                <c:pt idx="154">
                  <c:v>2.9687987287610731E-3</c:v>
                </c:pt>
              </c:numCache>
            </c:numRef>
          </c:yVal>
          <c:smooth val="0"/>
          <c:extLst>
            <c:ext xmlns:c16="http://schemas.microsoft.com/office/drawing/2014/chart" uri="{C3380CC4-5D6E-409C-BE32-E72D297353CC}">
              <c16:uniqueId val="{00000003-A228-4F5B-9C54-A304EE82AE03}"/>
            </c:ext>
          </c:extLst>
        </c:ser>
        <c:ser>
          <c:idx val="5"/>
          <c:order val="5"/>
          <c:tx>
            <c:strRef>
              <c:f>'C8 6565'!$A$12</c:f>
              <c:strCache>
                <c:ptCount val="1"/>
                <c:pt idx="0">
                  <c:v>Kcb (Select)</c:v>
                </c:pt>
              </c:strCache>
            </c:strRef>
          </c:tx>
          <c:spPr>
            <a:ln w="3175">
              <a:solidFill>
                <a:srgbClr val="339966"/>
              </a:solidFill>
              <a:prstDash val="lgDashDot"/>
            </a:ln>
          </c:spPr>
          <c:marker>
            <c:symbol val="circle"/>
            <c:size val="2"/>
            <c:spPr>
              <a:solidFill>
                <a:srgbClr val="339966"/>
              </a:solidFill>
              <a:ln>
                <a:solidFill>
                  <a:srgbClr val="339966"/>
                </a:solidFill>
                <a:prstDash val="solid"/>
              </a:ln>
            </c:spPr>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6565'!$C$12:$FS$12</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0.17489062499999999</c:v>
                </c:pt>
                <c:pt idx="15">
                  <c:v>0.1822734375</c:v>
                </c:pt>
                <c:pt idx="16">
                  <c:v>0.18965625</c:v>
                </c:pt>
                <c:pt idx="17">
                  <c:v>0.1970390625</c:v>
                </c:pt>
                <c:pt idx="18">
                  <c:v>0.20442187499999998</c:v>
                </c:pt>
                <c:pt idx="19">
                  <c:v>0.21180468749999998</c:v>
                </c:pt>
                <c:pt idx="20">
                  <c:v>0.21918749999999998</c:v>
                </c:pt>
                <c:pt idx="21">
                  <c:v>0.22657031249999998</c:v>
                </c:pt>
                <c:pt idx="22">
                  <c:v>0.23395312499999998</c:v>
                </c:pt>
                <c:pt idx="23">
                  <c:v>0.24133593749999999</c:v>
                </c:pt>
                <c:pt idx="24">
                  <c:v>0.24871874999999996</c:v>
                </c:pt>
                <c:pt idx="25">
                  <c:v>0.25610156249999999</c:v>
                </c:pt>
                <c:pt idx="26">
                  <c:v>0.26348437499999999</c:v>
                </c:pt>
                <c:pt idx="27">
                  <c:v>0.2708671875</c:v>
                </c:pt>
                <c:pt idx="28">
                  <c:v>0.27825</c:v>
                </c:pt>
                <c:pt idx="29">
                  <c:v>0.28563281249999994</c:v>
                </c:pt>
                <c:pt idx="30">
                  <c:v>0.293015625</c:v>
                </c:pt>
                <c:pt idx="31">
                  <c:v>0.30039843749999995</c:v>
                </c:pt>
                <c:pt idx="32">
                  <c:v>0.30778125000000001</c:v>
                </c:pt>
                <c:pt idx="33">
                  <c:v>0.31516406249999995</c:v>
                </c:pt>
                <c:pt idx="34">
                  <c:v>0.32254687500000001</c:v>
                </c:pt>
                <c:pt idx="35">
                  <c:v>0.32992968749999996</c:v>
                </c:pt>
                <c:pt idx="36">
                  <c:v>0.33731250000000002</c:v>
                </c:pt>
                <c:pt idx="37">
                  <c:v>0.35712857142857141</c:v>
                </c:pt>
                <c:pt idx="38">
                  <c:v>0.37694464285714285</c:v>
                </c:pt>
                <c:pt idx="39">
                  <c:v>0.39676071428571424</c:v>
                </c:pt>
                <c:pt idx="40">
                  <c:v>0.41657678571428569</c:v>
                </c:pt>
                <c:pt idx="41">
                  <c:v>0.43639285714285714</c:v>
                </c:pt>
                <c:pt idx="42">
                  <c:v>0.45620892857142858</c:v>
                </c:pt>
                <c:pt idx="43">
                  <c:v>0.47602500000000003</c:v>
                </c:pt>
                <c:pt idx="44">
                  <c:v>0.50690625</c:v>
                </c:pt>
                <c:pt idx="45">
                  <c:v>0.53778749999999997</c:v>
                </c:pt>
                <c:pt idx="46">
                  <c:v>0.56715000000000004</c:v>
                </c:pt>
                <c:pt idx="47">
                  <c:v>0.5965125</c:v>
                </c:pt>
                <c:pt idx="48">
                  <c:v>0.62587499999999996</c:v>
                </c:pt>
                <c:pt idx="49">
                  <c:v>0.65523750000000003</c:v>
                </c:pt>
                <c:pt idx="50">
                  <c:v>0.68459999999999999</c:v>
                </c:pt>
                <c:pt idx="51">
                  <c:v>0.71058749999999993</c:v>
                </c:pt>
                <c:pt idx="52">
                  <c:v>0.73657499999999998</c:v>
                </c:pt>
                <c:pt idx="53">
                  <c:v>0.76256250000000003</c:v>
                </c:pt>
                <c:pt idx="54">
                  <c:v>0.78855000000000008</c:v>
                </c:pt>
                <c:pt idx="55">
                  <c:v>0.81453750000000003</c:v>
                </c:pt>
                <c:pt idx="56">
                  <c:v>0.84052500000000008</c:v>
                </c:pt>
                <c:pt idx="57">
                  <c:v>0.86651250000000002</c:v>
                </c:pt>
                <c:pt idx="58">
                  <c:v>0.89250000000000007</c:v>
                </c:pt>
                <c:pt idx="59">
                  <c:v>0.91848750000000001</c:v>
                </c:pt>
                <c:pt idx="60">
                  <c:v>0.93529499999999999</c:v>
                </c:pt>
                <c:pt idx="61">
                  <c:v>0.95210249999999996</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0.96</c:v>
                </c:pt>
                <c:pt idx="109">
                  <c:v>0.95915625000000004</c:v>
                </c:pt>
                <c:pt idx="110">
                  <c:v>0.95325000000000004</c:v>
                </c:pt>
                <c:pt idx="111">
                  <c:v>0.94734375000000004</c:v>
                </c:pt>
                <c:pt idx="112">
                  <c:v>0.94143750000000004</c:v>
                </c:pt>
                <c:pt idx="113">
                  <c:v>0.93553125000000004</c:v>
                </c:pt>
                <c:pt idx="114">
                  <c:v>0.92962500000000003</c:v>
                </c:pt>
                <c:pt idx="115">
                  <c:v>0.90447580645161296</c:v>
                </c:pt>
                <c:pt idx="116">
                  <c:v>0.87932661290322578</c:v>
                </c:pt>
                <c:pt idx="117">
                  <c:v>0.85417741935483882</c:v>
                </c:pt>
                <c:pt idx="118">
                  <c:v>0.82902822580645164</c:v>
                </c:pt>
                <c:pt idx="119">
                  <c:v>0.80387903225806456</c:v>
                </c:pt>
                <c:pt idx="120">
                  <c:v>0.77872983870967738</c:v>
                </c:pt>
                <c:pt idx="121">
                  <c:v>0.75358064516129042</c:v>
                </c:pt>
                <c:pt idx="122">
                  <c:v>0.72843145161290324</c:v>
                </c:pt>
                <c:pt idx="123">
                  <c:v>0.70328225806451616</c:v>
                </c:pt>
                <c:pt idx="124">
                  <c:v>0.67813306451612898</c:v>
                </c:pt>
                <c:pt idx="125">
                  <c:v>0.65298387096774191</c:v>
                </c:pt>
                <c:pt idx="126">
                  <c:v>0.62783467741935484</c:v>
                </c:pt>
                <c:pt idx="127">
                  <c:v>0.60268548387096776</c:v>
                </c:pt>
                <c:pt idx="128">
                  <c:v>0.57753629032258058</c:v>
                </c:pt>
                <c:pt idx="129">
                  <c:v>0.55238709677419351</c:v>
                </c:pt>
                <c:pt idx="130">
                  <c:v>0.52723790322580644</c:v>
                </c:pt>
                <c:pt idx="131">
                  <c:v>0.50208870967741936</c:v>
                </c:pt>
                <c:pt idx="132">
                  <c:v>0.47693951612903229</c:v>
                </c:pt>
                <c:pt idx="133">
                  <c:v>0.45179032258064511</c:v>
                </c:pt>
                <c:pt idx="134">
                  <c:v>0.42664112903225804</c:v>
                </c:pt>
                <c:pt idx="135">
                  <c:v>0.40149193548387085</c:v>
                </c:pt>
                <c:pt idx="136">
                  <c:v>0.37634274193548378</c:v>
                </c:pt>
                <c:pt idx="137">
                  <c:v>0.35119354838709677</c:v>
                </c:pt>
                <c:pt idx="138">
                  <c:v>0.32604435483870964</c:v>
                </c:pt>
                <c:pt idx="139">
                  <c:v>0.30089516129032257</c:v>
                </c:pt>
                <c:pt idx="140">
                  <c:v>0.27574596774193555</c:v>
                </c:pt>
                <c:pt idx="141">
                  <c:v>0.25059677419354837</c:v>
                </c:pt>
                <c:pt idx="142">
                  <c:v>0.22544758064516124</c:v>
                </c:pt>
                <c:pt idx="143">
                  <c:v>0.20029838709677419</c:v>
                </c:pt>
                <c:pt idx="144">
                  <c:v>0.17514919354838704</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4-A228-4F5B-9C54-A304EE82AE03}"/>
            </c:ext>
          </c:extLst>
        </c:ser>
        <c:ser>
          <c:idx val="6"/>
          <c:order val="6"/>
          <c:tx>
            <c:strRef>
              <c:f>'C8 6565'!$A$87</c:f>
              <c:strCache>
                <c:ptCount val="1"/>
                <c:pt idx="0">
                  <c:v>Kcb (SWD)</c:v>
                </c:pt>
              </c:strCache>
            </c:strRef>
          </c:tx>
          <c:spPr>
            <a:ln w="28575">
              <a:noFill/>
            </a:ln>
          </c:spPr>
          <c:marker>
            <c:symbol val="circle"/>
            <c:size val="5"/>
            <c:spPr>
              <a:solidFill>
                <a:srgbClr val="800000"/>
              </a:solidFill>
              <a:ln>
                <a:solidFill>
                  <a:srgbClr val="800000"/>
                </a:solidFill>
                <a:prstDash val="solid"/>
              </a:ln>
            </c:spPr>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6565'!$C$87:$FS$87</c:f>
              <c:numCache>
                <c:formatCode>General</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0.16390824109081889</c:v>
                </c:pt>
                <c:pt idx="25">
                  <c:v>0</c:v>
                </c:pt>
                <c:pt idx="26">
                  <c:v>0</c:v>
                </c:pt>
                <c:pt idx="27">
                  <c:v>0</c:v>
                </c:pt>
                <c:pt idx="28">
                  <c:v>8.3247266324185221E-2</c:v>
                </c:pt>
                <c:pt idx="29">
                  <c:v>0</c:v>
                </c:pt>
                <c:pt idx="30">
                  <c:v>0.47952806088063848</c:v>
                </c:pt>
                <c:pt idx="31">
                  <c:v>0</c:v>
                </c:pt>
                <c:pt idx="32">
                  <c:v>-0.77369848721755108</c:v>
                </c:pt>
                <c:pt idx="33">
                  <c:v>0</c:v>
                </c:pt>
                <c:pt idx="34">
                  <c:v>0</c:v>
                </c:pt>
                <c:pt idx="35">
                  <c:v>0</c:v>
                </c:pt>
                <c:pt idx="36">
                  <c:v>0</c:v>
                </c:pt>
                <c:pt idx="37">
                  <c:v>0.71690307085539473</c:v>
                </c:pt>
                <c:pt idx="38">
                  <c:v>0</c:v>
                </c:pt>
                <c:pt idx="39">
                  <c:v>-0.34425151558289979</c:v>
                </c:pt>
                <c:pt idx="40">
                  <c:v>0</c:v>
                </c:pt>
                <c:pt idx="41">
                  <c:v>0</c:v>
                </c:pt>
                <c:pt idx="42">
                  <c:v>0</c:v>
                </c:pt>
                <c:pt idx="43">
                  <c:v>1.1230088056472636</c:v>
                </c:pt>
                <c:pt idx="44">
                  <c:v>0</c:v>
                </c:pt>
                <c:pt idx="45">
                  <c:v>-0.68235404851536097</c:v>
                </c:pt>
                <c:pt idx="46">
                  <c:v>0</c:v>
                </c:pt>
                <c:pt idx="47">
                  <c:v>0</c:v>
                </c:pt>
                <c:pt idx="48">
                  <c:v>1.4049811868976769</c:v>
                </c:pt>
                <c:pt idx="49">
                  <c:v>0</c:v>
                </c:pt>
                <c:pt idx="50">
                  <c:v>-0.78386533617856402</c:v>
                </c:pt>
                <c:pt idx="51">
                  <c:v>0</c:v>
                </c:pt>
                <c:pt idx="52">
                  <c:v>1.9598130772756073</c:v>
                </c:pt>
                <c:pt idx="53">
                  <c:v>0</c:v>
                </c:pt>
                <c:pt idx="54">
                  <c:v>0</c:v>
                </c:pt>
                <c:pt idx="55">
                  <c:v>0</c:v>
                </c:pt>
                <c:pt idx="56">
                  <c:v>0</c:v>
                </c:pt>
                <c:pt idx="57">
                  <c:v>0.43414339131933344</c:v>
                </c:pt>
                <c:pt idx="58">
                  <c:v>0</c:v>
                </c:pt>
                <c:pt idx="59">
                  <c:v>0.7049247292975408</c:v>
                </c:pt>
                <c:pt idx="60">
                  <c:v>0</c:v>
                </c:pt>
                <c:pt idx="61">
                  <c:v>0</c:v>
                </c:pt>
                <c:pt idx="62">
                  <c:v>0.36653240734515047</c:v>
                </c:pt>
                <c:pt idx="63">
                  <c:v>0</c:v>
                </c:pt>
                <c:pt idx="64">
                  <c:v>-0.13457766819643102</c:v>
                </c:pt>
                <c:pt idx="65">
                  <c:v>0</c:v>
                </c:pt>
                <c:pt idx="66">
                  <c:v>1.9716343180576787</c:v>
                </c:pt>
                <c:pt idx="67">
                  <c:v>0</c:v>
                </c:pt>
                <c:pt idx="68">
                  <c:v>0</c:v>
                </c:pt>
                <c:pt idx="69">
                  <c:v>0</c:v>
                </c:pt>
                <c:pt idx="70">
                  <c:v>0</c:v>
                </c:pt>
                <c:pt idx="71">
                  <c:v>0.7709182871369572</c:v>
                </c:pt>
                <c:pt idx="72">
                  <c:v>0</c:v>
                </c:pt>
                <c:pt idx="73">
                  <c:v>-0.36608509414190143</c:v>
                </c:pt>
                <c:pt idx="74">
                  <c:v>0</c:v>
                </c:pt>
                <c:pt idx="75">
                  <c:v>0</c:v>
                </c:pt>
                <c:pt idx="76">
                  <c:v>1.1525882811786274</c:v>
                </c:pt>
                <c:pt idx="77">
                  <c:v>0</c:v>
                </c:pt>
                <c:pt idx="78">
                  <c:v>0.12778622746320467</c:v>
                </c:pt>
                <c:pt idx="79">
                  <c:v>0</c:v>
                </c:pt>
                <c:pt idx="80">
                  <c:v>1.8377881081363081</c:v>
                </c:pt>
                <c:pt idx="81">
                  <c:v>0</c:v>
                </c:pt>
                <c:pt idx="82">
                  <c:v>0</c:v>
                </c:pt>
                <c:pt idx="83">
                  <c:v>0</c:v>
                </c:pt>
                <c:pt idx="84">
                  <c:v>0</c:v>
                </c:pt>
                <c:pt idx="85">
                  <c:v>0.78102974308298423</c:v>
                </c:pt>
                <c:pt idx="86">
                  <c:v>0</c:v>
                </c:pt>
                <c:pt idx="87">
                  <c:v>1.5587596355049469</c:v>
                </c:pt>
                <c:pt idx="88">
                  <c:v>0</c:v>
                </c:pt>
                <c:pt idx="89">
                  <c:v>0</c:v>
                </c:pt>
                <c:pt idx="90">
                  <c:v>2.1522702953290169</c:v>
                </c:pt>
                <c:pt idx="91">
                  <c:v>0</c:v>
                </c:pt>
                <c:pt idx="92">
                  <c:v>-1.3585102713541228</c:v>
                </c:pt>
                <c:pt idx="93">
                  <c:v>0</c:v>
                </c:pt>
                <c:pt idx="94">
                  <c:v>2.1802585210729197</c:v>
                </c:pt>
                <c:pt idx="95">
                  <c:v>0</c:v>
                </c:pt>
                <c:pt idx="96">
                  <c:v>0</c:v>
                </c:pt>
                <c:pt idx="97">
                  <c:v>0</c:v>
                </c:pt>
                <c:pt idx="98">
                  <c:v>0</c:v>
                </c:pt>
                <c:pt idx="99">
                  <c:v>1.2228268235784052</c:v>
                </c:pt>
                <c:pt idx="100">
                  <c:v>0</c:v>
                </c:pt>
                <c:pt idx="101">
                  <c:v>-0.26803341186470125</c:v>
                </c:pt>
                <c:pt idx="102">
                  <c:v>0</c:v>
                </c:pt>
                <c:pt idx="103">
                  <c:v>0</c:v>
                </c:pt>
                <c:pt idx="104">
                  <c:v>1.9613117043397652</c:v>
                </c:pt>
                <c:pt idx="105">
                  <c:v>0</c:v>
                </c:pt>
                <c:pt idx="106">
                  <c:v>-0.97179905913872244</c:v>
                </c:pt>
                <c:pt idx="107">
                  <c:v>0</c:v>
                </c:pt>
                <c:pt idx="108">
                  <c:v>1.8002005552085529</c:v>
                </c:pt>
                <c:pt idx="109">
                  <c:v>0</c:v>
                </c:pt>
                <c:pt idx="110">
                  <c:v>0</c:v>
                </c:pt>
                <c:pt idx="111">
                  <c:v>0</c:v>
                </c:pt>
                <c:pt idx="112">
                  <c:v>0</c:v>
                </c:pt>
                <c:pt idx="113">
                  <c:v>0</c:v>
                </c:pt>
                <c:pt idx="114">
                  <c:v>1.2214807619657411</c:v>
                </c:pt>
                <c:pt idx="115">
                  <c:v>0</c:v>
                </c:pt>
                <c:pt idx="116">
                  <c:v>-0.6617741272981883</c:v>
                </c:pt>
                <c:pt idx="117">
                  <c:v>0</c:v>
                </c:pt>
                <c:pt idx="118">
                  <c:v>0</c:v>
                </c:pt>
                <c:pt idx="119">
                  <c:v>0</c:v>
                </c:pt>
                <c:pt idx="120">
                  <c:v>0</c:v>
                </c:pt>
                <c:pt idx="121">
                  <c:v>0</c:v>
                </c:pt>
                <c:pt idx="122">
                  <c:v>0</c:v>
                </c:pt>
                <c:pt idx="123">
                  <c:v>0</c:v>
                </c:pt>
                <c:pt idx="124">
                  <c:v>0</c:v>
                </c:pt>
                <c:pt idx="125">
                  <c:v>0</c:v>
                </c:pt>
                <c:pt idx="126">
                  <c:v>0</c:v>
                </c:pt>
                <c:pt idx="127">
                  <c:v>1.0172431143843199</c:v>
                </c:pt>
                <c:pt idx="128">
                  <c:v>0</c:v>
                </c:pt>
                <c:pt idx="129">
                  <c:v>0</c:v>
                </c:pt>
                <c:pt idx="130">
                  <c:v>0</c:v>
                </c:pt>
                <c:pt idx="131">
                  <c:v>0</c:v>
                </c:pt>
                <c:pt idx="132">
                  <c:v>0</c:v>
                </c:pt>
                <c:pt idx="133">
                  <c:v>0</c:v>
                </c:pt>
                <c:pt idx="134">
                  <c:v>0</c:v>
                </c:pt>
                <c:pt idx="135">
                  <c:v>5.7204689953924227E-2</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0.23721559320838148</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A228-4F5B-9C54-A304EE82AE03}"/>
            </c:ext>
          </c:extLst>
        </c:ser>
        <c:ser>
          <c:idx val="7"/>
          <c:order val="7"/>
          <c:tx>
            <c:v>Kcb (SWD) weighted</c:v>
          </c:tx>
          <c:spPr>
            <a:ln w="3175">
              <a:solidFill>
                <a:srgbClr val="800000"/>
              </a:solidFill>
              <a:prstDash val="solid"/>
            </a:ln>
          </c:spPr>
          <c:marker>
            <c:symbol val="dot"/>
            <c:size val="3"/>
            <c:spPr>
              <a:noFill/>
              <a:ln>
                <a:solidFill>
                  <a:srgbClr val="800000"/>
                </a:solidFill>
                <a:prstDash val="solid"/>
              </a:ln>
            </c:spPr>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6565'!$D$89:$FS$89</c:f>
              <c:numCache>
                <c:formatCode>General</c:formatCode>
                <c:ptCount val="17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0.21160835803237144</c:v>
                </c:pt>
                <c:pt idx="31">
                  <c:v>0.14984614985289685</c:v>
                </c:pt>
                <c:pt idx="32">
                  <c:v>0.24716241543233353</c:v>
                </c:pt>
                <c:pt idx="33">
                  <c:v>0.32678481454278169</c:v>
                </c:pt>
                <c:pt idx="34">
                  <c:v>0.39313681380148857</c:v>
                </c:pt>
                <c:pt idx="35">
                  <c:v>0.44928081317424046</c:v>
                </c:pt>
                <c:pt idx="36">
                  <c:v>0.36844975162498322</c:v>
                </c:pt>
                <c:pt idx="37">
                  <c:v>0.29839616494896032</c:v>
                </c:pt>
                <c:pt idx="38">
                  <c:v>0.44364147655664221</c:v>
                </c:pt>
                <c:pt idx="39">
                  <c:v>0.58888678816432394</c:v>
                </c:pt>
                <c:pt idx="40">
                  <c:v>0.63475866256714286</c:v>
                </c:pt>
                <c:pt idx="41">
                  <c:v>0.53470743543154564</c:v>
                </c:pt>
                <c:pt idx="42">
                  <c:v>0.43465620829594848</c:v>
                </c:pt>
                <c:pt idx="43">
                  <c:v>0.51751687539062929</c:v>
                </c:pt>
                <c:pt idx="44">
                  <c:v>0.60037754248531006</c:v>
                </c:pt>
                <c:pt idx="45">
                  <c:v>0.65227053627879228</c:v>
                </c:pt>
                <c:pt idx="46">
                  <c:v>0.7041635300722745</c:v>
                </c:pt>
                <c:pt idx="47">
                  <c:v>0.65823916911707914</c:v>
                </c:pt>
                <c:pt idx="48">
                  <c:v>0.61231480816188366</c:v>
                </c:pt>
                <c:pt idx="49">
                  <c:v>0.56639044720668819</c:v>
                </c:pt>
                <c:pt idx="50">
                  <c:v>0.5385181754500401</c:v>
                </c:pt>
                <c:pt idx="51">
                  <c:v>0.63100342730423375</c:v>
                </c:pt>
                <c:pt idx="52">
                  <c:v>0.70092919102826767</c:v>
                </c:pt>
                <c:pt idx="53">
                  <c:v>0.63169927239143275</c:v>
                </c:pt>
                <c:pt idx="54">
                  <c:v>0.5624693537545975</c:v>
                </c:pt>
                <c:pt idx="55">
                  <c:v>0.45983209674832376</c:v>
                </c:pt>
                <c:pt idx="56">
                  <c:v>0.50311794128046594</c:v>
                </c:pt>
                <c:pt idx="57">
                  <c:v>0.68681791822954852</c:v>
                </c:pt>
                <c:pt idx="58">
                  <c:v>0.68760600094835356</c:v>
                </c:pt>
                <c:pt idx="59">
                  <c:v>0.60834634827244349</c:v>
                </c:pt>
                <c:pt idx="60">
                  <c:v>0.63079800799361851</c:v>
                </c:pt>
                <c:pt idx="61">
                  <c:v>0.65324966771479331</c:v>
                </c:pt>
                <c:pt idx="62">
                  <c:v>0.67570132743596834</c:v>
                </c:pt>
                <c:pt idx="63">
                  <c:v>0.69815298715714336</c:v>
                </c:pt>
                <c:pt idx="64">
                  <c:v>0.64480442145972761</c:v>
                </c:pt>
                <c:pt idx="65">
                  <c:v>0.57340376656376468</c:v>
                </c:pt>
                <c:pt idx="66">
                  <c:v>0.60324800335583706</c:v>
                </c:pt>
                <c:pt idx="67">
                  <c:v>0.65565172827806883</c:v>
                </c:pt>
                <c:pt idx="68">
                  <c:v>0.7080554532003005</c:v>
                </c:pt>
                <c:pt idx="69">
                  <c:v>0.69213904120817082</c:v>
                </c:pt>
                <c:pt idx="70">
                  <c:v>0.7096299675854798</c:v>
                </c:pt>
                <c:pt idx="71">
                  <c:v>0.84112101934099581</c:v>
                </c:pt>
                <c:pt idx="72">
                  <c:v>0.83219793867957137</c:v>
                </c:pt>
                <c:pt idx="73">
                  <c:v>0.75282430034792502</c:v>
                </c:pt>
                <c:pt idx="74">
                  <c:v>0.75349839741099345</c:v>
                </c:pt>
                <c:pt idx="75">
                  <c:v>0.75417249447406198</c:v>
                </c:pt>
                <c:pt idx="76">
                  <c:v>0.75484659153713041</c:v>
                </c:pt>
                <c:pt idx="77">
                  <c:v>0.75552068860019872</c:v>
                </c:pt>
                <c:pt idx="78">
                  <c:v>0.8080434451580647</c:v>
                </c:pt>
                <c:pt idx="79">
                  <c:v>0.93636642713452123</c:v>
                </c:pt>
                <c:pt idx="80">
                  <c:v>1.1042567864325825</c:v>
                </c:pt>
                <c:pt idx="81">
                  <c:v>1.1709022540426086</c:v>
                </c:pt>
                <c:pt idx="82">
                  <c:v>1.2375477216526345</c:v>
                </c:pt>
                <c:pt idx="83">
                  <c:v>1.0701411514837844</c:v>
                </c:pt>
                <c:pt idx="84">
                  <c:v>0.97105471822929601</c:v>
                </c:pt>
                <c:pt idx="85">
                  <c:v>1.1078862044699436</c:v>
                </c:pt>
                <c:pt idx="86">
                  <c:v>1.1307175653323849</c:v>
                </c:pt>
                <c:pt idx="87">
                  <c:v>1.089720146361858</c:v>
                </c:pt>
                <c:pt idx="88">
                  <c:v>1.1191732850615526</c:v>
                </c:pt>
                <c:pt idx="89">
                  <c:v>1.1486264237612471</c:v>
                </c:pt>
                <c:pt idx="90">
                  <c:v>1.1780795624609419</c:v>
                </c:pt>
                <c:pt idx="91">
                  <c:v>1.2075327011606367</c:v>
                </c:pt>
                <c:pt idx="92">
                  <c:v>1.1375951574974577</c:v>
                </c:pt>
                <c:pt idx="93">
                  <c:v>1.015808954339481</c:v>
                </c:pt>
                <c:pt idx="94">
                  <c:v>1.0426457589284688</c:v>
                </c:pt>
                <c:pt idx="95">
                  <c:v>1.029915186195852</c:v>
                </c:pt>
                <c:pt idx="96">
                  <c:v>1.0171846134632354</c:v>
                </c:pt>
                <c:pt idx="97">
                  <c:v>0.808913323165386</c:v>
                </c:pt>
                <c:pt idx="98">
                  <c:v>0.83469407064641254</c:v>
                </c:pt>
                <c:pt idx="99">
                  <c:v>1.0452747924172576</c:v>
                </c:pt>
                <c:pt idx="100">
                  <c:v>1.0199375946929665</c:v>
                </c:pt>
                <c:pt idx="101">
                  <c:v>0.95601907741915471</c:v>
                </c:pt>
                <c:pt idx="102">
                  <c:v>0.95592933997831042</c:v>
                </c:pt>
                <c:pt idx="103">
                  <c:v>0.95583960253746625</c:v>
                </c:pt>
                <c:pt idx="104">
                  <c:v>0.95574986509662219</c:v>
                </c:pt>
                <c:pt idx="105">
                  <c:v>0.9556601276557779</c:v>
                </c:pt>
                <c:pt idx="106">
                  <c:v>0.95557039021493373</c:v>
                </c:pt>
                <c:pt idx="107">
                  <c:v>0.92932100918603455</c:v>
                </c:pt>
                <c:pt idx="108">
                  <c:v>0.90307162815713538</c:v>
                </c:pt>
                <c:pt idx="109">
                  <c:v>0.84013372216010551</c:v>
                </c:pt>
                <c:pt idx="110">
                  <c:v>0.77719581616307587</c:v>
                </c:pt>
                <c:pt idx="111">
                  <c:v>0.71425791016604601</c:v>
                </c:pt>
                <c:pt idx="112">
                  <c:v>0.84686072173424876</c:v>
                </c:pt>
                <c:pt idx="113">
                  <c:v>0.97946353330245173</c:v>
                </c:pt>
                <c:pt idx="114">
                  <c:v>0.92726637058083605</c:v>
                </c:pt>
                <c:pt idx="115">
                  <c:v>0.87506920785922049</c:v>
                </c:pt>
                <c:pt idx="116">
                  <c:v>0.86145336468712563</c:v>
                </c:pt>
                <c:pt idx="117">
                  <c:v>0.84783752151503089</c:v>
                </c:pt>
                <c:pt idx="118">
                  <c:v>0.83422167834293626</c:v>
                </c:pt>
                <c:pt idx="119">
                  <c:v>0.8206058351708414</c:v>
                </c:pt>
                <c:pt idx="120">
                  <c:v>0.74298743037005366</c:v>
                </c:pt>
                <c:pt idx="121">
                  <c:v>0.66536902556926592</c:v>
                </c:pt>
                <c:pt idx="122">
                  <c:v>0.71330094671940669</c:v>
                </c:pt>
                <c:pt idx="123">
                  <c:v>0.76123286786954736</c:v>
                </c:pt>
                <c:pt idx="124">
                  <c:v>0.69723030624085436</c:v>
                </c:pt>
                <c:pt idx="125">
                  <c:v>0.63322774461216136</c:v>
                </c:pt>
                <c:pt idx="126">
                  <c:v>0.56922518298346825</c:v>
                </c:pt>
                <c:pt idx="127">
                  <c:v>0.50522262135477525</c:v>
                </c:pt>
                <c:pt idx="128">
                  <c:v>0.45322078660971266</c:v>
                </c:pt>
                <c:pt idx="129">
                  <c:v>0.40121895186465012</c:v>
                </c:pt>
                <c:pt idx="130">
                  <c:v>0.34921711711958753</c:v>
                </c:pt>
                <c:pt idx="131">
                  <c:v>0.29721528237452532</c:v>
                </c:pt>
                <c:pt idx="132">
                  <c:v>0.24521344762946276</c:v>
                </c:pt>
                <c:pt idx="133">
                  <c:v>0.1932116128844002</c:v>
                </c:pt>
                <c:pt idx="134">
                  <c:v>0.14120977813933763</c:v>
                </c:pt>
                <c:pt idx="135">
                  <c:v>0.1532105050229681</c:v>
                </c:pt>
                <c:pt idx="136">
                  <c:v>0.16521123190659859</c:v>
                </c:pt>
                <c:pt idx="137">
                  <c:v>0.17721195879022908</c:v>
                </c:pt>
                <c:pt idx="138">
                  <c:v>0.18921268567385954</c:v>
                </c:pt>
                <c:pt idx="139">
                  <c:v>0.20121341255749003</c:v>
                </c:pt>
                <c:pt idx="140">
                  <c:v>0.21321413944112053</c:v>
                </c:pt>
                <c:pt idx="141">
                  <c:v>0.22521486632475099</c:v>
                </c:pt>
                <c:pt idx="142">
                  <c:v>0.23721559320838148</c:v>
                </c:pt>
                <c:pt idx="143">
                  <c:v>0.23721559320838148</c:v>
                </c:pt>
                <c:pt idx="144">
                  <c:v>0.23721559320838148</c:v>
                </c:pt>
                <c:pt idx="145">
                  <c:v>0.23721559320838148</c:v>
                </c:pt>
                <c:pt idx="146">
                  <c:v>0.23721559320838148</c:v>
                </c:pt>
                <c:pt idx="147">
                  <c:v>0.23721559320838148</c:v>
                </c:pt>
                <c:pt idx="148">
                  <c:v>0.23721559320838148</c:v>
                </c:pt>
                <c:pt idx="149">
                  <c:v>0.23721559320838148</c:v>
                </c:pt>
                <c:pt idx="150">
                  <c:v>0.23721559320838148</c:v>
                </c:pt>
                <c:pt idx="151">
                  <c:v>0.23721559320838148</c:v>
                </c:pt>
                <c:pt idx="152">
                  <c:v>0.23721559320838148</c:v>
                </c:pt>
                <c:pt idx="153">
                  <c:v>0.23721559320838148</c:v>
                </c:pt>
                <c:pt idx="154">
                  <c:v>0.22140122032782272</c:v>
                </c:pt>
                <c:pt idx="155">
                  <c:v>0.20558684744726394</c:v>
                </c:pt>
                <c:pt idx="156">
                  <c:v>0.18977247456670518</c:v>
                </c:pt>
                <c:pt idx="157">
                  <c:v>0.17395810168614642</c:v>
                </c:pt>
                <c:pt idx="158">
                  <c:v>0.15814372880558766</c:v>
                </c:pt>
                <c:pt idx="159">
                  <c:v>0.14232935592502888</c:v>
                </c:pt>
                <c:pt idx="160">
                  <c:v>0.12651498304447012</c:v>
                </c:pt>
                <c:pt idx="161">
                  <c:v>0.11070061016391136</c:v>
                </c:pt>
                <c:pt idx="162">
                  <c:v>9.488623728335259E-2</c:v>
                </c:pt>
                <c:pt idx="163">
                  <c:v>7.9071864402793832E-2</c:v>
                </c:pt>
                <c:pt idx="164">
                  <c:v>6.325749152223506E-2</c:v>
                </c:pt>
                <c:pt idx="165">
                  <c:v>5.0831912830367462E-2</c:v>
                </c:pt>
                <c:pt idx="166">
                  <c:v>3.6494706647443302E-2</c:v>
                </c:pt>
                <c:pt idx="167">
                  <c:v>1.9767966100698458E-2</c:v>
                </c:pt>
                <c:pt idx="168">
                  <c:v>0</c:v>
                </c:pt>
                <c:pt idx="169">
                  <c:v>0</c:v>
                </c:pt>
                <c:pt idx="170">
                  <c:v>0</c:v>
                </c:pt>
                <c:pt idx="171">
                  <c:v>0</c:v>
                </c:pt>
              </c:numCache>
            </c:numRef>
          </c:yVal>
          <c:smooth val="0"/>
          <c:extLst>
            <c:ext xmlns:c16="http://schemas.microsoft.com/office/drawing/2014/chart" uri="{C3380CC4-5D6E-409C-BE32-E72D297353CC}">
              <c16:uniqueId val="{00000006-A228-4F5B-9C54-A304EE82AE03}"/>
            </c:ext>
          </c:extLst>
        </c:ser>
        <c:dLbls>
          <c:showLegendKey val="0"/>
          <c:showVal val="0"/>
          <c:showCatName val="0"/>
          <c:showSerName val="0"/>
          <c:showPercent val="0"/>
          <c:showBubbleSize val="0"/>
        </c:dLbls>
        <c:axId val="824374008"/>
        <c:axId val="824365384"/>
      </c:scatterChart>
      <c:scatterChart>
        <c:scatterStyle val="lineMarker"/>
        <c:varyColors val="0"/>
        <c:ser>
          <c:idx val="1"/>
          <c:order val="1"/>
          <c:tx>
            <c:strRef>
              <c:f>'C8 6565'!$A$6</c:f>
              <c:strCache>
                <c:ptCount val="1"/>
                <c:pt idx="0">
                  <c:v>Root Zone Depth</c:v>
                </c:pt>
              </c:strCache>
            </c:strRef>
          </c:tx>
          <c:spPr>
            <a:ln w="25400">
              <a:solidFill>
                <a:srgbClr val="FF00FF"/>
              </a:solidFill>
              <a:prstDash val="solid"/>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6565'!$C$6:$FS$6</c:f>
              <c:numCache>
                <c:formatCode>General</c:formatCode>
                <c:ptCount val="173"/>
                <c:pt idx="0">
                  <c:v>80</c:v>
                </c:pt>
                <c:pt idx="1">
                  <c:v>80</c:v>
                </c:pt>
                <c:pt idx="2">
                  <c:v>80</c:v>
                </c:pt>
                <c:pt idx="3">
                  <c:v>80</c:v>
                </c:pt>
                <c:pt idx="4">
                  <c:v>80</c:v>
                </c:pt>
                <c:pt idx="5">
                  <c:v>80</c:v>
                </c:pt>
                <c:pt idx="6">
                  <c:v>80</c:v>
                </c:pt>
                <c:pt idx="7">
                  <c:v>80</c:v>
                </c:pt>
                <c:pt idx="8">
                  <c:v>80</c:v>
                </c:pt>
                <c:pt idx="9">
                  <c:v>80</c:v>
                </c:pt>
                <c:pt idx="10">
                  <c:v>90</c:v>
                </c:pt>
                <c:pt idx="11">
                  <c:v>100</c:v>
                </c:pt>
                <c:pt idx="12">
                  <c:v>110</c:v>
                </c:pt>
                <c:pt idx="13">
                  <c:v>120</c:v>
                </c:pt>
                <c:pt idx="14">
                  <c:v>130</c:v>
                </c:pt>
                <c:pt idx="15">
                  <c:v>140</c:v>
                </c:pt>
                <c:pt idx="16">
                  <c:v>150</c:v>
                </c:pt>
                <c:pt idx="17">
                  <c:v>160</c:v>
                </c:pt>
                <c:pt idx="18">
                  <c:v>170</c:v>
                </c:pt>
                <c:pt idx="19">
                  <c:v>180</c:v>
                </c:pt>
                <c:pt idx="20">
                  <c:v>190</c:v>
                </c:pt>
                <c:pt idx="21">
                  <c:v>200</c:v>
                </c:pt>
                <c:pt idx="22">
                  <c:v>210</c:v>
                </c:pt>
                <c:pt idx="23">
                  <c:v>220</c:v>
                </c:pt>
                <c:pt idx="24">
                  <c:v>230</c:v>
                </c:pt>
                <c:pt idx="25">
                  <c:v>240</c:v>
                </c:pt>
                <c:pt idx="26">
                  <c:v>250</c:v>
                </c:pt>
                <c:pt idx="27">
                  <c:v>260</c:v>
                </c:pt>
                <c:pt idx="28">
                  <c:v>275</c:v>
                </c:pt>
                <c:pt idx="29">
                  <c:v>290</c:v>
                </c:pt>
                <c:pt idx="30">
                  <c:v>305</c:v>
                </c:pt>
                <c:pt idx="31">
                  <c:v>320</c:v>
                </c:pt>
                <c:pt idx="32">
                  <c:v>335</c:v>
                </c:pt>
                <c:pt idx="33">
                  <c:v>350</c:v>
                </c:pt>
                <c:pt idx="34">
                  <c:v>365</c:v>
                </c:pt>
                <c:pt idx="35">
                  <c:v>380</c:v>
                </c:pt>
                <c:pt idx="36">
                  <c:v>395</c:v>
                </c:pt>
                <c:pt idx="37">
                  <c:v>410</c:v>
                </c:pt>
                <c:pt idx="38">
                  <c:v>425</c:v>
                </c:pt>
                <c:pt idx="39">
                  <c:v>440</c:v>
                </c:pt>
                <c:pt idx="40">
                  <c:v>455</c:v>
                </c:pt>
                <c:pt idx="41">
                  <c:v>470</c:v>
                </c:pt>
                <c:pt idx="42">
                  <c:v>485</c:v>
                </c:pt>
                <c:pt idx="43">
                  <c:v>500</c:v>
                </c:pt>
                <c:pt idx="44">
                  <c:v>520</c:v>
                </c:pt>
                <c:pt idx="45">
                  <c:v>540</c:v>
                </c:pt>
                <c:pt idx="46">
                  <c:v>560</c:v>
                </c:pt>
                <c:pt idx="47">
                  <c:v>580</c:v>
                </c:pt>
                <c:pt idx="48">
                  <c:v>600</c:v>
                </c:pt>
                <c:pt idx="49">
                  <c:v>620</c:v>
                </c:pt>
                <c:pt idx="50">
                  <c:v>640</c:v>
                </c:pt>
                <c:pt idx="51">
                  <c:v>660</c:v>
                </c:pt>
                <c:pt idx="52">
                  <c:v>680</c:v>
                </c:pt>
                <c:pt idx="53">
                  <c:v>700</c:v>
                </c:pt>
                <c:pt idx="54">
                  <c:v>720</c:v>
                </c:pt>
                <c:pt idx="55">
                  <c:v>740</c:v>
                </c:pt>
                <c:pt idx="56">
                  <c:v>760</c:v>
                </c:pt>
                <c:pt idx="57">
                  <c:v>780</c:v>
                </c:pt>
                <c:pt idx="58">
                  <c:v>800</c:v>
                </c:pt>
                <c:pt idx="59">
                  <c:v>820</c:v>
                </c:pt>
                <c:pt idx="60">
                  <c:v>840</c:v>
                </c:pt>
                <c:pt idx="61">
                  <c:v>860</c:v>
                </c:pt>
                <c:pt idx="62">
                  <c:v>880</c:v>
                </c:pt>
                <c:pt idx="63">
                  <c:v>900</c:v>
                </c:pt>
                <c:pt idx="64">
                  <c:v>910</c:v>
                </c:pt>
                <c:pt idx="65">
                  <c:v>920</c:v>
                </c:pt>
                <c:pt idx="66">
                  <c:v>930</c:v>
                </c:pt>
                <c:pt idx="67">
                  <c:v>940</c:v>
                </c:pt>
                <c:pt idx="68">
                  <c:v>950</c:v>
                </c:pt>
                <c:pt idx="69">
                  <c:v>955</c:v>
                </c:pt>
                <c:pt idx="70">
                  <c:v>960</c:v>
                </c:pt>
                <c:pt idx="71">
                  <c:v>965</c:v>
                </c:pt>
                <c:pt idx="72">
                  <c:v>970</c:v>
                </c:pt>
                <c:pt idx="73">
                  <c:v>975</c:v>
                </c:pt>
                <c:pt idx="74">
                  <c:v>980</c:v>
                </c:pt>
                <c:pt idx="75">
                  <c:v>985</c:v>
                </c:pt>
                <c:pt idx="76">
                  <c:v>990</c:v>
                </c:pt>
                <c:pt idx="77">
                  <c:v>995</c:v>
                </c:pt>
                <c:pt idx="78">
                  <c:v>1000</c:v>
                </c:pt>
                <c:pt idx="79">
                  <c:v>1005</c:v>
                </c:pt>
                <c:pt idx="80">
                  <c:v>1010</c:v>
                </c:pt>
                <c:pt idx="81">
                  <c:v>1015</c:v>
                </c:pt>
                <c:pt idx="82">
                  <c:v>1020</c:v>
                </c:pt>
                <c:pt idx="83">
                  <c:v>1025</c:v>
                </c:pt>
                <c:pt idx="84">
                  <c:v>1030</c:v>
                </c:pt>
                <c:pt idx="85">
                  <c:v>1035</c:v>
                </c:pt>
                <c:pt idx="86">
                  <c:v>1040</c:v>
                </c:pt>
                <c:pt idx="87">
                  <c:v>1045</c:v>
                </c:pt>
                <c:pt idx="88">
                  <c:v>1050</c:v>
                </c:pt>
                <c:pt idx="89">
                  <c:v>1050</c:v>
                </c:pt>
                <c:pt idx="90">
                  <c:v>1050</c:v>
                </c:pt>
                <c:pt idx="91">
                  <c:v>1050</c:v>
                </c:pt>
                <c:pt idx="92">
                  <c:v>1050</c:v>
                </c:pt>
                <c:pt idx="93">
                  <c:v>1050</c:v>
                </c:pt>
                <c:pt idx="94">
                  <c:v>1050</c:v>
                </c:pt>
                <c:pt idx="95">
                  <c:v>1050</c:v>
                </c:pt>
                <c:pt idx="96">
                  <c:v>1050</c:v>
                </c:pt>
                <c:pt idx="97">
                  <c:v>1050</c:v>
                </c:pt>
                <c:pt idx="98">
                  <c:v>1050</c:v>
                </c:pt>
                <c:pt idx="99">
                  <c:v>1050</c:v>
                </c:pt>
                <c:pt idx="100">
                  <c:v>1050</c:v>
                </c:pt>
                <c:pt idx="101">
                  <c:v>1050</c:v>
                </c:pt>
                <c:pt idx="102">
                  <c:v>1050</c:v>
                </c:pt>
                <c:pt idx="103">
                  <c:v>1050</c:v>
                </c:pt>
                <c:pt idx="104">
                  <c:v>1050</c:v>
                </c:pt>
                <c:pt idx="105">
                  <c:v>1050</c:v>
                </c:pt>
                <c:pt idx="106">
                  <c:v>1050</c:v>
                </c:pt>
                <c:pt idx="107">
                  <c:v>1050</c:v>
                </c:pt>
                <c:pt idx="108">
                  <c:v>1050</c:v>
                </c:pt>
                <c:pt idx="109">
                  <c:v>1050</c:v>
                </c:pt>
                <c:pt idx="110">
                  <c:v>1050</c:v>
                </c:pt>
                <c:pt idx="111">
                  <c:v>1050</c:v>
                </c:pt>
                <c:pt idx="112">
                  <c:v>1050</c:v>
                </c:pt>
                <c:pt idx="113">
                  <c:v>1050</c:v>
                </c:pt>
                <c:pt idx="114">
                  <c:v>1050</c:v>
                </c:pt>
                <c:pt idx="115">
                  <c:v>1050</c:v>
                </c:pt>
                <c:pt idx="116">
                  <c:v>1050</c:v>
                </c:pt>
                <c:pt idx="117">
                  <c:v>1050</c:v>
                </c:pt>
                <c:pt idx="118">
                  <c:v>1050</c:v>
                </c:pt>
                <c:pt idx="119">
                  <c:v>1050</c:v>
                </c:pt>
                <c:pt idx="120">
                  <c:v>1050</c:v>
                </c:pt>
                <c:pt idx="121">
                  <c:v>1050</c:v>
                </c:pt>
                <c:pt idx="122">
                  <c:v>1050</c:v>
                </c:pt>
                <c:pt idx="123">
                  <c:v>1050</c:v>
                </c:pt>
                <c:pt idx="124">
                  <c:v>1050</c:v>
                </c:pt>
                <c:pt idx="125">
                  <c:v>1050</c:v>
                </c:pt>
                <c:pt idx="126">
                  <c:v>1050</c:v>
                </c:pt>
                <c:pt idx="127">
                  <c:v>1050</c:v>
                </c:pt>
                <c:pt idx="128">
                  <c:v>1050</c:v>
                </c:pt>
                <c:pt idx="129">
                  <c:v>1050</c:v>
                </c:pt>
                <c:pt idx="130">
                  <c:v>1050</c:v>
                </c:pt>
                <c:pt idx="131">
                  <c:v>1050</c:v>
                </c:pt>
                <c:pt idx="132">
                  <c:v>1050</c:v>
                </c:pt>
                <c:pt idx="133">
                  <c:v>1050</c:v>
                </c:pt>
                <c:pt idx="134">
                  <c:v>1050</c:v>
                </c:pt>
                <c:pt idx="135">
                  <c:v>1050</c:v>
                </c:pt>
                <c:pt idx="136">
                  <c:v>1050</c:v>
                </c:pt>
                <c:pt idx="137">
                  <c:v>1050</c:v>
                </c:pt>
                <c:pt idx="138">
                  <c:v>1050</c:v>
                </c:pt>
                <c:pt idx="139">
                  <c:v>1050</c:v>
                </c:pt>
                <c:pt idx="140">
                  <c:v>1050</c:v>
                </c:pt>
                <c:pt idx="141">
                  <c:v>1050</c:v>
                </c:pt>
                <c:pt idx="142">
                  <c:v>1050</c:v>
                </c:pt>
                <c:pt idx="143">
                  <c:v>1050</c:v>
                </c:pt>
                <c:pt idx="144">
                  <c:v>1050</c:v>
                </c:pt>
                <c:pt idx="145">
                  <c:v>1050</c:v>
                </c:pt>
                <c:pt idx="146">
                  <c:v>1050</c:v>
                </c:pt>
                <c:pt idx="147">
                  <c:v>1050</c:v>
                </c:pt>
                <c:pt idx="148">
                  <c:v>1050</c:v>
                </c:pt>
                <c:pt idx="149">
                  <c:v>1050</c:v>
                </c:pt>
                <c:pt idx="150">
                  <c:v>1050</c:v>
                </c:pt>
                <c:pt idx="151">
                  <c:v>1050</c:v>
                </c:pt>
                <c:pt idx="152">
                  <c:v>1050</c:v>
                </c:pt>
                <c:pt idx="153">
                  <c:v>1050</c:v>
                </c:pt>
                <c:pt idx="154">
                  <c:v>1050</c:v>
                </c:pt>
                <c:pt idx="155">
                  <c:v>1050</c:v>
                </c:pt>
                <c:pt idx="156">
                  <c:v>1050</c:v>
                </c:pt>
                <c:pt idx="157">
                  <c:v>1050</c:v>
                </c:pt>
                <c:pt idx="158">
                  <c:v>1050</c:v>
                </c:pt>
                <c:pt idx="159">
                  <c:v>1050</c:v>
                </c:pt>
                <c:pt idx="160">
                  <c:v>1050</c:v>
                </c:pt>
                <c:pt idx="161">
                  <c:v>1050</c:v>
                </c:pt>
                <c:pt idx="162">
                  <c:v>1050</c:v>
                </c:pt>
                <c:pt idx="163">
                  <c:v>1050</c:v>
                </c:pt>
                <c:pt idx="164">
                  <c:v>1050</c:v>
                </c:pt>
                <c:pt idx="165">
                  <c:v>1050</c:v>
                </c:pt>
                <c:pt idx="166">
                  <c:v>1050</c:v>
                </c:pt>
                <c:pt idx="167">
                  <c:v>1050</c:v>
                </c:pt>
                <c:pt idx="168">
                  <c:v>1050</c:v>
                </c:pt>
                <c:pt idx="169">
                  <c:v>1050</c:v>
                </c:pt>
                <c:pt idx="170">
                  <c:v>1050</c:v>
                </c:pt>
                <c:pt idx="171">
                  <c:v>1050</c:v>
                </c:pt>
                <c:pt idx="172">
                  <c:v>1050</c:v>
                </c:pt>
              </c:numCache>
            </c:numRef>
          </c:yVal>
          <c:smooth val="0"/>
          <c:extLst>
            <c:ext xmlns:c16="http://schemas.microsoft.com/office/drawing/2014/chart" uri="{C3380CC4-5D6E-409C-BE32-E72D297353CC}">
              <c16:uniqueId val="{00000007-A228-4F5B-9C54-A304EE82AE03}"/>
            </c:ext>
          </c:extLst>
        </c:ser>
        <c:dLbls>
          <c:showLegendKey val="0"/>
          <c:showVal val="0"/>
          <c:showCatName val="0"/>
          <c:showSerName val="0"/>
          <c:showPercent val="0"/>
          <c:showBubbleSize val="0"/>
        </c:dLbls>
        <c:axId val="824375576"/>
        <c:axId val="824367344"/>
      </c:scatterChart>
      <c:valAx>
        <c:axId val="824374008"/>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522475406754527"/>
              <c:y val="0.907217577184295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65384"/>
        <c:crosses val="autoZero"/>
        <c:crossBetween val="midCat"/>
        <c:majorUnit val="10"/>
      </c:valAx>
      <c:valAx>
        <c:axId val="824365384"/>
        <c:scaling>
          <c:orientation val="minMax"/>
          <c:max val="1.6"/>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CC, Kc</a:t>
                </a:r>
              </a:p>
            </c:rich>
          </c:tx>
          <c:layout>
            <c:manualLayout>
              <c:xMode val="edge"/>
              <c:yMode val="edge"/>
              <c:x val="7.0224245841948802E-3"/>
              <c:y val="0.36855724220039504"/>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374008"/>
        <c:crosses val="autoZero"/>
        <c:crossBetween val="midCat"/>
      </c:valAx>
      <c:valAx>
        <c:axId val="824375576"/>
        <c:scaling>
          <c:orientation val="minMax"/>
        </c:scaling>
        <c:delete val="1"/>
        <c:axPos val="b"/>
        <c:numFmt formatCode="General" sourceLinked="1"/>
        <c:majorTickMark val="out"/>
        <c:minorTickMark val="none"/>
        <c:tickLblPos val="none"/>
        <c:crossAx val="824367344"/>
        <c:crosses val="autoZero"/>
        <c:crossBetween val="midCat"/>
      </c:valAx>
      <c:valAx>
        <c:axId val="824367344"/>
        <c:scaling>
          <c:orientation val="minMax"/>
        </c:scaling>
        <c:delete val="0"/>
        <c:axPos val="r"/>
        <c:title>
          <c:tx>
            <c:rich>
              <a:bodyPr/>
              <a:lstStyle/>
              <a:p>
                <a:pPr>
                  <a:defRPr sz="1650" b="1" i="0" u="none" strike="noStrike" baseline="0">
                    <a:solidFill>
                      <a:srgbClr val="000000"/>
                    </a:solidFill>
                    <a:latin typeface="Arial"/>
                    <a:ea typeface="Arial"/>
                    <a:cs typeface="Arial"/>
                  </a:defRPr>
                </a:pPr>
                <a:r>
                  <a:rPr lang="en-US"/>
                  <a:t>RZ (mm)</a:t>
                </a:r>
              </a:p>
            </c:rich>
          </c:tx>
          <c:layout>
            <c:manualLayout>
              <c:xMode val="edge"/>
              <c:yMode val="edge"/>
              <c:x val="0.94101185627658612"/>
              <c:y val="0.3376294071488486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375576"/>
        <c:crosses val="max"/>
        <c:crossBetween val="midCat"/>
      </c:valAx>
      <c:spPr>
        <a:solidFill>
          <a:srgbClr val="C0C0C0"/>
        </a:solidFill>
        <a:ln w="12700">
          <a:solidFill>
            <a:srgbClr val="808080"/>
          </a:solidFill>
          <a:prstDash val="solid"/>
        </a:ln>
      </c:spPr>
    </c:plotArea>
    <c:legend>
      <c:legendPos val="r"/>
      <c:layout>
        <c:manualLayout>
          <c:xMode val="edge"/>
          <c:yMode val="edge"/>
          <c:x val="0.11936347252380049"/>
          <c:y val="0.13917543287823284"/>
          <c:w val="0.2692309435814611"/>
          <c:h val="0.247422991783525"/>
        </c:manualLayout>
      </c:layout>
      <c:overlay val="0"/>
      <c:spPr>
        <a:solidFill>
          <a:srgbClr val="C0C0C0"/>
        </a:solidFill>
        <a:ln w="3175">
          <a:solidFill>
            <a:srgbClr val="000000"/>
          </a:solidFill>
          <a:prstDash val="solid"/>
        </a:ln>
      </c:spPr>
      <c:txPr>
        <a:bodyPr/>
        <a:lstStyle/>
        <a:p>
          <a:pPr>
            <a:defRPr sz="78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'C9 6550'!$D$1</c:f>
          <c:strCache>
            <c:ptCount val="1"/>
            <c:pt idx="0">
              <c:v>Corn 13 #9</c:v>
            </c:pt>
          </c:strCache>
        </c:strRef>
      </c:tx>
      <c:layout>
        <c:manualLayout>
          <c:xMode val="edge"/>
          <c:yMode val="edge"/>
          <c:x val="0.41073856274294829"/>
          <c:y val="4.4041450777202069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8.8590662090146668E-2"/>
          <c:y val="4.6632124352331626E-2"/>
          <c:w val="0.883222055383583"/>
          <c:h val="0.8134715025906738"/>
        </c:manualLayout>
      </c:layout>
      <c:scatterChart>
        <c:scatterStyle val="lineMarker"/>
        <c:varyColors val="0"/>
        <c:ser>
          <c:idx val="6"/>
          <c:order val="0"/>
          <c:tx>
            <c:strRef>
              <c:f>'C9 6550'!$A$19</c:f>
              <c:strCache>
                <c:ptCount val="1"/>
                <c:pt idx="0">
                  <c:v>Cum ETc (Kcb Select)</c:v>
                </c:pt>
              </c:strCache>
            </c:strRef>
          </c:tx>
          <c:spPr>
            <a:ln w="25400">
              <a:solidFill>
                <a:srgbClr val="008080"/>
              </a:solidFill>
              <a:prstDash val="solid"/>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6550'!$C$19:$FS$19</c:f>
              <c:numCache>
                <c:formatCode>0</c:formatCode>
                <c:ptCount val="173"/>
                <c:pt idx="0">
                  <c:v>1.1015352487564087</c:v>
                </c:pt>
                <c:pt idx="1">
                  <c:v>2.2075054491130213</c:v>
                </c:pt>
                <c:pt idx="2">
                  <c:v>3.0342354989228406</c:v>
                </c:pt>
                <c:pt idx="3">
                  <c:v>3.7455725860910198</c:v>
                </c:pt>
                <c:pt idx="4">
                  <c:v>4.385066574871777</c:v>
                </c:pt>
                <c:pt idx="5">
                  <c:v>4.8522724569457347</c:v>
                </c:pt>
                <c:pt idx="6">
                  <c:v>5.1585664933805484</c:v>
                </c:pt>
                <c:pt idx="7">
                  <c:v>8.5763364388632084</c:v>
                </c:pt>
                <c:pt idx="8">
                  <c:v>9.0888896011912532</c:v>
                </c:pt>
                <c:pt idx="9">
                  <c:v>9.4005832696694682</c:v>
                </c:pt>
                <c:pt idx="10">
                  <c:v>9.7056047689189278</c:v>
                </c:pt>
                <c:pt idx="11">
                  <c:v>10.31197081062332</c:v>
                </c:pt>
                <c:pt idx="12">
                  <c:v>10.931003202014626</c:v>
                </c:pt>
                <c:pt idx="13">
                  <c:v>11.682269861334472</c:v>
                </c:pt>
                <c:pt idx="14">
                  <c:v>12.552200123312714</c:v>
                </c:pt>
                <c:pt idx="15">
                  <c:v>14.786534103529084</c:v>
                </c:pt>
                <c:pt idx="16">
                  <c:v>20.51731999014223</c:v>
                </c:pt>
                <c:pt idx="17">
                  <c:v>22.016828118796059</c:v>
                </c:pt>
                <c:pt idx="18">
                  <c:v>23.687788997983645</c:v>
                </c:pt>
                <c:pt idx="19">
                  <c:v>24.875587851647339</c:v>
                </c:pt>
                <c:pt idx="20">
                  <c:v>25.995200103928717</c:v>
                </c:pt>
                <c:pt idx="21">
                  <c:v>27.342958133104268</c:v>
                </c:pt>
                <c:pt idx="22">
                  <c:v>32.656063888901876</c:v>
                </c:pt>
                <c:pt idx="23">
                  <c:v>33.240186548844619</c:v>
                </c:pt>
                <c:pt idx="24">
                  <c:v>34.431339338325373</c:v>
                </c:pt>
                <c:pt idx="25">
                  <c:v>39.130410635062105</c:v>
                </c:pt>
                <c:pt idx="26">
                  <c:v>41.454545836525206</c:v>
                </c:pt>
                <c:pt idx="27">
                  <c:v>43.695942609423938</c:v>
                </c:pt>
                <c:pt idx="28">
                  <c:v>45.979672813290897</c:v>
                </c:pt>
                <c:pt idx="29">
                  <c:v>49.294476461062374</c:v>
                </c:pt>
                <c:pt idx="30">
                  <c:v>52.612037148082791</c:v>
                </c:pt>
                <c:pt idx="31">
                  <c:v>58.299517009795558</c:v>
                </c:pt>
                <c:pt idx="32">
                  <c:v>61.675499531746759</c:v>
                </c:pt>
                <c:pt idx="33">
                  <c:v>64.36423318334306</c:v>
                </c:pt>
                <c:pt idx="34">
                  <c:v>66.769481151547382</c:v>
                </c:pt>
                <c:pt idx="35">
                  <c:v>69.201532062967217</c:v>
                </c:pt>
                <c:pt idx="36">
                  <c:v>72.062006285078922</c:v>
                </c:pt>
                <c:pt idx="37">
                  <c:v>76.125329932973102</c:v>
                </c:pt>
                <c:pt idx="38">
                  <c:v>82.210174814342963</c:v>
                </c:pt>
                <c:pt idx="39">
                  <c:v>85.407673476555885</c:v>
                </c:pt>
                <c:pt idx="40">
                  <c:v>88.551113156369269</c:v>
                </c:pt>
                <c:pt idx="41">
                  <c:v>92.097537759620323</c:v>
                </c:pt>
                <c:pt idx="42">
                  <c:v>96.039260739172732</c:v>
                </c:pt>
                <c:pt idx="43">
                  <c:v>99.945050546110906</c:v>
                </c:pt>
                <c:pt idx="44">
                  <c:v>105.3261721778908</c:v>
                </c:pt>
                <c:pt idx="45">
                  <c:v>111.55496371565249</c:v>
                </c:pt>
                <c:pt idx="46">
                  <c:v>117.99058566990045</c:v>
                </c:pt>
                <c:pt idx="47">
                  <c:v>122.68931763155845</c:v>
                </c:pt>
                <c:pt idx="48">
                  <c:v>127.58616812751798</c:v>
                </c:pt>
                <c:pt idx="49">
                  <c:v>132.80055532241528</c:v>
                </c:pt>
                <c:pt idx="50">
                  <c:v>138.35923507241529</c:v>
                </c:pt>
                <c:pt idx="51">
                  <c:v>144.10192371044678</c:v>
                </c:pt>
                <c:pt idx="52">
                  <c:v>149.88565960853623</c:v>
                </c:pt>
                <c:pt idx="53">
                  <c:v>154.70082603775262</c:v>
                </c:pt>
                <c:pt idx="54">
                  <c:v>160.57480758746266</c:v>
                </c:pt>
                <c:pt idx="55">
                  <c:v>166.26624695216418</c:v>
                </c:pt>
                <c:pt idx="56">
                  <c:v>172.02492235985534</c:v>
                </c:pt>
                <c:pt idx="57">
                  <c:v>177.44834497847557</c:v>
                </c:pt>
                <c:pt idx="58">
                  <c:v>182.85215072609748</c:v>
                </c:pt>
                <c:pt idx="59">
                  <c:v>193.09040614820088</c:v>
                </c:pt>
                <c:pt idx="60">
                  <c:v>198.86380503992726</c:v>
                </c:pt>
                <c:pt idx="61">
                  <c:v>204.8583810887659</c:v>
                </c:pt>
                <c:pt idx="62">
                  <c:v>210.22002824071291</c:v>
                </c:pt>
                <c:pt idx="63">
                  <c:v>215.00425926133406</c:v>
                </c:pt>
                <c:pt idx="64">
                  <c:v>224.42185926133405</c:v>
                </c:pt>
                <c:pt idx="65">
                  <c:v>233.14920697624683</c:v>
                </c:pt>
                <c:pt idx="66">
                  <c:v>238.82750999132247</c:v>
                </c:pt>
                <c:pt idx="67">
                  <c:v>242.1053282132325</c:v>
                </c:pt>
                <c:pt idx="68">
                  <c:v>247.6622823154066</c:v>
                </c:pt>
                <c:pt idx="69">
                  <c:v>251.83633159482244</c:v>
                </c:pt>
                <c:pt idx="70">
                  <c:v>256.74192419768713</c:v>
                </c:pt>
                <c:pt idx="71">
                  <c:v>260.72415835416757</c:v>
                </c:pt>
                <c:pt idx="72">
                  <c:v>263.85112317785865</c:v>
                </c:pt>
                <c:pt idx="73">
                  <c:v>266.67105624834795</c:v>
                </c:pt>
                <c:pt idx="74">
                  <c:v>271.76475635424094</c:v>
                </c:pt>
                <c:pt idx="75">
                  <c:v>274.68206237574543</c:v>
                </c:pt>
                <c:pt idx="76">
                  <c:v>276.28250588839882</c:v>
                </c:pt>
                <c:pt idx="77">
                  <c:v>277.99364268482418</c:v>
                </c:pt>
                <c:pt idx="78">
                  <c:v>283.91684268482419</c:v>
                </c:pt>
                <c:pt idx="79">
                  <c:v>290.51654239185547</c:v>
                </c:pt>
                <c:pt idx="80">
                  <c:v>295.81506808765624</c:v>
                </c:pt>
                <c:pt idx="81">
                  <c:v>302.29200473316405</c:v>
                </c:pt>
                <c:pt idx="82">
                  <c:v>309.52359781233218</c:v>
                </c:pt>
                <c:pt idx="83">
                  <c:v>314.71819467512518</c:v>
                </c:pt>
                <c:pt idx="84">
                  <c:v>320.6720813938752</c:v>
                </c:pt>
                <c:pt idx="85">
                  <c:v>326.62803720442207</c:v>
                </c:pt>
                <c:pt idx="86">
                  <c:v>330.67919214216619</c:v>
                </c:pt>
                <c:pt idx="87">
                  <c:v>333.75768465010077</c:v>
                </c:pt>
                <c:pt idx="88">
                  <c:v>339.40821138349924</c:v>
                </c:pt>
                <c:pt idx="89">
                  <c:v>345.08404100386059</c:v>
                </c:pt>
                <c:pt idx="90">
                  <c:v>349.46164100386056</c:v>
                </c:pt>
                <c:pt idx="91">
                  <c:v>354.85335009476961</c:v>
                </c:pt>
                <c:pt idx="92">
                  <c:v>359.51895009476959</c:v>
                </c:pt>
                <c:pt idx="93">
                  <c:v>364.4437500947696</c:v>
                </c:pt>
                <c:pt idx="94">
                  <c:v>369.65655009476961</c:v>
                </c:pt>
                <c:pt idx="95">
                  <c:v>375.35895009476963</c:v>
                </c:pt>
                <c:pt idx="96">
                  <c:v>381.03255009476965</c:v>
                </c:pt>
                <c:pt idx="97">
                  <c:v>386.42775009476964</c:v>
                </c:pt>
                <c:pt idx="98">
                  <c:v>392.76227004680447</c:v>
                </c:pt>
                <c:pt idx="99">
                  <c:v>398.26833107158717</c:v>
                </c:pt>
                <c:pt idx="100">
                  <c:v>403.23478797236271</c:v>
                </c:pt>
                <c:pt idx="101">
                  <c:v>408.31996888118385</c:v>
                </c:pt>
                <c:pt idx="102">
                  <c:v>413.63410065608622</c:v>
                </c:pt>
                <c:pt idx="103">
                  <c:v>418.33155002530947</c:v>
                </c:pt>
                <c:pt idx="104">
                  <c:v>422.67746622070138</c:v>
                </c:pt>
                <c:pt idx="105">
                  <c:v>427.34014694206991</c:v>
                </c:pt>
                <c:pt idx="106">
                  <c:v>432.686389877826</c:v>
                </c:pt>
                <c:pt idx="107">
                  <c:v>436.66875134410566</c:v>
                </c:pt>
                <c:pt idx="108">
                  <c:v>441.53584287382995</c:v>
                </c:pt>
                <c:pt idx="109">
                  <c:v>444.65524080101801</c:v>
                </c:pt>
                <c:pt idx="110">
                  <c:v>448.99084760121826</c:v>
                </c:pt>
                <c:pt idx="111">
                  <c:v>452.5823197854258</c:v>
                </c:pt>
                <c:pt idx="112">
                  <c:v>455.94688865377418</c:v>
                </c:pt>
                <c:pt idx="113">
                  <c:v>458.67673608980306</c:v>
                </c:pt>
                <c:pt idx="114">
                  <c:v>461.29050754685085</c:v>
                </c:pt>
                <c:pt idx="115">
                  <c:v>464.00872630943633</c:v>
                </c:pt>
                <c:pt idx="116">
                  <c:v>467.74702661326018</c:v>
                </c:pt>
                <c:pt idx="117">
                  <c:v>470.36914739778348</c:v>
                </c:pt>
                <c:pt idx="118">
                  <c:v>473.09711252704562</c:v>
                </c:pt>
                <c:pt idx="119">
                  <c:v>478.71926015133118</c:v>
                </c:pt>
                <c:pt idx="120">
                  <c:v>478.06347154250767</c:v>
                </c:pt>
                <c:pt idx="121">
                  <c:v>482.13364212011709</c:v>
                </c:pt>
                <c:pt idx="122">
                  <c:v>483.37818128820248</c:v>
                </c:pt>
                <c:pt idx="123">
                  <c:v>488.88777073757728</c:v>
                </c:pt>
                <c:pt idx="124">
                  <c:v>490.88194909156812</c:v>
                </c:pt>
                <c:pt idx="125">
                  <c:v>496.72539462636826</c:v>
                </c:pt>
                <c:pt idx="126">
                  <c:v>498.15245194663947</c:v>
                </c:pt>
                <c:pt idx="127">
                  <c:v>500.5411363388331</c:v>
                </c:pt>
                <c:pt idx="128">
                  <c:v>502.97852027848671</c:v>
                </c:pt>
                <c:pt idx="129">
                  <c:v>504.88440088249837</c:v>
                </c:pt>
                <c:pt idx="130">
                  <c:v>506.53315646080767</c:v>
                </c:pt>
                <c:pt idx="131">
                  <c:v>508.59128581202657</c:v>
                </c:pt>
                <c:pt idx="132">
                  <c:v>513.73804761383349</c:v>
                </c:pt>
                <c:pt idx="133">
                  <c:v>523.22487368434656</c:v>
                </c:pt>
                <c:pt idx="134">
                  <c:v>525.06317643588773</c:v>
                </c:pt>
                <c:pt idx="135">
                  <c:v>526.65370418357838</c:v>
                </c:pt>
                <c:pt idx="136">
                  <c:v>527.87476299881496</c:v>
                </c:pt>
                <c:pt idx="137">
                  <c:v>530.79971050424001</c:v>
                </c:pt>
                <c:pt idx="138">
                  <c:v>531.69529616641546</c:v>
                </c:pt>
                <c:pt idx="139">
                  <c:v>532.56676897146792</c:v>
                </c:pt>
                <c:pt idx="140">
                  <c:v>533.29241535841595</c:v>
                </c:pt>
                <c:pt idx="141">
                  <c:v>534.05147961286593</c:v>
                </c:pt>
                <c:pt idx="142">
                  <c:v>534.7509834876447</c:v>
                </c:pt>
                <c:pt idx="143">
                  <c:v>535.23427063135193</c:v>
                </c:pt>
                <c:pt idx="144">
                  <c:v>539.58577437309316</c:v>
                </c:pt>
                <c:pt idx="145">
                  <c:v>540.43824527172137</c:v>
                </c:pt>
                <c:pt idx="146">
                  <c:v>540.94874321130806</c:v>
                </c:pt>
                <c:pt idx="147">
                  <c:v>541.51100714115194</c:v>
                </c:pt>
                <c:pt idx="148">
                  <c:v>542.1922473183065</c:v>
                </c:pt>
                <c:pt idx="149">
                  <c:v>542.78170452026416</c:v>
                </c:pt>
                <c:pt idx="150">
                  <c:v>547.02916589287804</c:v>
                </c:pt>
                <c:pt idx="151">
                  <c:v>547.68007114438103</c:v>
                </c:pt>
                <c:pt idx="152">
                  <c:v>548.0262215545564</c:v>
                </c:pt>
                <c:pt idx="153">
                  <c:v>548.44896437434249</c:v>
                </c:pt>
                <c:pt idx="154">
                  <c:v>549.49870315698672</c:v>
                </c:pt>
                <c:pt idx="155">
                  <c:v>549.89618872312599</c:v>
                </c:pt>
                <c:pt idx="156">
                  <c:v>550.2347348919302</c:v>
                </c:pt>
                <c:pt idx="157">
                  <c:v>550.47304623035484</c:v>
                </c:pt>
                <c:pt idx="158">
                  <c:v>556.74070266989759</c:v>
                </c:pt>
                <c:pt idx="159">
                  <c:v>557.08485411910112</c:v>
                </c:pt>
                <c:pt idx="160">
                  <c:v>559.59541059044886</c:v>
                </c:pt>
                <c:pt idx="161">
                  <c:v>560.07913750914622</c:v>
                </c:pt>
                <c:pt idx="162">
                  <c:v>560.53277150897077</c:v>
                </c:pt>
                <c:pt idx="163">
                  <c:v>560.93293803242739</c:v>
                </c:pt>
                <c:pt idx="164">
                  <c:v>561.16376014260345</c:v>
                </c:pt>
                <c:pt idx="165">
                  <c:v>561.51412541178752</c:v>
                </c:pt>
                <c:pt idx="166">
                  <c:v>561.89180036095672</c:v>
                </c:pt>
                <c:pt idx="167">
                  <c:v>562.30662522820523</c:v>
                </c:pt>
                <c:pt idx="168">
                  <c:v>562.34087593985487</c:v>
                </c:pt>
                <c:pt idx="169">
                  <c:v>562.40671854747222</c:v>
                </c:pt>
                <c:pt idx="170">
                  <c:v>562.53569572401932</c:v>
                </c:pt>
                <c:pt idx="171">
                  <c:v>562.84412211609776</c:v>
                </c:pt>
                <c:pt idx="172">
                  <c:v>563.34937698079045</c:v>
                </c:pt>
              </c:numCache>
            </c:numRef>
          </c:yVal>
          <c:smooth val="0"/>
          <c:extLst>
            <c:ext xmlns:c16="http://schemas.microsoft.com/office/drawing/2014/chart" uri="{C3380CC4-5D6E-409C-BE32-E72D297353CC}">
              <c16:uniqueId val="{00000000-12F4-4BB2-AA17-1FEB43B9B14A}"/>
            </c:ext>
          </c:extLst>
        </c:ser>
        <c:ser>
          <c:idx val="8"/>
          <c:order val="1"/>
          <c:tx>
            <c:strRef>
              <c:f>'C9 6550'!$A$22</c:f>
              <c:strCache>
                <c:ptCount val="1"/>
                <c:pt idx="0">
                  <c:v>Cum ETc (BR)</c:v>
                </c:pt>
              </c:strCache>
            </c:strRef>
          </c:tx>
          <c:spPr>
            <a:ln w="12700">
              <a:solidFill>
                <a:srgbClr val="00CCFF"/>
              </a:solidFill>
              <a:prstDash val="solid"/>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6550'!$C$22:$FS$22</c:f>
              <c:numCache>
                <c:formatCode>0</c:formatCode>
                <c:ptCount val="173"/>
                <c:pt idx="0">
                  <c:v>0.01</c:v>
                </c:pt>
                <c:pt idx="1">
                  <c:v>0.02</c:v>
                </c:pt>
                <c:pt idx="2">
                  <c:v>0.03</c:v>
                </c:pt>
                <c:pt idx="3">
                  <c:v>0.04</c:v>
                </c:pt>
                <c:pt idx="4">
                  <c:v>0.05</c:v>
                </c:pt>
                <c:pt idx="5">
                  <c:v>6.0000000000000005E-2</c:v>
                </c:pt>
                <c:pt idx="6">
                  <c:v>7.0000000000000007E-2</c:v>
                </c:pt>
                <c:pt idx="7">
                  <c:v>0.08</c:v>
                </c:pt>
                <c:pt idx="8">
                  <c:v>0.09</c:v>
                </c:pt>
                <c:pt idx="9">
                  <c:v>9.9999999999999992E-2</c:v>
                </c:pt>
                <c:pt idx="10">
                  <c:v>0.10999999999999999</c:v>
                </c:pt>
                <c:pt idx="11">
                  <c:v>0.11999999999999998</c:v>
                </c:pt>
                <c:pt idx="12">
                  <c:v>0.12999999999999998</c:v>
                </c:pt>
                <c:pt idx="13">
                  <c:v>0.13999999999999999</c:v>
                </c:pt>
                <c:pt idx="14">
                  <c:v>0.15</c:v>
                </c:pt>
                <c:pt idx="15">
                  <c:v>0.16</c:v>
                </c:pt>
                <c:pt idx="16">
                  <c:v>0.17</c:v>
                </c:pt>
                <c:pt idx="17">
                  <c:v>0.18000000000000002</c:v>
                </c:pt>
                <c:pt idx="18">
                  <c:v>0.19000000000000003</c:v>
                </c:pt>
                <c:pt idx="19">
                  <c:v>0.20000000000000004</c:v>
                </c:pt>
                <c:pt idx="20">
                  <c:v>0.21000000000000005</c:v>
                </c:pt>
                <c:pt idx="21">
                  <c:v>0.22000000000000006</c:v>
                </c:pt>
                <c:pt idx="22">
                  <c:v>0.23000000000000007</c:v>
                </c:pt>
                <c:pt idx="23">
                  <c:v>0.24000000000000007</c:v>
                </c:pt>
                <c:pt idx="24">
                  <c:v>0.25000000000000006</c:v>
                </c:pt>
                <c:pt idx="25">
                  <c:v>0.26000000000000006</c:v>
                </c:pt>
                <c:pt idx="26">
                  <c:v>0.27000000000000007</c:v>
                </c:pt>
                <c:pt idx="27">
                  <c:v>0.28000000000000008</c:v>
                </c:pt>
                <c:pt idx="28">
                  <c:v>0.29000000000000009</c:v>
                </c:pt>
                <c:pt idx="29">
                  <c:v>0.3000000000000001</c:v>
                </c:pt>
                <c:pt idx="30">
                  <c:v>0.31000000000000011</c:v>
                </c:pt>
                <c:pt idx="31">
                  <c:v>0.32000000000000012</c:v>
                </c:pt>
                <c:pt idx="32">
                  <c:v>0.33000000000000013</c:v>
                </c:pt>
                <c:pt idx="33">
                  <c:v>0.34000000000000014</c:v>
                </c:pt>
                <c:pt idx="34">
                  <c:v>0.35000000000000014</c:v>
                </c:pt>
                <c:pt idx="35">
                  <c:v>0.36000000000000015</c:v>
                </c:pt>
                <c:pt idx="36">
                  <c:v>0.37000000000000016</c:v>
                </c:pt>
                <c:pt idx="37">
                  <c:v>0.38000000000000017</c:v>
                </c:pt>
                <c:pt idx="38">
                  <c:v>0.39000000000000018</c:v>
                </c:pt>
                <c:pt idx="39">
                  <c:v>0.40000000000000019</c:v>
                </c:pt>
                <c:pt idx="40">
                  <c:v>0.4100000000000002</c:v>
                </c:pt>
                <c:pt idx="41">
                  <c:v>0.42000000000000021</c:v>
                </c:pt>
                <c:pt idx="42">
                  <c:v>0.43000000000000022</c:v>
                </c:pt>
                <c:pt idx="43">
                  <c:v>0.44000000000000022</c:v>
                </c:pt>
                <c:pt idx="44">
                  <c:v>0.45000000000000023</c:v>
                </c:pt>
                <c:pt idx="45">
                  <c:v>0.46000000000000024</c:v>
                </c:pt>
                <c:pt idx="46">
                  <c:v>0.47000000000000025</c:v>
                </c:pt>
                <c:pt idx="47">
                  <c:v>0.48000000000000026</c:v>
                </c:pt>
                <c:pt idx="48">
                  <c:v>0.49000000000000027</c:v>
                </c:pt>
                <c:pt idx="49">
                  <c:v>0.50000000000000022</c:v>
                </c:pt>
                <c:pt idx="50">
                  <c:v>0.51000000000000023</c:v>
                </c:pt>
                <c:pt idx="51">
                  <c:v>0.52000000000000024</c:v>
                </c:pt>
                <c:pt idx="52">
                  <c:v>0.53000000000000025</c:v>
                </c:pt>
                <c:pt idx="53">
                  <c:v>0.54000000000000026</c:v>
                </c:pt>
                <c:pt idx="54">
                  <c:v>0.55000000000000027</c:v>
                </c:pt>
                <c:pt idx="55">
                  <c:v>0.56000000000000028</c:v>
                </c:pt>
                <c:pt idx="56">
                  <c:v>0.57000000000000028</c:v>
                </c:pt>
                <c:pt idx="57">
                  <c:v>0.58000000000000029</c:v>
                </c:pt>
                <c:pt idx="58">
                  <c:v>0.5900000000000003</c:v>
                </c:pt>
                <c:pt idx="59">
                  <c:v>0.60000000000000031</c:v>
                </c:pt>
                <c:pt idx="60">
                  <c:v>0.61000000000000032</c:v>
                </c:pt>
                <c:pt idx="61">
                  <c:v>0.62000000000000033</c:v>
                </c:pt>
                <c:pt idx="62">
                  <c:v>0.63000000000000034</c:v>
                </c:pt>
                <c:pt idx="63">
                  <c:v>0.64000000000000035</c:v>
                </c:pt>
                <c:pt idx="64">
                  <c:v>0.65000000000000036</c:v>
                </c:pt>
                <c:pt idx="65">
                  <c:v>0.66000000000000036</c:v>
                </c:pt>
                <c:pt idx="66">
                  <c:v>0.67000000000000037</c:v>
                </c:pt>
                <c:pt idx="67">
                  <c:v>0.68000000000000038</c:v>
                </c:pt>
                <c:pt idx="68">
                  <c:v>0.69000000000000039</c:v>
                </c:pt>
                <c:pt idx="69">
                  <c:v>0.7000000000000004</c:v>
                </c:pt>
                <c:pt idx="70">
                  <c:v>0.71000000000000041</c:v>
                </c:pt>
                <c:pt idx="71">
                  <c:v>0.72000000000000042</c:v>
                </c:pt>
                <c:pt idx="72">
                  <c:v>0.73000000000000043</c:v>
                </c:pt>
                <c:pt idx="73">
                  <c:v>0.74000000000000044</c:v>
                </c:pt>
                <c:pt idx="74">
                  <c:v>0.75000000000000044</c:v>
                </c:pt>
                <c:pt idx="75">
                  <c:v>0.76000000000000045</c:v>
                </c:pt>
                <c:pt idx="76">
                  <c:v>0.77000000000000046</c:v>
                </c:pt>
                <c:pt idx="77">
                  <c:v>0.78000000000000047</c:v>
                </c:pt>
                <c:pt idx="78">
                  <c:v>0.79000000000000048</c:v>
                </c:pt>
                <c:pt idx="79">
                  <c:v>0.80000000000000049</c:v>
                </c:pt>
                <c:pt idx="80">
                  <c:v>0.8100000000000005</c:v>
                </c:pt>
                <c:pt idx="81">
                  <c:v>0.82000000000000051</c:v>
                </c:pt>
                <c:pt idx="82">
                  <c:v>0.83000000000000052</c:v>
                </c:pt>
                <c:pt idx="83">
                  <c:v>0.84000000000000052</c:v>
                </c:pt>
                <c:pt idx="84">
                  <c:v>0.85000000000000053</c:v>
                </c:pt>
                <c:pt idx="85">
                  <c:v>0.86000000000000054</c:v>
                </c:pt>
                <c:pt idx="86">
                  <c:v>0.87000000000000055</c:v>
                </c:pt>
                <c:pt idx="87">
                  <c:v>0.88000000000000056</c:v>
                </c:pt>
                <c:pt idx="88">
                  <c:v>0.89000000000000057</c:v>
                </c:pt>
                <c:pt idx="89">
                  <c:v>0.90000000000000058</c:v>
                </c:pt>
                <c:pt idx="90">
                  <c:v>0.91000000000000059</c:v>
                </c:pt>
                <c:pt idx="91">
                  <c:v>0.9200000000000006</c:v>
                </c:pt>
                <c:pt idx="92">
                  <c:v>0.9300000000000006</c:v>
                </c:pt>
                <c:pt idx="93">
                  <c:v>0.94000000000000061</c:v>
                </c:pt>
                <c:pt idx="94">
                  <c:v>0.95000000000000062</c:v>
                </c:pt>
                <c:pt idx="95">
                  <c:v>0.96000000000000063</c:v>
                </c:pt>
                <c:pt idx="96">
                  <c:v>0.97000000000000064</c:v>
                </c:pt>
                <c:pt idx="97">
                  <c:v>0.98000000000000065</c:v>
                </c:pt>
                <c:pt idx="98">
                  <c:v>0.99000000000000066</c:v>
                </c:pt>
                <c:pt idx="99">
                  <c:v>1.0000000000000007</c:v>
                </c:pt>
                <c:pt idx="100">
                  <c:v>1.0100000000000007</c:v>
                </c:pt>
                <c:pt idx="101">
                  <c:v>1.0200000000000007</c:v>
                </c:pt>
                <c:pt idx="102">
                  <c:v>1.0300000000000007</c:v>
                </c:pt>
                <c:pt idx="103">
                  <c:v>1.0400000000000007</c:v>
                </c:pt>
                <c:pt idx="104">
                  <c:v>1.0500000000000007</c:v>
                </c:pt>
                <c:pt idx="105">
                  <c:v>1.0600000000000007</c:v>
                </c:pt>
                <c:pt idx="106">
                  <c:v>1.0700000000000007</c:v>
                </c:pt>
                <c:pt idx="107">
                  <c:v>1.0800000000000007</c:v>
                </c:pt>
                <c:pt idx="108">
                  <c:v>1.0900000000000007</c:v>
                </c:pt>
                <c:pt idx="109">
                  <c:v>1.1000000000000008</c:v>
                </c:pt>
                <c:pt idx="110">
                  <c:v>1.1100000000000008</c:v>
                </c:pt>
                <c:pt idx="111">
                  <c:v>1.1200000000000008</c:v>
                </c:pt>
                <c:pt idx="112">
                  <c:v>1.1300000000000008</c:v>
                </c:pt>
                <c:pt idx="113">
                  <c:v>1.1400000000000008</c:v>
                </c:pt>
                <c:pt idx="114">
                  <c:v>1.1500000000000008</c:v>
                </c:pt>
                <c:pt idx="115">
                  <c:v>1.1600000000000008</c:v>
                </c:pt>
                <c:pt idx="116">
                  <c:v>1.1700000000000008</c:v>
                </c:pt>
                <c:pt idx="117">
                  <c:v>1.1800000000000008</c:v>
                </c:pt>
                <c:pt idx="118">
                  <c:v>1.1900000000000008</c:v>
                </c:pt>
                <c:pt idx="119">
                  <c:v>1.2000000000000008</c:v>
                </c:pt>
                <c:pt idx="120">
                  <c:v>1.2100000000000009</c:v>
                </c:pt>
                <c:pt idx="121">
                  <c:v>1.2200000000000009</c:v>
                </c:pt>
                <c:pt idx="122">
                  <c:v>1.2300000000000009</c:v>
                </c:pt>
                <c:pt idx="123">
                  <c:v>1.2400000000000009</c:v>
                </c:pt>
                <c:pt idx="124">
                  <c:v>1.2500000000000009</c:v>
                </c:pt>
                <c:pt idx="125">
                  <c:v>1.2600000000000009</c:v>
                </c:pt>
                <c:pt idx="126">
                  <c:v>1.2700000000000009</c:v>
                </c:pt>
                <c:pt idx="127">
                  <c:v>1.2800000000000009</c:v>
                </c:pt>
                <c:pt idx="128">
                  <c:v>1.2900000000000009</c:v>
                </c:pt>
                <c:pt idx="129">
                  <c:v>1.3000000000000009</c:v>
                </c:pt>
                <c:pt idx="130">
                  <c:v>1.3100000000000009</c:v>
                </c:pt>
                <c:pt idx="131">
                  <c:v>1.320000000000001</c:v>
                </c:pt>
                <c:pt idx="132">
                  <c:v>1.330000000000001</c:v>
                </c:pt>
                <c:pt idx="133">
                  <c:v>1.340000000000001</c:v>
                </c:pt>
                <c:pt idx="134">
                  <c:v>1.350000000000001</c:v>
                </c:pt>
                <c:pt idx="135">
                  <c:v>1.360000000000001</c:v>
                </c:pt>
                <c:pt idx="136">
                  <c:v>1.370000000000001</c:v>
                </c:pt>
                <c:pt idx="137">
                  <c:v>1.380000000000001</c:v>
                </c:pt>
                <c:pt idx="138">
                  <c:v>1.390000000000001</c:v>
                </c:pt>
                <c:pt idx="139">
                  <c:v>1.400000000000001</c:v>
                </c:pt>
                <c:pt idx="140">
                  <c:v>1.410000000000001</c:v>
                </c:pt>
                <c:pt idx="141">
                  <c:v>1.420000000000001</c:v>
                </c:pt>
                <c:pt idx="142">
                  <c:v>1.430000000000001</c:v>
                </c:pt>
                <c:pt idx="143">
                  <c:v>1.4400000000000011</c:v>
                </c:pt>
                <c:pt idx="144">
                  <c:v>1.4500000000000011</c:v>
                </c:pt>
                <c:pt idx="145">
                  <c:v>1.4600000000000011</c:v>
                </c:pt>
                <c:pt idx="146">
                  <c:v>1.4700000000000011</c:v>
                </c:pt>
                <c:pt idx="147">
                  <c:v>1.4800000000000011</c:v>
                </c:pt>
                <c:pt idx="148">
                  <c:v>1.4900000000000011</c:v>
                </c:pt>
                <c:pt idx="149">
                  <c:v>1.5000000000000011</c:v>
                </c:pt>
                <c:pt idx="150">
                  <c:v>1.5100000000000011</c:v>
                </c:pt>
                <c:pt idx="151">
                  <c:v>1.5200000000000011</c:v>
                </c:pt>
                <c:pt idx="152">
                  <c:v>1.5300000000000011</c:v>
                </c:pt>
                <c:pt idx="153">
                  <c:v>1.5400000000000011</c:v>
                </c:pt>
                <c:pt idx="154">
                  <c:v>1.5500000000000012</c:v>
                </c:pt>
                <c:pt idx="155">
                  <c:v>1.5600000000000012</c:v>
                </c:pt>
                <c:pt idx="156">
                  <c:v>1.5700000000000012</c:v>
                </c:pt>
                <c:pt idx="157">
                  <c:v>1.5800000000000012</c:v>
                </c:pt>
                <c:pt idx="158">
                  <c:v>1.5900000000000012</c:v>
                </c:pt>
                <c:pt idx="159">
                  <c:v>1.6000000000000012</c:v>
                </c:pt>
                <c:pt idx="160">
                  <c:v>1.6100000000000012</c:v>
                </c:pt>
                <c:pt idx="161">
                  <c:v>1.6200000000000012</c:v>
                </c:pt>
                <c:pt idx="162">
                  <c:v>1.6300000000000012</c:v>
                </c:pt>
                <c:pt idx="163">
                  <c:v>1.6400000000000012</c:v>
                </c:pt>
                <c:pt idx="164">
                  <c:v>1.6500000000000012</c:v>
                </c:pt>
                <c:pt idx="165">
                  <c:v>1.6600000000000013</c:v>
                </c:pt>
                <c:pt idx="166">
                  <c:v>1.6700000000000013</c:v>
                </c:pt>
                <c:pt idx="167">
                  <c:v>1.6800000000000013</c:v>
                </c:pt>
                <c:pt idx="168">
                  <c:v>1.6900000000000013</c:v>
                </c:pt>
                <c:pt idx="169">
                  <c:v>1.7000000000000013</c:v>
                </c:pt>
                <c:pt idx="170">
                  <c:v>1.7100000000000013</c:v>
                </c:pt>
                <c:pt idx="171">
                  <c:v>1.7200000000000013</c:v>
                </c:pt>
                <c:pt idx="172">
                  <c:v>1.7300000000000013</c:v>
                </c:pt>
              </c:numCache>
            </c:numRef>
          </c:yVal>
          <c:smooth val="0"/>
          <c:extLst>
            <c:ext xmlns:c16="http://schemas.microsoft.com/office/drawing/2014/chart" uri="{C3380CC4-5D6E-409C-BE32-E72D297353CC}">
              <c16:uniqueId val="{00000001-12F4-4BB2-AA17-1FEB43B9B14A}"/>
            </c:ext>
          </c:extLst>
        </c:ser>
        <c:ser>
          <c:idx val="11"/>
          <c:order val="2"/>
          <c:tx>
            <c:strRef>
              <c:f>'C9 6550'!$A$38</c:f>
              <c:strCache>
                <c:ptCount val="1"/>
                <c:pt idx="0">
                  <c:v>Cumulative Irr</c:v>
                </c:pt>
              </c:strCache>
            </c:strRef>
          </c:tx>
          <c:spPr>
            <a:ln w="25400">
              <a:solidFill>
                <a:srgbClr val="FFFF99"/>
              </a:solidFill>
              <a:prstDash val="solid"/>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22.101910828025481</c:v>
                </c:pt>
                <c:pt idx="26">
                  <c:v>22.101910828025481</c:v>
                </c:pt>
                <c:pt idx="27">
                  <c:v>22.101910828025481</c:v>
                </c:pt>
                <c:pt idx="28">
                  <c:v>22.101910828025481</c:v>
                </c:pt>
                <c:pt idx="29">
                  <c:v>22.101910828025481</c:v>
                </c:pt>
                <c:pt idx="30">
                  <c:v>22.101910828025481</c:v>
                </c:pt>
                <c:pt idx="31">
                  <c:v>43.821656050955418</c:v>
                </c:pt>
                <c:pt idx="32">
                  <c:v>43.821656050955418</c:v>
                </c:pt>
                <c:pt idx="33">
                  <c:v>43.821656050955418</c:v>
                </c:pt>
                <c:pt idx="34">
                  <c:v>43.821656050955418</c:v>
                </c:pt>
                <c:pt idx="35">
                  <c:v>43.821656050955418</c:v>
                </c:pt>
                <c:pt idx="36">
                  <c:v>43.821656050955418</c:v>
                </c:pt>
                <c:pt idx="37">
                  <c:v>43.821656050955418</c:v>
                </c:pt>
                <c:pt idx="38">
                  <c:v>64.076433121019107</c:v>
                </c:pt>
                <c:pt idx="39">
                  <c:v>64.076433121019107</c:v>
                </c:pt>
                <c:pt idx="40">
                  <c:v>64.076433121019107</c:v>
                </c:pt>
                <c:pt idx="41">
                  <c:v>64.076433121019107</c:v>
                </c:pt>
                <c:pt idx="42">
                  <c:v>64.076433121019107</c:v>
                </c:pt>
                <c:pt idx="43">
                  <c:v>64.076433121019107</c:v>
                </c:pt>
                <c:pt idx="44">
                  <c:v>76.30573248407643</c:v>
                </c:pt>
                <c:pt idx="45">
                  <c:v>76.30573248407643</c:v>
                </c:pt>
                <c:pt idx="46">
                  <c:v>76.30573248407643</c:v>
                </c:pt>
                <c:pt idx="47">
                  <c:v>76.30573248407643</c:v>
                </c:pt>
                <c:pt idx="48">
                  <c:v>76.30573248407643</c:v>
                </c:pt>
                <c:pt idx="49">
                  <c:v>88.535031847133752</c:v>
                </c:pt>
                <c:pt idx="50">
                  <c:v>88.535031847133752</c:v>
                </c:pt>
                <c:pt idx="51">
                  <c:v>88.535031847133752</c:v>
                </c:pt>
                <c:pt idx="52">
                  <c:v>88.535031847133752</c:v>
                </c:pt>
                <c:pt idx="53">
                  <c:v>104.77707006369425</c:v>
                </c:pt>
                <c:pt idx="54">
                  <c:v>104.77707006369425</c:v>
                </c:pt>
                <c:pt idx="55">
                  <c:v>104.77707006369425</c:v>
                </c:pt>
                <c:pt idx="56">
                  <c:v>104.77707006369425</c:v>
                </c:pt>
                <c:pt idx="57">
                  <c:v>104.77707006369425</c:v>
                </c:pt>
                <c:pt idx="58">
                  <c:v>130.12738853503183</c:v>
                </c:pt>
                <c:pt idx="59">
                  <c:v>130.12738853503183</c:v>
                </c:pt>
                <c:pt idx="60">
                  <c:v>130.12738853503183</c:v>
                </c:pt>
                <c:pt idx="61">
                  <c:v>130.12738853503183</c:v>
                </c:pt>
                <c:pt idx="62">
                  <c:v>130.12738853503183</c:v>
                </c:pt>
                <c:pt idx="63">
                  <c:v>147.00636942675158</c:v>
                </c:pt>
                <c:pt idx="64">
                  <c:v>147.00636942675158</c:v>
                </c:pt>
                <c:pt idx="65">
                  <c:v>147.00636942675158</c:v>
                </c:pt>
                <c:pt idx="66">
                  <c:v>147.00636942675158</c:v>
                </c:pt>
                <c:pt idx="67">
                  <c:v>159.17197452229297</c:v>
                </c:pt>
                <c:pt idx="68">
                  <c:v>159.17197452229297</c:v>
                </c:pt>
                <c:pt idx="69">
                  <c:v>159.17197452229297</c:v>
                </c:pt>
                <c:pt idx="70">
                  <c:v>159.17197452229297</c:v>
                </c:pt>
                <c:pt idx="71">
                  <c:v>159.17197452229297</c:v>
                </c:pt>
                <c:pt idx="72">
                  <c:v>177.45222929936304</c:v>
                </c:pt>
                <c:pt idx="73">
                  <c:v>177.45222929936304</c:v>
                </c:pt>
                <c:pt idx="74">
                  <c:v>177.45222929936304</c:v>
                </c:pt>
                <c:pt idx="75">
                  <c:v>177.45222929936304</c:v>
                </c:pt>
                <c:pt idx="76">
                  <c:v>177.45222929936304</c:v>
                </c:pt>
                <c:pt idx="77">
                  <c:v>230.0636942675159</c:v>
                </c:pt>
                <c:pt idx="78">
                  <c:v>230.0636942675159</c:v>
                </c:pt>
                <c:pt idx="79">
                  <c:v>230.0636942675159</c:v>
                </c:pt>
                <c:pt idx="80">
                  <c:v>230.0636942675159</c:v>
                </c:pt>
                <c:pt idx="81">
                  <c:v>260.50955414012736</c:v>
                </c:pt>
                <c:pt idx="82">
                  <c:v>260.50955414012736</c:v>
                </c:pt>
                <c:pt idx="83">
                  <c:v>260.50955414012736</c:v>
                </c:pt>
                <c:pt idx="84">
                  <c:v>260.50955414012736</c:v>
                </c:pt>
                <c:pt idx="85">
                  <c:v>260.50955414012736</c:v>
                </c:pt>
                <c:pt idx="86">
                  <c:v>280.76433121019107</c:v>
                </c:pt>
                <c:pt idx="87">
                  <c:v>280.76433121019107</c:v>
                </c:pt>
                <c:pt idx="88">
                  <c:v>280.76433121019107</c:v>
                </c:pt>
                <c:pt idx="89">
                  <c:v>280.76433121019107</c:v>
                </c:pt>
                <c:pt idx="90">
                  <c:v>280.76433121019107</c:v>
                </c:pt>
                <c:pt idx="91">
                  <c:v>301.01910828025478</c:v>
                </c:pt>
                <c:pt idx="92">
                  <c:v>301.01910828025478</c:v>
                </c:pt>
                <c:pt idx="93">
                  <c:v>301.01910828025478</c:v>
                </c:pt>
                <c:pt idx="94">
                  <c:v>301.01910828025478</c:v>
                </c:pt>
                <c:pt idx="95">
                  <c:v>301.01910828025478</c:v>
                </c:pt>
                <c:pt idx="96">
                  <c:v>301.01910828025478</c:v>
                </c:pt>
                <c:pt idx="97">
                  <c:v>301.01910828025478</c:v>
                </c:pt>
                <c:pt idx="98">
                  <c:v>301.01910828025478</c:v>
                </c:pt>
                <c:pt idx="99">
                  <c:v>301.01910828025478</c:v>
                </c:pt>
                <c:pt idx="100">
                  <c:v>318.28025477707007</c:v>
                </c:pt>
                <c:pt idx="101">
                  <c:v>318.28025477707007</c:v>
                </c:pt>
                <c:pt idx="102">
                  <c:v>318.28025477707007</c:v>
                </c:pt>
                <c:pt idx="103">
                  <c:v>318.28025477707007</c:v>
                </c:pt>
                <c:pt idx="104">
                  <c:v>318.28025477707007</c:v>
                </c:pt>
                <c:pt idx="105">
                  <c:v>330.50955414012742</c:v>
                </c:pt>
                <c:pt idx="106">
                  <c:v>330.50955414012742</c:v>
                </c:pt>
                <c:pt idx="107">
                  <c:v>330.50955414012742</c:v>
                </c:pt>
                <c:pt idx="108">
                  <c:v>330.50955414012742</c:v>
                </c:pt>
                <c:pt idx="109">
                  <c:v>342.73885350318477</c:v>
                </c:pt>
                <c:pt idx="110">
                  <c:v>342.73885350318477</c:v>
                </c:pt>
                <c:pt idx="111">
                  <c:v>342.73885350318477</c:v>
                </c:pt>
                <c:pt idx="112">
                  <c:v>342.73885350318477</c:v>
                </c:pt>
                <c:pt idx="113">
                  <c:v>342.73885350318477</c:v>
                </c:pt>
                <c:pt idx="114">
                  <c:v>342.73885350318477</c:v>
                </c:pt>
                <c:pt idx="115">
                  <c:v>352.92993630573255</c:v>
                </c:pt>
                <c:pt idx="116">
                  <c:v>352.92993630573255</c:v>
                </c:pt>
                <c:pt idx="117">
                  <c:v>352.92993630573255</c:v>
                </c:pt>
                <c:pt idx="118">
                  <c:v>352.92993630573255</c:v>
                </c:pt>
                <c:pt idx="119">
                  <c:v>352.92993630573255</c:v>
                </c:pt>
                <c:pt idx="120">
                  <c:v>352.92993630573255</c:v>
                </c:pt>
                <c:pt idx="121">
                  <c:v>352.92993630573255</c:v>
                </c:pt>
                <c:pt idx="122">
                  <c:v>352.92993630573255</c:v>
                </c:pt>
                <c:pt idx="123">
                  <c:v>352.92993630573255</c:v>
                </c:pt>
                <c:pt idx="124">
                  <c:v>352.92993630573255</c:v>
                </c:pt>
                <c:pt idx="125">
                  <c:v>352.92993630573255</c:v>
                </c:pt>
                <c:pt idx="126">
                  <c:v>352.92993630573255</c:v>
                </c:pt>
                <c:pt idx="127">
                  <c:v>352.92993630573255</c:v>
                </c:pt>
                <c:pt idx="128">
                  <c:v>352.92993630573255</c:v>
                </c:pt>
                <c:pt idx="129">
                  <c:v>352.92993630573255</c:v>
                </c:pt>
                <c:pt idx="130">
                  <c:v>352.92993630573255</c:v>
                </c:pt>
                <c:pt idx="131">
                  <c:v>352.92993630573255</c:v>
                </c:pt>
                <c:pt idx="132">
                  <c:v>352.92993630573255</c:v>
                </c:pt>
                <c:pt idx="133">
                  <c:v>352.92993630573255</c:v>
                </c:pt>
                <c:pt idx="134">
                  <c:v>352.92993630573255</c:v>
                </c:pt>
                <c:pt idx="135">
                  <c:v>352.92993630573255</c:v>
                </c:pt>
                <c:pt idx="136">
                  <c:v>352.92993630573255</c:v>
                </c:pt>
                <c:pt idx="137">
                  <c:v>352.92993630573255</c:v>
                </c:pt>
                <c:pt idx="138">
                  <c:v>352.92993630573255</c:v>
                </c:pt>
                <c:pt idx="139">
                  <c:v>352.92993630573255</c:v>
                </c:pt>
                <c:pt idx="140">
                  <c:v>352.92993630573255</c:v>
                </c:pt>
                <c:pt idx="141">
                  <c:v>352.92993630573255</c:v>
                </c:pt>
                <c:pt idx="142">
                  <c:v>352.92993630573255</c:v>
                </c:pt>
                <c:pt idx="143">
                  <c:v>352.92993630573255</c:v>
                </c:pt>
                <c:pt idx="144">
                  <c:v>352.92993630573255</c:v>
                </c:pt>
                <c:pt idx="145">
                  <c:v>352.92993630573255</c:v>
                </c:pt>
                <c:pt idx="146">
                  <c:v>352.92993630573255</c:v>
                </c:pt>
                <c:pt idx="147">
                  <c:v>352.92993630573255</c:v>
                </c:pt>
                <c:pt idx="148">
                  <c:v>352.92993630573255</c:v>
                </c:pt>
                <c:pt idx="149">
                  <c:v>352.92993630573255</c:v>
                </c:pt>
                <c:pt idx="150">
                  <c:v>352.92993630573255</c:v>
                </c:pt>
                <c:pt idx="151">
                  <c:v>352.92993630573255</c:v>
                </c:pt>
                <c:pt idx="152">
                  <c:v>352.92993630573255</c:v>
                </c:pt>
                <c:pt idx="153">
                  <c:v>352.92993630573255</c:v>
                </c:pt>
                <c:pt idx="154">
                  <c:v>352.92993630573255</c:v>
                </c:pt>
                <c:pt idx="155">
                  <c:v>352.92993630573255</c:v>
                </c:pt>
                <c:pt idx="156">
                  <c:v>352.92993630573255</c:v>
                </c:pt>
                <c:pt idx="157">
                  <c:v>352.92993630573255</c:v>
                </c:pt>
                <c:pt idx="158">
                  <c:v>352.92993630573255</c:v>
                </c:pt>
                <c:pt idx="159">
                  <c:v>352.92993630573255</c:v>
                </c:pt>
                <c:pt idx="160">
                  <c:v>352.92993630573255</c:v>
                </c:pt>
                <c:pt idx="161">
                  <c:v>352.92993630573255</c:v>
                </c:pt>
                <c:pt idx="162">
                  <c:v>352.92993630573255</c:v>
                </c:pt>
                <c:pt idx="163">
                  <c:v>352.92993630573255</c:v>
                </c:pt>
                <c:pt idx="164">
                  <c:v>352.92993630573255</c:v>
                </c:pt>
                <c:pt idx="165">
                  <c:v>352.92993630573255</c:v>
                </c:pt>
                <c:pt idx="166">
                  <c:v>352.92993630573255</c:v>
                </c:pt>
                <c:pt idx="167">
                  <c:v>352.92993630573255</c:v>
                </c:pt>
                <c:pt idx="168">
                  <c:v>352.92993630573255</c:v>
                </c:pt>
                <c:pt idx="169">
                  <c:v>352.92993630573255</c:v>
                </c:pt>
                <c:pt idx="170">
                  <c:v>352.92993630573255</c:v>
                </c:pt>
                <c:pt idx="171">
                  <c:v>352.92993630573255</c:v>
                </c:pt>
                <c:pt idx="172">
                  <c:v>352.92993630573255</c:v>
                </c:pt>
              </c:numCache>
            </c:numRef>
          </c:yVal>
          <c:smooth val="0"/>
          <c:extLst>
            <c:ext xmlns:c16="http://schemas.microsoft.com/office/drawing/2014/chart" uri="{C3380CC4-5D6E-409C-BE32-E72D297353CC}">
              <c16:uniqueId val="{00000002-12F4-4BB2-AA17-1FEB43B9B14A}"/>
            </c:ext>
          </c:extLst>
        </c:ser>
        <c:ser>
          <c:idx val="12"/>
          <c:order val="3"/>
          <c:tx>
            <c:strRef>
              <c:f>'C9 6550'!$A$40</c:f>
              <c:strCache>
                <c:ptCount val="1"/>
                <c:pt idx="0">
                  <c:v>Cum Irr + Prec</c:v>
                </c:pt>
              </c:strCache>
            </c:strRef>
          </c:tx>
          <c:spPr>
            <a:ln w="25400">
              <a:solidFill>
                <a:srgbClr val="000000"/>
              </a:solidFill>
              <a:prstDash val="solid"/>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6550'!$C$40:$FS$40</c:f>
              <c:numCache>
                <c:formatCode>0</c:formatCode>
                <c:ptCount val="173"/>
                <c:pt idx="0">
                  <c:v>0</c:v>
                </c:pt>
                <c:pt idx="1">
                  <c:v>0</c:v>
                </c:pt>
                <c:pt idx="2">
                  <c:v>0</c:v>
                </c:pt>
                <c:pt idx="3">
                  <c:v>0</c:v>
                </c:pt>
                <c:pt idx="4">
                  <c:v>0</c:v>
                </c:pt>
                <c:pt idx="5">
                  <c:v>0</c:v>
                </c:pt>
                <c:pt idx="6">
                  <c:v>0</c:v>
                </c:pt>
                <c:pt idx="7">
                  <c:v>4</c:v>
                </c:pt>
                <c:pt idx="8">
                  <c:v>4</c:v>
                </c:pt>
                <c:pt idx="9">
                  <c:v>4</c:v>
                </c:pt>
                <c:pt idx="10">
                  <c:v>4</c:v>
                </c:pt>
                <c:pt idx="11">
                  <c:v>4</c:v>
                </c:pt>
                <c:pt idx="12">
                  <c:v>4</c:v>
                </c:pt>
                <c:pt idx="13">
                  <c:v>4</c:v>
                </c:pt>
                <c:pt idx="14">
                  <c:v>4</c:v>
                </c:pt>
                <c:pt idx="15">
                  <c:v>6</c:v>
                </c:pt>
                <c:pt idx="16">
                  <c:v>13</c:v>
                </c:pt>
                <c:pt idx="17">
                  <c:v>13</c:v>
                </c:pt>
                <c:pt idx="18">
                  <c:v>13</c:v>
                </c:pt>
                <c:pt idx="19">
                  <c:v>13</c:v>
                </c:pt>
                <c:pt idx="20">
                  <c:v>13</c:v>
                </c:pt>
                <c:pt idx="21">
                  <c:v>13</c:v>
                </c:pt>
                <c:pt idx="22">
                  <c:v>19</c:v>
                </c:pt>
                <c:pt idx="23">
                  <c:v>19</c:v>
                </c:pt>
                <c:pt idx="24">
                  <c:v>19</c:v>
                </c:pt>
                <c:pt idx="25">
                  <c:v>41.101910828025481</c:v>
                </c:pt>
                <c:pt idx="26">
                  <c:v>41.101910828025481</c:v>
                </c:pt>
                <c:pt idx="27">
                  <c:v>41.101910828025481</c:v>
                </c:pt>
                <c:pt idx="28">
                  <c:v>41.101910828025481</c:v>
                </c:pt>
                <c:pt idx="29">
                  <c:v>41.101910828025481</c:v>
                </c:pt>
                <c:pt idx="30">
                  <c:v>41.101910828025481</c:v>
                </c:pt>
                <c:pt idx="31">
                  <c:v>62.821656050955418</c:v>
                </c:pt>
                <c:pt idx="32">
                  <c:v>62.821656050955418</c:v>
                </c:pt>
                <c:pt idx="33">
                  <c:v>62.821656050955418</c:v>
                </c:pt>
                <c:pt idx="34">
                  <c:v>62.821656050955418</c:v>
                </c:pt>
                <c:pt idx="35">
                  <c:v>62.821656050955418</c:v>
                </c:pt>
                <c:pt idx="36">
                  <c:v>62.821656050955418</c:v>
                </c:pt>
                <c:pt idx="37">
                  <c:v>62.821656050955418</c:v>
                </c:pt>
                <c:pt idx="38">
                  <c:v>83.076433121019107</c:v>
                </c:pt>
                <c:pt idx="39">
                  <c:v>83.076433121019107</c:v>
                </c:pt>
                <c:pt idx="40">
                  <c:v>83.076433121019107</c:v>
                </c:pt>
                <c:pt idx="41">
                  <c:v>83.076433121019107</c:v>
                </c:pt>
                <c:pt idx="42">
                  <c:v>83.076433121019107</c:v>
                </c:pt>
                <c:pt idx="43">
                  <c:v>83.076433121019107</c:v>
                </c:pt>
                <c:pt idx="44">
                  <c:v>95.30573248407643</c:v>
                </c:pt>
                <c:pt idx="45">
                  <c:v>95.30573248407643</c:v>
                </c:pt>
                <c:pt idx="46">
                  <c:v>96.30573248407643</c:v>
                </c:pt>
                <c:pt idx="47">
                  <c:v>96.30573248407643</c:v>
                </c:pt>
                <c:pt idx="48">
                  <c:v>96.30573248407643</c:v>
                </c:pt>
                <c:pt idx="49">
                  <c:v>108.53503184713375</c:v>
                </c:pt>
                <c:pt idx="50">
                  <c:v>108.53503184713375</c:v>
                </c:pt>
                <c:pt idx="51">
                  <c:v>108.53503184713375</c:v>
                </c:pt>
                <c:pt idx="52">
                  <c:v>108.53503184713375</c:v>
                </c:pt>
                <c:pt idx="53">
                  <c:v>128.77707006369425</c:v>
                </c:pt>
                <c:pt idx="54">
                  <c:v>128.77707006369425</c:v>
                </c:pt>
                <c:pt idx="55">
                  <c:v>128.77707006369425</c:v>
                </c:pt>
                <c:pt idx="56">
                  <c:v>128.77707006369425</c:v>
                </c:pt>
                <c:pt idx="57">
                  <c:v>128.77707006369425</c:v>
                </c:pt>
                <c:pt idx="58">
                  <c:v>154.12738853503183</c:v>
                </c:pt>
                <c:pt idx="59">
                  <c:v>154.12738853503183</c:v>
                </c:pt>
                <c:pt idx="60">
                  <c:v>154.12738853503183</c:v>
                </c:pt>
                <c:pt idx="61">
                  <c:v>162.12738853503183</c:v>
                </c:pt>
                <c:pt idx="62">
                  <c:v>169.12738853503183</c:v>
                </c:pt>
                <c:pt idx="63">
                  <c:v>186.00636942675158</c:v>
                </c:pt>
                <c:pt idx="64">
                  <c:v>186.00636942675158</c:v>
                </c:pt>
                <c:pt idx="65">
                  <c:v>186.00636942675158</c:v>
                </c:pt>
                <c:pt idx="66">
                  <c:v>189.00636942675158</c:v>
                </c:pt>
                <c:pt idx="67">
                  <c:v>201.17197452229297</c:v>
                </c:pt>
                <c:pt idx="68">
                  <c:v>201.17197452229297</c:v>
                </c:pt>
                <c:pt idx="69">
                  <c:v>201.17197452229297</c:v>
                </c:pt>
                <c:pt idx="70">
                  <c:v>201.17197452229297</c:v>
                </c:pt>
                <c:pt idx="71">
                  <c:v>201.17197452229297</c:v>
                </c:pt>
                <c:pt idx="72">
                  <c:v>219.45222929936304</c:v>
                </c:pt>
                <c:pt idx="73">
                  <c:v>219.45222929936304</c:v>
                </c:pt>
                <c:pt idx="74">
                  <c:v>219.45222929936304</c:v>
                </c:pt>
                <c:pt idx="75">
                  <c:v>219.45222929936304</c:v>
                </c:pt>
                <c:pt idx="76">
                  <c:v>219.45222929936304</c:v>
                </c:pt>
                <c:pt idx="77">
                  <c:v>272.06369426751587</c:v>
                </c:pt>
                <c:pt idx="78">
                  <c:v>272.06369426751587</c:v>
                </c:pt>
                <c:pt idx="79">
                  <c:v>272.06369426751587</c:v>
                </c:pt>
                <c:pt idx="80">
                  <c:v>272.06369426751587</c:v>
                </c:pt>
                <c:pt idx="81">
                  <c:v>302.50955414012731</c:v>
                </c:pt>
                <c:pt idx="82">
                  <c:v>322.50955414012731</c:v>
                </c:pt>
                <c:pt idx="83">
                  <c:v>322.50955414012731</c:v>
                </c:pt>
                <c:pt idx="84">
                  <c:v>322.50955414012731</c:v>
                </c:pt>
                <c:pt idx="85">
                  <c:v>322.50955414012731</c:v>
                </c:pt>
                <c:pt idx="86">
                  <c:v>342.76433121019102</c:v>
                </c:pt>
                <c:pt idx="87">
                  <c:v>342.76433121019102</c:v>
                </c:pt>
                <c:pt idx="88">
                  <c:v>342.76433121019102</c:v>
                </c:pt>
                <c:pt idx="89">
                  <c:v>342.76433121019102</c:v>
                </c:pt>
                <c:pt idx="90">
                  <c:v>342.76433121019102</c:v>
                </c:pt>
                <c:pt idx="91">
                  <c:v>369.01910828025473</c:v>
                </c:pt>
                <c:pt idx="92">
                  <c:v>369.01910828025473</c:v>
                </c:pt>
                <c:pt idx="93">
                  <c:v>369.01910828025473</c:v>
                </c:pt>
                <c:pt idx="94">
                  <c:v>369.01910828025473</c:v>
                </c:pt>
                <c:pt idx="95">
                  <c:v>369.01910828025473</c:v>
                </c:pt>
                <c:pt idx="96">
                  <c:v>369.01910828025473</c:v>
                </c:pt>
                <c:pt idx="97">
                  <c:v>369.01910828025473</c:v>
                </c:pt>
                <c:pt idx="98">
                  <c:v>369.01910828025473</c:v>
                </c:pt>
                <c:pt idx="99">
                  <c:v>369.01910828025473</c:v>
                </c:pt>
                <c:pt idx="100">
                  <c:v>386.28025477707001</c:v>
                </c:pt>
                <c:pt idx="101">
                  <c:v>393.28025477707001</c:v>
                </c:pt>
                <c:pt idx="102">
                  <c:v>393.28025477707001</c:v>
                </c:pt>
                <c:pt idx="103">
                  <c:v>393.28025477707001</c:v>
                </c:pt>
                <c:pt idx="104">
                  <c:v>393.28025477707001</c:v>
                </c:pt>
                <c:pt idx="105">
                  <c:v>405.50955414012736</c:v>
                </c:pt>
                <c:pt idx="106">
                  <c:v>405.50955414012736</c:v>
                </c:pt>
                <c:pt idx="107">
                  <c:v>405.50955414012736</c:v>
                </c:pt>
                <c:pt idx="108">
                  <c:v>405.50955414012736</c:v>
                </c:pt>
                <c:pt idx="109">
                  <c:v>417.73885350318471</c:v>
                </c:pt>
                <c:pt idx="110">
                  <c:v>417.73885350318471</c:v>
                </c:pt>
                <c:pt idx="111">
                  <c:v>417.73885350318471</c:v>
                </c:pt>
                <c:pt idx="112">
                  <c:v>417.73885350318471</c:v>
                </c:pt>
                <c:pt idx="113">
                  <c:v>417.73885350318471</c:v>
                </c:pt>
                <c:pt idx="114">
                  <c:v>417.73885350318471</c:v>
                </c:pt>
                <c:pt idx="115">
                  <c:v>427.9299363057325</c:v>
                </c:pt>
                <c:pt idx="116">
                  <c:v>427.9299363057325</c:v>
                </c:pt>
                <c:pt idx="117">
                  <c:v>427.9299363057325</c:v>
                </c:pt>
                <c:pt idx="118">
                  <c:v>427.9299363057325</c:v>
                </c:pt>
                <c:pt idx="119">
                  <c:v>455.9299363057325</c:v>
                </c:pt>
                <c:pt idx="120">
                  <c:v>457.9299363057325</c:v>
                </c:pt>
                <c:pt idx="121">
                  <c:v>465.9299363057325</c:v>
                </c:pt>
                <c:pt idx="122">
                  <c:v>473.9299363057325</c:v>
                </c:pt>
                <c:pt idx="123">
                  <c:v>482.9299363057325</c:v>
                </c:pt>
                <c:pt idx="124">
                  <c:v>486.9299363057325</c:v>
                </c:pt>
                <c:pt idx="125">
                  <c:v>502.9299363057325</c:v>
                </c:pt>
                <c:pt idx="126">
                  <c:v>502.9299363057325</c:v>
                </c:pt>
                <c:pt idx="127">
                  <c:v>502.9299363057325</c:v>
                </c:pt>
                <c:pt idx="128">
                  <c:v>502.9299363057325</c:v>
                </c:pt>
                <c:pt idx="129">
                  <c:v>502.9299363057325</c:v>
                </c:pt>
                <c:pt idx="130">
                  <c:v>502.9299363057325</c:v>
                </c:pt>
                <c:pt idx="131">
                  <c:v>502.9299363057325</c:v>
                </c:pt>
                <c:pt idx="132">
                  <c:v>508.9299363057325</c:v>
                </c:pt>
                <c:pt idx="133">
                  <c:v>524.92993630573255</c:v>
                </c:pt>
                <c:pt idx="134">
                  <c:v>524.92993630573255</c:v>
                </c:pt>
                <c:pt idx="135">
                  <c:v>524.92993630573255</c:v>
                </c:pt>
                <c:pt idx="136">
                  <c:v>524.92993630573255</c:v>
                </c:pt>
                <c:pt idx="137">
                  <c:v>528.92993630573255</c:v>
                </c:pt>
                <c:pt idx="138">
                  <c:v>528.92993630573255</c:v>
                </c:pt>
                <c:pt idx="139">
                  <c:v>528.92993630573255</c:v>
                </c:pt>
                <c:pt idx="140">
                  <c:v>528.92993630573255</c:v>
                </c:pt>
                <c:pt idx="141">
                  <c:v>528.92993630573255</c:v>
                </c:pt>
                <c:pt idx="142">
                  <c:v>528.92993630573255</c:v>
                </c:pt>
                <c:pt idx="143">
                  <c:v>528.92993630573255</c:v>
                </c:pt>
                <c:pt idx="144">
                  <c:v>533.92993630573255</c:v>
                </c:pt>
                <c:pt idx="145">
                  <c:v>533.92993630573255</c:v>
                </c:pt>
                <c:pt idx="146">
                  <c:v>533.92993630573255</c:v>
                </c:pt>
                <c:pt idx="147">
                  <c:v>533.92993630573255</c:v>
                </c:pt>
                <c:pt idx="148">
                  <c:v>533.92993630573255</c:v>
                </c:pt>
                <c:pt idx="149">
                  <c:v>533.92993630573255</c:v>
                </c:pt>
                <c:pt idx="150">
                  <c:v>538.92993630573255</c:v>
                </c:pt>
                <c:pt idx="151">
                  <c:v>538.92993630573255</c:v>
                </c:pt>
                <c:pt idx="152">
                  <c:v>538.92993630573255</c:v>
                </c:pt>
                <c:pt idx="153">
                  <c:v>538.92993630573255</c:v>
                </c:pt>
                <c:pt idx="154">
                  <c:v>539.92993630573255</c:v>
                </c:pt>
                <c:pt idx="155">
                  <c:v>539.92993630573255</c:v>
                </c:pt>
                <c:pt idx="156">
                  <c:v>539.92993630573255</c:v>
                </c:pt>
                <c:pt idx="157">
                  <c:v>539.92993630573255</c:v>
                </c:pt>
                <c:pt idx="158">
                  <c:v>547.42993630573255</c:v>
                </c:pt>
                <c:pt idx="159">
                  <c:v>547.42993630573255</c:v>
                </c:pt>
                <c:pt idx="160">
                  <c:v>550.42993630573255</c:v>
                </c:pt>
                <c:pt idx="161">
                  <c:v>550.42993630573255</c:v>
                </c:pt>
                <c:pt idx="162">
                  <c:v>550.42993630573255</c:v>
                </c:pt>
                <c:pt idx="163">
                  <c:v>550.42993630573255</c:v>
                </c:pt>
                <c:pt idx="164">
                  <c:v>550.42993630573255</c:v>
                </c:pt>
                <c:pt idx="165">
                  <c:v>550.42993630573255</c:v>
                </c:pt>
                <c:pt idx="166">
                  <c:v>550.42993630573255</c:v>
                </c:pt>
                <c:pt idx="167">
                  <c:v>550.42993630573255</c:v>
                </c:pt>
                <c:pt idx="168">
                  <c:v>550.42993630573255</c:v>
                </c:pt>
                <c:pt idx="169">
                  <c:v>550.42993630573255</c:v>
                </c:pt>
                <c:pt idx="170">
                  <c:v>550.42993630573255</c:v>
                </c:pt>
                <c:pt idx="171">
                  <c:v>550.42993630573255</c:v>
                </c:pt>
                <c:pt idx="172">
                  <c:v>550.42993630573255</c:v>
                </c:pt>
              </c:numCache>
            </c:numRef>
          </c:yVal>
          <c:smooth val="0"/>
          <c:extLst>
            <c:ext xmlns:c16="http://schemas.microsoft.com/office/drawing/2014/chart" uri="{C3380CC4-5D6E-409C-BE32-E72D297353CC}">
              <c16:uniqueId val="{00000003-12F4-4BB2-AA17-1FEB43B9B14A}"/>
            </c:ext>
          </c:extLst>
        </c:ser>
        <c:ser>
          <c:idx val="0"/>
          <c:order val="4"/>
          <c:tx>
            <c:strRef>
              <c:f>'C9 6550'!$A$41</c:f>
              <c:strCache>
                <c:ptCount val="1"/>
                <c:pt idx="0">
                  <c:v>Cum Eff Irr + Prec</c:v>
                </c:pt>
              </c:strCache>
            </c:strRef>
          </c:tx>
          <c:spPr>
            <a:ln w="3175">
              <a:solidFill>
                <a:srgbClr val="000000"/>
              </a:solidFill>
              <a:prstDash val="solid"/>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6550'!$C$41:$FS$41</c:f>
              <c:numCache>
                <c:formatCode>0</c:formatCode>
                <c:ptCount val="173"/>
                <c:pt idx="0">
                  <c:v>0</c:v>
                </c:pt>
                <c:pt idx="1">
                  <c:v>0</c:v>
                </c:pt>
                <c:pt idx="2">
                  <c:v>0</c:v>
                </c:pt>
                <c:pt idx="3">
                  <c:v>0</c:v>
                </c:pt>
                <c:pt idx="4">
                  <c:v>0</c:v>
                </c:pt>
                <c:pt idx="5">
                  <c:v>0</c:v>
                </c:pt>
                <c:pt idx="6">
                  <c:v>0</c:v>
                </c:pt>
                <c:pt idx="7">
                  <c:v>0.79999999999999982</c:v>
                </c:pt>
                <c:pt idx="8">
                  <c:v>0.79999999999999982</c:v>
                </c:pt>
                <c:pt idx="9">
                  <c:v>0.79999999999999982</c:v>
                </c:pt>
                <c:pt idx="10">
                  <c:v>0.79999999999999982</c:v>
                </c:pt>
                <c:pt idx="11">
                  <c:v>0.79999999999999982</c:v>
                </c:pt>
                <c:pt idx="12">
                  <c:v>0.79999999999999982</c:v>
                </c:pt>
                <c:pt idx="13">
                  <c:v>0.79999999999999982</c:v>
                </c:pt>
                <c:pt idx="14">
                  <c:v>0.79999999999999982</c:v>
                </c:pt>
                <c:pt idx="15">
                  <c:v>1.2517999999999998</c:v>
                </c:pt>
                <c:pt idx="16">
                  <c:v>2.8748666666666662</c:v>
                </c:pt>
                <c:pt idx="17">
                  <c:v>2.8748666666666662</c:v>
                </c:pt>
                <c:pt idx="18">
                  <c:v>2.8748666666666662</c:v>
                </c:pt>
                <c:pt idx="19">
                  <c:v>2.8748666666666662</c:v>
                </c:pt>
                <c:pt idx="20">
                  <c:v>2.8748666666666662</c:v>
                </c:pt>
                <c:pt idx="21">
                  <c:v>2.8748666666666662</c:v>
                </c:pt>
                <c:pt idx="22">
                  <c:v>4.4808666666666657</c:v>
                </c:pt>
                <c:pt idx="23">
                  <c:v>4.4808666666666657</c:v>
                </c:pt>
                <c:pt idx="24">
                  <c:v>4.4808666666666657</c:v>
                </c:pt>
                <c:pt idx="25">
                  <c:v>23.09636123363083</c:v>
                </c:pt>
                <c:pt idx="26">
                  <c:v>23.09636123363083</c:v>
                </c:pt>
                <c:pt idx="27">
                  <c:v>23.09636123363083</c:v>
                </c:pt>
                <c:pt idx="28">
                  <c:v>23.09636123363083</c:v>
                </c:pt>
                <c:pt idx="29">
                  <c:v>23.09636123363083</c:v>
                </c:pt>
                <c:pt idx="30">
                  <c:v>23.09636123363083</c:v>
                </c:pt>
                <c:pt idx="31">
                  <c:v>41.798479501182399</c:v>
                </c:pt>
                <c:pt idx="32">
                  <c:v>41.798479501182399</c:v>
                </c:pt>
                <c:pt idx="33">
                  <c:v>41.798479501182399</c:v>
                </c:pt>
                <c:pt idx="34">
                  <c:v>41.798479501182399</c:v>
                </c:pt>
                <c:pt idx="35">
                  <c:v>41.798479501182399</c:v>
                </c:pt>
                <c:pt idx="36">
                  <c:v>41.798479501182399</c:v>
                </c:pt>
                <c:pt idx="37">
                  <c:v>41.798479501182399</c:v>
                </c:pt>
                <c:pt idx="38">
                  <c:v>59.917432761439692</c:v>
                </c:pt>
                <c:pt idx="39">
                  <c:v>59.917432761439692</c:v>
                </c:pt>
                <c:pt idx="40">
                  <c:v>59.917432761439692</c:v>
                </c:pt>
                <c:pt idx="41">
                  <c:v>59.917432761439692</c:v>
                </c:pt>
                <c:pt idx="42">
                  <c:v>59.917432761439692</c:v>
                </c:pt>
                <c:pt idx="43">
                  <c:v>59.917432761439692</c:v>
                </c:pt>
                <c:pt idx="44">
                  <c:v>71.233752196924783</c:v>
                </c:pt>
                <c:pt idx="45">
                  <c:v>71.233752196924783</c:v>
                </c:pt>
                <c:pt idx="46">
                  <c:v>71.771832196924777</c:v>
                </c:pt>
                <c:pt idx="47">
                  <c:v>71.771832196924777</c:v>
                </c:pt>
                <c:pt idx="48">
                  <c:v>71.771832196924777</c:v>
                </c:pt>
                <c:pt idx="49">
                  <c:v>83.788471632409866</c:v>
                </c:pt>
                <c:pt idx="50">
                  <c:v>83.788471632409866</c:v>
                </c:pt>
                <c:pt idx="51">
                  <c:v>83.788471632409866</c:v>
                </c:pt>
                <c:pt idx="52">
                  <c:v>83.788471632409866</c:v>
                </c:pt>
                <c:pt idx="53">
                  <c:v>102.76864318230372</c:v>
                </c:pt>
                <c:pt idx="54">
                  <c:v>102.76864318230372</c:v>
                </c:pt>
                <c:pt idx="55">
                  <c:v>102.76864318230372</c:v>
                </c:pt>
                <c:pt idx="56">
                  <c:v>102.76864318230372</c:v>
                </c:pt>
                <c:pt idx="57">
                  <c:v>102.76864318230372</c:v>
                </c:pt>
                <c:pt idx="58">
                  <c:v>128.11896165364129</c:v>
                </c:pt>
                <c:pt idx="59">
                  <c:v>128.11896165364129</c:v>
                </c:pt>
                <c:pt idx="60">
                  <c:v>128.11896165364129</c:v>
                </c:pt>
                <c:pt idx="61">
                  <c:v>134.7711216536413</c:v>
                </c:pt>
                <c:pt idx="62">
                  <c:v>140.97889907612588</c:v>
                </c:pt>
                <c:pt idx="63">
                  <c:v>157.85787996784563</c:v>
                </c:pt>
                <c:pt idx="64">
                  <c:v>157.85787996784563</c:v>
                </c:pt>
                <c:pt idx="65">
                  <c:v>157.85787996784563</c:v>
                </c:pt>
                <c:pt idx="66">
                  <c:v>160.49974663451229</c:v>
                </c:pt>
                <c:pt idx="67">
                  <c:v>172.66535173005369</c:v>
                </c:pt>
                <c:pt idx="68">
                  <c:v>172.66535173005369</c:v>
                </c:pt>
                <c:pt idx="69">
                  <c:v>172.66535173005369</c:v>
                </c:pt>
                <c:pt idx="70">
                  <c:v>172.66535173005369</c:v>
                </c:pt>
                <c:pt idx="71">
                  <c:v>172.66535173005369</c:v>
                </c:pt>
                <c:pt idx="72">
                  <c:v>190.94560650712376</c:v>
                </c:pt>
                <c:pt idx="73">
                  <c:v>190.94560650712376</c:v>
                </c:pt>
                <c:pt idx="74">
                  <c:v>190.94560650712376</c:v>
                </c:pt>
                <c:pt idx="75">
                  <c:v>190.94560650712376</c:v>
                </c:pt>
                <c:pt idx="76">
                  <c:v>190.94560650712376</c:v>
                </c:pt>
                <c:pt idx="77">
                  <c:v>243.21657094330268</c:v>
                </c:pt>
                <c:pt idx="78">
                  <c:v>243.21657094330268</c:v>
                </c:pt>
                <c:pt idx="79">
                  <c:v>243.21657094330268</c:v>
                </c:pt>
                <c:pt idx="80">
                  <c:v>243.21657094330268</c:v>
                </c:pt>
                <c:pt idx="81">
                  <c:v>273.66243081591415</c:v>
                </c:pt>
                <c:pt idx="82">
                  <c:v>292.15784899773234</c:v>
                </c:pt>
                <c:pt idx="83">
                  <c:v>292.15784899773234</c:v>
                </c:pt>
                <c:pt idx="84">
                  <c:v>292.15784899773234</c:v>
                </c:pt>
                <c:pt idx="85">
                  <c:v>292.15784899773234</c:v>
                </c:pt>
                <c:pt idx="86">
                  <c:v>312.41262606779605</c:v>
                </c:pt>
                <c:pt idx="87">
                  <c:v>312.41262606779605</c:v>
                </c:pt>
                <c:pt idx="88">
                  <c:v>312.41262606779605</c:v>
                </c:pt>
                <c:pt idx="89">
                  <c:v>312.41262606779605</c:v>
                </c:pt>
                <c:pt idx="90">
                  <c:v>312.41262606779605</c:v>
                </c:pt>
                <c:pt idx="91">
                  <c:v>337.97009404695069</c:v>
                </c:pt>
                <c:pt idx="92">
                  <c:v>337.97009404695069</c:v>
                </c:pt>
                <c:pt idx="93">
                  <c:v>337.97009404695069</c:v>
                </c:pt>
                <c:pt idx="94">
                  <c:v>337.97009404695069</c:v>
                </c:pt>
                <c:pt idx="95">
                  <c:v>337.97009404695069</c:v>
                </c:pt>
                <c:pt idx="96">
                  <c:v>337.97009404695069</c:v>
                </c:pt>
                <c:pt idx="97">
                  <c:v>337.97009404695069</c:v>
                </c:pt>
                <c:pt idx="98">
                  <c:v>337.97009404695069</c:v>
                </c:pt>
                <c:pt idx="99">
                  <c:v>337.97009404695069</c:v>
                </c:pt>
                <c:pt idx="100">
                  <c:v>355.23124054376598</c:v>
                </c:pt>
                <c:pt idx="101">
                  <c:v>361.53124054376599</c:v>
                </c:pt>
                <c:pt idx="102">
                  <c:v>361.53124054376599</c:v>
                </c:pt>
                <c:pt idx="103">
                  <c:v>361.53124054376599</c:v>
                </c:pt>
                <c:pt idx="104">
                  <c:v>361.53124054376599</c:v>
                </c:pt>
                <c:pt idx="105">
                  <c:v>373.76053990682334</c:v>
                </c:pt>
                <c:pt idx="106">
                  <c:v>373.76053990682334</c:v>
                </c:pt>
                <c:pt idx="107">
                  <c:v>373.76053990682334</c:v>
                </c:pt>
                <c:pt idx="108">
                  <c:v>373.76053990682334</c:v>
                </c:pt>
                <c:pt idx="109">
                  <c:v>385.98983926988069</c:v>
                </c:pt>
                <c:pt idx="110">
                  <c:v>385.98983926988069</c:v>
                </c:pt>
                <c:pt idx="111">
                  <c:v>385.98983926988069</c:v>
                </c:pt>
                <c:pt idx="112">
                  <c:v>385.98983926988069</c:v>
                </c:pt>
                <c:pt idx="113">
                  <c:v>385.98983926988069</c:v>
                </c:pt>
                <c:pt idx="114">
                  <c:v>385.98983926988069</c:v>
                </c:pt>
                <c:pt idx="115">
                  <c:v>396.18092207242847</c:v>
                </c:pt>
                <c:pt idx="116">
                  <c:v>396.18092207242847</c:v>
                </c:pt>
                <c:pt idx="117">
                  <c:v>396.18092207242847</c:v>
                </c:pt>
                <c:pt idx="118">
                  <c:v>396.18092207242847</c:v>
                </c:pt>
                <c:pt idx="119">
                  <c:v>420.21920778671421</c:v>
                </c:pt>
                <c:pt idx="120">
                  <c:v>424.54838165797395</c:v>
                </c:pt>
                <c:pt idx="121">
                  <c:v>429.58038165797393</c:v>
                </c:pt>
                <c:pt idx="122">
                  <c:v>437.05704943836366</c:v>
                </c:pt>
                <c:pt idx="123">
                  <c:v>442.35033515264939</c:v>
                </c:pt>
                <c:pt idx="124">
                  <c:v>446.80032551418026</c:v>
                </c:pt>
                <c:pt idx="125">
                  <c:v>457.36775408560885</c:v>
                </c:pt>
                <c:pt idx="126">
                  <c:v>457.36775408560885</c:v>
                </c:pt>
                <c:pt idx="127">
                  <c:v>457.36775408560885</c:v>
                </c:pt>
                <c:pt idx="128">
                  <c:v>457.36775408560885</c:v>
                </c:pt>
                <c:pt idx="129">
                  <c:v>457.36775408560885</c:v>
                </c:pt>
                <c:pt idx="130">
                  <c:v>457.36775408560885</c:v>
                </c:pt>
                <c:pt idx="131">
                  <c:v>457.36775408560885</c:v>
                </c:pt>
                <c:pt idx="132">
                  <c:v>459.79346837132312</c:v>
                </c:pt>
                <c:pt idx="133">
                  <c:v>468.47552243256348</c:v>
                </c:pt>
                <c:pt idx="134">
                  <c:v>468.47552243256348</c:v>
                </c:pt>
                <c:pt idx="135">
                  <c:v>468.47552243256348</c:v>
                </c:pt>
                <c:pt idx="136">
                  <c:v>468.47552243256348</c:v>
                </c:pt>
                <c:pt idx="137">
                  <c:v>469.6840938611349</c:v>
                </c:pt>
                <c:pt idx="138">
                  <c:v>469.6840938611349</c:v>
                </c:pt>
                <c:pt idx="139">
                  <c:v>469.6840938611349</c:v>
                </c:pt>
                <c:pt idx="140">
                  <c:v>469.6840938611349</c:v>
                </c:pt>
                <c:pt idx="141">
                  <c:v>469.6840938611349</c:v>
                </c:pt>
                <c:pt idx="142">
                  <c:v>469.6840938611349</c:v>
                </c:pt>
                <c:pt idx="143">
                  <c:v>469.6840938611349</c:v>
                </c:pt>
                <c:pt idx="144">
                  <c:v>470.6840938611349</c:v>
                </c:pt>
                <c:pt idx="145">
                  <c:v>470.6840938611349</c:v>
                </c:pt>
                <c:pt idx="146">
                  <c:v>470.6840938611349</c:v>
                </c:pt>
                <c:pt idx="147">
                  <c:v>470.6840938611349</c:v>
                </c:pt>
                <c:pt idx="148">
                  <c:v>470.6840938611349</c:v>
                </c:pt>
                <c:pt idx="149">
                  <c:v>470.6840938611349</c:v>
                </c:pt>
                <c:pt idx="150">
                  <c:v>471.6840938611349</c:v>
                </c:pt>
                <c:pt idx="151">
                  <c:v>471.6840938611349</c:v>
                </c:pt>
                <c:pt idx="152">
                  <c:v>471.6840938611349</c:v>
                </c:pt>
                <c:pt idx="153">
                  <c:v>471.6840938611349</c:v>
                </c:pt>
                <c:pt idx="154">
                  <c:v>471.88409386113489</c:v>
                </c:pt>
                <c:pt idx="155">
                  <c:v>471.88409386113489</c:v>
                </c:pt>
                <c:pt idx="156">
                  <c:v>471.88409386113489</c:v>
                </c:pt>
                <c:pt idx="157">
                  <c:v>471.88409386113489</c:v>
                </c:pt>
                <c:pt idx="158">
                  <c:v>473.38409386113489</c:v>
                </c:pt>
                <c:pt idx="159">
                  <c:v>473.38409386113489</c:v>
                </c:pt>
                <c:pt idx="160">
                  <c:v>473.98409386113491</c:v>
                </c:pt>
                <c:pt idx="161">
                  <c:v>473.98409386113491</c:v>
                </c:pt>
                <c:pt idx="162">
                  <c:v>473.98409386113491</c:v>
                </c:pt>
                <c:pt idx="163">
                  <c:v>473.98409386113491</c:v>
                </c:pt>
                <c:pt idx="164">
                  <c:v>473.98409386113491</c:v>
                </c:pt>
                <c:pt idx="165">
                  <c:v>473.98409386113491</c:v>
                </c:pt>
                <c:pt idx="166">
                  <c:v>473.98409386113491</c:v>
                </c:pt>
                <c:pt idx="167">
                  <c:v>473.98409386113491</c:v>
                </c:pt>
                <c:pt idx="168">
                  <c:v>473.98409386113491</c:v>
                </c:pt>
                <c:pt idx="169">
                  <c:v>473.98409386113491</c:v>
                </c:pt>
                <c:pt idx="170">
                  <c:v>473.98409386113491</c:v>
                </c:pt>
                <c:pt idx="171">
                  <c:v>473.98409386113491</c:v>
                </c:pt>
                <c:pt idx="172">
                  <c:v>473.98409386113491</c:v>
                </c:pt>
              </c:numCache>
            </c:numRef>
          </c:yVal>
          <c:smooth val="0"/>
          <c:extLst>
            <c:ext xmlns:c16="http://schemas.microsoft.com/office/drawing/2014/chart" uri="{C3380CC4-5D6E-409C-BE32-E72D297353CC}">
              <c16:uniqueId val="{00000004-12F4-4BB2-AA17-1FEB43B9B14A}"/>
            </c:ext>
          </c:extLst>
        </c:ser>
        <c:ser>
          <c:idx val="1"/>
          <c:order val="5"/>
          <c:tx>
            <c:strRef>
              <c:f>'C9 6550'!$A$42</c:f>
              <c:strCache>
                <c:ptCount val="1"/>
                <c:pt idx="0">
                  <c:v>Cum Deep Perc</c:v>
                </c:pt>
              </c:strCache>
            </c:strRef>
          </c:tx>
          <c:spPr>
            <a:ln w="12700">
              <a:solidFill>
                <a:srgbClr val="FF00FF"/>
              </a:solidFill>
              <a:prstDash val="solid"/>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6550'!$C$42:$FS$42</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12F4-4BB2-AA17-1FEB43B9B14A}"/>
            </c:ext>
          </c:extLst>
        </c:ser>
        <c:ser>
          <c:idx val="2"/>
          <c:order val="6"/>
          <c:tx>
            <c:strRef>
              <c:f>'C9 6550'!$A$18</c:f>
              <c:strCache>
                <c:ptCount val="1"/>
                <c:pt idx="0">
                  <c:v>Cum Tc (Kcb select)</c:v>
                </c:pt>
              </c:strCache>
            </c:strRef>
          </c:tx>
          <c:spPr>
            <a:ln w="3175">
              <a:solidFill>
                <a:srgbClr val="008000"/>
              </a:solidFill>
              <a:prstDash val="solid"/>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6550'!$C$18:$FS$18</c:f>
              <c:numCache>
                <c:formatCode>0.0</c:formatCode>
                <c:ptCount val="173"/>
                <c:pt idx="0">
                  <c:v>0</c:v>
                </c:pt>
                <c:pt idx="1">
                  <c:v>1.1059702003566125</c:v>
                </c:pt>
                <c:pt idx="2">
                  <c:v>1.9327002501664321</c:v>
                </c:pt>
                <c:pt idx="3">
                  <c:v>2.6440373373346113</c:v>
                </c:pt>
                <c:pt idx="4">
                  <c:v>3.2835313261153685</c:v>
                </c:pt>
                <c:pt idx="5">
                  <c:v>3.7507372081893262</c:v>
                </c:pt>
                <c:pt idx="6">
                  <c:v>4.0570312446241399</c:v>
                </c:pt>
                <c:pt idx="7">
                  <c:v>4.2748011901067997</c:v>
                </c:pt>
                <c:pt idx="8">
                  <c:v>4.7873543524348445</c:v>
                </c:pt>
                <c:pt idx="9">
                  <c:v>5.0990480209130604</c:v>
                </c:pt>
                <c:pt idx="10">
                  <c:v>5.40406952016252</c:v>
                </c:pt>
                <c:pt idx="11">
                  <c:v>6.0104355618669132</c:v>
                </c:pt>
                <c:pt idx="12">
                  <c:v>6.6294679532582181</c:v>
                </c:pt>
                <c:pt idx="13">
                  <c:v>7.3807346125780651</c:v>
                </c:pt>
                <c:pt idx="14">
                  <c:v>8.2506648745563069</c:v>
                </c:pt>
                <c:pt idx="15">
                  <c:v>8.9367988547726789</c:v>
                </c:pt>
                <c:pt idx="16">
                  <c:v>9.2906514080524918</c:v>
                </c:pt>
                <c:pt idx="17">
                  <c:v>10.790159536706323</c:v>
                </c:pt>
                <c:pt idx="18">
                  <c:v>12.461120415893909</c:v>
                </c:pt>
                <c:pt idx="19">
                  <c:v>13.648919269557602</c:v>
                </c:pt>
                <c:pt idx="20">
                  <c:v>14.76853152183898</c:v>
                </c:pt>
                <c:pt idx="21">
                  <c:v>16.116289551014532</c:v>
                </c:pt>
                <c:pt idx="22">
                  <c:v>17.035395306812141</c:v>
                </c:pt>
                <c:pt idx="23">
                  <c:v>17.619517966754888</c:v>
                </c:pt>
                <c:pt idx="24">
                  <c:v>18.810670756235645</c:v>
                </c:pt>
                <c:pt idx="25">
                  <c:v>20.023325791911063</c:v>
                </c:pt>
                <c:pt idx="26">
                  <c:v>22.347460993374167</c:v>
                </c:pt>
                <c:pt idx="27">
                  <c:v>24.588857766272902</c:v>
                </c:pt>
                <c:pt idx="28">
                  <c:v>26.872587970139861</c:v>
                </c:pt>
                <c:pt idx="29">
                  <c:v>30.187391617911338</c:v>
                </c:pt>
                <c:pt idx="30">
                  <c:v>33.504952304931763</c:v>
                </c:pt>
                <c:pt idx="31">
                  <c:v>36.174805211266161</c:v>
                </c:pt>
                <c:pt idx="32">
                  <c:v>39.550787733217362</c:v>
                </c:pt>
                <c:pt idx="33">
                  <c:v>42.239521384813671</c:v>
                </c:pt>
                <c:pt idx="34">
                  <c:v>44.644769353017992</c:v>
                </c:pt>
                <c:pt idx="35">
                  <c:v>47.076820264437828</c:v>
                </c:pt>
                <c:pt idx="36">
                  <c:v>49.937294486549533</c:v>
                </c:pt>
                <c:pt idx="37">
                  <c:v>54.000618134443712</c:v>
                </c:pt>
                <c:pt idx="38">
                  <c:v>57.949639206007163</c:v>
                </c:pt>
                <c:pt idx="39">
                  <c:v>61.147137868220078</c:v>
                </c:pt>
                <c:pt idx="40">
                  <c:v>64.290577548033468</c:v>
                </c:pt>
                <c:pt idx="41">
                  <c:v>67.837002151284523</c:v>
                </c:pt>
                <c:pt idx="42">
                  <c:v>71.778725130836932</c:v>
                </c:pt>
                <c:pt idx="43">
                  <c:v>75.684514937775106</c:v>
                </c:pt>
                <c:pt idx="44">
                  <c:v>80.152656641982759</c:v>
                </c:pt>
                <c:pt idx="45">
                  <c:v>86.381448179744453</c:v>
                </c:pt>
                <c:pt idx="46">
                  <c:v>92.35515013399241</c:v>
                </c:pt>
                <c:pt idx="47">
                  <c:v>97.053882095650408</c:v>
                </c:pt>
                <c:pt idx="48">
                  <c:v>101.95073259160993</c:v>
                </c:pt>
                <c:pt idx="49">
                  <c:v>106.952459858935</c:v>
                </c:pt>
                <c:pt idx="50">
                  <c:v>112.511139608935</c:v>
                </c:pt>
                <c:pt idx="51">
                  <c:v>118.25382824696648</c:v>
                </c:pt>
                <c:pt idx="52">
                  <c:v>124.03756414505592</c:v>
                </c:pt>
                <c:pt idx="53">
                  <c:v>127.59086390760567</c:v>
                </c:pt>
                <c:pt idx="54">
                  <c:v>133.4648454573157</c:v>
                </c:pt>
                <c:pt idx="55">
                  <c:v>139.1562848220172</c:v>
                </c:pt>
                <c:pt idx="56">
                  <c:v>144.91496022970836</c:v>
                </c:pt>
                <c:pt idx="57">
                  <c:v>150.33838284832859</c:v>
                </c:pt>
                <c:pt idx="58">
                  <c:v>155.74218859595049</c:v>
                </c:pt>
                <c:pt idx="59">
                  <c:v>165.9804440180539</c:v>
                </c:pt>
                <c:pt idx="60">
                  <c:v>171.75384290978027</c:v>
                </c:pt>
                <c:pt idx="61">
                  <c:v>176.40057895861892</c:v>
                </c:pt>
                <c:pt idx="62">
                  <c:v>180.97000353305052</c:v>
                </c:pt>
                <c:pt idx="63">
                  <c:v>185.75423455367167</c:v>
                </c:pt>
                <c:pt idx="64">
                  <c:v>195.17183455367166</c:v>
                </c:pt>
                <c:pt idx="65">
                  <c:v>203.89918226858444</c:v>
                </c:pt>
                <c:pt idx="66">
                  <c:v>209.21935195032674</c:v>
                </c:pt>
                <c:pt idx="67">
                  <c:v>212.49717017223676</c:v>
                </c:pt>
                <c:pt idx="68">
                  <c:v>218.05412427441087</c:v>
                </c:pt>
                <c:pt idx="69">
                  <c:v>222.22817355382671</c:v>
                </c:pt>
                <c:pt idx="70">
                  <c:v>227.13376615669139</c:v>
                </c:pt>
                <c:pt idx="71">
                  <c:v>231.11600031317184</c:v>
                </c:pt>
                <c:pt idx="72">
                  <c:v>234.24296513686295</c:v>
                </c:pt>
                <c:pt idx="73">
                  <c:v>237.06289820735228</c:v>
                </c:pt>
                <c:pt idx="74">
                  <c:v>242.15659831324527</c:v>
                </c:pt>
                <c:pt idx="75">
                  <c:v>245.07390433474978</c:v>
                </c:pt>
                <c:pt idx="76">
                  <c:v>246.6743478474032</c:v>
                </c:pt>
                <c:pt idx="77">
                  <c:v>248.04498411185463</c:v>
                </c:pt>
                <c:pt idx="78">
                  <c:v>253.96818411185464</c:v>
                </c:pt>
                <c:pt idx="79">
                  <c:v>260.56788381888589</c:v>
                </c:pt>
                <c:pt idx="80">
                  <c:v>265.86640951468667</c:v>
                </c:pt>
                <c:pt idx="81">
                  <c:v>272.34334616019447</c:v>
                </c:pt>
                <c:pt idx="82">
                  <c:v>278.0703574211808</c:v>
                </c:pt>
                <c:pt idx="83">
                  <c:v>283.26495428397379</c:v>
                </c:pt>
                <c:pt idx="84">
                  <c:v>289.21884100272382</c:v>
                </c:pt>
                <c:pt idx="85">
                  <c:v>295.17479681327069</c:v>
                </c:pt>
                <c:pt idx="86">
                  <c:v>299.2259517510148</c:v>
                </c:pt>
                <c:pt idx="87">
                  <c:v>302.30444425894939</c:v>
                </c:pt>
                <c:pt idx="88">
                  <c:v>307.95497099234785</c:v>
                </c:pt>
                <c:pt idx="89">
                  <c:v>313.63080061270921</c:v>
                </c:pt>
                <c:pt idx="90">
                  <c:v>318.00840061270918</c:v>
                </c:pt>
                <c:pt idx="91">
                  <c:v>322.70280061270915</c:v>
                </c:pt>
                <c:pt idx="92">
                  <c:v>327.36840061270914</c:v>
                </c:pt>
                <c:pt idx="93">
                  <c:v>332.29320061270914</c:v>
                </c:pt>
                <c:pt idx="94">
                  <c:v>337.50600061270916</c:v>
                </c:pt>
                <c:pt idx="95">
                  <c:v>343.20840061270917</c:v>
                </c:pt>
                <c:pt idx="96">
                  <c:v>348.88200061270919</c:v>
                </c:pt>
                <c:pt idx="97">
                  <c:v>354.27720061270918</c:v>
                </c:pt>
                <c:pt idx="98">
                  <c:v>360.61172056474402</c:v>
                </c:pt>
                <c:pt idx="99">
                  <c:v>366.11778158952671</c:v>
                </c:pt>
                <c:pt idx="100">
                  <c:v>371.08423849030225</c:v>
                </c:pt>
                <c:pt idx="101">
                  <c:v>375.46941939912341</c:v>
                </c:pt>
                <c:pt idx="102">
                  <c:v>380.78355117402577</c:v>
                </c:pt>
                <c:pt idx="103">
                  <c:v>385.48100054324902</c:v>
                </c:pt>
                <c:pt idx="104">
                  <c:v>389.82691673864093</c:v>
                </c:pt>
                <c:pt idx="105">
                  <c:v>394.48959746000946</c:v>
                </c:pt>
                <c:pt idx="106">
                  <c:v>399.83584039576556</c:v>
                </c:pt>
                <c:pt idx="107">
                  <c:v>403.81820186204521</c:v>
                </c:pt>
                <c:pt idx="108">
                  <c:v>408.68529339176951</c:v>
                </c:pt>
                <c:pt idx="109">
                  <c:v>411.80469131895757</c:v>
                </c:pt>
                <c:pt idx="110">
                  <c:v>416.14029811915782</c:v>
                </c:pt>
                <c:pt idx="111">
                  <c:v>419.73177030336535</c:v>
                </c:pt>
                <c:pt idx="112">
                  <c:v>423.09633917171374</c:v>
                </c:pt>
                <c:pt idx="113">
                  <c:v>425.82618660774261</c:v>
                </c:pt>
                <c:pt idx="114">
                  <c:v>428.4399580647904</c:v>
                </c:pt>
                <c:pt idx="115">
                  <c:v>431.15817682737588</c:v>
                </c:pt>
                <c:pt idx="116">
                  <c:v>434.89647713119973</c:v>
                </c:pt>
                <c:pt idx="117">
                  <c:v>437.51859791572303</c:v>
                </c:pt>
                <c:pt idx="118">
                  <c:v>440.24656304498518</c:v>
                </c:pt>
                <c:pt idx="119">
                  <c:v>441.90699638355647</c:v>
                </c:pt>
                <c:pt idx="120">
                  <c:v>443.5803816459927</c:v>
                </c:pt>
                <c:pt idx="121">
                  <c:v>444.6825522236021</c:v>
                </c:pt>
                <c:pt idx="122">
                  <c:v>445.40375917207723</c:v>
                </c:pt>
                <c:pt idx="123">
                  <c:v>447.20663433573776</c:v>
                </c:pt>
                <c:pt idx="124">
                  <c:v>449.65080305125946</c:v>
                </c:pt>
                <c:pt idx="125">
                  <c:v>450.06167715748819</c:v>
                </c:pt>
                <c:pt idx="126">
                  <c:v>451.48873447775941</c:v>
                </c:pt>
                <c:pt idx="127">
                  <c:v>453.87741886995303</c:v>
                </c:pt>
                <c:pt idx="128">
                  <c:v>456.31480280960665</c:v>
                </c:pt>
                <c:pt idx="129">
                  <c:v>458.2206834136183</c:v>
                </c:pt>
                <c:pt idx="130">
                  <c:v>459.86943899192761</c:v>
                </c:pt>
                <c:pt idx="131">
                  <c:v>461.9275683431465</c:v>
                </c:pt>
                <c:pt idx="132">
                  <c:v>463.50004443066774</c:v>
                </c:pt>
                <c:pt idx="133">
                  <c:v>465.66892456242118</c:v>
                </c:pt>
                <c:pt idx="134">
                  <c:v>467.50722731396235</c:v>
                </c:pt>
                <c:pt idx="135">
                  <c:v>469.097755061653</c:v>
                </c:pt>
                <c:pt idx="136">
                  <c:v>470.31881387688958</c:v>
                </c:pt>
                <c:pt idx="137">
                  <c:v>470.45233281088599</c:v>
                </c:pt>
                <c:pt idx="138">
                  <c:v>471.3479184730615</c:v>
                </c:pt>
                <c:pt idx="139">
                  <c:v>472.21939127811396</c:v>
                </c:pt>
                <c:pt idx="140">
                  <c:v>472.94503766506199</c:v>
                </c:pt>
                <c:pt idx="141">
                  <c:v>473.70410191951191</c:v>
                </c:pt>
                <c:pt idx="142">
                  <c:v>474.40360579429068</c:v>
                </c:pt>
                <c:pt idx="143">
                  <c:v>474.88689293799797</c:v>
                </c:pt>
                <c:pt idx="144">
                  <c:v>475.23839667973914</c:v>
                </c:pt>
                <c:pt idx="145">
                  <c:v>476.09086757836735</c:v>
                </c:pt>
                <c:pt idx="146">
                  <c:v>476.60136551795398</c:v>
                </c:pt>
                <c:pt idx="147">
                  <c:v>477.16362944779786</c:v>
                </c:pt>
                <c:pt idx="148">
                  <c:v>477.84486962495242</c:v>
                </c:pt>
                <c:pt idx="149">
                  <c:v>478.43432682691014</c:v>
                </c:pt>
                <c:pt idx="150">
                  <c:v>478.68178819952402</c:v>
                </c:pt>
                <c:pt idx="151">
                  <c:v>479.33269345102701</c:v>
                </c:pt>
                <c:pt idx="152">
                  <c:v>479.67884386120232</c:v>
                </c:pt>
                <c:pt idx="153">
                  <c:v>480.10158668098842</c:v>
                </c:pt>
                <c:pt idx="154">
                  <c:v>480.35132546363269</c:v>
                </c:pt>
                <c:pt idx="155">
                  <c:v>480.7488110297719</c:v>
                </c:pt>
                <c:pt idx="156">
                  <c:v>481.08735719857606</c:v>
                </c:pt>
                <c:pt idx="157">
                  <c:v>481.32566853700075</c:v>
                </c:pt>
                <c:pt idx="158">
                  <c:v>481.5933249765435</c:v>
                </c:pt>
                <c:pt idx="159">
                  <c:v>481.93747642574698</c:v>
                </c:pt>
                <c:pt idx="160">
                  <c:v>482.0480328970948</c:v>
                </c:pt>
                <c:pt idx="161">
                  <c:v>482.53175981579216</c:v>
                </c:pt>
                <c:pt idx="162">
                  <c:v>482.9853938156167</c:v>
                </c:pt>
                <c:pt idx="163">
                  <c:v>483.38556033907327</c:v>
                </c:pt>
                <c:pt idx="164">
                  <c:v>483.61638244924933</c:v>
                </c:pt>
                <c:pt idx="165">
                  <c:v>483.96674771843345</c:v>
                </c:pt>
                <c:pt idx="166">
                  <c:v>484.3444226676026</c:v>
                </c:pt>
                <c:pt idx="167">
                  <c:v>484.75924753485111</c:v>
                </c:pt>
                <c:pt idx="168">
                  <c:v>484.79349824650075</c:v>
                </c:pt>
                <c:pt idx="169">
                  <c:v>484.8593408541181</c:v>
                </c:pt>
                <c:pt idx="170">
                  <c:v>484.98831803066514</c:v>
                </c:pt>
                <c:pt idx="171">
                  <c:v>485.29674442274353</c:v>
                </c:pt>
                <c:pt idx="172">
                  <c:v>485.80199928743622</c:v>
                </c:pt>
              </c:numCache>
            </c:numRef>
          </c:yVal>
          <c:smooth val="0"/>
          <c:extLst>
            <c:ext xmlns:c16="http://schemas.microsoft.com/office/drawing/2014/chart" uri="{C3380CC4-5D6E-409C-BE32-E72D297353CC}">
              <c16:uniqueId val="{00000006-12F4-4BB2-AA17-1FEB43B9B14A}"/>
            </c:ext>
          </c:extLst>
        </c:ser>
        <c:dLbls>
          <c:showLegendKey val="0"/>
          <c:showVal val="0"/>
          <c:showCatName val="0"/>
          <c:showSerName val="0"/>
          <c:showPercent val="0"/>
          <c:showBubbleSize val="0"/>
        </c:dLbls>
        <c:axId val="824386160"/>
        <c:axId val="824384200"/>
      </c:scatterChart>
      <c:valAx>
        <c:axId val="824386160"/>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9798690986411503"/>
              <c:y val="0.9067357512953367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84200"/>
        <c:crosses val="autoZero"/>
        <c:crossBetween val="midCat"/>
        <c:majorUnit val="10"/>
      </c:valAx>
      <c:valAx>
        <c:axId val="824384200"/>
        <c:scaling>
          <c:orientation val="minMax"/>
          <c:max val="650"/>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Cum Irrig and ETc (mm)</a:t>
                </a:r>
              </a:p>
            </c:rich>
          </c:tx>
          <c:layout>
            <c:manualLayout>
              <c:xMode val="edge"/>
              <c:yMode val="edge"/>
              <c:x val="6.7114522077145414E-3"/>
              <c:y val="0.1632124352331606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86160"/>
        <c:crosses val="autoZero"/>
        <c:crossBetween val="midCat"/>
      </c:valAx>
      <c:spPr>
        <a:solidFill>
          <a:srgbClr val="C0C0C0"/>
        </a:solidFill>
        <a:ln w="12700">
          <a:solidFill>
            <a:srgbClr val="808080"/>
          </a:solidFill>
          <a:prstDash val="solid"/>
        </a:ln>
      </c:spPr>
    </c:plotArea>
    <c:legend>
      <c:legendPos val="r"/>
      <c:layout>
        <c:manualLayout>
          <c:xMode val="edge"/>
          <c:yMode val="edge"/>
          <c:x val="0.11392412104685093"/>
          <c:y val="2.072538860103627E-2"/>
          <c:w val="0.18860771151089764"/>
          <c:h val="0.30051813471502592"/>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'C9 6550'!$D$1</c:f>
          <c:strCache>
            <c:ptCount val="1"/>
            <c:pt idx="0">
              <c:v>Corn 13 #9</c:v>
            </c:pt>
          </c:strCache>
        </c:strRef>
      </c:tx>
      <c:layout>
        <c:manualLayout>
          <c:xMode val="edge"/>
          <c:yMode val="edge"/>
          <c:x val="0.13966481762339075"/>
          <c:y val="6.7183733816218713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3128491620111732"/>
          <c:y val="5.9431674518720036E-2"/>
          <c:w val="0.84078212290502796"/>
          <c:h val="0.77519575459200052"/>
        </c:manualLayout>
      </c:layout>
      <c:scatterChart>
        <c:scatterStyle val="lineMarker"/>
        <c:varyColors val="0"/>
        <c:ser>
          <c:idx val="4"/>
          <c:order val="0"/>
          <c:tx>
            <c:strRef>
              <c:f>'C9 6550'!$A$16</c:f>
              <c:strCache>
                <c:ptCount val="1"/>
                <c:pt idx="0">
                  <c:v>ETr (LIRF)</c:v>
                </c:pt>
              </c:strCache>
            </c:strRef>
          </c:tx>
          <c:spPr>
            <a:ln w="12700">
              <a:solidFill>
                <a:srgbClr val="800080"/>
              </a:solidFill>
              <a:prstDash val="solid"/>
            </a:ln>
          </c:spPr>
          <c:marker>
            <c:symbol val="star"/>
            <c:size val="5"/>
            <c:spPr>
              <a:noFill/>
              <a:ln>
                <a:solidFill>
                  <a:srgbClr val="800080"/>
                </a:solidFill>
                <a:prstDash val="solid"/>
              </a:ln>
            </c:spPr>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6550'!$C$16:$FS$16</c:f>
              <c:numCache>
                <c:formatCode>0.00</c:formatCode>
                <c:ptCount val="173"/>
                <c:pt idx="0">
                  <c:v>7.3435683250427246</c:v>
                </c:pt>
                <c:pt idx="1">
                  <c:v>7.7128524780273438</c:v>
                </c:pt>
                <c:pt idx="2">
                  <c:v>7.2187066078186035</c:v>
                </c:pt>
                <c:pt idx="3">
                  <c:v>7.653109073638916</c:v>
                </c:pt>
                <c:pt idx="4">
                  <c:v>8.5975732803344727</c:v>
                </c:pt>
                <c:pt idx="5">
                  <c:v>8.0986671447753906</c:v>
                </c:pt>
                <c:pt idx="6">
                  <c:v>6.7325325012207031</c:v>
                </c:pt>
                <c:pt idx="7">
                  <c:v>5.8071985244750977</c:v>
                </c:pt>
                <c:pt idx="8">
                  <c:v>9.7264442443847656</c:v>
                </c:pt>
                <c:pt idx="9">
                  <c:v>7.927375316619873</c:v>
                </c:pt>
                <c:pt idx="10">
                  <c:v>5.4946737289428711</c:v>
                </c:pt>
                <c:pt idx="11">
                  <c:v>8.2128229141235352</c:v>
                </c:pt>
                <c:pt idx="12">
                  <c:v>7.7665953636169434</c:v>
                </c:pt>
                <c:pt idx="13">
                  <c:v>8.8919038772583008</c:v>
                </c:pt>
                <c:pt idx="14">
                  <c:v>9.2246103286743164</c:v>
                </c:pt>
                <c:pt idx="15">
                  <c:v>7.0233473777770996</c:v>
                </c:pt>
                <c:pt idx="16">
                  <c:v>3.1172170639038086</c:v>
                </c:pt>
                <c:pt idx="17">
                  <c:v>9.5061988830566406</c:v>
                </c:pt>
                <c:pt idx="18">
                  <c:v>11.255740165710449</c:v>
                </c:pt>
                <c:pt idx="19">
                  <c:v>8.7055883407592773</c:v>
                </c:pt>
                <c:pt idx="20">
                  <c:v>8.3703241348266602</c:v>
                </c:pt>
                <c:pt idx="21">
                  <c:v>10.171578407287598</c:v>
                </c:pt>
                <c:pt idx="22">
                  <c:v>7.2198176383972168</c:v>
                </c:pt>
                <c:pt idx="23">
                  <c:v>3.6901946067810059</c:v>
                </c:pt>
                <c:pt idx="24">
                  <c:v>7.1546745300292969</c:v>
                </c:pt>
                <c:pt idx="25">
                  <c:v>7.3899869918823242</c:v>
                </c:pt>
                <c:pt idx="26">
                  <c:v>8.7423830032348633</c:v>
                </c:pt>
                <c:pt idx="27">
                  <c:v>8.1982793807983398</c:v>
                </c:pt>
                <c:pt idx="28">
                  <c:v>8.1286001205444336</c:v>
                </c:pt>
                <c:pt idx="29">
                  <c:v>11.489725112915039</c:v>
                </c:pt>
                <c:pt idx="30">
                  <c:v>11.205964088439941</c:v>
                </c:pt>
                <c:pt idx="31">
                  <c:v>8.7938461303710938</c:v>
                </c:pt>
                <c:pt idx="32">
                  <c:v>10.849798202514648</c:v>
                </c:pt>
                <c:pt idx="33">
                  <c:v>8.4363594055175781</c:v>
                </c:pt>
                <c:pt idx="34">
                  <c:v>7.3721957206726074</c:v>
                </c:pt>
                <c:pt idx="35">
                  <c:v>7.2857136726379395</c:v>
                </c:pt>
                <c:pt idx="36">
                  <c:v>8.3795795440673828</c:v>
                </c:pt>
                <c:pt idx="37">
                  <c:v>11.259197235107422</c:v>
                </c:pt>
                <c:pt idx="38">
                  <c:v>10.380794525146484</c:v>
                </c:pt>
                <c:pt idx="39">
                  <c:v>7.9948887825012207</c:v>
                </c:pt>
                <c:pt idx="40">
                  <c:v>7.4938430786132813</c:v>
                </c:pt>
                <c:pt idx="41">
                  <c:v>8.0784816741943359</c:v>
                </c:pt>
                <c:pt idx="42">
                  <c:v>8.5965614318847656</c:v>
                </c:pt>
                <c:pt idx="43">
                  <c:v>8.1702537536621094</c:v>
                </c:pt>
                <c:pt idx="44">
                  <c:v>8.692988395690918</c:v>
                </c:pt>
                <c:pt idx="45">
                  <c:v>11.326362609863281</c:v>
                </c:pt>
                <c:pt idx="46">
                  <c:v>10.337225914001465</c:v>
                </c:pt>
                <c:pt idx="47">
                  <c:v>7.7558908462524414</c:v>
                </c:pt>
                <c:pt idx="48">
                  <c:v>7.7265114784240723</c:v>
                </c:pt>
                <c:pt idx="49">
                  <c:v>8.07</c:v>
                </c:pt>
                <c:pt idx="50">
                  <c:v>8.06</c:v>
                </c:pt>
                <c:pt idx="51">
                  <c:v>8.0408697128295898</c:v>
                </c:pt>
                <c:pt idx="52">
                  <c:v>8.7513589859008789</c:v>
                </c:pt>
                <c:pt idx="53">
                  <c:v>6.000185489654541</c:v>
                </c:pt>
                <c:pt idx="54">
                  <c:v>7.4565386772155762</c:v>
                </c:pt>
                <c:pt idx="55">
                  <c:v>7.006680965423584</c:v>
                </c:pt>
                <c:pt idx="56">
                  <c:v>7.397883415222168</c:v>
                </c:pt>
                <c:pt idx="57">
                  <c:v>7.8118276596069336</c:v>
                </c:pt>
                <c:pt idx="58">
                  <c:v>8.7962779998779297</c:v>
                </c:pt>
                <c:pt idx="59">
                  <c:v>11.246041297912598</c:v>
                </c:pt>
                <c:pt idx="60">
                  <c:v>6.7958898544311523</c:v>
                </c:pt>
                <c:pt idx="61">
                  <c:v>6.1367735862731934</c:v>
                </c:pt>
                <c:pt idx="62">
                  <c:v>5.6376471519470215</c:v>
                </c:pt>
                <c:pt idx="63">
                  <c:v>5.65</c:v>
                </c:pt>
                <c:pt idx="64">
                  <c:v>9.81</c:v>
                </c:pt>
                <c:pt idx="65">
                  <c:v>9.75</c:v>
                </c:pt>
                <c:pt idx="66">
                  <c:v>7.2645964622497559</c:v>
                </c:pt>
                <c:pt idx="67">
                  <c:v>4.7841014862060547</c:v>
                </c:pt>
                <c:pt idx="68">
                  <c:v>6.5133481025695801</c:v>
                </c:pt>
                <c:pt idx="69">
                  <c:v>5.5779705047607422</c:v>
                </c:pt>
                <c:pt idx="70">
                  <c:v>7.2908215522766113</c:v>
                </c:pt>
                <c:pt idx="71">
                  <c:v>6.8125338554382324</c:v>
                </c:pt>
                <c:pt idx="72">
                  <c:v>6.0862069129943848</c:v>
                </c:pt>
                <c:pt idx="73">
                  <c:v>3.5619463920593262</c:v>
                </c:pt>
                <c:pt idx="74">
                  <c:v>6.8672709465026855</c:v>
                </c:pt>
                <c:pt idx="75">
                  <c:v>4.4805307388305664</c:v>
                </c:pt>
                <c:pt idx="76">
                  <c:v>2.6660375595092773</c:v>
                </c:pt>
                <c:pt idx="77">
                  <c:v>2.39</c:v>
                </c:pt>
                <c:pt idx="78">
                  <c:v>6.17</c:v>
                </c:pt>
                <c:pt idx="79">
                  <c:v>6.8746871948242188</c:v>
                </c:pt>
                <c:pt idx="80">
                  <c:v>5.5192975997924805</c:v>
                </c:pt>
                <c:pt idx="81">
                  <c:v>6.7468090057373047</c:v>
                </c:pt>
                <c:pt idx="82">
                  <c:v>5.9656367301940918</c:v>
                </c:pt>
                <c:pt idx="83">
                  <c:v>5.4110383987426758</c:v>
                </c:pt>
                <c:pt idx="84">
                  <c:v>6.20196533203125</c:v>
                </c:pt>
                <c:pt idx="85">
                  <c:v>6.2041206359863281</c:v>
                </c:pt>
                <c:pt idx="86">
                  <c:v>4.2199530601501465</c:v>
                </c:pt>
                <c:pt idx="87">
                  <c:v>3.2067630290985107</c:v>
                </c:pt>
                <c:pt idx="88">
                  <c:v>5.8859653472900391</c:v>
                </c:pt>
                <c:pt idx="89">
                  <c:v>5.9123225212097168</c:v>
                </c:pt>
                <c:pt idx="90">
                  <c:v>4.5599999999999996</c:v>
                </c:pt>
                <c:pt idx="91">
                  <c:v>4.8899999999999997</c:v>
                </c:pt>
                <c:pt idx="92">
                  <c:v>4.8600000000000003</c:v>
                </c:pt>
                <c:pt idx="93">
                  <c:v>5.13</c:v>
                </c:pt>
                <c:pt idx="94">
                  <c:v>5.43</c:v>
                </c:pt>
                <c:pt idx="95">
                  <c:v>5.94</c:v>
                </c:pt>
                <c:pt idx="96">
                  <c:v>5.91</c:v>
                </c:pt>
                <c:pt idx="97">
                  <c:v>5.62</c:v>
                </c:pt>
                <c:pt idx="98">
                  <c:v>6.6635379791259766</c:v>
                </c:pt>
                <c:pt idx="99">
                  <c:v>6.542607307434082</c:v>
                </c:pt>
                <c:pt idx="100">
                  <c:v>6.6505112648010254</c:v>
                </c:pt>
                <c:pt idx="101">
                  <c:v>4.575322151184082</c:v>
                </c:pt>
                <c:pt idx="102">
                  <c:v>5.5355539321899414</c:v>
                </c:pt>
                <c:pt idx="103">
                  <c:v>5.2198529243469238</c:v>
                </c:pt>
                <c:pt idx="104">
                  <c:v>5.3060503005981445</c:v>
                </c:pt>
                <c:pt idx="105">
                  <c:v>6.2651033401489258</c:v>
                </c:pt>
                <c:pt idx="106">
                  <c:v>6.1135106086730957</c:v>
                </c:pt>
                <c:pt idx="107">
                  <c:v>5.1289768218994141</c:v>
                </c:pt>
                <c:pt idx="108">
                  <c:v>6.9720649719238281</c:v>
                </c:pt>
                <c:pt idx="109">
                  <c:v>5.1216545104980469</c:v>
                </c:pt>
                <c:pt idx="110">
                  <c:v>5.766934871673584</c:v>
                </c:pt>
                <c:pt idx="111">
                  <c:v>5.3406190872192383</c:v>
                </c:pt>
                <c:pt idx="112">
                  <c:v>5.54486083984375</c:v>
                </c:pt>
                <c:pt idx="113">
                  <c:v>4.9988975524902344</c:v>
                </c:pt>
                <c:pt idx="114">
                  <c:v>5.2629070281982422</c:v>
                </c:pt>
                <c:pt idx="115">
                  <c:v>6.1471037864685059</c:v>
                </c:pt>
                <c:pt idx="116">
                  <c:v>6.9368729591369629</c:v>
                </c:pt>
                <c:pt idx="117">
                  <c:v>5.5960249900817871</c:v>
                </c:pt>
                <c:pt idx="118">
                  <c:v>6.5399394035339355</c:v>
                </c:pt>
                <c:pt idx="119">
                  <c:v>4.5280742645263672</c:v>
                </c:pt>
                <c:pt idx="120">
                  <c:v>2.6047828197479248</c:v>
                </c:pt>
                <c:pt idx="121">
                  <c:v>1.6896073818206787</c:v>
                </c:pt>
                <c:pt idx="122">
                  <c:v>1.0811105966567993</c:v>
                </c:pt>
                <c:pt idx="123">
                  <c:v>2.811530590057373</c:v>
                </c:pt>
                <c:pt idx="124">
                  <c:v>3.9717497825622559</c:v>
                </c:pt>
                <c:pt idx="125">
                  <c:v>0.69694787263870239</c:v>
                </c:pt>
                <c:pt idx="126">
                  <c:v>2.5316863059997559</c:v>
                </c:pt>
                <c:pt idx="127">
                  <c:v>4.4413895606994629</c:v>
                </c:pt>
                <c:pt idx="128">
                  <c:v>4.7608060836791992</c:v>
                </c:pt>
                <c:pt idx="129">
                  <c:v>3.9206466674804688</c:v>
                </c:pt>
                <c:pt idx="130">
                  <c:v>3.5822348594665527</c:v>
                </c:pt>
                <c:pt idx="131">
                  <c:v>4.7378230094909668</c:v>
                </c:pt>
                <c:pt idx="132">
                  <c:v>3.8489279747009277</c:v>
                </c:pt>
                <c:pt idx="133">
                  <c:v>5.6673974990844727</c:v>
                </c:pt>
                <c:pt idx="134">
                  <c:v>5.1516265869140625</c:v>
                </c:pt>
                <c:pt idx="135">
                  <c:v>4.8054466247558594</c:v>
                </c:pt>
                <c:pt idx="136">
                  <c:v>4.0017728805541992</c:v>
                </c:pt>
                <c:pt idx="137">
                  <c:v>0.4780920147895813</c:v>
                </c:pt>
                <c:pt idx="138">
                  <c:v>3.5340025424957275</c:v>
                </c:pt>
                <c:pt idx="139">
                  <c:v>3.8295600414276123</c:v>
                </c:pt>
                <c:pt idx="140">
                  <c:v>3.5974767208099365</c:v>
                </c:pt>
                <c:pt idx="141">
                  <c:v>4.3164234161376953</c:v>
                </c:pt>
                <c:pt idx="142">
                  <c:v>4.6633591651916504</c:v>
                </c:pt>
                <c:pt idx="143">
                  <c:v>3.2219142913818359</c:v>
                </c:pt>
                <c:pt idx="144">
                  <c:v>2.3433582782745361</c:v>
                </c:pt>
                <c:pt idx="145">
                  <c:v>5.6831393241882324</c:v>
                </c:pt>
                <c:pt idx="146">
                  <c:v>3.4033195972442627</c:v>
                </c:pt>
                <c:pt idx="147">
                  <c:v>3.7484261989593506</c:v>
                </c:pt>
                <c:pt idx="148">
                  <c:v>4.5416011810302734</c:v>
                </c:pt>
                <c:pt idx="149">
                  <c:v>3.9297146797180176</c:v>
                </c:pt>
                <c:pt idx="150">
                  <c:v>1.6497424840927124</c:v>
                </c:pt>
                <c:pt idx="151">
                  <c:v>4.3393683433532715</c:v>
                </c:pt>
                <c:pt idx="152">
                  <c:v>2.3076694011688232</c:v>
                </c:pt>
                <c:pt idx="153">
                  <c:v>2.8182854652404785</c:v>
                </c:pt>
                <c:pt idx="154">
                  <c:v>1.664925217628479</c:v>
                </c:pt>
                <c:pt idx="155">
                  <c:v>2.6499037742614746</c:v>
                </c:pt>
                <c:pt idx="156">
                  <c:v>2.256974458694458</c:v>
                </c:pt>
                <c:pt idx="157">
                  <c:v>1.5887422561645508</c:v>
                </c:pt>
                <c:pt idx="158">
                  <c:v>1.7843762636184692</c:v>
                </c:pt>
                <c:pt idx="159">
                  <c:v>2.2943429946899414</c:v>
                </c:pt>
                <c:pt idx="160">
                  <c:v>0.73704314231872559</c:v>
                </c:pt>
                <c:pt idx="161">
                  <c:v>3.2248461246490479</c:v>
                </c:pt>
                <c:pt idx="162">
                  <c:v>3.0242266654968262</c:v>
                </c:pt>
                <c:pt idx="163">
                  <c:v>2.6677768230438232</c:v>
                </c:pt>
                <c:pt idx="164">
                  <c:v>1.5388140678405762</c:v>
                </c:pt>
                <c:pt idx="165">
                  <c:v>2.335768461227417</c:v>
                </c:pt>
                <c:pt idx="166">
                  <c:v>2.5178329944610596</c:v>
                </c:pt>
                <c:pt idx="167">
                  <c:v>2.7654991149902344</c:v>
                </c:pt>
                <c:pt idx="168">
                  <c:v>0.22833807766437531</c:v>
                </c:pt>
                <c:pt idx="169">
                  <c:v>0.43895071744918823</c:v>
                </c:pt>
                <c:pt idx="170">
                  <c:v>0.85984784364700317</c:v>
                </c:pt>
                <c:pt idx="171">
                  <c:v>2.0561759471893311</c:v>
                </c:pt>
                <c:pt idx="172">
                  <c:v>3.3683657646179199</c:v>
                </c:pt>
              </c:numCache>
            </c:numRef>
          </c:yVal>
          <c:smooth val="0"/>
          <c:extLst>
            <c:ext xmlns:c16="http://schemas.microsoft.com/office/drawing/2014/chart" uri="{C3380CC4-5D6E-409C-BE32-E72D297353CC}">
              <c16:uniqueId val="{00000000-9C87-45F7-8950-C6F42C0E146A}"/>
            </c:ext>
          </c:extLst>
        </c:ser>
        <c:ser>
          <c:idx val="5"/>
          <c:order val="1"/>
          <c:tx>
            <c:strRef>
              <c:f>'C9 6550'!$A$17</c:f>
              <c:strCache>
                <c:ptCount val="1"/>
                <c:pt idx="0">
                  <c:v>Tc (Kcb Select)</c:v>
                </c:pt>
              </c:strCache>
            </c:strRef>
          </c:tx>
          <c:spPr>
            <a:ln w="12700">
              <a:solidFill>
                <a:srgbClr val="800000"/>
              </a:solidFill>
              <a:prstDash val="solid"/>
            </a:ln>
          </c:spPr>
          <c:marker>
            <c:symbol val="circle"/>
            <c:size val="3"/>
            <c:spPr>
              <a:solidFill>
                <a:srgbClr val="800000"/>
              </a:solidFill>
              <a:ln>
                <a:solidFill>
                  <a:srgbClr val="800000"/>
                </a:solidFill>
                <a:prstDash val="solid"/>
              </a:ln>
            </c:spPr>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6550'!$C$17:$FS$17</c:f>
              <c:numCache>
                <c:formatCode>0.0</c:formatCode>
                <c:ptCount val="173"/>
                <c:pt idx="0">
                  <c:v>1.1015352487564087</c:v>
                </c:pt>
                <c:pt idx="1">
                  <c:v>1.1059702003566125</c:v>
                </c:pt>
                <c:pt idx="2">
                  <c:v>0.82673004980981957</c:v>
                </c:pt>
                <c:pt idx="3">
                  <c:v>0.71133708716817934</c:v>
                </c:pt>
                <c:pt idx="4">
                  <c:v>0.63949398878075703</c:v>
                </c:pt>
                <c:pt idx="5">
                  <c:v>0.4672058820739578</c:v>
                </c:pt>
                <c:pt idx="6">
                  <c:v>0.30629403643481362</c:v>
                </c:pt>
                <c:pt idx="7">
                  <c:v>0.21776994548265954</c:v>
                </c:pt>
                <c:pt idx="8">
                  <c:v>0.51255316232804438</c:v>
                </c:pt>
                <c:pt idx="9">
                  <c:v>0.3116936684782155</c:v>
                </c:pt>
                <c:pt idx="10">
                  <c:v>0.30502149924945937</c:v>
                </c:pt>
                <c:pt idx="11">
                  <c:v>0.60636604170439301</c:v>
                </c:pt>
                <c:pt idx="12">
                  <c:v>0.61903239139130517</c:v>
                </c:pt>
                <c:pt idx="13">
                  <c:v>0.75126665931984649</c:v>
                </c:pt>
                <c:pt idx="14">
                  <c:v>0.86993026197824108</c:v>
                </c:pt>
                <c:pt idx="15">
                  <c:v>0.68613398021637106</c:v>
                </c:pt>
                <c:pt idx="16">
                  <c:v>0.35385255327981352</c:v>
                </c:pt>
                <c:pt idx="17">
                  <c:v>1.4995081286538303</c:v>
                </c:pt>
                <c:pt idx="18">
                  <c:v>1.6709608791875852</c:v>
                </c:pt>
                <c:pt idx="19">
                  <c:v>1.1877988536636928</c:v>
                </c:pt>
                <c:pt idx="20">
                  <c:v>1.1196122522813772</c:v>
                </c:pt>
                <c:pt idx="21">
                  <c:v>1.3477580291755513</c:v>
                </c:pt>
                <c:pt idx="22">
                  <c:v>0.91910575579760945</c:v>
                </c:pt>
                <c:pt idx="23">
                  <c:v>0.58412265994274626</c:v>
                </c:pt>
                <c:pt idx="24">
                  <c:v>1.1911527894807559</c:v>
                </c:pt>
                <c:pt idx="25">
                  <c:v>1.2126550356754193</c:v>
                </c:pt>
                <c:pt idx="26">
                  <c:v>2.3241352014631032</c:v>
                </c:pt>
                <c:pt idx="27">
                  <c:v>2.2413967728987334</c:v>
                </c:pt>
                <c:pt idx="28">
                  <c:v>2.2837302038669582</c:v>
                </c:pt>
                <c:pt idx="29">
                  <c:v>3.3148036477714782</c:v>
                </c:pt>
                <c:pt idx="30">
                  <c:v>3.3175606870204213</c:v>
                </c:pt>
                <c:pt idx="31">
                  <c:v>2.6698529063344005</c:v>
                </c:pt>
                <c:pt idx="32">
                  <c:v>3.3759825219511987</c:v>
                </c:pt>
                <c:pt idx="33">
                  <c:v>2.6887336515963081</c:v>
                </c:pt>
                <c:pt idx="34">
                  <c:v>2.4052479682043195</c:v>
                </c:pt>
                <c:pt idx="35">
                  <c:v>2.432050911419839</c:v>
                </c:pt>
                <c:pt idx="36">
                  <c:v>2.8604742221117019</c:v>
                </c:pt>
                <c:pt idx="37">
                  <c:v>4.0633236478941779</c:v>
                </c:pt>
                <c:pt idx="38">
                  <c:v>3.9490210715634482</c:v>
                </c:pt>
                <c:pt idx="39">
                  <c:v>3.1974986622129169</c:v>
                </c:pt>
                <c:pt idx="40">
                  <c:v>3.143439679813385</c:v>
                </c:pt>
                <c:pt idx="41">
                  <c:v>3.5464246032510478</c:v>
                </c:pt>
                <c:pt idx="42">
                  <c:v>3.9417229795524054</c:v>
                </c:pt>
                <c:pt idx="43">
                  <c:v>3.9057898069381713</c:v>
                </c:pt>
                <c:pt idx="44">
                  <c:v>4.4681417042076594</c:v>
                </c:pt>
                <c:pt idx="45">
                  <c:v>6.2287915377616878</c:v>
                </c:pt>
                <c:pt idx="46">
                  <c:v>5.973701954247951</c:v>
                </c:pt>
                <c:pt idx="47">
                  <c:v>4.6987319616580017</c:v>
                </c:pt>
                <c:pt idx="48">
                  <c:v>4.8968504959595203</c:v>
                </c:pt>
                <c:pt idx="49">
                  <c:v>5.0017272673250623</c:v>
                </c:pt>
                <c:pt idx="50">
                  <c:v>5.5586797500000005</c:v>
                </c:pt>
                <c:pt idx="51">
                  <c:v>5.742688638031483</c:v>
                </c:pt>
                <c:pt idx="52">
                  <c:v>5.7837358980894411</c:v>
                </c:pt>
                <c:pt idx="53">
                  <c:v>3.5532997625497384</c:v>
                </c:pt>
                <c:pt idx="54">
                  <c:v>5.8739815497100354</c:v>
                </c:pt>
                <c:pt idx="55">
                  <c:v>5.6914393647015089</c:v>
                </c:pt>
                <c:pt idx="56">
                  <c:v>5.7586754076911646</c:v>
                </c:pt>
                <c:pt idx="57">
                  <c:v>5.4234226186202399</c:v>
                </c:pt>
                <c:pt idx="58">
                  <c:v>5.4038057476218944</c:v>
                </c:pt>
                <c:pt idx="59">
                  <c:v>10.238255422103405</c:v>
                </c:pt>
                <c:pt idx="60">
                  <c:v>5.773398891726373</c:v>
                </c:pt>
                <c:pt idx="61">
                  <c:v>4.6467360488386387</c:v>
                </c:pt>
                <c:pt idx="62">
                  <c:v>4.5694245744316007</c:v>
                </c:pt>
                <c:pt idx="63">
                  <c:v>4.7842310206211414</c:v>
                </c:pt>
                <c:pt idx="64">
                  <c:v>9.4176000000000002</c:v>
                </c:pt>
                <c:pt idx="65">
                  <c:v>8.7273477149127832</c:v>
                </c:pt>
                <c:pt idx="66">
                  <c:v>5.3201696817423132</c:v>
                </c:pt>
                <c:pt idx="67">
                  <c:v>3.277818221910012</c:v>
                </c:pt>
                <c:pt idx="68">
                  <c:v>5.5569541021741111</c:v>
                </c:pt>
                <c:pt idx="69">
                  <c:v>4.1740492794158461</c:v>
                </c:pt>
                <c:pt idx="70">
                  <c:v>4.9055926028646777</c:v>
                </c:pt>
                <c:pt idx="71">
                  <c:v>3.9822341564804487</c:v>
                </c:pt>
                <c:pt idx="72">
                  <c:v>3.1269648236911105</c:v>
                </c:pt>
                <c:pt idx="73">
                  <c:v>2.8199330704893177</c:v>
                </c:pt>
                <c:pt idx="74">
                  <c:v>5.093700105893002</c:v>
                </c:pt>
                <c:pt idx="75">
                  <c:v>2.9173060215045123</c:v>
                </c:pt>
                <c:pt idx="76">
                  <c:v>1.600443512653404</c:v>
                </c:pt>
                <c:pt idx="77">
                  <c:v>1.3706362644514298</c:v>
                </c:pt>
                <c:pt idx="78">
                  <c:v>5.9231999999999996</c:v>
                </c:pt>
                <c:pt idx="79">
                  <c:v>6.5996997070312498</c:v>
                </c:pt>
                <c:pt idx="80">
                  <c:v>5.2985256958007811</c:v>
                </c:pt>
                <c:pt idx="81">
                  <c:v>6.4769366455078119</c:v>
                </c:pt>
                <c:pt idx="82">
                  <c:v>5.7270112609863277</c:v>
                </c:pt>
                <c:pt idx="83">
                  <c:v>5.1945968627929684</c:v>
                </c:pt>
                <c:pt idx="84">
                  <c:v>5.9538867187499998</c:v>
                </c:pt>
                <c:pt idx="85">
                  <c:v>5.9559558105468744</c:v>
                </c:pt>
                <c:pt idx="86">
                  <c:v>4.0511549377441405</c:v>
                </c:pt>
                <c:pt idx="87">
                  <c:v>3.0784925079345702</c:v>
                </c:pt>
                <c:pt idx="88">
                  <c:v>5.6505267333984373</c:v>
                </c:pt>
                <c:pt idx="89">
                  <c:v>5.6758296203613279</c:v>
                </c:pt>
                <c:pt idx="90">
                  <c:v>4.3775999999999993</c:v>
                </c:pt>
                <c:pt idx="91">
                  <c:v>4.6943999999999999</c:v>
                </c:pt>
                <c:pt idx="92">
                  <c:v>4.6656000000000004</c:v>
                </c:pt>
                <c:pt idx="93">
                  <c:v>4.9247999999999994</c:v>
                </c:pt>
                <c:pt idx="94">
                  <c:v>5.2127999999999997</c:v>
                </c:pt>
                <c:pt idx="95">
                  <c:v>5.7023999999999999</c:v>
                </c:pt>
                <c:pt idx="96">
                  <c:v>5.6735999999999995</c:v>
                </c:pt>
                <c:pt idx="97">
                  <c:v>5.3952</c:v>
                </c:pt>
                <c:pt idx="98">
                  <c:v>6.3345199520348556</c:v>
                </c:pt>
                <c:pt idx="99">
                  <c:v>5.5060610247827215</c:v>
                </c:pt>
                <c:pt idx="100">
                  <c:v>4.9664569007755492</c:v>
                </c:pt>
                <c:pt idx="101">
                  <c:v>4.3851809088211464</c:v>
                </c:pt>
                <c:pt idx="102">
                  <c:v>5.3141317749023438</c:v>
                </c:pt>
                <c:pt idx="103">
                  <c:v>4.6974493692232651</c:v>
                </c:pt>
                <c:pt idx="104">
                  <c:v>4.3459161953919052</c:v>
                </c:pt>
                <c:pt idx="105">
                  <c:v>4.6626807213685506</c:v>
                </c:pt>
                <c:pt idx="106">
                  <c:v>5.3462429357560852</c:v>
                </c:pt>
                <c:pt idx="107">
                  <c:v>3.9823614662796376</c:v>
                </c:pt>
                <c:pt idx="108">
                  <c:v>4.8670915297243171</c:v>
                </c:pt>
                <c:pt idx="109">
                  <c:v>3.1193979271880341</c:v>
                </c:pt>
                <c:pt idx="110">
                  <c:v>4.3356068002002273</c:v>
                </c:pt>
                <c:pt idx="111">
                  <c:v>3.5914721842075257</c:v>
                </c:pt>
                <c:pt idx="112">
                  <c:v>3.3645688683483881</c:v>
                </c:pt>
                <c:pt idx="113">
                  <c:v>2.7298474360288689</c:v>
                </c:pt>
                <c:pt idx="114">
                  <c:v>2.6137714570477786</c:v>
                </c:pt>
                <c:pt idx="115">
                  <c:v>2.7182187625855012</c:v>
                </c:pt>
                <c:pt idx="116">
                  <c:v>3.7383003038238338</c:v>
                </c:pt>
                <c:pt idx="117">
                  <c:v>2.6221207845233043</c:v>
                </c:pt>
                <c:pt idx="118">
                  <c:v>2.7279651292621363</c:v>
                </c:pt>
                <c:pt idx="119">
                  <c:v>1.6604333385713093</c:v>
                </c:pt>
                <c:pt idx="120">
                  <c:v>1.6733852624362087</c:v>
                </c:pt>
                <c:pt idx="121">
                  <c:v>1.1021705776094273</c:v>
                </c:pt>
                <c:pt idx="122">
                  <c:v>0.72120694847511391</c:v>
                </c:pt>
                <c:pt idx="123">
                  <c:v>1.8028751636605178</c:v>
                </c:pt>
                <c:pt idx="124">
                  <c:v>2.4441687155216933</c:v>
                </c:pt>
                <c:pt idx="125">
                  <c:v>0.41087410622875076</c:v>
                </c:pt>
                <c:pt idx="126">
                  <c:v>1.4270573202712193</c:v>
                </c:pt>
                <c:pt idx="127">
                  <c:v>2.3886843921935981</c:v>
                </c:pt>
                <c:pt idx="128">
                  <c:v>2.437383939653635</c:v>
                </c:pt>
                <c:pt idx="129">
                  <c:v>1.9058806040116718</c:v>
                </c:pt>
                <c:pt idx="130">
                  <c:v>1.6487555783092975</c:v>
                </c:pt>
                <c:pt idx="131">
                  <c:v>2.0581293512188958</c:v>
                </c:pt>
                <c:pt idx="132">
                  <c:v>1.5724760875212291</c:v>
                </c:pt>
                <c:pt idx="133">
                  <c:v>2.1688801317534274</c:v>
                </c:pt>
                <c:pt idx="134">
                  <c:v>1.8383027515411376</c:v>
                </c:pt>
                <c:pt idx="135">
                  <c:v>1.5905277476906774</c:v>
                </c:pt>
                <c:pt idx="136">
                  <c:v>1.2210588152366026</c:v>
                </c:pt>
                <c:pt idx="137">
                  <c:v>0.13351893399642514</c:v>
                </c:pt>
                <c:pt idx="138">
                  <c:v>0.89558566217550195</c:v>
                </c:pt>
                <c:pt idx="139">
                  <c:v>0.87147280505246361</c:v>
                </c:pt>
                <c:pt idx="140">
                  <c:v>0.72564638694801487</c:v>
                </c:pt>
                <c:pt idx="141">
                  <c:v>0.75906425444994619</c:v>
                </c:pt>
                <c:pt idx="142">
                  <c:v>0.69950387477874754</c:v>
                </c:pt>
                <c:pt idx="143">
                  <c:v>0.48328714370727538</c:v>
                </c:pt>
                <c:pt idx="144">
                  <c:v>0.35150374174118043</c:v>
                </c:pt>
                <c:pt idx="145">
                  <c:v>0.85247089862823489</c:v>
                </c:pt>
                <c:pt idx="146">
                  <c:v>0.51049793958663936</c:v>
                </c:pt>
                <c:pt idx="147">
                  <c:v>0.56226392984390261</c:v>
                </c:pt>
                <c:pt idx="148">
                  <c:v>0.68124017715454099</c:v>
                </c:pt>
                <c:pt idx="149">
                  <c:v>0.58945720195770257</c:v>
                </c:pt>
                <c:pt idx="150">
                  <c:v>0.24746137261390685</c:v>
                </c:pt>
                <c:pt idx="151">
                  <c:v>0.65090525150299072</c:v>
                </c:pt>
                <c:pt idx="152">
                  <c:v>0.3461504101753235</c:v>
                </c:pt>
                <c:pt idx="153">
                  <c:v>0.42274281978607176</c:v>
                </c:pt>
                <c:pt idx="154">
                  <c:v>0.24973878264427185</c:v>
                </c:pt>
                <c:pt idx="155">
                  <c:v>0.3974855661392212</c:v>
                </c:pt>
                <c:pt idx="156">
                  <c:v>0.33854616880416871</c:v>
                </c:pt>
                <c:pt idx="157">
                  <c:v>0.23831133842468261</c:v>
                </c:pt>
                <c:pt idx="158">
                  <c:v>0.26765643954277035</c:v>
                </c:pt>
                <c:pt idx="159">
                  <c:v>0.34415144920349122</c:v>
                </c:pt>
                <c:pt idx="160">
                  <c:v>0.11055647134780884</c:v>
                </c:pt>
                <c:pt idx="161">
                  <c:v>0.48372691869735718</c:v>
                </c:pt>
                <c:pt idx="162">
                  <c:v>0.4536339998245239</c:v>
                </c:pt>
                <c:pt idx="163">
                  <c:v>0.4001665234565735</c:v>
                </c:pt>
                <c:pt idx="164">
                  <c:v>0.23082211017608642</c:v>
                </c:pt>
                <c:pt idx="165">
                  <c:v>0.35036526918411254</c:v>
                </c:pt>
                <c:pt idx="166">
                  <c:v>0.37767494916915895</c:v>
                </c:pt>
                <c:pt idx="167">
                  <c:v>0.41482486724853512</c:v>
                </c:pt>
                <c:pt idx="168">
                  <c:v>3.4250711649656297E-2</c:v>
                </c:pt>
                <c:pt idx="169">
                  <c:v>6.5842607617378229E-2</c:v>
                </c:pt>
                <c:pt idx="170">
                  <c:v>0.12897717654705046</c:v>
                </c:pt>
                <c:pt idx="171">
                  <c:v>0.30842639207839967</c:v>
                </c:pt>
                <c:pt idx="172">
                  <c:v>0.50525486469268799</c:v>
                </c:pt>
              </c:numCache>
            </c:numRef>
          </c:yVal>
          <c:smooth val="0"/>
          <c:extLst>
            <c:ext xmlns:c16="http://schemas.microsoft.com/office/drawing/2014/chart" uri="{C3380CC4-5D6E-409C-BE32-E72D297353CC}">
              <c16:uniqueId val="{00000001-9C87-45F7-8950-C6F42C0E146A}"/>
            </c:ext>
          </c:extLst>
        </c:ser>
        <c:ser>
          <c:idx val="7"/>
          <c:order val="2"/>
          <c:tx>
            <c:strRef>
              <c:f>'C9 6550'!$A$20</c:f>
              <c:strCache>
                <c:ptCount val="1"/>
                <c:pt idx="0">
                  <c:v>ETc (BR)</c:v>
                </c:pt>
              </c:strCache>
            </c:strRef>
          </c:tx>
          <c:spPr>
            <a:ln w="12700">
              <a:solidFill>
                <a:srgbClr val="0000FF"/>
              </a:solidFill>
              <a:prstDash val="solid"/>
            </a:ln>
          </c:spPr>
          <c:marker>
            <c:symbol val="diamond"/>
            <c:size val="3"/>
            <c:spPr>
              <a:noFill/>
              <a:ln>
                <a:solidFill>
                  <a:srgbClr val="0000FF"/>
                </a:solidFill>
                <a:prstDash val="solid"/>
              </a:ln>
            </c:spPr>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6550'!$C$20:$FS$20</c:f>
              <c:numCache>
                <c:formatCode>0.00</c:formatCode>
                <c:ptCount val="173"/>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69">
                  <c:v>0.01</c:v>
                </c:pt>
                <c:pt idx="70">
                  <c:v>0.01</c:v>
                </c:pt>
                <c:pt idx="71">
                  <c:v>0.01</c:v>
                </c:pt>
                <c:pt idx="72">
                  <c:v>0.01</c:v>
                </c:pt>
                <c:pt idx="73">
                  <c:v>0.01</c:v>
                </c:pt>
                <c:pt idx="74">
                  <c:v>0.01</c:v>
                </c:pt>
                <c:pt idx="75">
                  <c:v>0.01</c:v>
                </c:pt>
                <c:pt idx="76">
                  <c:v>0.01</c:v>
                </c:pt>
                <c:pt idx="77">
                  <c:v>0.01</c:v>
                </c:pt>
                <c:pt idx="78">
                  <c:v>0.01</c:v>
                </c:pt>
                <c:pt idx="79">
                  <c:v>0.01</c:v>
                </c:pt>
                <c:pt idx="80">
                  <c:v>0.01</c:v>
                </c:pt>
                <c:pt idx="81">
                  <c:v>0.01</c:v>
                </c:pt>
                <c:pt idx="82">
                  <c:v>0.01</c:v>
                </c:pt>
                <c:pt idx="83">
                  <c:v>0.01</c:v>
                </c:pt>
                <c:pt idx="84">
                  <c:v>0.01</c:v>
                </c:pt>
                <c:pt idx="85">
                  <c:v>0.01</c:v>
                </c:pt>
                <c:pt idx="86">
                  <c:v>0.01</c:v>
                </c:pt>
                <c:pt idx="87">
                  <c:v>0.01</c:v>
                </c:pt>
                <c:pt idx="88">
                  <c:v>0.01</c:v>
                </c:pt>
                <c:pt idx="89">
                  <c:v>0.01</c:v>
                </c:pt>
                <c:pt idx="90">
                  <c:v>0.01</c:v>
                </c:pt>
                <c:pt idx="91">
                  <c:v>0.01</c:v>
                </c:pt>
                <c:pt idx="92">
                  <c:v>0.01</c:v>
                </c:pt>
                <c:pt idx="93">
                  <c:v>0.01</c:v>
                </c:pt>
                <c:pt idx="94">
                  <c:v>0.01</c:v>
                </c:pt>
                <c:pt idx="95">
                  <c:v>0.01</c:v>
                </c:pt>
                <c:pt idx="96">
                  <c:v>0.01</c:v>
                </c:pt>
                <c:pt idx="97">
                  <c:v>0.01</c:v>
                </c:pt>
                <c:pt idx="98">
                  <c:v>0.01</c:v>
                </c:pt>
                <c:pt idx="99">
                  <c:v>0.01</c:v>
                </c:pt>
                <c:pt idx="100">
                  <c:v>0.01</c:v>
                </c:pt>
                <c:pt idx="101">
                  <c:v>0.01</c:v>
                </c:pt>
                <c:pt idx="102">
                  <c:v>0.01</c:v>
                </c:pt>
                <c:pt idx="103">
                  <c:v>0.01</c:v>
                </c:pt>
                <c:pt idx="104">
                  <c:v>0.01</c:v>
                </c:pt>
                <c:pt idx="105">
                  <c:v>0.01</c:v>
                </c:pt>
                <c:pt idx="106">
                  <c:v>0.01</c:v>
                </c:pt>
                <c:pt idx="107">
                  <c:v>0.01</c:v>
                </c:pt>
                <c:pt idx="108">
                  <c:v>0.01</c:v>
                </c:pt>
                <c:pt idx="109">
                  <c:v>0.01</c:v>
                </c:pt>
                <c:pt idx="110">
                  <c:v>0.01</c:v>
                </c:pt>
                <c:pt idx="111">
                  <c:v>0.01</c:v>
                </c:pt>
                <c:pt idx="112">
                  <c:v>0.01</c:v>
                </c:pt>
                <c:pt idx="113">
                  <c:v>0.01</c:v>
                </c:pt>
                <c:pt idx="114">
                  <c:v>0.01</c:v>
                </c:pt>
                <c:pt idx="115">
                  <c:v>0.01</c:v>
                </c:pt>
                <c:pt idx="116">
                  <c:v>0.01</c:v>
                </c:pt>
                <c:pt idx="117">
                  <c:v>0.01</c:v>
                </c:pt>
                <c:pt idx="118">
                  <c:v>0.01</c:v>
                </c:pt>
                <c:pt idx="119">
                  <c:v>0.01</c:v>
                </c:pt>
                <c:pt idx="120">
                  <c:v>0.01</c:v>
                </c:pt>
                <c:pt idx="121">
                  <c:v>0.01</c:v>
                </c:pt>
                <c:pt idx="122">
                  <c:v>0.01</c:v>
                </c:pt>
                <c:pt idx="123">
                  <c:v>0.01</c:v>
                </c:pt>
                <c:pt idx="124">
                  <c:v>0.01</c:v>
                </c:pt>
                <c:pt idx="125">
                  <c:v>0.01</c:v>
                </c:pt>
                <c:pt idx="126">
                  <c:v>0.01</c:v>
                </c:pt>
                <c:pt idx="127">
                  <c:v>0.01</c:v>
                </c:pt>
                <c:pt idx="128">
                  <c:v>0.01</c:v>
                </c:pt>
                <c:pt idx="129">
                  <c:v>0.01</c:v>
                </c:pt>
                <c:pt idx="130">
                  <c:v>0.01</c:v>
                </c:pt>
                <c:pt idx="131">
                  <c:v>0.01</c:v>
                </c:pt>
                <c:pt idx="132">
                  <c:v>0.01</c:v>
                </c:pt>
                <c:pt idx="133">
                  <c:v>0.01</c:v>
                </c:pt>
                <c:pt idx="134">
                  <c:v>0.01</c:v>
                </c:pt>
                <c:pt idx="135">
                  <c:v>0.01</c:v>
                </c:pt>
                <c:pt idx="136">
                  <c:v>0.01</c:v>
                </c:pt>
                <c:pt idx="137">
                  <c:v>0.01</c:v>
                </c:pt>
                <c:pt idx="138">
                  <c:v>0.01</c:v>
                </c:pt>
                <c:pt idx="139">
                  <c:v>0.01</c:v>
                </c:pt>
                <c:pt idx="140">
                  <c:v>0.01</c:v>
                </c:pt>
                <c:pt idx="141">
                  <c:v>0.01</c:v>
                </c:pt>
                <c:pt idx="142">
                  <c:v>0.01</c:v>
                </c:pt>
                <c:pt idx="143">
                  <c:v>0.01</c:v>
                </c:pt>
                <c:pt idx="144">
                  <c:v>0.01</c:v>
                </c:pt>
                <c:pt idx="145">
                  <c:v>0.01</c:v>
                </c:pt>
                <c:pt idx="146">
                  <c:v>0.01</c:v>
                </c:pt>
                <c:pt idx="147">
                  <c:v>0.01</c:v>
                </c:pt>
                <c:pt idx="148">
                  <c:v>0.01</c:v>
                </c:pt>
                <c:pt idx="149">
                  <c:v>0.01</c:v>
                </c:pt>
                <c:pt idx="150">
                  <c:v>0.01</c:v>
                </c:pt>
                <c:pt idx="151">
                  <c:v>0.01</c:v>
                </c:pt>
                <c:pt idx="152">
                  <c:v>0.01</c:v>
                </c:pt>
                <c:pt idx="153">
                  <c:v>0.01</c:v>
                </c:pt>
                <c:pt idx="154">
                  <c:v>0.01</c:v>
                </c:pt>
                <c:pt idx="155">
                  <c:v>0.01</c:v>
                </c:pt>
                <c:pt idx="156">
                  <c:v>0.01</c:v>
                </c:pt>
                <c:pt idx="157">
                  <c:v>0.01</c:v>
                </c:pt>
                <c:pt idx="158">
                  <c:v>0.01</c:v>
                </c:pt>
                <c:pt idx="159">
                  <c:v>0.01</c:v>
                </c:pt>
                <c:pt idx="160">
                  <c:v>0.01</c:v>
                </c:pt>
                <c:pt idx="161">
                  <c:v>0.01</c:v>
                </c:pt>
                <c:pt idx="162">
                  <c:v>0.01</c:v>
                </c:pt>
                <c:pt idx="163">
                  <c:v>0.01</c:v>
                </c:pt>
                <c:pt idx="164">
                  <c:v>0.01</c:v>
                </c:pt>
                <c:pt idx="165">
                  <c:v>0.01</c:v>
                </c:pt>
                <c:pt idx="166">
                  <c:v>0.01</c:v>
                </c:pt>
                <c:pt idx="167">
                  <c:v>0.01</c:v>
                </c:pt>
                <c:pt idx="168">
                  <c:v>0.01</c:v>
                </c:pt>
                <c:pt idx="169">
                  <c:v>0.01</c:v>
                </c:pt>
                <c:pt idx="170">
                  <c:v>0.01</c:v>
                </c:pt>
                <c:pt idx="171">
                  <c:v>0.01</c:v>
                </c:pt>
                <c:pt idx="172">
                  <c:v>0.01</c:v>
                </c:pt>
              </c:numCache>
            </c:numRef>
          </c:yVal>
          <c:smooth val="0"/>
          <c:extLst>
            <c:ext xmlns:c16="http://schemas.microsoft.com/office/drawing/2014/chart" uri="{C3380CC4-5D6E-409C-BE32-E72D297353CC}">
              <c16:uniqueId val="{00000002-9C87-45F7-8950-C6F42C0E146A}"/>
            </c:ext>
          </c:extLst>
        </c:ser>
        <c:dLbls>
          <c:showLegendKey val="0"/>
          <c:showVal val="0"/>
          <c:showCatName val="0"/>
          <c:showSerName val="0"/>
          <c:showPercent val="0"/>
          <c:showBubbleSize val="0"/>
        </c:dLbls>
        <c:axId val="824386552"/>
        <c:axId val="824389688"/>
      </c:scatterChart>
      <c:valAx>
        <c:axId val="824386552"/>
        <c:scaling>
          <c:orientation val="minMax"/>
          <c:max val="305"/>
          <c:min val="140"/>
        </c:scaling>
        <c:delete val="0"/>
        <c:axPos val="b"/>
        <c:title>
          <c:tx>
            <c:rich>
              <a:bodyPr/>
              <a:lstStyle/>
              <a:p>
                <a:pPr>
                  <a:defRPr sz="1550" b="1" i="0" u="none" strike="noStrike" baseline="0">
                    <a:solidFill>
                      <a:srgbClr val="000000"/>
                    </a:solidFill>
                    <a:latin typeface="Arial"/>
                    <a:ea typeface="Arial"/>
                    <a:cs typeface="Arial"/>
                  </a:defRPr>
                </a:pPr>
                <a:r>
                  <a:rPr lang="en-US"/>
                  <a:t>DOY</a:t>
                </a:r>
              </a:p>
            </c:rich>
          </c:tx>
          <c:layout>
            <c:manualLayout>
              <c:xMode val="edge"/>
              <c:yMode val="edge"/>
              <c:x val="0.51675981135603433"/>
              <c:y val="0.8940590178165712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89688"/>
        <c:crosses val="autoZero"/>
        <c:crossBetween val="midCat"/>
        <c:majorUnit val="10"/>
      </c:valAx>
      <c:valAx>
        <c:axId val="824389688"/>
        <c:scaling>
          <c:orientation val="minMax"/>
          <c:min val="0"/>
        </c:scaling>
        <c:delete val="0"/>
        <c:axPos val="l"/>
        <c:majorGridlines>
          <c:spPr>
            <a:ln w="3175">
              <a:solidFill>
                <a:srgbClr val="000000"/>
              </a:solidFill>
              <a:prstDash val="solid"/>
            </a:ln>
          </c:spPr>
        </c:majorGridlines>
        <c:title>
          <c:tx>
            <c:rich>
              <a:bodyPr/>
              <a:lstStyle/>
              <a:p>
                <a:pPr>
                  <a:defRPr sz="1550" b="1" i="0" u="none" strike="noStrike" baseline="0">
                    <a:solidFill>
                      <a:srgbClr val="000000"/>
                    </a:solidFill>
                    <a:latin typeface="Arial"/>
                    <a:ea typeface="Arial"/>
                    <a:cs typeface="Arial"/>
                  </a:defRPr>
                </a:pPr>
                <a:r>
                  <a:rPr lang="en-US"/>
                  <a:t>ETr and ETc (mm/day)</a:t>
                </a:r>
              </a:p>
            </c:rich>
          </c:tx>
          <c:layout>
            <c:manualLayout>
              <c:xMode val="edge"/>
              <c:yMode val="edge"/>
              <c:x val="1.8156358423534788E-2"/>
              <c:y val="0.1498710723175106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550" b="0" i="0" u="none" strike="noStrike" baseline="0">
                <a:solidFill>
                  <a:srgbClr val="000000"/>
                </a:solidFill>
                <a:latin typeface="Arial"/>
                <a:ea typeface="Arial"/>
                <a:cs typeface="Arial"/>
              </a:defRPr>
            </a:pPr>
            <a:endParaRPr lang="en-US"/>
          </a:p>
        </c:txPr>
        <c:crossAx val="824386552"/>
        <c:crosses val="autoZero"/>
        <c:crossBetween val="midCat"/>
      </c:valAx>
      <c:spPr>
        <a:solidFill>
          <a:srgbClr val="C0C0C0"/>
        </a:solidFill>
        <a:ln w="12700">
          <a:solidFill>
            <a:srgbClr val="808080"/>
          </a:solidFill>
          <a:prstDash val="solid"/>
        </a:ln>
      </c:spPr>
    </c:plotArea>
    <c:legend>
      <c:legendPos val="r"/>
      <c:layout>
        <c:manualLayout>
          <c:xMode val="edge"/>
          <c:yMode val="edge"/>
          <c:x val="0.81134564643799467"/>
          <c:y val="6.9767617913280025E-2"/>
          <c:w val="0.15699208443271767"/>
          <c:h val="0.14987117922112006"/>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'C9 6550'!$D$1</c:f>
          <c:strCache>
            <c:ptCount val="1"/>
            <c:pt idx="0">
              <c:v>Corn 13 #9</c:v>
            </c:pt>
          </c:strCache>
        </c:strRef>
      </c:tx>
      <c:layout>
        <c:manualLayout>
          <c:xMode val="edge"/>
          <c:yMode val="edge"/>
          <c:x val="0.16713493041486524"/>
          <c:y val="5.6847816503557212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516861830713049"/>
          <c:y val="6.2015660367360025E-2"/>
          <c:w val="0.74578702830593047"/>
          <c:h val="0.79069966968384042"/>
        </c:manualLayout>
      </c:layout>
      <c:scatterChart>
        <c:scatterStyle val="lineMarker"/>
        <c:varyColors val="0"/>
        <c:ser>
          <c:idx val="0"/>
          <c:order val="0"/>
          <c:tx>
            <c:strRef>
              <c:f>'C9 6550'!$A$7</c:f>
              <c:strCache>
                <c:ptCount val="1"/>
                <c:pt idx="0">
                  <c:v>Canopy Cover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6550'!$C$7:$FS$7</c:f>
              <c:numCache>
                <c:formatCode>0%</c:formatCode>
                <c:ptCount val="173"/>
                <c:pt idx="0">
                  <c:v>0</c:v>
                </c:pt>
                <c:pt idx="1">
                  <c:v>0</c:v>
                </c:pt>
                <c:pt idx="2">
                  <c:v>0</c:v>
                </c:pt>
                <c:pt idx="3">
                  <c:v>0</c:v>
                </c:pt>
                <c:pt idx="4">
                  <c:v>0</c:v>
                </c:pt>
                <c:pt idx="5">
                  <c:v>0</c:v>
                </c:pt>
                <c:pt idx="6">
                  <c:v>0</c:v>
                </c:pt>
                <c:pt idx="7">
                  <c:v>0</c:v>
                </c:pt>
                <c:pt idx="8">
                  <c:v>0</c:v>
                </c:pt>
                <c:pt idx="9">
                  <c:v>0</c:v>
                </c:pt>
                <c:pt idx="10">
                  <c:v>0</c:v>
                </c:pt>
                <c:pt idx="11">
                  <c:v>0.01</c:v>
                </c:pt>
                <c:pt idx="12">
                  <c:v>0.01</c:v>
                </c:pt>
                <c:pt idx="13">
                  <c:v>0.01</c:v>
                </c:pt>
                <c:pt idx="14">
                  <c:v>2.4916666666666667E-2</c:v>
                </c:pt>
                <c:pt idx="15">
                  <c:v>3.2374999999999994E-2</c:v>
                </c:pt>
                <c:pt idx="16">
                  <c:v>3.9833333333333332E-2</c:v>
                </c:pt>
                <c:pt idx="17">
                  <c:v>4.7291666666666669E-2</c:v>
                </c:pt>
                <c:pt idx="18">
                  <c:v>5.4749999999999993E-2</c:v>
                </c:pt>
                <c:pt idx="19">
                  <c:v>6.2208333333333331E-2</c:v>
                </c:pt>
                <c:pt idx="20">
                  <c:v>6.9666666666666668E-2</c:v>
                </c:pt>
                <c:pt idx="21">
                  <c:v>7.7124999999999999E-2</c:v>
                </c:pt>
                <c:pt idx="22">
                  <c:v>8.458333333333333E-2</c:v>
                </c:pt>
                <c:pt idx="23">
                  <c:v>9.2041666666666661E-2</c:v>
                </c:pt>
                <c:pt idx="24">
                  <c:v>9.9499999999999977E-2</c:v>
                </c:pt>
                <c:pt idx="25">
                  <c:v>0.10695833333333332</c:v>
                </c:pt>
                <c:pt idx="26">
                  <c:v>0.11441666666666665</c:v>
                </c:pt>
                <c:pt idx="27">
                  <c:v>0.121875</c:v>
                </c:pt>
                <c:pt idx="28">
                  <c:v>0.12933333333333333</c:v>
                </c:pt>
                <c:pt idx="29">
                  <c:v>0.13679166666666667</c:v>
                </c:pt>
                <c:pt idx="30">
                  <c:v>0.14425000000000002</c:v>
                </c:pt>
                <c:pt idx="31">
                  <c:v>0.15170833333333333</c:v>
                </c:pt>
                <c:pt idx="32">
                  <c:v>0.15916666666666668</c:v>
                </c:pt>
                <c:pt idx="33">
                  <c:v>0.166625</c:v>
                </c:pt>
                <c:pt idx="34">
                  <c:v>0.17408333333333334</c:v>
                </c:pt>
                <c:pt idx="35">
                  <c:v>0.18154166666666668</c:v>
                </c:pt>
                <c:pt idx="36">
                  <c:v>0.189</c:v>
                </c:pt>
                <c:pt idx="37">
                  <c:v>0.2082857142857143</c:v>
                </c:pt>
                <c:pt idx="38">
                  <c:v>0.22757142857142859</c:v>
                </c:pt>
                <c:pt idx="39">
                  <c:v>0.24685714285714286</c:v>
                </c:pt>
                <c:pt idx="40">
                  <c:v>0.26614285714285713</c:v>
                </c:pt>
                <c:pt idx="41">
                  <c:v>0.28542857142857142</c:v>
                </c:pt>
                <c:pt idx="42">
                  <c:v>0.30471428571428572</c:v>
                </c:pt>
                <c:pt idx="43">
                  <c:v>0.32400000000000001</c:v>
                </c:pt>
                <c:pt idx="44">
                  <c:v>0.35950000000000004</c:v>
                </c:pt>
                <c:pt idx="45">
                  <c:v>0.39500000000000002</c:v>
                </c:pt>
                <c:pt idx="46">
                  <c:v>0.42260000000000003</c:v>
                </c:pt>
                <c:pt idx="47">
                  <c:v>0.45020000000000004</c:v>
                </c:pt>
                <c:pt idx="48">
                  <c:v>0.4778</c:v>
                </c:pt>
                <c:pt idx="49">
                  <c:v>0.50540000000000007</c:v>
                </c:pt>
                <c:pt idx="50">
                  <c:v>0.53300000000000003</c:v>
                </c:pt>
                <c:pt idx="51">
                  <c:v>0.55722222222222229</c:v>
                </c:pt>
                <c:pt idx="52">
                  <c:v>0.58144444444444443</c:v>
                </c:pt>
                <c:pt idx="53">
                  <c:v>0.60566666666666669</c:v>
                </c:pt>
                <c:pt idx="54">
                  <c:v>0.62988888888888894</c:v>
                </c:pt>
                <c:pt idx="55">
                  <c:v>0.65411111111111109</c:v>
                </c:pt>
                <c:pt idx="56">
                  <c:v>0.67833333333333334</c:v>
                </c:pt>
                <c:pt idx="57">
                  <c:v>0.7025555555555556</c:v>
                </c:pt>
                <c:pt idx="58">
                  <c:v>0.72677777777777774</c:v>
                </c:pt>
                <c:pt idx="59">
                  <c:v>0.751</c:v>
                </c:pt>
                <c:pt idx="60">
                  <c:v>0.7702</c:v>
                </c:pt>
                <c:pt idx="61">
                  <c:v>0.78939999999999999</c:v>
                </c:pt>
                <c:pt idx="62">
                  <c:v>0.80859999999999999</c:v>
                </c:pt>
                <c:pt idx="63">
                  <c:v>0.82779999999999998</c:v>
                </c:pt>
                <c:pt idx="64">
                  <c:v>0.84699999999999998</c:v>
                </c:pt>
                <c:pt idx="65">
                  <c:v>0.84888888888888892</c:v>
                </c:pt>
                <c:pt idx="66">
                  <c:v>0.85077777777777774</c:v>
                </c:pt>
                <c:pt idx="67">
                  <c:v>0.85266666666666668</c:v>
                </c:pt>
                <c:pt idx="68">
                  <c:v>0.85455555555555551</c:v>
                </c:pt>
                <c:pt idx="69">
                  <c:v>0.85644444444444445</c:v>
                </c:pt>
                <c:pt idx="70">
                  <c:v>0.85833333333333328</c:v>
                </c:pt>
                <c:pt idx="71">
                  <c:v>0.86022222222222222</c:v>
                </c:pt>
                <c:pt idx="72">
                  <c:v>0.86211111111111105</c:v>
                </c:pt>
                <c:pt idx="73">
                  <c:v>0.86399999999999999</c:v>
                </c:pt>
                <c:pt idx="74">
                  <c:v>0.86160000000000003</c:v>
                </c:pt>
                <c:pt idx="75">
                  <c:v>0.85919999999999996</c:v>
                </c:pt>
                <c:pt idx="76">
                  <c:v>0.85680000000000001</c:v>
                </c:pt>
                <c:pt idx="77">
                  <c:v>0.85439999999999994</c:v>
                </c:pt>
                <c:pt idx="78">
                  <c:v>0.85199999999999998</c:v>
                </c:pt>
                <c:pt idx="79">
                  <c:v>0.84866666666666668</c:v>
                </c:pt>
                <c:pt idx="80">
                  <c:v>0.84533333333333327</c:v>
                </c:pt>
                <c:pt idx="81">
                  <c:v>0.84199999999999997</c:v>
                </c:pt>
                <c:pt idx="82">
                  <c:v>0.84327272727272728</c:v>
                </c:pt>
                <c:pt idx="83">
                  <c:v>0.84454545454545449</c:v>
                </c:pt>
                <c:pt idx="84">
                  <c:v>0.8458181818181818</c:v>
                </c:pt>
                <c:pt idx="85">
                  <c:v>0.84709090909090912</c:v>
                </c:pt>
                <c:pt idx="86">
                  <c:v>0.84836363636363632</c:v>
                </c:pt>
                <c:pt idx="87">
                  <c:v>0.84963636363636363</c:v>
                </c:pt>
                <c:pt idx="88">
                  <c:v>0.85090909090909084</c:v>
                </c:pt>
                <c:pt idx="89">
                  <c:v>0.85218181818181815</c:v>
                </c:pt>
                <c:pt idx="90">
                  <c:v>0.85345454545454547</c:v>
                </c:pt>
                <c:pt idx="91">
                  <c:v>0.85472727272727267</c:v>
                </c:pt>
                <c:pt idx="92">
                  <c:v>0.85599999999999998</c:v>
                </c:pt>
                <c:pt idx="93">
                  <c:v>0.85811111111111105</c:v>
                </c:pt>
                <c:pt idx="94">
                  <c:v>0.86022222222222222</c:v>
                </c:pt>
                <c:pt idx="95">
                  <c:v>0.86233333333333329</c:v>
                </c:pt>
                <c:pt idx="96">
                  <c:v>0.86444444444444446</c:v>
                </c:pt>
                <c:pt idx="97">
                  <c:v>0.86655555555555552</c:v>
                </c:pt>
                <c:pt idx="98">
                  <c:v>0.8686666666666667</c:v>
                </c:pt>
                <c:pt idx="99">
                  <c:v>0.87077777777777776</c:v>
                </c:pt>
                <c:pt idx="100">
                  <c:v>0.87288888888888894</c:v>
                </c:pt>
                <c:pt idx="101">
                  <c:v>0.875</c:v>
                </c:pt>
                <c:pt idx="102">
                  <c:v>0.86128571428571432</c:v>
                </c:pt>
                <c:pt idx="103">
                  <c:v>0.84757142857142853</c:v>
                </c:pt>
                <c:pt idx="104">
                  <c:v>0.83385714285714285</c:v>
                </c:pt>
                <c:pt idx="105">
                  <c:v>0.82014285714285717</c:v>
                </c:pt>
                <c:pt idx="106">
                  <c:v>0.80642857142857149</c:v>
                </c:pt>
                <c:pt idx="107">
                  <c:v>0.7927142857142857</c:v>
                </c:pt>
                <c:pt idx="108">
                  <c:v>0.77900000000000003</c:v>
                </c:pt>
                <c:pt idx="109">
                  <c:v>0.76833333333333331</c:v>
                </c:pt>
                <c:pt idx="110">
                  <c:v>0.75766666666666671</c:v>
                </c:pt>
                <c:pt idx="111">
                  <c:v>0.747</c:v>
                </c:pt>
                <c:pt idx="112">
                  <c:v>0.73633333333333328</c:v>
                </c:pt>
                <c:pt idx="113">
                  <c:v>0.72566666666666668</c:v>
                </c:pt>
                <c:pt idx="114">
                  <c:v>0.71499999999999997</c:v>
                </c:pt>
                <c:pt idx="115">
                  <c:v>0.68946428571428564</c:v>
                </c:pt>
                <c:pt idx="116">
                  <c:v>0.66392857142857142</c:v>
                </c:pt>
                <c:pt idx="117">
                  <c:v>0.6383928571428571</c:v>
                </c:pt>
                <c:pt idx="118">
                  <c:v>0.61285714285714288</c:v>
                </c:pt>
                <c:pt idx="119">
                  <c:v>0.58732142857142855</c:v>
                </c:pt>
                <c:pt idx="120">
                  <c:v>0.56178571428571422</c:v>
                </c:pt>
                <c:pt idx="121">
                  <c:v>0.53625</c:v>
                </c:pt>
                <c:pt idx="122">
                  <c:v>0.51071428571428568</c:v>
                </c:pt>
                <c:pt idx="123">
                  <c:v>0.4851785714285714</c:v>
                </c:pt>
                <c:pt idx="124">
                  <c:v>0.45964285714285713</c:v>
                </c:pt>
                <c:pt idx="125">
                  <c:v>0.43410714285714286</c:v>
                </c:pt>
                <c:pt idx="126">
                  <c:v>0.40857142857142853</c:v>
                </c:pt>
                <c:pt idx="127">
                  <c:v>0.38303571428571426</c:v>
                </c:pt>
                <c:pt idx="128">
                  <c:v>0.35749999999999998</c:v>
                </c:pt>
                <c:pt idx="129">
                  <c:v>0.33196428571428571</c:v>
                </c:pt>
                <c:pt idx="130">
                  <c:v>0.30642857142857144</c:v>
                </c:pt>
                <c:pt idx="131">
                  <c:v>0.28089285714285711</c:v>
                </c:pt>
                <c:pt idx="132">
                  <c:v>0.25535714285714284</c:v>
                </c:pt>
                <c:pt idx="133">
                  <c:v>0.22982142857142857</c:v>
                </c:pt>
                <c:pt idx="134">
                  <c:v>0.20428571428571429</c:v>
                </c:pt>
                <c:pt idx="135">
                  <c:v>0.17874999999999996</c:v>
                </c:pt>
                <c:pt idx="136">
                  <c:v>0.15321428571428575</c:v>
                </c:pt>
                <c:pt idx="137">
                  <c:v>0.12767857142857142</c:v>
                </c:pt>
                <c:pt idx="138">
                  <c:v>0.10214285714285709</c:v>
                </c:pt>
                <c:pt idx="139">
                  <c:v>7.6607142857142874E-2</c:v>
                </c:pt>
                <c:pt idx="140">
                  <c:v>5.1071428571428545E-2</c:v>
                </c:pt>
                <c:pt idx="141">
                  <c:v>2.5535714285714217E-2</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0-4198-463F-AEC2-ED636FC7B145}"/>
            </c:ext>
          </c:extLst>
        </c:ser>
        <c:ser>
          <c:idx val="2"/>
          <c:order val="2"/>
          <c:tx>
            <c:strRef>
              <c:f>'C9 6550'!$A$9</c:f>
              <c:strCache>
                <c:ptCount val="1"/>
                <c:pt idx="0">
                  <c:v>Kcb (Table)</c:v>
                </c:pt>
              </c:strCache>
            </c:strRef>
          </c:tx>
          <c:spPr>
            <a:ln w="25400">
              <a:solidFill>
                <a:srgbClr val="FFFF00"/>
              </a:solidFill>
              <a:prstDash val="solid"/>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6550'!$C$9:$FS$9</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0.16</c:v>
                </c:pt>
                <c:pt idx="21">
                  <c:v>0.16</c:v>
                </c:pt>
                <c:pt idx="22">
                  <c:v>0.16</c:v>
                </c:pt>
                <c:pt idx="23">
                  <c:v>0.16</c:v>
                </c:pt>
                <c:pt idx="24">
                  <c:v>0.16</c:v>
                </c:pt>
                <c:pt idx="25">
                  <c:v>0.16</c:v>
                </c:pt>
                <c:pt idx="26">
                  <c:v>0.17</c:v>
                </c:pt>
                <c:pt idx="27">
                  <c:v>0.17</c:v>
                </c:pt>
                <c:pt idx="28">
                  <c:v>0.17</c:v>
                </c:pt>
                <c:pt idx="29">
                  <c:v>0.18</c:v>
                </c:pt>
                <c:pt idx="30">
                  <c:v>0.18</c:v>
                </c:pt>
                <c:pt idx="31">
                  <c:v>0.19</c:v>
                </c:pt>
                <c:pt idx="32">
                  <c:v>0.19</c:v>
                </c:pt>
                <c:pt idx="33">
                  <c:v>0.2</c:v>
                </c:pt>
                <c:pt idx="34">
                  <c:v>0.21</c:v>
                </c:pt>
                <c:pt idx="35">
                  <c:v>0.22</c:v>
                </c:pt>
                <c:pt idx="36">
                  <c:v>0.23</c:v>
                </c:pt>
                <c:pt idx="37">
                  <c:v>0.24</c:v>
                </c:pt>
                <c:pt idx="38">
                  <c:v>0.25</c:v>
                </c:pt>
                <c:pt idx="39">
                  <c:v>0.27</c:v>
                </c:pt>
                <c:pt idx="40">
                  <c:v>0.31</c:v>
                </c:pt>
                <c:pt idx="41">
                  <c:v>0.33</c:v>
                </c:pt>
                <c:pt idx="42">
                  <c:v>0.35</c:v>
                </c:pt>
                <c:pt idx="43">
                  <c:v>0.37</c:v>
                </c:pt>
                <c:pt idx="44">
                  <c:v>0.39</c:v>
                </c:pt>
                <c:pt idx="45">
                  <c:v>0.41</c:v>
                </c:pt>
                <c:pt idx="46">
                  <c:v>0.43</c:v>
                </c:pt>
                <c:pt idx="47">
                  <c:v>0.45</c:v>
                </c:pt>
                <c:pt idx="48">
                  <c:v>0.47</c:v>
                </c:pt>
                <c:pt idx="49">
                  <c:v>0.49</c:v>
                </c:pt>
                <c:pt idx="50">
                  <c:v>0.52</c:v>
                </c:pt>
                <c:pt idx="51">
                  <c:v>0.55000000000000004</c:v>
                </c:pt>
                <c:pt idx="52">
                  <c:v>0.57999999999999996</c:v>
                </c:pt>
                <c:pt idx="53">
                  <c:v>0.61</c:v>
                </c:pt>
                <c:pt idx="54">
                  <c:v>0.64</c:v>
                </c:pt>
                <c:pt idx="55">
                  <c:v>0.67</c:v>
                </c:pt>
                <c:pt idx="56">
                  <c:v>0.7</c:v>
                </c:pt>
                <c:pt idx="57">
                  <c:v>0.75</c:v>
                </c:pt>
                <c:pt idx="58">
                  <c:v>0.8</c:v>
                </c:pt>
                <c:pt idx="59">
                  <c:v>0.83</c:v>
                </c:pt>
                <c:pt idx="60">
                  <c:v>0.86</c:v>
                </c:pt>
                <c:pt idx="61">
                  <c:v>0.88</c:v>
                </c:pt>
                <c:pt idx="62">
                  <c:v>0.91</c:v>
                </c:pt>
                <c:pt idx="63">
                  <c:v>0.93</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0.95</c:v>
                </c:pt>
                <c:pt idx="87">
                  <c:v>0.96</c:v>
                </c:pt>
                <c:pt idx="88">
                  <c:v>0.95</c:v>
                </c:pt>
                <c:pt idx="89">
                  <c:v>0.95</c:v>
                </c:pt>
                <c:pt idx="90">
                  <c:v>0.94</c:v>
                </c:pt>
                <c:pt idx="91">
                  <c:v>0.94</c:v>
                </c:pt>
                <c:pt idx="92">
                  <c:v>0.93</c:v>
                </c:pt>
                <c:pt idx="93">
                  <c:v>0.93</c:v>
                </c:pt>
                <c:pt idx="94">
                  <c:v>0.92</c:v>
                </c:pt>
                <c:pt idx="95">
                  <c:v>0.92</c:v>
                </c:pt>
                <c:pt idx="96">
                  <c:v>0.91</c:v>
                </c:pt>
                <c:pt idx="97">
                  <c:v>0.91</c:v>
                </c:pt>
                <c:pt idx="98">
                  <c:v>0.9</c:v>
                </c:pt>
                <c:pt idx="99">
                  <c:v>0.9</c:v>
                </c:pt>
                <c:pt idx="100">
                  <c:v>0.89</c:v>
                </c:pt>
                <c:pt idx="101">
                  <c:v>0.88</c:v>
                </c:pt>
                <c:pt idx="102">
                  <c:v>0.87</c:v>
                </c:pt>
                <c:pt idx="103">
                  <c:v>0.86</c:v>
                </c:pt>
                <c:pt idx="104">
                  <c:v>0.85</c:v>
                </c:pt>
                <c:pt idx="105">
                  <c:v>0.85</c:v>
                </c:pt>
                <c:pt idx="106">
                  <c:v>0.84</c:v>
                </c:pt>
                <c:pt idx="107">
                  <c:v>0.84</c:v>
                </c:pt>
                <c:pt idx="108">
                  <c:v>0.83</c:v>
                </c:pt>
                <c:pt idx="109">
                  <c:v>0.83</c:v>
                </c:pt>
                <c:pt idx="110">
                  <c:v>0.82</c:v>
                </c:pt>
                <c:pt idx="111">
                  <c:v>0.81</c:v>
                </c:pt>
                <c:pt idx="112">
                  <c:v>0.81</c:v>
                </c:pt>
                <c:pt idx="113">
                  <c:v>0.8</c:v>
                </c:pt>
                <c:pt idx="114">
                  <c:v>0.79</c:v>
                </c:pt>
                <c:pt idx="115">
                  <c:v>0.79</c:v>
                </c:pt>
                <c:pt idx="116">
                  <c:v>0.78</c:v>
                </c:pt>
                <c:pt idx="117">
                  <c:v>0.78</c:v>
                </c:pt>
                <c:pt idx="118">
                  <c:v>0.77</c:v>
                </c:pt>
                <c:pt idx="119">
                  <c:v>0.76</c:v>
                </c:pt>
                <c:pt idx="120">
                  <c:v>0.75</c:v>
                </c:pt>
                <c:pt idx="121">
                  <c:v>0.74</c:v>
                </c:pt>
                <c:pt idx="122">
                  <c:v>0.74</c:v>
                </c:pt>
                <c:pt idx="123">
                  <c:v>0.73</c:v>
                </c:pt>
                <c:pt idx="124">
                  <c:v>0.72</c:v>
                </c:pt>
                <c:pt idx="125">
                  <c:v>0.71</c:v>
                </c:pt>
                <c:pt idx="126">
                  <c:v>0.7</c:v>
                </c:pt>
                <c:pt idx="127">
                  <c:v>0.69</c:v>
                </c:pt>
                <c:pt idx="128">
                  <c:v>0.68</c:v>
                </c:pt>
                <c:pt idx="129">
                  <c:v>0.67</c:v>
                </c:pt>
                <c:pt idx="130">
                  <c:v>0.66</c:v>
                </c:pt>
                <c:pt idx="131">
                  <c:v>0.65</c:v>
                </c:pt>
                <c:pt idx="132">
                  <c:v>0.64</c:v>
                </c:pt>
                <c:pt idx="133">
                  <c:v>0.63</c:v>
                </c:pt>
                <c:pt idx="134">
                  <c:v>0.62</c:v>
                </c:pt>
                <c:pt idx="135">
                  <c:v>0.6</c:v>
                </c:pt>
                <c:pt idx="136">
                  <c:v>0.57999999999999996</c:v>
                </c:pt>
                <c:pt idx="137">
                  <c:v>0.55000000000000004</c:v>
                </c:pt>
                <c:pt idx="138">
                  <c:v>0.52</c:v>
                </c:pt>
                <c:pt idx="139">
                  <c:v>0.48</c:v>
                </c:pt>
                <c:pt idx="140">
                  <c:v>0.44</c:v>
                </c:pt>
                <c:pt idx="141">
                  <c:v>0.4</c:v>
                </c:pt>
                <c:pt idx="142">
                  <c:v>0.36</c:v>
                </c:pt>
                <c:pt idx="143">
                  <c:v>0.32</c:v>
                </c:pt>
                <c:pt idx="144">
                  <c:v>0.28000000000000003</c:v>
                </c:pt>
                <c:pt idx="145">
                  <c:v>0.26</c:v>
                </c:pt>
                <c:pt idx="146">
                  <c:v>0.24</c:v>
                </c:pt>
                <c:pt idx="147">
                  <c:v>0.23</c:v>
                </c:pt>
                <c:pt idx="148">
                  <c:v>0.22</c:v>
                </c:pt>
                <c:pt idx="149">
                  <c:v>0.21</c:v>
                </c:pt>
                <c:pt idx="150">
                  <c:v>0.2</c:v>
                </c:pt>
                <c:pt idx="151">
                  <c:v>0.19</c:v>
                </c:pt>
                <c:pt idx="152">
                  <c:v>0.18</c:v>
                </c:pt>
                <c:pt idx="153">
                  <c:v>0.17</c:v>
                </c:pt>
                <c:pt idx="154">
                  <c:v>0.16</c:v>
                </c:pt>
                <c:pt idx="155">
                  <c:v>0.15</c:v>
                </c:pt>
                <c:pt idx="156">
                  <c:v>0.15</c:v>
                </c:pt>
                <c:pt idx="157">
                  <c:v>0.15</c:v>
                </c:pt>
                <c:pt idx="158">
                  <c:v>0.14000000000000001</c:v>
                </c:pt>
                <c:pt idx="159">
                  <c:v>0.14000000000000001</c:v>
                </c:pt>
                <c:pt idx="160">
                  <c:v>0.14000000000000001</c:v>
                </c:pt>
                <c:pt idx="161">
                  <c:v>0.13</c:v>
                </c:pt>
                <c:pt idx="162">
                  <c:v>0.13</c:v>
                </c:pt>
                <c:pt idx="163">
                  <c:v>0.13</c:v>
                </c:pt>
                <c:pt idx="164">
                  <c:v>0.12</c:v>
                </c:pt>
                <c:pt idx="165">
                  <c:v>0.12</c:v>
                </c:pt>
                <c:pt idx="166">
                  <c:v>0.12</c:v>
                </c:pt>
                <c:pt idx="167">
                  <c:v>0.12</c:v>
                </c:pt>
                <c:pt idx="168">
                  <c:v>0.12</c:v>
                </c:pt>
                <c:pt idx="169">
                  <c:v>0.12</c:v>
                </c:pt>
                <c:pt idx="170">
                  <c:v>0.12</c:v>
                </c:pt>
                <c:pt idx="171">
                  <c:v>0.12</c:v>
                </c:pt>
                <c:pt idx="172">
                  <c:v>0.12</c:v>
                </c:pt>
              </c:numCache>
            </c:numRef>
          </c:yVal>
          <c:smooth val="0"/>
          <c:extLst>
            <c:ext xmlns:c16="http://schemas.microsoft.com/office/drawing/2014/chart" uri="{C3380CC4-5D6E-409C-BE32-E72D297353CC}">
              <c16:uniqueId val="{00000001-4198-463F-AEC2-ED636FC7B145}"/>
            </c:ext>
          </c:extLst>
        </c:ser>
        <c:ser>
          <c:idx val="3"/>
          <c:order val="3"/>
          <c:tx>
            <c:strRef>
              <c:f>'C9 6550'!$A$10</c:f>
              <c:strCache>
                <c:ptCount val="1"/>
                <c:pt idx="0">
                  <c:v>Kcb (CC)</c:v>
                </c:pt>
              </c:strCache>
            </c:strRef>
          </c:tx>
          <c:spPr>
            <a:ln w="12700">
              <a:solidFill>
                <a:srgbClr val="00FFFF"/>
              </a:solidFill>
              <a:prstDash val="solid"/>
            </a:ln>
          </c:spPr>
          <c:marker>
            <c:symbol val="x"/>
            <c:size val="5"/>
            <c:spPr>
              <a:noFill/>
              <a:ln>
                <a:solidFill>
                  <a:srgbClr val="00FFFF"/>
                </a:solidFill>
                <a:prstDash val="solid"/>
              </a:ln>
            </c:spPr>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6550'!$C$10:$FS$10</c:f>
              <c:numCache>
                <c:formatCode>0.00</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0.17522812499999998</c:v>
                </c:pt>
                <c:pt idx="15">
                  <c:v>0.18277968749999998</c:v>
                </c:pt>
                <c:pt idx="16">
                  <c:v>0.19033125000000001</c:v>
                </c:pt>
                <c:pt idx="17">
                  <c:v>0.1978828125</c:v>
                </c:pt>
                <c:pt idx="18">
                  <c:v>0.20543437499999997</c:v>
                </c:pt>
                <c:pt idx="19">
                  <c:v>0.2129859375</c:v>
                </c:pt>
                <c:pt idx="20">
                  <c:v>0.2205375</c:v>
                </c:pt>
                <c:pt idx="21">
                  <c:v>0.22808906249999999</c:v>
                </c:pt>
                <c:pt idx="22">
                  <c:v>0.23564062499999999</c:v>
                </c:pt>
                <c:pt idx="23">
                  <c:v>0.24319218749999999</c:v>
                </c:pt>
                <c:pt idx="24">
                  <c:v>0.25074374999999999</c:v>
                </c:pt>
                <c:pt idx="25">
                  <c:v>0.25829531249999998</c:v>
                </c:pt>
                <c:pt idx="26">
                  <c:v>0.26584687499999998</c:v>
                </c:pt>
                <c:pt idx="27">
                  <c:v>0.27339843749999998</c:v>
                </c:pt>
                <c:pt idx="28">
                  <c:v>0.28094999999999998</c:v>
                </c:pt>
                <c:pt idx="29">
                  <c:v>0.28850156250000003</c:v>
                </c:pt>
                <c:pt idx="30">
                  <c:v>0.29605312500000003</c:v>
                </c:pt>
                <c:pt idx="31">
                  <c:v>0.30360468750000003</c:v>
                </c:pt>
                <c:pt idx="32">
                  <c:v>0.31115625000000002</c:v>
                </c:pt>
                <c:pt idx="33">
                  <c:v>0.31870781250000002</c:v>
                </c:pt>
                <c:pt idx="34">
                  <c:v>0.32625937500000002</c:v>
                </c:pt>
                <c:pt idx="35">
                  <c:v>0.33381093750000002</c:v>
                </c:pt>
                <c:pt idx="36">
                  <c:v>0.34136250000000001</c:v>
                </c:pt>
                <c:pt idx="37">
                  <c:v>0.36088928571428569</c:v>
                </c:pt>
                <c:pt idx="38">
                  <c:v>0.38041607142857142</c:v>
                </c:pt>
                <c:pt idx="39">
                  <c:v>0.39994285714285716</c:v>
                </c:pt>
                <c:pt idx="40">
                  <c:v>0.41946964285714283</c:v>
                </c:pt>
                <c:pt idx="41">
                  <c:v>0.43899642857142851</c:v>
                </c:pt>
                <c:pt idx="42">
                  <c:v>0.4585232142857143</c:v>
                </c:pt>
                <c:pt idx="43">
                  <c:v>0.47804999999999997</c:v>
                </c:pt>
                <c:pt idx="44">
                  <c:v>0.51399375000000003</c:v>
                </c:pt>
                <c:pt idx="45">
                  <c:v>0.54993749999999997</c:v>
                </c:pt>
                <c:pt idx="46">
                  <c:v>0.57788249999999997</c:v>
                </c:pt>
                <c:pt idx="47">
                  <c:v>0.60582750000000007</c:v>
                </c:pt>
                <c:pt idx="48">
                  <c:v>0.63377249999999996</c:v>
                </c:pt>
                <c:pt idx="49">
                  <c:v>0.66171750000000007</c:v>
                </c:pt>
                <c:pt idx="50">
                  <c:v>0.68966250000000007</c:v>
                </c:pt>
                <c:pt idx="51">
                  <c:v>0.71418750000000009</c:v>
                </c:pt>
                <c:pt idx="52">
                  <c:v>0.73871249999999999</c:v>
                </c:pt>
                <c:pt idx="53">
                  <c:v>0.76323750000000001</c:v>
                </c:pt>
                <c:pt idx="54">
                  <c:v>0.78776250000000003</c:v>
                </c:pt>
                <c:pt idx="55">
                  <c:v>0.81228749999999994</c:v>
                </c:pt>
                <c:pt idx="56">
                  <c:v>0.83681249999999996</c:v>
                </c:pt>
                <c:pt idx="57">
                  <c:v>0.86133750000000009</c:v>
                </c:pt>
                <c:pt idx="58">
                  <c:v>0.8858625</c:v>
                </c:pt>
                <c:pt idx="59">
                  <c:v>0.91038750000000002</c:v>
                </c:pt>
                <c:pt idx="60">
                  <c:v>0.92982750000000003</c:v>
                </c:pt>
                <c:pt idx="61">
                  <c:v>0.94926749999999993</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0.95262321428571428</c:v>
                </c:pt>
                <c:pt idx="108">
                  <c:v>0.9387375</c:v>
                </c:pt>
                <c:pt idx="109">
                  <c:v>0.92793749999999997</c:v>
                </c:pt>
                <c:pt idx="110">
                  <c:v>0.91713750000000005</c:v>
                </c:pt>
                <c:pt idx="111">
                  <c:v>0.90633750000000002</c:v>
                </c:pt>
                <c:pt idx="112">
                  <c:v>0.89553749999999999</c:v>
                </c:pt>
                <c:pt idx="113">
                  <c:v>0.88473749999999995</c:v>
                </c:pt>
                <c:pt idx="114">
                  <c:v>0.87393749999999992</c:v>
                </c:pt>
                <c:pt idx="115">
                  <c:v>0.84808258928571423</c:v>
                </c:pt>
                <c:pt idx="116">
                  <c:v>0.82222767857142853</c:v>
                </c:pt>
                <c:pt idx="117">
                  <c:v>0.79637276785714284</c:v>
                </c:pt>
                <c:pt idx="118">
                  <c:v>0.77051785714285714</c:v>
                </c:pt>
                <c:pt idx="119">
                  <c:v>0.74466294642857145</c:v>
                </c:pt>
                <c:pt idx="120">
                  <c:v>0.71880803571428564</c:v>
                </c:pt>
                <c:pt idx="121">
                  <c:v>0.69295312499999995</c:v>
                </c:pt>
                <c:pt idx="122">
                  <c:v>0.66709821428571425</c:v>
                </c:pt>
                <c:pt idx="123">
                  <c:v>0.64124330357142856</c:v>
                </c:pt>
                <c:pt idx="124">
                  <c:v>0.61538839285714286</c:v>
                </c:pt>
                <c:pt idx="125">
                  <c:v>0.58953348214285717</c:v>
                </c:pt>
                <c:pt idx="126">
                  <c:v>0.56367857142857136</c:v>
                </c:pt>
                <c:pt idx="127">
                  <c:v>0.53782366071428567</c:v>
                </c:pt>
                <c:pt idx="128">
                  <c:v>0.51196874999999997</c:v>
                </c:pt>
                <c:pt idx="129">
                  <c:v>0.48611383928571428</c:v>
                </c:pt>
                <c:pt idx="130">
                  <c:v>0.46025892857142858</c:v>
                </c:pt>
                <c:pt idx="131">
                  <c:v>0.43440401785714278</c:v>
                </c:pt>
                <c:pt idx="132">
                  <c:v>0.40854910714285708</c:v>
                </c:pt>
                <c:pt idx="133">
                  <c:v>0.38269419642857139</c:v>
                </c:pt>
                <c:pt idx="134">
                  <c:v>0.35683928571428569</c:v>
                </c:pt>
                <c:pt idx="135">
                  <c:v>0.33098437499999994</c:v>
                </c:pt>
                <c:pt idx="136">
                  <c:v>0.3051294642857143</c:v>
                </c:pt>
                <c:pt idx="137">
                  <c:v>0.27927455357142855</c:v>
                </c:pt>
                <c:pt idx="138">
                  <c:v>0.2534196428571428</c:v>
                </c:pt>
                <c:pt idx="139">
                  <c:v>0.22756473214285716</c:v>
                </c:pt>
                <c:pt idx="140">
                  <c:v>0.20170982142857138</c:v>
                </c:pt>
                <c:pt idx="141">
                  <c:v>0.17585491071428563</c:v>
                </c:pt>
                <c:pt idx="142">
                  <c:v>0.15</c:v>
                </c:pt>
                <c:pt idx="143">
                  <c:v>0.15</c:v>
                </c:pt>
                <c:pt idx="144">
                  <c:v>0.15</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2-4198-463F-AEC2-ED636FC7B145}"/>
            </c:ext>
          </c:extLst>
        </c:ser>
        <c:ser>
          <c:idx val="4"/>
          <c:order val="4"/>
          <c:tx>
            <c:strRef>
              <c:f>'C9 6550'!$A$21</c:f>
              <c:strCache>
                <c:ptCount val="1"/>
                <c:pt idx="0">
                  <c:v>Kc Cal (BR/ETr)</c:v>
                </c:pt>
              </c:strCache>
            </c:strRef>
          </c:tx>
          <c:spPr>
            <a:ln w="28575">
              <a:noFill/>
            </a:ln>
          </c:spPr>
          <c:marker>
            <c:symbol val="star"/>
            <c:size val="6"/>
            <c:spPr>
              <a:noFill/>
              <a:ln>
                <a:solidFill>
                  <a:srgbClr val="800080"/>
                </a:solidFill>
                <a:prstDash val="solid"/>
              </a:ln>
            </c:spPr>
          </c:marker>
          <c:xVal>
            <c:numRef>
              <c:f>'C9 6550'!$U$4:$FS$4</c:f>
              <c:numCache>
                <c:formatCode>General</c:formatCode>
                <c:ptCount val="155"/>
                <c:pt idx="0">
                  <c:v>151</c:v>
                </c:pt>
                <c:pt idx="1">
                  <c:v>152</c:v>
                </c:pt>
                <c:pt idx="2">
                  <c:v>153</c:v>
                </c:pt>
                <c:pt idx="3">
                  <c:v>154</c:v>
                </c:pt>
                <c:pt idx="4">
                  <c:v>155</c:v>
                </c:pt>
                <c:pt idx="5">
                  <c:v>156</c:v>
                </c:pt>
                <c:pt idx="6">
                  <c:v>157</c:v>
                </c:pt>
                <c:pt idx="7">
                  <c:v>158</c:v>
                </c:pt>
                <c:pt idx="8">
                  <c:v>159</c:v>
                </c:pt>
                <c:pt idx="9">
                  <c:v>160</c:v>
                </c:pt>
                <c:pt idx="10">
                  <c:v>161</c:v>
                </c:pt>
                <c:pt idx="11">
                  <c:v>162</c:v>
                </c:pt>
                <c:pt idx="12">
                  <c:v>163</c:v>
                </c:pt>
                <c:pt idx="13">
                  <c:v>164</c:v>
                </c:pt>
                <c:pt idx="14">
                  <c:v>165</c:v>
                </c:pt>
                <c:pt idx="15">
                  <c:v>166</c:v>
                </c:pt>
                <c:pt idx="16">
                  <c:v>167</c:v>
                </c:pt>
                <c:pt idx="17">
                  <c:v>168</c:v>
                </c:pt>
                <c:pt idx="18">
                  <c:v>169</c:v>
                </c:pt>
                <c:pt idx="19">
                  <c:v>170</c:v>
                </c:pt>
                <c:pt idx="20">
                  <c:v>171</c:v>
                </c:pt>
                <c:pt idx="21">
                  <c:v>172</c:v>
                </c:pt>
                <c:pt idx="22">
                  <c:v>173</c:v>
                </c:pt>
                <c:pt idx="23">
                  <c:v>174</c:v>
                </c:pt>
                <c:pt idx="24">
                  <c:v>175</c:v>
                </c:pt>
                <c:pt idx="25">
                  <c:v>176</c:v>
                </c:pt>
                <c:pt idx="26">
                  <c:v>177</c:v>
                </c:pt>
                <c:pt idx="27">
                  <c:v>178</c:v>
                </c:pt>
                <c:pt idx="28">
                  <c:v>179</c:v>
                </c:pt>
                <c:pt idx="29">
                  <c:v>180</c:v>
                </c:pt>
                <c:pt idx="30">
                  <c:v>181</c:v>
                </c:pt>
                <c:pt idx="31">
                  <c:v>182</c:v>
                </c:pt>
                <c:pt idx="32">
                  <c:v>183</c:v>
                </c:pt>
                <c:pt idx="33">
                  <c:v>184</c:v>
                </c:pt>
                <c:pt idx="34">
                  <c:v>185</c:v>
                </c:pt>
                <c:pt idx="35">
                  <c:v>186</c:v>
                </c:pt>
                <c:pt idx="36">
                  <c:v>187</c:v>
                </c:pt>
                <c:pt idx="37">
                  <c:v>188</c:v>
                </c:pt>
                <c:pt idx="38">
                  <c:v>189</c:v>
                </c:pt>
                <c:pt idx="39">
                  <c:v>190</c:v>
                </c:pt>
                <c:pt idx="40">
                  <c:v>191</c:v>
                </c:pt>
                <c:pt idx="41">
                  <c:v>192</c:v>
                </c:pt>
                <c:pt idx="42">
                  <c:v>193</c:v>
                </c:pt>
                <c:pt idx="43">
                  <c:v>194</c:v>
                </c:pt>
                <c:pt idx="44">
                  <c:v>195</c:v>
                </c:pt>
                <c:pt idx="45">
                  <c:v>196</c:v>
                </c:pt>
                <c:pt idx="46">
                  <c:v>197</c:v>
                </c:pt>
                <c:pt idx="47">
                  <c:v>198</c:v>
                </c:pt>
                <c:pt idx="48">
                  <c:v>199</c:v>
                </c:pt>
                <c:pt idx="49">
                  <c:v>200</c:v>
                </c:pt>
                <c:pt idx="50">
                  <c:v>201</c:v>
                </c:pt>
                <c:pt idx="51">
                  <c:v>202</c:v>
                </c:pt>
                <c:pt idx="52">
                  <c:v>203</c:v>
                </c:pt>
                <c:pt idx="53">
                  <c:v>204</c:v>
                </c:pt>
                <c:pt idx="54">
                  <c:v>205</c:v>
                </c:pt>
                <c:pt idx="55">
                  <c:v>206</c:v>
                </c:pt>
                <c:pt idx="56">
                  <c:v>207</c:v>
                </c:pt>
                <c:pt idx="57">
                  <c:v>208</c:v>
                </c:pt>
                <c:pt idx="58">
                  <c:v>209</c:v>
                </c:pt>
                <c:pt idx="59">
                  <c:v>210</c:v>
                </c:pt>
                <c:pt idx="60">
                  <c:v>211</c:v>
                </c:pt>
                <c:pt idx="61">
                  <c:v>212</c:v>
                </c:pt>
                <c:pt idx="62">
                  <c:v>213</c:v>
                </c:pt>
                <c:pt idx="63">
                  <c:v>214</c:v>
                </c:pt>
                <c:pt idx="64">
                  <c:v>215</c:v>
                </c:pt>
                <c:pt idx="65">
                  <c:v>216</c:v>
                </c:pt>
                <c:pt idx="66">
                  <c:v>217</c:v>
                </c:pt>
                <c:pt idx="67">
                  <c:v>218</c:v>
                </c:pt>
                <c:pt idx="68">
                  <c:v>219</c:v>
                </c:pt>
                <c:pt idx="69">
                  <c:v>220</c:v>
                </c:pt>
                <c:pt idx="70">
                  <c:v>221</c:v>
                </c:pt>
                <c:pt idx="71">
                  <c:v>222</c:v>
                </c:pt>
                <c:pt idx="72">
                  <c:v>223</c:v>
                </c:pt>
                <c:pt idx="73">
                  <c:v>224</c:v>
                </c:pt>
                <c:pt idx="74">
                  <c:v>225</c:v>
                </c:pt>
                <c:pt idx="75">
                  <c:v>226</c:v>
                </c:pt>
                <c:pt idx="76">
                  <c:v>227</c:v>
                </c:pt>
                <c:pt idx="77">
                  <c:v>228</c:v>
                </c:pt>
                <c:pt idx="78">
                  <c:v>229</c:v>
                </c:pt>
                <c:pt idx="79">
                  <c:v>230</c:v>
                </c:pt>
                <c:pt idx="80">
                  <c:v>231</c:v>
                </c:pt>
                <c:pt idx="81">
                  <c:v>232</c:v>
                </c:pt>
                <c:pt idx="82">
                  <c:v>233</c:v>
                </c:pt>
                <c:pt idx="83">
                  <c:v>234</c:v>
                </c:pt>
                <c:pt idx="84">
                  <c:v>235</c:v>
                </c:pt>
                <c:pt idx="85">
                  <c:v>236</c:v>
                </c:pt>
                <c:pt idx="86">
                  <c:v>237</c:v>
                </c:pt>
                <c:pt idx="87">
                  <c:v>238</c:v>
                </c:pt>
                <c:pt idx="88">
                  <c:v>239</c:v>
                </c:pt>
                <c:pt idx="89">
                  <c:v>240</c:v>
                </c:pt>
                <c:pt idx="90">
                  <c:v>241</c:v>
                </c:pt>
                <c:pt idx="91">
                  <c:v>242</c:v>
                </c:pt>
                <c:pt idx="92">
                  <c:v>243</c:v>
                </c:pt>
                <c:pt idx="93">
                  <c:v>244</c:v>
                </c:pt>
                <c:pt idx="94">
                  <c:v>245</c:v>
                </c:pt>
                <c:pt idx="95">
                  <c:v>246</c:v>
                </c:pt>
                <c:pt idx="96">
                  <c:v>247</c:v>
                </c:pt>
                <c:pt idx="97">
                  <c:v>248</c:v>
                </c:pt>
                <c:pt idx="98">
                  <c:v>249</c:v>
                </c:pt>
                <c:pt idx="99">
                  <c:v>250</c:v>
                </c:pt>
                <c:pt idx="100">
                  <c:v>251</c:v>
                </c:pt>
                <c:pt idx="101">
                  <c:v>252</c:v>
                </c:pt>
                <c:pt idx="102">
                  <c:v>253</c:v>
                </c:pt>
                <c:pt idx="103">
                  <c:v>254</c:v>
                </c:pt>
                <c:pt idx="104">
                  <c:v>255</c:v>
                </c:pt>
                <c:pt idx="105">
                  <c:v>256</c:v>
                </c:pt>
                <c:pt idx="106">
                  <c:v>257</c:v>
                </c:pt>
                <c:pt idx="107">
                  <c:v>258</c:v>
                </c:pt>
                <c:pt idx="108">
                  <c:v>259</c:v>
                </c:pt>
                <c:pt idx="109">
                  <c:v>260</c:v>
                </c:pt>
                <c:pt idx="110">
                  <c:v>261</c:v>
                </c:pt>
                <c:pt idx="111">
                  <c:v>262</c:v>
                </c:pt>
                <c:pt idx="112">
                  <c:v>263</c:v>
                </c:pt>
                <c:pt idx="113">
                  <c:v>264</c:v>
                </c:pt>
                <c:pt idx="114">
                  <c:v>265</c:v>
                </c:pt>
                <c:pt idx="115">
                  <c:v>266</c:v>
                </c:pt>
                <c:pt idx="116">
                  <c:v>267</c:v>
                </c:pt>
                <c:pt idx="117">
                  <c:v>268</c:v>
                </c:pt>
                <c:pt idx="118">
                  <c:v>269</c:v>
                </c:pt>
                <c:pt idx="119">
                  <c:v>270</c:v>
                </c:pt>
                <c:pt idx="120">
                  <c:v>271</c:v>
                </c:pt>
                <c:pt idx="121">
                  <c:v>272</c:v>
                </c:pt>
                <c:pt idx="122">
                  <c:v>273</c:v>
                </c:pt>
                <c:pt idx="123">
                  <c:v>274</c:v>
                </c:pt>
                <c:pt idx="124">
                  <c:v>275</c:v>
                </c:pt>
                <c:pt idx="125">
                  <c:v>276</c:v>
                </c:pt>
                <c:pt idx="126">
                  <c:v>277</c:v>
                </c:pt>
                <c:pt idx="127">
                  <c:v>278</c:v>
                </c:pt>
                <c:pt idx="128">
                  <c:v>279</c:v>
                </c:pt>
                <c:pt idx="129">
                  <c:v>280</c:v>
                </c:pt>
                <c:pt idx="130">
                  <c:v>281</c:v>
                </c:pt>
                <c:pt idx="131">
                  <c:v>282</c:v>
                </c:pt>
                <c:pt idx="132">
                  <c:v>283</c:v>
                </c:pt>
                <c:pt idx="133">
                  <c:v>284</c:v>
                </c:pt>
                <c:pt idx="134">
                  <c:v>285</c:v>
                </c:pt>
                <c:pt idx="135">
                  <c:v>286</c:v>
                </c:pt>
                <c:pt idx="136">
                  <c:v>287</c:v>
                </c:pt>
                <c:pt idx="137">
                  <c:v>288</c:v>
                </c:pt>
                <c:pt idx="138">
                  <c:v>289</c:v>
                </c:pt>
                <c:pt idx="139">
                  <c:v>290</c:v>
                </c:pt>
                <c:pt idx="140">
                  <c:v>291</c:v>
                </c:pt>
                <c:pt idx="141">
                  <c:v>292</c:v>
                </c:pt>
                <c:pt idx="142">
                  <c:v>293</c:v>
                </c:pt>
                <c:pt idx="143">
                  <c:v>294</c:v>
                </c:pt>
                <c:pt idx="144">
                  <c:v>295</c:v>
                </c:pt>
                <c:pt idx="145">
                  <c:v>296</c:v>
                </c:pt>
                <c:pt idx="146">
                  <c:v>297</c:v>
                </c:pt>
                <c:pt idx="147">
                  <c:v>298</c:v>
                </c:pt>
                <c:pt idx="148">
                  <c:v>299</c:v>
                </c:pt>
                <c:pt idx="149">
                  <c:v>300</c:v>
                </c:pt>
                <c:pt idx="150">
                  <c:v>301</c:v>
                </c:pt>
                <c:pt idx="151">
                  <c:v>302</c:v>
                </c:pt>
                <c:pt idx="152">
                  <c:v>303</c:v>
                </c:pt>
                <c:pt idx="153">
                  <c:v>304</c:v>
                </c:pt>
                <c:pt idx="154">
                  <c:v>305</c:v>
                </c:pt>
              </c:numCache>
            </c:numRef>
          </c:xVal>
          <c:yVal>
            <c:numRef>
              <c:f>'C9 6550'!$U$21:$FS$21</c:f>
              <c:numCache>
                <c:formatCode>0.00</c:formatCode>
                <c:ptCount val="155"/>
                <c:pt idx="0">
                  <c:v>8.8843557622839033E-4</c:v>
                </c:pt>
                <c:pt idx="1">
                  <c:v>1.1486874417413388E-3</c:v>
                </c:pt>
                <c:pt idx="2">
                  <c:v>1.1946968646521941E-3</c:v>
                </c:pt>
                <c:pt idx="3">
                  <c:v>9.8313158485170129E-4</c:v>
                </c:pt>
                <c:pt idx="4">
                  <c:v>1.3850765352876667E-3</c:v>
                </c:pt>
                <c:pt idx="5">
                  <c:v>2.7098841837837656E-3</c:v>
                </c:pt>
                <c:pt idx="6">
                  <c:v>1.3976876177984651E-3</c:v>
                </c:pt>
                <c:pt idx="7">
                  <c:v>1.3531823548518687E-3</c:v>
                </c:pt>
                <c:pt idx="8">
                  <c:v>1.1438528827094161E-3</c:v>
                </c:pt>
                <c:pt idx="9">
                  <c:v>1.2197681410347607E-3</c:v>
                </c:pt>
                <c:pt idx="10">
                  <c:v>1.2302241285957396E-3</c:v>
                </c:pt>
                <c:pt idx="11">
                  <c:v>8.7034284125383371E-4</c:v>
                </c:pt>
                <c:pt idx="12">
                  <c:v>8.9238194242617533E-4</c:v>
                </c:pt>
                <c:pt idx="13">
                  <c:v>1.1371588553799278E-3</c:v>
                </c:pt>
                <c:pt idx="14">
                  <c:v>9.2167612828801819E-4</c:v>
                </c:pt>
                <c:pt idx="15">
                  <c:v>1.1853454220382982E-3</c:v>
                </c:pt>
                <c:pt idx="16">
                  <c:v>1.3564479808856247E-3</c:v>
                </c:pt>
                <c:pt idx="17">
                  <c:v>1.3725491351047423E-3</c:v>
                </c:pt>
                <c:pt idx="18">
                  <c:v>1.1933772986354489E-3</c:v>
                </c:pt>
                <c:pt idx="19">
                  <c:v>8.8816278738051545E-4</c:v>
                </c:pt>
                <c:pt idx="20">
                  <c:v>9.6331740078044647E-4</c:v>
                </c:pt>
                <c:pt idx="21">
                  <c:v>1.2507991383053957E-3</c:v>
                </c:pt>
                <c:pt idx="22">
                  <c:v>1.3344287964261025E-3</c:v>
                </c:pt>
                <c:pt idx="23">
                  <c:v>1.2378563699591851E-3</c:v>
                </c:pt>
                <c:pt idx="24">
                  <c:v>1.1632558063169143E-3</c:v>
                </c:pt>
                <c:pt idx="25">
                  <c:v>1.2239521931026627E-3</c:v>
                </c:pt>
                <c:pt idx="26">
                  <c:v>1.1503523926198916E-3</c:v>
                </c:pt>
                <c:pt idx="27">
                  <c:v>8.8289597856347534E-4</c:v>
                </c:pt>
                <c:pt idx="28">
                  <c:v>9.6737752306015655E-4</c:v>
                </c:pt>
                <c:pt idx="29">
                  <c:v>1.2893425395268277E-3</c:v>
                </c:pt>
                <c:pt idx="30">
                  <c:v>1.2942451490461822E-3</c:v>
                </c:pt>
                <c:pt idx="31">
                  <c:v>1.2391573729863693E-3</c:v>
                </c:pt>
                <c:pt idx="32">
                  <c:v>1.2406947890818859E-3</c:v>
                </c:pt>
                <c:pt idx="33">
                  <c:v>1.2436465652520803E-3</c:v>
                </c:pt>
                <c:pt idx="34">
                  <c:v>1.1426796702215941E-3</c:v>
                </c:pt>
                <c:pt idx="35">
                  <c:v>1.6666151433554677E-3</c:v>
                </c:pt>
                <c:pt idx="36">
                  <c:v>1.3411048252933095E-3</c:v>
                </c:pt>
                <c:pt idx="37">
                  <c:v>1.4272092663199284E-3</c:v>
                </c:pt>
                <c:pt idx="38">
                  <c:v>1.3517379821671178E-3</c:v>
                </c:pt>
                <c:pt idx="39">
                  <c:v>1.2801101657308155E-3</c:v>
                </c:pt>
                <c:pt idx="40">
                  <c:v>1.1368444699154318E-3</c:v>
                </c:pt>
                <c:pt idx="41">
                  <c:v>8.8920178533010742E-4</c:v>
                </c:pt>
                <c:pt idx="42">
                  <c:v>1.4714776451945669E-3</c:v>
                </c:pt>
                <c:pt idx="43">
                  <c:v>1.6295207668029527E-3</c:v>
                </c:pt>
                <c:pt idx="44">
                  <c:v>1.7737896201159723E-3</c:v>
                </c:pt>
                <c:pt idx="45">
                  <c:v>1.7699115044247787E-3</c:v>
                </c:pt>
                <c:pt idx="46">
                  <c:v>1.0193679918450559E-3</c:v>
                </c:pt>
                <c:pt idx="47">
                  <c:v>1.0256410256410256E-3</c:v>
                </c:pt>
                <c:pt idx="48">
                  <c:v>1.376538951883244E-3</c:v>
                </c:pt>
                <c:pt idx="49">
                  <c:v>2.0902566613256192E-3</c:v>
                </c:pt>
                <c:pt idx="50">
                  <c:v>1.5353086987712052E-3</c:v>
                </c:pt>
                <c:pt idx="51">
                  <c:v>1.7927667404237975E-3</c:v>
                </c:pt>
                <c:pt idx="52">
                  <c:v>1.3715875403475524E-3</c:v>
                </c:pt>
                <c:pt idx="53">
                  <c:v>1.467882613459207E-3</c:v>
                </c:pt>
                <c:pt idx="54">
                  <c:v>1.6430594856460521E-3</c:v>
                </c:pt>
                <c:pt idx="55">
                  <c:v>2.8074538185900483E-3</c:v>
                </c:pt>
                <c:pt idx="56">
                  <c:v>1.4561825327560039E-3</c:v>
                </c:pt>
                <c:pt idx="57">
                  <c:v>2.2318784498753454E-3</c:v>
                </c:pt>
                <c:pt idx="58">
                  <c:v>3.7508848906992309E-3</c:v>
                </c:pt>
                <c:pt idx="59">
                  <c:v>4.1841004184100415E-3</c:v>
                </c:pt>
                <c:pt idx="60">
                  <c:v>1.620745542949757E-3</c:v>
                </c:pt>
                <c:pt idx="61">
                  <c:v>1.4546116378253184E-3</c:v>
                </c:pt>
                <c:pt idx="62">
                  <c:v>1.8118247511016599E-3</c:v>
                </c:pt>
                <c:pt idx="63">
                  <c:v>1.4821821681177383E-3</c:v>
                </c:pt>
                <c:pt idx="64">
                  <c:v>1.6762670025458708E-3</c:v>
                </c:pt>
                <c:pt idx="65">
                  <c:v>1.8480741150023309E-3</c:v>
                </c:pt>
                <c:pt idx="66">
                  <c:v>1.6123921151821126E-3</c:v>
                </c:pt>
                <c:pt idx="67">
                  <c:v>1.6118319721244757E-3</c:v>
                </c:pt>
                <c:pt idx="68">
                  <c:v>2.3696946050021225E-3</c:v>
                </c:pt>
                <c:pt idx="69">
                  <c:v>3.1184094082596469E-3</c:v>
                </c:pt>
                <c:pt idx="70">
                  <c:v>1.6989566553605529E-3</c:v>
                </c:pt>
                <c:pt idx="71">
                  <c:v>1.6913826950620931E-3</c:v>
                </c:pt>
                <c:pt idx="72">
                  <c:v>2.1929824561403512E-3</c:v>
                </c:pt>
                <c:pt idx="73">
                  <c:v>2.0449897750511249E-3</c:v>
                </c:pt>
                <c:pt idx="74">
                  <c:v>2.0576131687242796E-3</c:v>
                </c:pt>
                <c:pt idx="75">
                  <c:v>1.9493177387914231E-3</c:v>
                </c:pt>
                <c:pt idx="76">
                  <c:v>1.841620626151013E-3</c:v>
                </c:pt>
                <c:pt idx="77">
                  <c:v>1.6835016835016834E-3</c:v>
                </c:pt>
                <c:pt idx="78">
                  <c:v>1.6920473773265651E-3</c:v>
                </c:pt>
                <c:pt idx="79">
                  <c:v>1.7793594306049821E-3</c:v>
                </c:pt>
                <c:pt idx="80">
                  <c:v>1.5007042852199142E-3</c:v>
                </c:pt>
                <c:pt idx="81">
                  <c:v>1.5284426422226857E-3</c:v>
                </c:pt>
                <c:pt idx="82">
                  <c:v>1.5036437954667817E-3</c:v>
                </c:pt>
                <c:pt idx="83">
                  <c:v>2.1856384467729829E-3</c:v>
                </c:pt>
                <c:pt idx="84">
                  <c:v>1.8065039420623733E-3</c:v>
                </c:pt>
                <c:pt idx="85">
                  <c:v>1.9157627896673236E-3</c:v>
                </c:pt>
                <c:pt idx="86">
                  <c:v>1.884641010446643E-3</c:v>
                </c:pt>
                <c:pt idx="87">
                  <c:v>1.5961428658193997E-3</c:v>
                </c:pt>
                <c:pt idx="88">
                  <c:v>1.6357213784520522E-3</c:v>
                </c:pt>
                <c:pt idx="89">
                  <c:v>1.949706607622512E-3</c:v>
                </c:pt>
                <c:pt idx="90">
                  <c:v>1.4342952970561121E-3</c:v>
                </c:pt>
                <c:pt idx="91">
                  <c:v>1.9524940582193949E-3</c:v>
                </c:pt>
                <c:pt idx="92">
                  <c:v>1.734023397614332E-3</c:v>
                </c:pt>
                <c:pt idx="93">
                  <c:v>1.8724420964474392E-3</c:v>
                </c:pt>
                <c:pt idx="94">
                  <c:v>1.8034717712197431E-3</c:v>
                </c:pt>
                <c:pt idx="95">
                  <c:v>2.0004410762565904E-3</c:v>
                </c:pt>
                <c:pt idx="96">
                  <c:v>1.9000905671372847E-3</c:v>
                </c:pt>
                <c:pt idx="97">
                  <c:v>1.6267823592002459E-3</c:v>
                </c:pt>
                <c:pt idx="98">
                  <c:v>1.441571736848433E-3</c:v>
                </c:pt>
                <c:pt idx="99">
                  <c:v>1.7869827275117025E-3</c:v>
                </c:pt>
                <c:pt idx="100">
                  <c:v>1.5290661553525066E-3</c:v>
                </c:pt>
                <c:pt idx="101">
                  <c:v>2.2084443442859461E-3</c:v>
                </c:pt>
                <c:pt idx="102">
                  <c:v>3.8390916602282182E-3</c:v>
                </c:pt>
                <c:pt idx="103">
                  <c:v>5.9185347481284381E-3</c:v>
                </c:pt>
                <c:pt idx="104">
                  <c:v>9.2497474642499692E-3</c:v>
                </c:pt>
                <c:pt idx="105">
                  <c:v>3.5567815037701356E-3</c:v>
                </c:pt>
                <c:pt idx="106">
                  <c:v>2.5177819720427603E-3</c:v>
                </c:pt>
                <c:pt idx="107">
                  <c:v>1.4348275376950605E-2</c:v>
                </c:pt>
                <c:pt idx="108">
                  <c:v>3.9499364420865829E-3</c:v>
                </c:pt>
                <c:pt idx="109">
                  <c:v>2.2515475986360283E-3</c:v>
                </c:pt>
                <c:pt idx="110">
                  <c:v>2.1004846289122323E-3</c:v>
                </c:pt>
                <c:pt idx="111">
                  <c:v>2.5505996454473455E-3</c:v>
                </c:pt>
                <c:pt idx="112">
                  <c:v>2.7915534274849715E-3</c:v>
                </c:pt>
                <c:pt idx="113">
                  <c:v>2.1106740331936552E-3</c:v>
                </c:pt>
                <c:pt idx="114">
                  <c:v>2.5981260407391821E-3</c:v>
                </c:pt>
                <c:pt idx="115">
                  <c:v>1.7644783168315665E-3</c:v>
                </c:pt>
                <c:pt idx="116">
                  <c:v>1.9411344807874012E-3</c:v>
                </c:pt>
                <c:pt idx="117">
                  <c:v>2.0809720263011036E-3</c:v>
                </c:pt>
                <c:pt idx="118">
                  <c:v>2.49889244054628E-3</c:v>
                </c:pt>
                <c:pt idx="119">
                  <c:v>2.0916475679689437E-2</c:v>
                </c:pt>
                <c:pt idx="120">
                  <c:v>2.8296527463553996E-3</c:v>
                </c:pt>
                <c:pt idx="121">
                  <c:v>2.6112660179815656E-3</c:v>
                </c:pt>
                <c:pt idx="122">
                  <c:v>2.7797261180743924E-3</c:v>
                </c:pt>
                <c:pt idx="123">
                  <c:v>2.3167328679140398E-3</c:v>
                </c:pt>
                <c:pt idx="124">
                  <c:v>2.1443769707129193E-3</c:v>
                </c:pt>
                <c:pt idx="125">
                  <c:v>3.1037448844460523E-3</c:v>
                </c:pt>
                <c:pt idx="126">
                  <c:v>4.2673798935104409E-3</c:v>
                </c:pt>
                <c:pt idx="127">
                  <c:v>1.7595908580735663E-3</c:v>
                </c:pt>
                <c:pt idx="128">
                  <c:v>2.9383076476558957E-3</c:v>
                </c:pt>
                <c:pt idx="129">
                  <c:v>2.6677862839546451E-3</c:v>
                </c:pt>
                <c:pt idx="130">
                  <c:v>2.2018666107822956E-3</c:v>
                </c:pt>
                <c:pt idx="131">
                  <c:v>2.5447140098012319E-3</c:v>
                </c:pt>
                <c:pt idx="132">
                  <c:v>6.0615520885367582E-3</c:v>
                </c:pt>
                <c:pt idx="133">
                  <c:v>2.3044828668018634E-3</c:v>
                </c:pt>
                <c:pt idx="134">
                  <c:v>4.3333763471210601E-3</c:v>
                </c:pt>
                <c:pt idx="135">
                  <c:v>3.5482565990335975E-3</c:v>
                </c:pt>
                <c:pt idx="136">
                  <c:v>6.006275773901731E-3</c:v>
                </c:pt>
                <c:pt idx="137">
                  <c:v>3.773721935539712E-3</c:v>
                </c:pt>
                <c:pt idx="138">
                  <c:v>4.4307103084296655E-3</c:v>
                </c:pt>
                <c:pt idx="139">
                  <c:v>6.2942871703692326E-3</c:v>
                </c:pt>
                <c:pt idx="140">
                  <c:v>5.6041991837088093E-3</c:v>
                </c:pt>
                <c:pt idx="141">
                  <c:v>4.3585462257143487E-3</c:v>
                </c:pt>
                <c:pt idx="142">
                  <c:v>1.3567726807063377E-2</c:v>
                </c:pt>
                <c:pt idx="143">
                  <c:v>3.1009231490349873E-3</c:v>
                </c:pt>
                <c:pt idx="144">
                  <c:v>3.3066304566682272E-3</c:v>
                </c:pt>
                <c:pt idx="145">
                  <c:v>3.7484394922474859E-3</c:v>
                </c:pt>
                <c:pt idx="146">
                  <c:v>6.4985109045909879E-3</c:v>
                </c:pt>
                <c:pt idx="147">
                  <c:v>4.281246264771092E-3</c:v>
                </c:pt>
                <c:pt idx="148">
                  <c:v>3.9716692973675539E-3</c:v>
                </c:pt>
                <c:pt idx="149">
                  <c:v>3.6159838004631989E-3</c:v>
                </c:pt>
                <c:pt idx="150">
                  <c:v>4.379471046742623E-2</c:v>
                </c:pt>
                <c:pt idx="151">
                  <c:v>2.2781600764002791E-2</c:v>
                </c:pt>
                <c:pt idx="152">
                  <c:v>1.1629964619769798E-2</c:v>
                </c:pt>
                <c:pt idx="153">
                  <c:v>4.8633970325688324E-3</c:v>
                </c:pt>
                <c:pt idx="154">
                  <c:v>2.9687987287610731E-3</c:v>
                </c:pt>
              </c:numCache>
            </c:numRef>
          </c:yVal>
          <c:smooth val="0"/>
          <c:extLst>
            <c:ext xmlns:c16="http://schemas.microsoft.com/office/drawing/2014/chart" uri="{C3380CC4-5D6E-409C-BE32-E72D297353CC}">
              <c16:uniqueId val="{00000003-4198-463F-AEC2-ED636FC7B145}"/>
            </c:ext>
          </c:extLst>
        </c:ser>
        <c:ser>
          <c:idx val="5"/>
          <c:order val="5"/>
          <c:tx>
            <c:strRef>
              <c:f>'C9 6550'!$A$12</c:f>
              <c:strCache>
                <c:ptCount val="1"/>
                <c:pt idx="0">
                  <c:v>Kcb (Select)</c:v>
                </c:pt>
              </c:strCache>
            </c:strRef>
          </c:tx>
          <c:spPr>
            <a:ln w="3175">
              <a:solidFill>
                <a:srgbClr val="339966"/>
              </a:solidFill>
              <a:prstDash val="lgDashDot"/>
            </a:ln>
          </c:spPr>
          <c:marker>
            <c:symbol val="circle"/>
            <c:size val="2"/>
            <c:spPr>
              <a:solidFill>
                <a:srgbClr val="339966"/>
              </a:solidFill>
              <a:ln>
                <a:solidFill>
                  <a:srgbClr val="339966"/>
                </a:solidFill>
                <a:prstDash val="solid"/>
              </a:ln>
            </c:spPr>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6550'!$C$12:$FS$12</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0.17522812499999998</c:v>
                </c:pt>
                <c:pt idx="15">
                  <c:v>0.18277968749999998</c:v>
                </c:pt>
                <c:pt idx="16">
                  <c:v>0.19033125000000001</c:v>
                </c:pt>
                <c:pt idx="17">
                  <c:v>0.1978828125</c:v>
                </c:pt>
                <c:pt idx="18">
                  <c:v>0.20543437499999997</c:v>
                </c:pt>
                <c:pt idx="19">
                  <c:v>0.2129859375</c:v>
                </c:pt>
                <c:pt idx="20">
                  <c:v>0.2205375</c:v>
                </c:pt>
                <c:pt idx="21">
                  <c:v>0.22808906249999999</c:v>
                </c:pt>
                <c:pt idx="22">
                  <c:v>0.23564062499999999</c:v>
                </c:pt>
                <c:pt idx="23">
                  <c:v>0.24319218749999999</c:v>
                </c:pt>
                <c:pt idx="24">
                  <c:v>0.25074374999999999</c:v>
                </c:pt>
                <c:pt idx="25">
                  <c:v>0.25829531249999998</c:v>
                </c:pt>
                <c:pt idx="26">
                  <c:v>0.26584687499999998</c:v>
                </c:pt>
                <c:pt idx="27">
                  <c:v>0.27339843749999998</c:v>
                </c:pt>
                <c:pt idx="28">
                  <c:v>0.28094999999999998</c:v>
                </c:pt>
                <c:pt idx="29">
                  <c:v>0.28850156250000003</c:v>
                </c:pt>
                <c:pt idx="30">
                  <c:v>0.29605312500000003</c:v>
                </c:pt>
                <c:pt idx="31">
                  <c:v>0.30360468750000003</c:v>
                </c:pt>
                <c:pt idx="32">
                  <c:v>0.31115625000000002</c:v>
                </c:pt>
                <c:pt idx="33">
                  <c:v>0.31870781250000002</c:v>
                </c:pt>
                <c:pt idx="34">
                  <c:v>0.32625937500000002</c:v>
                </c:pt>
                <c:pt idx="35">
                  <c:v>0.33381093750000002</c:v>
                </c:pt>
                <c:pt idx="36">
                  <c:v>0.34136250000000001</c:v>
                </c:pt>
                <c:pt idx="37">
                  <c:v>0.36088928571428569</c:v>
                </c:pt>
                <c:pt idx="38">
                  <c:v>0.38041607142857142</c:v>
                </c:pt>
                <c:pt idx="39">
                  <c:v>0.39994285714285716</c:v>
                </c:pt>
                <c:pt idx="40">
                  <c:v>0.41946964285714283</c:v>
                </c:pt>
                <c:pt idx="41">
                  <c:v>0.43899642857142851</c:v>
                </c:pt>
                <c:pt idx="42">
                  <c:v>0.4585232142857143</c:v>
                </c:pt>
                <c:pt idx="43">
                  <c:v>0.47804999999999997</c:v>
                </c:pt>
                <c:pt idx="44">
                  <c:v>0.51399375000000003</c:v>
                </c:pt>
                <c:pt idx="45">
                  <c:v>0.54993749999999997</c:v>
                </c:pt>
                <c:pt idx="46">
                  <c:v>0.57788249999999997</c:v>
                </c:pt>
                <c:pt idx="47">
                  <c:v>0.60582750000000007</c:v>
                </c:pt>
                <c:pt idx="48">
                  <c:v>0.63377249999999996</c:v>
                </c:pt>
                <c:pt idx="49">
                  <c:v>0.66171750000000007</c:v>
                </c:pt>
                <c:pt idx="50">
                  <c:v>0.68966250000000007</c:v>
                </c:pt>
                <c:pt idx="51">
                  <c:v>0.71418750000000009</c:v>
                </c:pt>
                <c:pt idx="52">
                  <c:v>0.73871249999999999</c:v>
                </c:pt>
                <c:pt idx="53">
                  <c:v>0.76323750000000001</c:v>
                </c:pt>
                <c:pt idx="54">
                  <c:v>0.78776250000000003</c:v>
                </c:pt>
                <c:pt idx="55">
                  <c:v>0.81228749999999994</c:v>
                </c:pt>
                <c:pt idx="56">
                  <c:v>0.83681249999999996</c:v>
                </c:pt>
                <c:pt idx="57">
                  <c:v>0.86133750000000009</c:v>
                </c:pt>
                <c:pt idx="58">
                  <c:v>0.8858625</c:v>
                </c:pt>
                <c:pt idx="59">
                  <c:v>0.91038750000000002</c:v>
                </c:pt>
                <c:pt idx="60">
                  <c:v>0.92982750000000003</c:v>
                </c:pt>
                <c:pt idx="61">
                  <c:v>0.94926749999999993</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0.95262321428571428</c:v>
                </c:pt>
                <c:pt idx="108">
                  <c:v>0.9387375</c:v>
                </c:pt>
                <c:pt idx="109">
                  <c:v>0.92793749999999997</c:v>
                </c:pt>
                <c:pt idx="110">
                  <c:v>0.91713750000000005</c:v>
                </c:pt>
                <c:pt idx="111">
                  <c:v>0.90633750000000002</c:v>
                </c:pt>
                <c:pt idx="112">
                  <c:v>0.89553749999999999</c:v>
                </c:pt>
                <c:pt idx="113">
                  <c:v>0.88473749999999995</c:v>
                </c:pt>
                <c:pt idx="114">
                  <c:v>0.87393749999999992</c:v>
                </c:pt>
                <c:pt idx="115">
                  <c:v>0.84808258928571423</c:v>
                </c:pt>
                <c:pt idx="116">
                  <c:v>0.82222767857142853</c:v>
                </c:pt>
                <c:pt idx="117">
                  <c:v>0.79637276785714284</c:v>
                </c:pt>
                <c:pt idx="118">
                  <c:v>0.77051785714285714</c:v>
                </c:pt>
                <c:pt idx="119">
                  <c:v>0.74466294642857145</c:v>
                </c:pt>
                <c:pt idx="120">
                  <c:v>0.71880803571428564</c:v>
                </c:pt>
                <c:pt idx="121">
                  <c:v>0.69295312499999995</c:v>
                </c:pt>
                <c:pt idx="122">
                  <c:v>0.66709821428571425</c:v>
                </c:pt>
                <c:pt idx="123">
                  <c:v>0.64124330357142856</c:v>
                </c:pt>
                <c:pt idx="124">
                  <c:v>0.61538839285714286</c:v>
                </c:pt>
                <c:pt idx="125">
                  <c:v>0.58953348214285717</c:v>
                </c:pt>
                <c:pt idx="126">
                  <c:v>0.56367857142857136</c:v>
                </c:pt>
                <c:pt idx="127">
                  <c:v>0.53782366071428567</c:v>
                </c:pt>
                <c:pt idx="128">
                  <c:v>0.51196874999999997</c:v>
                </c:pt>
                <c:pt idx="129">
                  <c:v>0.48611383928571428</c:v>
                </c:pt>
                <c:pt idx="130">
                  <c:v>0.46025892857142858</c:v>
                </c:pt>
                <c:pt idx="131">
                  <c:v>0.43440401785714278</c:v>
                </c:pt>
                <c:pt idx="132">
                  <c:v>0.40854910714285708</c:v>
                </c:pt>
                <c:pt idx="133">
                  <c:v>0.38269419642857139</c:v>
                </c:pt>
                <c:pt idx="134">
                  <c:v>0.35683928571428569</c:v>
                </c:pt>
                <c:pt idx="135">
                  <c:v>0.33098437499999994</c:v>
                </c:pt>
                <c:pt idx="136">
                  <c:v>0.3051294642857143</c:v>
                </c:pt>
                <c:pt idx="137">
                  <c:v>0.27927455357142855</c:v>
                </c:pt>
                <c:pt idx="138">
                  <c:v>0.2534196428571428</c:v>
                </c:pt>
                <c:pt idx="139">
                  <c:v>0.22756473214285716</c:v>
                </c:pt>
                <c:pt idx="140">
                  <c:v>0.20170982142857138</c:v>
                </c:pt>
                <c:pt idx="141">
                  <c:v>0.17585491071428563</c:v>
                </c:pt>
                <c:pt idx="142">
                  <c:v>0.15</c:v>
                </c:pt>
                <c:pt idx="143">
                  <c:v>0.15</c:v>
                </c:pt>
                <c:pt idx="144">
                  <c:v>0.15</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4-4198-463F-AEC2-ED636FC7B145}"/>
            </c:ext>
          </c:extLst>
        </c:ser>
        <c:ser>
          <c:idx val="6"/>
          <c:order val="6"/>
          <c:tx>
            <c:strRef>
              <c:f>'C9 6550'!$A$87</c:f>
              <c:strCache>
                <c:ptCount val="1"/>
                <c:pt idx="0">
                  <c:v>Kcb (SWD)</c:v>
                </c:pt>
              </c:strCache>
            </c:strRef>
          </c:tx>
          <c:spPr>
            <a:ln w="28575">
              <a:noFill/>
            </a:ln>
          </c:spPr>
          <c:marker>
            <c:symbol val="circle"/>
            <c:size val="5"/>
            <c:spPr>
              <a:solidFill>
                <a:srgbClr val="800000"/>
              </a:solidFill>
              <a:ln>
                <a:solidFill>
                  <a:srgbClr val="800000"/>
                </a:solidFill>
                <a:prstDash val="solid"/>
              </a:ln>
            </c:spPr>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6550'!$C$87:$FS$87</c:f>
              <c:numCache>
                <c:formatCode>General</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0.19152056635129108</c:v>
                </c:pt>
                <c:pt idx="25">
                  <c:v>0</c:v>
                </c:pt>
                <c:pt idx="26">
                  <c:v>0</c:v>
                </c:pt>
                <c:pt idx="27">
                  <c:v>0</c:v>
                </c:pt>
                <c:pt idx="28">
                  <c:v>0.21116351429119695</c:v>
                </c:pt>
                <c:pt idx="29">
                  <c:v>0</c:v>
                </c:pt>
                <c:pt idx="30">
                  <c:v>0.3101996498403653</c:v>
                </c:pt>
                <c:pt idx="31">
                  <c:v>0</c:v>
                </c:pt>
                <c:pt idx="32">
                  <c:v>-0.77422646616681101</c:v>
                </c:pt>
                <c:pt idx="33">
                  <c:v>0</c:v>
                </c:pt>
                <c:pt idx="34">
                  <c:v>0</c:v>
                </c:pt>
                <c:pt idx="35">
                  <c:v>0</c:v>
                </c:pt>
                <c:pt idx="36">
                  <c:v>0</c:v>
                </c:pt>
                <c:pt idx="37">
                  <c:v>0.79410562717694755</c:v>
                </c:pt>
                <c:pt idx="38">
                  <c:v>0</c:v>
                </c:pt>
                <c:pt idx="39">
                  <c:v>-0.34456021496996647</c:v>
                </c:pt>
                <c:pt idx="40">
                  <c:v>0</c:v>
                </c:pt>
                <c:pt idx="41">
                  <c:v>0</c:v>
                </c:pt>
                <c:pt idx="42">
                  <c:v>0</c:v>
                </c:pt>
                <c:pt idx="43">
                  <c:v>1.0899524162261427</c:v>
                </c:pt>
                <c:pt idx="44">
                  <c:v>0</c:v>
                </c:pt>
                <c:pt idx="45">
                  <c:v>-0.60560758546323568</c:v>
                </c:pt>
                <c:pt idx="46">
                  <c:v>0</c:v>
                </c:pt>
                <c:pt idx="47">
                  <c:v>0</c:v>
                </c:pt>
                <c:pt idx="48">
                  <c:v>1.2690222374864566</c:v>
                </c:pt>
                <c:pt idx="49">
                  <c:v>0</c:v>
                </c:pt>
                <c:pt idx="50">
                  <c:v>-0.54857902655749646</c:v>
                </c:pt>
                <c:pt idx="51">
                  <c:v>0</c:v>
                </c:pt>
                <c:pt idx="52">
                  <c:v>1.6148573424751491</c:v>
                </c:pt>
                <c:pt idx="53">
                  <c:v>0</c:v>
                </c:pt>
                <c:pt idx="54">
                  <c:v>0</c:v>
                </c:pt>
                <c:pt idx="55">
                  <c:v>0</c:v>
                </c:pt>
                <c:pt idx="56">
                  <c:v>0</c:v>
                </c:pt>
                <c:pt idx="57">
                  <c:v>0.50425532447854848</c:v>
                </c:pt>
                <c:pt idx="58">
                  <c:v>0</c:v>
                </c:pt>
                <c:pt idx="59">
                  <c:v>0.47675624294666757</c:v>
                </c:pt>
                <c:pt idx="60">
                  <c:v>0</c:v>
                </c:pt>
                <c:pt idx="61">
                  <c:v>0</c:v>
                </c:pt>
                <c:pt idx="62">
                  <c:v>0.49775207005889205</c:v>
                </c:pt>
                <c:pt idx="63">
                  <c:v>0</c:v>
                </c:pt>
                <c:pt idx="64">
                  <c:v>-9.1608653816052932E-2</c:v>
                </c:pt>
                <c:pt idx="65">
                  <c:v>0</c:v>
                </c:pt>
                <c:pt idx="66">
                  <c:v>2.0440564627555875</c:v>
                </c:pt>
                <c:pt idx="67">
                  <c:v>0</c:v>
                </c:pt>
                <c:pt idx="68">
                  <c:v>0</c:v>
                </c:pt>
                <c:pt idx="69">
                  <c:v>0</c:v>
                </c:pt>
                <c:pt idx="70">
                  <c:v>0</c:v>
                </c:pt>
                <c:pt idx="71">
                  <c:v>0.69163606015452084</c:v>
                </c:pt>
                <c:pt idx="72">
                  <c:v>0</c:v>
                </c:pt>
                <c:pt idx="73">
                  <c:v>-0.73714875856226081</c:v>
                </c:pt>
                <c:pt idx="74">
                  <c:v>0</c:v>
                </c:pt>
                <c:pt idx="75">
                  <c:v>0</c:v>
                </c:pt>
                <c:pt idx="76">
                  <c:v>1.7083783553745413</c:v>
                </c:pt>
                <c:pt idx="77">
                  <c:v>0</c:v>
                </c:pt>
                <c:pt idx="78">
                  <c:v>-0.81439545098798982</c:v>
                </c:pt>
                <c:pt idx="79">
                  <c:v>0</c:v>
                </c:pt>
                <c:pt idx="80">
                  <c:v>2.0506093394550673</c:v>
                </c:pt>
                <c:pt idx="81">
                  <c:v>0</c:v>
                </c:pt>
                <c:pt idx="82">
                  <c:v>0</c:v>
                </c:pt>
                <c:pt idx="83">
                  <c:v>0</c:v>
                </c:pt>
                <c:pt idx="84">
                  <c:v>0</c:v>
                </c:pt>
                <c:pt idx="85">
                  <c:v>0.9578222646248381</c:v>
                </c:pt>
                <c:pt idx="86">
                  <c:v>0</c:v>
                </c:pt>
                <c:pt idx="87">
                  <c:v>0.77751119057279716</c:v>
                </c:pt>
                <c:pt idx="88">
                  <c:v>0</c:v>
                </c:pt>
                <c:pt idx="89">
                  <c:v>0</c:v>
                </c:pt>
                <c:pt idx="90">
                  <c:v>2.2328834036425542</c:v>
                </c:pt>
                <c:pt idx="91">
                  <c:v>0</c:v>
                </c:pt>
                <c:pt idx="92">
                  <c:v>-1.0483481640442009</c:v>
                </c:pt>
                <c:pt idx="93">
                  <c:v>0</c:v>
                </c:pt>
                <c:pt idx="94">
                  <c:v>1.6641748069701849</c:v>
                </c:pt>
                <c:pt idx="95">
                  <c:v>0</c:v>
                </c:pt>
                <c:pt idx="96">
                  <c:v>0</c:v>
                </c:pt>
                <c:pt idx="97">
                  <c:v>0</c:v>
                </c:pt>
                <c:pt idx="98">
                  <c:v>0</c:v>
                </c:pt>
                <c:pt idx="99">
                  <c:v>1.2595029150494488</c:v>
                </c:pt>
                <c:pt idx="100">
                  <c:v>0</c:v>
                </c:pt>
                <c:pt idx="101">
                  <c:v>-0.39851259833222363</c:v>
                </c:pt>
                <c:pt idx="102">
                  <c:v>0</c:v>
                </c:pt>
                <c:pt idx="103">
                  <c:v>0</c:v>
                </c:pt>
                <c:pt idx="104">
                  <c:v>1.7799236232578997</c:v>
                </c:pt>
                <c:pt idx="105">
                  <c:v>0</c:v>
                </c:pt>
                <c:pt idx="106">
                  <c:v>-0.91423011464741932</c:v>
                </c:pt>
                <c:pt idx="107">
                  <c:v>0</c:v>
                </c:pt>
                <c:pt idx="108">
                  <c:v>1.958984010613753</c:v>
                </c:pt>
                <c:pt idx="109">
                  <c:v>0</c:v>
                </c:pt>
                <c:pt idx="110">
                  <c:v>0</c:v>
                </c:pt>
                <c:pt idx="111">
                  <c:v>0</c:v>
                </c:pt>
                <c:pt idx="112">
                  <c:v>0</c:v>
                </c:pt>
                <c:pt idx="113">
                  <c:v>0</c:v>
                </c:pt>
                <c:pt idx="114">
                  <c:v>0.87988948062136774</c:v>
                </c:pt>
                <c:pt idx="115">
                  <c:v>0</c:v>
                </c:pt>
                <c:pt idx="116">
                  <c:v>-0.51936316869215815</c:v>
                </c:pt>
                <c:pt idx="117">
                  <c:v>0</c:v>
                </c:pt>
                <c:pt idx="118">
                  <c:v>0</c:v>
                </c:pt>
                <c:pt idx="119">
                  <c:v>0</c:v>
                </c:pt>
                <c:pt idx="120">
                  <c:v>0</c:v>
                </c:pt>
                <c:pt idx="121">
                  <c:v>0</c:v>
                </c:pt>
                <c:pt idx="122">
                  <c:v>0</c:v>
                </c:pt>
                <c:pt idx="123">
                  <c:v>0</c:v>
                </c:pt>
                <c:pt idx="124">
                  <c:v>0</c:v>
                </c:pt>
                <c:pt idx="125">
                  <c:v>0</c:v>
                </c:pt>
                <c:pt idx="126">
                  <c:v>0</c:v>
                </c:pt>
                <c:pt idx="127">
                  <c:v>0.59423409259629678</c:v>
                </c:pt>
                <c:pt idx="128">
                  <c:v>0</c:v>
                </c:pt>
                <c:pt idx="129">
                  <c:v>0</c:v>
                </c:pt>
                <c:pt idx="130">
                  <c:v>0</c:v>
                </c:pt>
                <c:pt idx="131">
                  <c:v>0</c:v>
                </c:pt>
                <c:pt idx="132">
                  <c:v>0</c:v>
                </c:pt>
                <c:pt idx="133">
                  <c:v>0</c:v>
                </c:pt>
                <c:pt idx="134">
                  <c:v>0</c:v>
                </c:pt>
                <c:pt idx="135">
                  <c:v>-0.20264002081887522</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0.22175253968025788</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4198-463F-AEC2-ED636FC7B145}"/>
            </c:ext>
          </c:extLst>
        </c:ser>
        <c:ser>
          <c:idx val="7"/>
          <c:order val="7"/>
          <c:tx>
            <c:v>Kcb (SWD) weighted</c:v>
          </c:tx>
          <c:spPr>
            <a:ln w="3175">
              <a:solidFill>
                <a:srgbClr val="800000"/>
              </a:solidFill>
              <a:prstDash val="solid"/>
            </a:ln>
          </c:spPr>
          <c:marker>
            <c:symbol val="dot"/>
            <c:size val="3"/>
            <c:spPr>
              <a:noFill/>
              <a:ln>
                <a:solidFill>
                  <a:srgbClr val="800000"/>
                </a:solidFill>
                <a:prstDash val="solid"/>
              </a:ln>
            </c:spPr>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6550'!$D$89:$FS$89</c:f>
              <c:numCache>
                <c:formatCode>General</c:formatCode>
                <c:ptCount val="17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0.25968937357264366</c:v>
                </c:pt>
                <c:pt idx="31">
                  <c:v>0.19255053040124254</c:v>
                </c:pt>
                <c:pt idx="32">
                  <c:v>0.28229071898373254</c:v>
                </c:pt>
                <c:pt idx="33">
                  <c:v>0.35571450964213347</c:v>
                </c:pt>
                <c:pt idx="34">
                  <c:v>0.41690100185746753</c:v>
                </c:pt>
                <c:pt idx="35">
                  <c:v>0.46867418757813489</c:v>
                </c:pt>
                <c:pt idx="36">
                  <c:v>0.39193977521803702</c:v>
                </c:pt>
                <c:pt idx="37">
                  <c:v>0.32543661783928546</c:v>
                </c:pt>
                <c:pt idx="38">
                  <c:v>0.46165319808283661</c:v>
                </c:pt>
                <c:pt idx="39">
                  <c:v>0.59786977832638777</c:v>
                </c:pt>
                <c:pt idx="40">
                  <c:v>0.62953088568035509</c:v>
                </c:pt>
                <c:pt idx="41">
                  <c:v>0.54001857543139209</c:v>
                </c:pt>
                <c:pt idx="42">
                  <c:v>0.45050626518242914</c:v>
                </c:pt>
                <c:pt idx="43">
                  <c:v>0.50522304620230929</c:v>
                </c:pt>
                <c:pt idx="44">
                  <c:v>0.55993982722218938</c:v>
                </c:pt>
                <c:pt idx="45">
                  <c:v>0.61652752985209036</c:v>
                </c:pt>
                <c:pt idx="46">
                  <c:v>0.67311523248199134</c:v>
                </c:pt>
                <c:pt idx="47">
                  <c:v>0.63406875969881837</c:v>
                </c:pt>
                <c:pt idx="48">
                  <c:v>0.59502228691564552</c:v>
                </c:pt>
                <c:pt idx="49">
                  <c:v>0.55597581413247255</c:v>
                </c:pt>
                <c:pt idx="50">
                  <c:v>0.51509606924717433</c:v>
                </c:pt>
                <c:pt idx="51">
                  <c:v>0.58725365780783456</c:v>
                </c:pt>
                <c:pt idx="52">
                  <c:v>0.66081096817597629</c:v>
                </c:pt>
                <c:pt idx="53">
                  <c:v>0.60939295701413876</c:v>
                </c:pt>
                <c:pt idx="54">
                  <c:v>0.55797494585230101</c:v>
                </c:pt>
                <c:pt idx="55">
                  <c:v>0.46726621976546706</c:v>
                </c:pt>
                <c:pt idx="56">
                  <c:v>0.49773091128156338</c:v>
                </c:pt>
                <c:pt idx="57">
                  <c:v>0.67057327723576898</c:v>
                </c:pt>
                <c:pt idx="58">
                  <c:v>0.69918655192113155</c:v>
                </c:pt>
                <c:pt idx="59">
                  <c:v>0.63763846643308963</c:v>
                </c:pt>
                <c:pt idx="60">
                  <c:v>0.65013051547815448</c:v>
                </c:pt>
                <c:pt idx="61">
                  <c:v>0.66262256452321922</c:v>
                </c:pt>
                <c:pt idx="62">
                  <c:v>0.67511461356828406</c:v>
                </c:pt>
                <c:pt idx="63">
                  <c:v>0.68760666261334868</c:v>
                </c:pt>
                <c:pt idx="64">
                  <c:v>0.60484639041062815</c:v>
                </c:pt>
                <c:pt idx="65">
                  <c:v>0.52391939031003287</c:v>
                </c:pt>
                <c:pt idx="66">
                  <c:v>0.60602753113855778</c:v>
                </c:pt>
                <c:pt idx="67">
                  <c:v>0.68673595015960121</c:v>
                </c:pt>
                <c:pt idx="68">
                  <c:v>0.76744436918064451</c:v>
                </c:pt>
                <c:pt idx="69">
                  <c:v>0.67996786777751905</c:v>
                </c:pt>
                <c:pt idx="70">
                  <c:v>0.63178208129938995</c:v>
                </c:pt>
                <c:pt idx="71">
                  <c:v>0.77459661418413128</c:v>
                </c:pt>
                <c:pt idx="72">
                  <c:v>0.7750334726307635</c:v>
                </c:pt>
                <c:pt idx="73">
                  <c:v>0.70261785942204658</c:v>
                </c:pt>
                <c:pt idx="74">
                  <c:v>0.72036360638673436</c:v>
                </c:pt>
                <c:pt idx="75">
                  <c:v>0.73810935335142225</c:v>
                </c:pt>
                <c:pt idx="76">
                  <c:v>0.75585510031611003</c:v>
                </c:pt>
                <c:pt idx="77">
                  <c:v>0.77360084728079781</c:v>
                </c:pt>
                <c:pt idx="78">
                  <c:v>0.77932585597534954</c:v>
                </c:pt>
                <c:pt idx="79">
                  <c:v>0.88030318591768675</c:v>
                </c:pt>
                <c:pt idx="80">
                  <c:v>1.0783053300646743</c:v>
                </c:pt>
                <c:pt idx="81">
                  <c:v>1.1132723332825418</c:v>
                </c:pt>
                <c:pt idx="82">
                  <c:v>1.1482393365004093</c:v>
                </c:pt>
                <c:pt idx="83">
                  <c:v>0.96445756853915998</c:v>
                </c:pt>
                <c:pt idx="84">
                  <c:v>0.94886072100207908</c:v>
                </c:pt>
                <c:pt idx="85">
                  <c:v>1.1140987381992911</c:v>
                </c:pt>
                <c:pt idx="86">
                  <c:v>1.0883364360336318</c:v>
                </c:pt>
                <c:pt idx="87">
                  <c:v>1.035596007739924</c:v>
                </c:pt>
                <c:pt idx="88">
                  <c:v>1.0557080511015648</c:v>
                </c:pt>
                <c:pt idx="89">
                  <c:v>1.0758200944632057</c:v>
                </c:pt>
                <c:pt idx="90">
                  <c:v>1.0959321378248463</c:v>
                </c:pt>
                <c:pt idx="91">
                  <c:v>1.1160441811864872</c:v>
                </c:pt>
                <c:pt idx="92">
                  <c:v>1.0256218569893498</c:v>
                </c:pt>
                <c:pt idx="93">
                  <c:v>0.94722027106234852</c:v>
                </c:pt>
                <c:pt idx="94">
                  <c:v>1.0140477665746885</c:v>
                </c:pt>
                <c:pt idx="95">
                  <c:v>0.98385044788237841</c:v>
                </c:pt>
                <c:pt idx="96">
                  <c:v>0.95365312919006795</c:v>
                </c:pt>
                <c:pt idx="97">
                  <c:v>0.74384556130406987</c:v>
                </c:pt>
                <c:pt idx="98">
                  <c:v>0.75278676459718852</c:v>
                </c:pt>
                <c:pt idx="99">
                  <c:v>0.9532755762410523</c:v>
                </c:pt>
                <c:pt idx="100">
                  <c:v>0.97292952315062331</c:v>
                </c:pt>
                <c:pt idx="101">
                  <c:v>0.92064383472736877</c:v>
                </c:pt>
                <c:pt idx="102">
                  <c:v>0.89533627243216318</c:v>
                </c:pt>
                <c:pt idx="103">
                  <c:v>0.87002871013695782</c:v>
                </c:pt>
                <c:pt idx="104">
                  <c:v>0.84472114784175234</c:v>
                </c:pt>
                <c:pt idx="105">
                  <c:v>0.81941358554654686</c:v>
                </c:pt>
                <c:pt idx="106">
                  <c:v>0.7941060232513415</c:v>
                </c:pt>
                <c:pt idx="107">
                  <c:v>0.78604931856067917</c:v>
                </c:pt>
                <c:pt idx="108">
                  <c:v>0.77799261387001695</c:v>
                </c:pt>
                <c:pt idx="109">
                  <c:v>0.69894664515924354</c:v>
                </c:pt>
                <c:pt idx="110">
                  <c:v>0.61990067644847013</c:v>
                </c:pt>
                <c:pt idx="111">
                  <c:v>0.54085470773769662</c:v>
                </c:pt>
                <c:pt idx="112">
                  <c:v>0.64141898822061105</c:v>
                </c:pt>
                <c:pt idx="113">
                  <c:v>0.7419832687035256</c:v>
                </c:pt>
                <c:pt idx="114">
                  <c:v>0.65099994083569501</c:v>
                </c:pt>
                <c:pt idx="115">
                  <c:v>0.56001661296786454</c:v>
                </c:pt>
                <c:pt idx="116">
                  <c:v>0.54097292043285994</c:v>
                </c:pt>
                <c:pt idx="117">
                  <c:v>0.52192922789785512</c:v>
                </c:pt>
                <c:pt idx="118">
                  <c:v>0.50288553536285041</c:v>
                </c:pt>
                <c:pt idx="119">
                  <c:v>0.4838418428278457</c:v>
                </c:pt>
                <c:pt idx="120">
                  <c:v>0.41167320939849616</c:v>
                </c:pt>
                <c:pt idx="121">
                  <c:v>0.33950457596914663</c:v>
                </c:pt>
                <c:pt idx="122">
                  <c:v>0.36061945249403216</c:v>
                </c:pt>
                <c:pt idx="123">
                  <c:v>0.38173432901891768</c:v>
                </c:pt>
                <c:pt idx="124">
                  <c:v>0.32860938812457285</c:v>
                </c:pt>
                <c:pt idx="125">
                  <c:v>0.27548444723022808</c:v>
                </c:pt>
                <c:pt idx="126">
                  <c:v>0.22235950633588325</c:v>
                </c:pt>
                <c:pt idx="127">
                  <c:v>0.16923456544153842</c:v>
                </c:pt>
                <c:pt idx="128">
                  <c:v>0.14440246191380249</c:v>
                </c:pt>
                <c:pt idx="129">
                  <c:v>0.11957035838606653</c:v>
                </c:pt>
                <c:pt idx="130">
                  <c:v>9.4738254858330609E-2</c:v>
                </c:pt>
                <c:pt idx="131">
                  <c:v>6.9906151330594676E-2</c:v>
                </c:pt>
                <c:pt idx="132">
                  <c:v>4.5074047802858744E-2</c:v>
                </c:pt>
                <c:pt idx="133">
                  <c:v>2.0241944275122818E-2</c:v>
                </c:pt>
                <c:pt idx="134">
                  <c:v>-4.5901592526131239E-3</c:v>
                </c:pt>
                <c:pt idx="135">
                  <c:v>2.3702678113995755E-2</c:v>
                </c:pt>
                <c:pt idx="136">
                  <c:v>5.1995515480604639E-2</c:v>
                </c:pt>
                <c:pt idx="137">
                  <c:v>8.0288352847213515E-2</c:v>
                </c:pt>
                <c:pt idx="138">
                  <c:v>0.10858119021382236</c:v>
                </c:pt>
                <c:pt idx="139">
                  <c:v>0.13687402758043124</c:v>
                </c:pt>
                <c:pt idx="140">
                  <c:v>0.16516686494704008</c:v>
                </c:pt>
                <c:pt idx="141">
                  <c:v>0.19345970231364895</c:v>
                </c:pt>
                <c:pt idx="142">
                  <c:v>0.22175253968025779</c:v>
                </c:pt>
                <c:pt idx="143">
                  <c:v>0.22175253968025779</c:v>
                </c:pt>
                <c:pt idx="144">
                  <c:v>0.22175253968025779</c:v>
                </c:pt>
                <c:pt idx="145">
                  <c:v>0.22175253968025779</c:v>
                </c:pt>
                <c:pt idx="146">
                  <c:v>0.22175253968025779</c:v>
                </c:pt>
                <c:pt idx="147">
                  <c:v>0.22175253968025779</c:v>
                </c:pt>
                <c:pt idx="148">
                  <c:v>0.22175253968025779</c:v>
                </c:pt>
                <c:pt idx="149">
                  <c:v>0.22175253968025779</c:v>
                </c:pt>
                <c:pt idx="150">
                  <c:v>0.22175253968025779</c:v>
                </c:pt>
                <c:pt idx="151">
                  <c:v>0.22175253968025779</c:v>
                </c:pt>
                <c:pt idx="152">
                  <c:v>0.22175253968025779</c:v>
                </c:pt>
                <c:pt idx="153">
                  <c:v>0.22175253968025779</c:v>
                </c:pt>
                <c:pt idx="154">
                  <c:v>0.20696903703490727</c:v>
                </c:pt>
                <c:pt idx="155">
                  <c:v>0.19218553438955677</c:v>
                </c:pt>
                <c:pt idx="156">
                  <c:v>0.17740203174420624</c:v>
                </c:pt>
                <c:pt idx="157">
                  <c:v>0.16261852909885571</c:v>
                </c:pt>
                <c:pt idx="158">
                  <c:v>0.14783502645350521</c:v>
                </c:pt>
                <c:pt idx="159">
                  <c:v>0.13305152380815469</c:v>
                </c:pt>
                <c:pt idx="160">
                  <c:v>0.11826802116280417</c:v>
                </c:pt>
                <c:pt idx="161">
                  <c:v>0.10348451851745365</c:v>
                </c:pt>
                <c:pt idx="162">
                  <c:v>8.8701015872103134E-2</c:v>
                </c:pt>
                <c:pt idx="163">
                  <c:v>7.3917513226752621E-2</c:v>
                </c:pt>
                <c:pt idx="164">
                  <c:v>5.9134010581402101E-2</c:v>
                </c:pt>
                <c:pt idx="165">
                  <c:v>4.7518401360055258E-2</c:v>
                </c:pt>
                <c:pt idx="166">
                  <c:v>3.4115775335424287E-2</c:v>
                </c:pt>
                <c:pt idx="167">
                  <c:v>1.8479378306688155E-2</c:v>
                </c:pt>
                <c:pt idx="168">
                  <c:v>0</c:v>
                </c:pt>
                <c:pt idx="169">
                  <c:v>0</c:v>
                </c:pt>
                <c:pt idx="170">
                  <c:v>0</c:v>
                </c:pt>
                <c:pt idx="171">
                  <c:v>0</c:v>
                </c:pt>
              </c:numCache>
            </c:numRef>
          </c:yVal>
          <c:smooth val="0"/>
          <c:extLst>
            <c:ext xmlns:c16="http://schemas.microsoft.com/office/drawing/2014/chart" uri="{C3380CC4-5D6E-409C-BE32-E72D297353CC}">
              <c16:uniqueId val="{00000006-4198-463F-AEC2-ED636FC7B145}"/>
            </c:ext>
          </c:extLst>
        </c:ser>
        <c:dLbls>
          <c:showLegendKey val="0"/>
          <c:showVal val="0"/>
          <c:showCatName val="0"/>
          <c:showSerName val="0"/>
          <c:showPercent val="0"/>
          <c:showBubbleSize val="0"/>
        </c:dLbls>
        <c:axId val="824380672"/>
        <c:axId val="824381456"/>
      </c:scatterChart>
      <c:scatterChart>
        <c:scatterStyle val="lineMarker"/>
        <c:varyColors val="0"/>
        <c:ser>
          <c:idx val="1"/>
          <c:order val="1"/>
          <c:tx>
            <c:strRef>
              <c:f>'C9 6550'!$A$6</c:f>
              <c:strCache>
                <c:ptCount val="1"/>
                <c:pt idx="0">
                  <c:v>Root Zone Depth</c:v>
                </c:pt>
              </c:strCache>
            </c:strRef>
          </c:tx>
          <c:spPr>
            <a:ln w="25400">
              <a:solidFill>
                <a:srgbClr val="FF00FF"/>
              </a:solidFill>
              <a:prstDash val="solid"/>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6550'!$C$6:$FS$6</c:f>
              <c:numCache>
                <c:formatCode>General</c:formatCode>
                <c:ptCount val="173"/>
                <c:pt idx="0">
                  <c:v>80</c:v>
                </c:pt>
                <c:pt idx="1">
                  <c:v>80</c:v>
                </c:pt>
                <c:pt idx="2">
                  <c:v>80</c:v>
                </c:pt>
                <c:pt idx="3">
                  <c:v>80</c:v>
                </c:pt>
                <c:pt idx="4">
                  <c:v>80</c:v>
                </c:pt>
                <c:pt idx="5">
                  <c:v>80</c:v>
                </c:pt>
                <c:pt idx="6">
                  <c:v>80</c:v>
                </c:pt>
                <c:pt idx="7">
                  <c:v>80</c:v>
                </c:pt>
                <c:pt idx="8">
                  <c:v>80</c:v>
                </c:pt>
                <c:pt idx="9">
                  <c:v>80</c:v>
                </c:pt>
                <c:pt idx="10">
                  <c:v>90</c:v>
                </c:pt>
                <c:pt idx="11">
                  <c:v>100</c:v>
                </c:pt>
                <c:pt idx="12">
                  <c:v>110</c:v>
                </c:pt>
                <c:pt idx="13">
                  <c:v>120</c:v>
                </c:pt>
                <c:pt idx="14">
                  <c:v>130</c:v>
                </c:pt>
                <c:pt idx="15">
                  <c:v>140</c:v>
                </c:pt>
                <c:pt idx="16">
                  <c:v>150</c:v>
                </c:pt>
                <c:pt idx="17">
                  <c:v>160</c:v>
                </c:pt>
                <c:pt idx="18">
                  <c:v>170</c:v>
                </c:pt>
                <c:pt idx="19">
                  <c:v>180</c:v>
                </c:pt>
                <c:pt idx="20">
                  <c:v>190</c:v>
                </c:pt>
                <c:pt idx="21">
                  <c:v>200</c:v>
                </c:pt>
                <c:pt idx="22">
                  <c:v>210</c:v>
                </c:pt>
                <c:pt idx="23">
                  <c:v>220</c:v>
                </c:pt>
                <c:pt idx="24">
                  <c:v>230</c:v>
                </c:pt>
                <c:pt idx="25">
                  <c:v>240</c:v>
                </c:pt>
                <c:pt idx="26">
                  <c:v>250</c:v>
                </c:pt>
                <c:pt idx="27">
                  <c:v>260</c:v>
                </c:pt>
                <c:pt idx="28">
                  <c:v>275</c:v>
                </c:pt>
                <c:pt idx="29">
                  <c:v>290</c:v>
                </c:pt>
                <c:pt idx="30">
                  <c:v>305</c:v>
                </c:pt>
                <c:pt idx="31">
                  <c:v>320</c:v>
                </c:pt>
                <c:pt idx="32">
                  <c:v>335</c:v>
                </c:pt>
                <c:pt idx="33">
                  <c:v>350</c:v>
                </c:pt>
                <c:pt idx="34">
                  <c:v>365</c:v>
                </c:pt>
                <c:pt idx="35">
                  <c:v>380</c:v>
                </c:pt>
                <c:pt idx="36">
                  <c:v>395</c:v>
                </c:pt>
                <c:pt idx="37">
                  <c:v>410</c:v>
                </c:pt>
                <c:pt idx="38">
                  <c:v>425</c:v>
                </c:pt>
                <c:pt idx="39">
                  <c:v>440</c:v>
                </c:pt>
                <c:pt idx="40">
                  <c:v>455</c:v>
                </c:pt>
                <c:pt idx="41">
                  <c:v>470</c:v>
                </c:pt>
                <c:pt idx="42">
                  <c:v>485</c:v>
                </c:pt>
                <c:pt idx="43">
                  <c:v>500</c:v>
                </c:pt>
                <c:pt idx="44">
                  <c:v>520</c:v>
                </c:pt>
                <c:pt idx="45">
                  <c:v>540</c:v>
                </c:pt>
                <c:pt idx="46">
                  <c:v>560</c:v>
                </c:pt>
                <c:pt idx="47">
                  <c:v>580</c:v>
                </c:pt>
                <c:pt idx="48">
                  <c:v>600</c:v>
                </c:pt>
                <c:pt idx="49">
                  <c:v>620</c:v>
                </c:pt>
                <c:pt idx="50">
                  <c:v>640</c:v>
                </c:pt>
                <c:pt idx="51">
                  <c:v>660</c:v>
                </c:pt>
                <c:pt idx="52">
                  <c:v>680</c:v>
                </c:pt>
                <c:pt idx="53">
                  <c:v>700</c:v>
                </c:pt>
                <c:pt idx="54">
                  <c:v>720</c:v>
                </c:pt>
                <c:pt idx="55">
                  <c:v>740</c:v>
                </c:pt>
                <c:pt idx="56">
                  <c:v>760</c:v>
                </c:pt>
                <c:pt idx="57">
                  <c:v>780</c:v>
                </c:pt>
                <c:pt idx="58">
                  <c:v>800</c:v>
                </c:pt>
                <c:pt idx="59">
                  <c:v>820</c:v>
                </c:pt>
                <c:pt idx="60">
                  <c:v>840</c:v>
                </c:pt>
                <c:pt idx="61">
                  <c:v>860</c:v>
                </c:pt>
                <c:pt idx="62">
                  <c:v>880</c:v>
                </c:pt>
                <c:pt idx="63">
                  <c:v>900</c:v>
                </c:pt>
                <c:pt idx="64">
                  <c:v>910</c:v>
                </c:pt>
                <c:pt idx="65">
                  <c:v>920</c:v>
                </c:pt>
                <c:pt idx="66">
                  <c:v>930</c:v>
                </c:pt>
                <c:pt idx="67">
                  <c:v>940</c:v>
                </c:pt>
                <c:pt idx="68">
                  <c:v>950</c:v>
                </c:pt>
                <c:pt idx="69">
                  <c:v>955</c:v>
                </c:pt>
                <c:pt idx="70">
                  <c:v>960</c:v>
                </c:pt>
                <c:pt idx="71">
                  <c:v>965</c:v>
                </c:pt>
                <c:pt idx="72">
                  <c:v>970</c:v>
                </c:pt>
                <c:pt idx="73">
                  <c:v>975</c:v>
                </c:pt>
                <c:pt idx="74">
                  <c:v>980</c:v>
                </c:pt>
                <c:pt idx="75">
                  <c:v>985</c:v>
                </c:pt>
                <c:pt idx="76">
                  <c:v>990</c:v>
                </c:pt>
                <c:pt idx="77">
                  <c:v>995</c:v>
                </c:pt>
                <c:pt idx="78">
                  <c:v>1000</c:v>
                </c:pt>
                <c:pt idx="79">
                  <c:v>1005</c:v>
                </c:pt>
                <c:pt idx="80">
                  <c:v>1010</c:v>
                </c:pt>
                <c:pt idx="81">
                  <c:v>1015</c:v>
                </c:pt>
                <c:pt idx="82">
                  <c:v>1020</c:v>
                </c:pt>
                <c:pt idx="83">
                  <c:v>1025</c:v>
                </c:pt>
                <c:pt idx="84">
                  <c:v>1030</c:v>
                </c:pt>
                <c:pt idx="85">
                  <c:v>1035</c:v>
                </c:pt>
                <c:pt idx="86">
                  <c:v>1040</c:v>
                </c:pt>
                <c:pt idx="87">
                  <c:v>1045</c:v>
                </c:pt>
                <c:pt idx="88">
                  <c:v>1050</c:v>
                </c:pt>
                <c:pt idx="89">
                  <c:v>1050</c:v>
                </c:pt>
                <c:pt idx="90">
                  <c:v>1050</c:v>
                </c:pt>
                <c:pt idx="91">
                  <c:v>1050</c:v>
                </c:pt>
                <c:pt idx="92">
                  <c:v>1050</c:v>
                </c:pt>
                <c:pt idx="93">
                  <c:v>1050</c:v>
                </c:pt>
                <c:pt idx="94">
                  <c:v>1050</c:v>
                </c:pt>
                <c:pt idx="95">
                  <c:v>1050</c:v>
                </c:pt>
                <c:pt idx="96">
                  <c:v>1050</c:v>
                </c:pt>
                <c:pt idx="97">
                  <c:v>1050</c:v>
                </c:pt>
                <c:pt idx="98">
                  <c:v>1050</c:v>
                </c:pt>
                <c:pt idx="99">
                  <c:v>1050</c:v>
                </c:pt>
                <c:pt idx="100">
                  <c:v>1050</c:v>
                </c:pt>
                <c:pt idx="101">
                  <c:v>1050</c:v>
                </c:pt>
                <c:pt idx="102">
                  <c:v>1050</c:v>
                </c:pt>
                <c:pt idx="103">
                  <c:v>1050</c:v>
                </c:pt>
                <c:pt idx="104">
                  <c:v>1050</c:v>
                </c:pt>
                <c:pt idx="105">
                  <c:v>1050</c:v>
                </c:pt>
                <c:pt idx="106">
                  <c:v>1050</c:v>
                </c:pt>
                <c:pt idx="107">
                  <c:v>1050</c:v>
                </c:pt>
                <c:pt idx="108">
                  <c:v>1050</c:v>
                </c:pt>
                <c:pt idx="109">
                  <c:v>1050</c:v>
                </c:pt>
                <c:pt idx="110">
                  <c:v>1050</c:v>
                </c:pt>
                <c:pt idx="111">
                  <c:v>1050</c:v>
                </c:pt>
                <c:pt idx="112">
                  <c:v>1050</c:v>
                </c:pt>
                <c:pt idx="113">
                  <c:v>1050</c:v>
                </c:pt>
                <c:pt idx="114">
                  <c:v>1050</c:v>
                </c:pt>
                <c:pt idx="115">
                  <c:v>1050</c:v>
                </c:pt>
                <c:pt idx="116">
                  <c:v>1050</c:v>
                </c:pt>
                <c:pt idx="117">
                  <c:v>1050</c:v>
                </c:pt>
                <c:pt idx="118">
                  <c:v>1050</c:v>
                </c:pt>
                <c:pt idx="119">
                  <c:v>1050</c:v>
                </c:pt>
                <c:pt idx="120">
                  <c:v>1050</c:v>
                </c:pt>
                <c:pt idx="121">
                  <c:v>1050</c:v>
                </c:pt>
                <c:pt idx="122">
                  <c:v>1050</c:v>
                </c:pt>
                <c:pt idx="123">
                  <c:v>1050</c:v>
                </c:pt>
                <c:pt idx="124">
                  <c:v>1050</c:v>
                </c:pt>
                <c:pt idx="125">
                  <c:v>1050</c:v>
                </c:pt>
                <c:pt idx="126">
                  <c:v>1050</c:v>
                </c:pt>
                <c:pt idx="127">
                  <c:v>1050</c:v>
                </c:pt>
                <c:pt idx="128">
                  <c:v>1050</c:v>
                </c:pt>
                <c:pt idx="129">
                  <c:v>1050</c:v>
                </c:pt>
                <c:pt idx="130">
                  <c:v>1050</c:v>
                </c:pt>
                <c:pt idx="131">
                  <c:v>1050</c:v>
                </c:pt>
                <c:pt idx="132">
                  <c:v>1050</c:v>
                </c:pt>
                <c:pt idx="133">
                  <c:v>1050</c:v>
                </c:pt>
                <c:pt idx="134">
                  <c:v>1050</c:v>
                </c:pt>
                <c:pt idx="135">
                  <c:v>1050</c:v>
                </c:pt>
                <c:pt idx="136">
                  <c:v>1050</c:v>
                </c:pt>
                <c:pt idx="137">
                  <c:v>1050</c:v>
                </c:pt>
                <c:pt idx="138">
                  <c:v>1050</c:v>
                </c:pt>
                <c:pt idx="139">
                  <c:v>1050</c:v>
                </c:pt>
                <c:pt idx="140">
                  <c:v>1050</c:v>
                </c:pt>
                <c:pt idx="141">
                  <c:v>1050</c:v>
                </c:pt>
                <c:pt idx="142">
                  <c:v>1050</c:v>
                </c:pt>
                <c:pt idx="143">
                  <c:v>1050</c:v>
                </c:pt>
                <c:pt idx="144">
                  <c:v>1050</c:v>
                </c:pt>
                <c:pt idx="145">
                  <c:v>1050</c:v>
                </c:pt>
                <c:pt idx="146">
                  <c:v>1050</c:v>
                </c:pt>
                <c:pt idx="147">
                  <c:v>1050</c:v>
                </c:pt>
                <c:pt idx="148">
                  <c:v>1050</c:v>
                </c:pt>
                <c:pt idx="149">
                  <c:v>1050</c:v>
                </c:pt>
                <c:pt idx="150">
                  <c:v>1050</c:v>
                </c:pt>
                <c:pt idx="151">
                  <c:v>1050</c:v>
                </c:pt>
                <c:pt idx="152">
                  <c:v>1050</c:v>
                </c:pt>
                <c:pt idx="153">
                  <c:v>1050</c:v>
                </c:pt>
                <c:pt idx="154">
                  <c:v>1050</c:v>
                </c:pt>
                <c:pt idx="155">
                  <c:v>1050</c:v>
                </c:pt>
                <c:pt idx="156">
                  <c:v>1050</c:v>
                </c:pt>
                <c:pt idx="157">
                  <c:v>1050</c:v>
                </c:pt>
                <c:pt idx="158">
                  <c:v>1050</c:v>
                </c:pt>
                <c:pt idx="159">
                  <c:v>1050</c:v>
                </c:pt>
                <c:pt idx="160">
                  <c:v>1050</c:v>
                </c:pt>
                <c:pt idx="161">
                  <c:v>1050</c:v>
                </c:pt>
                <c:pt idx="162">
                  <c:v>1050</c:v>
                </c:pt>
                <c:pt idx="163">
                  <c:v>1050</c:v>
                </c:pt>
                <c:pt idx="164">
                  <c:v>1050</c:v>
                </c:pt>
                <c:pt idx="165">
                  <c:v>1050</c:v>
                </c:pt>
                <c:pt idx="166">
                  <c:v>1050</c:v>
                </c:pt>
                <c:pt idx="167">
                  <c:v>1050</c:v>
                </c:pt>
                <c:pt idx="168">
                  <c:v>1050</c:v>
                </c:pt>
                <c:pt idx="169">
                  <c:v>1050</c:v>
                </c:pt>
                <c:pt idx="170">
                  <c:v>1050</c:v>
                </c:pt>
                <c:pt idx="171">
                  <c:v>1050</c:v>
                </c:pt>
                <c:pt idx="172">
                  <c:v>1050</c:v>
                </c:pt>
              </c:numCache>
            </c:numRef>
          </c:yVal>
          <c:smooth val="0"/>
          <c:extLst>
            <c:ext xmlns:c16="http://schemas.microsoft.com/office/drawing/2014/chart" uri="{C3380CC4-5D6E-409C-BE32-E72D297353CC}">
              <c16:uniqueId val="{00000007-4198-463F-AEC2-ED636FC7B145}"/>
            </c:ext>
          </c:extLst>
        </c:ser>
        <c:dLbls>
          <c:showLegendKey val="0"/>
          <c:showVal val="0"/>
          <c:showCatName val="0"/>
          <c:showSerName val="0"/>
          <c:showPercent val="0"/>
          <c:showBubbleSize val="0"/>
        </c:dLbls>
        <c:axId val="824384592"/>
        <c:axId val="824381848"/>
      </c:scatterChart>
      <c:valAx>
        <c:axId val="824380672"/>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5365191420038015"/>
              <c:y val="0.906978914457398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81456"/>
        <c:crosses val="autoZero"/>
        <c:crossBetween val="midCat"/>
        <c:majorUnit val="10"/>
      </c:valAx>
      <c:valAx>
        <c:axId val="824381456"/>
        <c:scaling>
          <c:orientation val="minMax"/>
          <c:max val="1.6"/>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CC, Kc</a:t>
                </a:r>
              </a:p>
            </c:rich>
          </c:tx>
          <c:layout>
            <c:manualLayout>
              <c:xMode val="edge"/>
              <c:yMode val="edge"/>
              <c:x val="7.0224245841948802E-3"/>
              <c:y val="0.3695098577794054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380672"/>
        <c:crosses val="autoZero"/>
        <c:crossBetween val="midCat"/>
      </c:valAx>
      <c:valAx>
        <c:axId val="824384592"/>
        <c:scaling>
          <c:orientation val="minMax"/>
        </c:scaling>
        <c:delete val="1"/>
        <c:axPos val="b"/>
        <c:numFmt formatCode="General" sourceLinked="1"/>
        <c:majorTickMark val="out"/>
        <c:minorTickMark val="none"/>
        <c:tickLblPos val="none"/>
        <c:crossAx val="824381848"/>
        <c:crosses val="autoZero"/>
        <c:crossBetween val="midCat"/>
      </c:valAx>
      <c:valAx>
        <c:axId val="824381848"/>
        <c:scaling>
          <c:orientation val="minMax"/>
        </c:scaling>
        <c:delete val="0"/>
        <c:axPos val="r"/>
        <c:title>
          <c:tx>
            <c:rich>
              <a:bodyPr/>
              <a:lstStyle/>
              <a:p>
                <a:pPr>
                  <a:defRPr sz="1650" b="1" i="0" u="none" strike="noStrike" baseline="0">
                    <a:solidFill>
                      <a:srgbClr val="000000"/>
                    </a:solidFill>
                    <a:latin typeface="Arial"/>
                    <a:ea typeface="Arial"/>
                    <a:cs typeface="Arial"/>
                  </a:defRPr>
                </a:pPr>
                <a:r>
                  <a:rPr lang="en-US"/>
                  <a:t>RZ (mm)</a:t>
                </a:r>
              </a:p>
            </c:rich>
          </c:tx>
          <c:layout>
            <c:manualLayout>
              <c:xMode val="edge"/>
              <c:yMode val="edge"/>
              <c:x val="0.94101185627658612"/>
              <c:y val="0.33850210584142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384592"/>
        <c:crosses val="max"/>
        <c:crossBetween val="midCat"/>
      </c:valAx>
      <c:spPr>
        <a:solidFill>
          <a:srgbClr val="C0C0C0"/>
        </a:solidFill>
        <a:ln w="12700">
          <a:solidFill>
            <a:srgbClr val="808080"/>
          </a:solidFill>
          <a:prstDash val="solid"/>
        </a:ln>
      </c:spPr>
    </c:plotArea>
    <c:legend>
      <c:legendPos val="r"/>
      <c:layout>
        <c:manualLayout>
          <c:xMode val="edge"/>
          <c:yMode val="edge"/>
          <c:x val="0.12201599413544049"/>
          <c:y val="0.14987117922112006"/>
          <c:w val="0.26392590035818109"/>
          <c:h val="0.24806264146944007"/>
        </c:manualLayout>
      </c:layout>
      <c:overlay val="0"/>
      <c:spPr>
        <a:solidFill>
          <a:srgbClr val="C0C0C0"/>
        </a:solidFill>
        <a:ln w="3175">
          <a:solidFill>
            <a:srgbClr val="000000"/>
          </a:solidFill>
          <a:prstDash val="solid"/>
        </a:ln>
      </c:spPr>
      <c:txPr>
        <a:bodyPr/>
        <a:lstStyle/>
        <a:p>
          <a:pPr>
            <a:defRPr sz="78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'C9 6550'!$D$1</c:f>
          <c:strCache>
            <c:ptCount val="1"/>
            <c:pt idx="0">
              <c:v>Corn 13 #9</c:v>
            </c:pt>
          </c:strCache>
        </c:strRef>
      </c:tx>
      <c:layout>
        <c:manualLayout>
          <c:xMode val="edge"/>
          <c:yMode val="edge"/>
          <c:x val="0.41688118757565895"/>
          <c:y val="6.1340760736844191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343291848830932"/>
          <c:y val="5.3846288677605866E-2"/>
          <c:w val="0.82686627424372838"/>
          <c:h val="0.8153866571180316"/>
        </c:manualLayout>
      </c:layout>
      <c:scatterChart>
        <c:scatterStyle val="lineMarker"/>
        <c:varyColors val="0"/>
        <c:ser>
          <c:idx val="9"/>
          <c:order val="0"/>
          <c:tx>
            <c:strRef>
              <c:f>'C9 6550'!$A$28</c:f>
              <c:strCache>
                <c:ptCount val="1"/>
                <c:pt idx="0">
                  <c:v>Proj SWD - 1050 mm</c:v>
                </c:pt>
              </c:strCache>
            </c:strRef>
          </c:tx>
          <c:spPr>
            <a:ln w="25400">
              <a:solidFill>
                <a:srgbClr val="CCFFFF"/>
              </a:solidFill>
              <a:prstDash val="solid"/>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6550'!$C$28:$FS$28</c:f>
              <c:numCache>
                <c:formatCode>0.0</c:formatCode>
                <c:ptCount val="173"/>
                <c:pt idx="0" formatCode="General">
                  <c:v>40</c:v>
                </c:pt>
                <c:pt idx="1">
                  <c:v>41.105970200356616</c:v>
                </c:pt>
                <c:pt idx="2">
                  <c:v>41.932700250166434</c:v>
                </c:pt>
                <c:pt idx="3">
                  <c:v>42.644037337334616</c:v>
                </c:pt>
                <c:pt idx="4">
                  <c:v>43.283531326115373</c:v>
                </c:pt>
                <c:pt idx="5">
                  <c:v>43.750737208189328</c:v>
                </c:pt>
                <c:pt idx="6">
                  <c:v>44.057031244624142</c:v>
                </c:pt>
                <c:pt idx="7">
                  <c:v>43.474801190106803</c:v>
                </c:pt>
                <c:pt idx="8">
                  <c:v>43.987354352434849</c:v>
                </c:pt>
                <c:pt idx="9">
                  <c:v>44.299048020913062</c:v>
                </c:pt>
                <c:pt idx="10">
                  <c:v>44.604069520162518</c:v>
                </c:pt>
                <c:pt idx="11">
                  <c:v>45.210435561866909</c:v>
                </c:pt>
                <c:pt idx="12">
                  <c:v>45.829467953258217</c:v>
                </c:pt>
                <c:pt idx="13">
                  <c:v>46.580734612578063</c:v>
                </c:pt>
                <c:pt idx="14">
                  <c:v>47.450664874556303</c:v>
                </c:pt>
                <c:pt idx="15">
                  <c:v>47.684998854772672</c:v>
                </c:pt>
                <c:pt idx="16">
                  <c:v>46.415784741385821</c:v>
                </c:pt>
                <c:pt idx="17">
                  <c:v>47.91529287003965</c:v>
                </c:pt>
                <c:pt idx="18">
                  <c:v>49.586253749227232</c:v>
                </c:pt>
                <c:pt idx="19">
                  <c:v>50.774052602890926</c:v>
                </c:pt>
                <c:pt idx="20">
                  <c:v>51.893664855172304</c:v>
                </c:pt>
                <c:pt idx="21">
                  <c:v>53.241422884347855</c:v>
                </c:pt>
                <c:pt idx="22">
                  <c:v>52.554528640145463</c:v>
                </c:pt>
                <c:pt idx="23">
                  <c:v>53.138651300088206</c:v>
                </c:pt>
                <c:pt idx="24">
                  <c:v>54.32980408956896</c:v>
                </c:pt>
                <c:pt idx="25">
                  <c:v>36.926964558280211</c:v>
                </c:pt>
                <c:pt idx="26">
                  <c:v>39.251099759743312</c:v>
                </c:pt>
                <c:pt idx="27">
                  <c:v>41.492496532642043</c:v>
                </c:pt>
                <c:pt idx="28">
                  <c:v>43.776226736509003</c:v>
                </c:pt>
                <c:pt idx="29">
                  <c:v>47.091030384280479</c:v>
                </c:pt>
                <c:pt idx="30">
                  <c:v>50.408591071300904</c:v>
                </c:pt>
                <c:pt idx="31">
                  <c:v>34.376325710083734</c:v>
                </c:pt>
                <c:pt idx="32">
                  <c:v>37.752308232034935</c:v>
                </c:pt>
                <c:pt idx="33">
                  <c:v>40.441041883631243</c:v>
                </c:pt>
                <c:pt idx="34">
                  <c:v>42.846289851835564</c:v>
                </c:pt>
                <c:pt idx="35">
                  <c:v>45.2783407632554</c:v>
                </c:pt>
                <c:pt idx="36">
                  <c:v>48.138814985367105</c:v>
                </c:pt>
                <c:pt idx="37">
                  <c:v>52.202138633261285</c:v>
                </c:pt>
                <c:pt idx="38">
                  <c:v>38.032206444567443</c:v>
                </c:pt>
                <c:pt idx="39">
                  <c:v>41.229705106780358</c:v>
                </c:pt>
                <c:pt idx="40">
                  <c:v>44.373144786593741</c:v>
                </c:pt>
                <c:pt idx="41">
                  <c:v>47.919569389844789</c:v>
                </c:pt>
                <c:pt idx="42">
                  <c:v>51.861292369397191</c:v>
                </c:pt>
                <c:pt idx="43">
                  <c:v>55.767082176335364</c:v>
                </c:pt>
                <c:pt idx="44">
                  <c:v>48.918904445057933</c:v>
                </c:pt>
                <c:pt idx="45">
                  <c:v>55.14769598281962</c:v>
                </c:pt>
                <c:pt idx="46">
                  <c:v>60.583317937067569</c:v>
                </c:pt>
                <c:pt idx="47">
                  <c:v>65.282049898725575</c:v>
                </c:pt>
                <c:pt idx="48">
                  <c:v>70.178900394685101</c:v>
                </c:pt>
                <c:pt idx="49">
                  <c:v>63.163988226525078</c:v>
                </c:pt>
                <c:pt idx="50">
                  <c:v>68.722667976525074</c:v>
                </c:pt>
                <c:pt idx="51">
                  <c:v>74.465356614556555</c:v>
                </c:pt>
                <c:pt idx="52">
                  <c:v>80.249092512646001</c:v>
                </c:pt>
                <c:pt idx="53">
                  <c:v>64.822220725301889</c:v>
                </c:pt>
                <c:pt idx="54">
                  <c:v>70.696202275011927</c:v>
                </c:pt>
                <c:pt idx="55">
                  <c:v>76.387641639713436</c:v>
                </c:pt>
                <c:pt idx="56">
                  <c:v>82.146317047404608</c:v>
                </c:pt>
                <c:pt idx="57">
                  <c:v>87.569739666024844</c:v>
                </c:pt>
                <c:pt idx="58">
                  <c:v>67.623226942309159</c:v>
                </c:pt>
                <c:pt idx="59">
                  <c:v>77.861482364412566</c:v>
                </c:pt>
                <c:pt idx="60">
                  <c:v>83.634881256138939</c:v>
                </c:pt>
                <c:pt idx="61">
                  <c:v>81.629457304977578</c:v>
                </c:pt>
                <c:pt idx="62">
                  <c:v>79.991104456924603</c:v>
                </c:pt>
                <c:pt idx="63">
                  <c:v>67.896354585825989</c:v>
                </c:pt>
                <c:pt idx="64">
                  <c:v>77.313954585825996</c:v>
                </c:pt>
                <c:pt idx="65">
                  <c:v>86.041302300738778</c:v>
                </c:pt>
                <c:pt idx="66">
                  <c:v>88.71960531581442</c:v>
                </c:pt>
                <c:pt idx="67">
                  <c:v>79.831818442183021</c:v>
                </c:pt>
                <c:pt idx="68">
                  <c:v>85.388772544357138</c:v>
                </c:pt>
                <c:pt idx="69">
                  <c:v>89.562821823772978</c:v>
                </c:pt>
                <c:pt idx="70">
                  <c:v>94.468414426637651</c:v>
                </c:pt>
                <c:pt idx="71">
                  <c:v>98.450648583118095</c:v>
                </c:pt>
                <c:pt idx="72">
                  <c:v>83.297358629739136</c:v>
                </c:pt>
                <c:pt idx="73">
                  <c:v>86.117291700228449</c:v>
                </c:pt>
                <c:pt idx="74">
                  <c:v>91.210991806121456</c:v>
                </c:pt>
                <c:pt idx="75">
                  <c:v>94.128297827625971</c:v>
                </c:pt>
                <c:pt idx="76">
                  <c:v>95.72874134027937</c:v>
                </c:pt>
                <c:pt idx="77">
                  <c:v>44.828413168551876</c:v>
                </c:pt>
                <c:pt idx="78">
                  <c:v>50.751613168551877</c:v>
                </c:pt>
                <c:pt idx="79">
                  <c:v>57.351312875583126</c:v>
                </c:pt>
                <c:pt idx="80">
                  <c:v>62.64983857138391</c:v>
                </c:pt>
                <c:pt idx="81">
                  <c:v>38.680915344280251</c:v>
                </c:pt>
                <c:pt idx="82">
                  <c:v>25.912508423448401</c:v>
                </c:pt>
                <c:pt idx="83">
                  <c:v>31.107105286241371</c:v>
                </c:pt>
                <c:pt idx="84">
                  <c:v>37.06099200499137</c:v>
                </c:pt>
                <c:pt idx="85">
                  <c:v>43.016947815538245</c:v>
                </c:pt>
                <c:pt idx="86">
                  <c:v>26.813325683218693</c:v>
                </c:pt>
                <c:pt idx="87">
                  <c:v>29.891818191153263</c:v>
                </c:pt>
                <c:pt idx="88">
                  <c:v>35.542344924551699</c:v>
                </c:pt>
                <c:pt idx="89">
                  <c:v>41.218174544913026</c:v>
                </c:pt>
                <c:pt idx="90">
                  <c:v>45.595774544913027</c:v>
                </c:pt>
                <c:pt idx="91">
                  <c:v>24.73270656575842</c:v>
                </c:pt>
                <c:pt idx="92">
                  <c:v>29.398306565758421</c:v>
                </c:pt>
                <c:pt idx="93">
                  <c:v>34.323106565758422</c:v>
                </c:pt>
                <c:pt idx="94">
                  <c:v>39.535906565758424</c:v>
                </c:pt>
                <c:pt idx="95">
                  <c:v>45.238306565758421</c:v>
                </c:pt>
                <c:pt idx="96">
                  <c:v>50.911906565758422</c:v>
                </c:pt>
                <c:pt idx="97">
                  <c:v>56.307106565758424</c:v>
                </c:pt>
                <c:pt idx="98">
                  <c:v>62.641626517793277</c:v>
                </c:pt>
                <c:pt idx="99">
                  <c:v>68.147687542575994</c:v>
                </c:pt>
                <c:pt idx="100">
                  <c:v>55.852997946536263</c:v>
                </c:pt>
                <c:pt idx="101">
                  <c:v>53.938178855357414</c:v>
                </c:pt>
                <c:pt idx="102">
                  <c:v>59.252310630259757</c:v>
                </c:pt>
                <c:pt idx="103">
                  <c:v>63.949759999483021</c:v>
                </c:pt>
                <c:pt idx="104">
                  <c:v>68.295676194874929</c:v>
                </c:pt>
                <c:pt idx="105">
                  <c:v>60.729057553186152</c:v>
                </c:pt>
                <c:pt idx="106">
                  <c:v>66.075300488942233</c:v>
                </c:pt>
                <c:pt idx="107">
                  <c:v>70.057661955221874</c:v>
                </c:pt>
                <c:pt idx="108">
                  <c:v>74.924753484946194</c:v>
                </c:pt>
                <c:pt idx="109">
                  <c:v>65.814852049076904</c:v>
                </c:pt>
                <c:pt idx="110">
                  <c:v>70.150458849277129</c:v>
                </c:pt>
                <c:pt idx="111">
                  <c:v>73.741931033484661</c:v>
                </c:pt>
                <c:pt idx="112">
                  <c:v>77.106499901833047</c:v>
                </c:pt>
                <c:pt idx="113">
                  <c:v>79.836347337861909</c:v>
                </c:pt>
                <c:pt idx="114">
                  <c:v>82.450118794909685</c:v>
                </c:pt>
                <c:pt idx="115">
                  <c:v>74.977254754947424</c:v>
                </c:pt>
                <c:pt idx="116">
                  <c:v>78.715555058771258</c:v>
                </c:pt>
                <c:pt idx="117">
                  <c:v>81.337675843294562</c:v>
                </c:pt>
                <c:pt idx="118">
                  <c:v>84.065640972556693</c:v>
                </c:pt>
                <c:pt idx="119">
                  <c:v>61.687788596842289</c:v>
                </c:pt>
                <c:pt idx="120">
                  <c:v>59.031999988018782</c:v>
                </c:pt>
                <c:pt idx="121">
                  <c:v>55.102170565628214</c:v>
                </c:pt>
                <c:pt idx="122">
                  <c:v>48.346709733713581</c:v>
                </c:pt>
                <c:pt idx="123">
                  <c:v>44.856299183088382</c:v>
                </c:pt>
                <c:pt idx="124">
                  <c:v>42.850477537079207</c:v>
                </c:pt>
                <c:pt idx="125">
                  <c:v>32.693923071879389</c:v>
                </c:pt>
                <c:pt idx="126">
                  <c:v>34.120980392150607</c:v>
                </c:pt>
                <c:pt idx="127">
                  <c:v>36.509664784344203</c:v>
                </c:pt>
                <c:pt idx="128">
                  <c:v>38.947048723997838</c:v>
                </c:pt>
                <c:pt idx="129">
                  <c:v>40.852929328009509</c:v>
                </c:pt>
                <c:pt idx="130">
                  <c:v>42.501684906318808</c:v>
                </c:pt>
                <c:pt idx="131">
                  <c:v>44.559814257537703</c:v>
                </c:pt>
                <c:pt idx="132">
                  <c:v>43.706576059344648</c:v>
                </c:pt>
                <c:pt idx="133">
                  <c:v>37.193402129857688</c:v>
                </c:pt>
                <c:pt idx="134">
                  <c:v>39.031704881398824</c:v>
                </c:pt>
                <c:pt idx="135">
                  <c:v>40.622232629089503</c:v>
                </c:pt>
                <c:pt idx="136">
                  <c:v>41.843291444326105</c:v>
                </c:pt>
                <c:pt idx="137">
                  <c:v>40.768238949751101</c:v>
                </c:pt>
                <c:pt idx="138">
                  <c:v>41.6638246119266</c:v>
                </c:pt>
                <c:pt idx="139">
                  <c:v>42.535297416979063</c:v>
                </c:pt>
                <c:pt idx="140">
                  <c:v>43.260943803927077</c:v>
                </c:pt>
                <c:pt idx="141">
                  <c:v>44.020008058377023</c:v>
                </c:pt>
                <c:pt idx="142">
                  <c:v>44.719511933155772</c:v>
                </c:pt>
                <c:pt idx="143">
                  <c:v>45.202799076863045</c:v>
                </c:pt>
                <c:pt idx="144">
                  <c:v>44.554302818604228</c:v>
                </c:pt>
                <c:pt idx="145">
                  <c:v>45.406773717232461</c:v>
                </c:pt>
                <c:pt idx="146">
                  <c:v>45.917271656819103</c:v>
                </c:pt>
                <c:pt idx="147">
                  <c:v>46.479535586663005</c:v>
                </c:pt>
                <c:pt idx="148">
                  <c:v>47.160775763817547</c:v>
                </c:pt>
                <c:pt idx="149">
                  <c:v>47.750232965775247</c:v>
                </c:pt>
                <c:pt idx="150">
                  <c:v>46.997694338389152</c:v>
                </c:pt>
                <c:pt idx="151">
                  <c:v>47.648599589892143</c:v>
                </c:pt>
                <c:pt idx="152">
                  <c:v>47.994750000067469</c:v>
                </c:pt>
                <c:pt idx="153">
                  <c:v>48.417492819853543</c:v>
                </c:pt>
                <c:pt idx="154">
                  <c:v>48.467231602497812</c:v>
                </c:pt>
                <c:pt idx="155">
                  <c:v>48.864717168637036</c:v>
                </c:pt>
                <c:pt idx="156">
                  <c:v>49.203263337441207</c:v>
                </c:pt>
                <c:pt idx="157">
                  <c:v>49.441574675865887</c:v>
                </c:pt>
                <c:pt idx="158">
                  <c:v>48.209231115408656</c:v>
                </c:pt>
                <c:pt idx="159">
                  <c:v>48.55338256461215</c:v>
                </c:pt>
                <c:pt idx="160">
                  <c:v>48.063939035959955</c:v>
                </c:pt>
                <c:pt idx="161">
                  <c:v>48.547665954657312</c:v>
                </c:pt>
                <c:pt idx="162">
                  <c:v>49.001299954481837</c:v>
                </c:pt>
                <c:pt idx="163">
                  <c:v>49.401466477938413</c:v>
                </c:pt>
                <c:pt idx="164">
                  <c:v>49.632288588114498</c:v>
                </c:pt>
                <c:pt idx="165">
                  <c:v>49.982653857298608</c:v>
                </c:pt>
                <c:pt idx="166">
                  <c:v>50.36032880646777</c:v>
                </c:pt>
                <c:pt idx="167">
                  <c:v>50.775153673716304</c:v>
                </c:pt>
                <c:pt idx="168">
                  <c:v>50.809404385365958</c:v>
                </c:pt>
                <c:pt idx="169">
                  <c:v>50.875246992983335</c:v>
                </c:pt>
                <c:pt idx="170">
                  <c:v>51.004224169530389</c:v>
                </c:pt>
                <c:pt idx="171">
                  <c:v>51.312650561608791</c:v>
                </c:pt>
                <c:pt idx="172">
                  <c:v>51.817905426301479</c:v>
                </c:pt>
              </c:numCache>
            </c:numRef>
          </c:yVal>
          <c:smooth val="0"/>
          <c:extLst>
            <c:ext xmlns:c16="http://schemas.microsoft.com/office/drawing/2014/chart" uri="{C3380CC4-5D6E-409C-BE32-E72D297353CC}">
              <c16:uniqueId val="{00000000-A060-4034-912B-D9CBF3321417}"/>
            </c:ext>
          </c:extLst>
        </c:ser>
        <c:ser>
          <c:idx val="1"/>
          <c:order val="1"/>
          <c:tx>
            <c:strRef>
              <c:f>'C9 6550'!$A$29</c:f>
              <c:strCache>
                <c:ptCount val="1"/>
                <c:pt idx="0">
                  <c:v>Meas. SWD - 1050 mm</c:v>
                </c:pt>
              </c:strCache>
            </c:strRef>
          </c:tx>
          <c:spPr>
            <a:ln w="28575">
              <a:noFill/>
            </a:ln>
          </c:spPr>
          <c:marker>
            <c:symbol val="square"/>
            <c:size val="6"/>
            <c:spPr>
              <a:solidFill>
                <a:srgbClr val="CCFFFF"/>
              </a:solidFill>
              <a:ln>
                <a:solidFill>
                  <a:srgbClr val="000000"/>
                </a:solidFill>
                <a:prstDash val="solid"/>
              </a:ln>
            </c:spPr>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6550'!$C$29:$FS$29</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51.798422568731091</c:v>
                </c:pt>
                <c:pt idx="25">
                  <c:v>0</c:v>
                </c:pt>
                <c:pt idx="26">
                  <c:v>0</c:v>
                </c:pt>
                <c:pt idx="27">
                  <c:v>0</c:v>
                </c:pt>
                <c:pt idx="28">
                  <c:v>40.037137196694175</c:v>
                </c:pt>
                <c:pt idx="29">
                  <c:v>0</c:v>
                </c:pt>
                <c:pt idx="30">
                  <c:v>47.07733203984025</c:v>
                </c:pt>
                <c:pt idx="31">
                  <c:v>0</c:v>
                </c:pt>
                <c:pt idx="32">
                  <c:v>13.166584437800852</c:v>
                </c:pt>
                <c:pt idx="33">
                  <c:v>0</c:v>
                </c:pt>
                <c:pt idx="34">
                  <c:v>0</c:v>
                </c:pt>
                <c:pt idx="35">
                  <c:v>0</c:v>
                </c:pt>
                <c:pt idx="36">
                  <c:v>0</c:v>
                </c:pt>
                <c:pt idx="37">
                  <c:v>47.10113639770195</c:v>
                </c:pt>
                <c:pt idx="38">
                  <c:v>0</c:v>
                </c:pt>
                <c:pt idx="39">
                  <c:v>22.65065374674154</c:v>
                </c:pt>
                <c:pt idx="40">
                  <c:v>0</c:v>
                </c:pt>
                <c:pt idx="41">
                  <c:v>0</c:v>
                </c:pt>
                <c:pt idx="42">
                  <c:v>0</c:v>
                </c:pt>
                <c:pt idx="43">
                  <c:v>57.898777461226373</c:v>
                </c:pt>
                <c:pt idx="44">
                  <c:v>0</c:v>
                </c:pt>
                <c:pt idx="45">
                  <c:v>34.458587200726605</c:v>
                </c:pt>
                <c:pt idx="46">
                  <c:v>0</c:v>
                </c:pt>
                <c:pt idx="47">
                  <c:v>0</c:v>
                </c:pt>
                <c:pt idx="48">
                  <c:v>66.68618959924224</c:v>
                </c:pt>
                <c:pt idx="49">
                  <c:v>0</c:v>
                </c:pt>
                <c:pt idx="50">
                  <c:v>45.820970465384733</c:v>
                </c:pt>
                <c:pt idx="51">
                  <c:v>0</c:v>
                </c:pt>
                <c:pt idx="52">
                  <c:v>72.93802427605155</c:v>
                </c:pt>
                <c:pt idx="53">
                  <c:v>0</c:v>
                </c:pt>
                <c:pt idx="54">
                  <c:v>0</c:v>
                </c:pt>
                <c:pt idx="55">
                  <c:v>0</c:v>
                </c:pt>
                <c:pt idx="56">
                  <c:v>0</c:v>
                </c:pt>
                <c:pt idx="57">
                  <c:v>71.946211514341371</c:v>
                </c:pt>
                <c:pt idx="58">
                  <c:v>0</c:v>
                </c:pt>
                <c:pt idx="59">
                  <c:v>56.151193891355902</c:v>
                </c:pt>
                <c:pt idx="60">
                  <c:v>0</c:v>
                </c:pt>
                <c:pt idx="61">
                  <c:v>0</c:v>
                </c:pt>
                <c:pt idx="62">
                  <c:v>52.534667008000099</c:v>
                </c:pt>
                <c:pt idx="63">
                  <c:v>0</c:v>
                </c:pt>
                <c:pt idx="64">
                  <c:v>34.239416328284172</c:v>
                </c:pt>
                <c:pt idx="65">
                  <c:v>0</c:v>
                </c:pt>
                <c:pt idx="66">
                  <c:v>66.37634552145748</c:v>
                </c:pt>
                <c:pt idx="67">
                  <c:v>0</c:v>
                </c:pt>
                <c:pt idx="68">
                  <c:v>0</c:v>
                </c:pt>
                <c:pt idx="69">
                  <c:v>0</c:v>
                </c:pt>
                <c:pt idx="70">
                  <c:v>0</c:v>
                </c:pt>
                <c:pt idx="71">
                  <c:v>75.636778662012873</c:v>
                </c:pt>
                <c:pt idx="72">
                  <c:v>0</c:v>
                </c:pt>
                <c:pt idx="73">
                  <c:v>50.244399653704086</c:v>
                </c:pt>
                <c:pt idx="74">
                  <c:v>0</c:v>
                </c:pt>
                <c:pt idx="75">
                  <c:v>0</c:v>
                </c:pt>
                <c:pt idx="76">
                  <c:v>74.185339295291371</c:v>
                </c:pt>
                <c:pt idx="77">
                  <c:v>0</c:v>
                </c:pt>
                <c:pt idx="78">
                  <c:v>14.943149798655249</c:v>
                </c:pt>
                <c:pt idx="79">
                  <c:v>0</c:v>
                </c:pt>
                <c:pt idx="80">
                  <c:v>40.358370771560345</c:v>
                </c:pt>
                <c:pt idx="81">
                  <c:v>0</c:v>
                </c:pt>
                <c:pt idx="82">
                  <c:v>0</c:v>
                </c:pt>
                <c:pt idx="83">
                  <c:v>0</c:v>
                </c:pt>
                <c:pt idx="84">
                  <c:v>0</c:v>
                </c:pt>
                <c:pt idx="85">
                  <c:v>20.658994690913552</c:v>
                </c:pt>
                <c:pt idx="86">
                  <c:v>0</c:v>
                </c:pt>
                <c:pt idx="87">
                  <c:v>6.1785724894477134</c:v>
                </c:pt>
                <c:pt idx="88">
                  <c:v>0</c:v>
                </c:pt>
                <c:pt idx="89">
                  <c:v>0</c:v>
                </c:pt>
                <c:pt idx="90">
                  <c:v>42.704721983028151</c:v>
                </c:pt>
                <c:pt idx="91">
                  <c:v>0</c:v>
                </c:pt>
                <c:pt idx="92">
                  <c:v>6.9258594044425523</c:v>
                </c:pt>
                <c:pt idx="93">
                  <c:v>0</c:v>
                </c:pt>
                <c:pt idx="94">
                  <c:v>24.499545366047702</c:v>
                </c:pt>
                <c:pt idx="95">
                  <c:v>0</c:v>
                </c:pt>
                <c:pt idx="96">
                  <c:v>0</c:v>
                </c:pt>
                <c:pt idx="97">
                  <c:v>0</c:v>
                </c:pt>
                <c:pt idx="98">
                  <c:v>0</c:v>
                </c:pt>
                <c:pt idx="99">
                  <c:v>63.136239776950504</c:v>
                </c:pt>
                <c:pt idx="100">
                  <c:v>0</c:v>
                </c:pt>
                <c:pt idx="101">
                  <c:v>35.101457237086279</c:v>
                </c:pt>
                <c:pt idx="102">
                  <c:v>0</c:v>
                </c:pt>
                <c:pt idx="103">
                  <c:v>0</c:v>
                </c:pt>
                <c:pt idx="104">
                  <c:v>63.689624255015552</c:v>
                </c:pt>
                <c:pt idx="105">
                  <c:v>0</c:v>
                </c:pt>
                <c:pt idx="106">
                  <c:v>40.143423242350501</c:v>
                </c:pt>
                <c:pt idx="107">
                  <c:v>0</c:v>
                </c:pt>
                <c:pt idx="108">
                  <c:v>63.849170628218999</c:v>
                </c:pt>
                <c:pt idx="109">
                  <c:v>0</c:v>
                </c:pt>
                <c:pt idx="110">
                  <c:v>0</c:v>
                </c:pt>
                <c:pt idx="111">
                  <c:v>0</c:v>
                </c:pt>
                <c:pt idx="112">
                  <c:v>0</c:v>
                </c:pt>
                <c:pt idx="113">
                  <c:v>0</c:v>
                </c:pt>
                <c:pt idx="114">
                  <c:v>79.807899703417718</c:v>
                </c:pt>
                <c:pt idx="115">
                  <c:v>0</c:v>
                </c:pt>
                <c:pt idx="116">
                  <c:v>62.821481279177767</c:v>
                </c:pt>
                <c:pt idx="117">
                  <c:v>0</c:v>
                </c:pt>
                <c:pt idx="118">
                  <c:v>0</c:v>
                </c:pt>
                <c:pt idx="119">
                  <c:v>0</c:v>
                </c:pt>
                <c:pt idx="120">
                  <c:v>0</c:v>
                </c:pt>
                <c:pt idx="121">
                  <c:v>0</c:v>
                </c:pt>
                <c:pt idx="122">
                  <c:v>0</c:v>
                </c:pt>
                <c:pt idx="123">
                  <c:v>0</c:v>
                </c:pt>
                <c:pt idx="124">
                  <c:v>0</c:v>
                </c:pt>
                <c:pt idx="125">
                  <c:v>0</c:v>
                </c:pt>
                <c:pt idx="126">
                  <c:v>0</c:v>
                </c:pt>
                <c:pt idx="127">
                  <c:v>23.319941050079628</c:v>
                </c:pt>
                <c:pt idx="128">
                  <c:v>0</c:v>
                </c:pt>
                <c:pt idx="129">
                  <c:v>0</c:v>
                </c:pt>
                <c:pt idx="130">
                  <c:v>0</c:v>
                </c:pt>
                <c:pt idx="131">
                  <c:v>0</c:v>
                </c:pt>
                <c:pt idx="132">
                  <c:v>0</c:v>
                </c:pt>
                <c:pt idx="133">
                  <c:v>0</c:v>
                </c:pt>
                <c:pt idx="134">
                  <c:v>0</c:v>
                </c:pt>
                <c:pt idx="135">
                  <c:v>4.820896322077199</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16.743932855887198</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1-A060-4034-912B-D9CBF3321417}"/>
            </c:ext>
          </c:extLst>
        </c:ser>
        <c:ser>
          <c:idx val="2"/>
          <c:order val="2"/>
          <c:tx>
            <c:strRef>
              <c:f>'C9 6550'!$A$30</c:f>
              <c:strCache>
                <c:ptCount val="1"/>
                <c:pt idx="0">
                  <c:v>Proj SWD - RZ</c:v>
                </c:pt>
              </c:strCache>
            </c:strRef>
          </c:tx>
          <c:spPr>
            <a:ln w="25400">
              <a:solidFill>
                <a:srgbClr val="008080"/>
              </a:solidFill>
              <a:prstDash val="solid"/>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6550'!$C$30:$FS$30</c:f>
              <c:numCache>
                <c:formatCode>0.0</c:formatCode>
                <c:ptCount val="173"/>
                <c:pt idx="0">
                  <c:v>6</c:v>
                </c:pt>
                <c:pt idx="1">
                  <c:v>7.1059702003566123</c:v>
                </c:pt>
                <c:pt idx="2">
                  <c:v>7.9327002501664321</c:v>
                </c:pt>
                <c:pt idx="3">
                  <c:v>8.6440373373346109</c:v>
                </c:pt>
                <c:pt idx="4">
                  <c:v>9.2835313261153676</c:v>
                </c:pt>
                <c:pt idx="5">
                  <c:v>9.7507372081893262</c:v>
                </c:pt>
                <c:pt idx="6">
                  <c:v>10.05703124462414</c:v>
                </c:pt>
                <c:pt idx="7">
                  <c:v>9.474801190106799</c:v>
                </c:pt>
                <c:pt idx="8">
                  <c:v>9.9873543524348438</c:v>
                </c:pt>
                <c:pt idx="9">
                  <c:v>10.299048020913059</c:v>
                </c:pt>
                <c:pt idx="10">
                  <c:v>10.604069520162518</c:v>
                </c:pt>
                <c:pt idx="11">
                  <c:v>11.210435561866911</c:v>
                </c:pt>
                <c:pt idx="12">
                  <c:v>11.829467953258217</c:v>
                </c:pt>
                <c:pt idx="13">
                  <c:v>12.580734612578063</c:v>
                </c:pt>
                <c:pt idx="14">
                  <c:v>13.450664874556304</c:v>
                </c:pt>
                <c:pt idx="15">
                  <c:v>13.684998854772674</c:v>
                </c:pt>
                <c:pt idx="16">
                  <c:v>12.415784741385821</c:v>
                </c:pt>
                <c:pt idx="17">
                  <c:v>13.91529287003965</c:v>
                </c:pt>
                <c:pt idx="18">
                  <c:v>15.586253749227236</c:v>
                </c:pt>
                <c:pt idx="19">
                  <c:v>16.774052602890929</c:v>
                </c:pt>
                <c:pt idx="20">
                  <c:v>17.893664855172307</c:v>
                </c:pt>
                <c:pt idx="21">
                  <c:v>19.241422884347859</c:v>
                </c:pt>
                <c:pt idx="22">
                  <c:v>18.55452864014547</c:v>
                </c:pt>
                <c:pt idx="23">
                  <c:v>19.138651300088217</c:v>
                </c:pt>
                <c:pt idx="24">
                  <c:v>20.329804089568974</c:v>
                </c:pt>
                <c:pt idx="25">
                  <c:v>2.9269645582802255</c:v>
                </c:pt>
                <c:pt idx="26">
                  <c:v>5.2510997597433287</c:v>
                </c:pt>
                <c:pt idx="27">
                  <c:v>7.4924965326420621</c:v>
                </c:pt>
                <c:pt idx="28">
                  <c:v>9.7762267365090203</c:v>
                </c:pt>
                <c:pt idx="29">
                  <c:v>13.091030384280499</c:v>
                </c:pt>
                <c:pt idx="30">
                  <c:v>16.408591071300918</c:v>
                </c:pt>
                <c:pt idx="31">
                  <c:v>0.37632571008375137</c:v>
                </c:pt>
                <c:pt idx="32">
                  <c:v>3.7523082320349501</c:v>
                </c:pt>
                <c:pt idx="33">
                  <c:v>6.4410418836312582</c:v>
                </c:pt>
                <c:pt idx="34">
                  <c:v>8.8462898518355786</c:v>
                </c:pt>
                <c:pt idx="35">
                  <c:v>11.278340763255418</c:v>
                </c:pt>
                <c:pt idx="36">
                  <c:v>14.138814985367119</c:v>
                </c:pt>
                <c:pt idx="37">
                  <c:v>18.202138633261299</c:v>
                </c:pt>
                <c:pt idx="38">
                  <c:v>4.0322064445674535</c:v>
                </c:pt>
                <c:pt idx="39">
                  <c:v>7.2297051067803704</c:v>
                </c:pt>
                <c:pt idx="40">
                  <c:v>10.616934073611732</c:v>
                </c:pt>
                <c:pt idx="41">
                  <c:v>14.407147963880757</c:v>
                </c:pt>
                <c:pt idx="42">
                  <c:v>18.592660230451138</c:v>
                </c:pt>
                <c:pt idx="43">
                  <c:v>22.742239324407283</c:v>
                </c:pt>
                <c:pt idx="44">
                  <c:v>16.219113975820488</c:v>
                </c:pt>
                <c:pt idx="45">
                  <c:v>22.772957896272811</c:v>
                </c:pt>
                <c:pt idx="46">
                  <c:v>28.533632233211396</c:v>
                </c:pt>
                <c:pt idx="47">
                  <c:v>33.557416577560033</c:v>
                </c:pt>
                <c:pt idx="48">
                  <c:v>38.779319456210189</c:v>
                </c:pt>
                <c:pt idx="49">
                  <c:v>32.089459670740801</c:v>
                </c:pt>
                <c:pt idx="50">
                  <c:v>37.97319180343144</c:v>
                </c:pt>
                <c:pt idx="51">
                  <c:v>44.040932824153558</c:v>
                </c:pt>
                <c:pt idx="52">
                  <c:v>50.149721104933633</c:v>
                </c:pt>
                <c:pt idx="53">
                  <c:v>35.047901700280171</c:v>
                </c:pt>
                <c:pt idx="54">
                  <c:v>41.246935632680845</c:v>
                </c:pt>
                <c:pt idx="55">
                  <c:v>47.26342738007299</c:v>
                </c:pt>
                <c:pt idx="56">
                  <c:v>53.70433886131169</c:v>
                </c:pt>
                <c:pt idx="57">
                  <c:v>59.809997553479469</c:v>
                </c:pt>
                <c:pt idx="58">
                  <c:v>40.545720903311327</c:v>
                </c:pt>
                <c:pt idx="59">
                  <c:v>51.46621239896227</c:v>
                </c:pt>
                <c:pt idx="60">
                  <c:v>57.921847364236179</c:v>
                </c:pt>
                <c:pt idx="61">
                  <c:v>56.598659486622353</c:v>
                </c:pt>
                <c:pt idx="62">
                  <c:v>55.642542712116914</c:v>
                </c:pt>
                <c:pt idx="63">
                  <c:v>44.230028914565843</c:v>
                </c:pt>
                <c:pt idx="64">
                  <c:v>53.988746951339607</c:v>
                </c:pt>
                <c:pt idx="65">
                  <c:v>63.057212703026153</c:v>
                </c:pt>
                <c:pt idx="66">
                  <c:v>66.076633754875559</c:v>
                </c:pt>
                <c:pt idx="67">
                  <c:v>57.529964918017932</c:v>
                </c:pt>
                <c:pt idx="68">
                  <c:v>63.428037056965806</c:v>
                </c:pt>
                <c:pt idx="69">
                  <c:v>67.772645354768528</c:v>
                </c:pt>
                <c:pt idx="70">
                  <c:v>72.848796976020083</c:v>
                </c:pt>
                <c:pt idx="71">
                  <c:v>77.001590150887409</c:v>
                </c:pt>
                <c:pt idx="72">
                  <c:v>62.01885921589534</c:v>
                </c:pt>
                <c:pt idx="73">
                  <c:v>65.009351304771542</c:v>
                </c:pt>
                <c:pt idx="74">
                  <c:v>70.273610429051431</c:v>
                </c:pt>
                <c:pt idx="75">
                  <c:v>73.361475468942828</c:v>
                </c:pt>
                <c:pt idx="76">
                  <c:v>75.132477999983109</c:v>
                </c:pt>
                <c:pt idx="77">
                  <c:v>24.402708846642497</c:v>
                </c:pt>
                <c:pt idx="78">
                  <c:v>30.496467865029381</c:v>
                </c:pt>
                <c:pt idx="79">
                  <c:v>37.266726590447512</c:v>
                </c:pt>
                <c:pt idx="80">
                  <c:v>42.735811304635178</c:v>
                </c:pt>
                <c:pt idx="81">
                  <c:v>18.937447095918408</c:v>
                </c:pt>
                <c:pt idx="82">
                  <c:v>6.3395991934734379</c:v>
                </c:pt>
                <c:pt idx="83">
                  <c:v>11.70475507465329</c:v>
                </c:pt>
                <c:pt idx="84">
                  <c:v>17.829200811790173</c:v>
                </c:pt>
                <c:pt idx="85">
                  <c:v>23.95571564072393</c:v>
                </c:pt>
                <c:pt idx="86">
                  <c:v>7.9226525267912589</c:v>
                </c:pt>
                <c:pt idx="87">
                  <c:v>11.171704053112713</c:v>
                </c:pt>
                <c:pt idx="88">
                  <c:v>35.542344924551699</c:v>
                </c:pt>
                <c:pt idx="89">
                  <c:v>41.218174544913026</c:v>
                </c:pt>
                <c:pt idx="90">
                  <c:v>45.595774544913027</c:v>
                </c:pt>
                <c:pt idx="91">
                  <c:v>24.73270656575842</c:v>
                </c:pt>
                <c:pt idx="92">
                  <c:v>29.398306565758421</c:v>
                </c:pt>
                <c:pt idx="93">
                  <c:v>34.323106565758422</c:v>
                </c:pt>
                <c:pt idx="94">
                  <c:v>39.535906565758424</c:v>
                </c:pt>
                <c:pt idx="95">
                  <c:v>45.238306565758421</c:v>
                </c:pt>
                <c:pt idx="96">
                  <c:v>50.911906565758422</c:v>
                </c:pt>
                <c:pt idx="97">
                  <c:v>56.307106565758424</c:v>
                </c:pt>
                <c:pt idx="98">
                  <c:v>62.641626517793277</c:v>
                </c:pt>
                <c:pt idx="99">
                  <c:v>68.147687542575994</c:v>
                </c:pt>
                <c:pt idx="100">
                  <c:v>55.852997946536263</c:v>
                </c:pt>
                <c:pt idx="101">
                  <c:v>53.938178855357414</c:v>
                </c:pt>
                <c:pt idx="102">
                  <c:v>59.252310630259757</c:v>
                </c:pt>
                <c:pt idx="103">
                  <c:v>63.949759999483021</c:v>
                </c:pt>
                <c:pt idx="104">
                  <c:v>68.295676194874929</c:v>
                </c:pt>
                <c:pt idx="105">
                  <c:v>60.729057553186152</c:v>
                </c:pt>
                <c:pt idx="106">
                  <c:v>66.075300488942233</c:v>
                </c:pt>
                <c:pt idx="107">
                  <c:v>70.057661955221874</c:v>
                </c:pt>
                <c:pt idx="108">
                  <c:v>74.924753484946194</c:v>
                </c:pt>
                <c:pt idx="109">
                  <c:v>65.814852049076904</c:v>
                </c:pt>
                <c:pt idx="110">
                  <c:v>70.150458849277129</c:v>
                </c:pt>
                <c:pt idx="111">
                  <c:v>73.741931033484661</c:v>
                </c:pt>
                <c:pt idx="112">
                  <c:v>77.106499901833047</c:v>
                </c:pt>
                <c:pt idx="113">
                  <c:v>79.836347337861909</c:v>
                </c:pt>
                <c:pt idx="114">
                  <c:v>82.450118794909685</c:v>
                </c:pt>
                <c:pt idx="115">
                  <c:v>74.977254754947424</c:v>
                </c:pt>
                <c:pt idx="116">
                  <c:v>78.715555058771258</c:v>
                </c:pt>
                <c:pt idx="117">
                  <c:v>81.337675843294562</c:v>
                </c:pt>
                <c:pt idx="118">
                  <c:v>84.065640972556693</c:v>
                </c:pt>
                <c:pt idx="119">
                  <c:v>61.687788596842289</c:v>
                </c:pt>
                <c:pt idx="120">
                  <c:v>59.031999988018782</c:v>
                </c:pt>
                <c:pt idx="121">
                  <c:v>55.102170565628214</c:v>
                </c:pt>
                <c:pt idx="122">
                  <c:v>48.346709733713581</c:v>
                </c:pt>
                <c:pt idx="123">
                  <c:v>44.856299183088382</c:v>
                </c:pt>
                <c:pt idx="124">
                  <c:v>42.850477537079207</c:v>
                </c:pt>
                <c:pt idx="125">
                  <c:v>32.693923071879389</c:v>
                </c:pt>
                <c:pt idx="126">
                  <c:v>34.120980392150607</c:v>
                </c:pt>
                <c:pt idx="127">
                  <c:v>36.509664784344203</c:v>
                </c:pt>
                <c:pt idx="128">
                  <c:v>38.947048723997838</c:v>
                </c:pt>
                <c:pt idx="129">
                  <c:v>40.852929328009509</c:v>
                </c:pt>
                <c:pt idx="130">
                  <c:v>42.501684906318808</c:v>
                </c:pt>
                <c:pt idx="131">
                  <c:v>44.559814257537703</c:v>
                </c:pt>
                <c:pt idx="132">
                  <c:v>43.706576059344648</c:v>
                </c:pt>
                <c:pt idx="133">
                  <c:v>37.193402129857688</c:v>
                </c:pt>
                <c:pt idx="134">
                  <c:v>39.031704881398824</c:v>
                </c:pt>
                <c:pt idx="135">
                  <c:v>40.622232629089503</c:v>
                </c:pt>
                <c:pt idx="136">
                  <c:v>41.843291444326105</c:v>
                </c:pt>
                <c:pt idx="137">
                  <c:v>40.768238949751101</c:v>
                </c:pt>
                <c:pt idx="138">
                  <c:v>41.6638246119266</c:v>
                </c:pt>
                <c:pt idx="139">
                  <c:v>42.535297416979063</c:v>
                </c:pt>
                <c:pt idx="140">
                  <c:v>43.260943803927077</c:v>
                </c:pt>
                <c:pt idx="141">
                  <c:v>44.020008058377023</c:v>
                </c:pt>
                <c:pt idx="142">
                  <c:v>44.719511933155772</c:v>
                </c:pt>
                <c:pt idx="143">
                  <c:v>45.202799076863045</c:v>
                </c:pt>
                <c:pt idx="144">
                  <c:v>44.554302818604228</c:v>
                </c:pt>
                <c:pt idx="145">
                  <c:v>45.406773717232461</c:v>
                </c:pt>
                <c:pt idx="146">
                  <c:v>45.917271656819103</c:v>
                </c:pt>
                <c:pt idx="147">
                  <c:v>46.479535586663005</c:v>
                </c:pt>
                <c:pt idx="148">
                  <c:v>47.160775763817547</c:v>
                </c:pt>
                <c:pt idx="149">
                  <c:v>47.750232965775247</c:v>
                </c:pt>
                <c:pt idx="150">
                  <c:v>46.997694338389152</c:v>
                </c:pt>
                <c:pt idx="151">
                  <c:v>47.648599589892143</c:v>
                </c:pt>
                <c:pt idx="152">
                  <c:v>47.994750000067469</c:v>
                </c:pt>
                <c:pt idx="153">
                  <c:v>48.417492819853543</c:v>
                </c:pt>
                <c:pt idx="154">
                  <c:v>48.467231602497812</c:v>
                </c:pt>
                <c:pt idx="155">
                  <c:v>48.864717168637036</c:v>
                </c:pt>
                <c:pt idx="156">
                  <c:v>49.203263337441207</c:v>
                </c:pt>
                <c:pt idx="157">
                  <c:v>49.441574675865887</c:v>
                </c:pt>
                <c:pt idx="158">
                  <c:v>48.209231115408656</c:v>
                </c:pt>
                <c:pt idx="159">
                  <c:v>48.55338256461215</c:v>
                </c:pt>
                <c:pt idx="160">
                  <c:v>48.063939035959955</c:v>
                </c:pt>
                <c:pt idx="161">
                  <c:v>48.547665954657312</c:v>
                </c:pt>
                <c:pt idx="162">
                  <c:v>49.001299954481837</c:v>
                </c:pt>
                <c:pt idx="163">
                  <c:v>49.401466477938413</c:v>
                </c:pt>
                <c:pt idx="164">
                  <c:v>49.632288588114498</c:v>
                </c:pt>
                <c:pt idx="165">
                  <c:v>49.982653857298608</c:v>
                </c:pt>
                <c:pt idx="166">
                  <c:v>50.36032880646777</c:v>
                </c:pt>
                <c:pt idx="167">
                  <c:v>50.775153673716304</c:v>
                </c:pt>
                <c:pt idx="168">
                  <c:v>50.809404385365958</c:v>
                </c:pt>
                <c:pt idx="169">
                  <c:v>50.875246992983335</c:v>
                </c:pt>
                <c:pt idx="170">
                  <c:v>51.004224169530389</c:v>
                </c:pt>
                <c:pt idx="171">
                  <c:v>51.312650561608791</c:v>
                </c:pt>
                <c:pt idx="172">
                  <c:v>51.817905426301479</c:v>
                </c:pt>
              </c:numCache>
            </c:numRef>
          </c:yVal>
          <c:smooth val="0"/>
          <c:extLst>
            <c:ext xmlns:c16="http://schemas.microsoft.com/office/drawing/2014/chart" uri="{C3380CC4-5D6E-409C-BE32-E72D297353CC}">
              <c16:uniqueId val="{00000002-A060-4034-912B-D9CBF3321417}"/>
            </c:ext>
          </c:extLst>
        </c:ser>
        <c:ser>
          <c:idx val="10"/>
          <c:order val="3"/>
          <c:tx>
            <c:strRef>
              <c:f>'C9 6550'!$A$31</c:f>
              <c:strCache>
                <c:ptCount val="1"/>
                <c:pt idx="0">
                  <c:v>Measured SWD - RZ</c:v>
                </c:pt>
              </c:strCache>
            </c:strRef>
          </c:tx>
          <c:spPr>
            <a:ln w="28575">
              <a:noFill/>
            </a:ln>
          </c:spPr>
          <c:marker>
            <c:symbol val="square"/>
            <c:size val="6"/>
            <c:spPr>
              <a:solidFill>
                <a:srgbClr val="008080"/>
              </a:solidFill>
              <a:ln>
                <a:solidFill>
                  <a:srgbClr val="000080"/>
                </a:solidFill>
                <a:prstDash val="solid"/>
              </a:ln>
            </c:spPr>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6550'!$C$31:$FS$31</c:f>
              <c:numCache>
                <c:formatCode>0.0</c:formatCode>
                <c:ptCount val="173"/>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18.041256421615905</c:v>
                </c:pt>
                <c:pt idx="25">
                  <c:v>0</c:v>
                </c:pt>
                <c:pt idx="26">
                  <c:v>0</c:v>
                </c:pt>
                <c:pt idx="27">
                  <c:v>0</c:v>
                </c:pt>
                <c:pt idx="28">
                  <c:v>18.226638676142095</c:v>
                </c:pt>
                <c:pt idx="29">
                  <c:v>0</c:v>
                </c:pt>
                <c:pt idx="30">
                  <c:v>25.311745594438744</c:v>
                </c:pt>
                <c:pt idx="31">
                  <c:v>0</c:v>
                </c:pt>
                <c:pt idx="32">
                  <c:v>-1.6977237818548865</c:v>
                </c:pt>
                <c:pt idx="33">
                  <c:v>0</c:v>
                </c:pt>
                <c:pt idx="34">
                  <c:v>0</c:v>
                </c:pt>
                <c:pt idx="35">
                  <c:v>0</c:v>
                </c:pt>
                <c:pt idx="36">
                  <c:v>0</c:v>
                </c:pt>
                <c:pt idx="37">
                  <c:v>31.213203563283045</c:v>
                </c:pt>
                <c:pt idx="38">
                  <c:v>0</c:v>
                </c:pt>
                <c:pt idx="39">
                  <c:v>8.6879711164683773</c:v>
                </c:pt>
                <c:pt idx="40">
                  <c:v>0</c:v>
                </c:pt>
                <c:pt idx="41">
                  <c:v>0</c:v>
                </c:pt>
                <c:pt idx="42">
                  <c:v>0</c:v>
                </c:pt>
                <c:pt idx="43">
                  <c:v>44.642439065085895</c:v>
                </c:pt>
                <c:pt idx="44">
                  <c:v>0</c:v>
                </c:pt>
                <c:pt idx="45">
                  <c:v>21.016134328079922</c:v>
                </c:pt>
                <c:pt idx="46">
                  <c:v>0</c:v>
                </c:pt>
                <c:pt idx="47">
                  <c:v>0</c:v>
                </c:pt>
                <c:pt idx="48">
                  <c:v>53.883527132389844</c:v>
                </c:pt>
                <c:pt idx="49">
                  <c:v>0</c:v>
                </c:pt>
                <c:pt idx="50">
                  <c:v>33.211661457450333</c:v>
                </c:pt>
                <c:pt idx="51">
                  <c:v>0</c:v>
                </c:pt>
                <c:pt idx="52">
                  <c:v>60.71921229113547</c:v>
                </c:pt>
                <c:pt idx="53">
                  <c:v>0</c:v>
                </c:pt>
                <c:pt idx="54">
                  <c:v>0</c:v>
                </c:pt>
                <c:pt idx="55">
                  <c:v>0</c:v>
                </c:pt>
                <c:pt idx="56">
                  <c:v>0</c:v>
                </c:pt>
                <c:pt idx="57">
                  <c:v>63.093018951095708</c:v>
                </c:pt>
                <c:pt idx="58">
                  <c:v>0</c:v>
                </c:pt>
                <c:pt idx="59">
                  <c:v>48.268980960061825</c:v>
                </c:pt>
                <c:pt idx="60">
                  <c:v>0</c:v>
                </c:pt>
                <c:pt idx="61">
                  <c:v>0</c:v>
                </c:pt>
                <c:pt idx="62">
                  <c:v>46.533378945298175</c:v>
                </c:pt>
                <c:pt idx="63">
                  <c:v>0</c:v>
                </c:pt>
                <c:pt idx="64">
                  <c:v>29.108784754938135</c:v>
                </c:pt>
                <c:pt idx="65">
                  <c:v>0</c:v>
                </c:pt>
                <c:pt idx="66">
                  <c:v>61.92302281703153</c:v>
                </c:pt>
                <c:pt idx="67">
                  <c:v>0</c:v>
                </c:pt>
                <c:pt idx="68">
                  <c:v>0</c:v>
                </c:pt>
                <c:pt idx="69">
                  <c:v>0</c:v>
                </c:pt>
                <c:pt idx="70">
                  <c:v>0</c:v>
                </c:pt>
                <c:pt idx="71">
                  <c:v>72.333101581729409</c:v>
                </c:pt>
                <c:pt idx="72">
                  <c:v>0</c:v>
                </c:pt>
                <c:pt idx="73">
                  <c:v>47.250050641572116</c:v>
                </c:pt>
                <c:pt idx="74">
                  <c:v>0</c:v>
                </c:pt>
                <c:pt idx="75">
                  <c:v>0</c:v>
                </c:pt>
                <c:pt idx="76">
                  <c:v>71.590414286686382</c:v>
                </c:pt>
                <c:pt idx="77">
                  <c:v>0</c:v>
                </c:pt>
                <c:pt idx="78">
                  <c:v>12.923682867209166</c:v>
                </c:pt>
                <c:pt idx="79">
                  <c:v>0</c:v>
                </c:pt>
                <c:pt idx="80">
                  <c:v>39.108729155582473</c:v>
                </c:pt>
                <c:pt idx="81">
                  <c:v>0</c:v>
                </c:pt>
                <c:pt idx="82">
                  <c:v>0</c:v>
                </c:pt>
                <c:pt idx="83">
                  <c:v>0</c:v>
                </c:pt>
                <c:pt idx="84">
                  <c:v>0</c:v>
                </c:pt>
                <c:pt idx="85">
                  <c:v>20.521141786585915</c:v>
                </c:pt>
                <c:pt idx="86">
                  <c:v>0</c:v>
                </c:pt>
                <c:pt idx="87">
                  <c:v>6.1031666897315464</c:v>
                </c:pt>
                <c:pt idx="88">
                  <c:v>0</c:v>
                </c:pt>
                <c:pt idx="89">
                  <c:v>0</c:v>
                </c:pt>
                <c:pt idx="90">
                  <c:v>42.704721983028143</c:v>
                </c:pt>
                <c:pt idx="91">
                  <c:v>0</c:v>
                </c:pt>
                <c:pt idx="92">
                  <c:v>6.9258594044425523</c:v>
                </c:pt>
                <c:pt idx="93">
                  <c:v>0</c:v>
                </c:pt>
                <c:pt idx="94">
                  <c:v>24.499545366047702</c:v>
                </c:pt>
                <c:pt idx="95">
                  <c:v>0</c:v>
                </c:pt>
                <c:pt idx="96">
                  <c:v>0</c:v>
                </c:pt>
                <c:pt idx="97">
                  <c:v>0</c:v>
                </c:pt>
                <c:pt idx="98">
                  <c:v>0</c:v>
                </c:pt>
                <c:pt idx="99">
                  <c:v>63.136239776950504</c:v>
                </c:pt>
                <c:pt idx="100">
                  <c:v>0</c:v>
                </c:pt>
                <c:pt idx="101">
                  <c:v>35.101457237086279</c:v>
                </c:pt>
                <c:pt idx="102">
                  <c:v>0</c:v>
                </c:pt>
                <c:pt idx="103">
                  <c:v>0</c:v>
                </c:pt>
                <c:pt idx="104">
                  <c:v>63.689624255015552</c:v>
                </c:pt>
                <c:pt idx="105">
                  <c:v>0</c:v>
                </c:pt>
                <c:pt idx="106">
                  <c:v>40.143423242350501</c:v>
                </c:pt>
                <c:pt idx="107">
                  <c:v>0</c:v>
                </c:pt>
                <c:pt idx="108">
                  <c:v>63.849170628218999</c:v>
                </c:pt>
                <c:pt idx="109">
                  <c:v>0</c:v>
                </c:pt>
                <c:pt idx="110">
                  <c:v>0</c:v>
                </c:pt>
                <c:pt idx="111">
                  <c:v>0</c:v>
                </c:pt>
                <c:pt idx="112">
                  <c:v>0</c:v>
                </c:pt>
                <c:pt idx="113">
                  <c:v>0</c:v>
                </c:pt>
                <c:pt idx="114">
                  <c:v>79.807899703417718</c:v>
                </c:pt>
                <c:pt idx="115">
                  <c:v>0</c:v>
                </c:pt>
                <c:pt idx="116">
                  <c:v>62.821481279177775</c:v>
                </c:pt>
                <c:pt idx="117">
                  <c:v>0</c:v>
                </c:pt>
                <c:pt idx="118">
                  <c:v>0</c:v>
                </c:pt>
                <c:pt idx="119">
                  <c:v>0</c:v>
                </c:pt>
                <c:pt idx="120">
                  <c:v>0</c:v>
                </c:pt>
                <c:pt idx="121">
                  <c:v>0</c:v>
                </c:pt>
                <c:pt idx="122">
                  <c:v>0</c:v>
                </c:pt>
                <c:pt idx="123">
                  <c:v>0</c:v>
                </c:pt>
                <c:pt idx="124">
                  <c:v>0</c:v>
                </c:pt>
                <c:pt idx="125">
                  <c:v>0</c:v>
                </c:pt>
                <c:pt idx="126">
                  <c:v>0</c:v>
                </c:pt>
                <c:pt idx="127">
                  <c:v>23.319941050079628</c:v>
                </c:pt>
                <c:pt idx="128">
                  <c:v>0</c:v>
                </c:pt>
                <c:pt idx="129">
                  <c:v>0</c:v>
                </c:pt>
                <c:pt idx="130">
                  <c:v>0</c:v>
                </c:pt>
                <c:pt idx="131">
                  <c:v>0</c:v>
                </c:pt>
                <c:pt idx="132">
                  <c:v>0</c:v>
                </c:pt>
                <c:pt idx="133">
                  <c:v>0</c:v>
                </c:pt>
                <c:pt idx="134">
                  <c:v>0</c:v>
                </c:pt>
                <c:pt idx="135">
                  <c:v>4.8208963220771981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16.743932855887198</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3-A060-4034-912B-D9CBF3321417}"/>
            </c:ext>
          </c:extLst>
        </c:ser>
        <c:ser>
          <c:idx val="0"/>
          <c:order val="4"/>
          <c:tx>
            <c:strRef>
              <c:f>'C9 6550'!$A$34</c:f>
              <c:strCache>
                <c:ptCount val="1"/>
                <c:pt idx="0">
                  <c:v>Actual Irrigation</c:v>
                </c:pt>
              </c:strCache>
            </c:strRef>
          </c:tx>
          <c:spPr>
            <a:ln w="28575">
              <a:noFill/>
            </a:ln>
          </c:spPr>
          <c:marker>
            <c:symbol val="x"/>
            <c:size val="7"/>
            <c:spPr>
              <a:noFill/>
              <a:ln>
                <a:solidFill>
                  <a:srgbClr val="000080"/>
                </a:solidFill>
                <a:prstDash val="solid"/>
              </a:ln>
            </c:spPr>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6550'!$C$34:$FS$34</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22.101910828025481</c:v>
                </c:pt>
                <c:pt idx="26">
                  <c:v>0</c:v>
                </c:pt>
                <c:pt idx="27">
                  <c:v>0</c:v>
                </c:pt>
                <c:pt idx="28">
                  <c:v>0</c:v>
                </c:pt>
                <c:pt idx="29">
                  <c:v>0</c:v>
                </c:pt>
                <c:pt idx="30">
                  <c:v>0</c:v>
                </c:pt>
                <c:pt idx="31">
                  <c:v>21.719745222929937</c:v>
                </c:pt>
                <c:pt idx="32">
                  <c:v>0</c:v>
                </c:pt>
                <c:pt idx="33">
                  <c:v>0</c:v>
                </c:pt>
                <c:pt idx="34">
                  <c:v>0</c:v>
                </c:pt>
                <c:pt idx="35">
                  <c:v>0</c:v>
                </c:pt>
                <c:pt idx="36">
                  <c:v>0</c:v>
                </c:pt>
                <c:pt idx="37">
                  <c:v>0</c:v>
                </c:pt>
                <c:pt idx="38">
                  <c:v>20.254777070063696</c:v>
                </c:pt>
                <c:pt idx="39">
                  <c:v>0</c:v>
                </c:pt>
                <c:pt idx="40">
                  <c:v>0</c:v>
                </c:pt>
                <c:pt idx="41">
                  <c:v>0</c:v>
                </c:pt>
                <c:pt idx="42">
                  <c:v>0</c:v>
                </c:pt>
                <c:pt idx="43">
                  <c:v>0</c:v>
                </c:pt>
                <c:pt idx="44">
                  <c:v>12.229299363057324</c:v>
                </c:pt>
                <c:pt idx="45">
                  <c:v>0</c:v>
                </c:pt>
                <c:pt idx="46">
                  <c:v>0</c:v>
                </c:pt>
                <c:pt idx="47">
                  <c:v>0</c:v>
                </c:pt>
                <c:pt idx="48">
                  <c:v>0</c:v>
                </c:pt>
                <c:pt idx="49">
                  <c:v>12.229299363057324</c:v>
                </c:pt>
                <c:pt idx="50">
                  <c:v>0</c:v>
                </c:pt>
                <c:pt idx="51">
                  <c:v>0</c:v>
                </c:pt>
                <c:pt idx="52">
                  <c:v>0</c:v>
                </c:pt>
                <c:pt idx="53">
                  <c:v>16.242038216560509</c:v>
                </c:pt>
                <c:pt idx="54">
                  <c:v>0</c:v>
                </c:pt>
                <c:pt idx="55">
                  <c:v>0</c:v>
                </c:pt>
                <c:pt idx="56">
                  <c:v>0</c:v>
                </c:pt>
                <c:pt idx="57">
                  <c:v>0</c:v>
                </c:pt>
                <c:pt idx="58">
                  <c:v>25.350318471337577</c:v>
                </c:pt>
                <c:pt idx="59">
                  <c:v>0</c:v>
                </c:pt>
                <c:pt idx="60">
                  <c:v>0</c:v>
                </c:pt>
                <c:pt idx="61">
                  <c:v>0</c:v>
                </c:pt>
                <c:pt idx="62">
                  <c:v>0</c:v>
                </c:pt>
                <c:pt idx="63">
                  <c:v>16.878980891719745</c:v>
                </c:pt>
                <c:pt idx="64">
                  <c:v>0</c:v>
                </c:pt>
                <c:pt idx="65">
                  <c:v>0</c:v>
                </c:pt>
                <c:pt idx="66">
                  <c:v>0</c:v>
                </c:pt>
                <c:pt idx="67">
                  <c:v>12.165605095541402</c:v>
                </c:pt>
                <c:pt idx="68">
                  <c:v>0</c:v>
                </c:pt>
                <c:pt idx="69">
                  <c:v>0</c:v>
                </c:pt>
                <c:pt idx="70">
                  <c:v>0</c:v>
                </c:pt>
                <c:pt idx="71">
                  <c:v>0</c:v>
                </c:pt>
                <c:pt idx="72">
                  <c:v>18.280254777070063</c:v>
                </c:pt>
                <c:pt idx="73">
                  <c:v>0</c:v>
                </c:pt>
                <c:pt idx="74">
                  <c:v>0</c:v>
                </c:pt>
                <c:pt idx="75">
                  <c:v>0</c:v>
                </c:pt>
                <c:pt idx="76">
                  <c:v>0</c:v>
                </c:pt>
                <c:pt idx="77">
                  <c:v>52.611464968152859</c:v>
                </c:pt>
                <c:pt idx="78">
                  <c:v>0</c:v>
                </c:pt>
                <c:pt idx="79">
                  <c:v>0</c:v>
                </c:pt>
                <c:pt idx="80">
                  <c:v>0</c:v>
                </c:pt>
                <c:pt idx="81">
                  <c:v>30.445859872611464</c:v>
                </c:pt>
                <c:pt idx="82">
                  <c:v>0</c:v>
                </c:pt>
                <c:pt idx="83">
                  <c:v>0</c:v>
                </c:pt>
                <c:pt idx="84">
                  <c:v>0</c:v>
                </c:pt>
                <c:pt idx="85">
                  <c:v>0</c:v>
                </c:pt>
                <c:pt idx="86">
                  <c:v>20.254777070063696</c:v>
                </c:pt>
                <c:pt idx="87">
                  <c:v>0</c:v>
                </c:pt>
                <c:pt idx="88">
                  <c:v>0</c:v>
                </c:pt>
                <c:pt idx="89">
                  <c:v>0</c:v>
                </c:pt>
                <c:pt idx="90">
                  <c:v>0</c:v>
                </c:pt>
                <c:pt idx="91">
                  <c:v>20.254777070063696</c:v>
                </c:pt>
                <c:pt idx="92">
                  <c:v>0</c:v>
                </c:pt>
                <c:pt idx="93">
                  <c:v>0</c:v>
                </c:pt>
                <c:pt idx="94">
                  <c:v>0</c:v>
                </c:pt>
                <c:pt idx="95">
                  <c:v>0</c:v>
                </c:pt>
                <c:pt idx="96">
                  <c:v>0</c:v>
                </c:pt>
                <c:pt idx="97">
                  <c:v>0</c:v>
                </c:pt>
                <c:pt idx="98">
                  <c:v>0</c:v>
                </c:pt>
                <c:pt idx="99">
                  <c:v>0</c:v>
                </c:pt>
                <c:pt idx="100">
                  <c:v>17.261146496815289</c:v>
                </c:pt>
                <c:pt idx="101">
                  <c:v>0</c:v>
                </c:pt>
                <c:pt idx="102">
                  <c:v>0</c:v>
                </c:pt>
                <c:pt idx="103">
                  <c:v>0</c:v>
                </c:pt>
                <c:pt idx="104">
                  <c:v>0</c:v>
                </c:pt>
                <c:pt idx="105">
                  <c:v>12.229299363057324</c:v>
                </c:pt>
                <c:pt idx="106">
                  <c:v>0</c:v>
                </c:pt>
                <c:pt idx="107">
                  <c:v>0</c:v>
                </c:pt>
                <c:pt idx="108">
                  <c:v>0</c:v>
                </c:pt>
                <c:pt idx="109">
                  <c:v>12.229299363057324</c:v>
                </c:pt>
                <c:pt idx="110">
                  <c:v>0</c:v>
                </c:pt>
                <c:pt idx="111">
                  <c:v>0</c:v>
                </c:pt>
                <c:pt idx="112">
                  <c:v>0</c:v>
                </c:pt>
                <c:pt idx="113">
                  <c:v>0</c:v>
                </c:pt>
                <c:pt idx="114">
                  <c:v>0</c:v>
                </c:pt>
                <c:pt idx="115">
                  <c:v>10.19108280254777</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4-A060-4034-912B-D9CBF3321417}"/>
            </c:ext>
          </c:extLst>
        </c:ser>
        <c:ser>
          <c:idx val="14"/>
          <c:order val="5"/>
          <c:tx>
            <c:strRef>
              <c:f>'C9 6550'!$A$24</c:f>
              <c:strCache>
                <c:ptCount val="1"/>
                <c:pt idx="0">
                  <c:v>Precip</c:v>
                </c:pt>
              </c:strCache>
            </c:strRef>
          </c:tx>
          <c:spPr>
            <a:ln w="28575">
              <a:noFill/>
            </a:ln>
          </c:spPr>
          <c:marker>
            <c:symbol val="plus"/>
            <c:size val="7"/>
            <c:spPr>
              <a:noFill/>
              <a:ln>
                <a:solidFill>
                  <a:srgbClr val="000000"/>
                </a:solidFill>
                <a:prstDash val="solid"/>
              </a:ln>
            </c:spPr>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6550'!$C$24:$FS$24</c:f>
              <c:numCache>
                <c:formatCode>0.0</c:formatCode>
                <c:ptCount val="173"/>
                <c:pt idx="0">
                  <c:v>0</c:v>
                </c:pt>
                <c:pt idx="1">
                  <c:v>0</c:v>
                </c:pt>
                <c:pt idx="2">
                  <c:v>0</c:v>
                </c:pt>
                <c:pt idx="3">
                  <c:v>0</c:v>
                </c:pt>
                <c:pt idx="4">
                  <c:v>0</c:v>
                </c:pt>
                <c:pt idx="5">
                  <c:v>0</c:v>
                </c:pt>
                <c:pt idx="6">
                  <c:v>0</c:v>
                </c:pt>
                <c:pt idx="7">
                  <c:v>4</c:v>
                </c:pt>
                <c:pt idx="8">
                  <c:v>0</c:v>
                </c:pt>
                <c:pt idx="9">
                  <c:v>0</c:v>
                </c:pt>
                <c:pt idx="10">
                  <c:v>0</c:v>
                </c:pt>
                <c:pt idx="11">
                  <c:v>0</c:v>
                </c:pt>
                <c:pt idx="12">
                  <c:v>0</c:v>
                </c:pt>
                <c:pt idx="13">
                  <c:v>0</c:v>
                </c:pt>
                <c:pt idx="14">
                  <c:v>0</c:v>
                </c:pt>
                <c:pt idx="15">
                  <c:v>2</c:v>
                </c:pt>
                <c:pt idx="16">
                  <c:v>7</c:v>
                </c:pt>
                <c:pt idx="17">
                  <c:v>0</c:v>
                </c:pt>
                <c:pt idx="18">
                  <c:v>0</c:v>
                </c:pt>
                <c:pt idx="19">
                  <c:v>0</c:v>
                </c:pt>
                <c:pt idx="20">
                  <c:v>0</c:v>
                </c:pt>
                <c:pt idx="21">
                  <c:v>0</c:v>
                </c:pt>
                <c:pt idx="22">
                  <c:v>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pt idx="47">
                  <c:v>0</c:v>
                </c:pt>
                <c:pt idx="48">
                  <c:v>0</c:v>
                </c:pt>
                <c:pt idx="49">
                  <c:v>0</c:v>
                </c:pt>
                <c:pt idx="50">
                  <c:v>0</c:v>
                </c:pt>
                <c:pt idx="51">
                  <c:v>0</c:v>
                </c:pt>
                <c:pt idx="52">
                  <c:v>0</c:v>
                </c:pt>
                <c:pt idx="53">
                  <c:v>4</c:v>
                </c:pt>
                <c:pt idx="54">
                  <c:v>0</c:v>
                </c:pt>
                <c:pt idx="55">
                  <c:v>0</c:v>
                </c:pt>
                <c:pt idx="56">
                  <c:v>0</c:v>
                </c:pt>
                <c:pt idx="57">
                  <c:v>0</c:v>
                </c:pt>
                <c:pt idx="58">
                  <c:v>0</c:v>
                </c:pt>
                <c:pt idx="59">
                  <c:v>0</c:v>
                </c:pt>
                <c:pt idx="60">
                  <c:v>0</c:v>
                </c:pt>
                <c:pt idx="61">
                  <c:v>8</c:v>
                </c:pt>
                <c:pt idx="62">
                  <c:v>7</c:v>
                </c:pt>
                <c:pt idx="63">
                  <c:v>0</c:v>
                </c:pt>
                <c:pt idx="64">
                  <c:v>0</c:v>
                </c:pt>
                <c:pt idx="65">
                  <c:v>0</c:v>
                </c:pt>
                <c:pt idx="66">
                  <c:v>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20</c:v>
                </c:pt>
                <c:pt idx="83">
                  <c:v>0</c:v>
                </c:pt>
                <c:pt idx="84">
                  <c:v>0</c:v>
                </c:pt>
                <c:pt idx="85">
                  <c:v>0</c:v>
                </c:pt>
                <c:pt idx="86">
                  <c:v>0</c:v>
                </c:pt>
                <c:pt idx="87">
                  <c:v>0</c:v>
                </c:pt>
                <c:pt idx="88">
                  <c:v>0</c:v>
                </c:pt>
                <c:pt idx="89">
                  <c:v>0</c:v>
                </c:pt>
                <c:pt idx="90">
                  <c:v>0</c:v>
                </c:pt>
                <c:pt idx="91">
                  <c:v>6</c:v>
                </c:pt>
                <c:pt idx="92">
                  <c:v>0</c:v>
                </c:pt>
                <c:pt idx="93">
                  <c:v>0</c:v>
                </c:pt>
                <c:pt idx="94">
                  <c:v>0</c:v>
                </c:pt>
                <c:pt idx="95">
                  <c:v>0</c:v>
                </c:pt>
                <c:pt idx="96">
                  <c:v>0</c:v>
                </c:pt>
                <c:pt idx="97">
                  <c:v>0</c:v>
                </c:pt>
                <c:pt idx="98">
                  <c:v>0</c:v>
                </c:pt>
                <c:pt idx="99">
                  <c:v>0</c:v>
                </c:pt>
                <c:pt idx="100">
                  <c:v>0</c:v>
                </c:pt>
                <c:pt idx="101">
                  <c:v>7</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28</c:v>
                </c:pt>
                <c:pt idx="120">
                  <c:v>2</c:v>
                </c:pt>
                <c:pt idx="121">
                  <c:v>8</c:v>
                </c:pt>
                <c:pt idx="122">
                  <c:v>8</c:v>
                </c:pt>
                <c:pt idx="123">
                  <c:v>9</c:v>
                </c:pt>
                <c:pt idx="124">
                  <c:v>4</c:v>
                </c:pt>
                <c:pt idx="125">
                  <c:v>16</c:v>
                </c:pt>
                <c:pt idx="126">
                  <c:v>0</c:v>
                </c:pt>
                <c:pt idx="127">
                  <c:v>0</c:v>
                </c:pt>
                <c:pt idx="128">
                  <c:v>0</c:v>
                </c:pt>
                <c:pt idx="129">
                  <c:v>0</c:v>
                </c:pt>
                <c:pt idx="130">
                  <c:v>0</c:v>
                </c:pt>
                <c:pt idx="131">
                  <c:v>0</c:v>
                </c:pt>
                <c:pt idx="132">
                  <c:v>6</c:v>
                </c:pt>
                <c:pt idx="133">
                  <c:v>16</c:v>
                </c:pt>
                <c:pt idx="134">
                  <c:v>0</c:v>
                </c:pt>
                <c:pt idx="135">
                  <c:v>0</c:v>
                </c:pt>
                <c:pt idx="136">
                  <c:v>0</c:v>
                </c:pt>
                <c:pt idx="137">
                  <c:v>4</c:v>
                </c:pt>
                <c:pt idx="138">
                  <c:v>0</c:v>
                </c:pt>
                <c:pt idx="139">
                  <c:v>0</c:v>
                </c:pt>
                <c:pt idx="140">
                  <c:v>0</c:v>
                </c:pt>
                <c:pt idx="141">
                  <c:v>0</c:v>
                </c:pt>
                <c:pt idx="142">
                  <c:v>0</c:v>
                </c:pt>
                <c:pt idx="143">
                  <c:v>0</c:v>
                </c:pt>
                <c:pt idx="144">
                  <c:v>5</c:v>
                </c:pt>
                <c:pt idx="145">
                  <c:v>0</c:v>
                </c:pt>
                <c:pt idx="146">
                  <c:v>0</c:v>
                </c:pt>
                <c:pt idx="147">
                  <c:v>0</c:v>
                </c:pt>
                <c:pt idx="148">
                  <c:v>0</c:v>
                </c:pt>
                <c:pt idx="149">
                  <c:v>0</c:v>
                </c:pt>
                <c:pt idx="150">
                  <c:v>5</c:v>
                </c:pt>
                <c:pt idx="151">
                  <c:v>0</c:v>
                </c:pt>
                <c:pt idx="152">
                  <c:v>0</c:v>
                </c:pt>
                <c:pt idx="153">
                  <c:v>0</c:v>
                </c:pt>
                <c:pt idx="154">
                  <c:v>1</c:v>
                </c:pt>
                <c:pt idx="155">
                  <c:v>0</c:v>
                </c:pt>
                <c:pt idx="156">
                  <c:v>0</c:v>
                </c:pt>
                <c:pt idx="157">
                  <c:v>0</c:v>
                </c:pt>
                <c:pt idx="158">
                  <c:v>7.5</c:v>
                </c:pt>
                <c:pt idx="159">
                  <c:v>0</c:v>
                </c:pt>
                <c:pt idx="160">
                  <c:v>3</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A060-4034-912B-D9CBF3321417}"/>
            </c:ext>
          </c:extLst>
        </c:ser>
        <c:ser>
          <c:idx val="4"/>
          <c:order val="7"/>
          <c:tx>
            <c:strRef>
              <c:f>'C9 6550'!$A$50</c:f>
              <c:strCache>
                <c:ptCount val="1"/>
                <c:pt idx="0">
                  <c:v>Red Avail Water (RZ)</c:v>
                </c:pt>
              </c:strCache>
            </c:strRef>
          </c:tx>
          <c:spPr>
            <a:ln w="12700">
              <a:solidFill>
                <a:srgbClr val="800080"/>
              </a:solidFill>
              <a:prstDash val="solid"/>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6550'!$C$50:$FS$50</c:f>
              <c:numCache>
                <c:formatCode>0.0</c:formatCode>
                <c:ptCount val="173"/>
                <c:pt idx="0">
                  <c:v>5.7468750000000002</c:v>
                </c:pt>
                <c:pt idx="1">
                  <c:v>5.7468750000000002</c:v>
                </c:pt>
                <c:pt idx="2">
                  <c:v>5.7468750000000002</c:v>
                </c:pt>
                <c:pt idx="3">
                  <c:v>5.7468750000000002</c:v>
                </c:pt>
                <c:pt idx="4">
                  <c:v>5.7468750000000002</c:v>
                </c:pt>
                <c:pt idx="5">
                  <c:v>5.7468750000000002</c:v>
                </c:pt>
                <c:pt idx="6">
                  <c:v>5.7468750000000002</c:v>
                </c:pt>
                <c:pt idx="7">
                  <c:v>5.7468750000000002</c:v>
                </c:pt>
                <c:pt idx="8">
                  <c:v>5.7468750000000002</c:v>
                </c:pt>
                <c:pt idx="9">
                  <c:v>5.7468750000000002</c:v>
                </c:pt>
                <c:pt idx="10">
                  <c:v>6.3187499999999996</c:v>
                </c:pt>
                <c:pt idx="11">
                  <c:v>6.890625</c:v>
                </c:pt>
                <c:pt idx="12">
                  <c:v>7.4625000000000004</c:v>
                </c:pt>
                <c:pt idx="13">
                  <c:v>8.0343750000000007</c:v>
                </c:pt>
                <c:pt idx="14">
                  <c:v>8.6062499999999993</c:v>
                </c:pt>
                <c:pt idx="15">
                  <c:v>9.1781249999999996</c:v>
                </c:pt>
                <c:pt idx="16">
                  <c:v>9.75</c:v>
                </c:pt>
                <c:pt idx="17">
                  <c:v>10.321875</c:v>
                </c:pt>
                <c:pt idx="18">
                  <c:v>10.893750000000001</c:v>
                </c:pt>
                <c:pt idx="19">
                  <c:v>11.465624999999999</c:v>
                </c:pt>
                <c:pt idx="20">
                  <c:v>12.0375</c:v>
                </c:pt>
                <c:pt idx="21">
                  <c:v>12.609375</c:v>
                </c:pt>
                <c:pt idx="22">
                  <c:v>13.18125</c:v>
                </c:pt>
                <c:pt idx="23">
                  <c:v>13.753125000000001</c:v>
                </c:pt>
                <c:pt idx="24">
                  <c:v>14.324999999999999</c:v>
                </c:pt>
                <c:pt idx="25">
                  <c:v>14.896875000000001</c:v>
                </c:pt>
                <c:pt idx="26">
                  <c:v>15.46875</c:v>
                </c:pt>
                <c:pt idx="27">
                  <c:v>16.040624999999999</c:v>
                </c:pt>
                <c:pt idx="28">
                  <c:v>16.8984375</c:v>
                </c:pt>
                <c:pt idx="29">
                  <c:v>17.756250000000001</c:v>
                </c:pt>
                <c:pt idx="30">
                  <c:v>18.614062500000003</c:v>
                </c:pt>
                <c:pt idx="31">
                  <c:v>19.471875000000001</c:v>
                </c:pt>
                <c:pt idx="32">
                  <c:v>20.329687499999999</c:v>
                </c:pt>
                <c:pt idx="33">
                  <c:v>21.1875</c:v>
                </c:pt>
                <c:pt idx="34">
                  <c:v>22.045312500000001</c:v>
                </c:pt>
                <c:pt idx="35">
                  <c:v>22.903125000000003</c:v>
                </c:pt>
                <c:pt idx="36">
                  <c:v>23.760937500000001</c:v>
                </c:pt>
                <c:pt idx="37">
                  <c:v>24.618749999999999</c:v>
                </c:pt>
                <c:pt idx="38">
                  <c:v>25.4765625</c:v>
                </c:pt>
                <c:pt idx="39">
                  <c:v>26.334375000000001</c:v>
                </c:pt>
                <c:pt idx="40">
                  <c:v>27.1875</c:v>
                </c:pt>
                <c:pt idx="41">
                  <c:v>28.03125</c:v>
                </c:pt>
                <c:pt idx="42">
                  <c:v>28.875</c:v>
                </c:pt>
                <c:pt idx="43">
                  <c:v>29.71875</c:v>
                </c:pt>
                <c:pt idx="44">
                  <c:v>30.84375</c:v>
                </c:pt>
                <c:pt idx="45">
                  <c:v>31.96875</c:v>
                </c:pt>
                <c:pt idx="46">
                  <c:v>33.09375</c:v>
                </c:pt>
                <c:pt idx="47">
                  <c:v>34.21875</c:v>
                </c:pt>
                <c:pt idx="48">
                  <c:v>35.34375</c:v>
                </c:pt>
                <c:pt idx="49">
                  <c:v>36.46875</c:v>
                </c:pt>
                <c:pt idx="50">
                  <c:v>37.59375</c:v>
                </c:pt>
                <c:pt idx="51">
                  <c:v>38.71875</c:v>
                </c:pt>
                <c:pt idx="52">
                  <c:v>39.84375</c:v>
                </c:pt>
                <c:pt idx="53">
                  <c:v>40.96875</c:v>
                </c:pt>
                <c:pt idx="54">
                  <c:v>42.09375</c:v>
                </c:pt>
                <c:pt idx="55">
                  <c:v>43.21875</c:v>
                </c:pt>
                <c:pt idx="56">
                  <c:v>44.180624999999999</c:v>
                </c:pt>
                <c:pt idx="57">
                  <c:v>44.979374999999997</c:v>
                </c:pt>
                <c:pt idx="58">
                  <c:v>45.778125000000003</c:v>
                </c:pt>
                <c:pt idx="59">
                  <c:v>46.576875000000001</c:v>
                </c:pt>
                <c:pt idx="60">
                  <c:v>47.375624999999999</c:v>
                </c:pt>
                <c:pt idx="61">
                  <c:v>48.174374999999998</c:v>
                </c:pt>
                <c:pt idx="62">
                  <c:v>48.973125000000003</c:v>
                </c:pt>
                <c:pt idx="63">
                  <c:v>49.771875000000001</c:v>
                </c:pt>
                <c:pt idx="64">
                  <c:v>50.171250000000001</c:v>
                </c:pt>
                <c:pt idx="65">
                  <c:v>50.570625</c:v>
                </c:pt>
                <c:pt idx="66">
                  <c:v>50.97</c:v>
                </c:pt>
                <c:pt idx="67">
                  <c:v>51.369374999999998</c:v>
                </c:pt>
                <c:pt idx="68">
                  <c:v>51.768749999999997</c:v>
                </c:pt>
                <c:pt idx="69">
                  <c:v>51.9684375</c:v>
                </c:pt>
                <c:pt idx="70">
                  <c:v>52.168125000000003</c:v>
                </c:pt>
                <c:pt idx="71">
                  <c:v>52.367812499999999</c:v>
                </c:pt>
                <c:pt idx="72">
                  <c:v>52.567500000000003</c:v>
                </c:pt>
                <c:pt idx="73">
                  <c:v>52.767187499999999</c:v>
                </c:pt>
                <c:pt idx="74">
                  <c:v>52.966875000000002</c:v>
                </c:pt>
                <c:pt idx="75">
                  <c:v>53.166562499999998</c:v>
                </c:pt>
                <c:pt idx="76">
                  <c:v>53.366250000000001</c:v>
                </c:pt>
                <c:pt idx="77">
                  <c:v>53.565937500000004</c:v>
                </c:pt>
                <c:pt idx="78">
                  <c:v>53.765625</c:v>
                </c:pt>
                <c:pt idx="79">
                  <c:v>53.965312499999996</c:v>
                </c:pt>
                <c:pt idx="80">
                  <c:v>54.164999999999999</c:v>
                </c:pt>
                <c:pt idx="81">
                  <c:v>54.364687500000002</c:v>
                </c:pt>
                <c:pt idx="82">
                  <c:v>54.564374999999998</c:v>
                </c:pt>
                <c:pt idx="83">
                  <c:v>54.764062500000001</c:v>
                </c:pt>
                <c:pt idx="84">
                  <c:v>54.963750000000005</c:v>
                </c:pt>
                <c:pt idx="85">
                  <c:v>55.163437500000001</c:v>
                </c:pt>
                <c:pt idx="86">
                  <c:v>55.363124999999997</c:v>
                </c:pt>
                <c:pt idx="87">
                  <c:v>55.5628125</c:v>
                </c:pt>
                <c:pt idx="88">
                  <c:v>55.762500000000003</c:v>
                </c:pt>
                <c:pt idx="89">
                  <c:v>55.762500000000003</c:v>
                </c:pt>
                <c:pt idx="90">
                  <c:v>55.762500000000003</c:v>
                </c:pt>
                <c:pt idx="91">
                  <c:v>55.762500000000003</c:v>
                </c:pt>
                <c:pt idx="92">
                  <c:v>55.762500000000003</c:v>
                </c:pt>
                <c:pt idx="93">
                  <c:v>55.762500000000003</c:v>
                </c:pt>
                <c:pt idx="94">
                  <c:v>55.762500000000003</c:v>
                </c:pt>
                <c:pt idx="95">
                  <c:v>55.762500000000003</c:v>
                </c:pt>
                <c:pt idx="96">
                  <c:v>55.762500000000003</c:v>
                </c:pt>
                <c:pt idx="97">
                  <c:v>55.762500000000003</c:v>
                </c:pt>
                <c:pt idx="98">
                  <c:v>55.762500000000003</c:v>
                </c:pt>
                <c:pt idx="99">
                  <c:v>55.762500000000003</c:v>
                </c:pt>
                <c:pt idx="100">
                  <c:v>55.762500000000003</c:v>
                </c:pt>
                <c:pt idx="101">
                  <c:v>55.762500000000003</c:v>
                </c:pt>
                <c:pt idx="102">
                  <c:v>55.762500000000003</c:v>
                </c:pt>
                <c:pt idx="103">
                  <c:v>55.762500000000003</c:v>
                </c:pt>
                <c:pt idx="104">
                  <c:v>55.762500000000003</c:v>
                </c:pt>
                <c:pt idx="105">
                  <c:v>55.762500000000003</c:v>
                </c:pt>
                <c:pt idx="106">
                  <c:v>55.762500000000003</c:v>
                </c:pt>
                <c:pt idx="107">
                  <c:v>55.762500000000003</c:v>
                </c:pt>
                <c:pt idx="108">
                  <c:v>55.762500000000003</c:v>
                </c:pt>
                <c:pt idx="109">
                  <c:v>55.762500000000003</c:v>
                </c:pt>
                <c:pt idx="110">
                  <c:v>55.762500000000003</c:v>
                </c:pt>
                <c:pt idx="111">
                  <c:v>55.762500000000003</c:v>
                </c:pt>
                <c:pt idx="112">
                  <c:v>55.762500000000003</c:v>
                </c:pt>
                <c:pt idx="113">
                  <c:v>55.762500000000003</c:v>
                </c:pt>
                <c:pt idx="114">
                  <c:v>55.762500000000003</c:v>
                </c:pt>
                <c:pt idx="115">
                  <c:v>55.762500000000003</c:v>
                </c:pt>
                <c:pt idx="116">
                  <c:v>55.762500000000003</c:v>
                </c:pt>
                <c:pt idx="117">
                  <c:v>55.762500000000003</c:v>
                </c:pt>
                <c:pt idx="118">
                  <c:v>55.762500000000003</c:v>
                </c:pt>
                <c:pt idx="119">
                  <c:v>55.762500000000003</c:v>
                </c:pt>
                <c:pt idx="120">
                  <c:v>55.762500000000003</c:v>
                </c:pt>
                <c:pt idx="121">
                  <c:v>55.762500000000003</c:v>
                </c:pt>
                <c:pt idx="122">
                  <c:v>55.762500000000003</c:v>
                </c:pt>
                <c:pt idx="123">
                  <c:v>55.762500000000003</c:v>
                </c:pt>
                <c:pt idx="124">
                  <c:v>55.762500000000003</c:v>
                </c:pt>
                <c:pt idx="125">
                  <c:v>55.762500000000003</c:v>
                </c:pt>
                <c:pt idx="126">
                  <c:v>55.762500000000003</c:v>
                </c:pt>
                <c:pt idx="127">
                  <c:v>55.762500000000003</c:v>
                </c:pt>
                <c:pt idx="128">
                  <c:v>55.762500000000003</c:v>
                </c:pt>
                <c:pt idx="129">
                  <c:v>55.762500000000003</c:v>
                </c:pt>
                <c:pt idx="130">
                  <c:v>55.762500000000003</c:v>
                </c:pt>
                <c:pt idx="131">
                  <c:v>55.762500000000003</c:v>
                </c:pt>
                <c:pt idx="132">
                  <c:v>55.762500000000003</c:v>
                </c:pt>
                <c:pt idx="133">
                  <c:v>55.762500000000003</c:v>
                </c:pt>
                <c:pt idx="134">
                  <c:v>55.762500000000003</c:v>
                </c:pt>
                <c:pt idx="135">
                  <c:v>55.762500000000003</c:v>
                </c:pt>
                <c:pt idx="136">
                  <c:v>55.762500000000003</c:v>
                </c:pt>
                <c:pt idx="137">
                  <c:v>55.762500000000003</c:v>
                </c:pt>
                <c:pt idx="138">
                  <c:v>55.762500000000003</c:v>
                </c:pt>
                <c:pt idx="139">
                  <c:v>55.762500000000003</c:v>
                </c:pt>
                <c:pt idx="140">
                  <c:v>55.762500000000003</c:v>
                </c:pt>
                <c:pt idx="141">
                  <c:v>55.762500000000003</c:v>
                </c:pt>
                <c:pt idx="142">
                  <c:v>55.762500000000003</c:v>
                </c:pt>
                <c:pt idx="143">
                  <c:v>55.762500000000003</c:v>
                </c:pt>
                <c:pt idx="144">
                  <c:v>55.762500000000003</c:v>
                </c:pt>
                <c:pt idx="145">
                  <c:v>55.762500000000003</c:v>
                </c:pt>
                <c:pt idx="146">
                  <c:v>55.762500000000003</c:v>
                </c:pt>
                <c:pt idx="147">
                  <c:v>55.762500000000003</c:v>
                </c:pt>
                <c:pt idx="148">
                  <c:v>55.762500000000003</c:v>
                </c:pt>
                <c:pt idx="149">
                  <c:v>55.762500000000003</c:v>
                </c:pt>
                <c:pt idx="150">
                  <c:v>55.762500000000003</c:v>
                </c:pt>
                <c:pt idx="151">
                  <c:v>55.762500000000003</c:v>
                </c:pt>
                <c:pt idx="152">
                  <c:v>55.762500000000003</c:v>
                </c:pt>
                <c:pt idx="153">
                  <c:v>55.762500000000003</c:v>
                </c:pt>
                <c:pt idx="154">
                  <c:v>55.762500000000003</c:v>
                </c:pt>
                <c:pt idx="155">
                  <c:v>55.762500000000003</c:v>
                </c:pt>
                <c:pt idx="156">
                  <c:v>55.762500000000003</c:v>
                </c:pt>
                <c:pt idx="157">
                  <c:v>55.762500000000003</c:v>
                </c:pt>
                <c:pt idx="158">
                  <c:v>55.762500000000003</c:v>
                </c:pt>
                <c:pt idx="159">
                  <c:v>55.762500000000003</c:v>
                </c:pt>
                <c:pt idx="160">
                  <c:v>55.762500000000003</c:v>
                </c:pt>
                <c:pt idx="161">
                  <c:v>55.762500000000003</c:v>
                </c:pt>
                <c:pt idx="162">
                  <c:v>55.762500000000003</c:v>
                </c:pt>
                <c:pt idx="163">
                  <c:v>55.762500000000003</c:v>
                </c:pt>
                <c:pt idx="164">
                  <c:v>55.762500000000003</c:v>
                </c:pt>
                <c:pt idx="165">
                  <c:v>55.762500000000003</c:v>
                </c:pt>
                <c:pt idx="166">
                  <c:v>55.762500000000003</c:v>
                </c:pt>
                <c:pt idx="167">
                  <c:v>55.762500000000003</c:v>
                </c:pt>
                <c:pt idx="168">
                  <c:v>55.762500000000003</c:v>
                </c:pt>
                <c:pt idx="169">
                  <c:v>55.762500000000003</c:v>
                </c:pt>
                <c:pt idx="170">
                  <c:v>55.762500000000003</c:v>
                </c:pt>
                <c:pt idx="171">
                  <c:v>55.762500000000003</c:v>
                </c:pt>
                <c:pt idx="172">
                  <c:v>55.762500000000003</c:v>
                </c:pt>
              </c:numCache>
            </c:numRef>
          </c:yVal>
          <c:smooth val="0"/>
          <c:extLst>
            <c:ext xmlns:c16="http://schemas.microsoft.com/office/drawing/2014/chart" uri="{C3380CC4-5D6E-409C-BE32-E72D297353CC}">
              <c16:uniqueId val="{00000006-A060-4034-912B-D9CBF3321417}"/>
            </c:ext>
          </c:extLst>
        </c:ser>
        <c:dLbls>
          <c:showLegendKey val="0"/>
          <c:showVal val="0"/>
          <c:showCatName val="0"/>
          <c:showSerName val="0"/>
          <c:showPercent val="0"/>
          <c:showBubbleSize val="0"/>
        </c:dLbls>
        <c:axId val="824387728"/>
        <c:axId val="824386944"/>
      </c:scatterChart>
      <c:scatterChart>
        <c:scatterStyle val="lineMarker"/>
        <c:varyColors val="0"/>
        <c:ser>
          <c:idx val="3"/>
          <c:order val="6"/>
          <c:tx>
            <c:strRef>
              <c:f>'C9 6550'!$A$13</c:f>
              <c:strCache>
                <c:ptCount val="1"/>
                <c:pt idx="0">
                  <c:v>Ks</c:v>
                </c:pt>
              </c:strCache>
            </c:strRef>
          </c:tx>
          <c:spPr>
            <a:ln w="12700">
              <a:solidFill>
                <a:srgbClr val="FFFF99"/>
              </a:solidFill>
              <a:prstDash val="solid"/>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6550'!$C$13:$FS$13</c:f>
              <c:numCache>
                <c:formatCode>0.00</c:formatCode>
                <c:ptCount val="173"/>
                <c:pt idx="0">
                  <c:v>1</c:v>
                </c:pt>
                <c:pt idx="1">
                  <c:v>0.9559543230016313</c:v>
                </c:pt>
                <c:pt idx="2">
                  <c:v>0.76350708857307459</c:v>
                </c:pt>
                <c:pt idx="3">
                  <c:v>0.6196497661483098</c:v>
                </c:pt>
                <c:pt idx="4">
                  <c:v>0.49587169769055173</c:v>
                </c:pt>
                <c:pt idx="5">
                  <c:v>0.38459487528171965</c:v>
                </c:pt>
                <c:pt idx="6">
                  <c:v>0.30329749504046533</c:v>
                </c:pt>
                <c:pt idx="7">
                  <c:v>0.25000000093544061</c:v>
                </c:pt>
                <c:pt idx="8">
                  <c:v>0.35131246284166634</c:v>
                </c:pt>
                <c:pt idx="9">
                  <c:v>0.26212431061492664</c:v>
                </c:pt>
                <c:pt idx="10">
                  <c:v>0.37008142102266123</c:v>
                </c:pt>
                <c:pt idx="11">
                  <c:v>0.46108741657505403</c:v>
                </c:pt>
                <c:pt idx="12">
                  <c:v>0.49776407881180434</c:v>
                </c:pt>
                <c:pt idx="13">
                  <c:v>0.52764303965669823</c:v>
                </c:pt>
                <c:pt idx="14">
                  <c:v>0.53818624690450967</c:v>
                </c:pt>
                <c:pt idx="15">
                  <c:v>0.53448663266666063</c:v>
                </c:pt>
                <c:pt idx="16">
                  <c:v>0.59641037386946927</c:v>
                </c:pt>
                <c:pt idx="17">
                  <c:v>0.79713862632653265</c:v>
                </c:pt>
                <c:pt idx="18">
                  <c:v>0.72263519265270004</c:v>
                </c:pt>
                <c:pt idx="19">
                  <c:v>0.6406101935806171</c:v>
                </c:pt>
                <c:pt idx="20">
                  <c:v>0.60651691772453331</c:v>
                </c:pt>
                <c:pt idx="21">
                  <c:v>0.5809237289578344</c:v>
                </c:pt>
                <c:pt idx="22">
                  <c:v>0.54024292958954134</c:v>
                </c:pt>
                <c:pt idx="23">
                  <c:v>0.6508863520003294</c:v>
                </c:pt>
                <c:pt idx="24">
                  <c:v>0.66396849563083993</c:v>
                </c:pt>
                <c:pt idx="25">
                  <c:v>0.63529739696621124</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0.93664248277744122</c:v>
                </c:pt>
                <c:pt idx="50">
                  <c:v>1</c:v>
                </c:pt>
                <c:pt idx="51">
                  <c:v>1</c:v>
                </c:pt>
                <c:pt idx="52">
                  <c:v>0.89465894088398912</c:v>
                </c:pt>
                <c:pt idx="53">
                  <c:v>0.77590306990245905</c:v>
                </c:pt>
                <c:pt idx="54">
                  <c:v>1</c:v>
                </c:pt>
                <c:pt idx="55">
                  <c:v>1</c:v>
                </c:pt>
                <c:pt idx="56">
                  <c:v>0.93022275307166902</c:v>
                </c:pt>
                <c:pt idx="57">
                  <c:v>0.80602300807177307</c:v>
                </c:pt>
                <c:pt idx="58">
                  <c:v>0.69348083711424469</c:v>
                </c:pt>
                <c:pt idx="59">
                  <c:v>1</c:v>
                </c:pt>
                <c:pt idx="60">
                  <c:v>0.91365628635058072</c:v>
                </c:pt>
                <c:pt idx="61">
                  <c:v>0.79766271250563847</c:v>
                </c:pt>
                <c:pt idx="62">
                  <c:v>0.84429144583641846</c:v>
                </c:pt>
                <c:pt idx="63">
                  <c:v>0.88204849200242286</c:v>
                </c:pt>
                <c:pt idx="64">
                  <c:v>1</c:v>
                </c:pt>
                <c:pt idx="65">
                  <c:v>0.93240894390093843</c:v>
                </c:pt>
                <c:pt idx="66">
                  <c:v>0.76285633307776823</c:v>
                </c:pt>
                <c:pt idx="67">
                  <c:v>0.71369597635019777</c:v>
                </c:pt>
                <c:pt idx="68">
                  <c:v>0.88871249705627553</c:v>
                </c:pt>
                <c:pt idx="69">
                  <c:v>0.77948924177360912</c:v>
                </c:pt>
                <c:pt idx="70">
                  <c:v>0.70088017626149068</c:v>
                </c:pt>
                <c:pt idx="71">
                  <c:v>0.60890127927302518</c:v>
                </c:pt>
                <c:pt idx="72">
                  <c:v>0.53518637654658474</c:v>
                </c:pt>
                <c:pt idx="73">
                  <c:v>0.82466998613683284</c:v>
                </c:pt>
                <c:pt idx="74">
                  <c:v>0.77264136680195805</c:v>
                </c:pt>
                <c:pt idx="75">
                  <c:v>0.67823671261328144</c:v>
                </c:pt>
                <c:pt idx="76">
                  <c:v>0.62532076979471429</c:v>
                </c:pt>
                <c:pt idx="77">
                  <c:v>0.59738330912283377</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0.99023346216976604</c:v>
                </c:pt>
                <c:pt idx="99">
                  <c:v>0.87663525634981798</c:v>
                </c:pt>
                <c:pt idx="100">
                  <c:v>0.77789396919836828</c:v>
                </c:pt>
                <c:pt idx="101">
                  <c:v>0.99837708233066558</c:v>
                </c:pt>
                <c:pt idx="102">
                  <c:v>1</c:v>
                </c:pt>
                <c:pt idx="103">
                  <c:v>0.93741653207335118</c:v>
                </c:pt>
                <c:pt idx="104">
                  <c:v>0.85317623852081559</c:v>
                </c:pt>
                <c:pt idx="105">
                  <c:v>0.77524005927146511</c:v>
                </c:pt>
                <c:pt idx="106">
                  <c:v>0.91093373587650928</c:v>
                </c:pt>
                <c:pt idx="107">
                  <c:v>0.81505849829289878</c:v>
                </c:pt>
                <c:pt idx="108">
                  <c:v>0.74364201828788401</c:v>
                </c:pt>
                <c:pt idx="109">
                  <c:v>0.65635949814039563</c:v>
                </c:pt>
                <c:pt idx="110">
                  <c:v>0.81972917195109796</c:v>
                </c:pt>
                <c:pt idx="111">
                  <c:v>0.74197787313558172</c:v>
                </c:pt>
                <c:pt idx="112">
                  <c:v>0.67757128834817915</c:v>
                </c:pt>
                <c:pt idx="113">
                  <c:v>0.61723380584025034</c:v>
                </c:pt>
                <c:pt idx="114">
                  <c:v>0.56827890898252575</c:v>
                </c:pt>
                <c:pt idx="115">
                  <c:v>0.5214056257357601</c:v>
                </c:pt>
                <c:pt idx="116">
                  <c:v>0.65541798242640803</c:v>
                </c:pt>
                <c:pt idx="117">
                  <c:v>0.58837829977545386</c:v>
                </c:pt>
                <c:pt idx="118">
                  <c:v>0.54135528637893637</c:v>
                </c:pt>
                <c:pt idx="119">
                  <c:v>0.49243414530272694</c:v>
                </c:pt>
                <c:pt idx="120">
                  <c:v>0.89374062144196753</c:v>
                </c:pt>
                <c:pt idx="121">
                  <c:v>0.94136740662598017</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numCache>
            </c:numRef>
          </c:yVal>
          <c:smooth val="0"/>
          <c:extLst>
            <c:ext xmlns:c16="http://schemas.microsoft.com/office/drawing/2014/chart" uri="{C3380CC4-5D6E-409C-BE32-E72D297353CC}">
              <c16:uniqueId val="{00000007-A060-4034-912B-D9CBF3321417}"/>
            </c:ext>
          </c:extLst>
        </c:ser>
        <c:dLbls>
          <c:showLegendKey val="0"/>
          <c:showVal val="0"/>
          <c:showCatName val="0"/>
          <c:showSerName val="0"/>
          <c:showPercent val="0"/>
          <c:showBubbleSize val="0"/>
        </c:dLbls>
        <c:axId val="824388904"/>
        <c:axId val="824389296"/>
      </c:scatterChart>
      <c:valAx>
        <c:axId val="824387728"/>
        <c:scaling>
          <c:orientation val="minMax"/>
          <c:max val="305"/>
          <c:min val="140"/>
        </c:scaling>
        <c:delete val="0"/>
        <c:axPos val="b"/>
        <c:title>
          <c:tx>
            <c:rich>
              <a:bodyPr/>
              <a:lstStyle/>
              <a:p>
                <a:pPr>
                  <a:defRPr sz="1425" b="1" i="0" u="none" strike="noStrike" baseline="0">
                    <a:solidFill>
                      <a:srgbClr val="000000"/>
                    </a:solidFill>
                    <a:latin typeface="Arial"/>
                    <a:ea typeface="Arial"/>
                    <a:cs typeface="Arial"/>
                  </a:defRPr>
                </a:pPr>
                <a:r>
                  <a:rPr lang="en-US"/>
                  <a:t>DOY</a:t>
                </a:r>
              </a:p>
            </c:rich>
          </c:tx>
          <c:layout>
            <c:manualLayout>
              <c:xMode val="edge"/>
              <c:yMode val="edge"/>
              <c:x val="0.49104509327025236"/>
              <c:y val="0.9076944612692643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824386944"/>
        <c:crosses val="autoZero"/>
        <c:crossBetween val="midCat"/>
        <c:majorUnit val="10"/>
      </c:valAx>
      <c:valAx>
        <c:axId val="824386944"/>
        <c:scaling>
          <c:orientation val="minMax"/>
          <c:max val="100"/>
          <c:min val="0"/>
        </c:scaling>
        <c:delete val="0"/>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rPr lang="en-US"/>
                  <a:t>Irr, Prec, SWD (mm)</a:t>
                </a:r>
              </a:p>
            </c:rich>
          </c:tx>
          <c:layout>
            <c:manualLayout>
              <c:xMode val="edge"/>
              <c:yMode val="edge"/>
              <c:x val="7.4626567306731234E-3"/>
              <c:y val="0.225641564035264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en-US"/>
          </a:p>
        </c:txPr>
        <c:crossAx val="824387728"/>
        <c:crosses val="autoZero"/>
        <c:crossBetween val="midCat"/>
      </c:valAx>
      <c:valAx>
        <c:axId val="824388904"/>
        <c:scaling>
          <c:orientation val="minMax"/>
        </c:scaling>
        <c:delete val="1"/>
        <c:axPos val="b"/>
        <c:numFmt formatCode="General" sourceLinked="1"/>
        <c:majorTickMark val="out"/>
        <c:minorTickMark val="none"/>
        <c:tickLblPos val="none"/>
        <c:crossAx val="824389296"/>
        <c:crosses val="autoZero"/>
        <c:crossBetween val="midCat"/>
      </c:valAx>
      <c:valAx>
        <c:axId val="824389296"/>
        <c:scaling>
          <c:orientation val="minMax"/>
          <c:max val="2.5"/>
          <c:min val="0"/>
        </c:scaling>
        <c:delete val="0"/>
        <c:axPos val="r"/>
        <c:title>
          <c:tx>
            <c:rich>
              <a:bodyPr/>
              <a:lstStyle/>
              <a:p>
                <a:pPr>
                  <a:defRPr sz="1175" b="1" i="0" u="none" strike="noStrike" baseline="0">
                    <a:solidFill>
                      <a:srgbClr val="000000"/>
                    </a:solidFill>
                    <a:latin typeface="Arial"/>
                    <a:ea typeface="Arial"/>
                    <a:cs typeface="Arial"/>
                  </a:defRPr>
                </a:pPr>
                <a:r>
                  <a:rPr lang="en-US"/>
                  <a:t>Ks</a:t>
                </a:r>
              </a:p>
            </c:rich>
          </c:tx>
          <c:layout>
            <c:manualLayout>
              <c:xMode val="edge"/>
              <c:yMode val="edge"/>
              <c:x val="0.95074693942523758"/>
              <c:y val="0.4282062049936065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1075" b="0" i="0" u="none" strike="noStrike" baseline="0">
                <a:solidFill>
                  <a:srgbClr val="000000"/>
                </a:solidFill>
                <a:latin typeface="Arial"/>
                <a:ea typeface="Arial"/>
                <a:cs typeface="Arial"/>
              </a:defRPr>
            </a:pPr>
            <a:endParaRPr lang="en-US"/>
          </a:p>
        </c:txPr>
        <c:crossAx val="824388904"/>
        <c:crosses val="max"/>
        <c:crossBetween val="midCat"/>
      </c:valAx>
      <c:spPr>
        <a:solidFill>
          <a:srgbClr val="C0C0C0"/>
        </a:solidFill>
        <a:ln w="12700">
          <a:solidFill>
            <a:srgbClr val="808080"/>
          </a:solidFill>
          <a:prstDash val="solid"/>
        </a:ln>
      </c:spPr>
    </c:plotArea>
    <c:legend>
      <c:legendPos val="r"/>
      <c:layout>
        <c:manualLayout>
          <c:xMode val="edge"/>
          <c:yMode val="edge"/>
          <c:x val="0.11613723389081702"/>
          <c:y val="5.445994020236157E-2"/>
          <c:w val="0.22708055131054364"/>
          <c:h val="0.28718020628056462"/>
        </c:manualLayout>
      </c:layout>
      <c:overlay val="0"/>
      <c:spPr>
        <a:no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'C10 6540'!$D$1</c:f>
          <c:strCache>
            <c:ptCount val="1"/>
            <c:pt idx="0">
              <c:v>Corn 13 # 10</c:v>
            </c:pt>
          </c:strCache>
        </c:strRef>
      </c:tx>
      <c:layout>
        <c:manualLayout>
          <c:xMode val="edge"/>
          <c:yMode val="edge"/>
          <c:x val="0.41073856274294829"/>
          <c:y val="4.4041450777202069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8.8590662090146668E-2"/>
          <c:y val="4.6632124352331626E-2"/>
          <c:w val="0.883222055383583"/>
          <c:h val="0.8134715025906738"/>
        </c:manualLayout>
      </c:layout>
      <c:scatterChart>
        <c:scatterStyle val="lineMarker"/>
        <c:varyColors val="0"/>
        <c:ser>
          <c:idx val="6"/>
          <c:order val="0"/>
          <c:tx>
            <c:strRef>
              <c:f>'C10 6540'!$A$19</c:f>
              <c:strCache>
                <c:ptCount val="1"/>
                <c:pt idx="0">
                  <c:v>Cum ETc (Kcb Select)</c:v>
                </c:pt>
              </c:strCache>
            </c:strRef>
          </c:tx>
          <c:spPr>
            <a:ln w="25400">
              <a:solidFill>
                <a:srgbClr val="008080"/>
              </a:solidFill>
              <a:prstDash val="solid"/>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6540'!$C$19:$FS$19</c:f>
              <c:numCache>
                <c:formatCode>0</c:formatCode>
                <c:ptCount val="173"/>
                <c:pt idx="0">
                  <c:v>1.1015352487564087</c:v>
                </c:pt>
                <c:pt idx="1">
                  <c:v>2.2554424210565829</c:v>
                </c:pt>
                <c:pt idx="2">
                  <c:v>3.1266345940719287</c:v>
                </c:pt>
                <c:pt idx="3">
                  <c:v>3.8831343607633837</c:v>
                </c:pt>
                <c:pt idx="4">
                  <c:v>4.5699670704866993</c:v>
                </c:pt>
                <c:pt idx="5">
                  <c:v>5.0775199397964652</c:v>
                </c:pt>
                <c:pt idx="6">
                  <c:v>5.4138046113756504</c:v>
                </c:pt>
                <c:pt idx="7">
                  <c:v>8.8549203146834916</c:v>
                </c:pt>
                <c:pt idx="8">
                  <c:v>9.395017405329348</c:v>
                </c:pt>
                <c:pt idx="9">
                  <c:v>9.7278962009607373</c:v>
                </c:pt>
                <c:pt idx="10">
                  <c:v>10.06050369748379</c:v>
                </c:pt>
                <c:pt idx="11">
                  <c:v>10.724004200397129</c:v>
                </c:pt>
                <c:pt idx="12">
                  <c:v>11.404505674038036</c:v>
                </c:pt>
                <c:pt idx="13">
                  <c:v>12.232140200262808</c:v>
                </c:pt>
                <c:pt idx="14">
                  <c:v>13.180488030020618</c:v>
                </c:pt>
                <c:pt idx="15">
                  <c:v>15.482415832280051</c:v>
                </c:pt>
                <c:pt idx="16">
                  <c:v>21.264113837354813</c:v>
                </c:pt>
                <c:pt idx="17">
                  <c:v>22.799383263870091</c:v>
                </c:pt>
                <c:pt idx="18">
                  <c:v>24.537105317285857</c:v>
                </c:pt>
                <c:pt idx="19">
                  <c:v>25.795645897005166</c:v>
                </c:pt>
                <c:pt idx="20">
                  <c:v>26.99195142416016</c:v>
                </c:pt>
                <c:pt idx="21">
                  <c:v>28.441153086430191</c:v>
                </c:pt>
                <c:pt idx="22">
                  <c:v>33.890026061792916</c:v>
                </c:pt>
                <c:pt idx="23">
                  <c:v>34.496765323759178</c:v>
                </c:pt>
                <c:pt idx="24">
                  <c:v>35.732779951204932</c:v>
                </c:pt>
                <c:pt idx="25">
                  <c:v>40.654228696976375</c:v>
                </c:pt>
                <c:pt idx="26">
                  <c:v>42.833786739523482</c:v>
                </c:pt>
                <c:pt idx="27">
                  <c:v>44.929920249643693</c:v>
                </c:pt>
                <c:pt idx="28">
                  <c:v>47.060019911232359</c:v>
                </c:pt>
                <c:pt idx="29">
                  <c:v>50.144095516580109</c:v>
                </c:pt>
                <c:pt idx="30">
                  <c:v>53.223389392170077</c:v>
                </c:pt>
                <c:pt idx="31">
                  <c:v>58.945939744145122</c:v>
                </c:pt>
                <c:pt idx="32">
                  <c:v>62.065595783561911</c:v>
                </c:pt>
                <c:pt idx="33">
                  <c:v>64.545054994655104</c:v>
                </c:pt>
                <c:pt idx="34">
                  <c:v>66.758718026568445</c:v>
                </c:pt>
                <c:pt idx="35">
                  <c:v>68.992825204644802</c:v>
                </c:pt>
                <c:pt idx="36">
                  <c:v>71.615738346682193</c:v>
                </c:pt>
                <c:pt idx="37">
                  <c:v>75.376149377533281</c:v>
                </c:pt>
                <c:pt idx="38">
                  <c:v>81.451665530695351</c:v>
                </c:pt>
                <c:pt idx="39">
                  <c:v>84.457201202605575</c:v>
                </c:pt>
                <c:pt idx="40">
                  <c:v>87.431547666095113</c:v>
                </c:pt>
                <c:pt idx="41">
                  <c:v>90.807372047419335</c:v>
                </c:pt>
                <c:pt idx="42">
                  <c:v>94.579988382804515</c:v>
                </c:pt>
                <c:pt idx="43">
                  <c:v>98.336875315082196</c:v>
                </c:pt>
                <c:pt idx="44">
                  <c:v>103.63832790596841</c:v>
                </c:pt>
                <c:pt idx="45">
                  <c:v>109.59188883231042</c:v>
                </c:pt>
                <c:pt idx="46">
                  <c:v>115.81484907932398</c:v>
                </c:pt>
                <c:pt idx="47">
                  <c:v>120.35652425134536</c:v>
                </c:pt>
                <c:pt idx="48">
                  <c:v>125.1125590756106</c:v>
                </c:pt>
                <c:pt idx="49">
                  <c:v>130.61571085305255</c:v>
                </c:pt>
                <c:pt idx="50">
                  <c:v>136.06014010305256</c:v>
                </c:pt>
                <c:pt idx="51">
                  <c:v>141.70151378270239</c:v>
                </c:pt>
                <c:pt idx="52">
                  <c:v>148.06976832475513</c:v>
                </c:pt>
                <c:pt idx="53">
                  <c:v>153.46445501255499</c:v>
                </c:pt>
                <c:pt idx="54">
                  <c:v>159.27971632018196</c:v>
                </c:pt>
                <c:pt idx="55">
                  <c:v>164.92701359480131</c:v>
                </c:pt>
                <c:pt idx="56">
                  <c:v>171.08269991106499</c:v>
                </c:pt>
                <c:pt idx="57">
                  <c:v>177.01590943686483</c:v>
                </c:pt>
                <c:pt idx="58">
                  <c:v>182.94772112763854</c:v>
                </c:pt>
                <c:pt idx="59">
                  <c:v>193.18597654974195</c:v>
                </c:pt>
                <c:pt idx="60">
                  <c:v>199.13113411688008</c:v>
                </c:pt>
                <c:pt idx="61">
                  <c:v>205.28286320221434</c:v>
                </c:pt>
                <c:pt idx="62">
                  <c:v>210.64851035416135</c:v>
                </c:pt>
                <c:pt idx="63">
                  <c:v>215.45391957306887</c:v>
                </c:pt>
                <c:pt idx="64">
                  <c:v>224.87151957306887</c:v>
                </c:pt>
                <c:pt idx="65">
                  <c:v>233.40680551631579</c:v>
                </c:pt>
                <c:pt idx="66">
                  <c:v>239.0399394369841</c:v>
                </c:pt>
                <c:pt idx="67">
                  <c:v>242.28944800313764</c:v>
                </c:pt>
                <c:pt idx="68">
                  <c:v>247.7343453292641</c:v>
                </c:pt>
                <c:pt idx="69">
                  <c:v>251.84864984148709</c:v>
                </c:pt>
                <c:pt idx="70">
                  <c:v>256.71330976270008</c:v>
                </c:pt>
                <c:pt idx="71">
                  <c:v>260.6960934437821</c:v>
                </c:pt>
                <c:pt idx="72">
                  <c:v>263.84613742674833</c:v>
                </c:pt>
                <c:pt idx="73">
                  <c:v>266.60549741934636</c:v>
                </c:pt>
                <c:pt idx="74">
                  <c:v>271.60480833393649</c:v>
                </c:pt>
                <c:pt idx="75">
                  <c:v>274.49078743715984</c:v>
                </c:pt>
                <c:pt idx="76">
                  <c:v>276.08009340570771</c:v>
                </c:pt>
                <c:pt idx="77">
                  <c:v>277.81472060489267</c:v>
                </c:pt>
                <c:pt idx="78">
                  <c:v>283.73792060489268</c:v>
                </c:pt>
                <c:pt idx="79">
                  <c:v>290.33762031192396</c:v>
                </c:pt>
                <c:pt idx="80">
                  <c:v>295.63614600772473</c:v>
                </c:pt>
                <c:pt idx="81">
                  <c:v>302.11308265323254</c:v>
                </c:pt>
                <c:pt idx="82">
                  <c:v>309.35078482330977</c:v>
                </c:pt>
                <c:pt idx="83">
                  <c:v>314.54538168610276</c:v>
                </c:pt>
                <c:pt idx="84">
                  <c:v>320.49926840485278</c:v>
                </c:pt>
                <c:pt idx="85">
                  <c:v>326.45522421539965</c:v>
                </c:pt>
                <c:pt idx="86">
                  <c:v>330.50637915314377</c:v>
                </c:pt>
                <c:pt idx="87">
                  <c:v>333.58487166107835</c:v>
                </c:pt>
                <c:pt idx="88">
                  <c:v>339.23539839447682</c:v>
                </c:pt>
                <c:pt idx="89">
                  <c:v>344.91122801483817</c:v>
                </c:pt>
                <c:pt idx="90">
                  <c:v>349.28882801483815</c:v>
                </c:pt>
                <c:pt idx="91">
                  <c:v>354.60609087398535</c:v>
                </c:pt>
                <c:pt idx="92">
                  <c:v>359.27169087398534</c:v>
                </c:pt>
                <c:pt idx="93">
                  <c:v>364.19649087398534</c:v>
                </c:pt>
                <c:pt idx="94">
                  <c:v>369.40929087398536</c:v>
                </c:pt>
                <c:pt idx="95">
                  <c:v>375.11169087398537</c:v>
                </c:pt>
                <c:pt idx="96">
                  <c:v>380.64701708709345</c:v>
                </c:pt>
                <c:pt idx="97">
                  <c:v>385.413147269349</c:v>
                </c:pt>
                <c:pt idx="98">
                  <c:v>390.55627650953579</c:v>
                </c:pt>
                <c:pt idx="99">
                  <c:v>395.06784423042598</c:v>
                </c:pt>
                <c:pt idx="100">
                  <c:v>399.17390124942875</c:v>
                </c:pt>
                <c:pt idx="101">
                  <c:v>403.55996550410919</c:v>
                </c:pt>
                <c:pt idx="102">
                  <c:v>408.1087913012326</c:v>
                </c:pt>
                <c:pt idx="103">
                  <c:v>412.01840214520143</c:v>
                </c:pt>
                <c:pt idx="104">
                  <c:v>415.66076407160733</c:v>
                </c:pt>
                <c:pt idx="105">
                  <c:v>419.59646992156348</c:v>
                </c:pt>
                <c:pt idx="106">
                  <c:v>424.05486023839933</c:v>
                </c:pt>
                <c:pt idx="107">
                  <c:v>427.42950375050026</c:v>
                </c:pt>
                <c:pt idx="108">
                  <c:v>431.6049547553456</c:v>
                </c:pt>
                <c:pt idx="109">
                  <c:v>434.24406809738122</c:v>
                </c:pt>
                <c:pt idx="110">
                  <c:v>436.88984936001702</c:v>
                </c:pt>
                <c:pt idx="111">
                  <c:v>439.05236875595944</c:v>
                </c:pt>
                <c:pt idx="112">
                  <c:v>441.05104629282482</c:v>
                </c:pt>
                <c:pt idx="113">
                  <c:v>442.65271660045738</c:v>
                </c:pt>
                <c:pt idx="114">
                  <c:v>444.16572752057732</c:v>
                </c:pt>
                <c:pt idx="115">
                  <c:v>445.75117097495269</c:v>
                </c:pt>
                <c:pt idx="116">
                  <c:v>447.33952953806858</c:v>
                </c:pt>
                <c:pt idx="117">
                  <c:v>448.46738165487045</c:v>
                </c:pt>
                <c:pt idx="118">
                  <c:v>449.64877778604807</c:v>
                </c:pt>
                <c:pt idx="119">
                  <c:v>455.52750082014711</c:v>
                </c:pt>
                <c:pt idx="120">
                  <c:v>453.88451221132362</c:v>
                </c:pt>
                <c:pt idx="121">
                  <c:v>458.34201422769667</c:v>
                </c:pt>
                <c:pt idx="122">
                  <c:v>459.60842006244872</c:v>
                </c:pt>
                <c:pt idx="123">
                  <c:v>465.51936346387379</c:v>
                </c:pt>
                <c:pt idx="124">
                  <c:v>466.97347515119799</c:v>
                </c:pt>
                <c:pt idx="125">
                  <c:v>474.08847417360079</c:v>
                </c:pt>
                <c:pt idx="126">
                  <c:v>475.13615830091794</c:v>
                </c:pt>
                <c:pt idx="127">
                  <c:v>476.84393603542918</c:v>
                </c:pt>
                <c:pt idx="128">
                  <c:v>478.53497435635205</c:v>
                </c:pt>
                <c:pt idx="129">
                  <c:v>479.81265709604583</c:v>
                </c:pt>
                <c:pt idx="130">
                  <c:v>480.87504560579617</c:v>
                </c:pt>
                <c:pt idx="131">
                  <c:v>482.12641445652974</c:v>
                </c:pt>
                <c:pt idx="132">
                  <c:v>487.39549113180203</c:v>
                </c:pt>
                <c:pt idx="133">
                  <c:v>497.59786848920726</c:v>
                </c:pt>
                <c:pt idx="134">
                  <c:v>498.52162873090646</c:v>
                </c:pt>
                <c:pt idx="135">
                  <c:v>499.24244572461981</c:v>
                </c:pt>
                <c:pt idx="136">
                  <c:v>499.84271165670293</c:v>
                </c:pt>
                <c:pt idx="137">
                  <c:v>503.11442545892135</c:v>
                </c:pt>
                <c:pt idx="138">
                  <c:v>503.64452584029573</c:v>
                </c:pt>
                <c:pt idx="139">
                  <c:v>504.21895984650985</c:v>
                </c:pt>
                <c:pt idx="140">
                  <c:v>504.75858135463136</c:v>
                </c:pt>
                <c:pt idx="141">
                  <c:v>505.406044867052</c:v>
                </c:pt>
                <c:pt idx="142">
                  <c:v>506.10554874183077</c:v>
                </c:pt>
                <c:pt idx="143">
                  <c:v>506.58883588553806</c:v>
                </c:pt>
                <c:pt idx="144">
                  <c:v>510.93789395349671</c:v>
                </c:pt>
                <c:pt idx="145">
                  <c:v>511.79036485212492</c:v>
                </c:pt>
                <c:pt idx="146">
                  <c:v>512.29559674363463</c:v>
                </c:pt>
                <c:pt idx="147">
                  <c:v>512.84732755060327</c:v>
                </c:pt>
                <c:pt idx="148">
                  <c:v>513.50954337739404</c:v>
                </c:pt>
                <c:pt idx="149">
                  <c:v>514.07603559964969</c:v>
                </c:pt>
                <c:pt idx="150">
                  <c:v>518.31152030593444</c:v>
                </c:pt>
                <c:pt idx="151">
                  <c:v>518.93921415667648</c:v>
                </c:pt>
                <c:pt idx="152">
                  <c:v>519.26940063624227</c:v>
                </c:pt>
                <c:pt idx="153">
                  <c:v>519.67032152732554</c:v>
                </c:pt>
                <c:pt idx="154">
                  <c:v>520.70550058995752</c:v>
                </c:pt>
                <c:pt idx="155">
                  <c:v>521.07957984876714</c:v>
                </c:pt>
                <c:pt idx="156">
                  <c:v>521.3960803525448</c:v>
                </c:pt>
                <c:pt idx="157">
                  <c:v>521.61761647987123</c:v>
                </c:pt>
                <c:pt idx="158">
                  <c:v>527.86544409725298</c:v>
                </c:pt>
                <c:pt idx="159">
                  <c:v>528.19127977445146</c:v>
                </c:pt>
                <c:pt idx="160">
                  <c:v>530.69535222033733</c:v>
                </c:pt>
                <c:pt idx="161">
                  <c:v>531.15470601954223</c:v>
                </c:pt>
                <c:pt idx="162">
                  <c:v>531.58201127504867</c:v>
                </c:pt>
                <c:pt idx="163">
                  <c:v>531.95610328879036</c:v>
                </c:pt>
                <c:pt idx="164">
                  <c:v>532.1704465313934</c:v>
                </c:pt>
                <c:pt idx="165">
                  <c:v>532.4945472503282</c:v>
                </c:pt>
                <c:pt idx="166">
                  <c:v>532.84187098308109</c:v>
                </c:pt>
                <c:pt idx="167">
                  <c:v>533.22095858428838</c:v>
                </c:pt>
                <c:pt idx="168">
                  <c:v>533.25204225583366</c:v>
                </c:pt>
                <c:pt idx="169">
                  <c:v>533.31176253452077</c:v>
                </c:pt>
                <c:pt idx="170">
                  <c:v>533.42861852251804</c:v>
                </c:pt>
                <c:pt idx="171">
                  <c:v>533.70745870560154</c:v>
                </c:pt>
                <c:pt idx="172">
                  <c:v>534.16189897434731</c:v>
                </c:pt>
              </c:numCache>
            </c:numRef>
          </c:yVal>
          <c:smooth val="0"/>
          <c:extLst>
            <c:ext xmlns:c16="http://schemas.microsoft.com/office/drawing/2014/chart" uri="{C3380CC4-5D6E-409C-BE32-E72D297353CC}">
              <c16:uniqueId val="{00000000-2C1A-4A27-9052-6F86A9717B7A}"/>
            </c:ext>
          </c:extLst>
        </c:ser>
        <c:ser>
          <c:idx val="8"/>
          <c:order val="1"/>
          <c:tx>
            <c:strRef>
              <c:f>'C10 6540'!$A$22</c:f>
              <c:strCache>
                <c:ptCount val="1"/>
                <c:pt idx="0">
                  <c:v>Cum ETc (BR)</c:v>
                </c:pt>
              </c:strCache>
            </c:strRef>
          </c:tx>
          <c:spPr>
            <a:ln w="12700">
              <a:solidFill>
                <a:srgbClr val="00CCFF"/>
              </a:solidFill>
              <a:prstDash val="solid"/>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6540'!$C$22:$FS$22</c:f>
              <c:numCache>
                <c:formatCode>0</c:formatCode>
                <c:ptCount val="173"/>
                <c:pt idx="0">
                  <c:v>0.01</c:v>
                </c:pt>
                <c:pt idx="1">
                  <c:v>0.02</c:v>
                </c:pt>
                <c:pt idx="2">
                  <c:v>0.03</c:v>
                </c:pt>
                <c:pt idx="3">
                  <c:v>0.04</c:v>
                </c:pt>
                <c:pt idx="4">
                  <c:v>0.05</c:v>
                </c:pt>
                <c:pt idx="5">
                  <c:v>6.0000000000000005E-2</c:v>
                </c:pt>
                <c:pt idx="6">
                  <c:v>7.0000000000000007E-2</c:v>
                </c:pt>
                <c:pt idx="7">
                  <c:v>0.08</c:v>
                </c:pt>
                <c:pt idx="8">
                  <c:v>0.09</c:v>
                </c:pt>
                <c:pt idx="9">
                  <c:v>9.9999999999999992E-2</c:v>
                </c:pt>
                <c:pt idx="10">
                  <c:v>0.10999999999999999</c:v>
                </c:pt>
                <c:pt idx="11">
                  <c:v>0.11999999999999998</c:v>
                </c:pt>
                <c:pt idx="12">
                  <c:v>0.12999999999999998</c:v>
                </c:pt>
                <c:pt idx="13">
                  <c:v>0.13999999999999999</c:v>
                </c:pt>
                <c:pt idx="14">
                  <c:v>0.15</c:v>
                </c:pt>
                <c:pt idx="15">
                  <c:v>0.16</c:v>
                </c:pt>
                <c:pt idx="16">
                  <c:v>0.17</c:v>
                </c:pt>
                <c:pt idx="17">
                  <c:v>0.18000000000000002</c:v>
                </c:pt>
                <c:pt idx="18">
                  <c:v>0.19000000000000003</c:v>
                </c:pt>
                <c:pt idx="19">
                  <c:v>0.20000000000000004</c:v>
                </c:pt>
                <c:pt idx="20">
                  <c:v>0.21000000000000005</c:v>
                </c:pt>
                <c:pt idx="21">
                  <c:v>0.22000000000000006</c:v>
                </c:pt>
                <c:pt idx="22">
                  <c:v>0.23000000000000007</c:v>
                </c:pt>
                <c:pt idx="23">
                  <c:v>0.24000000000000007</c:v>
                </c:pt>
                <c:pt idx="24">
                  <c:v>0.25000000000000006</c:v>
                </c:pt>
                <c:pt idx="25">
                  <c:v>0.26000000000000006</c:v>
                </c:pt>
                <c:pt idx="26">
                  <c:v>0.27000000000000007</c:v>
                </c:pt>
                <c:pt idx="27">
                  <c:v>0.28000000000000008</c:v>
                </c:pt>
                <c:pt idx="28">
                  <c:v>0.29000000000000009</c:v>
                </c:pt>
                <c:pt idx="29">
                  <c:v>0.3000000000000001</c:v>
                </c:pt>
                <c:pt idx="30">
                  <c:v>0.31000000000000011</c:v>
                </c:pt>
                <c:pt idx="31">
                  <c:v>0.32000000000000012</c:v>
                </c:pt>
                <c:pt idx="32">
                  <c:v>0.33000000000000013</c:v>
                </c:pt>
                <c:pt idx="33">
                  <c:v>0.34000000000000014</c:v>
                </c:pt>
                <c:pt idx="34">
                  <c:v>0.35000000000000014</c:v>
                </c:pt>
                <c:pt idx="35">
                  <c:v>0.36000000000000015</c:v>
                </c:pt>
                <c:pt idx="36">
                  <c:v>0.37000000000000016</c:v>
                </c:pt>
                <c:pt idx="37">
                  <c:v>0.38000000000000017</c:v>
                </c:pt>
                <c:pt idx="38">
                  <c:v>0.39000000000000018</c:v>
                </c:pt>
                <c:pt idx="39">
                  <c:v>0.40000000000000019</c:v>
                </c:pt>
                <c:pt idx="40">
                  <c:v>0.4100000000000002</c:v>
                </c:pt>
                <c:pt idx="41">
                  <c:v>0.42000000000000021</c:v>
                </c:pt>
                <c:pt idx="42">
                  <c:v>0.43000000000000022</c:v>
                </c:pt>
                <c:pt idx="43">
                  <c:v>0.44000000000000022</c:v>
                </c:pt>
                <c:pt idx="44">
                  <c:v>0.45000000000000023</c:v>
                </c:pt>
                <c:pt idx="45">
                  <c:v>0.46000000000000024</c:v>
                </c:pt>
                <c:pt idx="46">
                  <c:v>0.47000000000000025</c:v>
                </c:pt>
                <c:pt idx="47">
                  <c:v>0.48000000000000026</c:v>
                </c:pt>
                <c:pt idx="48">
                  <c:v>0.49000000000000027</c:v>
                </c:pt>
                <c:pt idx="49">
                  <c:v>0.50000000000000022</c:v>
                </c:pt>
                <c:pt idx="50">
                  <c:v>0.51000000000000023</c:v>
                </c:pt>
                <c:pt idx="51">
                  <c:v>0.52000000000000024</c:v>
                </c:pt>
                <c:pt idx="52">
                  <c:v>0.53000000000000025</c:v>
                </c:pt>
                <c:pt idx="53">
                  <c:v>0.54000000000000026</c:v>
                </c:pt>
                <c:pt idx="54">
                  <c:v>0.55000000000000027</c:v>
                </c:pt>
                <c:pt idx="55">
                  <c:v>0.56000000000000028</c:v>
                </c:pt>
                <c:pt idx="56">
                  <c:v>0.57000000000000028</c:v>
                </c:pt>
                <c:pt idx="57">
                  <c:v>0.58000000000000029</c:v>
                </c:pt>
                <c:pt idx="58">
                  <c:v>0.5900000000000003</c:v>
                </c:pt>
                <c:pt idx="59">
                  <c:v>0.60000000000000031</c:v>
                </c:pt>
                <c:pt idx="60">
                  <c:v>0.61000000000000032</c:v>
                </c:pt>
                <c:pt idx="61">
                  <c:v>0.62000000000000033</c:v>
                </c:pt>
                <c:pt idx="62">
                  <c:v>0.63000000000000034</c:v>
                </c:pt>
                <c:pt idx="63">
                  <c:v>0.64000000000000035</c:v>
                </c:pt>
                <c:pt idx="64">
                  <c:v>0.65000000000000036</c:v>
                </c:pt>
                <c:pt idx="65">
                  <c:v>0.66000000000000036</c:v>
                </c:pt>
                <c:pt idx="66">
                  <c:v>0.67000000000000037</c:v>
                </c:pt>
                <c:pt idx="67">
                  <c:v>0.68000000000000038</c:v>
                </c:pt>
                <c:pt idx="68">
                  <c:v>0.69000000000000039</c:v>
                </c:pt>
                <c:pt idx="69">
                  <c:v>0.7000000000000004</c:v>
                </c:pt>
                <c:pt idx="70">
                  <c:v>0.71000000000000041</c:v>
                </c:pt>
                <c:pt idx="71">
                  <c:v>0.72000000000000042</c:v>
                </c:pt>
                <c:pt idx="72">
                  <c:v>0.73000000000000043</c:v>
                </c:pt>
                <c:pt idx="73">
                  <c:v>0.74000000000000044</c:v>
                </c:pt>
                <c:pt idx="74">
                  <c:v>0.75000000000000044</c:v>
                </c:pt>
                <c:pt idx="75">
                  <c:v>0.76000000000000045</c:v>
                </c:pt>
                <c:pt idx="76">
                  <c:v>0.77000000000000046</c:v>
                </c:pt>
                <c:pt idx="77">
                  <c:v>0.78000000000000047</c:v>
                </c:pt>
                <c:pt idx="78">
                  <c:v>0.79000000000000048</c:v>
                </c:pt>
                <c:pt idx="79">
                  <c:v>0.80000000000000049</c:v>
                </c:pt>
                <c:pt idx="80">
                  <c:v>0.8100000000000005</c:v>
                </c:pt>
                <c:pt idx="81">
                  <c:v>0.82000000000000051</c:v>
                </c:pt>
                <c:pt idx="82">
                  <c:v>0.83000000000000052</c:v>
                </c:pt>
                <c:pt idx="83">
                  <c:v>0.84000000000000052</c:v>
                </c:pt>
                <c:pt idx="84">
                  <c:v>0.85000000000000053</c:v>
                </c:pt>
                <c:pt idx="85">
                  <c:v>0.86000000000000054</c:v>
                </c:pt>
                <c:pt idx="86">
                  <c:v>0.87000000000000055</c:v>
                </c:pt>
                <c:pt idx="87">
                  <c:v>0.88000000000000056</c:v>
                </c:pt>
                <c:pt idx="88">
                  <c:v>0.89000000000000057</c:v>
                </c:pt>
                <c:pt idx="89">
                  <c:v>0.90000000000000058</c:v>
                </c:pt>
                <c:pt idx="90">
                  <c:v>0.91000000000000059</c:v>
                </c:pt>
                <c:pt idx="91">
                  <c:v>0.9200000000000006</c:v>
                </c:pt>
                <c:pt idx="92">
                  <c:v>0.9300000000000006</c:v>
                </c:pt>
                <c:pt idx="93">
                  <c:v>0.94000000000000061</c:v>
                </c:pt>
                <c:pt idx="94">
                  <c:v>0.95000000000000062</c:v>
                </c:pt>
                <c:pt idx="95">
                  <c:v>0.96000000000000063</c:v>
                </c:pt>
                <c:pt idx="96">
                  <c:v>0.97000000000000064</c:v>
                </c:pt>
                <c:pt idx="97">
                  <c:v>0.98000000000000065</c:v>
                </c:pt>
                <c:pt idx="98">
                  <c:v>0.99000000000000066</c:v>
                </c:pt>
                <c:pt idx="99">
                  <c:v>1.0000000000000007</c:v>
                </c:pt>
                <c:pt idx="100">
                  <c:v>1.0100000000000007</c:v>
                </c:pt>
                <c:pt idx="101">
                  <c:v>1.0200000000000007</c:v>
                </c:pt>
                <c:pt idx="102">
                  <c:v>1.0300000000000007</c:v>
                </c:pt>
                <c:pt idx="103">
                  <c:v>1.0400000000000007</c:v>
                </c:pt>
                <c:pt idx="104">
                  <c:v>1.0500000000000007</c:v>
                </c:pt>
                <c:pt idx="105">
                  <c:v>1.0600000000000007</c:v>
                </c:pt>
                <c:pt idx="106">
                  <c:v>1.0700000000000007</c:v>
                </c:pt>
                <c:pt idx="107">
                  <c:v>1.0800000000000007</c:v>
                </c:pt>
                <c:pt idx="108">
                  <c:v>1.0900000000000007</c:v>
                </c:pt>
                <c:pt idx="109">
                  <c:v>1.1000000000000008</c:v>
                </c:pt>
                <c:pt idx="110">
                  <c:v>1.1100000000000008</c:v>
                </c:pt>
                <c:pt idx="111">
                  <c:v>1.1200000000000008</c:v>
                </c:pt>
                <c:pt idx="112">
                  <c:v>1.1300000000000008</c:v>
                </c:pt>
                <c:pt idx="113">
                  <c:v>1.1400000000000008</c:v>
                </c:pt>
                <c:pt idx="114">
                  <c:v>1.1500000000000008</c:v>
                </c:pt>
                <c:pt idx="115">
                  <c:v>1.1600000000000008</c:v>
                </c:pt>
                <c:pt idx="116">
                  <c:v>1.1700000000000008</c:v>
                </c:pt>
                <c:pt idx="117">
                  <c:v>1.1800000000000008</c:v>
                </c:pt>
                <c:pt idx="118">
                  <c:v>1.1900000000000008</c:v>
                </c:pt>
                <c:pt idx="119">
                  <c:v>1.2000000000000008</c:v>
                </c:pt>
                <c:pt idx="120">
                  <c:v>1.2100000000000009</c:v>
                </c:pt>
                <c:pt idx="121">
                  <c:v>1.2200000000000009</c:v>
                </c:pt>
                <c:pt idx="122">
                  <c:v>1.2300000000000009</c:v>
                </c:pt>
                <c:pt idx="123">
                  <c:v>1.2400000000000009</c:v>
                </c:pt>
                <c:pt idx="124">
                  <c:v>1.2500000000000009</c:v>
                </c:pt>
                <c:pt idx="125">
                  <c:v>1.2600000000000009</c:v>
                </c:pt>
                <c:pt idx="126">
                  <c:v>1.2700000000000009</c:v>
                </c:pt>
                <c:pt idx="127">
                  <c:v>1.2800000000000009</c:v>
                </c:pt>
                <c:pt idx="128">
                  <c:v>1.2900000000000009</c:v>
                </c:pt>
                <c:pt idx="129">
                  <c:v>1.3000000000000009</c:v>
                </c:pt>
                <c:pt idx="130">
                  <c:v>1.3100000000000009</c:v>
                </c:pt>
                <c:pt idx="131">
                  <c:v>1.320000000000001</c:v>
                </c:pt>
                <c:pt idx="132">
                  <c:v>1.330000000000001</c:v>
                </c:pt>
                <c:pt idx="133">
                  <c:v>1.340000000000001</c:v>
                </c:pt>
                <c:pt idx="134">
                  <c:v>1.350000000000001</c:v>
                </c:pt>
                <c:pt idx="135">
                  <c:v>1.360000000000001</c:v>
                </c:pt>
                <c:pt idx="136">
                  <c:v>1.370000000000001</c:v>
                </c:pt>
                <c:pt idx="137">
                  <c:v>1.380000000000001</c:v>
                </c:pt>
                <c:pt idx="138">
                  <c:v>1.390000000000001</c:v>
                </c:pt>
                <c:pt idx="139">
                  <c:v>1.400000000000001</c:v>
                </c:pt>
                <c:pt idx="140">
                  <c:v>1.410000000000001</c:v>
                </c:pt>
                <c:pt idx="141">
                  <c:v>1.420000000000001</c:v>
                </c:pt>
                <c:pt idx="142">
                  <c:v>1.430000000000001</c:v>
                </c:pt>
                <c:pt idx="143">
                  <c:v>1.4400000000000011</c:v>
                </c:pt>
                <c:pt idx="144">
                  <c:v>1.4500000000000011</c:v>
                </c:pt>
                <c:pt idx="145">
                  <c:v>1.4600000000000011</c:v>
                </c:pt>
                <c:pt idx="146">
                  <c:v>1.4700000000000011</c:v>
                </c:pt>
                <c:pt idx="147">
                  <c:v>1.4800000000000011</c:v>
                </c:pt>
                <c:pt idx="148">
                  <c:v>1.4900000000000011</c:v>
                </c:pt>
                <c:pt idx="149">
                  <c:v>1.5000000000000011</c:v>
                </c:pt>
                <c:pt idx="150">
                  <c:v>1.5100000000000011</c:v>
                </c:pt>
                <c:pt idx="151">
                  <c:v>1.5200000000000011</c:v>
                </c:pt>
                <c:pt idx="152">
                  <c:v>1.5300000000000011</c:v>
                </c:pt>
                <c:pt idx="153">
                  <c:v>1.5400000000000011</c:v>
                </c:pt>
                <c:pt idx="154">
                  <c:v>1.5500000000000012</c:v>
                </c:pt>
                <c:pt idx="155">
                  <c:v>1.5600000000000012</c:v>
                </c:pt>
                <c:pt idx="156">
                  <c:v>1.5700000000000012</c:v>
                </c:pt>
                <c:pt idx="157">
                  <c:v>1.5800000000000012</c:v>
                </c:pt>
                <c:pt idx="158">
                  <c:v>1.5900000000000012</c:v>
                </c:pt>
                <c:pt idx="159">
                  <c:v>1.6000000000000012</c:v>
                </c:pt>
                <c:pt idx="160">
                  <c:v>1.6100000000000012</c:v>
                </c:pt>
                <c:pt idx="161">
                  <c:v>1.6200000000000012</c:v>
                </c:pt>
                <c:pt idx="162">
                  <c:v>1.6300000000000012</c:v>
                </c:pt>
                <c:pt idx="163">
                  <c:v>1.6400000000000012</c:v>
                </c:pt>
                <c:pt idx="164">
                  <c:v>1.6500000000000012</c:v>
                </c:pt>
                <c:pt idx="165">
                  <c:v>1.6600000000000013</c:v>
                </c:pt>
                <c:pt idx="166">
                  <c:v>1.6700000000000013</c:v>
                </c:pt>
                <c:pt idx="167">
                  <c:v>1.6800000000000013</c:v>
                </c:pt>
                <c:pt idx="168">
                  <c:v>1.6900000000000013</c:v>
                </c:pt>
                <c:pt idx="169">
                  <c:v>1.7000000000000013</c:v>
                </c:pt>
                <c:pt idx="170">
                  <c:v>1.7100000000000013</c:v>
                </c:pt>
                <c:pt idx="171">
                  <c:v>1.7200000000000013</c:v>
                </c:pt>
                <c:pt idx="172">
                  <c:v>1.7300000000000013</c:v>
                </c:pt>
              </c:numCache>
            </c:numRef>
          </c:yVal>
          <c:smooth val="0"/>
          <c:extLst>
            <c:ext xmlns:c16="http://schemas.microsoft.com/office/drawing/2014/chart" uri="{C3380CC4-5D6E-409C-BE32-E72D297353CC}">
              <c16:uniqueId val="{00000001-2C1A-4A27-9052-6F86A9717B7A}"/>
            </c:ext>
          </c:extLst>
        </c:ser>
        <c:ser>
          <c:idx val="11"/>
          <c:order val="2"/>
          <c:tx>
            <c:strRef>
              <c:f>'C10 6540'!$A$38</c:f>
              <c:strCache>
                <c:ptCount val="1"/>
                <c:pt idx="0">
                  <c:v>Cumulative Irr</c:v>
                </c:pt>
              </c:strCache>
            </c:strRef>
          </c:tx>
          <c:spPr>
            <a:ln w="25400">
              <a:solidFill>
                <a:srgbClr val="FFFF99"/>
              </a:solidFill>
              <a:prstDash val="solid"/>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22.292993630573246</c:v>
                </c:pt>
                <c:pt idx="26">
                  <c:v>22.292993630573246</c:v>
                </c:pt>
                <c:pt idx="27">
                  <c:v>22.292993630573246</c:v>
                </c:pt>
                <c:pt idx="28">
                  <c:v>22.292993630573246</c:v>
                </c:pt>
                <c:pt idx="29">
                  <c:v>22.292993630573246</c:v>
                </c:pt>
                <c:pt idx="30">
                  <c:v>22.292993630573246</c:v>
                </c:pt>
                <c:pt idx="31">
                  <c:v>44.203821656050948</c:v>
                </c:pt>
                <c:pt idx="32">
                  <c:v>44.203821656050948</c:v>
                </c:pt>
                <c:pt idx="33">
                  <c:v>44.203821656050948</c:v>
                </c:pt>
                <c:pt idx="34">
                  <c:v>44.203821656050948</c:v>
                </c:pt>
                <c:pt idx="35">
                  <c:v>44.203821656050948</c:v>
                </c:pt>
                <c:pt idx="36">
                  <c:v>44.203821656050948</c:v>
                </c:pt>
                <c:pt idx="37">
                  <c:v>44.203821656050948</c:v>
                </c:pt>
                <c:pt idx="38">
                  <c:v>64.585987261146485</c:v>
                </c:pt>
                <c:pt idx="39">
                  <c:v>64.585987261146485</c:v>
                </c:pt>
                <c:pt idx="40">
                  <c:v>64.585987261146485</c:v>
                </c:pt>
                <c:pt idx="41">
                  <c:v>64.585987261146485</c:v>
                </c:pt>
                <c:pt idx="42">
                  <c:v>64.585987261146485</c:v>
                </c:pt>
                <c:pt idx="43">
                  <c:v>64.585987261146485</c:v>
                </c:pt>
                <c:pt idx="44">
                  <c:v>76.878980891719735</c:v>
                </c:pt>
                <c:pt idx="45">
                  <c:v>76.878980891719735</c:v>
                </c:pt>
                <c:pt idx="46">
                  <c:v>76.878980891719735</c:v>
                </c:pt>
                <c:pt idx="47">
                  <c:v>76.878980891719735</c:v>
                </c:pt>
                <c:pt idx="48">
                  <c:v>76.878980891719735</c:v>
                </c:pt>
                <c:pt idx="49">
                  <c:v>89.171974522292984</c:v>
                </c:pt>
                <c:pt idx="50">
                  <c:v>89.171974522292984</c:v>
                </c:pt>
                <c:pt idx="51">
                  <c:v>89.171974522292984</c:v>
                </c:pt>
                <c:pt idx="52">
                  <c:v>89.171974522292984</c:v>
                </c:pt>
                <c:pt idx="53">
                  <c:v>105.47770700636943</c:v>
                </c:pt>
                <c:pt idx="54">
                  <c:v>105.47770700636943</c:v>
                </c:pt>
                <c:pt idx="55">
                  <c:v>105.47770700636943</c:v>
                </c:pt>
                <c:pt idx="56">
                  <c:v>105.47770700636943</c:v>
                </c:pt>
                <c:pt idx="57">
                  <c:v>105.47770700636943</c:v>
                </c:pt>
                <c:pt idx="58">
                  <c:v>130.89171974522293</c:v>
                </c:pt>
                <c:pt idx="59">
                  <c:v>130.89171974522293</c:v>
                </c:pt>
                <c:pt idx="60">
                  <c:v>130.89171974522293</c:v>
                </c:pt>
                <c:pt idx="61">
                  <c:v>130.89171974522293</c:v>
                </c:pt>
                <c:pt idx="62">
                  <c:v>130.89171974522293</c:v>
                </c:pt>
                <c:pt idx="63">
                  <c:v>147.19745222929936</c:v>
                </c:pt>
                <c:pt idx="64">
                  <c:v>147.19745222929936</c:v>
                </c:pt>
                <c:pt idx="65">
                  <c:v>147.19745222929936</c:v>
                </c:pt>
                <c:pt idx="66">
                  <c:v>147.19745222929936</c:v>
                </c:pt>
                <c:pt idx="67">
                  <c:v>159.55414012738854</c:v>
                </c:pt>
                <c:pt idx="68">
                  <c:v>159.55414012738854</c:v>
                </c:pt>
                <c:pt idx="69">
                  <c:v>159.55414012738854</c:v>
                </c:pt>
                <c:pt idx="70">
                  <c:v>159.55414012738854</c:v>
                </c:pt>
                <c:pt idx="71">
                  <c:v>159.55414012738854</c:v>
                </c:pt>
                <c:pt idx="72">
                  <c:v>177.89808917197453</c:v>
                </c:pt>
                <c:pt idx="73">
                  <c:v>177.89808917197453</c:v>
                </c:pt>
                <c:pt idx="74">
                  <c:v>177.89808917197453</c:v>
                </c:pt>
                <c:pt idx="75">
                  <c:v>177.89808917197453</c:v>
                </c:pt>
                <c:pt idx="76">
                  <c:v>177.89808917197453</c:v>
                </c:pt>
                <c:pt idx="77">
                  <c:v>230.50955414012739</c:v>
                </c:pt>
                <c:pt idx="78">
                  <c:v>230.50955414012739</c:v>
                </c:pt>
                <c:pt idx="79">
                  <c:v>230.50955414012739</c:v>
                </c:pt>
                <c:pt idx="80">
                  <c:v>230.50955414012739</c:v>
                </c:pt>
                <c:pt idx="81">
                  <c:v>260.95541401273886</c:v>
                </c:pt>
                <c:pt idx="82">
                  <c:v>260.95541401273886</c:v>
                </c:pt>
                <c:pt idx="83">
                  <c:v>260.95541401273886</c:v>
                </c:pt>
                <c:pt idx="84">
                  <c:v>260.95541401273886</c:v>
                </c:pt>
                <c:pt idx="85">
                  <c:v>260.95541401273886</c:v>
                </c:pt>
                <c:pt idx="86">
                  <c:v>281.27388535031849</c:v>
                </c:pt>
                <c:pt idx="87">
                  <c:v>281.27388535031849</c:v>
                </c:pt>
                <c:pt idx="88">
                  <c:v>281.27388535031849</c:v>
                </c:pt>
                <c:pt idx="89">
                  <c:v>281.27388535031849</c:v>
                </c:pt>
                <c:pt idx="90">
                  <c:v>281.27388535031849</c:v>
                </c:pt>
                <c:pt idx="91">
                  <c:v>301.5286624203822</c:v>
                </c:pt>
                <c:pt idx="92">
                  <c:v>301.5286624203822</c:v>
                </c:pt>
                <c:pt idx="93">
                  <c:v>301.5286624203822</c:v>
                </c:pt>
                <c:pt idx="94">
                  <c:v>301.5286624203822</c:v>
                </c:pt>
                <c:pt idx="95">
                  <c:v>301.5286624203822</c:v>
                </c:pt>
                <c:pt idx="96">
                  <c:v>301.5286624203822</c:v>
                </c:pt>
                <c:pt idx="97">
                  <c:v>301.5286624203822</c:v>
                </c:pt>
                <c:pt idx="98">
                  <c:v>301.5286624203822</c:v>
                </c:pt>
                <c:pt idx="99">
                  <c:v>301.5286624203822</c:v>
                </c:pt>
                <c:pt idx="100">
                  <c:v>315.79617834394907</c:v>
                </c:pt>
                <c:pt idx="101">
                  <c:v>315.79617834394907</c:v>
                </c:pt>
                <c:pt idx="102">
                  <c:v>315.79617834394907</c:v>
                </c:pt>
                <c:pt idx="103">
                  <c:v>315.79617834394907</c:v>
                </c:pt>
                <c:pt idx="104">
                  <c:v>315.79617834394907</c:v>
                </c:pt>
                <c:pt idx="105">
                  <c:v>326.05095541401278</c:v>
                </c:pt>
                <c:pt idx="106">
                  <c:v>326.05095541401278</c:v>
                </c:pt>
                <c:pt idx="107">
                  <c:v>326.05095541401278</c:v>
                </c:pt>
                <c:pt idx="108">
                  <c:v>326.05095541401278</c:v>
                </c:pt>
                <c:pt idx="109">
                  <c:v>326.05095541401278</c:v>
                </c:pt>
                <c:pt idx="110">
                  <c:v>326.05095541401278</c:v>
                </c:pt>
                <c:pt idx="111">
                  <c:v>326.05095541401278</c:v>
                </c:pt>
                <c:pt idx="112">
                  <c:v>326.05095541401278</c:v>
                </c:pt>
                <c:pt idx="113">
                  <c:v>326.05095541401278</c:v>
                </c:pt>
                <c:pt idx="114">
                  <c:v>326.05095541401278</c:v>
                </c:pt>
                <c:pt idx="115">
                  <c:v>326.05095541401278</c:v>
                </c:pt>
                <c:pt idx="116">
                  <c:v>326.05095541401278</c:v>
                </c:pt>
                <c:pt idx="117">
                  <c:v>326.05095541401278</c:v>
                </c:pt>
                <c:pt idx="118">
                  <c:v>326.05095541401278</c:v>
                </c:pt>
                <c:pt idx="119">
                  <c:v>326.05095541401278</c:v>
                </c:pt>
                <c:pt idx="120">
                  <c:v>326.05095541401278</c:v>
                </c:pt>
                <c:pt idx="121">
                  <c:v>326.05095541401278</c:v>
                </c:pt>
                <c:pt idx="122">
                  <c:v>326.05095541401278</c:v>
                </c:pt>
                <c:pt idx="123">
                  <c:v>326.05095541401278</c:v>
                </c:pt>
                <c:pt idx="124">
                  <c:v>326.05095541401278</c:v>
                </c:pt>
                <c:pt idx="125">
                  <c:v>326.05095541401278</c:v>
                </c:pt>
                <c:pt idx="126">
                  <c:v>326.05095541401278</c:v>
                </c:pt>
                <c:pt idx="127">
                  <c:v>326.05095541401278</c:v>
                </c:pt>
                <c:pt idx="128">
                  <c:v>326.05095541401278</c:v>
                </c:pt>
                <c:pt idx="129">
                  <c:v>326.05095541401278</c:v>
                </c:pt>
                <c:pt idx="130">
                  <c:v>326.05095541401278</c:v>
                </c:pt>
                <c:pt idx="131">
                  <c:v>326.05095541401278</c:v>
                </c:pt>
                <c:pt idx="132">
                  <c:v>326.05095541401278</c:v>
                </c:pt>
                <c:pt idx="133">
                  <c:v>326.05095541401278</c:v>
                </c:pt>
                <c:pt idx="134">
                  <c:v>326.05095541401278</c:v>
                </c:pt>
                <c:pt idx="135">
                  <c:v>326.05095541401278</c:v>
                </c:pt>
                <c:pt idx="136">
                  <c:v>326.05095541401278</c:v>
                </c:pt>
                <c:pt idx="137">
                  <c:v>326.05095541401278</c:v>
                </c:pt>
                <c:pt idx="138">
                  <c:v>326.05095541401278</c:v>
                </c:pt>
                <c:pt idx="139">
                  <c:v>326.05095541401278</c:v>
                </c:pt>
                <c:pt idx="140">
                  <c:v>326.05095541401278</c:v>
                </c:pt>
                <c:pt idx="141">
                  <c:v>326.05095541401278</c:v>
                </c:pt>
                <c:pt idx="142">
                  <c:v>326.05095541401278</c:v>
                </c:pt>
                <c:pt idx="143">
                  <c:v>326.05095541401278</c:v>
                </c:pt>
                <c:pt idx="144">
                  <c:v>326.05095541401278</c:v>
                </c:pt>
                <c:pt idx="145">
                  <c:v>326.05095541401278</c:v>
                </c:pt>
                <c:pt idx="146">
                  <c:v>326.05095541401278</c:v>
                </c:pt>
                <c:pt idx="147">
                  <c:v>326.05095541401278</c:v>
                </c:pt>
                <c:pt idx="148">
                  <c:v>326.05095541401278</c:v>
                </c:pt>
                <c:pt idx="149">
                  <c:v>326.05095541401278</c:v>
                </c:pt>
                <c:pt idx="150">
                  <c:v>326.05095541401278</c:v>
                </c:pt>
                <c:pt idx="151">
                  <c:v>326.05095541401278</c:v>
                </c:pt>
                <c:pt idx="152">
                  <c:v>326.05095541401278</c:v>
                </c:pt>
                <c:pt idx="153">
                  <c:v>326.05095541401278</c:v>
                </c:pt>
                <c:pt idx="154">
                  <c:v>326.05095541401278</c:v>
                </c:pt>
                <c:pt idx="155">
                  <c:v>326.05095541401278</c:v>
                </c:pt>
                <c:pt idx="156">
                  <c:v>326.05095541401278</c:v>
                </c:pt>
                <c:pt idx="157">
                  <c:v>326.05095541401278</c:v>
                </c:pt>
                <c:pt idx="158">
                  <c:v>326.05095541401278</c:v>
                </c:pt>
                <c:pt idx="159">
                  <c:v>326.05095541401278</c:v>
                </c:pt>
                <c:pt idx="160">
                  <c:v>326.05095541401278</c:v>
                </c:pt>
                <c:pt idx="161">
                  <c:v>326.05095541401278</c:v>
                </c:pt>
                <c:pt idx="162">
                  <c:v>326.05095541401278</c:v>
                </c:pt>
                <c:pt idx="163">
                  <c:v>326.05095541401278</c:v>
                </c:pt>
                <c:pt idx="164">
                  <c:v>326.05095541401278</c:v>
                </c:pt>
                <c:pt idx="165">
                  <c:v>326.05095541401278</c:v>
                </c:pt>
                <c:pt idx="166">
                  <c:v>326.05095541401278</c:v>
                </c:pt>
                <c:pt idx="167">
                  <c:v>326.05095541401278</c:v>
                </c:pt>
                <c:pt idx="168">
                  <c:v>326.05095541401278</c:v>
                </c:pt>
                <c:pt idx="169">
                  <c:v>326.05095541401278</c:v>
                </c:pt>
                <c:pt idx="170">
                  <c:v>326.05095541401278</c:v>
                </c:pt>
                <c:pt idx="171">
                  <c:v>326.05095541401278</c:v>
                </c:pt>
                <c:pt idx="172">
                  <c:v>326.05095541401278</c:v>
                </c:pt>
              </c:numCache>
            </c:numRef>
          </c:yVal>
          <c:smooth val="0"/>
          <c:extLst>
            <c:ext xmlns:c16="http://schemas.microsoft.com/office/drawing/2014/chart" uri="{C3380CC4-5D6E-409C-BE32-E72D297353CC}">
              <c16:uniqueId val="{00000002-2C1A-4A27-9052-6F86A9717B7A}"/>
            </c:ext>
          </c:extLst>
        </c:ser>
        <c:ser>
          <c:idx val="12"/>
          <c:order val="3"/>
          <c:tx>
            <c:strRef>
              <c:f>'C10 6540'!$A$40</c:f>
              <c:strCache>
                <c:ptCount val="1"/>
                <c:pt idx="0">
                  <c:v>Cum Irr + Prec</c:v>
                </c:pt>
              </c:strCache>
            </c:strRef>
          </c:tx>
          <c:spPr>
            <a:ln w="25400">
              <a:solidFill>
                <a:srgbClr val="000000"/>
              </a:solidFill>
              <a:prstDash val="solid"/>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6540'!$C$40:$FS$40</c:f>
              <c:numCache>
                <c:formatCode>0</c:formatCode>
                <c:ptCount val="173"/>
                <c:pt idx="0">
                  <c:v>0</c:v>
                </c:pt>
                <c:pt idx="1">
                  <c:v>0</c:v>
                </c:pt>
                <c:pt idx="2">
                  <c:v>0</c:v>
                </c:pt>
                <c:pt idx="3">
                  <c:v>0</c:v>
                </c:pt>
                <c:pt idx="4">
                  <c:v>0</c:v>
                </c:pt>
                <c:pt idx="5">
                  <c:v>0</c:v>
                </c:pt>
                <c:pt idx="6">
                  <c:v>0</c:v>
                </c:pt>
                <c:pt idx="7">
                  <c:v>4</c:v>
                </c:pt>
                <c:pt idx="8">
                  <c:v>4</c:v>
                </c:pt>
                <c:pt idx="9">
                  <c:v>4</c:v>
                </c:pt>
                <c:pt idx="10">
                  <c:v>4</c:v>
                </c:pt>
                <c:pt idx="11">
                  <c:v>4</c:v>
                </c:pt>
                <c:pt idx="12">
                  <c:v>4</c:v>
                </c:pt>
                <c:pt idx="13">
                  <c:v>4</c:v>
                </c:pt>
                <c:pt idx="14">
                  <c:v>4</c:v>
                </c:pt>
                <c:pt idx="15">
                  <c:v>6</c:v>
                </c:pt>
                <c:pt idx="16">
                  <c:v>13</c:v>
                </c:pt>
                <c:pt idx="17">
                  <c:v>13</c:v>
                </c:pt>
                <c:pt idx="18">
                  <c:v>13</c:v>
                </c:pt>
                <c:pt idx="19">
                  <c:v>13</c:v>
                </c:pt>
                <c:pt idx="20">
                  <c:v>13</c:v>
                </c:pt>
                <c:pt idx="21">
                  <c:v>13</c:v>
                </c:pt>
                <c:pt idx="22">
                  <c:v>19</c:v>
                </c:pt>
                <c:pt idx="23">
                  <c:v>19</c:v>
                </c:pt>
                <c:pt idx="24">
                  <c:v>19</c:v>
                </c:pt>
                <c:pt idx="25">
                  <c:v>41.29299363057325</c:v>
                </c:pt>
                <c:pt idx="26">
                  <c:v>41.29299363057325</c:v>
                </c:pt>
                <c:pt idx="27">
                  <c:v>41.29299363057325</c:v>
                </c:pt>
                <c:pt idx="28">
                  <c:v>41.29299363057325</c:v>
                </c:pt>
                <c:pt idx="29">
                  <c:v>41.29299363057325</c:v>
                </c:pt>
                <c:pt idx="30">
                  <c:v>41.29299363057325</c:v>
                </c:pt>
                <c:pt idx="31">
                  <c:v>63.203821656050955</c:v>
                </c:pt>
                <c:pt idx="32">
                  <c:v>63.203821656050955</c:v>
                </c:pt>
                <c:pt idx="33">
                  <c:v>63.203821656050955</c:v>
                </c:pt>
                <c:pt idx="34">
                  <c:v>63.203821656050955</c:v>
                </c:pt>
                <c:pt idx="35">
                  <c:v>63.203821656050955</c:v>
                </c:pt>
                <c:pt idx="36">
                  <c:v>63.203821656050955</c:v>
                </c:pt>
                <c:pt idx="37">
                  <c:v>63.203821656050955</c:v>
                </c:pt>
                <c:pt idx="38">
                  <c:v>83.585987261146499</c:v>
                </c:pt>
                <c:pt idx="39">
                  <c:v>83.585987261146499</c:v>
                </c:pt>
                <c:pt idx="40">
                  <c:v>83.585987261146499</c:v>
                </c:pt>
                <c:pt idx="41">
                  <c:v>83.585987261146499</c:v>
                </c:pt>
                <c:pt idx="42">
                  <c:v>83.585987261146499</c:v>
                </c:pt>
                <c:pt idx="43">
                  <c:v>83.585987261146499</c:v>
                </c:pt>
                <c:pt idx="44">
                  <c:v>95.878980891719749</c:v>
                </c:pt>
                <c:pt idx="45">
                  <c:v>95.878980891719749</c:v>
                </c:pt>
                <c:pt idx="46">
                  <c:v>96.878980891719749</c:v>
                </c:pt>
                <c:pt idx="47">
                  <c:v>96.878980891719749</c:v>
                </c:pt>
                <c:pt idx="48">
                  <c:v>96.878980891719749</c:v>
                </c:pt>
                <c:pt idx="49">
                  <c:v>109.171974522293</c:v>
                </c:pt>
                <c:pt idx="50">
                  <c:v>109.171974522293</c:v>
                </c:pt>
                <c:pt idx="51">
                  <c:v>109.171974522293</c:v>
                </c:pt>
                <c:pt idx="52">
                  <c:v>109.171974522293</c:v>
                </c:pt>
                <c:pt idx="53">
                  <c:v>129.47770700636943</c:v>
                </c:pt>
                <c:pt idx="54">
                  <c:v>129.47770700636943</c:v>
                </c:pt>
                <c:pt idx="55">
                  <c:v>129.47770700636943</c:v>
                </c:pt>
                <c:pt idx="56">
                  <c:v>129.47770700636943</c:v>
                </c:pt>
                <c:pt idx="57">
                  <c:v>129.47770700636943</c:v>
                </c:pt>
                <c:pt idx="58">
                  <c:v>154.89171974522293</c:v>
                </c:pt>
                <c:pt idx="59">
                  <c:v>154.89171974522293</c:v>
                </c:pt>
                <c:pt idx="60">
                  <c:v>154.89171974522293</c:v>
                </c:pt>
                <c:pt idx="61">
                  <c:v>162.89171974522293</c:v>
                </c:pt>
                <c:pt idx="62">
                  <c:v>169.89171974522293</c:v>
                </c:pt>
                <c:pt idx="63">
                  <c:v>186.19745222929936</c:v>
                </c:pt>
                <c:pt idx="64">
                  <c:v>186.19745222929936</c:v>
                </c:pt>
                <c:pt idx="65">
                  <c:v>186.19745222929936</c:v>
                </c:pt>
                <c:pt idx="66">
                  <c:v>189.19745222929936</c:v>
                </c:pt>
                <c:pt idx="67">
                  <c:v>201.55414012738854</c:v>
                </c:pt>
                <c:pt idx="68">
                  <c:v>201.55414012738854</c:v>
                </c:pt>
                <c:pt idx="69">
                  <c:v>201.55414012738854</c:v>
                </c:pt>
                <c:pt idx="70">
                  <c:v>201.55414012738854</c:v>
                </c:pt>
                <c:pt idx="71">
                  <c:v>201.55414012738854</c:v>
                </c:pt>
                <c:pt idx="72">
                  <c:v>219.89808917197453</c:v>
                </c:pt>
                <c:pt idx="73">
                  <c:v>219.89808917197453</c:v>
                </c:pt>
                <c:pt idx="74">
                  <c:v>219.89808917197453</c:v>
                </c:pt>
                <c:pt idx="75">
                  <c:v>219.89808917197453</c:v>
                </c:pt>
                <c:pt idx="76">
                  <c:v>219.89808917197453</c:v>
                </c:pt>
                <c:pt idx="77">
                  <c:v>272.50955414012742</c:v>
                </c:pt>
                <c:pt idx="78">
                  <c:v>272.50955414012742</c:v>
                </c:pt>
                <c:pt idx="79">
                  <c:v>272.50955414012742</c:v>
                </c:pt>
                <c:pt idx="80">
                  <c:v>272.50955414012742</c:v>
                </c:pt>
                <c:pt idx="81">
                  <c:v>302.95541401273886</c:v>
                </c:pt>
                <c:pt idx="82">
                  <c:v>322.95541401273886</c:v>
                </c:pt>
                <c:pt idx="83">
                  <c:v>322.95541401273886</c:v>
                </c:pt>
                <c:pt idx="84">
                  <c:v>322.95541401273886</c:v>
                </c:pt>
                <c:pt idx="85">
                  <c:v>322.95541401273886</c:v>
                </c:pt>
                <c:pt idx="86">
                  <c:v>343.27388535031849</c:v>
                </c:pt>
                <c:pt idx="87">
                  <c:v>343.27388535031849</c:v>
                </c:pt>
                <c:pt idx="88">
                  <c:v>343.27388535031849</c:v>
                </c:pt>
                <c:pt idx="89">
                  <c:v>343.27388535031849</c:v>
                </c:pt>
                <c:pt idx="90">
                  <c:v>343.27388535031849</c:v>
                </c:pt>
                <c:pt idx="91">
                  <c:v>369.5286624203822</c:v>
                </c:pt>
                <c:pt idx="92">
                  <c:v>369.5286624203822</c:v>
                </c:pt>
                <c:pt idx="93">
                  <c:v>369.5286624203822</c:v>
                </c:pt>
                <c:pt idx="94">
                  <c:v>369.5286624203822</c:v>
                </c:pt>
                <c:pt idx="95">
                  <c:v>369.5286624203822</c:v>
                </c:pt>
                <c:pt idx="96">
                  <c:v>369.5286624203822</c:v>
                </c:pt>
                <c:pt idx="97">
                  <c:v>369.5286624203822</c:v>
                </c:pt>
                <c:pt idx="98">
                  <c:v>369.5286624203822</c:v>
                </c:pt>
                <c:pt idx="99">
                  <c:v>369.5286624203822</c:v>
                </c:pt>
                <c:pt idx="100">
                  <c:v>383.79617834394907</c:v>
                </c:pt>
                <c:pt idx="101">
                  <c:v>390.79617834394907</c:v>
                </c:pt>
                <c:pt idx="102">
                  <c:v>390.79617834394907</c:v>
                </c:pt>
                <c:pt idx="103">
                  <c:v>390.79617834394907</c:v>
                </c:pt>
                <c:pt idx="104">
                  <c:v>390.79617834394907</c:v>
                </c:pt>
                <c:pt idx="105">
                  <c:v>401.05095541401278</c:v>
                </c:pt>
                <c:pt idx="106">
                  <c:v>401.05095541401278</c:v>
                </c:pt>
                <c:pt idx="107">
                  <c:v>401.05095541401278</c:v>
                </c:pt>
                <c:pt idx="108">
                  <c:v>401.05095541401278</c:v>
                </c:pt>
                <c:pt idx="109">
                  <c:v>401.05095541401278</c:v>
                </c:pt>
                <c:pt idx="110">
                  <c:v>401.05095541401278</c:v>
                </c:pt>
                <c:pt idx="111">
                  <c:v>401.05095541401278</c:v>
                </c:pt>
                <c:pt idx="112">
                  <c:v>401.05095541401278</c:v>
                </c:pt>
                <c:pt idx="113">
                  <c:v>401.05095541401278</c:v>
                </c:pt>
                <c:pt idx="114">
                  <c:v>401.05095541401278</c:v>
                </c:pt>
                <c:pt idx="115">
                  <c:v>401.05095541401278</c:v>
                </c:pt>
                <c:pt idx="116">
                  <c:v>401.05095541401278</c:v>
                </c:pt>
                <c:pt idx="117">
                  <c:v>401.05095541401278</c:v>
                </c:pt>
                <c:pt idx="118">
                  <c:v>401.05095541401278</c:v>
                </c:pt>
                <c:pt idx="119">
                  <c:v>429.05095541401278</c:v>
                </c:pt>
                <c:pt idx="120">
                  <c:v>431.05095541401278</c:v>
                </c:pt>
                <c:pt idx="121">
                  <c:v>439.05095541401278</c:v>
                </c:pt>
                <c:pt idx="122">
                  <c:v>447.05095541401278</c:v>
                </c:pt>
                <c:pt idx="123">
                  <c:v>456.05095541401278</c:v>
                </c:pt>
                <c:pt idx="124">
                  <c:v>460.05095541401278</c:v>
                </c:pt>
                <c:pt idx="125">
                  <c:v>476.05095541401278</c:v>
                </c:pt>
                <c:pt idx="126">
                  <c:v>476.05095541401278</c:v>
                </c:pt>
                <c:pt idx="127">
                  <c:v>476.05095541401278</c:v>
                </c:pt>
                <c:pt idx="128">
                  <c:v>476.05095541401278</c:v>
                </c:pt>
                <c:pt idx="129">
                  <c:v>476.05095541401278</c:v>
                </c:pt>
                <c:pt idx="130">
                  <c:v>476.05095541401278</c:v>
                </c:pt>
                <c:pt idx="131">
                  <c:v>476.05095541401278</c:v>
                </c:pt>
                <c:pt idx="132">
                  <c:v>482.05095541401278</c:v>
                </c:pt>
                <c:pt idx="133">
                  <c:v>498.05095541401278</c:v>
                </c:pt>
                <c:pt idx="134">
                  <c:v>498.05095541401278</c:v>
                </c:pt>
                <c:pt idx="135">
                  <c:v>498.05095541401278</c:v>
                </c:pt>
                <c:pt idx="136">
                  <c:v>498.05095541401278</c:v>
                </c:pt>
                <c:pt idx="137">
                  <c:v>502.05095541401278</c:v>
                </c:pt>
                <c:pt idx="138">
                  <c:v>502.05095541401278</c:v>
                </c:pt>
                <c:pt idx="139">
                  <c:v>502.05095541401278</c:v>
                </c:pt>
                <c:pt idx="140">
                  <c:v>502.05095541401278</c:v>
                </c:pt>
                <c:pt idx="141">
                  <c:v>502.05095541401278</c:v>
                </c:pt>
                <c:pt idx="142">
                  <c:v>502.05095541401278</c:v>
                </c:pt>
                <c:pt idx="143">
                  <c:v>502.05095541401278</c:v>
                </c:pt>
                <c:pt idx="144">
                  <c:v>507.05095541401278</c:v>
                </c:pt>
                <c:pt idx="145">
                  <c:v>507.05095541401278</c:v>
                </c:pt>
                <c:pt idx="146">
                  <c:v>507.05095541401278</c:v>
                </c:pt>
                <c:pt idx="147">
                  <c:v>507.05095541401278</c:v>
                </c:pt>
                <c:pt idx="148">
                  <c:v>507.05095541401278</c:v>
                </c:pt>
                <c:pt idx="149">
                  <c:v>507.05095541401278</c:v>
                </c:pt>
                <c:pt idx="150">
                  <c:v>512.05095541401283</c:v>
                </c:pt>
                <c:pt idx="151">
                  <c:v>512.05095541401283</c:v>
                </c:pt>
                <c:pt idx="152">
                  <c:v>512.05095541401283</c:v>
                </c:pt>
                <c:pt idx="153">
                  <c:v>512.05095541401283</c:v>
                </c:pt>
                <c:pt idx="154">
                  <c:v>513.05095541401283</c:v>
                </c:pt>
                <c:pt idx="155">
                  <c:v>513.05095541401283</c:v>
                </c:pt>
                <c:pt idx="156">
                  <c:v>513.05095541401283</c:v>
                </c:pt>
                <c:pt idx="157">
                  <c:v>513.05095541401283</c:v>
                </c:pt>
                <c:pt idx="158">
                  <c:v>520.55095541401283</c:v>
                </c:pt>
                <c:pt idx="159">
                  <c:v>520.55095541401283</c:v>
                </c:pt>
                <c:pt idx="160">
                  <c:v>523.55095541401283</c:v>
                </c:pt>
                <c:pt idx="161">
                  <c:v>523.55095541401283</c:v>
                </c:pt>
                <c:pt idx="162">
                  <c:v>523.55095541401283</c:v>
                </c:pt>
                <c:pt idx="163">
                  <c:v>523.55095541401283</c:v>
                </c:pt>
                <c:pt idx="164">
                  <c:v>523.55095541401283</c:v>
                </c:pt>
                <c:pt idx="165">
                  <c:v>523.55095541401283</c:v>
                </c:pt>
                <c:pt idx="166">
                  <c:v>523.55095541401283</c:v>
                </c:pt>
                <c:pt idx="167">
                  <c:v>523.55095541401283</c:v>
                </c:pt>
                <c:pt idx="168">
                  <c:v>523.55095541401283</c:v>
                </c:pt>
                <c:pt idx="169">
                  <c:v>523.55095541401283</c:v>
                </c:pt>
                <c:pt idx="170">
                  <c:v>523.55095541401283</c:v>
                </c:pt>
                <c:pt idx="171">
                  <c:v>523.55095541401283</c:v>
                </c:pt>
                <c:pt idx="172">
                  <c:v>523.55095541401283</c:v>
                </c:pt>
              </c:numCache>
            </c:numRef>
          </c:yVal>
          <c:smooth val="0"/>
          <c:extLst>
            <c:ext xmlns:c16="http://schemas.microsoft.com/office/drawing/2014/chart" uri="{C3380CC4-5D6E-409C-BE32-E72D297353CC}">
              <c16:uniqueId val="{00000003-2C1A-4A27-9052-6F86A9717B7A}"/>
            </c:ext>
          </c:extLst>
        </c:ser>
        <c:ser>
          <c:idx val="0"/>
          <c:order val="4"/>
          <c:tx>
            <c:strRef>
              <c:f>'C10 6540'!$A$41</c:f>
              <c:strCache>
                <c:ptCount val="1"/>
                <c:pt idx="0">
                  <c:v>Cum Eff Irr + Prec</c:v>
                </c:pt>
              </c:strCache>
            </c:strRef>
          </c:tx>
          <c:spPr>
            <a:ln w="3175">
              <a:solidFill>
                <a:srgbClr val="000000"/>
              </a:solidFill>
              <a:prstDash val="solid"/>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6540'!$C$41:$FS$41</c:f>
              <c:numCache>
                <c:formatCode>0</c:formatCode>
                <c:ptCount val="173"/>
                <c:pt idx="0">
                  <c:v>0</c:v>
                </c:pt>
                <c:pt idx="1">
                  <c:v>0</c:v>
                </c:pt>
                <c:pt idx="2">
                  <c:v>0</c:v>
                </c:pt>
                <c:pt idx="3">
                  <c:v>0</c:v>
                </c:pt>
                <c:pt idx="4">
                  <c:v>0</c:v>
                </c:pt>
                <c:pt idx="5">
                  <c:v>0</c:v>
                </c:pt>
                <c:pt idx="6">
                  <c:v>0</c:v>
                </c:pt>
                <c:pt idx="7">
                  <c:v>0.79999999999999982</c:v>
                </c:pt>
                <c:pt idx="8">
                  <c:v>0.79999999999999982</c:v>
                </c:pt>
                <c:pt idx="9">
                  <c:v>0.79999999999999982</c:v>
                </c:pt>
                <c:pt idx="10">
                  <c:v>0.79999999999999982</c:v>
                </c:pt>
                <c:pt idx="11">
                  <c:v>0.79999999999999982</c:v>
                </c:pt>
                <c:pt idx="12">
                  <c:v>0.79999999999999982</c:v>
                </c:pt>
                <c:pt idx="13">
                  <c:v>0.79999999999999982</c:v>
                </c:pt>
                <c:pt idx="14">
                  <c:v>0.79999999999999982</c:v>
                </c:pt>
                <c:pt idx="15">
                  <c:v>1.2461999999999998</c:v>
                </c:pt>
                <c:pt idx="16">
                  <c:v>2.8431333333333342</c:v>
                </c:pt>
                <c:pt idx="17">
                  <c:v>2.8431333333333342</c:v>
                </c:pt>
                <c:pt idx="18">
                  <c:v>2.8431333333333342</c:v>
                </c:pt>
                <c:pt idx="19">
                  <c:v>2.8431333333333342</c:v>
                </c:pt>
                <c:pt idx="20">
                  <c:v>2.8431333333333342</c:v>
                </c:pt>
                <c:pt idx="21">
                  <c:v>2.8431333333333342</c:v>
                </c:pt>
                <c:pt idx="22">
                  <c:v>4.3931333333333349</c:v>
                </c:pt>
                <c:pt idx="23">
                  <c:v>4.3931333333333349</c:v>
                </c:pt>
                <c:pt idx="24">
                  <c:v>4.3931333333333349</c:v>
                </c:pt>
                <c:pt idx="25">
                  <c:v>23.034643108844957</c:v>
                </c:pt>
                <c:pt idx="26">
                  <c:v>23.034643108844957</c:v>
                </c:pt>
                <c:pt idx="27">
                  <c:v>23.034643108844957</c:v>
                </c:pt>
                <c:pt idx="28">
                  <c:v>23.034643108844957</c:v>
                </c:pt>
                <c:pt idx="29">
                  <c:v>23.034643108844957</c:v>
                </c:pt>
                <c:pt idx="30">
                  <c:v>23.034643108844957</c:v>
                </c:pt>
                <c:pt idx="31">
                  <c:v>41.695406804593503</c:v>
                </c:pt>
                <c:pt idx="32">
                  <c:v>41.695406804593503</c:v>
                </c:pt>
                <c:pt idx="33">
                  <c:v>41.695406804593503</c:v>
                </c:pt>
                <c:pt idx="34">
                  <c:v>41.695406804593503</c:v>
                </c:pt>
                <c:pt idx="35">
                  <c:v>41.695406804593503</c:v>
                </c:pt>
                <c:pt idx="36">
                  <c:v>41.695406804593503</c:v>
                </c:pt>
                <c:pt idx="37">
                  <c:v>41.695406804593503</c:v>
                </c:pt>
                <c:pt idx="38">
                  <c:v>59.686811958893117</c:v>
                </c:pt>
                <c:pt idx="39">
                  <c:v>59.686811958893117</c:v>
                </c:pt>
                <c:pt idx="40">
                  <c:v>59.686811958893117</c:v>
                </c:pt>
                <c:pt idx="41">
                  <c:v>59.686811958893117</c:v>
                </c:pt>
                <c:pt idx="42">
                  <c:v>59.686811958893117</c:v>
                </c:pt>
                <c:pt idx="43">
                  <c:v>59.686811958893117</c:v>
                </c:pt>
                <c:pt idx="44">
                  <c:v>70.96166003702443</c:v>
                </c:pt>
                <c:pt idx="45">
                  <c:v>70.96166003702443</c:v>
                </c:pt>
                <c:pt idx="46">
                  <c:v>71.482140037024436</c:v>
                </c:pt>
                <c:pt idx="47">
                  <c:v>71.482140037024436</c:v>
                </c:pt>
                <c:pt idx="48">
                  <c:v>71.482140037024436</c:v>
                </c:pt>
                <c:pt idx="49">
                  <c:v>83.481308115155755</c:v>
                </c:pt>
                <c:pt idx="50">
                  <c:v>83.481308115155755</c:v>
                </c:pt>
                <c:pt idx="51">
                  <c:v>83.481308115155755</c:v>
                </c:pt>
                <c:pt idx="52">
                  <c:v>83.481308115155755</c:v>
                </c:pt>
                <c:pt idx="53">
                  <c:v>102.4594501198186</c:v>
                </c:pt>
                <c:pt idx="54">
                  <c:v>102.4594501198186</c:v>
                </c:pt>
                <c:pt idx="55">
                  <c:v>102.4594501198186</c:v>
                </c:pt>
                <c:pt idx="56">
                  <c:v>102.4594501198186</c:v>
                </c:pt>
                <c:pt idx="57">
                  <c:v>102.4594501198186</c:v>
                </c:pt>
                <c:pt idx="58">
                  <c:v>127.8734628586721</c:v>
                </c:pt>
                <c:pt idx="59">
                  <c:v>127.8734628586721</c:v>
                </c:pt>
                <c:pt idx="60">
                  <c:v>127.8734628586721</c:v>
                </c:pt>
                <c:pt idx="61">
                  <c:v>134.51282285867211</c:v>
                </c:pt>
                <c:pt idx="62">
                  <c:v>140.78856088789811</c:v>
                </c:pt>
                <c:pt idx="63">
                  <c:v>157.09429337197454</c:v>
                </c:pt>
                <c:pt idx="64">
                  <c:v>157.09429337197454</c:v>
                </c:pt>
                <c:pt idx="65">
                  <c:v>157.09429337197454</c:v>
                </c:pt>
                <c:pt idx="66">
                  <c:v>159.72842670530787</c:v>
                </c:pt>
                <c:pt idx="67">
                  <c:v>172.08511460339705</c:v>
                </c:pt>
                <c:pt idx="68">
                  <c:v>172.08511460339705</c:v>
                </c:pt>
                <c:pt idx="69">
                  <c:v>172.08511460339705</c:v>
                </c:pt>
                <c:pt idx="70">
                  <c:v>172.08511460339705</c:v>
                </c:pt>
                <c:pt idx="71">
                  <c:v>172.08511460339705</c:v>
                </c:pt>
                <c:pt idx="72">
                  <c:v>190.42906364798304</c:v>
                </c:pt>
                <c:pt idx="73">
                  <c:v>190.42906364798304</c:v>
                </c:pt>
                <c:pt idx="74">
                  <c:v>190.42906364798304</c:v>
                </c:pt>
                <c:pt idx="75">
                  <c:v>190.42906364798304</c:v>
                </c:pt>
                <c:pt idx="76">
                  <c:v>190.42906364798304</c:v>
                </c:pt>
                <c:pt idx="77">
                  <c:v>242.66834808416198</c:v>
                </c:pt>
                <c:pt idx="78">
                  <c:v>242.66834808416198</c:v>
                </c:pt>
                <c:pt idx="79">
                  <c:v>242.66834808416198</c:v>
                </c:pt>
                <c:pt idx="80">
                  <c:v>242.66834808416198</c:v>
                </c:pt>
                <c:pt idx="81">
                  <c:v>273.11420795677344</c:v>
                </c:pt>
                <c:pt idx="82">
                  <c:v>291.60351704768254</c:v>
                </c:pt>
                <c:pt idx="83">
                  <c:v>291.60351704768254</c:v>
                </c:pt>
                <c:pt idx="84">
                  <c:v>291.60351704768254</c:v>
                </c:pt>
                <c:pt idx="85">
                  <c:v>291.60351704768254</c:v>
                </c:pt>
                <c:pt idx="86">
                  <c:v>311.92198838526218</c:v>
                </c:pt>
                <c:pt idx="87">
                  <c:v>311.92198838526218</c:v>
                </c:pt>
                <c:pt idx="88">
                  <c:v>311.92198838526218</c:v>
                </c:pt>
                <c:pt idx="89">
                  <c:v>311.92198838526218</c:v>
                </c:pt>
                <c:pt idx="90">
                  <c:v>311.92198838526218</c:v>
                </c:pt>
                <c:pt idx="91">
                  <c:v>337.40571090987135</c:v>
                </c:pt>
                <c:pt idx="92">
                  <c:v>337.40571090987135</c:v>
                </c:pt>
                <c:pt idx="93">
                  <c:v>337.40571090987135</c:v>
                </c:pt>
                <c:pt idx="94">
                  <c:v>337.40571090987135</c:v>
                </c:pt>
                <c:pt idx="95">
                  <c:v>337.40571090987135</c:v>
                </c:pt>
                <c:pt idx="96">
                  <c:v>337.40571090987135</c:v>
                </c:pt>
                <c:pt idx="97">
                  <c:v>337.40571090987135</c:v>
                </c:pt>
                <c:pt idx="98">
                  <c:v>337.40571090987135</c:v>
                </c:pt>
                <c:pt idx="99">
                  <c:v>337.40571090987135</c:v>
                </c:pt>
                <c:pt idx="100">
                  <c:v>351.67322683343821</c:v>
                </c:pt>
                <c:pt idx="101">
                  <c:v>357.85562683343818</c:v>
                </c:pt>
                <c:pt idx="102">
                  <c:v>357.85562683343818</c:v>
                </c:pt>
                <c:pt idx="103">
                  <c:v>357.85562683343818</c:v>
                </c:pt>
                <c:pt idx="104">
                  <c:v>357.85562683343818</c:v>
                </c:pt>
                <c:pt idx="105">
                  <c:v>368.11040390350189</c:v>
                </c:pt>
                <c:pt idx="106">
                  <c:v>368.11040390350189</c:v>
                </c:pt>
                <c:pt idx="107">
                  <c:v>368.11040390350189</c:v>
                </c:pt>
                <c:pt idx="108">
                  <c:v>368.11040390350189</c:v>
                </c:pt>
                <c:pt idx="109">
                  <c:v>368.11040390350189</c:v>
                </c:pt>
                <c:pt idx="110">
                  <c:v>368.11040390350189</c:v>
                </c:pt>
                <c:pt idx="111">
                  <c:v>368.11040390350189</c:v>
                </c:pt>
                <c:pt idx="112">
                  <c:v>368.11040390350189</c:v>
                </c:pt>
                <c:pt idx="113">
                  <c:v>368.11040390350189</c:v>
                </c:pt>
                <c:pt idx="114">
                  <c:v>368.11040390350189</c:v>
                </c:pt>
                <c:pt idx="115">
                  <c:v>368.11040390350189</c:v>
                </c:pt>
                <c:pt idx="116">
                  <c:v>368.11040390350189</c:v>
                </c:pt>
                <c:pt idx="117">
                  <c:v>368.11040390350189</c:v>
                </c:pt>
                <c:pt idx="118">
                  <c:v>368.11040390350189</c:v>
                </c:pt>
                <c:pt idx="119">
                  <c:v>390.95748961778759</c:v>
                </c:pt>
                <c:pt idx="120">
                  <c:v>395.56438548081991</c:v>
                </c:pt>
                <c:pt idx="121">
                  <c:v>399.75851881415326</c:v>
                </c:pt>
                <c:pt idx="122">
                  <c:v>406.92114593145754</c:v>
                </c:pt>
                <c:pt idx="123">
                  <c:v>411.22263164574326</c:v>
                </c:pt>
                <c:pt idx="124">
                  <c:v>415.47779286908298</c:v>
                </c:pt>
                <c:pt idx="125">
                  <c:v>424.65722144051153</c:v>
                </c:pt>
                <c:pt idx="126">
                  <c:v>424.65722144051153</c:v>
                </c:pt>
                <c:pt idx="127">
                  <c:v>424.65722144051153</c:v>
                </c:pt>
                <c:pt idx="128">
                  <c:v>424.65722144051153</c:v>
                </c:pt>
                <c:pt idx="129">
                  <c:v>424.65722144051153</c:v>
                </c:pt>
                <c:pt idx="130">
                  <c:v>424.65722144051153</c:v>
                </c:pt>
                <c:pt idx="131">
                  <c:v>424.65722144051153</c:v>
                </c:pt>
                <c:pt idx="132">
                  <c:v>426.27413572622584</c:v>
                </c:pt>
                <c:pt idx="133">
                  <c:v>433.23002144051156</c:v>
                </c:pt>
                <c:pt idx="134">
                  <c:v>433.23002144051156</c:v>
                </c:pt>
                <c:pt idx="135">
                  <c:v>433.23002144051156</c:v>
                </c:pt>
                <c:pt idx="136">
                  <c:v>433.23002144051156</c:v>
                </c:pt>
                <c:pt idx="137">
                  <c:v>434.03002144051158</c:v>
                </c:pt>
                <c:pt idx="138">
                  <c:v>434.03002144051158</c:v>
                </c:pt>
                <c:pt idx="139">
                  <c:v>434.03002144051158</c:v>
                </c:pt>
                <c:pt idx="140">
                  <c:v>434.03002144051158</c:v>
                </c:pt>
                <c:pt idx="141">
                  <c:v>434.03002144051158</c:v>
                </c:pt>
                <c:pt idx="142">
                  <c:v>434.03002144051158</c:v>
                </c:pt>
                <c:pt idx="143">
                  <c:v>434.03002144051158</c:v>
                </c:pt>
                <c:pt idx="144">
                  <c:v>435.03002144051158</c:v>
                </c:pt>
                <c:pt idx="145">
                  <c:v>435.03002144051158</c:v>
                </c:pt>
                <c:pt idx="146">
                  <c:v>435.03002144051158</c:v>
                </c:pt>
                <c:pt idx="147">
                  <c:v>435.03002144051158</c:v>
                </c:pt>
                <c:pt idx="148">
                  <c:v>435.03002144051158</c:v>
                </c:pt>
                <c:pt idx="149">
                  <c:v>435.03002144051158</c:v>
                </c:pt>
                <c:pt idx="150">
                  <c:v>436.03002144051158</c:v>
                </c:pt>
                <c:pt idx="151">
                  <c:v>436.03002144051158</c:v>
                </c:pt>
                <c:pt idx="152">
                  <c:v>436.03002144051158</c:v>
                </c:pt>
                <c:pt idx="153">
                  <c:v>436.03002144051158</c:v>
                </c:pt>
                <c:pt idx="154">
                  <c:v>436.23002144051156</c:v>
                </c:pt>
                <c:pt idx="155">
                  <c:v>436.23002144051156</c:v>
                </c:pt>
                <c:pt idx="156">
                  <c:v>436.23002144051156</c:v>
                </c:pt>
                <c:pt idx="157">
                  <c:v>436.23002144051156</c:v>
                </c:pt>
                <c:pt idx="158">
                  <c:v>437.73002144051156</c:v>
                </c:pt>
                <c:pt idx="159">
                  <c:v>437.73002144051156</c:v>
                </c:pt>
                <c:pt idx="160">
                  <c:v>438.33002144051159</c:v>
                </c:pt>
                <c:pt idx="161">
                  <c:v>438.33002144051159</c:v>
                </c:pt>
                <c:pt idx="162">
                  <c:v>438.33002144051159</c:v>
                </c:pt>
                <c:pt idx="163">
                  <c:v>438.33002144051159</c:v>
                </c:pt>
                <c:pt idx="164">
                  <c:v>438.33002144051159</c:v>
                </c:pt>
                <c:pt idx="165">
                  <c:v>438.33002144051159</c:v>
                </c:pt>
                <c:pt idx="166">
                  <c:v>438.33002144051159</c:v>
                </c:pt>
                <c:pt idx="167">
                  <c:v>438.33002144051159</c:v>
                </c:pt>
                <c:pt idx="168">
                  <c:v>438.33002144051159</c:v>
                </c:pt>
                <c:pt idx="169">
                  <c:v>438.33002144051159</c:v>
                </c:pt>
                <c:pt idx="170">
                  <c:v>438.33002144051159</c:v>
                </c:pt>
                <c:pt idx="171">
                  <c:v>438.33002144051159</c:v>
                </c:pt>
                <c:pt idx="172">
                  <c:v>438.33002144051159</c:v>
                </c:pt>
              </c:numCache>
            </c:numRef>
          </c:yVal>
          <c:smooth val="0"/>
          <c:extLst>
            <c:ext xmlns:c16="http://schemas.microsoft.com/office/drawing/2014/chart" uri="{C3380CC4-5D6E-409C-BE32-E72D297353CC}">
              <c16:uniqueId val="{00000004-2C1A-4A27-9052-6F86A9717B7A}"/>
            </c:ext>
          </c:extLst>
        </c:ser>
        <c:ser>
          <c:idx val="1"/>
          <c:order val="5"/>
          <c:tx>
            <c:strRef>
              <c:f>'C10 6540'!$A$42</c:f>
              <c:strCache>
                <c:ptCount val="1"/>
                <c:pt idx="0">
                  <c:v>Cum Deep Perc</c:v>
                </c:pt>
              </c:strCache>
            </c:strRef>
          </c:tx>
          <c:spPr>
            <a:ln w="12700">
              <a:solidFill>
                <a:srgbClr val="FF00FF"/>
              </a:solidFill>
              <a:prstDash val="solid"/>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6540'!$C$42:$FS$42</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2C1A-4A27-9052-6F86A9717B7A}"/>
            </c:ext>
          </c:extLst>
        </c:ser>
        <c:ser>
          <c:idx val="2"/>
          <c:order val="6"/>
          <c:tx>
            <c:strRef>
              <c:f>'C10 6540'!$A$18</c:f>
              <c:strCache>
                <c:ptCount val="1"/>
                <c:pt idx="0">
                  <c:v>Cum Tc (Kcb select)</c:v>
                </c:pt>
              </c:strCache>
            </c:strRef>
          </c:tx>
          <c:spPr>
            <a:ln w="3175">
              <a:solidFill>
                <a:srgbClr val="008000"/>
              </a:solidFill>
              <a:prstDash val="solid"/>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6540'!$C$18:$FS$18</c:f>
              <c:numCache>
                <c:formatCode>0.0</c:formatCode>
                <c:ptCount val="173"/>
                <c:pt idx="0">
                  <c:v>0</c:v>
                </c:pt>
                <c:pt idx="1">
                  <c:v>1.1539071723001739</c:v>
                </c:pt>
                <c:pt idx="2">
                  <c:v>2.0250993453155193</c:v>
                </c:pt>
                <c:pt idx="3">
                  <c:v>2.7815991120069743</c:v>
                </c:pt>
                <c:pt idx="4">
                  <c:v>3.4684318217302899</c:v>
                </c:pt>
                <c:pt idx="5">
                  <c:v>3.9759846910400558</c:v>
                </c:pt>
                <c:pt idx="6">
                  <c:v>4.312269362619241</c:v>
                </c:pt>
                <c:pt idx="7">
                  <c:v>4.553385065927082</c:v>
                </c:pt>
                <c:pt idx="8">
                  <c:v>5.0934821565729385</c:v>
                </c:pt>
                <c:pt idx="9">
                  <c:v>5.4263609522043286</c:v>
                </c:pt>
                <c:pt idx="10">
                  <c:v>5.7589684487273818</c:v>
                </c:pt>
                <c:pt idx="11">
                  <c:v>6.4224689516407194</c:v>
                </c:pt>
                <c:pt idx="12">
                  <c:v>7.1029704252816259</c:v>
                </c:pt>
                <c:pt idx="13">
                  <c:v>7.9306049515063979</c:v>
                </c:pt>
                <c:pt idx="14">
                  <c:v>8.8789527812642071</c:v>
                </c:pt>
                <c:pt idx="15">
                  <c:v>9.6270805835236395</c:v>
                </c:pt>
                <c:pt idx="16">
                  <c:v>10.005711921931738</c:v>
                </c:pt>
                <c:pt idx="17">
                  <c:v>11.540981348447017</c:v>
                </c:pt>
                <c:pt idx="18">
                  <c:v>13.278703401862785</c:v>
                </c:pt>
                <c:pt idx="19">
                  <c:v>14.537243981582096</c:v>
                </c:pt>
                <c:pt idx="20">
                  <c:v>15.733549508737088</c:v>
                </c:pt>
                <c:pt idx="21">
                  <c:v>17.182751171007119</c:v>
                </c:pt>
                <c:pt idx="22">
                  <c:v>18.181624146369845</c:v>
                </c:pt>
                <c:pt idx="23">
                  <c:v>18.78836340833611</c:v>
                </c:pt>
                <c:pt idx="24">
                  <c:v>20.024378035781865</c:v>
                </c:pt>
                <c:pt idx="25">
                  <c:v>21.294342926491691</c:v>
                </c:pt>
                <c:pt idx="26">
                  <c:v>23.473900969038798</c:v>
                </c:pt>
                <c:pt idx="27">
                  <c:v>25.570034479159013</c:v>
                </c:pt>
                <c:pt idx="28">
                  <c:v>27.700134140747682</c:v>
                </c:pt>
                <c:pt idx="29">
                  <c:v>30.784209746095435</c:v>
                </c:pt>
                <c:pt idx="30">
                  <c:v>33.863503621685403</c:v>
                </c:pt>
                <c:pt idx="31">
                  <c:v>36.335989643931285</c:v>
                </c:pt>
                <c:pt idx="32">
                  <c:v>39.455645683348074</c:v>
                </c:pt>
                <c:pt idx="33">
                  <c:v>41.93510489444126</c:v>
                </c:pt>
                <c:pt idx="34">
                  <c:v>44.148767926354601</c:v>
                </c:pt>
                <c:pt idx="35">
                  <c:v>46.382875104430958</c:v>
                </c:pt>
                <c:pt idx="36">
                  <c:v>49.005788246468349</c:v>
                </c:pt>
                <c:pt idx="37">
                  <c:v>52.766199277319437</c:v>
                </c:pt>
                <c:pt idx="38">
                  <c:v>56.450954979685584</c:v>
                </c:pt>
                <c:pt idx="39">
                  <c:v>59.4564906515958</c:v>
                </c:pt>
                <c:pt idx="40">
                  <c:v>62.430837115085332</c:v>
                </c:pt>
                <c:pt idx="41">
                  <c:v>65.806661496409561</c:v>
                </c:pt>
                <c:pt idx="42">
                  <c:v>69.579277831794741</c:v>
                </c:pt>
                <c:pt idx="43">
                  <c:v>73.336164764072421</c:v>
                </c:pt>
                <c:pt idx="44">
                  <c:v>77.619471802516699</c:v>
                </c:pt>
                <c:pt idx="45">
                  <c:v>83.573032728858706</c:v>
                </c:pt>
                <c:pt idx="46">
                  <c:v>89.316472975872273</c:v>
                </c:pt>
                <c:pt idx="47">
                  <c:v>93.858148147893658</c:v>
                </c:pt>
                <c:pt idx="48">
                  <c:v>98.6141829721589</c:v>
                </c:pt>
                <c:pt idx="49">
                  <c:v>103.8235091971589</c:v>
                </c:pt>
                <c:pt idx="50">
                  <c:v>109.2679384471589</c:v>
                </c:pt>
                <c:pt idx="51">
                  <c:v>114.90931212680873</c:v>
                </c:pt>
                <c:pt idx="52">
                  <c:v>121.27756666886148</c:v>
                </c:pt>
                <c:pt idx="53">
                  <c:v>125.34466287724776</c:v>
                </c:pt>
                <c:pt idx="54">
                  <c:v>131.15992418487471</c:v>
                </c:pt>
                <c:pt idx="55">
                  <c:v>136.80722145949406</c:v>
                </c:pt>
                <c:pt idx="56">
                  <c:v>142.96290777575774</c:v>
                </c:pt>
                <c:pt idx="57">
                  <c:v>148.89611730155758</c:v>
                </c:pt>
                <c:pt idx="58">
                  <c:v>154.82792899233129</c:v>
                </c:pt>
                <c:pt idx="59">
                  <c:v>165.0661844144347</c:v>
                </c:pt>
                <c:pt idx="60">
                  <c:v>171.01134198157283</c:v>
                </c:pt>
                <c:pt idx="61">
                  <c:v>175.8024310669071</c:v>
                </c:pt>
                <c:pt idx="62">
                  <c:v>180.44381624808011</c:v>
                </c:pt>
                <c:pt idx="63">
                  <c:v>185.24922546698764</c:v>
                </c:pt>
                <c:pt idx="64">
                  <c:v>194.66682546698763</c:v>
                </c:pt>
                <c:pt idx="65">
                  <c:v>203.20211141023455</c:v>
                </c:pt>
                <c:pt idx="66">
                  <c:v>208.46937866423619</c:v>
                </c:pt>
                <c:pt idx="67">
                  <c:v>211.71888723038973</c:v>
                </c:pt>
                <c:pt idx="68">
                  <c:v>217.16378455651619</c:v>
                </c:pt>
                <c:pt idx="69">
                  <c:v>221.27808906873918</c:v>
                </c:pt>
                <c:pt idx="70">
                  <c:v>226.1427489899522</c:v>
                </c:pt>
                <c:pt idx="71">
                  <c:v>230.12553267103425</c:v>
                </c:pt>
                <c:pt idx="72">
                  <c:v>233.27557665400045</c:v>
                </c:pt>
                <c:pt idx="73">
                  <c:v>236.03493664659851</c:v>
                </c:pt>
                <c:pt idx="74">
                  <c:v>241.03424756118864</c:v>
                </c:pt>
                <c:pt idx="75">
                  <c:v>243.92022666441201</c:v>
                </c:pt>
                <c:pt idx="76">
                  <c:v>245.50953263295989</c:v>
                </c:pt>
                <c:pt idx="77">
                  <c:v>246.87197930017092</c:v>
                </c:pt>
                <c:pt idx="78">
                  <c:v>252.79517930017093</c:v>
                </c:pt>
                <c:pt idx="79">
                  <c:v>259.39487900720218</c:v>
                </c:pt>
                <c:pt idx="80">
                  <c:v>264.69340470300295</c:v>
                </c:pt>
                <c:pt idx="81">
                  <c:v>271.17034134851076</c:v>
                </c:pt>
                <c:pt idx="82">
                  <c:v>276.89735260949709</c:v>
                </c:pt>
                <c:pt idx="83">
                  <c:v>282.09194947229008</c:v>
                </c:pt>
                <c:pt idx="84">
                  <c:v>288.04583619104011</c:v>
                </c:pt>
                <c:pt idx="85">
                  <c:v>294.00179200158698</c:v>
                </c:pt>
                <c:pt idx="86">
                  <c:v>298.05294693933109</c:v>
                </c:pt>
                <c:pt idx="87">
                  <c:v>301.13143944726568</c:v>
                </c:pt>
                <c:pt idx="88">
                  <c:v>306.78196618066414</c:v>
                </c:pt>
                <c:pt idx="89">
                  <c:v>312.4577958010255</c:v>
                </c:pt>
                <c:pt idx="90">
                  <c:v>316.83539580102547</c:v>
                </c:pt>
                <c:pt idx="91">
                  <c:v>321.38160411471813</c:v>
                </c:pt>
                <c:pt idx="92">
                  <c:v>326.04720411471811</c:v>
                </c:pt>
                <c:pt idx="93">
                  <c:v>330.97200411471812</c:v>
                </c:pt>
                <c:pt idx="94">
                  <c:v>336.18480411471813</c:v>
                </c:pt>
                <c:pt idx="95">
                  <c:v>341.88720411471814</c:v>
                </c:pt>
                <c:pt idx="96">
                  <c:v>347.42253032782622</c:v>
                </c:pt>
                <c:pt idx="97">
                  <c:v>352.18866051008177</c:v>
                </c:pt>
                <c:pt idx="98">
                  <c:v>357.33178975026857</c:v>
                </c:pt>
                <c:pt idx="99">
                  <c:v>361.84335747115875</c:v>
                </c:pt>
                <c:pt idx="100">
                  <c:v>365.94941449016153</c:v>
                </c:pt>
                <c:pt idx="101">
                  <c:v>369.51787874484194</c:v>
                </c:pt>
                <c:pt idx="102">
                  <c:v>374.06670454196535</c:v>
                </c:pt>
                <c:pt idx="103">
                  <c:v>377.97631538593419</c:v>
                </c:pt>
                <c:pt idx="104">
                  <c:v>381.61867731234008</c:v>
                </c:pt>
                <c:pt idx="105">
                  <c:v>385.55438316229623</c:v>
                </c:pt>
                <c:pt idx="106">
                  <c:v>390.01277347913208</c:v>
                </c:pt>
                <c:pt idx="107">
                  <c:v>393.38741699123301</c:v>
                </c:pt>
                <c:pt idx="108">
                  <c:v>397.56286799607835</c:v>
                </c:pt>
                <c:pt idx="109">
                  <c:v>400.20198133811397</c:v>
                </c:pt>
                <c:pt idx="110">
                  <c:v>402.84776260074977</c:v>
                </c:pt>
                <c:pt idx="111">
                  <c:v>405.01028199669219</c:v>
                </c:pt>
                <c:pt idx="112">
                  <c:v>407.00895953355757</c:v>
                </c:pt>
                <c:pt idx="113">
                  <c:v>408.61062984119013</c:v>
                </c:pt>
                <c:pt idx="114">
                  <c:v>410.12364076131007</c:v>
                </c:pt>
                <c:pt idx="115">
                  <c:v>411.70908421568544</c:v>
                </c:pt>
                <c:pt idx="116">
                  <c:v>413.29744277880133</c:v>
                </c:pt>
                <c:pt idx="117">
                  <c:v>414.4252948956032</c:v>
                </c:pt>
                <c:pt idx="118">
                  <c:v>415.60669102678082</c:v>
                </c:pt>
                <c:pt idx="119">
                  <c:v>416.33249977516556</c:v>
                </c:pt>
                <c:pt idx="120">
                  <c:v>417.29640702937439</c:v>
                </c:pt>
                <c:pt idx="121">
                  <c:v>417.94804237908079</c:v>
                </c:pt>
                <c:pt idx="122">
                  <c:v>418.37707533113712</c:v>
                </c:pt>
                <c:pt idx="123">
                  <c:v>419.58950444684791</c:v>
                </c:pt>
                <c:pt idx="124">
                  <c:v>421.29877735751182</c:v>
                </c:pt>
                <c:pt idx="125">
                  <c:v>421.59320495134318</c:v>
                </c:pt>
                <c:pt idx="126">
                  <c:v>422.64088907866034</c:v>
                </c:pt>
                <c:pt idx="127">
                  <c:v>424.34866681317158</c:v>
                </c:pt>
                <c:pt idx="128">
                  <c:v>426.03970513409445</c:v>
                </c:pt>
                <c:pt idx="129">
                  <c:v>427.31738787378822</c:v>
                </c:pt>
                <c:pt idx="130">
                  <c:v>428.37977638353857</c:v>
                </c:pt>
                <c:pt idx="131">
                  <c:v>429.63114523427214</c:v>
                </c:pt>
                <c:pt idx="132">
                  <c:v>430.51713619525873</c:v>
                </c:pt>
                <c:pt idx="133">
                  <c:v>431.67539926694968</c:v>
                </c:pt>
                <c:pt idx="134">
                  <c:v>432.59915950864888</c:v>
                </c:pt>
                <c:pt idx="135">
                  <c:v>433.31997650236224</c:v>
                </c:pt>
                <c:pt idx="136">
                  <c:v>433.92024243444536</c:v>
                </c:pt>
                <c:pt idx="137">
                  <c:v>433.99195623666378</c:v>
                </c:pt>
                <c:pt idx="138">
                  <c:v>434.52205661803816</c:v>
                </c:pt>
                <c:pt idx="139">
                  <c:v>435.09649062425228</c:v>
                </c:pt>
                <c:pt idx="140">
                  <c:v>435.6361121323738</c:v>
                </c:pt>
                <c:pt idx="141">
                  <c:v>436.28357564479444</c:v>
                </c:pt>
                <c:pt idx="142">
                  <c:v>436.98307951957321</c:v>
                </c:pt>
                <c:pt idx="143">
                  <c:v>437.4663666632805</c:v>
                </c:pt>
                <c:pt idx="144">
                  <c:v>437.81542473123915</c:v>
                </c:pt>
                <c:pt idx="145">
                  <c:v>438.66789562986736</c:v>
                </c:pt>
                <c:pt idx="146">
                  <c:v>439.17312752137713</c:v>
                </c:pt>
                <c:pt idx="147">
                  <c:v>439.72485832834576</c:v>
                </c:pt>
                <c:pt idx="148">
                  <c:v>440.38707415513653</c:v>
                </c:pt>
                <c:pt idx="149">
                  <c:v>440.95356637739218</c:v>
                </c:pt>
                <c:pt idx="150">
                  <c:v>441.18905108367693</c:v>
                </c:pt>
                <c:pt idx="151">
                  <c:v>441.81674493441898</c:v>
                </c:pt>
                <c:pt idx="152">
                  <c:v>442.14693141398476</c:v>
                </c:pt>
                <c:pt idx="153">
                  <c:v>442.54785230506798</c:v>
                </c:pt>
                <c:pt idx="154">
                  <c:v>442.78303136769995</c:v>
                </c:pt>
                <c:pt idx="155">
                  <c:v>443.15711062650951</c:v>
                </c:pt>
                <c:pt idx="156">
                  <c:v>443.47361113028722</c:v>
                </c:pt>
                <c:pt idx="157">
                  <c:v>443.69514725761371</c:v>
                </c:pt>
                <c:pt idx="158">
                  <c:v>443.94297487499551</c:v>
                </c:pt>
                <c:pt idx="159">
                  <c:v>444.26881055219394</c:v>
                </c:pt>
                <c:pt idx="160">
                  <c:v>444.37288299807983</c:v>
                </c:pt>
                <c:pt idx="161">
                  <c:v>444.83223679728468</c:v>
                </c:pt>
                <c:pt idx="162">
                  <c:v>445.25954205279106</c:v>
                </c:pt>
                <c:pt idx="163">
                  <c:v>445.63363406653269</c:v>
                </c:pt>
                <c:pt idx="164">
                  <c:v>445.84797730913567</c:v>
                </c:pt>
                <c:pt idx="165">
                  <c:v>446.17207802807047</c:v>
                </c:pt>
                <c:pt idx="166">
                  <c:v>446.51940176082337</c:v>
                </c:pt>
                <c:pt idx="167">
                  <c:v>446.89848936203066</c:v>
                </c:pt>
                <c:pt idx="168">
                  <c:v>446.92957303357588</c:v>
                </c:pt>
                <c:pt idx="169">
                  <c:v>446.98929331226299</c:v>
                </c:pt>
                <c:pt idx="170">
                  <c:v>447.10614930026031</c:v>
                </c:pt>
                <c:pt idx="171">
                  <c:v>447.38498948334376</c:v>
                </c:pt>
                <c:pt idx="172">
                  <c:v>447.83942975208959</c:v>
                </c:pt>
              </c:numCache>
            </c:numRef>
          </c:yVal>
          <c:smooth val="0"/>
          <c:extLst>
            <c:ext xmlns:c16="http://schemas.microsoft.com/office/drawing/2014/chart" uri="{C3380CC4-5D6E-409C-BE32-E72D297353CC}">
              <c16:uniqueId val="{00000006-2C1A-4A27-9052-6F86A9717B7A}"/>
            </c:ext>
          </c:extLst>
        </c:ser>
        <c:dLbls>
          <c:showLegendKey val="0"/>
          <c:showVal val="0"/>
          <c:showCatName val="0"/>
          <c:showSerName val="0"/>
          <c:showPercent val="0"/>
          <c:showBubbleSize val="0"/>
        </c:dLbls>
        <c:axId val="824390080"/>
        <c:axId val="824379104"/>
      </c:scatterChart>
      <c:valAx>
        <c:axId val="824390080"/>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9798690986411503"/>
              <c:y val="0.9067357512953367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79104"/>
        <c:crosses val="autoZero"/>
        <c:crossBetween val="midCat"/>
        <c:majorUnit val="10"/>
      </c:valAx>
      <c:valAx>
        <c:axId val="824379104"/>
        <c:scaling>
          <c:orientation val="minMax"/>
          <c:max val="650"/>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Cum Irrig and ETc (mm)</a:t>
                </a:r>
              </a:p>
            </c:rich>
          </c:tx>
          <c:layout>
            <c:manualLayout>
              <c:xMode val="edge"/>
              <c:yMode val="edge"/>
              <c:x val="6.7114522077145414E-3"/>
              <c:y val="0.1632124352331606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90080"/>
        <c:crosses val="autoZero"/>
        <c:crossBetween val="midCat"/>
      </c:valAx>
      <c:spPr>
        <a:solidFill>
          <a:srgbClr val="C0C0C0"/>
        </a:solidFill>
        <a:ln w="12700">
          <a:solidFill>
            <a:srgbClr val="808080"/>
          </a:solidFill>
          <a:prstDash val="solid"/>
        </a:ln>
      </c:spPr>
    </c:plotArea>
    <c:legend>
      <c:legendPos val="r"/>
      <c:layout>
        <c:manualLayout>
          <c:xMode val="edge"/>
          <c:yMode val="edge"/>
          <c:x val="0.11392412104685093"/>
          <c:y val="2.072538860103627E-2"/>
          <c:w val="0.18860771151089764"/>
          <c:h val="0.30051813471502592"/>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'C10 6540'!$D$1</c:f>
          <c:strCache>
            <c:ptCount val="1"/>
            <c:pt idx="0">
              <c:v>Corn 13 # 10</c:v>
            </c:pt>
          </c:strCache>
        </c:strRef>
      </c:tx>
      <c:layout>
        <c:manualLayout>
          <c:xMode val="edge"/>
          <c:yMode val="edge"/>
          <c:x val="0.13966481762339075"/>
          <c:y val="6.7183733816218713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3128491620111732"/>
          <c:y val="5.9431674518720036E-2"/>
          <c:w val="0.84078212290502796"/>
          <c:h val="0.77519575459200052"/>
        </c:manualLayout>
      </c:layout>
      <c:scatterChart>
        <c:scatterStyle val="lineMarker"/>
        <c:varyColors val="0"/>
        <c:ser>
          <c:idx val="4"/>
          <c:order val="0"/>
          <c:tx>
            <c:strRef>
              <c:f>'C10 6540'!$A$16</c:f>
              <c:strCache>
                <c:ptCount val="1"/>
                <c:pt idx="0">
                  <c:v>ETr (LIRF)</c:v>
                </c:pt>
              </c:strCache>
            </c:strRef>
          </c:tx>
          <c:spPr>
            <a:ln w="12700">
              <a:solidFill>
                <a:srgbClr val="800080"/>
              </a:solidFill>
              <a:prstDash val="solid"/>
            </a:ln>
          </c:spPr>
          <c:marker>
            <c:symbol val="star"/>
            <c:size val="5"/>
            <c:spPr>
              <a:noFill/>
              <a:ln>
                <a:solidFill>
                  <a:srgbClr val="800080"/>
                </a:solidFill>
                <a:prstDash val="solid"/>
              </a:ln>
            </c:spPr>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6540'!$C$16:$FS$16</c:f>
              <c:numCache>
                <c:formatCode>0.00</c:formatCode>
                <c:ptCount val="173"/>
                <c:pt idx="0">
                  <c:v>7.3435683250427246</c:v>
                </c:pt>
                <c:pt idx="1">
                  <c:v>7.7128524780273438</c:v>
                </c:pt>
                <c:pt idx="2">
                  <c:v>7.2187066078186035</c:v>
                </c:pt>
                <c:pt idx="3">
                  <c:v>7.653109073638916</c:v>
                </c:pt>
                <c:pt idx="4">
                  <c:v>8.5975732803344727</c:v>
                </c:pt>
                <c:pt idx="5">
                  <c:v>8.0986671447753906</c:v>
                </c:pt>
                <c:pt idx="6">
                  <c:v>6.7325325012207031</c:v>
                </c:pt>
                <c:pt idx="7">
                  <c:v>5.8071985244750977</c:v>
                </c:pt>
                <c:pt idx="8">
                  <c:v>9.7264442443847656</c:v>
                </c:pt>
                <c:pt idx="9">
                  <c:v>7.927375316619873</c:v>
                </c:pt>
                <c:pt idx="10">
                  <c:v>5.4946737289428711</c:v>
                </c:pt>
                <c:pt idx="11">
                  <c:v>8.2128229141235352</c:v>
                </c:pt>
                <c:pt idx="12">
                  <c:v>7.7665953636169434</c:v>
                </c:pt>
                <c:pt idx="13">
                  <c:v>8.8919038772583008</c:v>
                </c:pt>
                <c:pt idx="14">
                  <c:v>9.2246103286743164</c:v>
                </c:pt>
                <c:pt idx="15">
                  <c:v>7.0233473777770996</c:v>
                </c:pt>
                <c:pt idx="16">
                  <c:v>3.1172170639038086</c:v>
                </c:pt>
                <c:pt idx="17">
                  <c:v>9.5061988830566406</c:v>
                </c:pt>
                <c:pt idx="18">
                  <c:v>11.255740165710449</c:v>
                </c:pt>
                <c:pt idx="19">
                  <c:v>8.7055883407592773</c:v>
                </c:pt>
                <c:pt idx="20">
                  <c:v>8.3703241348266602</c:v>
                </c:pt>
                <c:pt idx="21">
                  <c:v>10.171578407287598</c:v>
                </c:pt>
                <c:pt idx="22">
                  <c:v>7.2198176383972168</c:v>
                </c:pt>
                <c:pt idx="23">
                  <c:v>3.6901946067810059</c:v>
                </c:pt>
                <c:pt idx="24">
                  <c:v>7.1546745300292969</c:v>
                </c:pt>
                <c:pt idx="25">
                  <c:v>7.3899869918823242</c:v>
                </c:pt>
                <c:pt idx="26">
                  <c:v>8.7423830032348633</c:v>
                </c:pt>
                <c:pt idx="27">
                  <c:v>8.1982793807983398</c:v>
                </c:pt>
                <c:pt idx="28">
                  <c:v>8.1286001205444336</c:v>
                </c:pt>
                <c:pt idx="29">
                  <c:v>11.489725112915039</c:v>
                </c:pt>
                <c:pt idx="30">
                  <c:v>11.205964088439941</c:v>
                </c:pt>
                <c:pt idx="31">
                  <c:v>8.7938461303710938</c:v>
                </c:pt>
                <c:pt idx="32">
                  <c:v>10.849798202514648</c:v>
                </c:pt>
                <c:pt idx="33">
                  <c:v>8.4363594055175781</c:v>
                </c:pt>
                <c:pt idx="34">
                  <c:v>7.3721957206726074</c:v>
                </c:pt>
                <c:pt idx="35">
                  <c:v>7.2857136726379395</c:v>
                </c:pt>
                <c:pt idx="36">
                  <c:v>8.3795795440673828</c:v>
                </c:pt>
                <c:pt idx="37">
                  <c:v>11.259197235107422</c:v>
                </c:pt>
                <c:pt idx="38">
                  <c:v>10.380794525146484</c:v>
                </c:pt>
                <c:pt idx="39">
                  <c:v>7.9948887825012207</c:v>
                </c:pt>
                <c:pt idx="40">
                  <c:v>7.4938430786132813</c:v>
                </c:pt>
                <c:pt idx="41">
                  <c:v>8.0784816741943359</c:v>
                </c:pt>
                <c:pt idx="42">
                  <c:v>8.5965614318847656</c:v>
                </c:pt>
                <c:pt idx="43">
                  <c:v>8.1702537536621094</c:v>
                </c:pt>
                <c:pt idx="44">
                  <c:v>8.692988395690918</c:v>
                </c:pt>
                <c:pt idx="45">
                  <c:v>11.326362609863281</c:v>
                </c:pt>
                <c:pt idx="46">
                  <c:v>10.337225914001465</c:v>
                </c:pt>
                <c:pt idx="47">
                  <c:v>7.7558908462524414</c:v>
                </c:pt>
                <c:pt idx="48">
                  <c:v>7.7265114784240723</c:v>
                </c:pt>
                <c:pt idx="49">
                  <c:v>8.07</c:v>
                </c:pt>
                <c:pt idx="50">
                  <c:v>8.06</c:v>
                </c:pt>
                <c:pt idx="51">
                  <c:v>8.0408697128295898</c:v>
                </c:pt>
                <c:pt idx="52">
                  <c:v>8.7513589859008789</c:v>
                </c:pt>
                <c:pt idx="53">
                  <c:v>6.000185489654541</c:v>
                </c:pt>
                <c:pt idx="54">
                  <c:v>7.4565386772155762</c:v>
                </c:pt>
                <c:pt idx="55">
                  <c:v>7.006680965423584</c:v>
                </c:pt>
                <c:pt idx="56">
                  <c:v>7.397883415222168</c:v>
                </c:pt>
                <c:pt idx="57">
                  <c:v>7.8118276596069336</c:v>
                </c:pt>
                <c:pt idx="58">
                  <c:v>8.7962779998779297</c:v>
                </c:pt>
                <c:pt idx="59">
                  <c:v>11.246041297912598</c:v>
                </c:pt>
                <c:pt idx="60">
                  <c:v>6.7958898544311523</c:v>
                </c:pt>
                <c:pt idx="61">
                  <c:v>6.1367735862731934</c:v>
                </c:pt>
                <c:pt idx="62">
                  <c:v>5.6376471519470215</c:v>
                </c:pt>
                <c:pt idx="63">
                  <c:v>5.65</c:v>
                </c:pt>
                <c:pt idx="64">
                  <c:v>9.81</c:v>
                </c:pt>
                <c:pt idx="65">
                  <c:v>9.75</c:v>
                </c:pt>
                <c:pt idx="66">
                  <c:v>7.2645964622497559</c:v>
                </c:pt>
                <c:pt idx="67">
                  <c:v>4.7841014862060547</c:v>
                </c:pt>
                <c:pt idx="68">
                  <c:v>6.5133481025695801</c:v>
                </c:pt>
                <c:pt idx="69">
                  <c:v>5.5779705047607422</c:v>
                </c:pt>
                <c:pt idx="70">
                  <c:v>7.2908215522766113</c:v>
                </c:pt>
                <c:pt idx="71">
                  <c:v>6.8125338554382324</c:v>
                </c:pt>
                <c:pt idx="72">
                  <c:v>6.0862069129943848</c:v>
                </c:pt>
                <c:pt idx="73">
                  <c:v>3.5619463920593262</c:v>
                </c:pt>
                <c:pt idx="74">
                  <c:v>6.8672709465026855</c:v>
                </c:pt>
                <c:pt idx="75">
                  <c:v>4.4805307388305664</c:v>
                </c:pt>
                <c:pt idx="76">
                  <c:v>2.6660375595092773</c:v>
                </c:pt>
                <c:pt idx="77">
                  <c:v>2.39</c:v>
                </c:pt>
                <c:pt idx="78">
                  <c:v>6.17</c:v>
                </c:pt>
                <c:pt idx="79">
                  <c:v>6.8746871948242188</c:v>
                </c:pt>
                <c:pt idx="80">
                  <c:v>5.5192975997924805</c:v>
                </c:pt>
                <c:pt idx="81">
                  <c:v>6.7468090057373047</c:v>
                </c:pt>
                <c:pt idx="82">
                  <c:v>5.9656367301940918</c:v>
                </c:pt>
                <c:pt idx="83">
                  <c:v>5.4110383987426758</c:v>
                </c:pt>
                <c:pt idx="84">
                  <c:v>6.20196533203125</c:v>
                </c:pt>
                <c:pt idx="85">
                  <c:v>6.2041206359863281</c:v>
                </c:pt>
                <c:pt idx="86">
                  <c:v>4.2199530601501465</c:v>
                </c:pt>
                <c:pt idx="87">
                  <c:v>3.2067630290985107</c:v>
                </c:pt>
                <c:pt idx="88">
                  <c:v>5.8859653472900391</c:v>
                </c:pt>
                <c:pt idx="89">
                  <c:v>5.9123225212097168</c:v>
                </c:pt>
                <c:pt idx="90">
                  <c:v>4.5599999999999996</c:v>
                </c:pt>
                <c:pt idx="91">
                  <c:v>4.8899999999999997</c:v>
                </c:pt>
                <c:pt idx="92">
                  <c:v>4.8600000000000003</c:v>
                </c:pt>
                <c:pt idx="93">
                  <c:v>5.13</c:v>
                </c:pt>
                <c:pt idx="94">
                  <c:v>5.43</c:v>
                </c:pt>
                <c:pt idx="95">
                  <c:v>5.94</c:v>
                </c:pt>
                <c:pt idx="96">
                  <c:v>5.91</c:v>
                </c:pt>
                <c:pt idx="97">
                  <c:v>5.62</c:v>
                </c:pt>
                <c:pt idx="98">
                  <c:v>6.6635379791259766</c:v>
                </c:pt>
                <c:pt idx="99">
                  <c:v>6.542607307434082</c:v>
                </c:pt>
                <c:pt idx="100">
                  <c:v>6.6505112648010254</c:v>
                </c:pt>
                <c:pt idx="101">
                  <c:v>4.575322151184082</c:v>
                </c:pt>
                <c:pt idx="102">
                  <c:v>5.5355539321899414</c:v>
                </c:pt>
                <c:pt idx="103">
                  <c:v>5.2198529243469238</c:v>
                </c:pt>
                <c:pt idx="104">
                  <c:v>5.3060503005981445</c:v>
                </c:pt>
                <c:pt idx="105">
                  <c:v>6.2651033401489258</c:v>
                </c:pt>
                <c:pt idx="106">
                  <c:v>6.1135106086730957</c:v>
                </c:pt>
                <c:pt idx="107">
                  <c:v>5.1289768218994141</c:v>
                </c:pt>
                <c:pt idx="108">
                  <c:v>6.9720649719238281</c:v>
                </c:pt>
                <c:pt idx="109">
                  <c:v>5.1216545104980469</c:v>
                </c:pt>
                <c:pt idx="110">
                  <c:v>5.766934871673584</c:v>
                </c:pt>
                <c:pt idx="111">
                  <c:v>5.3406190872192383</c:v>
                </c:pt>
                <c:pt idx="112">
                  <c:v>5.54486083984375</c:v>
                </c:pt>
                <c:pt idx="113">
                  <c:v>4.9988975524902344</c:v>
                </c:pt>
                <c:pt idx="114">
                  <c:v>5.2629070281982422</c:v>
                </c:pt>
                <c:pt idx="115">
                  <c:v>6.1471037864685059</c:v>
                </c:pt>
                <c:pt idx="116">
                  <c:v>6.9368729591369629</c:v>
                </c:pt>
                <c:pt idx="117">
                  <c:v>5.5960249900817871</c:v>
                </c:pt>
                <c:pt idx="118">
                  <c:v>6.5399394035339355</c:v>
                </c:pt>
                <c:pt idx="119">
                  <c:v>4.5280742645263672</c:v>
                </c:pt>
                <c:pt idx="120">
                  <c:v>2.6047828197479248</c:v>
                </c:pt>
                <c:pt idx="121">
                  <c:v>1.6896073818206787</c:v>
                </c:pt>
                <c:pt idx="122">
                  <c:v>1.0811105966567993</c:v>
                </c:pt>
                <c:pt idx="123">
                  <c:v>2.811530590057373</c:v>
                </c:pt>
                <c:pt idx="124">
                  <c:v>3.9717497825622559</c:v>
                </c:pt>
                <c:pt idx="125">
                  <c:v>0.69694787263870239</c:v>
                </c:pt>
                <c:pt idx="126">
                  <c:v>2.5316863059997559</c:v>
                </c:pt>
                <c:pt idx="127">
                  <c:v>4.4413895606994629</c:v>
                </c:pt>
                <c:pt idx="128">
                  <c:v>4.7608060836791992</c:v>
                </c:pt>
                <c:pt idx="129">
                  <c:v>3.9206466674804688</c:v>
                </c:pt>
                <c:pt idx="130">
                  <c:v>3.5822348594665527</c:v>
                </c:pt>
                <c:pt idx="131">
                  <c:v>4.7378230094909668</c:v>
                </c:pt>
                <c:pt idx="132">
                  <c:v>3.8489279747009277</c:v>
                </c:pt>
                <c:pt idx="133">
                  <c:v>5.6673974990844727</c:v>
                </c:pt>
                <c:pt idx="134">
                  <c:v>5.1516265869140625</c:v>
                </c:pt>
                <c:pt idx="135">
                  <c:v>4.8054466247558594</c:v>
                </c:pt>
                <c:pt idx="136">
                  <c:v>4.0017728805541992</c:v>
                </c:pt>
                <c:pt idx="137">
                  <c:v>0.4780920147895813</c:v>
                </c:pt>
                <c:pt idx="138">
                  <c:v>3.5340025424957275</c:v>
                </c:pt>
                <c:pt idx="139">
                  <c:v>3.8295600414276123</c:v>
                </c:pt>
                <c:pt idx="140">
                  <c:v>3.5974767208099365</c:v>
                </c:pt>
                <c:pt idx="141">
                  <c:v>4.3164234161376953</c:v>
                </c:pt>
                <c:pt idx="142">
                  <c:v>4.6633591651916504</c:v>
                </c:pt>
                <c:pt idx="143">
                  <c:v>3.2219142913818359</c:v>
                </c:pt>
                <c:pt idx="144">
                  <c:v>2.3433582782745361</c:v>
                </c:pt>
                <c:pt idx="145">
                  <c:v>5.6831393241882324</c:v>
                </c:pt>
                <c:pt idx="146">
                  <c:v>3.4033195972442627</c:v>
                </c:pt>
                <c:pt idx="147">
                  <c:v>3.7484261989593506</c:v>
                </c:pt>
                <c:pt idx="148">
                  <c:v>4.5416011810302734</c:v>
                </c:pt>
                <c:pt idx="149">
                  <c:v>3.9297146797180176</c:v>
                </c:pt>
                <c:pt idx="150">
                  <c:v>1.6497424840927124</c:v>
                </c:pt>
                <c:pt idx="151">
                  <c:v>4.3393683433532715</c:v>
                </c:pt>
                <c:pt idx="152">
                  <c:v>2.3076694011688232</c:v>
                </c:pt>
                <c:pt idx="153">
                  <c:v>2.8182854652404785</c:v>
                </c:pt>
                <c:pt idx="154">
                  <c:v>1.664925217628479</c:v>
                </c:pt>
                <c:pt idx="155">
                  <c:v>2.6499037742614746</c:v>
                </c:pt>
                <c:pt idx="156">
                  <c:v>2.256974458694458</c:v>
                </c:pt>
                <c:pt idx="157">
                  <c:v>1.5887422561645508</c:v>
                </c:pt>
                <c:pt idx="158">
                  <c:v>1.7843762636184692</c:v>
                </c:pt>
                <c:pt idx="159">
                  <c:v>2.2943429946899414</c:v>
                </c:pt>
                <c:pt idx="160">
                  <c:v>0.73704314231872559</c:v>
                </c:pt>
                <c:pt idx="161">
                  <c:v>3.2248461246490479</c:v>
                </c:pt>
                <c:pt idx="162">
                  <c:v>3.0242266654968262</c:v>
                </c:pt>
                <c:pt idx="163">
                  <c:v>2.6677768230438232</c:v>
                </c:pt>
                <c:pt idx="164">
                  <c:v>1.5388140678405762</c:v>
                </c:pt>
                <c:pt idx="165">
                  <c:v>2.335768461227417</c:v>
                </c:pt>
                <c:pt idx="166">
                  <c:v>2.5178329944610596</c:v>
                </c:pt>
                <c:pt idx="167">
                  <c:v>2.7654991149902344</c:v>
                </c:pt>
                <c:pt idx="168">
                  <c:v>0.22833807766437531</c:v>
                </c:pt>
                <c:pt idx="169">
                  <c:v>0.43895071744918823</c:v>
                </c:pt>
                <c:pt idx="170">
                  <c:v>0.85984784364700317</c:v>
                </c:pt>
                <c:pt idx="171">
                  <c:v>2.0561759471893311</c:v>
                </c:pt>
                <c:pt idx="172">
                  <c:v>3.3683657646179199</c:v>
                </c:pt>
              </c:numCache>
            </c:numRef>
          </c:yVal>
          <c:smooth val="0"/>
          <c:extLst>
            <c:ext xmlns:c16="http://schemas.microsoft.com/office/drawing/2014/chart" uri="{C3380CC4-5D6E-409C-BE32-E72D297353CC}">
              <c16:uniqueId val="{00000000-FAC1-4E4E-BA50-AA506F146824}"/>
            </c:ext>
          </c:extLst>
        </c:ser>
        <c:ser>
          <c:idx val="5"/>
          <c:order val="1"/>
          <c:tx>
            <c:strRef>
              <c:f>'C10 6540'!$A$17</c:f>
              <c:strCache>
                <c:ptCount val="1"/>
                <c:pt idx="0">
                  <c:v>Tc (Kcb Select)</c:v>
                </c:pt>
              </c:strCache>
            </c:strRef>
          </c:tx>
          <c:spPr>
            <a:ln w="12700">
              <a:solidFill>
                <a:srgbClr val="800000"/>
              </a:solidFill>
              <a:prstDash val="solid"/>
            </a:ln>
          </c:spPr>
          <c:marker>
            <c:symbol val="circle"/>
            <c:size val="3"/>
            <c:spPr>
              <a:solidFill>
                <a:srgbClr val="800000"/>
              </a:solidFill>
              <a:ln>
                <a:solidFill>
                  <a:srgbClr val="800000"/>
                </a:solidFill>
                <a:prstDash val="solid"/>
              </a:ln>
            </c:spPr>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6540'!$C$17:$FS$17</c:f>
              <c:numCache>
                <c:formatCode>0.0</c:formatCode>
                <c:ptCount val="173"/>
                <c:pt idx="0">
                  <c:v>1.1015352487564087</c:v>
                </c:pt>
                <c:pt idx="1">
                  <c:v>1.1539071723001739</c:v>
                </c:pt>
                <c:pt idx="2">
                  <c:v>0.87119217301534557</c:v>
                </c:pt>
                <c:pt idx="3">
                  <c:v>0.7564997666914548</c:v>
                </c:pt>
                <c:pt idx="4">
                  <c:v>0.68683270972331534</c:v>
                </c:pt>
                <c:pt idx="5">
                  <c:v>0.50755286930976595</c:v>
                </c:pt>
                <c:pt idx="6">
                  <c:v>0.33628467157918546</c:v>
                </c:pt>
                <c:pt idx="7">
                  <c:v>0.24111570330784141</c:v>
                </c:pt>
                <c:pt idx="8">
                  <c:v>0.54009709064585665</c:v>
                </c:pt>
                <c:pt idx="9">
                  <c:v>0.33287879563138972</c:v>
                </c:pt>
                <c:pt idx="10">
                  <c:v>0.33260749652305294</c:v>
                </c:pt>
                <c:pt idx="11">
                  <c:v>0.66350050291333762</c:v>
                </c:pt>
                <c:pt idx="12">
                  <c:v>0.68050147364090696</c:v>
                </c:pt>
                <c:pt idx="13">
                  <c:v>0.82763452622477174</c:v>
                </c:pt>
                <c:pt idx="14">
                  <c:v>0.94834782975780929</c:v>
                </c:pt>
                <c:pt idx="15">
                  <c:v>0.74812780225943321</c:v>
                </c:pt>
                <c:pt idx="16">
                  <c:v>0.37863133840809887</c:v>
                </c:pt>
                <c:pt idx="17">
                  <c:v>1.5352694265152793</c:v>
                </c:pt>
                <c:pt idx="18">
                  <c:v>1.7377220534157669</c:v>
                </c:pt>
                <c:pt idx="19">
                  <c:v>1.2585405797193105</c:v>
                </c:pt>
                <c:pt idx="20">
                  <c:v>1.1963055271549927</c:v>
                </c:pt>
                <c:pt idx="21">
                  <c:v>1.4492016622700314</c:v>
                </c:pt>
                <c:pt idx="22">
                  <c:v>0.99887297536272601</c:v>
                </c:pt>
                <c:pt idx="23">
                  <c:v>0.60673926196626426</c:v>
                </c:pt>
                <c:pt idx="24">
                  <c:v>1.2360146274457557</c:v>
                </c:pt>
                <c:pt idx="25">
                  <c:v>1.2699648907098242</c:v>
                </c:pt>
                <c:pt idx="26">
                  <c:v>2.1795580425471068</c:v>
                </c:pt>
                <c:pt idx="27">
                  <c:v>2.0961335101202128</c:v>
                </c:pt>
                <c:pt idx="28">
                  <c:v>2.1300996615886687</c:v>
                </c:pt>
                <c:pt idx="29">
                  <c:v>3.0840756053477523</c:v>
                </c:pt>
                <c:pt idx="30">
                  <c:v>3.0792938755899661</c:v>
                </c:pt>
                <c:pt idx="31">
                  <c:v>2.4724860222458838</c:v>
                </c:pt>
                <c:pt idx="32">
                  <c:v>3.1196560394167903</c:v>
                </c:pt>
                <c:pt idx="33">
                  <c:v>2.4794592110931872</c:v>
                </c:pt>
                <c:pt idx="34">
                  <c:v>2.2136630319133399</c:v>
                </c:pt>
                <c:pt idx="35">
                  <c:v>2.2341071780763566</c:v>
                </c:pt>
                <c:pt idx="36">
                  <c:v>2.6229131420373917</c:v>
                </c:pt>
                <c:pt idx="37">
                  <c:v>3.7604110308510914</c:v>
                </c:pt>
                <c:pt idx="38">
                  <c:v>3.684755702366147</c:v>
                </c:pt>
                <c:pt idx="39">
                  <c:v>3.0055356719102178</c:v>
                </c:pt>
                <c:pt idx="40">
                  <c:v>2.9743464634895322</c:v>
                </c:pt>
                <c:pt idx="41">
                  <c:v>3.375824381324223</c:v>
                </c:pt>
                <c:pt idx="42">
                  <c:v>3.7726163353851856</c:v>
                </c:pt>
                <c:pt idx="43">
                  <c:v>3.7568869322776788</c:v>
                </c:pt>
                <c:pt idx="44">
                  <c:v>4.2833070384442804</c:v>
                </c:pt>
                <c:pt idx="45">
                  <c:v>5.9535609263420106</c:v>
                </c:pt>
                <c:pt idx="46">
                  <c:v>5.7434402470135693</c:v>
                </c:pt>
                <c:pt idx="47">
                  <c:v>4.5416751720213888</c:v>
                </c:pt>
                <c:pt idx="48">
                  <c:v>4.7560348242652406</c:v>
                </c:pt>
                <c:pt idx="49">
                  <c:v>5.2093262249999999</c:v>
                </c:pt>
                <c:pt idx="50">
                  <c:v>5.4444292500000007</c:v>
                </c:pt>
                <c:pt idx="51">
                  <c:v>5.6413736796498304</c:v>
                </c:pt>
                <c:pt idx="52">
                  <c:v>6.3682545420527461</c:v>
                </c:pt>
                <c:pt idx="53">
                  <c:v>4.0670962083862712</c:v>
                </c:pt>
                <c:pt idx="54">
                  <c:v>5.8152613076269626</c:v>
                </c:pt>
                <c:pt idx="55">
                  <c:v>5.6472972746193415</c:v>
                </c:pt>
                <c:pt idx="56">
                  <c:v>6.1556863162636759</c:v>
                </c:pt>
                <c:pt idx="57">
                  <c:v>5.9332095257998381</c:v>
                </c:pt>
                <c:pt idx="58">
                  <c:v>5.9318116907737215</c:v>
                </c:pt>
                <c:pt idx="59">
                  <c:v>10.238255422103405</c:v>
                </c:pt>
                <c:pt idx="60">
                  <c:v>5.9451575671381223</c:v>
                </c:pt>
                <c:pt idx="61">
                  <c:v>4.7910890853342645</c:v>
                </c:pt>
                <c:pt idx="62">
                  <c:v>4.6413851811730131</c:v>
                </c:pt>
                <c:pt idx="63">
                  <c:v>4.805409218907533</c:v>
                </c:pt>
                <c:pt idx="64">
                  <c:v>9.4176000000000002</c:v>
                </c:pt>
                <c:pt idx="65">
                  <c:v>8.5352859432469188</c:v>
                </c:pt>
                <c:pt idx="66">
                  <c:v>5.2672672540016263</c:v>
                </c:pt>
                <c:pt idx="67">
                  <c:v>3.2495085661535268</c:v>
                </c:pt>
                <c:pt idx="68">
                  <c:v>5.4448973261264761</c:v>
                </c:pt>
                <c:pt idx="69">
                  <c:v>4.1143045122229749</c:v>
                </c:pt>
                <c:pt idx="70">
                  <c:v>4.8646599212130122</c:v>
                </c:pt>
                <c:pt idx="71">
                  <c:v>3.9827836810820521</c:v>
                </c:pt>
                <c:pt idx="72">
                  <c:v>3.1500439829661984</c:v>
                </c:pt>
                <c:pt idx="73">
                  <c:v>2.7593599925980636</c:v>
                </c:pt>
                <c:pt idx="74">
                  <c:v>4.9993109145901187</c:v>
                </c:pt>
                <c:pt idx="75">
                  <c:v>2.8859791032233719</c:v>
                </c:pt>
                <c:pt idx="76">
                  <c:v>1.5893059685478714</c:v>
                </c:pt>
                <c:pt idx="77">
                  <c:v>1.362446667211018</c:v>
                </c:pt>
                <c:pt idx="78">
                  <c:v>5.9231999999999996</c:v>
                </c:pt>
                <c:pt idx="79">
                  <c:v>6.5996997070312498</c:v>
                </c:pt>
                <c:pt idx="80">
                  <c:v>5.2985256958007811</c:v>
                </c:pt>
                <c:pt idx="81">
                  <c:v>6.4769366455078119</c:v>
                </c:pt>
                <c:pt idx="82">
                  <c:v>5.7270112609863277</c:v>
                </c:pt>
                <c:pt idx="83">
                  <c:v>5.1945968627929684</c:v>
                </c:pt>
                <c:pt idx="84">
                  <c:v>5.9538867187499998</c:v>
                </c:pt>
                <c:pt idx="85">
                  <c:v>5.9559558105468744</c:v>
                </c:pt>
                <c:pt idx="86">
                  <c:v>4.0511549377441405</c:v>
                </c:pt>
                <c:pt idx="87">
                  <c:v>3.0784925079345702</c:v>
                </c:pt>
                <c:pt idx="88">
                  <c:v>5.6505267333984373</c:v>
                </c:pt>
                <c:pt idx="89">
                  <c:v>5.6758296203613279</c:v>
                </c:pt>
                <c:pt idx="90">
                  <c:v>4.3775999999999993</c:v>
                </c:pt>
                <c:pt idx="91">
                  <c:v>4.5462083136926532</c:v>
                </c:pt>
                <c:pt idx="92">
                  <c:v>4.6656000000000004</c:v>
                </c:pt>
                <c:pt idx="93">
                  <c:v>4.9247999999999994</c:v>
                </c:pt>
                <c:pt idx="94">
                  <c:v>5.2127999999999997</c:v>
                </c:pt>
                <c:pt idx="95">
                  <c:v>5.7023999999999999</c:v>
                </c:pt>
                <c:pt idx="96">
                  <c:v>5.5353262131080943</c:v>
                </c:pt>
                <c:pt idx="97">
                  <c:v>4.7661301822555444</c:v>
                </c:pt>
                <c:pt idx="98">
                  <c:v>5.143129240186787</c:v>
                </c:pt>
                <c:pt idx="99">
                  <c:v>4.5115677208901923</c:v>
                </c:pt>
                <c:pt idx="100">
                  <c:v>4.1060570190027903</c:v>
                </c:pt>
                <c:pt idx="101">
                  <c:v>3.5684642546804071</c:v>
                </c:pt>
                <c:pt idx="102">
                  <c:v>4.5488257971234072</c:v>
                </c:pt>
                <c:pt idx="103">
                  <c:v>3.9096108439688395</c:v>
                </c:pt>
                <c:pt idx="104">
                  <c:v>3.6423619264058815</c:v>
                </c:pt>
                <c:pt idx="105">
                  <c:v>3.9357058499561686</c:v>
                </c:pt>
                <c:pt idx="106">
                  <c:v>4.4583903168358745</c:v>
                </c:pt>
                <c:pt idx="107">
                  <c:v>3.3746435121009042</c:v>
                </c:pt>
                <c:pt idx="108">
                  <c:v>4.175451004845363</c:v>
                </c:pt>
                <c:pt idx="109">
                  <c:v>2.639113342035607</c:v>
                </c:pt>
                <c:pt idx="110">
                  <c:v>2.6457812626357837</c:v>
                </c:pt>
                <c:pt idx="111">
                  <c:v>2.1625193959423843</c:v>
                </c:pt>
                <c:pt idx="112">
                  <c:v>1.9986775368653626</c:v>
                </c:pt>
                <c:pt idx="113">
                  <c:v>1.6016703076325807</c:v>
                </c:pt>
                <c:pt idx="114">
                  <c:v>1.5130109201199324</c:v>
                </c:pt>
                <c:pt idx="115">
                  <c:v>1.5854434543753384</c:v>
                </c:pt>
                <c:pt idx="116">
                  <c:v>1.5883585631159132</c:v>
                </c:pt>
                <c:pt idx="117">
                  <c:v>1.1278521168018789</c:v>
                </c:pt>
                <c:pt idx="118">
                  <c:v>1.1813961311776175</c:v>
                </c:pt>
                <c:pt idx="119">
                  <c:v>0.72580874838475096</c:v>
                </c:pt>
                <c:pt idx="120">
                  <c:v>0.96390725420881784</c:v>
                </c:pt>
                <c:pt idx="121">
                  <c:v>0.65163534970640147</c:v>
                </c:pt>
                <c:pt idx="122">
                  <c:v>0.42903295205632835</c:v>
                </c:pt>
                <c:pt idx="123">
                  <c:v>1.2124291157108178</c:v>
                </c:pt>
                <c:pt idx="124">
                  <c:v>1.7092729106638884</c:v>
                </c:pt>
                <c:pt idx="125">
                  <c:v>0.29442759383134864</c:v>
                </c:pt>
                <c:pt idx="126">
                  <c:v>1.0476841273171562</c:v>
                </c:pt>
                <c:pt idx="127">
                  <c:v>1.707777734511239</c:v>
                </c:pt>
                <c:pt idx="128">
                  <c:v>1.6910383209228514</c:v>
                </c:pt>
                <c:pt idx="129">
                  <c:v>1.2776827396937778</c:v>
                </c:pt>
                <c:pt idx="130">
                  <c:v>1.0623885097503663</c:v>
                </c:pt>
                <c:pt idx="131">
                  <c:v>1.2513688507335428</c:v>
                </c:pt>
                <c:pt idx="132">
                  <c:v>0.88599096098659991</c:v>
                </c:pt>
                <c:pt idx="133">
                  <c:v>1.1582630716909585</c:v>
                </c:pt>
                <c:pt idx="134">
                  <c:v>0.92376024169921866</c:v>
                </c:pt>
                <c:pt idx="135">
                  <c:v>0.72081699371337893</c:v>
                </c:pt>
                <c:pt idx="136">
                  <c:v>0.60026593208312984</c:v>
                </c:pt>
                <c:pt idx="137">
                  <c:v>7.1713802218437192E-2</c:v>
                </c:pt>
                <c:pt idx="138">
                  <c:v>0.53010038137435911</c:v>
                </c:pt>
                <c:pt idx="139">
                  <c:v>0.57443400621414187</c:v>
                </c:pt>
                <c:pt idx="140">
                  <c:v>0.53962150812149046</c:v>
                </c:pt>
                <c:pt idx="141">
                  <c:v>0.64746351242065425</c:v>
                </c:pt>
                <c:pt idx="142">
                  <c:v>0.69950387477874754</c:v>
                </c:pt>
                <c:pt idx="143">
                  <c:v>0.48328714370727538</c:v>
                </c:pt>
                <c:pt idx="144">
                  <c:v>0.3490580679586292</c:v>
                </c:pt>
                <c:pt idx="145">
                  <c:v>0.85247089862823489</c:v>
                </c:pt>
                <c:pt idx="146">
                  <c:v>0.50523189150975767</c:v>
                </c:pt>
                <c:pt idx="147">
                  <c:v>0.55173080696861254</c:v>
                </c:pt>
                <c:pt idx="148">
                  <c:v>0.66221582679078805</c:v>
                </c:pt>
                <c:pt idx="149">
                  <c:v>0.56649222225564488</c:v>
                </c:pt>
                <c:pt idx="150">
                  <c:v>0.2354847062847617</c:v>
                </c:pt>
                <c:pt idx="151">
                  <c:v>0.62769385074204143</c:v>
                </c:pt>
                <c:pt idx="152">
                  <c:v>0.33018647956579827</c:v>
                </c:pt>
                <c:pt idx="153">
                  <c:v>0.40092089108321866</c:v>
                </c:pt>
                <c:pt idx="154">
                  <c:v>0.23517906263197294</c:v>
                </c:pt>
                <c:pt idx="155">
                  <c:v>0.37407925880956827</c:v>
                </c:pt>
                <c:pt idx="156">
                  <c:v>0.31650050377770977</c:v>
                </c:pt>
                <c:pt idx="157">
                  <c:v>0.22153612732648184</c:v>
                </c:pt>
                <c:pt idx="158">
                  <c:v>0.24782761738178541</c:v>
                </c:pt>
                <c:pt idx="159">
                  <c:v>0.32583567719843631</c:v>
                </c:pt>
                <c:pt idx="160">
                  <c:v>0.10407244588586786</c:v>
                </c:pt>
                <c:pt idx="161">
                  <c:v>0.4593537992048734</c:v>
                </c:pt>
                <c:pt idx="162">
                  <c:v>0.4273052555064048</c:v>
                </c:pt>
                <c:pt idx="163">
                  <c:v>0.3740920137416594</c:v>
                </c:pt>
                <c:pt idx="164">
                  <c:v>0.21434324260298909</c:v>
                </c:pt>
                <c:pt idx="165">
                  <c:v>0.32410071893481179</c:v>
                </c:pt>
                <c:pt idx="166">
                  <c:v>0.34732373275289602</c:v>
                </c:pt>
                <c:pt idx="167">
                  <c:v>0.37908760120726315</c:v>
                </c:pt>
                <c:pt idx="168">
                  <c:v>3.1083671545240936E-2</c:v>
                </c:pt>
                <c:pt idx="169">
                  <c:v>5.9720278687126066E-2</c:v>
                </c:pt>
                <c:pt idx="170">
                  <c:v>0.11685598799729921</c:v>
                </c:pt>
                <c:pt idx="171">
                  <c:v>0.27884018308347125</c:v>
                </c:pt>
                <c:pt idx="172">
                  <c:v>0.45444026874580895</c:v>
                </c:pt>
              </c:numCache>
            </c:numRef>
          </c:yVal>
          <c:smooth val="0"/>
          <c:extLst>
            <c:ext xmlns:c16="http://schemas.microsoft.com/office/drawing/2014/chart" uri="{C3380CC4-5D6E-409C-BE32-E72D297353CC}">
              <c16:uniqueId val="{00000001-FAC1-4E4E-BA50-AA506F146824}"/>
            </c:ext>
          </c:extLst>
        </c:ser>
        <c:ser>
          <c:idx val="7"/>
          <c:order val="2"/>
          <c:tx>
            <c:strRef>
              <c:f>'C10 6540'!$A$20</c:f>
              <c:strCache>
                <c:ptCount val="1"/>
                <c:pt idx="0">
                  <c:v>ETc (BR)</c:v>
                </c:pt>
              </c:strCache>
            </c:strRef>
          </c:tx>
          <c:spPr>
            <a:ln w="12700">
              <a:solidFill>
                <a:srgbClr val="0000FF"/>
              </a:solidFill>
              <a:prstDash val="solid"/>
            </a:ln>
          </c:spPr>
          <c:marker>
            <c:symbol val="diamond"/>
            <c:size val="3"/>
            <c:spPr>
              <a:noFill/>
              <a:ln>
                <a:solidFill>
                  <a:srgbClr val="0000FF"/>
                </a:solidFill>
                <a:prstDash val="solid"/>
              </a:ln>
            </c:spPr>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6540'!$C$20:$FS$20</c:f>
              <c:numCache>
                <c:formatCode>0.00</c:formatCode>
                <c:ptCount val="173"/>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69">
                  <c:v>0.01</c:v>
                </c:pt>
                <c:pt idx="70">
                  <c:v>0.01</c:v>
                </c:pt>
                <c:pt idx="71">
                  <c:v>0.01</c:v>
                </c:pt>
                <c:pt idx="72">
                  <c:v>0.01</c:v>
                </c:pt>
                <c:pt idx="73">
                  <c:v>0.01</c:v>
                </c:pt>
                <c:pt idx="74">
                  <c:v>0.01</c:v>
                </c:pt>
                <c:pt idx="75">
                  <c:v>0.01</c:v>
                </c:pt>
                <c:pt idx="76">
                  <c:v>0.01</c:v>
                </c:pt>
                <c:pt idx="77">
                  <c:v>0.01</c:v>
                </c:pt>
                <c:pt idx="78">
                  <c:v>0.01</c:v>
                </c:pt>
                <c:pt idx="79">
                  <c:v>0.01</c:v>
                </c:pt>
                <c:pt idx="80">
                  <c:v>0.01</c:v>
                </c:pt>
                <c:pt idx="81">
                  <c:v>0.01</c:v>
                </c:pt>
                <c:pt idx="82">
                  <c:v>0.01</c:v>
                </c:pt>
                <c:pt idx="83">
                  <c:v>0.01</c:v>
                </c:pt>
                <c:pt idx="84">
                  <c:v>0.01</c:v>
                </c:pt>
                <c:pt idx="85">
                  <c:v>0.01</c:v>
                </c:pt>
                <c:pt idx="86">
                  <c:v>0.01</c:v>
                </c:pt>
                <c:pt idx="87">
                  <c:v>0.01</c:v>
                </c:pt>
                <c:pt idx="88">
                  <c:v>0.01</c:v>
                </c:pt>
                <c:pt idx="89">
                  <c:v>0.01</c:v>
                </c:pt>
                <c:pt idx="90">
                  <c:v>0.01</c:v>
                </c:pt>
                <c:pt idx="91">
                  <c:v>0.01</c:v>
                </c:pt>
                <c:pt idx="92">
                  <c:v>0.01</c:v>
                </c:pt>
                <c:pt idx="93">
                  <c:v>0.01</c:v>
                </c:pt>
                <c:pt idx="94">
                  <c:v>0.01</c:v>
                </c:pt>
                <c:pt idx="95">
                  <c:v>0.01</c:v>
                </c:pt>
                <c:pt idx="96">
                  <c:v>0.01</c:v>
                </c:pt>
                <c:pt idx="97">
                  <c:v>0.01</c:v>
                </c:pt>
                <c:pt idx="98">
                  <c:v>0.01</c:v>
                </c:pt>
                <c:pt idx="99">
                  <c:v>0.01</c:v>
                </c:pt>
                <c:pt idx="100">
                  <c:v>0.01</c:v>
                </c:pt>
                <c:pt idx="101">
                  <c:v>0.01</c:v>
                </c:pt>
                <c:pt idx="102">
                  <c:v>0.01</c:v>
                </c:pt>
                <c:pt idx="103">
                  <c:v>0.01</c:v>
                </c:pt>
                <c:pt idx="104">
                  <c:v>0.01</c:v>
                </c:pt>
                <c:pt idx="105">
                  <c:v>0.01</c:v>
                </c:pt>
                <c:pt idx="106">
                  <c:v>0.01</c:v>
                </c:pt>
                <c:pt idx="107">
                  <c:v>0.01</c:v>
                </c:pt>
                <c:pt idx="108">
                  <c:v>0.01</c:v>
                </c:pt>
                <c:pt idx="109">
                  <c:v>0.01</c:v>
                </c:pt>
                <c:pt idx="110">
                  <c:v>0.01</c:v>
                </c:pt>
                <c:pt idx="111">
                  <c:v>0.01</c:v>
                </c:pt>
                <c:pt idx="112">
                  <c:v>0.01</c:v>
                </c:pt>
                <c:pt idx="113">
                  <c:v>0.01</c:v>
                </c:pt>
                <c:pt idx="114">
                  <c:v>0.01</c:v>
                </c:pt>
                <c:pt idx="115">
                  <c:v>0.01</c:v>
                </c:pt>
                <c:pt idx="116">
                  <c:v>0.01</c:v>
                </c:pt>
                <c:pt idx="117">
                  <c:v>0.01</c:v>
                </c:pt>
                <c:pt idx="118">
                  <c:v>0.01</c:v>
                </c:pt>
                <c:pt idx="119">
                  <c:v>0.01</c:v>
                </c:pt>
                <c:pt idx="120">
                  <c:v>0.01</c:v>
                </c:pt>
                <c:pt idx="121">
                  <c:v>0.01</c:v>
                </c:pt>
                <c:pt idx="122">
                  <c:v>0.01</c:v>
                </c:pt>
                <c:pt idx="123">
                  <c:v>0.01</c:v>
                </c:pt>
                <c:pt idx="124">
                  <c:v>0.01</c:v>
                </c:pt>
                <c:pt idx="125">
                  <c:v>0.01</c:v>
                </c:pt>
                <c:pt idx="126">
                  <c:v>0.01</c:v>
                </c:pt>
                <c:pt idx="127">
                  <c:v>0.01</c:v>
                </c:pt>
                <c:pt idx="128">
                  <c:v>0.01</c:v>
                </c:pt>
                <c:pt idx="129">
                  <c:v>0.01</c:v>
                </c:pt>
                <c:pt idx="130">
                  <c:v>0.01</c:v>
                </c:pt>
                <c:pt idx="131">
                  <c:v>0.01</c:v>
                </c:pt>
                <c:pt idx="132">
                  <c:v>0.01</c:v>
                </c:pt>
                <c:pt idx="133">
                  <c:v>0.01</c:v>
                </c:pt>
                <c:pt idx="134">
                  <c:v>0.01</c:v>
                </c:pt>
                <c:pt idx="135">
                  <c:v>0.01</c:v>
                </c:pt>
                <c:pt idx="136">
                  <c:v>0.01</c:v>
                </c:pt>
                <c:pt idx="137">
                  <c:v>0.01</c:v>
                </c:pt>
                <c:pt idx="138">
                  <c:v>0.01</c:v>
                </c:pt>
                <c:pt idx="139">
                  <c:v>0.01</c:v>
                </c:pt>
                <c:pt idx="140">
                  <c:v>0.01</c:v>
                </c:pt>
                <c:pt idx="141">
                  <c:v>0.01</c:v>
                </c:pt>
                <c:pt idx="142">
                  <c:v>0.01</c:v>
                </c:pt>
                <c:pt idx="143">
                  <c:v>0.01</c:v>
                </c:pt>
                <c:pt idx="144">
                  <c:v>0.01</c:v>
                </c:pt>
                <c:pt idx="145">
                  <c:v>0.01</c:v>
                </c:pt>
                <c:pt idx="146">
                  <c:v>0.01</c:v>
                </c:pt>
                <c:pt idx="147">
                  <c:v>0.01</c:v>
                </c:pt>
                <c:pt idx="148">
                  <c:v>0.01</c:v>
                </c:pt>
                <c:pt idx="149">
                  <c:v>0.01</c:v>
                </c:pt>
                <c:pt idx="150">
                  <c:v>0.01</c:v>
                </c:pt>
                <c:pt idx="151">
                  <c:v>0.01</c:v>
                </c:pt>
                <c:pt idx="152">
                  <c:v>0.01</c:v>
                </c:pt>
                <c:pt idx="153">
                  <c:v>0.01</c:v>
                </c:pt>
                <c:pt idx="154">
                  <c:v>0.01</c:v>
                </c:pt>
                <c:pt idx="155">
                  <c:v>0.01</c:v>
                </c:pt>
                <c:pt idx="156">
                  <c:v>0.01</c:v>
                </c:pt>
                <c:pt idx="157">
                  <c:v>0.01</c:v>
                </c:pt>
                <c:pt idx="158">
                  <c:v>0.01</c:v>
                </c:pt>
                <c:pt idx="159">
                  <c:v>0.01</c:v>
                </c:pt>
                <c:pt idx="160">
                  <c:v>0.01</c:v>
                </c:pt>
                <c:pt idx="161">
                  <c:v>0.01</c:v>
                </c:pt>
                <c:pt idx="162">
                  <c:v>0.01</c:v>
                </c:pt>
                <c:pt idx="163">
                  <c:v>0.01</c:v>
                </c:pt>
                <c:pt idx="164">
                  <c:v>0.01</c:v>
                </c:pt>
                <c:pt idx="165">
                  <c:v>0.01</c:v>
                </c:pt>
                <c:pt idx="166">
                  <c:v>0.01</c:v>
                </c:pt>
                <c:pt idx="167">
                  <c:v>0.01</c:v>
                </c:pt>
                <c:pt idx="168">
                  <c:v>0.01</c:v>
                </c:pt>
                <c:pt idx="169">
                  <c:v>0.01</c:v>
                </c:pt>
                <c:pt idx="170">
                  <c:v>0.01</c:v>
                </c:pt>
                <c:pt idx="171">
                  <c:v>0.01</c:v>
                </c:pt>
                <c:pt idx="172">
                  <c:v>0.01</c:v>
                </c:pt>
              </c:numCache>
            </c:numRef>
          </c:yVal>
          <c:smooth val="0"/>
          <c:extLst>
            <c:ext xmlns:c16="http://schemas.microsoft.com/office/drawing/2014/chart" uri="{C3380CC4-5D6E-409C-BE32-E72D297353CC}">
              <c16:uniqueId val="{00000002-FAC1-4E4E-BA50-AA506F146824}"/>
            </c:ext>
          </c:extLst>
        </c:ser>
        <c:dLbls>
          <c:showLegendKey val="0"/>
          <c:showVal val="0"/>
          <c:showCatName val="0"/>
          <c:showSerName val="0"/>
          <c:showPercent val="0"/>
          <c:showBubbleSize val="0"/>
        </c:dLbls>
        <c:axId val="824383808"/>
        <c:axId val="824384984"/>
      </c:scatterChart>
      <c:valAx>
        <c:axId val="824383808"/>
        <c:scaling>
          <c:orientation val="minMax"/>
          <c:max val="305"/>
          <c:min val="140"/>
        </c:scaling>
        <c:delete val="0"/>
        <c:axPos val="b"/>
        <c:title>
          <c:tx>
            <c:rich>
              <a:bodyPr/>
              <a:lstStyle/>
              <a:p>
                <a:pPr>
                  <a:defRPr sz="1550" b="1" i="0" u="none" strike="noStrike" baseline="0">
                    <a:solidFill>
                      <a:srgbClr val="000000"/>
                    </a:solidFill>
                    <a:latin typeface="Arial"/>
                    <a:ea typeface="Arial"/>
                    <a:cs typeface="Arial"/>
                  </a:defRPr>
                </a:pPr>
                <a:r>
                  <a:rPr lang="en-US"/>
                  <a:t>DOY</a:t>
                </a:r>
              </a:p>
            </c:rich>
          </c:tx>
          <c:layout>
            <c:manualLayout>
              <c:xMode val="edge"/>
              <c:yMode val="edge"/>
              <c:x val="0.51675981135603433"/>
              <c:y val="0.8940590178165712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24384984"/>
        <c:crosses val="autoZero"/>
        <c:crossBetween val="midCat"/>
        <c:majorUnit val="10"/>
      </c:valAx>
      <c:valAx>
        <c:axId val="824384984"/>
        <c:scaling>
          <c:orientation val="minMax"/>
          <c:min val="0"/>
        </c:scaling>
        <c:delete val="0"/>
        <c:axPos val="l"/>
        <c:majorGridlines>
          <c:spPr>
            <a:ln w="3175">
              <a:solidFill>
                <a:srgbClr val="000000"/>
              </a:solidFill>
              <a:prstDash val="solid"/>
            </a:ln>
          </c:spPr>
        </c:majorGridlines>
        <c:title>
          <c:tx>
            <c:rich>
              <a:bodyPr/>
              <a:lstStyle/>
              <a:p>
                <a:pPr>
                  <a:defRPr sz="1550" b="1" i="0" u="none" strike="noStrike" baseline="0">
                    <a:solidFill>
                      <a:srgbClr val="000000"/>
                    </a:solidFill>
                    <a:latin typeface="Arial"/>
                    <a:ea typeface="Arial"/>
                    <a:cs typeface="Arial"/>
                  </a:defRPr>
                </a:pPr>
                <a:r>
                  <a:rPr lang="en-US"/>
                  <a:t>ETr and ETc (mm/day)</a:t>
                </a:r>
              </a:p>
            </c:rich>
          </c:tx>
          <c:layout>
            <c:manualLayout>
              <c:xMode val="edge"/>
              <c:yMode val="edge"/>
              <c:x val="1.8156358423534788E-2"/>
              <c:y val="0.1498710723175106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550" b="0" i="0" u="none" strike="noStrike" baseline="0">
                <a:solidFill>
                  <a:srgbClr val="000000"/>
                </a:solidFill>
                <a:latin typeface="Arial"/>
                <a:ea typeface="Arial"/>
                <a:cs typeface="Arial"/>
              </a:defRPr>
            </a:pPr>
            <a:endParaRPr lang="en-US"/>
          </a:p>
        </c:txPr>
        <c:crossAx val="824383808"/>
        <c:crosses val="autoZero"/>
        <c:crossBetween val="midCat"/>
      </c:valAx>
      <c:spPr>
        <a:solidFill>
          <a:srgbClr val="C0C0C0"/>
        </a:solidFill>
        <a:ln w="12700">
          <a:solidFill>
            <a:srgbClr val="808080"/>
          </a:solidFill>
          <a:prstDash val="solid"/>
        </a:ln>
      </c:spPr>
    </c:plotArea>
    <c:legend>
      <c:legendPos val="r"/>
      <c:layout>
        <c:manualLayout>
          <c:xMode val="edge"/>
          <c:yMode val="edge"/>
          <c:x val="0.81134564643799467"/>
          <c:y val="6.9767617913280025E-2"/>
          <c:w val="0.15699208443271767"/>
          <c:h val="0.14987117922112006"/>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'C10 6540'!$D$1</c:f>
          <c:strCache>
            <c:ptCount val="1"/>
            <c:pt idx="0">
              <c:v>Corn 13 # 10</c:v>
            </c:pt>
          </c:strCache>
        </c:strRef>
      </c:tx>
      <c:layout>
        <c:manualLayout>
          <c:xMode val="edge"/>
          <c:yMode val="edge"/>
          <c:x val="0.16713493041486524"/>
          <c:y val="5.6847816503557212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516861830713049"/>
          <c:y val="6.2015660367360025E-2"/>
          <c:w val="0.74578702830593047"/>
          <c:h val="0.79069966968384042"/>
        </c:manualLayout>
      </c:layout>
      <c:scatterChart>
        <c:scatterStyle val="lineMarker"/>
        <c:varyColors val="0"/>
        <c:ser>
          <c:idx val="0"/>
          <c:order val="0"/>
          <c:tx>
            <c:strRef>
              <c:f>'C10 6540'!$A$7</c:f>
              <c:strCache>
                <c:ptCount val="1"/>
                <c:pt idx="0">
                  <c:v>Canopy Cover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6540'!$C$7:$FS$7</c:f>
              <c:numCache>
                <c:formatCode>0%</c:formatCode>
                <c:ptCount val="173"/>
                <c:pt idx="0">
                  <c:v>0</c:v>
                </c:pt>
                <c:pt idx="1">
                  <c:v>0</c:v>
                </c:pt>
                <c:pt idx="2">
                  <c:v>0</c:v>
                </c:pt>
                <c:pt idx="3">
                  <c:v>0</c:v>
                </c:pt>
                <c:pt idx="4">
                  <c:v>0</c:v>
                </c:pt>
                <c:pt idx="5">
                  <c:v>0</c:v>
                </c:pt>
                <c:pt idx="6">
                  <c:v>0</c:v>
                </c:pt>
                <c:pt idx="7">
                  <c:v>0</c:v>
                </c:pt>
                <c:pt idx="8">
                  <c:v>0</c:v>
                </c:pt>
                <c:pt idx="9">
                  <c:v>0</c:v>
                </c:pt>
                <c:pt idx="10">
                  <c:v>0</c:v>
                </c:pt>
                <c:pt idx="11">
                  <c:v>0.01</c:v>
                </c:pt>
                <c:pt idx="12">
                  <c:v>0.01</c:v>
                </c:pt>
                <c:pt idx="13">
                  <c:v>0.01</c:v>
                </c:pt>
                <c:pt idx="14">
                  <c:v>2.2583333333333334E-2</c:v>
                </c:pt>
                <c:pt idx="15">
                  <c:v>2.8874999999999998E-2</c:v>
                </c:pt>
                <c:pt idx="16">
                  <c:v>3.5166666666666666E-2</c:v>
                </c:pt>
                <c:pt idx="17">
                  <c:v>4.1458333333333333E-2</c:v>
                </c:pt>
                <c:pt idx="18">
                  <c:v>4.7750000000000001E-2</c:v>
                </c:pt>
                <c:pt idx="19">
                  <c:v>5.4041666666666668E-2</c:v>
                </c:pt>
                <c:pt idx="20">
                  <c:v>6.0333333333333336E-2</c:v>
                </c:pt>
                <c:pt idx="21">
                  <c:v>6.6625000000000004E-2</c:v>
                </c:pt>
                <c:pt idx="22">
                  <c:v>7.2916666666666657E-2</c:v>
                </c:pt>
                <c:pt idx="23">
                  <c:v>7.9208333333333325E-2</c:v>
                </c:pt>
                <c:pt idx="24">
                  <c:v>8.5499999999999993E-2</c:v>
                </c:pt>
                <c:pt idx="25">
                  <c:v>9.179166666666666E-2</c:v>
                </c:pt>
                <c:pt idx="26">
                  <c:v>9.8083333333333328E-2</c:v>
                </c:pt>
                <c:pt idx="27">
                  <c:v>0.104375</c:v>
                </c:pt>
                <c:pt idx="28">
                  <c:v>0.11066666666666666</c:v>
                </c:pt>
                <c:pt idx="29">
                  <c:v>0.11695833333333332</c:v>
                </c:pt>
                <c:pt idx="30">
                  <c:v>0.12325</c:v>
                </c:pt>
                <c:pt idx="31">
                  <c:v>0.12954166666666667</c:v>
                </c:pt>
                <c:pt idx="32">
                  <c:v>0.13583333333333333</c:v>
                </c:pt>
                <c:pt idx="33">
                  <c:v>0.142125</c:v>
                </c:pt>
                <c:pt idx="34">
                  <c:v>0.14841666666666667</c:v>
                </c:pt>
                <c:pt idx="35">
                  <c:v>0.15470833333333334</c:v>
                </c:pt>
                <c:pt idx="36">
                  <c:v>0.161</c:v>
                </c:pt>
                <c:pt idx="37">
                  <c:v>0.18171428571428572</c:v>
                </c:pt>
                <c:pt idx="38">
                  <c:v>0.20242857142857143</c:v>
                </c:pt>
                <c:pt idx="39">
                  <c:v>0.22314285714285714</c:v>
                </c:pt>
                <c:pt idx="40">
                  <c:v>0.24385714285714286</c:v>
                </c:pt>
                <c:pt idx="41">
                  <c:v>0.26457142857142857</c:v>
                </c:pt>
                <c:pt idx="42">
                  <c:v>0.28528571428571425</c:v>
                </c:pt>
                <c:pt idx="43">
                  <c:v>0.30599999999999999</c:v>
                </c:pt>
                <c:pt idx="44">
                  <c:v>0.33850000000000002</c:v>
                </c:pt>
                <c:pt idx="45">
                  <c:v>0.371</c:v>
                </c:pt>
                <c:pt idx="46">
                  <c:v>0.40060000000000001</c:v>
                </c:pt>
                <c:pt idx="47">
                  <c:v>0.43020000000000003</c:v>
                </c:pt>
                <c:pt idx="48">
                  <c:v>0.45979999999999999</c:v>
                </c:pt>
                <c:pt idx="49">
                  <c:v>0.4894</c:v>
                </c:pt>
                <c:pt idx="50">
                  <c:v>0.51900000000000002</c:v>
                </c:pt>
                <c:pt idx="51">
                  <c:v>0.54477777777777781</c:v>
                </c:pt>
                <c:pt idx="52">
                  <c:v>0.57055555555555559</c:v>
                </c:pt>
                <c:pt idx="53">
                  <c:v>0.59633333333333338</c:v>
                </c:pt>
                <c:pt idx="54">
                  <c:v>0.62211111111111106</c:v>
                </c:pt>
                <c:pt idx="55">
                  <c:v>0.64788888888888896</c:v>
                </c:pt>
                <c:pt idx="56">
                  <c:v>0.67366666666666664</c:v>
                </c:pt>
                <c:pt idx="57">
                  <c:v>0.69944444444444442</c:v>
                </c:pt>
                <c:pt idx="58">
                  <c:v>0.72522222222222221</c:v>
                </c:pt>
                <c:pt idx="59">
                  <c:v>0.751</c:v>
                </c:pt>
                <c:pt idx="60">
                  <c:v>0.76919999999999999</c:v>
                </c:pt>
                <c:pt idx="61">
                  <c:v>0.78739999999999999</c:v>
                </c:pt>
                <c:pt idx="62">
                  <c:v>0.80559999999999998</c:v>
                </c:pt>
                <c:pt idx="63">
                  <c:v>0.82379999999999998</c:v>
                </c:pt>
                <c:pt idx="64">
                  <c:v>0.84199999999999997</c:v>
                </c:pt>
                <c:pt idx="65">
                  <c:v>0.84477777777777774</c:v>
                </c:pt>
                <c:pt idx="66">
                  <c:v>0.84755555555555551</c:v>
                </c:pt>
                <c:pt idx="67">
                  <c:v>0.85033333333333327</c:v>
                </c:pt>
                <c:pt idx="68">
                  <c:v>0.85311111111111104</c:v>
                </c:pt>
                <c:pt idx="69">
                  <c:v>0.85588888888888892</c:v>
                </c:pt>
                <c:pt idx="70">
                  <c:v>0.85866666666666669</c:v>
                </c:pt>
                <c:pt idx="71">
                  <c:v>0.86144444444444446</c:v>
                </c:pt>
                <c:pt idx="72">
                  <c:v>0.86422222222222222</c:v>
                </c:pt>
                <c:pt idx="73">
                  <c:v>0.86699999999999999</c:v>
                </c:pt>
                <c:pt idx="74">
                  <c:v>0.86219999999999997</c:v>
                </c:pt>
                <c:pt idx="75">
                  <c:v>0.85739999999999994</c:v>
                </c:pt>
                <c:pt idx="76">
                  <c:v>0.85260000000000002</c:v>
                </c:pt>
                <c:pt idx="77">
                  <c:v>0.8478</c:v>
                </c:pt>
                <c:pt idx="78">
                  <c:v>0.84299999999999997</c:v>
                </c:pt>
                <c:pt idx="79">
                  <c:v>0.84299999999999997</c:v>
                </c:pt>
                <c:pt idx="80">
                  <c:v>0.84299999999999997</c:v>
                </c:pt>
                <c:pt idx="81">
                  <c:v>0.84299999999999997</c:v>
                </c:pt>
                <c:pt idx="82">
                  <c:v>0.84263636363636363</c:v>
                </c:pt>
                <c:pt idx="83">
                  <c:v>0.84227272727272728</c:v>
                </c:pt>
                <c:pt idx="84">
                  <c:v>0.84190909090909083</c:v>
                </c:pt>
                <c:pt idx="85">
                  <c:v>0.84154545454545449</c:v>
                </c:pt>
                <c:pt idx="86">
                  <c:v>0.84118181818181814</c:v>
                </c:pt>
                <c:pt idx="87">
                  <c:v>0.8408181818181818</c:v>
                </c:pt>
                <c:pt idx="88">
                  <c:v>0.84045454545454545</c:v>
                </c:pt>
                <c:pt idx="89">
                  <c:v>0.84009090909090911</c:v>
                </c:pt>
                <c:pt idx="90">
                  <c:v>0.83972727272727266</c:v>
                </c:pt>
                <c:pt idx="91">
                  <c:v>0.83936363636363631</c:v>
                </c:pt>
                <c:pt idx="92">
                  <c:v>0.83899999999999997</c:v>
                </c:pt>
                <c:pt idx="93">
                  <c:v>0.84066666666666667</c:v>
                </c:pt>
                <c:pt idx="94">
                  <c:v>0.84233333333333327</c:v>
                </c:pt>
                <c:pt idx="95">
                  <c:v>0.84399999999999997</c:v>
                </c:pt>
                <c:pt idx="96">
                  <c:v>0.84566666666666668</c:v>
                </c:pt>
                <c:pt idx="97">
                  <c:v>0.84733333333333327</c:v>
                </c:pt>
                <c:pt idx="98">
                  <c:v>0.84899999999999998</c:v>
                </c:pt>
                <c:pt idx="99">
                  <c:v>0.85066666666666668</c:v>
                </c:pt>
                <c:pt idx="100">
                  <c:v>0.85233333333333328</c:v>
                </c:pt>
                <c:pt idx="101">
                  <c:v>0.85399999999999998</c:v>
                </c:pt>
                <c:pt idx="102">
                  <c:v>0.84514285714285708</c:v>
                </c:pt>
                <c:pt idx="103">
                  <c:v>0.8362857142857143</c:v>
                </c:pt>
                <c:pt idx="104">
                  <c:v>0.8274285714285714</c:v>
                </c:pt>
                <c:pt idx="105">
                  <c:v>0.81857142857142862</c:v>
                </c:pt>
                <c:pt idx="106">
                  <c:v>0.80971428571428572</c:v>
                </c:pt>
                <c:pt idx="107">
                  <c:v>0.80085714285714293</c:v>
                </c:pt>
                <c:pt idx="108">
                  <c:v>0.79200000000000004</c:v>
                </c:pt>
                <c:pt idx="109">
                  <c:v>0.76133333333333342</c:v>
                </c:pt>
                <c:pt idx="110">
                  <c:v>0.73066666666666669</c:v>
                </c:pt>
                <c:pt idx="111">
                  <c:v>0.7</c:v>
                </c:pt>
                <c:pt idx="112">
                  <c:v>0.66933333333333334</c:v>
                </c:pt>
                <c:pt idx="113">
                  <c:v>0.63866666666666672</c:v>
                </c:pt>
                <c:pt idx="114">
                  <c:v>0.60799999999999998</c:v>
                </c:pt>
                <c:pt idx="115">
                  <c:v>0.57904761904761903</c:v>
                </c:pt>
                <c:pt idx="116">
                  <c:v>0.55009523809523808</c:v>
                </c:pt>
                <c:pt idx="117">
                  <c:v>0.52114285714285713</c:v>
                </c:pt>
                <c:pt idx="118">
                  <c:v>0.49219047619047618</c:v>
                </c:pt>
                <c:pt idx="119">
                  <c:v>0.46323809523809523</c:v>
                </c:pt>
                <c:pt idx="120">
                  <c:v>0.43428571428571427</c:v>
                </c:pt>
                <c:pt idx="121">
                  <c:v>0.40533333333333332</c:v>
                </c:pt>
                <c:pt idx="122">
                  <c:v>0.37638095238095237</c:v>
                </c:pt>
                <c:pt idx="123">
                  <c:v>0.34742857142857142</c:v>
                </c:pt>
                <c:pt idx="124">
                  <c:v>0.31847619047619047</c:v>
                </c:pt>
                <c:pt idx="125">
                  <c:v>0.28952380952380952</c:v>
                </c:pt>
                <c:pt idx="126">
                  <c:v>0.26057142857142856</c:v>
                </c:pt>
                <c:pt idx="127">
                  <c:v>0.23161904761904761</c:v>
                </c:pt>
                <c:pt idx="128">
                  <c:v>0.20266666666666661</c:v>
                </c:pt>
                <c:pt idx="129">
                  <c:v>0.17371428571428571</c:v>
                </c:pt>
                <c:pt idx="130">
                  <c:v>0.14476190476190476</c:v>
                </c:pt>
                <c:pt idx="131">
                  <c:v>0.11580952380952381</c:v>
                </c:pt>
                <c:pt idx="132">
                  <c:v>8.6857142857142855E-2</c:v>
                </c:pt>
                <c:pt idx="133">
                  <c:v>5.7904761904761903E-2</c:v>
                </c:pt>
                <c:pt idx="134">
                  <c:v>2.8952380952380952E-2</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0-12B9-4CDB-BD62-072CD163BF1F}"/>
            </c:ext>
          </c:extLst>
        </c:ser>
        <c:ser>
          <c:idx val="2"/>
          <c:order val="2"/>
          <c:tx>
            <c:strRef>
              <c:f>'C10 6540'!$A$9</c:f>
              <c:strCache>
                <c:ptCount val="1"/>
                <c:pt idx="0">
                  <c:v>Kcb (Table)</c:v>
                </c:pt>
              </c:strCache>
            </c:strRef>
          </c:tx>
          <c:spPr>
            <a:ln w="25400">
              <a:solidFill>
                <a:srgbClr val="FFFF00"/>
              </a:solidFill>
              <a:prstDash val="solid"/>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6540'!$C$9:$FS$9</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0.16</c:v>
                </c:pt>
                <c:pt idx="21">
                  <c:v>0.16</c:v>
                </c:pt>
                <c:pt idx="22">
                  <c:v>0.16</c:v>
                </c:pt>
                <c:pt idx="23">
                  <c:v>0.16</c:v>
                </c:pt>
                <c:pt idx="24">
                  <c:v>0.16</c:v>
                </c:pt>
                <c:pt idx="25">
                  <c:v>0.16</c:v>
                </c:pt>
                <c:pt idx="26">
                  <c:v>0.17</c:v>
                </c:pt>
                <c:pt idx="27">
                  <c:v>0.17</c:v>
                </c:pt>
                <c:pt idx="28">
                  <c:v>0.17</c:v>
                </c:pt>
                <c:pt idx="29">
                  <c:v>0.18</c:v>
                </c:pt>
                <c:pt idx="30">
                  <c:v>0.18</c:v>
                </c:pt>
                <c:pt idx="31">
                  <c:v>0.19</c:v>
                </c:pt>
                <c:pt idx="32">
                  <c:v>0.19</c:v>
                </c:pt>
                <c:pt idx="33">
                  <c:v>0.2</c:v>
                </c:pt>
                <c:pt idx="34">
                  <c:v>0.21</c:v>
                </c:pt>
                <c:pt idx="35">
                  <c:v>0.22</c:v>
                </c:pt>
                <c:pt idx="36">
                  <c:v>0.23</c:v>
                </c:pt>
                <c:pt idx="37">
                  <c:v>0.24</c:v>
                </c:pt>
                <c:pt idx="38">
                  <c:v>0.25</c:v>
                </c:pt>
                <c:pt idx="39">
                  <c:v>0.27</c:v>
                </c:pt>
                <c:pt idx="40">
                  <c:v>0.31</c:v>
                </c:pt>
                <c:pt idx="41">
                  <c:v>0.33</c:v>
                </c:pt>
                <c:pt idx="42">
                  <c:v>0.35</c:v>
                </c:pt>
                <c:pt idx="43">
                  <c:v>0.37</c:v>
                </c:pt>
                <c:pt idx="44">
                  <c:v>0.39</c:v>
                </c:pt>
                <c:pt idx="45">
                  <c:v>0.41</c:v>
                </c:pt>
                <c:pt idx="46">
                  <c:v>0.43</c:v>
                </c:pt>
                <c:pt idx="47">
                  <c:v>0.45</c:v>
                </c:pt>
                <c:pt idx="48">
                  <c:v>0.47</c:v>
                </c:pt>
                <c:pt idx="49">
                  <c:v>0.49</c:v>
                </c:pt>
                <c:pt idx="50">
                  <c:v>0.52</c:v>
                </c:pt>
                <c:pt idx="51">
                  <c:v>0.55000000000000004</c:v>
                </c:pt>
                <c:pt idx="52">
                  <c:v>0.57999999999999996</c:v>
                </c:pt>
                <c:pt idx="53">
                  <c:v>0.61</c:v>
                </c:pt>
                <c:pt idx="54">
                  <c:v>0.64</c:v>
                </c:pt>
                <c:pt idx="55">
                  <c:v>0.67</c:v>
                </c:pt>
                <c:pt idx="56">
                  <c:v>0.7</c:v>
                </c:pt>
                <c:pt idx="57">
                  <c:v>0.75</c:v>
                </c:pt>
                <c:pt idx="58">
                  <c:v>0.8</c:v>
                </c:pt>
                <c:pt idx="59">
                  <c:v>0.83</c:v>
                </c:pt>
                <c:pt idx="60">
                  <c:v>0.86</c:v>
                </c:pt>
                <c:pt idx="61">
                  <c:v>0.88</c:v>
                </c:pt>
                <c:pt idx="62">
                  <c:v>0.91</c:v>
                </c:pt>
                <c:pt idx="63">
                  <c:v>0.93</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0.95</c:v>
                </c:pt>
                <c:pt idx="87">
                  <c:v>0.96</c:v>
                </c:pt>
                <c:pt idx="88">
                  <c:v>0.95</c:v>
                </c:pt>
                <c:pt idx="89">
                  <c:v>0.95</c:v>
                </c:pt>
                <c:pt idx="90">
                  <c:v>0.94</c:v>
                </c:pt>
                <c:pt idx="91">
                  <c:v>0.94</c:v>
                </c:pt>
                <c:pt idx="92">
                  <c:v>0.93</c:v>
                </c:pt>
                <c:pt idx="93">
                  <c:v>0.93</c:v>
                </c:pt>
                <c:pt idx="94">
                  <c:v>0.92</c:v>
                </c:pt>
                <c:pt idx="95">
                  <c:v>0.92</c:v>
                </c:pt>
                <c:pt idx="96">
                  <c:v>0.91</c:v>
                </c:pt>
                <c:pt idx="97">
                  <c:v>0.91</c:v>
                </c:pt>
                <c:pt idx="98">
                  <c:v>0.9</c:v>
                </c:pt>
                <c:pt idx="99">
                  <c:v>0.9</c:v>
                </c:pt>
                <c:pt idx="100">
                  <c:v>0.89</c:v>
                </c:pt>
                <c:pt idx="101">
                  <c:v>0.88</c:v>
                </c:pt>
                <c:pt idx="102">
                  <c:v>0.87</c:v>
                </c:pt>
                <c:pt idx="103">
                  <c:v>0.86</c:v>
                </c:pt>
                <c:pt idx="104">
                  <c:v>0.85</c:v>
                </c:pt>
                <c:pt idx="105">
                  <c:v>0.85</c:v>
                </c:pt>
                <c:pt idx="106">
                  <c:v>0.84</c:v>
                </c:pt>
                <c:pt idx="107">
                  <c:v>0.84</c:v>
                </c:pt>
                <c:pt idx="108">
                  <c:v>0.83</c:v>
                </c:pt>
                <c:pt idx="109">
                  <c:v>0.83</c:v>
                </c:pt>
                <c:pt idx="110">
                  <c:v>0.82</c:v>
                </c:pt>
                <c:pt idx="111">
                  <c:v>0.81</c:v>
                </c:pt>
                <c:pt idx="112">
                  <c:v>0.81</c:v>
                </c:pt>
                <c:pt idx="113">
                  <c:v>0.8</c:v>
                </c:pt>
                <c:pt idx="114">
                  <c:v>0.79</c:v>
                </c:pt>
                <c:pt idx="115">
                  <c:v>0.79</c:v>
                </c:pt>
                <c:pt idx="116">
                  <c:v>0.78</c:v>
                </c:pt>
                <c:pt idx="117">
                  <c:v>0.78</c:v>
                </c:pt>
                <c:pt idx="118">
                  <c:v>0.77</c:v>
                </c:pt>
                <c:pt idx="119">
                  <c:v>0.76</c:v>
                </c:pt>
                <c:pt idx="120">
                  <c:v>0.75</c:v>
                </c:pt>
                <c:pt idx="121">
                  <c:v>0.74</c:v>
                </c:pt>
                <c:pt idx="122">
                  <c:v>0.74</c:v>
                </c:pt>
                <c:pt idx="123">
                  <c:v>0.73</c:v>
                </c:pt>
                <c:pt idx="124">
                  <c:v>0.72</c:v>
                </c:pt>
                <c:pt idx="125">
                  <c:v>0.71</c:v>
                </c:pt>
                <c:pt idx="126">
                  <c:v>0.7</c:v>
                </c:pt>
                <c:pt idx="127">
                  <c:v>0.69</c:v>
                </c:pt>
                <c:pt idx="128">
                  <c:v>0.68</c:v>
                </c:pt>
                <c:pt idx="129">
                  <c:v>0.67</c:v>
                </c:pt>
                <c:pt idx="130">
                  <c:v>0.66</c:v>
                </c:pt>
                <c:pt idx="131">
                  <c:v>0.65</c:v>
                </c:pt>
                <c:pt idx="132">
                  <c:v>0.64</c:v>
                </c:pt>
                <c:pt idx="133">
                  <c:v>0.63</c:v>
                </c:pt>
                <c:pt idx="134">
                  <c:v>0.62</c:v>
                </c:pt>
                <c:pt idx="135">
                  <c:v>0.6</c:v>
                </c:pt>
                <c:pt idx="136">
                  <c:v>0.57999999999999996</c:v>
                </c:pt>
                <c:pt idx="137">
                  <c:v>0.55000000000000004</c:v>
                </c:pt>
                <c:pt idx="138">
                  <c:v>0.52</c:v>
                </c:pt>
                <c:pt idx="139">
                  <c:v>0.48</c:v>
                </c:pt>
                <c:pt idx="140">
                  <c:v>0.44</c:v>
                </c:pt>
                <c:pt idx="141">
                  <c:v>0.4</c:v>
                </c:pt>
                <c:pt idx="142">
                  <c:v>0.36</c:v>
                </c:pt>
                <c:pt idx="143">
                  <c:v>0.32</c:v>
                </c:pt>
                <c:pt idx="144">
                  <c:v>0.28000000000000003</c:v>
                </c:pt>
                <c:pt idx="145">
                  <c:v>0.26</c:v>
                </c:pt>
                <c:pt idx="146">
                  <c:v>0.24</c:v>
                </c:pt>
                <c:pt idx="147">
                  <c:v>0.23</c:v>
                </c:pt>
                <c:pt idx="148">
                  <c:v>0.22</c:v>
                </c:pt>
                <c:pt idx="149">
                  <c:v>0.21</c:v>
                </c:pt>
                <c:pt idx="150">
                  <c:v>0.2</c:v>
                </c:pt>
                <c:pt idx="151">
                  <c:v>0.19</c:v>
                </c:pt>
                <c:pt idx="152">
                  <c:v>0.18</c:v>
                </c:pt>
                <c:pt idx="153">
                  <c:v>0.17</c:v>
                </c:pt>
                <c:pt idx="154">
                  <c:v>0.16</c:v>
                </c:pt>
                <c:pt idx="155">
                  <c:v>0.15</c:v>
                </c:pt>
                <c:pt idx="156">
                  <c:v>0.15</c:v>
                </c:pt>
                <c:pt idx="157">
                  <c:v>0.15</c:v>
                </c:pt>
                <c:pt idx="158">
                  <c:v>0.14000000000000001</c:v>
                </c:pt>
                <c:pt idx="159">
                  <c:v>0.14000000000000001</c:v>
                </c:pt>
                <c:pt idx="160">
                  <c:v>0.14000000000000001</c:v>
                </c:pt>
                <c:pt idx="161">
                  <c:v>0.13</c:v>
                </c:pt>
                <c:pt idx="162">
                  <c:v>0.13</c:v>
                </c:pt>
                <c:pt idx="163">
                  <c:v>0.13</c:v>
                </c:pt>
                <c:pt idx="164">
                  <c:v>0.12</c:v>
                </c:pt>
                <c:pt idx="165">
                  <c:v>0.12</c:v>
                </c:pt>
                <c:pt idx="166">
                  <c:v>0.12</c:v>
                </c:pt>
                <c:pt idx="167">
                  <c:v>0.12</c:v>
                </c:pt>
                <c:pt idx="168">
                  <c:v>0.12</c:v>
                </c:pt>
                <c:pt idx="169">
                  <c:v>0.12</c:v>
                </c:pt>
                <c:pt idx="170">
                  <c:v>0.12</c:v>
                </c:pt>
                <c:pt idx="171">
                  <c:v>0.12</c:v>
                </c:pt>
                <c:pt idx="172">
                  <c:v>0.12</c:v>
                </c:pt>
              </c:numCache>
            </c:numRef>
          </c:yVal>
          <c:smooth val="0"/>
          <c:extLst>
            <c:ext xmlns:c16="http://schemas.microsoft.com/office/drawing/2014/chart" uri="{C3380CC4-5D6E-409C-BE32-E72D297353CC}">
              <c16:uniqueId val="{00000001-12B9-4CDB-BD62-072CD163BF1F}"/>
            </c:ext>
          </c:extLst>
        </c:ser>
        <c:ser>
          <c:idx val="3"/>
          <c:order val="3"/>
          <c:tx>
            <c:strRef>
              <c:f>'C10 6540'!$A$10</c:f>
              <c:strCache>
                <c:ptCount val="1"/>
                <c:pt idx="0">
                  <c:v>Kcb (CC)</c:v>
                </c:pt>
              </c:strCache>
            </c:strRef>
          </c:tx>
          <c:spPr>
            <a:ln w="12700">
              <a:solidFill>
                <a:srgbClr val="00FFFF"/>
              </a:solidFill>
              <a:prstDash val="solid"/>
            </a:ln>
          </c:spPr>
          <c:marker>
            <c:symbol val="x"/>
            <c:size val="5"/>
            <c:spPr>
              <a:noFill/>
              <a:ln>
                <a:solidFill>
                  <a:srgbClr val="00FFFF"/>
                </a:solidFill>
                <a:prstDash val="solid"/>
              </a:ln>
            </c:spPr>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6540'!$C$10:$FS$10</c:f>
              <c:numCache>
                <c:formatCode>0.00</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0.17286562499999999</c:v>
                </c:pt>
                <c:pt idx="15">
                  <c:v>0.1792359375</c:v>
                </c:pt>
                <c:pt idx="16">
                  <c:v>0.18560625</c:v>
                </c:pt>
                <c:pt idx="17">
                  <c:v>0.1919765625</c:v>
                </c:pt>
                <c:pt idx="18">
                  <c:v>0.19834687499999998</c:v>
                </c:pt>
                <c:pt idx="19">
                  <c:v>0.20471718750000001</c:v>
                </c:pt>
                <c:pt idx="20">
                  <c:v>0.21108749999999998</c:v>
                </c:pt>
                <c:pt idx="21">
                  <c:v>0.21745781250000001</c:v>
                </c:pt>
                <c:pt idx="22">
                  <c:v>0.22382812499999999</c:v>
                </c:pt>
                <c:pt idx="23">
                  <c:v>0.23019843749999996</c:v>
                </c:pt>
                <c:pt idx="24">
                  <c:v>0.23656874999999999</c:v>
                </c:pt>
                <c:pt idx="25">
                  <c:v>0.24293906249999997</c:v>
                </c:pt>
                <c:pt idx="26">
                  <c:v>0.249309375</c:v>
                </c:pt>
                <c:pt idx="27">
                  <c:v>0.25567968749999997</c:v>
                </c:pt>
                <c:pt idx="28">
                  <c:v>0.26205000000000001</c:v>
                </c:pt>
                <c:pt idx="29">
                  <c:v>0.26842031249999998</c:v>
                </c:pt>
                <c:pt idx="30">
                  <c:v>0.27479062499999996</c:v>
                </c:pt>
                <c:pt idx="31">
                  <c:v>0.28116093749999999</c:v>
                </c:pt>
                <c:pt idx="32">
                  <c:v>0.28753125000000002</c:v>
                </c:pt>
                <c:pt idx="33">
                  <c:v>0.29390156249999999</c:v>
                </c:pt>
                <c:pt idx="34">
                  <c:v>0.30027187499999997</c:v>
                </c:pt>
                <c:pt idx="35">
                  <c:v>0.3066421875</c:v>
                </c:pt>
                <c:pt idx="36">
                  <c:v>0.31301250000000003</c:v>
                </c:pt>
                <c:pt idx="37">
                  <c:v>0.33398571428571427</c:v>
                </c:pt>
                <c:pt idx="38">
                  <c:v>0.35495892857142852</c:v>
                </c:pt>
                <c:pt idx="39">
                  <c:v>0.37593214285714283</c:v>
                </c:pt>
                <c:pt idx="40">
                  <c:v>0.39690535714285713</c:v>
                </c:pt>
                <c:pt idx="41">
                  <c:v>0.41787857142857143</c:v>
                </c:pt>
                <c:pt idx="42">
                  <c:v>0.43885178571428562</c:v>
                </c:pt>
                <c:pt idx="43">
                  <c:v>0.45982499999999993</c:v>
                </c:pt>
                <c:pt idx="44">
                  <c:v>0.49273124999999995</c:v>
                </c:pt>
                <c:pt idx="45">
                  <c:v>0.52563749999999998</c:v>
                </c:pt>
                <c:pt idx="46">
                  <c:v>0.55560750000000003</c:v>
                </c:pt>
                <c:pt idx="47">
                  <c:v>0.58557749999999997</c:v>
                </c:pt>
                <c:pt idx="48">
                  <c:v>0.61554749999999991</c:v>
                </c:pt>
                <c:pt idx="49">
                  <c:v>0.64551749999999997</c:v>
                </c:pt>
                <c:pt idx="50">
                  <c:v>0.67548750000000002</c:v>
                </c:pt>
                <c:pt idx="51">
                  <c:v>0.70158750000000003</c:v>
                </c:pt>
                <c:pt idx="52">
                  <c:v>0.72768750000000004</c:v>
                </c:pt>
                <c:pt idx="53">
                  <c:v>0.75378750000000005</c:v>
                </c:pt>
                <c:pt idx="54">
                  <c:v>0.77988749999999996</c:v>
                </c:pt>
                <c:pt idx="55">
                  <c:v>0.80598750000000008</c:v>
                </c:pt>
                <c:pt idx="56">
                  <c:v>0.83208749999999998</c:v>
                </c:pt>
                <c:pt idx="57">
                  <c:v>0.85818749999999999</c:v>
                </c:pt>
                <c:pt idx="58">
                  <c:v>0.8842875</c:v>
                </c:pt>
                <c:pt idx="59">
                  <c:v>0.91038750000000002</c:v>
                </c:pt>
                <c:pt idx="60">
                  <c:v>0.92881499999999995</c:v>
                </c:pt>
                <c:pt idx="61">
                  <c:v>0.94724249999999999</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0.95190000000000008</c:v>
                </c:pt>
                <c:pt idx="109">
                  <c:v>0.92085000000000006</c:v>
                </c:pt>
                <c:pt idx="110">
                  <c:v>0.88980000000000004</c:v>
                </c:pt>
                <c:pt idx="111">
                  <c:v>0.8587499999999999</c:v>
                </c:pt>
                <c:pt idx="112">
                  <c:v>0.82769999999999999</c:v>
                </c:pt>
                <c:pt idx="113">
                  <c:v>0.79665000000000008</c:v>
                </c:pt>
                <c:pt idx="114">
                  <c:v>0.76559999999999995</c:v>
                </c:pt>
                <c:pt idx="115">
                  <c:v>0.73628571428571432</c:v>
                </c:pt>
                <c:pt idx="116">
                  <c:v>0.70697142857142858</c:v>
                </c:pt>
                <c:pt idx="117">
                  <c:v>0.67765714285714285</c:v>
                </c:pt>
                <c:pt idx="118">
                  <c:v>0.64834285714285711</c:v>
                </c:pt>
                <c:pt idx="119">
                  <c:v>0.61902857142857137</c:v>
                </c:pt>
                <c:pt idx="120">
                  <c:v>0.58971428571428564</c:v>
                </c:pt>
                <c:pt idx="121">
                  <c:v>0.56040000000000001</c:v>
                </c:pt>
                <c:pt idx="122">
                  <c:v>0.53108571428571427</c:v>
                </c:pt>
                <c:pt idx="123">
                  <c:v>0.50177142857142853</c:v>
                </c:pt>
                <c:pt idx="124">
                  <c:v>0.4724571428571428</c:v>
                </c:pt>
                <c:pt idx="125">
                  <c:v>0.44314285714285717</c:v>
                </c:pt>
                <c:pt idx="126">
                  <c:v>0.41382857142857143</c:v>
                </c:pt>
                <c:pt idx="127">
                  <c:v>0.3845142857142857</c:v>
                </c:pt>
                <c:pt idx="128">
                  <c:v>0.35519999999999996</c:v>
                </c:pt>
                <c:pt idx="129">
                  <c:v>0.32588571428571428</c:v>
                </c:pt>
                <c:pt idx="130">
                  <c:v>0.2965714285714286</c:v>
                </c:pt>
                <c:pt idx="131">
                  <c:v>0.26725714285714286</c:v>
                </c:pt>
                <c:pt idx="132">
                  <c:v>0.23794285714285712</c:v>
                </c:pt>
                <c:pt idx="133">
                  <c:v>0.20862857142857141</c:v>
                </c:pt>
                <c:pt idx="134">
                  <c:v>0.1793142857142857</c:v>
                </c:pt>
                <c:pt idx="135">
                  <c:v>0.15</c:v>
                </c:pt>
                <c:pt idx="136">
                  <c:v>0.15</c:v>
                </c:pt>
                <c:pt idx="137">
                  <c:v>0.15</c:v>
                </c:pt>
                <c:pt idx="138">
                  <c:v>0.15</c:v>
                </c:pt>
                <c:pt idx="139">
                  <c:v>0.15</c:v>
                </c:pt>
                <c:pt idx="140">
                  <c:v>0.15</c:v>
                </c:pt>
                <c:pt idx="141">
                  <c:v>0.15</c:v>
                </c:pt>
                <c:pt idx="142">
                  <c:v>0.15</c:v>
                </c:pt>
                <c:pt idx="143">
                  <c:v>0.15</c:v>
                </c:pt>
                <c:pt idx="144">
                  <c:v>0.15</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2-12B9-4CDB-BD62-072CD163BF1F}"/>
            </c:ext>
          </c:extLst>
        </c:ser>
        <c:ser>
          <c:idx val="4"/>
          <c:order val="4"/>
          <c:tx>
            <c:strRef>
              <c:f>'C10 6540'!$A$21</c:f>
              <c:strCache>
                <c:ptCount val="1"/>
                <c:pt idx="0">
                  <c:v>Kc Cal (BR/ETr)</c:v>
                </c:pt>
              </c:strCache>
            </c:strRef>
          </c:tx>
          <c:spPr>
            <a:ln w="28575">
              <a:noFill/>
            </a:ln>
          </c:spPr>
          <c:marker>
            <c:symbol val="star"/>
            <c:size val="6"/>
            <c:spPr>
              <a:noFill/>
              <a:ln>
                <a:solidFill>
                  <a:srgbClr val="800080"/>
                </a:solidFill>
                <a:prstDash val="solid"/>
              </a:ln>
            </c:spPr>
          </c:marker>
          <c:xVal>
            <c:numRef>
              <c:f>'C10 6540'!$U$4:$FS$4</c:f>
              <c:numCache>
                <c:formatCode>General</c:formatCode>
                <c:ptCount val="155"/>
                <c:pt idx="0">
                  <c:v>151</c:v>
                </c:pt>
                <c:pt idx="1">
                  <c:v>152</c:v>
                </c:pt>
                <c:pt idx="2">
                  <c:v>153</c:v>
                </c:pt>
                <c:pt idx="3">
                  <c:v>154</c:v>
                </c:pt>
                <c:pt idx="4">
                  <c:v>155</c:v>
                </c:pt>
                <c:pt idx="5">
                  <c:v>156</c:v>
                </c:pt>
                <c:pt idx="6">
                  <c:v>157</c:v>
                </c:pt>
                <c:pt idx="7">
                  <c:v>158</c:v>
                </c:pt>
                <c:pt idx="8">
                  <c:v>159</c:v>
                </c:pt>
                <c:pt idx="9">
                  <c:v>160</c:v>
                </c:pt>
                <c:pt idx="10">
                  <c:v>161</c:v>
                </c:pt>
                <c:pt idx="11">
                  <c:v>162</c:v>
                </c:pt>
                <c:pt idx="12">
                  <c:v>163</c:v>
                </c:pt>
                <c:pt idx="13">
                  <c:v>164</c:v>
                </c:pt>
                <c:pt idx="14">
                  <c:v>165</c:v>
                </c:pt>
                <c:pt idx="15">
                  <c:v>166</c:v>
                </c:pt>
                <c:pt idx="16">
                  <c:v>167</c:v>
                </c:pt>
                <c:pt idx="17">
                  <c:v>168</c:v>
                </c:pt>
                <c:pt idx="18">
                  <c:v>169</c:v>
                </c:pt>
                <c:pt idx="19">
                  <c:v>170</c:v>
                </c:pt>
                <c:pt idx="20">
                  <c:v>171</c:v>
                </c:pt>
                <c:pt idx="21">
                  <c:v>172</c:v>
                </c:pt>
                <c:pt idx="22">
                  <c:v>173</c:v>
                </c:pt>
                <c:pt idx="23">
                  <c:v>174</c:v>
                </c:pt>
                <c:pt idx="24">
                  <c:v>175</c:v>
                </c:pt>
                <c:pt idx="25">
                  <c:v>176</c:v>
                </c:pt>
                <c:pt idx="26">
                  <c:v>177</c:v>
                </c:pt>
                <c:pt idx="27">
                  <c:v>178</c:v>
                </c:pt>
                <c:pt idx="28">
                  <c:v>179</c:v>
                </c:pt>
                <c:pt idx="29">
                  <c:v>180</c:v>
                </c:pt>
                <c:pt idx="30">
                  <c:v>181</c:v>
                </c:pt>
                <c:pt idx="31">
                  <c:v>182</c:v>
                </c:pt>
                <c:pt idx="32">
                  <c:v>183</c:v>
                </c:pt>
                <c:pt idx="33">
                  <c:v>184</c:v>
                </c:pt>
                <c:pt idx="34">
                  <c:v>185</c:v>
                </c:pt>
                <c:pt idx="35">
                  <c:v>186</c:v>
                </c:pt>
                <c:pt idx="36">
                  <c:v>187</c:v>
                </c:pt>
                <c:pt idx="37">
                  <c:v>188</c:v>
                </c:pt>
                <c:pt idx="38">
                  <c:v>189</c:v>
                </c:pt>
                <c:pt idx="39">
                  <c:v>190</c:v>
                </c:pt>
                <c:pt idx="40">
                  <c:v>191</c:v>
                </c:pt>
                <c:pt idx="41">
                  <c:v>192</c:v>
                </c:pt>
                <c:pt idx="42">
                  <c:v>193</c:v>
                </c:pt>
                <c:pt idx="43">
                  <c:v>194</c:v>
                </c:pt>
                <c:pt idx="44">
                  <c:v>195</c:v>
                </c:pt>
                <c:pt idx="45">
                  <c:v>196</c:v>
                </c:pt>
                <c:pt idx="46">
                  <c:v>197</c:v>
                </c:pt>
                <c:pt idx="47">
                  <c:v>198</c:v>
                </c:pt>
                <c:pt idx="48">
                  <c:v>199</c:v>
                </c:pt>
                <c:pt idx="49">
                  <c:v>200</c:v>
                </c:pt>
                <c:pt idx="50">
                  <c:v>201</c:v>
                </c:pt>
                <c:pt idx="51">
                  <c:v>202</c:v>
                </c:pt>
                <c:pt idx="52">
                  <c:v>203</c:v>
                </c:pt>
                <c:pt idx="53">
                  <c:v>204</c:v>
                </c:pt>
                <c:pt idx="54">
                  <c:v>205</c:v>
                </c:pt>
                <c:pt idx="55">
                  <c:v>206</c:v>
                </c:pt>
                <c:pt idx="56">
                  <c:v>207</c:v>
                </c:pt>
                <c:pt idx="57">
                  <c:v>208</c:v>
                </c:pt>
                <c:pt idx="58">
                  <c:v>209</c:v>
                </c:pt>
                <c:pt idx="59">
                  <c:v>210</c:v>
                </c:pt>
                <c:pt idx="60">
                  <c:v>211</c:v>
                </c:pt>
                <c:pt idx="61">
                  <c:v>212</c:v>
                </c:pt>
                <c:pt idx="62">
                  <c:v>213</c:v>
                </c:pt>
                <c:pt idx="63">
                  <c:v>214</c:v>
                </c:pt>
                <c:pt idx="64">
                  <c:v>215</c:v>
                </c:pt>
                <c:pt idx="65">
                  <c:v>216</c:v>
                </c:pt>
                <c:pt idx="66">
                  <c:v>217</c:v>
                </c:pt>
                <c:pt idx="67">
                  <c:v>218</c:v>
                </c:pt>
                <c:pt idx="68">
                  <c:v>219</c:v>
                </c:pt>
                <c:pt idx="69">
                  <c:v>220</c:v>
                </c:pt>
                <c:pt idx="70">
                  <c:v>221</c:v>
                </c:pt>
                <c:pt idx="71">
                  <c:v>222</c:v>
                </c:pt>
                <c:pt idx="72">
                  <c:v>223</c:v>
                </c:pt>
                <c:pt idx="73">
                  <c:v>224</c:v>
                </c:pt>
                <c:pt idx="74">
                  <c:v>225</c:v>
                </c:pt>
                <c:pt idx="75">
                  <c:v>226</c:v>
                </c:pt>
                <c:pt idx="76">
                  <c:v>227</c:v>
                </c:pt>
                <c:pt idx="77">
                  <c:v>228</c:v>
                </c:pt>
                <c:pt idx="78">
                  <c:v>229</c:v>
                </c:pt>
                <c:pt idx="79">
                  <c:v>230</c:v>
                </c:pt>
                <c:pt idx="80">
                  <c:v>231</c:v>
                </c:pt>
                <c:pt idx="81">
                  <c:v>232</c:v>
                </c:pt>
                <c:pt idx="82">
                  <c:v>233</c:v>
                </c:pt>
                <c:pt idx="83">
                  <c:v>234</c:v>
                </c:pt>
                <c:pt idx="84">
                  <c:v>235</c:v>
                </c:pt>
                <c:pt idx="85">
                  <c:v>236</c:v>
                </c:pt>
                <c:pt idx="86">
                  <c:v>237</c:v>
                </c:pt>
                <c:pt idx="87">
                  <c:v>238</c:v>
                </c:pt>
                <c:pt idx="88">
                  <c:v>239</c:v>
                </c:pt>
                <c:pt idx="89">
                  <c:v>240</c:v>
                </c:pt>
                <c:pt idx="90">
                  <c:v>241</c:v>
                </c:pt>
                <c:pt idx="91">
                  <c:v>242</c:v>
                </c:pt>
                <c:pt idx="92">
                  <c:v>243</c:v>
                </c:pt>
                <c:pt idx="93">
                  <c:v>244</c:v>
                </c:pt>
                <c:pt idx="94">
                  <c:v>245</c:v>
                </c:pt>
                <c:pt idx="95">
                  <c:v>246</c:v>
                </c:pt>
                <c:pt idx="96">
                  <c:v>247</c:v>
                </c:pt>
                <c:pt idx="97">
                  <c:v>248</c:v>
                </c:pt>
                <c:pt idx="98">
                  <c:v>249</c:v>
                </c:pt>
                <c:pt idx="99">
                  <c:v>250</c:v>
                </c:pt>
                <c:pt idx="100">
                  <c:v>251</c:v>
                </c:pt>
                <c:pt idx="101">
                  <c:v>252</c:v>
                </c:pt>
                <c:pt idx="102">
                  <c:v>253</c:v>
                </c:pt>
                <c:pt idx="103">
                  <c:v>254</c:v>
                </c:pt>
                <c:pt idx="104">
                  <c:v>255</c:v>
                </c:pt>
                <c:pt idx="105">
                  <c:v>256</c:v>
                </c:pt>
                <c:pt idx="106">
                  <c:v>257</c:v>
                </c:pt>
                <c:pt idx="107">
                  <c:v>258</c:v>
                </c:pt>
                <c:pt idx="108">
                  <c:v>259</c:v>
                </c:pt>
                <c:pt idx="109">
                  <c:v>260</c:v>
                </c:pt>
                <c:pt idx="110">
                  <c:v>261</c:v>
                </c:pt>
                <c:pt idx="111">
                  <c:v>262</c:v>
                </c:pt>
                <c:pt idx="112">
                  <c:v>263</c:v>
                </c:pt>
                <c:pt idx="113">
                  <c:v>264</c:v>
                </c:pt>
                <c:pt idx="114">
                  <c:v>265</c:v>
                </c:pt>
                <c:pt idx="115">
                  <c:v>266</c:v>
                </c:pt>
                <c:pt idx="116">
                  <c:v>267</c:v>
                </c:pt>
                <c:pt idx="117">
                  <c:v>268</c:v>
                </c:pt>
                <c:pt idx="118">
                  <c:v>269</c:v>
                </c:pt>
                <c:pt idx="119">
                  <c:v>270</c:v>
                </c:pt>
                <c:pt idx="120">
                  <c:v>271</c:v>
                </c:pt>
                <c:pt idx="121">
                  <c:v>272</c:v>
                </c:pt>
                <c:pt idx="122">
                  <c:v>273</c:v>
                </c:pt>
                <c:pt idx="123">
                  <c:v>274</c:v>
                </c:pt>
                <c:pt idx="124">
                  <c:v>275</c:v>
                </c:pt>
                <c:pt idx="125">
                  <c:v>276</c:v>
                </c:pt>
                <c:pt idx="126">
                  <c:v>277</c:v>
                </c:pt>
                <c:pt idx="127">
                  <c:v>278</c:v>
                </c:pt>
                <c:pt idx="128">
                  <c:v>279</c:v>
                </c:pt>
                <c:pt idx="129">
                  <c:v>280</c:v>
                </c:pt>
                <c:pt idx="130">
                  <c:v>281</c:v>
                </c:pt>
                <c:pt idx="131">
                  <c:v>282</c:v>
                </c:pt>
                <c:pt idx="132">
                  <c:v>283</c:v>
                </c:pt>
                <c:pt idx="133">
                  <c:v>284</c:v>
                </c:pt>
                <c:pt idx="134">
                  <c:v>285</c:v>
                </c:pt>
                <c:pt idx="135">
                  <c:v>286</c:v>
                </c:pt>
                <c:pt idx="136">
                  <c:v>287</c:v>
                </c:pt>
                <c:pt idx="137">
                  <c:v>288</c:v>
                </c:pt>
                <c:pt idx="138">
                  <c:v>289</c:v>
                </c:pt>
                <c:pt idx="139">
                  <c:v>290</c:v>
                </c:pt>
                <c:pt idx="140">
                  <c:v>291</c:v>
                </c:pt>
                <c:pt idx="141">
                  <c:v>292</c:v>
                </c:pt>
                <c:pt idx="142">
                  <c:v>293</c:v>
                </c:pt>
                <c:pt idx="143">
                  <c:v>294</c:v>
                </c:pt>
                <c:pt idx="144">
                  <c:v>295</c:v>
                </c:pt>
                <c:pt idx="145">
                  <c:v>296</c:v>
                </c:pt>
                <c:pt idx="146">
                  <c:v>297</c:v>
                </c:pt>
                <c:pt idx="147">
                  <c:v>298</c:v>
                </c:pt>
                <c:pt idx="148">
                  <c:v>299</c:v>
                </c:pt>
                <c:pt idx="149">
                  <c:v>300</c:v>
                </c:pt>
                <c:pt idx="150">
                  <c:v>301</c:v>
                </c:pt>
                <c:pt idx="151">
                  <c:v>302</c:v>
                </c:pt>
                <c:pt idx="152">
                  <c:v>303</c:v>
                </c:pt>
                <c:pt idx="153">
                  <c:v>304</c:v>
                </c:pt>
                <c:pt idx="154">
                  <c:v>305</c:v>
                </c:pt>
              </c:numCache>
            </c:numRef>
          </c:xVal>
          <c:yVal>
            <c:numRef>
              <c:f>'C10 6540'!$U$21:$FS$21</c:f>
              <c:numCache>
                <c:formatCode>0.00</c:formatCode>
                <c:ptCount val="155"/>
                <c:pt idx="0">
                  <c:v>8.8843557622839033E-4</c:v>
                </c:pt>
                <c:pt idx="1">
                  <c:v>1.1486874417413388E-3</c:v>
                </c:pt>
                <c:pt idx="2">
                  <c:v>1.1946968646521941E-3</c:v>
                </c:pt>
                <c:pt idx="3">
                  <c:v>9.8313158485170129E-4</c:v>
                </c:pt>
                <c:pt idx="4">
                  <c:v>1.3850765352876667E-3</c:v>
                </c:pt>
                <c:pt idx="5">
                  <c:v>2.7098841837837656E-3</c:v>
                </c:pt>
                <c:pt idx="6">
                  <c:v>1.3976876177984651E-3</c:v>
                </c:pt>
                <c:pt idx="7">
                  <c:v>1.3531823548518687E-3</c:v>
                </c:pt>
                <c:pt idx="8">
                  <c:v>1.1438528827094161E-3</c:v>
                </c:pt>
                <c:pt idx="9">
                  <c:v>1.2197681410347607E-3</c:v>
                </c:pt>
                <c:pt idx="10">
                  <c:v>1.2302241285957396E-3</c:v>
                </c:pt>
                <c:pt idx="11">
                  <c:v>8.7034284125383371E-4</c:v>
                </c:pt>
                <c:pt idx="12">
                  <c:v>8.9238194242617533E-4</c:v>
                </c:pt>
                <c:pt idx="13">
                  <c:v>1.1371588553799278E-3</c:v>
                </c:pt>
                <c:pt idx="14">
                  <c:v>9.2167612828801819E-4</c:v>
                </c:pt>
                <c:pt idx="15">
                  <c:v>1.1853454220382982E-3</c:v>
                </c:pt>
                <c:pt idx="16">
                  <c:v>1.3564479808856247E-3</c:v>
                </c:pt>
                <c:pt idx="17">
                  <c:v>1.3725491351047423E-3</c:v>
                </c:pt>
                <c:pt idx="18">
                  <c:v>1.1933772986354489E-3</c:v>
                </c:pt>
                <c:pt idx="19">
                  <c:v>8.8816278738051545E-4</c:v>
                </c:pt>
                <c:pt idx="20">
                  <c:v>9.6331740078044647E-4</c:v>
                </c:pt>
                <c:pt idx="21">
                  <c:v>1.2507991383053957E-3</c:v>
                </c:pt>
                <c:pt idx="22">
                  <c:v>1.3344287964261025E-3</c:v>
                </c:pt>
                <c:pt idx="23">
                  <c:v>1.2378563699591851E-3</c:v>
                </c:pt>
                <c:pt idx="24">
                  <c:v>1.1632558063169143E-3</c:v>
                </c:pt>
                <c:pt idx="25">
                  <c:v>1.2239521931026627E-3</c:v>
                </c:pt>
                <c:pt idx="26">
                  <c:v>1.1503523926198916E-3</c:v>
                </c:pt>
                <c:pt idx="27">
                  <c:v>8.8289597856347534E-4</c:v>
                </c:pt>
                <c:pt idx="28">
                  <c:v>9.6737752306015655E-4</c:v>
                </c:pt>
                <c:pt idx="29">
                  <c:v>1.2893425395268277E-3</c:v>
                </c:pt>
                <c:pt idx="30">
                  <c:v>1.2942451490461822E-3</c:v>
                </c:pt>
                <c:pt idx="31">
                  <c:v>1.2391573729863693E-3</c:v>
                </c:pt>
                <c:pt idx="32">
                  <c:v>1.2406947890818859E-3</c:v>
                </c:pt>
                <c:pt idx="33">
                  <c:v>1.2436465652520803E-3</c:v>
                </c:pt>
                <c:pt idx="34">
                  <c:v>1.1426796702215941E-3</c:v>
                </c:pt>
                <c:pt idx="35">
                  <c:v>1.6666151433554677E-3</c:v>
                </c:pt>
                <c:pt idx="36">
                  <c:v>1.3411048252933095E-3</c:v>
                </c:pt>
                <c:pt idx="37">
                  <c:v>1.4272092663199284E-3</c:v>
                </c:pt>
                <c:pt idx="38">
                  <c:v>1.3517379821671178E-3</c:v>
                </c:pt>
                <c:pt idx="39">
                  <c:v>1.2801101657308155E-3</c:v>
                </c:pt>
                <c:pt idx="40">
                  <c:v>1.1368444699154318E-3</c:v>
                </c:pt>
                <c:pt idx="41">
                  <c:v>8.8920178533010742E-4</c:v>
                </c:pt>
                <c:pt idx="42">
                  <c:v>1.4714776451945669E-3</c:v>
                </c:pt>
                <c:pt idx="43">
                  <c:v>1.6295207668029527E-3</c:v>
                </c:pt>
                <c:pt idx="44">
                  <c:v>1.7737896201159723E-3</c:v>
                </c:pt>
                <c:pt idx="45">
                  <c:v>1.7699115044247787E-3</c:v>
                </c:pt>
                <c:pt idx="46">
                  <c:v>1.0193679918450559E-3</c:v>
                </c:pt>
                <c:pt idx="47">
                  <c:v>1.0256410256410256E-3</c:v>
                </c:pt>
                <c:pt idx="48">
                  <c:v>1.376538951883244E-3</c:v>
                </c:pt>
                <c:pt idx="49">
                  <c:v>2.0902566613256192E-3</c:v>
                </c:pt>
                <c:pt idx="50">
                  <c:v>1.5353086987712052E-3</c:v>
                </c:pt>
                <c:pt idx="51">
                  <c:v>1.7927667404237975E-3</c:v>
                </c:pt>
                <c:pt idx="52">
                  <c:v>1.3715875403475524E-3</c:v>
                </c:pt>
                <c:pt idx="53">
                  <c:v>1.467882613459207E-3</c:v>
                </c:pt>
                <c:pt idx="54">
                  <c:v>1.6430594856460521E-3</c:v>
                </c:pt>
                <c:pt idx="55">
                  <c:v>2.8074538185900483E-3</c:v>
                </c:pt>
                <c:pt idx="56">
                  <c:v>1.4561825327560039E-3</c:v>
                </c:pt>
                <c:pt idx="57">
                  <c:v>2.2318784498753454E-3</c:v>
                </c:pt>
                <c:pt idx="58">
                  <c:v>3.7508848906992309E-3</c:v>
                </c:pt>
                <c:pt idx="59">
                  <c:v>4.1841004184100415E-3</c:v>
                </c:pt>
                <c:pt idx="60">
                  <c:v>1.620745542949757E-3</c:v>
                </c:pt>
                <c:pt idx="61">
                  <c:v>1.4546116378253184E-3</c:v>
                </c:pt>
                <c:pt idx="62">
                  <c:v>1.8118247511016599E-3</c:v>
                </c:pt>
                <c:pt idx="63">
                  <c:v>1.4821821681177383E-3</c:v>
                </c:pt>
                <c:pt idx="64">
                  <c:v>1.6762670025458708E-3</c:v>
                </c:pt>
                <c:pt idx="65">
                  <c:v>1.8480741150023309E-3</c:v>
                </c:pt>
                <c:pt idx="66">
                  <c:v>1.6123921151821126E-3</c:v>
                </c:pt>
                <c:pt idx="67">
                  <c:v>1.6118319721244757E-3</c:v>
                </c:pt>
                <c:pt idx="68">
                  <c:v>2.3696946050021225E-3</c:v>
                </c:pt>
                <c:pt idx="69">
                  <c:v>3.1184094082596469E-3</c:v>
                </c:pt>
                <c:pt idx="70">
                  <c:v>1.6989566553605529E-3</c:v>
                </c:pt>
                <c:pt idx="71">
                  <c:v>1.6913826950620931E-3</c:v>
                </c:pt>
                <c:pt idx="72">
                  <c:v>2.1929824561403512E-3</c:v>
                </c:pt>
                <c:pt idx="73">
                  <c:v>2.0449897750511249E-3</c:v>
                </c:pt>
                <c:pt idx="74">
                  <c:v>2.0576131687242796E-3</c:v>
                </c:pt>
                <c:pt idx="75">
                  <c:v>1.9493177387914231E-3</c:v>
                </c:pt>
                <c:pt idx="76">
                  <c:v>1.841620626151013E-3</c:v>
                </c:pt>
                <c:pt idx="77">
                  <c:v>1.6835016835016834E-3</c:v>
                </c:pt>
                <c:pt idx="78">
                  <c:v>1.6920473773265651E-3</c:v>
                </c:pt>
                <c:pt idx="79">
                  <c:v>1.7793594306049821E-3</c:v>
                </c:pt>
                <c:pt idx="80">
                  <c:v>1.5007042852199142E-3</c:v>
                </c:pt>
                <c:pt idx="81">
                  <c:v>1.5284426422226857E-3</c:v>
                </c:pt>
                <c:pt idx="82">
                  <c:v>1.5036437954667817E-3</c:v>
                </c:pt>
                <c:pt idx="83">
                  <c:v>2.1856384467729829E-3</c:v>
                </c:pt>
                <c:pt idx="84">
                  <c:v>1.8065039420623733E-3</c:v>
                </c:pt>
                <c:pt idx="85">
                  <c:v>1.9157627896673236E-3</c:v>
                </c:pt>
                <c:pt idx="86">
                  <c:v>1.884641010446643E-3</c:v>
                </c:pt>
                <c:pt idx="87">
                  <c:v>1.5961428658193997E-3</c:v>
                </c:pt>
                <c:pt idx="88">
                  <c:v>1.6357213784520522E-3</c:v>
                </c:pt>
                <c:pt idx="89">
                  <c:v>1.949706607622512E-3</c:v>
                </c:pt>
                <c:pt idx="90">
                  <c:v>1.4342952970561121E-3</c:v>
                </c:pt>
                <c:pt idx="91">
                  <c:v>1.9524940582193949E-3</c:v>
                </c:pt>
                <c:pt idx="92">
                  <c:v>1.734023397614332E-3</c:v>
                </c:pt>
                <c:pt idx="93">
                  <c:v>1.8724420964474392E-3</c:v>
                </c:pt>
                <c:pt idx="94">
                  <c:v>1.8034717712197431E-3</c:v>
                </c:pt>
                <c:pt idx="95">
                  <c:v>2.0004410762565904E-3</c:v>
                </c:pt>
                <c:pt idx="96">
                  <c:v>1.9000905671372847E-3</c:v>
                </c:pt>
                <c:pt idx="97">
                  <c:v>1.6267823592002459E-3</c:v>
                </c:pt>
                <c:pt idx="98">
                  <c:v>1.441571736848433E-3</c:v>
                </c:pt>
                <c:pt idx="99">
                  <c:v>1.7869827275117025E-3</c:v>
                </c:pt>
                <c:pt idx="100">
                  <c:v>1.5290661553525066E-3</c:v>
                </c:pt>
                <c:pt idx="101">
                  <c:v>2.2084443442859461E-3</c:v>
                </c:pt>
                <c:pt idx="102">
                  <c:v>3.8390916602282182E-3</c:v>
                </c:pt>
                <c:pt idx="103">
                  <c:v>5.9185347481284381E-3</c:v>
                </c:pt>
                <c:pt idx="104">
                  <c:v>9.2497474642499692E-3</c:v>
                </c:pt>
                <c:pt idx="105">
                  <c:v>3.5567815037701356E-3</c:v>
                </c:pt>
                <c:pt idx="106">
                  <c:v>2.5177819720427603E-3</c:v>
                </c:pt>
                <c:pt idx="107">
                  <c:v>1.4348275376950605E-2</c:v>
                </c:pt>
                <c:pt idx="108">
                  <c:v>3.9499364420865829E-3</c:v>
                </c:pt>
                <c:pt idx="109">
                  <c:v>2.2515475986360283E-3</c:v>
                </c:pt>
                <c:pt idx="110">
                  <c:v>2.1004846289122323E-3</c:v>
                </c:pt>
                <c:pt idx="111">
                  <c:v>2.5505996454473455E-3</c:v>
                </c:pt>
                <c:pt idx="112">
                  <c:v>2.7915534274849715E-3</c:v>
                </c:pt>
                <c:pt idx="113">
                  <c:v>2.1106740331936552E-3</c:v>
                </c:pt>
                <c:pt idx="114">
                  <c:v>2.5981260407391821E-3</c:v>
                </c:pt>
                <c:pt idx="115">
                  <c:v>1.7644783168315665E-3</c:v>
                </c:pt>
                <c:pt idx="116">
                  <c:v>1.9411344807874012E-3</c:v>
                </c:pt>
                <c:pt idx="117">
                  <c:v>2.0809720263011036E-3</c:v>
                </c:pt>
                <c:pt idx="118">
                  <c:v>2.49889244054628E-3</c:v>
                </c:pt>
                <c:pt idx="119">
                  <c:v>2.0916475679689437E-2</c:v>
                </c:pt>
                <c:pt idx="120">
                  <c:v>2.8296527463553996E-3</c:v>
                </c:pt>
                <c:pt idx="121">
                  <c:v>2.6112660179815656E-3</c:v>
                </c:pt>
                <c:pt idx="122">
                  <c:v>2.7797261180743924E-3</c:v>
                </c:pt>
                <c:pt idx="123">
                  <c:v>2.3167328679140398E-3</c:v>
                </c:pt>
                <c:pt idx="124">
                  <c:v>2.1443769707129193E-3</c:v>
                </c:pt>
                <c:pt idx="125">
                  <c:v>3.1037448844460523E-3</c:v>
                </c:pt>
                <c:pt idx="126">
                  <c:v>4.2673798935104409E-3</c:v>
                </c:pt>
                <c:pt idx="127">
                  <c:v>1.7595908580735663E-3</c:v>
                </c:pt>
                <c:pt idx="128">
                  <c:v>2.9383076476558957E-3</c:v>
                </c:pt>
                <c:pt idx="129">
                  <c:v>2.6677862839546451E-3</c:v>
                </c:pt>
                <c:pt idx="130">
                  <c:v>2.2018666107822956E-3</c:v>
                </c:pt>
                <c:pt idx="131">
                  <c:v>2.5447140098012319E-3</c:v>
                </c:pt>
                <c:pt idx="132">
                  <c:v>6.0615520885367582E-3</c:v>
                </c:pt>
                <c:pt idx="133">
                  <c:v>2.3044828668018634E-3</c:v>
                </c:pt>
                <c:pt idx="134">
                  <c:v>4.3333763471210601E-3</c:v>
                </c:pt>
                <c:pt idx="135">
                  <c:v>3.5482565990335975E-3</c:v>
                </c:pt>
                <c:pt idx="136">
                  <c:v>6.006275773901731E-3</c:v>
                </c:pt>
                <c:pt idx="137">
                  <c:v>3.773721935539712E-3</c:v>
                </c:pt>
                <c:pt idx="138">
                  <c:v>4.4307103084296655E-3</c:v>
                </c:pt>
                <c:pt idx="139">
                  <c:v>6.2942871703692326E-3</c:v>
                </c:pt>
                <c:pt idx="140">
                  <c:v>5.6041991837088093E-3</c:v>
                </c:pt>
                <c:pt idx="141">
                  <c:v>4.3585462257143487E-3</c:v>
                </c:pt>
                <c:pt idx="142">
                  <c:v>1.3567726807063377E-2</c:v>
                </c:pt>
                <c:pt idx="143">
                  <c:v>3.1009231490349873E-3</c:v>
                </c:pt>
                <c:pt idx="144">
                  <c:v>3.3066304566682272E-3</c:v>
                </c:pt>
                <c:pt idx="145">
                  <c:v>3.7484394922474859E-3</c:v>
                </c:pt>
                <c:pt idx="146">
                  <c:v>6.4985109045909879E-3</c:v>
                </c:pt>
                <c:pt idx="147">
                  <c:v>4.281246264771092E-3</c:v>
                </c:pt>
                <c:pt idx="148">
                  <c:v>3.9716692973675539E-3</c:v>
                </c:pt>
                <c:pt idx="149">
                  <c:v>3.6159838004631989E-3</c:v>
                </c:pt>
                <c:pt idx="150">
                  <c:v>4.379471046742623E-2</c:v>
                </c:pt>
                <c:pt idx="151">
                  <c:v>2.2781600764002791E-2</c:v>
                </c:pt>
                <c:pt idx="152">
                  <c:v>1.1629964619769798E-2</c:v>
                </c:pt>
                <c:pt idx="153">
                  <c:v>4.8633970325688324E-3</c:v>
                </c:pt>
                <c:pt idx="154">
                  <c:v>2.9687987287610731E-3</c:v>
                </c:pt>
              </c:numCache>
            </c:numRef>
          </c:yVal>
          <c:smooth val="0"/>
          <c:extLst>
            <c:ext xmlns:c16="http://schemas.microsoft.com/office/drawing/2014/chart" uri="{C3380CC4-5D6E-409C-BE32-E72D297353CC}">
              <c16:uniqueId val="{00000003-12B9-4CDB-BD62-072CD163BF1F}"/>
            </c:ext>
          </c:extLst>
        </c:ser>
        <c:ser>
          <c:idx val="5"/>
          <c:order val="5"/>
          <c:tx>
            <c:strRef>
              <c:f>'C10 6540'!$A$12</c:f>
              <c:strCache>
                <c:ptCount val="1"/>
                <c:pt idx="0">
                  <c:v>Kcb (Select)</c:v>
                </c:pt>
              </c:strCache>
            </c:strRef>
          </c:tx>
          <c:spPr>
            <a:ln w="3175">
              <a:solidFill>
                <a:srgbClr val="339966"/>
              </a:solidFill>
              <a:prstDash val="lgDashDot"/>
            </a:ln>
          </c:spPr>
          <c:marker>
            <c:symbol val="circle"/>
            <c:size val="2"/>
            <c:spPr>
              <a:solidFill>
                <a:srgbClr val="339966"/>
              </a:solidFill>
              <a:ln>
                <a:solidFill>
                  <a:srgbClr val="339966"/>
                </a:solidFill>
                <a:prstDash val="solid"/>
              </a:ln>
            </c:spPr>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6540'!$C$12:$FS$12</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0.17286562499999999</c:v>
                </c:pt>
                <c:pt idx="15">
                  <c:v>0.1792359375</c:v>
                </c:pt>
                <c:pt idx="16">
                  <c:v>0.18560625</c:v>
                </c:pt>
                <c:pt idx="17">
                  <c:v>0.1919765625</c:v>
                </c:pt>
                <c:pt idx="18">
                  <c:v>0.19834687499999998</c:v>
                </c:pt>
                <c:pt idx="19">
                  <c:v>0.20471718750000001</c:v>
                </c:pt>
                <c:pt idx="20">
                  <c:v>0.21108749999999998</c:v>
                </c:pt>
                <c:pt idx="21">
                  <c:v>0.21745781250000001</c:v>
                </c:pt>
                <c:pt idx="22">
                  <c:v>0.22382812499999999</c:v>
                </c:pt>
                <c:pt idx="23">
                  <c:v>0.23019843749999996</c:v>
                </c:pt>
                <c:pt idx="24">
                  <c:v>0.23656874999999999</c:v>
                </c:pt>
                <c:pt idx="25">
                  <c:v>0.24293906249999997</c:v>
                </c:pt>
                <c:pt idx="26">
                  <c:v>0.249309375</c:v>
                </c:pt>
                <c:pt idx="27">
                  <c:v>0.25567968749999997</c:v>
                </c:pt>
                <c:pt idx="28">
                  <c:v>0.26205000000000001</c:v>
                </c:pt>
                <c:pt idx="29">
                  <c:v>0.26842031249999998</c:v>
                </c:pt>
                <c:pt idx="30">
                  <c:v>0.27479062499999996</c:v>
                </c:pt>
                <c:pt idx="31">
                  <c:v>0.28116093749999999</c:v>
                </c:pt>
                <c:pt idx="32">
                  <c:v>0.28753125000000002</c:v>
                </c:pt>
                <c:pt idx="33">
                  <c:v>0.29390156249999999</c:v>
                </c:pt>
                <c:pt idx="34">
                  <c:v>0.30027187499999997</c:v>
                </c:pt>
                <c:pt idx="35">
                  <c:v>0.3066421875</c:v>
                </c:pt>
                <c:pt idx="36">
                  <c:v>0.31301250000000003</c:v>
                </c:pt>
                <c:pt idx="37">
                  <c:v>0.33398571428571427</c:v>
                </c:pt>
                <c:pt idx="38">
                  <c:v>0.35495892857142852</c:v>
                </c:pt>
                <c:pt idx="39">
                  <c:v>0.37593214285714283</c:v>
                </c:pt>
                <c:pt idx="40">
                  <c:v>0.39690535714285713</c:v>
                </c:pt>
                <c:pt idx="41">
                  <c:v>0.41787857142857143</c:v>
                </c:pt>
                <c:pt idx="42">
                  <c:v>0.43885178571428562</c:v>
                </c:pt>
                <c:pt idx="43">
                  <c:v>0.45982499999999993</c:v>
                </c:pt>
                <c:pt idx="44">
                  <c:v>0.49273124999999995</c:v>
                </c:pt>
                <c:pt idx="45">
                  <c:v>0.52563749999999998</c:v>
                </c:pt>
                <c:pt idx="46">
                  <c:v>0.55560750000000003</c:v>
                </c:pt>
                <c:pt idx="47">
                  <c:v>0.58557749999999997</c:v>
                </c:pt>
                <c:pt idx="48">
                  <c:v>0.61554749999999991</c:v>
                </c:pt>
                <c:pt idx="49">
                  <c:v>0.64551749999999997</c:v>
                </c:pt>
                <c:pt idx="50">
                  <c:v>0.67548750000000002</c:v>
                </c:pt>
                <c:pt idx="51">
                  <c:v>0.70158750000000003</c:v>
                </c:pt>
                <c:pt idx="52">
                  <c:v>0.72768750000000004</c:v>
                </c:pt>
                <c:pt idx="53">
                  <c:v>0.75378750000000005</c:v>
                </c:pt>
                <c:pt idx="54">
                  <c:v>0.77988749999999996</c:v>
                </c:pt>
                <c:pt idx="55">
                  <c:v>0.80598750000000008</c:v>
                </c:pt>
                <c:pt idx="56">
                  <c:v>0.83208749999999998</c:v>
                </c:pt>
                <c:pt idx="57">
                  <c:v>0.85818749999999999</c:v>
                </c:pt>
                <c:pt idx="58">
                  <c:v>0.8842875</c:v>
                </c:pt>
                <c:pt idx="59">
                  <c:v>0.91038750000000002</c:v>
                </c:pt>
                <c:pt idx="60">
                  <c:v>0.92881499999999995</c:v>
                </c:pt>
                <c:pt idx="61">
                  <c:v>0.94724249999999999</c:v>
                </c:pt>
                <c:pt idx="62">
                  <c:v>0.96</c:v>
                </c:pt>
                <c:pt idx="63">
                  <c:v>0.96</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0.95190000000000008</c:v>
                </c:pt>
                <c:pt idx="109">
                  <c:v>0.92085000000000006</c:v>
                </c:pt>
                <c:pt idx="110">
                  <c:v>0.88980000000000004</c:v>
                </c:pt>
                <c:pt idx="111">
                  <c:v>0.8587499999999999</c:v>
                </c:pt>
                <c:pt idx="112">
                  <c:v>0.82769999999999999</c:v>
                </c:pt>
                <c:pt idx="113">
                  <c:v>0.79665000000000008</c:v>
                </c:pt>
                <c:pt idx="114">
                  <c:v>0.76559999999999995</c:v>
                </c:pt>
                <c:pt idx="115">
                  <c:v>0.73628571428571432</c:v>
                </c:pt>
                <c:pt idx="116">
                  <c:v>0.70697142857142858</c:v>
                </c:pt>
                <c:pt idx="117">
                  <c:v>0.67765714285714285</c:v>
                </c:pt>
                <c:pt idx="118">
                  <c:v>0.64834285714285711</c:v>
                </c:pt>
                <c:pt idx="119">
                  <c:v>0.61902857142857137</c:v>
                </c:pt>
                <c:pt idx="120">
                  <c:v>0.58971428571428564</c:v>
                </c:pt>
                <c:pt idx="121">
                  <c:v>0.56040000000000001</c:v>
                </c:pt>
                <c:pt idx="122">
                  <c:v>0.53108571428571427</c:v>
                </c:pt>
                <c:pt idx="123">
                  <c:v>0.50177142857142853</c:v>
                </c:pt>
                <c:pt idx="124">
                  <c:v>0.4724571428571428</c:v>
                </c:pt>
                <c:pt idx="125">
                  <c:v>0.44314285714285717</c:v>
                </c:pt>
                <c:pt idx="126">
                  <c:v>0.41382857142857143</c:v>
                </c:pt>
                <c:pt idx="127">
                  <c:v>0.3845142857142857</c:v>
                </c:pt>
                <c:pt idx="128">
                  <c:v>0.35519999999999996</c:v>
                </c:pt>
                <c:pt idx="129">
                  <c:v>0.32588571428571428</c:v>
                </c:pt>
                <c:pt idx="130">
                  <c:v>0.2965714285714286</c:v>
                </c:pt>
                <c:pt idx="131">
                  <c:v>0.26725714285714286</c:v>
                </c:pt>
                <c:pt idx="132">
                  <c:v>0.23794285714285712</c:v>
                </c:pt>
                <c:pt idx="133">
                  <c:v>0.20862857142857141</c:v>
                </c:pt>
                <c:pt idx="134">
                  <c:v>0.1793142857142857</c:v>
                </c:pt>
                <c:pt idx="135">
                  <c:v>0.15</c:v>
                </c:pt>
                <c:pt idx="136">
                  <c:v>0.15</c:v>
                </c:pt>
                <c:pt idx="137">
                  <c:v>0.15</c:v>
                </c:pt>
                <c:pt idx="138">
                  <c:v>0.15</c:v>
                </c:pt>
                <c:pt idx="139">
                  <c:v>0.15</c:v>
                </c:pt>
                <c:pt idx="140">
                  <c:v>0.15</c:v>
                </c:pt>
                <c:pt idx="141">
                  <c:v>0.15</c:v>
                </c:pt>
                <c:pt idx="142">
                  <c:v>0.15</c:v>
                </c:pt>
                <c:pt idx="143">
                  <c:v>0.15</c:v>
                </c:pt>
                <c:pt idx="144">
                  <c:v>0.15</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4-12B9-4CDB-BD62-072CD163BF1F}"/>
            </c:ext>
          </c:extLst>
        </c:ser>
        <c:ser>
          <c:idx val="6"/>
          <c:order val="6"/>
          <c:tx>
            <c:strRef>
              <c:f>'C10 6540'!$A$87</c:f>
              <c:strCache>
                <c:ptCount val="1"/>
                <c:pt idx="0">
                  <c:v>Kcb (SWD)</c:v>
                </c:pt>
              </c:strCache>
            </c:strRef>
          </c:tx>
          <c:spPr>
            <a:ln w="28575">
              <a:noFill/>
            </a:ln>
          </c:spPr>
          <c:marker>
            <c:symbol val="circle"/>
            <c:size val="5"/>
            <c:spPr>
              <a:solidFill>
                <a:srgbClr val="800000"/>
              </a:solidFill>
              <a:ln>
                <a:solidFill>
                  <a:srgbClr val="800000"/>
                </a:solidFill>
                <a:prstDash val="solid"/>
              </a:ln>
            </c:spPr>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6540'!$C$87:$FS$87</c:f>
              <c:numCache>
                <c:formatCode>General</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0.28511253379493134</c:v>
                </c:pt>
                <c:pt idx="25">
                  <c:v>0</c:v>
                </c:pt>
                <c:pt idx="26">
                  <c:v>0</c:v>
                </c:pt>
                <c:pt idx="27">
                  <c:v>0</c:v>
                </c:pt>
                <c:pt idx="28">
                  <c:v>0.16851013938227841</c:v>
                </c:pt>
                <c:pt idx="29">
                  <c:v>0</c:v>
                </c:pt>
                <c:pt idx="30">
                  <c:v>0.44720685005785465</c:v>
                </c:pt>
                <c:pt idx="31">
                  <c:v>0</c:v>
                </c:pt>
                <c:pt idx="32">
                  <c:v>-0.9626917695850058</c:v>
                </c:pt>
                <c:pt idx="33">
                  <c:v>0</c:v>
                </c:pt>
                <c:pt idx="34">
                  <c:v>0</c:v>
                </c:pt>
                <c:pt idx="35">
                  <c:v>0</c:v>
                </c:pt>
                <c:pt idx="36">
                  <c:v>0</c:v>
                </c:pt>
                <c:pt idx="37">
                  <c:v>0.64109736723467914</c:v>
                </c:pt>
                <c:pt idx="38">
                  <c:v>0</c:v>
                </c:pt>
                <c:pt idx="39">
                  <c:v>-0.27426840970050548</c:v>
                </c:pt>
                <c:pt idx="40">
                  <c:v>0</c:v>
                </c:pt>
                <c:pt idx="41">
                  <c:v>0</c:v>
                </c:pt>
                <c:pt idx="42">
                  <c:v>0</c:v>
                </c:pt>
                <c:pt idx="43">
                  <c:v>1.0595873937472979</c:v>
                </c:pt>
                <c:pt idx="44">
                  <c:v>0</c:v>
                </c:pt>
                <c:pt idx="45">
                  <c:v>-0.61471187748517286</c:v>
                </c:pt>
                <c:pt idx="46">
                  <c:v>0</c:v>
                </c:pt>
                <c:pt idx="47">
                  <c:v>0</c:v>
                </c:pt>
                <c:pt idx="48">
                  <c:v>1.1809530271614654</c:v>
                </c:pt>
                <c:pt idx="49">
                  <c:v>0</c:v>
                </c:pt>
                <c:pt idx="50">
                  <c:v>-0.38566374868645498</c:v>
                </c:pt>
                <c:pt idx="51">
                  <c:v>0</c:v>
                </c:pt>
                <c:pt idx="52">
                  <c:v>1.7422778390535421</c:v>
                </c:pt>
                <c:pt idx="53">
                  <c:v>0</c:v>
                </c:pt>
                <c:pt idx="54">
                  <c:v>0</c:v>
                </c:pt>
                <c:pt idx="55">
                  <c:v>0</c:v>
                </c:pt>
                <c:pt idx="56">
                  <c:v>0</c:v>
                </c:pt>
                <c:pt idx="57">
                  <c:v>0.34197121200709513</c:v>
                </c:pt>
                <c:pt idx="58">
                  <c:v>0</c:v>
                </c:pt>
                <c:pt idx="59">
                  <c:v>0.76679508341644276</c:v>
                </c:pt>
                <c:pt idx="60">
                  <c:v>0</c:v>
                </c:pt>
                <c:pt idx="61">
                  <c:v>0</c:v>
                </c:pt>
                <c:pt idx="62">
                  <c:v>0.31954045338024434</c:v>
                </c:pt>
                <c:pt idx="63">
                  <c:v>0</c:v>
                </c:pt>
                <c:pt idx="64">
                  <c:v>-1.829182455127059E-2</c:v>
                </c:pt>
                <c:pt idx="65">
                  <c:v>0</c:v>
                </c:pt>
                <c:pt idx="66">
                  <c:v>1.9265974187615358</c:v>
                </c:pt>
                <c:pt idx="67">
                  <c:v>0</c:v>
                </c:pt>
                <c:pt idx="68">
                  <c:v>0</c:v>
                </c:pt>
                <c:pt idx="69">
                  <c:v>0</c:v>
                </c:pt>
                <c:pt idx="70">
                  <c:v>0</c:v>
                </c:pt>
                <c:pt idx="71">
                  <c:v>0.73457417769859923</c:v>
                </c:pt>
                <c:pt idx="72">
                  <c:v>0</c:v>
                </c:pt>
                <c:pt idx="73">
                  <c:v>-0.33001687153461079</c:v>
                </c:pt>
                <c:pt idx="74">
                  <c:v>0</c:v>
                </c:pt>
                <c:pt idx="75">
                  <c:v>0</c:v>
                </c:pt>
                <c:pt idx="76">
                  <c:v>1.6361875835551725</c:v>
                </c:pt>
                <c:pt idx="77">
                  <c:v>0</c:v>
                </c:pt>
                <c:pt idx="78">
                  <c:v>-0.75510730497245993</c:v>
                </c:pt>
                <c:pt idx="79">
                  <c:v>0</c:v>
                </c:pt>
                <c:pt idx="80">
                  <c:v>1.1693375016699343</c:v>
                </c:pt>
                <c:pt idx="81">
                  <c:v>0</c:v>
                </c:pt>
                <c:pt idx="82">
                  <c:v>0</c:v>
                </c:pt>
                <c:pt idx="83">
                  <c:v>0</c:v>
                </c:pt>
                <c:pt idx="84">
                  <c:v>0</c:v>
                </c:pt>
                <c:pt idx="85">
                  <c:v>0.9658394501475589</c:v>
                </c:pt>
                <c:pt idx="86">
                  <c:v>0</c:v>
                </c:pt>
                <c:pt idx="87">
                  <c:v>0.95201777158884404</c:v>
                </c:pt>
                <c:pt idx="88">
                  <c:v>0</c:v>
                </c:pt>
                <c:pt idx="89">
                  <c:v>0</c:v>
                </c:pt>
                <c:pt idx="90">
                  <c:v>1.7776298140816846</c:v>
                </c:pt>
                <c:pt idx="91">
                  <c:v>0</c:v>
                </c:pt>
                <c:pt idx="92">
                  <c:v>-0.85859794798433198</c:v>
                </c:pt>
                <c:pt idx="93">
                  <c:v>0</c:v>
                </c:pt>
                <c:pt idx="94">
                  <c:v>2.2036040234533738</c:v>
                </c:pt>
                <c:pt idx="95">
                  <c:v>0</c:v>
                </c:pt>
                <c:pt idx="96">
                  <c:v>0</c:v>
                </c:pt>
                <c:pt idx="97">
                  <c:v>0</c:v>
                </c:pt>
                <c:pt idx="98">
                  <c:v>0</c:v>
                </c:pt>
                <c:pt idx="99">
                  <c:v>1.2581775682797574</c:v>
                </c:pt>
                <c:pt idx="100">
                  <c:v>0</c:v>
                </c:pt>
                <c:pt idx="101">
                  <c:v>0.34887943837889007</c:v>
                </c:pt>
                <c:pt idx="102">
                  <c:v>0</c:v>
                </c:pt>
                <c:pt idx="103">
                  <c:v>0</c:v>
                </c:pt>
                <c:pt idx="104">
                  <c:v>1.3507733385610554</c:v>
                </c:pt>
                <c:pt idx="105">
                  <c:v>0</c:v>
                </c:pt>
                <c:pt idx="106">
                  <c:v>-0.51557763136289092</c:v>
                </c:pt>
                <c:pt idx="107">
                  <c:v>0</c:v>
                </c:pt>
                <c:pt idx="108">
                  <c:v>1.5846754359786721</c:v>
                </c:pt>
                <c:pt idx="109">
                  <c:v>0</c:v>
                </c:pt>
                <c:pt idx="110">
                  <c:v>0</c:v>
                </c:pt>
                <c:pt idx="111">
                  <c:v>0</c:v>
                </c:pt>
                <c:pt idx="112">
                  <c:v>0</c:v>
                </c:pt>
                <c:pt idx="113">
                  <c:v>0</c:v>
                </c:pt>
                <c:pt idx="114">
                  <c:v>0.74243195383261074</c:v>
                </c:pt>
                <c:pt idx="115">
                  <c:v>0</c:v>
                </c:pt>
                <c:pt idx="116">
                  <c:v>-3.8089311031228895E-2</c:v>
                </c:pt>
                <c:pt idx="117">
                  <c:v>0</c:v>
                </c:pt>
                <c:pt idx="118">
                  <c:v>0</c:v>
                </c:pt>
                <c:pt idx="119">
                  <c:v>0</c:v>
                </c:pt>
                <c:pt idx="120">
                  <c:v>0</c:v>
                </c:pt>
                <c:pt idx="121">
                  <c:v>0</c:v>
                </c:pt>
                <c:pt idx="122">
                  <c:v>0</c:v>
                </c:pt>
                <c:pt idx="123">
                  <c:v>0</c:v>
                </c:pt>
                <c:pt idx="124">
                  <c:v>0</c:v>
                </c:pt>
                <c:pt idx="125">
                  <c:v>0</c:v>
                </c:pt>
                <c:pt idx="126">
                  <c:v>0</c:v>
                </c:pt>
                <c:pt idx="127">
                  <c:v>-4.4869605538876263E-2</c:v>
                </c:pt>
                <c:pt idx="128">
                  <c:v>0</c:v>
                </c:pt>
                <c:pt idx="129">
                  <c:v>0</c:v>
                </c:pt>
                <c:pt idx="130">
                  <c:v>0</c:v>
                </c:pt>
                <c:pt idx="131">
                  <c:v>0</c:v>
                </c:pt>
                <c:pt idx="132">
                  <c:v>0</c:v>
                </c:pt>
                <c:pt idx="133">
                  <c:v>0</c:v>
                </c:pt>
                <c:pt idx="134">
                  <c:v>0</c:v>
                </c:pt>
                <c:pt idx="135">
                  <c:v>-0.57648758798263633</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0.11325322799767973</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12B9-4CDB-BD62-072CD163BF1F}"/>
            </c:ext>
          </c:extLst>
        </c:ser>
        <c:ser>
          <c:idx val="7"/>
          <c:order val="7"/>
          <c:tx>
            <c:v>Kcb (SWD) weighted</c:v>
          </c:tx>
          <c:spPr>
            <a:ln w="3175">
              <a:solidFill>
                <a:srgbClr val="800000"/>
              </a:solidFill>
              <a:prstDash val="solid"/>
            </a:ln>
          </c:spPr>
          <c:marker>
            <c:symbol val="dot"/>
            <c:size val="3"/>
            <c:spPr>
              <a:noFill/>
              <a:ln>
                <a:solidFill>
                  <a:srgbClr val="800000"/>
                </a:solidFill>
                <a:prstDash val="solid"/>
              </a:ln>
            </c:spPr>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6540'!$D$89:$FS$89</c:f>
              <c:numCache>
                <c:formatCode>General</c:formatCode>
                <c:ptCount val="17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0.12572936091285983</c:v>
                </c:pt>
                <c:pt idx="31">
                  <c:v>8.1285164178041464E-2</c:v>
                </c:pt>
                <c:pt idx="32">
                  <c:v>0.17911538713496711</c:v>
                </c:pt>
                <c:pt idx="33">
                  <c:v>0.2591582968269972</c:v>
                </c:pt>
                <c:pt idx="34">
                  <c:v>0.32586072157035556</c:v>
                </c:pt>
                <c:pt idx="35">
                  <c:v>0.38230123481473571</c:v>
                </c:pt>
                <c:pt idx="36">
                  <c:v>0.31108601250759937</c:v>
                </c:pt>
                <c:pt idx="37">
                  <c:v>0.24936615317474789</c:v>
                </c:pt>
                <c:pt idx="38">
                  <c:v>0.39227580629117936</c:v>
                </c:pt>
                <c:pt idx="39">
                  <c:v>0.53518545940761075</c:v>
                </c:pt>
                <c:pt idx="40">
                  <c:v>0.5711758367360632</c:v>
                </c:pt>
                <c:pt idx="41">
                  <c:v>0.50272509567465418</c:v>
                </c:pt>
                <c:pt idx="42">
                  <c:v>0.43427435461324532</c:v>
                </c:pt>
                <c:pt idx="43">
                  <c:v>0.50768638606783623</c:v>
                </c:pt>
                <c:pt idx="44">
                  <c:v>0.58109841752242697</c:v>
                </c:pt>
                <c:pt idx="45">
                  <c:v>0.62218105896960041</c:v>
                </c:pt>
                <c:pt idx="46">
                  <c:v>0.66326370041677385</c:v>
                </c:pt>
                <c:pt idx="47">
                  <c:v>0.61542262163409367</c:v>
                </c:pt>
                <c:pt idx="48">
                  <c:v>0.56758154285141349</c:v>
                </c:pt>
                <c:pt idx="49">
                  <c:v>0.51974046406873331</c:v>
                </c:pt>
                <c:pt idx="50">
                  <c:v>0.50022097671334298</c:v>
                </c:pt>
                <c:pt idx="51">
                  <c:v>0.59232144077345084</c:v>
                </c:pt>
                <c:pt idx="52">
                  <c:v>0.65460492949781168</c:v>
                </c:pt>
                <c:pt idx="53">
                  <c:v>0.59717742457906364</c:v>
                </c:pt>
                <c:pt idx="54">
                  <c:v>0.53974991966031571</c:v>
                </c:pt>
                <c:pt idx="55">
                  <c:v>0.45980026287946651</c:v>
                </c:pt>
                <c:pt idx="56">
                  <c:v>0.4842917244884789</c:v>
                </c:pt>
                <c:pt idx="57">
                  <c:v>0.63844246898501167</c:v>
                </c:pt>
                <c:pt idx="58">
                  <c:v>0.65073044096554444</c:v>
                </c:pt>
                <c:pt idx="59">
                  <c:v>0.58355019687521492</c:v>
                </c:pt>
                <c:pt idx="60">
                  <c:v>0.60972372792131524</c:v>
                </c:pt>
                <c:pt idx="61">
                  <c:v>0.63589725896741556</c:v>
                </c:pt>
                <c:pt idx="62">
                  <c:v>0.66207079001351576</c:v>
                </c:pt>
                <c:pt idx="63">
                  <c:v>0.68824432105961608</c:v>
                </c:pt>
                <c:pt idx="64">
                  <c:v>0.64344511549016892</c:v>
                </c:pt>
                <c:pt idx="65">
                  <c:v>0.57032431849343213</c:v>
                </c:pt>
                <c:pt idx="66">
                  <c:v>0.62828381850268067</c:v>
                </c:pt>
                <c:pt idx="67">
                  <c:v>0.71606029384767589</c:v>
                </c:pt>
                <c:pt idx="68">
                  <c:v>0.803836769192671</c:v>
                </c:pt>
                <c:pt idx="69">
                  <c:v>0.73219358530249079</c:v>
                </c:pt>
                <c:pt idx="70">
                  <c:v>0.68307255327441141</c:v>
                </c:pt>
                <c:pt idx="71">
                  <c:v>0.76224784168915838</c:v>
                </c:pt>
                <c:pt idx="72">
                  <c:v>0.71176384721638508</c:v>
                </c:pt>
                <c:pt idx="73">
                  <c:v>0.64771331597545334</c:v>
                </c:pt>
                <c:pt idx="74">
                  <c:v>0.66313100080538401</c:v>
                </c:pt>
                <c:pt idx="75">
                  <c:v>0.67854868563531467</c:v>
                </c:pt>
                <c:pt idx="76">
                  <c:v>0.69396637046524534</c:v>
                </c:pt>
                <c:pt idx="77">
                  <c:v>0.70938405529517601</c:v>
                </c:pt>
                <c:pt idx="78">
                  <c:v>0.72388029488785899</c:v>
                </c:pt>
                <c:pt idx="79">
                  <c:v>0.80934927109608923</c:v>
                </c:pt>
                <c:pt idx="80">
                  <c:v>0.94985905013717564</c:v>
                </c:pt>
                <c:pt idx="81">
                  <c:v>0.9592885321722765</c:v>
                </c:pt>
                <c:pt idx="82">
                  <c:v>0.96871801420737724</c:v>
                </c:pt>
                <c:pt idx="83">
                  <c:v>0.80239897877141031</c:v>
                </c:pt>
                <c:pt idx="84">
                  <c:v>0.7954996025706188</c:v>
                </c:pt>
                <c:pt idx="85">
                  <c:v>0.99274702446567431</c:v>
                </c:pt>
                <c:pt idx="86">
                  <c:v>1.0616981259179035</c:v>
                </c:pt>
                <c:pt idx="87">
                  <c:v>1.0676207970252249</c:v>
                </c:pt>
                <c:pt idx="88">
                  <c:v>1.087110004900705</c:v>
                </c:pt>
                <c:pt idx="89">
                  <c:v>1.106599212776185</c:v>
                </c:pt>
                <c:pt idx="90">
                  <c:v>1.1260884206516648</c:v>
                </c:pt>
                <c:pt idx="91">
                  <c:v>1.1455776285271446</c:v>
                </c:pt>
                <c:pt idx="92">
                  <c:v>1.1044469610759002</c:v>
                </c:pt>
                <c:pt idx="93">
                  <c:v>1.0642377388619033</c:v>
                </c:pt>
                <c:pt idx="94">
                  <c:v>1.0908214433267176</c:v>
                </c:pt>
                <c:pt idx="95">
                  <c:v>1.0623643449586755</c:v>
                </c:pt>
                <c:pt idx="96">
                  <c:v>1.0339072465906334</c:v>
                </c:pt>
                <c:pt idx="97">
                  <c:v>0.88102675022766164</c:v>
                </c:pt>
                <c:pt idx="98">
                  <c:v>0.90389477133575769</c:v>
                </c:pt>
                <c:pt idx="99">
                  <c:v>1.066779663599958</c:v>
                </c:pt>
                <c:pt idx="100">
                  <c:v>1.0255177577683114</c:v>
                </c:pt>
                <c:pt idx="101">
                  <c:v>0.92810628646026028</c:v>
                </c:pt>
                <c:pt idx="102">
                  <c:v>0.89372324549711724</c:v>
                </c:pt>
                <c:pt idx="103">
                  <c:v>0.85934020453397408</c:v>
                </c:pt>
                <c:pt idx="104">
                  <c:v>0.82495716357083115</c:v>
                </c:pt>
                <c:pt idx="105">
                  <c:v>0.79057412260768811</c:v>
                </c:pt>
                <c:pt idx="106">
                  <c:v>0.75619108164454496</c:v>
                </c:pt>
                <c:pt idx="107">
                  <c:v>0.73039316501720364</c:v>
                </c:pt>
                <c:pt idx="108">
                  <c:v>0.70459524838986254</c:v>
                </c:pt>
                <c:pt idx="109">
                  <c:v>0.61155238544986701</c:v>
                </c:pt>
                <c:pt idx="110">
                  <c:v>0.51850952250987159</c:v>
                </c:pt>
                <c:pt idx="111">
                  <c:v>0.42546665956987617</c:v>
                </c:pt>
                <c:pt idx="112">
                  <c:v>0.45684719462481044</c:v>
                </c:pt>
                <c:pt idx="113">
                  <c:v>0.48822772967974476</c:v>
                </c:pt>
                <c:pt idx="114">
                  <c:v>0.37959139357857485</c:v>
                </c:pt>
                <c:pt idx="115">
                  <c:v>0.27095505747740495</c:v>
                </c:pt>
                <c:pt idx="116">
                  <c:v>0.21846828685263908</c:v>
                </c:pt>
                <c:pt idx="117">
                  <c:v>0.16598151622787327</c:v>
                </c:pt>
                <c:pt idx="118">
                  <c:v>0.11349474560310746</c:v>
                </c:pt>
                <c:pt idx="119">
                  <c:v>6.1007974978341692E-2</c:v>
                </c:pt>
                <c:pt idx="120">
                  <c:v>-2.6919994476008163E-2</c:v>
                </c:pt>
                <c:pt idx="121">
                  <c:v>-0.11484796393035795</c:v>
                </c:pt>
                <c:pt idx="122">
                  <c:v>-0.15074118239378512</c:v>
                </c:pt>
                <c:pt idx="123">
                  <c:v>-0.18663440085721231</c:v>
                </c:pt>
                <c:pt idx="124">
                  <c:v>-0.2220755996867963</c:v>
                </c:pt>
                <c:pt idx="125">
                  <c:v>-0.25751679851638021</c:v>
                </c:pt>
                <c:pt idx="126">
                  <c:v>-0.29295799734596423</c:v>
                </c:pt>
                <c:pt idx="127">
                  <c:v>-0.32839919617554819</c:v>
                </c:pt>
                <c:pt idx="128">
                  <c:v>-0.31785767393977787</c:v>
                </c:pt>
                <c:pt idx="129">
                  <c:v>-0.3073161517040075</c:v>
                </c:pt>
                <c:pt idx="130">
                  <c:v>-0.29677462946823702</c:v>
                </c:pt>
                <c:pt idx="131">
                  <c:v>-0.28623310723246664</c:v>
                </c:pt>
                <c:pt idx="132">
                  <c:v>-0.27569158499669627</c:v>
                </c:pt>
                <c:pt idx="133">
                  <c:v>-0.26515006276092584</c:v>
                </c:pt>
                <c:pt idx="134">
                  <c:v>-0.25460854052515547</c:v>
                </c:pt>
                <c:pt idx="135">
                  <c:v>-0.20862581945980108</c:v>
                </c:pt>
                <c:pt idx="136">
                  <c:v>-0.16264309839444671</c:v>
                </c:pt>
                <c:pt idx="137">
                  <c:v>-0.11666037732909232</c:v>
                </c:pt>
                <c:pt idx="138">
                  <c:v>-7.0677656263737926E-2</c:v>
                </c:pt>
                <c:pt idx="139">
                  <c:v>-2.4694935198383519E-2</c:v>
                </c:pt>
                <c:pt idx="140">
                  <c:v>2.1287785866970901E-2</c:v>
                </c:pt>
                <c:pt idx="141">
                  <c:v>6.7270506932325322E-2</c:v>
                </c:pt>
                <c:pt idx="142">
                  <c:v>0.11325322799767969</c:v>
                </c:pt>
                <c:pt idx="143">
                  <c:v>0.11325322799767969</c:v>
                </c:pt>
                <c:pt idx="144">
                  <c:v>0.11325322799767969</c:v>
                </c:pt>
                <c:pt idx="145">
                  <c:v>0.11325322799767969</c:v>
                </c:pt>
                <c:pt idx="146">
                  <c:v>0.11325322799767969</c:v>
                </c:pt>
                <c:pt idx="147">
                  <c:v>0.11325322799767969</c:v>
                </c:pt>
                <c:pt idx="148">
                  <c:v>0.11325322799767969</c:v>
                </c:pt>
                <c:pt idx="149">
                  <c:v>0.11325322799767969</c:v>
                </c:pt>
                <c:pt idx="150">
                  <c:v>0.11325322799767969</c:v>
                </c:pt>
                <c:pt idx="151">
                  <c:v>0.11325322799767969</c:v>
                </c:pt>
                <c:pt idx="152">
                  <c:v>0.11325322799767969</c:v>
                </c:pt>
                <c:pt idx="153">
                  <c:v>0.11325322799767969</c:v>
                </c:pt>
                <c:pt idx="154">
                  <c:v>0.10570301279783438</c:v>
                </c:pt>
                <c:pt idx="155">
                  <c:v>9.8152797597989061E-2</c:v>
                </c:pt>
                <c:pt idx="156">
                  <c:v>9.0602582398143755E-2</c:v>
                </c:pt>
                <c:pt idx="157">
                  <c:v>8.3052367198298435E-2</c:v>
                </c:pt>
                <c:pt idx="158">
                  <c:v>7.5502151998453129E-2</c:v>
                </c:pt>
                <c:pt idx="159">
                  <c:v>6.7951936798607823E-2</c:v>
                </c:pt>
                <c:pt idx="160">
                  <c:v>6.040172159876251E-2</c:v>
                </c:pt>
                <c:pt idx="161">
                  <c:v>5.2851506398917197E-2</c:v>
                </c:pt>
                <c:pt idx="162">
                  <c:v>4.5301291199071884E-2</c:v>
                </c:pt>
                <c:pt idx="163">
                  <c:v>3.7751075999226572E-2</c:v>
                </c:pt>
                <c:pt idx="164">
                  <c:v>3.0200860799381262E-2</c:v>
                </c:pt>
                <c:pt idx="165">
                  <c:v>2.4268548856645655E-2</c:v>
                </c:pt>
                <c:pt idx="166">
                  <c:v>1.7423573538104573E-2</c:v>
                </c:pt>
                <c:pt idx="167">
                  <c:v>9.4377689998066446E-3</c:v>
                </c:pt>
                <c:pt idx="168">
                  <c:v>0</c:v>
                </c:pt>
                <c:pt idx="169">
                  <c:v>0</c:v>
                </c:pt>
                <c:pt idx="170">
                  <c:v>0</c:v>
                </c:pt>
                <c:pt idx="171">
                  <c:v>0</c:v>
                </c:pt>
              </c:numCache>
            </c:numRef>
          </c:yVal>
          <c:smooth val="0"/>
          <c:extLst>
            <c:ext xmlns:c16="http://schemas.microsoft.com/office/drawing/2014/chart" uri="{C3380CC4-5D6E-409C-BE32-E72D297353CC}">
              <c16:uniqueId val="{00000006-12B9-4CDB-BD62-072CD163BF1F}"/>
            </c:ext>
          </c:extLst>
        </c:ser>
        <c:dLbls>
          <c:showLegendKey val="0"/>
          <c:showVal val="0"/>
          <c:showCatName val="0"/>
          <c:showSerName val="0"/>
          <c:showPercent val="0"/>
          <c:showBubbleSize val="0"/>
        </c:dLbls>
        <c:axId val="824385768"/>
        <c:axId val="778519768"/>
      </c:scatterChart>
      <c:scatterChart>
        <c:scatterStyle val="lineMarker"/>
        <c:varyColors val="0"/>
        <c:ser>
          <c:idx val="1"/>
          <c:order val="1"/>
          <c:tx>
            <c:strRef>
              <c:f>'C10 6540'!$A$6</c:f>
              <c:strCache>
                <c:ptCount val="1"/>
                <c:pt idx="0">
                  <c:v>Root Zone Depth</c:v>
                </c:pt>
              </c:strCache>
            </c:strRef>
          </c:tx>
          <c:spPr>
            <a:ln w="25400">
              <a:solidFill>
                <a:srgbClr val="FF00FF"/>
              </a:solidFill>
              <a:prstDash val="solid"/>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6540'!$C$6:$FS$6</c:f>
              <c:numCache>
                <c:formatCode>General</c:formatCode>
                <c:ptCount val="173"/>
                <c:pt idx="0">
                  <c:v>80</c:v>
                </c:pt>
                <c:pt idx="1">
                  <c:v>80</c:v>
                </c:pt>
                <c:pt idx="2">
                  <c:v>80</c:v>
                </c:pt>
                <c:pt idx="3">
                  <c:v>80</c:v>
                </c:pt>
                <c:pt idx="4">
                  <c:v>80</c:v>
                </c:pt>
                <c:pt idx="5">
                  <c:v>80</c:v>
                </c:pt>
                <c:pt idx="6">
                  <c:v>80</c:v>
                </c:pt>
                <c:pt idx="7">
                  <c:v>80</c:v>
                </c:pt>
                <c:pt idx="8">
                  <c:v>80</c:v>
                </c:pt>
                <c:pt idx="9">
                  <c:v>80</c:v>
                </c:pt>
                <c:pt idx="10">
                  <c:v>90</c:v>
                </c:pt>
                <c:pt idx="11">
                  <c:v>100</c:v>
                </c:pt>
                <c:pt idx="12">
                  <c:v>110</c:v>
                </c:pt>
                <c:pt idx="13">
                  <c:v>120</c:v>
                </c:pt>
                <c:pt idx="14">
                  <c:v>130</c:v>
                </c:pt>
                <c:pt idx="15">
                  <c:v>140</c:v>
                </c:pt>
                <c:pt idx="16">
                  <c:v>150</c:v>
                </c:pt>
                <c:pt idx="17">
                  <c:v>160</c:v>
                </c:pt>
                <c:pt idx="18">
                  <c:v>170</c:v>
                </c:pt>
                <c:pt idx="19">
                  <c:v>180</c:v>
                </c:pt>
                <c:pt idx="20">
                  <c:v>190</c:v>
                </c:pt>
                <c:pt idx="21">
                  <c:v>200</c:v>
                </c:pt>
                <c:pt idx="22">
                  <c:v>210</c:v>
                </c:pt>
                <c:pt idx="23">
                  <c:v>220</c:v>
                </c:pt>
                <c:pt idx="24">
                  <c:v>230</c:v>
                </c:pt>
                <c:pt idx="25">
                  <c:v>240</c:v>
                </c:pt>
                <c:pt idx="26">
                  <c:v>250</c:v>
                </c:pt>
                <c:pt idx="27">
                  <c:v>260</c:v>
                </c:pt>
                <c:pt idx="28">
                  <c:v>275</c:v>
                </c:pt>
                <c:pt idx="29">
                  <c:v>290</c:v>
                </c:pt>
                <c:pt idx="30">
                  <c:v>305</c:v>
                </c:pt>
                <c:pt idx="31">
                  <c:v>320</c:v>
                </c:pt>
                <c:pt idx="32">
                  <c:v>335</c:v>
                </c:pt>
                <c:pt idx="33">
                  <c:v>350</c:v>
                </c:pt>
                <c:pt idx="34">
                  <c:v>365</c:v>
                </c:pt>
                <c:pt idx="35">
                  <c:v>380</c:v>
                </c:pt>
                <c:pt idx="36">
                  <c:v>395</c:v>
                </c:pt>
                <c:pt idx="37">
                  <c:v>410</c:v>
                </c:pt>
                <c:pt idx="38">
                  <c:v>425</c:v>
                </c:pt>
                <c:pt idx="39">
                  <c:v>440</c:v>
                </c:pt>
                <c:pt idx="40">
                  <c:v>455</c:v>
                </c:pt>
                <c:pt idx="41">
                  <c:v>470</c:v>
                </c:pt>
                <c:pt idx="42">
                  <c:v>485</c:v>
                </c:pt>
                <c:pt idx="43">
                  <c:v>500</c:v>
                </c:pt>
                <c:pt idx="44">
                  <c:v>520</c:v>
                </c:pt>
                <c:pt idx="45">
                  <c:v>540</c:v>
                </c:pt>
                <c:pt idx="46">
                  <c:v>560</c:v>
                </c:pt>
                <c:pt idx="47">
                  <c:v>580</c:v>
                </c:pt>
                <c:pt idx="48">
                  <c:v>600</c:v>
                </c:pt>
                <c:pt idx="49">
                  <c:v>620</c:v>
                </c:pt>
                <c:pt idx="50">
                  <c:v>640</c:v>
                </c:pt>
                <c:pt idx="51">
                  <c:v>660</c:v>
                </c:pt>
                <c:pt idx="52">
                  <c:v>680</c:v>
                </c:pt>
                <c:pt idx="53">
                  <c:v>700</c:v>
                </c:pt>
                <c:pt idx="54">
                  <c:v>720</c:v>
                </c:pt>
                <c:pt idx="55">
                  <c:v>740</c:v>
                </c:pt>
                <c:pt idx="56">
                  <c:v>760</c:v>
                </c:pt>
                <c:pt idx="57">
                  <c:v>780</c:v>
                </c:pt>
                <c:pt idx="58">
                  <c:v>800</c:v>
                </c:pt>
                <c:pt idx="59">
                  <c:v>820</c:v>
                </c:pt>
                <c:pt idx="60">
                  <c:v>840</c:v>
                </c:pt>
                <c:pt idx="61">
                  <c:v>860</c:v>
                </c:pt>
                <c:pt idx="62">
                  <c:v>880</c:v>
                </c:pt>
                <c:pt idx="63">
                  <c:v>900</c:v>
                </c:pt>
                <c:pt idx="64">
                  <c:v>910</c:v>
                </c:pt>
                <c:pt idx="65">
                  <c:v>920</c:v>
                </c:pt>
                <c:pt idx="66">
                  <c:v>930</c:v>
                </c:pt>
                <c:pt idx="67">
                  <c:v>940</c:v>
                </c:pt>
                <c:pt idx="68">
                  <c:v>950</c:v>
                </c:pt>
                <c:pt idx="69">
                  <c:v>955</c:v>
                </c:pt>
                <c:pt idx="70">
                  <c:v>960</c:v>
                </c:pt>
                <c:pt idx="71">
                  <c:v>965</c:v>
                </c:pt>
                <c:pt idx="72">
                  <c:v>970</c:v>
                </c:pt>
                <c:pt idx="73">
                  <c:v>975</c:v>
                </c:pt>
                <c:pt idx="74">
                  <c:v>980</c:v>
                </c:pt>
                <c:pt idx="75">
                  <c:v>985</c:v>
                </c:pt>
                <c:pt idx="76">
                  <c:v>990</c:v>
                </c:pt>
                <c:pt idx="77">
                  <c:v>995</c:v>
                </c:pt>
                <c:pt idx="78">
                  <c:v>1000</c:v>
                </c:pt>
                <c:pt idx="79">
                  <c:v>1005</c:v>
                </c:pt>
                <c:pt idx="80">
                  <c:v>1010</c:v>
                </c:pt>
                <c:pt idx="81">
                  <c:v>1015</c:v>
                </c:pt>
                <c:pt idx="82">
                  <c:v>1020</c:v>
                </c:pt>
                <c:pt idx="83">
                  <c:v>1025</c:v>
                </c:pt>
                <c:pt idx="84">
                  <c:v>1030</c:v>
                </c:pt>
                <c:pt idx="85">
                  <c:v>1035</c:v>
                </c:pt>
                <c:pt idx="86">
                  <c:v>1040</c:v>
                </c:pt>
                <c:pt idx="87">
                  <c:v>1045</c:v>
                </c:pt>
                <c:pt idx="88">
                  <c:v>1050</c:v>
                </c:pt>
                <c:pt idx="89">
                  <c:v>1050</c:v>
                </c:pt>
                <c:pt idx="90">
                  <c:v>1050</c:v>
                </c:pt>
                <c:pt idx="91">
                  <c:v>1050</c:v>
                </c:pt>
                <c:pt idx="92">
                  <c:v>1050</c:v>
                </c:pt>
                <c:pt idx="93">
                  <c:v>1050</c:v>
                </c:pt>
                <c:pt idx="94">
                  <c:v>1050</c:v>
                </c:pt>
                <c:pt idx="95">
                  <c:v>1050</c:v>
                </c:pt>
                <c:pt idx="96">
                  <c:v>1050</c:v>
                </c:pt>
                <c:pt idx="97">
                  <c:v>1050</c:v>
                </c:pt>
                <c:pt idx="98">
                  <c:v>1050</c:v>
                </c:pt>
                <c:pt idx="99">
                  <c:v>1050</c:v>
                </c:pt>
                <c:pt idx="100">
                  <c:v>1050</c:v>
                </c:pt>
                <c:pt idx="101">
                  <c:v>1050</c:v>
                </c:pt>
                <c:pt idx="102">
                  <c:v>1050</c:v>
                </c:pt>
                <c:pt idx="103">
                  <c:v>1050</c:v>
                </c:pt>
                <c:pt idx="104">
                  <c:v>1050</c:v>
                </c:pt>
                <c:pt idx="105">
                  <c:v>1050</c:v>
                </c:pt>
                <c:pt idx="106">
                  <c:v>1050</c:v>
                </c:pt>
                <c:pt idx="107">
                  <c:v>1050</c:v>
                </c:pt>
                <c:pt idx="108">
                  <c:v>1050</c:v>
                </c:pt>
                <c:pt idx="109">
                  <c:v>1050</c:v>
                </c:pt>
                <c:pt idx="110">
                  <c:v>1050</c:v>
                </c:pt>
                <c:pt idx="111">
                  <c:v>1050</c:v>
                </c:pt>
                <c:pt idx="112">
                  <c:v>1050</c:v>
                </c:pt>
                <c:pt idx="113">
                  <c:v>1050</c:v>
                </c:pt>
                <c:pt idx="114">
                  <c:v>1050</c:v>
                </c:pt>
                <c:pt idx="115">
                  <c:v>1050</c:v>
                </c:pt>
                <c:pt idx="116">
                  <c:v>1050</c:v>
                </c:pt>
                <c:pt idx="117">
                  <c:v>1050</c:v>
                </c:pt>
                <c:pt idx="118">
                  <c:v>1050</c:v>
                </c:pt>
                <c:pt idx="119">
                  <c:v>1050</c:v>
                </c:pt>
                <c:pt idx="120">
                  <c:v>1050</c:v>
                </c:pt>
                <c:pt idx="121">
                  <c:v>1050</c:v>
                </c:pt>
                <c:pt idx="122">
                  <c:v>1050</c:v>
                </c:pt>
                <c:pt idx="123">
                  <c:v>1050</c:v>
                </c:pt>
                <c:pt idx="124">
                  <c:v>1050</c:v>
                </c:pt>
                <c:pt idx="125">
                  <c:v>1050</c:v>
                </c:pt>
                <c:pt idx="126">
                  <c:v>1050</c:v>
                </c:pt>
                <c:pt idx="127">
                  <c:v>1050</c:v>
                </c:pt>
                <c:pt idx="128">
                  <c:v>1050</c:v>
                </c:pt>
                <c:pt idx="129">
                  <c:v>1050</c:v>
                </c:pt>
                <c:pt idx="130">
                  <c:v>1050</c:v>
                </c:pt>
                <c:pt idx="131">
                  <c:v>1050</c:v>
                </c:pt>
                <c:pt idx="132">
                  <c:v>1050</c:v>
                </c:pt>
                <c:pt idx="133">
                  <c:v>1050</c:v>
                </c:pt>
                <c:pt idx="134">
                  <c:v>1050</c:v>
                </c:pt>
                <c:pt idx="135">
                  <c:v>1050</c:v>
                </c:pt>
                <c:pt idx="136">
                  <c:v>1050</c:v>
                </c:pt>
                <c:pt idx="137">
                  <c:v>1050</c:v>
                </c:pt>
                <c:pt idx="138">
                  <c:v>1050</c:v>
                </c:pt>
                <c:pt idx="139">
                  <c:v>1050</c:v>
                </c:pt>
                <c:pt idx="140">
                  <c:v>1050</c:v>
                </c:pt>
                <c:pt idx="141">
                  <c:v>1050</c:v>
                </c:pt>
                <c:pt idx="142">
                  <c:v>1050</c:v>
                </c:pt>
                <c:pt idx="143">
                  <c:v>1050</c:v>
                </c:pt>
                <c:pt idx="144">
                  <c:v>1050</c:v>
                </c:pt>
                <c:pt idx="145">
                  <c:v>1050</c:v>
                </c:pt>
                <c:pt idx="146">
                  <c:v>1050</c:v>
                </c:pt>
                <c:pt idx="147">
                  <c:v>1050</c:v>
                </c:pt>
                <c:pt idx="148">
                  <c:v>1050</c:v>
                </c:pt>
                <c:pt idx="149">
                  <c:v>1050</c:v>
                </c:pt>
                <c:pt idx="150">
                  <c:v>1050</c:v>
                </c:pt>
                <c:pt idx="151">
                  <c:v>1050</c:v>
                </c:pt>
                <c:pt idx="152">
                  <c:v>1050</c:v>
                </c:pt>
                <c:pt idx="153">
                  <c:v>1050</c:v>
                </c:pt>
                <c:pt idx="154">
                  <c:v>1050</c:v>
                </c:pt>
                <c:pt idx="155">
                  <c:v>1050</c:v>
                </c:pt>
                <c:pt idx="156">
                  <c:v>1050</c:v>
                </c:pt>
                <c:pt idx="157">
                  <c:v>1050</c:v>
                </c:pt>
                <c:pt idx="158">
                  <c:v>1050</c:v>
                </c:pt>
                <c:pt idx="159">
                  <c:v>1050</c:v>
                </c:pt>
                <c:pt idx="160">
                  <c:v>1050</c:v>
                </c:pt>
                <c:pt idx="161">
                  <c:v>1050</c:v>
                </c:pt>
                <c:pt idx="162">
                  <c:v>1050</c:v>
                </c:pt>
                <c:pt idx="163">
                  <c:v>1050</c:v>
                </c:pt>
                <c:pt idx="164">
                  <c:v>1050</c:v>
                </c:pt>
                <c:pt idx="165">
                  <c:v>1050</c:v>
                </c:pt>
                <c:pt idx="166">
                  <c:v>1050</c:v>
                </c:pt>
                <c:pt idx="167">
                  <c:v>1050</c:v>
                </c:pt>
                <c:pt idx="168">
                  <c:v>1050</c:v>
                </c:pt>
                <c:pt idx="169">
                  <c:v>1050</c:v>
                </c:pt>
                <c:pt idx="170">
                  <c:v>1050</c:v>
                </c:pt>
                <c:pt idx="171">
                  <c:v>1050</c:v>
                </c:pt>
                <c:pt idx="172">
                  <c:v>1050</c:v>
                </c:pt>
              </c:numCache>
            </c:numRef>
          </c:yVal>
          <c:smooth val="0"/>
          <c:extLst>
            <c:ext xmlns:c16="http://schemas.microsoft.com/office/drawing/2014/chart" uri="{C3380CC4-5D6E-409C-BE32-E72D297353CC}">
              <c16:uniqueId val="{00000007-12B9-4CDB-BD62-072CD163BF1F}"/>
            </c:ext>
          </c:extLst>
        </c:ser>
        <c:dLbls>
          <c:showLegendKey val="0"/>
          <c:showVal val="0"/>
          <c:showCatName val="0"/>
          <c:showSerName val="0"/>
          <c:showPercent val="0"/>
          <c:showBubbleSize val="0"/>
        </c:dLbls>
        <c:axId val="778526040"/>
        <c:axId val="778522904"/>
      </c:scatterChart>
      <c:valAx>
        <c:axId val="824385768"/>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5365191420038015"/>
              <c:y val="0.906978914457398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778519768"/>
        <c:crosses val="autoZero"/>
        <c:crossBetween val="midCat"/>
        <c:majorUnit val="10"/>
      </c:valAx>
      <c:valAx>
        <c:axId val="778519768"/>
        <c:scaling>
          <c:orientation val="minMax"/>
          <c:max val="1.6"/>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CC, Kc</a:t>
                </a:r>
              </a:p>
            </c:rich>
          </c:tx>
          <c:layout>
            <c:manualLayout>
              <c:xMode val="edge"/>
              <c:yMode val="edge"/>
              <c:x val="7.0224245841948802E-3"/>
              <c:y val="0.3695098577794054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824385768"/>
        <c:crosses val="autoZero"/>
        <c:crossBetween val="midCat"/>
      </c:valAx>
      <c:valAx>
        <c:axId val="778526040"/>
        <c:scaling>
          <c:orientation val="minMax"/>
        </c:scaling>
        <c:delete val="1"/>
        <c:axPos val="b"/>
        <c:numFmt formatCode="General" sourceLinked="1"/>
        <c:majorTickMark val="out"/>
        <c:minorTickMark val="none"/>
        <c:tickLblPos val="none"/>
        <c:crossAx val="778522904"/>
        <c:crosses val="autoZero"/>
        <c:crossBetween val="midCat"/>
      </c:valAx>
      <c:valAx>
        <c:axId val="778522904"/>
        <c:scaling>
          <c:orientation val="minMax"/>
        </c:scaling>
        <c:delete val="0"/>
        <c:axPos val="r"/>
        <c:title>
          <c:tx>
            <c:rich>
              <a:bodyPr/>
              <a:lstStyle/>
              <a:p>
                <a:pPr>
                  <a:defRPr sz="1650" b="1" i="0" u="none" strike="noStrike" baseline="0">
                    <a:solidFill>
                      <a:srgbClr val="000000"/>
                    </a:solidFill>
                    <a:latin typeface="Arial"/>
                    <a:ea typeface="Arial"/>
                    <a:cs typeface="Arial"/>
                  </a:defRPr>
                </a:pPr>
                <a:r>
                  <a:rPr lang="en-US"/>
                  <a:t>RZ (mm)</a:t>
                </a:r>
              </a:p>
            </c:rich>
          </c:tx>
          <c:layout>
            <c:manualLayout>
              <c:xMode val="edge"/>
              <c:yMode val="edge"/>
              <c:x val="0.94101185627658612"/>
              <c:y val="0.33850210584142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778526040"/>
        <c:crosses val="max"/>
        <c:crossBetween val="midCat"/>
      </c:valAx>
      <c:spPr>
        <a:solidFill>
          <a:srgbClr val="C0C0C0"/>
        </a:solidFill>
        <a:ln w="12700">
          <a:solidFill>
            <a:srgbClr val="808080"/>
          </a:solidFill>
          <a:prstDash val="solid"/>
        </a:ln>
      </c:spPr>
    </c:plotArea>
    <c:legend>
      <c:legendPos val="r"/>
      <c:layout>
        <c:manualLayout>
          <c:xMode val="edge"/>
          <c:yMode val="edge"/>
          <c:x val="0.12201599413544049"/>
          <c:y val="0.14987117922112006"/>
          <c:w val="0.26392590035818109"/>
          <c:h val="0.24806264146944007"/>
        </c:manualLayout>
      </c:layout>
      <c:overlay val="0"/>
      <c:spPr>
        <a:solidFill>
          <a:srgbClr val="C0C0C0"/>
        </a:solidFill>
        <a:ln w="3175">
          <a:solidFill>
            <a:srgbClr val="000000"/>
          </a:solidFill>
          <a:prstDash val="solid"/>
        </a:ln>
      </c:spPr>
      <c:txPr>
        <a:bodyPr/>
        <a:lstStyle/>
        <a:p>
          <a:pPr>
            <a:defRPr sz="78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'C10 6540'!$D$1</c:f>
          <c:strCache>
            <c:ptCount val="1"/>
            <c:pt idx="0">
              <c:v>Corn 13 # 10</c:v>
            </c:pt>
          </c:strCache>
        </c:strRef>
      </c:tx>
      <c:layout>
        <c:manualLayout>
          <c:xMode val="edge"/>
          <c:yMode val="edge"/>
          <c:x val="0.43174416946139976"/>
          <c:y val="6.1340760736844191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343291848830932"/>
          <c:y val="5.3846288677605866E-2"/>
          <c:w val="0.82686627424372838"/>
          <c:h val="0.8153866571180316"/>
        </c:manualLayout>
      </c:layout>
      <c:scatterChart>
        <c:scatterStyle val="lineMarker"/>
        <c:varyColors val="0"/>
        <c:ser>
          <c:idx val="9"/>
          <c:order val="0"/>
          <c:tx>
            <c:strRef>
              <c:f>'C10 6540'!$A$28</c:f>
              <c:strCache>
                <c:ptCount val="1"/>
                <c:pt idx="0">
                  <c:v>Proj SWD - 1050 mm</c:v>
                </c:pt>
              </c:strCache>
            </c:strRef>
          </c:tx>
          <c:spPr>
            <a:ln w="25400">
              <a:solidFill>
                <a:srgbClr val="CCFFFF"/>
              </a:solidFill>
              <a:prstDash val="solid"/>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6540'!$C$28:$FS$28</c:f>
              <c:numCache>
                <c:formatCode>0.0</c:formatCode>
                <c:ptCount val="173"/>
                <c:pt idx="0" formatCode="General">
                  <c:v>57</c:v>
                </c:pt>
                <c:pt idx="1">
                  <c:v>58.153907172300173</c:v>
                </c:pt>
                <c:pt idx="2">
                  <c:v>59.025099345315517</c:v>
                </c:pt>
                <c:pt idx="3">
                  <c:v>59.781599112006973</c:v>
                </c:pt>
                <c:pt idx="4">
                  <c:v>60.468431821730285</c:v>
                </c:pt>
                <c:pt idx="5">
                  <c:v>60.975984691040054</c:v>
                </c:pt>
                <c:pt idx="6">
                  <c:v>61.31226936261924</c:v>
                </c:pt>
                <c:pt idx="7">
                  <c:v>60.753385065927084</c:v>
                </c:pt>
                <c:pt idx="8">
                  <c:v>61.293482156572942</c:v>
                </c:pt>
                <c:pt idx="9">
                  <c:v>61.62636095220433</c:v>
                </c:pt>
                <c:pt idx="10">
                  <c:v>61.958968448727383</c:v>
                </c:pt>
                <c:pt idx="11">
                  <c:v>62.62246895164072</c:v>
                </c:pt>
                <c:pt idx="12">
                  <c:v>63.302970425281629</c:v>
                </c:pt>
                <c:pt idx="13">
                  <c:v>64.130604951506399</c:v>
                </c:pt>
                <c:pt idx="14">
                  <c:v>65.078952781264206</c:v>
                </c:pt>
                <c:pt idx="15">
                  <c:v>65.380880583523634</c:v>
                </c:pt>
                <c:pt idx="16">
                  <c:v>64.162578588598393</c:v>
                </c:pt>
                <c:pt idx="17">
                  <c:v>65.697848015113678</c:v>
                </c:pt>
                <c:pt idx="18">
                  <c:v>67.435570068529444</c:v>
                </c:pt>
                <c:pt idx="19">
                  <c:v>68.694110648248753</c:v>
                </c:pt>
                <c:pt idx="20">
                  <c:v>69.890416175403743</c:v>
                </c:pt>
                <c:pt idx="21">
                  <c:v>71.339617837673771</c:v>
                </c:pt>
                <c:pt idx="22">
                  <c:v>70.788490813036503</c:v>
                </c:pt>
                <c:pt idx="23">
                  <c:v>71.395230075002772</c:v>
                </c:pt>
                <c:pt idx="24">
                  <c:v>72.631244702448527</c:v>
                </c:pt>
                <c:pt idx="25">
                  <c:v>55.259699817646734</c:v>
                </c:pt>
                <c:pt idx="26">
                  <c:v>57.439257860193841</c:v>
                </c:pt>
                <c:pt idx="27">
                  <c:v>59.535391370314052</c:v>
                </c:pt>
                <c:pt idx="28">
                  <c:v>61.665491031902718</c:v>
                </c:pt>
                <c:pt idx="29">
                  <c:v>64.749566637250467</c:v>
                </c:pt>
                <c:pt idx="30">
                  <c:v>67.828860512840436</c:v>
                </c:pt>
                <c:pt idx="31">
                  <c:v>51.640582839337782</c:v>
                </c:pt>
                <c:pt idx="32">
                  <c:v>54.760238878754571</c:v>
                </c:pt>
                <c:pt idx="33">
                  <c:v>57.239698089847757</c:v>
                </c:pt>
                <c:pt idx="34">
                  <c:v>59.453361121761098</c:v>
                </c:pt>
                <c:pt idx="35">
                  <c:v>61.687468299837455</c:v>
                </c:pt>
                <c:pt idx="36">
                  <c:v>64.310381441874853</c:v>
                </c:pt>
                <c:pt idx="37">
                  <c:v>68.070792472725941</c:v>
                </c:pt>
                <c:pt idx="38">
                  <c:v>53.764143020792474</c:v>
                </c:pt>
                <c:pt idx="39">
                  <c:v>56.769678692702691</c:v>
                </c:pt>
                <c:pt idx="40">
                  <c:v>59.744025156192222</c:v>
                </c:pt>
                <c:pt idx="41">
                  <c:v>63.119849537516444</c:v>
                </c:pt>
                <c:pt idx="42">
                  <c:v>66.892465872901624</c:v>
                </c:pt>
                <c:pt idx="43">
                  <c:v>70.649352805179305</c:v>
                </c:pt>
                <c:pt idx="44">
                  <c:v>63.657811765492269</c:v>
                </c:pt>
                <c:pt idx="45">
                  <c:v>69.611372691834276</c:v>
                </c:pt>
                <c:pt idx="46">
                  <c:v>74.834332938847837</c:v>
                </c:pt>
                <c:pt idx="47">
                  <c:v>79.376008110869222</c:v>
                </c:pt>
                <c:pt idx="48">
                  <c:v>84.132042935134464</c:v>
                </c:pt>
                <c:pt idx="49">
                  <c:v>77.342201082003143</c:v>
                </c:pt>
                <c:pt idx="50">
                  <c:v>82.786630332003142</c:v>
                </c:pt>
                <c:pt idx="51">
                  <c:v>88.428004011652973</c:v>
                </c:pt>
                <c:pt idx="52">
                  <c:v>94.796258553705712</c:v>
                </c:pt>
                <c:pt idx="53">
                  <c:v>79.885212757429159</c:v>
                </c:pt>
                <c:pt idx="54">
                  <c:v>85.700474065056127</c:v>
                </c:pt>
                <c:pt idx="55">
                  <c:v>91.347771339675475</c:v>
                </c:pt>
                <c:pt idx="56">
                  <c:v>97.503457655939144</c:v>
                </c:pt>
                <c:pt idx="57">
                  <c:v>103.43666718173898</c:v>
                </c:pt>
                <c:pt idx="58">
                  <c:v>83.95446613365921</c:v>
                </c:pt>
                <c:pt idx="59">
                  <c:v>94.192721555762617</c:v>
                </c:pt>
                <c:pt idx="60">
                  <c:v>100.13787912290074</c:v>
                </c:pt>
                <c:pt idx="61">
                  <c:v>98.289608208235009</c:v>
                </c:pt>
                <c:pt idx="62">
                  <c:v>96.655255360182025</c:v>
                </c:pt>
                <c:pt idx="63">
                  <c:v>85.154932095013123</c:v>
                </c:pt>
                <c:pt idx="64">
                  <c:v>94.572532095013116</c:v>
                </c:pt>
                <c:pt idx="65">
                  <c:v>103.10781803826004</c:v>
                </c:pt>
                <c:pt idx="66">
                  <c:v>105.74095195892832</c:v>
                </c:pt>
                <c:pt idx="67">
                  <c:v>96.63377262699268</c:v>
                </c:pt>
                <c:pt idx="68">
                  <c:v>102.07866995311916</c:v>
                </c:pt>
                <c:pt idx="69">
                  <c:v>106.19297446534213</c:v>
                </c:pt>
                <c:pt idx="70">
                  <c:v>111.05763438655515</c:v>
                </c:pt>
                <c:pt idx="71">
                  <c:v>115.04041806763721</c:v>
                </c:pt>
                <c:pt idx="72">
                  <c:v>99.846513006017403</c:v>
                </c:pt>
                <c:pt idx="73">
                  <c:v>102.60587299861547</c:v>
                </c:pt>
                <c:pt idx="74">
                  <c:v>107.60518391320559</c:v>
                </c:pt>
                <c:pt idx="75">
                  <c:v>110.49116301642897</c:v>
                </c:pt>
                <c:pt idx="76">
                  <c:v>112.08046898497685</c:v>
                </c:pt>
                <c:pt idx="77">
                  <c:v>61.203631216008937</c:v>
                </c:pt>
                <c:pt idx="78">
                  <c:v>67.126831216008938</c:v>
                </c:pt>
                <c:pt idx="79">
                  <c:v>73.726530923040187</c:v>
                </c:pt>
                <c:pt idx="80">
                  <c:v>79.025056618840964</c:v>
                </c:pt>
                <c:pt idx="81">
                  <c:v>55.056133391737305</c:v>
                </c:pt>
                <c:pt idx="82">
                  <c:v>42.293835561814547</c:v>
                </c:pt>
                <c:pt idx="83">
                  <c:v>47.488432424607517</c:v>
                </c:pt>
                <c:pt idx="84">
                  <c:v>53.442319143357516</c:v>
                </c:pt>
                <c:pt idx="85">
                  <c:v>59.398274953904391</c:v>
                </c:pt>
                <c:pt idx="86">
                  <c:v>43.130958554068918</c:v>
                </c:pt>
                <c:pt idx="87">
                  <c:v>46.209451062003488</c:v>
                </c:pt>
                <c:pt idx="88">
                  <c:v>51.859977795401925</c:v>
                </c:pt>
                <c:pt idx="89">
                  <c:v>57.535807415763252</c:v>
                </c:pt>
                <c:pt idx="90">
                  <c:v>61.913407415763253</c:v>
                </c:pt>
                <c:pt idx="91">
                  <c:v>40.975893204846756</c:v>
                </c:pt>
                <c:pt idx="92">
                  <c:v>45.641493204846753</c:v>
                </c:pt>
                <c:pt idx="93">
                  <c:v>50.566293204846751</c:v>
                </c:pt>
                <c:pt idx="94">
                  <c:v>55.779093204846752</c:v>
                </c:pt>
                <c:pt idx="95">
                  <c:v>61.48149320484675</c:v>
                </c:pt>
                <c:pt idx="96">
                  <c:v>67.016819417954849</c:v>
                </c:pt>
                <c:pt idx="97">
                  <c:v>71.782949600210401</c:v>
                </c:pt>
                <c:pt idx="98">
                  <c:v>76.926078840397182</c:v>
                </c:pt>
                <c:pt idx="99">
                  <c:v>81.43764656128738</c:v>
                </c:pt>
                <c:pt idx="100">
                  <c:v>71.276187656723295</c:v>
                </c:pt>
                <c:pt idx="101">
                  <c:v>68.6622519114037</c:v>
                </c:pt>
                <c:pt idx="102">
                  <c:v>73.211077708527114</c:v>
                </c:pt>
                <c:pt idx="103">
                  <c:v>77.120688552495949</c:v>
                </c:pt>
                <c:pt idx="104">
                  <c:v>80.763050478901832</c:v>
                </c:pt>
                <c:pt idx="105">
                  <c:v>74.4439792587943</c:v>
                </c:pt>
                <c:pt idx="106">
                  <c:v>78.902369575630175</c:v>
                </c:pt>
                <c:pt idx="107">
                  <c:v>82.277013087731078</c:v>
                </c:pt>
                <c:pt idx="108">
                  <c:v>86.452464092576434</c:v>
                </c:pt>
                <c:pt idx="109">
                  <c:v>89.091577434612049</c:v>
                </c:pt>
                <c:pt idx="110">
                  <c:v>91.737358697247828</c:v>
                </c:pt>
                <c:pt idx="111">
                  <c:v>93.89987809319021</c:v>
                </c:pt>
                <c:pt idx="112">
                  <c:v>95.898555630055569</c:v>
                </c:pt>
                <c:pt idx="113">
                  <c:v>97.500225937688143</c:v>
                </c:pt>
                <c:pt idx="114">
                  <c:v>99.013236857808081</c:v>
                </c:pt>
                <c:pt idx="115">
                  <c:v>100.59868031218342</c:v>
                </c:pt>
                <c:pt idx="116">
                  <c:v>102.18703887529934</c:v>
                </c:pt>
                <c:pt idx="117">
                  <c:v>103.31489099210121</c:v>
                </c:pt>
                <c:pt idx="118">
                  <c:v>104.49628712327883</c:v>
                </c:pt>
                <c:pt idx="119">
                  <c:v>82.375010157377872</c:v>
                </c:pt>
                <c:pt idx="120">
                  <c:v>78.732021548554371</c:v>
                </c:pt>
                <c:pt idx="121">
                  <c:v>75.189523564927441</c:v>
                </c:pt>
                <c:pt idx="122">
                  <c:v>68.455929399679476</c:v>
                </c:pt>
                <c:pt idx="123">
                  <c:v>65.366872801104577</c:v>
                </c:pt>
                <c:pt idx="124">
                  <c:v>62.820984488428735</c:v>
                </c:pt>
                <c:pt idx="125">
                  <c:v>53.93598351083152</c:v>
                </c:pt>
                <c:pt idx="126">
                  <c:v>54.983667638148674</c:v>
                </c:pt>
                <c:pt idx="127">
                  <c:v>56.691445372659913</c:v>
                </c:pt>
                <c:pt idx="128">
                  <c:v>58.382483693582763</c:v>
                </c:pt>
                <c:pt idx="129">
                  <c:v>59.660166433276544</c:v>
                </c:pt>
                <c:pt idx="130">
                  <c:v>60.722554943026907</c:v>
                </c:pt>
                <c:pt idx="131">
                  <c:v>61.973923793760449</c:v>
                </c:pt>
                <c:pt idx="132">
                  <c:v>61.243000469032758</c:v>
                </c:pt>
                <c:pt idx="133">
                  <c:v>55.445377826438005</c:v>
                </c:pt>
                <c:pt idx="134">
                  <c:v>56.369138068137225</c:v>
                </c:pt>
                <c:pt idx="135">
                  <c:v>57.089955061850603</c:v>
                </c:pt>
                <c:pt idx="136">
                  <c:v>57.690220993933735</c:v>
                </c:pt>
                <c:pt idx="137">
                  <c:v>56.961934796152178</c:v>
                </c:pt>
                <c:pt idx="138">
                  <c:v>57.492035177526539</c:v>
                </c:pt>
                <c:pt idx="139">
                  <c:v>58.066469183740679</c:v>
                </c:pt>
                <c:pt idx="140">
                  <c:v>58.606090691862171</c:v>
                </c:pt>
                <c:pt idx="141">
                  <c:v>59.253554204282828</c:v>
                </c:pt>
                <c:pt idx="142">
                  <c:v>59.953058079061577</c:v>
                </c:pt>
                <c:pt idx="143">
                  <c:v>60.43634522276885</c:v>
                </c:pt>
                <c:pt idx="144">
                  <c:v>59.78540329072748</c:v>
                </c:pt>
                <c:pt idx="145">
                  <c:v>60.637874189355713</c:v>
                </c:pt>
                <c:pt idx="146">
                  <c:v>61.143106080865472</c:v>
                </c:pt>
                <c:pt idx="147">
                  <c:v>61.694836887834086</c:v>
                </c:pt>
                <c:pt idx="148">
                  <c:v>62.357052714624871</c:v>
                </c:pt>
                <c:pt idx="149">
                  <c:v>62.923544936880518</c:v>
                </c:pt>
                <c:pt idx="150">
                  <c:v>62.159029643165276</c:v>
                </c:pt>
                <c:pt idx="151">
                  <c:v>62.786723493907317</c:v>
                </c:pt>
                <c:pt idx="152">
                  <c:v>63.116909973473113</c:v>
                </c:pt>
                <c:pt idx="153">
                  <c:v>63.517830864556331</c:v>
                </c:pt>
                <c:pt idx="154">
                  <c:v>63.553009927188299</c:v>
                </c:pt>
                <c:pt idx="155">
                  <c:v>63.927089185997865</c:v>
                </c:pt>
                <c:pt idx="156">
                  <c:v>64.243589689775575</c:v>
                </c:pt>
                <c:pt idx="157">
                  <c:v>64.465125817102063</c:v>
                </c:pt>
                <c:pt idx="158">
                  <c:v>63.21295343448385</c:v>
                </c:pt>
                <c:pt idx="159">
                  <c:v>63.538789111682284</c:v>
                </c:pt>
                <c:pt idx="160">
                  <c:v>63.042861557568152</c:v>
                </c:pt>
                <c:pt idx="161">
                  <c:v>63.502215356773029</c:v>
                </c:pt>
                <c:pt idx="162">
                  <c:v>63.929520612279433</c:v>
                </c:pt>
                <c:pt idx="163">
                  <c:v>64.303612626021092</c:v>
                </c:pt>
                <c:pt idx="164">
                  <c:v>64.517955868624085</c:v>
                </c:pt>
                <c:pt idx="165">
                  <c:v>64.842056587558901</c:v>
                </c:pt>
                <c:pt idx="166">
                  <c:v>65.189380320311798</c:v>
                </c:pt>
                <c:pt idx="167">
                  <c:v>65.568467921519058</c:v>
                </c:pt>
                <c:pt idx="168">
                  <c:v>65.599551593064305</c:v>
                </c:pt>
                <c:pt idx="169">
                  <c:v>65.659271871751429</c:v>
                </c:pt>
                <c:pt idx="170">
                  <c:v>65.776127859748726</c:v>
                </c:pt>
                <c:pt idx="171">
                  <c:v>66.054968042832201</c:v>
                </c:pt>
                <c:pt idx="172">
                  <c:v>66.509408311578014</c:v>
                </c:pt>
              </c:numCache>
            </c:numRef>
          </c:yVal>
          <c:smooth val="0"/>
          <c:extLst>
            <c:ext xmlns:c16="http://schemas.microsoft.com/office/drawing/2014/chart" uri="{C3380CC4-5D6E-409C-BE32-E72D297353CC}">
              <c16:uniqueId val="{00000000-C6B9-4704-A68F-B4923ECB2ACF}"/>
            </c:ext>
          </c:extLst>
        </c:ser>
        <c:ser>
          <c:idx val="1"/>
          <c:order val="1"/>
          <c:tx>
            <c:strRef>
              <c:f>'C10 6540'!$A$29</c:f>
              <c:strCache>
                <c:ptCount val="1"/>
                <c:pt idx="0">
                  <c:v>Meas. SWD - 1050 mm</c:v>
                </c:pt>
              </c:strCache>
            </c:strRef>
          </c:tx>
          <c:spPr>
            <a:ln w="28575">
              <a:noFill/>
            </a:ln>
          </c:spPr>
          <c:marker>
            <c:symbol val="square"/>
            <c:size val="6"/>
            <c:spPr>
              <a:solidFill>
                <a:srgbClr val="CCFFFF"/>
              </a:solidFill>
              <a:ln>
                <a:solidFill>
                  <a:srgbClr val="000000"/>
                </a:solidFill>
                <a:prstDash val="solid"/>
              </a:ln>
            </c:spPr>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6540'!$C$29:$FS$29</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69.226851907494478</c:v>
                </c:pt>
                <c:pt idx="25">
                  <c:v>0</c:v>
                </c:pt>
                <c:pt idx="26">
                  <c:v>0</c:v>
                </c:pt>
                <c:pt idx="27">
                  <c:v>0</c:v>
                </c:pt>
                <c:pt idx="28">
                  <c:v>56.055054788875474</c:v>
                </c:pt>
                <c:pt idx="29">
                  <c:v>0</c:v>
                </c:pt>
                <c:pt idx="30">
                  <c:v>66.204722466505501</c:v>
                </c:pt>
                <c:pt idx="31">
                  <c:v>0</c:v>
                </c:pt>
                <c:pt idx="32">
                  <c:v>28.633184046832707</c:v>
                </c:pt>
                <c:pt idx="33">
                  <c:v>0</c:v>
                </c:pt>
                <c:pt idx="34">
                  <c:v>0</c:v>
                </c:pt>
                <c:pt idx="35">
                  <c:v>0</c:v>
                </c:pt>
                <c:pt idx="36">
                  <c:v>0</c:v>
                </c:pt>
                <c:pt idx="37">
                  <c:v>56.02922706080993</c:v>
                </c:pt>
                <c:pt idx="38">
                  <c:v>0</c:v>
                </c:pt>
                <c:pt idx="39">
                  <c:v>32.997952468561657</c:v>
                </c:pt>
                <c:pt idx="40">
                  <c:v>0</c:v>
                </c:pt>
                <c:pt idx="41">
                  <c:v>0</c:v>
                </c:pt>
                <c:pt idx="42">
                  <c:v>0</c:v>
                </c:pt>
                <c:pt idx="43">
                  <c:v>67.26409747187185</c:v>
                </c:pt>
                <c:pt idx="44">
                  <c:v>0</c:v>
                </c:pt>
                <c:pt idx="45">
                  <c:v>43.683116551081632</c:v>
                </c:pt>
                <c:pt idx="46">
                  <c:v>0</c:v>
                </c:pt>
                <c:pt idx="47">
                  <c:v>0</c:v>
                </c:pt>
                <c:pt idx="48">
                  <c:v>73.654404679732039</c:v>
                </c:pt>
                <c:pt idx="49">
                  <c:v>0</c:v>
                </c:pt>
                <c:pt idx="50">
                  <c:v>55.4344803352882</c:v>
                </c:pt>
                <c:pt idx="51">
                  <c:v>0</c:v>
                </c:pt>
                <c:pt idx="52">
                  <c:v>84.691208265405194</c:v>
                </c:pt>
                <c:pt idx="53">
                  <c:v>0</c:v>
                </c:pt>
                <c:pt idx="54">
                  <c:v>0</c:v>
                </c:pt>
                <c:pt idx="55">
                  <c:v>0</c:v>
                </c:pt>
                <c:pt idx="56">
                  <c:v>0</c:v>
                </c:pt>
                <c:pt idx="57">
                  <c:v>77.912245046162084</c:v>
                </c:pt>
                <c:pt idx="58">
                  <c:v>0</c:v>
                </c:pt>
                <c:pt idx="59">
                  <c:v>67.866584205116851</c:v>
                </c:pt>
                <c:pt idx="60">
                  <c:v>0</c:v>
                </c:pt>
                <c:pt idx="61">
                  <c:v>0</c:v>
                </c:pt>
                <c:pt idx="62">
                  <c:v>60.885451642078607</c:v>
                </c:pt>
                <c:pt idx="63">
                  <c:v>0</c:v>
                </c:pt>
                <c:pt idx="64">
                  <c:v>44.296927550439534</c:v>
                </c:pt>
                <c:pt idx="65">
                  <c:v>0</c:v>
                </c:pt>
                <c:pt idx="66">
                  <c:v>74.443071842545748</c:v>
                </c:pt>
                <c:pt idx="67">
                  <c:v>0</c:v>
                </c:pt>
                <c:pt idx="68">
                  <c:v>0</c:v>
                </c:pt>
                <c:pt idx="69">
                  <c:v>0</c:v>
                </c:pt>
                <c:pt idx="70">
                  <c:v>0</c:v>
                </c:pt>
                <c:pt idx="71">
                  <c:v>84.842592484397699</c:v>
                </c:pt>
                <c:pt idx="72">
                  <c:v>0</c:v>
                </c:pt>
                <c:pt idx="73">
                  <c:v>63.31459006999156</c:v>
                </c:pt>
                <c:pt idx="74">
                  <c:v>0</c:v>
                </c:pt>
                <c:pt idx="75">
                  <c:v>0</c:v>
                </c:pt>
                <c:pt idx="76">
                  <c:v>86.243859840341102</c:v>
                </c:pt>
                <c:pt idx="77">
                  <c:v>0</c:v>
                </c:pt>
                <c:pt idx="78">
                  <c:v>27.54085687359791</c:v>
                </c:pt>
                <c:pt idx="79">
                  <c:v>0</c:v>
                </c:pt>
                <c:pt idx="80">
                  <c:v>42.033608089070157</c:v>
                </c:pt>
                <c:pt idx="81">
                  <c:v>0</c:v>
                </c:pt>
                <c:pt idx="82">
                  <c:v>0</c:v>
                </c:pt>
                <c:pt idx="83">
                  <c:v>0</c:v>
                </c:pt>
                <c:pt idx="84">
                  <c:v>0</c:v>
                </c:pt>
                <c:pt idx="85">
                  <c:v>22.585102326774646</c:v>
                </c:pt>
                <c:pt idx="86">
                  <c:v>0</c:v>
                </c:pt>
                <c:pt idx="87">
                  <c:v>9.3369966907045292</c:v>
                </c:pt>
                <c:pt idx="88">
                  <c:v>0</c:v>
                </c:pt>
                <c:pt idx="89">
                  <c:v>0</c:v>
                </c:pt>
                <c:pt idx="90">
                  <c:v>38.415976913080428</c:v>
                </c:pt>
                <c:pt idx="91">
                  <c:v>0</c:v>
                </c:pt>
                <c:pt idx="92">
                  <c:v>4.5609243956240242</c:v>
                </c:pt>
                <c:pt idx="93">
                  <c:v>0</c:v>
                </c:pt>
                <c:pt idx="94">
                  <c:v>27.830982883291647</c:v>
                </c:pt>
                <c:pt idx="95">
                  <c:v>0</c:v>
                </c:pt>
                <c:pt idx="96">
                  <c:v>0</c:v>
                </c:pt>
                <c:pt idx="97">
                  <c:v>0</c:v>
                </c:pt>
                <c:pt idx="98">
                  <c:v>0</c:v>
                </c:pt>
                <c:pt idx="99">
                  <c:v>66.427020764132322</c:v>
                </c:pt>
                <c:pt idx="100">
                  <c:v>0</c:v>
                </c:pt>
                <c:pt idx="101">
                  <c:v>49.89356729806935</c:v>
                </c:pt>
                <c:pt idx="102">
                  <c:v>0</c:v>
                </c:pt>
                <c:pt idx="103">
                  <c:v>0</c:v>
                </c:pt>
                <c:pt idx="104">
                  <c:v>71.588955404367965</c:v>
                </c:pt>
                <c:pt idx="105">
                  <c:v>0</c:v>
                </c:pt>
                <c:pt idx="106">
                  <c:v>54.952041875014956</c:v>
                </c:pt>
                <c:pt idx="107">
                  <c:v>0</c:v>
                </c:pt>
                <c:pt idx="108">
                  <c:v>74.128265555437935</c:v>
                </c:pt>
                <c:pt idx="109">
                  <c:v>0</c:v>
                </c:pt>
                <c:pt idx="110">
                  <c:v>0</c:v>
                </c:pt>
                <c:pt idx="111">
                  <c:v>0</c:v>
                </c:pt>
                <c:pt idx="112">
                  <c:v>0</c:v>
                </c:pt>
                <c:pt idx="113">
                  <c:v>0</c:v>
                </c:pt>
                <c:pt idx="114">
                  <c:v>97.912722000268658</c:v>
                </c:pt>
                <c:pt idx="115">
                  <c:v>0</c:v>
                </c:pt>
                <c:pt idx="116">
                  <c:v>97.414362340479926</c:v>
                </c:pt>
                <c:pt idx="117">
                  <c:v>0</c:v>
                </c:pt>
                <c:pt idx="118">
                  <c:v>0</c:v>
                </c:pt>
                <c:pt idx="119">
                  <c:v>0</c:v>
                </c:pt>
                <c:pt idx="120">
                  <c:v>0</c:v>
                </c:pt>
                <c:pt idx="121">
                  <c:v>0</c:v>
                </c:pt>
                <c:pt idx="122">
                  <c:v>0</c:v>
                </c:pt>
                <c:pt idx="123">
                  <c:v>0</c:v>
                </c:pt>
                <c:pt idx="124">
                  <c:v>0</c:v>
                </c:pt>
                <c:pt idx="125">
                  <c:v>0</c:v>
                </c:pt>
                <c:pt idx="126">
                  <c:v>0</c:v>
                </c:pt>
                <c:pt idx="127">
                  <c:v>39.230125307567619</c:v>
                </c:pt>
                <c:pt idx="128">
                  <c:v>0</c:v>
                </c:pt>
                <c:pt idx="129">
                  <c:v>0</c:v>
                </c:pt>
                <c:pt idx="130">
                  <c:v>0</c:v>
                </c:pt>
                <c:pt idx="131">
                  <c:v>0</c:v>
                </c:pt>
                <c:pt idx="132">
                  <c:v>0</c:v>
                </c:pt>
                <c:pt idx="133">
                  <c:v>0</c:v>
                </c:pt>
                <c:pt idx="134">
                  <c:v>0</c:v>
                </c:pt>
                <c:pt idx="135">
                  <c:v>9.6299928201126779</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13.432645632009674</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1-C6B9-4704-A68F-B4923ECB2ACF}"/>
            </c:ext>
          </c:extLst>
        </c:ser>
        <c:ser>
          <c:idx val="2"/>
          <c:order val="2"/>
          <c:tx>
            <c:strRef>
              <c:f>'C10 6540'!$A$30</c:f>
              <c:strCache>
                <c:ptCount val="1"/>
                <c:pt idx="0">
                  <c:v>Proj SWD - RZ</c:v>
                </c:pt>
              </c:strCache>
            </c:strRef>
          </c:tx>
          <c:spPr>
            <a:ln w="25400">
              <a:solidFill>
                <a:srgbClr val="008080"/>
              </a:solidFill>
              <a:prstDash val="solid"/>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6540'!$C$30:$FS$30</c:f>
              <c:numCache>
                <c:formatCode>0.0</c:formatCode>
                <c:ptCount val="173"/>
                <c:pt idx="0">
                  <c:v>6</c:v>
                </c:pt>
                <c:pt idx="1">
                  <c:v>7.1539071723001744</c:v>
                </c:pt>
                <c:pt idx="2">
                  <c:v>8.0250993453155193</c:v>
                </c:pt>
                <c:pt idx="3">
                  <c:v>8.7815991120069743</c:v>
                </c:pt>
                <c:pt idx="4">
                  <c:v>9.4684318217302899</c:v>
                </c:pt>
                <c:pt idx="5">
                  <c:v>9.9759846910400558</c:v>
                </c:pt>
                <c:pt idx="6">
                  <c:v>10.312269362619242</c:v>
                </c:pt>
                <c:pt idx="7">
                  <c:v>9.753385065927084</c:v>
                </c:pt>
                <c:pt idx="8">
                  <c:v>10.29348215657294</c:v>
                </c:pt>
                <c:pt idx="9">
                  <c:v>10.62636095220433</c:v>
                </c:pt>
                <c:pt idx="10">
                  <c:v>10.958968448727383</c:v>
                </c:pt>
                <c:pt idx="11">
                  <c:v>11.62246895164072</c:v>
                </c:pt>
                <c:pt idx="12">
                  <c:v>12.302970425281627</c:v>
                </c:pt>
                <c:pt idx="13">
                  <c:v>13.130604951506399</c:v>
                </c:pt>
                <c:pt idx="14">
                  <c:v>14.078952781264208</c:v>
                </c:pt>
                <c:pt idx="15">
                  <c:v>14.380880583523641</c:v>
                </c:pt>
                <c:pt idx="16">
                  <c:v>13.162578588598405</c:v>
                </c:pt>
                <c:pt idx="17">
                  <c:v>14.697848015113685</c:v>
                </c:pt>
                <c:pt idx="18">
                  <c:v>16.435570068529451</c:v>
                </c:pt>
                <c:pt idx="19">
                  <c:v>17.69411064824876</c:v>
                </c:pt>
                <c:pt idx="20">
                  <c:v>18.890416175403754</c:v>
                </c:pt>
                <c:pt idx="21">
                  <c:v>20.339617837673785</c:v>
                </c:pt>
                <c:pt idx="22">
                  <c:v>19.78849081303651</c:v>
                </c:pt>
                <c:pt idx="23">
                  <c:v>20.395230075002775</c:v>
                </c:pt>
                <c:pt idx="24">
                  <c:v>21.63124470244853</c:v>
                </c:pt>
                <c:pt idx="25">
                  <c:v>4.2596998176467338</c:v>
                </c:pt>
                <c:pt idx="26">
                  <c:v>6.4392578601938411</c:v>
                </c:pt>
                <c:pt idx="27">
                  <c:v>8.5353913703140538</c:v>
                </c:pt>
                <c:pt idx="28">
                  <c:v>10.665491031902722</c:v>
                </c:pt>
                <c:pt idx="29">
                  <c:v>13.749566637250474</c:v>
                </c:pt>
                <c:pt idx="30">
                  <c:v>16.828860512840439</c:v>
                </c:pt>
                <c:pt idx="31">
                  <c:v>0.64058283933778171</c:v>
                </c:pt>
                <c:pt idx="32">
                  <c:v>3.760238878754572</c:v>
                </c:pt>
                <c:pt idx="33">
                  <c:v>6.2396980898477592</c:v>
                </c:pt>
                <c:pt idx="34">
                  <c:v>8.4533611217610982</c:v>
                </c:pt>
                <c:pt idx="35">
                  <c:v>10.687468299837455</c:v>
                </c:pt>
                <c:pt idx="36">
                  <c:v>13.310381441874847</c:v>
                </c:pt>
                <c:pt idx="37">
                  <c:v>17.070792472725937</c:v>
                </c:pt>
                <c:pt idx="38">
                  <c:v>2.7641430207924707</c:v>
                </c:pt>
                <c:pt idx="39">
                  <c:v>5.7696786927026888</c:v>
                </c:pt>
                <c:pt idx="40">
                  <c:v>9.081174913278284</c:v>
                </c:pt>
                <c:pt idx="41">
                  <c:v>12.794149051688571</c:v>
                </c:pt>
                <c:pt idx="42">
                  <c:v>16.903915144159821</c:v>
                </c:pt>
                <c:pt idx="43">
                  <c:v>20.997951833523562</c:v>
                </c:pt>
                <c:pt idx="44">
                  <c:v>14.455943803284612</c:v>
                </c:pt>
                <c:pt idx="45">
                  <c:v>20.859037739074708</c:v>
                </c:pt>
                <c:pt idx="46">
                  <c:v>26.531530995536365</c:v>
                </c:pt>
                <c:pt idx="47">
                  <c:v>31.522739177005839</c:v>
                </c:pt>
                <c:pt idx="48">
                  <c:v>36.728307010719163</c:v>
                </c:pt>
                <c:pt idx="49">
                  <c:v>30.387998167035931</c:v>
                </c:pt>
                <c:pt idx="50">
                  <c:v>36.281960426484012</c:v>
                </c:pt>
                <c:pt idx="51">
                  <c:v>42.372867115581926</c:v>
                </c:pt>
                <c:pt idx="52">
                  <c:v>49.190654667082754</c:v>
                </c:pt>
                <c:pt idx="53">
                  <c:v>34.729141880254268</c:v>
                </c:pt>
                <c:pt idx="54">
                  <c:v>40.993936197329312</c:v>
                </c:pt>
                <c:pt idx="55">
                  <c:v>47.090766481396734</c:v>
                </c:pt>
                <c:pt idx="56">
                  <c:v>54.313288326964901</c:v>
                </c:pt>
                <c:pt idx="57">
                  <c:v>61.313333382069231</c:v>
                </c:pt>
                <c:pt idx="58">
                  <c:v>42.89796786329395</c:v>
                </c:pt>
                <c:pt idx="59">
                  <c:v>54.203058814701848</c:v>
                </c:pt>
                <c:pt idx="60">
                  <c:v>61.215051911144464</c:v>
                </c:pt>
                <c:pt idx="61">
                  <c:v>60.433616525783229</c:v>
                </c:pt>
                <c:pt idx="62">
                  <c:v>59.866099207034743</c:v>
                </c:pt>
                <c:pt idx="63">
                  <c:v>49.432611471170333</c:v>
                </c:pt>
                <c:pt idx="64">
                  <c:v>59.383629235822575</c:v>
                </c:pt>
                <c:pt idx="65">
                  <c:v>68.452332943721743</c:v>
                </c:pt>
                <c:pt idx="66">
                  <c:v>71.61888462904227</c:v>
                </c:pt>
                <c:pt idx="67">
                  <c:v>63.045123061758865</c:v>
                </c:pt>
                <c:pt idx="68">
                  <c:v>69.02343815253758</c:v>
                </c:pt>
                <c:pt idx="69">
                  <c:v>73.40445154708668</c:v>
                </c:pt>
                <c:pt idx="70">
                  <c:v>78.535820350625826</c:v>
                </c:pt>
                <c:pt idx="71">
                  <c:v>82.785312914034009</c:v>
                </c:pt>
                <c:pt idx="72">
                  <c:v>67.858116734740349</c:v>
                </c:pt>
                <c:pt idx="73">
                  <c:v>70.884185609664542</c:v>
                </c:pt>
                <c:pt idx="74">
                  <c:v>76.150205406580795</c:v>
                </c:pt>
                <c:pt idx="75">
                  <c:v>79.302893392130301</c:v>
                </c:pt>
                <c:pt idx="76">
                  <c:v>81.158908243004305</c:v>
                </c:pt>
                <c:pt idx="77">
                  <c:v>30.548779356362516</c:v>
                </c:pt>
                <c:pt idx="78">
                  <c:v>36.738688238688638</c:v>
                </c:pt>
                <c:pt idx="79">
                  <c:v>43.605096828046008</c:v>
                </c:pt>
                <c:pt idx="80">
                  <c:v>49.170331406172913</c:v>
                </c:pt>
                <c:pt idx="81">
                  <c:v>25.468117061395382</c:v>
                </c:pt>
                <c:pt idx="82">
                  <c:v>12.97252811379874</c:v>
                </c:pt>
                <c:pt idx="83">
                  <c:v>18.433833858917829</c:v>
                </c:pt>
                <c:pt idx="84">
                  <c:v>24.654429459993949</c:v>
                </c:pt>
                <c:pt idx="85">
                  <c:v>30.877094152866945</c:v>
                </c:pt>
                <c:pt idx="86">
                  <c:v>14.876486635357596</c:v>
                </c:pt>
                <c:pt idx="87">
                  <c:v>18.221688025618288</c:v>
                </c:pt>
                <c:pt idx="88">
                  <c:v>51.859977795401925</c:v>
                </c:pt>
                <c:pt idx="89">
                  <c:v>57.535807415763252</c:v>
                </c:pt>
                <c:pt idx="90">
                  <c:v>61.913407415763253</c:v>
                </c:pt>
                <c:pt idx="91">
                  <c:v>40.975893204846756</c:v>
                </c:pt>
                <c:pt idx="92">
                  <c:v>45.641493204846753</c:v>
                </c:pt>
                <c:pt idx="93">
                  <c:v>50.566293204846751</c:v>
                </c:pt>
                <c:pt idx="94">
                  <c:v>55.779093204846752</c:v>
                </c:pt>
                <c:pt idx="95">
                  <c:v>61.48149320484675</c:v>
                </c:pt>
                <c:pt idx="96">
                  <c:v>67.016819417954849</c:v>
                </c:pt>
                <c:pt idx="97">
                  <c:v>71.782949600210401</c:v>
                </c:pt>
                <c:pt idx="98">
                  <c:v>76.926078840397182</c:v>
                </c:pt>
                <c:pt idx="99">
                  <c:v>81.43764656128738</c:v>
                </c:pt>
                <c:pt idx="100">
                  <c:v>71.276187656723295</c:v>
                </c:pt>
                <c:pt idx="101">
                  <c:v>68.6622519114037</c:v>
                </c:pt>
                <c:pt idx="102">
                  <c:v>73.211077708527114</c:v>
                </c:pt>
                <c:pt idx="103">
                  <c:v>77.120688552495949</c:v>
                </c:pt>
                <c:pt idx="104">
                  <c:v>80.763050478901832</c:v>
                </c:pt>
                <c:pt idx="105">
                  <c:v>74.4439792587943</c:v>
                </c:pt>
                <c:pt idx="106">
                  <c:v>78.902369575630175</c:v>
                </c:pt>
                <c:pt idx="107">
                  <c:v>82.277013087731078</c:v>
                </c:pt>
                <c:pt idx="108">
                  <c:v>86.452464092576434</c:v>
                </c:pt>
                <c:pt idx="109">
                  <c:v>89.091577434612049</c:v>
                </c:pt>
                <c:pt idx="110">
                  <c:v>91.737358697247828</c:v>
                </c:pt>
                <c:pt idx="111">
                  <c:v>93.89987809319021</c:v>
                </c:pt>
                <c:pt idx="112">
                  <c:v>95.898555630055569</c:v>
                </c:pt>
                <c:pt idx="113">
                  <c:v>97.500225937688143</c:v>
                </c:pt>
                <c:pt idx="114">
                  <c:v>99.013236857808081</c:v>
                </c:pt>
                <c:pt idx="115">
                  <c:v>100.59868031218342</c:v>
                </c:pt>
                <c:pt idx="116">
                  <c:v>102.18703887529934</c:v>
                </c:pt>
                <c:pt idx="117">
                  <c:v>103.31489099210121</c:v>
                </c:pt>
                <c:pt idx="118">
                  <c:v>104.49628712327883</c:v>
                </c:pt>
                <c:pt idx="119">
                  <c:v>82.375010157377872</c:v>
                </c:pt>
                <c:pt idx="120">
                  <c:v>78.732021548554371</c:v>
                </c:pt>
                <c:pt idx="121">
                  <c:v>75.189523564927441</c:v>
                </c:pt>
                <c:pt idx="122">
                  <c:v>68.455929399679476</c:v>
                </c:pt>
                <c:pt idx="123">
                  <c:v>65.366872801104577</c:v>
                </c:pt>
                <c:pt idx="124">
                  <c:v>62.820984488428735</c:v>
                </c:pt>
                <c:pt idx="125">
                  <c:v>53.93598351083152</c:v>
                </c:pt>
                <c:pt idx="126">
                  <c:v>54.983667638148674</c:v>
                </c:pt>
                <c:pt idx="127">
                  <c:v>56.691445372659913</c:v>
                </c:pt>
                <c:pt idx="128">
                  <c:v>58.382483693582763</c:v>
                </c:pt>
                <c:pt idx="129">
                  <c:v>59.660166433276544</c:v>
                </c:pt>
                <c:pt idx="130">
                  <c:v>60.722554943026907</c:v>
                </c:pt>
                <c:pt idx="131">
                  <c:v>61.973923793760449</c:v>
                </c:pt>
                <c:pt idx="132">
                  <c:v>61.243000469032758</c:v>
                </c:pt>
                <c:pt idx="133">
                  <c:v>55.445377826438005</c:v>
                </c:pt>
                <c:pt idx="134">
                  <c:v>56.369138068137225</c:v>
                </c:pt>
                <c:pt idx="135">
                  <c:v>57.089955061850603</c:v>
                </c:pt>
                <c:pt idx="136">
                  <c:v>57.690220993933735</c:v>
                </c:pt>
                <c:pt idx="137">
                  <c:v>56.961934796152178</c:v>
                </c:pt>
                <c:pt idx="138">
                  <c:v>57.492035177526539</c:v>
                </c:pt>
                <c:pt idx="139">
                  <c:v>58.066469183740679</c:v>
                </c:pt>
                <c:pt idx="140">
                  <c:v>58.606090691862171</c:v>
                </c:pt>
                <c:pt idx="141">
                  <c:v>59.253554204282828</c:v>
                </c:pt>
                <c:pt idx="142">
                  <c:v>59.953058079061577</c:v>
                </c:pt>
                <c:pt idx="143">
                  <c:v>60.43634522276885</c:v>
                </c:pt>
                <c:pt idx="144">
                  <c:v>59.78540329072748</c:v>
                </c:pt>
                <c:pt idx="145">
                  <c:v>60.637874189355713</c:v>
                </c:pt>
                <c:pt idx="146">
                  <c:v>61.143106080865472</c:v>
                </c:pt>
                <c:pt idx="147">
                  <c:v>61.694836887834086</c:v>
                </c:pt>
                <c:pt idx="148">
                  <c:v>62.357052714624871</c:v>
                </c:pt>
                <c:pt idx="149">
                  <c:v>62.923544936880518</c:v>
                </c:pt>
                <c:pt idx="150">
                  <c:v>62.159029643165276</c:v>
                </c:pt>
                <c:pt idx="151">
                  <c:v>62.786723493907317</c:v>
                </c:pt>
                <c:pt idx="152">
                  <c:v>63.116909973473113</c:v>
                </c:pt>
                <c:pt idx="153">
                  <c:v>63.517830864556331</c:v>
                </c:pt>
                <c:pt idx="154">
                  <c:v>63.553009927188299</c:v>
                </c:pt>
                <c:pt idx="155">
                  <c:v>63.927089185997865</c:v>
                </c:pt>
                <c:pt idx="156">
                  <c:v>64.243589689775575</c:v>
                </c:pt>
                <c:pt idx="157">
                  <c:v>64.465125817102063</c:v>
                </c:pt>
                <c:pt idx="158">
                  <c:v>63.21295343448385</c:v>
                </c:pt>
                <c:pt idx="159">
                  <c:v>63.538789111682284</c:v>
                </c:pt>
                <c:pt idx="160">
                  <c:v>63.042861557568152</c:v>
                </c:pt>
                <c:pt idx="161">
                  <c:v>63.502215356773029</c:v>
                </c:pt>
                <c:pt idx="162">
                  <c:v>63.929520612279433</c:v>
                </c:pt>
                <c:pt idx="163">
                  <c:v>64.303612626021092</c:v>
                </c:pt>
                <c:pt idx="164">
                  <c:v>64.517955868624085</c:v>
                </c:pt>
                <c:pt idx="165">
                  <c:v>64.842056587558901</c:v>
                </c:pt>
                <c:pt idx="166">
                  <c:v>65.189380320311798</c:v>
                </c:pt>
                <c:pt idx="167">
                  <c:v>65.568467921519058</c:v>
                </c:pt>
                <c:pt idx="168">
                  <c:v>65.599551593064305</c:v>
                </c:pt>
                <c:pt idx="169">
                  <c:v>65.659271871751429</c:v>
                </c:pt>
                <c:pt idx="170">
                  <c:v>65.776127859748726</c:v>
                </c:pt>
                <c:pt idx="171">
                  <c:v>66.054968042832201</c:v>
                </c:pt>
                <c:pt idx="172">
                  <c:v>66.509408311578014</c:v>
                </c:pt>
              </c:numCache>
            </c:numRef>
          </c:yVal>
          <c:smooth val="0"/>
          <c:extLst>
            <c:ext xmlns:c16="http://schemas.microsoft.com/office/drawing/2014/chart" uri="{C3380CC4-5D6E-409C-BE32-E72D297353CC}">
              <c16:uniqueId val="{00000002-C6B9-4704-A68F-B4923ECB2ACF}"/>
            </c:ext>
          </c:extLst>
        </c:ser>
        <c:ser>
          <c:idx val="10"/>
          <c:order val="3"/>
          <c:tx>
            <c:strRef>
              <c:f>'C10 6540'!$A$31</c:f>
              <c:strCache>
                <c:ptCount val="1"/>
                <c:pt idx="0">
                  <c:v>Measured SWD - RZ</c:v>
                </c:pt>
              </c:strCache>
            </c:strRef>
          </c:tx>
          <c:spPr>
            <a:ln w="28575">
              <a:noFill/>
            </a:ln>
          </c:spPr>
          <c:marker>
            <c:symbol val="square"/>
            <c:size val="6"/>
            <c:spPr>
              <a:solidFill>
                <a:srgbClr val="008080"/>
              </a:solidFill>
              <a:ln>
                <a:solidFill>
                  <a:srgbClr val="000080"/>
                </a:solidFill>
                <a:prstDash val="solid"/>
              </a:ln>
            </c:spPr>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6540'!$C$31:$FS$31</c:f>
              <c:numCache>
                <c:formatCode>0.0</c:formatCode>
                <c:ptCount val="173"/>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18.618554956835041</c:v>
                </c:pt>
                <c:pt idx="25">
                  <c:v>0</c:v>
                </c:pt>
                <c:pt idx="26">
                  <c:v>0</c:v>
                </c:pt>
                <c:pt idx="27">
                  <c:v>0</c:v>
                </c:pt>
                <c:pt idx="28">
                  <c:v>21.158012779191186</c:v>
                </c:pt>
                <c:pt idx="29">
                  <c:v>0</c:v>
                </c:pt>
                <c:pt idx="30">
                  <c:v>29.877836382084723</c:v>
                </c:pt>
                <c:pt idx="31">
                  <c:v>0</c:v>
                </c:pt>
                <c:pt idx="32">
                  <c:v>0.21035257586898143</c:v>
                </c:pt>
                <c:pt idx="33">
                  <c:v>0</c:v>
                </c:pt>
                <c:pt idx="34">
                  <c:v>0</c:v>
                </c:pt>
                <c:pt idx="35">
                  <c:v>0</c:v>
                </c:pt>
                <c:pt idx="36">
                  <c:v>0</c:v>
                </c:pt>
                <c:pt idx="37">
                  <c:v>28.415002011032559</c:v>
                </c:pt>
                <c:pt idx="38">
                  <c:v>0</c:v>
                </c:pt>
                <c:pt idx="39">
                  <c:v>9.6125230298093598</c:v>
                </c:pt>
                <c:pt idx="40">
                  <c:v>0</c:v>
                </c:pt>
                <c:pt idx="41">
                  <c:v>0</c:v>
                </c:pt>
                <c:pt idx="42">
                  <c:v>0</c:v>
                </c:pt>
                <c:pt idx="43">
                  <c:v>44.550114467329593</c:v>
                </c:pt>
                <c:pt idx="44">
                  <c:v>0</c:v>
                </c:pt>
                <c:pt idx="45">
                  <c:v>20.896633120464713</c:v>
                </c:pt>
                <c:pt idx="46">
                  <c:v>0</c:v>
                </c:pt>
                <c:pt idx="47">
                  <c:v>0</c:v>
                </c:pt>
                <c:pt idx="48">
                  <c:v>52.859880316187777</c:v>
                </c:pt>
                <c:pt idx="49">
                  <c:v>0</c:v>
                </c:pt>
                <c:pt idx="50">
                  <c:v>35.715872524521799</c:v>
                </c:pt>
                <c:pt idx="51">
                  <c:v>0</c:v>
                </c:pt>
                <c:pt idx="52">
                  <c:v>65.929450825507161</c:v>
                </c:pt>
                <c:pt idx="53">
                  <c:v>0</c:v>
                </c:pt>
                <c:pt idx="54">
                  <c:v>0</c:v>
                </c:pt>
                <c:pt idx="55">
                  <c:v>0</c:v>
                </c:pt>
                <c:pt idx="56">
                  <c:v>0</c:v>
                </c:pt>
                <c:pt idx="57">
                  <c:v>64.441255380895484</c:v>
                </c:pt>
                <c:pt idx="58">
                  <c:v>0</c:v>
                </c:pt>
                <c:pt idx="59">
                  <c:v>56.137252832427059</c:v>
                </c:pt>
                <c:pt idx="60">
                  <c:v>0</c:v>
                </c:pt>
                <c:pt idx="61">
                  <c:v>0</c:v>
                </c:pt>
                <c:pt idx="62">
                  <c:v>52.04474551338393</c:v>
                </c:pt>
                <c:pt idx="63">
                  <c:v>0</c:v>
                </c:pt>
                <c:pt idx="64">
                  <c:v>36.86964618782369</c:v>
                </c:pt>
                <c:pt idx="65">
                  <c:v>0</c:v>
                </c:pt>
                <c:pt idx="66">
                  <c:v>68.285465100724053</c:v>
                </c:pt>
                <c:pt idx="67">
                  <c:v>0</c:v>
                </c:pt>
                <c:pt idx="68">
                  <c:v>0</c:v>
                </c:pt>
                <c:pt idx="69">
                  <c:v>0</c:v>
                </c:pt>
                <c:pt idx="70">
                  <c:v>0</c:v>
                </c:pt>
                <c:pt idx="71">
                  <c:v>80.410422452652341</c:v>
                </c:pt>
                <c:pt idx="72">
                  <c:v>0</c:v>
                </c:pt>
                <c:pt idx="73">
                  <c:v>59.376738040558415</c:v>
                </c:pt>
                <c:pt idx="74">
                  <c:v>0</c:v>
                </c:pt>
                <c:pt idx="75">
                  <c:v>0</c:v>
                </c:pt>
                <c:pt idx="76">
                  <c:v>82.99713290883092</c:v>
                </c:pt>
                <c:pt idx="77">
                  <c:v>0</c:v>
                </c:pt>
                <c:pt idx="78">
                  <c:v>25.166103833367039</c:v>
                </c:pt>
                <c:pt idx="79">
                  <c:v>0</c:v>
                </c:pt>
                <c:pt idx="80">
                  <c:v>40.29067837954193</c:v>
                </c:pt>
                <c:pt idx="81">
                  <c:v>0</c:v>
                </c:pt>
                <c:pt idx="82">
                  <c:v>0</c:v>
                </c:pt>
                <c:pt idx="83">
                  <c:v>0</c:v>
                </c:pt>
                <c:pt idx="84">
                  <c:v>0</c:v>
                </c:pt>
                <c:pt idx="85">
                  <c:v>22.192895122218633</c:v>
                </c:pt>
                <c:pt idx="86">
                  <c:v>0</c:v>
                </c:pt>
                <c:pt idx="87">
                  <c:v>9.2102139435152832</c:v>
                </c:pt>
                <c:pt idx="88">
                  <c:v>0</c:v>
                </c:pt>
                <c:pt idx="89">
                  <c:v>0</c:v>
                </c:pt>
                <c:pt idx="90">
                  <c:v>38.415976913080428</c:v>
                </c:pt>
                <c:pt idx="91">
                  <c:v>0</c:v>
                </c:pt>
                <c:pt idx="92">
                  <c:v>4.5609243956240233</c:v>
                </c:pt>
                <c:pt idx="93">
                  <c:v>0</c:v>
                </c:pt>
                <c:pt idx="94">
                  <c:v>27.830982883291647</c:v>
                </c:pt>
                <c:pt idx="95">
                  <c:v>0</c:v>
                </c:pt>
                <c:pt idx="96">
                  <c:v>0</c:v>
                </c:pt>
                <c:pt idx="97">
                  <c:v>0</c:v>
                </c:pt>
                <c:pt idx="98">
                  <c:v>0</c:v>
                </c:pt>
                <c:pt idx="99">
                  <c:v>66.427020764132322</c:v>
                </c:pt>
                <c:pt idx="100">
                  <c:v>0</c:v>
                </c:pt>
                <c:pt idx="101">
                  <c:v>49.89356729806935</c:v>
                </c:pt>
                <c:pt idx="102">
                  <c:v>0</c:v>
                </c:pt>
                <c:pt idx="103">
                  <c:v>0</c:v>
                </c:pt>
                <c:pt idx="104">
                  <c:v>71.588955404367965</c:v>
                </c:pt>
                <c:pt idx="105">
                  <c:v>0</c:v>
                </c:pt>
                <c:pt idx="106">
                  <c:v>54.952041875014956</c:v>
                </c:pt>
                <c:pt idx="107">
                  <c:v>0</c:v>
                </c:pt>
                <c:pt idx="108">
                  <c:v>74.128265555437935</c:v>
                </c:pt>
                <c:pt idx="109">
                  <c:v>0</c:v>
                </c:pt>
                <c:pt idx="110">
                  <c:v>0</c:v>
                </c:pt>
                <c:pt idx="111">
                  <c:v>0</c:v>
                </c:pt>
                <c:pt idx="112">
                  <c:v>0</c:v>
                </c:pt>
                <c:pt idx="113">
                  <c:v>0</c:v>
                </c:pt>
                <c:pt idx="114">
                  <c:v>97.912722000268644</c:v>
                </c:pt>
                <c:pt idx="115">
                  <c:v>0</c:v>
                </c:pt>
                <c:pt idx="116">
                  <c:v>97.41436234047994</c:v>
                </c:pt>
                <c:pt idx="117">
                  <c:v>0</c:v>
                </c:pt>
                <c:pt idx="118">
                  <c:v>0</c:v>
                </c:pt>
                <c:pt idx="119">
                  <c:v>0</c:v>
                </c:pt>
                <c:pt idx="120">
                  <c:v>0</c:v>
                </c:pt>
                <c:pt idx="121">
                  <c:v>0</c:v>
                </c:pt>
                <c:pt idx="122">
                  <c:v>0</c:v>
                </c:pt>
                <c:pt idx="123">
                  <c:v>0</c:v>
                </c:pt>
                <c:pt idx="124">
                  <c:v>0</c:v>
                </c:pt>
                <c:pt idx="125">
                  <c:v>0</c:v>
                </c:pt>
                <c:pt idx="126">
                  <c:v>0</c:v>
                </c:pt>
                <c:pt idx="127">
                  <c:v>39.230125307567619</c:v>
                </c:pt>
                <c:pt idx="128">
                  <c:v>0</c:v>
                </c:pt>
                <c:pt idx="129">
                  <c:v>0</c:v>
                </c:pt>
                <c:pt idx="130">
                  <c:v>0</c:v>
                </c:pt>
                <c:pt idx="131">
                  <c:v>0</c:v>
                </c:pt>
                <c:pt idx="132">
                  <c:v>0</c:v>
                </c:pt>
                <c:pt idx="133">
                  <c:v>0</c:v>
                </c:pt>
                <c:pt idx="134">
                  <c:v>0</c:v>
                </c:pt>
                <c:pt idx="135">
                  <c:v>9.6299928201126779</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13.432645632009674</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3-C6B9-4704-A68F-B4923ECB2ACF}"/>
            </c:ext>
          </c:extLst>
        </c:ser>
        <c:ser>
          <c:idx val="0"/>
          <c:order val="4"/>
          <c:tx>
            <c:strRef>
              <c:f>'C10 6540'!$A$34</c:f>
              <c:strCache>
                <c:ptCount val="1"/>
                <c:pt idx="0">
                  <c:v>Actual Irrigation</c:v>
                </c:pt>
              </c:strCache>
            </c:strRef>
          </c:tx>
          <c:spPr>
            <a:ln w="28575">
              <a:noFill/>
            </a:ln>
          </c:spPr>
          <c:marker>
            <c:symbol val="x"/>
            <c:size val="7"/>
            <c:spPr>
              <a:noFill/>
              <a:ln>
                <a:solidFill>
                  <a:srgbClr val="000080"/>
                </a:solidFill>
                <a:prstDash val="solid"/>
              </a:ln>
            </c:spPr>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6540'!$C$34:$FS$34</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22.292993630573246</c:v>
                </c:pt>
                <c:pt idx="26">
                  <c:v>0</c:v>
                </c:pt>
                <c:pt idx="27">
                  <c:v>0</c:v>
                </c:pt>
                <c:pt idx="28">
                  <c:v>0</c:v>
                </c:pt>
                <c:pt idx="29">
                  <c:v>0</c:v>
                </c:pt>
                <c:pt idx="30">
                  <c:v>0</c:v>
                </c:pt>
                <c:pt idx="31">
                  <c:v>21.910828025477706</c:v>
                </c:pt>
                <c:pt idx="32">
                  <c:v>0</c:v>
                </c:pt>
                <c:pt idx="33">
                  <c:v>0</c:v>
                </c:pt>
                <c:pt idx="34">
                  <c:v>0</c:v>
                </c:pt>
                <c:pt idx="35">
                  <c:v>0</c:v>
                </c:pt>
                <c:pt idx="36">
                  <c:v>0</c:v>
                </c:pt>
                <c:pt idx="37">
                  <c:v>0</c:v>
                </c:pt>
                <c:pt idx="38">
                  <c:v>20.38216560509554</c:v>
                </c:pt>
                <c:pt idx="39">
                  <c:v>0</c:v>
                </c:pt>
                <c:pt idx="40">
                  <c:v>0</c:v>
                </c:pt>
                <c:pt idx="41">
                  <c:v>0</c:v>
                </c:pt>
                <c:pt idx="42">
                  <c:v>0</c:v>
                </c:pt>
                <c:pt idx="43">
                  <c:v>0</c:v>
                </c:pt>
                <c:pt idx="44">
                  <c:v>12.292993630573248</c:v>
                </c:pt>
                <c:pt idx="45">
                  <c:v>0</c:v>
                </c:pt>
                <c:pt idx="46">
                  <c:v>0</c:v>
                </c:pt>
                <c:pt idx="47">
                  <c:v>0</c:v>
                </c:pt>
                <c:pt idx="48">
                  <c:v>0</c:v>
                </c:pt>
                <c:pt idx="49">
                  <c:v>12.292993630573248</c:v>
                </c:pt>
                <c:pt idx="50">
                  <c:v>0</c:v>
                </c:pt>
                <c:pt idx="51">
                  <c:v>0</c:v>
                </c:pt>
                <c:pt idx="52">
                  <c:v>0</c:v>
                </c:pt>
                <c:pt idx="53">
                  <c:v>16.305732484076437</c:v>
                </c:pt>
                <c:pt idx="54">
                  <c:v>0</c:v>
                </c:pt>
                <c:pt idx="55">
                  <c:v>0</c:v>
                </c:pt>
                <c:pt idx="56">
                  <c:v>0</c:v>
                </c:pt>
                <c:pt idx="57">
                  <c:v>0</c:v>
                </c:pt>
                <c:pt idx="58">
                  <c:v>25.414012738853501</c:v>
                </c:pt>
                <c:pt idx="59">
                  <c:v>0</c:v>
                </c:pt>
                <c:pt idx="60">
                  <c:v>0</c:v>
                </c:pt>
                <c:pt idx="61">
                  <c:v>0</c:v>
                </c:pt>
                <c:pt idx="62">
                  <c:v>0</c:v>
                </c:pt>
                <c:pt idx="63">
                  <c:v>16.305732484076437</c:v>
                </c:pt>
                <c:pt idx="64">
                  <c:v>0</c:v>
                </c:pt>
                <c:pt idx="65">
                  <c:v>0</c:v>
                </c:pt>
                <c:pt idx="66">
                  <c:v>0</c:v>
                </c:pt>
                <c:pt idx="67">
                  <c:v>12.35668789808917</c:v>
                </c:pt>
                <c:pt idx="68">
                  <c:v>0</c:v>
                </c:pt>
                <c:pt idx="69">
                  <c:v>0</c:v>
                </c:pt>
                <c:pt idx="70">
                  <c:v>0</c:v>
                </c:pt>
                <c:pt idx="71">
                  <c:v>0</c:v>
                </c:pt>
                <c:pt idx="72">
                  <c:v>18.34394904458599</c:v>
                </c:pt>
                <c:pt idx="73">
                  <c:v>0</c:v>
                </c:pt>
                <c:pt idx="74">
                  <c:v>0</c:v>
                </c:pt>
                <c:pt idx="75">
                  <c:v>0</c:v>
                </c:pt>
                <c:pt idx="76">
                  <c:v>0</c:v>
                </c:pt>
                <c:pt idx="77">
                  <c:v>52.611464968152859</c:v>
                </c:pt>
                <c:pt idx="78">
                  <c:v>0</c:v>
                </c:pt>
                <c:pt idx="79">
                  <c:v>0</c:v>
                </c:pt>
                <c:pt idx="80">
                  <c:v>0</c:v>
                </c:pt>
                <c:pt idx="81">
                  <c:v>30.445859872611464</c:v>
                </c:pt>
                <c:pt idx="82">
                  <c:v>0</c:v>
                </c:pt>
                <c:pt idx="83">
                  <c:v>0</c:v>
                </c:pt>
                <c:pt idx="84">
                  <c:v>0</c:v>
                </c:pt>
                <c:pt idx="85">
                  <c:v>0</c:v>
                </c:pt>
                <c:pt idx="86">
                  <c:v>20.318471337579616</c:v>
                </c:pt>
                <c:pt idx="87">
                  <c:v>0</c:v>
                </c:pt>
                <c:pt idx="88">
                  <c:v>0</c:v>
                </c:pt>
                <c:pt idx="89">
                  <c:v>0</c:v>
                </c:pt>
                <c:pt idx="90">
                  <c:v>0</c:v>
                </c:pt>
                <c:pt idx="91">
                  <c:v>20.254777070063696</c:v>
                </c:pt>
                <c:pt idx="92">
                  <c:v>0</c:v>
                </c:pt>
                <c:pt idx="93">
                  <c:v>0</c:v>
                </c:pt>
                <c:pt idx="94">
                  <c:v>0</c:v>
                </c:pt>
                <c:pt idx="95">
                  <c:v>0</c:v>
                </c:pt>
                <c:pt idx="96">
                  <c:v>0</c:v>
                </c:pt>
                <c:pt idx="97">
                  <c:v>0</c:v>
                </c:pt>
                <c:pt idx="98">
                  <c:v>0</c:v>
                </c:pt>
                <c:pt idx="99">
                  <c:v>0</c:v>
                </c:pt>
                <c:pt idx="100">
                  <c:v>14.267515923566879</c:v>
                </c:pt>
                <c:pt idx="101">
                  <c:v>0</c:v>
                </c:pt>
                <c:pt idx="102">
                  <c:v>0</c:v>
                </c:pt>
                <c:pt idx="103">
                  <c:v>0</c:v>
                </c:pt>
                <c:pt idx="104">
                  <c:v>0</c:v>
                </c:pt>
                <c:pt idx="105">
                  <c:v>10.254777070063696</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4-C6B9-4704-A68F-B4923ECB2ACF}"/>
            </c:ext>
          </c:extLst>
        </c:ser>
        <c:ser>
          <c:idx val="14"/>
          <c:order val="5"/>
          <c:tx>
            <c:strRef>
              <c:f>'C10 6540'!$A$24</c:f>
              <c:strCache>
                <c:ptCount val="1"/>
                <c:pt idx="0">
                  <c:v>Precip</c:v>
                </c:pt>
              </c:strCache>
            </c:strRef>
          </c:tx>
          <c:spPr>
            <a:ln w="28575">
              <a:noFill/>
            </a:ln>
          </c:spPr>
          <c:marker>
            <c:symbol val="plus"/>
            <c:size val="7"/>
            <c:spPr>
              <a:noFill/>
              <a:ln>
                <a:solidFill>
                  <a:srgbClr val="000000"/>
                </a:solidFill>
                <a:prstDash val="solid"/>
              </a:ln>
            </c:spPr>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6540'!$C$24:$FS$24</c:f>
              <c:numCache>
                <c:formatCode>0.0</c:formatCode>
                <c:ptCount val="173"/>
                <c:pt idx="0">
                  <c:v>0</c:v>
                </c:pt>
                <c:pt idx="1">
                  <c:v>0</c:v>
                </c:pt>
                <c:pt idx="2">
                  <c:v>0</c:v>
                </c:pt>
                <c:pt idx="3">
                  <c:v>0</c:v>
                </c:pt>
                <c:pt idx="4">
                  <c:v>0</c:v>
                </c:pt>
                <c:pt idx="5">
                  <c:v>0</c:v>
                </c:pt>
                <c:pt idx="6">
                  <c:v>0</c:v>
                </c:pt>
                <c:pt idx="7">
                  <c:v>4</c:v>
                </c:pt>
                <c:pt idx="8">
                  <c:v>0</c:v>
                </c:pt>
                <c:pt idx="9">
                  <c:v>0</c:v>
                </c:pt>
                <c:pt idx="10">
                  <c:v>0</c:v>
                </c:pt>
                <c:pt idx="11">
                  <c:v>0</c:v>
                </c:pt>
                <c:pt idx="12">
                  <c:v>0</c:v>
                </c:pt>
                <c:pt idx="13">
                  <c:v>0</c:v>
                </c:pt>
                <c:pt idx="14">
                  <c:v>0</c:v>
                </c:pt>
                <c:pt idx="15">
                  <c:v>2</c:v>
                </c:pt>
                <c:pt idx="16">
                  <c:v>7</c:v>
                </c:pt>
                <c:pt idx="17">
                  <c:v>0</c:v>
                </c:pt>
                <c:pt idx="18">
                  <c:v>0</c:v>
                </c:pt>
                <c:pt idx="19">
                  <c:v>0</c:v>
                </c:pt>
                <c:pt idx="20">
                  <c:v>0</c:v>
                </c:pt>
                <c:pt idx="21">
                  <c:v>0</c:v>
                </c:pt>
                <c:pt idx="22">
                  <c:v>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pt idx="47">
                  <c:v>0</c:v>
                </c:pt>
                <c:pt idx="48">
                  <c:v>0</c:v>
                </c:pt>
                <c:pt idx="49">
                  <c:v>0</c:v>
                </c:pt>
                <c:pt idx="50">
                  <c:v>0</c:v>
                </c:pt>
                <c:pt idx="51">
                  <c:v>0</c:v>
                </c:pt>
                <c:pt idx="52">
                  <c:v>0</c:v>
                </c:pt>
                <c:pt idx="53">
                  <c:v>4</c:v>
                </c:pt>
                <c:pt idx="54">
                  <c:v>0</c:v>
                </c:pt>
                <c:pt idx="55">
                  <c:v>0</c:v>
                </c:pt>
                <c:pt idx="56">
                  <c:v>0</c:v>
                </c:pt>
                <c:pt idx="57">
                  <c:v>0</c:v>
                </c:pt>
                <c:pt idx="58">
                  <c:v>0</c:v>
                </c:pt>
                <c:pt idx="59">
                  <c:v>0</c:v>
                </c:pt>
                <c:pt idx="60">
                  <c:v>0</c:v>
                </c:pt>
                <c:pt idx="61">
                  <c:v>8</c:v>
                </c:pt>
                <c:pt idx="62">
                  <c:v>7</c:v>
                </c:pt>
                <c:pt idx="63">
                  <c:v>0</c:v>
                </c:pt>
                <c:pt idx="64">
                  <c:v>0</c:v>
                </c:pt>
                <c:pt idx="65">
                  <c:v>0</c:v>
                </c:pt>
                <c:pt idx="66">
                  <c:v>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20</c:v>
                </c:pt>
                <c:pt idx="83">
                  <c:v>0</c:v>
                </c:pt>
                <c:pt idx="84">
                  <c:v>0</c:v>
                </c:pt>
                <c:pt idx="85">
                  <c:v>0</c:v>
                </c:pt>
                <c:pt idx="86">
                  <c:v>0</c:v>
                </c:pt>
                <c:pt idx="87">
                  <c:v>0</c:v>
                </c:pt>
                <c:pt idx="88">
                  <c:v>0</c:v>
                </c:pt>
                <c:pt idx="89">
                  <c:v>0</c:v>
                </c:pt>
                <c:pt idx="90">
                  <c:v>0</c:v>
                </c:pt>
                <c:pt idx="91">
                  <c:v>6</c:v>
                </c:pt>
                <c:pt idx="92">
                  <c:v>0</c:v>
                </c:pt>
                <c:pt idx="93">
                  <c:v>0</c:v>
                </c:pt>
                <c:pt idx="94">
                  <c:v>0</c:v>
                </c:pt>
                <c:pt idx="95">
                  <c:v>0</c:v>
                </c:pt>
                <c:pt idx="96">
                  <c:v>0</c:v>
                </c:pt>
                <c:pt idx="97">
                  <c:v>0</c:v>
                </c:pt>
                <c:pt idx="98">
                  <c:v>0</c:v>
                </c:pt>
                <c:pt idx="99">
                  <c:v>0</c:v>
                </c:pt>
                <c:pt idx="100">
                  <c:v>0</c:v>
                </c:pt>
                <c:pt idx="101">
                  <c:v>7</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28</c:v>
                </c:pt>
                <c:pt idx="120">
                  <c:v>2</c:v>
                </c:pt>
                <c:pt idx="121">
                  <c:v>8</c:v>
                </c:pt>
                <c:pt idx="122">
                  <c:v>8</c:v>
                </c:pt>
                <c:pt idx="123">
                  <c:v>9</c:v>
                </c:pt>
                <c:pt idx="124">
                  <c:v>4</c:v>
                </c:pt>
                <c:pt idx="125">
                  <c:v>16</c:v>
                </c:pt>
                <c:pt idx="126">
                  <c:v>0</c:v>
                </c:pt>
                <c:pt idx="127">
                  <c:v>0</c:v>
                </c:pt>
                <c:pt idx="128">
                  <c:v>0</c:v>
                </c:pt>
                <c:pt idx="129">
                  <c:v>0</c:v>
                </c:pt>
                <c:pt idx="130">
                  <c:v>0</c:v>
                </c:pt>
                <c:pt idx="131">
                  <c:v>0</c:v>
                </c:pt>
                <c:pt idx="132">
                  <c:v>6</c:v>
                </c:pt>
                <c:pt idx="133">
                  <c:v>16</c:v>
                </c:pt>
                <c:pt idx="134">
                  <c:v>0</c:v>
                </c:pt>
                <c:pt idx="135">
                  <c:v>0</c:v>
                </c:pt>
                <c:pt idx="136">
                  <c:v>0</c:v>
                </c:pt>
                <c:pt idx="137">
                  <c:v>4</c:v>
                </c:pt>
                <c:pt idx="138">
                  <c:v>0</c:v>
                </c:pt>
                <c:pt idx="139">
                  <c:v>0</c:v>
                </c:pt>
                <c:pt idx="140">
                  <c:v>0</c:v>
                </c:pt>
                <c:pt idx="141">
                  <c:v>0</c:v>
                </c:pt>
                <c:pt idx="142">
                  <c:v>0</c:v>
                </c:pt>
                <c:pt idx="143">
                  <c:v>0</c:v>
                </c:pt>
                <c:pt idx="144">
                  <c:v>5</c:v>
                </c:pt>
                <c:pt idx="145">
                  <c:v>0</c:v>
                </c:pt>
                <c:pt idx="146">
                  <c:v>0</c:v>
                </c:pt>
                <c:pt idx="147">
                  <c:v>0</c:v>
                </c:pt>
                <c:pt idx="148">
                  <c:v>0</c:v>
                </c:pt>
                <c:pt idx="149">
                  <c:v>0</c:v>
                </c:pt>
                <c:pt idx="150">
                  <c:v>5</c:v>
                </c:pt>
                <c:pt idx="151">
                  <c:v>0</c:v>
                </c:pt>
                <c:pt idx="152">
                  <c:v>0</c:v>
                </c:pt>
                <c:pt idx="153">
                  <c:v>0</c:v>
                </c:pt>
                <c:pt idx="154">
                  <c:v>1</c:v>
                </c:pt>
                <c:pt idx="155">
                  <c:v>0</c:v>
                </c:pt>
                <c:pt idx="156">
                  <c:v>0</c:v>
                </c:pt>
                <c:pt idx="157">
                  <c:v>0</c:v>
                </c:pt>
                <c:pt idx="158">
                  <c:v>7.5</c:v>
                </c:pt>
                <c:pt idx="159">
                  <c:v>0</c:v>
                </c:pt>
                <c:pt idx="160">
                  <c:v>3</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C6B9-4704-A68F-B4923ECB2ACF}"/>
            </c:ext>
          </c:extLst>
        </c:ser>
        <c:ser>
          <c:idx val="4"/>
          <c:order val="7"/>
          <c:tx>
            <c:strRef>
              <c:f>'C10 6540'!$A$50</c:f>
              <c:strCache>
                <c:ptCount val="1"/>
                <c:pt idx="0">
                  <c:v>Red Avail Water (RZ)</c:v>
                </c:pt>
              </c:strCache>
            </c:strRef>
          </c:tx>
          <c:spPr>
            <a:ln w="12700">
              <a:solidFill>
                <a:srgbClr val="800080"/>
              </a:solidFill>
              <a:prstDash val="solid"/>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6540'!$C$50:$FS$50</c:f>
              <c:numCache>
                <c:formatCode>0.0</c:formatCode>
                <c:ptCount val="173"/>
                <c:pt idx="0">
                  <c:v>5.9843749999999982</c:v>
                </c:pt>
                <c:pt idx="1">
                  <c:v>5.9843749999999982</c:v>
                </c:pt>
                <c:pt idx="2">
                  <c:v>5.9843749999999982</c:v>
                </c:pt>
                <c:pt idx="3">
                  <c:v>5.9843749999999982</c:v>
                </c:pt>
                <c:pt idx="4">
                  <c:v>5.9843749999999982</c:v>
                </c:pt>
                <c:pt idx="5">
                  <c:v>5.9843749999999982</c:v>
                </c:pt>
                <c:pt idx="6">
                  <c:v>5.9843749999999982</c:v>
                </c:pt>
                <c:pt idx="7">
                  <c:v>5.9843749999999982</c:v>
                </c:pt>
                <c:pt idx="8">
                  <c:v>5.9843749999999982</c:v>
                </c:pt>
                <c:pt idx="9">
                  <c:v>5.9843749999999982</c:v>
                </c:pt>
                <c:pt idx="10">
                  <c:v>6.6562499999999982</c:v>
                </c:pt>
                <c:pt idx="11">
                  <c:v>7.3281249999999982</c:v>
                </c:pt>
                <c:pt idx="12">
                  <c:v>7.9999999999999982</c:v>
                </c:pt>
                <c:pt idx="13">
                  <c:v>8.6718749999999982</c:v>
                </c:pt>
                <c:pt idx="14">
                  <c:v>9.3437499999999982</c:v>
                </c:pt>
                <c:pt idx="15">
                  <c:v>10.015624999999998</c:v>
                </c:pt>
                <c:pt idx="16">
                  <c:v>10.687499999999998</c:v>
                </c:pt>
                <c:pt idx="17">
                  <c:v>11.359374999999998</c:v>
                </c:pt>
                <c:pt idx="18">
                  <c:v>12.031249999999998</c:v>
                </c:pt>
                <c:pt idx="19">
                  <c:v>12.703124999999998</c:v>
                </c:pt>
                <c:pt idx="20">
                  <c:v>13.374999999999998</c:v>
                </c:pt>
                <c:pt idx="21">
                  <c:v>14.046874999999998</c:v>
                </c:pt>
                <c:pt idx="22">
                  <c:v>14.718749999999998</c:v>
                </c:pt>
                <c:pt idx="23">
                  <c:v>15.390624999999998</c:v>
                </c:pt>
                <c:pt idx="24">
                  <c:v>16.0625</c:v>
                </c:pt>
                <c:pt idx="25">
                  <c:v>16.734375</c:v>
                </c:pt>
                <c:pt idx="26">
                  <c:v>17.40625</c:v>
                </c:pt>
                <c:pt idx="27">
                  <c:v>18.078125</c:v>
                </c:pt>
                <c:pt idx="28">
                  <c:v>19.0859375</c:v>
                </c:pt>
                <c:pt idx="29">
                  <c:v>20.09375</c:v>
                </c:pt>
                <c:pt idx="30">
                  <c:v>21.1015625</c:v>
                </c:pt>
                <c:pt idx="31">
                  <c:v>22.109375</c:v>
                </c:pt>
                <c:pt idx="32">
                  <c:v>23.1171875</c:v>
                </c:pt>
                <c:pt idx="33">
                  <c:v>24.125</c:v>
                </c:pt>
                <c:pt idx="34">
                  <c:v>25.1328125</c:v>
                </c:pt>
                <c:pt idx="35">
                  <c:v>26.140625</c:v>
                </c:pt>
                <c:pt idx="36">
                  <c:v>27.1484375</c:v>
                </c:pt>
                <c:pt idx="37">
                  <c:v>28.15625</c:v>
                </c:pt>
                <c:pt idx="38">
                  <c:v>29.1640625</c:v>
                </c:pt>
                <c:pt idx="39">
                  <c:v>30.171875</c:v>
                </c:pt>
                <c:pt idx="40">
                  <c:v>31.120624999999997</c:v>
                </c:pt>
                <c:pt idx="41">
                  <c:v>31.951250000000002</c:v>
                </c:pt>
                <c:pt idx="42">
                  <c:v>32.781874999999999</c:v>
                </c:pt>
                <c:pt idx="43">
                  <c:v>33.612499999999997</c:v>
                </c:pt>
                <c:pt idx="44">
                  <c:v>34.72</c:v>
                </c:pt>
                <c:pt idx="45">
                  <c:v>35.827500000000001</c:v>
                </c:pt>
                <c:pt idx="46">
                  <c:v>36.934999999999995</c:v>
                </c:pt>
                <c:pt idx="47">
                  <c:v>38.042499999999997</c:v>
                </c:pt>
                <c:pt idx="48">
                  <c:v>39.15</c:v>
                </c:pt>
                <c:pt idx="49">
                  <c:v>40.2575</c:v>
                </c:pt>
                <c:pt idx="50">
                  <c:v>41.364999999999995</c:v>
                </c:pt>
                <c:pt idx="51">
                  <c:v>42.472499999999997</c:v>
                </c:pt>
                <c:pt idx="52">
                  <c:v>43.58</c:v>
                </c:pt>
                <c:pt idx="53">
                  <c:v>44.6875</c:v>
                </c:pt>
                <c:pt idx="54">
                  <c:v>45.795000000000002</c:v>
                </c:pt>
                <c:pt idx="55">
                  <c:v>46.902500000000003</c:v>
                </c:pt>
                <c:pt idx="56">
                  <c:v>47.875</c:v>
                </c:pt>
                <c:pt idx="57">
                  <c:v>48.712499999999999</c:v>
                </c:pt>
                <c:pt idx="58">
                  <c:v>49.55</c:v>
                </c:pt>
                <c:pt idx="59">
                  <c:v>50.387499999999996</c:v>
                </c:pt>
                <c:pt idx="60">
                  <c:v>51.224999999999994</c:v>
                </c:pt>
                <c:pt idx="61">
                  <c:v>52.0625</c:v>
                </c:pt>
                <c:pt idx="62">
                  <c:v>52.9</c:v>
                </c:pt>
                <c:pt idx="63">
                  <c:v>53.737499999999997</c:v>
                </c:pt>
                <c:pt idx="64">
                  <c:v>54.15625</c:v>
                </c:pt>
                <c:pt idx="65">
                  <c:v>54.574999999999996</c:v>
                </c:pt>
                <c:pt idx="66">
                  <c:v>54.993749999999999</c:v>
                </c:pt>
                <c:pt idx="67">
                  <c:v>55.412499999999994</c:v>
                </c:pt>
                <c:pt idx="68">
                  <c:v>55.831249999999997</c:v>
                </c:pt>
                <c:pt idx="69">
                  <c:v>56.040624999999999</c:v>
                </c:pt>
                <c:pt idx="70">
                  <c:v>56.25</c:v>
                </c:pt>
                <c:pt idx="71">
                  <c:v>56.459374999999994</c:v>
                </c:pt>
                <c:pt idx="72">
                  <c:v>56.668749999999996</c:v>
                </c:pt>
                <c:pt idx="73">
                  <c:v>56.878124999999997</c:v>
                </c:pt>
                <c:pt idx="74">
                  <c:v>57.087499999999999</c:v>
                </c:pt>
                <c:pt idx="75">
                  <c:v>57.296875</c:v>
                </c:pt>
                <c:pt idx="76">
                  <c:v>57.506249999999994</c:v>
                </c:pt>
                <c:pt idx="77">
                  <c:v>57.715624999999996</c:v>
                </c:pt>
                <c:pt idx="78">
                  <c:v>57.924999999999997</c:v>
                </c:pt>
                <c:pt idx="79">
                  <c:v>58.134374999999999</c:v>
                </c:pt>
                <c:pt idx="80">
                  <c:v>58.34375</c:v>
                </c:pt>
                <c:pt idx="81">
                  <c:v>58.553124999999994</c:v>
                </c:pt>
                <c:pt idx="82">
                  <c:v>58.762499999999996</c:v>
                </c:pt>
                <c:pt idx="83">
                  <c:v>58.971874999999997</c:v>
                </c:pt>
                <c:pt idx="84">
                  <c:v>59.181249999999999</c:v>
                </c:pt>
                <c:pt idx="85">
                  <c:v>59.390625</c:v>
                </c:pt>
                <c:pt idx="86">
                  <c:v>59.599999999999994</c:v>
                </c:pt>
                <c:pt idx="87">
                  <c:v>59.809374999999996</c:v>
                </c:pt>
                <c:pt idx="88">
                  <c:v>60.018749999999997</c:v>
                </c:pt>
                <c:pt idx="89">
                  <c:v>60.018749999999997</c:v>
                </c:pt>
                <c:pt idx="90">
                  <c:v>60.018749999999997</c:v>
                </c:pt>
                <c:pt idx="91">
                  <c:v>60.018749999999997</c:v>
                </c:pt>
                <c:pt idx="92">
                  <c:v>60.018749999999997</c:v>
                </c:pt>
                <c:pt idx="93">
                  <c:v>60.018749999999997</c:v>
                </c:pt>
                <c:pt idx="94">
                  <c:v>60.018749999999997</c:v>
                </c:pt>
                <c:pt idx="95">
                  <c:v>60.018749999999997</c:v>
                </c:pt>
                <c:pt idx="96">
                  <c:v>60.018749999999997</c:v>
                </c:pt>
                <c:pt idx="97">
                  <c:v>60.018749999999997</c:v>
                </c:pt>
                <c:pt idx="98">
                  <c:v>60.018749999999997</c:v>
                </c:pt>
                <c:pt idx="99">
                  <c:v>60.018749999999997</c:v>
                </c:pt>
                <c:pt idx="100">
                  <c:v>60.018749999999997</c:v>
                </c:pt>
                <c:pt idx="101">
                  <c:v>60.018749999999997</c:v>
                </c:pt>
                <c:pt idx="102">
                  <c:v>60.018749999999997</c:v>
                </c:pt>
                <c:pt idx="103">
                  <c:v>60.018749999999997</c:v>
                </c:pt>
                <c:pt idx="104">
                  <c:v>60.018749999999997</c:v>
                </c:pt>
                <c:pt idx="105">
                  <c:v>60.018749999999997</c:v>
                </c:pt>
                <c:pt idx="106">
                  <c:v>60.018749999999997</c:v>
                </c:pt>
                <c:pt idx="107">
                  <c:v>60.018749999999997</c:v>
                </c:pt>
                <c:pt idx="108">
                  <c:v>60.018749999999997</c:v>
                </c:pt>
                <c:pt idx="109">
                  <c:v>60.018749999999997</c:v>
                </c:pt>
                <c:pt idx="110">
                  <c:v>60.018749999999997</c:v>
                </c:pt>
                <c:pt idx="111">
                  <c:v>60.018749999999997</c:v>
                </c:pt>
                <c:pt idx="112">
                  <c:v>60.018749999999997</c:v>
                </c:pt>
                <c:pt idx="113">
                  <c:v>60.018749999999997</c:v>
                </c:pt>
                <c:pt idx="114">
                  <c:v>60.018749999999997</c:v>
                </c:pt>
                <c:pt idx="115">
                  <c:v>60.018749999999997</c:v>
                </c:pt>
                <c:pt idx="116">
                  <c:v>60.018749999999997</c:v>
                </c:pt>
                <c:pt idx="117">
                  <c:v>60.018749999999997</c:v>
                </c:pt>
                <c:pt idx="118">
                  <c:v>60.018749999999997</c:v>
                </c:pt>
                <c:pt idx="119">
                  <c:v>60.018749999999997</c:v>
                </c:pt>
                <c:pt idx="120">
                  <c:v>60.018749999999997</c:v>
                </c:pt>
                <c:pt idx="121">
                  <c:v>60.018749999999997</c:v>
                </c:pt>
                <c:pt idx="122">
                  <c:v>60.018749999999997</c:v>
                </c:pt>
                <c:pt idx="123">
                  <c:v>60.018749999999997</c:v>
                </c:pt>
                <c:pt idx="124">
                  <c:v>60.018749999999997</c:v>
                </c:pt>
                <c:pt idx="125">
                  <c:v>60.018749999999997</c:v>
                </c:pt>
                <c:pt idx="126">
                  <c:v>60.018749999999997</c:v>
                </c:pt>
                <c:pt idx="127">
                  <c:v>60.018749999999997</c:v>
                </c:pt>
                <c:pt idx="128">
                  <c:v>60.018749999999997</c:v>
                </c:pt>
                <c:pt idx="129">
                  <c:v>60.018749999999997</c:v>
                </c:pt>
                <c:pt idx="130">
                  <c:v>60.018749999999997</c:v>
                </c:pt>
                <c:pt idx="131">
                  <c:v>60.018749999999997</c:v>
                </c:pt>
                <c:pt idx="132">
                  <c:v>60.018749999999997</c:v>
                </c:pt>
                <c:pt idx="133">
                  <c:v>60.018749999999997</c:v>
                </c:pt>
                <c:pt idx="134">
                  <c:v>60.018749999999997</c:v>
                </c:pt>
                <c:pt idx="135">
                  <c:v>60.018749999999997</c:v>
                </c:pt>
                <c:pt idx="136">
                  <c:v>60.018749999999997</c:v>
                </c:pt>
                <c:pt idx="137">
                  <c:v>60.018749999999997</c:v>
                </c:pt>
                <c:pt idx="138">
                  <c:v>60.018749999999997</c:v>
                </c:pt>
                <c:pt idx="139">
                  <c:v>60.018749999999997</c:v>
                </c:pt>
                <c:pt idx="140">
                  <c:v>60.018749999999997</c:v>
                </c:pt>
                <c:pt idx="141">
                  <c:v>60.018749999999997</c:v>
                </c:pt>
                <c:pt idx="142">
                  <c:v>60.018749999999997</c:v>
                </c:pt>
                <c:pt idx="143">
                  <c:v>60.018749999999997</c:v>
                </c:pt>
                <c:pt idx="144">
                  <c:v>60.018749999999997</c:v>
                </c:pt>
                <c:pt idx="145">
                  <c:v>60.018749999999997</c:v>
                </c:pt>
                <c:pt idx="146">
                  <c:v>60.018749999999997</c:v>
                </c:pt>
                <c:pt idx="147">
                  <c:v>60.018749999999997</c:v>
                </c:pt>
                <c:pt idx="148">
                  <c:v>60.018749999999997</c:v>
                </c:pt>
                <c:pt idx="149">
                  <c:v>60.018749999999997</c:v>
                </c:pt>
                <c:pt idx="150">
                  <c:v>60.018749999999997</c:v>
                </c:pt>
                <c:pt idx="151">
                  <c:v>60.018749999999997</c:v>
                </c:pt>
                <c:pt idx="152">
                  <c:v>60.018749999999997</c:v>
                </c:pt>
                <c:pt idx="153">
                  <c:v>60.018749999999997</c:v>
                </c:pt>
                <c:pt idx="154">
                  <c:v>60.018749999999997</c:v>
                </c:pt>
                <c:pt idx="155">
                  <c:v>60.018749999999997</c:v>
                </c:pt>
                <c:pt idx="156">
                  <c:v>60.018749999999997</c:v>
                </c:pt>
                <c:pt idx="157">
                  <c:v>60.018749999999997</c:v>
                </c:pt>
                <c:pt idx="158">
                  <c:v>60.018749999999997</c:v>
                </c:pt>
                <c:pt idx="159">
                  <c:v>60.018749999999997</c:v>
                </c:pt>
                <c:pt idx="160">
                  <c:v>60.018749999999997</c:v>
                </c:pt>
                <c:pt idx="161">
                  <c:v>60.018749999999997</c:v>
                </c:pt>
                <c:pt idx="162">
                  <c:v>60.018749999999997</c:v>
                </c:pt>
                <c:pt idx="163">
                  <c:v>60.018749999999997</c:v>
                </c:pt>
                <c:pt idx="164">
                  <c:v>60.018749999999997</c:v>
                </c:pt>
                <c:pt idx="165">
                  <c:v>60.018749999999997</c:v>
                </c:pt>
                <c:pt idx="166">
                  <c:v>60.018749999999997</c:v>
                </c:pt>
                <c:pt idx="167">
                  <c:v>60.018749999999997</c:v>
                </c:pt>
                <c:pt idx="168">
                  <c:v>60.018749999999997</c:v>
                </c:pt>
                <c:pt idx="169">
                  <c:v>60.018749999999997</c:v>
                </c:pt>
                <c:pt idx="170">
                  <c:v>60.018749999999997</c:v>
                </c:pt>
                <c:pt idx="171">
                  <c:v>60.018749999999997</c:v>
                </c:pt>
                <c:pt idx="172">
                  <c:v>60.018749999999997</c:v>
                </c:pt>
              </c:numCache>
            </c:numRef>
          </c:yVal>
          <c:smooth val="0"/>
          <c:extLst>
            <c:ext xmlns:c16="http://schemas.microsoft.com/office/drawing/2014/chart" uri="{C3380CC4-5D6E-409C-BE32-E72D297353CC}">
              <c16:uniqueId val="{00000006-C6B9-4704-A68F-B4923ECB2ACF}"/>
            </c:ext>
          </c:extLst>
        </c:ser>
        <c:dLbls>
          <c:showLegendKey val="0"/>
          <c:showVal val="0"/>
          <c:showCatName val="0"/>
          <c:showSerName val="0"/>
          <c:showPercent val="0"/>
          <c:showBubbleSize val="0"/>
        </c:dLbls>
        <c:axId val="778528000"/>
        <c:axId val="778524864"/>
      </c:scatterChart>
      <c:scatterChart>
        <c:scatterStyle val="lineMarker"/>
        <c:varyColors val="0"/>
        <c:ser>
          <c:idx val="3"/>
          <c:order val="6"/>
          <c:tx>
            <c:strRef>
              <c:f>'C10 6540'!$A$13</c:f>
              <c:strCache>
                <c:ptCount val="1"/>
                <c:pt idx="0">
                  <c:v>Ks</c:v>
                </c:pt>
              </c:strCache>
            </c:strRef>
          </c:tx>
          <c:spPr>
            <a:ln w="12700">
              <a:solidFill>
                <a:srgbClr val="FFFF99"/>
              </a:solidFill>
              <a:prstDash val="solid"/>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6540'!$C$13:$FS$13</c:f>
              <c:numCache>
                <c:formatCode>0.00</c:formatCode>
                <c:ptCount val="173"/>
                <c:pt idx="0">
                  <c:v>1</c:v>
                </c:pt>
                <c:pt idx="1">
                  <c:v>0.9973890339425584</c:v>
                </c:pt>
                <c:pt idx="2">
                  <c:v>0.80456903648247702</c:v>
                </c:pt>
                <c:pt idx="3">
                  <c:v>0.6589912321143776</c:v>
                </c:pt>
                <c:pt idx="4">
                  <c:v>0.53257873846358605</c:v>
                </c:pt>
                <c:pt idx="5">
                  <c:v>0.41780773736099547</c:v>
                </c:pt>
                <c:pt idx="6">
                  <c:v>0.33299472525701368</c:v>
                </c:pt>
                <c:pt idx="7">
                  <c:v>0.27680094201662747</c:v>
                </c:pt>
                <c:pt idx="8">
                  <c:v>0.3701915294534372</c:v>
                </c:pt>
                <c:pt idx="9">
                  <c:v>0.27994031848389456</c:v>
                </c:pt>
                <c:pt idx="10">
                  <c:v>0.40355140624160263</c:v>
                </c:pt>
                <c:pt idx="11">
                  <c:v>0.50453309015233971</c:v>
                </c:pt>
                <c:pt idx="12">
                  <c:v>0.54719138104490972</c:v>
                </c:pt>
                <c:pt idx="13">
                  <c:v>0.58127908609364998</c:v>
                </c:pt>
                <c:pt idx="14">
                  <c:v>0.59471786472172294</c:v>
                </c:pt>
                <c:pt idx="15">
                  <c:v>0.59430112636363575</c:v>
                </c:pt>
                <c:pt idx="16">
                  <c:v>0.65442053019661817</c:v>
                </c:pt>
                <c:pt idx="17">
                  <c:v>0.84125855616190082</c:v>
                </c:pt>
                <c:pt idx="18">
                  <c:v>0.77836068445808315</c:v>
                </c:pt>
                <c:pt idx="19">
                  <c:v>0.70617898599522144</c:v>
                </c:pt>
                <c:pt idx="20">
                  <c:v>0.67707583938327009</c:v>
                </c:pt>
                <c:pt idx="21">
                  <c:v>0.65518728006024429</c:v>
                </c:pt>
                <c:pt idx="22">
                  <c:v>0.61811513629392523</c:v>
                </c:pt>
                <c:pt idx="23">
                  <c:v>0.71425034311234836</c:v>
                </c:pt>
                <c:pt idx="24">
                  <c:v>0.73025804980527464</c:v>
                </c:pt>
                <c:pt idx="25">
                  <c:v>0.70737660041390671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0.89923010535199432</c:v>
                </c:pt>
                <c:pt idx="54">
                  <c:v>1</c:v>
                </c:pt>
                <c:pt idx="55">
                  <c:v>1</c:v>
                </c:pt>
                <c:pt idx="56">
                  <c:v>1</c:v>
                </c:pt>
                <c:pt idx="57">
                  <c:v>0.88502359092707406</c:v>
                </c:pt>
                <c:pt idx="58">
                  <c:v>0.76259670268276014</c:v>
                </c:pt>
                <c:pt idx="59">
                  <c:v>1</c:v>
                </c:pt>
                <c:pt idx="60">
                  <c:v>0.94186317589649871</c:v>
                </c:pt>
                <c:pt idx="61">
                  <c:v>0.82420068357945808</c:v>
                </c:pt>
                <c:pt idx="62">
                  <c:v>0.85758758930466483</c:v>
                </c:pt>
                <c:pt idx="63">
                  <c:v>0.88595302708472212</c:v>
                </c:pt>
                <c:pt idx="64">
                  <c:v>1</c:v>
                </c:pt>
                <c:pt idx="65">
                  <c:v>0.91188952385116662</c:v>
                </c:pt>
                <c:pt idx="66">
                  <c:v>0.75527068178253443</c:v>
                </c:pt>
                <c:pt idx="67">
                  <c:v>0.70753197150386149</c:v>
                </c:pt>
                <c:pt idx="68">
                  <c:v>0.87079148215813063</c:v>
                </c:pt>
                <c:pt idx="69">
                  <c:v>0.76833211348842767</c:v>
                </c:pt>
                <c:pt idx="70">
                  <c:v>0.69503197249623683</c:v>
                </c:pt>
                <c:pt idx="71">
                  <c:v>0.60898530402389617</c:v>
                </c:pt>
                <c:pt idx="72">
                  <c:v>0.53913642150155039</c:v>
                </c:pt>
                <c:pt idx="73">
                  <c:v>0.80695580709208758</c:v>
                </c:pt>
                <c:pt idx="74">
                  <c:v>0.75832387808776802</c:v>
                </c:pt>
                <c:pt idx="75">
                  <c:v>0.67095360075779364</c:v>
                </c:pt>
                <c:pt idx="76">
                  <c:v>0.62096914001294978</c:v>
                </c:pt>
                <c:pt idx="77">
                  <c:v>0.59381392399364452</c:v>
                </c:pt>
                <c:pt idx="78">
                  <c:v>1</c:v>
                </c:pt>
                <c:pt idx="79">
                  <c:v>1</c:v>
                </c:pt>
                <c:pt idx="80">
                  <c:v>1</c:v>
                </c:pt>
                <c:pt idx="81">
                  <c:v>1</c:v>
                </c:pt>
                <c:pt idx="82">
                  <c:v>1</c:v>
                </c:pt>
                <c:pt idx="83">
                  <c:v>1</c:v>
                </c:pt>
                <c:pt idx="84">
                  <c:v>1</c:v>
                </c:pt>
                <c:pt idx="85">
                  <c:v>1</c:v>
                </c:pt>
                <c:pt idx="86">
                  <c:v>1</c:v>
                </c:pt>
                <c:pt idx="87">
                  <c:v>1</c:v>
                </c:pt>
                <c:pt idx="88">
                  <c:v>1</c:v>
                </c:pt>
                <c:pt idx="89">
                  <c:v>1</c:v>
                </c:pt>
                <c:pt idx="90">
                  <c:v>1</c:v>
                </c:pt>
                <c:pt idx="91">
                  <c:v>0.96843224132853056</c:v>
                </c:pt>
                <c:pt idx="92">
                  <c:v>1</c:v>
                </c:pt>
                <c:pt idx="93">
                  <c:v>1</c:v>
                </c:pt>
                <c:pt idx="94">
                  <c:v>1</c:v>
                </c:pt>
                <c:pt idx="95">
                  <c:v>1</c:v>
                </c:pt>
                <c:pt idx="96">
                  <c:v>0.97562856266005615</c:v>
                </c:pt>
                <c:pt idx="97">
                  <c:v>0.88340194659244231</c:v>
                </c:pt>
                <c:pt idx="98">
                  <c:v>0.80399125939459914</c:v>
                </c:pt>
                <c:pt idx="99">
                  <c:v>0.71829921748791525</c:v>
                </c:pt>
                <c:pt idx="100">
                  <c:v>0.64312991254753915</c:v>
                </c:pt>
                <c:pt idx="101">
                  <c:v>0.8124346532254787</c:v>
                </c:pt>
                <c:pt idx="102">
                  <c:v>0.8559866389852554</c:v>
                </c:pt>
                <c:pt idx="103">
                  <c:v>0.78019656009951699</c:v>
                </c:pt>
                <c:pt idx="104">
                  <c:v>0.71505673556187099</c:v>
                </c:pt>
                <c:pt idx="105">
                  <c:v>0.65436966816366826</c:v>
                </c:pt>
                <c:pt idx="106">
                  <c:v>0.7596546202845893</c:v>
                </c:pt>
                <c:pt idx="107">
                  <c:v>0.68537132853266391</c:v>
                </c:pt>
                <c:pt idx="108">
                  <c:v>0.62914484077507304</c:v>
                </c:pt>
                <c:pt idx="109">
                  <c:v>0.55957573104110903</c:v>
                </c:pt>
                <c:pt idx="110">
                  <c:v>0.51560424976174857</c:v>
                </c:pt>
                <c:pt idx="111">
                  <c:v>0.47152167119028915</c:v>
                </c:pt>
                <c:pt idx="112">
                  <c:v>0.43549094086114398</c:v>
                </c:pt>
                <c:pt idx="113">
                  <c:v>0.40219005510685291</c:v>
                </c:pt>
                <c:pt idx="114">
                  <c:v>0.37550388940642471</c:v>
                </c:pt>
                <c:pt idx="115">
                  <c:v>0.35029491854115447</c:v>
                </c:pt>
                <c:pt idx="116">
                  <c:v>0.32387911590655549</c:v>
                </c:pt>
                <c:pt idx="117">
                  <c:v>0.29741474330439505</c:v>
                </c:pt>
                <c:pt idx="118">
                  <c:v>0.27862308041901546</c:v>
                </c:pt>
                <c:pt idx="119">
                  <c:v>0.25893929608199373</c:v>
                </c:pt>
                <c:pt idx="120">
                  <c:v>0.62751206652291369</c:v>
                </c:pt>
                <c:pt idx="121">
                  <c:v>0.6882095753651255</c:v>
                </c:pt>
                <c:pt idx="122">
                  <c:v>0.7472327636792262</c:v>
                </c:pt>
                <c:pt idx="123">
                  <c:v>0.85942427325328363</c:v>
                </c:pt>
                <c:pt idx="124">
                  <c:v>0.91089246608593843</c:v>
                </c:pt>
                <c:pt idx="125">
                  <c:v>0.95331068227131122</c:v>
                </c:pt>
                <c:pt idx="126">
                  <c:v>1</c:v>
                </c:pt>
                <c:pt idx="127">
                  <c:v>1</c:v>
                </c:pt>
                <c:pt idx="128">
                  <c:v>1</c:v>
                </c:pt>
                <c:pt idx="129">
                  <c:v>1</c:v>
                </c:pt>
                <c:pt idx="130">
                  <c:v>1</c:v>
                </c:pt>
                <c:pt idx="131">
                  <c:v>0.98827358212180516</c:v>
                </c:pt>
                <c:pt idx="132">
                  <c:v>0.96742395011958016</c:v>
                </c:pt>
                <c:pt idx="133">
                  <c:v>0.97960219982867425</c:v>
                </c:pt>
                <c:pt idx="134">
                  <c:v>1</c:v>
                </c:pt>
                <c:pt idx="135">
                  <c:v>1</c:v>
                </c:pt>
                <c:pt idx="136">
                  <c:v>1</c:v>
                </c:pt>
                <c:pt idx="137">
                  <c:v>1</c:v>
                </c:pt>
                <c:pt idx="138">
                  <c:v>1</c:v>
                </c:pt>
                <c:pt idx="139">
                  <c:v>1</c:v>
                </c:pt>
                <c:pt idx="140">
                  <c:v>1</c:v>
                </c:pt>
                <c:pt idx="141">
                  <c:v>1</c:v>
                </c:pt>
                <c:pt idx="142">
                  <c:v>1</c:v>
                </c:pt>
                <c:pt idx="143">
                  <c:v>1</c:v>
                </c:pt>
                <c:pt idx="144">
                  <c:v>0.99304225391617029</c:v>
                </c:pt>
                <c:pt idx="145">
                  <c:v>1</c:v>
                </c:pt>
                <c:pt idx="146">
                  <c:v>0.98968448710851664</c:v>
                </c:pt>
                <c:pt idx="147">
                  <c:v>0.98126658617739493</c:v>
                </c:pt>
                <c:pt idx="148">
                  <c:v>0.97207394542815218</c:v>
                </c:pt>
                <c:pt idx="149">
                  <c:v>0.96104046294491519</c:v>
                </c:pt>
                <c:pt idx="150">
                  <c:v>0.95160187546590824</c:v>
                </c:pt>
                <c:pt idx="151">
                  <c:v>0.96433981642128042</c:v>
                </c:pt>
                <c:pt idx="152">
                  <c:v>0.95388152045973429</c:v>
                </c:pt>
                <c:pt idx="153">
                  <c:v>0.94838013165097379</c:v>
                </c:pt>
                <c:pt idx="154">
                  <c:v>0.94170020427689127</c:v>
                </c:pt>
                <c:pt idx="155">
                  <c:v>0.94111406973340328</c:v>
                </c:pt>
                <c:pt idx="156">
                  <c:v>0.93488136314072068</c:v>
                </c:pt>
                <c:pt idx="157">
                  <c:v>0.92960800266957277</c:v>
                </c:pt>
                <c:pt idx="158">
                  <c:v>0.92591688735433397</c:v>
                </c:pt>
                <c:pt idx="159">
                  <c:v>0.94677990737088236</c:v>
                </c:pt>
                <c:pt idx="160">
                  <c:v>0.94135100928156135</c:v>
                </c:pt>
                <c:pt idx="161">
                  <c:v>0.94961388636770749</c:v>
                </c:pt>
                <c:pt idx="162">
                  <c:v>0.94196038143458449</c:v>
                </c:pt>
                <c:pt idx="163">
                  <c:v>0.93484085202908362</c:v>
                </c:pt>
                <c:pt idx="164">
                  <c:v>0.92860793292061072</c:v>
                </c:pt>
                <c:pt idx="165">
                  <c:v>0.92503666156619246</c:v>
                </c:pt>
                <c:pt idx="166">
                  <c:v>0.91963667041451369</c:v>
                </c:pt>
                <c:pt idx="167">
                  <c:v>0.91384974994794455</c:v>
                </c:pt>
                <c:pt idx="168">
                  <c:v>0.90753359705893477</c:v>
                </c:pt>
                <c:pt idx="169">
                  <c:v>0.90701569771006052</c:v>
                </c:pt>
                <c:pt idx="170">
                  <c:v>0.90602067067788927</c:v>
                </c:pt>
                <c:pt idx="171">
                  <c:v>0.90407367931273597</c:v>
                </c:pt>
                <c:pt idx="172">
                  <c:v>0.89942779476693191</c:v>
                </c:pt>
              </c:numCache>
            </c:numRef>
          </c:yVal>
          <c:smooth val="0"/>
          <c:extLst>
            <c:ext xmlns:c16="http://schemas.microsoft.com/office/drawing/2014/chart" uri="{C3380CC4-5D6E-409C-BE32-E72D297353CC}">
              <c16:uniqueId val="{00000007-C6B9-4704-A68F-B4923ECB2ACF}"/>
            </c:ext>
          </c:extLst>
        </c:ser>
        <c:dLbls>
          <c:showLegendKey val="0"/>
          <c:showVal val="0"/>
          <c:showCatName val="0"/>
          <c:showSerName val="0"/>
          <c:showPercent val="0"/>
          <c:showBubbleSize val="0"/>
        </c:dLbls>
        <c:axId val="778528784"/>
        <c:axId val="778523296"/>
      </c:scatterChart>
      <c:valAx>
        <c:axId val="778528000"/>
        <c:scaling>
          <c:orientation val="minMax"/>
          <c:max val="305"/>
          <c:min val="140"/>
        </c:scaling>
        <c:delete val="0"/>
        <c:axPos val="b"/>
        <c:title>
          <c:tx>
            <c:rich>
              <a:bodyPr/>
              <a:lstStyle/>
              <a:p>
                <a:pPr>
                  <a:defRPr sz="1425" b="1" i="0" u="none" strike="noStrike" baseline="0">
                    <a:solidFill>
                      <a:srgbClr val="000000"/>
                    </a:solidFill>
                    <a:latin typeface="Arial"/>
                    <a:ea typeface="Arial"/>
                    <a:cs typeface="Arial"/>
                  </a:defRPr>
                </a:pPr>
                <a:r>
                  <a:rPr lang="en-US"/>
                  <a:t>DOY</a:t>
                </a:r>
              </a:p>
            </c:rich>
          </c:tx>
          <c:layout>
            <c:manualLayout>
              <c:xMode val="edge"/>
              <c:yMode val="edge"/>
              <c:x val="0.49104509327025236"/>
              <c:y val="0.9076944612692643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778524864"/>
        <c:crosses val="autoZero"/>
        <c:crossBetween val="midCat"/>
        <c:majorUnit val="10"/>
      </c:valAx>
      <c:valAx>
        <c:axId val="778524864"/>
        <c:scaling>
          <c:orientation val="minMax"/>
          <c:max val="110"/>
          <c:min val="0"/>
        </c:scaling>
        <c:delete val="0"/>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rPr lang="en-US"/>
                  <a:t>Irr, Prec, SWD (mm)</a:t>
                </a:r>
              </a:p>
            </c:rich>
          </c:tx>
          <c:layout>
            <c:manualLayout>
              <c:xMode val="edge"/>
              <c:yMode val="edge"/>
              <c:x val="7.4626567306731234E-3"/>
              <c:y val="0.225641564035264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en-US"/>
          </a:p>
        </c:txPr>
        <c:crossAx val="778528000"/>
        <c:crosses val="autoZero"/>
        <c:crossBetween val="midCat"/>
        <c:majorUnit val="10"/>
      </c:valAx>
      <c:valAx>
        <c:axId val="778528784"/>
        <c:scaling>
          <c:orientation val="minMax"/>
        </c:scaling>
        <c:delete val="1"/>
        <c:axPos val="b"/>
        <c:numFmt formatCode="General" sourceLinked="1"/>
        <c:majorTickMark val="out"/>
        <c:minorTickMark val="none"/>
        <c:tickLblPos val="none"/>
        <c:crossAx val="778523296"/>
        <c:crosses val="autoZero"/>
        <c:crossBetween val="midCat"/>
      </c:valAx>
      <c:valAx>
        <c:axId val="778523296"/>
        <c:scaling>
          <c:orientation val="minMax"/>
          <c:max val="2.5"/>
          <c:min val="0"/>
        </c:scaling>
        <c:delete val="0"/>
        <c:axPos val="r"/>
        <c:title>
          <c:tx>
            <c:rich>
              <a:bodyPr/>
              <a:lstStyle/>
              <a:p>
                <a:pPr>
                  <a:defRPr sz="1175" b="1" i="0" u="none" strike="noStrike" baseline="0">
                    <a:solidFill>
                      <a:srgbClr val="000000"/>
                    </a:solidFill>
                    <a:latin typeface="Arial"/>
                    <a:ea typeface="Arial"/>
                    <a:cs typeface="Arial"/>
                  </a:defRPr>
                </a:pPr>
                <a:r>
                  <a:rPr lang="en-US"/>
                  <a:t>Ks</a:t>
                </a:r>
              </a:p>
            </c:rich>
          </c:tx>
          <c:layout>
            <c:manualLayout>
              <c:xMode val="edge"/>
              <c:yMode val="edge"/>
              <c:x val="0.95074693942523758"/>
              <c:y val="0.4282062049936065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1075" b="0" i="0" u="none" strike="noStrike" baseline="0">
                <a:solidFill>
                  <a:srgbClr val="000000"/>
                </a:solidFill>
                <a:latin typeface="Arial"/>
                <a:ea typeface="Arial"/>
                <a:cs typeface="Arial"/>
              </a:defRPr>
            </a:pPr>
            <a:endParaRPr lang="en-US"/>
          </a:p>
        </c:txPr>
        <c:crossAx val="778528784"/>
        <c:crosses val="max"/>
        <c:crossBetween val="midCat"/>
      </c:valAx>
      <c:spPr>
        <a:solidFill>
          <a:srgbClr val="C0C0C0"/>
        </a:solidFill>
        <a:ln w="12700">
          <a:solidFill>
            <a:srgbClr val="808080"/>
          </a:solidFill>
          <a:prstDash val="solid"/>
        </a:ln>
      </c:spPr>
    </c:plotArea>
    <c:legend>
      <c:legendPos val="r"/>
      <c:layout>
        <c:manualLayout>
          <c:xMode val="edge"/>
          <c:yMode val="edge"/>
          <c:x val="0.11799510662653463"/>
          <c:y val="4.7754156463887136E-2"/>
          <c:w val="0.22708055131054364"/>
          <c:h val="0.28718020628056462"/>
        </c:manualLayout>
      </c:layout>
      <c:overlay val="0"/>
      <c:spPr>
        <a:no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'C11 5050'!$D$1</c:f>
          <c:strCache>
            <c:ptCount val="1"/>
            <c:pt idx="0">
              <c:v>Corn 13 #11</c:v>
            </c:pt>
          </c:strCache>
        </c:strRef>
      </c:tx>
      <c:layout>
        <c:manualLayout>
          <c:xMode val="edge"/>
          <c:yMode val="edge"/>
          <c:x val="0.4147654074886209"/>
          <c:y val="4.6153846153846156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0738262071532922"/>
          <c:y val="4.6153961723662165E-2"/>
          <c:w val="0.86443009675840032"/>
          <c:h val="0.81025843914873585"/>
        </c:manualLayout>
      </c:layout>
      <c:scatterChart>
        <c:scatterStyle val="lineMarker"/>
        <c:varyColors val="0"/>
        <c:ser>
          <c:idx val="11"/>
          <c:order val="0"/>
          <c:tx>
            <c:strRef>
              <c:f>'C11 5050'!$A$38</c:f>
              <c:strCache>
                <c:ptCount val="1"/>
                <c:pt idx="0">
                  <c:v>Cumulative Irr</c:v>
                </c:pt>
              </c:strCache>
            </c:strRef>
          </c:tx>
          <c:spPr>
            <a:ln w="25400">
              <a:solidFill>
                <a:srgbClr val="FFFF99"/>
              </a:solidFill>
              <a:prstDash val="solid"/>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21.082802547770701</c:v>
                </c:pt>
                <c:pt idx="26">
                  <c:v>21.082802547770701</c:v>
                </c:pt>
                <c:pt idx="27">
                  <c:v>21.082802547770701</c:v>
                </c:pt>
                <c:pt idx="28">
                  <c:v>21.082802547770701</c:v>
                </c:pt>
                <c:pt idx="29">
                  <c:v>21.082802547770701</c:v>
                </c:pt>
                <c:pt idx="30">
                  <c:v>21.082802547770701</c:v>
                </c:pt>
                <c:pt idx="31">
                  <c:v>41.974522292993626</c:v>
                </c:pt>
                <c:pt idx="32">
                  <c:v>41.974522292993626</c:v>
                </c:pt>
                <c:pt idx="33">
                  <c:v>41.974522292993626</c:v>
                </c:pt>
                <c:pt idx="34">
                  <c:v>41.974522292993626</c:v>
                </c:pt>
                <c:pt idx="35">
                  <c:v>41.974522292993626</c:v>
                </c:pt>
                <c:pt idx="36">
                  <c:v>41.974522292993626</c:v>
                </c:pt>
                <c:pt idx="37">
                  <c:v>41.974522292993626</c:v>
                </c:pt>
                <c:pt idx="38">
                  <c:v>62.229299363057322</c:v>
                </c:pt>
                <c:pt idx="39">
                  <c:v>62.229299363057322</c:v>
                </c:pt>
                <c:pt idx="40">
                  <c:v>62.229299363057322</c:v>
                </c:pt>
                <c:pt idx="41">
                  <c:v>62.229299363057322</c:v>
                </c:pt>
                <c:pt idx="42">
                  <c:v>62.229299363057322</c:v>
                </c:pt>
                <c:pt idx="43">
                  <c:v>62.229299363057322</c:v>
                </c:pt>
                <c:pt idx="44">
                  <c:v>62.229299363057322</c:v>
                </c:pt>
                <c:pt idx="45">
                  <c:v>62.229299363057322</c:v>
                </c:pt>
                <c:pt idx="46">
                  <c:v>62.229299363057322</c:v>
                </c:pt>
                <c:pt idx="47">
                  <c:v>62.229299363057322</c:v>
                </c:pt>
                <c:pt idx="48">
                  <c:v>62.229299363057322</c:v>
                </c:pt>
                <c:pt idx="49">
                  <c:v>77.229299363057322</c:v>
                </c:pt>
                <c:pt idx="50">
                  <c:v>77.229299363057322</c:v>
                </c:pt>
                <c:pt idx="51">
                  <c:v>77.229299363057322</c:v>
                </c:pt>
                <c:pt idx="52">
                  <c:v>77.229299363057322</c:v>
                </c:pt>
                <c:pt idx="53">
                  <c:v>89.394904458598717</c:v>
                </c:pt>
                <c:pt idx="54">
                  <c:v>89.394904458598717</c:v>
                </c:pt>
                <c:pt idx="55">
                  <c:v>89.394904458598717</c:v>
                </c:pt>
                <c:pt idx="56">
                  <c:v>89.394904458598717</c:v>
                </c:pt>
                <c:pt idx="57">
                  <c:v>89.394904458598717</c:v>
                </c:pt>
                <c:pt idx="58">
                  <c:v>108.56687898089172</c:v>
                </c:pt>
                <c:pt idx="59">
                  <c:v>108.56687898089172</c:v>
                </c:pt>
                <c:pt idx="60">
                  <c:v>108.56687898089172</c:v>
                </c:pt>
                <c:pt idx="61">
                  <c:v>108.56687898089172</c:v>
                </c:pt>
                <c:pt idx="62">
                  <c:v>108.56687898089172</c:v>
                </c:pt>
                <c:pt idx="63">
                  <c:v>121.75159235668789</c:v>
                </c:pt>
                <c:pt idx="64">
                  <c:v>121.75159235668789</c:v>
                </c:pt>
                <c:pt idx="65">
                  <c:v>121.75159235668789</c:v>
                </c:pt>
                <c:pt idx="66">
                  <c:v>121.75159235668789</c:v>
                </c:pt>
                <c:pt idx="67">
                  <c:v>121.75159235668789</c:v>
                </c:pt>
                <c:pt idx="68">
                  <c:v>121.75159235668789</c:v>
                </c:pt>
                <c:pt idx="69">
                  <c:v>121.75159235668789</c:v>
                </c:pt>
                <c:pt idx="70">
                  <c:v>121.75159235668789</c:v>
                </c:pt>
                <c:pt idx="71">
                  <c:v>121.75159235668789</c:v>
                </c:pt>
                <c:pt idx="72">
                  <c:v>140.03184713375796</c:v>
                </c:pt>
                <c:pt idx="73">
                  <c:v>140.03184713375796</c:v>
                </c:pt>
                <c:pt idx="74">
                  <c:v>140.03184713375796</c:v>
                </c:pt>
                <c:pt idx="75">
                  <c:v>140.03184713375796</c:v>
                </c:pt>
                <c:pt idx="76">
                  <c:v>140.03184713375796</c:v>
                </c:pt>
                <c:pt idx="77">
                  <c:v>200.66878980891721</c:v>
                </c:pt>
                <c:pt idx="78">
                  <c:v>200.66878980891721</c:v>
                </c:pt>
                <c:pt idx="79">
                  <c:v>200.66878980891721</c:v>
                </c:pt>
                <c:pt idx="80">
                  <c:v>200.66878980891721</c:v>
                </c:pt>
                <c:pt idx="81">
                  <c:v>231.11464968152868</c:v>
                </c:pt>
                <c:pt idx="82">
                  <c:v>231.11464968152868</c:v>
                </c:pt>
                <c:pt idx="83">
                  <c:v>231.11464968152868</c:v>
                </c:pt>
                <c:pt idx="84">
                  <c:v>231.11464968152868</c:v>
                </c:pt>
                <c:pt idx="85">
                  <c:v>231.11464968152868</c:v>
                </c:pt>
                <c:pt idx="86">
                  <c:v>251.36942675159236</c:v>
                </c:pt>
                <c:pt idx="87">
                  <c:v>251.36942675159236</c:v>
                </c:pt>
                <c:pt idx="88">
                  <c:v>251.36942675159236</c:v>
                </c:pt>
                <c:pt idx="89">
                  <c:v>251.36942675159236</c:v>
                </c:pt>
                <c:pt idx="90">
                  <c:v>251.36942675159236</c:v>
                </c:pt>
                <c:pt idx="91">
                  <c:v>271.62420382165607</c:v>
                </c:pt>
                <c:pt idx="92">
                  <c:v>271.62420382165607</c:v>
                </c:pt>
                <c:pt idx="93">
                  <c:v>271.62420382165607</c:v>
                </c:pt>
                <c:pt idx="94">
                  <c:v>271.62420382165607</c:v>
                </c:pt>
                <c:pt idx="95">
                  <c:v>271.62420382165607</c:v>
                </c:pt>
                <c:pt idx="96">
                  <c:v>271.62420382165607</c:v>
                </c:pt>
                <c:pt idx="97">
                  <c:v>271.62420382165607</c:v>
                </c:pt>
                <c:pt idx="98">
                  <c:v>271.62420382165607</c:v>
                </c:pt>
                <c:pt idx="99">
                  <c:v>271.62420382165607</c:v>
                </c:pt>
                <c:pt idx="100">
                  <c:v>288.88535031847135</c:v>
                </c:pt>
                <c:pt idx="101">
                  <c:v>288.88535031847135</c:v>
                </c:pt>
                <c:pt idx="102">
                  <c:v>288.88535031847135</c:v>
                </c:pt>
                <c:pt idx="103">
                  <c:v>288.88535031847135</c:v>
                </c:pt>
                <c:pt idx="104">
                  <c:v>288.88535031847135</c:v>
                </c:pt>
                <c:pt idx="105">
                  <c:v>301.17834394904457</c:v>
                </c:pt>
                <c:pt idx="106">
                  <c:v>301.17834394904457</c:v>
                </c:pt>
                <c:pt idx="107">
                  <c:v>301.17834394904457</c:v>
                </c:pt>
                <c:pt idx="108">
                  <c:v>301.17834394904457</c:v>
                </c:pt>
                <c:pt idx="109">
                  <c:v>313.40764331210192</c:v>
                </c:pt>
                <c:pt idx="110">
                  <c:v>313.40764331210192</c:v>
                </c:pt>
                <c:pt idx="111">
                  <c:v>313.40764331210192</c:v>
                </c:pt>
                <c:pt idx="112">
                  <c:v>313.40764331210192</c:v>
                </c:pt>
                <c:pt idx="113">
                  <c:v>313.40764331210192</c:v>
                </c:pt>
                <c:pt idx="114">
                  <c:v>313.40764331210192</c:v>
                </c:pt>
                <c:pt idx="115">
                  <c:v>323.53503184713372</c:v>
                </c:pt>
                <c:pt idx="116">
                  <c:v>323.53503184713372</c:v>
                </c:pt>
                <c:pt idx="117">
                  <c:v>323.53503184713372</c:v>
                </c:pt>
                <c:pt idx="118">
                  <c:v>323.53503184713372</c:v>
                </c:pt>
                <c:pt idx="119">
                  <c:v>323.53503184713372</c:v>
                </c:pt>
                <c:pt idx="120">
                  <c:v>323.53503184713372</c:v>
                </c:pt>
                <c:pt idx="121">
                  <c:v>323.53503184713372</c:v>
                </c:pt>
                <c:pt idx="122">
                  <c:v>323.53503184713372</c:v>
                </c:pt>
                <c:pt idx="123">
                  <c:v>323.53503184713372</c:v>
                </c:pt>
                <c:pt idx="124">
                  <c:v>323.53503184713372</c:v>
                </c:pt>
                <c:pt idx="125">
                  <c:v>323.53503184713372</c:v>
                </c:pt>
                <c:pt idx="126">
                  <c:v>323.53503184713372</c:v>
                </c:pt>
                <c:pt idx="127">
                  <c:v>323.53503184713372</c:v>
                </c:pt>
                <c:pt idx="128">
                  <c:v>323.53503184713372</c:v>
                </c:pt>
                <c:pt idx="129">
                  <c:v>323.53503184713372</c:v>
                </c:pt>
                <c:pt idx="130">
                  <c:v>323.53503184713372</c:v>
                </c:pt>
                <c:pt idx="131">
                  <c:v>323.53503184713372</c:v>
                </c:pt>
                <c:pt idx="132">
                  <c:v>323.53503184713372</c:v>
                </c:pt>
                <c:pt idx="133">
                  <c:v>323.53503184713372</c:v>
                </c:pt>
                <c:pt idx="134">
                  <c:v>323.53503184713372</c:v>
                </c:pt>
                <c:pt idx="135">
                  <c:v>323.53503184713372</c:v>
                </c:pt>
                <c:pt idx="136">
                  <c:v>323.53503184713372</c:v>
                </c:pt>
                <c:pt idx="137">
                  <c:v>323.53503184713372</c:v>
                </c:pt>
                <c:pt idx="138">
                  <c:v>323.53503184713372</c:v>
                </c:pt>
                <c:pt idx="139">
                  <c:v>323.53503184713372</c:v>
                </c:pt>
                <c:pt idx="140">
                  <c:v>323.53503184713372</c:v>
                </c:pt>
                <c:pt idx="141">
                  <c:v>323.53503184713372</c:v>
                </c:pt>
                <c:pt idx="142">
                  <c:v>323.53503184713372</c:v>
                </c:pt>
                <c:pt idx="143">
                  <c:v>323.53503184713372</c:v>
                </c:pt>
                <c:pt idx="144">
                  <c:v>323.53503184713372</c:v>
                </c:pt>
                <c:pt idx="145">
                  <c:v>323.53503184713372</c:v>
                </c:pt>
                <c:pt idx="146">
                  <c:v>323.53503184713372</c:v>
                </c:pt>
                <c:pt idx="147">
                  <c:v>323.53503184713372</c:v>
                </c:pt>
                <c:pt idx="148">
                  <c:v>323.53503184713372</c:v>
                </c:pt>
                <c:pt idx="149">
                  <c:v>323.53503184713372</c:v>
                </c:pt>
                <c:pt idx="150">
                  <c:v>323.53503184713372</c:v>
                </c:pt>
                <c:pt idx="151">
                  <c:v>323.53503184713372</c:v>
                </c:pt>
                <c:pt idx="152">
                  <c:v>323.53503184713372</c:v>
                </c:pt>
                <c:pt idx="153">
                  <c:v>323.53503184713372</c:v>
                </c:pt>
                <c:pt idx="154">
                  <c:v>323.53503184713372</c:v>
                </c:pt>
                <c:pt idx="155">
                  <c:v>323.53503184713372</c:v>
                </c:pt>
                <c:pt idx="156">
                  <c:v>323.53503184713372</c:v>
                </c:pt>
                <c:pt idx="157">
                  <c:v>323.53503184713372</c:v>
                </c:pt>
                <c:pt idx="158">
                  <c:v>323.53503184713372</c:v>
                </c:pt>
                <c:pt idx="159">
                  <c:v>323.53503184713372</c:v>
                </c:pt>
                <c:pt idx="160">
                  <c:v>323.53503184713372</c:v>
                </c:pt>
                <c:pt idx="161">
                  <c:v>323.53503184713372</c:v>
                </c:pt>
                <c:pt idx="162">
                  <c:v>323.53503184713372</c:v>
                </c:pt>
                <c:pt idx="163">
                  <c:v>323.53503184713372</c:v>
                </c:pt>
                <c:pt idx="164">
                  <c:v>323.53503184713372</c:v>
                </c:pt>
                <c:pt idx="165">
                  <c:v>323.53503184713372</c:v>
                </c:pt>
                <c:pt idx="166">
                  <c:v>323.53503184713372</c:v>
                </c:pt>
                <c:pt idx="167">
                  <c:v>323.53503184713372</c:v>
                </c:pt>
                <c:pt idx="168">
                  <c:v>323.53503184713372</c:v>
                </c:pt>
                <c:pt idx="169">
                  <c:v>323.53503184713372</c:v>
                </c:pt>
                <c:pt idx="170">
                  <c:v>323.53503184713372</c:v>
                </c:pt>
                <c:pt idx="171">
                  <c:v>323.53503184713372</c:v>
                </c:pt>
                <c:pt idx="172">
                  <c:v>323.53503184713372</c:v>
                </c:pt>
              </c:numCache>
            </c:numRef>
          </c:yVal>
          <c:smooth val="0"/>
          <c:extLst>
            <c:ext xmlns:c16="http://schemas.microsoft.com/office/drawing/2014/chart" uri="{C3380CC4-5D6E-409C-BE32-E72D297353CC}">
              <c16:uniqueId val="{00000000-3E7F-4D52-8082-94A953A84BDA}"/>
            </c:ext>
          </c:extLst>
        </c:ser>
        <c:ser>
          <c:idx val="12"/>
          <c:order val="1"/>
          <c:tx>
            <c:strRef>
              <c:f>'C11 5050'!$A$40</c:f>
              <c:strCache>
                <c:ptCount val="1"/>
                <c:pt idx="0">
                  <c:v>Cum Irr + Prec</c:v>
                </c:pt>
              </c:strCache>
            </c:strRef>
          </c:tx>
          <c:spPr>
            <a:ln w="25400">
              <a:solidFill>
                <a:srgbClr val="000000"/>
              </a:solidFill>
              <a:prstDash val="solid"/>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5050'!$C$40:$FS$40</c:f>
              <c:numCache>
                <c:formatCode>0</c:formatCode>
                <c:ptCount val="173"/>
                <c:pt idx="0">
                  <c:v>0</c:v>
                </c:pt>
                <c:pt idx="1">
                  <c:v>0</c:v>
                </c:pt>
                <c:pt idx="2">
                  <c:v>0</c:v>
                </c:pt>
                <c:pt idx="3">
                  <c:v>0</c:v>
                </c:pt>
                <c:pt idx="4">
                  <c:v>0</c:v>
                </c:pt>
                <c:pt idx="5">
                  <c:v>0</c:v>
                </c:pt>
                <c:pt idx="6">
                  <c:v>0</c:v>
                </c:pt>
                <c:pt idx="7">
                  <c:v>4</c:v>
                </c:pt>
                <c:pt idx="8">
                  <c:v>4</c:v>
                </c:pt>
                <c:pt idx="9">
                  <c:v>4</c:v>
                </c:pt>
                <c:pt idx="10">
                  <c:v>4</c:v>
                </c:pt>
                <c:pt idx="11">
                  <c:v>4</c:v>
                </c:pt>
                <c:pt idx="12">
                  <c:v>4</c:v>
                </c:pt>
                <c:pt idx="13">
                  <c:v>4</c:v>
                </c:pt>
                <c:pt idx="14">
                  <c:v>4</c:v>
                </c:pt>
                <c:pt idx="15">
                  <c:v>6</c:v>
                </c:pt>
                <c:pt idx="16">
                  <c:v>13</c:v>
                </c:pt>
                <c:pt idx="17">
                  <c:v>13</c:v>
                </c:pt>
                <c:pt idx="18">
                  <c:v>13</c:v>
                </c:pt>
                <c:pt idx="19">
                  <c:v>13</c:v>
                </c:pt>
                <c:pt idx="20">
                  <c:v>13</c:v>
                </c:pt>
                <c:pt idx="21">
                  <c:v>13</c:v>
                </c:pt>
                <c:pt idx="22">
                  <c:v>19</c:v>
                </c:pt>
                <c:pt idx="23">
                  <c:v>19</c:v>
                </c:pt>
                <c:pt idx="24">
                  <c:v>19</c:v>
                </c:pt>
                <c:pt idx="25">
                  <c:v>40.082802547770697</c:v>
                </c:pt>
                <c:pt idx="26">
                  <c:v>40.082802547770697</c:v>
                </c:pt>
                <c:pt idx="27">
                  <c:v>40.082802547770697</c:v>
                </c:pt>
                <c:pt idx="28">
                  <c:v>40.082802547770697</c:v>
                </c:pt>
                <c:pt idx="29">
                  <c:v>40.082802547770697</c:v>
                </c:pt>
                <c:pt idx="30">
                  <c:v>40.082802547770697</c:v>
                </c:pt>
                <c:pt idx="31">
                  <c:v>60.974522292993626</c:v>
                </c:pt>
                <c:pt idx="32">
                  <c:v>60.974522292993626</c:v>
                </c:pt>
                <c:pt idx="33">
                  <c:v>60.974522292993626</c:v>
                </c:pt>
                <c:pt idx="34">
                  <c:v>60.974522292993626</c:v>
                </c:pt>
                <c:pt idx="35">
                  <c:v>60.974522292993626</c:v>
                </c:pt>
                <c:pt idx="36">
                  <c:v>60.974522292993626</c:v>
                </c:pt>
                <c:pt idx="37">
                  <c:v>60.974522292993626</c:v>
                </c:pt>
                <c:pt idx="38">
                  <c:v>81.229299363057322</c:v>
                </c:pt>
                <c:pt idx="39">
                  <c:v>81.229299363057322</c:v>
                </c:pt>
                <c:pt idx="40">
                  <c:v>81.229299363057322</c:v>
                </c:pt>
                <c:pt idx="41">
                  <c:v>81.229299363057322</c:v>
                </c:pt>
                <c:pt idx="42">
                  <c:v>81.229299363057322</c:v>
                </c:pt>
                <c:pt idx="43">
                  <c:v>81.229299363057322</c:v>
                </c:pt>
                <c:pt idx="44">
                  <c:v>81.229299363057322</c:v>
                </c:pt>
                <c:pt idx="45">
                  <c:v>81.229299363057322</c:v>
                </c:pt>
                <c:pt idx="46">
                  <c:v>82.229299363057322</c:v>
                </c:pt>
                <c:pt idx="47">
                  <c:v>82.229299363057322</c:v>
                </c:pt>
                <c:pt idx="48">
                  <c:v>82.229299363057322</c:v>
                </c:pt>
                <c:pt idx="49">
                  <c:v>97.229299363057322</c:v>
                </c:pt>
                <c:pt idx="50">
                  <c:v>97.229299363057322</c:v>
                </c:pt>
                <c:pt idx="51">
                  <c:v>97.229299363057322</c:v>
                </c:pt>
                <c:pt idx="52">
                  <c:v>97.229299363057322</c:v>
                </c:pt>
                <c:pt idx="53">
                  <c:v>113.39490445859872</c:v>
                </c:pt>
                <c:pt idx="54">
                  <c:v>113.39490445859872</c:v>
                </c:pt>
                <c:pt idx="55">
                  <c:v>113.39490445859872</c:v>
                </c:pt>
                <c:pt idx="56">
                  <c:v>113.39490445859872</c:v>
                </c:pt>
                <c:pt idx="57">
                  <c:v>113.39490445859872</c:v>
                </c:pt>
                <c:pt idx="58">
                  <c:v>132.56687898089172</c:v>
                </c:pt>
                <c:pt idx="59">
                  <c:v>132.56687898089172</c:v>
                </c:pt>
                <c:pt idx="60">
                  <c:v>132.56687898089172</c:v>
                </c:pt>
                <c:pt idx="61">
                  <c:v>140.56687898089172</c:v>
                </c:pt>
                <c:pt idx="62">
                  <c:v>147.56687898089172</c:v>
                </c:pt>
                <c:pt idx="63">
                  <c:v>160.75159235668789</c:v>
                </c:pt>
                <c:pt idx="64">
                  <c:v>160.75159235668789</c:v>
                </c:pt>
                <c:pt idx="65">
                  <c:v>160.75159235668789</c:v>
                </c:pt>
                <c:pt idx="66">
                  <c:v>163.75159235668789</c:v>
                </c:pt>
                <c:pt idx="67">
                  <c:v>163.75159235668789</c:v>
                </c:pt>
                <c:pt idx="68">
                  <c:v>163.75159235668789</c:v>
                </c:pt>
                <c:pt idx="69">
                  <c:v>163.75159235668789</c:v>
                </c:pt>
                <c:pt idx="70">
                  <c:v>163.75159235668789</c:v>
                </c:pt>
                <c:pt idx="71">
                  <c:v>163.75159235668789</c:v>
                </c:pt>
                <c:pt idx="72">
                  <c:v>182.03184713375796</c:v>
                </c:pt>
                <c:pt idx="73">
                  <c:v>182.03184713375796</c:v>
                </c:pt>
                <c:pt idx="74">
                  <c:v>182.03184713375796</c:v>
                </c:pt>
                <c:pt idx="75">
                  <c:v>182.03184713375796</c:v>
                </c:pt>
                <c:pt idx="76">
                  <c:v>182.03184713375796</c:v>
                </c:pt>
                <c:pt idx="77">
                  <c:v>242.66878980891721</c:v>
                </c:pt>
                <c:pt idx="78">
                  <c:v>242.66878980891721</c:v>
                </c:pt>
                <c:pt idx="79">
                  <c:v>242.66878980891721</c:v>
                </c:pt>
                <c:pt idx="80">
                  <c:v>242.66878980891721</c:v>
                </c:pt>
                <c:pt idx="81">
                  <c:v>273.1146496815287</c:v>
                </c:pt>
                <c:pt idx="82">
                  <c:v>293.1146496815287</c:v>
                </c:pt>
                <c:pt idx="83">
                  <c:v>293.1146496815287</c:v>
                </c:pt>
                <c:pt idx="84">
                  <c:v>293.1146496815287</c:v>
                </c:pt>
                <c:pt idx="85">
                  <c:v>293.1146496815287</c:v>
                </c:pt>
                <c:pt idx="86">
                  <c:v>313.36942675159241</c:v>
                </c:pt>
                <c:pt idx="87">
                  <c:v>313.36942675159241</c:v>
                </c:pt>
                <c:pt idx="88">
                  <c:v>313.36942675159241</c:v>
                </c:pt>
                <c:pt idx="89">
                  <c:v>313.36942675159241</c:v>
                </c:pt>
                <c:pt idx="90">
                  <c:v>313.36942675159241</c:v>
                </c:pt>
                <c:pt idx="91">
                  <c:v>339.62420382165612</c:v>
                </c:pt>
                <c:pt idx="92">
                  <c:v>339.62420382165612</c:v>
                </c:pt>
                <c:pt idx="93">
                  <c:v>339.62420382165612</c:v>
                </c:pt>
                <c:pt idx="94">
                  <c:v>339.62420382165612</c:v>
                </c:pt>
                <c:pt idx="95">
                  <c:v>339.62420382165612</c:v>
                </c:pt>
                <c:pt idx="96">
                  <c:v>339.62420382165612</c:v>
                </c:pt>
                <c:pt idx="97">
                  <c:v>339.62420382165612</c:v>
                </c:pt>
                <c:pt idx="98">
                  <c:v>339.62420382165612</c:v>
                </c:pt>
                <c:pt idx="99">
                  <c:v>339.62420382165612</c:v>
                </c:pt>
                <c:pt idx="100">
                  <c:v>356.88535031847141</c:v>
                </c:pt>
                <c:pt idx="101">
                  <c:v>363.88535031847141</c:v>
                </c:pt>
                <c:pt idx="102">
                  <c:v>363.88535031847141</c:v>
                </c:pt>
                <c:pt idx="103">
                  <c:v>363.88535031847141</c:v>
                </c:pt>
                <c:pt idx="104">
                  <c:v>363.88535031847141</c:v>
                </c:pt>
                <c:pt idx="105">
                  <c:v>376.17834394904463</c:v>
                </c:pt>
                <c:pt idx="106">
                  <c:v>376.17834394904463</c:v>
                </c:pt>
                <c:pt idx="107">
                  <c:v>376.17834394904463</c:v>
                </c:pt>
                <c:pt idx="108">
                  <c:v>376.17834394904463</c:v>
                </c:pt>
                <c:pt idx="109">
                  <c:v>388.40764331210198</c:v>
                </c:pt>
                <c:pt idx="110">
                  <c:v>388.40764331210198</c:v>
                </c:pt>
                <c:pt idx="111">
                  <c:v>388.40764331210198</c:v>
                </c:pt>
                <c:pt idx="112">
                  <c:v>388.40764331210198</c:v>
                </c:pt>
                <c:pt idx="113">
                  <c:v>388.40764331210198</c:v>
                </c:pt>
                <c:pt idx="114">
                  <c:v>388.40764331210198</c:v>
                </c:pt>
                <c:pt idx="115">
                  <c:v>398.53503184713378</c:v>
                </c:pt>
                <c:pt idx="116">
                  <c:v>398.53503184713378</c:v>
                </c:pt>
                <c:pt idx="117">
                  <c:v>398.53503184713378</c:v>
                </c:pt>
                <c:pt idx="118">
                  <c:v>398.53503184713378</c:v>
                </c:pt>
                <c:pt idx="119">
                  <c:v>426.53503184713378</c:v>
                </c:pt>
                <c:pt idx="120">
                  <c:v>428.53503184713378</c:v>
                </c:pt>
                <c:pt idx="121">
                  <c:v>436.53503184713378</c:v>
                </c:pt>
                <c:pt idx="122">
                  <c:v>444.53503184713378</c:v>
                </c:pt>
                <c:pt idx="123">
                  <c:v>453.53503184713378</c:v>
                </c:pt>
                <c:pt idx="124">
                  <c:v>457.53503184713378</c:v>
                </c:pt>
                <c:pt idx="125">
                  <c:v>473.53503184713378</c:v>
                </c:pt>
                <c:pt idx="126">
                  <c:v>473.53503184713378</c:v>
                </c:pt>
                <c:pt idx="127">
                  <c:v>473.53503184713378</c:v>
                </c:pt>
                <c:pt idx="128">
                  <c:v>473.53503184713378</c:v>
                </c:pt>
                <c:pt idx="129">
                  <c:v>473.53503184713378</c:v>
                </c:pt>
                <c:pt idx="130">
                  <c:v>473.53503184713378</c:v>
                </c:pt>
                <c:pt idx="131">
                  <c:v>473.53503184713378</c:v>
                </c:pt>
                <c:pt idx="132">
                  <c:v>479.53503184713378</c:v>
                </c:pt>
                <c:pt idx="133">
                  <c:v>495.53503184713378</c:v>
                </c:pt>
                <c:pt idx="134">
                  <c:v>495.53503184713378</c:v>
                </c:pt>
                <c:pt idx="135">
                  <c:v>495.53503184713378</c:v>
                </c:pt>
                <c:pt idx="136">
                  <c:v>495.53503184713378</c:v>
                </c:pt>
                <c:pt idx="137">
                  <c:v>499.53503184713378</c:v>
                </c:pt>
                <c:pt idx="138">
                  <c:v>499.53503184713378</c:v>
                </c:pt>
                <c:pt idx="139">
                  <c:v>499.53503184713378</c:v>
                </c:pt>
                <c:pt idx="140">
                  <c:v>499.53503184713378</c:v>
                </c:pt>
                <c:pt idx="141">
                  <c:v>499.53503184713378</c:v>
                </c:pt>
                <c:pt idx="142">
                  <c:v>499.53503184713378</c:v>
                </c:pt>
                <c:pt idx="143">
                  <c:v>499.53503184713378</c:v>
                </c:pt>
                <c:pt idx="144">
                  <c:v>504.53503184713378</c:v>
                </c:pt>
                <c:pt idx="145">
                  <c:v>504.53503184713378</c:v>
                </c:pt>
                <c:pt idx="146">
                  <c:v>504.53503184713378</c:v>
                </c:pt>
                <c:pt idx="147">
                  <c:v>504.53503184713378</c:v>
                </c:pt>
                <c:pt idx="148">
                  <c:v>504.53503184713378</c:v>
                </c:pt>
                <c:pt idx="149">
                  <c:v>504.53503184713378</c:v>
                </c:pt>
                <c:pt idx="150">
                  <c:v>509.53503184713378</c:v>
                </c:pt>
                <c:pt idx="151">
                  <c:v>509.53503184713378</c:v>
                </c:pt>
                <c:pt idx="152">
                  <c:v>509.53503184713378</c:v>
                </c:pt>
                <c:pt idx="153">
                  <c:v>509.53503184713378</c:v>
                </c:pt>
                <c:pt idx="154">
                  <c:v>510.53503184713378</c:v>
                </c:pt>
                <c:pt idx="155">
                  <c:v>510.53503184713378</c:v>
                </c:pt>
                <c:pt idx="156">
                  <c:v>510.53503184713378</c:v>
                </c:pt>
                <c:pt idx="157">
                  <c:v>510.53503184713378</c:v>
                </c:pt>
                <c:pt idx="158">
                  <c:v>518.03503184713372</c:v>
                </c:pt>
                <c:pt idx="159">
                  <c:v>518.03503184713372</c:v>
                </c:pt>
                <c:pt idx="160">
                  <c:v>521.03503184713372</c:v>
                </c:pt>
                <c:pt idx="161">
                  <c:v>521.03503184713372</c:v>
                </c:pt>
                <c:pt idx="162">
                  <c:v>521.03503184713372</c:v>
                </c:pt>
                <c:pt idx="163">
                  <c:v>521.03503184713372</c:v>
                </c:pt>
                <c:pt idx="164">
                  <c:v>521.03503184713372</c:v>
                </c:pt>
                <c:pt idx="165">
                  <c:v>521.03503184713372</c:v>
                </c:pt>
                <c:pt idx="166">
                  <c:v>521.03503184713372</c:v>
                </c:pt>
                <c:pt idx="167">
                  <c:v>521.03503184713372</c:v>
                </c:pt>
                <c:pt idx="168">
                  <c:v>521.03503184713372</c:v>
                </c:pt>
                <c:pt idx="169">
                  <c:v>521.03503184713372</c:v>
                </c:pt>
                <c:pt idx="170">
                  <c:v>521.03503184713372</c:v>
                </c:pt>
                <c:pt idx="171">
                  <c:v>521.03503184713372</c:v>
                </c:pt>
                <c:pt idx="172">
                  <c:v>521.03503184713372</c:v>
                </c:pt>
              </c:numCache>
            </c:numRef>
          </c:yVal>
          <c:smooth val="0"/>
          <c:extLst>
            <c:ext xmlns:c16="http://schemas.microsoft.com/office/drawing/2014/chart" uri="{C3380CC4-5D6E-409C-BE32-E72D297353CC}">
              <c16:uniqueId val="{00000001-3E7F-4D52-8082-94A953A84BDA}"/>
            </c:ext>
          </c:extLst>
        </c:ser>
        <c:ser>
          <c:idx val="0"/>
          <c:order val="2"/>
          <c:tx>
            <c:strRef>
              <c:f>'C11 5050'!$A$41</c:f>
              <c:strCache>
                <c:ptCount val="1"/>
                <c:pt idx="0">
                  <c:v>Cum Eff Irr + Prec</c:v>
                </c:pt>
              </c:strCache>
            </c:strRef>
          </c:tx>
          <c:spPr>
            <a:ln w="3175">
              <a:solidFill>
                <a:srgbClr val="000000"/>
              </a:solidFill>
              <a:prstDash val="solid"/>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5050'!$C$41:$FS$41</c:f>
              <c:numCache>
                <c:formatCode>0</c:formatCode>
                <c:ptCount val="173"/>
                <c:pt idx="0">
                  <c:v>0</c:v>
                </c:pt>
                <c:pt idx="1">
                  <c:v>0</c:v>
                </c:pt>
                <c:pt idx="2">
                  <c:v>0</c:v>
                </c:pt>
                <c:pt idx="3">
                  <c:v>0</c:v>
                </c:pt>
                <c:pt idx="4">
                  <c:v>0</c:v>
                </c:pt>
                <c:pt idx="5">
                  <c:v>0</c:v>
                </c:pt>
                <c:pt idx="6">
                  <c:v>0</c:v>
                </c:pt>
                <c:pt idx="7">
                  <c:v>0.79999999999999982</c:v>
                </c:pt>
                <c:pt idx="8">
                  <c:v>0.79999999999999982</c:v>
                </c:pt>
                <c:pt idx="9">
                  <c:v>0.79999999999999982</c:v>
                </c:pt>
                <c:pt idx="10">
                  <c:v>0.79999999999999982</c:v>
                </c:pt>
                <c:pt idx="11">
                  <c:v>0.79999999999999982</c:v>
                </c:pt>
                <c:pt idx="12">
                  <c:v>0.79999999999999982</c:v>
                </c:pt>
                <c:pt idx="13">
                  <c:v>0.79999999999999982</c:v>
                </c:pt>
                <c:pt idx="14">
                  <c:v>0.79999999999999982</c:v>
                </c:pt>
                <c:pt idx="15">
                  <c:v>1.2464</c:v>
                </c:pt>
                <c:pt idx="16">
                  <c:v>2.8442666666666674</c:v>
                </c:pt>
                <c:pt idx="17">
                  <c:v>2.8442666666666674</c:v>
                </c:pt>
                <c:pt idx="18">
                  <c:v>2.8442666666666674</c:v>
                </c:pt>
                <c:pt idx="19">
                  <c:v>2.8442666666666674</c:v>
                </c:pt>
                <c:pt idx="20">
                  <c:v>2.8442666666666674</c:v>
                </c:pt>
                <c:pt idx="21">
                  <c:v>2.8442666666666674</c:v>
                </c:pt>
                <c:pt idx="22">
                  <c:v>4.3962666666666674</c:v>
                </c:pt>
                <c:pt idx="23">
                  <c:v>4.3962666666666674</c:v>
                </c:pt>
                <c:pt idx="24">
                  <c:v>4.3962666666666674</c:v>
                </c:pt>
                <c:pt idx="25">
                  <c:v>21.957531961251306</c:v>
                </c:pt>
                <c:pt idx="26">
                  <c:v>21.957531961251306</c:v>
                </c:pt>
                <c:pt idx="27">
                  <c:v>21.957531961251306</c:v>
                </c:pt>
                <c:pt idx="28">
                  <c:v>21.957531961251306</c:v>
                </c:pt>
                <c:pt idx="29">
                  <c:v>21.957531961251306</c:v>
                </c:pt>
                <c:pt idx="30">
                  <c:v>21.957531961251306</c:v>
                </c:pt>
                <c:pt idx="31">
                  <c:v>39.712535467848269</c:v>
                </c:pt>
                <c:pt idx="32">
                  <c:v>39.712535467848269</c:v>
                </c:pt>
                <c:pt idx="33">
                  <c:v>39.712535467848269</c:v>
                </c:pt>
                <c:pt idx="34">
                  <c:v>39.712535467848269</c:v>
                </c:pt>
                <c:pt idx="35">
                  <c:v>39.712535467848269</c:v>
                </c:pt>
                <c:pt idx="36">
                  <c:v>39.712535467848269</c:v>
                </c:pt>
                <c:pt idx="37">
                  <c:v>39.712535467848269</c:v>
                </c:pt>
                <c:pt idx="38">
                  <c:v>57.536631585248415</c:v>
                </c:pt>
                <c:pt idx="39">
                  <c:v>57.536631585248415</c:v>
                </c:pt>
                <c:pt idx="40">
                  <c:v>57.536631585248415</c:v>
                </c:pt>
                <c:pt idx="41">
                  <c:v>57.536631585248415</c:v>
                </c:pt>
                <c:pt idx="42">
                  <c:v>57.536631585248415</c:v>
                </c:pt>
                <c:pt idx="43">
                  <c:v>57.536631585248415</c:v>
                </c:pt>
                <c:pt idx="44">
                  <c:v>57.536631585248415</c:v>
                </c:pt>
                <c:pt idx="45">
                  <c:v>57.536631585248415</c:v>
                </c:pt>
                <c:pt idx="46">
                  <c:v>58.017660156676989</c:v>
                </c:pt>
                <c:pt idx="47">
                  <c:v>58.017660156676989</c:v>
                </c:pt>
                <c:pt idx="48">
                  <c:v>58.017660156676989</c:v>
                </c:pt>
                <c:pt idx="49">
                  <c:v>72.207771007640289</c:v>
                </c:pt>
                <c:pt idx="50">
                  <c:v>72.207771007640289</c:v>
                </c:pt>
                <c:pt idx="51">
                  <c:v>72.207771007640289</c:v>
                </c:pt>
                <c:pt idx="52">
                  <c:v>72.207771007640289</c:v>
                </c:pt>
                <c:pt idx="53">
                  <c:v>86.699173184174342</c:v>
                </c:pt>
                <c:pt idx="54">
                  <c:v>86.699173184174342</c:v>
                </c:pt>
                <c:pt idx="55">
                  <c:v>86.699173184174342</c:v>
                </c:pt>
                <c:pt idx="56">
                  <c:v>86.699173184174342</c:v>
                </c:pt>
                <c:pt idx="57">
                  <c:v>86.699173184174342</c:v>
                </c:pt>
                <c:pt idx="58">
                  <c:v>105.87114770646734</c:v>
                </c:pt>
                <c:pt idx="59">
                  <c:v>105.87114770646734</c:v>
                </c:pt>
                <c:pt idx="60">
                  <c:v>105.87114770646734</c:v>
                </c:pt>
                <c:pt idx="61">
                  <c:v>112.14826770646734</c:v>
                </c:pt>
                <c:pt idx="62">
                  <c:v>117.87025631048149</c:v>
                </c:pt>
                <c:pt idx="63">
                  <c:v>131.05496968627767</c:v>
                </c:pt>
                <c:pt idx="64">
                  <c:v>131.05496968627767</c:v>
                </c:pt>
                <c:pt idx="65">
                  <c:v>131.05496968627767</c:v>
                </c:pt>
                <c:pt idx="66">
                  <c:v>133.61496968627768</c:v>
                </c:pt>
                <c:pt idx="67">
                  <c:v>133.61496968627768</c:v>
                </c:pt>
                <c:pt idx="68">
                  <c:v>133.61496968627768</c:v>
                </c:pt>
                <c:pt idx="69">
                  <c:v>133.61496968627768</c:v>
                </c:pt>
                <c:pt idx="70">
                  <c:v>133.61496968627768</c:v>
                </c:pt>
                <c:pt idx="71">
                  <c:v>133.61496968627768</c:v>
                </c:pt>
                <c:pt idx="72">
                  <c:v>151.89522446334774</c:v>
                </c:pt>
                <c:pt idx="73">
                  <c:v>151.89522446334774</c:v>
                </c:pt>
                <c:pt idx="74">
                  <c:v>151.89522446334774</c:v>
                </c:pt>
                <c:pt idx="75">
                  <c:v>151.89522446334774</c:v>
                </c:pt>
                <c:pt idx="76">
                  <c:v>151.89522446334774</c:v>
                </c:pt>
                <c:pt idx="77">
                  <c:v>211.85490027811682</c:v>
                </c:pt>
                <c:pt idx="78">
                  <c:v>211.85490027811682</c:v>
                </c:pt>
                <c:pt idx="79">
                  <c:v>211.85490027811682</c:v>
                </c:pt>
                <c:pt idx="80">
                  <c:v>211.85490027811682</c:v>
                </c:pt>
                <c:pt idx="81">
                  <c:v>242.30076015072828</c:v>
                </c:pt>
                <c:pt idx="82">
                  <c:v>260.80577833254648</c:v>
                </c:pt>
                <c:pt idx="83">
                  <c:v>260.80577833254648</c:v>
                </c:pt>
                <c:pt idx="84">
                  <c:v>260.80577833254648</c:v>
                </c:pt>
                <c:pt idx="85">
                  <c:v>260.80577833254648</c:v>
                </c:pt>
                <c:pt idx="86">
                  <c:v>281.06055540261019</c:v>
                </c:pt>
                <c:pt idx="87">
                  <c:v>281.06055540261019</c:v>
                </c:pt>
                <c:pt idx="88">
                  <c:v>281.06055540261019</c:v>
                </c:pt>
                <c:pt idx="89">
                  <c:v>281.06055540261019</c:v>
                </c:pt>
                <c:pt idx="90">
                  <c:v>281.06055540261019</c:v>
                </c:pt>
                <c:pt idx="91">
                  <c:v>306.53642338176479</c:v>
                </c:pt>
                <c:pt idx="92">
                  <c:v>306.53642338176479</c:v>
                </c:pt>
                <c:pt idx="93">
                  <c:v>306.53642338176479</c:v>
                </c:pt>
                <c:pt idx="94">
                  <c:v>306.53642338176479</c:v>
                </c:pt>
                <c:pt idx="95">
                  <c:v>306.53642338176479</c:v>
                </c:pt>
                <c:pt idx="96">
                  <c:v>306.53642338176479</c:v>
                </c:pt>
                <c:pt idx="97">
                  <c:v>306.53642338176479</c:v>
                </c:pt>
                <c:pt idx="98">
                  <c:v>306.53642338176479</c:v>
                </c:pt>
                <c:pt idx="99">
                  <c:v>306.53642338176479</c:v>
                </c:pt>
                <c:pt idx="100">
                  <c:v>323.79756987858008</c:v>
                </c:pt>
                <c:pt idx="101">
                  <c:v>329.95196987858009</c:v>
                </c:pt>
                <c:pt idx="102">
                  <c:v>329.95196987858009</c:v>
                </c:pt>
                <c:pt idx="103">
                  <c:v>329.95196987858009</c:v>
                </c:pt>
                <c:pt idx="104">
                  <c:v>329.95196987858009</c:v>
                </c:pt>
                <c:pt idx="105">
                  <c:v>342.24496350915331</c:v>
                </c:pt>
                <c:pt idx="106">
                  <c:v>342.24496350915331</c:v>
                </c:pt>
                <c:pt idx="107">
                  <c:v>342.24496350915331</c:v>
                </c:pt>
                <c:pt idx="108">
                  <c:v>342.24496350915331</c:v>
                </c:pt>
                <c:pt idx="109">
                  <c:v>354.47426287221066</c:v>
                </c:pt>
                <c:pt idx="110">
                  <c:v>354.47426287221066</c:v>
                </c:pt>
                <c:pt idx="111">
                  <c:v>354.47426287221066</c:v>
                </c:pt>
                <c:pt idx="112">
                  <c:v>354.47426287221066</c:v>
                </c:pt>
                <c:pt idx="113">
                  <c:v>354.47426287221066</c:v>
                </c:pt>
                <c:pt idx="114">
                  <c:v>354.47426287221066</c:v>
                </c:pt>
                <c:pt idx="115">
                  <c:v>364.60165140724246</c:v>
                </c:pt>
                <c:pt idx="116">
                  <c:v>364.60165140724246</c:v>
                </c:pt>
                <c:pt idx="117">
                  <c:v>364.60165140724246</c:v>
                </c:pt>
                <c:pt idx="118">
                  <c:v>364.60165140724246</c:v>
                </c:pt>
                <c:pt idx="119">
                  <c:v>389.00267997867104</c:v>
                </c:pt>
                <c:pt idx="120">
                  <c:v>392.98922454944056</c:v>
                </c:pt>
                <c:pt idx="121">
                  <c:v>398.24202454944054</c:v>
                </c:pt>
                <c:pt idx="122">
                  <c:v>405.69022557605246</c:v>
                </c:pt>
                <c:pt idx="123">
                  <c:v>411.208254147481</c:v>
                </c:pt>
                <c:pt idx="124">
                  <c:v>415.64704866723366</c:v>
                </c:pt>
                <c:pt idx="125">
                  <c:v>426.48259152437652</c:v>
                </c:pt>
                <c:pt idx="126">
                  <c:v>426.48259152437652</c:v>
                </c:pt>
                <c:pt idx="127">
                  <c:v>426.48259152437652</c:v>
                </c:pt>
                <c:pt idx="128">
                  <c:v>426.48259152437652</c:v>
                </c:pt>
                <c:pt idx="129">
                  <c:v>426.48259152437652</c:v>
                </c:pt>
                <c:pt idx="130">
                  <c:v>426.48259152437652</c:v>
                </c:pt>
                <c:pt idx="131">
                  <c:v>426.48259152437652</c:v>
                </c:pt>
                <c:pt idx="132">
                  <c:v>428.98716295294793</c:v>
                </c:pt>
                <c:pt idx="133">
                  <c:v>437.81714670514111</c:v>
                </c:pt>
                <c:pt idx="134">
                  <c:v>437.81714670514111</c:v>
                </c:pt>
                <c:pt idx="135">
                  <c:v>437.81714670514111</c:v>
                </c:pt>
                <c:pt idx="136">
                  <c:v>437.81714670514111</c:v>
                </c:pt>
                <c:pt idx="137">
                  <c:v>439.05200384799826</c:v>
                </c:pt>
                <c:pt idx="138">
                  <c:v>439.05200384799826</c:v>
                </c:pt>
                <c:pt idx="139">
                  <c:v>439.05200384799826</c:v>
                </c:pt>
                <c:pt idx="140">
                  <c:v>439.05200384799826</c:v>
                </c:pt>
                <c:pt idx="141">
                  <c:v>439.05200384799826</c:v>
                </c:pt>
                <c:pt idx="142">
                  <c:v>439.05200384799826</c:v>
                </c:pt>
                <c:pt idx="143">
                  <c:v>439.05200384799826</c:v>
                </c:pt>
                <c:pt idx="144">
                  <c:v>440.05200384799826</c:v>
                </c:pt>
                <c:pt idx="145">
                  <c:v>440.05200384799826</c:v>
                </c:pt>
                <c:pt idx="146">
                  <c:v>440.05200384799826</c:v>
                </c:pt>
                <c:pt idx="147">
                  <c:v>440.05200384799826</c:v>
                </c:pt>
                <c:pt idx="148">
                  <c:v>440.05200384799826</c:v>
                </c:pt>
                <c:pt idx="149">
                  <c:v>440.05200384799826</c:v>
                </c:pt>
                <c:pt idx="150">
                  <c:v>441.05200384799826</c:v>
                </c:pt>
                <c:pt idx="151">
                  <c:v>441.05200384799826</c:v>
                </c:pt>
                <c:pt idx="152">
                  <c:v>441.05200384799826</c:v>
                </c:pt>
                <c:pt idx="153">
                  <c:v>441.05200384799826</c:v>
                </c:pt>
                <c:pt idx="154">
                  <c:v>441.25200384799825</c:v>
                </c:pt>
                <c:pt idx="155">
                  <c:v>441.25200384799825</c:v>
                </c:pt>
                <c:pt idx="156">
                  <c:v>441.25200384799825</c:v>
                </c:pt>
                <c:pt idx="157">
                  <c:v>441.25200384799825</c:v>
                </c:pt>
                <c:pt idx="158">
                  <c:v>442.75200384799825</c:v>
                </c:pt>
                <c:pt idx="159">
                  <c:v>442.75200384799825</c:v>
                </c:pt>
                <c:pt idx="160">
                  <c:v>443.35200384799828</c:v>
                </c:pt>
                <c:pt idx="161">
                  <c:v>443.35200384799828</c:v>
                </c:pt>
                <c:pt idx="162">
                  <c:v>443.35200384799828</c:v>
                </c:pt>
                <c:pt idx="163">
                  <c:v>443.35200384799828</c:v>
                </c:pt>
                <c:pt idx="164">
                  <c:v>443.35200384799828</c:v>
                </c:pt>
                <c:pt idx="165">
                  <c:v>443.35200384799828</c:v>
                </c:pt>
                <c:pt idx="166">
                  <c:v>443.35200384799828</c:v>
                </c:pt>
                <c:pt idx="167">
                  <c:v>443.35200384799828</c:v>
                </c:pt>
                <c:pt idx="168">
                  <c:v>443.35200384799828</c:v>
                </c:pt>
                <c:pt idx="169">
                  <c:v>443.35200384799828</c:v>
                </c:pt>
                <c:pt idx="170">
                  <c:v>443.35200384799828</c:v>
                </c:pt>
                <c:pt idx="171">
                  <c:v>443.35200384799828</c:v>
                </c:pt>
                <c:pt idx="172">
                  <c:v>443.35200384799828</c:v>
                </c:pt>
              </c:numCache>
            </c:numRef>
          </c:yVal>
          <c:smooth val="0"/>
          <c:extLst>
            <c:ext xmlns:c16="http://schemas.microsoft.com/office/drawing/2014/chart" uri="{C3380CC4-5D6E-409C-BE32-E72D297353CC}">
              <c16:uniqueId val="{00000002-3E7F-4D52-8082-94A953A84BDA}"/>
            </c:ext>
          </c:extLst>
        </c:ser>
        <c:ser>
          <c:idx val="6"/>
          <c:order val="3"/>
          <c:tx>
            <c:strRef>
              <c:f>'C11 5050'!$A$19</c:f>
              <c:strCache>
                <c:ptCount val="1"/>
                <c:pt idx="0">
                  <c:v>Cum ETc (Kcb Select)</c:v>
                </c:pt>
              </c:strCache>
            </c:strRef>
          </c:tx>
          <c:spPr>
            <a:ln w="25400">
              <a:solidFill>
                <a:srgbClr val="008080"/>
              </a:solidFill>
              <a:prstDash val="solid"/>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5050'!$C$19:$FS$19</c:f>
              <c:numCache>
                <c:formatCode>0</c:formatCode>
                <c:ptCount val="173"/>
                <c:pt idx="0">
                  <c:v>1.1015352487564087</c:v>
                </c:pt>
                <c:pt idx="1">
                  <c:v>2.1840708626347478</c:v>
                </c:pt>
                <c:pt idx="2">
                  <c:v>2.9893259500087774</c:v>
                </c:pt>
                <c:pt idx="3">
                  <c:v>3.6790647230081461</c:v>
                </c:pt>
                <c:pt idx="4">
                  <c:v>4.2961387944049454</c:v>
                </c:pt>
                <c:pt idx="5">
                  <c:v>4.744434273242109</c:v>
                </c:pt>
                <c:pt idx="6">
                  <c:v>5.0368025090627047</c:v>
                </c:pt>
                <c:pt idx="7">
                  <c:v>8.4438116617671017</c:v>
                </c:pt>
                <c:pt idx="8">
                  <c:v>8.9439942305119047</c:v>
                </c:pt>
                <c:pt idx="9">
                  <c:v>9.2461571655383441</c:v>
                </c:pt>
                <c:pt idx="10">
                  <c:v>9.5713215979019228</c:v>
                </c:pt>
                <c:pt idx="11">
                  <c:v>10.234536920416744</c:v>
                </c:pt>
                <c:pt idx="12">
                  <c:v>10.919310158813198</c:v>
                </c:pt>
                <c:pt idx="13">
                  <c:v>11.75482419532629</c:v>
                </c:pt>
                <c:pt idx="14">
                  <c:v>12.713466408373744</c:v>
                </c:pt>
                <c:pt idx="15">
                  <c:v>15.023299016178854</c:v>
                </c:pt>
                <c:pt idx="16">
                  <c:v>20.808897309833522</c:v>
                </c:pt>
                <c:pt idx="17">
                  <c:v>22.368952784977452</c:v>
                </c:pt>
                <c:pt idx="18">
                  <c:v>24.129738731663647</c:v>
                </c:pt>
                <c:pt idx="19">
                  <c:v>25.401544204223185</c:v>
                </c:pt>
                <c:pt idx="20">
                  <c:v>26.609417223291594</c:v>
                </c:pt>
                <c:pt idx="21">
                  <c:v>28.07195226824841</c:v>
                </c:pt>
                <c:pt idx="22">
                  <c:v>33.527217817025608</c:v>
                </c:pt>
                <c:pt idx="23">
                  <c:v>34.139979888846916</c:v>
                </c:pt>
                <c:pt idx="24">
                  <c:v>35.388791434850603</c:v>
                </c:pt>
                <c:pt idx="25">
                  <c:v>40.19289897942101</c:v>
                </c:pt>
                <c:pt idx="26">
                  <c:v>42.377620491929399</c:v>
                </c:pt>
                <c:pt idx="27">
                  <c:v>44.478941975720275</c:v>
                </c:pt>
                <c:pt idx="28">
                  <c:v>46.614528442390309</c:v>
                </c:pt>
                <c:pt idx="29">
                  <c:v>49.706844334967478</c:v>
                </c:pt>
                <c:pt idx="30">
                  <c:v>52.794647739537105</c:v>
                </c:pt>
                <c:pt idx="31">
                  <c:v>58.410898817697827</c:v>
                </c:pt>
                <c:pt idx="32">
                  <c:v>61.539709374347993</c:v>
                </c:pt>
                <c:pt idx="33">
                  <c:v>64.026642672602009</c:v>
                </c:pt>
                <c:pt idx="34">
                  <c:v>66.247148023668601</c:v>
                </c:pt>
                <c:pt idx="35">
                  <c:v>68.488324620792937</c:v>
                </c:pt>
                <c:pt idx="36">
                  <c:v>71.119722087118703</c:v>
                </c:pt>
                <c:pt idx="37">
                  <c:v>74.854076118654262</c:v>
                </c:pt>
                <c:pt idx="38">
                  <c:v>80.910953970282293</c:v>
                </c:pt>
                <c:pt idx="39">
                  <c:v>83.844792621718014</c:v>
                </c:pt>
                <c:pt idx="40">
                  <c:v>86.727004960928525</c:v>
                </c:pt>
                <c:pt idx="41">
                  <c:v>89.976631917813719</c:v>
                </c:pt>
                <c:pt idx="42">
                  <c:v>93.586358765067246</c:v>
                </c:pt>
                <c:pt idx="43">
                  <c:v>97.161253294982103</c:v>
                </c:pt>
                <c:pt idx="44">
                  <c:v>101.16227882006666</c:v>
                </c:pt>
                <c:pt idx="45">
                  <c:v>106.6325478989753</c:v>
                </c:pt>
                <c:pt idx="46">
                  <c:v>112.37881450094142</c:v>
                </c:pt>
                <c:pt idx="47">
                  <c:v>116.46767594109686</c:v>
                </c:pt>
                <c:pt idx="48">
                  <c:v>120.34885046374308</c:v>
                </c:pt>
                <c:pt idx="49">
                  <c:v>125.02795945606155</c:v>
                </c:pt>
                <c:pt idx="50">
                  <c:v>129.83585020606156</c:v>
                </c:pt>
                <c:pt idx="51">
                  <c:v>134.81980496935697</c:v>
                </c:pt>
                <c:pt idx="52">
                  <c:v>139.93146418729037</c:v>
                </c:pt>
                <c:pt idx="53">
                  <c:v>144.875970328215</c:v>
                </c:pt>
                <c:pt idx="54">
                  <c:v>150.11912870583259</c:v>
                </c:pt>
                <c:pt idx="55">
                  <c:v>155.02246828701561</c:v>
                </c:pt>
                <c:pt idx="56">
                  <c:v>159.90854025093955</c:v>
                </c:pt>
                <c:pt idx="57">
                  <c:v>164.70151507775208</c:v>
                </c:pt>
                <c:pt idx="58">
                  <c:v>169.68261725875257</c:v>
                </c:pt>
                <c:pt idx="59">
                  <c:v>178.78445309410841</c:v>
                </c:pt>
                <c:pt idx="60">
                  <c:v>183.50918897816149</c:v>
                </c:pt>
                <c:pt idx="61">
                  <c:v>189.20204857809506</c:v>
                </c:pt>
                <c:pt idx="62">
                  <c:v>194.47649573004207</c:v>
                </c:pt>
                <c:pt idx="63">
                  <c:v>198.78382394736931</c:v>
                </c:pt>
                <c:pt idx="64">
                  <c:v>207.74341795907722</c:v>
                </c:pt>
                <c:pt idx="65">
                  <c:v>215.25757986066398</c:v>
                </c:pt>
                <c:pt idx="66">
                  <c:v>220.44579625745968</c:v>
                </c:pt>
                <c:pt idx="67">
                  <c:v>223.42379937292961</c:v>
                </c:pt>
                <c:pt idx="68">
                  <c:v>227.19883909149323</c:v>
                </c:pt>
                <c:pt idx="69">
                  <c:v>230.0933448582511</c:v>
                </c:pt>
                <c:pt idx="70">
                  <c:v>233.56662059342005</c:v>
                </c:pt>
                <c:pt idx="71">
                  <c:v>236.46419523763154</c:v>
                </c:pt>
                <c:pt idx="72">
                  <c:v>238.798504006104</c:v>
                </c:pt>
                <c:pt idx="73">
                  <c:v>241.04117815755365</c:v>
                </c:pt>
                <c:pt idx="74">
                  <c:v>245.14268281079916</c:v>
                </c:pt>
                <c:pt idx="75">
                  <c:v>247.54896703474392</c:v>
                </c:pt>
                <c:pt idx="76">
                  <c:v>248.88972362184754</c:v>
                </c:pt>
                <c:pt idx="77">
                  <c:v>250.72619446279231</c:v>
                </c:pt>
                <c:pt idx="78">
                  <c:v>256.64939446279232</c:v>
                </c:pt>
                <c:pt idx="79">
                  <c:v>263.24909416982359</c:v>
                </c:pt>
                <c:pt idx="80">
                  <c:v>268.54761986562437</c:v>
                </c:pt>
                <c:pt idx="81">
                  <c:v>275.02455651113218</c:v>
                </c:pt>
                <c:pt idx="82">
                  <c:v>282.24654959030033</c:v>
                </c:pt>
                <c:pt idx="83">
                  <c:v>287.44114645309332</c:v>
                </c:pt>
                <c:pt idx="84">
                  <c:v>293.39503317184335</c:v>
                </c:pt>
                <c:pt idx="85">
                  <c:v>299.35098898239022</c:v>
                </c:pt>
                <c:pt idx="86">
                  <c:v>303.40214392013434</c:v>
                </c:pt>
                <c:pt idx="87">
                  <c:v>306.48063642806892</c:v>
                </c:pt>
                <c:pt idx="88">
                  <c:v>312.13116316146738</c:v>
                </c:pt>
                <c:pt idx="89">
                  <c:v>317.80699278182874</c:v>
                </c:pt>
                <c:pt idx="90">
                  <c:v>322.18459278182871</c:v>
                </c:pt>
                <c:pt idx="91">
                  <c:v>327.6114388102385</c:v>
                </c:pt>
                <c:pt idx="92">
                  <c:v>332.27703881023848</c:v>
                </c:pt>
                <c:pt idx="93">
                  <c:v>337.20183881023848</c:v>
                </c:pt>
                <c:pt idx="94">
                  <c:v>342.4146388102385</c:v>
                </c:pt>
                <c:pt idx="95">
                  <c:v>348.11703881023851</c:v>
                </c:pt>
                <c:pt idx="96">
                  <c:v>353.76175889668332</c:v>
                </c:pt>
                <c:pt idx="97">
                  <c:v>358.67529186958865</c:v>
                </c:pt>
                <c:pt idx="98">
                  <c:v>364.03240166778244</c:v>
                </c:pt>
                <c:pt idx="99">
                  <c:v>368.79046320456149</c:v>
                </c:pt>
                <c:pt idx="100">
                  <c:v>373.17393517913422</c:v>
                </c:pt>
                <c:pt idx="101">
                  <c:v>377.87880285737674</c:v>
                </c:pt>
                <c:pt idx="102">
                  <c:v>382.72992615654556</c:v>
                </c:pt>
                <c:pt idx="103">
                  <c:v>386.94182828647342</c:v>
                </c:pt>
                <c:pt idx="104">
                  <c:v>390.90330367774686</c:v>
                </c:pt>
                <c:pt idx="105">
                  <c:v>395.22545304452808</c:v>
                </c:pt>
                <c:pt idx="106">
                  <c:v>400.14072005141105</c:v>
                </c:pt>
                <c:pt idx="107">
                  <c:v>403.90346846677318</c:v>
                </c:pt>
                <c:pt idx="108">
                  <c:v>408.61275106293169</c:v>
                </c:pt>
                <c:pt idx="109">
                  <c:v>411.71083439652477</c:v>
                </c:pt>
                <c:pt idx="110">
                  <c:v>415.91920116098794</c:v>
                </c:pt>
                <c:pt idx="111">
                  <c:v>419.47929058170564</c:v>
                </c:pt>
                <c:pt idx="112">
                  <c:v>422.87927934869259</c:v>
                </c:pt>
                <c:pt idx="113">
                  <c:v>425.69142545518343</c:v>
                </c:pt>
                <c:pt idx="114">
                  <c:v>428.43110142599699</c:v>
                </c:pt>
                <c:pt idx="115">
                  <c:v>431.31110148594132</c:v>
                </c:pt>
                <c:pt idx="116">
                  <c:v>435.10990255483887</c:v>
                </c:pt>
                <c:pt idx="117">
                  <c:v>437.81131010689336</c:v>
                </c:pt>
                <c:pt idx="118">
                  <c:v>440.6511595146506</c:v>
                </c:pt>
                <c:pt idx="119">
                  <c:v>445.99945061599038</c:v>
                </c:pt>
                <c:pt idx="120">
                  <c:v>445.64857629288122</c:v>
                </c:pt>
                <c:pt idx="121">
                  <c:v>449.46123290235522</c:v>
                </c:pt>
                <c:pt idx="122">
                  <c:v>450.71628635615491</c:v>
                </c:pt>
                <c:pt idx="123">
                  <c:v>456.08998986650852</c:v>
                </c:pt>
                <c:pt idx="124">
                  <c:v>458.21428250621364</c:v>
                </c:pt>
                <c:pt idx="125">
                  <c:v>463.80932182322306</c:v>
                </c:pt>
                <c:pt idx="126">
                  <c:v>465.30375816618113</c:v>
                </c:pt>
                <c:pt idx="127">
                  <c:v>467.80325919344057</c:v>
                </c:pt>
                <c:pt idx="128">
                  <c:v>470.35151040476791</c:v>
                </c:pt>
                <c:pt idx="129">
                  <c:v>472.34217149238646</c:v>
                </c:pt>
                <c:pt idx="130">
                  <c:v>474.06243103722989</c:v>
                </c:pt>
                <c:pt idx="131">
                  <c:v>476.20724985892514</c:v>
                </c:pt>
                <c:pt idx="132">
                  <c:v>481.33917731088269</c:v>
                </c:pt>
                <c:pt idx="133">
                  <c:v>490.76291766711</c:v>
                </c:pt>
                <c:pt idx="134">
                  <c:v>492.66977384958989</c:v>
                </c:pt>
                <c:pt idx="135">
                  <c:v>494.31625501641759</c:v>
                </c:pt>
                <c:pt idx="136">
                  <c:v>495.5772529542067</c:v>
                </c:pt>
                <c:pt idx="137">
                  <c:v>498.47989101955824</c:v>
                </c:pt>
                <c:pt idx="138">
                  <c:v>499.39899042007897</c:v>
                </c:pt>
                <c:pt idx="139">
                  <c:v>500.28957341358819</c:v>
                </c:pt>
                <c:pt idx="140">
                  <c:v>501.02718783469845</c:v>
                </c:pt>
                <c:pt idx="141">
                  <c:v>501.7934319970272</c:v>
                </c:pt>
                <c:pt idx="142">
                  <c:v>502.49293587180597</c:v>
                </c:pt>
                <c:pt idx="143">
                  <c:v>502.97622301551326</c:v>
                </c:pt>
                <c:pt idx="144">
                  <c:v>507.32772675725442</c:v>
                </c:pt>
                <c:pt idx="145">
                  <c:v>508.18019765588264</c:v>
                </c:pt>
                <c:pt idx="146">
                  <c:v>508.69069559546926</c:v>
                </c:pt>
                <c:pt idx="147">
                  <c:v>509.25295952531314</c:v>
                </c:pt>
                <c:pt idx="148">
                  <c:v>509.93419970246771</c:v>
                </c:pt>
                <c:pt idx="149">
                  <c:v>510.52365690442542</c:v>
                </c:pt>
                <c:pt idx="150">
                  <c:v>514.77111827703925</c:v>
                </c:pt>
                <c:pt idx="151">
                  <c:v>515.42202352854224</c:v>
                </c:pt>
                <c:pt idx="152">
                  <c:v>515.76817393871761</c:v>
                </c:pt>
                <c:pt idx="153">
                  <c:v>516.1909167585037</c:v>
                </c:pt>
                <c:pt idx="154">
                  <c:v>517.24065554114793</c:v>
                </c:pt>
                <c:pt idx="155">
                  <c:v>517.6381411072872</c:v>
                </c:pt>
                <c:pt idx="156">
                  <c:v>517.97668727609141</c:v>
                </c:pt>
                <c:pt idx="157">
                  <c:v>518.21499861451605</c:v>
                </c:pt>
                <c:pt idx="158">
                  <c:v>524.4826550540588</c:v>
                </c:pt>
                <c:pt idx="159">
                  <c:v>524.82680650326233</c:v>
                </c:pt>
                <c:pt idx="160">
                  <c:v>527.33736297461007</c:v>
                </c:pt>
                <c:pt idx="161">
                  <c:v>527.82108989330743</c:v>
                </c:pt>
                <c:pt idx="162">
                  <c:v>528.27472389313198</c:v>
                </c:pt>
                <c:pt idx="163">
                  <c:v>528.6748904165886</c:v>
                </c:pt>
                <c:pt idx="164">
                  <c:v>528.90571252676466</c:v>
                </c:pt>
                <c:pt idx="165">
                  <c:v>529.25607779594873</c:v>
                </c:pt>
                <c:pt idx="166">
                  <c:v>529.63336120969495</c:v>
                </c:pt>
                <c:pt idx="167">
                  <c:v>530.04542185160494</c:v>
                </c:pt>
                <c:pt idx="168">
                  <c:v>530.07923384011383</c:v>
                </c:pt>
                <c:pt idx="169">
                  <c:v>530.14419985554366</c:v>
                </c:pt>
                <c:pt idx="170">
                  <c:v>530.27133493261999</c:v>
                </c:pt>
                <c:pt idx="171">
                  <c:v>530.57477145102018</c:v>
                </c:pt>
                <c:pt idx="172">
                  <c:v>531.06956551028975</c:v>
                </c:pt>
              </c:numCache>
            </c:numRef>
          </c:yVal>
          <c:smooth val="0"/>
          <c:extLst>
            <c:ext xmlns:c16="http://schemas.microsoft.com/office/drawing/2014/chart" uri="{C3380CC4-5D6E-409C-BE32-E72D297353CC}">
              <c16:uniqueId val="{00000003-3E7F-4D52-8082-94A953A84BDA}"/>
            </c:ext>
          </c:extLst>
        </c:ser>
        <c:ser>
          <c:idx val="8"/>
          <c:order val="4"/>
          <c:tx>
            <c:strRef>
              <c:f>'C11 5050'!$A$22</c:f>
              <c:strCache>
                <c:ptCount val="1"/>
                <c:pt idx="0">
                  <c:v>Cum ETc (BR)</c:v>
                </c:pt>
              </c:strCache>
            </c:strRef>
          </c:tx>
          <c:spPr>
            <a:ln w="12700">
              <a:solidFill>
                <a:srgbClr val="00CCFF"/>
              </a:solidFill>
              <a:prstDash val="solid"/>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5050'!$C$22:$FS$22</c:f>
              <c:numCache>
                <c:formatCode>0</c:formatCode>
                <c:ptCount val="173"/>
                <c:pt idx="0">
                  <c:v>0.01</c:v>
                </c:pt>
                <c:pt idx="1">
                  <c:v>0.02</c:v>
                </c:pt>
                <c:pt idx="2">
                  <c:v>0.03</c:v>
                </c:pt>
                <c:pt idx="3">
                  <c:v>0.04</c:v>
                </c:pt>
                <c:pt idx="4">
                  <c:v>0.05</c:v>
                </c:pt>
                <c:pt idx="5">
                  <c:v>6.0000000000000005E-2</c:v>
                </c:pt>
                <c:pt idx="6">
                  <c:v>7.0000000000000007E-2</c:v>
                </c:pt>
                <c:pt idx="7">
                  <c:v>0.08</c:v>
                </c:pt>
                <c:pt idx="8">
                  <c:v>0.09</c:v>
                </c:pt>
                <c:pt idx="9">
                  <c:v>9.9999999999999992E-2</c:v>
                </c:pt>
                <c:pt idx="10">
                  <c:v>0.10999999999999999</c:v>
                </c:pt>
                <c:pt idx="11">
                  <c:v>0.11999999999999998</c:v>
                </c:pt>
                <c:pt idx="12">
                  <c:v>0.12999999999999998</c:v>
                </c:pt>
                <c:pt idx="13">
                  <c:v>0.13999999999999999</c:v>
                </c:pt>
                <c:pt idx="14">
                  <c:v>0.15</c:v>
                </c:pt>
                <c:pt idx="15">
                  <c:v>0.16</c:v>
                </c:pt>
                <c:pt idx="16">
                  <c:v>0.17</c:v>
                </c:pt>
                <c:pt idx="17">
                  <c:v>0.18000000000000002</c:v>
                </c:pt>
                <c:pt idx="18">
                  <c:v>0.19000000000000003</c:v>
                </c:pt>
                <c:pt idx="19">
                  <c:v>0.20000000000000004</c:v>
                </c:pt>
                <c:pt idx="20">
                  <c:v>0.21000000000000005</c:v>
                </c:pt>
                <c:pt idx="21">
                  <c:v>0.22000000000000006</c:v>
                </c:pt>
                <c:pt idx="22">
                  <c:v>0.23000000000000007</c:v>
                </c:pt>
                <c:pt idx="23">
                  <c:v>0.24000000000000007</c:v>
                </c:pt>
                <c:pt idx="24">
                  <c:v>0.25000000000000006</c:v>
                </c:pt>
                <c:pt idx="25">
                  <c:v>0.26000000000000006</c:v>
                </c:pt>
                <c:pt idx="26">
                  <c:v>0.27000000000000007</c:v>
                </c:pt>
                <c:pt idx="27">
                  <c:v>0.28000000000000008</c:v>
                </c:pt>
                <c:pt idx="28">
                  <c:v>0.29000000000000009</c:v>
                </c:pt>
                <c:pt idx="29">
                  <c:v>0.3000000000000001</c:v>
                </c:pt>
                <c:pt idx="30">
                  <c:v>0.31000000000000011</c:v>
                </c:pt>
                <c:pt idx="31">
                  <c:v>0.32000000000000012</c:v>
                </c:pt>
                <c:pt idx="32">
                  <c:v>0.33000000000000013</c:v>
                </c:pt>
                <c:pt idx="33">
                  <c:v>0.34000000000000014</c:v>
                </c:pt>
                <c:pt idx="34">
                  <c:v>0.35000000000000014</c:v>
                </c:pt>
                <c:pt idx="35">
                  <c:v>0.36000000000000015</c:v>
                </c:pt>
                <c:pt idx="36">
                  <c:v>0.37000000000000016</c:v>
                </c:pt>
                <c:pt idx="37">
                  <c:v>0.38000000000000017</c:v>
                </c:pt>
                <c:pt idx="38">
                  <c:v>0.39000000000000018</c:v>
                </c:pt>
                <c:pt idx="39">
                  <c:v>0.40000000000000019</c:v>
                </c:pt>
                <c:pt idx="40">
                  <c:v>0.4100000000000002</c:v>
                </c:pt>
                <c:pt idx="41">
                  <c:v>0.42000000000000021</c:v>
                </c:pt>
                <c:pt idx="42">
                  <c:v>0.43000000000000022</c:v>
                </c:pt>
                <c:pt idx="43">
                  <c:v>0.44000000000000022</c:v>
                </c:pt>
                <c:pt idx="44">
                  <c:v>0.45000000000000023</c:v>
                </c:pt>
                <c:pt idx="45">
                  <c:v>0.46000000000000024</c:v>
                </c:pt>
                <c:pt idx="46">
                  <c:v>0.47000000000000025</c:v>
                </c:pt>
                <c:pt idx="47">
                  <c:v>0.48000000000000026</c:v>
                </c:pt>
                <c:pt idx="48">
                  <c:v>0.49000000000000027</c:v>
                </c:pt>
                <c:pt idx="49">
                  <c:v>0.50000000000000022</c:v>
                </c:pt>
                <c:pt idx="50">
                  <c:v>0.51000000000000023</c:v>
                </c:pt>
                <c:pt idx="51">
                  <c:v>0.52000000000000024</c:v>
                </c:pt>
                <c:pt idx="52">
                  <c:v>0.53000000000000025</c:v>
                </c:pt>
                <c:pt idx="53">
                  <c:v>0.54000000000000026</c:v>
                </c:pt>
                <c:pt idx="54">
                  <c:v>0.55000000000000027</c:v>
                </c:pt>
                <c:pt idx="55">
                  <c:v>0.56000000000000028</c:v>
                </c:pt>
                <c:pt idx="56">
                  <c:v>0.57000000000000028</c:v>
                </c:pt>
                <c:pt idx="57">
                  <c:v>0.58000000000000029</c:v>
                </c:pt>
                <c:pt idx="58">
                  <c:v>0.5900000000000003</c:v>
                </c:pt>
                <c:pt idx="59">
                  <c:v>0.60000000000000031</c:v>
                </c:pt>
                <c:pt idx="60">
                  <c:v>0.61000000000000032</c:v>
                </c:pt>
                <c:pt idx="61">
                  <c:v>0.62000000000000033</c:v>
                </c:pt>
                <c:pt idx="62">
                  <c:v>0.63000000000000034</c:v>
                </c:pt>
                <c:pt idx="63">
                  <c:v>0.64000000000000035</c:v>
                </c:pt>
                <c:pt idx="64">
                  <c:v>0.65000000000000036</c:v>
                </c:pt>
                <c:pt idx="65">
                  <c:v>0.66000000000000036</c:v>
                </c:pt>
                <c:pt idx="66">
                  <c:v>0.67000000000000037</c:v>
                </c:pt>
                <c:pt idx="67">
                  <c:v>0.68000000000000038</c:v>
                </c:pt>
                <c:pt idx="68">
                  <c:v>0.69000000000000039</c:v>
                </c:pt>
                <c:pt idx="69">
                  <c:v>0.7000000000000004</c:v>
                </c:pt>
                <c:pt idx="70">
                  <c:v>0.71000000000000041</c:v>
                </c:pt>
                <c:pt idx="71">
                  <c:v>0.72000000000000042</c:v>
                </c:pt>
                <c:pt idx="72">
                  <c:v>0.73000000000000043</c:v>
                </c:pt>
                <c:pt idx="73">
                  <c:v>0.74000000000000044</c:v>
                </c:pt>
                <c:pt idx="74">
                  <c:v>0.75000000000000044</c:v>
                </c:pt>
                <c:pt idx="75">
                  <c:v>0.76000000000000045</c:v>
                </c:pt>
                <c:pt idx="76">
                  <c:v>0.77000000000000046</c:v>
                </c:pt>
                <c:pt idx="77">
                  <c:v>0.78000000000000047</c:v>
                </c:pt>
                <c:pt idx="78">
                  <c:v>0.79000000000000048</c:v>
                </c:pt>
                <c:pt idx="79">
                  <c:v>0.80000000000000049</c:v>
                </c:pt>
                <c:pt idx="80">
                  <c:v>0.8100000000000005</c:v>
                </c:pt>
                <c:pt idx="81">
                  <c:v>0.82000000000000051</c:v>
                </c:pt>
                <c:pt idx="82">
                  <c:v>0.83000000000000052</c:v>
                </c:pt>
                <c:pt idx="83">
                  <c:v>0.84000000000000052</c:v>
                </c:pt>
                <c:pt idx="84">
                  <c:v>0.85000000000000053</c:v>
                </c:pt>
                <c:pt idx="85">
                  <c:v>0.86000000000000054</c:v>
                </c:pt>
                <c:pt idx="86">
                  <c:v>0.87000000000000055</c:v>
                </c:pt>
                <c:pt idx="87">
                  <c:v>0.88000000000000056</c:v>
                </c:pt>
                <c:pt idx="88">
                  <c:v>0.89000000000000057</c:v>
                </c:pt>
                <c:pt idx="89">
                  <c:v>0.90000000000000058</c:v>
                </c:pt>
                <c:pt idx="90">
                  <c:v>0.91000000000000059</c:v>
                </c:pt>
                <c:pt idx="91">
                  <c:v>0.9200000000000006</c:v>
                </c:pt>
                <c:pt idx="92">
                  <c:v>0.9300000000000006</c:v>
                </c:pt>
                <c:pt idx="93">
                  <c:v>0.94000000000000061</c:v>
                </c:pt>
                <c:pt idx="94">
                  <c:v>0.95000000000000062</c:v>
                </c:pt>
                <c:pt idx="95">
                  <c:v>0.96000000000000063</c:v>
                </c:pt>
                <c:pt idx="96">
                  <c:v>0.97000000000000064</c:v>
                </c:pt>
                <c:pt idx="97">
                  <c:v>0.98000000000000065</c:v>
                </c:pt>
                <c:pt idx="98">
                  <c:v>0.99000000000000066</c:v>
                </c:pt>
                <c:pt idx="99">
                  <c:v>1.0000000000000007</c:v>
                </c:pt>
                <c:pt idx="100">
                  <c:v>1.0100000000000007</c:v>
                </c:pt>
                <c:pt idx="101">
                  <c:v>1.0200000000000007</c:v>
                </c:pt>
                <c:pt idx="102">
                  <c:v>1.0300000000000007</c:v>
                </c:pt>
                <c:pt idx="103">
                  <c:v>1.0400000000000007</c:v>
                </c:pt>
                <c:pt idx="104">
                  <c:v>1.0500000000000007</c:v>
                </c:pt>
                <c:pt idx="105">
                  <c:v>1.0600000000000007</c:v>
                </c:pt>
                <c:pt idx="106">
                  <c:v>1.0700000000000007</c:v>
                </c:pt>
                <c:pt idx="107">
                  <c:v>1.0800000000000007</c:v>
                </c:pt>
                <c:pt idx="108">
                  <c:v>1.0900000000000007</c:v>
                </c:pt>
                <c:pt idx="109">
                  <c:v>1.1000000000000008</c:v>
                </c:pt>
                <c:pt idx="110">
                  <c:v>1.1100000000000008</c:v>
                </c:pt>
                <c:pt idx="111">
                  <c:v>1.1200000000000008</c:v>
                </c:pt>
                <c:pt idx="112">
                  <c:v>1.1300000000000008</c:v>
                </c:pt>
                <c:pt idx="113">
                  <c:v>1.1400000000000008</c:v>
                </c:pt>
                <c:pt idx="114">
                  <c:v>1.1500000000000008</c:v>
                </c:pt>
                <c:pt idx="115">
                  <c:v>1.1600000000000008</c:v>
                </c:pt>
                <c:pt idx="116">
                  <c:v>1.1700000000000008</c:v>
                </c:pt>
                <c:pt idx="117">
                  <c:v>1.1800000000000008</c:v>
                </c:pt>
                <c:pt idx="118">
                  <c:v>1.1900000000000008</c:v>
                </c:pt>
                <c:pt idx="119">
                  <c:v>1.2000000000000008</c:v>
                </c:pt>
                <c:pt idx="120">
                  <c:v>1.2100000000000009</c:v>
                </c:pt>
                <c:pt idx="121">
                  <c:v>1.2200000000000009</c:v>
                </c:pt>
                <c:pt idx="122">
                  <c:v>1.2300000000000009</c:v>
                </c:pt>
                <c:pt idx="123">
                  <c:v>1.2400000000000009</c:v>
                </c:pt>
                <c:pt idx="124">
                  <c:v>1.2500000000000009</c:v>
                </c:pt>
                <c:pt idx="125">
                  <c:v>1.2600000000000009</c:v>
                </c:pt>
                <c:pt idx="126">
                  <c:v>1.2700000000000009</c:v>
                </c:pt>
                <c:pt idx="127">
                  <c:v>1.2800000000000009</c:v>
                </c:pt>
                <c:pt idx="128">
                  <c:v>1.2900000000000009</c:v>
                </c:pt>
                <c:pt idx="129">
                  <c:v>1.3000000000000009</c:v>
                </c:pt>
                <c:pt idx="130">
                  <c:v>1.3100000000000009</c:v>
                </c:pt>
                <c:pt idx="131">
                  <c:v>1.320000000000001</c:v>
                </c:pt>
                <c:pt idx="132">
                  <c:v>1.330000000000001</c:v>
                </c:pt>
                <c:pt idx="133">
                  <c:v>1.340000000000001</c:v>
                </c:pt>
                <c:pt idx="134">
                  <c:v>1.350000000000001</c:v>
                </c:pt>
                <c:pt idx="135">
                  <c:v>1.360000000000001</c:v>
                </c:pt>
                <c:pt idx="136">
                  <c:v>1.370000000000001</c:v>
                </c:pt>
                <c:pt idx="137">
                  <c:v>1.380000000000001</c:v>
                </c:pt>
                <c:pt idx="138">
                  <c:v>1.390000000000001</c:v>
                </c:pt>
                <c:pt idx="139">
                  <c:v>1.400000000000001</c:v>
                </c:pt>
                <c:pt idx="140">
                  <c:v>1.410000000000001</c:v>
                </c:pt>
                <c:pt idx="141">
                  <c:v>1.420000000000001</c:v>
                </c:pt>
                <c:pt idx="142">
                  <c:v>1.430000000000001</c:v>
                </c:pt>
                <c:pt idx="143">
                  <c:v>1.4400000000000011</c:v>
                </c:pt>
                <c:pt idx="144">
                  <c:v>1.4500000000000011</c:v>
                </c:pt>
                <c:pt idx="145">
                  <c:v>1.4600000000000011</c:v>
                </c:pt>
                <c:pt idx="146">
                  <c:v>1.4700000000000011</c:v>
                </c:pt>
                <c:pt idx="147">
                  <c:v>1.4800000000000011</c:v>
                </c:pt>
                <c:pt idx="148">
                  <c:v>1.4900000000000011</c:v>
                </c:pt>
                <c:pt idx="149">
                  <c:v>1.5000000000000011</c:v>
                </c:pt>
                <c:pt idx="150">
                  <c:v>1.5100000000000011</c:v>
                </c:pt>
                <c:pt idx="151">
                  <c:v>1.5200000000000011</c:v>
                </c:pt>
                <c:pt idx="152">
                  <c:v>1.5300000000000011</c:v>
                </c:pt>
                <c:pt idx="153">
                  <c:v>1.5400000000000011</c:v>
                </c:pt>
                <c:pt idx="154">
                  <c:v>1.5500000000000012</c:v>
                </c:pt>
                <c:pt idx="155">
                  <c:v>1.5600000000000012</c:v>
                </c:pt>
                <c:pt idx="156">
                  <c:v>1.5700000000000012</c:v>
                </c:pt>
                <c:pt idx="157">
                  <c:v>1.5800000000000012</c:v>
                </c:pt>
                <c:pt idx="158">
                  <c:v>1.5900000000000012</c:v>
                </c:pt>
                <c:pt idx="159">
                  <c:v>1.6000000000000012</c:v>
                </c:pt>
                <c:pt idx="160">
                  <c:v>1.6100000000000012</c:v>
                </c:pt>
                <c:pt idx="161">
                  <c:v>1.6200000000000012</c:v>
                </c:pt>
                <c:pt idx="162">
                  <c:v>1.6300000000000012</c:v>
                </c:pt>
                <c:pt idx="163">
                  <c:v>1.6400000000000012</c:v>
                </c:pt>
                <c:pt idx="164">
                  <c:v>1.6500000000000012</c:v>
                </c:pt>
                <c:pt idx="165">
                  <c:v>1.6600000000000013</c:v>
                </c:pt>
                <c:pt idx="166">
                  <c:v>1.6700000000000013</c:v>
                </c:pt>
                <c:pt idx="167">
                  <c:v>1.6800000000000013</c:v>
                </c:pt>
                <c:pt idx="168">
                  <c:v>1.6900000000000013</c:v>
                </c:pt>
                <c:pt idx="169">
                  <c:v>1.7000000000000013</c:v>
                </c:pt>
                <c:pt idx="170">
                  <c:v>1.7100000000000013</c:v>
                </c:pt>
                <c:pt idx="171">
                  <c:v>1.7200000000000013</c:v>
                </c:pt>
                <c:pt idx="172">
                  <c:v>1.7300000000000013</c:v>
                </c:pt>
              </c:numCache>
            </c:numRef>
          </c:yVal>
          <c:smooth val="0"/>
          <c:extLst>
            <c:ext xmlns:c16="http://schemas.microsoft.com/office/drawing/2014/chart" uri="{C3380CC4-5D6E-409C-BE32-E72D297353CC}">
              <c16:uniqueId val="{00000004-3E7F-4D52-8082-94A953A84BDA}"/>
            </c:ext>
          </c:extLst>
        </c:ser>
        <c:ser>
          <c:idx val="2"/>
          <c:order val="5"/>
          <c:tx>
            <c:strRef>
              <c:f>'C11 5050'!$A$18</c:f>
              <c:strCache>
                <c:ptCount val="1"/>
                <c:pt idx="0">
                  <c:v>Cum Tc (Kcb select)</c:v>
                </c:pt>
              </c:strCache>
            </c:strRef>
          </c:tx>
          <c:spPr>
            <a:ln w="3175">
              <a:solidFill>
                <a:srgbClr val="008000"/>
              </a:solidFill>
              <a:prstDash val="solid"/>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5050'!$C$18:$FS$18</c:f>
              <c:numCache>
                <c:formatCode>0.0</c:formatCode>
                <c:ptCount val="173"/>
                <c:pt idx="0">
                  <c:v>0</c:v>
                </c:pt>
                <c:pt idx="1">
                  <c:v>1.0825356138783391</c:v>
                </c:pt>
                <c:pt idx="2">
                  <c:v>1.8877907012523685</c:v>
                </c:pt>
                <c:pt idx="3">
                  <c:v>2.5775294742517372</c:v>
                </c:pt>
                <c:pt idx="4">
                  <c:v>3.1946035456485369</c:v>
                </c:pt>
                <c:pt idx="5">
                  <c:v>3.6428990244857009</c:v>
                </c:pt>
                <c:pt idx="6">
                  <c:v>3.9352672603062961</c:v>
                </c:pt>
                <c:pt idx="7">
                  <c:v>4.142276413010693</c:v>
                </c:pt>
                <c:pt idx="8">
                  <c:v>4.642458981755496</c:v>
                </c:pt>
                <c:pt idx="9">
                  <c:v>4.9446219167819345</c:v>
                </c:pt>
                <c:pt idx="10">
                  <c:v>5.2697863491455132</c:v>
                </c:pt>
                <c:pt idx="11">
                  <c:v>5.9330016716603335</c:v>
                </c:pt>
                <c:pt idx="12">
                  <c:v>6.617774910056788</c:v>
                </c:pt>
                <c:pt idx="13">
                  <c:v>7.4532889465698782</c:v>
                </c:pt>
                <c:pt idx="14">
                  <c:v>8.4119311596173318</c:v>
                </c:pt>
                <c:pt idx="15">
                  <c:v>9.1681637674224419</c:v>
                </c:pt>
                <c:pt idx="16">
                  <c:v>9.5516287277437772</c:v>
                </c:pt>
                <c:pt idx="17">
                  <c:v>11.111684202887709</c:v>
                </c:pt>
                <c:pt idx="18">
                  <c:v>12.872470149573905</c:v>
                </c:pt>
                <c:pt idx="19">
                  <c:v>14.144275622133446</c:v>
                </c:pt>
                <c:pt idx="20">
                  <c:v>15.352148641201856</c:v>
                </c:pt>
                <c:pt idx="21">
                  <c:v>16.814683686158673</c:v>
                </c:pt>
                <c:pt idx="22">
                  <c:v>17.821949234935872</c:v>
                </c:pt>
                <c:pt idx="23">
                  <c:v>18.434711306757183</c:v>
                </c:pt>
                <c:pt idx="24">
                  <c:v>19.68352285276087</c:v>
                </c:pt>
                <c:pt idx="25">
                  <c:v>20.966093144145212</c:v>
                </c:pt>
                <c:pt idx="26">
                  <c:v>23.150814656653605</c:v>
                </c:pt>
                <c:pt idx="27">
                  <c:v>25.252136140444478</c:v>
                </c:pt>
                <c:pt idx="28">
                  <c:v>27.387722607114515</c:v>
                </c:pt>
                <c:pt idx="29">
                  <c:v>30.480038499691688</c:v>
                </c:pt>
                <c:pt idx="30">
                  <c:v>33.567841904261314</c:v>
                </c:pt>
                <c:pt idx="31">
                  <c:v>36.047376743796072</c:v>
                </c:pt>
                <c:pt idx="32">
                  <c:v>39.17618730044623</c:v>
                </c:pt>
                <c:pt idx="33">
                  <c:v>41.663120598700246</c:v>
                </c:pt>
                <c:pt idx="34">
                  <c:v>43.883625949766838</c:v>
                </c:pt>
                <c:pt idx="35">
                  <c:v>46.124802546891175</c:v>
                </c:pt>
                <c:pt idx="36">
                  <c:v>48.756200013216933</c:v>
                </c:pt>
                <c:pt idx="37">
                  <c:v>52.490554044752493</c:v>
                </c:pt>
                <c:pt idx="38">
                  <c:v>56.116750943716966</c:v>
                </c:pt>
                <c:pt idx="39">
                  <c:v>59.05058959515268</c:v>
                </c:pt>
                <c:pt idx="40">
                  <c:v>61.932801934363191</c:v>
                </c:pt>
                <c:pt idx="41">
                  <c:v>65.182428891248392</c:v>
                </c:pt>
                <c:pt idx="42">
                  <c:v>68.792155738501918</c:v>
                </c:pt>
                <c:pt idx="43">
                  <c:v>72.367050268416776</c:v>
                </c:pt>
                <c:pt idx="44">
                  <c:v>76.368075793501333</c:v>
                </c:pt>
                <c:pt idx="45">
                  <c:v>81.838344872409976</c:v>
                </c:pt>
                <c:pt idx="46">
                  <c:v>87.065640045804656</c:v>
                </c:pt>
                <c:pt idx="47">
                  <c:v>91.154501485960097</c:v>
                </c:pt>
                <c:pt idx="48">
                  <c:v>95.035676008606316</c:v>
                </c:pt>
                <c:pt idx="49">
                  <c:v>98.904895851888085</c:v>
                </c:pt>
                <c:pt idx="50">
                  <c:v>103.71278660188808</c:v>
                </c:pt>
                <c:pt idx="51">
                  <c:v>108.6967413651835</c:v>
                </c:pt>
                <c:pt idx="52">
                  <c:v>113.80840058311691</c:v>
                </c:pt>
                <c:pt idx="53">
                  <c:v>117.07870380503421</c:v>
                </c:pt>
                <c:pt idx="54">
                  <c:v>122.32186218265181</c:v>
                </c:pt>
                <c:pt idx="55">
                  <c:v>127.22520176383482</c:v>
                </c:pt>
                <c:pt idx="56">
                  <c:v>132.11127372775877</c:v>
                </c:pt>
                <c:pt idx="57">
                  <c:v>136.9042485545713</c:v>
                </c:pt>
                <c:pt idx="58">
                  <c:v>141.88535073557179</c:v>
                </c:pt>
                <c:pt idx="59">
                  <c:v>150.98718657092763</c:v>
                </c:pt>
                <c:pt idx="60">
                  <c:v>155.71192245498071</c:v>
                </c:pt>
                <c:pt idx="61">
                  <c:v>159.68190205491427</c:v>
                </c:pt>
                <c:pt idx="62">
                  <c:v>163.67833781087546</c:v>
                </c:pt>
                <c:pt idx="63">
                  <c:v>167.9856660282027</c:v>
                </c:pt>
                <c:pt idx="64">
                  <c:v>176.94526003991061</c:v>
                </c:pt>
                <c:pt idx="65">
                  <c:v>184.45942194149737</c:v>
                </c:pt>
                <c:pt idx="66">
                  <c:v>189.20763833829307</c:v>
                </c:pt>
                <c:pt idx="67">
                  <c:v>192.185641453763</c:v>
                </c:pt>
                <c:pt idx="68">
                  <c:v>195.96068117232662</c:v>
                </c:pt>
                <c:pt idx="69">
                  <c:v>198.85518693908449</c:v>
                </c:pt>
                <c:pt idx="70">
                  <c:v>202.32846267425344</c:v>
                </c:pt>
                <c:pt idx="71">
                  <c:v>205.22603731846493</c:v>
                </c:pt>
                <c:pt idx="72">
                  <c:v>207.56034608693739</c:v>
                </c:pt>
                <c:pt idx="73">
                  <c:v>209.80302023838703</c:v>
                </c:pt>
                <c:pt idx="74">
                  <c:v>213.90452489163255</c:v>
                </c:pt>
                <c:pt idx="75">
                  <c:v>216.31080911557731</c:v>
                </c:pt>
                <c:pt idx="76">
                  <c:v>217.65156570268093</c:v>
                </c:pt>
                <c:pt idx="77">
                  <c:v>218.81076968323552</c:v>
                </c:pt>
                <c:pt idx="78">
                  <c:v>224.73396968323553</c:v>
                </c:pt>
                <c:pt idx="79">
                  <c:v>231.33366939026678</c:v>
                </c:pt>
                <c:pt idx="80">
                  <c:v>236.63219508606755</c:v>
                </c:pt>
                <c:pt idx="81">
                  <c:v>243.10913173157536</c:v>
                </c:pt>
                <c:pt idx="82">
                  <c:v>248.83614299256169</c:v>
                </c:pt>
                <c:pt idx="83">
                  <c:v>254.03073985535465</c:v>
                </c:pt>
                <c:pt idx="84">
                  <c:v>259.98462657410465</c:v>
                </c:pt>
                <c:pt idx="85">
                  <c:v>265.94058238465152</c:v>
                </c:pt>
                <c:pt idx="86">
                  <c:v>269.99173732239564</c:v>
                </c:pt>
                <c:pt idx="87">
                  <c:v>273.07022983033022</c:v>
                </c:pt>
                <c:pt idx="88">
                  <c:v>278.72075656372868</c:v>
                </c:pt>
                <c:pt idx="89">
                  <c:v>284.39658618409004</c:v>
                </c:pt>
                <c:pt idx="90">
                  <c:v>288.77418618409001</c:v>
                </c:pt>
                <c:pt idx="91">
                  <c:v>293.42212312159069</c:v>
                </c:pt>
                <c:pt idx="92">
                  <c:v>298.08772312159067</c:v>
                </c:pt>
                <c:pt idx="93">
                  <c:v>303.01252312159068</c:v>
                </c:pt>
                <c:pt idx="94">
                  <c:v>308.22532312159069</c:v>
                </c:pt>
                <c:pt idx="95">
                  <c:v>313.9277231215907</c:v>
                </c:pt>
                <c:pt idx="96">
                  <c:v>319.57244320803551</c:v>
                </c:pt>
                <c:pt idx="97">
                  <c:v>324.48597618094084</c:v>
                </c:pt>
                <c:pt idx="98">
                  <c:v>329.84308597913463</c:v>
                </c:pt>
                <c:pt idx="99">
                  <c:v>334.60114751591368</c:v>
                </c:pt>
                <c:pt idx="100">
                  <c:v>338.98461949048641</c:v>
                </c:pt>
                <c:pt idx="101">
                  <c:v>342.84388716872894</c:v>
                </c:pt>
                <c:pt idx="102">
                  <c:v>347.69501046789776</c:v>
                </c:pt>
                <c:pt idx="103">
                  <c:v>351.90691259782562</c:v>
                </c:pt>
                <c:pt idx="104">
                  <c:v>355.86838798909906</c:v>
                </c:pt>
                <c:pt idx="105">
                  <c:v>360.19053735588028</c:v>
                </c:pt>
                <c:pt idx="106">
                  <c:v>365.10580436276325</c:v>
                </c:pt>
                <c:pt idx="107">
                  <c:v>368.86855277812538</c:v>
                </c:pt>
                <c:pt idx="108">
                  <c:v>373.57783537428389</c:v>
                </c:pt>
                <c:pt idx="109">
                  <c:v>376.67591870787697</c:v>
                </c:pt>
                <c:pt idx="110">
                  <c:v>380.88428547234014</c:v>
                </c:pt>
                <c:pt idx="111">
                  <c:v>384.44437489305784</c:v>
                </c:pt>
                <c:pt idx="112">
                  <c:v>387.84436366004479</c:v>
                </c:pt>
                <c:pt idx="113">
                  <c:v>390.65650976653563</c:v>
                </c:pt>
                <c:pt idx="114">
                  <c:v>393.39618573734919</c:v>
                </c:pt>
                <c:pt idx="115">
                  <c:v>396.27618579729352</c:v>
                </c:pt>
                <c:pt idx="116">
                  <c:v>400.07498686619107</c:v>
                </c:pt>
                <c:pt idx="117">
                  <c:v>402.77639441824556</c:v>
                </c:pt>
                <c:pt idx="118">
                  <c:v>405.6162438260028</c:v>
                </c:pt>
                <c:pt idx="119">
                  <c:v>407.36556349877117</c:v>
                </c:pt>
                <c:pt idx="120">
                  <c:v>409.00123374643152</c:v>
                </c:pt>
                <c:pt idx="121">
                  <c:v>410.06669035590551</c:v>
                </c:pt>
                <c:pt idx="122">
                  <c:v>410.76994483631711</c:v>
                </c:pt>
                <c:pt idx="123">
                  <c:v>412.66167691809926</c:v>
                </c:pt>
                <c:pt idx="124">
                  <c:v>415.22476407755704</c:v>
                </c:pt>
                <c:pt idx="125">
                  <c:v>415.65534625170932</c:v>
                </c:pt>
                <c:pt idx="126">
                  <c:v>417.14978259466739</c:v>
                </c:pt>
                <c:pt idx="127">
                  <c:v>419.64928362192683</c:v>
                </c:pt>
                <c:pt idx="128">
                  <c:v>422.19753483325417</c:v>
                </c:pt>
                <c:pt idx="129">
                  <c:v>424.18819592087272</c:v>
                </c:pt>
                <c:pt idx="130">
                  <c:v>425.90845546571614</c:v>
                </c:pt>
                <c:pt idx="131">
                  <c:v>428.0532742874114</c:v>
                </c:pt>
                <c:pt idx="132">
                  <c:v>429.68977316794036</c:v>
                </c:pt>
                <c:pt idx="133">
                  <c:v>431.94349727636086</c:v>
                </c:pt>
                <c:pt idx="134">
                  <c:v>433.85035345884074</c:v>
                </c:pt>
                <c:pt idx="135">
                  <c:v>435.49683462566844</c:v>
                </c:pt>
                <c:pt idx="136">
                  <c:v>436.75783256345755</c:v>
                </c:pt>
                <c:pt idx="137">
                  <c:v>436.89532777166625</c:v>
                </c:pt>
                <c:pt idx="138">
                  <c:v>437.81442717218698</c:v>
                </c:pt>
                <c:pt idx="139">
                  <c:v>438.70501016569619</c:v>
                </c:pt>
                <c:pt idx="140">
                  <c:v>439.44262458680646</c:v>
                </c:pt>
                <c:pt idx="141">
                  <c:v>440.20886874913521</c:v>
                </c:pt>
                <c:pt idx="142">
                  <c:v>440.90837262391398</c:v>
                </c:pt>
                <c:pt idx="143">
                  <c:v>441.39165976762126</c:v>
                </c:pt>
                <c:pt idx="144">
                  <c:v>441.74316350936243</c:v>
                </c:pt>
                <c:pt idx="145">
                  <c:v>442.59563440799064</c:v>
                </c:pt>
                <c:pt idx="146">
                  <c:v>443.10613234757727</c:v>
                </c:pt>
                <c:pt idx="147">
                  <c:v>443.66839627742115</c:v>
                </c:pt>
                <c:pt idx="148">
                  <c:v>444.34963645457572</c:v>
                </c:pt>
                <c:pt idx="149">
                  <c:v>444.93909365653343</c:v>
                </c:pt>
                <c:pt idx="150">
                  <c:v>445.18655502914731</c:v>
                </c:pt>
                <c:pt idx="151">
                  <c:v>445.8374602806503</c:v>
                </c:pt>
                <c:pt idx="152">
                  <c:v>446.18361069082562</c:v>
                </c:pt>
                <c:pt idx="153">
                  <c:v>446.60635351061171</c:v>
                </c:pt>
                <c:pt idx="154">
                  <c:v>446.85609229325598</c:v>
                </c:pt>
                <c:pt idx="155">
                  <c:v>447.25357785939519</c:v>
                </c:pt>
                <c:pt idx="156">
                  <c:v>447.59212402819935</c:v>
                </c:pt>
                <c:pt idx="157">
                  <c:v>447.83043536662404</c:v>
                </c:pt>
                <c:pt idx="158">
                  <c:v>448.09809180616679</c:v>
                </c:pt>
                <c:pt idx="159">
                  <c:v>448.44224325537027</c:v>
                </c:pt>
                <c:pt idx="160">
                  <c:v>448.55279972671809</c:v>
                </c:pt>
                <c:pt idx="161">
                  <c:v>449.03652664541545</c:v>
                </c:pt>
                <c:pt idx="162">
                  <c:v>449.49016064524</c:v>
                </c:pt>
                <c:pt idx="163">
                  <c:v>449.89032716869656</c:v>
                </c:pt>
                <c:pt idx="164">
                  <c:v>450.12114927887262</c:v>
                </c:pt>
                <c:pt idx="165">
                  <c:v>450.47151454805675</c:v>
                </c:pt>
                <c:pt idx="166">
                  <c:v>450.84879796180292</c:v>
                </c:pt>
                <c:pt idx="167">
                  <c:v>451.26085860371296</c:v>
                </c:pt>
                <c:pt idx="168">
                  <c:v>451.29467059222185</c:v>
                </c:pt>
                <c:pt idx="169">
                  <c:v>451.35963660765174</c:v>
                </c:pt>
                <c:pt idx="170">
                  <c:v>451.48677168472813</c:v>
                </c:pt>
                <c:pt idx="171">
                  <c:v>451.79020820312832</c:v>
                </c:pt>
                <c:pt idx="172">
                  <c:v>452.28500226239794</c:v>
                </c:pt>
              </c:numCache>
            </c:numRef>
          </c:yVal>
          <c:smooth val="0"/>
          <c:extLst>
            <c:ext xmlns:c16="http://schemas.microsoft.com/office/drawing/2014/chart" uri="{C3380CC4-5D6E-409C-BE32-E72D297353CC}">
              <c16:uniqueId val="{00000005-3E7F-4D52-8082-94A953A84BDA}"/>
            </c:ext>
          </c:extLst>
        </c:ser>
        <c:ser>
          <c:idx val="1"/>
          <c:order val="6"/>
          <c:tx>
            <c:strRef>
              <c:f>'C11 5050'!$A$42</c:f>
              <c:strCache>
                <c:ptCount val="1"/>
                <c:pt idx="0">
                  <c:v>Cum Deep Perc</c:v>
                </c:pt>
              </c:strCache>
            </c:strRef>
          </c:tx>
          <c:spPr>
            <a:ln w="12700">
              <a:solidFill>
                <a:srgbClr val="FF00FF"/>
              </a:solidFill>
              <a:prstDash val="solid"/>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5050'!$C$42:$FS$42</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6-3E7F-4D52-8082-94A953A84BDA}"/>
            </c:ext>
          </c:extLst>
        </c:ser>
        <c:dLbls>
          <c:showLegendKey val="0"/>
          <c:showVal val="0"/>
          <c:showCatName val="0"/>
          <c:showSerName val="0"/>
          <c:showPercent val="0"/>
          <c:showBubbleSize val="0"/>
        </c:dLbls>
        <c:axId val="778526824"/>
        <c:axId val="778525256"/>
      </c:scatterChart>
      <c:valAx>
        <c:axId val="778526824"/>
        <c:scaling>
          <c:orientation val="minMax"/>
          <c:max val="305"/>
          <c:min val="140"/>
        </c:scaling>
        <c:delete val="0"/>
        <c:axPos val="b"/>
        <c:title>
          <c:tx>
            <c:rich>
              <a:bodyPr/>
              <a:lstStyle/>
              <a:p>
                <a:pPr>
                  <a:defRPr sz="1425" b="1" i="0" u="none" strike="noStrike" baseline="0">
                    <a:solidFill>
                      <a:srgbClr val="000000"/>
                    </a:solidFill>
                    <a:latin typeface="Arial"/>
                    <a:ea typeface="Arial"/>
                    <a:cs typeface="Arial"/>
                  </a:defRPr>
                </a:pPr>
                <a:r>
                  <a:rPr lang="en-US"/>
                  <a:t>DOY</a:t>
                </a:r>
              </a:p>
            </c:rich>
          </c:tx>
          <c:layout>
            <c:manualLayout>
              <c:xMode val="edge"/>
              <c:yMode val="edge"/>
              <c:x val="0.50738283663909101"/>
              <c:y val="0.9076944612692643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778525256"/>
        <c:crosses val="autoZero"/>
        <c:crossBetween val="midCat"/>
        <c:majorUnit val="10"/>
      </c:valAx>
      <c:valAx>
        <c:axId val="778525256"/>
        <c:scaling>
          <c:orientation val="minMax"/>
          <c:max val="650"/>
          <c:min val="0"/>
        </c:scaling>
        <c:delete val="0"/>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rPr lang="en-US"/>
                  <a:t>Cum Irrig and ETc (mm)</a:t>
                </a:r>
              </a:p>
            </c:rich>
          </c:tx>
          <c:layout>
            <c:manualLayout>
              <c:xMode val="edge"/>
              <c:yMode val="edge"/>
              <c:x val="6.7114522077145414E-3"/>
              <c:y val="0.1641031024968032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778526824"/>
        <c:crosses val="autoZero"/>
        <c:crossBetween val="midCat"/>
      </c:valAx>
      <c:spPr>
        <a:solidFill>
          <a:srgbClr val="C0C0C0"/>
        </a:solidFill>
        <a:ln w="12700">
          <a:solidFill>
            <a:srgbClr val="808080"/>
          </a:solidFill>
          <a:prstDash val="solid"/>
        </a:ln>
      </c:spPr>
    </c:plotArea>
    <c:legend>
      <c:legendPos val="r"/>
      <c:layout>
        <c:manualLayout>
          <c:xMode val="edge"/>
          <c:yMode val="edge"/>
          <c:x val="0.13417729812184664"/>
          <c:y val="4.6153961723662165E-2"/>
          <c:w val="0.18860771151089764"/>
          <c:h val="0.31282129612704357"/>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'C11 5050'!$D$1</c:f>
          <c:strCache>
            <c:ptCount val="1"/>
            <c:pt idx="0">
              <c:v>Corn 13 #11</c:v>
            </c:pt>
          </c:strCache>
        </c:strRef>
      </c:tx>
      <c:layout>
        <c:manualLayout>
          <c:xMode val="edge"/>
          <c:yMode val="edge"/>
          <c:x val="0.13966481762339075"/>
          <c:y val="6.6838046272493568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2988826815642462"/>
          <c:y val="5.9125964010282785E-2"/>
          <c:w val="0.84217877094972071"/>
          <c:h val="0.77634961439588723"/>
        </c:manualLayout>
      </c:layout>
      <c:scatterChart>
        <c:scatterStyle val="lineMarker"/>
        <c:varyColors val="0"/>
        <c:ser>
          <c:idx val="4"/>
          <c:order val="0"/>
          <c:tx>
            <c:strRef>
              <c:f>'C11 5050'!$A$16</c:f>
              <c:strCache>
                <c:ptCount val="1"/>
                <c:pt idx="0">
                  <c:v>ETr (LIRF)</c:v>
                </c:pt>
              </c:strCache>
            </c:strRef>
          </c:tx>
          <c:spPr>
            <a:ln w="12700">
              <a:solidFill>
                <a:srgbClr val="800080"/>
              </a:solidFill>
              <a:prstDash val="solid"/>
            </a:ln>
          </c:spPr>
          <c:marker>
            <c:symbol val="star"/>
            <c:size val="5"/>
            <c:spPr>
              <a:noFill/>
              <a:ln>
                <a:solidFill>
                  <a:srgbClr val="800080"/>
                </a:solidFill>
                <a:prstDash val="solid"/>
              </a:ln>
            </c:spPr>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5050'!$C$16:$FS$16</c:f>
              <c:numCache>
                <c:formatCode>0.00</c:formatCode>
                <c:ptCount val="173"/>
                <c:pt idx="0">
                  <c:v>7.3435683250427246</c:v>
                </c:pt>
                <c:pt idx="1">
                  <c:v>7.7128524780273438</c:v>
                </c:pt>
                <c:pt idx="2">
                  <c:v>7.2187066078186035</c:v>
                </c:pt>
                <c:pt idx="3">
                  <c:v>7.653109073638916</c:v>
                </c:pt>
                <c:pt idx="4">
                  <c:v>8.5975732803344727</c:v>
                </c:pt>
                <c:pt idx="5">
                  <c:v>8.0986671447753906</c:v>
                </c:pt>
                <c:pt idx="6">
                  <c:v>6.7325325012207031</c:v>
                </c:pt>
                <c:pt idx="7">
                  <c:v>5.8071985244750977</c:v>
                </c:pt>
                <c:pt idx="8">
                  <c:v>9.7264442443847656</c:v>
                </c:pt>
                <c:pt idx="9">
                  <c:v>7.927375316619873</c:v>
                </c:pt>
                <c:pt idx="10">
                  <c:v>5.4946737289428711</c:v>
                </c:pt>
                <c:pt idx="11">
                  <c:v>8.2128229141235352</c:v>
                </c:pt>
                <c:pt idx="12">
                  <c:v>7.7665953636169434</c:v>
                </c:pt>
                <c:pt idx="13">
                  <c:v>8.8919038772583008</c:v>
                </c:pt>
                <c:pt idx="14">
                  <c:v>9.2246103286743164</c:v>
                </c:pt>
                <c:pt idx="15">
                  <c:v>7.0233473777770996</c:v>
                </c:pt>
                <c:pt idx="16">
                  <c:v>3.1172170639038086</c:v>
                </c:pt>
                <c:pt idx="17">
                  <c:v>9.5061988830566406</c:v>
                </c:pt>
                <c:pt idx="18">
                  <c:v>11.255740165710449</c:v>
                </c:pt>
                <c:pt idx="19">
                  <c:v>8.7055883407592773</c:v>
                </c:pt>
                <c:pt idx="20">
                  <c:v>8.3703241348266602</c:v>
                </c:pt>
                <c:pt idx="21">
                  <c:v>10.171578407287598</c:v>
                </c:pt>
                <c:pt idx="22">
                  <c:v>7.2198176383972168</c:v>
                </c:pt>
                <c:pt idx="23">
                  <c:v>3.6901946067810059</c:v>
                </c:pt>
                <c:pt idx="24">
                  <c:v>7.1546745300292969</c:v>
                </c:pt>
                <c:pt idx="25">
                  <c:v>7.3899869918823242</c:v>
                </c:pt>
                <c:pt idx="26">
                  <c:v>8.7423830032348633</c:v>
                </c:pt>
                <c:pt idx="27">
                  <c:v>8.1982793807983398</c:v>
                </c:pt>
                <c:pt idx="28">
                  <c:v>8.1286001205444336</c:v>
                </c:pt>
                <c:pt idx="29">
                  <c:v>11.489725112915039</c:v>
                </c:pt>
                <c:pt idx="30">
                  <c:v>11.205964088439941</c:v>
                </c:pt>
                <c:pt idx="31">
                  <c:v>8.7938461303710938</c:v>
                </c:pt>
                <c:pt idx="32">
                  <c:v>10.849798202514648</c:v>
                </c:pt>
                <c:pt idx="33">
                  <c:v>8.4363594055175781</c:v>
                </c:pt>
                <c:pt idx="34">
                  <c:v>7.3721957206726074</c:v>
                </c:pt>
                <c:pt idx="35">
                  <c:v>7.2857136726379395</c:v>
                </c:pt>
                <c:pt idx="36">
                  <c:v>8.3795795440673828</c:v>
                </c:pt>
                <c:pt idx="37">
                  <c:v>11.259197235107422</c:v>
                </c:pt>
                <c:pt idx="38">
                  <c:v>10.380794525146484</c:v>
                </c:pt>
                <c:pt idx="39">
                  <c:v>7.9948887825012207</c:v>
                </c:pt>
                <c:pt idx="40">
                  <c:v>7.4938430786132813</c:v>
                </c:pt>
                <c:pt idx="41">
                  <c:v>8.0784816741943359</c:v>
                </c:pt>
                <c:pt idx="42">
                  <c:v>8.5965614318847656</c:v>
                </c:pt>
                <c:pt idx="43">
                  <c:v>8.1702537536621094</c:v>
                </c:pt>
                <c:pt idx="44">
                  <c:v>8.692988395690918</c:v>
                </c:pt>
                <c:pt idx="45">
                  <c:v>11.326362609863281</c:v>
                </c:pt>
                <c:pt idx="46">
                  <c:v>10.337225914001465</c:v>
                </c:pt>
                <c:pt idx="47">
                  <c:v>7.7558908462524414</c:v>
                </c:pt>
                <c:pt idx="48">
                  <c:v>7.7265114784240723</c:v>
                </c:pt>
                <c:pt idx="49">
                  <c:v>8.07</c:v>
                </c:pt>
                <c:pt idx="50">
                  <c:v>8.06</c:v>
                </c:pt>
                <c:pt idx="51">
                  <c:v>8.0408697128295898</c:v>
                </c:pt>
                <c:pt idx="52">
                  <c:v>8.7513589859008789</c:v>
                </c:pt>
                <c:pt idx="53">
                  <c:v>6.000185489654541</c:v>
                </c:pt>
                <c:pt idx="54">
                  <c:v>7.4565386772155762</c:v>
                </c:pt>
                <c:pt idx="55">
                  <c:v>7.006680965423584</c:v>
                </c:pt>
                <c:pt idx="56">
                  <c:v>7.397883415222168</c:v>
                </c:pt>
                <c:pt idx="57">
                  <c:v>7.8118276596069336</c:v>
                </c:pt>
                <c:pt idx="58">
                  <c:v>8.7962779998779297</c:v>
                </c:pt>
                <c:pt idx="59">
                  <c:v>11.246041297912598</c:v>
                </c:pt>
                <c:pt idx="60">
                  <c:v>6.7958898544311523</c:v>
                </c:pt>
                <c:pt idx="61">
                  <c:v>6.1367735862731934</c:v>
                </c:pt>
                <c:pt idx="62">
                  <c:v>5.6376471519470215</c:v>
                </c:pt>
                <c:pt idx="63">
                  <c:v>5.65</c:v>
                </c:pt>
                <c:pt idx="64">
                  <c:v>9.81</c:v>
                </c:pt>
                <c:pt idx="65">
                  <c:v>9.75</c:v>
                </c:pt>
                <c:pt idx="66">
                  <c:v>7.2645964622497559</c:v>
                </c:pt>
                <c:pt idx="67">
                  <c:v>4.7841014862060547</c:v>
                </c:pt>
                <c:pt idx="68">
                  <c:v>6.5133481025695801</c:v>
                </c:pt>
                <c:pt idx="69">
                  <c:v>5.5779705047607422</c:v>
                </c:pt>
                <c:pt idx="70">
                  <c:v>7.2908215522766113</c:v>
                </c:pt>
                <c:pt idx="71">
                  <c:v>6.8125338554382324</c:v>
                </c:pt>
                <c:pt idx="72">
                  <c:v>6.0862069129943848</c:v>
                </c:pt>
                <c:pt idx="73">
                  <c:v>3.5619463920593262</c:v>
                </c:pt>
                <c:pt idx="74">
                  <c:v>6.8672709465026855</c:v>
                </c:pt>
                <c:pt idx="75">
                  <c:v>4.4805307388305664</c:v>
                </c:pt>
                <c:pt idx="76">
                  <c:v>2.6660375595092773</c:v>
                </c:pt>
                <c:pt idx="77">
                  <c:v>2.39</c:v>
                </c:pt>
                <c:pt idx="78">
                  <c:v>6.17</c:v>
                </c:pt>
                <c:pt idx="79">
                  <c:v>6.8746871948242188</c:v>
                </c:pt>
                <c:pt idx="80">
                  <c:v>5.5192975997924805</c:v>
                </c:pt>
                <c:pt idx="81">
                  <c:v>6.7468090057373047</c:v>
                </c:pt>
                <c:pt idx="82">
                  <c:v>5.9656367301940918</c:v>
                </c:pt>
                <c:pt idx="83">
                  <c:v>5.4110383987426758</c:v>
                </c:pt>
                <c:pt idx="84">
                  <c:v>6.20196533203125</c:v>
                </c:pt>
                <c:pt idx="85">
                  <c:v>6.2041206359863281</c:v>
                </c:pt>
                <c:pt idx="86">
                  <c:v>4.2199530601501465</c:v>
                </c:pt>
                <c:pt idx="87">
                  <c:v>3.2067630290985107</c:v>
                </c:pt>
                <c:pt idx="88">
                  <c:v>5.8859653472900391</c:v>
                </c:pt>
                <c:pt idx="89">
                  <c:v>5.9123225212097168</c:v>
                </c:pt>
                <c:pt idx="90">
                  <c:v>4.5599999999999996</c:v>
                </c:pt>
                <c:pt idx="91">
                  <c:v>4.8899999999999997</c:v>
                </c:pt>
                <c:pt idx="92">
                  <c:v>4.8600000000000003</c:v>
                </c:pt>
                <c:pt idx="93">
                  <c:v>5.13</c:v>
                </c:pt>
                <c:pt idx="94">
                  <c:v>5.43</c:v>
                </c:pt>
                <c:pt idx="95">
                  <c:v>5.94</c:v>
                </c:pt>
                <c:pt idx="96">
                  <c:v>5.91</c:v>
                </c:pt>
                <c:pt idx="97">
                  <c:v>5.62</c:v>
                </c:pt>
                <c:pt idx="98">
                  <c:v>6.6635379791259766</c:v>
                </c:pt>
                <c:pt idx="99">
                  <c:v>6.542607307434082</c:v>
                </c:pt>
                <c:pt idx="100">
                  <c:v>6.6505112648010254</c:v>
                </c:pt>
                <c:pt idx="101">
                  <c:v>4.575322151184082</c:v>
                </c:pt>
                <c:pt idx="102">
                  <c:v>5.5355539321899414</c:v>
                </c:pt>
                <c:pt idx="103">
                  <c:v>5.2198529243469238</c:v>
                </c:pt>
                <c:pt idx="104">
                  <c:v>5.3060503005981445</c:v>
                </c:pt>
                <c:pt idx="105">
                  <c:v>6.2651033401489258</c:v>
                </c:pt>
                <c:pt idx="106">
                  <c:v>6.1135106086730957</c:v>
                </c:pt>
                <c:pt idx="107">
                  <c:v>5.1289768218994141</c:v>
                </c:pt>
                <c:pt idx="108">
                  <c:v>6.9720649719238281</c:v>
                </c:pt>
                <c:pt idx="109">
                  <c:v>5.1216545104980469</c:v>
                </c:pt>
                <c:pt idx="110">
                  <c:v>5.766934871673584</c:v>
                </c:pt>
                <c:pt idx="111">
                  <c:v>5.3406190872192383</c:v>
                </c:pt>
                <c:pt idx="112">
                  <c:v>5.54486083984375</c:v>
                </c:pt>
                <c:pt idx="113">
                  <c:v>4.9988975524902344</c:v>
                </c:pt>
                <c:pt idx="114">
                  <c:v>5.2629070281982422</c:v>
                </c:pt>
                <c:pt idx="115">
                  <c:v>6.1471037864685059</c:v>
                </c:pt>
                <c:pt idx="116">
                  <c:v>6.9368729591369629</c:v>
                </c:pt>
                <c:pt idx="117">
                  <c:v>5.5960249900817871</c:v>
                </c:pt>
                <c:pt idx="118">
                  <c:v>6.5399394035339355</c:v>
                </c:pt>
                <c:pt idx="119">
                  <c:v>4.5280742645263672</c:v>
                </c:pt>
                <c:pt idx="120">
                  <c:v>2.6047828197479248</c:v>
                </c:pt>
                <c:pt idx="121">
                  <c:v>1.6896073818206787</c:v>
                </c:pt>
                <c:pt idx="122">
                  <c:v>1.0811105966567993</c:v>
                </c:pt>
                <c:pt idx="123">
                  <c:v>2.811530590057373</c:v>
                </c:pt>
                <c:pt idx="124">
                  <c:v>3.9717497825622559</c:v>
                </c:pt>
                <c:pt idx="125">
                  <c:v>0.69694787263870239</c:v>
                </c:pt>
                <c:pt idx="126">
                  <c:v>2.5316863059997559</c:v>
                </c:pt>
                <c:pt idx="127">
                  <c:v>4.4413895606994629</c:v>
                </c:pt>
                <c:pt idx="128">
                  <c:v>4.7608060836791992</c:v>
                </c:pt>
                <c:pt idx="129">
                  <c:v>3.9206466674804688</c:v>
                </c:pt>
                <c:pt idx="130">
                  <c:v>3.5822348594665527</c:v>
                </c:pt>
                <c:pt idx="131">
                  <c:v>4.7378230094909668</c:v>
                </c:pt>
                <c:pt idx="132">
                  <c:v>3.8489279747009277</c:v>
                </c:pt>
                <c:pt idx="133">
                  <c:v>5.6673974990844727</c:v>
                </c:pt>
                <c:pt idx="134">
                  <c:v>5.1516265869140625</c:v>
                </c:pt>
                <c:pt idx="135">
                  <c:v>4.8054466247558594</c:v>
                </c:pt>
                <c:pt idx="136">
                  <c:v>4.0017728805541992</c:v>
                </c:pt>
                <c:pt idx="137">
                  <c:v>0.4780920147895813</c:v>
                </c:pt>
                <c:pt idx="138">
                  <c:v>3.5340025424957275</c:v>
                </c:pt>
                <c:pt idx="139">
                  <c:v>3.8295600414276123</c:v>
                </c:pt>
                <c:pt idx="140">
                  <c:v>3.5974767208099365</c:v>
                </c:pt>
                <c:pt idx="141">
                  <c:v>4.3164234161376953</c:v>
                </c:pt>
                <c:pt idx="142">
                  <c:v>4.6633591651916504</c:v>
                </c:pt>
                <c:pt idx="143">
                  <c:v>3.2219142913818359</c:v>
                </c:pt>
                <c:pt idx="144">
                  <c:v>2.3433582782745361</c:v>
                </c:pt>
                <c:pt idx="145">
                  <c:v>5.6831393241882324</c:v>
                </c:pt>
                <c:pt idx="146">
                  <c:v>3.4033195972442627</c:v>
                </c:pt>
                <c:pt idx="147">
                  <c:v>3.7484261989593506</c:v>
                </c:pt>
                <c:pt idx="148">
                  <c:v>4.5416011810302734</c:v>
                </c:pt>
                <c:pt idx="149">
                  <c:v>3.9297146797180176</c:v>
                </c:pt>
                <c:pt idx="150">
                  <c:v>1.6497424840927124</c:v>
                </c:pt>
                <c:pt idx="151">
                  <c:v>4.3393683433532715</c:v>
                </c:pt>
                <c:pt idx="152">
                  <c:v>2.3076694011688232</c:v>
                </c:pt>
                <c:pt idx="153">
                  <c:v>2.8182854652404785</c:v>
                </c:pt>
                <c:pt idx="154">
                  <c:v>1.664925217628479</c:v>
                </c:pt>
                <c:pt idx="155">
                  <c:v>2.6499037742614746</c:v>
                </c:pt>
                <c:pt idx="156">
                  <c:v>2.256974458694458</c:v>
                </c:pt>
                <c:pt idx="157">
                  <c:v>1.5887422561645508</c:v>
                </c:pt>
                <c:pt idx="158">
                  <c:v>1.7843762636184692</c:v>
                </c:pt>
                <c:pt idx="159">
                  <c:v>2.2943429946899414</c:v>
                </c:pt>
                <c:pt idx="160">
                  <c:v>0.73704314231872559</c:v>
                </c:pt>
                <c:pt idx="161">
                  <c:v>3.2248461246490479</c:v>
                </c:pt>
                <c:pt idx="162">
                  <c:v>3.0242266654968262</c:v>
                </c:pt>
                <c:pt idx="163">
                  <c:v>2.6677768230438232</c:v>
                </c:pt>
                <c:pt idx="164">
                  <c:v>1.5388140678405762</c:v>
                </c:pt>
                <c:pt idx="165">
                  <c:v>2.335768461227417</c:v>
                </c:pt>
                <c:pt idx="166">
                  <c:v>2.5178329944610596</c:v>
                </c:pt>
                <c:pt idx="167">
                  <c:v>2.7654991149902344</c:v>
                </c:pt>
                <c:pt idx="168">
                  <c:v>0.22833807766437531</c:v>
                </c:pt>
                <c:pt idx="169">
                  <c:v>0.43895071744918823</c:v>
                </c:pt>
                <c:pt idx="170">
                  <c:v>0.85984784364700317</c:v>
                </c:pt>
                <c:pt idx="171">
                  <c:v>2.0561759471893311</c:v>
                </c:pt>
                <c:pt idx="172">
                  <c:v>3.3683657646179199</c:v>
                </c:pt>
              </c:numCache>
            </c:numRef>
          </c:yVal>
          <c:smooth val="0"/>
          <c:extLst>
            <c:ext xmlns:c16="http://schemas.microsoft.com/office/drawing/2014/chart" uri="{C3380CC4-5D6E-409C-BE32-E72D297353CC}">
              <c16:uniqueId val="{00000000-0859-41FB-8B99-1CED545CCD62}"/>
            </c:ext>
          </c:extLst>
        </c:ser>
        <c:ser>
          <c:idx val="5"/>
          <c:order val="1"/>
          <c:tx>
            <c:strRef>
              <c:f>'C11 5050'!$A$17</c:f>
              <c:strCache>
                <c:ptCount val="1"/>
                <c:pt idx="0">
                  <c:v>Tc (Kcb Select)</c:v>
                </c:pt>
              </c:strCache>
            </c:strRef>
          </c:tx>
          <c:spPr>
            <a:ln w="12700">
              <a:solidFill>
                <a:srgbClr val="800000"/>
              </a:solidFill>
              <a:prstDash val="solid"/>
            </a:ln>
          </c:spPr>
          <c:marker>
            <c:symbol val="circle"/>
            <c:size val="3"/>
            <c:spPr>
              <a:solidFill>
                <a:srgbClr val="800000"/>
              </a:solidFill>
              <a:ln>
                <a:solidFill>
                  <a:srgbClr val="800000"/>
                </a:solidFill>
                <a:prstDash val="solid"/>
              </a:ln>
            </c:spPr>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5050'!$C$17:$FS$17</c:f>
              <c:numCache>
                <c:formatCode>0.0</c:formatCode>
                <c:ptCount val="173"/>
                <c:pt idx="0">
                  <c:v>1.1015352487564087</c:v>
                </c:pt>
                <c:pt idx="1">
                  <c:v>1.0825356138783391</c:v>
                </c:pt>
                <c:pt idx="2">
                  <c:v>0.80525508737402951</c:v>
                </c:pt>
                <c:pt idx="3">
                  <c:v>0.68973877299936881</c:v>
                </c:pt>
                <c:pt idx="4">
                  <c:v>0.61707407139679959</c:v>
                </c:pt>
                <c:pt idx="5">
                  <c:v>0.44829547883716386</c:v>
                </c:pt>
                <c:pt idx="6">
                  <c:v>0.29236823582059523</c:v>
                </c:pt>
                <c:pt idx="7">
                  <c:v>0.20700915270439724</c:v>
                </c:pt>
                <c:pt idx="8">
                  <c:v>0.5001825687448026</c:v>
                </c:pt>
                <c:pt idx="9">
                  <c:v>0.30216293502643865</c:v>
                </c:pt>
                <c:pt idx="10">
                  <c:v>0.325164432363579</c:v>
                </c:pt>
                <c:pt idx="11">
                  <c:v>0.66321532251482074</c:v>
                </c:pt>
                <c:pt idx="12">
                  <c:v>0.68477323839645465</c:v>
                </c:pt>
                <c:pt idx="13">
                  <c:v>0.83551403651309053</c:v>
                </c:pt>
                <c:pt idx="14">
                  <c:v>0.95864221304745434</c:v>
                </c:pt>
                <c:pt idx="15">
                  <c:v>0.75623260780511037</c:v>
                </c:pt>
                <c:pt idx="16">
                  <c:v>0.3834649603213357</c:v>
                </c:pt>
                <c:pt idx="17">
                  <c:v>1.5600554751439311</c:v>
                </c:pt>
                <c:pt idx="18">
                  <c:v>1.7607859466861961</c:v>
                </c:pt>
                <c:pt idx="19">
                  <c:v>1.2718054725595398</c:v>
                </c:pt>
                <c:pt idx="20">
                  <c:v>1.2078730190684099</c:v>
                </c:pt>
                <c:pt idx="21">
                  <c:v>1.4625350449568173</c:v>
                </c:pt>
                <c:pt idx="22">
                  <c:v>1.0072655487771973</c:v>
                </c:pt>
                <c:pt idx="23">
                  <c:v>0.61276207182131026</c:v>
                </c:pt>
                <c:pt idx="24">
                  <c:v>1.2488115460036879</c:v>
                </c:pt>
                <c:pt idx="25">
                  <c:v>1.2825702913843422</c:v>
                </c:pt>
                <c:pt idx="26">
                  <c:v>2.1847215125083923</c:v>
                </c:pt>
                <c:pt idx="27">
                  <c:v>2.101321483790874</c:v>
                </c:pt>
                <c:pt idx="28">
                  <c:v>2.1355864666700364</c:v>
                </c:pt>
                <c:pt idx="29">
                  <c:v>3.092315892577171</c:v>
                </c:pt>
                <c:pt idx="30">
                  <c:v>3.0878034045696254</c:v>
                </c:pt>
                <c:pt idx="31">
                  <c:v>2.4795348395347596</c:v>
                </c:pt>
                <c:pt idx="32">
                  <c:v>3.1288105566501621</c:v>
                </c:pt>
                <c:pt idx="33">
                  <c:v>2.4869332982540131</c:v>
                </c:pt>
                <c:pt idx="34">
                  <c:v>2.2205053510665893</c:v>
                </c:pt>
                <c:pt idx="35">
                  <c:v>2.2411765971243378</c:v>
                </c:pt>
                <c:pt idx="36">
                  <c:v>2.63139746632576</c:v>
                </c:pt>
                <c:pt idx="37">
                  <c:v>3.734354031535557</c:v>
                </c:pt>
                <c:pt idx="38">
                  <c:v>3.6261968989644728</c:v>
                </c:pt>
                <c:pt idx="39">
                  <c:v>2.9338386514357158</c:v>
                </c:pt>
                <c:pt idx="40">
                  <c:v>2.8822123392105099</c:v>
                </c:pt>
                <c:pt idx="41">
                  <c:v>3.249626956885201</c:v>
                </c:pt>
                <c:pt idx="42">
                  <c:v>3.6097268472535267</c:v>
                </c:pt>
                <c:pt idx="43">
                  <c:v>3.574894529914856</c:v>
                </c:pt>
                <c:pt idx="44">
                  <c:v>4.0010255250845628</c:v>
                </c:pt>
                <c:pt idx="45">
                  <c:v>5.4702690789086468</c:v>
                </c:pt>
                <c:pt idx="46">
                  <c:v>5.2272951733946798</c:v>
                </c:pt>
                <c:pt idx="47">
                  <c:v>4.0888614401554406</c:v>
                </c:pt>
                <c:pt idx="48">
                  <c:v>3.8811745226462233</c:v>
                </c:pt>
                <c:pt idx="49">
                  <c:v>3.8692198432817659</c:v>
                </c:pt>
                <c:pt idx="50">
                  <c:v>4.8078907500000003</c:v>
                </c:pt>
                <c:pt idx="51">
                  <c:v>4.9839547632954107</c:v>
                </c:pt>
                <c:pt idx="52">
                  <c:v>5.1116592179334104</c:v>
                </c:pt>
                <c:pt idx="53">
                  <c:v>3.2703032219172967</c:v>
                </c:pt>
                <c:pt idx="54">
                  <c:v>5.2431583776175978</c:v>
                </c:pt>
                <c:pt idx="55">
                  <c:v>4.9033395811830083</c:v>
                </c:pt>
                <c:pt idx="56">
                  <c:v>4.8860719639239409</c:v>
                </c:pt>
                <c:pt idx="57">
                  <c:v>4.7929748268125367</c:v>
                </c:pt>
                <c:pt idx="58">
                  <c:v>4.9811021810004892</c:v>
                </c:pt>
                <c:pt idx="59">
                  <c:v>9.1018358353558462</c:v>
                </c:pt>
                <c:pt idx="60">
                  <c:v>4.7247358840530644</c:v>
                </c:pt>
                <c:pt idx="61">
                  <c:v>3.9699795999335761</c:v>
                </c:pt>
                <c:pt idx="62">
                  <c:v>3.9964357559611843</c:v>
                </c:pt>
                <c:pt idx="63">
                  <c:v>4.3073282173272487</c:v>
                </c:pt>
                <c:pt idx="64">
                  <c:v>8.9595940117079138</c:v>
                </c:pt>
                <c:pt idx="65">
                  <c:v>7.5141619015867622</c:v>
                </c:pt>
                <c:pt idx="66">
                  <c:v>4.7482163967956872</c:v>
                </c:pt>
                <c:pt idx="67">
                  <c:v>2.9780031154699258</c:v>
                </c:pt>
                <c:pt idx="68">
                  <c:v>3.7750397185636242</c:v>
                </c:pt>
                <c:pt idx="69">
                  <c:v>2.894505766757868</c:v>
                </c:pt>
                <c:pt idx="70">
                  <c:v>3.4732757351689401</c:v>
                </c:pt>
                <c:pt idx="71">
                  <c:v>2.897574644211478</c:v>
                </c:pt>
                <c:pt idx="72">
                  <c:v>2.3343087684724444</c:v>
                </c:pt>
                <c:pt idx="73">
                  <c:v>2.2426741514496396</c:v>
                </c:pt>
                <c:pt idx="74">
                  <c:v>4.1015046532455175</c:v>
                </c:pt>
                <c:pt idx="75">
                  <c:v>2.4062842239447697</c:v>
                </c:pt>
                <c:pt idx="76">
                  <c:v>1.340756587103604</c:v>
                </c:pt>
                <c:pt idx="77">
                  <c:v>1.1592039805545826</c:v>
                </c:pt>
                <c:pt idx="78">
                  <c:v>5.9231999999999996</c:v>
                </c:pt>
                <c:pt idx="79">
                  <c:v>6.5996997070312498</c:v>
                </c:pt>
                <c:pt idx="80">
                  <c:v>5.2985256958007811</c:v>
                </c:pt>
                <c:pt idx="81">
                  <c:v>6.4769366455078119</c:v>
                </c:pt>
                <c:pt idx="82">
                  <c:v>5.7270112609863277</c:v>
                </c:pt>
                <c:pt idx="83">
                  <c:v>5.1945968627929684</c:v>
                </c:pt>
                <c:pt idx="84">
                  <c:v>5.9538867187499998</c:v>
                </c:pt>
                <c:pt idx="85">
                  <c:v>5.9559558105468744</c:v>
                </c:pt>
                <c:pt idx="86">
                  <c:v>4.0511549377441405</c:v>
                </c:pt>
                <c:pt idx="87">
                  <c:v>3.0784925079345702</c:v>
                </c:pt>
                <c:pt idx="88">
                  <c:v>5.6505267333984373</c:v>
                </c:pt>
                <c:pt idx="89">
                  <c:v>5.6758296203613279</c:v>
                </c:pt>
                <c:pt idx="90">
                  <c:v>4.3775999999999993</c:v>
                </c:pt>
                <c:pt idx="91">
                  <c:v>4.6479369375006847</c:v>
                </c:pt>
                <c:pt idx="92">
                  <c:v>4.6656000000000004</c:v>
                </c:pt>
                <c:pt idx="93">
                  <c:v>4.9247999999999994</c:v>
                </c:pt>
                <c:pt idx="94">
                  <c:v>5.2127999999999997</c:v>
                </c:pt>
                <c:pt idx="95">
                  <c:v>5.7023999999999999</c:v>
                </c:pt>
                <c:pt idx="96">
                  <c:v>5.6447200864447939</c:v>
                </c:pt>
                <c:pt idx="97">
                  <c:v>4.9135329729053554</c:v>
                </c:pt>
                <c:pt idx="98">
                  <c:v>5.357109798193795</c:v>
                </c:pt>
                <c:pt idx="99">
                  <c:v>4.7580615367790617</c:v>
                </c:pt>
                <c:pt idx="100">
                  <c:v>4.3834719745727435</c:v>
                </c:pt>
                <c:pt idx="101">
                  <c:v>3.8592676782425541</c:v>
                </c:pt>
                <c:pt idx="102">
                  <c:v>4.8511232991688296</c:v>
                </c:pt>
                <c:pt idx="103">
                  <c:v>4.2119021299278785</c:v>
                </c:pt>
                <c:pt idx="104">
                  <c:v>3.9614753912734328</c:v>
                </c:pt>
                <c:pt idx="105">
                  <c:v>4.3221493667812201</c:v>
                </c:pt>
                <c:pt idx="106">
                  <c:v>4.9152670068829885</c:v>
                </c:pt>
                <c:pt idx="107">
                  <c:v>3.7627484153621364</c:v>
                </c:pt>
                <c:pt idx="108">
                  <c:v>4.7092825961584941</c:v>
                </c:pt>
                <c:pt idx="109">
                  <c:v>3.0980833335930891</c:v>
                </c:pt>
                <c:pt idx="110">
                  <c:v>4.2083667644631575</c:v>
                </c:pt>
                <c:pt idx="111">
                  <c:v>3.5600894207177074</c:v>
                </c:pt>
                <c:pt idx="112">
                  <c:v>3.3999887669869659</c:v>
                </c:pt>
                <c:pt idx="113">
                  <c:v>2.8121461064908173</c:v>
                </c:pt>
                <c:pt idx="114">
                  <c:v>2.7396759708135376</c:v>
                </c:pt>
                <c:pt idx="115">
                  <c:v>2.8800000599443347</c:v>
                </c:pt>
                <c:pt idx="116">
                  <c:v>3.7988010688975189</c:v>
                </c:pt>
                <c:pt idx="117">
                  <c:v>2.7014075520544778</c:v>
                </c:pt>
                <c:pt idx="118">
                  <c:v>2.8398494077572267</c:v>
                </c:pt>
                <c:pt idx="119">
                  <c:v>1.7493196727683931</c:v>
                </c:pt>
                <c:pt idx="120">
                  <c:v>1.6356702476603333</c:v>
                </c:pt>
                <c:pt idx="121">
                  <c:v>1.0654566094739646</c:v>
                </c:pt>
                <c:pt idx="122">
                  <c:v>0.70325448041157479</c:v>
                </c:pt>
                <c:pt idx="123">
                  <c:v>1.8917320817821792</c:v>
                </c:pt>
                <c:pt idx="124">
                  <c:v>2.5630871594578024</c:v>
                </c:pt>
                <c:pt idx="125">
                  <c:v>0.43058217415226885</c:v>
                </c:pt>
                <c:pt idx="126">
                  <c:v>1.4944363429580416</c:v>
                </c:pt>
                <c:pt idx="127">
                  <c:v>2.4995010272594431</c:v>
                </c:pt>
                <c:pt idx="128">
                  <c:v>2.5482512113273144</c:v>
                </c:pt>
                <c:pt idx="129">
                  <c:v>1.9906610876185553</c:v>
                </c:pt>
                <c:pt idx="130">
                  <c:v>1.720259544843435</c:v>
                </c:pt>
                <c:pt idx="131">
                  <c:v>2.1448188216952344</c:v>
                </c:pt>
                <c:pt idx="132">
                  <c:v>1.636498880528978</c:v>
                </c:pt>
                <c:pt idx="133">
                  <c:v>2.2537241084205255</c:v>
                </c:pt>
                <c:pt idx="134">
                  <c:v>1.9068561824798582</c:v>
                </c:pt>
                <c:pt idx="135">
                  <c:v>1.6464811668276786</c:v>
                </c:pt>
                <c:pt idx="136">
                  <c:v>1.2609979377891334</c:v>
                </c:pt>
                <c:pt idx="137">
                  <c:v>0.13749520820871527</c:v>
                </c:pt>
                <c:pt idx="138">
                  <c:v>0.91909940052075068</c:v>
                </c:pt>
                <c:pt idx="139">
                  <c:v>0.89058299350919501</c:v>
                </c:pt>
                <c:pt idx="140">
                  <c:v>0.73761442111028053</c:v>
                </c:pt>
                <c:pt idx="141">
                  <c:v>0.76624416232875403</c:v>
                </c:pt>
                <c:pt idx="142">
                  <c:v>0.69950387477874754</c:v>
                </c:pt>
                <c:pt idx="143">
                  <c:v>0.48328714370727538</c:v>
                </c:pt>
                <c:pt idx="144">
                  <c:v>0.35150374174118043</c:v>
                </c:pt>
                <c:pt idx="145">
                  <c:v>0.85247089862823489</c:v>
                </c:pt>
                <c:pt idx="146">
                  <c:v>0.51049793958663936</c:v>
                </c:pt>
                <c:pt idx="147">
                  <c:v>0.56226392984390261</c:v>
                </c:pt>
                <c:pt idx="148">
                  <c:v>0.68124017715454099</c:v>
                </c:pt>
                <c:pt idx="149">
                  <c:v>0.58945720195770257</c:v>
                </c:pt>
                <c:pt idx="150">
                  <c:v>0.24746137261390685</c:v>
                </c:pt>
                <c:pt idx="151">
                  <c:v>0.65090525150299072</c:v>
                </c:pt>
                <c:pt idx="152">
                  <c:v>0.3461504101753235</c:v>
                </c:pt>
                <c:pt idx="153">
                  <c:v>0.42274281978607176</c:v>
                </c:pt>
                <c:pt idx="154">
                  <c:v>0.24973878264427185</c:v>
                </c:pt>
                <c:pt idx="155">
                  <c:v>0.3974855661392212</c:v>
                </c:pt>
                <c:pt idx="156">
                  <c:v>0.33854616880416871</c:v>
                </c:pt>
                <c:pt idx="157">
                  <c:v>0.23831133842468261</c:v>
                </c:pt>
                <c:pt idx="158">
                  <c:v>0.26765643954277035</c:v>
                </c:pt>
                <c:pt idx="159">
                  <c:v>0.34415144920349122</c:v>
                </c:pt>
                <c:pt idx="160">
                  <c:v>0.11055647134780884</c:v>
                </c:pt>
                <c:pt idx="161">
                  <c:v>0.48372691869735718</c:v>
                </c:pt>
                <c:pt idx="162">
                  <c:v>0.4536339998245239</c:v>
                </c:pt>
                <c:pt idx="163">
                  <c:v>0.4001665234565735</c:v>
                </c:pt>
                <c:pt idx="164">
                  <c:v>0.23082211017608642</c:v>
                </c:pt>
                <c:pt idx="165">
                  <c:v>0.35036526918411254</c:v>
                </c:pt>
                <c:pt idx="166">
                  <c:v>0.37728341374617158</c:v>
                </c:pt>
                <c:pt idx="167">
                  <c:v>0.41206064191003489</c:v>
                </c:pt>
                <c:pt idx="168">
                  <c:v>3.3811988508911782E-2</c:v>
                </c:pt>
                <c:pt idx="169">
                  <c:v>6.4966015429861496E-2</c:v>
                </c:pt>
                <c:pt idx="170">
                  <c:v>0.12713507707637092</c:v>
                </c:pt>
                <c:pt idx="171">
                  <c:v>0.30343651840017033</c:v>
                </c:pt>
                <c:pt idx="172">
                  <c:v>0.49479405926961545</c:v>
                </c:pt>
              </c:numCache>
            </c:numRef>
          </c:yVal>
          <c:smooth val="0"/>
          <c:extLst>
            <c:ext xmlns:c16="http://schemas.microsoft.com/office/drawing/2014/chart" uri="{C3380CC4-5D6E-409C-BE32-E72D297353CC}">
              <c16:uniqueId val="{00000001-0859-41FB-8B99-1CED545CCD62}"/>
            </c:ext>
          </c:extLst>
        </c:ser>
        <c:ser>
          <c:idx val="7"/>
          <c:order val="2"/>
          <c:tx>
            <c:strRef>
              <c:f>'C11 5050'!$A$20</c:f>
              <c:strCache>
                <c:ptCount val="1"/>
                <c:pt idx="0">
                  <c:v>ETc (BR)</c:v>
                </c:pt>
              </c:strCache>
            </c:strRef>
          </c:tx>
          <c:spPr>
            <a:ln w="12700">
              <a:solidFill>
                <a:srgbClr val="0000FF"/>
              </a:solidFill>
              <a:prstDash val="solid"/>
            </a:ln>
          </c:spPr>
          <c:marker>
            <c:symbol val="diamond"/>
            <c:size val="3"/>
            <c:spPr>
              <a:noFill/>
              <a:ln>
                <a:solidFill>
                  <a:srgbClr val="0000FF"/>
                </a:solidFill>
                <a:prstDash val="solid"/>
              </a:ln>
            </c:spPr>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5050'!$C$20:$FS$20</c:f>
              <c:numCache>
                <c:formatCode>0.00</c:formatCode>
                <c:ptCount val="173"/>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69">
                  <c:v>0.01</c:v>
                </c:pt>
                <c:pt idx="70">
                  <c:v>0.01</c:v>
                </c:pt>
                <c:pt idx="71">
                  <c:v>0.01</c:v>
                </c:pt>
                <c:pt idx="72">
                  <c:v>0.01</c:v>
                </c:pt>
                <c:pt idx="73">
                  <c:v>0.01</c:v>
                </c:pt>
                <c:pt idx="74">
                  <c:v>0.01</c:v>
                </c:pt>
                <c:pt idx="75">
                  <c:v>0.01</c:v>
                </c:pt>
                <c:pt idx="76">
                  <c:v>0.01</c:v>
                </c:pt>
                <c:pt idx="77">
                  <c:v>0.01</c:v>
                </c:pt>
                <c:pt idx="78">
                  <c:v>0.01</c:v>
                </c:pt>
                <c:pt idx="79">
                  <c:v>0.01</c:v>
                </c:pt>
                <c:pt idx="80">
                  <c:v>0.01</c:v>
                </c:pt>
                <c:pt idx="81">
                  <c:v>0.01</c:v>
                </c:pt>
                <c:pt idx="82">
                  <c:v>0.01</c:v>
                </c:pt>
                <c:pt idx="83">
                  <c:v>0.01</c:v>
                </c:pt>
                <c:pt idx="84">
                  <c:v>0.01</c:v>
                </c:pt>
                <c:pt idx="85">
                  <c:v>0.01</c:v>
                </c:pt>
                <c:pt idx="86">
                  <c:v>0.01</c:v>
                </c:pt>
                <c:pt idx="87">
                  <c:v>0.01</c:v>
                </c:pt>
                <c:pt idx="88">
                  <c:v>0.01</c:v>
                </c:pt>
                <c:pt idx="89">
                  <c:v>0.01</c:v>
                </c:pt>
                <c:pt idx="90">
                  <c:v>0.01</c:v>
                </c:pt>
                <c:pt idx="91">
                  <c:v>0.01</c:v>
                </c:pt>
                <c:pt idx="92">
                  <c:v>0.01</c:v>
                </c:pt>
                <c:pt idx="93">
                  <c:v>0.01</c:v>
                </c:pt>
                <c:pt idx="94">
                  <c:v>0.01</c:v>
                </c:pt>
                <c:pt idx="95">
                  <c:v>0.01</c:v>
                </c:pt>
                <c:pt idx="96">
                  <c:v>0.01</c:v>
                </c:pt>
                <c:pt idx="97">
                  <c:v>0.01</c:v>
                </c:pt>
                <c:pt idx="98">
                  <c:v>0.01</c:v>
                </c:pt>
                <c:pt idx="99">
                  <c:v>0.01</c:v>
                </c:pt>
                <c:pt idx="100">
                  <c:v>0.01</c:v>
                </c:pt>
                <c:pt idx="101">
                  <c:v>0.01</c:v>
                </c:pt>
                <c:pt idx="102">
                  <c:v>0.01</c:v>
                </c:pt>
                <c:pt idx="103">
                  <c:v>0.01</c:v>
                </c:pt>
                <c:pt idx="104">
                  <c:v>0.01</c:v>
                </c:pt>
                <c:pt idx="105">
                  <c:v>0.01</c:v>
                </c:pt>
                <c:pt idx="106">
                  <c:v>0.01</c:v>
                </c:pt>
                <c:pt idx="107">
                  <c:v>0.01</c:v>
                </c:pt>
                <c:pt idx="108">
                  <c:v>0.01</c:v>
                </c:pt>
                <c:pt idx="109">
                  <c:v>0.01</c:v>
                </c:pt>
                <c:pt idx="110">
                  <c:v>0.01</c:v>
                </c:pt>
                <c:pt idx="111">
                  <c:v>0.01</c:v>
                </c:pt>
                <c:pt idx="112">
                  <c:v>0.01</c:v>
                </c:pt>
                <c:pt idx="113">
                  <c:v>0.01</c:v>
                </c:pt>
                <c:pt idx="114">
                  <c:v>0.01</c:v>
                </c:pt>
                <c:pt idx="115">
                  <c:v>0.01</c:v>
                </c:pt>
                <c:pt idx="116">
                  <c:v>0.01</c:v>
                </c:pt>
                <c:pt idx="117">
                  <c:v>0.01</c:v>
                </c:pt>
                <c:pt idx="118">
                  <c:v>0.01</c:v>
                </c:pt>
                <c:pt idx="119">
                  <c:v>0.01</c:v>
                </c:pt>
                <c:pt idx="120">
                  <c:v>0.01</c:v>
                </c:pt>
                <c:pt idx="121">
                  <c:v>0.01</c:v>
                </c:pt>
                <c:pt idx="122">
                  <c:v>0.01</c:v>
                </c:pt>
                <c:pt idx="123">
                  <c:v>0.01</c:v>
                </c:pt>
                <c:pt idx="124">
                  <c:v>0.01</c:v>
                </c:pt>
                <c:pt idx="125">
                  <c:v>0.01</c:v>
                </c:pt>
                <c:pt idx="126">
                  <c:v>0.01</c:v>
                </c:pt>
                <c:pt idx="127">
                  <c:v>0.01</c:v>
                </c:pt>
                <c:pt idx="128">
                  <c:v>0.01</c:v>
                </c:pt>
                <c:pt idx="129">
                  <c:v>0.01</c:v>
                </c:pt>
                <c:pt idx="130">
                  <c:v>0.01</c:v>
                </c:pt>
                <c:pt idx="131">
                  <c:v>0.01</c:v>
                </c:pt>
                <c:pt idx="132">
                  <c:v>0.01</c:v>
                </c:pt>
                <c:pt idx="133">
                  <c:v>0.01</c:v>
                </c:pt>
                <c:pt idx="134">
                  <c:v>0.01</c:v>
                </c:pt>
                <c:pt idx="135">
                  <c:v>0.01</c:v>
                </c:pt>
                <c:pt idx="136">
                  <c:v>0.01</c:v>
                </c:pt>
                <c:pt idx="137">
                  <c:v>0.01</c:v>
                </c:pt>
                <c:pt idx="138">
                  <c:v>0.01</c:v>
                </c:pt>
                <c:pt idx="139">
                  <c:v>0.01</c:v>
                </c:pt>
                <c:pt idx="140">
                  <c:v>0.01</c:v>
                </c:pt>
                <c:pt idx="141">
                  <c:v>0.01</c:v>
                </c:pt>
                <c:pt idx="142">
                  <c:v>0.01</c:v>
                </c:pt>
                <c:pt idx="143">
                  <c:v>0.01</c:v>
                </c:pt>
                <c:pt idx="144">
                  <c:v>0.01</c:v>
                </c:pt>
                <c:pt idx="145">
                  <c:v>0.01</c:v>
                </c:pt>
                <c:pt idx="146">
                  <c:v>0.01</c:v>
                </c:pt>
                <c:pt idx="147">
                  <c:v>0.01</c:v>
                </c:pt>
                <c:pt idx="148">
                  <c:v>0.01</c:v>
                </c:pt>
                <c:pt idx="149">
                  <c:v>0.01</c:v>
                </c:pt>
                <c:pt idx="150">
                  <c:v>0.01</c:v>
                </c:pt>
                <c:pt idx="151">
                  <c:v>0.01</c:v>
                </c:pt>
                <c:pt idx="152">
                  <c:v>0.01</c:v>
                </c:pt>
                <c:pt idx="153">
                  <c:v>0.01</c:v>
                </c:pt>
                <c:pt idx="154">
                  <c:v>0.01</c:v>
                </c:pt>
                <c:pt idx="155">
                  <c:v>0.01</c:v>
                </c:pt>
                <c:pt idx="156">
                  <c:v>0.01</c:v>
                </c:pt>
                <c:pt idx="157">
                  <c:v>0.01</c:v>
                </c:pt>
                <c:pt idx="158">
                  <c:v>0.01</c:v>
                </c:pt>
                <c:pt idx="159">
                  <c:v>0.01</c:v>
                </c:pt>
                <c:pt idx="160">
                  <c:v>0.01</c:v>
                </c:pt>
                <c:pt idx="161">
                  <c:v>0.01</c:v>
                </c:pt>
                <c:pt idx="162">
                  <c:v>0.01</c:v>
                </c:pt>
                <c:pt idx="163">
                  <c:v>0.01</c:v>
                </c:pt>
                <c:pt idx="164">
                  <c:v>0.01</c:v>
                </c:pt>
                <c:pt idx="165">
                  <c:v>0.01</c:v>
                </c:pt>
                <c:pt idx="166">
                  <c:v>0.01</c:v>
                </c:pt>
                <c:pt idx="167">
                  <c:v>0.01</c:v>
                </c:pt>
                <c:pt idx="168">
                  <c:v>0.01</c:v>
                </c:pt>
                <c:pt idx="169">
                  <c:v>0.01</c:v>
                </c:pt>
                <c:pt idx="170">
                  <c:v>0.01</c:v>
                </c:pt>
                <c:pt idx="171">
                  <c:v>0.01</c:v>
                </c:pt>
                <c:pt idx="172">
                  <c:v>0.01</c:v>
                </c:pt>
              </c:numCache>
            </c:numRef>
          </c:yVal>
          <c:smooth val="0"/>
          <c:extLst>
            <c:ext xmlns:c16="http://schemas.microsoft.com/office/drawing/2014/chart" uri="{C3380CC4-5D6E-409C-BE32-E72D297353CC}">
              <c16:uniqueId val="{00000002-0859-41FB-8B99-1CED545CCD62}"/>
            </c:ext>
          </c:extLst>
        </c:ser>
        <c:dLbls>
          <c:showLegendKey val="0"/>
          <c:showVal val="0"/>
          <c:showCatName val="0"/>
          <c:showSerName val="0"/>
          <c:showPercent val="0"/>
          <c:showBubbleSize val="0"/>
        </c:dLbls>
        <c:axId val="778528392"/>
        <c:axId val="778520944"/>
      </c:scatterChart>
      <c:valAx>
        <c:axId val="778528392"/>
        <c:scaling>
          <c:orientation val="minMax"/>
          <c:max val="305"/>
          <c:min val="140"/>
        </c:scaling>
        <c:delete val="0"/>
        <c:axPos val="b"/>
        <c:title>
          <c:tx>
            <c:rich>
              <a:bodyPr/>
              <a:lstStyle/>
              <a:p>
                <a:pPr>
                  <a:defRPr sz="1550" b="1" i="0" u="none" strike="noStrike" baseline="0">
                    <a:solidFill>
                      <a:srgbClr val="000000"/>
                    </a:solidFill>
                    <a:latin typeface="Arial"/>
                    <a:ea typeface="Arial"/>
                    <a:cs typeface="Arial"/>
                  </a:defRPr>
                </a:pPr>
                <a:r>
                  <a:rPr lang="en-US"/>
                  <a:t>DOY</a:t>
                </a:r>
              </a:p>
            </c:rich>
          </c:tx>
          <c:layout>
            <c:manualLayout>
              <c:xMode val="edge"/>
              <c:yMode val="edge"/>
              <c:x val="0.51536312578341958"/>
              <c:y val="0.894601542416452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778520944"/>
        <c:crosses val="autoZero"/>
        <c:crossBetween val="midCat"/>
        <c:majorUnit val="10"/>
      </c:valAx>
      <c:valAx>
        <c:axId val="778520944"/>
        <c:scaling>
          <c:orientation val="minMax"/>
          <c:min val="0"/>
        </c:scaling>
        <c:delete val="0"/>
        <c:axPos val="l"/>
        <c:majorGridlines>
          <c:spPr>
            <a:ln w="3175">
              <a:solidFill>
                <a:srgbClr val="000000"/>
              </a:solidFill>
              <a:prstDash val="solid"/>
            </a:ln>
          </c:spPr>
        </c:majorGridlines>
        <c:title>
          <c:tx>
            <c:rich>
              <a:bodyPr/>
              <a:lstStyle/>
              <a:p>
                <a:pPr>
                  <a:defRPr sz="1550" b="1" i="0" u="none" strike="noStrike" baseline="0">
                    <a:solidFill>
                      <a:srgbClr val="000000"/>
                    </a:solidFill>
                    <a:latin typeface="Arial"/>
                    <a:ea typeface="Arial"/>
                    <a:cs typeface="Arial"/>
                  </a:defRPr>
                </a:pPr>
                <a:r>
                  <a:rPr lang="en-US"/>
                  <a:t>ETr and ETc (mm/day)</a:t>
                </a:r>
              </a:p>
            </c:rich>
          </c:tx>
          <c:layout>
            <c:manualLayout>
              <c:xMode val="edge"/>
              <c:yMode val="edge"/>
              <c:x val="1.675981135603432E-2"/>
              <c:y val="0.151670951156812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550" b="0" i="0" u="none" strike="noStrike" baseline="0">
                <a:solidFill>
                  <a:srgbClr val="000000"/>
                </a:solidFill>
                <a:latin typeface="Arial"/>
                <a:ea typeface="Arial"/>
                <a:cs typeface="Arial"/>
              </a:defRPr>
            </a:pPr>
            <a:endParaRPr lang="en-US"/>
          </a:p>
        </c:txPr>
        <c:crossAx val="778528392"/>
        <c:crosses val="autoZero"/>
        <c:crossBetween val="midCat"/>
      </c:valAx>
      <c:spPr>
        <a:solidFill>
          <a:srgbClr val="C0C0C0"/>
        </a:solidFill>
        <a:ln w="12700">
          <a:solidFill>
            <a:srgbClr val="808080"/>
          </a:solidFill>
          <a:prstDash val="solid"/>
        </a:ln>
      </c:spPr>
    </c:plotArea>
    <c:legend>
      <c:legendPos val="r"/>
      <c:layout>
        <c:manualLayout>
          <c:xMode val="edge"/>
          <c:yMode val="edge"/>
          <c:x val="0.81266490765171506"/>
          <c:y val="8.9974293059125965E-2"/>
          <c:w val="0.15699208443271767"/>
          <c:h val="0.14910025706940874"/>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'C11 5050'!$D$1</c:f>
          <c:strCache>
            <c:ptCount val="1"/>
            <c:pt idx="0">
              <c:v>Corn 13 #11</c:v>
            </c:pt>
          </c:strCache>
        </c:strRef>
      </c:tx>
      <c:layout>
        <c:manualLayout>
          <c:xMode val="edge"/>
          <c:yMode val="edge"/>
          <c:x val="0.37857605305596187"/>
          <c:y val="4.8052405214054128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2403108599907738"/>
          <c:y val="4.5680672268907561E-2"/>
          <c:w val="0.80789089145529314"/>
          <c:h val="0.82578468867862109"/>
        </c:manualLayout>
      </c:layout>
      <c:scatterChart>
        <c:scatterStyle val="lineMarker"/>
        <c:varyColors val="0"/>
        <c:ser>
          <c:idx val="9"/>
          <c:order val="0"/>
          <c:tx>
            <c:strRef>
              <c:f>'C11 5050'!$A$28</c:f>
              <c:strCache>
                <c:ptCount val="1"/>
                <c:pt idx="0">
                  <c:v>Proj SWD - 1050 mm</c:v>
                </c:pt>
              </c:strCache>
            </c:strRef>
          </c:tx>
          <c:spPr>
            <a:ln w="25400">
              <a:solidFill>
                <a:srgbClr val="CCFFFF"/>
              </a:solidFill>
              <a:prstDash val="solid"/>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5050'!$C$28:$FS$28</c:f>
              <c:numCache>
                <c:formatCode>0.0</c:formatCode>
                <c:ptCount val="173"/>
                <c:pt idx="0" formatCode="General">
                  <c:v>60</c:v>
                </c:pt>
                <c:pt idx="1">
                  <c:v>61.082535613878342</c:v>
                </c:pt>
                <c:pt idx="2">
                  <c:v>61.887790701252371</c:v>
                </c:pt>
                <c:pt idx="3">
                  <c:v>62.57752947425174</c:v>
                </c:pt>
                <c:pt idx="4">
                  <c:v>63.19460354564854</c:v>
                </c:pt>
                <c:pt idx="5">
                  <c:v>63.642899024485708</c:v>
                </c:pt>
                <c:pt idx="6">
                  <c:v>63.935267260306304</c:v>
                </c:pt>
                <c:pt idx="7">
                  <c:v>63.342276413010708</c:v>
                </c:pt>
                <c:pt idx="8">
                  <c:v>63.842458981755513</c:v>
                </c:pt>
                <c:pt idx="9">
                  <c:v>64.144621916781958</c:v>
                </c:pt>
                <c:pt idx="10">
                  <c:v>64.469786349145537</c:v>
                </c:pt>
                <c:pt idx="11">
                  <c:v>65.133001671660352</c:v>
                </c:pt>
                <c:pt idx="12">
                  <c:v>65.817774910056812</c:v>
                </c:pt>
                <c:pt idx="13">
                  <c:v>66.653288946569901</c:v>
                </c:pt>
                <c:pt idx="14">
                  <c:v>67.611931159617356</c:v>
                </c:pt>
                <c:pt idx="15">
                  <c:v>67.921763767422476</c:v>
                </c:pt>
                <c:pt idx="16">
                  <c:v>66.707362061077148</c:v>
                </c:pt>
                <c:pt idx="17">
                  <c:v>68.267417536221075</c:v>
                </c:pt>
                <c:pt idx="18">
                  <c:v>70.028203482907273</c:v>
                </c:pt>
                <c:pt idx="19">
                  <c:v>71.300008955466808</c:v>
                </c:pt>
                <c:pt idx="20">
                  <c:v>72.507881974535223</c:v>
                </c:pt>
                <c:pt idx="21">
                  <c:v>73.970417019492047</c:v>
                </c:pt>
                <c:pt idx="22">
                  <c:v>73.425682568269238</c:v>
                </c:pt>
                <c:pt idx="23">
                  <c:v>74.038444640090546</c:v>
                </c:pt>
                <c:pt idx="24">
                  <c:v>75.28725618609424</c:v>
                </c:pt>
                <c:pt idx="25">
                  <c:v>59.008561182893942</c:v>
                </c:pt>
                <c:pt idx="26">
                  <c:v>61.193282695402331</c:v>
                </c:pt>
                <c:pt idx="27">
                  <c:v>63.294604179193207</c:v>
                </c:pt>
                <c:pt idx="28">
                  <c:v>65.430190645863249</c:v>
                </c:pt>
                <c:pt idx="29">
                  <c:v>68.522506538440425</c:v>
                </c:pt>
                <c:pt idx="30">
                  <c:v>71.610309943010051</c:v>
                </c:pt>
                <c:pt idx="31">
                  <c:v>56.334841275947852</c:v>
                </c:pt>
                <c:pt idx="32">
                  <c:v>59.463651832598018</c:v>
                </c:pt>
                <c:pt idx="33">
                  <c:v>61.950585130852033</c:v>
                </c:pt>
                <c:pt idx="34">
                  <c:v>64.171090481918625</c:v>
                </c:pt>
                <c:pt idx="35">
                  <c:v>66.412267079042962</c:v>
                </c:pt>
                <c:pt idx="36">
                  <c:v>69.043664545368728</c:v>
                </c:pt>
                <c:pt idx="37">
                  <c:v>72.778018576904287</c:v>
                </c:pt>
                <c:pt idx="38">
                  <c:v>58.580119358468622</c:v>
                </c:pt>
                <c:pt idx="39">
                  <c:v>61.513958009904336</c:v>
                </c:pt>
                <c:pt idx="40">
                  <c:v>64.39617034911484</c:v>
                </c:pt>
                <c:pt idx="41">
                  <c:v>67.645797306000034</c:v>
                </c:pt>
                <c:pt idx="42">
                  <c:v>71.25552415325356</c:v>
                </c:pt>
                <c:pt idx="43">
                  <c:v>74.830418683168418</c:v>
                </c:pt>
                <c:pt idx="44">
                  <c:v>78.831444208252975</c:v>
                </c:pt>
                <c:pt idx="45">
                  <c:v>84.301713287161618</c:v>
                </c:pt>
                <c:pt idx="46">
                  <c:v>89.047979889127731</c:v>
                </c:pt>
                <c:pt idx="47">
                  <c:v>93.136841329283172</c:v>
                </c:pt>
                <c:pt idx="48">
                  <c:v>97.018015851929391</c:v>
                </c:pt>
                <c:pt idx="49">
                  <c:v>86.697124844247867</c:v>
                </c:pt>
                <c:pt idx="50">
                  <c:v>91.505015594247865</c:v>
                </c:pt>
                <c:pt idx="51">
                  <c:v>96.48897035754328</c:v>
                </c:pt>
                <c:pt idx="52">
                  <c:v>101.60062957547669</c:v>
                </c:pt>
                <c:pt idx="53">
                  <c:v>90.379530620859938</c:v>
                </c:pt>
                <c:pt idx="54">
                  <c:v>95.622688998477543</c:v>
                </c:pt>
                <c:pt idx="55">
                  <c:v>100.52602857966055</c:v>
                </c:pt>
                <c:pt idx="56">
                  <c:v>105.41210054358449</c:v>
                </c:pt>
                <c:pt idx="57">
                  <c:v>110.20507537039703</c:v>
                </c:pt>
                <c:pt idx="58">
                  <c:v>96.014203029104522</c:v>
                </c:pt>
                <c:pt idx="59">
                  <c:v>105.11603886446036</c:v>
                </c:pt>
                <c:pt idx="60">
                  <c:v>109.84077474851343</c:v>
                </c:pt>
                <c:pt idx="61">
                  <c:v>107.53363434844701</c:v>
                </c:pt>
                <c:pt idx="62">
                  <c:v>105.80808150039404</c:v>
                </c:pt>
                <c:pt idx="63">
                  <c:v>96.930696341925113</c:v>
                </c:pt>
                <c:pt idx="64">
                  <c:v>105.89029035363302</c:v>
                </c:pt>
                <c:pt idx="65">
                  <c:v>113.40445225521978</c:v>
                </c:pt>
                <c:pt idx="66">
                  <c:v>115.59266865201546</c:v>
                </c:pt>
                <c:pt idx="67">
                  <c:v>118.57067176748539</c:v>
                </c:pt>
                <c:pt idx="68">
                  <c:v>122.34571148604901</c:v>
                </c:pt>
                <c:pt idx="69">
                  <c:v>125.24021725280689</c:v>
                </c:pt>
                <c:pt idx="70">
                  <c:v>128.71349298797583</c:v>
                </c:pt>
                <c:pt idx="71">
                  <c:v>131.61106763218731</c:v>
                </c:pt>
                <c:pt idx="72">
                  <c:v>115.6651216235897</c:v>
                </c:pt>
                <c:pt idx="73">
                  <c:v>117.90779577503933</c:v>
                </c:pt>
                <c:pt idx="74">
                  <c:v>122.00930042828485</c:v>
                </c:pt>
                <c:pt idx="75">
                  <c:v>124.41558465222961</c:v>
                </c:pt>
                <c:pt idx="76">
                  <c:v>125.75634123933321</c:v>
                </c:pt>
                <c:pt idx="77">
                  <c:v>66.955869405118733</c:v>
                </c:pt>
                <c:pt idx="78">
                  <c:v>72.879069405118727</c:v>
                </c:pt>
                <c:pt idx="79">
                  <c:v>79.478769112149976</c:v>
                </c:pt>
                <c:pt idx="80">
                  <c:v>84.777294807950753</c:v>
                </c:pt>
                <c:pt idx="81">
                  <c:v>60.808371580847094</c:v>
                </c:pt>
                <c:pt idx="82">
                  <c:v>48.030364660015238</c:v>
                </c:pt>
                <c:pt idx="83">
                  <c:v>53.224961522808208</c:v>
                </c:pt>
                <c:pt idx="84">
                  <c:v>59.178848241558207</c:v>
                </c:pt>
                <c:pt idx="85">
                  <c:v>65.134804052105082</c:v>
                </c:pt>
                <c:pt idx="86">
                  <c:v>48.93118191978553</c:v>
                </c:pt>
                <c:pt idx="87">
                  <c:v>52.0096744277201</c:v>
                </c:pt>
                <c:pt idx="88">
                  <c:v>57.660201161118536</c:v>
                </c:pt>
                <c:pt idx="89">
                  <c:v>63.336030781479863</c:v>
                </c:pt>
                <c:pt idx="90">
                  <c:v>67.713630781479864</c:v>
                </c:pt>
                <c:pt idx="91">
                  <c:v>46.885699739825952</c:v>
                </c:pt>
                <c:pt idx="92">
                  <c:v>51.55129973982595</c:v>
                </c:pt>
                <c:pt idx="93">
                  <c:v>56.476099739825948</c:v>
                </c:pt>
                <c:pt idx="94">
                  <c:v>61.688899739825949</c:v>
                </c:pt>
                <c:pt idx="95">
                  <c:v>67.391299739825953</c:v>
                </c:pt>
                <c:pt idx="96">
                  <c:v>73.036019826270746</c:v>
                </c:pt>
                <c:pt idx="97">
                  <c:v>77.949552799176104</c:v>
                </c:pt>
                <c:pt idx="98">
                  <c:v>83.306662597369893</c:v>
                </c:pt>
                <c:pt idx="99">
                  <c:v>88.06472413414896</c:v>
                </c:pt>
                <c:pt idx="100">
                  <c:v>75.187049611906417</c:v>
                </c:pt>
                <c:pt idx="101">
                  <c:v>72.891917290148982</c:v>
                </c:pt>
                <c:pt idx="102">
                  <c:v>77.743040589317815</c:v>
                </c:pt>
                <c:pt idx="103">
                  <c:v>81.954942719245693</c:v>
                </c:pt>
                <c:pt idx="104">
                  <c:v>85.916418110519132</c:v>
                </c:pt>
                <c:pt idx="105">
                  <c:v>77.9455738467271</c:v>
                </c:pt>
                <c:pt idx="106">
                  <c:v>82.860840853610085</c:v>
                </c:pt>
                <c:pt idx="107">
                  <c:v>86.623589268972225</c:v>
                </c:pt>
                <c:pt idx="108">
                  <c:v>91.332871865130713</c:v>
                </c:pt>
                <c:pt idx="109">
                  <c:v>82.201655835666486</c:v>
                </c:pt>
                <c:pt idx="110">
                  <c:v>86.410022600129651</c:v>
                </c:pt>
                <c:pt idx="111">
                  <c:v>89.970112020847353</c:v>
                </c:pt>
                <c:pt idx="112">
                  <c:v>93.370100787834318</c:v>
                </c:pt>
                <c:pt idx="113">
                  <c:v>96.182246894325132</c:v>
                </c:pt>
                <c:pt idx="114">
                  <c:v>98.921922865138669</c:v>
                </c:pt>
                <c:pt idx="115">
                  <c:v>91.674534390051207</c:v>
                </c:pt>
                <c:pt idx="116">
                  <c:v>95.473335458948725</c:v>
                </c:pt>
                <c:pt idx="117">
                  <c:v>98.174743011003201</c:v>
                </c:pt>
                <c:pt idx="118">
                  <c:v>101.01459241876043</c:v>
                </c:pt>
                <c:pt idx="119">
                  <c:v>78.362883520100254</c:v>
                </c:pt>
                <c:pt idx="120">
                  <c:v>76.012009196991031</c:v>
                </c:pt>
                <c:pt idx="121">
                  <c:v>71.824665806465006</c:v>
                </c:pt>
                <c:pt idx="122">
                  <c:v>65.079719260264653</c:v>
                </c:pt>
                <c:pt idx="123">
                  <c:v>61.453422770618261</c:v>
                </c:pt>
                <c:pt idx="124">
                  <c:v>59.577715410323378</c:v>
                </c:pt>
                <c:pt idx="125">
                  <c:v>49.172754727332787</c:v>
                </c:pt>
                <c:pt idx="126">
                  <c:v>50.667191070290826</c:v>
                </c:pt>
                <c:pt idx="127">
                  <c:v>53.166692097550268</c:v>
                </c:pt>
                <c:pt idx="128">
                  <c:v>55.714943308877579</c:v>
                </c:pt>
                <c:pt idx="129">
                  <c:v>57.705604396496135</c:v>
                </c:pt>
                <c:pt idx="130">
                  <c:v>59.425863941339571</c:v>
                </c:pt>
                <c:pt idx="131">
                  <c:v>61.570682763034803</c:v>
                </c:pt>
                <c:pt idx="132">
                  <c:v>60.702610214992347</c:v>
                </c:pt>
                <c:pt idx="133">
                  <c:v>54.126350571219675</c:v>
                </c:pt>
                <c:pt idx="134">
                  <c:v>56.033206753699531</c:v>
                </c:pt>
                <c:pt idx="135">
                  <c:v>57.679687920527208</c:v>
                </c:pt>
                <c:pt idx="136">
                  <c:v>58.940685858316343</c:v>
                </c:pt>
                <c:pt idx="137">
                  <c:v>57.84332392366791</c:v>
                </c:pt>
                <c:pt idx="138">
                  <c:v>58.76242332418866</c:v>
                </c:pt>
                <c:pt idx="139">
                  <c:v>59.653006317697852</c:v>
                </c:pt>
                <c:pt idx="140">
                  <c:v>60.390620738808131</c:v>
                </c:pt>
                <c:pt idx="141">
                  <c:v>61.156864901136885</c:v>
                </c:pt>
                <c:pt idx="142">
                  <c:v>61.856368775915634</c:v>
                </c:pt>
                <c:pt idx="143">
                  <c:v>62.339655919622906</c:v>
                </c:pt>
                <c:pt idx="144">
                  <c:v>61.69115966136409</c:v>
                </c:pt>
                <c:pt idx="145">
                  <c:v>62.543630559992323</c:v>
                </c:pt>
                <c:pt idx="146">
                  <c:v>63.054128499578965</c:v>
                </c:pt>
                <c:pt idx="147">
                  <c:v>63.616392429422866</c:v>
                </c:pt>
                <c:pt idx="148">
                  <c:v>64.297632606577409</c:v>
                </c:pt>
                <c:pt idx="149">
                  <c:v>64.887089808535109</c:v>
                </c:pt>
                <c:pt idx="150">
                  <c:v>64.134551181149021</c:v>
                </c:pt>
                <c:pt idx="151">
                  <c:v>64.785456432652012</c:v>
                </c:pt>
                <c:pt idx="152">
                  <c:v>65.131606842827338</c:v>
                </c:pt>
                <c:pt idx="153">
                  <c:v>65.554349662613404</c:v>
                </c:pt>
                <c:pt idx="154">
                  <c:v>65.604088445257673</c:v>
                </c:pt>
                <c:pt idx="155">
                  <c:v>66.001574011396897</c:v>
                </c:pt>
                <c:pt idx="156">
                  <c:v>66.340120180201069</c:v>
                </c:pt>
                <c:pt idx="157">
                  <c:v>66.578431518625749</c:v>
                </c:pt>
                <c:pt idx="158">
                  <c:v>65.346087958168525</c:v>
                </c:pt>
                <c:pt idx="159">
                  <c:v>65.690239407372019</c:v>
                </c:pt>
                <c:pt idx="160">
                  <c:v>65.200795878719831</c:v>
                </c:pt>
                <c:pt idx="161">
                  <c:v>65.684522797417188</c:v>
                </c:pt>
                <c:pt idx="162">
                  <c:v>66.138156797241706</c:v>
                </c:pt>
                <c:pt idx="163">
                  <c:v>66.538323320698282</c:v>
                </c:pt>
                <c:pt idx="164">
                  <c:v>66.769145430874374</c:v>
                </c:pt>
                <c:pt idx="165">
                  <c:v>67.119510700058484</c:v>
                </c:pt>
                <c:pt idx="166">
                  <c:v>67.496794113804654</c:v>
                </c:pt>
                <c:pt idx="167">
                  <c:v>67.908854755714685</c:v>
                </c:pt>
                <c:pt idx="168">
                  <c:v>67.942666744223601</c:v>
                </c:pt>
                <c:pt idx="169">
                  <c:v>68.007632759653461</c:v>
                </c:pt>
                <c:pt idx="170">
                  <c:v>68.134767836729836</c:v>
                </c:pt>
                <c:pt idx="171">
                  <c:v>68.438204355130011</c:v>
                </c:pt>
                <c:pt idx="172">
                  <c:v>68.93299841439962</c:v>
                </c:pt>
              </c:numCache>
            </c:numRef>
          </c:yVal>
          <c:smooth val="0"/>
          <c:extLst>
            <c:ext xmlns:c16="http://schemas.microsoft.com/office/drawing/2014/chart" uri="{C3380CC4-5D6E-409C-BE32-E72D297353CC}">
              <c16:uniqueId val="{00000000-A29E-4AF8-9EA2-E5D037B14192}"/>
            </c:ext>
          </c:extLst>
        </c:ser>
        <c:ser>
          <c:idx val="1"/>
          <c:order val="1"/>
          <c:tx>
            <c:strRef>
              <c:f>'C11 5050'!$A$29</c:f>
              <c:strCache>
                <c:ptCount val="1"/>
                <c:pt idx="0">
                  <c:v>Meas. SWD - 1050 mm</c:v>
                </c:pt>
              </c:strCache>
            </c:strRef>
          </c:tx>
          <c:spPr>
            <a:ln w="28575">
              <a:noFill/>
            </a:ln>
          </c:spPr>
          <c:marker>
            <c:symbol val="square"/>
            <c:size val="6"/>
            <c:spPr>
              <a:solidFill>
                <a:srgbClr val="CCFFFF"/>
              </a:solidFill>
              <a:ln>
                <a:solidFill>
                  <a:srgbClr val="000000"/>
                </a:solidFill>
                <a:prstDash val="solid"/>
              </a:ln>
            </c:spPr>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5050'!$C$29:$FS$29</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73.63170410081598</c:v>
                </c:pt>
                <c:pt idx="25">
                  <c:v>0</c:v>
                </c:pt>
                <c:pt idx="26">
                  <c:v>0</c:v>
                </c:pt>
                <c:pt idx="27">
                  <c:v>0</c:v>
                </c:pt>
                <c:pt idx="28">
                  <c:v>57.740943389112374</c:v>
                </c:pt>
                <c:pt idx="29">
                  <c:v>0</c:v>
                </c:pt>
                <c:pt idx="30">
                  <c:v>65.769839900209178</c:v>
                </c:pt>
                <c:pt idx="31">
                  <c:v>0</c:v>
                </c:pt>
                <c:pt idx="32">
                  <c:v>34.256657943911776</c:v>
                </c:pt>
                <c:pt idx="33">
                  <c:v>0</c:v>
                </c:pt>
                <c:pt idx="34">
                  <c:v>0</c:v>
                </c:pt>
                <c:pt idx="35">
                  <c:v>0</c:v>
                </c:pt>
                <c:pt idx="36">
                  <c:v>0</c:v>
                </c:pt>
                <c:pt idx="37">
                  <c:v>70.828437461980116</c:v>
                </c:pt>
                <c:pt idx="38">
                  <c:v>0</c:v>
                </c:pt>
                <c:pt idx="39">
                  <c:v>34.202982768880346</c:v>
                </c:pt>
                <c:pt idx="40">
                  <c:v>0</c:v>
                </c:pt>
                <c:pt idx="41">
                  <c:v>0</c:v>
                </c:pt>
                <c:pt idx="42">
                  <c:v>0</c:v>
                </c:pt>
                <c:pt idx="43">
                  <c:v>71.77722953350785</c:v>
                </c:pt>
                <c:pt idx="44">
                  <c:v>0</c:v>
                </c:pt>
                <c:pt idx="45">
                  <c:v>72.305822807312893</c:v>
                </c:pt>
                <c:pt idx="46">
                  <c:v>0</c:v>
                </c:pt>
                <c:pt idx="47">
                  <c:v>0</c:v>
                </c:pt>
                <c:pt idx="48">
                  <c:v>87.773976707746002</c:v>
                </c:pt>
                <c:pt idx="49">
                  <c:v>0</c:v>
                </c:pt>
                <c:pt idx="50">
                  <c:v>56.160740745624103</c:v>
                </c:pt>
                <c:pt idx="51">
                  <c:v>0</c:v>
                </c:pt>
                <c:pt idx="52">
                  <c:v>85.057247809992788</c:v>
                </c:pt>
                <c:pt idx="53">
                  <c:v>0</c:v>
                </c:pt>
                <c:pt idx="54">
                  <c:v>0</c:v>
                </c:pt>
                <c:pt idx="55">
                  <c:v>0</c:v>
                </c:pt>
                <c:pt idx="56">
                  <c:v>0</c:v>
                </c:pt>
                <c:pt idx="57">
                  <c:v>76.458724846471341</c:v>
                </c:pt>
                <c:pt idx="58">
                  <c:v>0</c:v>
                </c:pt>
                <c:pt idx="59">
                  <c:v>76.642037517653677</c:v>
                </c:pt>
                <c:pt idx="60">
                  <c:v>0</c:v>
                </c:pt>
                <c:pt idx="61">
                  <c:v>0</c:v>
                </c:pt>
                <c:pt idx="62">
                  <c:v>75.193088202803438</c:v>
                </c:pt>
                <c:pt idx="63">
                  <c:v>0</c:v>
                </c:pt>
                <c:pt idx="64">
                  <c:v>55.545180643659805</c:v>
                </c:pt>
                <c:pt idx="65">
                  <c:v>0</c:v>
                </c:pt>
                <c:pt idx="66">
                  <c:v>85.214526015117514</c:v>
                </c:pt>
                <c:pt idx="67">
                  <c:v>0</c:v>
                </c:pt>
                <c:pt idx="68">
                  <c:v>0</c:v>
                </c:pt>
                <c:pt idx="69">
                  <c:v>0</c:v>
                </c:pt>
                <c:pt idx="70">
                  <c:v>0</c:v>
                </c:pt>
                <c:pt idx="71">
                  <c:v>101.06045784119732</c:v>
                </c:pt>
                <c:pt idx="72">
                  <c:v>0</c:v>
                </c:pt>
                <c:pt idx="73">
                  <c:v>68.942978534999853</c:v>
                </c:pt>
                <c:pt idx="74">
                  <c:v>0</c:v>
                </c:pt>
                <c:pt idx="75">
                  <c:v>0</c:v>
                </c:pt>
                <c:pt idx="76">
                  <c:v>94.215505872737026</c:v>
                </c:pt>
                <c:pt idx="77">
                  <c:v>0</c:v>
                </c:pt>
                <c:pt idx="78">
                  <c:v>21.465338070545776</c:v>
                </c:pt>
                <c:pt idx="79">
                  <c:v>0</c:v>
                </c:pt>
                <c:pt idx="80">
                  <c:v>44.340634685881355</c:v>
                </c:pt>
                <c:pt idx="81">
                  <c:v>0</c:v>
                </c:pt>
                <c:pt idx="82">
                  <c:v>0</c:v>
                </c:pt>
                <c:pt idx="83">
                  <c:v>0</c:v>
                </c:pt>
                <c:pt idx="84">
                  <c:v>0</c:v>
                </c:pt>
                <c:pt idx="85">
                  <c:v>21.016237991674647</c:v>
                </c:pt>
                <c:pt idx="86">
                  <c:v>0</c:v>
                </c:pt>
                <c:pt idx="87">
                  <c:v>9.7747201499188527</c:v>
                </c:pt>
                <c:pt idx="88">
                  <c:v>0</c:v>
                </c:pt>
                <c:pt idx="89">
                  <c:v>0</c:v>
                </c:pt>
                <c:pt idx="90">
                  <c:v>47.298291674987212</c:v>
                </c:pt>
                <c:pt idx="91">
                  <c:v>0</c:v>
                </c:pt>
                <c:pt idx="92">
                  <c:v>7.4554525985111653</c:v>
                </c:pt>
                <c:pt idx="93">
                  <c:v>0</c:v>
                </c:pt>
                <c:pt idx="94">
                  <c:v>21.485062389275029</c:v>
                </c:pt>
                <c:pt idx="95">
                  <c:v>0</c:v>
                </c:pt>
                <c:pt idx="96">
                  <c:v>0</c:v>
                </c:pt>
                <c:pt idx="97">
                  <c:v>0</c:v>
                </c:pt>
                <c:pt idx="98">
                  <c:v>0</c:v>
                </c:pt>
                <c:pt idx="99">
                  <c:v>70.414248813524409</c:v>
                </c:pt>
                <c:pt idx="100">
                  <c:v>0</c:v>
                </c:pt>
                <c:pt idx="101">
                  <c:v>41.214419933847005</c:v>
                </c:pt>
                <c:pt idx="102">
                  <c:v>0</c:v>
                </c:pt>
                <c:pt idx="103">
                  <c:v>0</c:v>
                </c:pt>
                <c:pt idx="104">
                  <c:v>68.247627816356783</c:v>
                </c:pt>
                <c:pt idx="105">
                  <c:v>0</c:v>
                </c:pt>
                <c:pt idx="106">
                  <c:v>47.821456937615551</c:v>
                </c:pt>
                <c:pt idx="107">
                  <c:v>0</c:v>
                </c:pt>
                <c:pt idx="108">
                  <c:v>68.760410004872256</c:v>
                </c:pt>
                <c:pt idx="109">
                  <c:v>0</c:v>
                </c:pt>
                <c:pt idx="110">
                  <c:v>0</c:v>
                </c:pt>
                <c:pt idx="111">
                  <c:v>0</c:v>
                </c:pt>
                <c:pt idx="112">
                  <c:v>0</c:v>
                </c:pt>
                <c:pt idx="113">
                  <c:v>0</c:v>
                </c:pt>
                <c:pt idx="114">
                  <c:v>86.806613755128964</c:v>
                </c:pt>
                <c:pt idx="115">
                  <c:v>0</c:v>
                </c:pt>
                <c:pt idx="116">
                  <c:v>70.14794783768491</c:v>
                </c:pt>
                <c:pt idx="117">
                  <c:v>0</c:v>
                </c:pt>
                <c:pt idx="118">
                  <c:v>0</c:v>
                </c:pt>
                <c:pt idx="119">
                  <c:v>0</c:v>
                </c:pt>
                <c:pt idx="120">
                  <c:v>0</c:v>
                </c:pt>
                <c:pt idx="121">
                  <c:v>0</c:v>
                </c:pt>
                <c:pt idx="122">
                  <c:v>0</c:v>
                </c:pt>
                <c:pt idx="123">
                  <c:v>0</c:v>
                </c:pt>
                <c:pt idx="124">
                  <c:v>0</c:v>
                </c:pt>
                <c:pt idx="125">
                  <c:v>0</c:v>
                </c:pt>
                <c:pt idx="126">
                  <c:v>0</c:v>
                </c:pt>
                <c:pt idx="127">
                  <c:v>36.093088069749754</c:v>
                </c:pt>
                <c:pt idx="128">
                  <c:v>0</c:v>
                </c:pt>
                <c:pt idx="129">
                  <c:v>0</c:v>
                </c:pt>
                <c:pt idx="130">
                  <c:v>0</c:v>
                </c:pt>
                <c:pt idx="131">
                  <c:v>0</c:v>
                </c:pt>
                <c:pt idx="132">
                  <c:v>0</c:v>
                </c:pt>
                <c:pt idx="133">
                  <c:v>0</c:v>
                </c:pt>
                <c:pt idx="134">
                  <c:v>0</c:v>
                </c:pt>
                <c:pt idx="135">
                  <c:v>9.2454212383349272</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21.413332161415276</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1-A29E-4AF8-9EA2-E5D037B14192}"/>
            </c:ext>
          </c:extLst>
        </c:ser>
        <c:ser>
          <c:idx val="2"/>
          <c:order val="2"/>
          <c:tx>
            <c:strRef>
              <c:f>'C11 5050'!$A$30</c:f>
              <c:strCache>
                <c:ptCount val="1"/>
                <c:pt idx="0">
                  <c:v>Proj SWD - RZ</c:v>
                </c:pt>
              </c:strCache>
            </c:strRef>
          </c:tx>
          <c:spPr>
            <a:ln w="25400">
              <a:solidFill>
                <a:srgbClr val="008080"/>
              </a:solidFill>
              <a:prstDash val="solid"/>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5050'!$C$30:$FS$30</c:f>
              <c:numCache>
                <c:formatCode>0.0</c:formatCode>
                <c:ptCount val="173"/>
                <c:pt idx="0">
                  <c:v>6</c:v>
                </c:pt>
                <c:pt idx="1">
                  <c:v>7.0825356138783393</c:v>
                </c:pt>
                <c:pt idx="2">
                  <c:v>7.8877907012523689</c:v>
                </c:pt>
                <c:pt idx="3">
                  <c:v>8.5775294742517385</c:v>
                </c:pt>
                <c:pt idx="4">
                  <c:v>9.1946035456485387</c:v>
                </c:pt>
                <c:pt idx="5">
                  <c:v>9.6428990244857022</c:v>
                </c:pt>
                <c:pt idx="6">
                  <c:v>9.935267260306297</c:v>
                </c:pt>
                <c:pt idx="7">
                  <c:v>9.3422764130106941</c:v>
                </c:pt>
                <c:pt idx="8">
                  <c:v>9.842458981755497</c:v>
                </c:pt>
                <c:pt idx="9">
                  <c:v>10.144621916781936</c:v>
                </c:pt>
                <c:pt idx="10">
                  <c:v>10.469786349145515</c:v>
                </c:pt>
                <c:pt idx="11">
                  <c:v>11.133001671660336</c:v>
                </c:pt>
                <c:pt idx="12">
                  <c:v>11.817774910056791</c:v>
                </c:pt>
                <c:pt idx="13">
                  <c:v>12.653288946569882</c:v>
                </c:pt>
                <c:pt idx="14">
                  <c:v>13.611931159617336</c:v>
                </c:pt>
                <c:pt idx="15">
                  <c:v>13.921763767422446</c:v>
                </c:pt>
                <c:pt idx="16">
                  <c:v>12.707362061077113</c:v>
                </c:pt>
                <c:pt idx="17">
                  <c:v>14.267417536221044</c:v>
                </c:pt>
                <c:pt idx="18">
                  <c:v>16.028203482907241</c:v>
                </c:pt>
                <c:pt idx="19">
                  <c:v>17.30000895546678</c:v>
                </c:pt>
                <c:pt idx="20">
                  <c:v>18.507881974535188</c:v>
                </c:pt>
                <c:pt idx="21">
                  <c:v>19.970417019492004</c:v>
                </c:pt>
                <c:pt idx="22">
                  <c:v>19.425682568269202</c:v>
                </c:pt>
                <c:pt idx="23">
                  <c:v>20.038444640090514</c:v>
                </c:pt>
                <c:pt idx="24">
                  <c:v>21.287256186094201</c:v>
                </c:pt>
                <c:pt idx="25">
                  <c:v>5.008561182893903</c:v>
                </c:pt>
                <c:pt idx="26">
                  <c:v>7.1932826954022957</c:v>
                </c:pt>
                <c:pt idx="27">
                  <c:v>9.2946041791931702</c:v>
                </c:pt>
                <c:pt idx="28">
                  <c:v>11.430190645863206</c:v>
                </c:pt>
                <c:pt idx="29">
                  <c:v>14.522506538440377</c:v>
                </c:pt>
                <c:pt idx="30">
                  <c:v>17.610309943010002</c:v>
                </c:pt>
                <c:pt idx="31">
                  <c:v>2.3348412759477988</c:v>
                </c:pt>
                <c:pt idx="32">
                  <c:v>5.4636518325979608</c:v>
                </c:pt>
                <c:pt idx="33">
                  <c:v>7.9505851308519739</c:v>
                </c:pt>
                <c:pt idx="34">
                  <c:v>10.171090481918563</c:v>
                </c:pt>
                <c:pt idx="35">
                  <c:v>12.412267079042902</c:v>
                </c:pt>
                <c:pt idx="36">
                  <c:v>15.043664545368662</c:v>
                </c:pt>
                <c:pt idx="37">
                  <c:v>18.77801857690422</c:v>
                </c:pt>
                <c:pt idx="38">
                  <c:v>4.5801193584685436</c:v>
                </c:pt>
                <c:pt idx="39">
                  <c:v>7.5139580099042593</c:v>
                </c:pt>
                <c:pt idx="40">
                  <c:v>10.948145808021875</c:v>
                </c:pt>
                <c:pt idx="41">
                  <c:v>14.749748223814183</c:v>
                </c:pt>
                <c:pt idx="42">
                  <c:v>18.911450529974818</c:v>
                </c:pt>
                <c:pt idx="43">
                  <c:v>23.038320518796784</c:v>
                </c:pt>
                <c:pt idx="44">
                  <c:v>27.775313322424154</c:v>
                </c:pt>
                <c:pt idx="45">
                  <c:v>33.981549679875606</c:v>
                </c:pt>
                <c:pt idx="46">
                  <c:v>39.46378356038452</c:v>
                </c:pt>
                <c:pt idx="47">
                  <c:v>44.28861227908277</c:v>
                </c:pt>
                <c:pt idx="48">
                  <c:v>48.905754080271805</c:v>
                </c:pt>
                <c:pt idx="49">
                  <c:v>39.32083035113309</c:v>
                </c:pt>
                <c:pt idx="50">
                  <c:v>44.864688379675897</c:v>
                </c:pt>
                <c:pt idx="51">
                  <c:v>50.584610421514114</c:v>
                </c:pt>
                <c:pt idx="52">
                  <c:v>56.43223691799033</c:v>
                </c:pt>
                <c:pt idx="53">
                  <c:v>45.947105241916383</c:v>
                </c:pt>
                <c:pt idx="54">
                  <c:v>51.926230898076788</c:v>
                </c:pt>
                <c:pt idx="55">
                  <c:v>57.565537757802609</c:v>
                </c:pt>
                <c:pt idx="56">
                  <c:v>63.483733038003429</c:v>
                </c:pt>
                <c:pt idx="57">
                  <c:v>69.308831181092842</c:v>
                </c:pt>
                <c:pt idx="58">
                  <c:v>56.150082156077218</c:v>
                </c:pt>
                <c:pt idx="59">
                  <c:v>66.284041307709941</c:v>
                </c:pt>
                <c:pt idx="60">
                  <c:v>72.040900508039883</c:v>
                </c:pt>
                <c:pt idx="61">
                  <c:v>70.765883424250347</c:v>
                </c:pt>
                <c:pt idx="62">
                  <c:v>70.072453892474257</c:v>
                </c:pt>
                <c:pt idx="63">
                  <c:v>62.227192050282213</c:v>
                </c:pt>
                <c:pt idx="64">
                  <c:v>71.70284772012856</c:v>
                </c:pt>
                <c:pt idx="65">
                  <c:v>79.73307127985376</c:v>
                </c:pt>
                <c:pt idx="66">
                  <c:v>82.437349334787882</c:v>
                </c:pt>
                <c:pt idx="67">
                  <c:v>85.931414108396254</c:v>
                </c:pt>
                <c:pt idx="68">
                  <c:v>90.222515485098313</c:v>
                </c:pt>
                <c:pt idx="69">
                  <c:v>93.3750520809254</c:v>
                </c:pt>
                <c:pt idx="70">
                  <c:v>97.106358645163553</c:v>
                </c:pt>
                <c:pt idx="71">
                  <c:v>100.26196411844424</c:v>
                </c:pt>
                <c:pt idx="72">
                  <c:v>84.574048938915837</c:v>
                </c:pt>
                <c:pt idx="73">
                  <c:v>87.074753919434684</c:v>
                </c:pt>
                <c:pt idx="74">
                  <c:v>91.43428940174941</c:v>
                </c:pt>
                <c:pt idx="75">
                  <c:v>94.09860445476339</c:v>
                </c:pt>
                <c:pt idx="76">
                  <c:v>95.697391870936201</c:v>
                </c:pt>
                <c:pt idx="77">
                  <c:v>37.154950865790944</c:v>
                </c:pt>
                <c:pt idx="78">
                  <c:v>43.336181694860166</c:v>
                </c:pt>
                <c:pt idx="79">
                  <c:v>50.193912230960635</c:v>
                </c:pt>
                <c:pt idx="80">
                  <c:v>55.750468755830639</c:v>
                </c:pt>
                <c:pt idx="81">
                  <c:v>32.039576357796207</c:v>
                </c:pt>
                <c:pt idx="82">
                  <c:v>19.519600266033574</c:v>
                </c:pt>
                <c:pt idx="83">
                  <c:v>24.972227957895761</c:v>
                </c:pt>
                <c:pt idx="84">
                  <c:v>31.18414550571498</c:v>
                </c:pt>
                <c:pt idx="85">
                  <c:v>37.398132145331076</c:v>
                </c:pt>
                <c:pt idx="86">
                  <c:v>21.452540842080744</c:v>
                </c:pt>
                <c:pt idx="87">
                  <c:v>24.789064179084534</c:v>
                </c:pt>
                <c:pt idx="88">
                  <c:v>57.660201161118536</c:v>
                </c:pt>
                <c:pt idx="89">
                  <c:v>63.336030781479863</c:v>
                </c:pt>
                <c:pt idx="90">
                  <c:v>67.713630781479864</c:v>
                </c:pt>
                <c:pt idx="91">
                  <c:v>46.885699739825952</c:v>
                </c:pt>
                <c:pt idx="92">
                  <c:v>51.55129973982595</c:v>
                </c:pt>
                <c:pt idx="93">
                  <c:v>56.476099739825948</c:v>
                </c:pt>
                <c:pt idx="94">
                  <c:v>61.688899739825949</c:v>
                </c:pt>
                <c:pt idx="95">
                  <c:v>67.391299739825953</c:v>
                </c:pt>
                <c:pt idx="96">
                  <c:v>73.036019826270746</c:v>
                </c:pt>
                <c:pt idx="97">
                  <c:v>77.949552799176104</c:v>
                </c:pt>
                <c:pt idx="98">
                  <c:v>83.306662597369893</c:v>
                </c:pt>
                <c:pt idx="99">
                  <c:v>88.06472413414896</c:v>
                </c:pt>
                <c:pt idx="100">
                  <c:v>75.187049611906417</c:v>
                </c:pt>
                <c:pt idx="101">
                  <c:v>72.891917290148982</c:v>
                </c:pt>
                <c:pt idx="102">
                  <c:v>77.743040589317815</c:v>
                </c:pt>
                <c:pt idx="103">
                  <c:v>81.954942719245693</c:v>
                </c:pt>
                <c:pt idx="104">
                  <c:v>85.916418110519132</c:v>
                </c:pt>
                <c:pt idx="105">
                  <c:v>77.9455738467271</c:v>
                </c:pt>
                <c:pt idx="106">
                  <c:v>82.860840853610085</c:v>
                </c:pt>
                <c:pt idx="107">
                  <c:v>86.623589268972225</c:v>
                </c:pt>
                <c:pt idx="108">
                  <c:v>91.332871865130713</c:v>
                </c:pt>
                <c:pt idx="109">
                  <c:v>82.201655835666486</c:v>
                </c:pt>
                <c:pt idx="110">
                  <c:v>86.410022600129651</c:v>
                </c:pt>
                <c:pt idx="111">
                  <c:v>89.970112020847353</c:v>
                </c:pt>
                <c:pt idx="112">
                  <c:v>93.370100787834318</c:v>
                </c:pt>
                <c:pt idx="113">
                  <c:v>96.182246894325132</c:v>
                </c:pt>
                <c:pt idx="114">
                  <c:v>98.921922865138669</c:v>
                </c:pt>
                <c:pt idx="115">
                  <c:v>91.674534390051207</c:v>
                </c:pt>
                <c:pt idx="116">
                  <c:v>95.473335458948725</c:v>
                </c:pt>
                <c:pt idx="117">
                  <c:v>98.174743011003201</c:v>
                </c:pt>
                <c:pt idx="118">
                  <c:v>101.01459241876043</c:v>
                </c:pt>
                <c:pt idx="119">
                  <c:v>78.362883520100254</c:v>
                </c:pt>
                <c:pt idx="120">
                  <c:v>76.012009196991031</c:v>
                </c:pt>
                <c:pt idx="121">
                  <c:v>71.824665806465006</c:v>
                </c:pt>
                <c:pt idx="122">
                  <c:v>65.079719260264653</c:v>
                </c:pt>
                <c:pt idx="123">
                  <c:v>61.453422770618261</c:v>
                </c:pt>
                <c:pt idx="124">
                  <c:v>59.577715410323378</c:v>
                </c:pt>
                <c:pt idx="125">
                  <c:v>49.172754727332787</c:v>
                </c:pt>
                <c:pt idx="126">
                  <c:v>50.667191070290826</c:v>
                </c:pt>
                <c:pt idx="127">
                  <c:v>53.166692097550268</c:v>
                </c:pt>
                <c:pt idx="128">
                  <c:v>55.714943308877579</c:v>
                </c:pt>
                <c:pt idx="129">
                  <c:v>57.705604396496135</c:v>
                </c:pt>
                <c:pt idx="130">
                  <c:v>59.425863941339571</c:v>
                </c:pt>
                <c:pt idx="131">
                  <c:v>61.570682763034803</c:v>
                </c:pt>
                <c:pt idx="132">
                  <c:v>60.702610214992347</c:v>
                </c:pt>
                <c:pt idx="133">
                  <c:v>54.126350571219675</c:v>
                </c:pt>
                <c:pt idx="134">
                  <c:v>56.033206753699531</c:v>
                </c:pt>
                <c:pt idx="135">
                  <c:v>57.679687920527208</c:v>
                </c:pt>
                <c:pt idx="136">
                  <c:v>58.940685858316343</c:v>
                </c:pt>
                <c:pt idx="137">
                  <c:v>57.84332392366791</c:v>
                </c:pt>
                <c:pt idx="138">
                  <c:v>58.76242332418866</c:v>
                </c:pt>
                <c:pt idx="139">
                  <c:v>59.653006317697852</c:v>
                </c:pt>
                <c:pt idx="140">
                  <c:v>60.390620738808131</c:v>
                </c:pt>
                <c:pt idx="141">
                  <c:v>61.156864901136885</c:v>
                </c:pt>
                <c:pt idx="142">
                  <c:v>61.856368775915634</c:v>
                </c:pt>
                <c:pt idx="143">
                  <c:v>62.339655919622906</c:v>
                </c:pt>
                <c:pt idx="144">
                  <c:v>61.69115966136409</c:v>
                </c:pt>
                <c:pt idx="145">
                  <c:v>62.543630559992323</c:v>
                </c:pt>
                <c:pt idx="146">
                  <c:v>63.054128499578965</c:v>
                </c:pt>
                <c:pt idx="147">
                  <c:v>63.616392429422866</c:v>
                </c:pt>
                <c:pt idx="148">
                  <c:v>64.297632606577409</c:v>
                </c:pt>
                <c:pt idx="149">
                  <c:v>64.887089808535109</c:v>
                </c:pt>
                <c:pt idx="150">
                  <c:v>64.134551181149021</c:v>
                </c:pt>
                <c:pt idx="151">
                  <c:v>64.785456432652012</c:v>
                </c:pt>
                <c:pt idx="152">
                  <c:v>65.131606842827338</c:v>
                </c:pt>
                <c:pt idx="153">
                  <c:v>65.554349662613404</c:v>
                </c:pt>
                <c:pt idx="154">
                  <c:v>65.604088445257673</c:v>
                </c:pt>
                <c:pt idx="155">
                  <c:v>66.001574011396897</c:v>
                </c:pt>
                <c:pt idx="156">
                  <c:v>66.340120180201069</c:v>
                </c:pt>
                <c:pt idx="157">
                  <c:v>66.578431518625749</c:v>
                </c:pt>
                <c:pt idx="158">
                  <c:v>65.346087958168525</c:v>
                </c:pt>
                <c:pt idx="159">
                  <c:v>65.690239407372019</c:v>
                </c:pt>
                <c:pt idx="160">
                  <c:v>65.200795878719831</c:v>
                </c:pt>
                <c:pt idx="161">
                  <c:v>65.684522797417188</c:v>
                </c:pt>
                <c:pt idx="162">
                  <c:v>66.138156797241706</c:v>
                </c:pt>
                <c:pt idx="163">
                  <c:v>66.538323320698282</c:v>
                </c:pt>
                <c:pt idx="164">
                  <c:v>66.769145430874374</c:v>
                </c:pt>
                <c:pt idx="165">
                  <c:v>67.119510700058484</c:v>
                </c:pt>
                <c:pt idx="166">
                  <c:v>67.496794113804654</c:v>
                </c:pt>
                <c:pt idx="167">
                  <c:v>67.908854755714685</c:v>
                </c:pt>
                <c:pt idx="168">
                  <c:v>67.942666744223601</c:v>
                </c:pt>
                <c:pt idx="169">
                  <c:v>68.007632759653461</c:v>
                </c:pt>
                <c:pt idx="170">
                  <c:v>68.134767836729836</c:v>
                </c:pt>
                <c:pt idx="171">
                  <c:v>68.438204355130011</c:v>
                </c:pt>
                <c:pt idx="172">
                  <c:v>68.93299841439962</c:v>
                </c:pt>
              </c:numCache>
            </c:numRef>
          </c:yVal>
          <c:smooth val="0"/>
          <c:extLst>
            <c:ext xmlns:c16="http://schemas.microsoft.com/office/drawing/2014/chart" uri="{C3380CC4-5D6E-409C-BE32-E72D297353CC}">
              <c16:uniqueId val="{00000002-A29E-4AF8-9EA2-E5D037B14192}"/>
            </c:ext>
          </c:extLst>
        </c:ser>
        <c:ser>
          <c:idx val="10"/>
          <c:order val="3"/>
          <c:tx>
            <c:strRef>
              <c:f>'C11 5050'!$A$31</c:f>
              <c:strCache>
                <c:ptCount val="1"/>
                <c:pt idx="0">
                  <c:v>Measured SWD - RZ</c:v>
                </c:pt>
              </c:strCache>
            </c:strRef>
          </c:tx>
          <c:spPr>
            <a:ln w="28575">
              <a:noFill/>
            </a:ln>
          </c:spPr>
          <c:marker>
            <c:symbol val="square"/>
            <c:size val="6"/>
            <c:spPr>
              <a:solidFill>
                <a:srgbClr val="008080"/>
              </a:solidFill>
              <a:ln>
                <a:solidFill>
                  <a:srgbClr val="000080"/>
                </a:solidFill>
                <a:prstDash val="solid"/>
              </a:ln>
            </c:spPr>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5050'!$C$31:$FS$31</c:f>
              <c:numCache>
                <c:formatCode>0.0</c:formatCode>
                <c:ptCount val="173"/>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20.493840193537213</c:v>
                </c:pt>
                <c:pt idx="25">
                  <c:v>0</c:v>
                </c:pt>
                <c:pt idx="26">
                  <c:v>0</c:v>
                </c:pt>
                <c:pt idx="27">
                  <c:v>0</c:v>
                </c:pt>
                <c:pt idx="28">
                  <c:v>17.952715291440342</c:v>
                </c:pt>
                <c:pt idx="29">
                  <c:v>0</c:v>
                </c:pt>
                <c:pt idx="30">
                  <c:v>27.568201772742441</c:v>
                </c:pt>
                <c:pt idx="31">
                  <c:v>0</c:v>
                </c:pt>
                <c:pt idx="32">
                  <c:v>2.5434240908103343</c:v>
                </c:pt>
                <c:pt idx="33">
                  <c:v>0</c:v>
                </c:pt>
                <c:pt idx="34">
                  <c:v>0</c:v>
                </c:pt>
                <c:pt idx="35">
                  <c:v>0</c:v>
                </c:pt>
                <c:pt idx="36">
                  <c:v>0</c:v>
                </c:pt>
                <c:pt idx="37">
                  <c:v>37.078398294410611</c:v>
                </c:pt>
                <c:pt idx="38">
                  <c:v>0</c:v>
                </c:pt>
                <c:pt idx="39">
                  <c:v>5.3625844514053771</c:v>
                </c:pt>
                <c:pt idx="40">
                  <c:v>0</c:v>
                </c:pt>
                <c:pt idx="41">
                  <c:v>0</c:v>
                </c:pt>
                <c:pt idx="42">
                  <c:v>0</c:v>
                </c:pt>
                <c:pt idx="43">
                  <c:v>45.750922213137812</c:v>
                </c:pt>
                <c:pt idx="44">
                  <c:v>0</c:v>
                </c:pt>
                <c:pt idx="45">
                  <c:v>49.458466564914552</c:v>
                </c:pt>
                <c:pt idx="46">
                  <c:v>0</c:v>
                </c:pt>
                <c:pt idx="47">
                  <c:v>0</c:v>
                </c:pt>
                <c:pt idx="48">
                  <c:v>66.347660721572339</c:v>
                </c:pt>
                <c:pt idx="49">
                  <c:v>0</c:v>
                </c:pt>
                <c:pt idx="50">
                  <c:v>35.607874326760538</c:v>
                </c:pt>
                <c:pt idx="51">
                  <c:v>0</c:v>
                </c:pt>
                <c:pt idx="52">
                  <c:v>66.187041136617211</c:v>
                </c:pt>
                <c:pt idx="53">
                  <c:v>0</c:v>
                </c:pt>
                <c:pt idx="54">
                  <c:v>0</c:v>
                </c:pt>
                <c:pt idx="55">
                  <c:v>0</c:v>
                </c:pt>
                <c:pt idx="56">
                  <c:v>0</c:v>
                </c:pt>
                <c:pt idx="57">
                  <c:v>62.891851317529678</c:v>
                </c:pt>
                <c:pt idx="58">
                  <c:v>0</c:v>
                </c:pt>
                <c:pt idx="59">
                  <c:v>65.04102538054164</c:v>
                </c:pt>
                <c:pt idx="60">
                  <c:v>0</c:v>
                </c:pt>
                <c:pt idx="61">
                  <c:v>0</c:v>
                </c:pt>
                <c:pt idx="62">
                  <c:v>66.446633275225992</c:v>
                </c:pt>
                <c:pt idx="63">
                  <c:v>0</c:v>
                </c:pt>
                <c:pt idx="64">
                  <c:v>48.120371486572708</c:v>
                </c:pt>
                <c:pt idx="65">
                  <c:v>0</c:v>
                </c:pt>
                <c:pt idx="66">
                  <c:v>78.762562465120482</c:v>
                </c:pt>
                <c:pt idx="67">
                  <c:v>0</c:v>
                </c:pt>
                <c:pt idx="68">
                  <c:v>0</c:v>
                </c:pt>
                <c:pt idx="69">
                  <c:v>0</c:v>
                </c:pt>
                <c:pt idx="70">
                  <c:v>0</c:v>
                </c:pt>
                <c:pt idx="71">
                  <c:v>96.461057349973814</c:v>
                </c:pt>
                <c:pt idx="72">
                  <c:v>0</c:v>
                </c:pt>
                <c:pt idx="73">
                  <c:v>65.187509570182016</c:v>
                </c:pt>
                <c:pt idx="74">
                  <c:v>0</c:v>
                </c:pt>
                <c:pt idx="75">
                  <c:v>0</c:v>
                </c:pt>
                <c:pt idx="76">
                  <c:v>90.98946658681929</c:v>
                </c:pt>
                <c:pt idx="77">
                  <c:v>0</c:v>
                </c:pt>
                <c:pt idx="78">
                  <c:v>19.264866799120277</c:v>
                </c:pt>
                <c:pt idx="79">
                  <c:v>0</c:v>
                </c:pt>
                <c:pt idx="80">
                  <c:v>42.589035276155023</c:v>
                </c:pt>
                <c:pt idx="81">
                  <c:v>0</c:v>
                </c:pt>
                <c:pt idx="82">
                  <c:v>0</c:v>
                </c:pt>
                <c:pt idx="83">
                  <c:v>0</c:v>
                </c:pt>
                <c:pt idx="84">
                  <c:v>0</c:v>
                </c:pt>
                <c:pt idx="85">
                  <c:v>20.719012017787843</c:v>
                </c:pt>
                <c:pt idx="86">
                  <c:v>0</c:v>
                </c:pt>
                <c:pt idx="87">
                  <c:v>9.6743996600176647</c:v>
                </c:pt>
                <c:pt idx="88">
                  <c:v>0</c:v>
                </c:pt>
                <c:pt idx="89">
                  <c:v>0</c:v>
                </c:pt>
                <c:pt idx="90">
                  <c:v>47.298291674987212</c:v>
                </c:pt>
                <c:pt idx="91">
                  <c:v>0</c:v>
                </c:pt>
                <c:pt idx="92">
                  <c:v>7.4554525985111644</c:v>
                </c:pt>
                <c:pt idx="93">
                  <c:v>0</c:v>
                </c:pt>
                <c:pt idx="94">
                  <c:v>21.485062389275022</c:v>
                </c:pt>
                <c:pt idx="95">
                  <c:v>0</c:v>
                </c:pt>
                <c:pt idx="96">
                  <c:v>0</c:v>
                </c:pt>
                <c:pt idx="97">
                  <c:v>0</c:v>
                </c:pt>
                <c:pt idx="98">
                  <c:v>0</c:v>
                </c:pt>
                <c:pt idx="99">
                  <c:v>70.414248813524409</c:v>
                </c:pt>
                <c:pt idx="100">
                  <c:v>0</c:v>
                </c:pt>
                <c:pt idx="101">
                  <c:v>41.214419933847005</c:v>
                </c:pt>
                <c:pt idx="102">
                  <c:v>0</c:v>
                </c:pt>
                <c:pt idx="103">
                  <c:v>0</c:v>
                </c:pt>
                <c:pt idx="104">
                  <c:v>68.247627816356768</c:v>
                </c:pt>
                <c:pt idx="105">
                  <c:v>0</c:v>
                </c:pt>
                <c:pt idx="106">
                  <c:v>47.821456937615551</c:v>
                </c:pt>
                <c:pt idx="107">
                  <c:v>0</c:v>
                </c:pt>
                <c:pt idx="108">
                  <c:v>68.760410004872256</c:v>
                </c:pt>
                <c:pt idx="109">
                  <c:v>0</c:v>
                </c:pt>
                <c:pt idx="110">
                  <c:v>0</c:v>
                </c:pt>
                <c:pt idx="111">
                  <c:v>0</c:v>
                </c:pt>
                <c:pt idx="112">
                  <c:v>0</c:v>
                </c:pt>
                <c:pt idx="113">
                  <c:v>0</c:v>
                </c:pt>
                <c:pt idx="114">
                  <c:v>86.806613755128964</c:v>
                </c:pt>
                <c:pt idx="115">
                  <c:v>0</c:v>
                </c:pt>
                <c:pt idx="116">
                  <c:v>70.14794783768491</c:v>
                </c:pt>
                <c:pt idx="117">
                  <c:v>0</c:v>
                </c:pt>
                <c:pt idx="118">
                  <c:v>0</c:v>
                </c:pt>
                <c:pt idx="119">
                  <c:v>0</c:v>
                </c:pt>
                <c:pt idx="120">
                  <c:v>0</c:v>
                </c:pt>
                <c:pt idx="121">
                  <c:v>0</c:v>
                </c:pt>
                <c:pt idx="122">
                  <c:v>0</c:v>
                </c:pt>
                <c:pt idx="123">
                  <c:v>0</c:v>
                </c:pt>
                <c:pt idx="124">
                  <c:v>0</c:v>
                </c:pt>
                <c:pt idx="125">
                  <c:v>0</c:v>
                </c:pt>
                <c:pt idx="126">
                  <c:v>0</c:v>
                </c:pt>
                <c:pt idx="127">
                  <c:v>36.093088069749754</c:v>
                </c:pt>
                <c:pt idx="128">
                  <c:v>0</c:v>
                </c:pt>
                <c:pt idx="129">
                  <c:v>0</c:v>
                </c:pt>
                <c:pt idx="130">
                  <c:v>0</c:v>
                </c:pt>
                <c:pt idx="131">
                  <c:v>0</c:v>
                </c:pt>
                <c:pt idx="132">
                  <c:v>0</c:v>
                </c:pt>
                <c:pt idx="133">
                  <c:v>0</c:v>
                </c:pt>
                <c:pt idx="134">
                  <c:v>0</c:v>
                </c:pt>
                <c:pt idx="135">
                  <c:v>9.2454212383349272</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21.413332161415276</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3-A29E-4AF8-9EA2-E5D037B14192}"/>
            </c:ext>
          </c:extLst>
        </c:ser>
        <c:ser>
          <c:idx val="0"/>
          <c:order val="4"/>
          <c:tx>
            <c:strRef>
              <c:f>'C11 5050'!$A$34</c:f>
              <c:strCache>
                <c:ptCount val="1"/>
                <c:pt idx="0">
                  <c:v>Actual Irrigation</c:v>
                </c:pt>
              </c:strCache>
            </c:strRef>
          </c:tx>
          <c:spPr>
            <a:ln w="28575">
              <a:noFill/>
            </a:ln>
          </c:spPr>
          <c:marker>
            <c:symbol val="x"/>
            <c:size val="7"/>
            <c:spPr>
              <a:noFill/>
              <a:ln>
                <a:solidFill>
                  <a:srgbClr val="000080"/>
                </a:solidFill>
                <a:prstDash val="solid"/>
              </a:ln>
            </c:spPr>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5050'!$C$34:$FS$34</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21.082802547770701</c:v>
                </c:pt>
                <c:pt idx="26">
                  <c:v>0</c:v>
                </c:pt>
                <c:pt idx="27">
                  <c:v>0</c:v>
                </c:pt>
                <c:pt idx="28">
                  <c:v>0</c:v>
                </c:pt>
                <c:pt idx="29">
                  <c:v>0</c:v>
                </c:pt>
                <c:pt idx="30">
                  <c:v>0</c:v>
                </c:pt>
                <c:pt idx="31">
                  <c:v>20.891719745222929</c:v>
                </c:pt>
                <c:pt idx="32">
                  <c:v>0</c:v>
                </c:pt>
                <c:pt idx="33">
                  <c:v>0</c:v>
                </c:pt>
                <c:pt idx="34">
                  <c:v>0</c:v>
                </c:pt>
                <c:pt idx="35">
                  <c:v>0</c:v>
                </c:pt>
                <c:pt idx="36">
                  <c:v>0</c:v>
                </c:pt>
                <c:pt idx="37">
                  <c:v>0</c:v>
                </c:pt>
                <c:pt idx="38">
                  <c:v>20.254777070063696</c:v>
                </c:pt>
                <c:pt idx="39">
                  <c:v>0</c:v>
                </c:pt>
                <c:pt idx="40">
                  <c:v>0</c:v>
                </c:pt>
                <c:pt idx="41">
                  <c:v>0</c:v>
                </c:pt>
                <c:pt idx="42">
                  <c:v>0</c:v>
                </c:pt>
                <c:pt idx="43">
                  <c:v>0</c:v>
                </c:pt>
                <c:pt idx="44">
                  <c:v>0</c:v>
                </c:pt>
                <c:pt idx="45">
                  <c:v>0</c:v>
                </c:pt>
                <c:pt idx="46">
                  <c:v>0</c:v>
                </c:pt>
                <c:pt idx="47">
                  <c:v>0</c:v>
                </c:pt>
                <c:pt idx="48">
                  <c:v>0</c:v>
                </c:pt>
                <c:pt idx="49">
                  <c:v>15</c:v>
                </c:pt>
                <c:pt idx="50">
                  <c:v>0</c:v>
                </c:pt>
                <c:pt idx="51">
                  <c:v>0</c:v>
                </c:pt>
                <c:pt idx="52">
                  <c:v>0</c:v>
                </c:pt>
                <c:pt idx="53">
                  <c:v>12.165605095541402</c:v>
                </c:pt>
                <c:pt idx="54">
                  <c:v>0</c:v>
                </c:pt>
                <c:pt idx="55">
                  <c:v>0</c:v>
                </c:pt>
                <c:pt idx="56">
                  <c:v>0</c:v>
                </c:pt>
                <c:pt idx="57">
                  <c:v>0</c:v>
                </c:pt>
                <c:pt idx="58">
                  <c:v>19.171974522292995</c:v>
                </c:pt>
                <c:pt idx="59">
                  <c:v>0</c:v>
                </c:pt>
                <c:pt idx="60">
                  <c:v>0</c:v>
                </c:pt>
                <c:pt idx="61">
                  <c:v>0</c:v>
                </c:pt>
                <c:pt idx="62">
                  <c:v>0</c:v>
                </c:pt>
                <c:pt idx="63">
                  <c:v>13.184713375796179</c:v>
                </c:pt>
                <c:pt idx="64">
                  <c:v>0</c:v>
                </c:pt>
                <c:pt idx="65">
                  <c:v>0</c:v>
                </c:pt>
                <c:pt idx="66">
                  <c:v>0</c:v>
                </c:pt>
                <c:pt idx="67">
                  <c:v>0</c:v>
                </c:pt>
                <c:pt idx="68">
                  <c:v>0</c:v>
                </c:pt>
                <c:pt idx="69">
                  <c:v>0</c:v>
                </c:pt>
                <c:pt idx="70">
                  <c:v>0</c:v>
                </c:pt>
                <c:pt idx="71">
                  <c:v>0</c:v>
                </c:pt>
                <c:pt idx="72">
                  <c:v>18.280254777070063</c:v>
                </c:pt>
                <c:pt idx="73">
                  <c:v>0</c:v>
                </c:pt>
                <c:pt idx="74">
                  <c:v>0</c:v>
                </c:pt>
                <c:pt idx="75">
                  <c:v>0</c:v>
                </c:pt>
                <c:pt idx="76">
                  <c:v>0</c:v>
                </c:pt>
                <c:pt idx="77">
                  <c:v>60.63694267515924</c:v>
                </c:pt>
                <c:pt idx="78">
                  <c:v>0</c:v>
                </c:pt>
                <c:pt idx="79">
                  <c:v>0</c:v>
                </c:pt>
                <c:pt idx="80">
                  <c:v>0</c:v>
                </c:pt>
                <c:pt idx="81">
                  <c:v>30.445859872611464</c:v>
                </c:pt>
                <c:pt idx="82">
                  <c:v>0</c:v>
                </c:pt>
                <c:pt idx="83">
                  <c:v>0</c:v>
                </c:pt>
                <c:pt idx="84">
                  <c:v>0</c:v>
                </c:pt>
                <c:pt idx="85">
                  <c:v>0</c:v>
                </c:pt>
                <c:pt idx="86">
                  <c:v>20.254777070063696</c:v>
                </c:pt>
                <c:pt idx="87">
                  <c:v>0</c:v>
                </c:pt>
                <c:pt idx="88">
                  <c:v>0</c:v>
                </c:pt>
                <c:pt idx="89">
                  <c:v>0</c:v>
                </c:pt>
                <c:pt idx="90">
                  <c:v>0</c:v>
                </c:pt>
                <c:pt idx="91">
                  <c:v>20.254777070063696</c:v>
                </c:pt>
                <c:pt idx="92">
                  <c:v>0</c:v>
                </c:pt>
                <c:pt idx="93">
                  <c:v>0</c:v>
                </c:pt>
                <c:pt idx="94">
                  <c:v>0</c:v>
                </c:pt>
                <c:pt idx="95">
                  <c:v>0</c:v>
                </c:pt>
                <c:pt idx="96">
                  <c:v>0</c:v>
                </c:pt>
                <c:pt idx="97">
                  <c:v>0</c:v>
                </c:pt>
                <c:pt idx="98">
                  <c:v>0</c:v>
                </c:pt>
                <c:pt idx="99">
                  <c:v>0</c:v>
                </c:pt>
                <c:pt idx="100">
                  <c:v>17.261146496815289</c:v>
                </c:pt>
                <c:pt idx="101">
                  <c:v>0</c:v>
                </c:pt>
                <c:pt idx="102">
                  <c:v>0</c:v>
                </c:pt>
                <c:pt idx="103">
                  <c:v>0</c:v>
                </c:pt>
                <c:pt idx="104">
                  <c:v>0</c:v>
                </c:pt>
                <c:pt idx="105">
                  <c:v>12.292993630573248</c:v>
                </c:pt>
                <c:pt idx="106">
                  <c:v>0</c:v>
                </c:pt>
                <c:pt idx="107">
                  <c:v>0</c:v>
                </c:pt>
                <c:pt idx="108">
                  <c:v>0</c:v>
                </c:pt>
                <c:pt idx="109">
                  <c:v>12.229299363057324</c:v>
                </c:pt>
                <c:pt idx="110">
                  <c:v>0</c:v>
                </c:pt>
                <c:pt idx="111">
                  <c:v>0</c:v>
                </c:pt>
                <c:pt idx="112">
                  <c:v>0</c:v>
                </c:pt>
                <c:pt idx="113">
                  <c:v>0</c:v>
                </c:pt>
                <c:pt idx="114">
                  <c:v>0</c:v>
                </c:pt>
                <c:pt idx="115">
                  <c:v>10.1273885350318</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4-A29E-4AF8-9EA2-E5D037B14192}"/>
            </c:ext>
          </c:extLst>
        </c:ser>
        <c:ser>
          <c:idx val="14"/>
          <c:order val="5"/>
          <c:tx>
            <c:strRef>
              <c:f>'C11 5050'!$A$24</c:f>
              <c:strCache>
                <c:ptCount val="1"/>
                <c:pt idx="0">
                  <c:v>Precip</c:v>
                </c:pt>
              </c:strCache>
            </c:strRef>
          </c:tx>
          <c:spPr>
            <a:ln w="28575">
              <a:noFill/>
            </a:ln>
          </c:spPr>
          <c:marker>
            <c:symbol val="plus"/>
            <c:size val="7"/>
            <c:spPr>
              <a:noFill/>
              <a:ln>
                <a:solidFill>
                  <a:srgbClr val="000000"/>
                </a:solidFill>
                <a:prstDash val="solid"/>
              </a:ln>
            </c:spPr>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5050'!$C$24:$FS$24</c:f>
              <c:numCache>
                <c:formatCode>0.0</c:formatCode>
                <c:ptCount val="173"/>
                <c:pt idx="0">
                  <c:v>0</c:v>
                </c:pt>
                <c:pt idx="1">
                  <c:v>0</c:v>
                </c:pt>
                <c:pt idx="2">
                  <c:v>0</c:v>
                </c:pt>
                <c:pt idx="3">
                  <c:v>0</c:v>
                </c:pt>
                <c:pt idx="4">
                  <c:v>0</c:v>
                </c:pt>
                <c:pt idx="5">
                  <c:v>0</c:v>
                </c:pt>
                <c:pt idx="6">
                  <c:v>0</c:v>
                </c:pt>
                <c:pt idx="7">
                  <c:v>4</c:v>
                </c:pt>
                <c:pt idx="8">
                  <c:v>0</c:v>
                </c:pt>
                <c:pt idx="9">
                  <c:v>0</c:v>
                </c:pt>
                <c:pt idx="10">
                  <c:v>0</c:v>
                </c:pt>
                <c:pt idx="11">
                  <c:v>0</c:v>
                </c:pt>
                <c:pt idx="12">
                  <c:v>0</c:v>
                </c:pt>
                <c:pt idx="13">
                  <c:v>0</c:v>
                </c:pt>
                <c:pt idx="14">
                  <c:v>0</c:v>
                </c:pt>
                <c:pt idx="15">
                  <c:v>2</c:v>
                </c:pt>
                <c:pt idx="16">
                  <c:v>7</c:v>
                </c:pt>
                <c:pt idx="17">
                  <c:v>0</c:v>
                </c:pt>
                <c:pt idx="18">
                  <c:v>0</c:v>
                </c:pt>
                <c:pt idx="19">
                  <c:v>0</c:v>
                </c:pt>
                <c:pt idx="20">
                  <c:v>0</c:v>
                </c:pt>
                <c:pt idx="21">
                  <c:v>0</c:v>
                </c:pt>
                <c:pt idx="22">
                  <c:v>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pt idx="47">
                  <c:v>0</c:v>
                </c:pt>
                <c:pt idx="48">
                  <c:v>0</c:v>
                </c:pt>
                <c:pt idx="49">
                  <c:v>0</c:v>
                </c:pt>
                <c:pt idx="50">
                  <c:v>0</c:v>
                </c:pt>
                <c:pt idx="51">
                  <c:v>0</c:v>
                </c:pt>
                <c:pt idx="52">
                  <c:v>0</c:v>
                </c:pt>
                <c:pt idx="53">
                  <c:v>4</c:v>
                </c:pt>
                <c:pt idx="54">
                  <c:v>0</c:v>
                </c:pt>
                <c:pt idx="55">
                  <c:v>0</c:v>
                </c:pt>
                <c:pt idx="56">
                  <c:v>0</c:v>
                </c:pt>
                <c:pt idx="57">
                  <c:v>0</c:v>
                </c:pt>
                <c:pt idx="58">
                  <c:v>0</c:v>
                </c:pt>
                <c:pt idx="59">
                  <c:v>0</c:v>
                </c:pt>
                <c:pt idx="60">
                  <c:v>0</c:v>
                </c:pt>
                <c:pt idx="61">
                  <c:v>8</c:v>
                </c:pt>
                <c:pt idx="62">
                  <c:v>7</c:v>
                </c:pt>
                <c:pt idx="63">
                  <c:v>0</c:v>
                </c:pt>
                <c:pt idx="64">
                  <c:v>0</c:v>
                </c:pt>
                <c:pt idx="65">
                  <c:v>0</c:v>
                </c:pt>
                <c:pt idx="66">
                  <c:v>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20</c:v>
                </c:pt>
                <c:pt idx="83">
                  <c:v>0</c:v>
                </c:pt>
                <c:pt idx="84">
                  <c:v>0</c:v>
                </c:pt>
                <c:pt idx="85">
                  <c:v>0</c:v>
                </c:pt>
                <c:pt idx="86">
                  <c:v>0</c:v>
                </c:pt>
                <c:pt idx="87">
                  <c:v>0</c:v>
                </c:pt>
                <c:pt idx="88">
                  <c:v>0</c:v>
                </c:pt>
                <c:pt idx="89">
                  <c:v>0</c:v>
                </c:pt>
                <c:pt idx="90">
                  <c:v>0</c:v>
                </c:pt>
                <c:pt idx="91">
                  <c:v>6</c:v>
                </c:pt>
                <c:pt idx="92">
                  <c:v>0</c:v>
                </c:pt>
                <c:pt idx="93">
                  <c:v>0</c:v>
                </c:pt>
                <c:pt idx="94">
                  <c:v>0</c:v>
                </c:pt>
                <c:pt idx="95">
                  <c:v>0</c:v>
                </c:pt>
                <c:pt idx="96">
                  <c:v>0</c:v>
                </c:pt>
                <c:pt idx="97">
                  <c:v>0</c:v>
                </c:pt>
                <c:pt idx="98">
                  <c:v>0</c:v>
                </c:pt>
                <c:pt idx="99">
                  <c:v>0</c:v>
                </c:pt>
                <c:pt idx="100">
                  <c:v>0</c:v>
                </c:pt>
                <c:pt idx="101">
                  <c:v>7</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28</c:v>
                </c:pt>
                <c:pt idx="120">
                  <c:v>2</c:v>
                </c:pt>
                <c:pt idx="121">
                  <c:v>8</c:v>
                </c:pt>
                <c:pt idx="122">
                  <c:v>8</c:v>
                </c:pt>
                <c:pt idx="123">
                  <c:v>9</c:v>
                </c:pt>
                <c:pt idx="124">
                  <c:v>4</c:v>
                </c:pt>
                <c:pt idx="125">
                  <c:v>16</c:v>
                </c:pt>
                <c:pt idx="126">
                  <c:v>0</c:v>
                </c:pt>
                <c:pt idx="127">
                  <c:v>0</c:v>
                </c:pt>
                <c:pt idx="128">
                  <c:v>0</c:v>
                </c:pt>
                <c:pt idx="129">
                  <c:v>0</c:v>
                </c:pt>
                <c:pt idx="130">
                  <c:v>0</c:v>
                </c:pt>
                <c:pt idx="131">
                  <c:v>0</c:v>
                </c:pt>
                <c:pt idx="132">
                  <c:v>6</c:v>
                </c:pt>
                <c:pt idx="133">
                  <c:v>16</c:v>
                </c:pt>
                <c:pt idx="134">
                  <c:v>0</c:v>
                </c:pt>
                <c:pt idx="135">
                  <c:v>0</c:v>
                </c:pt>
                <c:pt idx="136">
                  <c:v>0</c:v>
                </c:pt>
                <c:pt idx="137">
                  <c:v>4</c:v>
                </c:pt>
                <c:pt idx="138">
                  <c:v>0</c:v>
                </c:pt>
                <c:pt idx="139">
                  <c:v>0</c:v>
                </c:pt>
                <c:pt idx="140">
                  <c:v>0</c:v>
                </c:pt>
                <c:pt idx="141">
                  <c:v>0</c:v>
                </c:pt>
                <c:pt idx="142">
                  <c:v>0</c:v>
                </c:pt>
                <c:pt idx="143">
                  <c:v>0</c:v>
                </c:pt>
                <c:pt idx="144">
                  <c:v>5</c:v>
                </c:pt>
                <c:pt idx="145">
                  <c:v>0</c:v>
                </c:pt>
                <c:pt idx="146">
                  <c:v>0</c:v>
                </c:pt>
                <c:pt idx="147">
                  <c:v>0</c:v>
                </c:pt>
                <c:pt idx="148">
                  <c:v>0</c:v>
                </c:pt>
                <c:pt idx="149">
                  <c:v>0</c:v>
                </c:pt>
                <c:pt idx="150">
                  <c:v>5</c:v>
                </c:pt>
                <c:pt idx="151">
                  <c:v>0</c:v>
                </c:pt>
                <c:pt idx="152">
                  <c:v>0</c:v>
                </c:pt>
                <c:pt idx="153">
                  <c:v>0</c:v>
                </c:pt>
                <c:pt idx="154">
                  <c:v>1</c:v>
                </c:pt>
                <c:pt idx="155">
                  <c:v>0</c:v>
                </c:pt>
                <c:pt idx="156">
                  <c:v>0</c:v>
                </c:pt>
                <c:pt idx="157">
                  <c:v>0</c:v>
                </c:pt>
                <c:pt idx="158">
                  <c:v>7.5</c:v>
                </c:pt>
                <c:pt idx="159">
                  <c:v>0</c:v>
                </c:pt>
                <c:pt idx="160">
                  <c:v>3</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A29E-4AF8-9EA2-E5D037B14192}"/>
            </c:ext>
          </c:extLst>
        </c:ser>
        <c:ser>
          <c:idx val="4"/>
          <c:order val="7"/>
          <c:tx>
            <c:strRef>
              <c:f>'C11 5050'!$A$50</c:f>
              <c:strCache>
                <c:ptCount val="1"/>
                <c:pt idx="0">
                  <c:v>Red Avail Water (RZ)</c:v>
                </c:pt>
              </c:strCache>
            </c:strRef>
          </c:tx>
          <c:spPr>
            <a:ln w="12700">
              <a:solidFill>
                <a:srgbClr val="800080"/>
              </a:solidFill>
              <a:prstDash val="solid"/>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5050'!$C$50:$FS$50</c:f>
              <c:numCache>
                <c:formatCode>0.0</c:formatCode>
                <c:ptCount val="173"/>
                <c:pt idx="0">
                  <c:v>5.6375000000000011</c:v>
                </c:pt>
                <c:pt idx="1">
                  <c:v>5.6375000000000011</c:v>
                </c:pt>
                <c:pt idx="2">
                  <c:v>5.6375000000000011</c:v>
                </c:pt>
                <c:pt idx="3">
                  <c:v>5.6375000000000011</c:v>
                </c:pt>
                <c:pt idx="4">
                  <c:v>5.6375000000000011</c:v>
                </c:pt>
                <c:pt idx="5">
                  <c:v>5.6375000000000011</c:v>
                </c:pt>
                <c:pt idx="6">
                  <c:v>5.6375000000000011</c:v>
                </c:pt>
                <c:pt idx="7">
                  <c:v>5.6375000000000011</c:v>
                </c:pt>
                <c:pt idx="8">
                  <c:v>5.6375000000000011</c:v>
                </c:pt>
                <c:pt idx="9">
                  <c:v>5.6375000000000011</c:v>
                </c:pt>
                <c:pt idx="10">
                  <c:v>6.3187500000000014</c:v>
                </c:pt>
                <c:pt idx="11">
                  <c:v>7.0000000000000018</c:v>
                </c:pt>
                <c:pt idx="12">
                  <c:v>7.6812500000000021</c:v>
                </c:pt>
                <c:pt idx="13">
                  <c:v>8.3625000000000007</c:v>
                </c:pt>
                <c:pt idx="14">
                  <c:v>9.0437500000000011</c:v>
                </c:pt>
                <c:pt idx="15">
                  <c:v>9.7250000000000014</c:v>
                </c:pt>
                <c:pt idx="16">
                  <c:v>10.406250000000002</c:v>
                </c:pt>
                <c:pt idx="17">
                  <c:v>11.087500000000002</c:v>
                </c:pt>
                <c:pt idx="18">
                  <c:v>11.768750000000002</c:v>
                </c:pt>
                <c:pt idx="19">
                  <c:v>12.450000000000003</c:v>
                </c:pt>
                <c:pt idx="20">
                  <c:v>13.131250000000001</c:v>
                </c:pt>
                <c:pt idx="21">
                  <c:v>13.812500000000002</c:v>
                </c:pt>
                <c:pt idx="22">
                  <c:v>14.493750000000002</c:v>
                </c:pt>
                <c:pt idx="23">
                  <c:v>15.175000000000002</c:v>
                </c:pt>
                <c:pt idx="24">
                  <c:v>15.856250000000003</c:v>
                </c:pt>
                <c:pt idx="25">
                  <c:v>16.537500000000001</c:v>
                </c:pt>
                <c:pt idx="26">
                  <c:v>17.218750000000004</c:v>
                </c:pt>
                <c:pt idx="27">
                  <c:v>17.900000000000002</c:v>
                </c:pt>
                <c:pt idx="28">
                  <c:v>18.921875</c:v>
                </c:pt>
                <c:pt idx="29">
                  <c:v>19.943750000000001</c:v>
                </c:pt>
                <c:pt idx="30">
                  <c:v>20.965625000000003</c:v>
                </c:pt>
                <c:pt idx="31">
                  <c:v>21.987500000000004</c:v>
                </c:pt>
                <c:pt idx="32">
                  <c:v>23.009375000000002</c:v>
                </c:pt>
                <c:pt idx="33">
                  <c:v>24.031250000000004</c:v>
                </c:pt>
                <c:pt idx="34">
                  <c:v>25.053125000000001</c:v>
                </c:pt>
                <c:pt idx="35">
                  <c:v>26.075000000000003</c:v>
                </c:pt>
                <c:pt idx="36">
                  <c:v>27.096875000000004</c:v>
                </c:pt>
                <c:pt idx="37">
                  <c:v>28.118750000000006</c:v>
                </c:pt>
                <c:pt idx="38">
                  <c:v>29.140625</c:v>
                </c:pt>
                <c:pt idx="39">
                  <c:v>30.162500000000001</c:v>
                </c:pt>
                <c:pt idx="40">
                  <c:v>31.171875</c:v>
                </c:pt>
                <c:pt idx="41">
                  <c:v>32.15625</c:v>
                </c:pt>
                <c:pt idx="42">
                  <c:v>33.140625</c:v>
                </c:pt>
                <c:pt idx="43">
                  <c:v>34.125</c:v>
                </c:pt>
                <c:pt idx="44">
                  <c:v>35.4375</c:v>
                </c:pt>
                <c:pt idx="45">
                  <c:v>36.75</c:v>
                </c:pt>
                <c:pt idx="46">
                  <c:v>38.0625</c:v>
                </c:pt>
                <c:pt idx="47">
                  <c:v>39.375</c:v>
                </c:pt>
                <c:pt idx="48">
                  <c:v>40.6875</c:v>
                </c:pt>
                <c:pt idx="49">
                  <c:v>42</c:v>
                </c:pt>
                <c:pt idx="50">
                  <c:v>43.3125</c:v>
                </c:pt>
                <c:pt idx="51">
                  <c:v>44.625</c:v>
                </c:pt>
                <c:pt idx="52">
                  <c:v>45.9375</c:v>
                </c:pt>
                <c:pt idx="53">
                  <c:v>47.25</c:v>
                </c:pt>
                <c:pt idx="54">
                  <c:v>48.5625</c:v>
                </c:pt>
                <c:pt idx="55">
                  <c:v>49.875</c:v>
                </c:pt>
                <c:pt idx="56">
                  <c:v>51.081874999999997</c:v>
                </c:pt>
                <c:pt idx="57">
                  <c:v>52.183124999999997</c:v>
                </c:pt>
                <c:pt idx="58">
                  <c:v>53.284374999999997</c:v>
                </c:pt>
                <c:pt idx="59">
                  <c:v>54.385624999999997</c:v>
                </c:pt>
                <c:pt idx="60">
                  <c:v>55.486874999999998</c:v>
                </c:pt>
                <c:pt idx="61">
                  <c:v>56.588124999999998</c:v>
                </c:pt>
                <c:pt idx="62">
                  <c:v>57.689374999999998</c:v>
                </c:pt>
                <c:pt idx="63">
                  <c:v>58.790624999999999</c:v>
                </c:pt>
                <c:pt idx="64">
                  <c:v>59.341250000000002</c:v>
                </c:pt>
                <c:pt idx="65">
                  <c:v>59.891874999999999</c:v>
                </c:pt>
                <c:pt idx="66">
                  <c:v>60.442499999999995</c:v>
                </c:pt>
                <c:pt idx="67">
                  <c:v>60.993124999999999</c:v>
                </c:pt>
                <c:pt idx="68">
                  <c:v>61.543750000000003</c:v>
                </c:pt>
                <c:pt idx="69">
                  <c:v>61.819062500000001</c:v>
                </c:pt>
                <c:pt idx="70">
                  <c:v>62.094374999999999</c:v>
                </c:pt>
                <c:pt idx="71">
                  <c:v>62.369687499999998</c:v>
                </c:pt>
                <c:pt idx="72">
                  <c:v>62.644999999999996</c:v>
                </c:pt>
                <c:pt idx="73">
                  <c:v>62.920312499999994</c:v>
                </c:pt>
                <c:pt idx="74">
                  <c:v>63.195625</c:v>
                </c:pt>
                <c:pt idx="75">
                  <c:v>63.470937499999998</c:v>
                </c:pt>
                <c:pt idx="76">
                  <c:v>63.746249999999996</c:v>
                </c:pt>
                <c:pt idx="77">
                  <c:v>64.021562500000002</c:v>
                </c:pt>
                <c:pt idx="78">
                  <c:v>64.296875</c:v>
                </c:pt>
                <c:pt idx="79">
                  <c:v>64.572187499999998</c:v>
                </c:pt>
                <c:pt idx="80">
                  <c:v>64.847499999999997</c:v>
                </c:pt>
                <c:pt idx="81">
                  <c:v>65.122812499999995</c:v>
                </c:pt>
                <c:pt idx="82">
                  <c:v>65.398125000000007</c:v>
                </c:pt>
                <c:pt idx="83">
                  <c:v>65.673437500000006</c:v>
                </c:pt>
                <c:pt idx="84">
                  <c:v>65.948750000000004</c:v>
                </c:pt>
                <c:pt idx="85">
                  <c:v>66.224062500000002</c:v>
                </c:pt>
                <c:pt idx="86">
                  <c:v>66.499375000000001</c:v>
                </c:pt>
                <c:pt idx="87">
                  <c:v>66.774687499999999</c:v>
                </c:pt>
                <c:pt idx="88">
                  <c:v>67.05</c:v>
                </c:pt>
                <c:pt idx="89">
                  <c:v>67.05</c:v>
                </c:pt>
                <c:pt idx="90">
                  <c:v>67.05</c:v>
                </c:pt>
                <c:pt idx="91">
                  <c:v>67.05</c:v>
                </c:pt>
                <c:pt idx="92">
                  <c:v>67.05</c:v>
                </c:pt>
                <c:pt idx="93">
                  <c:v>67.05</c:v>
                </c:pt>
                <c:pt idx="94">
                  <c:v>67.05</c:v>
                </c:pt>
                <c:pt idx="95">
                  <c:v>67.05</c:v>
                </c:pt>
                <c:pt idx="96">
                  <c:v>67.05</c:v>
                </c:pt>
                <c:pt idx="97">
                  <c:v>67.05</c:v>
                </c:pt>
                <c:pt idx="98">
                  <c:v>67.05</c:v>
                </c:pt>
                <c:pt idx="99">
                  <c:v>67.05</c:v>
                </c:pt>
                <c:pt idx="100">
                  <c:v>67.05</c:v>
                </c:pt>
                <c:pt idx="101">
                  <c:v>67.05</c:v>
                </c:pt>
                <c:pt idx="102">
                  <c:v>67.05</c:v>
                </c:pt>
                <c:pt idx="103">
                  <c:v>67.05</c:v>
                </c:pt>
                <c:pt idx="104">
                  <c:v>67.05</c:v>
                </c:pt>
                <c:pt idx="105">
                  <c:v>67.05</c:v>
                </c:pt>
                <c:pt idx="106">
                  <c:v>67.05</c:v>
                </c:pt>
                <c:pt idx="107">
                  <c:v>67.05</c:v>
                </c:pt>
                <c:pt idx="108">
                  <c:v>67.05</c:v>
                </c:pt>
                <c:pt idx="109">
                  <c:v>67.05</c:v>
                </c:pt>
                <c:pt idx="110">
                  <c:v>67.05</c:v>
                </c:pt>
                <c:pt idx="111">
                  <c:v>67.05</c:v>
                </c:pt>
                <c:pt idx="112">
                  <c:v>67.05</c:v>
                </c:pt>
                <c:pt idx="113">
                  <c:v>67.05</c:v>
                </c:pt>
                <c:pt idx="114">
                  <c:v>67.05</c:v>
                </c:pt>
                <c:pt idx="115">
                  <c:v>67.05</c:v>
                </c:pt>
                <c:pt idx="116">
                  <c:v>67.05</c:v>
                </c:pt>
                <c:pt idx="117">
                  <c:v>67.05</c:v>
                </c:pt>
                <c:pt idx="118">
                  <c:v>67.05</c:v>
                </c:pt>
                <c:pt idx="119">
                  <c:v>67.05</c:v>
                </c:pt>
                <c:pt idx="120">
                  <c:v>67.05</c:v>
                </c:pt>
                <c:pt idx="121">
                  <c:v>67.05</c:v>
                </c:pt>
                <c:pt idx="122">
                  <c:v>67.05</c:v>
                </c:pt>
                <c:pt idx="123">
                  <c:v>67.05</c:v>
                </c:pt>
                <c:pt idx="124">
                  <c:v>67.05</c:v>
                </c:pt>
                <c:pt idx="125">
                  <c:v>67.05</c:v>
                </c:pt>
                <c:pt idx="126">
                  <c:v>67.05</c:v>
                </c:pt>
                <c:pt idx="127">
                  <c:v>67.05</c:v>
                </c:pt>
                <c:pt idx="128">
                  <c:v>67.05</c:v>
                </c:pt>
                <c:pt idx="129">
                  <c:v>67.05</c:v>
                </c:pt>
                <c:pt idx="130">
                  <c:v>67.05</c:v>
                </c:pt>
                <c:pt idx="131">
                  <c:v>67.05</c:v>
                </c:pt>
                <c:pt idx="132">
                  <c:v>67.05</c:v>
                </c:pt>
                <c:pt idx="133">
                  <c:v>67.05</c:v>
                </c:pt>
                <c:pt idx="134">
                  <c:v>67.05</c:v>
                </c:pt>
                <c:pt idx="135">
                  <c:v>67.05</c:v>
                </c:pt>
                <c:pt idx="136">
                  <c:v>67.05</c:v>
                </c:pt>
                <c:pt idx="137">
                  <c:v>67.05</c:v>
                </c:pt>
                <c:pt idx="138">
                  <c:v>67.05</c:v>
                </c:pt>
                <c:pt idx="139">
                  <c:v>67.05</c:v>
                </c:pt>
                <c:pt idx="140">
                  <c:v>67.05</c:v>
                </c:pt>
                <c:pt idx="141">
                  <c:v>67.05</c:v>
                </c:pt>
                <c:pt idx="142">
                  <c:v>67.05</c:v>
                </c:pt>
                <c:pt idx="143">
                  <c:v>67.05</c:v>
                </c:pt>
                <c:pt idx="144">
                  <c:v>67.05</c:v>
                </c:pt>
                <c:pt idx="145">
                  <c:v>67.05</c:v>
                </c:pt>
                <c:pt idx="146">
                  <c:v>67.05</c:v>
                </c:pt>
                <c:pt idx="147">
                  <c:v>67.05</c:v>
                </c:pt>
                <c:pt idx="148">
                  <c:v>67.05</c:v>
                </c:pt>
                <c:pt idx="149">
                  <c:v>67.05</c:v>
                </c:pt>
                <c:pt idx="150">
                  <c:v>67.05</c:v>
                </c:pt>
                <c:pt idx="151">
                  <c:v>67.05</c:v>
                </c:pt>
                <c:pt idx="152">
                  <c:v>67.05</c:v>
                </c:pt>
                <c:pt idx="153">
                  <c:v>67.05</c:v>
                </c:pt>
                <c:pt idx="154">
                  <c:v>67.05</c:v>
                </c:pt>
                <c:pt idx="155">
                  <c:v>67.05</c:v>
                </c:pt>
                <c:pt idx="156">
                  <c:v>67.05</c:v>
                </c:pt>
                <c:pt idx="157">
                  <c:v>67.05</c:v>
                </c:pt>
                <c:pt idx="158">
                  <c:v>67.05</c:v>
                </c:pt>
                <c:pt idx="159">
                  <c:v>67.05</c:v>
                </c:pt>
                <c:pt idx="160">
                  <c:v>67.05</c:v>
                </c:pt>
                <c:pt idx="161">
                  <c:v>67.05</c:v>
                </c:pt>
                <c:pt idx="162">
                  <c:v>67.05</c:v>
                </c:pt>
                <c:pt idx="163">
                  <c:v>67.05</c:v>
                </c:pt>
                <c:pt idx="164">
                  <c:v>67.05</c:v>
                </c:pt>
                <c:pt idx="165">
                  <c:v>67.05</c:v>
                </c:pt>
                <c:pt idx="166">
                  <c:v>67.05</c:v>
                </c:pt>
                <c:pt idx="167">
                  <c:v>67.05</c:v>
                </c:pt>
                <c:pt idx="168">
                  <c:v>67.05</c:v>
                </c:pt>
                <c:pt idx="169">
                  <c:v>67.05</c:v>
                </c:pt>
                <c:pt idx="170">
                  <c:v>67.05</c:v>
                </c:pt>
                <c:pt idx="171">
                  <c:v>67.05</c:v>
                </c:pt>
                <c:pt idx="172">
                  <c:v>67.05</c:v>
                </c:pt>
              </c:numCache>
            </c:numRef>
          </c:yVal>
          <c:smooth val="0"/>
          <c:extLst>
            <c:ext xmlns:c16="http://schemas.microsoft.com/office/drawing/2014/chart" uri="{C3380CC4-5D6E-409C-BE32-E72D297353CC}">
              <c16:uniqueId val="{00000006-A29E-4AF8-9EA2-E5D037B14192}"/>
            </c:ext>
          </c:extLst>
        </c:ser>
        <c:dLbls>
          <c:showLegendKey val="0"/>
          <c:showVal val="0"/>
          <c:showCatName val="0"/>
          <c:showSerName val="0"/>
          <c:showPercent val="0"/>
          <c:showBubbleSize val="0"/>
        </c:dLbls>
        <c:axId val="778519376"/>
        <c:axId val="778521728"/>
      </c:scatterChart>
      <c:scatterChart>
        <c:scatterStyle val="lineMarker"/>
        <c:varyColors val="0"/>
        <c:ser>
          <c:idx val="3"/>
          <c:order val="6"/>
          <c:tx>
            <c:strRef>
              <c:f>'C11 5050'!$A$13</c:f>
              <c:strCache>
                <c:ptCount val="1"/>
                <c:pt idx="0">
                  <c:v>Ks</c:v>
                </c:pt>
              </c:strCache>
            </c:strRef>
          </c:tx>
          <c:spPr>
            <a:ln w="12700">
              <a:solidFill>
                <a:srgbClr val="FFFF99"/>
              </a:solidFill>
              <a:prstDash val="solid"/>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5050'!$C$13:$FS$13</c:f>
              <c:numCache>
                <c:formatCode>0.00</c:formatCode>
                <c:ptCount val="173"/>
                <c:pt idx="0">
                  <c:v>1</c:v>
                </c:pt>
                <c:pt idx="1">
                  <c:v>0.93569844789357004</c:v>
                </c:pt>
                <c:pt idx="2">
                  <c:v>0.74367439221670284</c:v>
                </c:pt>
                <c:pt idx="3">
                  <c:v>0.60083535232773966</c:v>
                </c:pt>
                <c:pt idx="4">
                  <c:v>0.47848701121920412</c:v>
                </c:pt>
                <c:pt idx="5">
                  <c:v>0.36902819589382935</c:v>
                </c:pt>
                <c:pt idx="6">
                  <c:v>0.2895079335723813</c:v>
                </c:pt>
                <c:pt idx="7">
                  <c:v>0.23764660571063501</c:v>
                </c:pt>
                <c:pt idx="8">
                  <c:v>0.34283345223757122</c:v>
                </c:pt>
                <c:pt idx="9">
                  <c:v>0.25410927152895874</c:v>
                </c:pt>
                <c:pt idx="10">
                  <c:v>0.39452076490097976</c:v>
                </c:pt>
                <c:pt idx="11">
                  <c:v>0.50431623583635532</c:v>
                </c:pt>
                <c:pt idx="12">
                  <c:v>0.55062630800190937</c:v>
                </c:pt>
                <c:pt idx="13">
                  <c:v>0.58681316471667688</c:v>
                </c:pt>
                <c:pt idx="14">
                  <c:v>0.60088028234196211</c:v>
                </c:pt>
                <c:pt idx="15">
                  <c:v>0.60031556199307612</c:v>
                </c:pt>
                <c:pt idx="16">
                  <c:v>0.66217285117862401</c:v>
                </c:pt>
                <c:pt idx="17">
                  <c:v>0.85390195615989983</c:v>
                </c:pt>
                <c:pt idx="18">
                  <c:v>0.78768624227542927</c:v>
                </c:pt>
                <c:pt idx="19">
                  <c:v>0.71259409775845484</c:v>
                </c:pt>
                <c:pt idx="20">
                  <c:v>0.68253144556178746</c:v>
                </c:pt>
                <c:pt idx="21">
                  <c:v>0.66006284347256572</c:v>
                </c:pt>
                <c:pt idx="22">
                  <c:v>0.62213595380822762</c:v>
                </c:pt>
                <c:pt idx="23">
                  <c:v>0.71988912235458324</c:v>
                </c:pt>
                <c:pt idx="24">
                  <c:v>0.73624314449567141</c:v>
                </c:pt>
                <c:pt idx="25">
                  <c:v>0.71278874158160554</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0.99774517941880581</c:v>
                </c:pt>
                <c:pt idx="48">
                  <c:v>0.91149340020687508</c:v>
                </c:pt>
                <c:pt idx="49">
                  <c:v>0.8355772838030523</c:v>
                </c:pt>
                <c:pt idx="50">
                  <c:v>1</c:v>
                </c:pt>
                <c:pt idx="51">
                  <c:v>0.99462883182799111</c:v>
                </c:pt>
                <c:pt idx="52">
                  <c:v>0.89883841259288999</c:v>
                </c:pt>
                <c:pt idx="53">
                  <c:v>0.80566694353459622</c:v>
                </c:pt>
                <c:pt idx="54">
                  <c:v>1</c:v>
                </c:pt>
                <c:pt idx="55">
                  <c:v>0.95887256344708194</c:v>
                </c:pt>
                <c:pt idx="56">
                  <c:v>0.873073125099605</c:v>
                </c:pt>
                <c:pt idx="57">
                  <c:v>0.78344324840638746</c:v>
                </c:pt>
                <c:pt idx="58">
                  <c:v>0.69926538162279572</c:v>
                </c:pt>
                <c:pt idx="59">
                  <c:v>0.96755655274574448</c:v>
                </c:pt>
                <c:pt idx="60">
                  <c:v>0.80541044512400561</c:v>
                </c:pt>
                <c:pt idx="61">
                  <c:v>0.72692547229582383</c:v>
                </c:pt>
                <c:pt idx="62">
                  <c:v>0.77332899820373602</c:v>
                </c:pt>
                <c:pt idx="63">
                  <c:v>0.80810156564121816</c:v>
                </c:pt>
                <c:pt idx="64">
                  <c:v>0.95136701619392561</c:v>
                </c:pt>
                <c:pt idx="65">
                  <c:v>0.80279507495585067</c:v>
                </c:pt>
                <c:pt idx="66">
                  <c:v>0.68084425230833001</c:v>
                </c:pt>
                <c:pt idx="67">
                  <c:v>0.64841571349577709</c:v>
                </c:pt>
                <c:pt idx="68">
                  <c:v>0.60373451230390984</c:v>
                </c:pt>
                <c:pt idx="69">
                  <c:v>0.54053892381337376</c:v>
                </c:pt>
                <c:pt idx="70">
                  <c:v>0.49623976276554194</c:v>
                </c:pt>
                <c:pt idx="71">
                  <c:v>0.44305202514982045</c:v>
                </c:pt>
                <c:pt idx="72">
                  <c:v>0.39952168379847958</c:v>
                </c:pt>
                <c:pt idx="73">
                  <c:v>0.65585459482713404</c:v>
                </c:pt>
                <c:pt idx="74">
                  <c:v>0.62213952438266595</c:v>
                </c:pt>
                <c:pt idx="75">
                  <c:v>0.55943061496847413</c:v>
                </c:pt>
                <c:pt idx="76">
                  <c:v>0.52385662757003915</c:v>
                </c:pt>
                <c:pt idx="77">
                  <c:v>0.50523186042302237</c:v>
                </c:pt>
                <c:pt idx="78">
                  <c:v>1</c:v>
                </c:pt>
                <c:pt idx="79">
                  <c:v>1</c:v>
                </c:pt>
                <c:pt idx="80">
                  <c:v>1</c:v>
                </c:pt>
                <c:pt idx="81">
                  <c:v>1</c:v>
                </c:pt>
                <c:pt idx="82">
                  <c:v>1</c:v>
                </c:pt>
                <c:pt idx="83">
                  <c:v>1</c:v>
                </c:pt>
                <c:pt idx="84">
                  <c:v>1</c:v>
                </c:pt>
                <c:pt idx="85">
                  <c:v>1</c:v>
                </c:pt>
                <c:pt idx="86">
                  <c:v>1</c:v>
                </c:pt>
                <c:pt idx="87">
                  <c:v>1</c:v>
                </c:pt>
                <c:pt idx="88">
                  <c:v>1</c:v>
                </c:pt>
                <c:pt idx="89">
                  <c:v>1</c:v>
                </c:pt>
                <c:pt idx="90">
                  <c:v>1</c:v>
                </c:pt>
                <c:pt idx="91">
                  <c:v>0.99010244919493118</c:v>
                </c:pt>
                <c:pt idx="92">
                  <c:v>1</c:v>
                </c:pt>
                <c:pt idx="93">
                  <c:v>1</c:v>
                </c:pt>
                <c:pt idx="94">
                  <c:v>1</c:v>
                </c:pt>
                <c:pt idx="95">
                  <c:v>1</c:v>
                </c:pt>
                <c:pt idx="96">
                  <c:v>0.99490977270953085</c:v>
                </c:pt>
                <c:pt idx="97">
                  <c:v>0.91072304509663315</c:v>
                </c:pt>
                <c:pt idx="98">
                  <c:v>0.83744141984823106</c:v>
                </c:pt>
                <c:pt idx="99">
                  <c:v>0.75754418199299189</c:v>
                </c:pt>
                <c:pt idx="100">
                  <c:v>0.68658129553841962</c:v>
                </c:pt>
                <c:pt idx="101">
                  <c:v>0.87864206395367006</c:v>
                </c:pt>
                <c:pt idx="102">
                  <c:v>0.91287222535199131</c:v>
                </c:pt>
                <c:pt idx="103">
                  <c:v>0.84052139314962238</c:v>
                </c:pt>
                <c:pt idx="104">
                  <c:v>0.77770406086136168</c:v>
                </c:pt>
                <c:pt idx="105">
                  <c:v>0.71862165383267507</c:v>
                </c:pt>
                <c:pt idx="106">
                  <c:v>0.83750076291234743</c:v>
                </c:pt>
                <c:pt idx="107">
                  <c:v>0.76419327585965569</c:v>
                </c:pt>
                <c:pt idx="108">
                  <c:v>0.70807473126066778</c:v>
                </c:pt>
                <c:pt idx="109">
                  <c:v>0.63783934578477675</c:v>
                </c:pt>
                <c:pt idx="110">
                  <c:v>0.77402452146656986</c:v>
                </c:pt>
                <c:pt idx="111">
                  <c:v>0.71125991647830489</c:v>
                </c:pt>
                <c:pt idx="112">
                  <c:v>0.65816387739228399</c:v>
                </c:pt>
                <c:pt idx="113">
                  <c:v>0.6074556183768185</c:v>
                </c:pt>
                <c:pt idx="114">
                  <c:v>0.56551458770581453</c:v>
                </c:pt>
                <c:pt idx="115">
                  <c:v>0.52465439425594818</c:v>
                </c:pt>
                <c:pt idx="116">
                  <c:v>0.63274370782921385</c:v>
                </c:pt>
                <c:pt idx="117">
                  <c:v>0.57608746519092124</c:v>
                </c:pt>
                <c:pt idx="118">
                  <c:v>0.53579801624156298</c:v>
                </c:pt>
                <c:pt idx="119">
                  <c:v>0.49344381180073926</c:v>
                </c:pt>
                <c:pt idx="120">
                  <c:v>0.83127690499477613</c:v>
                </c:pt>
                <c:pt idx="121">
                  <c:v>0.86633841615225904</c:v>
                </c:pt>
                <c:pt idx="122">
                  <c:v>0.92878947343079776</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0.99896330052112625</c:v>
                </c:pt>
                <c:pt idx="167">
                  <c:v>0.99333640397010203</c:v>
                </c:pt>
                <c:pt idx="168">
                  <c:v>0.98719083138382269</c:v>
                </c:pt>
                <c:pt idx="169">
                  <c:v>0.9866865511674332</c:v>
                </c:pt>
                <c:pt idx="170">
                  <c:v>0.98571763221993347</c:v>
                </c:pt>
                <c:pt idx="171">
                  <c:v>0.98382150877360419</c:v>
                </c:pt>
                <c:pt idx="172">
                  <c:v>0.97929598277211016</c:v>
                </c:pt>
              </c:numCache>
            </c:numRef>
          </c:yVal>
          <c:smooth val="0"/>
          <c:extLst>
            <c:ext xmlns:c16="http://schemas.microsoft.com/office/drawing/2014/chart" uri="{C3380CC4-5D6E-409C-BE32-E72D297353CC}">
              <c16:uniqueId val="{00000007-A29E-4AF8-9EA2-E5D037B14192}"/>
            </c:ext>
          </c:extLst>
        </c:ser>
        <c:dLbls>
          <c:showLegendKey val="0"/>
          <c:showVal val="0"/>
          <c:showCatName val="0"/>
          <c:showSerName val="0"/>
          <c:showPercent val="0"/>
          <c:showBubbleSize val="0"/>
        </c:dLbls>
        <c:axId val="778520552"/>
        <c:axId val="778524080"/>
      </c:scatterChart>
      <c:valAx>
        <c:axId val="778519376"/>
        <c:scaling>
          <c:orientation val="minMax"/>
          <c:max val="305"/>
          <c:min val="140"/>
        </c:scaling>
        <c:delete val="0"/>
        <c:axPos val="b"/>
        <c:title>
          <c:tx>
            <c:rich>
              <a:bodyPr/>
              <a:lstStyle/>
              <a:p>
                <a:pPr>
                  <a:defRPr sz="1550" b="1" i="0" u="none" strike="noStrike" baseline="0">
                    <a:solidFill>
                      <a:srgbClr val="000000"/>
                    </a:solidFill>
                    <a:latin typeface="Arial"/>
                    <a:ea typeface="Arial"/>
                    <a:cs typeface="Arial"/>
                  </a:defRPr>
                </a:pPr>
                <a:r>
                  <a:rPr lang="en-US"/>
                  <a:t>DOY</a:t>
                </a:r>
              </a:p>
            </c:rich>
          </c:tx>
          <c:layout>
            <c:manualLayout>
              <c:xMode val="edge"/>
              <c:yMode val="edge"/>
              <c:x val="0.5234496040770068"/>
              <c:y val="0.9282149143121816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778521728"/>
        <c:crosses val="autoZero"/>
        <c:crossBetween val="midCat"/>
        <c:majorUnit val="10"/>
      </c:valAx>
      <c:valAx>
        <c:axId val="778521728"/>
        <c:scaling>
          <c:orientation val="minMax"/>
          <c:max val="110"/>
          <c:min val="0"/>
        </c:scaling>
        <c:delete val="0"/>
        <c:axPos val="l"/>
        <c:majorGridlines>
          <c:spPr>
            <a:ln w="3175">
              <a:solidFill>
                <a:srgbClr val="000000"/>
              </a:solidFill>
              <a:prstDash val="solid"/>
            </a:ln>
          </c:spPr>
        </c:majorGridlines>
        <c:title>
          <c:tx>
            <c:rich>
              <a:bodyPr/>
              <a:lstStyle/>
              <a:p>
                <a:pPr>
                  <a:defRPr sz="1575" b="1" i="0" u="none" strike="noStrike" baseline="0">
                    <a:solidFill>
                      <a:srgbClr val="000000"/>
                    </a:solidFill>
                    <a:latin typeface="Arial"/>
                    <a:ea typeface="Arial"/>
                    <a:cs typeface="Arial"/>
                  </a:defRPr>
                </a:pPr>
                <a:r>
                  <a:rPr lang="en-US"/>
                  <a:t>Irr, Prec, SWD (mm)</a:t>
                </a:r>
              </a:p>
            </c:rich>
          </c:tx>
          <c:layout>
            <c:manualLayout>
              <c:xMode val="edge"/>
              <c:yMode val="edge"/>
              <c:x val="1.059002624671916E-2"/>
              <c:y val="0.2776349614395887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550" b="0" i="0" u="none" strike="noStrike" baseline="0">
                <a:solidFill>
                  <a:srgbClr val="000000"/>
                </a:solidFill>
                <a:latin typeface="Arial"/>
                <a:ea typeface="Arial"/>
                <a:cs typeface="Arial"/>
              </a:defRPr>
            </a:pPr>
            <a:endParaRPr lang="en-US"/>
          </a:p>
        </c:txPr>
        <c:crossAx val="778519376"/>
        <c:crosses val="autoZero"/>
        <c:crossBetween val="midCat"/>
        <c:majorUnit val="10"/>
      </c:valAx>
      <c:valAx>
        <c:axId val="778520552"/>
        <c:scaling>
          <c:orientation val="minMax"/>
        </c:scaling>
        <c:delete val="1"/>
        <c:axPos val="b"/>
        <c:numFmt formatCode="General" sourceLinked="1"/>
        <c:majorTickMark val="out"/>
        <c:minorTickMark val="none"/>
        <c:tickLblPos val="none"/>
        <c:crossAx val="778524080"/>
        <c:crosses val="autoZero"/>
        <c:crossBetween val="midCat"/>
      </c:valAx>
      <c:valAx>
        <c:axId val="778524080"/>
        <c:scaling>
          <c:orientation val="minMax"/>
          <c:max val="2.5"/>
          <c:min val="0"/>
        </c:scaling>
        <c:delete val="0"/>
        <c:axPos val="r"/>
        <c:title>
          <c:tx>
            <c:rich>
              <a:bodyPr/>
              <a:lstStyle/>
              <a:p>
                <a:pPr>
                  <a:defRPr sz="1200" b="1" i="0" u="none" strike="noStrike" baseline="0">
                    <a:solidFill>
                      <a:srgbClr val="000000"/>
                    </a:solidFill>
                    <a:latin typeface="Arial"/>
                    <a:ea typeface="Arial"/>
                    <a:cs typeface="Arial"/>
                  </a:defRPr>
                </a:pPr>
                <a:r>
                  <a:rPr lang="en-US"/>
                  <a:t>Ks</a:t>
                </a:r>
              </a:p>
            </c:rich>
          </c:tx>
          <c:layout>
            <c:manualLayout>
              <c:xMode val="edge"/>
              <c:yMode val="edge"/>
              <c:x val="0.95007634045744283"/>
              <c:y val="0.43187660668380462"/>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778520552"/>
        <c:crosses val="max"/>
        <c:crossBetween val="midCat"/>
      </c:valAx>
      <c:spPr>
        <a:solidFill>
          <a:srgbClr val="C0C0C0"/>
        </a:solidFill>
        <a:ln w="12700">
          <a:solidFill>
            <a:srgbClr val="808080"/>
          </a:solidFill>
          <a:prstDash val="solid"/>
        </a:ln>
      </c:spPr>
    </c:plotArea>
    <c:legend>
      <c:legendPos val="r"/>
      <c:layout>
        <c:manualLayout>
          <c:xMode val="edge"/>
          <c:yMode val="edge"/>
          <c:x val="0.12235187426809506"/>
          <c:y val="5.4420962085621659E-2"/>
          <c:w val="0.24000016741083105"/>
          <c:h val="0.29820051413881749"/>
        </c:manualLayout>
      </c:layout>
      <c:overlay val="0"/>
      <c:spPr>
        <a:no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'C11 5050'!$D$1</c:f>
          <c:strCache>
            <c:ptCount val="1"/>
            <c:pt idx="0">
              <c:v>Corn 13 #11</c:v>
            </c:pt>
          </c:strCache>
        </c:strRef>
      </c:tx>
      <c:layout>
        <c:manualLayout>
          <c:xMode val="edge"/>
          <c:yMode val="edge"/>
          <c:x val="0.16713491372832723"/>
          <c:y val="5.6847816503557212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376412296192162"/>
          <c:y val="6.2015660367360025E-2"/>
          <c:w val="0.7485960189963482"/>
          <c:h val="0.79069966968384042"/>
        </c:manualLayout>
      </c:layout>
      <c:scatterChart>
        <c:scatterStyle val="lineMarker"/>
        <c:varyColors val="0"/>
        <c:ser>
          <c:idx val="0"/>
          <c:order val="0"/>
          <c:tx>
            <c:strRef>
              <c:f>'C11 5050'!$A$7</c:f>
              <c:strCache>
                <c:ptCount val="1"/>
                <c:pt idx="0">
                  <c:v>Canopy Cover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5050'!$C$7:$FS$7</c:f>
              <c:numCache>
                <c:formatCode>0%</c:formatCode>
                <c:ptCount val="173"/>
                <c:pt idx="0">
                  <c:v>0</c:v>
                </c:pt>
                <c:pt idx="1">
                  <c:v>0</c:v>
                </c:pt>
                <c:pt idx="2">
                  <c:v>0</c:v>
                </c:pt>
                <c:pt idx="3">
                  <c:v>0</c:v>
                </c:pt>
                <c:pt idx="4">
                  <c:v>0</c:v>
                </c:pt>
                <c:pt idx="5">
                  <c:v>0</c:v>
                </c:pt>
                <c:pt idx="6">
                  <c:v>0</c:v>
                </c:pt>
                <c:pt idx="7">
                  <c:v>0</c:v>
                </c:pt>
                <c:pt idx="8">
                  <c:v>0</c:v>
                </c:pt>
                <c:pt idx="9">
                  <c:v>0</c:v>
                </c:pt>
                <c:pt idx="10">
                  <c:v>0</c:v>
                </c:pt>
                <c:pt idx="11">
                  <c:v>0.01</c:v>
                </c:pt>
                <c:pt idx="12">
                  <c:v>0.01</c:v>
                </c:pt>
                <c:pt idx="13">
                  <c:v>0.01</c:v>
                </c:pt>
                <c:pt idx="14">
                  <c:v>2.2666666666666668E-2</c:v>
                </c:pt>
                <c:pt idx="15">
                  <c:v>2.8999999999999998E-2</c:v>
                </c:pt>
                <c:pt idx="16">
                  <c:v>3.5333333333333335E-2</c:v>
                </c:pt>
                <c:pt idx="17">
                  <c:v>4.1666666666666671E-2</c:v>
                </c:pt>
                <c:pt idx="18">
                  <c:v>4.8000000000000001E-2</c:v>
                </c:pt>
                <c:pt idx="19">
                  <c:v>5.4333333333333338E-2</c:v>
                </c:pt>
                <c:pt idx="20">
                  <c:v>6.0666666666666667E-2</c:v>
                </c:pt>
                <c:pt idx="21">
                  <c:v>6.699999999999999E-2</c:v>
                </c:pt>
                <c:pt idx="22">
                  <c:v>7.3333333333333334E-2</c:v>
                </c:pt>
                <c:pt idx="23">
                  <c:v>7.9666666666666663E-2</c:v>
                </c:pt>
                <c:pt idx="24">
                  <c:v>8.5999999999999993E-2</c:v>
                </c:pt>
                <c:pt idx="25">
                  <c:v>9.2333333333333323E-2</c:v>
                </c:pt>
                <c:pt idx="26">
                  <c:v>9.8666666666666666E-2</c:v>
                </c:pt>
                <c:pt idx="27">
                  <c:v>0.10499999999999998</c:v>
                </c:pt>
                <c:pt idx="28">
                  <c:v>0.11133333333333333</c:v>
                </c:pt>
                <c:pt idx="29">
                  <c:v>0.11766666666666667</c:v>
                </c:pt>
                <c:pt idx="30">
                  <c:v>0.12399999999999999</c:v>
                </c:pt>
                <c:pt idx="31">
                  <c:v>0.13033333333333333</c:v>
                </c:pt>
                <c:pt idx="32">
                  <c:v>0.13666666666666669</c:v>
                </c:pt>
                <c:pt idx="33">
                  <c:v>0.14299999999999999</c:v>
                </c:pt>
                <c:pt idx="34">
                  <c:v>0.14933333333333335</c:v>
                </c:pt>
                <c:pt idx="35">
                  <c:v>0.15566666666666668</c:v>
                </c:pt>
                <c:pt idx="36">
                  <c:v>0.16200000000000001</c:v>
                </c:pt>
                <c:pt idx="37">
                  <c:v>0.17942857142857144</c:v>
                </c:pt>
                <c:pt idx="38">
                  <c:v>0.19685714285714284</c:v>
                </c:pt>
                <c:pt idx="39">
                  <c:v>0.21428571428571427</c:v>
                </c:pt>
                <c:pt idx="40">
                  <c:v>0.23171428571428571</c:v>
                </c:pt>
                <c:pt idx="41">
                  <c:v>0.24914285714285711</c:v>
                </c:pt>
                <c:pt idx="42">
                  <c:v>0.26657142857142857</c:v>
                </c:pt>
                <c:pt idx="43">
                  <c:v>0.28399999999999997</c:v>
                </c:pt>
                <c:pt idx="44">
                  <c:v>0.30642857142857138</c:v>
                </c:pt>
                <c:pt idx="45">
                  <c:v>0.32885714285714285</c:v>
                </c:pt>
                <c:pt idx="46">
                  <c:v>0.35128571428571426</c:v>
                </c:pt>
                <c:pt idx="47">
                  <c:v>0.37371428571428572</c:v>
                </c:pt>
                <c:pt idx="48">
                  <c:v>0.39614285714285713</c:v>
                </c:pt>
                <c:pt idx="49">
                  <c:v>0.41857142857142859</c:v>
                </c:pt>
                <c:pt idx="50">
                  <c:v>0.441</c:v>
                </c:pt>
                <c:pt idx="51">
                  <c:v>0.46733333333333332</c:v>
                </c:pt>
                <c:pt idx="52">
                  <c:v>0.4936666666666667</c:v>
                </c:pt>
                <c:pt idx="53">
                  <c:v>0.52</c:v>
                </c:pt>
                <c:pt idx="54">
                  <c:v>0.54633333333333334</c:v>
                </c:pt>
                <c:pt idx="55">
                  <c:v>0.57266666666666666</c:v>
                </c:pt>
                <c:pt idx="56">
                  <c:v>0.59899999999999998</c:v>
                </c:pt>
                <c:pt idx="57">
                  <c:v>0.6253333333333333</c:v>
                </c:pt>
                <c:pt idx="58">
                  <c:v>0.65166666666666673</c:v>
                </c:pt>
                <c:pt idx="59">
                  <c:v>0.67800000000000005</c:v>
                </c:pt>
                <c:pt idx="60">
                  <c:v>0.70440000000000003</c:v>
                </c:pt>
                <c:pt idx="61">
                  <c:v>0.73080000000000001</c:v>
                </c:pt>
                <c:pt idx="62">
                  <c:v>0.7572000000000001</c:v>
                </c:pt>
                <c:pt idx="63">
                  <c:v>0.78360000000000007</c:v>
                </c:pt>
                <c:pt idx="64">
                  <c:v>0.81</c:v>
                </c:pt>
                <c:pt idx="65">
                  <c:v>0.81333333333333335</c:v>
                </c:pt>
                <c:pt idx="66">
                  <c:v>0.81666666666666665</c:v>
                </c:pt>
                <c:pt idx="67">
                  <c:v>0.82000000000000006</c:v>
                </c:pt>
                <c:pt idx="68">
                  <c:v>0.82333333333333336</c:v>
                </c:pt>
                <c:pt idx="69">
                  <c:v>0.82666666666666666</c:v>
                </c:pt>
                <c:pt idx="70">
                  <c:v>0.83</c:v>
                </c:pt>
                <c:pt idx="71">
                  <c:v>0.83333333333333337</c:v>
                </c:pt>
                <c:pt idx="72">
                  <c:v>0.83666666666666667</c:v>
                </c:pt>
                <c:pt idx="73">
                  <c:v>0.84</c:v>
                </c:pt>
                <c:pt idx="74">
                  <c:v>0.83939999999999992</c:v>
                </c:pt>
                <c:pt idx="75">
                  <c:v>0.83879999999999999</c:v>
                </c:pt>
                <c:pt idx="76">
                  <c:v>0.83819999999999995</c:v>
                </c:pt>
                <c:pt idx="77">
                  <c:v>0.83760000000000001</c:v>
                </c:pt>
                <c:pt idx="78">
                  <c:v>0.83699999999999997</c:v>
                </c:pt>
                <c:pt idx="79">
                  <c:v>0.83966666666666667</c:v>
                </c:pt>
                <c:pt idx="80">
                  <c:v>0.84233333333333327</c:v>
                </c:pt>
                <c:pt idx="81">
                  <c:v>0.84499999999999997</c:v>
                </c:pt>
                <c:pt idx="82">
                  <c:v>0.84427272727272729</c:v>
                </c:pt>
                <c:pt idx="83">
                  <c:v>0.84354545454545449</c:v>
                </c:pt>
                <c:pt idx="84">
                  <c:v>0.8428181818181818</c:v>
                </c:pt>
                <c:pt idx="85">
                  <c:v>0.84209090909090911</c:v>
                </c:pt>
                <c:pt idx="86">
                  <c:v>0.84136363636363631</c:v>
                </c:pt>
                <c:pt idx="87">
                  <c:v>0.84063636363636363</c:v>
                </c:pt>
                <c:pt idx="88">
                  <c:v>0.83990909090909083</c:v>
                </c:pt>
                <c:pt idx="89">
                  <c:v>0.83918181818181814</c:v>
                </c:pt>
                <c:pt idx="90">
                  <c:v>0.83845454545454545</c:v>
                </c:pt>
                <c:pt idx="91">
                  <c:v>0.83772727272727265</c:v>
                </c:pt>
                <c:pt idx="92">
                  <c:v>0.83699999999999997</c:v>
                </c:pt>
                <c:pt idx="93">
                  <c:v>0.83833333333333326</c:v>
                </c:pt>
                <c:pt idx="94">
                  <c:v>0.83966666666666667</c:v>
                </c:pt>
                <c:pt idx="95">
                  <c:v>0.84099999999999997</c:v>
                </c:pt>
                <c:pt idx="96">
                  <c:v>0.84233333333333327</c:v>
                </c:pt>
                <c:pt idx="97">
                  <c:v>0.84366666666666668</c:v>
                </c:pt>
                <c:pt idx="98">
                  <c:v>0.84499999999999997</c:v>
                </c:pt>
                <c:pt idx="99">
                  <c:v>0.84633333333333327</c:v>
                </c:pt>
                <c:pt idx="100">
                  <c:v>0.84766666666666668</c:v>
                </c:pt>
                <c:pt idx="101">
                  <c:v>0.84899999999999998</c:v>
                </c:pt>
                <c:pt idx="102">
                  <c:v>0.84114285714285708</c:v>
                </c:pt>
                <c:pt idx="103">
                  <c:v>0.8332857142857143</c:v>
                </c:pt>
                <c:pt idx="104">
                  <c:v>0.8254285714285714</c:v>
                </c:pt>
                <c:pt idx="105">
                  <c:v>0.81757142857142862</c:v>
                </c:pt>
                <c:pt idx="106">
                  <c:v>0.80971428571428572</c:v>
                </c:pt>
                <c:pt idx="107">
                  <c:v>0.80185714285714293</c:v>
                </c:pt>
                <c:pt idx="108">
                  <c:v>0.79400000000000004</c:v>
                </c:pt>
                <c:pt idx="109">
                  <c:v>0.78849999999999998</c:v>
                </c:pt>
                <c:pt idx="110">
                  <c:v>0.78300000000000003</c:v>
                </c:pt>
                <c:pt idx="111">
                  <c:v>0.77750000000000008</c:v>
                </c:pt>
                <c:pt idx="112">
                  <c:v>0.77200000000000002</c:v>
                </c:pt>
                <c:pt idx="113">
                  <c:v>0.76649999999999996</c:v>
                </c:pt>
                <c:pt idx="114">
                  <c:v>0.76100000000000001</c:v>
                </c:pt>
                <c:pt idx="115">
                  <c:v>0.73382142857142862</c:v>
                </c:pt>
                <c:pt idx="116">
                  <c:v>0.70664285714285713</c:v>
                </c:pt>
                <c:pt idx="117">
                  <c:v>0.67946428571428574</c:v>
                </c:pt>
                <c:pt idx="118">
                  <c:v>0.65228571428571425</c:v>
                </c:pt>
                <c:pt idx="119">
                  <c:v>0.62510714285714286</c:v>
                </c:pt>
                <c:pt idx="120">
                  <c:v>0.59792857142857148</c:v>
                </c:pt>
                <c:pt idx="121">
                  <c:v>0.57074999999999998</c:v>
                </c:pt>
                <c:pt idx="122">
                  <c:v>0.54357142857142859</c:v>
                </c:pt>
                <c:pt idx="123">
                  <c:v>0.5163928571428571</c:v>
                </c:pt>
                <c:pt idx="124">
                  <c:v>0.48921428571428571</c:v>
                </c:pt>
                <c:pt idx="125">
                  <c:v>0.46203571428571427</c:v>
                </c:pt>
                <c:pt idx="126">
                  <c:v>0.43485714285714289</c:v>
                </c:pt>
                <c:pt idx="127">
                  <c:v>0.40767857142857139</c:v>
                </c:pt>
                <c:pt idx="128">
                  <c:v>0.3805</c:v>
                </c:pt>
                <c:pt idx="129">
                  <c:v>0.35332142857142856</c:v>
                </c:pt>
                <c:pt idx="130">
                  <c:v>0.32614285714285712</c:v>
                </c:pt>
                <c:pt idx="131">
                  <c:v>0.29896428571428574</c:v>
                </c:pt>
                <c:pt idx="132">
                  <c:v>0.2717857142857143</c:v>
                </c:pt>
                <c:pt idx="133">
                  <c:v>0.24460714285714291</c:v>
                </c:pt>
                <c:pt idx="134">
                  <c:v>0.21742857142857142</c:v>
                </c:pt>
                <c:pt idx="135">
                  <c:v>0.19025000000000003</c:v>
                </c:pt>
                <c:pt idx="136">
                  <c:v>0.16307142857142853</c:v>
                </c:pt>
                <c:pt idx="137">
                  <c:v>0.13589285714285715</c:v>
                </c:pt>
                <c:pt idx="138">
                  <c:v>0.10871428571428576</c:v>
                </c:pt>
                <c:pt idx="139">
                  <c:v>8.1535714285714378E-2</c:v>
                </c:pt>
                <c:pt idx="140">
                  <c:v>5.4357142857142771E-2</c:v>
                </c:pt>
                <c:pt idx="141">
                  <c:v>2.7178571428571385E-2</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0-E948-4B91-B08A-318D17E8D13B}"/>
            </c:ext>
          </c:extLst>
        </c:ser>
        <c:ser>
          <c:idx val="2"/>
          <c:order val="2"/>
          <c:tx>
            <c:strRef>
              <c:f>'C11 5050'!$A$9</c:f>
              <c:strCache>
                <c:ptCount val="1"/>
                <c:pt idx="0">
                  <c:v>Kcb (Table)</c:v>
                </c:pt>
              </c:strCache>
            </c:strRef>
          </c:tx>
          <c:spPr>
            <a:ln w="25400">
              <a:solidFill>
                <a:srgbClr val="FFFF00"/>
              </a:solidFill>
              <a:prstDash val="solid"/>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5050'!$C$9:$FS$9</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0.16</c:v>
                </c:pt>
                <c:pt idx="24">
                  <c:v>0.16</c:v>
                </c:pt>
                <c:pt idx="25">
                  <c:v>0.16</c:v>
                </c:pt>
                <c:pt idx="26">
                  <c:v>0.16</c:v>
                </c:pt>
                <c:pt idx="27">
                  <c:v>0.16</c:v>
                </c:pt>
                <c:pt idx="28">
                  <c:v>0.16</c:v>
                </c:pt>
                <c:pt idx="29">
                  <c:v>0.16</c:v>
                </c:pt>
                <c:pt idx="30">
                  <c:v>0.17</c:v>
                </c:pt>
                <c:pt idx="31">
                  <c:v>0.17</c:v>
                </c:pt>
                <c:pt idx="32">
                  <c:v>0.17</c:v>
                </c:pt>
                <c:pt idx="33">
                  <c:v>0.18</c:v>
                </c:pt>
                <c:pt idx="34">
                  <c:v>0.18</c:v>
                </c:pt>
                <c:pt idx="35">
                  <c:v>0.19</c:v>
                </c:pt>
                <c:pt idx="36">
                  <c:v>0.19</c:v>
                </c:pt>
                <c:pt idx="37">
                  <c:v>0.2</c:v>
                </c:pt>
                <c:pt idx="38">
                  <c:v>0.21</c:v>
                </c:pt>
                <c:pt idx="39">
                  <c:v>0.22</c:v>
                </c:pt>
                <c:pt idx="40">
                  <c:v>0.23</c:v>
                </c:pt>
                <c:pt idx="41">
                  <c:v>0.24</c:v>
                </c:pt>
                <c:pt idx="42">
                  <c:v>0.25</c:v>
                </c:pt>
                <c:pt idx="43">
                  <c:v>0.26</c:v>
                </c:pt>
                <c:pt idx="44">
                  <c:v>0.27</c:v>
                </c:pt>
                <c:pt idx="45">
                  <c:v>0.28999999999999998</c:v>
                </c:pt>
                <c:pt idx="46">
                  <c:v>0.31</c:v>
                </c:pt>
                <c:pt idx="47">
                  <c:v>0.33</c:v>
                </c:pt>
                <c:pt idx="48">
                  <c:v>0.35</c:v>
                </c:pt>
                <c:pt idx="49">
                  <c:v>0.37</c:v>
                </c:pt>
                <c:pt idx="50">
                  <c:v>0.39</c:v>
                </c:pt>
                <c:pt idx="51">
                  <c:v>0.4</c:v>
                </c:pt>
                <c:pt idx="52">
                  <c:v>0.41</c:v>
                </c:pt>
                <c:pt idx="53">
                  <c:v>0.43</c:v>
                </c:pt>
                <c:pt idx="54">
                  <c:v>0.45</c:v>
                </c:pt>
                <c:pt idx="55">
                  <c:v>0.47</c:v>
                </c:pt>
                <c:pt idx="56">
                  <c:v>0.49</c:v>
                </c:pt>
                <c:pt idx="57">
                  <c:v>0.51</c:v>
                </c:pt>
                <c:pt idx="58">
                  <c:v>0.53</c:v>
                </c:pt>
                <c:pt idx="59">
                  <c:v>0.55000000000000004</c:v>
                </c:pt>
                <c:pt idx="60">
                  <c:v>0.57999999999999996</c:v>
                </c:pt>
                <c:pt idx="61">
                  <c:v>0.61</c:v>
                </c:pt>
                <c:pt idx="62">
                  <c:v>0.64</c:v>
                </c:pt>
                <c:pt idx="63">
                  <c:v>0.67</c:v>
                </c:pt>
                <c:pt idx="64">
                  <c:v>0.7</c:v>
                </c:pt>
                <c:pt idx="65">
                  <c:v>0.75</c:v>
                </c:pt>
                <c:pt idx="66">
                  <c:v>0.8</c:v>
                </c:pt>
                <c:pt idx="67">
                  <c:v>0.82</c:v>
                </c:pt>
                <c:pt idx="68">
                  <c:v>0.84</c:v>
                </c:pt>
                <c:pt idx="69">
                  <c:v>0.86</c:v>
                </c:pt>
                <c:pt idx="70">
                  <c:v>0.88</c:v>
                </c:pt>
                <c:pt idx="71">
                  <c:v>0.91</c:v>
                </c:pt>
                <c:pt idx="72">
                  <c:v>0.93</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0.95</c:v>
                </c:pt>
                <c:pt idx="87">
                  <c:v>0.96</c:v>
                </c:pt>
                <c:pt idx="88">
                  <c:v>0.95</c:v>
                </c:pt>
                <c:pt idx="89">
                  <c:v>0.95</c:v>
                </c:pt>
                <c:pt idx="90">
                  <c:v>0.94</c:v>
                </c:pt>
                <c:pt idx="91">
                  <c:v>0.94</c:v>
                </c:pt>
                <c:pt idx="92">
                  <c:v>0.93</c:v>
                </c:pt>
                <c:pt idx="93">
                  <c:v>0.93</c:v>
                </c:pt>
                <c:pt idx="94">
                  <c:v>0.92</c:v>
                </c:pt>
                <c:pt idx="95">
                  <c:v>0.92</c:v>
                </c:pt>
                <c:pt idx="96">
                  <c:v>0.91</c:v>
                </c:pt>
                <c:pt idx="97">
                  <c:v>0.91</c:v>
                </c:pt>
                <c:pt idx="98">
                  <c:v>0.9</c:v>
                </c:pt>
                <c:pt idx="99">
                  <c:v>0.9</c:v>
                </c:pt>
                <c:pt idx="100">
                  <c:v>0.89</c:v>
                </c:pt>
                <c:pt idx="101">
                  <c:v>0.88</c:v>
                </c:pt>
                <c:pt idx="102">
                  <c:v>0.87</c:v>
                </c:pt>
                <c:pt idx="103">
                  <c:v>0.86</c:v>
                </c:pt>
                <c:pt idx="104">
                  <c:v>0.85</c:v>
                </c:pt>
                <c:pt idx="105">
                  <c:v>0.85</c:v>
                </c:pt>
                <c:pt idx="106">
                  <c:v>0.84</c:v>
                </c:pt>
                <c:pt idx="107">
                  <c:v>0.84</c:v>
                </c:pt>
                <c:pt idx="108">
                  <c:v>0.83</c:v>
                </c:pt>
                <c:pt idx="109">
                  <c:v>0.83</c:v>
                </c:pt>
                <c:pt idx="110">
                  <c:v>0.82</c:v>
                </c:pt>
                <c:pt idx="111">
                  <c:v>0.81</c:v>
                </c:pt>
                <c:pt idx="112">
                  <c:v>0.81</c:v>
                </c:pt>
                <c:pt idx="113">
                  <c:v>0.8</c:v>
                </c:pt>
                <c:pt idx="114">
                  <c:v>0.79</c:v>
                </c:pt>
                <c:pt idx="115">
                  <c:v>0.79</c:v>
                </c:pt>
                <c:pt idx="116">
                  <c:v>0.78</c:v>
                </c:pt>
                <c:pt idx="117">
                  <c:v>0.78</c:v>
                </c:pt>
                <c:pt idx="118">
                  <c:v>0.77</c:v>
                </c:pt>
                <c:pt idx="119">
                  <c:v>0.76</c:v>
                </c:pt>
                <c:pt idx="120">
                  <c:v>0.75</c:v>
                </c:pt>
                <c:pt idx="121">
                  <c:v>0.74</c:v>
                </c:pt>
                <c:pt idx="122">
                  <c:v>0.74</c:v>
                </c:pt>
                <c:pt idx="123">
                  <c:v>0.73</c:v>
                </c:pt>
                <c:pt idx="124">
                  <c:v>0.72</c:v>
                </c:pt>
                <c:pt idx="125">
                  <c:v>0.71</c:v>
                </c:pt>
                <c:pt idx="126">
                  <c:v>0.7</c:v>
                </c:pt>
                <c:pt idx="127">
                  <c:v>0.69</c:v>
                </c:pt>
                <c:pt idx="128">
                  <c:v>0.68</c:v>
                </c:pt>
                <c:pt idx="129">
                  <c:v>0.67</c:v>
                </c:pt>
                <c:pt idx="130">
                  <c:v>0.66</c:v>
                </c:pt>
                <c:pt idx="131">
                  <c:v>0.65</c:v>
                </c:pt>
                <c:pt idx="132">
                  <c:v>0.64</c:v>
                </c:pt>
                <c:pt idx="133">
                  <c:v>0.63</c:v>
                </c:pt>
                <c:pt idx="134">
                  <c:v>0.62</c:v>
                </c:pt>
                <c:pt idx="135">
                  <c:v>0.6</c:v>
                </c:pt>
                <c:pt idx="136">
                  <c:v>0.57999999999999996</c:v>
                </c:pt>
                <c:pt idx="137">
                  <c:v>0.55000000000000004</c:v>
                </c:pt>
                <c:pt idx="138">
                  <c:v>0.52</c:v>
                </c:pt>
                <c:pt idx="139">
                  <c:v>0.48</c:v>
                </c:pt>
                <c:pt idx="140">
                  <c:v>0.44</c:v>
                </c:pt>
                <c:pt idx="141">
                  <c:v>0.4</c:v>
                </c:pt>
                <c:pt idx="142">
                  <c:v>0.36</c:v>
                </c:pt>
                <c:pt idx="143">
                  <c:v>0.32</c:v>
                </c:pt>
                <c:pt idx="144">
                  <c:v>0.28000000000000003</c:v>
                </c:pt>
                <c:pt idx="145">
                  <c:v>0.26</c:v>
                </c:pt>
                <c:pt idx="146">
                  <c:v>0.24</c:v>
                </c:pt>
                <c:pt idx="147">
                  <c:v>0.23</c:v>
                </c:pt>
                <c:pt idx="148">
                  <c:v>0.22</c:v>
                </c:pt>
                <c:pt idx="149">
                  <c:v>0.21</c:v>
                </c:pt>
                <c:pt idx="150">
                  <c:v>0.2</c:v>
                </c:pt>
                <c:pt idx="151">
                  <c:v>0.19</c:v>
                </c:pt>
                <c:pt idx="152">
                  <c:v>0.18</c:v>
                </c:pt>
                <c:pt idx="153">
                  <c:v>0.17</c:v>
                </c:pt>
                <c:pt idx="154">
                  <c:v>0.16</c:v>
                </c:pt>
                <c:pt idx="155">
                  <c:v>0.15</c:v>
                </c:pt>
                <c:pt idx="156">
                  <c:v>0.15</c:v>
                </c:pt>
                <c:pt idx="157">
                  <c:v>0.15</c:v>
                </c:pt>
                <c:pt idx="158">
                  <c:v>0.14000000000000001</c:v>
                </c:pt>
                <c:pt idx="159">
                  <c:v>0.14000000000000001</c:v>
                </c:pt>
                <c:pt idx="160">
                  <c:v>0.14000000000000001</c:v>
                </c:pt>
                <c:pt idx="161">
                  <c:v>0.13</c:v>
                </c:pt>
                <c:pt idx="162">
                  <c:v>0.13</c:v>
                </c:pt>
                <c:pt idx="163">
                  <c:v>0.13</c:v>
                </c:pt>
                <c:pt idx="164">
                  <c:v>0.12</c:v>
                </c:pt>
                <c:pt idx="165">
                  <c:v>0.12</c:v>
                </c:pt>
                <c:pt idx="166">
                  <c:v>0.12</c:v>
                </c:pt>
                <c:pt idx="167">
                  <c:v>0.12</c:v>
                </c:pt>
                <c:pt idx="168">
                  <c:v>0.12</c:v>
                </c:pt>
                <c:pt idx="169">
                  <c:v>0.12</c:v>
                </c:pt>
                <c:pt idx="170">
                  <c:v>0.12</c:v>
                </c:pt>
                <c:pt idx="171">
                  <c:v>0.12</c:v>
                </c:pt>
                <c:pt idx="172">
                  <c:v>0.12</c:v>
                </c:pt>
              </c:numCache>
            </c:numRef>
          </c:yVal>
          <c:smooth val="0"/>
          <c:extLst>
            <c:ext xmlns:c16="http://schemas.microsoft.com/office/drawing/2014/chart" uri="{C3380CC4-5D6E-409C-BE32-E72D297353CC}">
              <c16:uniqueId val="{00000001-E948-4B91-B08A-318D17E8D13B}"/>
            </c:ext>
          </c:extLst>
        </c:ser>
        <c:ser>
          <c:idx val="3"/>
          <c:order val="3"/>
          <c:tx>
            <c:strRef>
              <c:f>'C11 5050'!$A$10</c:f>
              <c:strCache>
                <c:ptCount val="1"/>
                <c:pt idx="0">
                  <c:v>Kcb (CC)</c:v>
                </c:pt>
              </c:strCache>
            </c:strRef>
          </c:tx>
          <c:spPr>
            <a:ln w="12700">
              <a:solidFill>
                <a:srgbClr val="00FFFF"/>
              </a:solidFill>
              <a:prstDash val="solid"/>
            </a:ln>
          </c:spPr>
          <c:marker>
            <c:symbol val="x"/>
            <c:size val="5"/>
            <c:spPr>
              <a:noFill/>
              <a:ln>
                <a:solidFill>
                  <a:srgbClr val="00FFFF"/>
                </a:solidFill>
                <a:prstDash val="solid"/>
              </a:ln>
            </c:spPr>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5050'!$C$10:$FS$10</c:f>
              <c:numCache>
                <c:formatCode>0.00</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0.17294999999999999</c:v>
                </c:pt>
                <c:pt idx="15">
                  <c:v>0.17936249999999998</c:v>
                </c:pt>
                <c:pt idx="16">
                  <c:v>0.185775</c:v>
                </c:pt>
                <c:pt idx="17">
                  <c:v>0.19218750000000001</c:v>
                </c:pt>
                <c:pt idx="18">
                  <c:v>0.1986</c:v>
                </c:pt>
                <c:pt idx="19">
                  <c:v>0.20501249999999999</c:v>
                </c:pt>
                <c:pt idx="20">
                  <c:v>0.211425</c:v>
                </c:pt>
                <c:pt idx="21">
                  <c:v>0.21783749999999996</c:v>
                </c:pt>
                <c:pt idx="22">
                  <c:v>0.22425</c:v>
                </c:pt>
                <c:pt idx="23">
                  <c:v>0.23066249999999999</c:v>
                </c:pt>
                <c:pt idx="24">
                  <c:v>0.23707499999999998</c:v>
                </c:pt>
                <c:pt idx="25">
                  <c:v>0.24348749999999997</c:v>
                </c:pt>
                <c:pt idx="26">
                  <c:v>0.24989999999999998</c:v>
                </c:pt>
                <c:pt idx="27">
                  <c:v>0.25631249999999994</c:v>
                </c:pt>
                <c:pt idx="28">
                  <c:v>0.26272499999999999</c:v>
                </c:pt>
                <c:pt idx="29">
                  <c:v>0.26913749999999997</c:v>
                </c:pt>
                <c:pt idx="30">
                  <c:v>0.27554999999999996</c:v>
                </c:pt>
                <c:pt idx="31">
                  <c:v>0.2819625</c:v>
                </c:pt>
                <c:pt idx="32">
                  <c:v>0.28837500000000005</c:v>
                </c:pt>
                <c:pt idx="33">
                  <c:v>0.29478749999999998</c:v>
                </c:pt>
                <c:pt idx="34">
                  <c:v>0.30120000000000002</c:v>
                </c:pt>
                <c:pt idx="35">
                  <c:v>0.30761249999999996</c:v>
                </c:pt>
                <c:pt idx="36">
                  <c:v>0.314025</c:v>
                </c:pt>
                <c:pt idx="37">
                  <c:v>0.33167142857142856</c:v>
                </c:pt>
                <c:pt idx="38">
                  <c:v>0.34931785714285712</c:v>
                </c:pt>
                <c:pt idx="39">
                  <c:v>0.36696428571428569</c:v>
                </c:pt>
                <c:pt idx="40">
                  <c:v>0.38461071428571425</c:v>
                </c:pt>
                <c:pt idx="41">
                  <c:v>0.40225714285714276</c:v>
                </c:pt>
                <c:pt idx="42">
                  <c:v>0.41990357142857138</c:v>
                </c:pt>
                <c:pt idx="43">
                  <c:v>0.43754999999999999</c:v>
                </c:pt>
                <c:pt idx="44">
                  <c:v>0.46025892857142847</c:v>
                </c:pt>
                <c:pt idx="45">
                  <c:v>0.48296785714285706</c:v>
                </c:pt>
                <c:pt idx="46">
                  <c:v>0.50567678571428565</c:v>
                </c:pt>
                <c:pt idx="47">
                  <c:v>0.52838571428571424</c:v>
                </c:pt>
                <c:pt idx="48">
                  <c:v>0.55109464285714282</c:v>
                </c:pt>
                <c:pt idx="49">
                  <c:v>0.57380357142857141</c:v>
                </c:pt>
                <c:pt idx="50">
                  <c:v>0.5965125</c:v>
                </c:pt>
                <c:pt idx="51">
                  <c:v>0.62317499999999992</c:v>
                </c:pt>
                <c:pt idx="52">
                  <c:v>0.64983749999999996</c:v>
                </c:pt>
                <c:pt idx="53">
                  <c:v>0.67649999999999999</c:v>
                </c:pt>
                <c:pt idx="54">
                  <c:v>0.70316250000000002</c:v>
                </c:pt>
                <c:pt idx="55">
                  <c:v>0.72982499999999995</c:v>
                </c:pt>
                <c:pt idx="56">
                  <c:v>0.75648749999999998</c:v>
                </c:pt>
                <c:pt idx="57">
                  <c:v>0.7831499999999999</c:v>
                </c:pt>
                <c:pt idx="58">
                  <c:v>0.80981250000000005</c:v>
                </c:pt>
                <c:pt idx="59">
                  <c:v>0.83647500000000008</c:v>
                </c:pt>
                <c:pt idx="60">
                  <c:v>0.863205</c:v>
                </c:pt>
                <c:pt idx="61">
                  <c:v>0.88993500000000003</c:v>
                </c:pt>
                <c:pt idx="62">
                  <c:v>0.91666500000000006</c:v>
                </c:pt>
                <c:pt idx="63">
                  <c:v>0.94339500000000009</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0.95392500000000002</c:v>
                </c:pt>
                <c:pt idx="109">
                  <c:v>0.94835625000000001</c:v>
                </c:pt>
                <c:pt idx="110">
                  <c:v>0.9427875</c:v>
                </c:pt>
                <c:pt idx="111">
                  <c:v>0.9372187500000001</c:v>
                </c:pt>
                <c:pt idx="112">
                  <c:v>0.93164999999999998</c:v>
                </c:pt>
                <c:pt idx="113">
                  <c:v>0.92608124999999997</c:v>
                </c:pt>
                <c:pt idx="114">
                  <c:v>0.92051249999999996</c:v>
                </c:pt>
                <c:pt idx="115">
                  <c:v>0.89299419642857147</c:v>
                </c:pt>
                <c:pt idx="116">
                  <c:v>0.86547589285714288</c:v>
                </c:pt>
                <c:pt idx="117">
                  <c:v>0.83795758928571429</c:v>
                </c:pt>
                <c:pt idx="118">
                  <c:v>0.8104392857142857</c:v>
                </c:pt>
                <c:pt idx="119">
                  <c:v>0.7829209821428571</c:v>
                </c:pt>
                <c:pt idx="120">
                  <c:v>0.75540267857142862</c:v>
                </c:pt>
                <c:pt idx="121">
                  <c:v>0.72788437500000003</c:v>
                </c:pt>
                <c:pt idx="122">
                  <c:v>0.70036607142857144</c:v>
                </c:pt>
                <c:pt idx="123">
                  <c:v>0.67284776785714284</c:v>
                </c:pt>
                <c:pt idx="124">
                  <c:v>0.64532946428571425</c:v>
                </c:pt>
                <c:pt idx="125">
                  <c:v>0.61781116071428566</c:v>
                </c:pt>
                <c:pt idx="126">
                  <c:v>0.59029285714285717</c:v>
                </c:pt>
                <c:pt idx="127">
                  <c:v>0.56277455357142847</c:v>
                </c:pt>
                <c:pt idx="128">
                  <c:v>0.53525624999999999</c:v>
                </c:pt>
                <c:pt idx="129">
                  <c:v>0.5077379464285714</c:v>
                </c:pt>
                <c:pt idx="130">
                  <c:v>0.4802196428571428</c:v>
                </c:pt>
                <c:pt idx="131">
                  <c:v>0.45270133928571432</c:v>
                </c:pt>
                <c:pt idx="132">
                  <c:v>0.42518303571428573</c:v>
                </c:pt>
                <c:pt idx="133">
                  <c:v>0.39766473214285719</c:v>
                </c:pt>
                <c:pt idx="134">
                  <c:v>0.37014642857142854</c:v>
                </c:pt>
                <c:pt idx="135">
                  <c:v>0.34262812500000001</c:v>
                </c:pt>
                <c:pt idx="136">
                  <c:v>0.31510982142857136</c:v>
                </c:pt>
                <c:pt idx="137">
                  <c:v>0.28759151785714288</c:v>
                </c:pt>
                <c:pt idx="138">
                  <c:v>0.26007321428571434</c:v>
                </c:pt>
                <c:pt idx="139">
                  <c:v>0.2325549107142858</c:v>
                </c:pt>
                <c:pt idx="140">
                  <c:v>0.20503660714285704</c:v>
                </c:pt>
                <c:pt idx="141">
                  <c:v>0.17751830357142853</c:v>
                </c:pt>
                <c:pt idx="142">
                  <c:v>0.15</c:v>
                </c:pt>
                <c:pt idx="143">
                  <c:v>0.15</c:v>
                </c:pt>
                <c:pt idx="144">
                  <c:v>0.15</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2-E948-4B91-B08A-318D17E8D13B}"/>
            </c:ext>
          </c:extLst>
        </c:ser>
        <c:ser>
          <c:idx val="4"/>
          <c:order val="4"/>
          <c:tx>
            <c:strRef>
              <c:f>'C11 5050'!$A$21</c:f>
              <c:strCache>
                <c:ptCount val="1"/>
                <c:pt idx="0">
                  <c:v>Kc Cal (BR/ETr)</c:v>
                </c:pt>
              </c:strCache>
            </c:strRef>
          </c:tx>
          <c:spPr>
            <a:ln w="28575">
              <a:noFill/>
            </a:ln>
          </c:spPr>
          <c:marker>
            <c:symbol val="star"/>
            <c:size val="6"/>
            <c:spPr>
              <a:noFill/>
              <a:ln>
                <a:solidFill>
                  <a:srgbClr val="800080"/>
                </a:solidFill>
                <a:prstDash val="solid"/>
              </a:ln>
            </c:spPr>
          </c:marker>
          <c:xVal>
            <c:numRef>
              <c:f>'C11 5050'!$U$4:$FS$4</c:f>
              <c:numCache>
                <c:formatCode>General</c:formatCode>
                <c:ptCount val="155"/>
                <c:pt idx="0">
                  <c:v>151</c:v>
                </c:pt>
                <c:pt idx="1">
                  <c:v>152</c:v>
                </c:pt>
                <c:pt idx="2">
                  <c:v>153</c:v>
                </c:pt>
                <c:pt idx="3">
                  <c:v>154</c:v>
                </c:pt>
                <c:pt idx="4">
                  <c:v>155</c:v>
                </c:pt>
                <c:pt idx="5">
                  <c:v>156</c:v>
                </c:pt>
                <c:pt idx="6">
                  <c:v>157</c:v>
                </c:pt>
                <c:pt idx="7">
                  <c:v>158</c:v>
                </c:pt>
                <c:pt idx="8">
                  <c:v>159</c:v>
                </c:pt>
                <c:pt idx="9">
                  <c:v>160</c:v>
                </c:pt>
                <c:pt idx="10">
                  <c:v>161</c:v>
                </c:pt>
                <c:pt idx="11">
                  <c:v>162</c:v>
                </c:pt>
                <c:pt idx="12">
                  <c:v>163</c:v>
                </c:pt>
                <c:pt idx="13">
                  <c:v>164</c:v>
                </c:pt>
                <c:pt idx="14">
                  <c:v>165</c:v>
                </c:pt>
                <c:pt idx="15">
                  <c:v>166</c:v>
                </c:pt>
                <c:pt idx="16">
                  <c:v>167</c:v>
                </c:pt>
                <c:pt idx="17">
                  <c:v>168</c:v>
                </c:pt>
                <c:pt idx="18">
                  <c:v>169</c:v>
                </c:pt>
                <c:pt idx="19">
                  <c:v>170</c:v>
                </c:pt>
                <c:pt idx="20">
                  <c:v>171</c:v>
                </c:pt>
                <c:pt idx="21">
                  <c:v>172</c:v>
                </c:pt>
                <c:pt idx="22">
                  <c:v>173</c:v>
                </c:pt>
                <c:pt idx="23">
                  <c:v>174</c:v>
                </c:pt>
                <c:pt idx="24">
                  <c:v>175</c:v>
                </c:pt>
                <c:pt idx="25">
                  <c:v>176</c:v>
                </c:pt>
                <c:pt idx="26">
                  <c:v>177</c:v>
                </c:pt>
                <c:pt idx="27">
                  <c:v>178</c:v>
                </c:pt>
                <c:pt idx="28">
                  <c:v>179</c:v>
                </c:pt>
                <c:pt idx="29">
                  <c:v>180</c:v>
                </c:pt>
                <c:pt idx="30">
                  <c:v>181</c:v>
                </c:pt>
                <c:pt idx="31">
                  <c:v>182</c:v>
                </c:pt>
                <c:pt idx="32">
                  <c:v>183</c:v>
                </c:pt>
                <c:pt idx="33">
                  <c:v>184</c:v>
                </c:pt>
                <c:pt idx="34">
                  <c:v>185</c:v>
                </c:pt>
                <c:pt idx="35">
                  <c:v>186</c:v>
                </c:pt>
                <c:pt idx="36">
                  <c:v>187</c:v>
                </c:pt>
                <c:pt idx="37">
                  <c:v>188</c:v>
                </c:pt>
                <c:pt idx="38">
                  <c:v>189</c:v>
                </c:pt>
                <c:pt idx="39">
                  <c:v>190</c:v>
                </c:pt>
                <c:pt idx="40">
                  <c:v>191</c:v>
                </c:pt>
                <c:pt idx="41">
                  <c:v>192</c:v>
                </c:pt>
                <c:pt idx="42">
                  <c:v>193</c:v>
                </c:pt>
                <c:pt idx="43">
                  <c:v>194</c:v>
                </c:pt>
                <c:pt idx="44">
                  <c:v>195</c:v>
                </c:pt>
                <c:pt idx="45">
                  <c:v>196</c:v>
                </c:pt>
                <c:pt idx="46">
                  <c:v>197</c:v>
                </c:pt>
                <c:pt idx="47">
                  <c:v>198</c:v>
                </c:pt>
                <c:pt idx="48">
                  <c:v>199</c:v>
                </c:pt>
                <c:pt idx="49">
                  <c:v>200</c:v>
                </c:pt>
                <c:pt idx="50">
                  <c:v>201</c:v>
                </c:pt>
                <c:pt idx="51">
                  <c:v>202</c:v>
                </c:pt>
                <c:pt idx="52">
                  <c:v>203</c:v>
                </c:pt>
                <c:pt idx="53">
                  <c:v>204</c:v>
                </c:pt>
                <c:pt idx="54">
                  <c:v>205</c:v>
                </c:pt>
                <c:pt idx="55">
                  <c:v>206</c:v>
                </c:pt>
                <c:pt idx="56">
                  <c:v>207</c:v>
                </c:pt>
                <c:pt idx="57">
                  <c:v>208</c:v>
                </c:pt>
                <c:pt idx="58">
                  <c:v>209</c:v>
                </c:pt>
                <c:pt idx="59">
                  <c:v>210</c:v>
                </c:pt>
                <c:pt idx="60">
                  <c:v>211</c:v>
                </c:pt>
                <c:pt idx="61">
                  <c:v>212</c:v>
                </c:pt>
                <c:pt idx="62">
                  <c:v>213</c:v>
                </c:pt>
                <c:pt idx="63">
                  <c:v>214</c:v>
                </c:pt>
                <c:pt idx="64">
                  <c:v>215</c:v>
                </c:pt>
                <c:pt idx="65">
                  <c:v>216</c:v>
                </c:pt>
                <c:pt idx="66">
                  <c:v>217</c:v>
                </c:pt>
                <c:pt idx="67">
                  <c:v>218</c:v>
                </c:pt>
                <c:pt idx="68">
                  <c:v>219</c:v>
                </c:pt>
                <c:pt idx="69">
                  <c:v>220</c:v>
                </c:pt>
                <c:pt idx="70">
                  <c:v>221</c:v>
                </c:pt>
                <c:pt idx="71">
                  <c:v>222</c:v>
                </c:pt>
                <c:pt idx="72">
                  <c:v>223</c:v>
                </c:pt>
                <c:pt idx="73">
                  <c:v>224</c:v>
                </c:pt>
                <c:pt idx="74">
                  <c:v>225</c:v>
                </c:pt>
                <c:pt idx="75">
                  <c:v>226</c:v>
                </c:pt>
                <c:pt idx="76">
                  <c:v>227</c:v>
                </c:pt>
                <c:pt idx="77">
                  <c:v>228</c:v>
                </c:pt>
                <c:pt idx="78">
                  <c:v>229</c:v>
                </c:pt>
                <c:pt idx="79">
                  <c:v>230</c:v>
                </c:pt>
                <c:pt idx="80">
                  <c:v>231</c:v>
                </c:pt>
                <c:pt idx="81">
                  <c:v>232</c:v>
                </c:pt>
                <c:pt idx="82">
                  <c:v>233</c:v>
                </c:pt>
                <c:pt idx="83">
                  <c:v>234</c:v>
                </c:pt>
                <c:pt idx="84">
                  <c:v>235</c:v>
                </c:pt>
                <c:pt idx="85">
                  <c:v>236</c:v>
                </c:pt>
                <c:pt idx="86">
                  <c:v>237</c:v>
                </c:pt>
                <c:pt idx="87">
                  <c:v>238</c:v>
                </c:pt>
                <c:pt idx="88">
                  <c:v>239</c:v>
                </c:pt>
                <c:pt idx="89">
                  <c:v>240</c:v>
                </c:pt>
                <c:pt idx="90">
                  <c:v>241</c:v>
                </c:pt>
                <c:pt idx="91">
                  <c:v>242</c:v>
                </c:pt>
                <c:pt idx="92">
                  <c:v>243</c:v>
                </c:pt>
                <c:pt idx="93">
                  <c:v>244</c:v>
                </c:pt>
                <c:pt idx="94">
                  <c:v>245</c:v>
                </c:pt>
                <c:pt idx="95">
                  <c:v>246</c:v>
                </c:pt>
                <c:pt idx="96">
                  <c:v>247</c:v>
                </c:pt>
                <c:pt idx="97">
                  <c:v>248</c:v>
                </c:pt>
                <c:pt idx="98">
                  <c:v>249</c:v>
                </c:pt>
                <c:pt idx="99">
                  <c:v>250</c:v>
                </c:pt>
                <c:pt idx="100">
                  <c:v>251</c:v>
                </c:pt>
                <c:pt idx="101">
                  <c:v>252</c:v>
                </c:pt>
                <c:pt idx="102">
                  <c:v>253</c:v>
                </c:pt>
                <c:pt idx="103">
                  <c:v>254</c:v>
                </c:pt>
                <c:pt idx="104">
                  <c:v>255</c:v>
                </c:pt>
                <c:pt idx="105">
                  <c:v>256</c:v>
                </c:pt>
                <c:pt idx="106">
                  <c:v>257</c:v>
                </c:pt>
                <c:pt idx="107">
                  <c:v>258</c:v>
                </c:pt>
                <c:pt idx="108">
                  <c:v>259</c:v>
                </c:pt>
                <c:pt idx="109">
                  <c:v>260</c:v>
                </c:pt>
                <c:pt idx="110">
                  <c:v>261</c:v>
                </c:pt>
                <c:pt idx="111">
                  <c:v>262</c:v>
                </c:pt>
                <c:pt idx="112">
                  <c:v>263</c:v>
                </c:pt>
                <c:pt idx="113">
                  <c:v>264</c:v>
                </c:pt>
                <c:pt idx="114">
                  <c:v>265</c:v>
                </c:pt>
                <c:pt idx="115">
                  <c:v>266</c:v>
                </c:pt>
                <c:pt idx="116">
                  <c:v>267</c:v>
                </c:pt>
                <c:pt idx="117">
                  <c:v>268</c:v>
                </c:pt>
                <c:pt idx="118">
                  <c:v>269</c:v>
                </c:pt>
                <c:pt idx="119">
                  <c:v>270</c:v>
                </c:pt>
                <c:pt idx="120">
                  <c:v>271</c:v>
                </c:pt>
                <c:pt idx="121">
                  <c:v>272</c:v>
                </c:pt>
                <c:pt idx="122">
                  <c:v>273</c:v>
                </c:pt>
                <c:pt idx="123">
                  <c:v>274</c:v>
                </c:pt>
                <c:pt idx="124">
                  <c:v>275</c:v>
                </c:pt>
                <c:pt idx="125">
                  <c:v>276</c:v>
                </c:pt>
                <c:pt idx="126">
                  <c:v>277</c:v>
                </c:pt>
                <c:pt idx="127">
                  <c:v>278</c:v>
                </c:pt>
                <c:pt idx="128">
                  <c:v>279</c:v>
                </c:pt>
                <c:pt idx="129">
                  <c:v>280</c:v>
                </c:pt>
                <c:pt idx="130">
                  <c:v>281</c:v>
                </c:pt>
                <c:pt idx="131">
                  <c:v>282</c:v>
                </c:pt>
                <c:pt idx="132">
                  <c:v>283</c:v>
                </c:pt>
                <c:pt idx="133">
                  <c:v>284</c:v>
                </c:pt>
                <c:pt idx="134">
                  <c:v>285</c:v>
                </c:pt>
                <c:pt idx="135">
                  <c:v>286</c:v>
                </c:pt>
                <c:pt idx="136">
                  <c:v>287</c:v>
                </c:pt>
                <c:pt idx="137">
                  <c:v>288</c:v>
                </c:pt>
                <c:pt idx="138">
                  <c:v>289</c:v>
                </c:pt>
                <c:pt idx="139">
                  <c:v>290</c:v>
                </c:pt>
                <c:pt idx="140">
                  <c:v>291</c:v>
                </c:pt>
                <c:pt idx="141">
                  <c:v>292</c:v>
                </c:pt>
                <c:pt idx="142">
                  <c:v>293</c:v>
                </c:pt>
                <c:pt idx="143">
                  <c:v>294</c:v>
                </c:pt>
                <c:pt idx="144">
                  <c:v>295</c:v>
                </c:pt>
                <c:pt idx="145">
                  <c:v>296</c:v>
                </c:pt>
                <c:pt idx="146">
                  <c:v>297</c:v>
                </c:pt>
                <c:pt idx="147">
                  <c:v>298</c:v>
                </c:pt>
                <c:pt idx="148">
                  <c:v>299</c:v>
                </c:pt>
                <c:pt idx="149">
                  <c:v>300</c:v>
                </c:pt>
                <c:pt idx="150">
                  <c:v>301</c:v>
                </c:pt>
                <c:pt idx="151">
                  <c:v>302</c:v>
                </c:pt>
                <c:pt idx="152">
                  <c:v>303</c:v>
                </c:pt>
                <c:pt idx="153">
                  <c:v>304</c:v>
                </c:pt>
                <c:pt idx="154">
                  <c:v>305</c:v>
                </c:pt>
              </c:numCache>
            </c:numRef>
          </c:xVal>
          <c:yVal>
            <c:numRef>
              <c:f>'C11 5050'!$U$21:$FS$21</c:f>
              <c:numCache>
                <c:formatCode>0.00</c:formatCode>
                <c:ptCount val="155"/>
                <c:pt idx="0">
                  <c:v>8.8843557622839033E-4</c:v>
                </c:pt>
                <c:pt idx="1">
                  <c:v>1.1486874417413388E-3</c:v>
                </c:pt>
                <c:pt idx="2">
                  <c:v>1.1946968646521941E-3</c:v>
                </c:pt>
                <c:pt idx="3">
                  <c:v>9.8313158485170129E-4</c:v>
                </c:pt>
                <c:pt idx="4">
                  <c:v>1.3850765352876667E-3</c:v>
                </c:pt>
                <c:pt idx="5">
                  <c:v>2.7098841837837656E-3</c:v>
                </c:pt>
                <c:pt idx="6">
                  <c:v>1.3976876177984651E-3</c:v>
                </c:pt>
                <c:pt idx="7">
                  <c:v>1.3531823548518687E-3</c:v>
                </c:pt>
                <c:pt idx="8">
                  <c:v>1.1438528827094161E-3</c:v>
                </c:pt>
                <c:pt idx="9">
                  <c:v>1.2197681410347607E-3</c:v>
                </c:pt>
                <c:pt idx="10">
                  <c:v>1.2302241285957396E-3</c:v>
                </c:pt>
                <c:pt idx="11">
                  <c:v>8.7034284125383371E-4</c:v>
                </c:pt>
                <c:pt idx="12">
                  <c:v>8.9238194242617533E-4</c:v>
                </c:pt>
                <c:pt idx="13">
                  <c:v>1.1371588553799278E-3</c:v>
                </c:pt>
                <c:pt idx="14">
                  <c:v>9.2167612828801819E-4</c:v>
                </c:pt>
                <c:pt idx="15">
                  <c:v>1.1853454220382982E-3</c:v>
                </c:pt>
                <c:pt idx="16">
                  <c:v>1.3564479808856247E-3</c:v>
                </c:pt>
                <c:pt idx="17">
                  <c:v>1.3725491351047423E-3</c:v>
                </c:pt>
                <c:pt idx="18">
                  <c:v>1.1933772986354489E-3</c:v>
                </c:pt>
                <c:pt idx="19">
                  <c:v>8.8816278738051545E-4</c:v>
                </c:pt>
                <c:pt idx="20">
                  <c:v>9.6331740078044647E-4</c:v>
                </c:pt>
                <c:pt idx="21">
                  <c:v>1.2507991383053957E-3</c:v>
                </c:pt>
                <c:pt idx="22">
                  <c:v>1.3344287964261025E-3</c:v>
                </c:pt>
                <c:pt idx="23">
                  <c:v>1.2378563699591851E-3</c:v>
                </c:pt>
                <c:pt idx="24">
                  <c:v>1.1632558063169143E-3</c:v>
                </c:pt>
                <c:pt idx="25">
                  <c:v>1.2239521931026627E-3</c:v>
                </c:pt>
                <c:pt idx="26">
                  <c:v>1.1503523926198916E-3</c:v>
                </c:pt>
                <c:pt idx="27">
                  <c:v>8.8289597856347534E-4</c:v>
                </c:pt>
                <c:pt idx="28">
                  <c:v>9.6737752306015655E-4</c:v>
                </c:pt>
                <c:pt idx="29">
                  <c:v>1.2893425395268277E-3</c:v>
                </c:pt>
                <c:pt idx="30">
                  <c:v>1.2942451490461822E-3</c:v>
                </c:pt>
                <c:pt idx="31">
                  <c:v>1.2391573729863693E-3</c:v>
                </c:pt>
                <c:pt idx="32">
                  <c:v>1.2406947890818859E-3</c:v>
                </c:pt>
                <c:pt idx="33">
                  <c:v>1.2436465652520803E-3</c:v>
                </c:pt>
                <c:pt idx="34">
                  <c:v>1.1426796702215941E-3</c:v>
                </c:pt>
                <c:pt idx="35">
                  <c:v>1.6666151433554677E-3</c:v>
                </c:pt>
                <c:pt idx="36">
                  <c:v>1.3411048252933095E-3</c:v>
                </c:pt>
                <c:pt idx="37">
                  <c:v>1.4272092663199284E-3</c:v>
                </c:pt>
                <c:pt idx="38">
                  <c:v>1.3517379821671178E-3</c:v>
                </c:pt>
                <c:pt idx="39">
                  <c:v>1.2801101657308155E-3</c:v>
                </c:pt>
                <c:pt idx="40">
                  <c:v>1.1368444699154318E-3</c:v>
                </c:pt>
                <c:pt idx="41">
                  <c:v>8.8920178533010742E-4</c:v>
                </c:pt>
                <c:pt idx="42">
                  <c:v>1.4714776451945669E-3</c:v>
                </c:pt>
                <c:pt idx="43">
                  <c:v>1.6295207668029527E-3</c:v>
                </c:pt>
                <c:pt idx="44">
                  <c:v>1.7737896201159723E-3</c:v>
                </c:pt>
                <c:pt idx="45">
                  <c:v>1.7699115044247787E-3</c:v>
                </c:pt>
                <c:pt idx="46">
                  <c:v>1.0193679918450559E-3</c:v>
                </c:pt>
                <c:pt idx="47">
                  <c:v>1.0256410256410256E-3</c:v>
                </c:pt>
                <c:pt idx="48">
                  <c:v>1.376538951883244E-3</c:v>
                </c:pt>
                <c:pt idx="49">
                  <c:v>2.0902566613256192E-3</c:v>
                </c:pt>
                <c:pt idx="50">
                  <c:v>1.5353086987712052E-3</c:v>
                </c:pt>
                <c:pt idx="51">
                  <c:v>1.7927667404237975E-3</c:v>
                </c:pt>
                <c:pt idx="52">
                  <c:v>1.3715875403475524E-3</c:v>
                </c:pt>
                <c:pt idx="53">
                  <c:v>1.467882613459207E-3</c:v>
                </c:pt>
                <c:pt idx="54">
                  <c:v>1.6430594856460521E-3</c:v>
                </c:pt>
                <c:pt idx="55">
                  <c:v>2.8074538185900483E-3</c:v>
                </c:pt>
                <c:pt idx="56">
                  <c:v>1.4561825327560039E-3</c:v>
                </c:pt>
                <c:pt idx="57">
                  <c:v>2.2318784498753454E-3</c:v>
                </c:pt>
                <c:pt idx="58">
                  <c:v>3.7508848906992309E-3</c:v>
                </c:pt>
                <c:pt idx="59">
                  <c:v>4.1841004184100415E-3</c:v>
                </c:pt>
                <c:pt idx="60">
                  <c:v>1.620745542949757E-3</c:v>
                </c:pt>
                <c:pt idx="61">
                  <c:v>1.4546116378253184E-3</c:v>
                </c:pt>
                <c:pt idx="62">
                  <c:v>1.8118247511016599E-3</c:v>
                </c:pt>
                <c:pt idx="63">
                  <c:v>1.4821821681177383E-3</c:v>
                </c:pt>
                <c:pt idx="64">
                  <c:v>1.6762670025458708E-3</c:v>
                </c:pt>
                <c:pt idx="65">
                  <c:v>1.8480741150023309E-3</c:v>
                </c:pt>
                <c:pt idx="66">
                  <c:v>1.6123921151821126E-3</c:v>
                </c:pt>
                <c:pt idx="67">
                  <c:v>1.6118319721244757E-3</c:v>
                </c:pt>
                <c:pt idx="68">
                  <c:v>2.3696946050021225E-3</c:v>
                </c:pt>
                <c:pt idx="69">
                  <c:v>3.1184094082596469E-3</c:v>
                </c:pt>
                <c:pt idx="70">
                  <c:v>1.6989566553605529E-3</c:v>
                </c:pt>
                <c:pt idx="71">
                  <c:v>1.6913826950620931E-3</c:v>
                </c:pt>
                <c:pt idx="72">
                  <c:v>2.1929824561403512E-3</c:v>
                </c:pt>
                <c:pt idx="73">
                  <c:v>2.0449897750511249E-3</c:v>
                </c:pt>
                <c:pt idx="74">
                  <c:v>2.0576131687242796E-3</c:v>
                </c:pt>
                <c:pt idx="75">
                  <c:v>1.9493177387914231E-3</c:v>
                </c:pt>
                <c:pt idx="76">
                  <c:v>1.841620626151013E-3</c:v>
                </c:pt>
                <c:pt idx="77">
                  <c:v>1.6835016835016834E-3</c:v>
                </c:pt>
                <c:pt idx="78">
                  <c:v>1.6920473773265651E-3</c:v>
                </c:pt>
                <c:pt idx="79">
                  <c:v>1.7793594306049821E-3</c:v>
                </c:pt>
                <c:pt idx="80">
                  <c:v>1.5007042852199142E-3</c:v>
                </c:pt>
                <c:pt idx="81">
                  <c:v>1.5284426422226857E-3</c:v>
                </c:pt>
                <c:pt idx="82">
                  <c:v>1.5036437954667817E-3</c:v>
                </c:pt>
                <c:pt idx="83">
                  <c:v>2.1856384467729829E-3</c:v>
                </c:pt>
                <c:pt idx="84">
                  <c:v>1.8065039420623733E-3</c:v>
                </c:pt>
                <c:pt idx="85">
                  <c:v>1.9157627896673236E-3</c:v>
                </c:pt>
                <c:pt idx="86">
                  <c:v>1.884641010446643E-3</c:v>
                </c:pt>
                <c:pt idx="87">
                  <c:v>1.5961428658193997E-3</c:v>
                </c:pt>
                <c:pt idx="88">
                  <c:v>1.6357213784520522E-3</c:v>
                </c:pt>
                <c:pt idx="89">
                  <c:v>1.949706607622512E-3</c:v>
                </c:pt>
                <c:pt idx="90">
                  <c:v>1.4342952970561121E-3</c:v>
                </c:pt>
                <c:pt idx="91">
                  <c:v>1.9524940582193949E-3</c:v>
                </c:pt>
                <c:pt idx="92">
                  <c:v>1.734023397614332E-3</c:v>
                </c:pt>
                <c:pt idx="93">
                  <c:v>1.8724420964474392E-3</c:v>
                </c:pt>
                <c:pt idx="94">
                  <c:v>1.8034717712197431E-3</c:v>
                </c:pt>
                <c:pt idx="95">
                  <c:v>2.0004410762565904E-3</c:v>
                </c:pt>
                <c:pt idx="96">
                  <c:v>1.9000905671372847E-3</c:v>
                </c:pt>
                <c:pt idx="97">
                  <c:v>1.6267823592002459E-3</c:v>
                </c:pt>
                <c:pt idx="98">
                  <c:v>1.441571736848433E-3</c:v>
                </c:pt>
                <c:pt idx="99">
                  <c:v>1.7869827275117025E-3</c:v>
                </c:pt>
                <c:pt idx="100">
                  <c:v>1.5290661553525066E-3</c:v>
                </c:pt>
                <c:pt idx="101">
                  <c:v>2.2084443442859461E-3</c:v>
                </c:pt>
                <c:pt idx="102">
                  <c:v>3.8390916602282182E-3</c:v>
                </c:pt>
                <c:pt idx="103">
                  <c:v>5.9185347481284381E-3</c:v>
                </c:pt>
                <c:pt idx="104">
                  <c:v>9.2497474642499692E-3</c:v>
                </c:pt>
                <c:pt idx="105">
                  <c:v>3.5567815037701356E-3</c:v>
                </c:pt>
                <c:pt idx="106">
                  <c:v>2.5177819720427603E-3</c:v>
                </c:pt>
                <c:pt idx="107">
                  <c:v>1.4348275376950605E-2</c:v>
                </c:pt>
                <c:pt idx="108">
                  <c:v>3.9499364420865829E-3</c:v>
                </c:pt>
                <c:pt idx="109">
                  <c:v>2.2515475986360283E-3</c:v>
                </c:pt>
                <c:pt idx="110">
                  <c:v>2.1004846289122323E-3</c:v>
                </c:pt>
                <c:pt idx="111">
                  <c:v>2.5505996454473455E-3</c:v>
                </c:pt>
                <c:pt idx="112">
                  <c:v>2.7915534274849715E-3</c:v>
                </c:pt>
                <c:pt idx="113">
                  <c:v>2.1106740331936552E-3</c:v>
                </c:pt>
                <c:pt idx="114">
                  <c:v>2.5981260407391821E-3</c:v>
                </c:pt>
                <c:pt idx="115">
                  <c:v>1.7644783168315665E-3</c:v>
                </c:pt>
                <c:pt idx="116">
                  <c:v>1.9411344807874012E-3</c:v>
                </c:pt>
                <c:pt idx="117">
                  <c:v>2.0809720263011036E-3</c:v>
                </c:pt>
                <c:pt idx="118">
                  <c:v>2.49889244054628E-3</c:v>
                </c:pt>
                <c:pt idx="119">
                  <c:v>2.0916475679689437E-2</c:v>
                </c:pt>
                <c:pt idx="120">
                  <c:v>2.8296527463553996E-3</c:v>
                </c:pt>
                <c:pt idx="121">
                  <c:v>2.6112660179815656E-3</c:v>
                </c:pt>
                <c:pt idx="122">
                  <c:v>2.7797261180743924E-3</c:v>
                </c:pt>
                <c:pt idx="123">
                  <c:v>2.3167328679140398E-3</c:v>
                </c:pt>
                <c:pt idx="124">
                  <c:v>2.1443769707129193E-3</c:v>
                </c:pt>
                <c:pt idx="125">
                  <c:v>3.1037448844460523E-3</c:v>
                </c:pt>
                <c:pt idx="126">
                  <c:v>4.2673798935104409E-3</c:v>
                </c:pt>
                <c:pt idx="127">
                  <c:v>1.7595908580735663E-3</c:v>
                </c:pt>
                <c:pt idx="128">
                  <c:v>2.9383076476558957E-3</c:v>
                </c:pt>
                <c:pt idx="129">
                  <c:v>2.6677862839546451E-3</c:v>
                </c:pt>
                <c:pt idx="130">
                  <c:v>2.2018666107822956E-3</c:v>
                </c:pt>
                <c:pt idx="131">
                  <c:v>2.5447140098012319E-3</c:v>
                </c:pt>
                <c:pt idx="132">
                  <c:v>6.0615520885367582E-3</c:v>
                </c:pt>
                <c:pt idx="133">
                  <c:v>2.3044828668018634E-3</c:v>
                </c:pt>
                <c:pt idx="134">
                  <c:v>4.3333763471210601E-3</c:v>
                </c:pt>
                <c:pt idx="135">
                  <c:v>3.5482565990335975E-3</c:v>
                </c:pt>
                <c:pt idx="136">
                  <c:v>6.006275773901731E-3</c:v>
                </c:pt>
                <c:pt idx="137">
                  <c:v>3.773721935539712E-3</c:v>
                </c:pt>
                <c:pt idx="138">
                  <c:v>4.4307103084296655E-3</c:v>
                </c:pt>
                <c:pt idx="139">
                  <c:v>6.2942871703692326E-3</c:v>
                </c:pt>
                <c:pt idx="140">
                  <c:v>5.6041991837088093E-3</c:v>
                </c:pt>
                <c:pt idx="141">
                  <c:v>4.3585462257143487E-3</c:v>
                </c:pt>
                <c:pt idx="142">
                  <c:v>1.3567726807063377E-2</c:v>
                </c:pt>
                <c:pt idx="143">
                  <c:v>3.1009231490349873E-3</c:v>
                </c:pt>
                <c:pt idx="144">
                  <c:v>3.3066304566682272E-3</c:v>
                </c:pt>
                <c:pt idx="145">
                  <c:v>3.7484394922474859E-3</c:v>
                </c:pt>
                <c:pt idx="146">
                  <c:v>6.4985109045909879E-3</c:v>
                </c:pt>
                <c:pt idx="147">
                  <c:v>4.281246264771092E-3</c:v>
                </c:pt>
                <c:pt idx="148">
                  <c:v>3.9716692973675539E-3</c:v>
                </c:pt>
                <c:pt idx="149">
                  <c:v>3.6159838004631989E-3</c:v>
                </c:pt>
                <c:pt idx="150">
                  <c:v>4.379471046742623E-2</c:v>
                </c:pt>
                <c:pt idx="151">
                  <c:v>2.2781600764002791E-2</c:v>
                </c:pt>
                <c:pt idx="152">
                  <c:v>1.1629964619769798E-2</c:v>
                </c:pt>
                <c:pt idx="153">
                  <c:v>4.8633970325688324E-3</c:v>
                </c:pt>
                <c:pt idx="154">
                  <c:v>2.9687987287610731E-3</c:v>
                </c:pt>
              </c:numCache>
            </c:numRef>
          </c:yVal>
          <c:smooth val="0"/>
          <c:extLst>
            <c:ext xmlns:c16="http://schemas.microsoft.com/office/drawing/2014/chart" uri="{C3380CC4-5D6E-409C-BE32-E72D297353CC}">
              <c16:uniqueId val="{00000003-E948-4B91-B08A-318D17E8D13B}"/>
            </c:ext>
          </c:extLst>
        </c:ser>
        <c:ser>
          <c:idx val="5"/>
          <c:order val="5"/>
          <c:tx>
            <c:strRef>
              <c:f>'C11 5050'!$A$12</c:f>
              <c:strCache>
                <c:ptCount val="1"/>
                <c:pt idx="0">
                  <c:v>Kcb (Select)</c:v>
                </c:pt>
              </c:strCache>
            </c:strRef>
          </c:tx>
          <c:spPr>
            <a:ln w="3175">
              <a:solidFill>
                <a:srgbClr val="339966"/>
              </a:solidFill>
              <a:prstDash val="lgDashDot"/>
            </a:ln>
          </c:spPr>
          <c:marker>
            <c:symbol val="circle"/>
            <c:size val="2"/>
            <c:spPr>
              <a:solidFill>
                <a:srgbClr val="339966"/>
              </a:solidFill>
              <a:ln>
                <a:solidFill>
                  <a:srgbClr val="339966"/>
                </a:solidFill>
                <a:prstDash val="solid"/>
              </a:ln>
            </c:spPr>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5050'!$C$12:$FS$12</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0.17294999999999999</c:v>
                </c:pt>
                <c:pt idx="15">
                  <c:v>0.17936249999999998</c:v>
                </c:pt>
                <c:pt idx="16">
                  <c:v>0.185775</c:v>
                </c:pt>
                <c:pt idx="17">
                  <c:v>0.19218750000000001</c:v>
                </c:pt>
                <c:pt idx="18">
                  <c:v>0.1986</c:v>
                </c:pt>
                <c:pt idx="19">
                  <c:v>0.20501249999999999</c:v>
                </c:pt>
                <c:pt idx="20">
                  <c:v>0.211425</c:v>
                </c:pt>
                <c:pt idx="21">
                  <c:v>0.21783749999999996</c:v>
                </c:pt>
                <c:pt idx="22">
                  <c:v>0.22425</c:v>
                </c:pt>
                <c:pt idx="23">
                  <c:v>0.23066249999999999</c:v>
                </c:pt>
                <c:pt idx="24">
                  <c:v>0.23707499999999998</c:v>
                </c:pt>
                <c:pt idx="25">
                  <c:v>0.24348749999999997</c:v>
                </c:pt>
                <c:pt idx="26">
                  <c:v>0.24989999999999998</c:v>
                </c:pt>
                <c:pt idx="27">
                  <c:v>0.25631249999999994</c:v>
                </c:pt>
                <c:pt idx="28">
                  <c:v>0.26272499999999999</c:v>
                </c:pt>
                <c:pt idx="29">
                  <c:v>0.26913749999999997</c:v>
                </c:pt>
                <c:pt idx="30">
                  <c:v>0.27554999999999996</c:v>
                </c:pt>
                <c:pt idx="31">
                  <c:v>0.2819625</c:v>
                </c:pt>
                <c:pt idx="32">
                  <c:v>0.28837500000000005</c:v>
                </c:pt>
                <c:pt idx="33">
                  <c:v>0.29478749999999998</c:v>
                </c:pt>
                <c:pt idx="34">
                  <c:v>0.30120000000000002</c:v>
                </c:pt>
                <c:pt idx="35">
                  <c:v>0.30761249999999996</c:v>
                </c:pt>
                <c:pt idx="36">
                  <c:v>0.314025</c:v>
                </c:pt>
                <c:pt idx="37">
                  <c:v>0.33167142857142856</c:v>
                </c:pt>
                <c:pt idx="38">
                  <c:v>0.34931785714285712</c:v>
                </c:pt>
                <c:pt idx="39">
                  <c:v>0.36696428571428569</c:v>
                </c:pt>
                <c:pt idx="40">
                  <c:v>0.38461071428571425</c:v>
                </c:pt>
                <c:pt idx="41">
                  <c:v>0.40225714285714276</c:v>
                </c:pt>
                <c:pt idx="42">
                  <c:v>0.41990357142857138</c:v>
                </c:pt>
                <c:pt idx="43">
                  <c:v>0.43754999999999999</c:v>
                </c:pt>
                <c:pt idx="44">
                  <c:v>0.46025892857142847</c:v>
                </c:pt>
                <c:pt idx="45">
                  <c:v>0.48296785714285706</c:v>
                </c:pt>
                <c:pt idx="46">
                  <c:v>0.50567678571428565</c:v>
                </c:pt>
                <c:pt idx="47">
                  <c:v>0.52838571428571424</c:v>
                </c:pt>
                <c:pt idx="48">
                  <c:v>0.55109464285714282</c:v>
                </c:pt>
                <c:pt idx="49">
                  <c:v>0.57380357142857141</c:v>
                </c:pt>
                <c:pt idx="50">
                  <c:v>0.5965125</c:v>
                </c:pt>
                <c:pt idx="51">
                  <c:v>0.62317499999999992</c:v>
                </c:pt>
                <c:pt idx="52">
                  <c:v>0.64983749999999996</c:v>
                </c:pt>
                <c:pt idx="53">
                  <c:v>0.67649999999999999</c:v>
                </c:pt>
                <c:pt idx="54">
                  <c:v>0.70316250000000002</c:v>
                </c:pt>
                <c:pt idx="55">
                  <c:v>0.72982499999999995</c:v>
                </c:pt>
                <c:pt idx="56">
                  <c:v>0.75648749999999998</c:v>
                </c:pt>
                <c:pt idx="57">
                  <c:v>0.7831499999999999</c:v>
                </c:pt>
                <c:pt idx="58">
                  <c:v>0.80981250000000005</c:v>
                </c:pt>
                <c:pt idx="59">
                  <c:v>0.83647500000000008</c:v>
                </c:pt>
                <c:pt idx="60">
                  <c:v>0.863205</c:v>
                </c:pt>
                <c:pt idx="61">
                  <c:v>0.88993500000000003</c:v>
                </c:pt>
                <c:pt idx="62">
                  <c:v>0.91666500000000006</c:v>
                </c:pt>
                <c:pt idx="63">
                  <c:v>0.94339500000000009</c:v>
                </c:pt>
                <c:pt idx="64">
                  <c:v>0.96</c:v>
                </c:pt>
                <c:pt idx="65">
                  <c:v>0.96</c:v>
                </c:pt>
                <c:pt idx="66">
                  <c:v>0.96</c:v>
                </c:pt>
                <c:pt idx="67">
                  <c:v>0.96</c:v>
                </c:pt>
                <c:pt idx="68">
                  <c:v>0.96</c:v>
                </c:pt>
                <c:pt idx="69">
                  <c:v>0.96</c:v>
                </c:pt>
                <c:pt idx="70">
                  <c:v>0.96</c:v>
                </c:pt>
                <c:pt idx="71">
                  <c:v>0.96</c:v>
                </c:pt>
                <c:pt idx="72">
                  <c:v>0.96</c:v>
                </c:pt>
                <c:pt idx="73">
                  <c:v>0.96</c:v>
                </c:pt>
                <c:pt idx="74">
                  <c:v>0.96</c:v>
                </c:pt>
                <c:pt idx="75">
                  <c:v>0.96</c:v>
                </c:pt>
                <c:pt idx="76">
                  <c:v>0.96</c:v>
                </c:pt>
                <c:pt idx="77">
                  <c:v>0.96</c:v>
                </c:pt>
                <c:pt idx="78">
                  <c:v>0.96</c:v>
                </c:pt>
                <c:pt idx="79">
                  <c:v>0.96</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0.96</c:v>
                </c:pt>
                <c:pt idx="106">
                  <c:v>0.96</c:v>
                </c:pt>
                <c:pt idx="107">
                  <c:v>0.96</c:v>
                </c:pt>
                <c:pt idx="108">
                  <c:v>0.95392500000000002</c:v>
                </c:pt>
                <c:pt idx="109">
                  <c:v>0.94835625000000001</c:v>
                </c:pt>
                <c:pt idx="110">
                  <c:v>0.9427875</c:v>
                </c:pt>
                <c:pt idx="111">
                  <c:v>0.9372187500000001</c:v>
                </c:pt>
                <c:pt idx="112">
                  <c:v>0.93164999999999998</c:v>
                </c:pt>
                <c:pt idx="113">
                  <c:v>0.92608124999999997</c:v>
                </c:pt>
                <c:pt idx="114">
                  <c:v>0.92051249999999996</c:v>
                </c:pt>
                <c:pt idx="115">
                  <c:v>0.89299419642857147</c:v>
                </c:pt>
                <c:pt idx="116">
                  <c:v>0.86547589285714288</c:v>
                </c:pt>
                <c:pt idx="117">
                  <c:v>0.83795758928571429</c:v>
                </c:pt>
                <c:pt idx="118">
                  <c:v>0.8104392857142857</c:v>
                </c:pt>
                <c:pt idx="119">
                  <c:v>0.7829209821428571</c:v>
                </c:pt>
                <c:pt idx="120">
                  <c:v>0.75540267857142862</c:v>
                </c:pt>
                <c:pt idx="121">
                  <c:v>0.72788437500000003</c:v>
                </c:pt>
                <c:pt idx="122">
                  <c:v>0.70036607142857144</c:v>
                </c:pt>
                <c:pt idx="123">
                  <c:v>0.67284776785714284</c:v>
                </c:pt>
                <c:pt idx="124">
                  <c:v>0.64532946428571425</c:v>
                </c:pt>
                <c:pt idx="125">
                  <c:v>0.61781116071428566</c:v>
                </c:pt>
                <c:pt idx="126">
                  <c:v>0.59029285714285717</c:v>
                </c:pt>
                <c:pt idx="127">
                  <c:v>0.56277455357142847</c:v>
                </c:pt>
                <c:pt idx="128">
                  <c:v>0.53525624999999999</c:v>
                </c:pt>
                <c:pt idx="129">
                  <c:v>0.5077379464285714</c:v>
                </c:pt>
                <c:pt idx="130">
                  <c:v>0.4802196428571428</c:v>
                </c:pt>
                <c:pt idx="131">
                  <c:v>0.45270133928571432</c:v>
                </c:pt>
                <c:pt idx="132">
                  <c:v>0.42518303571428573</c:v>
                </c:pt>
                <c:pt idx="133">
                  <c:v>0.39766473214285719</c:v>
                </c:pt>
                <c:pt idx="134">
                  <c:v>0.37014642857142854</c:v>
                </c:pt>
                <c:pt idx="135">
                  <c:v>0.34262812500000001</c:v>
                </c:pt>
                <c:pt idx="136">
                  <c:v>0.31510982142857136</c:v>
                </c:pt>
                <c:pt idx="137">
                  <c:v>0.28759151785714288</c:v>
                </c:pt>
                <c:pt idx="138">
                  <c:v>0.26007321428571434</c:v>
                </c:pt>
                <c:pt idx="139">
                  <c:v>0.2325549107142858</c:v>
                </c:pt>
                <c:pt idx="140">
                  <c:v>0.20503660714285704</c:v>
                </c:pt>
                <c:pt idx="141">
                  <c:v>0.17751830357142853</c:v>
                </c:pt>
                <c:pt idx="142">
                  <c:v>0.15</c:v>
                </c:pt>
                <c:pt idx="143">
                  <c:v>0.15</c:v>
                </c:pt>
                <c:pt idx="144">
                  <c:v>0.15</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4-E948-4B91-B08A-318D17E8D13B}"/>
            </c:ext>
          </c:extLst>
        </c:ser>
        <c:ser>
          <c:idx val="6"/>
          <c:order val="6"/>
          <c:tx>
            <c:strRef>
              <c:f>'C11 5050'!$A$87</c:f>
              <c:strCache>
                <c:ptCount val="1"/>
                <c:pt idx="0">
                  <c:v>Kcb (SWD)</c:v>
                </c:pt>
              </c:strCache>
            </c:strRef>
          </c:tx>
          <c:spPr>
            <a:ln w="28575">
              <a:noFill/>
            </a:ln>
          </c:spPr>
          <c:marker>
            <c:symbol val="circle"/>
            <c:size val="5"/>
            <c:spPr>
              <a:solidFill>
                <a:srgbClr val="800000"/>
              </a:solidFill>
              <a:ln>
                <a:solidFill>
                  <a:srgbClr val="800000"/>
                </a:solidFill>
                <a:prstDash val="solid"/>
              </a:ln>
            </c:spPr>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5050'!$C$87:$FS$87</c:f>
              <c:numCache>
                <c:formatCode>General</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0.30100491869981627</c:v>
                </c:pt>
                <c:pt idx="25">
                  <c:v>0</c:v>
                </c:pt>
                <c:pt idx="26">
                  <c:v>0</c:v>
                </c:pt>
                <c:pt idx="27">
                  <c:v>0</c:v>
                </c:pt>
                <c:pt idx="28">
                  <c:v>5.14646705883701E-2</c:v>
                </c:pt>
                <c:pt idx="29">
                  <c:v>0</c:v>
                </c:pt>
                <c:pt idx="30">
                  <c:v>0.35376306222141346</c:v>
                </c:pt>
                <c:pt idx="31">
                  <c:v>0</c:v>
                </c:pt>
                <c:pt idx="32">
                  <c:v>-0.70038828928844166</c:v>
                </c:pt>
                <c:pt idx="33">
                  <c:v>0</c:v>
                </c:pt>
                <c:pt idx="34">
                  <c:v>0</c:v>
                </c:pt>
                <c:pt idx="35">
                  <c:v>0</c:v>
                </c:pt>
                <c:pt idx="36">
                  <c:v>0</c:v>
                </c:pt>
                <c:pt idx="37">
                  <c:v>0.85581963614813972</c:v>
                </c:pt>
                <c:pt idx="38">
                  <c:v>0</c:v>
                </c:pt>
                <c:pt idx="39">
                  <c:v>-1.023165139544757</c:v>
                </c:pt>
                <c:pt idx="40">
                  <c:v>0</c:v>
                </c:pt>
                <c:pt idx="41">
                  <c:v>0</c:v>
                </c:pt>
                <c:pt idx="42">
                  <c:v>0</c:v>
                </c:pt>
                <c:pt idx="43">
                  <c:v>1.1618814488032854</c:v>
                </c:pt>
                <c:pt idx="44">
                  <c:v>0</c:v>
                </c:pt>
                <c:pt idx="45">
                  <c:v>2.6404116380115902E-2</c:v>
                </c:pt>
                <c:pt idx="46">
                  <c:v>0</c:v>
                </c:pt>
                <c:pt idx="47">
                  <c:v>0</c:v>
                </c:pt>
                <c:pt idx="48">
                  <c:v>0.61771541884440062</c:v>
                </c:pt>
                <c:pt idx="49">
                  <c:v>0</c:v>
                </c:pt>
                <c:pt idx="50">
                  <c:v>-1.0801689467550275</c:v>
                </c:pt>
                <c:pt idx="51">
                  <c:v>0</c:v>
                </c:pt>
                <c:pt idx="52">
                  <c:v>1.7208261978085926</c:v>
                </c:pt>
                <c:pt idx="53">
                  <c:v>0</c:v>
                </c:pt>
                <c:pt idx="54">
                  <c:v>0</c:v>
                </c:pt>
                <c:pt idx="55">
                  <c:v>0</c:v>
                </c:pt>
                <c:pt idx="56">
                  <c:v>0</c:v>
                </c:pt>
                <c:pt idx="57">
                  <c:v>0.16519104130958939</c:v>
                </c:pt>
                <c:pt idx="58">
                  <c:v>0</c:v>
                </c:pt>
                <c:pt idx="59">
                  <c:v>0.96572092809683296</c:v>
                </c:pt>
                <c:pt idx="60">
                  <c:v>0</c:v>
                </c:pt>
                <c:pt idx="61">
                  <c:v>0</c:v>
                </c:pt>
                <c:pt idx="62">
                  <c:v>0.56811970034248205</c:v>
                </c:pt>
                <c:pt idx="63">
                  <c:v>0</c:v>
                </c:pt>
                <c:pt idx="64">
                  <c:v>-0.41805913216995172</c:v>
                </c:pt>
                <c:pt idx="65">
                  <c:v>0</c:v>
                </c:pt>
                <c:pt idx="66">
                  <c:v>1.8942174410639054</c:v>
                </c:pt>
                <c:pt idx="67">
                  <c:v>0</c:v>
                </c:pt>
                <c:pt idx="68">
                  <c:v>0</c:v>
                </c:pt>
                <c:pt idx="69">
                  <c:v>0</c:v>
                </c:pt>
                <c:pt idx="70">
                  <c:v>0</c:v>
                </c:pt>
                <c:pt idx="71">
                  <c:v>0.51150930176177545</c:v>
                </c:pt>
                <c:pt idx="72">
                  <c:v>0</c:v>
                </c:pt>
                <c:pt idx="73">
                  <c:v>-1.4341837335730816</c:v>
                </c:pt>
                <c:pt idx="74">
                  <c:v>0</c:v>
                </c:pt>
                <c:pt idx="75">
                  <c:v>0</c:v>
                </c:pt>
                <c:pt idx="76">
                  <c:v>1.8033978338261689</c:v>
                </c:pt>
                <c:pt idx="77">
                  <c:v>0</c:v>
                </c:pt>
                <c:pt idx="78">
                  <c:v>-1.4942163536708144</c:v>
                </c:pt>
                <c:pt idx="79">
                  <c:v>0</c:v>
                </c:pt>
                <c:pt idx="80">
                  <c:v>1.8456773180221597</c:v>
                </c:pt>
                <c:pt idx="81">
                  <c:v>0</c:v>
                </c:pt>
                <c:pt idx="82">
                  <c:v>0</c:v>
                </c:pt>
                <c:pt idx="83">
                  <c:v>0</c:v>
                </c:pt>
                <c:pt idx="84">
                  <c:v>0</c:v>
                </c:pt>
                <c:pt idx="85">
                  <c:v>0.83939869687072954</c:v>
                </c:pt>
                <c:pt idx="86">
                  <c:v>0</c:v>
                </c:pt>
                <c:pt idx="87">
                  <c:v>1.2136264696257919</c:v>
                </c:pt>
                <c:pt idx="88">
                  <c:v>0</c:v>
                </c:pt>
                <c:pt idx="89">
                  <c:v>0</c:v>
                </c:pt>
                <c:pt idx="90">
                  <c:v>2.2938569015725307</c:v>
                </c:pt>
                <c:pt idx="91">
                  <c:v>0</c:v>
                </c:pt>
                <c:pt idx="92">
                  <c:v>-1.473535497161174</c:v>
                </c:pt>
                <c:pt idx="93">
                  <c:v>0</c:v>
                </c:pt>
                <c:pt idx="94">
                  <c:v>1.3285615332162752</c:v>
                </c:pt>
                <c:pt idx="95">
                  <c:v>0</c:v>
                </c:pt>
                <c:pt idx="96">
                  <c:v>0</c:v>
                </c:pt>
                <c:pt idx="97">
                  <c:v>0</c:v>
                </c:pt>
                <c:pt idx="98">
                  <c:v>0</c:v>
                </c:pt>
                <c:pt idx="99">
                  <c:v>1.595023949951313</c:v>
                </c:pt>
                <c:pt idx="100">
                  <c:v>0</c:v>
                </c:pt>
                <c:pt idx="101">
                  <c:v>-0.51526529643897423</c:v>
                </c:pt>
                <c:pt idx="102">
                  <c:v>0</c:v>
                </c:pt>
                <c:pt idx="103">
                  <c:v>0</c:v>
                </c:pt>
                <c:pt idx="104">
                  <c:v>1.6831105433357749</c:v>
                </c:pt>
                <c:pt idx="105">
                  <c:v>0</c:v>
                </c:pt>
                <c:pt idx="106">
                  <c:v>-0.65703456637340107</c:v>
                </c:pt>
                <c:pt idx="107">
                  <c:v>0</c:v>
                </c:pt>
                <c:pt idx="108">
                  <c:v>1.7303430088097551</c:v>
                </c:pt>
                <c:pt idx="109">
                  <c:v>0</c:v>
                </c:pt>
                <c:pt idx="110">
                  <c:v>0</c:v>
                </c:pt>
                <c:pt idx="111">
                  <c:v>0</c:v>
                </c:pt>
                <c:pt idx="112">
                  <c:v>0</c:v>
                </c:pt>
                <c:pt idx="113">
                  <c:v>0</c:v>
                </c:pt>
                <c:pt idx="114">
                  <c:v>0.94505001540904543</c:v>
                </c:pt>
                <c:pt idx="115">
                  <c:v>0</c:v>
                </c:pt>
                <c:pt idx="116">
                  <c:v>-0.49918136583404765</c:v>
                </c:pt>
                <c:pt idx="117">
                  <c:v>0</c:v>
                </c:pt>
                <c:pt idx="118">
                  <c:v>0</c:v>
                </c:pt>
                <c:pt idx="119">
                  <c:v>0</c:v>
                </c:pt>
                <c:pt idx="120">
                  <c:v>0</c:v>
                </c:pt>
                <c:pt idx="121">
                  <c:v>0</c:v>
                </c:pt>
                <c:pt idx="122">
                  <c:v>0</c:v>
                </c:pt>
                <c:pt idx="123">
                  <c:v>0</c:v>
                </c:pt>
                <c:pt idx="124">
                  <c:v>0</c:v>
                </c:pt>
                <c:pt idx="125">
                  <c:v>0</c:v>
                </c:pt>
                <c:pt idx="126">
                  <c:v>0</c:v>
                </c:pt>
                <c:pt idx="127">
                  <c:v>0.76250786807283244</c:v>
                </c:pt>
                <c:pt idx="128">
                  <c:v>0</c:v>
                </c:pt>
                <c:pt idx="129">
                  <c:v>0</c:v>
                </c:pt>
                <c:pt idx="130">
                  <c:v>0</c:v>
                </c:pt>
                <c:pt idx="131">
                  <c:v>0</c:v>
                </c:pt>
                <c:pt idx="132">
                  <c:v>0</c:v>
                </c:pt>
                <c:pt idx="133">
                  <c:v>0</c:v>
                </c:pt>
                <c:pt idx="134">
                  <c:v>0</c:v>
                </c:pt>
                <c:pt idx="135">
                  <c:v>-0.42530912196895282</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0.22520204598818364</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E948-4B91-B08A-318D17E8D13B}"/>
            </c:ext>
          </c:extLst>
        </c:ser>
        <c:ser>
          <c:idx val="7"/>
          <c:order val="7"/>
          <c:tx>
            <c:v>Kcb (SWD) weighted</c:v>
          </c:tx>
          <c:spPr>
            <a:ln w="3175">
              <a:solidFill>
                <a:srgbClr val="800000"/>
              </a:solidFill>
              <a:prstDash val="solid"/>
            </a:ln>
          </c:spPr>
          <c:marker>
            <c:symbol val="dot"/>
            <c:size val="3"/>
            <c:spPr>
              <a:noFill/>
              <a:ln>
                <a:solidFill>
                  <a:srgbClr val="800000"/>
                </a:solidFill>
                <a:prstDash val="solid"/>
              </a:ln>
            </c:spPr>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5050'!$D$89:$FS$89</c:f>
              <c:numCache>
                <c:formatCode>General</c:formatCode>
                <c:ptCount val="17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0.2318945578273823</c:v>
                </c:pt>
                <c:pt idx="31">
                  <c:v>9.2443480341589057E-2</c:v>
                </c:pt>
                <c:pt idx="32">
                  <c:v>0.19938727718775867</c:v>
                </c:pt>
                <c:pt idx="33">
                  <c:v>0.28688674733462477</c:v>
                </c:pt>
                <c:pt idx="34">
                  <c:v>0.35980297245701315</c:v>
                </c:pt>
                <c:pt idx="35">
                  <c:v>0.42150131679134178</c:v>
                </c:pt>
                <c:pt idx="36">
                  <c:v>0.39328008819053994</c:v>
                </c:pt>
                <c:pt idx="37">
                  <c:v>0.368821690069845</c:v>
                </c:pt>
                <c:pt idx="38">
                  <c:v>0.45669527061203447</c:v>
                </c:pt>
                <c:pt idx="39">
                  <c:v>0.54456885115422393</c:v>
                </c:pt>
                <c:pt idx="40">
                  <c:v>0.528695236667308</c:v>
                </c:pt>
                <c:pt idx="41">
                  <c:v>0.39962933114043009</c:v>
                </c:pt>
                <c:pt idx="42">
                  <c:v>0.27056342561355229</c:v>
                </c:pt>
                <c:pt idx="43">
                  <c:v>0.32823052972424921</c:v>
                </c:pt>
                <c:pt idx="44">
                  <c:v>0.38589763383494607</c:v>
                </c:pt>
                <c:pt idx="45">
                  <c:v>0.46512137922523583</c:v>
                </c:pt>
                <c:pt idx="46">
                  <c:v>0.54434512461552542</c:v>
                </c:pt>
                <c:pt idx="47">
                  <c:v>0.47789909744927922</c:v>
                </c:pt>
                <c:pt idx="48">
                  <c:v>0.4114530702830328</c:v>
                </c:pt>
                <c:pt idx="49">
                  <c:v>0.34500704311678643</c:v>
                </c:pt>
                <c:pt idx="50">
                  <c:v>0.33192967506968968</c:v>
                </c:pt>
                <c:pt idx="51">
                  <c:v>0.39455079585080416</c:v>
                </c:pt>
                <c:pt idx="52">
                  <c:v>0.43066516811496192</c:v>
                </c:pt>
                <c:pt idx="53">
                  <c:v>0.42735878688150064</c:v>
                </c:pt>
                <c:pt idx="54">
                  <c:v>0.42405240564803937</c:v>
                </c:pt>
                <c:pt idx="55">
                  <c:v>0.35500076891374915</c:v>
                </c:pt>
                <c:pt idx="56">
                  <c:v>0.39914142321942098</c:v>
                </c:pt>
                <c:pt idx="57">
                  <c:v>0.59743384907401653</c:v>
                </c:pt>
                <c:pt idx="58">
                  <c:v>0.60899326529103726</c:v>
                </c:pt>
                <c:pt idx="59">
                  <c:v>0.52837213888791612</c:v>
                </c:pt>
                <c:pt idx="60">
                  <c:v>0.55146002291806195</c:v>
                </c:pt>
                <c:pt idx="61">
                  <c:v>0.57454790694820768</c:v>
                </c:pt>
                <c:pt idx="62">
                  <c:v>0.59763579097835329</c:v>
                </c:pt>
                <c:pt idx="63">
                  <c:v>0.62072367500849901</c:v>
                </c:pt>
                <c:pt idx="64">
                  <c:v>0.51409869001632102</c:v>
                </c:pt>
                <c:pt idx="65">
                  <c:v>0.35410504590499342</c:v>
                </c:pt>
                <c:pt idx="66">
                  <c:v>0.40995017295361591</c:v>
                </c:pt>
                <c:pt idx="67">
                  <c:v>0.49230204851919507</c:v>
                </c:pt>
                <c:pt idx="68">
                  <c:v>0.57465392408477423</c:v>
                </c:pt>
                <c:pt idx="69">
                  <c:v>0.43716485381722114</c:v>
                </c:pt>
                <c:pt idx="70">
                  <c:v>0.36542103905049689</c:v>
                </c:pt>
                <c:pt idx="71">
                  <c:v>0.51633680239663771</c:v>
                </c:pt>
                <c:pt idx="72">
                  <c:v>0.51310079419385457</c:v>
                </c:pt>
                <c:pt idx="73">
                  <c:v>0.44277954458097607</c:v>
                </c:pt>
                <c:pt idx="74">
                  <c:v>0.46463883758823959</c:v>
                </c:pt>
                <c:pt idx="75">
                  <c:v>0.48649813059550323</c:v>
                </c:pt>
                <c:pt idx="76">
                  <c:v>0.50835742360276681</c:v>
                </c:pt>
                <c:pt idx="77">
                  <c:v>0.53021671661003045</c:v>
                </c:pt>
                <c:pt idx="78">
                  <c:v>0.5770245278009648</c:v>
                </c:pt>
                <c:pt idx="79">
                  <c:v>0.75354520801422309</c:v>
                </c:pt>
                <c:pt idx="80">
                  <c:v>1.0020812503572638</c:v>
                </c:pt>
                <c:pt idx="81">
                  <c:v>1.0347785215403547</c:v>
                </c:pt>
                <c:pt idx="82">
                  <c:v>1.0674757927234455</c:v>
                </c:pt>
                <c:pt idx="83">
                  <c:v>0.84901357065762262</c:v>
                </c:pt>
                <c:pt idx="84">
                  <c:v>0.8503922944249318</c:v>
                </c:pt>
                <c:pt idx="85">
                  <c:v>1.0385774868840711</c:v>
                </c:pt>
                <c:pt idx="86">
                  <c:v>1.0041031012303454</c:v>
                </c:pt>
                <c:pt idx="87">
                  <c:v>0.98739287669228915</c:v>
                </c:pt>
                <c:pt idx="88">
                  <c:v>1.0377678935643282</c:v>
                </c:pt>
                <c:pt idx="89">
                  <c:v>1.0881429104363671</c:v>
                </c:pt>
                <c:pt idx="90">
                  <c:v>1.1385179273084058</c:v>
                </c:pt>
                <c:pt idx="91">
                  <c:v>1.1888929441804448</c:v>
                </c:pt>
                <c:pt idx="92">
                  <c:v>1.0985820112931313</c:v>
                </c:pt>
                <c:pt idx="93">
                  <c:v>0.98332256022214692</c:v>
                </c:pt>
                <c:pt idx="94">
                  <c:v>1.0146214984694792</c:v>
                </c:pt>
                <c:pt idx="95">
                  <c:v>0.97390507458702891</c:v>
                </c:pt>
                <c:pt idx="96">
                  <c:v>0.93318865070457846</c:v>
                </c:pt>
                <c:pt idx="97">
                  <c:v>0.7364625528415164</c:v>
                </c:pt>
                <c:pt idx="98">
                  <c:v>0.79089594822736797</c:v>
                </c:pt>
                <c:pt idx="99">
                  <c:v>1.0044878486254301</c:v>
                </c:pt>
                <c:pt idx="100">
                  <c:v>1.0312732803316618</c:v>
                </c:pt>
                <c:pt idx="101">
                  <c:v>1.0057058458111796</c:v>
                </c:pt>
                <c:pt idx="102">
                  <c:v>0.96237425017502831</c:v>
                </c:pt>
                <c:pt idx="103">
                  <c:v>0.91904265453887724</c:v>
                </c:pt>
                <c:pt idx="104">
                  <c:v>0.87571105890272594</c:v>
                </c:pt>
                <c:pt idx="105">
                  <c:v>0.83237946326657486</c:v>
                </c:pt>
                <c:pt idx="106">
                  <c:v>0.78904786763042367</c:v>
                </c:pt>
                <c:pt idx="107">
                  <c:v>0.79012012967075207</c:v>
                </c:pt>
                <c:pt idx="108">
                  <c:v>0.79119239171108047</c:v>
                </c:pt>
                <c:pt idx="109">
                  <c:v>0.72981888002688444</c:v>
                </c:pt>
                <c:pt idx="110">
                  <c:v>0.66844536834268842</c:v>
                </c:pt>
                <c:pt idx="111">
                  <c:v>0.60707185665849228</c:v>
                </c:pt>
                <c:pt idx="112">
                  <c:v>0.70170801895490775</c:v>
                </c:pt>
                <c:pt idx="113">
                  <c:v>0.79634418125132334</c:v>
                </c:pt>
                <c:pt idx="114">
                  <c:v>0.73182183853552862</c:v>
                </c:pt>
                <c:pt idx="115">
                  <c:v>0.66729949581973369</c:v>
                </c:pt>
                <c:pt idx="116">
                  <c:v>0.65513001933065274</c:v>
                </c:pt>
                <c:pt idx="117">
                  <c:v>0.64296054284157189</c:v>
                </c:pt>
                <c:pt idx="118">
                  <c:v>0.63079106635249116</c:v>
                </c:pt>
                <c:pt idx="119">
                  <c:v>0.6186215898634102</c:v>
                </c:pt>
                <c:pt idx="120">
                  <c:v>0.52726431403821039</c:v>
                </c:pt>
                <c:pt idx="121">
                  <c:v>0.43590703821301047</c:v>
                </c:pt>
                <c:pt idx="122">
                  <c:v>0.44083185447068346</c:v>
                </c:pt>
                <c:pt idx="123">
                  <c:v>0.4457566707283564</c:v>
                </c:pt>
                <c:pt idx="124">
                  <c:v>0.36656887139223743</c:v>
                </c:pt>
                <c:pt idx="125">
                  <c:v>0.2873810720561184</c:v>
                </c:pt>
                <c:pt idx="126">
                  <c:v>0.20819327271999941</c:v>
                </c:pt>
                <c:pt idx="127">
                  <c:v>0.12900547338388038</c:v>
                </c:pt>
                <c:pt idx="128">
                  <c:v>9.3185085244903751E-2</c:v>
                </c:pt>
                <c:pt idx="129">
                  <c:v>5.7364697105927169E-2</c:v>
                </c:pt>
                <c:pt idx="130">
                  <c:v>2.1544308966950549E-2</c:v>
                </c:pt>
                <c:pt idx="131">
                  <c:v>-1.4276079172026074E-2</c:v>
                </c:pt>
                <c:pt idx="132">
                  <c:v>-5.009646731100266E-2</c:v>
                </c:pt>
                <c:pt idx="133">
                  <c:v>-8.5916855449979193E-2</c:v>
                </c:pt>
                <c:pt idx="134">
                  <c:v>-0.1217372435889557</c:v>
                </c:pt>
                <c:pt idx="135">
                  <c:v>-7.8369832391813318E-2</c:v>
                </c:pt>
                <c:pt idx="136">
                  <c:v>-3.5002421194670924E-2</c:v>
                </c:pt>
                <c:pt idx="137">
                  <c:v>8.364990002471465E-3</c:v>
                </c:pt>
                <c:pt idx="138">
                  <c:v>5.1732401199613899E-2</c:v>
                </c:pt>
                <c:pt idx="139">
                  <c:v>9.5099812396756342E-2</c:v>
                </c:pt>
                <c:pt idx="140">
                  <c:v>0.13846722359389876</c:v>
                </c:pt>
                <c:pt idx="141">
                  <c:v>0.18183463479104126</c:v>
                </c:pt>
                <c:pt idx="142">
                  <c:v>0.22520204598818372</c:v>
                </c:pt>
                <c:pt idx="143">
                  <c:v>0.22520204598818372</c:v>
                </c:pt>
                <c:pt idx="144">
                  <c:v>0.22520204598818372</c:v>
                </c:pt>
                <c:pt idx="145">
                  <c:v>0.22520204598818372</c:v>
                </c:pt>
                <c:pt idx="146">
                  <c:v>0.22520204598818372</c:v>
                </c:pt>
                <c:pt idx="147">
                  <c:v>0.22520204598818372</c:v>
                </c:pt>
                <c:pt idx="148">
                  <c:v>0.22520204598818372</c:v>
                </c:pt>
                <c:pt idx="149">
                  <c:v>0.22520204598818372</c:v>
                </c:pt>
                <c:pt idx="150">
                  <c:v>0.22520204598818372</c:v>
                </c:pt>
                <c:pt idx="151">
                  <c:v>0.22520204598818372</c:v>
                </c:pt>
                <c:pt idx="152">
                  <c:v>0.22520204598818372</c:v>
                </c:pt>
                <c:pt idx="153">
                  <c:v>0.22520204598818372</c:v>
                </c:pt>
                <c:pt idx="154">
                  <c:v>0.21018857625563811</c:v>
                </c:pt>
                <c:pt idx="155">
                  <c:v>0.19517510652309253</c:v>
                </c:pt>
                <c:pt idx="156">
                  <c:v>0.18016163679054695</c:v>
                </c:pt>
                <c:pt idx="157">
                  <c:v>0.16514816705800137</c:v>
                </c:pt>
                <c:pt idx="158">
                  <c:v>0.15013469732545576</c:v>
                </c:pt>
                <c:pt idx="159">
                  <c:v>0.13512122759291018</c:v>
                </c:pt>
                <c:pt idx="160">
                  <c:v>0.12010775786036461</c:v>
                </c:pt>
                <c:pt idx="161">
                  <c:v>0.10509428812781903</c:v>
                </c:pt>
                <c:pt idx="162">
                  <c:v>9.008081839527346E-2</c:v>
                </c:pt>
                <c:pt idx="163">
                  <c:v>7.5067348662727879E-2</c:v>
                </c:pt>
                <c:pt idx="164">
                  <c:v>6.0053878930182304E-2</c:v>
                </c:pt>
                <c:pt idx="165">
                  <c:v>4.8257581283182208E-2</c:v>
                </c:pt>
                <c:pt idx="166">
                  <c:v>3.4646468613566711E-2</c:v>
                </c:pt>
                <c:pt idx="167">
                  <c:v>1.876683716568197E-2</c:v>
                </c:pt>
                <c:pt idx="168">
                  <c:v>0</c:v>
                </c:pt>
                <c:pt idx="169">
                  <c:v>0</c:v>
                </c:pt>
                <c:pt idx="170">
                  <c:v>0</c:v>
                </c:pt>
                <c:pt idx="171">
                  <c:v>0</c:v>
                </c:pt>
              </c:numCache>
            </c:numRef>
          </c:yVal>
          <c:smooth val="0"/>
          <c:extLst>
            <c:ext xmlns:c16="http://schemas.microsoft.com/office/drawing/2014/chart" uri="{C3380CC4-5D6E-409C-BE32-E72D297353CC}">
              <c16:uniqueId val="{00000006-E948-4B91-B08A-318D17E8D13B}"/>
            </c:ext>
          </c:extLst>
        </c:ser>
        <c:dLbls>
          <c:showLegendKey val="0"/>
          <c:showVal val="0"/>
          <c:showCatName val="0"/>
          <c:showSerName val="0"/>
          <c:showPercent val="0"/>
          <c:showBubbleSize val="0"/>
        </c:dLbls>
        <c:axId val="778522120"/>
        <c:axId val="778524472"/>
      </c:scatterChart>
      <c:scatterChart>
        <c:scatterStyle val="lineMarker"/>
        <c:varyColors val="0"/>
        <c:ser>
          <c:idx val="1"/>
          <c:order val="1"/>
          <c:tx>
            <c:strRef>
              <c:f>'C11 5050'!$A$6</c:f>
              <c:strCache>
                <c:ptCount val="1"/>
                <c:pt idx="0">
                  <c:v>Root Zone Depth</c:v>
                </c:pt>
              </c:strCache>
            </c:strRef>
          </c:tx>
          <c:spPr>
            <a:ln w="25400">
              <a:solidFill>
                <a:srgbClr val="FF00FF"/>
              </a:solidFill>
              <a:prstDash val="solid"/>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5050'!$C$6:$FS$6</c:f>
              <c:numCache>
                <c:formatCode>General</c:formatCode>
                <c:ptCount val="173"/>
                <c:pt idx="0">
                  <c:v>80</c:v>
                </c:pt>
                <c:pt idx="1">
                  <c:v>80</c:v>
                </c:pt>
                <c:pt idx="2">
                  <c:v>80</c:v>
                </c:pt>
                <c:pt idx="3">
                  <c:v>80</c:v>
                </c:pt>
                <c:pt idx="4">
                  <c:v>80</c:v>
                </c:pt>
                <c:pt idx="5">
                  <c:v>80</c:v>
                </c:pt>
                <c:pt idx="6">
                  <c:v>80</c:v>
                </c:pt>
                <c:pt idx="7">
                  <c:v>80</c:v>
                </c:pt>
                <c:pt idx="8">
                  <c:v>80</c:v>
                </c:pt>
                <c:pt idx="9">
                  <c:v>80</c:v>
                </c:pt>
                <c:pt idx="10">
                  <c:v>90</c:v>
                </c:pt>
                <c:pt idx="11">
                  <c:v>100</c:v>
                </c:pt>
                <c:pt idx="12">
                  <c:v>110</c:v>
                </c:pt>
                <c:pt idx="13">
                  <c:v>120</c:v>
                </c:pt>
                <c:pt idx="14">
                  <c:v>130</c:v>
                </c:pt>
                <c:pt idx="15">
                  <c:v>140</c:v>
                </c:pt>
                <c:pt idx="16">
                  <c:v>150</c:v>
                </c:pt>
                <c:pt idx="17">
                  <c:v>160</c:v>
                </c:pt>
                <c:pt idx="18">
                  <c:v>170</c:v>
                </c:pt>
                <c:pt idx="19">
                  <c:v>180</c:v>
                </c:pt>
                <c:pt idx="20">
                  <c:v>190</c:v>
                </c:pt>
                <c:pt idx="21">
                  <c:v>200</c:v>
                </c:pt>
                <c:pt idx="22">
                  <c:v>210</c:v>
                </c:pt>
                <c:pt idx="23">
                  <c:v>220</c:v>
                </c:pt>
                <c:pt idx="24">
                  <c:v>230</c:v>
                </c:pt>
                <c:pt idx="25">
                  <c:v>240</c:v>
                </c:pt>
                <c:pt idx="26">
                  <c:v>250</c:v>
                </c:pt>
                <c:pt idx="27">
                  <c:v>260</c:v>
                </c:pt>
                <c:pt idx="28">
                  <c:v>275</c:v>
                </c:pt>
                <c:pt idx="29">
                  <c:v>290</c:v>
                </c:pt>
                <c:pt idx="30">
                  <c:v>305</c:v>
                </c:pt>
                <c:pt idx="31">
                  <c:v>320</c:v>
                </c:pt>
                <c:pt idx="32">
                  <c:v>335</c:v>
                </c:pt>
                <c:pt idx="33">
                  <c:v>350</c:v>
                </c:pt>
                <c:pt idx="34">
                  <c:v>365</c:v>
                </c:pt>
                <c:pt idx="35">
                  <c:v>380</c:v>
                </c:pt>
                <c:pt idx="36">
                  <c:v>395</c:v>
                </c:pt>
                <c:pt idx="37">
                  <c:v>410</c:v>
                </c:pt>
                <c:pt idx="38">
                  <c:v>425</c:v>
                </c:pt>
                <c:pt idx="39">
                  <c:v>440</c:v>
                </c:pt>
                <c:pt idx="40">
                  <c:v>455</c:v>
                </c:pt>
                <c:pt idx="41">
                  <c:v>470</c:v>
                </c:pt>
                <c:pt idx="42">
                  <c:v>485</c:v>
                </c:pt>
                <c:pt idx="43">
                  <c:v>500</c:v>
                </c:pt>
                <c:pt idx="44">
                  <c:v>520</c:v>
                </c:pt>
                <c:pt idx="45">
                  <c:v>540</c:v>
                </c:pt>
                <c:pt idx="46">
                  <c:v>560</c:v>
                </c:pt>
                <c:pt idx="47">
                  <c:v>580</c:v>
                </c:pt>
                <c:pt idx="48">
                  <c:v>600</c:v>
                </c:pt>
                <c:pt idx="49">
                  <c:v>620</c:v>
                </c:pt>
                <c:pt idx="50">
                  <c:v>640</c:v>
                </c:pt>
                <c:pt idx="51">
                  <c:v>660</c:v>
                </c:pt>
                <c:pt idx="52">
                  <c:v>680</c:v>
                </c:pt>
                <c:pt idx="53">
                  <c:v>700</c:v>
                </c:pt>
                <c:pt idx="54">
                  <c:v>720</c:v>
                </c:pt>
                <c:pt idx="55">
                  <c:v>740</c:v>
                </c:pt>
                <c:pt idx="56">
                  <c:v>760</c:v>
                </c:pt>
                <c:pt idx="57">
                  <c:v>780</c:v>
                </c:pt>
                <c:pt idx="58">
                  <c:v>800</c:v>
                </c:pt>
                <c:pt idx="59">
                  <c:v>820</c:v>
                </c:pt>
                <c:pt idx="60">
                  <c:v>840</c:v>
                </c:pt>
                <c:pt idx="61">
                  <c:v>860</c:v>
                </c:pt>
                <c:pt idx="62">
                  <c:v>880</c:v>
                </c:pt>
                <c:pt idx="63">
                  <c:v>900</c:v>
                </c:pt>
                <c:pt idx="64">
                  <c:v>910</c:v>
                </c:pt>
                <c:pt idx="65">
                  <c:v>920</c:v>
                </c:pt>
                <c:pt idx="66">
                  <c:v>930</c:v>
                </c:pt>
                <c:pt idx="67">
                  <c:v>940</c:v>
                </c:pt>
                <c:pt idx="68">
                  <c:v>950</c:v>
                </c:pt>
                <c:pt idx="69">
                  <c:v>955</c:v>
                </c:pt>
                <c:pt idx="70">
                  <c:v>960</c:v>
                </c:pt>
                <c:pt idx="71">
                  <c:v>965</c:v>
                </c:pt>
                <c:pt idx="72">
                  <c:v>970</c:v>
                </c:pt>
                <c:pt idx="73">
                  <c:v>975</c:v>
                </c:pt>
                <c:pt idx="74">
                  <c:v>980</c:v>
                </c:pt>
                <c:pt idx="75">
                  <c:v>985</c:v>
                </c:pt>
                <c:pt idx="76">
                  <c:v>990</c:v>
                </c:pt>
                <c:pt idx="77">
                  <c:v>995</c:v>
                </c:pt>
                <c:pt idx="78">
                  <c:v>1000</c:v>
                </c:pt>
                <c:pt idx="79">
                  <c:v>1005</c:v>
                </c:pt>
                <c:pt idx="80">
                  <c:v>1010</c:v>
                </c:pt>
                <c:pt idx="81">
                  <c:v>1015</c:v>
                </c:pt>
                <c:pt idx="82">
                  <c:v>1020</c:v>
                </c:pt>
                <c:pt idx="83">
                  <c:v>1025</c:v>
                </c:pt>
                <c:pt idx="84">
                  <c:v>1030</c:v>
                </c:pt>
                <c:pt idx="85">
                  <c:v>1035</c:v>
                </c:pt>
                <c:pt idx="86">
                  <c:v>1040</c:v>
                </c:pt>
                <c:pt idx="87">
                  <c:v>1045</c:v>
                </c:pt>
                <c:pt idx="88">
                  <c:v>1050</c:v>
                </c:pt>
                <c:pt idx="89">
                  <c:v>1050</c:v>
                </c:pt>
                <c:pt idx="90">
                  <c:v>1050</c:v>
                </c:pt>
                <c:pt idx="91">
                  <c:v>1050</c:v>
                </c:pt>
                <c:pt idx="92">
                  <c:v>1050</c:v>
                </c:pt>
                <c:pt idx="93">
                  <c:v>1050</c:v>
                </c:pt>
                <c:pt idx="94">
                  <c:v>1050</c:v>
                </c:pt>
                <c:pt idx="95">
                  <c:v>1050</c:v>
                </c:pt>
                <c:pt idx="96">
                  <c:v>1050</c:v>
                </c:pt>
                <c:pt idx="97">
                  <c:v>1050</c:v>
                </c:pt>
                <c:pt idx="98">
                  <c:v>1050</c:v>
                </c:pt>
                <c:pt idx="99">
                  <c:v>1050</c:v>
                </c:pt>
                <c:pt idx="100">
                  <c:v>1050</c:v>
                </c:pt>
                <c:pt idx="101">
                  <c:v>1050</c:v>
                </c:pt>
                <c:pt idx="102">
                  <c:v>1050</c:v>
                </c:pt>
                <c:pt idx="103">
                  <c:v>1050</c:v>
                </c:pt>
                <c:pt idx="104">
                  <c:v>1050</c:v>
                </c:pt>
                <c:pt idx="105">
                  <c:v>1050</c:v>
                </c:pt>
                <c:pt idx="106">
                  <c:v>1050</c:v>
                </c:pt>
                <c:pt idx="107">
                  <c:v>1050</c:v>
                </c:pt>
                <c:pt idx="108">
                  <c:v>1050</c:v>
                </c:pt>
                <c:pt idx="109">
                  <c:v>1050</c:v>
                </c:pt>
                <c:pt idx="110">
                  <c:v>1050</c:v>
                </c:pt>
                <c:pt idx="111">
                  <c:v>1050</c:v>
                </c:pt>
                <c:pt idx="112">
                  <c:v>1050</c:v>
                </c:pt>
                <c:pt idx="113">
                  <c:v>1050</c:v>
                </c:pt>
                <c:pt idx="114">
                  <c:v>1050</c:v>
                </c:pt>
                <c:pt idx="115">
                  <c:v>1050</c:v>
                </c:pt>
                <c:pt idx="116">
                  <c:v>1050</c:v>
                </c:pt>
                <c:pt idx="117">
                  <c:v>1050</c:v>
                </c:pt>
                <c:pt idx="118">
                  <c:v>1050</c:v>
                </c:pt>
                <c:pt idx="119">
                  <c:v>1050</c:v>
                </c:pt>
                <c:pt idx="120">
                  <c:v>1050</c:v>
                </c:pt>
                <c:pt idx="121">
                  <c:v>1050</c:v>
                </c:pt>
                <c:pt idx="122">
                  <c:v>1050</c:v>
                </c:pt>
                <c:pt idx="123">
                  <c:v>1050</c:v>
                </c:pt>
                <c:pt idx="124">
                  <c:v>1050</c:v>
                </c:pt>
                <c:pt idx="125">
                  <c:v>1050</c:v>
                </c:pt>
                <c:pt idx="126">
                  <c:v>1050</c:v>
                </c:pt>
                <c:pt idx="127">
                  <c:v>1050</c:v>
                </c:pt>
                <c:pt idx="128">
                  <c:v>1050</c:v>
                </c:pt>
                <c:pt idx="129">
                  <c:v>1050</c:v>
                </c:pt>
                <c:pt idx="130">
                  <c:v>1050</c:v>
                </c:pt>
                <c:pt idx="131">
                  <c:v>1050</c:v>
                </c:pt>
                <c:pt idx="132">
                  <c:v>1050</c:v>
                </c:pt>
                <c:pt idx="133">
                  <c:v>1050</c:v>
                </c:pt>
                <c:pt idx="134">
                  <c:v>1050</c:v>
                </c:pt>
                <c:pt idx="135">
                  <c:v>1050</c:v>
                </c:pt>
                <c:pt idx="136">
                  <c:v>1050</c:v>
                </c:pt>
                <c:pt idx="137">
                  <c:v>1050</c:v>
                </c:pt>
                <c:pt idx="138">
                  <c:v>1050</c:v>
                </c:pt>
                <c:pt idx="139">
                  <c:v>1050</c:v>
                </c:pt>
                <c:pt idx="140">
                  <c:v>1050</c:v>
                </c:pt>
                <c:pt idx="141">
                  <c:v>1050</c:v>
                </c:pt>
                <c:pt idx="142">
                  <c:v>1050</c:v>
                </c:pt>
                <c:pt idx="143">
                  <c:v>1050</c:v>
                </c:pt>
                <c:pt idx="144">
                  <c:v>1050</c:v>
                </c:pt>
                <c:pt idx="145">
                  <c:v>1050</c:v>
                </c:pt>
                <c:pt idx="146">
                  <c:v>1050</c:v>
                </c:pt>
                <c:pt idx="147">
                  <c:v>1050</c:v>
                </c:pt>
                <c:pt idx="148">
                  <c:v>1050</c:v>
                </c:pt>
                <c:pt idx="149">
                  <c:v>1050</c:v>
                </c:pt>
                <c:pt idx="150">
                  <c:v>1050</c:v>
                </c:pt>
                <c:pt idx="151">
                  <c:v>1050</c:v>
                </c:pt>
                <c:pt idx="152">
                  <c:v>1050</c:v>
                </c:pt>
                <c:pt idx="153">
                  <c:v>1050</c:v>
                </c:pt>
                <c:pt idx="154">
                  <c:v>1050</c:v>
                </c:pt>
                <c:pt idx="155">
                  <c:v>1050</c:v>
                </c:pt>
                <c:pt idx="156">
                  <c:v>1050</c:v>
                </c:pt>
                <c:pt idx="157">
                  <c:v>1050</c:v>
                </c:pt>
                <c:pt idx="158">
                  <c:v>1050</c:v>
                </c:pt>
                <c:pt idx="159">
                  <c:v>1050</c:v>
                </c:pt>
                <c:pt idx="160">
                  <c:v>1050</c:v>
                </c:pt>
                <c:pt idx="161">
                  <c:v>1050</c:v>
                </c:pt>
                <c:pt idx="162">
                  <c:v>1050</c:v>
                </c:pt>
                <c:pt idx="163">
                  <c:v>1050</c:v>
                </c:pt>
                <c:pt idx="164">
                  <c:v>1050</c:v>
                </c:pt>
                <c:pt idx="165">
                  <c:v>1050</c:v>
                </c:pt>
                <c:pt idx="166">
                  <c:v>1050</c:v>
                </c:pt>
                <c:pt idx="167">
                  <c:v>1050</c:v>
                </c:pt>
                <c:pt idx="168">
                  <c:v>1050</c:v>
                </c:pt>
                <c:pt idx="169">
                  <c:v>1050</c:v>
                </c:pt>
                <c:pt idx="170">
                  <c:v>1050</c:v>
                </c:pt>
                <c:pt idx="171">
                  <c:v>1050</c:v>
                </c:pt>
                <c:pt idx="172">
                  <c:v>1050</c:v>
                </c:pt>
              </c:numCache>
            </c:numRef>
          </c:yVal>
          <c:smooth val="0"/>
          <c:extLst>
            <c:ext xmlns:c16="http://schemas.microsoft.com/office/drawing/2014/chart" uri="{C3380CC4-5D6E-409C-BE32-E72D297353CC}">
              <c16:uniqueId val="{00000007-E948-4B91-B08A-318D17E8D13B}"/>
            </c:ext>
          </c:extLst>
        </c:ser>
        <c:dLbls>
          <c:showLegendKey val="0"/>
          <c:showVal val="0"/>
          <c:showCatName val="0"/>
          <c:showSerName val="0"/>
          <c:showPercent val="0"/>
          <c:showBubbleSize val="0"/>
        </c:dLbls>
        <c:axId val="778529176"/>
        <c:axId val="778525648"/>
      </c:scatterChart>
      <c:valAx>
        <c:axId val="778522120"/>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5224753696733316"/>
              <c:y val="0.906978914457398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778524472"/>
        <c:crosses val="autoZero"/>
        <c:crossBetween val="midCat"/>
        <c:majorUnit val="10"/>
      </c:valAx>
      <c:valAx>
        <c:axId val="778524472"/>
        <c:scaling>
          <c:orientation val="minMax"/>
          <c:max val="1.6"/>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CC, Kc</a:t>
                </a:r>
              </a:p>
            </c:rich>
          </c:tx>
          <c:layout>
            <c:manualLayout>
              <c:xMode val="edge"/>
              <c:yMode val="edge"/>
              <c:x val="7.022517657995813E-3"/>
              <c:y val="0.3695098577794054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778522120"/>
        <c:crosses val="autoZero"/>
        <c:crossBetween val="midCat"/>
      </c:valAx>
      <c:valAx>
        <c:axId val="778529176"/>
        <c:scaling>
          <c:orientation val="minMax"/>
        </c:scaling>
        <c:delete val="1"/>
        <c:axPos val="b"/>
        <c:numFmt formatCode="General" sourceLinked="1"/>
        <c:majorTickMark val="out"/>
        <c:minorTickMark val="none"/>
        <c:tickLblPos val="none"/>
        <c:crossAx val="778525648"/>
        <c:crosses val="autoZero"/>
        <c:crossBetween val="midCat"/>
      </c:valAx>
      <c:valAx>
        <c:axId val="778525648"/>
        <c:scaling>
          <c:orientation val="minMax"/>
        </c:scaling>
        <c:delete val="0"/>
        <c:axPos val="r"/>
        <c:title>
          <c:tx>
            <c:rich>
              <a:bodyPr/>
              <a:lstStyle/>
              <a:p>
                <a:pPr>
                  <a:defRPr sz="1650" b="1" i="0" u="none" strike="noStrike" baseline="0">
                    <a:solidFill>
                      <a:srgbClr val="000000"/>
                    </a:solidFill>
                    <a:latin typeface="Arial"/>
                    <a:ea typeface="Arial"/>
                    <a:cs typeface="Arial"/>
                  </a:defRPr>
                </a:pPr>
                <a:r>
                  <a:rPr lang="en-US"/>
                  <a:t>RZ (mm)</a:t>
                </a:r>
              </a:p>
            </c:rich>
          </c:tx>
          <c:layout>
            <c:manualLayout>
              <c:xMode val="edge"/>
              <c:yMode val="edge"/>
              <c:x val="0.941011774327144"/>
              <c:y val="0.33850210584142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778529176"/>
        <c:crosses val="max"/>
        <c:crossBetween val="midCat"/>
      </c:valAx>
      <c:spPr>
        <a:solidFill>
          <a:srgbClr val="C0C0C0"/>
        </a:solidFill>
        <a:ln w="12700">
          <a:solidFill>
            <a:srgbClr val="808080"/>
          </a:solidFill>
          <a:prstDash val="solid"/>
        </a:ln>
      </c:spPr>
    </c:plotArea>
    <c:legend>
      <c:legendPos val="r"/>
      <c:layout>
        <c:manualLayout>
          <c:xMode val="edge"/>
          <c:yMode val="edge"/>
          <c:x val="0.12579381065738876"/>
          <c:y val="0.12736768340850599"/>
          <c:w val="0.22007179554508297"/>
          <c:h val="0.26873452825856009"/>
        </c:manualLayout>
      </c:layout>
      <c:overlay val="0"/>
      <c:spPr>
        <a:solidFill>
          <a:srgbClr val="C0C0C0"/>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'C12 4040'!$D$1</c:f>
          <c:strCache>
            <c:ptCount val="1"/>
            <c:pt idx="0">
              <c:v>Corn 13 #12</c:v>
            </c:pt>
          </c:strCache>
        </c:strRef>
      </c:tx>
      <c:layout>
        <c:manualLayout>
          <c:xMode val="edge"/>
          <c:yMode val="edge"/>
          <c:x val="0.4147654074886209"/>
          <c:y val="4.6153846153846156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0738262071532922"/>
          <c:y val="4.6153961723662165E-2"/>
          <c:w val="0.86443009675840032"/>
          <c:h val="0.81025843914873585"/>
        </c:manualLayout>
      </c:layout>
      <c:scatterChart>
        <c:scatterStyle val="lineMarker"/>
        <c:varyColors val="0"/>
        <c:ser>
          <c:idx val="11"/>
          <c:order val="0"/>
          <c:tx>
            <c:strRef>
              <c:f>'C12 4040'!$A$38</c:f>
              <c:strCache>
                <c:ptCount val="1"/>
                <c:pt idx="0">
                  <c:v>Cumulative Irr</c:v>
                </c:pt>
              </c:strCache>
            </c:strRef>
          </c:tx>
          <c:spPr>
            <a:ln w="25400">
              <a:solidFill>
                <a:srgbClr val="FFFF99"/>
              </a:solidFill>
              <a:prstDash val="solid"/>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28.726114649681527</c:v>
                </c:pt>
                <c:pt idx="26">
                  <c:v>28.726114649681527</c:v>
                </c:pt>
                <c:pt idx="27">
                  <c:v>28.726114649681527</c:v>
                </c:pt>
                <c:pt idx="28">
                  <c:v>28.726114649681527</c:v>
                </c:pt>
                <c:pt idx="29">
                  <c:v>28.726114649681527</c:v>
                </c:pt>
                <c:pt idx="30">
                  <c:v>28.726114649681527</c:v>
                </c:pt>
                <c:pt idx="31">
                  <c:v>57.834394904458598</c:v>
                </c:pt>
                <c:pt idx="32">
                  <c:v>57.834394904458598</c:v>
                </c:pt>
                <c:pt idx="33">
                  <c:v>57.834394904458598</c:v>
                </c:pt>
                <c:pt idx="34">
                  <c:v>57.834394904458598</c:v>
                </c:pt>
                <c:pt idx="35">
                  <c:v>57.834394904458598</c:v>
                </c:pt>
                <c:pt idx="36">
                  <c:v>57.834394904458598</c:v>
                </c:pt>
                <c:pt idx="37">
                  <c:v>57.834394904458598</c:v>
                </c:pt>
                <c:pt idx="38">
                  <c:v>78.216560509554142</c:v>
                </c:pt>
                <c:pt idx="39">
                  <c:v>78.216560509554142</c:v>
                </c:pt>
                <c:pt idx="40">
                  <c:v>78.216560509554142</c:v>
                </c:pt>
                <c:pt idx="41">
                  <c:v>78.216560509554142</c:v>
                </c:pt>
                <c:pt idx="42">
                  <c:v>78.216560509554142</c:v>
                </c:pt>
                <c:pt idx="43">
                  <c:v>78.216560509554142</c:v>
                </c:pt>
                <c:pt idx="44">
                  <c:v>78.216560509554142</c:v>
                </c:pt>
                <c:pt idx="45">
                  <c:v>78.216560509554142</c:v>
                </c:pt>
                <c:pt idx="46">
                  <c:v>78.216560509554142</c:v>
                </c:pt>
                <c:pt idx="47">
                  <c:v>78.216560509554142</c:v>
                </c:pt>
                <c:pt idx="48">
                  <c:v>78.216560509554142</c:v>
                </c:pt>
                <c:pt idx="49">
                  <c:v>90.445859872611464</c:v>
                </c:pt>
                <c:pt idx="50">
                  <c:v>90.445859872611464</c:v>
                </c:pt>
                <c:pt idx="51">
                  <c:v>90.445859872611464</c:v>
                </c:pt>
                <c:pt idx="52">
                  <c:v>90.445859872611464</c:v>
                </c:pt>
                <c:pt idx="53">
                  <c:v>100.63694267515923</c:v>
                </c:pt>
                <c:pt idx="54">
                  <c:v>100.63694267515923</c:v>
                </c:pt>
                <c:pt idx="55">
                  <c:v>100.63694267515923</c:v>
                </c:pt>
                <c:pt idx="56">
                  <c:v>100.63694267515923</c:v>
                </c:pt>
                <c:pt idx="57">
                  <c:v>100.63694267515923</c:v>
                </c:pt>
                <c:pt idx="58">
                  <c:v>115.79617834394904</c:v>
                </c:pt>
                <c:pt idx="59">
                  <c:v>115.79617834394904</c:v>
                </c:pt>
                <c:pt idx="60">
                  <c:v>115.79617834394904</c:v>
                </c:pt>
                <c:pt idx="61">
                  <c:v>115.79617834394904</c:v>
                </c:pt>
                <c:pt idx="62">
                  <c:v>115.79617834394904</c:v>
                </c:pt>
                <c:pt idx="63">
                  <c:v>125.98726114649681</c:v>
                </c:pt>
                <c:pt idx="64">
                  <c:v>125.98726114649681</c:v>
                </c:pt>
                <c:pt idx="65">
                  <c:v>125.98726114649681</c:v>
                </c:pt>
                <c:pt idx="66">
                  <c:v>125.98726114649681</c:v>
                </c:pt>
                <c:pt idx="67">
                  <c:v>125.98726114649681</c:v>
                </c:pt>
                <c:pt idx="68">
                  <c:v>125.98726114649681</c:v>
                </c:pt>
                <c:pt idx="69">
                  <c:v>125.98726114649681</c:v>
                </c:pt>
                <c:pt idx="70">
                  <c:v>125.98726114649681</c:v>
                </c:pt>
                <c:pt idx="71">
                  <c:v>125.98726114649681</c:v>
                </c:pt>
                <c:pt idx="72">
                  <c:v>138.15286624203821</c:v>
                </c:pt>
                <c:pt idx="73">
                  <c:v>138.15286624203821</c:v>
                </c:pt>
                <c:pt idx="74">
                  <c:v>138.15286624203821</c:v>
                </c:pt>
                <c:pt idx="75">
                  <c:v>138.15286624203821</c:v>
                </c:pt>
                <c:pt idx="76">
                  <c:v>138.15286624203821</c:v>
                </c:pt>
                <c:pt idx="77">
                  <c:v>198.78980891719746</c:v>
                </c:pt>
                <c:pt idx="78">
                  <c:v>198.78980891719746</c:v>
                </c:pt>
                <c:pt idx="79">
                  <c:v>198.78980891719746</c:v>
                </c:pt>
                <c:pt idx="80">
                  <c:v>198.78980891719746</c:v>
                </c:pt>
                <c:pt idx="81">
                  <c:v>229.171974522293</c:v>
                </c:pt>
                <c:pt idx="82">
                  <c:v>229.171974522293</c:v>
                </c:pt>
                <c:pt idx="83">
                  <c:v>229.171974522293</c:v>
                </c:pt>
                <c:pt idx="84">
                  <c:v>229.171974522293</c:v>
                </c:pt>
                <c:pt idx="85">
                  <c:v>229.171974522293</c:v>
                </c:pt>
                <c:pt idx="86">
                  <c:v>250</c:v>
                </c:pt>
                <c:pt idx="87">
                  <c:v>250</c:v>
                </c:pt>
                <c:pt idx="88">
                  <c:v>250</c:v>
                </c:pt>
                <c:pt idx="89">
                  <c:v>250</c:v>
                </c:pt>
                <c:pt idx="90">
                  <c:v>250</c:v>
                </c:pt>
                <c:pt idx="91">
                  <c:v>270.25477707006371</c:v>
                </c:pt>
                <c:pt idx="92">
                  <c:v>270.25477707006371</c:v>
                </c:pt>
                <c:pt idx="93">
                  <c:v>270.25477707006371</c:v>
                </c:pt>
                <c:pt idx="94">
                  <c:v>270.25477707006371</c:v>
                </c:pt>
                <c:pt idx="95">
                  <c:v>270.25477707006371</c:v>
                </c:pt>
                <c:pt idx="96">
                  <c:v>270.25477707006371</c:v>
                </c:pt>
                <c:pt idx="97">
                  <c:v>270.25477707006371</c:v>
                </c:pt>
                <c:pt idx="98">
                  <c:v>270.25477707006371</c:v>
                </c:pt>
                <c:pt idx="99">
                  <c:v>270.25477707006371</c:v>
                </c:pt>
                <c:pt idx="100">
                  <c:v>284.52229299363057</c:v>
                </c:pt>
                <c:pt idx="101">
                  <c:v>284.52229299363057</c:v>
                </c:pt>
                <c:pt idx="102">
                  <c:v>284.52229299363057</c:v>
                </c:pt>
                <c:pt idx="103">
                  <c:v>284.52229299363057</c:v>
                </c:pt>
                <c:pt idx="104">
                  <c:v>284.52229299363057</c:v>
                </c:pt>
                <c:pt idx="105">
                  <c:v>294.71337579617835</c:v>
                </c:pt>
                <c:pt idx="106">
                  <c:v>294.71337579617835</c:v>
                </c:pt>
                <c:pt idx="107">
                  <c:v>294.71337579617835</c:v>
                </c:pt>
                <c:pt idx="108">
                  <c:v>294.71337579617835</c:v>
                </c:pt>
                <c:pt idx="109">
                  <c:v>294.71337579617835</c:v>
                </c:pt>
                <c:pt idx="110">
                  <c:v>294.71337579617835</c:v>
                </c:pt>
                <c:pt idx="111">
                  <c:v>294.71337579617835</c:v>
                </c:pt>
                <c:pt idx="112">
                  <c:v>294.71337579617835</c:v>
                </c:pt>
                <c:pt idx="113">
                  <c:v>294.71337579617835</c:v>
                </c:pt>
                <c:pt idx="114">
                  <c:v>294.71337579617835</c:v>
                </c:pt>
                <c:pt idx="115">
                  <c:v>294.71337579617835</c:v>
                </c:pt>
                <c:pt idx="116">
                  <c:v>294.71337579617835</c:v>
                </c:pt>
                <c:pt idx="117">
                  <c:v>294.71337579617835</c:v>
                </c:pt>
                <c:pt idx="118">
                  <c:v>294.71337579617835</c:v>
                </c:pt>
                <c:pt idx="119">
                  <c:v>294.71337579617835</c:v>
                </c:pt>
                <c:pt idx="120">
                  <c:v>294.71337579617835</c:v>
                </c:pt>
                <c:pt idx="121">
                  <c:v>294.71337579617835</c:v>
                </c:pt>
                <c:pt idx="122">
                  <c:v>294.71337579617835</c:v>
                </c:pt>
                <c:pt idx="123">
                  <c:v>294.71337579617835</c:v>
                </c:pt>
                <c:pt idx="124">
                  <c:v>294.71337579617835</c:v>
                </c:pt>
                <c:pt idx="125">
                  <c:v>294.71337579617835</c:v>
                </c:pt>
                <c:pt idx="126">
                  <c:v>294.71337579617835</c:v>
                </c:pt>
                <c:pt idx="127">
                  <c:v>294.71337579617835</c:v>
                </c:pt>
                <c:pt idx="128">
                  <c:v>294.71337579617835</c:v>
                </c:pt>
                <c:pt idx="129">
                  <c:v>294.71337579617835</c:v>
                </c:pt>
                <c:pt idx="130">
                  <c:v>294.71337579617835</c:v>
                </c:pt>
                <c:pt idx="131">
                  <c:v>294.71337579617835</c:v>
                </c:pt>
                <c:pt idx="132">
                  <c:v>294.71337579617835</c:v>
                </c:pt>
                <c:pt idx="133">
                  <c:v>294.71337579617835</c:v>
                </c:pt>
                <c:pt idx="134">
                  <c:v>294.71337579617835</c:v>
                </c:pt>
                <c:pt idx="135">
                  <c:v>294.71337579617835</c:v>
                </c:pt>
                <c:pt idx="136">
                  <c:v>294.71337579617835</c:v>
                </c:pt>
                <c:pt idx="137">
                  <c:v>294.71337579617835</c:v>
                </c:pt>
                <c:pt idx="138">
                  <c:v>294.71337579617835</c:v>
                </c:pt>
                <c:pt idx="139">
                  <c:v>294.71337579617835</c:v>
                </c:pt>
                <c:pt idx="140">
                  <c:v>294.71337579617835</c:v>
                </c:pt>
                <c:pt idx="141">
                  <c:v>294.71337579617835</c:v>
                </c:pt>
                <c:pt idx="142">
                  <c:v>294.71337579617835</c:v>
                </c:pt>
                <c:pt idx="143">
                  <c:v>294.71337579617835</c:v>
                </c:pt>
                <c:pt idx="144">
                  <c:v>294.71337579617835</c:v>
                </c:pt>
                <c:pt idx="145">
                  <c:v>294.71337579617835</c:v>
                </c:pt>
                <c:pt idx="146">
                  <c:v>294.71337579617835</c:v>
                </c:pt>
                <c:pt idx="147">
                  <c:v>294.71337579617835</c:v>
                </c:pt>
                <c:pt idx="148">
                  <c:v>294.71337579617835</c:v>
                </c:pt>
                <c:pt idx="149">
                  <c:v>294.71337579617835</c:v>
                </c:pt>
                <c:pt idx="150">
                  <c:v>294.71337579617835</c:v>
                </c:pt>
                <c:pt idx="151">
                  <c:v>294.71337579617835</c:v>
                </c:pt>
                <c:pt idx="152">
                  <c:v>294.71337579617835</c:v>
                </c:pt>
                <c:pt idx="153">
                  <c:v>294.71337579617835</c:v>
                </c:pt>
                <c:pt idx="154">
                  <c:v>294.71337579617835</c:v>
                </c:pt>
                <c:pt idx="155">
                  <c:v>294.71337579617835</c:v>
                </c:pt>
                <c:pt idx="156">
                  <c:v>294.71337579617835</c:v>
                </c:pt>
                <c:pt idx="157">
                  <c:v>294.71337579617835</c:v>
                </c:pt>
                <c:pt idx="158">
                  <c:v>294.71337579617835</c:v>
                </c:pt>
                <c:pt idx="159">
                  <c:v>294.71337579617835</c:v>
                </c:pt>
                <c:pt idx="160">
                  <c:v>294.71337579617835</c:v>
                </c:pt>
                <c:pt idx="161">
                  <c:v>294.71337579617835</c:v>
                </c:pt>
                <c:pt idx="162">
                  <c:v>294.71337579617835</c:v>
                </c:pt>
                <c:pt idx="163">
                  <c:v>294.71337579617835</c:v>
                </c:pt>
                <c:pt idx="164">
                  <c:v>294.71337579617835</c:v>
                </c:pt>
                <c:pt idx="165">
                  <c:v>294.71337579617835</c:v>
                </c:pt>
                <c:pt idx="166">
                  <c:v>294.71337579617835</c:v>
                </c:pt>
                <c:pt idx="167">
                  <c:v>294.71337579617835</c:v>
                </c:pt>
                <c:pt idx="168">
                  <c:v>294.71337579617835</c:v>
                </c:pt>
                <c:pt idx="169">
                  <c:v>294.71337579617835</c:v>
                </c:pt>
                <c:pt idx="170">
                  <c:v>294.71337579617835</c:v>
                </c:pt>
                <c:pt idx="171">
                  <c:v>294.71337579617835</c:v>
                </c:pt>
                <c:pt idx="172">
                  <c:v>294.71337579617835</c:v>
                </c:pt>
              </c:numCache>
            </c:numRef>
          </c:yVal>
          <c:smooth val="0"/>
          <c:extLst>
            <c:ext xmlns:c16="http://schemas.microsoft.com/office/drawing/2014/chart" uri="{C3380CC4-5D6E-409C-BE32-E72D297353CC}">
              <c16:uniqueId val="{00000000-24B3-4D40-998F-4A63C4B795CD}"/>
            </c:ext>
          </c:extLst>
        </c:ser>
        <c:ser>
          <c:idx val="12"/>
          <c:order val="1"/>
          <c:tx>
            <c:strRef>
              <c:f>'C12 4040'!$A$40</c:f>
              <c:strCache>
                <c:ptCount val="1"/>
                <c:pt idx="0">
                  <c:v>Cum Irr + Prec</c:v>
                </c:pt>
              </c:strCache>
            </c:strRef>
          </c:tx>
          <c:spPr>
            <a:ln w="25400">
              <a:solidFill>
                <a:srgbClr val="000000"/>
              </a:solidFill>
              <a:prstDash val="solid"/>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4040'!$C$40:$FS$40</c:f>
              <c:numCache>
                <c:formatCode>0</c:formatCode>
                <c:ptCount val="173"/>
                <c:pt idx="0">
                  <c:v>0</c:v>
                </c:pt>
                <c:pt idx="1">
                  <c:v>0</c:v>
                </c:pt>
                <c:pt idx="2">
                  <c:v>0</c:v>
                </c:pt>
                <c:pt idx="3">
                  <c:v>0</c:v>
                </c:pt>
                <c:pt idx="4">
                  <c:v>0</c:v>
                </c:pt>
                <c:pt idx="5">
                  <c:v>0</c:v>
                </c:pt>
                <c:pt idx="6">
                  <c:v>0</c:v>
                </c:pt>
                <c:pt idx="7">
                  <c:v>4</c:v>
                </c:pt>
                <c:pt idx="8">
                  <c:v>4</c:v>
                </c:pt>
                <c:pt idx="9">
                  <c:v>4</c:v>
                </c:pt>
                <c:pt idx="10">
                  <c:v>4</c:v>
                </c:pt>
                <c:pt idx="11">
                  <c:v>4</c:v>
                </c:pt>
                <c:pt idx="12">
                  <c:v>4</c:v>
                </c:pt>
                <c:pt idx="13">
                  <c:v>4</c:v>
                </c:pt>
                <c:pt idx="14">
                  <c:v>4</c:v>
                </c:pt>
                <c:pt idx="15">
                  <c:v>6</c:v>
                </c:pt>
                <c:pt idx="16">
                  <c:v>13</c:v>
                </c:pt>
                <c:pt idx="17">
                  <c:v>13</c:v>
                </c:pt>
                <c:pt idx="18">
                  <c:v>13</c:v>
                </c:pt>
                <c:pt idx="19">
                  <c:v>13</c:v>
                </c:pt>
                <c:pt idx="20">
                  <c:v>13</c:v>
                </c:pt>
                <c:pt idx="21">
                  <c:v>13</c:v>
                </c:pt>
                <c:pt idx="22">
                  <c:v>19</c:v>
                </c:pt>
                <c:pt idx="23">
                  <c:v>19</c:v>
                </c:pt>
                <c:pt idx="24">
                  <c:v>19</c:v>
                </c:pt>
                <c:pt idx="25">
                  <c:v>47.726114649681527</c:v>
                </c:pt>
                <c:pt idx="26">
                  <c:v>47.726114649681527</c:v>
                </c:pt>
                <c:pt idx="27">
                  <c:v>47.726114649681527</c:v>
                </c:pt>
                <c:pt idx="28">
                  <c:v>47.726114649681527</c:v>
                </c:pt>
                <c:pt idx="29">
                  <c:v>47.726114649681527</c:v>
                </c:pt>
                <c:pt idx="30">
                  <c:v>47.726114649681527</c:v>
                </c:pt>
                <c:pt idx="31">
                  <c:v>76.834394904458605</c:v>
                </c:pt>
                <c:pt idx="32">
                  <c:v>76.834394904458605</c:v>
                </c:pt>
                <c:pt idx="33">
                  <c:v>76.834394904458605</c:v>
                </c:pt>
                <c:pt idx="34">
                  <c:v>76.834394904458605</c:v>
                </c:pt>
                <c:pt idx="35">
                  <c:v>76.834394904458605</c:v>
                </c:pt>
                <c:pt idx="36">
                  <c:v>76.834394904458605</c:v>
                </c:pt>
                <c:pt idx="37">
                  <c:v>76.834394904458605</c:v>
                </c:pt>
                <c:pt idx="38">
                  <c:v>97.216560509554142</c:v>
                </c:pt>
                <c:pt idx="39">
                  <c:v>97.216560509554142</c:v>
                </c:pt>
                <c:pt idx="40">
                  <c:v>97.216560509554142</c:v>
                </c:pt>
                <c:pt idx="41">
                  <c:v>97.216560509554142</c:v>
                </c:pt>
                <c:pt idx="42">
                  <c:v>97.216560509554142</c:v>
                </c:pt>
                <c:pt idx="43">
                  <c:v>97.216560509554142</c:v>
                </c:pt>
                <c:pt idx="44">
                  <c:v>97.216560509554142</c:v>
                </c:pt>
                <c:pt idx="45">
                  <c:v>97.216560509554142</c:v>
                </c:pt>
                <c:pt idx="46">
                  <c:v>98.216560509554142</c:v>
                </c:pt>
                <c:pt idx="47">
                  <c:v>98.216560509554142</c:v>
                </c:pt>
                <c:pt idx="48">
                  <c:v>98.216560509554142</c:v>
                </c:pt>
                <c:pt idx="49">
                  <c:v>110.44585987261146</c:v>
                </c:pt>
                <c:pt idx="50">
                  <c:v>110.44585987261146</c:v>
                </c:pt>
                <c:pt idx="51">
                  <c:v>110.44585987261146</c:v>
                </c:pt>
                <c:pt idx="52">
                  <c:v>110.44585987261146</c:v>
                </c:pt>
                <c:pt idx="53">
                  <c:v>124.63694267515923</c:v>
                </c:pt>
                <c:pt idx="54">
                  <c:v>124.63694267515923</c:v>
                </c:pt>
                <c:pt idx="55">
                  <c:v>124.63694267515923</c:v>
                </c:pt>
                <c:pt idx="56">
                  <c:v>124.63694267515923</c:v>
                </c:pt>
                <c:pt idx="57">
                  <c:v>124.63694267515923</c:v>
                </c:pt>
                <c:pt idx="58">
                  <c:v>139.79617834394904</c:v>
                </c:pt>
                <c:pt idx="59">
                  <c:v>139.79617834394904</c:v>
                </c:pt>
                <c:pt idx="60">
                  <c:v>139.79617834394904</c:v>
                </c:pt>
                <c:pt idx="61">
                  <c:v>147.79617834394904</c:v>
                </c:pt>
                <c:pt idx="62">
                  <c:v>154.79617834394904</c:v>
                </c:pt>
                <c:pt idx="63">
                  <c:v>164.98726114649682</c:v>
                </c:pt>
                <c:pt idx="64">
                  <c:v>164.98726114649682</c:v>
                </c:pt>
                <c:pt idx="65">
                  <c:v>164.98726114649682</c:v>
                </c:pt>
                <c:pt idx="66">
                  <c:v>167.98726114649682</c:v>
                </c:pt>
                <c:pt idx="67">
                  <c:v>167.98726114649682</c:v>
                </c:pt>
                <c:pt idx="68">
                  <c:v>167.98726114649682</c:v>
                </c:pt>
                <c:pt idx="69">
                  <c:v>167.98726114649682</c:v>
                </c:pt>
                <c:pt idx="70">
                  <c:v>167.98726114649682</c:v>
                </c:pt>
                <c:pt idx="71">
                  <c:v>167.98726114649682</c:v>
                </c:pt>
                <c:pt idx="72">
                  <c:v>180.15286624203821</c:v>
                </c:pt>
                <c:pt idx="73">
                  <c:v>180.15286624203821</c:v>
                </c:pt>
                <c:pt idx="74">
                  <c:v>180.15286624203821</c:v>
                </c:pt>
                <c:pt idx="75">
                  <c:v>180.15286624203821</c:v>
                </c:pt>
                <c:pt idx="76">
                  <c:v>180.15286624203821</c:v>
                </c:pt>
                <c:pt idx="77">
                  <c:v>240.78980891719746</c:v>
                </c:pt>
                <c:pt idx="78">
                  <c:v>240.78980891719746</c:v>
                </c:pt>
                <c:pt idx="79">
                  <c:v>240.78980891719746</c:v>
                </c:pt>
                <c:pt idx="80">
                  <c:v>240.78980891719746</c:v>
                </c:pt>
                <c:pt idx="81">
                  <c:v>271.171974522293</c:v>
                </c:pt>
                <c:pt idx="82">
                  <c:v>291.171974522293</c:v>
                </c:pt>
                <c:pt idx="83">
                  <c:v>291.171974522293</c:v>
                </c:pt>
                <c:pt idx="84">
                  <c:v>291.171974522293</c:v>
                </c:pt>
                <c:pt idx="85">
                  <c:v>291.171974522293</c:v>
                </c:pt>
                <c:pt idx="86">
                  <c:v>312</c:v>
                </c:pt>
                <c:pt idx="87">
                  <c:v>312</c:v>
                </c:pt>
                <c:pt idx="88">
                  <c:v>312</c:v>
                </c:pt>
                <c:pt idx="89">
                  <c:v>312</c:v>
                </c:pt>
                <c:pt idx="90">
                  <c:v>312</c:v>
                </c:pt>
                <c:pt idx="91">
                  <c:v>338.25477707006371</c:v>
                </c:pt>
                <c:pt idx="92">
                  <c:v>338.25477707006371</c:v>
                </c:pt>
                <c:pt idx="93">
                  <c:v>338.25477707006371</c:v>
                </c:pt>
                <c:pt idx="94">
                  <c:v>338.25477707006371</c:v>
                </c:pt>
                <c:pt idx="95">
                  <c:v>338.25477707006371</c:v>
                </c:pt>
                <c:pt idx="96">
                  <c:v>338.25477707006371</c:v>
                </c:pt>
                <c:pt idx="97">
                  <c:v>338.25477707006371</c:v>
                </c:pt>
                <c:pt idx="98">
                  <c:v>338.25477707006371</c:v>
                </c:pt>
                <c:pt idx="99">
                  <c:v>338.25477707006371</c:v>
                </c:pt>
                <c:pt idx="100">
                  <c:v>352.52229299363057</c:v>
                </c:pt>
                <c:pt idx="101">
                  <c:v>359.52229299363057</c:v>
                </c:pt>
                <c:pt idx="102">
                  <c:v>359.52229299363057</c:v>
                </c:pt>
                <c:pt idx="103">
                  <c:v>359.52229299363057</c:v>
                </c:pt>
                <c:pt idx="104">
                  <c:v>359.52229299363057</c:v>
                </c:pt>
                <c:pt idx="105">
                  <c:v>369.71337579617835</c:v>
                </c:pt>
                <c:pt idx="106">
                  <c:v>369.71337579617835</c:v>
                </c:pt>
                <c:pt idx="107">
                  <c:v>369.71337579617835</c:v>
                </c:pt>
                <c:pt idx="108">
                  <c:v>369.71337579617835</c:v>
                </c:pt>
                <c:pt idx="109">
                  <c:v>369.71337579617835</c:v>
                </c:pt>
                <c:pt idx="110">
                  <c:v>369.71337579617835</c:v>
                </c:pt>
                <c:pt idx="111">
                  <c:v>369.71337579617835</c:v>
                </c:pt>
                <c:pt idx="112">
                  <c:v>369.71337579617835</c:v>
                </c:pt>
                <c:pt idx="113">
                  <c:v>369.71337579617835</c:v>
                </c:pt>
                <c:pt idx="114">
                  <c:v>369.71337579617835</c:v>
                </c:pt>
                <c:pt idx="115">
                  <c:v>369.71337579617835</c:v>
                </c:pt>
                <c:pt idx="116">
                  <c:v>369.71337579617835</c:v>
                </c:pt>
                <c:pt idx="117">
                  <c:v>369.71337579617835</c:v>
                </c:pt>
                <c:pt idx="118">
                  <c:v>369.71337579617835</c:v>
                </c:pt>
                <c:pt idx="119">
                  <c:v>397.71337579617835</c:v>
                </c:pt>
                <c:pt idx="120">
                  <c:v>399.71337579617835</c:v>
                </c:pt>
                <c:pt idx="121">
                  <c:v>407.71337579617835</c:v>
                </c:pt>
                <c:pt idx="122">
                  <c:v>415.71337579617835</c:v>
                </c:pt>
                <c:pt idx="123">
                  <c:v>424.71337579617835</c:v>
                </c:pt>
                <c:pt idx="124">
                  <c:v>428.71337579617835</c:v>
                </c:pt>
                <c:pt idx="125">
                  <c:v>444.71337579617835</c:v>
                </c:pt>
                <c:pt idx="126">
                  <c:v>444.71337579617835</c:v>
                </c:pt>
                <c:pt idx="127">
                  <c:v>444.71337579617835</c:v>
                </c:pt>
                <c:pt idx="128">
                  <c:v>444.71337579617835</c:v>
                </c:pt>
                <c:pt idx="129">
                  <c:v>444.71337579617835</c:v>
                </c:pt>
                <c:pt idx="130">
                  <c:v>444.71337579617835</c:v>
                </c:pt>
                <c:pt idx="131">
                  <c:v>444.71337579617835</c:v>
                </c:pt>
                <c:pt idx="132">
                  <c:v>450.71337579617835</c:v>
                </c:pt>
                <c:pt idx="133">
                  <c:v>466.71337579617835</c:v>
                </c:pt>
                <c:pt idx="134">
                  <c:v>466.71337579617835</c:v>
                </c:pt>
                <c:pt idx="135">
                  <c:v>466.71337579617835</c:v>
                </c:pt>
                <c:pt idx="136">
                  <c:v>466.71337579617835</c:v>
                </c:pt>
                <c:pt idx="137">
                  <c:v>470.71337579617835</c:v>
                </c:pt>
                <c:pt idx="138">
                  <c:v>470.71337579617835</c:v>
                </c:pt>
                <c:pt idx="139">
                  <c:v>470.71337579617835</c:v>
                </c:pt>
                <c:pt idx="140">
                  <c:v>470.71337579617835</c:v>
                </c:pt>
                <c:pt idx="141">
                  <c:v>470.71337579617835</c:v>
                </c:pt>
                <c:pt idx="142">
                  <c:v>470.71337579617835</c:v>
                </c:pt>
                <c:pt idx="143">
                  <c:v>470.71337579617835</c:v>
                </c:pt>
                <c:pt idx="144">
                  <c:v>475.71337579617835</c:v>
                </c:pt>
                <c:pt idx="145">
                  <c:v>475.71337579617835</c:v>
                </c:pt>
                <c:pt idx="146">
                  <c:v>475.71337579617835</c:v>
                </c:pt>
                <c:pt idx="147">
                  <c:v>475.71337579617835</c:v>
                </c:pt>
                <c:pt idx="148">
                  <c:v>475.71337579617835</c:v>
                </c:pt>
                <c:pt idx="149">
                  <c:v>475.71337579617835</c:v>
                </c:pt>
                <c:pt idx="150">
                  <c:v>480.71337579617835</c:v>
                </c:pt>
                <c:pt idx="151">
                  <c:v>480.71337579617835</c:v>
                </c:pt>
                <c:pt idx="152">
                  <c:v>480.71337579617835</c:v>
                </c:pt>
                <c:pt idx="153">
                  <c:v>480.71337579617835</c:v>
                </c:pt>
                <c:pt idx="154">
                  <c:v>481.71337579617835</c:v>
                </c:pt>
                <c:pt idx="155">
                  <c:v>481.71337579617835</c:v>
                </c:pt>
                <c:pt idx="156">
                  <c:v>481.71337579617835</c:v>
                </c:pt>
                <c:pt idx="157">
                  <c:v>481.71337579617835</c:v>
                </c:pt>
                <c:pt idx="158">
                  <c:v>489.21337579617835</c:v>
                </c:pt>
                <c:pt idx="159">
                  <c:v>489.21337579617835</c:v>
                </c:pt>
                <c:pt idx="160">
                  <c:v>492.21337579617835</c:v>
                </c:pt>
                <c:pt idx="161">
                  <c:v>492.21337579617835</c:v>
                </c:pt>
                <c:pt idx="162">
                  <c:v>492.21337579617835</c:v>
                </c:pt>
                <c:pt idx="163">
                  <c:v>492.21337579617835</c:v>
                </c:pt>
                <c:pt idx="164">
                  <c:v>492.21337579617835</c:v>
                </c:pt>
                <c:pt idx="165">
                  <c:v>492.21337579617835</c:v>
                </c:pt>
                <c:pt idx="166">
                  <c:v>492.21337579617835</c:v>
                </c:pt>
                <c:pt idx="167">
                  <c:v>492.21337579617835</c:v>
                </c:pt>
                <c:pt idx="168">
                  <c:v>492.21337579617835</c:v>
                </c:pt>
                <c:pt idx="169">
                  <c:v>492.21337579617835</c:v>
                </c:pt>
                <c:pt idx="170">
                  <c:v>492.21337579617835</c:v>
                </c:pt>
                <c:pt idx="171">
                  <c:v>492.21337579617835</c:v>
                </c:pt>
                <c:pt idx="172">
                  <c:v>492.21337579617835</c:v>
                </c:pt>
              </c:numCache>
            </c:numRef>
          </c:yVal>
          <c:smooth val="0"/>
          <c:extLst>
            <c:ext xmlns:c16="http://schemas.microsoft.com/office/drawing/2014/chart" uri="{C3380CC4-5D6E-409C-BE32-E72D297353CC}">
              <c16:uniqueId val="{00000001-24B3-4D40-998F-4A63C4B795CD}"/>
            </c:ext>
          </c:extLst>
        </c:ser>
        <c:ser>
          <c:idx val="0"/>
          <c:order val="2"/>
          <c:tx>
            <c:strRef>
              <c:f>'C12 4040'!$A$41</c:f>
              <c:strCache>
                <c:ptCount val="1"/>
                <c:pt idx="0">
                  <c:v>Cum Eff Irr + Prec</c:v>
                </c:pt>
              </c:strCache>
            </c:strRef>
          </c:tx>
          <c:spPr>
            <a:ln w="3175">
              <a:solidFill>
                <a:srgbClr val="000000"/>
              </a:solidFill>
              <a:prstDash val="solid"/>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4040'!$C$41:$FS$41</c:f>
              <c:numCache>
                <c:formatCode>0</c:formatCode>
                <c:ptCount val="173"/>
                <c:pt idx="0">
                  <c:v>0</c:v>
                </c:pt>
                <c:pt idx="1">
                  <c:v>0</c:v>
                </c:pt>
                <c:pt idx="2">
                  <c:v>0</c:v>
                </c:pt>
                <c:pt idx="3">
                  <c:v>0</c:v>
                </c:pt>
                <c:pt idx="4">
                  <c:v>0</c:v>
                </c:pt>
                <c:pt idx="5">
                  <c:v>0</c:v>
                </c:pt>
                <c:pt idx="6">
                  <c:v>0</c:v>
                </c:pt>
                <c:pt idx="7">
                  <c:v>0.79999999999999982</c:v>
                </c:pt>
                <c:pt idx="8">
                  <c:v>0.79999999999999982</c:v>
                </c:pt>
                <c:pt idx="9">
                  <c:v>0.79999999999999982</c:v>
                </c:pt>
                <c:pt idx="10">
                  <c:v>0.79999999999999982</c:v>
                </c:pt>
                <c:pt idx="11">
                  <c:v>0.79999999999999982</c:v>
                </c:pt>
                <c:pt idx="12">
                  <c:v>0.79999999999999982</c:v>
                </c:pt>
                <c:pt idx="13">
                  <c:v>0.79999999999999982</c:v>
                </c:pt>
                <c:pt idx="14">
                  <c:v>0.79999999999999982</c:v>
                </c:pt>
                <c:pt idx="15">
                  <c:v>1.2513999999999996</c:v>
                </c:pt>
                <c:pt idx="16">
                  <c:v>2.8725999999999994</c:v>
                </c:pt>
                <c:pt idx="17">
                  <c:v>2.8725999999999994</c:v>
                </c:pt>
                <c:pt idx="18">
                  <c:v>2.8725999999999994</c:v>
                </c:pt>
                <c:pt idx="19">
                  <c:v>2.8725999999999994</c:v>
                </c:pt>
                <c:pt idx="20">
                  <c:v>2.8725999999999994</c:v>
                </c:pt>
                <c:pt idx="21">
                  <c:v>2.8725999999999994</c:v>
                </c:pt>
                <c:pt idx="22">
                  <c:v>4.4745999999999988</c:v>
                </c:pt>
                <c:pt idx="23">
                  <c:v>4.4745999999999988</c:v>
                </c:pt>
                <c:pt idx="24">
                  <c:v>4.4745999999999988</c:v>
                </c:pt>
                <c:pt idx="25">
                  <c:v>29.071826780072431</c:v>
                </c:pt>
                <c:pt idx="26">
                  <c:v>29.071826780072431</c:v>
                </c:pt>
                <c:pt idx="27">
                  <c:v>29.071826780072431</c:v>
                </c:pt>
                <c:pt idx="28">
                  <c:v>29.071826780072431</c:v>
                </c:pt>
                <c:pt idx="29">
                  <c:v>29.071826780072431</c:v>
                </c:pt>
                <c:pt idx="30">
                  <c:v>29.071826780072431</c:v>
                </c:pt>
                <c:pt idx="31">
                  <c:v>54.441906385855205</c:v>
                </c:pt>
                <c:pt idx="32">
                  <c:v>54.441906385855205</c:v>
                </c:pt>
                <c:pt idx="33">
                  <c:v>54.441906385855205</c:v>
                </c:pt>
                <c:pt idx="34">
                  <c:v>54.441906385855205</c:v>
                </c:pt>
                <c:pt idx="35">
                  <c:v>54.441906385855205</c:v>
                </c:pt>
                <c:pt idx="36">
                  <c:v>54.441906385855205</c:v>
                </c:pt>
                <c:pt idx="37">
                  <c:v>54.441906385855205</c:v>
                </c:pt>
                <c:pt idx="38">
                  <c:v>72.732282968726253</c:v>
                </c:pt>
                <c:pt idx="39">
                  <c:v>72.732282968726253</c:v>
                </c:pt>
                <c:pt idx="40">
                  <c:v>72.732282968726253</c:v>
                </c:pt>
                <c:pt idx="41">
                  <c:v>72.732282968726253</c:v>
                </c:pt>
                <c:pt idx="42">
                  <c:v>72.732282968726253</c:v>
                </c:pt>
                <c:pt idx="43">
                  <c:v>72.732282968726253</c:v>
                </c:pt>
                <c:pt idx="44">
                  <c:v>72.732282968726253</c:v>
                </c:pt>
                <c:pt idx="45">
                  <c:v>72.732282968726253</c:v>
                </c:pt>
                <c:pt idx="46">
                  <c:v>73.245540111583395</c:v>
                </c:pt>
                <c:pt idx="47">
                  <c:v>73.245540111583395</c:v>
                </c:pt>
                <c:pt idx="48">
                  <c:v>73.245540111583395</c:v>
                </c:pt>
                <c:pt idx="49">
                  <c:v>84.915345261354204</c:v>
                </c:pt>
                <c:pt idx="50">
                  <c:v>84.915345261354204</c:v>
                </c:pt>
                <c:pt idx="51">
                  <c:v>84.915345261354204</c:v>
                </c:pt>
                <c:pt idx="52">
                  <c:v>84.915345261354204</c:v>
                </c:pt>
                <c:pt idx="53">
                  <c:v>97.38210124572413</c:v>
                </c:pt>
                <c:pt idx="54">
                  <c:v>97.38210124572413</c:v>
                </c:pt>
                <c:pt idx="55">
                  <c:v>97.38210124572413</c:v>
                </c:pt>
                <c:pt idx="56">
                  <c:v>97.38210124572413</c:v>
                </c:pt>
                <c:pt idx="57">
                  <c:v>97.38210124572413</c:v>
                </c:pt>
                <c:pt idx="58">
                  <c:v>112.48526348431885</c:v>
                </c:pt>
                <c:pt idx="59">
                  <c:v>112.48526348431885</c:v>
                </c:pt>
                <c:pt idx="60">
                  <c:v>112.48526348431885</c:v>
                </c:pt>
                <c:pt idx="61">
                  <c:v>118.35278348431885</c:v>
                </c:pt>
                <c:pt idx="62">
                  <c:v>123.69070348431885</c:v>
                </c:pt>
                <c:pt idx="63">
                  <c:v>133.88178628686663</c:v>
                </c:pt>
                <c:pt idx="64">
                  <c:v>133.88178628686663</c:v>
                </c:pt>
                <c:pt idx="65">
                  <c:v>133.88178628686663</c:v>
                </c:pt>
                <c:pt idx="66">
                  <c:v>136.34727200115233</c:v>
                </c:pt>
                <c:pt idx="67">
                  <c:v>136.34727200115233</c:v>
                </c:pt>
                <c:pt idx="68">
                  <c:v>136.34727200115233</c:v>
                </c:pt>
                <c:pt idx="69">
                  <c:v>136.34727200115233</c:v>
                </c:pt>
                <c:pt idx="70">
                  <c:v>136.34727200115233</c:v>
                </c:pt>
                <c:pt idx="71">
                  <c:v>136.34727200115233</c:v>
                </c:pt>
                <c:pt idx="72">
                  <c:v>148.51287709669373</c:v>
                </c:pt>
                <c:pt idx="73">
                  <c:v>148.51287709669373</c:v>
                </c:pt>
                <c:pt idx="74">
                  <c:v>148.51287709669373</c:v>
                </c:pt>
                <c:pt idx="75">
                  <c:v>148.51287709669373</c:v>
                </c:pt>
                <c:pt idx="76">
                  <c:v>148.51287709669373</c:v>
                </c:pt>
                <c:pt idx="77">
                  <c:v>208.21698719717708</c:v>
                </c:pt>
                <c:pt idx="78">
                  <c:v>208.21698719717708</c:v>
                </c:pt>
                <c:pt idx="79">
                  <c:v>208.21698719717708</c:v>
                </c:pt>
                <c:pt idx="80">
                  <c:v>208.21698719717708</c:v>
                </c:pt>
                <c:pt idx="81">
                  <c:v>238.59915280227261</c:v>
                </c:pt>
                <c:pt idx="82">
                  <c:v>256.90169825681807</c:v>
                </c:pt>
                <c:pt idx="83">
                  <c:v>256.90169825681807</c:v>
                </c:pt>
                <c:pt idx="84">
                  <c:v>256.90169825681807</c:v>
                </c:pt>
                <c:pt idx="85">
                  <c:v>256.90169825681807</c:v>
                </c:pt>
                <c:pt idx="86">
                  <c:v>277.72972373452507</c:v>
                </c:pt>
                <c:pt idx="87">
                  <c:v>277.72972373452507</c:v>
                </c:pt>
                <c:pt idx="88">
                  <c:v>277.72972373452507</c:v>
                </c:pt>
                <c:pt idx="89">
                  <c:v>277.72972373452507</c:v>
                </c:pt>
                <c:pt idx="90">
                  <c:v>277.72972373452507</c:v>
                </c:pt>
                <c:pt idx="91">
                  <c:v>303.14362807731607</c:v>
                </c:pt>
                <c:pt idx="92">
                  <c:v>303.14362807731607</c:v>
                </c:pt>
                <c:pt idx="93">
                  <c:v>303.14362807731607</c:v>
                </c:pt>
                <c:pt idx="94">
                  <c:v>303.14362807731607</c:v>
                </c:pt>
                <c:pt idx="95">
                  <c:v>303.14362807731607</c:v>
                </c:pt>
                <c:pt idx="96">
                  <c:v>303.14362807731607</c:v>
                </c:pt>
                <c:pt idx="97">
                  <c:v>303.14362807731607</c:v>
                </c:pt>
                <c:pt idx="98">
                  <c:v>303.14362807731607</c:v>
                </c:pt>
                <c:pt idx="99">
                  <c:v>303.14362807731607</c:v>
                </c:pt>
                <c:pt idx="100">
                  <c:v>317.41114400088293</c:v>
                </c:pt>
                <c:pt idx="101">
                  <c:v>323.44234400088294</c:v>
                </c:pt>
                <c:pt idx="102">
                  <c:v>323.44234400088294</c:v>
                </c:pt>
                <c:pt idx="103">
                  <c:v>323.44234400088294</c:v>
                </c:pt>
                <c:pt idx="104">
                  <c:v>323.44234400088294</c:v>
                </c:pt>
                <c:pt idx="105">
                  <c:v>333.63342680343072</c:v>
                </c:pt>
                <c:pt idx="106">
                  <c:v>333.63342680343072</c:v>
                </c:pt>
                <c:pt idx="107">
                  <c:v>333.63342680343072</c:v>
                </c:pt>
                <c:pt idx="108">
                  <c:v>333.63342680343072</c:v>
                </c:pt>
                <c:pt idx="109">
                  <c:v>333.63342680343072</c:v>
                </c:pt>
                <c:pt idx="110">
                  <c:v>333.63342680343072</c:v>
                </c:pt>
                <c:pt idx="111">
                  <c:v>333.63342680343072</c:v>
                </c:pt>
                <c:pt idx="112">
                  <c:v>333.63342680343072</c:v>
                </c:pt>
                <c:pt idx="113">
                  <c:v>333.63342680343072</c:v>
                </c:pt>
                <c:pt idx="114">
                  <c:v>333.63342680343072</c:v>
                </c:pt>
                <c:pt idx="115">
                  <c:v>333.63342680343072</c:v>
                </c:pt>
                <c:pt idx="116">
                  <c:v>333.63342680343072</c:v>
                </c:pt>
                <c:pt idx="117">
                  <c:v>333.63342680343072</c:v>
                </c:pt>
                <c:pt idx="118">
                  <c:v>333.63342680343072</c:v>
                </c:pt>
                <c:pt idx="119">
                  <c:v>356.50976966057357</c:v>
                </c:pt>
                <c:pt idx="120">
                  <c:v>361.10673875377745</c:v>
                </c:pt>
                <c:pt idx="121">
                  <c:v>365.31793875377747</c:v>
                </c:pt>
                <c:pt idx="122">
                  <c:v>372.48627826175203</c:v>
                </c:pt>
                <c:pt idx="123">
                  <c:v>376.80422111889487</c:v>
                </c:pt>
                <c:pt idx="124">
                  <c:v>381.07910389896659</c:v>
                </c:pt>
                <c:pt idx="125">
                  <c:v>390.27681818468091</c:v>
                </c:pt>
                <c:pt idx="126">
                  <c:v>390.27681818468091</c:v>
                </c:pt>
                <c:pt idx="127">
                  <c:v>390.27681818468091</c:v>
                </c:pt>
                <c:pt idx="128">
                  <c:v>390.27681818468091</c:v>
                </c:pt>
                <c:pt idx="129">
                  <c:v>390.27681818468091</c:v>
                </c:pt>
                <c:pt idx="130">
                  <c:v>390.27681818468091</c:v>
                </c:pt>
                <c:pt idx="131">
                  <c:v>390.27681818468091</c:v>
                </c:pt>
                <c:pt idx="132">
                  <c:v>391.89647532753804</c:v>
                </c:pt>
                <c:pt idx="133">
                  <c:v>398.85601818468092</c:v>
                </c:pt>
                <c:pt idx="134">
                  <c:v>398.85601818468092</c:v>
                </c:pt>
                <c:pt idx="135">
                  <c:v>398.85601818468092</c:v>
                </c:pt>
                <c:pt idx="136">
                  <c:v>398.85601818468092</c:v>
                </c:pt>
                <c:pt idx="137">
                  <c:v>399.65601818468093</c:v>
                </c:pt>
                <c:pt idx="138">
                  <c:v>399.65601818468093</c:v>
                </c:pt>
                <c:pt idx="139">
                  <c:v>399.65601818468093</c:v>
                </c:pt>
                <c:pt idx="140">
                  <c:v>399.65601818468093</c:v>
                </c:pt>
                <c:pt idx="141">
                  <c:v>399.65601818468093</c:v>
                </c:pt>
                <c:pt idx="142">
                  <c:v>399.65601818468093</c:v>
                </c:pt>
                <c:pt idx="143">
                  <c:v>399.65601818468093</c:v>
                </c:pt>
                <c:pt idx="144">
                  <c:v>400.65601818468093</c:v>
                </c:pt>
                <c:pt idx="145">
                  <c:v>400.65601818468093</c:v>
                </c:pt>
                <c:pt idx="146">
                  <c:v>400.65601818468093</c:v>
                </c:pt>
                <c:pt idx="147">
                  <c:v>400.65601818468093</c:v>
                </c:pt>
                <c:pt idx="148">
                  <c:v>400.65601818468093</c:v>
                </c:pt>
                <c:pt idx="149">
                  <c:v>400.65601818468093</c:v>
                </c:pt>
                <c:pt idx="150">
                  <c:v>401.65601818468093</c:v>
                </c:pt>
                <c:pt idx="151">
                  <c:v>401.65601818468093</c:v>
                </c:pt>
                <c:pt idx="152">
                  <c:v>401.65601818468093</c:v>
                </c:pt>
                <c:pt idx="153">
                  <c:v>401.65601818468093</c:v>
                </c:pt>
                <c:pt idx="154">
                  <c:v>401.85601818468092</c:v>
                </c:pt>
                <c:pt idx="155">
                  <c:v>401.85601818468092</c:v>
                </c:pt>
                <c:pt idx="156">
                  <c:v>401.85601818468092</c:v>
                </c:pt>
                <c:pt idx="157">
                  <c:v>401.85601818468092</c:v>
                </c:pt>
                <c:pt idx="158">
                  <c:v>403.35601818468092</c:v>
                </c:pt>
                <c:pt idx="159">
                  <c:v>403.35601818468092</c:v>
                </c:pt>
                <c:pt idx="160">
                  <c:v>403.95601818468094</c:v>
                </c:pt>
                <c:pt idx="161">
                  <c:v>403.95601818468094</c:v>
                </c:pt>
                <c:pt idx="162">
                  <c:v>403.95601818468094</c:v>
                </c:pt>
                <c:pt idx="163">
                  <c:v>403.95601818468094</c:v>
                </c:pt>
                <c:pt idx="164">
                  <c:v>403.95601818468094</c:v>
                </c:pt>
                <c:pt idx="165">
                  <c:v>403.95601818468094</c:v>
                </c:pt>
                <c:pt idx="166">
                  <c:v>403.95601818468094</c:v>
                </c:pt>
                <c:pt idx="167">
                  <c:v>403.95601818468094</c:v>
                </c:pt>
                <c:pt idx="168">
                  <c:v>403.95601818468094</c:v>
                </c:pt>
                <c:pt idx="169">
                  <c:v>403.95601818468094</c:v>
                </c:pt>
                <c:pt idx="170">
                  <c:v>403.95601818468094</c:v>
                </c:pt>
                <c:pt idx="171">
                  <c:v>403.95601818468094</c:v>
                </c:pt>
                <c:pt idx="172">
                  <c:v>403.95601818468094</c:v>
                </c:pt>
              </c:numCache>
            </c:numRef>
          </c:yVal>
          <c:smooth val="0"/>
          <c:extLst>
            <c:ext xmlns:c16="http://schemas.microsoft.com/office/drawing/2014/chart" uri="{C3380CC4-5D6E-409C-BE32-E72D297353CC}">
              <c16:uniqueId val="{00000002-24B3-4D40-998F-4A63C4B795CD}"/>
            </c:ext>
          </c:extLst>
        </c:ser>
        <c:ser>
          <c:idx val="6"/>
          <c:order val="3"/>
          <c:tx>
            <c:strRef>
              <c:f>'C12 4040'!$A$19</c:f>
              <c:strCache>
                <c:ptCount val="1"/>
                <c:pt idx="0">
                  <c:v>Cum ETc (Kcb Select)</c:v>
                </c:pt>
              </c:strCache>
            </c:strRef>
          </c:tx>
          <c:spPr>
            <a:ln w="25400">
              <a:solidFill>
                <a:srgbClr val="008080"/>
              </a:solidFill>
              <a:prstDash val="solid"/>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4040'!$C$19:$FS$19</c:f>
              <c:numCache>
                <c:formatCode>0</c:formatCode>
                <c:ptCount val="173"/>
                <c:pt idx="0">
                  <c:v>1.1015352487564087</c:v>
                </c:pt>
                <c:pt idx="1">
                  <c:v>2.2542297199890369</c:v>
                </c:pt>
                <c:pt idx="2">
                  <c:v>3.1242882593271224</c:v>
                </c:pt>
                <c:pt idx="3">
                  <c:v>3.8796291438251704</c:v>
                </c:pt>
                <c:pt idx="4">
                  <c:v>4.565239515182963</c:v>
                </c:pt>
                <c:pt idx="5">
                  <c:v>5.0717436006447425</c:v>
                </c:pt>
                <c:pt idx="6">
                  <c:v>5.4072440279030314</c:v>
                </c:pt>
                <c:pt idx="7">
                  <c:v>8.8477463729273929</c:v>
                </c:pt>
                <c:pt idx="8">
                  <c:v>9.387108294190508</c:v>
                </c:pt>
                <c:pt idx="9">
                  <c:v>9.7194219356333864</c:v>
                </c:pt>
                <c:pt idx="10">
                  <c:v>10.03998739917485</c:v>
                </c:pt>
                <c:pt idx="11">
                  <c:v>10.673105052096291</c:v>
                </c:pt>
                <c:pt idx="12">
                  <c:v>11.319083355760787</c:v>
                </c:pt>
                <c:pt idx="13">
                  <c:v>12.102728410510471</c:v>
                </c:pt>
                <c:pt idx="14">
                  <c:v>13.010138323075161</c:v>
                </c:pt>
                <c:pt idx="15">
                  <c:v>15.275552798652404</c:v>
                </c:pt>
                <c:pt idx="16">
                  <c:v>21.021118787508179</c:v>
                </c:pt>
                <c:pt idx="17">
                  <c:v>22.545952582415254</c:v>
                </c:pt>
                <c:pt idx="18">
                  <c:v>24.259628693691354</c:v>
                </c:pt>
                <c:pt idx="19">
                  <c:v>25.489166683174226</c:v>
                </c:pt>
                <c:pt idx="20">
                  <c:v>26.65331199702031</c:v>
                </c:pt>
                <c:pt idx="21">
                  <c:v>28.059360305205487</c:v>
                </c:pt>
                <c:pt idx="22">
                  <c:v>33.420854814177588</c:v>
                </c:pt>
                <c:pt idx="23">
                  <c:v>34.022068014064217</c:v>
                </c:pt>
                <c:pt idx="24">
                  <c:v>35.248611953861342</c:v>
                </c:pt>
                <c:pt idx="25">
                  <c:v>40.631428534007163</c:v>
                </c:pt>
                <c:pt idx="26">
                  <c:v>42.945236795547693</c:v>
                </c:pt>
                <c:pt idx="27">
                  <c:v>45.176257621105101</c:v>
                </c:pt>
                <c:pt idx="28">
                  <c:v>47.449014214809324</c:v>
                </c:pt>
                <c:pt idx="29">
                  <c:v>50.747337288121962</c:v>
                </c:pt>
                <c:pt idx="30">
                  <c:v>54.047878917183063</c:v>
                </c:pt>
                <c:pt idx="31">
                  <c:v>60.44183483793401</c:v>
                </c:pt>
                <c:pt idx="32">
                  <c:v>63.799508325418465</c:v>
                </c:pt>
                <c:pt idx="33">
                  <c:v>66.473293802693121</c:v>
                </c:pt>
                <c:pt idx="34">
                  <c:v>68.864857132590942</c:v>
                </c:pt>
                <c:pt idx="35">
                  <c:v>71.282769205914818</c:v>
                </c:pt>
                <c:pt idx="36">
                  <c:v>74.126274779449787</c:v>
                </c:pt>
                <c:pt idx="37">
                  <c:v>78.212398301745054</c:v>
                </c:pt>
                <c:pt idx="38">
                  <c:v>84.316271722273257</c:v>
                </c:pt>
                <c:pt idx="39">
                  <c:v>87.594718633409002</c:v>
                </c:pt>
                <c:pt idx="40">
                  <c:v>90.844383538861734</c:v>
                </c:pt>
                <c:pt idx="41">
                  <c:v>94.538038470624969</c:v>
                </c:pt>
                <c:pt idx="42">
                  <c:v>98.671249856072606</c:v>
                </c:pt>
                <c:pt idx="43">
                  <c:v>102.79212159307593</c:v>
                </c:pt>
                <c:pt idx="44">
                  <c:v>107.29861334698279</c:v>
                </c:pt>
                <c:pt idx="45">
                  <c:v>113.32917331342435</c:v>
                </c:pt>
                <c:pt idx="46">
                  <c:v>119.46485940526121</c:v>
                </c:pt>
                <c:pt idx="47">
                  <c:v>123.49315278653248</c:v>
                </c:pt>
                <c:pt idx="48">
                  <c:v>127.25075332776389</c:v>
                </c:pt>
                <c:pt idx="49">
                  <c:v>131.50612530091846</c:v>
                </c:pt>
                <c:pt idx="50">
                  <c:v>136.36298055091845</c:v>
                </c:pt>
                <c:pt idx="51">
                  <c:v>140.91772866383229</c:v>
                </c:pt>
                <c:pt idx="52">
                  <c:v>145.54158178509351</c:v>
                </c:pt>
                <c:pt idx="53">
                  <c:v>150.20206702136338</c:v>
                </c:pt>
                <c:pt idx="54">
                  <c:v>155.16510508223564</c:v>
                </c:pt>
                <c:pt idx="55">
                  <c:v>159.51926822209316</c:v>
                </c:pt>
                <c:pt idx="56">
                  <c:v>163.84211549810024</c:v>
                </c:pt>
                <c:pt idx="57">
                  <c:v>167.99690849565843</c:v>
                </c:pt>
                <c:pt idx="58">
                  <c:v>172.28748905524262</c:v>
                </c:pt>
                <c:pt idx="59">
                  <c:v>179.73075458250057</c:v>
                </c:pt>
                <c:pt idx="60">
                  <c:v>183.64026886537226</c:v>
                </c:pt>
                <c:pt idx="61">
                  <c:v>189.08412655607776</c:v>
                </c:pt>
                <c:pt idx="62">
                  <c:v>194.1793021910635</c:v>
                </c:pt>
                <c:pt idx="63">
                  <c:v>197.9614749092232</c:v>
                </c:pt>
                <c:pt idx="64">
                  <c:v>205.82835375296671</c:v>
                </c:pt>
                <c:pt idx="65">
                  <c:v>212.29886274602666</c:v>
                </c:pt>
                <c:pt idx="66">
                  <c:v>216.84233579351587</c:v>
                </c:pt>
                <c:pt idx="67">
                  <c:v>219.36450249011025</c:v>
                </c:pt>
                <c:pt idx="68">
                  <c:v>222.53039967914671</c:v>
                </c:pt>
                <c:pt idx="69">
                  <c:v>224.92187407984343</c:v>
                </c:pt>
                <c:pt idx="70">
                  <c:v>227.76151045842042</c:v>
                </c:pt>
                <c:pt idx="71">
                  <c:v>230.09716138200309</c:v>
                </c:pt>
                <c:pt idx="72">
                  <c:v>231.95396071689231</c:v>
                </c:pt>
                <c:pt idx="73">
                  <c:v>233.669885097833</c:v>
                </c:pt>
                <c:pt idx="74">
                  <c:v>236.78924035649717</c:v>
                </c:pt>
                <c:pt idx="75">
                  <c:v>238.59621598136957</c:v>
                </c:pt>
                <c:pt idx="76">
                  <c:v>239.59517696583899</c:v>
                </c:pt>
                <c:pt idx="77">
                  <c:v>241.38792631539727</c:v>
                </c:pt>
                <c:pt idx="78">
                  <c:v>247.21741944039726</c:v>
                </c:pt>
                <c:pt idx="79">
                  <c:v>253.80087769893075</c:v>
                </c:pt>
                <c:pt idx="80">
                  <c:v>259.09940339473155</c:v>
                </c:pt>
                <c:pt idx="81">
                  <c:v>265.57634004023936</c:v>
                </c:pt>
                <c:pt idx="82">
                  <c:v>273.00080584668024</c:v>
                </c:pt>
                <c:pt idx="83">
                  <c:v>278.19540270947323</c:v>
                </c:pt>
                <c:pt idx="84">
                  <c:v>284.14928942822326</c:v>
                </c:pt>
                <c:pt idx="85">
                  <c:v>290.10524523877012</c:v>
                </c:pt>
                <c:pt idx="86">
                  <c:v>294.15640017651424</c:v>
                </c:pt>
                <c:pt idx="87">
                  <c:v>297.23489268444882</c:v>
                </c:pt>
                <c:pt idx="88">
                  <c:v>302.88541941784729</c:v>
                </c:pt>
                <c:pt idx="89">
                  <c:v>308.56124903820864</c:v>
                </c:pt>
                <c:pt idx="90">
                  <c:v>312.93884903820862</c:v>
                </c:pt>
                <c:pt idx="91">
                  <c:v>318.4741217654813</c:v>
                </c:pt>
                <c:pt idx="92">
                  <c:v>323.13972176548128</c:v>
                </c:pt>
                <c:pt idx="93">
                  <c:v>328.06452176548129</c:v>
                </c:pt>
                <c:pt idx="94">
                  <c:v>333.2773217654813</c:v>
                </c:pt>
                <c:pt idx="95">
                  <c:v>338.97972176548132</c:v>
                </c:pt>
                <c:pt idx="96">
                  <c:v>344.65332176548134</c:v>
                </c:pt>
                <c:pt idx="97">
                  <c:v>349.55259656687599</c:v>
                </c:pt>
                <c:pt idx="98">
                  <c:v>354.82934258764567</c:v>
                </c:pt>
                <c:pt idx="99">
                  <c:v>359.44748138256449</c:v>
                </c:pt>
                <c:pt idx="100">
                  <c:v>363.64106686603697</c:v>
                </c:pt>
                <c:pt idx="101">
                  <c:v>368.24634454127357</c:v>
                </c:pt>
                <c:pt idx="102">
                  <c:v>372.86213312148129</c:v>
                </c:pt>
                <c:pt idx="103">
                  <c:v>376.82187281191875</c:v>
                </c:pt>
                <c:pt idx="104">
                  <c:v>380.50446283978556</c:v>
                </c:pt>
                <c:pt idx="105">
                  <c:v>384.45558096824556</c:v>
                </c:pt>
                <c:pt idx="106">
                  <c:v>388.89179925547711</c:v>
                </c:pt>
                <c:pt idx="107">
                  <c:v>392.21902597114541</c:v>
                </c:pt>
                <c:pt idx="108">
                  <c:v>396.33623246645976</c:v>
                </c:pt>
                <c:pt idx="109">
                  <c:v>398.94985948636855</c:v>
                </c:pt>
                <c:pt idx="110">
                  <c:v>401.58093361852974</c:v>
                </c:pt>
                <c:pt idx="111">
                  <c:v>403.74009067140184</c:v>
                </c:pt>
                <c:pt idx="112">
                  <c:v>405.74367581651325</c:v>
                </c:pt>
                <c:pt idx="113">
                  <c:v>407.35564117725033</c:v>
                </c:pt>
                <c:pt idx="114">
                  <c:v>408.8846841046385</c:v>
                </c:pt>
                <c:pt idx="115">
                  <c:v>410.48400241301283</c:v>
                </c:pt>
                <c:pt idx="116">
                  <c:v>412.08295765193242</c:v>
                </c:pt>
                <c:pt idx="117">
                  <c:v>413.21578618135288</c:v>
                </c:pt>
                <c:pt idx="118">
                  <c:v>414.40035775958944</c:v>
                </c:pt>
                <c:pt idx="119">
                  <c:v>420.25037154514484</c:v>
                </c:pt>
                <c:pt idx="120">
                  <c:v>418.6320686506071</c:v>
                </c:pt>
                <c:pt idx="121">
                  <c:v>423.08253957301207</c:v>
                </c:pt>
                <c:pt idx="122">
                  <c:v>424.35016445538321</c:v>
                </c:pt>
                <c:pt idx="123">
                  <c:v>430.2653296391299</c:v>
                </c:pt>
                <c:pt idx="124">
                  <c:v>431.72919370740641</c:v>
                </c:pt>
                <c:pt idx="125">
                  <c:v>438.83097784305903</c:v>
                </c:pt>
                <c:pt idx="126">
                  <c:v>439.88305625446446</c:v>
                </c:pt>
                <c:pt idx="127">
                  <c:v>441.59768641858363</c:v>
                </c:pt>
                <c:pt idx="128">
                  <c:v>443.29515182771945</c:v>
                </c:pt>
                <c:pt idx="129">
                  <c:v>444.57737131569991</c:v>
                </c:pt>
                <c:pt idx="130">
                  <c:v>445.64321412335045</c:v>
                </c:pt>
                <c:pt idx="131">
                  <c:v>446.91308605626574</c:v>
                </c:pt>
                <c:pt idx="132">
                  <c:v>452.19255665514618</c:v>
                </c:pt>
                <c:pt idx="133">
                  <c:v>462.40765779646534</c:v>
                </c:pt>
                <c:pt idx="134">
                  <c:v>463.33241156614918</c:v>
                </c:pt>
                <c:pt idx="135">
                  <c:v>464.05322855986253</c:v>
                </c:pt>
                <c:pt idx="136">
                  <c:v>464.65349449194565</c:v>
                </c:pt>
                <c:pt idx="137">
                  <c:v>467.92520829416407</c:v>
                </c:pt>
                <c:pt idx="138">
                  <c:v>468.45530867553845</c:v>
                </c:pt>
                <c:pt idx="139">
                  <c:v>469.02974268175257</c:v>
                </c:pt>
                <c:pt idx="140">
                  <c:v>469.56936418987408</c:v>
                </c:pt>
                <c:pt idx="141">
                  <c:v>470.21682770229472</c:v>
                </c:pt>
                <c:pt idx="142">
                  <c:v>470.91633157707349</c:v>
                </c:pt>
                <c:pt idx="143">
                  <c:v>471.39961872078078</c:v>
                </c:pt>
                <c:pt idx="144">
                  <c:v>475.75112246252195</c:v>
                </c:pt>
                <c:pt idx="145">
                  <c:v>476.60359336115016</c:v>
                </c:pt>
                <c:pt idx="146">
                  <c:v>477.11409130073679</c:v>
                </c:pt>
                <c:pt idx="147">
                  <c:v>477.67239441698206</c:v>
                </c:pt>
                <c:pt idx="148">
                  <c:v>478.34237659029833</c:v>
                </c:pt>
                <c:pt idx="149">
                  <c:v>478.9153857692375</c:v>
                </c:pt>
                <c:pt idx="150">
                  <c:v>483.15353399078839</c:v>
                </c:pt>
                <c:pt idx="151">
                  <c:v>483.78836405044393</c:v>
                </c:pt>
                <c:pt idx="152">
                  <c:v>484.12223386481611</c:v>
                </c:pt>
                <c:pt idx="153">
                  <c:v>484.52758185289053</c:v>
                </c:pt>
                <c:pt idx="154">
                  <c:v>485.56532534557823</c:v>
                </c:pt>
                <c:pt idx="155">
                  <c:v>485.94346436598283</c:v>
                </c:pt>
                <c:pt idx="156">
                  <c:v>486.26335865741703</c:v>
                </c:pt>
                <c:pt idx="157">
                  <c:v>486.48724581430758</c:v>
                </c:pt>
                <c:pt idx="158">
                  <c:v>492.7376842427056</c:v>
                </c:pt>
                <c:pt idx="159">
                  <c:v>493.06699994951703</c:v>
                </c:pt>
                <c:pt idx="160">
                  <c:v>495.57217223651838</c:v>
                </c:pt>
                <c:pt idx="161">
                  <c:v>496.03640622647407</c:v>
                </c:pt>
                <c:pt idx="162">
                  <c:v>496.46818359326249</c:v>
                </c:pt>
                <c:pt idx="163">
                  <c:v>496.84613533788428</c:v>
                </c:pt>
                <c:pt idx="164">
                  <c:v>497.06266208618734</c:v>
                </c:pt>
                <c:pt idx="165">
                  <c:v>497.39004005548668</c:v>
                </c:pt>
                <c:pt idx="166">
                  <c:v>497.74083617970581</c:v>
                </c:pt>
                <c:pt idx="167">
                  <c:v>498.12366702592993</c:v>
                </c:pt>
                <c:pt idx="168">
                  <c:v>498.15505341995657</c:v>
                </c:pt>
                <c:pt idx="169">
                  <c:v>498.21535464844379</c:v>
                </c:pt>
                <c:pt idx="170">
                  <c:v>498.33334489737467</c:v>
                </c:pt>
                <c:pt idx="171">
                  <c:v>498.61487995794829</c:v>
                </c:pt>
                <c:pt idx="172">
                  <c:v>499.07366655037436</c:v>
                </c:pt>
              </c:numCache>
            </c:numRef>
          </c:yVal>
          <c:smooth val="0"/>
          <c:extLst>
            <c:ext xmlns:c16="http://schemas.microsoft.com/office/drawing/2014/chart" uri="{C3380CC4-5D6E-409C-BE32-E72D297353CC}">
              <c16:uniqueId val="{00000003-24B3-4D40-998F-4A63C4B795CD}"/>
            </c:ext>
          </c:extLst>
        </c:ser>
        <c:ser>
          <c:idx val="8"/>
          <c:order val="4"/>
          <c:tx>
            <c:strRef>
              <c:f>'C12 4040'!$A$22</c:f>
              <c:strCache>
                <c:ptCount val="1"/>
                <c:pt idx="0">
                  <c:v>Cum ETc (BR)</c:v>
                </c:pt>
              </c:strCache>
            </c:strRef>
          </c:tx>
          <c:spPr>
            <a:ln w="12700">
              <a:solidFill>
                <a:srgbClr val="00CCFF"/>
              </a:solidFill>
              <a:prstDash val="solid"/>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4040'!$C$22:$FS$22</c:f>
              <c:numCache>
                <c:formatCode>0</c:formatCode>
                <c:ptCount val="173"/>
                <c:pt idx="0">
                  <c:v>0.01</c:v>
                </c:pt>
                <c:pt idx="1">
                  <c:v>0.02</c:v>
                </c:pt>
                <c:pt idx="2">
                  <c:v>0.03</c:v>
                </c:pt>
                <c:pt idx="3">
                  <c:v>0.04</c:v>
                </c:pt>
                <c:pt idx="4">
                  <c:v>0.05</c:v>
                </c:pt>
                <c:pt idx="5">
                  <c:v>6.0000000000000005E-2</c:v>
                </c:pt>
                <c:pt idx="6">
                  <c:v>7.0000000000000007E-2</c:v>
                </c:pt>
                <c:pt idx="7">
                  <c:v>0.08</c:v>
                </c:pt>
                <c:pt idx="8">
                  <c:v>0.09</c:v>
                </c:pt>
                <c:pt idx="9">
                  <c:v>9.9999999999999992E-2</c:v>
                </c:pt>
                <c:pt idx="10">
                  <c:v>0.10999999999999999</c:v>
                </c:pt>
                <c:pt idx="11">
                  <c:v>0.11999999999999998</c:v>
                </c:pt>
                <c:pt idx="12">
                  <c:v>0.12999999999999998</c:v>
                </c:pt>
                <c:pt idx="13">
                  <c:v>0.13999999999999999</c:v>
                </c:pt>
                <c:pt idx="14">
                  <c:v>0.15</c:v>
                </c:pt>
                <c:pt idx="15">
                  <c:v>0.16</c:v>
                </c:pt>
                <c:pt idx="16">
                  <c:v>0.17</c:v>
                </c:pt>
                <c:pt idx="17">
                  <c:v>0.18000000000000002</c:v>
                </c:pt>
                <c:pt idx="18">
                  <c:v>0.19000000000000003</c:v>
                </c:pt>
                <c:pt idx="19">
                  <c:v>0.20000000000000004</c:v>
                </c:pt>
                <c:pt idx="20">
                  <c:v>0.21000000000000005</c:v>
                </c:pt>
                <c:pt idx="21">
                  <c:v>0.22000000000000006</c:v>
                </c:pt>
                <c:pt idx="22">
                  <c:v>0.23000000000000007</c:v>
                </c:pt>
                <c:pt idx="23">
                  <c:v>0.24000000000000007</c:v>
                </c:pt>
                <c:pt idx="24">
                  <c:v>0.25000000000000006</c:v>
                </c:pt>
                <c:pt idx="25">
                  <c:v>0.26000000000000006</c:v>
                </c:pt>
                <c:pt idx="26">
                  <c:v>0.27000000000000007</c:v>
                </c:pt>
                <c:pt idx="27">
                  <c:v>0.28000000000000008</c:v>
                </c:pt>
                <c:pt idx="28">
                  <c:v>0.29000000000000009</c:v>
                </c:pt>
                <c:pt idx="29">
                  <c:v>0.3000000000000001</c:v>
                </c:pt>
                <c:pt idx="30">
                  <c:v>0.31000000000000011</c:v>
                </c:pt>
                <c:pt idx="31">
                  <c:v>0.32000000000000012</c:v>
                </c:pt>
                <c:pt idx="32">
                  <c:v>0.33000000000000013</c:v>
                </c:pt>
                <c:pt idx="33">
                  <c:v>0.34000000000000014</c:v>
                </c:pt>
                <c:pt idx="34">
                  <c:v>0.35000000000000014</c:v>
                </c:pt>
                <c:pt idx="35">
                  <c:v>0.36000000000000015</c:v>
                </c:pt>
                <c:pt idx="36">
                  <c:v>0.37000000000000016</c:v>
                </c:pt>
                <c:pt idx="37">
                  <c:v>0.38000000000000017</c:v>
                </c:pt>
                <c:pt idx="38">
                  <c:v>0.39000000000000018</c:v>
                </c:pt>
                <c:pt idx="39">
                  <c:v>0.40000000000000019</c:v>
                </c:pt>
                <c:pt idx="40">
                  <c:v>0.4100000000000002</c:v>
                </c:pt>
                <c:pt idx="41">
                  <c:v>0.42000000000000021</c:v>
                </c:pt>
                <c:pt idx="42">
                  <c:v>0.43000000000000022</c:v>
                </c:pt>
                <c:pt idx="43">
                  <c:v>0.44000000000000022</c:v>
                </c:pt>
                <c:pt idx="44">
                  <c:v>0.45000000000000023</c:v>
                </c:pt>
                <c:pt idx="45">
                  <c:v>0.46000000000000024</c:v>
                </c:pt>
                <c:pt idx="46">
                  <c:v>0.47000000000000025</c:v>
                </c:pt>
                <c:pt idx="47">
                  <c:v>0.48000000000000026</c:v>
                </c:pt>
                <c:pt idx="48">
                  <c:v>0.49000000000000027</c:v>
                </c:pt>
                <c:pt idx="49">
                  <c:v>0.50000000000000022</c:v>
                </c:pt>
                <c:pt idx="50">
                  <c:v>0.51000000000000023</c:v>
                </c:pt>
                <c:pt idx="51">
                  <c:v>0.52000000000000024</c:v>
                </c:pt>
                <c:pt idx="52">
                  <c:v>0.53000000000000025</c:v>
                </c:pt>
                <c:pt idx="53">
                  <c:v>0.54000000000000026</c:v>
                </c:pt>
                <c:pt idx="54">
                  <c:v>0.55000000000000027</c:v>
                </c:pt>
                <c:pt idx="55">
                  <c:v>0.56000000000000028</c:v>
                </c:pt>
                <c:pt idx="56">
                  <c:v>0.57000000000000028</c:v>
                </c:pt>
                <c:pt idx="57">
                  <c:v>0.58000000000000029</c:v>
                </c:pt>
                <c:pt idx="58">
                  <c:v>0.5900000000000003</c:v>
                </c:pt>
                <c:pt idx="59">
                  <c:v>0.60000000000000031</c:v>
                </c:pt>
                <c:pt idx="60">
                  <c:v>0.61000000000000032</c:v>
                </c:pt>
                <c:pt idx="61">
                  <c:v>0.62000000000000033</c:v>
                </c:pt>
                <c:pt idx="62">
                  <c:v>0.63000000000000034</c:v>
                </c:pt>
                <c:pt idx="63">
                  <c:v>0.64000000000000035</c:v>
                </c:pt>
                <c:pt idx="64">
                  <c:v>0.65000000000000036</c:v>
                </c:pt>
                <c:pt idx="65">
                  <c:v>0.66000000000000036</c:v>
                </c:pt>
                <c:pt idx="66">
                  <c:v>0.67000000000000037</c:v>
                </c:pt>
                <c:pt idx="67">
                  <c:v>0.68000000000000038</c:v>
                </c:pt>
                <c:pt idx="68">
                  <c:v>0.69000000000000039</c:v>
                </c:pt>
                <c:pt idx="69">
                  <c:v>0.7000000000000004</c:v>
                </c:pt>
                <c:pt idx="70">
                  <c:v>0.71000000000000041</c:v>
                </c:pt>
                <c:pt idx="71">
                  <c:v>0.72000000000000042</c:v>
                </c:pt>
                <c:pt idx="72">
                  <c:v>0.73000000000000043</c:v>
                </c:pt>
                <c:pt idx="73">
                  <c:v>0.74000000000000044</c:v>
                </c:pt>
                <c:pt idx="74">
                  <c:v>0.75000000000000044</c:v>
                </c:pt>
                <c:pt idx="75">
                  <c:v>0.76000000000000045</c:v>
                </c:pt>
                <c:pt idx="76">
                  <c:v>0.77000000000000046</c:v>
                </c:pt>
                <c:pt idx="77">
                  <c:v>0.78000000000000047</c:v>
                </c:pt>
                <c:pt idx="78">
                  <c:v>0.79000000000000048</c:v>
                </c:pt>
                <c:pt idx="79">
                  <c:v>0.80000000000000049</c:v>
                </c:pt>
                <c:pt idx="80">
                  <c:v>0.8100000000000005</c:v>
                </c:pt>
                <c:pt idx="81">
                  <c:v>0.82000000000000051</c:v>
                </c:pt>
                <c:pt idx="82">
                  <c:v>0.83000000000000052</c:v>
                </c:pt>
                <c:pt idx="83">
                  <c:v>0.84000000000000052</c:v>
                </c:pt>
                <c:pt idx="84">
                  <c:v>0.85000000000000053</c:v>
                </c:pt>
                <c:pt idx="85">
                  <c:v>0.86000000000000054</c:v>
                </c:pt>
                <c:pt idx="86">
                  <c:v>0.87000000000000055</c:v>
                </c:pt>
                <c:pt idx="87">
                  <c:v>0.88000000000000056</c:v>
                </c:pt>
                <c:pt idx="88">
                  <c:v>0.89000000000000057</c:v>
                </c:pt>
                <c:pt idx="89">
                  <c:v>0.90000000000000058</c:v>
                </c:pt>
                <c:pt idx="90">
                  <c:v>0.91000000000000059</c:v>
                </c:pt>
                <c:pt idx="91">
                  <c:v>0.9200000000000006</c:v>
                </c:pt>
                <c:pt idx="92">
                  <c:v>0.9300000000000006</c:v>
                </c:pt>
                <c:pt idx="93">
                  <c:v>0.94000000000000061</c:v>
                </c:pt>
                <c:pt idx="94">
                  <c:v>0.95000000000000062</c:v>
                </c:pt>
                <c:pt idx="95">
                  <c:v>0.96000000000000063</c:v>
                </c:pt>
                <c:pt idx="96">
                  <c:v>0.97000000000000064</c:v>
                </c:pt>
                <c:pt idx="97">
                  <c:v>0.98000000000000065</c:v>
                </c:pt>
                <c:pt idx="98">
                  <c:v>0.99000000000000066</c:v>
                </c:pt>
                <c:pt idx="99">
                  <c:v>1.0000000000000007</c:v>
                </c:pt>
                <c:pt idx="100">
                  <c:v>1.0100000000000007</c:v>
                </c:pt>
                <c:pt idx="101">
                  <c:v>1.0200000000000007</c:v>
                </c:pt>
                <c:pt idx="102">
                  <c:v>1.0300000000000007</c:v>
                </c:pt>
                <c:pt idx="103">
                  <c:v>1.0400000000000007</c:v>
                </c:pt>
                <c:pt idx="104">
                  <c:v>1.0500000000000007</c:v>
                </c:pt>
                <c:pt idx="105">
                  <c:v>1.0600000000000007</c:v>
                </c:pt>
                <c:pt idx="106">
                  <c:v>1.0700000000000007</c:v>
                </c:pt>
                <c:pt idx="107">
                  <c:v>1.0800000000000007</c:v>
                </c:pt>
                <c:pt idx="108">
                  <c:v>1.0900000000000007</c:v>
                </c:pt>
                <c:pt idx="109">
                  <c:v>1.1000000000000008</c:v>
                </c:pt>
                <c:pt idx="110">
                  <c:v>1.1100000000000008</c:v>
                </c:pt>
                <c:pt idx="111">
                  <c:v>1.1200000000000008</c:v>
                </c:pt>
                <c:pt idx="112">
                  <c:v>1.1300000000000008</c:v>
                </c:pt>
                <c:pt idx="113">
                  <c:v>1.1400000000000008</c:v>
                </c:pt>
                <c:pt idx="114">
                  <c:v>1.1500000000000008</c:v>
                </c:pt>
                <c:pt idx="115">
                  <c:v>1.1600000000000008</c:v>
                </c:pt>
                <c:pt idx="116">
                  <c:v>1.1700000000000008</c:v>
                </c:pt>
                <c:pt idx="117">
                  <c:v>1.1800000000000008</c:v>
                </c:pt>
                <c:pt idx="118">
                  <c:v>1.1900000000000008</c:v>
                </c:pt>
                <c:pt idx="119">
                  <c:v>1.2000000000000008</c:v>
                </c:pt>
                <c:pt idx="120">
                  <c:v>1.2100000000000009</c:v>
                </c:pt>
                <c:pt idx="121">
                  <c:v>1.2200000000000009</c:v>
                </c:pt>
                <c:pt idx="122">
                  <c:v>1.2300000000000009</c:v>
                </c:pt>
                <c:pt idx="123">
                  <c:v>1.2400000000000009</c:v>
                </c:pt>
                <c:pt idx="124">
                  <c:v>1.2500000000000009</c:v>
                </c:pt>
                <c:pt idx="125">
                  <c:v>1.2600000000000009</c:v>
                </c:pt>
                <c:pt idx="126">
                  <c:v>1.2700000000000009</c:v>
                </c:pt>
                <c:pt idx="127">
                  <c:v>1.2800000000000009</c:v>
                </c:pt>
                <c:pt idx="128">
                  <c:v>1.2900000000000009</c:v>
                </c:pt>
                <c:pt idx="129">
                  <c:v>1.3000000000000009</c:v>
                </c:pt>
                <c:pt idx="130">
                  <c:v>1.3100000000000009</c:v>
                </c:pt>
                <c:pt idx="131">
                  <c:v>1.320000000000001</c:v>
                </c:pt>
                <c:pt idx="132">
                  <c:v>1.330000000000001</c:v>
                </c:pt>
                <c:pt idx="133">
                  <c:v>1.340000000000001</c:v>
                </c:pt>
                <c:pt idx="134">
                  <c:v>1.350000000000001</c:v>
                </c:pt>
                <c:pt idx="135">
                  <c:v>1.360000000000001</c:v>
                </c:pt>
                <c:pt idx="136">
                  <c:v>1.370000000000001</c:v>
                </c:pt>
                <c:pt idx="137">
                  <c:v>1.380000000000001</c:v>
                </c:pt>
                <c:pt idx="138">
                  <c:v>1.390000000000001</c:v>
                </c:pt>
                <c:pt idx="139">
                  <c:v>1.400000000000001</c:v>
                </c:pt>
                <c:pt idx="140">
                  <c:v>1.410000000000001</c:v>
                </c:pt>
                <c:pt idx="141">
                  <c:v>1.420000000000001</c:v>
                </c:pt>
                <c:pt idx="142">
                  <c:v>1.430000000000001</c:v>
                </c:pt>
                <c:pt idx="143">
                  <c:v>1.4400000000000011</c:v>
                </c:pt>
                <c:pt idx="144">
                  <c:v>1.4500000000000011</c:v>
                </c:pt>
                <c:pt idx="145">
                  <c:v>1.4600000000000011</c:v>
                </c:pt>
                <c:pt idx="146">
                  <c:v>1.4700000000000011</c:v>
                </c:pt>
                <c:pt idx="147">
                  <c:v>1.4800000000000011</c:v>
                </c:pt>
                <c:pt idx="148">
                  <c:v>1.4900000000000011</c:v>
                </c:pt>
                <c:pt idx="149">
                  <c:v>1.5000000000000011</c:v>
                </c:pt>
                <c:pt idx="150">
                  <c:v>1.5100000000000011</c:v>
                </c:pt>
                <c:pt idx="151">
                  <c:v>1.5200000000000011</c:v>
                </c:pt>
                <c:pt idx="152">
                  <c:v>1.5300000000000011</c:v>
                </c:pt>
                <c:pt idx="153">
                  <c:v>1.5400000000000011</c:v>
                </c:pt>
                <c:pt idx="154">
                  <c:v>1.5500000000000012</c:v>
                </c:pt>
                <c:pt idx="155">
                  <c:v>1.5600000000000012</c:v>
                </c:pt>
                <c:pt idx="156">
                  <c:v>1.5700000000000012</c:v>
                </c:pt>
                <c:pt idx="157">
                  <c:v>1.5800000000000012</c:v>
                </c:pt>
                <c:pt idx="158">
                  <c:v>1.5900000000000012</c:v>
                </c:pt>
                <c:pt idx="159">
                  <c:v>1.6000000000000012</c:v>
                </c:pt>
                <c:pt idx="160">
                  <c:v>1.6100000000000012</c:v>
                </c:pt>
                <c:pt idx="161">
                  <c:v>1.6200000000000012</c:v>
                </c:pt>
                <c:pt idx="162">
                  <c:v>1.6300000000000012</c:v>
                </c:pt>
                <c:pt idx="163">
                  <c:v>1.6400000000000012</c:v>
                </c:pt>
                <c:pt idx="164">
                  <c:v>1.6500000000000012</c:v>
                </c:pt>
                <c:pt idx="165">
                  <c:v>1.6600000000000013</c:v>
                </c:pt>
                <c:pt idx="166">
                  <c:v>1.6700000000000013</c:v>
                </c:pt>
                <c:pt idx="167">
                  <c:v>1.6800000000000013</c:v>
                </c:pt>
                <c:pt idx="168">
                  <c:v>1.6900000000000013</c:v>
                </c:pt>
                <c:pt idx="169">
                  <c:v>1.7000000000000013</c:v>
                </c:pt>
                <c:pt idx="170">
                  <c:v>1.7100000000000013</c:v>
                </c:pt>
                <c:pt idx="171">
                  <c:v>1.7200000000000013</c:v>
                </c:pt>
                <c:pt idx="172">
                  <c:v>1.7300000000000013</c:v>
                </c:pt>
              </c:numCache>
            </c:numRef>
          </c:yVal>
          <c:smooth val="0"/>
          <c:extLst>
            <c:ext xmlns:c16="http://schemas.microsoft.com/office/drawing/2014/chart" uri="{C3380CC4-5D6E-409C-BE32-E72D297353CC}">
              <c16:uniqueId val="{00000004-24B3-4D40-998F-4A63C4B795CD}"/>
            </c:ext>
          </c:extLst>
        </c:ser>
        <c:ser>
          <c:idx val="2"/>
          <c:order val="5"/>
          <c:tx>
            <c:strRef>
              <c:f>'C12 4040'!$A$18</c:f>
              <c:strCache>
                <c:ptCount val="1"/>
                <c:pt idx="0">
                  <c:v>Cum Tc (Kcb select)</c:v>
                </c:pt>
              </c:strCache>
            </c:strRef>
          </c:tx>
          <c:spPr>
            <a:ln w="3175">
              <a:solidFill>
                <a:srgbClr val="008000"/>
              </a:solidFill>
              <a:prstDash val="solid"/>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4040'!$C$18:$FS$18</c:f>
              <c:numCache>
                <c:formatCode>0.0</c:formatCode>
                <c:ptCount val="173"/>
                <c:pt idx="0">
                  <c:v>0</c:v>
                </c:pt>
                <c:pt idx="1">
                  <c:v>1.1526944712326281</c:v>
                </c:pt>
                <c:pt idx="2">
                  <c:v>2.0227530105707134</c:v>
                </c:pt>
                <c:pt idx="3">
                  <c:v>2.7780938950687615</c:v>
                </c:pt>
                <c:pt idx="4">
                  <c:v>3.463704266426554</c:v>
                </c:pt>
                <c:pt idx="5">
                  <c:v>3.9702083518883335</c:v>
                </c:pt>
                <c:pt idx="6">
                  <c:v>4.305708779146622</c:v>
                </c:pt>
                <c:pt idx="7">
                  <c:v>4.5462111241709833</c:v>
                </c:pt>
                <c:pt idx="8">
                  <c:v>5.0855730454340984</c:v>
                </c:pt>
                <c:pt idx="9">
                  <c:v>5.4178866868769768</c:v>
                </c:pt>
                <c:pt idx="10">
                  <c:v>5.73845215041844</c:v>
                </c:pt>
                <c:pt idx="11">
                  <c:v>6.3715698033398809</c:v>
                </c:pt>
                <c:pt idx="12">
                  <c:v>7.0175481070043766</c:v>
                </c:pt>
                <c:pt idx="13">
                  <c:v>7.8011931617540604</c:v>
                </c:pt>
                <c:pt idx="14">
                  <c:v>8.7086030743187504</c:v>
                </c:pt>
                <c:pt idx="15">
                  <c:v>9.4254175498959931</c:v>
                </c:pt>
                <c:pt idx="16">
                  <c:v>9.7921835387517682</c:v>
                </c:pt>
                <c:pt idx="17">
                  <c:v>11.317017333658844</c:v>
                </c:pt>
                <c:pt idx="18">
                  <c:v>13.030693444934945</c:v>
                </c:pt>
                <c:pt idx="19">
                  <c:v>14.260231434417816</c:v>
                </c:pt>
                <c:pt idx="20">
                  <c:v>15.424376748263901</c:v>
                </c:pt>
                <c:pt idx="21">
                  <c:v>16.830425056449076</c:v>
                </c:pt>
                <c:pt idx="22">
                  <c:v>17.793919565421177</c:v>
                </c:pt>
                <c:pt idx="23">
                  <c:v>18.39513276530781</c:v>
                </c:pt>
                <c:pt idx="24">
                  <c:v>19.621676705104932</c:v>
                </c:pt>
                <c:pt idx="25">
                  <c:v>20.875605415641658</c:v>
                </c:pt>
                <c:pt idx="26">
                  <c:v>23.189413677182191</c:v>
                </c:pt>
                <c:pt idx="27">
                  <c:v>25.420434502739603</c:v>
                </c:pt>
                <c:pt idx="28">
                  <c:v>27.693191096443826</c:v>
                </c:pt>
                <c:pt idx="29">
                  <c:v>30.991514169756467</c:v>
                </c:pt>
                <c:pt idx="30">
                  <c:v>34.292055798817572</c:v>
                </c:pt>
                <c:pt idx="31">
                  <c:v>36.947811070574218</c:v>
                </c:pt>
                <c:pt idx="32">
                  <c:v>40.305484558058673</c:v>
                </c:pt>
                <c:pt idx="33">
                  <c:v>42.979270035333329</c:v>
                </c:pt>
                <c:pt idx="34">
                  <c:v>45.37083336523115</c:v>
                </c:pt>
                <c:pt idx="35">
                  <c:v>47.788745438555026</c:v>
                </c:pt>
                <c:pt idx="36">
                  <c:v>50.632251012089988</c:v>
                </c:pt>
                <c:pt idx="37">
                  <c:v>54.718374534385262</c:v>
                </c:pt>
                <c:pt idx="38">
                  <c:v>58.730458932688975</c:v>
                </c:pt>
                <c:pt idx="39">
                  <c:v>62.008905843824714</c:v>
                </c:pt>
                <c:pt idx="40">
                  <c:v>65.258570749277439</c:v>
                </c:pt>
                <c:pt idx="41">
                  <c:v>68.952225681040673</c:v>
                </c:pt>
                <c:pt idx="42">
                  <c:v>73.085437066488311</c:v>
                </c:pt>
                <c:pt idx="43">
                  <c:v>77.206308803491638</c:v>
                </c:pt>
                <c:pt idx="44">
                  <c:v>81.712800557398495</c:v>
                </c:pt>
                <c:pt idx="45">
                  <c:v>87.743360523840053</c:v>
                </c:pt>
                <c:pt idx="46">
                  <c:v>93.392303758534055</c:v>
                </c:pt>
                <c:pt idx="47">
                  <c:v>97.420597139805324</c:v>
                </c:pt>
                <c:pt idx="48">
                  <c:v>101.17819768103674</c:v>
                </c:pt>
                <c:pt idx="49">
                  <c:v>104.8740754409048</c:v>
                </c:pt>
                <c:pt idx="50">
                  <c:v>109.7309306909048</c:v>
                </c:pt>
                <c:pt idx="51">
                  <c:v>114.28567880381863</c:v>
                </c:pt>
                <c:pt idx="52">
                  <c:v>118.90953192507985</c:v>
                </c:pt>
                <c:pt idx="53">
                  <c:v>121.8456903431719</c:v>
                </c:pt>
                <c:pt idx="54">
                  <c:v>126.80872840404416</c:v>
                </c:pt>
                <c:pt idx="55">
                  <c:v>131.16289154390165</c:v>
                </c:pt>
                <c:pt idx="56">
                  <c:v>135.48573881990873</c:v>
                </c:pt>
                <c:pt idx="57">
                  <c:v>139.64053181746692</c:v>
                </c:pt>
                <c:pt idx="58">
                  <c:v>143.87503894685602</c:v>
                </c:pt>
                <c:pt idx="59">
                  <c:v>151.31830447411397</c:v>
                </c:pt>
                <c:pt idx="60">
                  <c:v>155.22781875698567</c:v>
                </c:pt>
                <c:pt idx="61">
                  <c:v>158.53919644769118</c:v>
                </c:pt>
                <c:pt idx="62">
                  <c:v>161.97229208267692</c:v>
                </c:pt>
                <c:pt idx="63">
                  <c:v>165.75446480083662</c:v>
                </c:pt>
                <c:pt idx="64">
                  <c:v>173.62134364458012</c:v>
                </c:pt>
                <c:pt idx="65">
                  <c:v>180.09185263764007</c:v>
                </c:pt>
                <c:pt idx="66">
                  <c:v>184.10081139941499</c:v>
                </c:pt>
                <c:pt idx="67">
                  <c:v>186.62297809600938</c:v>
                </c:pt>
                <c:pt idx="68">
                  <c:v>189.78887528504583</c:v>
                </c:pt>
                <c:pt idx="69">
                  <c:v>192.18034968574256</c:v>
                </c:pt>
                <c:pt idx="70">
                  <c:v>195.01998606431954</c:v>
                </c:pt>
                <c:pt idx="71">
                  <c:v>197.35563698790222</c:v>
                </c:pt>
                <c:pt idx="72">
                  <c:v>199.21243632279143</c:v>
                </c:pt>
                <c:pt idx="73">
                  <c:v>200.92836070373212</c:v>
                </c:pt>
                <c:pt idx="74">
                  <c:v>204.0477159623963</c:v>
                </c:pt>
                <c:pt idx="75">
                  <c:v>205.85469158726869</c:v>
                </c:pt>
                <c:pt idx="76">
                  <c:v>206.85365257173811</c:v>
                </c:pt>
                <c:pt idx="77">
                  <c:v>207.71356934662049</c:v>
                </c:pt>
                <c:pt idx="78">
                  <c:v>213.54306247162049</c:v>
                </c:pt>
                <c:pt idx="79">
                  <c:v>220.12652073015397</c:v>
                </c:pt>
                <c:pt idx="80">
                  <c:v>225.42504642595475</c:v>
                </c:pt>
                <c:pt idx="81">
                  <c:v>231.90198307146255</c:v>
                </c:pt>
                <c:pt idx="82">
                  <c:v>237.62899433244888</c:v>
                </c:pt>
                <c:pt idx="83">
                  <c:v>242.82359119524185</c:v>
                </c:pt>
                <c:pt idx="84">
                  <c:v>248.77747791399185</c:v>
                </c:pt>
                <c:pt idx="85">
                  <c:v>254.73343372453871</c:v>
                </c:pt>
                <c:pt idx="86">
                  <c:v>258.78458866228283</c:v>
                </c:pt>
                <c:pt idx="87">
                  <c:v>261.86308117021741</c:v>
                </c:pt>
                <c:pt idx="88">
                  <c:v>267.51360790361588</c:v>
                </c:pt>
                <c:pt idx="89">
                  <c:v>273.18943752397723</c:v>
                </c:pt>
                <c:pt idx="90">
                  <c:v>277.56703752397721</c:v>
                </c:pt>
                <c:pt idx="91">
                  <c:v>282.26143752397718</c:v>
                </c:pt>
                <c:pt idx="92">
                  <c:v>286.92703752397716</c:v>
                </c:pt>
                <c:pt idx="93">
                  <c:v>291.85183752397717</c:v>
                </c:pt>
                <c:pt idx="94">
                  <c:v>297.06463752397718</c:v>
                </c:pt>
                <c:pt idx="95">
                  <c:v>302.76703752397719</c:v>
                </c:pt>
                <c:pt idx="96">
                  <c:v>308.44063752397722</c:v>
                </c:pt>
                <c:pt idx="97">
                  <c:v>313.33991232537187</c:v>
                </c:pt>
                <c:pt idx="98">
                  <c:v>318.61665834614155</c:v>
                </c:pt>
                <c:pt idx="99">
                  <c:v>323.23479714106037</c:v>
                </c:pt>
                <c:pt idx="100">
                  <c:v>327.42838262453284</c:v>
                </c:pt>
                <c:pt idx="101">
                  <c:v>331.06486029976946</c:v>
                </c:pt>
                <c:pt idx="102">
                  <c:v>335.68064887997718</c:v>
                </c:pt>
                <c:pt idx="103">
                  <c:v>339.64038857041464</c:v>
                </c:pt>
                <c:pt idx="104">
                  <c:v>343.32297859828145</c:v>
                </c:pt>
                <c:pt idx="105">
                  <c:v>347.27409672674145</c:v>
                </c:pt>
                <c:pt idx="106">
                  <c:v>351.710315013973</c:v>
                </c:pt>
                <c:pt idx="107">
                  <c:v>355.0375417296413</c:v>
                </c:pt>
                <c:pt idx="108">
                  <c:v>359.15474822495565</c:v>
                </c:pt>
                <c:pt idx="109">
                  <c:v>361.76837524486444</c:v>
                </c:pt>
                <c:pt idx="110">
                  <c:v>364.39944937702563</c:v>
                </c:pt>
                <c:pt idx="111">
                  <c:v>366.55860642989774</c:v>
                </c:pt>
                <c:pt idx="112">
                  <c:v>368.56219157500914</c:v>
                </c:pt>
                <c:pt idx="113">
                  <c:v>370.17415693574623</c:v>
                </c:pt>
                <c:pt idx="114">
                  <c:v>371.70319986313439</c:v>
                </c:pt>
                <c:pt idx="115">
                  <c:v>373.30251817150872</c:v>
                </c:pt>
                <c:pt idx="116">
                  <c:v>374.90147341042831</c:v>
                </c:pt>
                <c:pt idx="117">
                  <c:v>376.03430193984877</c:v>
                </c:pt>
                <c:pt idx="118">
                  <c:v>377.21887351808533</c:v>
                </c:pt>
                <c:pt idx="119">
                  <c:v>377.94523016078358</c:v>
                </c:pt>
                <c:pt idx="120">
                  <c:v>378.92389635944971</c:v>
                </c:pt>
                <c:pt idx="121">
                  <c:v>379.58556728185471</c:v>
                </c:pt>
                <c:pt idx="122">
                  <c:v>380.02153167220041</c:v>
                </c:pt>
                <c:pt idx="123">
                  <c:v>381.25463971308994</c:v>
                </c:pt>
                <c:pt idx="124">
                  <c:v>382.99338656143817</c:v>
                </c:pt>
                <c:pt idx="125">
                  <c:v>383.29288498280505</c:v>
                </c:pt>
                <c:pt idx="126">
                  <c:v>384.34496339421048</c:v>
                </c:pt>
                <c:pt idx="127">
                  <c:v>386.05959355832965</c:v>
                </c:pt>
                <c:pt idx="128">
                  <c:v>387.75705896746547</c:v>
                </c:pt>
                <c:pt idx="129">
                  <c:v>389.03927845544592</c:v>
                </c:pt>
                <c:pt idx="130">
                  <c:v>390.10512126309646</c:v>
                </c:pt>
                <c:pt idx="131">
                  <c:v>391.37499319601176</c:v>
                </c:pt>
                <c:pt idx="132">
                  <c:v>392.27412093774933</c:v>
                </c:pt>
                <c:pt idx="133">
                  <c:v>393.44876493621138</c:v>
                </c:pt>
                <c:pt idx="134">
                  <c:v>394.37351870589521</c:v>
                </c:pt>
                <c:pt idx="135">
                  <c:v>395.09433569960856</c:v>
                </c:pt>
                <c:pt idx="136">
                  <c:v>395.69460163169168</c:v>
                </c:pt>
                <c:pt idx="137">
                  <c:v>395.76631543391011</c:v>
                </c:pt>
                <c:pt idx="138">
                  <c:v>396.29641581528449</c:v>
                </c:pt>
                <c:pt idx="139">
                  <c:v>396.87084982149861</c:v>
                </c:pt>
                <c:pt idx="140">
                  <c:v>397.41047132962012</c:v>
                </c:pt>
                <c:pt idx="141">
                  <c:v>398.05793484204077</c:v>
                </c:pt>
                <c:pt idx="142">
                  <c:v>398.75743871681954</c:v>
                </c:pt>
                <c:pt idx="143">
                  <c:v>399.24072586052682</c:v>
                </c:pt>
                <c:pt idx="144">
                  <c:v>399.59222960226799</c:v>
                </c:pt>
                <c:pt idx="145">
                  <c:v>400.4447005008962</c:v>
                </c:pt>
                <c:pt idx="146">
                  <c:v>400.95519844048283</c:v>
                </c:pt>
                <c:pt idx="147">
                  <c:v>401.5135015567281</c:v>
                </c:pt>
                <c:pt idx="148">
                  <c:v>402.18348373004437</c:v>
                </c:pt>
                <c:pt idx="149">
                  <c:v>402.75649290898355</c:v>
                </c:pt>
                <c:pt idx="150">
                  <c:v>402.99464113053443</c:v>
                </c:pt>
                <c:pt idx="151">
                  <c:v>403.62947119018997</c:v>
                </c:pt>
                <c:pt idx="152">
                  <c:v>403.96334100456215</c:v>
                </c:pt>
                <c:pt idx="153">
                  <c:v>404.36868899263658</c:v>
                </c:pt>
                <c:pt idx="154">
                  <c:v>404.60643248532426</c:v>
                </c:pt>
                <c:pt idx="155">
                  <c:v>404.98457150572887</c:v>
                </c:pt>
                <c:pt idx="156">
                  <c:v>405.30446579716306</c:v>
                </c:pt>
                <c:pt idx="157">
                  <c:v>405.52835295405362</c:v>
                </c:pt>
                <c:pt idx="158">
                  <c:v>405.77879138245163</c:v>
                </c:pt>
                <c:pt idx="159">
                  <c:v>406.10810708926306</c:v>
                </c:pt>
                <c:pt idx="160">
                  <c:v>406.21327937626444</c:v>
                </c:pt>
                <c:pt idx="161">
                  <c:v>406.67751336622013</c:v>
                </c:pt>
                <c:pt idx="162">
                  <c:v>407.10929073300855</c:v>
                </c:pt>
                <c:pt idx="163">
                  <c:v>407.48724247763033</c:v>
                </c:pt>
                <c:pt idx="164">
                  <c:v>407.7037692259334</c:v>
                </c:pt>
                <c:pt idx="165">
                  <c:v>408.03114719523273</c:v>
                </c:pt>
                <c:pt idx="166">
                  <c:v>408.38194331945186</c:v>
                </c:pt>
                <c:pt idx="167">
                  <c:v>408.76477416567599</c:v>
                </c:pt>
                <c:pt idx="168">
                  <c:v>408.79616055970263</c:v>
                </c:pt>
                <c:pt idx="169">
                  <c:v>408.85646178818985</c:v>
                </c:pt>
                <c:pt idx="170">
                  <c:v>408.97445203712073</c:v>
                </c:pt>
                <c:pt idx="171">
                  <c:v>409.25598709769434</c:v>
                </c:pt>
                <c:pt idx="172">
                  <c:v>409.71477369012041</c:v>
                </c:pt>
              </c:numCache>
            </c:numRef>
          </c:yVal>
          <c:smooth val="0"/>
          <c:extLst>
            <c:ext xmlns:c16="http://schemas.microsoft.com/office/drawing/2014/chart" uri="{C3380CC4-5D6E-409C-BE32-E72D297353CC}">
              <c16:uniqueId val="{00000005-24B3-4D40-998F-4A63C4B795CD}"/>
            </c:ext>
          </c:extLst>
        </c:ser>
        <c:ser>
          <c:idx val="1"/>
          <c:order val="6"/>
          <c:tx>
            <c:strRef>
              <c:f>'C12 4040'!$A$42</c:f>
              <c:strCache>
                <c:ptCount val="1"/>
                <c:pt idx="0">
                  <c:v>Cum Deep Perc</c:v>
                </c:pt>
              </c:strCache>
            </c:strRef>
          </c:tx>
          <c:spPr>
            <a:ln w="12700">
              <a:solidFill>
                <a:srgbClr val="FF00FF"/>
              </a:solidFill>
              <a:prstDash val="solid"/>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4040'!$C$42:$FS$42</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6-24B3-4D40-998F-4A63C4B795CD}"/>
            </c:ext>
          </c:extLst>
        </c:ser>
        <c:dLbls>
          <c:showLegendKey val="0"/>
          <c:showVal val="0"/>
          <c:showCatName val="0"/>
          <c:showSerName val="0"/>
          <c:showPercent val="0"/>
          <c:showBubbleSize val="0"/>
        </c:dLbls>
        <c:axId val="778529960"/>
        <c:axId val="778530352"/>
      </c:scatterChart>
      <c:valAx>
        <c:axId val="778529960"/>
        <c:scaling>
          <c:orientation val="minMax"/>
          <c:max val="305"/>
          <c:min val="140"/>
        </c:scaling>
        <c:delete val="0"/>
        <c:axPos val="b"/>
        <c:title>
          <c:tx>
            <c:rich>
              <a:bodyPr/>
              <a:lstStyle/>
              <a:p>
                <a:pPr>
                  <a:defRPr sz="1425" b="1" i="0" u="none" strike="noStrike" baseline="0">
                    <a:solidFill>
                      <a:srgbClr val="000000"/>
                    </a:solidFill>
                    <a:latin typeface="Arial"/>
                    <a:ea typeface="Arial"/>
                    <a:cs typeface="Arial"/>
                  </a:defRPr>
                </a:pPr>
                <a:r>
                  <a:rPr lang="en-US"/>
                  <a:t>DOY</a:t>
                </a:r>
              </a:p>
            </c:rich>
          </c:tx>
          <c:layout>
            <c:manualLayout>
              <c:xMode val="edge"/>
              <c:yMode val="edge"/>
              <c:x val="0.50738283663909101"/>
              <c:y val="0.9076944612692643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778530352"/>
        <c:crosses val="autoZero"/>
        <c:crossBetween val="midCat"/>
        <c:majorUnit val="10"/>
      </c:valAx>
      <c:valAx>
        <c:axId val="778530352"/>
        <c:scaling>
          <c:orientation val="minMax"/>
          <c:max val="650"/>
          <c:min val="0"/>
        </c:scaling>
        <c:delete val="0"/>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rPr lang="en-US"/>
                  <a:t>Cum Irrig and ETc (mm)</a:t>
                </a:r>
              </a:p>
            </c:rich>
          </c:tx>
          <c:layout>
            <c:manualLayout>
              <c:xMode val="edge"/>
              <c:yMode val="edge"/>
              <c:x val="6.7114522077145414E-3"/>
              <c:y val="0.1641031024968032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778529960"/>
        <c:crosses val="autoZero"/>
        <c:crossBetween val="midCat"/>
      </c:valAx>
      <c:spPr>
        <a:solidFill>
          <a:srgbClr val="C0C0C0"/>
        </a:solidFill>
        <a:ln w="12700">
          <a:solidFill>
            <a:srgbClr val="808080"/>
          </a:solidFill>
          <a:prstDash val="solid"/>
        </a:ln>
      </c:spPr>
    </c:plotArea>
    <c:legend>
      <c:legendPos val="r"/>
      <c:layout>
        <c:manualLayout>
          <c:xMode val="edge"/>
          <c:yMode val="edge"/>
          <c:x val="0.13417729812184664"/>
          <c:y val="4.6153961723662165E-2"/>
          <c:w val="0.18860771151089764"/>
          <c:h val="0.31282129612704357"/>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'C12 4040'!$D$1</c:f>
          <c:strCache>
            <c:ptCount val="1"/>
            <c:pt idx="0">
              <c:v>Corn 13 #12</c:v>
            </c:pt>
          </c:strCache>
        </c:strRef>
      </c:tx>
      <c:layout>
        <c:manualLayout>
          <c:xMode val="edge"/>
          <c:yMode val="edge"/>
          <c:x val="0.13966481762339075"/>
          <c:y val="6.6838046272493568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2988826815642462"/>
          <c:y val="5.9125964010282785E-2"/>
          <c:w val="0.84217877094972071"/>
          <c:h val="0.77634961439588723"/>
        </c:manualLayout>
      </c:layout>
      <c:scatterChart>
        <c:scatterStyle val="lineMarker"/>
        <c:varyColors val="0"/>
        <c:ser>
          <c:idx val="4"/>
          <c:order val="0"/>
          <c:tx>
            <c:strRef>
              <c:f>'C12 4040'!$A$16</c:f>
              <c:strCache>
                <c:ptCount val="1"/>
                <c:pt idx="0">
                  <c:v>ETr (LIRF)</c:v>
                </c:pt>
              </c:strCache>
            </c:strRef>
          </c:tx>
          <c:spPr>
            <a:ln w="12700">
              <a:solidFill>
                <a:srgbClr val="800080"/>
              </a:solidFill>
              <a:prstDash val="solid"/>
            </a:ln>
          </c:spPr>
          <c:marker>
            <c:symbol val="star"/>
            <c:size val="5"/>
            <c:spPr>
              <a:noFill/>
              <a:ln>
                <a:solidFill>
                  <a:srgbClr val="800080"/>
                </a:solidFill>
                <a:prstDash val="solid"/>
              </a:ln>
            </c:spPr>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4040'!$C$16:$FS$16</c:f>
              <c:numCache>
                <c:formatCode>0.00</c:formatCode>
                <c:ptCount val="173"/>
                <c:pt idx="0">
                  <c:v>7.3435683250427246</c:v>
                </c:pt>
                <c:pt idx="1">
                  <c:v>7.7128524780273438</c:v>
                </c:pt>
                <c:pt idx="2">
                  <c:v>7.2187066078186035</c:v>
                </c:pt>
                <c:pt idx="3">
                  <c:v>7.653109073638916</c:v>
                </c:pt>
                <c:pt idx="4">
                  <c:v>8.5975732803344727</c:v>
                </c:pt>
                <c:pt idx="5">
                  <c:v>8.0986671447753906</c:v>
                </c:pt>
                <c:pt idx="6">
                  <c:v>6.7325325012207031</c:v>
                </c:pt>
                <c:pt idx="7">
                  <c:v>5.8071985244750977</c:v>
                </c:pt>
                <c:pt idx="8">
                  <c:v>9.7264442443847656</c:v>
                </c:pt>
                <c:pt idx="9">
                  <c:v>7.927375316619873</c:v>
                </c:pt>
                <c:pt idx="10">
                  <c:v>5.4946737289428711</c:v>
                </c:pt>
                <c:pt idx="11">
                  <c:v>8.2128229141235352</c:v>
                </c:pt>
                <c:pt idx="12">
                  <c:v>7.7665953636169434</c:v>
                </c:pt>
                <c:pt idx="13">
                  <c:v>8.8919038772583008</c:v>
                </c:pt>
                <c:pt idx="14">
                  <c:v>9.2246103286743164</c:v>
                </c:pt>
                <c:pt idx="15">
                  <c:v>7.0233473777770996</c:v>
                </c:pt>
                <c:pt idx="16">
                  <c:v>3.1172170639038086</c:v>
                </c:pt>
                <c:pt idx="17">
                  <c:v>9.5061988830566406</c:v>
                </c:pt>
                <c:pt idx="18">
                  <c:v>11.255740165710449</c:v>
                </c:pt>
                <c:pt idx="19">
                  <c:v>8.7055883407592773</c:v>
                </c:pt>
                <c:pt idx="20">
                  <c:v>8.3703241348266602</c:v>
                </c:pt>
                <c:pt idx="21">
                  <c:v>10.171578407287598</c:v>
                </c:pt>
                <c:pt idx="22">
                  <c:v>7.2198176383972168</c:v>
                </c:pt>
                <c:pt idx="23">
                  <c:v>3.6901946067810059</c:v>
                </c:pt>
                <c:pt idx="24">
                  <c:v>7.1546745300292969</c:v>
                </c:pt>
                <c:pt idx="25">
                  <c:v>7.3899869918823242</c:v>
                </c:pt>
                <c:pt idx="26">
                  <c:v>8.7423830032348633</c:v>
                </c:pt>
                <c:pt idx="27">
                  <c:v>8.1982793807983398</c:v>
                </c:pt>
                <c:pt idx="28">
                  <c:v>8.1286001205444336</c:v>
                </c:pt>
                <c:pt idx="29">
                  <c:v>11.489725112915039</c:v>
                </c:pt>
                <c:pt idx="30">
                  <c:v>11.205964088439941</c:v>
                </c:pt>
                <c:pt idx="31">
                  <c:v>8.7938461303710938</c:v>
                </c:pt>
                <c:pt idx="32">
                  <c:v>10.849798202514648</c:v>
                </c:pt>
                <c:pt idx="33">
                  <c:v>8.4363594055175781</c:v>
                </c:pt>
                <c:pt idx="34">
                  <c:v>7.3721957206726074</c:v>
                </c:pt>
                <c:pt idx="35">
                  <c:v>7.2857136726379395</c:v>
                </c:pt>
                <c:pt idx="36">
                  <c:v>8.3795795440673828</c:v>
                </c:pt>
                <c:pt idx="37">
                  <c:v>11.259197235107422</c:v>
                </c:pt>
                <c:pt idx="38">
                  <c:v>10.380794525146484</c:v>
                </c:pt>
                <c:pt idx="39">
                  <c:v>7.9948887825012207</c:v>
                </c:pt>
                <c:pt idx="40">
                  <c:v>7.4938430786132813</c:v>
                </c:pt>
                <c:pt idx="41">
                  <c:v>8.0784816741943359</c:v>
                </c:pt>
                <c:pt idx="42">
                  <c:v>8.5965614318847656</c:v>
                </c:pt>
                <c:pt idx="43">
                  <c:v>8.1702537536621094</c:v>
                </c:pt>
                <c:pt idx="44">
                  <c:v>8.692988395690918</c:v>
                </c:pt>
                <c:pt idx="45">
                  <c:v>11.326362609863281</c:v>
                </c:pt>
                <c:pt idx="46">
                  <c:v>10.337225914001465</c:v>
                </c:pt>
                <c:pt idx="47">
                  <c:v>7.7558908462524414</c:v>
                </c:pt>
                <c:pt idx="48">
                  <c:v>7.7265114784240723</c:v>
                </c:pt>
                <c:pt idx="49">
                  <c:v>8.07</c:v>
                </c:pt>
                <c:pt idx="50">
                  <c:v>8.06</c:v>
                </c:pt>
                <c:pt idx="51">
                  <c:v>8.0408697128295898</c:v>
                </c:pt>
                <c:pt idx="52">
                  <c:v>8.7513589859008789</c:v>
                </c:pt>
                <c:pt idx="53">
                  <c:v>6.000185489654541</c:v>
                </c:pt>
                <c:pt idx="54">
                  <c:v>7.4565386772155762</c:v>
                </c:pt>
                <c:pt idx="55">
                  <c:v>7.006680965423584</c:v>
                </c:pt>
                <c:pt idx="56">
                  <c:v>7.397883415222168</c:v>
                </c:pt>
                <c:pt idx="57">
                  <c:v>7.8118276596069336</c:v>
                </c:pt>
                <c:pt idx="58">
                  <c:v>8.7962779998779297</c:v>
                </c:pt>
                <c:pt idx="59">
                  <c:v>11.246041297912598</c:v>
                </c:pt>
                <c:pt idx="60">
                  <c:v>6.7958898544311523</c:v>
                </c:pt>
                <c:pt idx="61">
                  <c:v>6.1367735862731934</c:v>
                </c:pt>
                <c:pt idx="62">
                  <c:v>5.6376471519470215</c:v>
                </c:pt>
                <c:pt idx="63">
                  <c:v>5.65</c:v>
                </c:pt>
                <c:pt idx="64">
                  <c:v>9.81</c:v>
                </c:pt>
                <c:pt idx="65">
                  <c:v>9.75</c:v>
                </c:pt>
                <c:pt idx="66">
                  <c:v>7.2645964622497559</c:v>
                </c:pt>
                <c:pt idx="67">
                  <c:v>4.7841014862060547</c:v>
                </c:pt>
                <c:pt idx="68">
                  <c:v>6.5133481025695801</c:v>
                </c:pt>
                <c:pt idx="69">
                  <c:v>5.5779705047607422</c:v>
                </c:pt>
                <c:pt idx="70">
                  <c:v>7.2908215522766113</c:v>
                </c:pt>
                <c:pt idx="71">
                  <c:v>6.8125338554382324</c:v>
                </c:pt>
                <c:pt idx="72">
                  <c:v>6.0862069129943848</c:v>
                </c:pt>
                <c:pt idx="73">
                  <c:v>3.5619463920593262</c:v>
                </c:pt>
                <c:pt idx="74">
                  <c:v>6.8672709465026855</c:v>
                </c:pt>
                <c:pt idx="75">
                  <c:v>4.4805307388305664</c:v>
                </c:pt>
                <c:pt idx="76">
                  <c:v>2.6660375595092773</c:v>
                </c:pt>
                <c:pt idx="77">
                  <c:v>2.39</c:v>
                </c:pt>
                <c:pt idx="78">
                  <c:v>6.17</c:v>
                </c:pt>
                <c:pt idx="79">
                  <c:v>6.8746871948242188</c:v>
                </c:pt>
                <c:pt idx="80">
                  <c:v>5.5192975997924805</c:v>
                </c:pt>
                <c:pt idx="81">
                  <c:v>6.7468090057373047</c:v>
                </c:pt>
                <c:pt idx="82">
                  <c:v>5.9656367301940918</c:v>
                </c:pt>
                <c:pt idx="83">
                  <c:v>5.4110383987426758</c:v>
                </c:pt>
                <c:pt idx="84">
                  <c:v>6.20196533203125</c:v>
                </c:pt>
                <c:pt idx="85">
                  <c:v>6.2041206359863281</c:v>
                </c:pt>
                <c:pt idx="86">
                  <c:v>4.2199530601501465</c:v>
                </c:pt>
                <c:pt idx="87">
                  <c:v>3.2067630290985107</c:v>
                </c:pt>
                <c:pt idx="88">
                  <c:v>5.8859653472900391</c:v>
                </c:pt>
                <c:pt idx="89">
                  <c:v>5.9123225212097168</c:v>
                </c:pt>
                <c:pt idx="90">
                  <c:v>4.5599999999999996</c:v>
                </c:pt>
                <c:pt idx="91">
                  <c:v>4.8899999999999997</c:v>
                </c:pt>
                <c:pt idx="92">
                  <c:v>4.8600000000000003</c:v>
                </c:pt>
                <c:pt idx="93">
                  <c:v>5.13</c:v>
                </c:pt>
                <c:pt idx="94">
                  <c:v>5.43</c:v>
                </c:pt>
                <c:pt idx="95">
                  <c:v>5.94</c:v>
                </c:pt>
                <c:pt idx="96">
                  <c:v>5.91</c:v>
                </c:pt>
                <c:pt idx="97">
                  <c:v>5.62</c:v>
                </c:pt>
                <c:pt idx="98">
                  <c:v>6.6635379791259766</c:v>
                </c:pt>
                <c:pt idx="99">
                  <c:v>6.542607307434082</c:v>
                </c:pt>
                <c:pt idx="100">
                  <c:v>6.6505112648010254</c:v>
                </c:pt>
                <c:pt idx="101">
                  <c:v>4.575322151184082</c:v>
                </c:pt>
                <c:pt idx="102">
                  <c:v>5.5355539321899414</c:v>
                </c:pt>
                <c:pt idx="103">
                  <c:v>5.2198529243469238</c:v>
                </c:pt>
                <c:pt idx="104">
                  <c:v>5.3060503005981445</c:v>
                </c:pt>
                <c:pt idx="105">
                  <c:v>6.2651033401489258</c:v>
                </c:pt>
                <c:pt idx="106">
                  <c:v>6.1135106086730957</c:v>
                </c:pt>
                <c:pt idx="107">
                  <c:v>5.1289768218994141</c:v>
                </c:pt>
                <c:pt idx="108">
                  <c:v>6.9720649719238281</c:v>
                </c:pt>
                <c:pt idx="109">
                  <c:v>5.1216545104980469</c:v>
                </c:pt>
                <c:pt idx="110">
                  <c:v>5.766934871673584</c:v>
                </c:pt>
                <c:pt idx="111">
                  <c:v>5.3406190872192383</c:v>
                </c:pt>
                <c:pt idx="112">
                  <c:v>5.54486083984375</c:v>
                </c:pt>
                <c:pt idx="113">
                  <c:v>4.9988975524902344</c:v>
                </c:pt>
                <c:pt idx="114">
                  <c:v>5.2629070281982422</c:v>
                </c:pt>
                <c:pt idx="115">
                  <c:v>6.1471037864685059</c:v>
                </c:pt>
                <c:pt idx="116">
                  <c:v>6.9368729591369629</c:v>
                </c:pt>
                <c:pt idx="117">
                  <c:v>5.5960249900817871</c:v>
                </c:pt>
                <c:pt idx="118">
                  <c:v>6.5399394035339355</c:v>
                </c:pt>
                <c:pt idx="119">
                  <c:v>4.5280742645263672</c:v>
                </c:pt>
                <c:pt idx="120">
                  <c:v>2.6047828197479248</c:v>
                </c:pt>
                <c:pt idx="121">
                  <c:v>1.6896073818206787</c:v>
                </c:pt>
                <c:pt idx="122">
                  <c:v>1.0811105966567993</c:v>
                </c:pt>
                <c:pt idx="123">
                  <c:v>2.811530590057373</c:v>
                </c:pt>
                <c:pt idx="124">
                  <c:v>3.9717497825622559</c:v>
                </c:pt>
                <c:pt idx="125">
                  <c:v>0.69694787263870239</c:v>
                </c:pt>
                <c:pt idx="126">
                  <c:v>2.5316863059997559</c:v>
                </c:pt>
                <c:pt idx="127">
                  <c:v>4.4413895606994629</c:v>
                </c:pt>
                <c:pt idx="128">
                  <c:v>4.7608060836791992</c:v>
                </c:pt>
                <c:pt idx="129">
                  <c:v>3.9206466674804688</c:v>
                </c:pt>
                <c:pt idx="130">
                  <c:v>3.5822348594665527</c:v>
                </c:pt>
                <c:pt idx="131">
                  <c:v>4.7378230094909668</c:v>
                </c:pt>
                <c:pt idx="132">
                  <c:v>3.8489279747009277</c:v>
                </c:pt>
                <c:pt idx="133">
                  <c:v>5.6673974990844727</c:v>
                </c:pt>
                <c:pt idx="134">
                  <c:v>5.1516265869140625</c:v>
                </c:pt>
                <c:pt idx="135">
                  <c:v>4.8054466247558594</c:v>
                </c:pt>
                <c:pt idx="136">
                  <c:v>4.0017728805541992</c:v>
                </c:pt>
                <c:pt idx="137">
                  <c:v>0.4780920147895813</c:v>
                </c:pt>
                <c:pt idx="138">
                  <c:v>3.5340025424957275</c:v>
                </c:pt>
                <c:pt idx="139">
                  <c:v>3.8295600414276123</c:v>
                </c:pt>
                <c:pt idx="140">
                  <c:v>3.5974767208099365</c:v>
                </c:pt>
                <c:pt idx="141">
                  <c:v>4.3164234161376953</c:v>
                </c:pt>
                <c:pt idx="142">
                  <c:v>4.6633591651916504</c:v>
                </c:pt>
                <c:pt idx="143">
                  <c:v>3.2219142913818359</c:v>
                </c:pt>
                <c:pt idx="144">
                  <c:v>2.3433582782745361</c:v>
                </c:pt>
                <c:pt idx="145">
                  <c:v>5.6831393241882324</c:v>
                </c:pt>
                <c:pt idx="146">
                  <c:v>3.4033195972442627</c:v>
                </c:pt>
                <c:pt idx="147">
                  <c:v>3.7484261989593506</c:v>
                </c:pt>
                <c:pt idx="148">
                  <c:v>4.5416011810302734</c:v>
                </c:pt>
                <c:pt idx="149">
                  <c:v>3.9297146797180176</c:v>
                </c:pt>
                <c:pt idx="150">
                  <c:v>1.6497424840927124</c:v>
                </c:pt>
                <c:pt idx="151">
                  <c:v>4.3393683433532715</c:v>
                </c:pt>
                <c:pt idx="152">
                  <c:v>2.3076694011688232</c:v>
                </c:pt>
                <c:pt idx="153">
                  <c:v>2.8182854652404785</c:v>
                </c:pt>
                <c:pt idx="154">
                  <c:v>1.664925217628479</c:v>
                </c:pt>
                <c:pt idx="155">
                  <c:v>2.6499037742614746</c:v>
                </c:pt>
                <c:pt idx="156">
                  <c:v>2.256974458694458</c:v>
                </c:pt>
                <c:pt idx="157">
                  <c:v>1.5887422561645508</c:v>
                </c:pt>
                <c:pt idx="158">
                  <c:v>1.7843762636184692</c:v>
                </c:pt>
                <c:pt idx="159">
                  <c:v>2.2943429946899414</c:v>
                </c:pt>
                <c:pt idx="160">
                  <c:v>0.73704314231872559</c:v>
                </c:pt>
                <c:pt idx="161">
                  <c:v>3.2248461246490479</c:v>
                </c:pt>
                <c:pt idx="162">
                  <c:v>3.0242266654968262</c:v>
                </c:pt>
                <c:pt idx="163">
                  <c:v>2.6677768230438232</c:v>
                </c:pt>
                <c:pt idx="164">
                  <c:v>1.5388140678405762</c:v>
                </c:pt>
                <c:pt idx="165">
                  <c:v>2.335768461227417</c:v>
                </c:pt>
                <c:pt idx="166">
                  <c:v>2.5178329944610596</c:v>
                </c:pt>
                <c:pt idx="167">
                  <c:v>2.7654991149902344</c:v>
                </c:pt>
                <c:pt idx="168">
                  <c:v>0.22833807766437531</c:v>
                </c:pt>
                <c:pt idx="169">
                  <c:v>0.43895071744918823</c:v>
                </c:pt>
                <c:pt idx="170">
                  <c:v>0.85984784364700317</c:v>
                </c:pt>
                <c:pt idx="171">
                  <c:v>2.0561759471893311</c:v>
                </c:pt>
                <c:pt idx="172">
                  <c:v>3.3683657646179199</c:v>
                </c:pt>
              </c:numCache>
            </c:numRef>
          </c:yVal>
          <c:smooth val="0"/>
          <c:extLst>
            <c:ext xmlns:c16="http://schemas.microsoft.com/office/drawing/2014/chart" uri="{C3380CC4-5D6E-409C-BE32-E72D297353CC}">
              <c16:uniqueId val="{00000000-84FD-4186-BB78-C61085ED31FC}"/>
            </c:ext>
          </c:extLst>
        </c:ser>
        <c:ser>
          <c:idx val="5"/>
          <c:order val="1"/>
          <c:tx>
            <c:strRef>
              <c:f>'C12 4040'!$A$17</c:f>
              <c:strCache>
                <c:ptCount val="1"/>
                <c:pt idx="0">
                  <c:v>Tc (Kcb Select)</c:v>
                </c:pt>
              </c:strCache>
            </c:strRef>
          </c:tx>
          <c:spPr>
            <a:ln w="12700">
              <a:solidFill>
                <a:srgbClr val="800000"/>
              </a:solidFill>
              <a:prstDash val="solid"/>
            </a:ln>
          </c:spPr>
          <c:marker>
            <c:symbol val="circle"/>
            <c:size val="3"/>
            <c:spPr>
              <a:solidFill>
                <a:srgbClr val="800000"/>
              </a:solidFill>
              <a:ln>
                <a:solidFill>
                  <a:srgbClr val="800000"/>
                </a:solidFill>
                <a:prstDash val="solid"/>
              </a:ln>
            </c:spPr>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4040'!$C$17:$FS$17</c:f>
              <c:numCache>
                <c:formatCode>0.0</c:formatCode>
                <c:ptCount val="173"/>
                <c:pt idx="0">
                  <c:v>1.1015352487564087</c:v>
                </c:pt>
                <c:pt idx="1">
                  <c:v>1.1526944712326281</c:v>
                </c:pt>
                <c:pt idx="2">
                  <c:v>0.87005853933808541</c:v>
                </c:pt>
                <c:pt idx="3">
                  <c:v>0.75534088449804815</c:v>
                </c:pt>
                <c:pt idx="4">
                  <c:v>0.68561037135779257</c:v>
                </c:pt>
                <c:pt idx="5">
                  <c:v>0.50650408546177939</c:v>
                </c:pt>
                <c:pt idx="6">
                  <c:v>0.33550042725828888</c:v>
                </c:pt>
                <c:pt idx="7">
                  <c:v>0.24050234502436102</c:v>
                </c:pt>
                <c:pt idx="8">
                  <c:v>0.53936192126311489</c:v>
                </c:pt>
                <c:pt idx="9">
                  <c:v>0.33231364144287867</c:v>
                </c:pt>
                <c:pt idx="10">
                  <c:v>0.32056546354146309</c:v>
                </c:pt>
                <c:pt idx="11">
                  <c:v>0.63311765292144095</c:v>
                </c:pt>
                <c:pt idx="12">
                  <c:v>0.64597830366449538</c:v>
                </c:pt>
                <c:pt idx="13">
                  <c:v>0.78364505474968416</c:v>
                </c:pt>
                <c:pt idx="14">
                  <c:v>0.9074099125646895</c:v>
                </c:pt>
                <c:pt idx="15">
                  <c:v>0.71681447557724343</c:v>
                </c:pt>
                <c:pt idx="16">
                  <c:v>0.36676598885577527</c:v>
                </c:pt>
                <c:pt idx="17">
                  <c:v>1.5248337949070758</c:v>
                </c:pt>
                <c:pt idx="18">
                  <c:v>1.7136761112761012</c:v>
                </c:pt>
                <c:pt idx="19">
                  <c:v>1.2295379894828709</c:v>
                </c:pt>
                <c:pt idx="20">
                  <c:v>1.1641453138460847</c:v>
                </c:pt>
                <c:pt idx="21">
                  <c:v>1.4060483081851762</c:v>
                </c:pt>
                <c:pt idx="22">
                  <c:v>0.96349450897210032</c:v>
                </c:pt>
                <c:pt idx="23">
                  <c:v>0.6012131998866318</c:v>
                </c:pt>
                <c:pt idx="24">
                  <c:v>1.2265439397971223</c:v>
                </c:pt>
                <c:pt idx="25">
                  <c:v>1.2539287105367267</c:v>
                </c:pt>
                <c:pt idx="26">
                  <c:v>2.3138082615405318</c:v>
                </c:pt>
                <c:pt idx="27">
                  <c:v>2.2310208255574104</c:v>
                </c:pt>
                <c:pt idx="28">
                  <c:v>2.2727565937042233</c:v>
                </c:pt>
                <c:pt idx="29">
                  <c:v>3.2983230733126399</c:v>
                </c:pt>
                <c:pt idx="30">
                  <c:v>3.3005416290611032</c:v>
                </c:pt>
                <c:pt idx="31">
                  <c:v>2.6557552717566488</c:v>
                </c:pt>
                <c:pt idx="32">
                  <c:v>3.3576734874844547</c:v>
                </c:pt>
                <c:pt idx="33">
                  <c:v>2.6737854772746563</c:v>
                </c:pt>
                <c:pt idx="34">
                  <c:v>2.3915633298978212</c:v>
                </c:pt>
                <c:pt idx="35">
                  <c:v>2.4179120733238757</c:v>
                </c:pt>
                <c:pt idx="36">
                  <c:v>2.8435055735349652</c:v>
                </c:pt>
                <c:pt idx="37">
                  <c:v>4.0861235222952708</c:v>
                </c:pt>
                <c:pt idx="38">
                  <c:v>4.0120843983037133</c:v>
                </c:pt>
                <c:pt idx="39">
                  <c:v>3.2784469111357413</c:v>
                </c:pt>
                <c:pt idx="40">
                  <c:v>3.2496649054527285</c:v>
                </c:pt>
                <c:pt idx="41">
                  <c:v>3.6936549317632403</c:v>
                </c:pt>
                <c:pt idx="42">
                  <c:v>4.1332113854476376</c:v>
                </c:pt>
                <c:pt idx="43">
                  <c:v>4.1208717370033261</c:v>
                </c:pt>
                <c:pt idx="44">
                  <c:v>4.5064917539068627</c:v>
                </c:pt>
                <c:pt idx="45">
                  <c:v>6.0305599664415626</c:v>
                </c:pt>
                <c:pt idx="46">
                  <c:v>5.6489432346940038</c:v>
                </c:pt>
                <c:pt idx="47">
                  <c:v>4.0282933812712622</c:v>
                </c:pt>
                <c:pt idx="48">
                  <c:v>3.7576005412314175</c:v>
                </c:pt>
                <c:pt idx="49">
                  <c:v>3.6958777598680679</c:v>
                </c:pt>
                <c:pt idx="50">
                  <c:v>4.8568552499999997</c:v>
                </c:pt>
                <c:pt idx="51">
                  <c:v>4.5547481129138294</c:v>
                </c:pt>
                <c:pt idx="52">
                  <c:v>4.6238531212612139</c:v>
                </c:pt>
                <c:pt idx="53">
                  <c:v>2.9361584180920506</c:v>
                </c:pt>
                <c:pt idx="54">
                  <c:v>4.9630380608722691</c:v>
                </c:pt>
                <c:pt idx="55">
                  <c:v>4.3541631398575049</c:v>
                </c:pt>
                <c:pt idx="56">
                  <c:v>4.3228472760070948</c:v>
                </c:pt>
                <c:pt idx="57">
                  <c:v>4.1547929975581948</c:v>
                </c:pt>
                <c:pt idx="58">
                  <c:v>4.2345071293890966</c:v>
                </c:pt>
                <c:pt idx="59">
                  <c:v>7.4432655272579389</c:v>
                </c:pt>
                <c:pt idx="60">
                  <c:v>3.9095142828717107</c:v>
                </c:pt>
                <c:pt idx="61">
                  <c:v>3.3113776907055055</c:v>
                </c:pt>
                <c:pt idx="62">
                  <c:v>3.4330956349857393</c:v>
                </c:pt>
                <c:pt idx="63">
                  <c:v>3.7821727181596994</c:v>
                </c:pt>
                <c:pt idx="64">
                  <c:v>7.8668788437434989</c:v>
                </c:pt>
                <c:pt idx="65">
                  <c:v>6.4705089930599513</c:v>
                </c:pt>
                <c:pt idx="66">
                  <c:v>4.0089587617749132</c:v>
                </c:pt>
                <c:pt idx="67">
                  <c:v>2.5221666965943803</c:v>
                </c:pt>
                <c:pt idx="68">
                  <c:v>3.1658971890364693</c:v>
                </c:pt>
                <c:pt idx="69">
                  <c:v>2.3914744006967288</c:v>
                </c:pt>
                <c:pt idx="70">
                  <c:v>2.8396363785769956</c:v>
                </c:pt>
                <c:pt idx="71">
                  <c:v>2.3356509235826786</c:v>
                </c:pt>
                <c:pt idx="72">
                  <c:v>1.8567993348892256</c:v>
                </c:pt>
                <c:pt idx="73">
                  <c:v>1.7159243809407052</c:v>
                </c:pt>
                <c:pt idx="74">
                  <c:v>3.1193552586641591</c:v>
                </c:pt>
                <c:pt idx="75">
                  <c:v>1.8069756248723985</c:v>
                </c:pt>
                <c:pt idx="76">
                  <c:v>0.99896098446940684</c:v>
                </c:pt>
                <c:pt idx="77">
                  <c:v>0.8599167748823815</c:v>
                </c:pt>
                <c:pt idx="78">
                  <c:v>5.8294931249999999</c:v>
                </c:pt>
                <c:pt idx="79">
                  <c:v>6.5834582585334775</c:v>
                </c:pt>
                <c:pt idx="80">
                  <c:v>5.2985256958007811</c:v>
                </c:pt>
                <c:pt idx="81">
                  <c:v>6.4769366455078119</c:v>
                </c:pt>
                <c:pt idx="82">
                  <c:v>5.7270112609863277</c:v>
                </c:pt>
                <c:pt idx="83">
                  <c:v>5.1945968627929684</c:v>
                </c:pt>
                <c:pt idx="84">
                  <c:v>5.9538867187499998</c:v>
                </c:pt>
                <c:pt idx="85">
                  <c:v>5.9559558105468744</c:v>
                </c:pt>
                <c:pt idx="86">
                  <c:v>4.0511549377441405</c:v>
                </c:pt>
                <c:pt idx="87">
                  <c:v>3.0784925079345702</c:v>
                </c:pt>
                <c:pt idx="88">
                  <c:v>5.6505267333984373</c:v>
                </c:pt>
                <c:pt idx="89">
                  <c:v>5.6758296203613279</c:v>
                </c:pt>
                <c:pt idx="90">
                  <c:v>4.3775999999999993</c:v>
                </c:pt>
                <c:pt idx="91">
                  <c:v>4.6943999999999999</c:v>
                </c:pt>
                <c:pt idx="92">
                  <c:v>4.6656000000000004</c:v>
                </c:pt>
                <c:pt idx="93">
                  <c:v>4.9247999999999994</c:v>
                </c:pt>
                <c:pt idx="94">
                  <c:v>5.2127999999999997</c:v>
                </c:pt>
                <c:pt idx="95">
                  <c:v>5.7023999999999999</c:v>
                </c:pt>
                <c:pt idx="96">
                  <c:v>5.6735999999999995</c:v>
                </c:pt>
                <c:pt idx="97">
                  <c:v>4.8992748013946619</c:v>
                </c:pt>
                <c:pt idx="98">
                  <c:v>5.2767460207697017</c:v>
                </c:pt>
                <c:pt idx="99">
                  <c:v>4.6181387949188242</c:v>
                </c:pt>
                <c:pt idx="100">
                  <c:v>4.1935854834724626</c:v>
                </c:pt>
                <c:pt idx="101">
                  <c:v>3.6364776752366073</c:v>
                </c:pt>
                <c:pt idx="102">
                  <c:v>4.6157885802077079</c:v>
                </c:pt>
                <c:pt idx="103">
                  <c:v>3.9597396904374556</c:v>
                </c:pt>
                <c:pt idx="104">
                  <c:v>3.6825900278668318</c:v>
                </c:pt>
                <c:pt idx="105">
                  <c:v>3.9511181284600023</c:v>
                </c:pt>
                <c:pt idx="106">
                  <c:v>4.436218287231581</c:v>
                </c:pt>
                <c:pt idx="107">
                  <c:v>3.3272267156683237</c:v>
                </c:pt>
                <c:pt idx="108">
                  <c:v>4.1172064953143233</c:v>
                </c:pt>
                <c:pt idx="109">
                  <c:v>2.6136270199087739</c:v>
                </c:pt>
                <c:pt idx="110">
                  <c:v>2.6310741321612023</c:v>
                </c:pt>
                <c:pt idx="111">
                  <c:v>2.159157052872132</c:v>
                </c:pt>
                <c:pt idx="112">
                  <c:v>2.0035851451114186</c:v>
                </c:pt>
                <c:pt idx="113">
                  <c:v>1.6119653607370723</c:v>
                </c:pt>
                <c:pt idx="114">
                  <c:v>1.5290429273881503</c:v>
                </c:pt>
                <c:pt idx="115">
                  <c:v>1.5993183083743181</c:v>
                </c:pt>
                <c:pt idx="116">
                  <c:v>1.5989552389196078</c:v>
                </c:pt>
                <c:pt idx="117">
                  <c:v>1.132828529420455</c:v>
                </c:pt>
                <c:pt idx="118">
                  <c:v>1.1845715782365833</c:v>
                </c:pt>
                <c:pt idx="119">
                  <c:v>0.72635664269826827</c:v>
                </c:pt>
                <c:pt idx="120">
                  <c:v>0.9786661986661116</c:v>
                </c:pt>
                <c:pt idx="121">
                  <c:v>0.66167092240498182</c:v>
                </c:pt>
                <c:pt idx="122">
                  <c:v>0.43596439034567647</c:v>
                </c:pt>
                <c:pt idx="123">
                  <c:v>1.2331080408895607</c:v>
                </c:pt>
                <c:pt idx="124">
                  <c:v>1.7387468483482531</c:v>
                </c:pt>
                <c:pt idx="125">
                  <c:v>0.29949842136687266</c:v>
                </c:pt>
                <c:pt idx="126">
                  <c:v>1.0520784114054271</c:v>
                </c:pt>
                <c:pt idx="127">
                  <c:v>1.7146301641191757</c:v>
                </c:pt>
                <c:pt idx="128">
                  <c:v>1.6974654091358186</c:v>
                </c:pt>
                <c:pt idx="129">
                  <c:v>1.2822194879804341</c:v>
                </c:pt>
                <c:pt idx="130">
                  <c:v>1.0658428076505659</c:v>
                </c:pt>
                <c:pt idx="131">
                  <c:v>1.2698719329152788</c:v>
                </c:pt>
                <c:pt idx="132">
                  <c:v>0.8991277417375596</c:v>
                </c:pt>
                <c:pt idx="133">
                  <c:v>1.1746439984620356</c:v>
                </c:pt>
                <c:pt idx="134">
                  <c:v>0.92475376968383782</c:v>
                </c:pt>
                <c:pt idx="135">
                  <c:v>0.72081699371337893</c:v>
                </c:pt>
                <c:pt idx="136">
                  <c:v>0.60026593208312984</c:v>
                </c:pt>
                <c:pt idx="137">
                  <c:v>7.1713802218437192E-2</c:v>
                </c:pt>
                <c:pt idx="138">
                  <c:v>0.53010038137435911</c:v>
                </c:pt>
                <c:pt idx="139">
                  <c:v>0.57443400621414187</c:v>
                </c:pt>
                <c:pt idx="140">
                  <c:v>0.53962150812149046</c:v>
                </c:pt>
                <c:pt idx="141">
                  <c:v>0.64746351242065425</c:v>
                </c:pt>
                <c:pt idx="142">
                  <c:v>0.69950387477874754</c:v>
                </c:pt>
                <c:pt idx="143">
                  <c:v>0.48328714370727538</c:v>
                </c:pt>
                <c:pt idx="144">
                  <c:v>0.35150374174118043</c:v>
                </c:pt>
                <c:pt idx="145">
                  <c:v>0.85247089862823489</c:v>
                </c:pt>
                <c:pt idx="146">
                  <c:v>0.51049793958663936</c:v>
                </c:pt>
                <c:pt idx="147">
                  <c:v>0.55830311624526707</c:v>
                </c:pt>
                <c:pt idx="148">
                  <c:v>0.66998217331627208</c:v>
                </c:pt>
                <c:pt idx="149">
                  <c:v>0.57300917893914871</c:v>
                </c:pt>
                <c:pt idx="150">
                  <c:v>0.23814822155090837</c:v>
                </c:pt>
                <c:pt idx="151">
                  <c:v>0.63483005965551731</c:v>
                </c:pt>
                <c:pt idx="152">
                  <c:v>0.33386981437218827</c:v>
                </c:pt>
                <c:pt idx="153">
                  <c:v>0.40534798807441397</c:v>
                </c:pt>
                <c:pt idx="154">
                  <c:v>0.23774349268769571</c:v>
                </c:pt>
                <c:pt idx="155">
                  <c:v>0.3781390204045757</c:v>
                </c:pt>
                <c:pt idx="156">
                  <c:v>0.31989429143418141</c:v>
                </c:pt>
                <c:pt idx="157">
                  <c:v>0.22388715689055941</c:v>
                </c:pt>
                <c:pt idx="158">
                  <c:v>0.25043842839802161</c:v>
                </c:pt>
                <c:pt idx="159">
                  <c:v>0.32931570681141614</c:v>
                </c:pt>
                <c:pt idx="160">
                  <c:v>0.10517228700135607</c:v>
                </c:pt>
                <c:pt idx="161">
                  <c:v>0.46423398995566273</c:v>
                </c:pt>
                <c:pt idx="162">
                  <c:v>0.43177736678843387</c:v>
                </c:pt>
                <c:pt idx="163">
                  <c:v>0.37795174462178094</c:v>
                </c:pt>
                <c:pt idx="164">
                  <c:v>0.21652674830304702</c:v>
                </c:pt>
                <c:pt idx="165">
                  <c:v>0.32737796929933199</c:v>
                </c:pt>
                <c:pt idx="166">
                  <c:v>0.35079612421915135</c:v>
                </c:pt>
                <c:pt idx="167">
                  <c:v>0.38283084622413044</c:v>
                </c:pt>
                <c:pt idx="168">
                  <c:v>3.1386394026634665E-2</c:v>
                </c:pt>
                <c:pt idx="169">
                  <c:v>6.0301228487234453E-2</c:v>
                </c:pt>
                <c:pt idx="170">
                  <c:v>0.11799024893090625</c:v>
                </c:pt>
                <c:pt idx="171">
                  <c:v>0.28153506057362959</c:v>
                </c:pt>
                <c:pt idx="172">
                  <c:v>0.45878659242606079</c:v>
                </c:pt>
              </c:numCache>
            </c:numRef>
          </c:yVal>
          <c:smooth val="0"/>
          <c:extLst>
            <c:ext xmlns:c16="http://schemas.microsoft.com/office/drawing/2014/chart" uri="{C3380CC4-5D6E-409C-BE32-E72D297353CC}">
              <c16:uniqueId val="{00000001-84FD-4186-BB78-C61085ED31FC}"/>
            </c:ext>
          </c:extLst>
        </c:ser>
        <c:ser>
          <c:idx val="7"/>
          <c:order val="2"/>
          <c:tx>
            <c:strRef>
              <c:f>'C12 4040'!$A$20</c:f>
              <c:strCache>
                <c:ptCount val="1"/>
                <c:pt idx="0">
                  <c:v>ETc (BR)</c:v>
                </c:pt>
              </c:strCache>
            </c:strRef>
          </c:tx>
          <c:spPr>
            <a:ln w="12700">
              <a:solidFill>
                <a:srgbClr val="0000FF"/>
              </a:solidFill>
              <a:prstDash val="solid"/>
            </a:ln>
          </c:spPr>
          <c:marker>
            <c:symbol val="diamond"/>
            <c:size val="3"/>
            <c:spPr>
              <a:noFill/>
              <a:ln>
                <a:solidFill>
                  <a:srgbClr val="0000FF"/>
                </a:solidFill>
                <a:prstDash val="solid"/>
              </a:ln>
            </c:spPr>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4040'!$C$20:$FS$20</c:f>
              <c:numCache>
                <c:formatCode>0.00</c:formatCode>
                <c:ptCount val="173"/>
                <c:pt idx="0">
                  <c:v>0.01</c:v>
                </c:pt>
                <c:pt idx="1">
                  <c:v>0.01</c:v>
                </c:pt>
                <c:pt idx="2">
                  <c:v>0.01</c:v>
                </c:pt>
                <c:pt idx="3">
                  <c:v>0.01</c:v>
                </c:pt>
                <c:pt idx="4">
                  <c:v>0.01</c:v>
                </c:pt>
                <c:pt idx="5">
                  <c:v>0.01</c:v>
                </c:pt>
                <c:pt idx="6">
                  <c:v>0.01</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69">
                  <c:v>0.01</c:v>
                </c:pt>
                <c:pt idx="70">
                  <c:v>0.01</c:v>
                </c:pt>
                <c:pt idx="71">
                  <c:v>0.01</c:v>
                </c:pt>
                <c:pt idx="72">
                  <c:v>0.01</c:v>
                </c:pt>
                <c:pt idx="73">
                  <c:v>0.01</c:v>
                </c:pt>
                <c:pt idx="74">
                  <c:v>0.01</c:v>
                </c:pt>
                <c:pt idx="75">
                  <c:v>0.01</c:v>
                </c:pt>
                <c:pt idx="76">
                  <c:v>0.01</c:v>
                </c:pt>
                <c:pt idx="77">
                  <c:v>0.01</c:v>
                </c:pt>
                <c:pt idx="78">
                  <c:v>0.01</c:v>
                </c:pt>
                <c:pt idx="79">
                  <c:v>0.01</c:v>
                </c:pt>
                <c:pt idx="80">
                  <c:v>0.01</c:v>
                </c:pt>
                <c:pt idx="81">
                  <c:v>0.01</c:v>
                </c:pt>
                <c:pt idx="82">
                  <c:v>0.01</c:v>
                </c:pt>
                <c:pt idx="83">
                  <c:v>0.01</c:v>
                </c:pt>
                <c:pt idx="84">
                  <c:v>0.01</c:v>
                </c:pt>
                <c:pt idx="85">
                  <c:v>0.01</c:v>
                </c:pt>
                <c:pt idx="86">
                  <c:v>0.01</c:v>
                </c:pt>
                <c:pt idx="87">
                  <c:v>0.01</c:v>
                </c:pt>
                <c:pt idx="88">
                  <c:v>0.01</c:v>
                </c:pt>
                <c:pt idx="89">
                  <c:v>0.01</c:v>
                </c:pt>
                <c:pt idx="90">
                  <c:v>0.01</c:v>
                </c:pt>
                <c:pt idx="91">
                  <c:v>0.01</c:v>
                </c:pt>
                <c:pt idx="92">
                  <c:v>0.01</c:v>
                </c:pt>
                <c:pt idx="93">
                  <c:v>0.01</c:v>
                </c:pt>
                <c:pt idx="94">
                  <c:v>0.01</c:v>
                </c:pt>
                <c:pt idx="95">
                  <c:v>0.01</c:v>
                </c:pt>
                <c:pt idx="96">
                  <c:v>0.01</c:v>
                </c:pt>
                <c:pt idx="97">
                  <c:v>0.01</c:v>
                </c:pt>
                <c:pt idx="98">
                  <c:v>0.01</c:v>
                </c:pt>
                <c:pt idx="99">
                  <c:v>0.01</c:v>
                </c:pt>
                <c:pt idx="100">
                  <c:v>0.01</c:v>
                </c:pt>
                <c:pt idx="101">
                  <c:v>0.01</c:v>
                </c:pt>
                <c:pt idx="102">
                  <c:v>0.01</c:v>
                </c:pt>
                <c:pt idx="103">
                  <c:v>0.01</c:v>
                </c:pt>
                <c:pt idx="104">
                  <c:v>0.01</c:v>
                </c:pt>
                <c:pt idx="105">
                  <c:v>0.01</c:v>
                </c:pt>
                <c:pt idx="106">
                  <c:v>0.01</c:v>
                </c:pt>
                <c:pt idx="107">
                  <c:v>0.01</c:v>
                </c:pt>
                <c:pt idx="108">
                  <c:v>0.01</c:v>
                </c:pt>
                <c:pt idx="109">
                  <c:v>0.01</c:v>
                </c:pt>
                <c:pt idx="110">
                  <c:v>0.01</c:v>
                </c:pt>
                <c:pt idx="111">
                  <c:v>0.01</c:v>
                </c:pt>
                <c:pt idx="112">
                  <c:v>0.01</c:v>
                </c:pt>
                <c:pt idx="113">
                  <c:v>0.01</c:v>
                </c:pt>
                <c:pt idx="114">
                  <c:v>0.01</c:v>
                </c:pt>
                <c:pt idx="115">
                  <c:v>0.01</c:v>
                </c:pt>
                <c:pt idx="116">
                  <c:v>0.01</c:v>
                </c:pt>
                <c:pt idx="117">
                  <c:v>0.01</c:v>
                </c:pt>
                <c:pt idx="118">
                  <c:v>0.01</c:v>
                </c:pt>
                <c:pt idx="119">
                  <c:v>0.01</c:v>
                </c:pt>
                <c:pt idx="120">
                  <c:v>0.01</c:v>
                </c:pt>
                <c:pt idx="121">
                  <c:v>0.01</c:v>
                </c:pt>
                <c:pt idx="122">
                  <c:v>0.01</c:v>
                </c:pt>
                <c:pt idx="123">
                  <c:v>0.01</c:v>
                </c:pt>
                <c:pt idx="124">
                  <c:v>0.01</c:v>
                </c:pt>
                <c:pt idx="125">
                  <c:v>0.01</c:v>
                </c:pt>
                <c:pt idx="126">
                  <c:v>0.01</c:v>
                </c:pt>
                <c:pt idx="127">
                  <c:v>0.01</c:v>
                </c:pt>
                <c:pt idx="128">
                  <c:v>0.01</c:v>
                </c:pt>
                <c:pt idx="129">
                  <c:v>0.01</c:v>
                </c:pt>
                <c:pt idx="130">
                  <c:v>0.01</c:v>
                </c:pt>
                <c:pt idx="131">
                  <c:v>0.01</c:v>
                </c:pt>
                <c:pt idx="132">
                  <c:v>0.01</c:v>
                </c:pt>
                <c:pt idx="133">
                  <c:v>0.01</c:v>
                </c:pt>
                <c:pt idx="134">
                  <c:v>0.01</c:v>
                </c:pt>
                <c:pt idx="135">
                  <c:v>0.01</c:v>
                </c:pt>
                <c:pt idx="136">
                  <c:v>0.01</c:v>
                </c:pt>
                <c:pt idx="137">
                  <c:v>0.01</c:v>
                </c:pt>
                <c:pt idx="138">
                  <c:v>0.01</c:v>
                </c:pt>
                <c:pt idx="139">
                  <c:v>0.01</c:v>
                </c:pt>
                <c:pt idx="140">
                  <c:v>0.01</c:v>
                </c:pt>
                <c:pt idx="141">
                  <c:v>0.01</c:v>
                </c:pt>
                <c:pt idx="142">
                  <c:v>0.01</c:v>
                </c:pt>
                <c:pt idx="143">
                  <c:v>0.01</c:v>
                </c:pt>
                <c:pt idx="144">
                  <c:v>0.01</c:v>
                </c:pt>
                <c:pt idx="145">
                  <c:v>0.01</c:v>
                </c:pt>
                <c:pt idx="146">
                  <c:v>0.01</c:v>
                </c:pt>
                <c:pt idx="147">
                  <c:v>0.01</c:v>
                </c:pt>
                <c:pt idx="148">
                  <c:v>0.01</c:v>
                </c:pt>
                <c:pt idx="149">
                  <c:v>0.01</c:v>
                </c:pt>
                <c:pt idx="150">
                  <c:v>0.01</c:v>
                </c:pt>
                <c:pt idx="151">
                  <c:v>0.01</c:v>
                </c:pt>
                <c:pt idx="152">
                  <c:v>0.01</c:v>
                </c:pt>
                <c:pt idx="153">
                  <c:v>0.01</c:v>
                </c:pt>
                <c:pt idx="154">
                  <c:v>0.01</c:v>
                </c:pt>
                <c:pt idx="155">
                  <c:v>0.01</c:v>
                </c:pt>
                <c:pt idx="156">
                  <c:v>0.01</c:v>
                </c:pt>
                <c:pt idx="157">
                  <c:v>0.01</c:v>
                </c:pt>
                <c:pt idx="158">
                  <c:v>0.01</c:v>
                </c:pt>
                <c:pt idx="159">
                  <c:v>0.01</c:v>
                </c:pt>
                <c:pt idx="160">
                  <c:v>0.01</c:v>
                </c:pt>
                <c:pt idx="161">
                  <c:v>0.01</c:v>
                </c:pt>
                <c:pt idx="162">
                  <c:v>0.01</c:v>
                </c:pt>
                <c:pt idx="163">
                  <c:v>0.01</c:v>
                </c:pt>
                <c:pt idx="164">
                  <c:v>0.01</c:v>
                </c:pt>
                <c:pt idx="165">
                  <c:v>0.01</c:v>
                </c:pt>
                <c:pt idx="166">
                  <c:v>0.01</c:v>
                </c:pt>
                <c:pt idx="167">
                  <c:v>0.01</c:v>
                </c:pt>
                <c:pt idx="168">
                  <c:v>0.01</c:v>
                </c:pt>
                <c:pt idx="169">
                  <c:v>0.01</c:v>
                </c:pt>
                <c:pt idx="170">
                  <c:v>0.01</c:v>
                </c:pt>
                <c:pt idx="171">
                  <c:v>0.01</c:v>
                </c:pt>
                <c:pt idx="172">
                  <c:v>0.01</c:v>
                </c:pt>
              </c:numCache>
            </c:numRef>
          </c:yVal>
          <c:smooth val="0"/>
          <c:extLst>
            <c:ext xmlns:c16="http://schemas.microsoft.com/office/drawing/2014/chart" uri="{C3380CC4-5D6E-409C-BE32-E72D297353CC}">
              <c16:uniqueId val="{00000002-84FD-4186-BB78-C61085ED31FC}"/>
            </c:ext>
          </c:extLst>
        </c:ser>
        <c:dLbls>
          <c:showLegendKey val="0"/>
          <c:showVal val="0"/>
          <c:showCatName val="0"/>
          <c:showSerName val="0"/>
          <c:showPercent val="0"/>
          <c:showBubbleSize val="0"/>
        </c:dLbls>
        <c:axId val="778530744"/>
        <c:axId val="778531136"/>
      </c:scatterChart>
      <c:valAx>
        <c:axId val="778530744"/>
        <c:scaling>
          <c:orientation val="minMax"/>
          <c:max val="305"/>
          <c:min val="140"/>
        </c:scaling>
        <c:delete val="0"/>
        <c:axPos val="b"/>
        <c:title>
          <c:tx>
            <c:rich>
              <a:bodyPr/>
              <a:lstStyle/>
              <a:p>
                <a:pPr>
                  <a:defRPr sz="1550" b="1" i="0" u="none" strike="noStrike" baseline="0">
                    <a:solidFill>
                      <a:srgbClr val="000000"/>
                    </a:solidFill>
                    <a:latin typeface="Arial"/>
                    <a:ea typeface="Arial"/>
                    <a:cs typeface="Arial"/>
                  </a:defRPr>
                </a:pPr>
                <a:r>
                  <a:rPr lang="en-US"/>
                  <a:t>DOY</a:t>
                </a:r>
              </a:p>
            </c:rich>
          </c:tx>
          <c:layout>
            <c:manualLayout>
              <c:xMode val="edge"/>
              <c:yMode val="edge"/>
              <c:x val="0.51536312578341958"/>
              <c:y val="0.894601542416452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778531136"/>
        <c:crosses val="autoZero"/>
        <c:crossBetween val="midCat"/>
        <c:majorUnit val="10"/>
      </c:valAx>
      <c:valAx>
        <c:axId val="778531136"/>
        <c:scaling>
          <c:orientation val="minMax"/>
          <c:min val="0"/>
        </c:scaling>
        <c:delete val="0"/>
        <c:axPos val="l"/>
        <c:majorGridlines>
          <c:spPr>
            <a:ln w="3175">
              <a:solidFill>
                <a:srgbClr val="000000"/>
              </a:solidFill>
              <a:prstDash val="solid"/>
            </a:ln>
          </c:spPr>
        </c:majorGridlines>
        <c:title>
          <c:tx>
            <c:rich>
              <a:bodyPr/>
              <a:lstStyle/>
              <a:p>
                <a:pPr>
                  <a:defRPr sz="1550" b="1" i="0" u="none" strike="noStrike" baseline="0">
                    <a:solidFill>
                      <a:srgbClr val="000000"/>
                    </a:solidFill>
                    <a:latin typeface="Arial"/>
                    <a:ea typeface="Arial"/>
                    <a:cs typeface="Arial"/>
                  </a:defRPr>
                </a:pPr>
                <a:r>
                  <a:rPr lang="en-US"/>
                  <a:t>ETr and ETc (mm/day)</a:t>
                </a:r>
              </a:p>
            </c:rich>
          </c:tx>
          <c:layout>
            <c:manualLayout>
              <c:xMode val="edge"/>
              <c:yMode val="edge"/>
              <c:x val="1.675981135603432E-2"/>
              <c:y val="0.151670951156812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550" b="0" i="0" u="none" strike="noStrike" baseline="0">
                <a:solidFill>
                  <a:srgbClr val="000000"/>
                </a:solidFill>
                <a:latin typeface="Arial"/>
                <a:ea typeface="Arial"/>
                <a:cs typeface="Arial"/>
              </a:defRPr>
            </a:pPr>
            <a:endParaRPr lang="en-US"/>
          </a:p>
        </c:txPr>
        <c:crossAx val="778530744"/>
        <c:crosses val="autoZero"/>
        <c:crossBetween val="midCat"/>
      </c:valAx>
      <c:spPr>
        <a:solidFill>
          <a:srgbClr val="C0C0C0"/>
        </a:solidFill>
        <a:ln w="12700">
          <a:solidFill>
            <a:srgbClr val="808080"/>
          </a:solidFill>
          <a:prstDash val="solid"/>
        </a:ln>
      </c:spPr>
    </c:plotArea>
    <c:legend>
      <c:legendPos val="r"/>
      <c:layout>
        <c:manualLayout>
          <c:xMode val="edge"/>
          <c:yMode val="edge"/>
          <c:x val="0.81266490765171506"/>
          <c:y val="8.9974293059125965E-2"/>
          <c:w val="0.15699208443271767"/>
          <c:h val="0.14910025706940874"/>
        </c:manualLayout>
      </c:layout>
      <c:overlay val="0"/>
      <c:spPr>
        <a:solidFill>
          <a:srgbClr val="C0C0C0"/>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'C12 4040'!$D$1</c:f>
          <c:strCache>
            <c:ptCount val="1"/>
            <c:pt idx="0">
              <c:v>Corn 13 #12</c:v>
            </c:pt>
          </c:strCache>
        </c:strRef>
      </c:tx>
      <c:layout>
        <c:manualLayout>
          <c:xMode val="edge"/>
          <c:yMode val="edge"/>
          <c:x val="0.36511728056070264"/>
          <c:y val="3.1245682524978498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2590144245015034"/>
          <c:y val="2.9100774167934891E-2"/>
          <c:w val="0.80602059965785766"/>
          <c:h val="0.84259141136769666"/>
        </c:manualLayout>
      </c:layout>
      <c:scatterChart>
        <c:scatterStyle val="lineMarker"/>
        <c:varyColors val="0"/>
        <c:ser>
          <c:idx val="9"/>
          <c:order val="0"/>
          <c:tx>
            <c:strRef>
              <c:f>'C12 4040'!$A$28</c:f>
              <c:strCache>
                <c:ptCount val="1"/>
                <c:pt idx="0">
                  <c:v>Proj SWD - 1050 mm</c:v>
                </c:pt>
              </c:strCache>
            </c:strRef>
          </c:tx>
          <c:spPr>
            <a:ln w="25400">
              <a:solidFill>
                <a:srgbClr val="CCFFFF"/>
              </a:solidFill>
              <a:prstDash val="solid"/>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4040'!$C$28:$FS$28</c:f>
              <c:numCache>
                <c:formatCode>0.0</c:formatCode>
                <c:ptCount val="173"/>
                <c:pt idx="0" formatCode="General">
                  <c:v>59</c:v>
                </c:pt>
                <c:pt idx="1">
                  <c:v>60.152694471232628</c:v>
                </c:pt>
                <c:pt idx="2">
                  <c:v>61.02275301057071</c:v>
                </c:pt>
                <c:pt idx="3">
                  <c:v>61.778093895068757</c:v>
                </c:pt>
                <c:pt idx="4">
                  <c:v>62.463704266426546</c:v>
                </c:pt>
                <c:pt idx="5">
                  <c:v>62.970208351888324</c:v>
                </c:pt>
                <c:pt idx="6">
                  <c:v>63.305708779146613</c:v>
                </c:pt>
                <c:pt idx="7">
                  <c:v>62.746211124170976</c:v>
                </c:pt>
                <c:pt idx="8">
                  <c:v>63.285573045434091</c:v>
                </c:pt>
                <c:pt idx="9">
                  <c:v>63.617886686876972</c:v>
                </c:pt>
                <c:pt idx="10">
                  <c:v>63.938452150418435</c:v>
                </c:pt>
                <c:pt idx="11">
                  <c:v>64.57156980333987</c:v>
                </c:pt>
                <c:pt idx="12">
                  <c:v>65.217548107004362</c:v>
                </c:pt>
                <c:pt idx="13">
                  <c:v>66.001193161754045</c:v>
                </c:pt>
                <c:pt idx="14">
                  <c:v>66.908603074318734</c:v>
                </c:pt>
                <c:pt idx="15">
                  <c:v>67.174017549895964</c:v>
                </c:pt>
                <c:pt idx="16">
                  <c:v>65.919583538751738</c:v>
                </c:pt>
                <c:pt idx="17">
                  <c:v>67.444417333658819</c:v>
                </c:pt>
                <c:pt idx="18">
                  <c:v>69.15809344493492</c:v>
                </c:pt>
                <c:pt idx="19">
                  <c:v>70.387631434417784</c:v>
                </c:pt>
                <c:pt idx="20">
                  <c:v>71.551776748263876</c:v>
                </c:pt>
                <c:pt idx="21">
                  <c:v>72.957825056449053</c:v>
                </c:pt>
                <c:pt idx="22">
                  <c:v>72.319319565421154</c:v>
                </c:pt>
                <c:pt idx="23">
                  <c:v>72.920532765307783</c:v>
                </c:pt>
                <c:pt idx="24">
                  <c:v>74.147076705104908</c:v>
                </c:pt>
                <c:pt idx="25">
                  <c:v>50.803778635569202</c:v>
                </c:pt>
                <c:pt idx="26">
                  <c:v>53.117586897109732</c:v>
                </c:pt>
                <c:pt idx="27">
                  <c:v>55.34860772266714</c:v>
                </c:pt>
                <c:pt idx="28">
                  <c:v>57.621364316371363</c:v>
                </c:pt>
                <c:pt idx="29">
                  <c:v>60.919687389684</c:v>
                </c:pt>
                <c:pt idx="30">
                  <c:v>64.220229018745101</c:v>
                </c:pt>
                <c:pt idx="31">
                  <c:v>41.505904684718971</c:v>
                </c:pt>
                <c:pt idx="32">
                  <c:v>44.863578172203425</c:v>
                </c:pt>
                <c:pt idx="33">
                  <c:v>47.537363649478081</c:v>
                </c:pt>
                <c:pt idx="34">
                  <c:v>49.928926979375902</c:v>
                </c:pt>
                <c:pt idx="35">
                  <c:v>52.346839052699778</c:v>
                </c:pt>
                <c:pt idx="36">
                  <c:v>55.19034462623474</c:v>
                </c:pt>
                <c:pt idx="37">
                  <c:v>59.276468148530014</c:v>
                </c:pt>
                <c:pt idx="38">
                  <c:v>44.99817596396268</c:v>
                </c:pt>
                <c:pt idx="39">
                  <c:v>48.276622875098418</c:v>
                </c:pt>
                <c:pt idx="40">
                  <c:v>51.526287780551144</c:v>
                </c:pt>
                <c:pt idx="41">
                  <c:v>55.219942712314385</c:v>
                </c:pt>
                <c:pt idx="42">
                  <c:v>59.353154097762022</c:v>
                </c:pt>
                <c:pt idx="43">
                  <c:v>63.474025834765349</c:v>
                </c:pt>
                <c:pt idx="44">
                  <c:v>67.980517588672214</c:v>
                </c:pt>
                <c:pt idx="45">
                  <c:v>74.011077555113772</c:v>
                </c:pt>
                <c:pt idx="46">
                  <c:v>79.146763646950632</c:v>
                </c:pt>
                <c:pt idx="47">
                  <c:v>83.1750570282219</c:v>
                </c:pt>
                <c:pt idx="48">
                  <c:v>86.932657569453312</c:v>
                </c:pt>
                <c:pt idx="49">
                  <c:v>78.958730179550571</c:v>
                </c:pt>
                <c:pt idx="50">
                  <c:v>83.815585429550566</c:v>
                </c:pt>
                <c:pt idx="51">
                  <c:v>88.370333542464394</c:v>
                </c:pt>
                <c:pt idx="52">
                  <c:v>92.994186663725614</c:v>
                </c:pt>
                <c:pt idx="53">
                  <c:v>83.463589097447738</c:v>
                </c:pt>
                <c:pt idx="54">
                  <c:v>88.426627158320002</c:v>
                </c:pt>
                <c:pt idx="55">
                  <c:v>92.780790298177507</c:v>
                </c:pt>
                <c:pt idx="56">
                  <c:v>97.103637574184603</c:v>
                </c:pt>
                <c:pt idx="57">
                  <c:v>101.25843057174279</c:v>
                </c:pt>
                <c:pt idx="58">
                  <c:v>90.389775462537173</c:v>
                </c:pt>
                <c:pt idx="59">
                  <c:v>97.833040989795109</c:v>
                </c:pt>
                <c:pt idx="60">
                  <c:v>101.74255527266682</c:v>
                </c:pt>
                <c:pt idx="61">
                  <c:v>99.186412963372319</c:v>
                </c:pt>
                <c:pt idx="62">
                  <c:v>97.281588598358056</c:v>
                </c:pt>
                <c:pt idx="63">
                  <c:v>90.872678513969987</c:v>
                </c:pt>
                <c:pt idx="64">
                  <c:v>98.73955735771348</c:v>
                </c:pt>
                <c:pt idx="65">
                  <c:v>105.21006635077343</c:v>
                </c:pt>
                <c:pt idx="66">
                  <c:v>106.75353939826262</c:v>
                </c:pt>
                <c:pt idx="67">
                  <c:v>109.275706094857</c:v>
                </c:pt>
                <c:pt idx="68">
                  <c:v>112.44160328389347</c:v>
                </c:pt>
                <c:pt idx="69">
                  <c:v>114.83307768459019</c:v>
                </c:pt>
                <c:pt idx="70">
                  <c:v>117.67271406316719</c:v>
                </c:pt>
                <c:pt idx="71">
                  <c:v>120.00836498674987</c:v>
                </c:pt>
                <c:pt idx="72">
                  <c:v>109.6995592260977</c:v>
                </c:pt>
                <c:pt idx="73">
                  <c:v>111.41548360703841</c:v>
                </c:pt>
                <c:pt idx="74">
                  <c:v>114.53483886570257</c:v>
                </c:pt>
                <c:pt idx="75">
                  <c:v>116.34181449057496</c:v>
                </c:pt>
                <c:pt idx="76">
                  <c:v>117.34077547504437</c:v>
                </c:pt>
                <c:pt idx="77">
                  <c:v>58.496582149443405</c:v>
                </c:pt>
                <c:pt idx="78">
                  <c:v>64.326075274443411</c:v>
                </c:pt>
                <c:pt idx="79">
                  <c:v>70.909533532976894</c:v>
                </c:pt>
                <c:pt idx="80">
                  <c:v>76.208059228777671</c:v>
                </c:pt>
                <c:pt idx="81">
                  <c:v>52.302830269189933</c:v>
                </c:pt>
                <c:pt idx="82">
                  <c:v>39.727296075630811</c:v>
                </c:pt>
                <c:pt idx="83">
                  <c:v>44.921892938423781</c:v>
                </c:pt>
                <c:pt idx="84">
                  <c:v>50.87577965717378</c:v>
                </c:pt>
                <c:pt idx="85">
                  <c:v>56.831735467720655</c:v>
                </c:pt>
                <c:pt idx="86">
                  <c:v>40.054864927757784</c:v>
                </c:pt>
                <c:pt idx="87">
                  <c:v>43.133357435692353</c:v>
                </c:pt>
                <c:pt idx="88">
                  <c:v>48.78388416909079</c:v>
                </c:pt>
                <c:pt idx="89">
                  <c:v>54.459713789452117</c:v>
                </c:pt>
                <c:pt idx="90">
                  <c:v>58.837313789452118</c:v>
                </c:pt>
                <c:pt idx="91">
                  <c:v>38.117809446661148</c:v>
                </c:pt>
                <c:pt idx="92">
                  <c:v>42.783409446661146</c:v>
                </c:pt>
                <c:pt idx="93">
                  <c:v>47.708209446661144</c:v>
                </c:pt>
                <c:pt idx="94">
                  <c:v>52.921009446661145</c:v>
                </c:pt>
                <c:pt idx="95">
                  <c:v>58.623409446661142</c:v>
                </c:pt>
                <c:pt idx="96">
                  <c:v>64.297009446661136</c:v>
                </c:pt>
                <c:pt idx="97">
                  <c:v>69.196284248055804</c:v>
                </c:pt>
                <c:pt idx="98">
                  <c:v>74.473030268825511</c:v>
                </c:pt>
                <c:pt idx="99">
                  <c:v>79.091169063744331</c:v>
                </c:pt>
                <c:pt idx="100">
                  <c:v>69.017238623649916</c:v>
                </c:pt>
                <c:pt idx="101">
                  <c:v>66.622516298886524</c:v>
                </c:pt>
                <c:pt idx="102">
                  <c:v>71.23830487909423</c:v>
                </c:pt>
                <c:pt idx="103">
                  <c:v>75.198044569531689</c:v>
                </c:pt>
                <c:pt idx="104">
                  <c:v>78.880634597398526</c:v>
                </c:pt>
                <c:pt idx="105">
                  <c:v>72.640669923310753</c:v>
                </c:pt>
                <c:pt idx="106">
                  <c:v>77.076888210542336</c:v>
                </c:pt>
                <c:pt idx="107">
                  <c:v>80.404114926210653</c:v>
                </c:pt>
                <c:pt idx="108">
                  <c:v>84.521321421524974</c:v>
                </c:pt>
                <c:pt idx="109">
                  <c:v>87.13494844143375</c:v>
                </c:pt>
                <c:pt idx="110">
                  <c:v>89.766022573594952</c:v>
                </c:pt>
                <c:pt idx="111">
                  <c:v>91.925179626467084</c:v>
                </c:pt>
                <c:pt idx="112">
                  <c:v>93.9287647715785</c:v>
                </c:pt>
                <c:pt idx="113">
                  <c:v>95.540730132315574</c:v>
                </c:pt>
                <c:pt idx="114">
                  <c:v>97.069773059703721</c:v>
                </c:pt>
                <c:pt idx="115">
                  <c:v>98.669091368078043</c:v>
                </c:pt>
                <c:pt idx="116">
                  <c:v>100.26804660699764</c:v>
                </c:pt>
                <c:pt idx="117">
                  <c:v>101.40087513641809</c:v>
                </c:pt>
                <c:pt idx="118">
                  <c:v>102.58544671465468</c:v>
                </c:pt>
                <c:pt idx="119">
                  <c:v>80.435460500210084</c:v>
                </c:pt>
                <c:pt idx="120">
                  <c:v>76.817157605672307</c:v>
                </c:pt>
                <c:pt idx="121">
                  <c:v>73.267628528077282</c:v>
                </c:pt>
                <c:pt idx="122">
                  <c:v>66.535253410448362</c:v>
                </c:pt>
                <c:pt idx="123">
                  <c:v>63.450418594195071</c:v>
                </c:pt>
                <c:pt idx="124">
                  <c:v>60.914282662471614</c:v>
                </c:pt>
                <c:pt idx="125">
                  <c:v>52.0160667981242</c:v>
                </c:pt>
                <c:pt idx="126">
                  <c:v>53.068145209529625</c:v>
                </c:pt>
                <c:pt idx="127">
                  <c:v>54.782775373648803</c:v>
                </c:pt>
                <c:pt idx="128">
                  <c:v>56.48024078278462</c:v>
                </c:pt>
                <c:pt idx="129">
                  <c:v>57.762460270765054</c:v>
                </c:pt>
                <c:pt idx="130">
                  <c:v>58.828303078415622</c:v>
                </c:pt>
                <c:pt idx="131">
                  <c:v>60.098175011330902</c:v>
                </c:pt>
                <c:pt idx="132">
                  <c:v>59.377645610211317</c:v>
                </c:pt>
                <c:pt idx="133">
                  <c:v>53.592746751530498</c:v>
                </c:pt>
                <c:pt idx="134">
                  <c:v>54.517500521214338</c:v>
                </c:pt>
                <c:pt idx="135">
                  <c:v>55.238317514927715</c:v>
                </c:pt>
                <c:pt idx="136">
                  <c:v>55.838583447010848</c:v>
                </c:pt>
                <c:pt idx="137">
                  <c:v>55.110297249229291</c:v>
                </c:pt>
                <c:pt idx="138">
                  <c:v>55.640397630603651</c:v>
                </c:pt>
                <c:pt idx="139">
                  <c:v>56.214831636817792</c:v>
                </c:pt>
                <c:pt idx="140">
                  <c:v>56.754453144939284</c:v>
                </c:pt>
                <c:pt idx="141">
                  <c:v>57.401916657359941</c:v>
                </c:pt>
                <c:pt idx="142">
                  <c:v>58.10142053213869</c:v>
                </c:pt>
                <c:pt idx="143">
                  <c:v>58.584707675845962</c:v>
                </c:pt>
                <c:pt idx="144">
                  <c:v>57.936211417587145</c:v>
                </c:pt>
                <c:pt idx="145">
                  <c:v>58.788682316215379</c:v>
                </c:pt>
                <c:pt idx="146">
                  <c:v>59.299180255802021</c:v>
                </c:pt>
                <c:pt idx="147">
                  <c:v>59.857483372047291</c:v>
                </c:pt>
                <c:pt idx="148">
                  <c:v>60.527465545363562</c:v>
                </c:pt>
                <c:pt idx="149">
                  <c:v>61.100474724302714</c:v>
                </c:pt>
                <c:pt idx="150">
                  <c:v>60.338622945853622</c:v>
                </c:pt>
                <c:pt idx="151">
                  <c:v>60.973453005509143</c:v>
                </c:pt>
                <c:pt idx="152">
                  <c:v>61.307322819881328</c:v>
                </c:pt>
                <c:pt idx="153">
                  <c:v>61.712670807955739</c:v>
                </c:pt>
                <c:pt idx="154">
                  <c:v>61.750414300643435</c:v>
                </c:pt>
                <c:pt idx="155">
                  <c:v>62.12855332104801</c:v>
                </c:pt>
                <c:pt idx="156">
                  <c:v>62.448447612482191</c:v>
                </c:pt>
                <c:pt idx="157">
                  <c:v>62.672334769372753</c:v>
                </c:pt>
                <c:pt idx="158">
                  <c:v>61.422773197770773</c:v>
                </c:pt>
                <c:pt idx="159">
                  <c:v>61.752088904582187</c:v>
                </c:pt>
                <c:pt idx="160">
                  <c:v>61.257261191583545</c:v>
                </c:pt>
                <c:pt idx="161">
                  <c:v>61.721495181539211</c:v>
                </c:pt>
                <c:pt idx="162">
                  <c:v>62.153272548327642</c:v>
                </c:pt>
                <c:pt idx="163">
                  <c:v>62.531224292949425</c:v>
                </c:pt>
                <c:pt idx="164">
                  <c:v>62.747751041252471</c:v>
                </c:pt>
                <c:pt idx="165">
                  <c:v>63.075129010551805</c:v>
                </c:pt>
                <c:pt idx="166">
                  <c:v>63.425925134770957</c:v>
                </c:pt>
                <c:pt idx="167">
                  <c:v>63.808755980995087</c:v>
                </c:pt>
                <c:pt idx="168">
                  <c:v>63.840142375021721</c:v>
                </c:pt>
                <c:pt idx="169">
                  <c:v>63.900443603508954</c:v>
                </c:pt>
                <c:pt idx="170">
                  <c:v>64.018433852439856</c:v>
                </c:pt>
                <c:pt idx="171">
                  <c:v>64.299968913013487</c:v>
                </c:pt>
                <c:pt idx="172">
                  <c:v>64.758755505439552</c:v>
                </c:pt>
              </c:numCache>
            </c:numRef>
          </c:yVal>
          <c:smooth val="0"/>
          <c:extLst>
            <c:ext xmlns:c16="http://schemas.microsoft.com/office/drawing/2014/chart" uri="{C3380CC4-5D6E-409C-BE32-E72D297353CC}">
              <c16:uniqueId val="{00000000-BE49-4C60-A67A-BDCA35F1DA3F}"/>
            </c:ext>
          </c:extLst>
        </c:ser>
        <c:ser>
          <c:idx val="1"/>
          <c:order val="1"/>
          <c:tx>
            <c:strRef>
              <c:f>'C12 4040'!$A$29</c:f>
              <c:strCache>
                <c:ptCount val="1"/>
                <c:pt idx="0">
                  <c:v>Meas. SWD - 1050 mm</c:v>
                </c:pt>
              </c:strCache>
            </c:strRef>
          </c:tx>
          <c:spPr>
            <a:ln w="28575">
              <a:noFill/>
            </a:ln>
          </c:spPr>
          <c:marker>
            <c:symbol val="square"/>
            <c:size val="6"/>
            <c:spPr>
              <a:solidFill>
                <a:srgbClr val="CCFFFF"/>
              </a:solidFill>
              <a:ln>
                <a:solidFill>
                  <a:srgbClr val="000000"/>
                </a:solidFill>
                <a:prstDash val="solid"/>
              </a:ln>
            </c:spPr>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4040'!$C$29:$FS$29</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73.060123769712959</c:v>
                </c:pt>
                <c:pt idx="25">
                  <c:v>0</c:v>
                </c:pt>
                <c:pt idx="26">
                  <c:v>0</c:v>
                </c:pt>
                <c:pt idx="27">
                  <c:v>0</c:v>
                </c:pt>
                <c:pt idx="28">
                  <c:v>48.943200570019201</c:v>
                </c:pt>
                <c:pt idx="29">
                  <c:v>0</c:v>
                </c:pt>
                <c:pt idx="30">
                  <c:v>61.62619477953978</c:v>
                </c:pt>
                <c:pt idx="31">
                  <c:v>0</c:v>
                </c:pt>
                <c:pt idx="32">
                  <c:v>17.951082178278078</c:v>
                </c:pt>
                <c:pt idx="33">
                  <c:v>0</c:v>
                </c:pt>
                <c:pt idx="34">
                  <c:v>0</c:v>
                </c:pt>
                <c:pt idx="35">
                  <c:v>0</c:v>
                </c:pt>
                <c:pt idx="36">
                  <c:v>0</c:v>
                </c:pt>
                <c:pt idx="37">
                  <c:v>52.760088007499732</c:v>
                </c:pt>
                <c:pt idx="38">
                  <c:v>0</c:v>
                </c:pt>
                <c:pt idx="39">
                  <c:v>25.467764646140779</c:v>
                </c:pt>
                <c:pt idx="40">
                  <c:v>0</c:v>
                </c:pt>
                <c:pt idx="41">
                  <c:v>0</c:v>
                </c:pt>
                <c:pt idx="42">
                  <c:v>0</c:v>
                </c:pt>
                <c:pt idx="43">
                  <c:v>68.570565926222415</c:v>
                </c:pt>
                <c:pt idx="44">
                  <c:v>0</c:v>
                </c:pt>
                <c:pt idx="45">
                  <c:v>69.52854168602147</c:v>
                </c:pt>
                <c:pt idx="46">
                  <c:v>0</c:v>
                </c:pt>
                <c:pt idx="47">
                  <c:v>0</c:v>
                </c:pt>
                <c:pt idx="48">
                  <c:v>82.145442883337267</c:v>
                </c:pt>
                <c:pt idx="49">
                  <c:v>0</c:v>
                </c:pt>
                <c:pt idx="50">
                  <c:v>59.160681060282599</c:v>
                </c:pt>
                <c:pt idx="51">
                  <c:v>0</c:v>
                </c:pt>
                <c:pt idx="52">
                  <c:v>86.2118791947359</c:v>
                </c:pt>
                <c:pt idx="53">
                  <c:v>0</c:v>
                </c:pt>
                <c:pt idx="54">
                  <c:v>0</c:v>
                </c:pt>
                <c:pt idx="55">
                  <c:v>0</c:v>
                </c:pt>
                <c:pt idx="56">
                  <c:v>0</c:v>
                </c:pt>
                <c:pt idx="57">
                  <c:v>84.151127294134241</c:v>
                </c:pt>
                <c:pt idx="58">
                  <c:v>0</c:v>
                </c:pt>
                <c:pt idx="59">
                  <c:v>84.25098365973102</c:v>
                </c:pt>
                <c:pt idx="60">
                  <c:v>0</c:v>
                </c:pt>
                <c:pt idx="61">
                  <c:v>0</c:v>
                </c:pt>
                <c:pt idx="62">
                  <c:v>76.676004398727031</c:v>
                </c:pt>
                <c:pt idx="63">
                  <c:v>0</c:v>
                </c:pt>
                <c:pt idx="64">
                  <c:v>65.612549904002833</c:v>
                </c:pt>
                <c:pt idx="65">
                  <c:v>0</c:v>
                </c:pt>
                <c:pt idx="66">
                  <c:v>88.876341632517381</c:v>
                </c:pt>
                <c:pt idx="67">
                  <c:v>0</c:v>
                </c:pt>
                <c:pt idx="68">
                  <c:v>0</c:v>
                </c:pt>
                <c:pt idx="69">
                  <c:v>0</c:v>
                </c:pt>
                <c:pt idx="70">
                  <c:v>0</c:v>
                </c:pt>
                <c:pt idx="71">
                  <c:v>101.87416893151976</c:v>
                </c:pt>
                <c:pt idx="72">
                  <c:v>0</c:v>
                </c:pt>
                <c:pt idx="73">
                  <c:v>84.290149678941503</c:v>
                </c:pt>
                <c:pt idx="74">
                  <c:v>0</c:v>
                </c:pt>
                <c:pt idx="75">
                  <c:v>0</c:v>
                </c:pt>
                <c:pt idx="76">
                  <c:v>99.366779595593599</c:v>
                </c:pt>
                <c:pt idx="77">
                  <c:v>0</c:v>
                </c:pt>
                <c:pt idx="78">
                  <c:v>31.15059696952861</c:v>
                </c:pt>
                <c:pt idx="79">
                  <c:v>0</c:v>
                </c:pt>
                <c:pt idx="80">
                  <c:v>50.421796116669583</c:v>
                </c:pt>
                <c:pt idx="81">
                  <c:v>0</c:v>
                </c:pt>
                <c:pt idx="82">
                  <c:v>0</c:v>
                </c:pt>
                <c:pt idx="83">
                  <c:v>0</c:v>
                </c:pt>
                <c:pt idx="84">
                  <c:v>0</c:v>
                </c:pt>
                <c:pt idx="85">
                  <c:v>26.685887744289602</c:v>
                </c:pt>
                <c:pt idx="86">
                  <c:v>0</c:v>
                </c:pt>
                <c:pt idx="87">
                  <c:v>9.6547167534858023</c:v>
                </c:pt>
                <c:pt idx="88">
                  <c:v>0</c:v>
                </c:pt>
                <c:pt idx="89">
                  <c:v>0</c:v>
                </c:pt>
                <c:pt idx="90">
                  <c:v>43.1672658654348</c:v>
                </c:pt>
                <c:pt idx="91">
                  <c:v>0</c:v>
                </c:pt>
                <c:pt idx="92">
                  <c:v>8.5855376536165906</c:v>
                </c:pt>
                <c:pt idx="93">
                  <c:v>0</c:v>
                </c:pt>
                <c:pt idx="94">
                  <c:v>29.682650160896852</c:v>
                </c:pt>
                <c:pt idx="95">
                  <c:v>0</c:v>
                </c:pt>
                <c:pt idx="96">
                  <c:v>0</c:v>
                </c:pt>
                <c:pt idx="97">
                  <c:v>0</c:v>
                </c:pt>
                <c:pt idx="98">
                  <c:v>0</c:v>
                </c:pt>
                <c:pt idx="99">
                  <c:v>67.267293725567285</c:v>
                </c:pt>
                <c:pt idx="100">
                  <c:v>0</c:v>
                </c:pt>
                <c:pt idx="101">
                  <c:v>47.467617272660547</c:v>
                </c:pt>
                <c:pt idx="102">
                  <c:v>0</c:v>
                </c:pt>
                <c:pt idx="103">
                  <c:v>0</c:v>
                </c:pt>
                <c:pt idx="104">
                  <c:v>73.212238808232513</c:v>
                </c:pt>
                <c:pt idx="105">
                  <c:v>0</c:v>
                </c:pt>
                <c:pt idx="106">
                  <c:v>53.467413997015946</c:v>
                </c:pt>
                <c:pt idx="107">
                  <c:v>0</c:v>
                </c:pt>
                <c:pt idx="108">
                  <c:v>74.580795138752094</c:v>
                </c:pt>
                <c:pt idx="109">
                  <c:v>0</c:v>
                </c:pt>
                <c:pt idx="110">
                  <c:v>0</c:v>
                </c:pt>
                <c:pt idx="111">
                  <c:v>0</c:v>
                </c:pt>
                <c:pt idx="112">
                  <c:v>0</c:v>
                </c:pt>
                <c:pt idx="113">
                  <c:v>0</c:v>
                </c:pt>
                <c:pt idx="114">
                  <c:v>97.02333879458179</c:v>
                </c:pt>
                <c:pt idx="115">
                  <c:v>0</c:v>
                </c:pt>
                <c:pt idx="116">
                  <c:v>95.991712600448295</c:v>
                </c:pt>
                <c:pt idx="117">
                  <c:v>0</c:v>
                </c:pt>
                <c:pt idx="118">
                  <c:v>0</c:v>
                </c:pt>
                <c:pt idx="119">
                  <c:v>0</c:v>
                </c:pt>
                <c:pt idx="120">
                  <c:v>0</c:v>
                </c:pt>
                <c:pt idx="121">
                  <c:v>0</c:v>
                </c:pt>
                <c:pt idx="122">
                  <c:v>0</c:v>
                </c:pt>
                <c:pt idx="123">
                  <c:v>0</c:v>
                </c:pt>
                <c:pt idx="124">
                  <c:v>0</c:v>
                </c:pt>
                <c:pt idx="125">
                  <c:v>0</c:v>
                </c:pt>
                <c:pt idx="126">
                  <c:v>0</c:v>
                </c:pt>
                <c:pt idx="127">
                  <c:v>43.173272861546096</c:v>
                </c:pt>
                <c:pt idx="128">
                  <c:v>0</c:v>
                </c:pt>
                <c:pt idx="129">
                  <c:v>0</c:v>
                </c:pt>
                <c:pt idx="130">
                  <c:v>0</c:v>
                </c:pt>
                <c:pt idx="131">
                  <c:v>0</c:v>
                </c:pt>
                <c:pt idx="132">
                  <c:v>0</c:v>
                </c:pt>
                <c:pt idx="133">
                  <c:v>0</c:v>
                </c:pt>
                <c:pt idx="134">
                  <c:v>0</c:v>
                </c:pt>
                <c:pt idx="135">
                  <c:v>16.571122147865772</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26.140985603074725</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1-BE49-4C60-A67A-BDCA35F1DA3F}"/>
            </c:ext>
          </c:extLst>
        </c:ser>
        <c:ser>
          <c:idx val="2"/>
          <c:order val="2"/>
          <c:tx>
            <c:strRef>
              <c:f>'C12 4040'!$A$30</c:f>
              <c:strCache>
                <c:ptCount val="1"/>
                <c:pt idx="0">
                  <c:v>Proj SWD - RZ</c:v>
                </c:pt>
              </c:strCache>
            </c:strRef>
          </c:tx>
          <c:spPr>
            <a:ln w="25400">
              <a:solidFill>
                <a:srgbClr val="008080"/>
              </a:solidFill>
              <a:prstDash val="solid"/>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4040'!$C$30:$FS$30</c:f>
              <c:numCache>
                <c:formatCode>0.0</c:formatCode>
                <c:ptCount val="173"/>
                <c:pt idx="0">
                  <c:v>6</c:v>
                </c:pt>
                <c:pt idx="1">
                  <c:v>7.1526944712326284</c:v>
                </c:pt>
                <c:pt idx="2">
                  <c:v>8.0227530105707139</c:v>
                </c:pt>
                <c:pt idx="3">
                  <c:v>8.7780938950687624</c:v>
                </c:pt>
                <c:pt idx="4">
                  <c:v>9.4637042664265554</c:v>
                </c:pt>
                <c:pt idx="5">
                  <c:v>9.9702083518883349</c:v>
                </c:pt>
                <c:pt idx="6">
                  <c:v>10.305708779146624</c:v>
                </c:pt>
                <c:pt idx="7">
                  <c:v>9.7462111241709835</c:v>
                </c:pt>
                <c:pt idx="8">
                  <c:v>10.285573045434099</c:v>
                </c:pt>
                <c:pt idx="9">
                  <c:v>10.617886686876977</c:v>
                </c:pt>
                <c:pt idx="10">
                  <c:v>10.93845215041844</c:v>
                </c:pt>
                <c:pt idx="11">
                  <c:v>11.571569803339882</c:v>
                </c:pt>
                <c:pt idx="12">
                  <c:v>12.217548107004378</c:v>
                </c:pt>
                <c:pt idx="13">
                  <c:v>13.001193161754061</c:v>
                </c:pt>
                <c:pt idx="14">
                  <c:v>13.908603074318751</c:v>
                </c:pt>
                <c:pt idx="15">
                  <c:v>14.174017549895995</c:v>
                </c:pt>
                <c:pt idx="16">
                  <c:v>12.91958353875177</c:v>
                </c:pt>
                <c:pt idx="17">
                  <c:v>14.444417333658846</c:v>
                </c:pt>
                <c:pt idx="18">
                  <c:v>16.158093444934948</c:v>
                </c:pt>
                <c:pt idx="19">
                  <c:v>17.38763143441782</c:v>
                </c:pt>
                <c:pt idx="20">
                  <c:v>18.551776748263904</c:v>
                </c:pt>
                <c:pt idx="21">
                  <c:v>19.957825056449082</c:v>
                </c:pt>
                <c:pt idx="22">
                  <c:v>19.319319565421182</c:v>
                </c:pt>
                <c:pt idx="23">
                  <c:v>19.920532765307815</c:v>
                </c:pt>
                <c:pt idx="24">
                  <c:v>21.147076705104936</c:v>
                </c:pt>
                <c:pt idx="25">
                  <c:v>0</c:v>
                </c:pt>
                <c:pt idx="26">
                  <c:v>2.3138082615405318</c:v>
                </c:pt>
                <c:pt idx="27">
                  <c:v>4.5448290870979422</c:v>
                </c:pt>
                <c:pt idx="28">
                  <c:v>6.817585680802166</c:v>
                </c:pt>
                <c:pt idx="29">
                  <c:v>10.115908754114805</c:v>
                </c:pt>
                <c:pt idx="30">
                  <c:v>13.416450383175908</c:v>
                </c:pt>
                <c:pt idx="31">
                  <c:v>0</c:v>
                </c:pt>
                <c:pt idx="32">
                  <c:v>3.3576734874844547</c:v>
                </c:pt>
                <c:pt idx="33">
                  <c:v>6.0314589647591106</c:v>
                </c:pt>
                <c:pt idx="34">
                  <c:v>8.4230222946569313</c:v>
                </c:pt>
                <c:pt idx="35">
                  <c:v>10.840934367980807</c:v>
                </c:pt>
                <c:pt idx="36">
                  <c:v>13.684439941515773</c:v>
                </c:pt>
                <c:pt idx="37">
                  <c:v>17.770563463811044</c:v>
                </c:pt>
                <c:pt idx="38">
                  <c:v>3.4922712792437132</c:v>
                </c:pt>
                <c:pt idx="39">
                  <c:v>6.7707181903794549</c:v>
                </c:pt>
                <c:pt idx="40">
                  <c:v>10.149954850320469</c:v>
                </c:pt>
                <c:pt idx="41">
                  <c:v>13.973181536571996</c:v>
                </c:pt>
                <c:pt idx="42">
                  <c:v>18.235964676507919</c:v>
                </c:pt>
                <c:pt idx="43">
                  <c:v>22.486408167999532</c:v>
                </c:pt>
                <c:pt idx="44">
                  <c:v>27.165662261224107</c:v>
                </c:pt>
                <c:pt idx="45">
                  <c:v>33.368984566983386</c:v>
                </c:pt>
                <c:pt idx="46">
                  <c:v>38.677432998137959</c:v>
                </c:pt>
                <c:pt idx="47">
                  <c:v>42.878488718726935</c:v>
                </c:pt>
                <c:pt idx="48">
                  <c:v>46.808851599276068</c:v>
                </c:pt>
                <c:pt idx="49">
                  <c:v>39.007686548691048</c:v>
                </c:pt>
                <c:pt idx="50">
                  <c:v>44.037304138008764</c:v>
                </c:pt>
                <c:pt idx="51">
                  <c:v>48.764814590240306</c:v>
                </c:pt>
                <c:pt idx="52">
                  <c:v>53.561430050819233</c:v>
                </c:pt>
                <c:pt idx="53">
                  <c:v>44.203594823859063</c:v>
                </c:pt>
                <c:pt idx="54">
                  <c:v>49.339395224049049</c:v>
                </c:pt>
                <c:pt idx="55">
                  <c:v>53.866320703224268</c:v>
                </c:pt>
                <c:pt idx="56">
                  <c:v>59.228428938258133</c:v>
                </c:pt>
                <c:pt idx="57">
                  <c:v>64.4224828948431</c:v>
                </c:pt>
                <c:pt idx="58">
                  <c:v>54.59308874466425</c:v>
                </c:pt>
                <c:pt idx="59">
                  <c:v>63.075615230948962</c:v>
                </c:pt>
                <c:pt idx="60">
                  <c:v>68.024390472847429</c:v>
                </c:pt>
                <c:pt idx="61">
                  <c:v>66.507509122579691</c:v>
                </c:pt>
                <c:pt idx="62">
                  <c:v>65.64194571659219</c:v>
                </c:pt>
                <c:pt idx="63">
                  <c:v>60.272296591230891</c:v>
                </c:pt>
                <c:pt idx="64">
                  <c:v>68.658805914487772</c:v>
                </c:pt>
                <c:pt idx="65">
                  <c:v>75.648945387061104</c:v>
                </c:pt>
                <c:pt idx="66">
                  <c:v>77.712048914063686</c:v>
                </c:pt>
                <c:pt idx="67">
                  <c:v>80.75384609017145</c:v>
                </c:pt>
                <c:pt idx="68">
                  <c:v>84.439373758721302</c:v>
                </c:pt>
                <c:pt idx="69">
                  <c:v>87.090663399174716</c:v>
                </c:pt>
                <c:pt idx="70">
                  <c:v>90.190115017508404</c:v>
                </c:pt>
                <c:pt idx="71">
                  <c:v>92.785581180847771</c:v>
                </c:pt>
                <c:pt idx="72">
                  <c:v>82.736590659952284</c:v>
                </c:pt>
                <c:pt idx="73">
                  <c:v>84.712330280649681</c:v>
                </c:pt>
                <c:pt idx="74">
                  <c:v>88.091500779070529</c:v>
                </c:pt>
                <c:pt idx="75">
                  <c:v>90.158291643699613</c:v>
                </c:pt>
                <c:pt idx="76">
                  <c:v>91.417067867925709</c:v>
                </c:pt>
                <c:pt idx="77">
                  <c:v>32.832689782081438</c:v>
                </c:pt>
                <c:pt idx="78">
                  <c:v>38.921998146838128</c:v>
                </c:pt>
                <c:pt idx="79">
                  <c:v>45.765271645128294</c:v>
                </c:pt>
                <c:pt idx="80">
                  <c:v>51.323612580685769</c:v>
                </c:pt>
                <c:pt idx="81">
                  <c:v>27.678198860854728</c:v>
                </c:pt>
                <c:pt idx="82">
                  <c:v>15.362479907052299</c:v>
                </c:pt>
                <c:pt idx="83">
                  <c:v>20.816892009601958</c:v>
                </c:pt>
                <c:pt idx="84">
                  <c:v>27.030593968108647</c:v>
                </c:pt>
                <c:pt idx="85">
                  <c:v>33.246365018412213</c:v>
                </c:pt>
                <c:pt idx="86">
                  <c:v>16.729309718206032</c:v>
                </c:pt>
                <c:pt idx="87">
                  <c:v>20.067617465897293</c:v>
                </c:pt>
                <c:pt idx="88">
                  <c:v>48.78388416909079</c:v>
                </c:pt>
                <c:pt idx="89">
                  <c:v>54.459713789452117</c:v>
                </c:pt>
                <c:pt idx="90">
                  <c:v>58.837313789452118</c:v>
                </c:pt>
                <c:pt idx="91">
                  <c:v>38.117809446661148</c:v>
                </c:pt>
                <c:pt idx="92">
                  <c:v>42.783409446661146</c:v>
                </c:pt>
                <c:pt idx="93">
                  <c:v>47.708209446661144</c:v>
                </c:pt>
                <c:pt idx="94">
                  <c:v>52.921009446661145</c:v>
                </c:pt>
                <c:pt idx="95">
                  <c:v>58.623409446661142</c:v>
                </c:pt>
                <c:pt idx="96">
                  <c:v>64.297009446661136</c:v>
                </c:pt>
                <c:pt idx="97">
                  <c:v>69.196284248055804</c:v>
                </c:pt>
                <c:pt idx="98">
                  <c:v>74.473030268825511</c:v>
                </c:pt>
                <c:pt idx="99">
                  <c:v>79.091169063744331</c:v>
                </c:pt>
                <c:pt idx="100">
                  <c:v>69.017238623649916</c:v>
                </c:pt>
                <c:pt idx="101">
                  <c:v>66.622516298886524</c:v>
                </c:pt>
                <c:pt idx="102">
                  <c:v>71.23830487909423</c:v>
                </c:pt>
                <c:pt idx="103">
                  <c:v>75.198044569531689</c:v>
                </c:pt>
                <c:pt idx="104">
                  <c:v>78.880634597398526</c:v>
                </c:pt>
                <c:pt idx="105">
                  <c:v>72.640669923310753</c:v>
                </c:pt>
                <c:pt idx="106">
                  <c:v>77.076888210542336</c:v>
                </c:pt>
                <c:pt idx="107">
                  <c:v>80.404114926210653</c:v>
                </c:pt>
                <c:pt idx="108">
                  <c:v>84.521321421524974</c:v>
                </c:pt>
                <c:pt idx="109">
                  <c:v>87.13494844143375</c:v>
                </c:pt>
                <c:pt idx="110">
                  <c:v>89.766022573594952</c:v>
                </c:pt>
                <c:pt idx="111">
                  <c:v>91.925179626467084</c:v>
                </c:pt>
                <c:pt idx="112">
                  <c:v>93.9287647715785</c:v>
                </c:pt>
                <c:pt idx="113">
                  <c:v>95.540730132315574</c:v>
                </c:pt>
                <c:pt idx="114">
                  <c:v>97.069773059703721</c:v>
                </c:pt>
                <c:pt idx="115">
                  <c:v>98.669091368078043</c:v>
                </c:pt>
                <c:pt idx="116">
                  <c:v>100.26804660699764</c:v>
                </c:pt>
                <c:pt idx="117">
                  <c:v>101.40087513641809</c:v>
                </c:pt>
                <c:pt idx="118">
                  <c:v>102.58544671465468</c:v>
                </c:pt>
                <c:pt idx="119">
                  <c:v>80.435460500210084</c:v>
                </c:pt>
                <c:pt idx="120">
                  <c:v>76.817157605672307</c:v>
                </c:pt>
                <c:pt idx="121">
                  <c:v>73.267628528077282</c:v>
                </c:pt>
                <c:pt idx="122">
                  <c:v>66.535253410448362</c:v>
                </c:pt>
                <c:pt idx="123">
                  <c:v>63.450418594195071</c:v>
                </c:pt>
                <c:pt idx="124">
                  <c:v>60.914282662471614</c:v>
                </c:pt>
                <c:pt idx="125">
                  <c:v>52.0160667981242</c:v>
                </c:pt>
                <c:pt idx="126">
                  <c:v>53.068145209529625</c:v>
                </c:pt>
                <c:pt idx="127">
                  <c:v>54.782775373648803</c:v>
                </c:pt>
                <c:pt idx="128">
                  <c:v>56.48024078278462</c:v>
                </c:pt>
                <c:pt idx="129">
                  <c:v>57.762460270765054</c:v>
                </c:pt>
                <c:pt idx="130">
                  <c:v>58.828303078415622</c:v>
                </c:pt>
                <c:pt idx="131">
                  <c:v>60.098175011330902</c:v>
                </c:pt>
                <c:pt idx="132">
                  <c:v>59.377645610211317</c:v>
                </c:pt>
                <c:pt idx="133">
                  <c:v>53.592746751530498</c:v>
                </c:pt>
                <c:pt idx="134">
                  <c:v>54.517500521214338</c:v>
                </c:pt>
                <c:pt idx="135">
                  <c:v>55.238317514927715</c:v>
                </c:pt>
                <c:pt idx="136">
                  <c:v>55.838583447010848</c:v>
                </c:pt>
                <c:pt idx="137">
                  <c:v>55.110297249229291</c:v>
                </c:pt>
                <c:pt idx="138">
                  <c:v>55.640397630603651</c:v>
                </c:pt>
                <c:pt idx="139">
                  <c:v>56.214831636817792</c:v>
                </c:pt>
                <c:pt idx="140">
                  <c:v>56.754453144939284</c:v>
                </c:pt>
                <c:pt idx="141">
                  <c:v>57.401916657359941</c:v>
                </c:pt>
                <c:pt idx="142">
                  <c:v>58.10142053213869</c:v>
                </c:pt>
                <c:pt idx="143">
                  <c:v>58.584707675845962</c:v>
                </c:pt>
                <c:pt idx="144">
                  <c:v>57.936211417587145</c:v>
                </c:pt>
                <c:pt idx="145">
                  <c:v>58.788682316215379</c:v>
                </c:pt>
                <c:pt idx="146">
                  <c:v>59.299180255802021</c:v>
                </c:pt>
                <c:pt idx="147">
                  <c:v>59.857483372047291</c:v>
                </c:pt>
                <c:pt idx="148">
                  <c:v>60.527465545363562</c:v>
                </c:pt>
                <c:pt idx="149">
                  <c:v>61.100474724302714</c:v>
                </c:pt>
                <c:pt idx="150">
                  <c:v>60.338622945853622</c:v>
                </c:pt>
                <c:pt idx="151">
                  <c:v>60.973453005509143</c:v>
                </c:pt>
                <c:pt idx="152">
                  <c:v>61.307322819881328</c:v>
                </c:pt>
                <c:pt idx="153">
                  <c:v>61.712670807955739</c:v>
                </c:pt>
                <c:pt idx="154">
                  <c:v>61.750414300643435</c:v>
                </c:pt>
                <c:pt idx="155">
                  <c:v>62.12855332104801</c:v>
                </c:pt>
                <c:pt idx="156">
                  <c:v>62.448447612482191</c:v>
                </c:pt>
                <c:pt idx="157">
                  <c:v>62.672334769372753</c:v>
                </c:pt>
                <c:pt idx="158">
                  <c:v>61.422773197770773</c:v>
                </c:pt>
                <c:pt idx="159">
                  <c:v>61.752088904582187</c:v>
                </c:pt>
                <c:pt idx="160">
                  <c:v>61.257261191583545</c:v>
                </c:pt>
                <c:pt idx="161">
                  <c:v>61.721495181539211</c:v>
                </c:pt>
                <c:pt idx="162">
                  <c:v>62.153272548327642</c:v>
                </c:pt>
                <c:pt idx="163">
                  <c:v>62.531224292949425</c:v>
                </c:pt>
                <c:pt idx="164">
                  <c:v>62.747751041252471</c:v>
                </c:pt>
                <c:pt idx="165">
                  <c:v>63.075129010551805</c:v>
                </c:pt>
                <c:pt idx="166">
                  <c:v>63.425925134770957</c:v>
                </c:pt>
                <c:pt idx="167">
                  <c:v>63.808755980995087</c:v>
                </c:pt>
                <c:pt idx="168">
                  <c:v>63.840142375021721</c:v>
                </c:pt>
                <c:pt idx="169">
                  <c:v>63.900443603508954</c:v>
                </c:pt>
                <c:pt idx="170">
                  <c:v>64.018433852439856</c:v>
                </c:pt>
                <c:pt idx="171">
                  <c:v>64.299968913013487</c:v>
                </c:pt>
                <c:pt idx="172">
                  <c:v>64.758755505439552</c:v>
                </c:pt>
              </c:numCache>
            </c:numRef>
          </c:yVal>
          <c:smooth val="0"/>
          <c:extLst>
            <c:ext xmlns:c16="http://schemas.microsoft.com/office/drawing/2014/chart" uri="{C3380CC4-5D6E-409C-BE32-E72D297353CC}">
              <c16:uniqueId val="{00000002-BE49-4C60-A67A-BDCA35F1DA3F}"/>
            </c:ext>
          </c:extLst>
        </c:ser>
        <c:ser>
          <c:idx val="10"/>
          <c:order val="3"/>
          <c:tx>
            <c:strRef>
              <c:f>'C12 4040'!$A$31</c:f>
              <c:strCache>
                <c:ptCount val="1"/>
                <c:pt idx="0">
                  <c:v>Measured SWD - RZ</c:v>
                </c:pt>
              </c:strCache>
            </c:strRef>
          </c:tx>
          <c:spPr>
            <a:ln w="28575">
              <a:noFill/>
            </a:ln>
          </c:spPr>
          <c:marker>
            <c:symbol val="square"/>
            <c:size val="6"/>
            <c:spPr>
              <a:solidFill>
                <a:srgbClr val="008080"/>
              </a:solidFill>
              <a:ln>
                <a:solidFill>
                  <a:srgbClr val="000080"/>
                </a:solidFill>
                <a:prstDash val="solid"/>
              </a:ln>
            </c:spPr>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4040'!$C$31:$FS$31</c:f>
              <c:numCache>
                <c:formatCode>0.0</c:formatCode>
                <c:ptCount val="173"/>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22.120529609152612</c:v>
                </c:pt>
                <c:pt idx="25">
                  <c:v>0</c:v>
                </c:pt>
                <c:pt idx="26">
                  <c:v>0</c:v>
                </c:pt>
                <c:pt idx="27">
                  <c:v>0</c:v>
                </c:pt>
                <c:pt idx="28">
                  <c:v>16.229752870092437</c:v>
                </c:pt>
                <c:pt idx="29">
                  <c:v>0</c:v>
                </c:pt>
                <c:pt idx="30">
                  <c:v>26.612458674841282</c:v>
                </c:pt>
                <c:pt idx="31">
                  <c:v>0</c:v>
                </c:pt>
                <c:pt idx="32">
                  <c:v>-3.0579685887220589</c:v>
                </c:pt>
                <c:pt idx="33">
                  <c:v>0</c:v>
                </c:pt>
                <c:pt idx="34">
                  <c:v>0</c:v>
                </c:pt>
                <c:pt idx="35">
                  <c:v>0</c:v>
                </c:pt>
                <c:pt idx="36">
                  <c:v>0</c:v>
                </c:pt>
                <c:pt idx="37">
                  <c:v>32.420290092470239</c:v>
                </c:pt>
                <c:pt idx="38">
                  <c:v>0</c:v>
                </c:pt>
                <c:pt idx="39">
                  <c:v>7.3574560136112304</c:v>
                </c:pt>
                <c:pt idx="40">
                  <c:v>0</c:v>
                </c:pt>
                <c:pt idx="41">
                  <c:v>0</c:v>
                </c:pt>
                <c:pt idx="42">
                  <c:v>0</c:v>
                </c:pt>
                <c:pt idx="43">
                  <c:v>49.584970918821909</c:v>
                </c:pt>
                <c:pt idx="44">
                  <c:v>0</c:v>
                </c:pt>
                <c:pt idx="45">
                  <c:v>52.545198325116829</c:v>
                </c:pt>
                <c:pt idx="46">
                  <c:v>0</c:v>
                </c:pt>
                <c:pt idx="47">
                  <c:v>0</c:v>
                </c:pt>
                <c:pt idx="48">
                  <c:v>63.345209451020402</c:v>
                </c:pt>
                <c:pt idx="49">
                  <c:v>0</c:v>
                </c:pt>
                <c:pt idx="50">
                  <c:v>41.298638397967864</c:v>
                </c:pt>
                <c:pt idx="51">
                  <c:v>0</c:v>
                </c:pt>
                <c:pt idx="52">
                  <c:v>68.390296800084585</c:v>
                </c:pt>
                <c:pt idx="53">
                  <c:v>0</c:v>
                </c:pt>
                <c:pt idx="54">
                  <c:v>0</c:v>
                </c:pt>
                <c:pt idx="55">
                  <c:v>0</c:v>
                </c:pt>
                <c:pt idx="56">
                  <c:v>0</c:v>
                </c:pt>
                <c:pt idx="57">
                  <c:v>70.320024619931772</c:v>
                </c:pt>
                <c:pt idx="58">
                  <c:v>0</c:v>
                </c:pt>
                <c:pt idx="59">
                  <c:v>72.523591852912631</c:v>
                </c:pt>
                <c:pt idx="60">
                  <c:v>0</c:v>
                </c:pt>
                <c:pt idx="61">
                  <c:v>0</c:v>
                </c:pt>
                <c:pt idx="62">
                  <c:v>67.652882514814721</c:v>
                </c:pt>
                <c:pt idx="63">
                  <c:v>0</c:v>
                </c:pt>
                <c:pt idx="64">
                  <c:v>58.3293529187846</c:v>
                </c:pt>
                <c:pt idx="65">
                  <c:v>0</c:v>
                </c:pt>
                <c:pt idx="66">
                  <c:v>82.103665632289093</c:v>
                </c:pt>
                <c:pt idx="67">
                  <c:v>0</c:v>
                </c:pt>
                <c:pt idx="68">
                  <c:v>0</c:v>
                </c:pt>
                <c:pt idx="69">
                  <c:v>0</c:v>
                </c:pt>
                <c:pt idx="70">
                  <c:v>0</c:v>
                </c:pt>
                <c:pt idx="71">
                  <c:v>96.871403513679155</c:v>
                </c:pt>
                <c:pt idx="72">
                  <c:v>0</c:v>
                </c:pt>
                <c:pt idx="73">
                  <c:v>79.802089092744666</c:v>
                </c:pt>
                <c:pt idx="74">
                  <c:v>0</c:v>
                </c:pt>
                <c:pt idx="75">
                  <c:v>0</c:v>
                </c:pt>
                <c:pt idx="76">
                  <c:v>95.668229472375799</c:v>
                </c:pt>
                <c:pt idx="77">
                  <c:v>0</c:v>
                </c:pt>
                <c:pt idx="78">
                  <c:v>28.10666019058397</c:v>
                </c:pt>
                <c:pt idx="79">
                  <c:v>0</c:v>
                </c:pt>
                <c:pt idx="80">
                  <c:v>48.073291983203532</c:v>
                </c:pt>
                <c:pt idx="81">
                  <c:v>0</c:v>
                </c:pt>
                <c:pt idx="82">
                  <c:v>0</c:v>
                </c:pt>
                <c:pt idx="83">
                  <c:v>0</c:v>
                </c:pt>
                <c:pt idx="84">
                  <c:v>0</c:v>
                </c:pt>
                <c:pt idx="85">
                  <c:v>26.154754457089457</c:v>
                </c:pt>
                <c:pt idx="86">
                  <c:v>0</c:v>
                </c:pt>
                <c:pt idx="87">
                  <c:v>9.4902812761358355</c:v>
                </c:pt>
                <c:pt idx="88">
                  <c:v>0</c:v>
                </c:pt>
                <c:pt idx="89">
                  <c:v>0</c:v>
                </c:pt>
                <c:pt idx="90">
                  <c:v>43.1672658654348</c:v>
                </c:pt>
                <c:pt idx="91">
                  <c:v>0</c:v>
                </c:pt>
                <c:pt idx="92">
                  <c:v>8.5855376536165906</c:v>
                </c:pt>
                <c:pt idx="93">
                  <c:v>0</c:v>
                </c:pt>
                <c:pt idx="94">
                  <c:v>29.682650160896852</c:v>
                </c:pt>
                <c:pt idx="95">
                  <c:v>0</c:v>
                </c:pt>
                <c:pt idx="96">
                  <c:v>0</c:v>
                </c:pt>
                <c:pt idx="97">
                  <c:v>0</c:v>
                </c:pt>
                <c:pt idx="98">
                  <c:v>0</c:v>
                </c:pt>
                <c:pt idx="99">
                  <c:v>67.267293725567285</c:v>
                </c:pt>
                <c:pt idx="100">
                  <c:v>0</c:v>
                </c:pt>
                <c:pt idx="101">
                  <c:v>47.467617272660547</c:v>
                </c:pt>
                <c:pt idx="102">
                  <c:v>0</c:v>
                </c:pt>
                <c:pt idx="103">
                  <c:v>0</c:v>
                </c:pt>
                <c:pt idx="104">
                  <c:v>73.212238808232527</c:v>
                </c:pt>
                <c:pt idx="105">
                  <c:v>0</c:v>
                </c:pt>
                <c:pt idx="106">
                  <c:v>53.467413997015953</c:v>
                </c:pt>
                <c:pt idx="107">
                  <c:v>0</c:v>
                </c:pt>
                <c:pt idx="108">
                  <c:v>74.580795138752094</c:v>
                </c:pt>
                <c:pt idx="109">
                  <c:v>0</c:v>
                </c:pt>
                <c:pt idx="110">
                  <c:v>0</c:v>
                </c:pt>
                <c:pt idx="111">
                  <c:v>0</c:v>
                </c:pt>
                <c:pt idx="112">
                  <c:v>0</c:v>
                </c:pt>
                <c:pt idx="113">
                  <c:v>0</c:v>
                </c:pt>
                <c:pt idx="114">
                  <c:v>97.02333879458179</c:v>
                </c:pt>
                <c:pt idx="115">
                  <c:v>0</c:v>
                </c:pt>
                <c:pt idx="116">
                  <c:v>95.991712600448295</c:v>
                </c:pt>
                <c:pt idx="117">
                  <c:v>0</c:v>
                </c:pt>
                <c:pt idx="118">
                  <c:v>0</c:v>
                </c:pt>
                <c:pt idx="119">
                  <c:v>0</c:v>
                </c:pt>
                <c:pt idx="120">
                  <c:v>0</c:v>
                </c:pt>
                <c:pt idx="121">
                  <c:v>0</c:v>
                </c:pt>
                <c:pt idx="122">
                  <c:v>0</c:v>
                </c:pt>
                <c:pt idx="123">
                  <c:v>0</c:v>
                </c:pt>
                <c:pt idx="124">
                  <c:v>0</c:v>
                </c:pt>
                <c:pt idx="125">
                  <c:v>0</c:v>
                </c:pt>
                <c:pt idx="126">
                  <c:v>0</c:v>
                </c:pt>
                <c:pt idx="127">
                  <c:v>43.173272861546096</c:v>
                </c:pt>
                <c:pt idx="128">
                  <c:v>0</c:v>
                </c:pt>
                <c:pt idx="129">
                  <c:v>0</c:v>
                </c:pt>
                <c:pt idx="130">
                  <c:v>0</c:v>
                </c:pt>
                <c:pt idx="131">
                  <c:v>0</c:v>
                </c:pt>
                <c:pt idx="132">
                  <c:v>0</c:v>
                </c:pt>
                <c:pt idx="133">
                  <c:v>0</c:v>
                </c:pt>
                <c:pt idx="134">
                  <c:v>0</c:v>
                </c:pt>
                <c:pt idx="135">
                  <c:v>16.571122147865772</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26.140985603074725</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3-BE49-4C60-A67A-BDCA35F1DA3F}"/>
            </c:ext>
          </c:extLst>
        </c:ser>
        <c:ser>
          <c:idx val="0"/>
          <c:order val="4"/>
          <c:tx>
            <c:strRef>
              <c:f>'C12 4040'!$A$34</c:f>
              <c:strCache>
                <c:ptCount val="1"/>
                <c:pt idx="0">
                  <c:v>Actual Irrigation</c:v>
                </c:pt>
              </c:strCache>
            </c:strRef>
          </c:tx>
          <c:spPr>
            <a:ln w="28575">
              <a:noFill/>
            </a:ln>
          </c:spPr>
          <c:marker>
            <c:symbol val="x"/>
            <c:size val="7"/>
            <c:spPr>
              <a:noFill/>
              <a:ln>
                <a:solidFill>
                  <a:srgbClr val="000080"/>
                </a:solidFill>
                <a:prstDash val="solid"/>
              </a:ln>
            </c:spPr>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4040'!$C$34:$FS$34</c:f>
              <c:numCache>
                <c:formatCode>0.0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28.726114649681527</c:v>
                </c:pt>
                <c:pt idx="26">
                  <c:v>0</c:v>
                </c:pt>
                <c:pt idx="27">
                  <c:v>0</c:v>
                </c:pt>
                <c:pt idx="28">
                  <c:v>0</c:v>
                </c:pt>
                <c:pt idx="29">
                  <c:v>0</c:v>
                </c:pt>
                <c:pt idx="30">
                  <c:v>0</c:v>
                </c:pt>
                <c:pt idx="31">
                  <c:v>29.108280254777071</c:v>
                </c:pt>
                <c:pt idx="32">
                  <c:v>0</c:v>
                </c:pt>
                <c:pt idx="33">
                  <c:v>0</c:v>
                </c:pt>
                <c:pt idx="34">
                  <c:v>0</c:v>
                </c:pt>
                <c:pt idx="35">
                  <c:v>0</c:v>
                </c:pt>
                <c:pt idx="36">
                  <c:v>0</c:v>
                </c:pt>
                <c:pt idx="37">
                  <c:v>0</c:v>
                </c:pt>
                <c:pt idx="38">
                  <c:v>20.38216560509554</c:v>
                </c:pt>
                <c:pt idx="39">
                  <c:v>0</c:v>
                </c:pt>
                <c:pt idx="40">
                  <c:v>0</c:v>
                </c:pt>
                <c:pt idx="41">
                  <c:v>0</c:v>
                </c:pt>
                <c:pt idx="42">
                  <c:v>0</c:v>
                </c:pt>
                <c:pt idx="43">
                  <c:v>0</c:v>
                </c:pt>
                <c:pt idx="44">
                  <c:v>0</c:v>
                </c:pt>
                <c:pt idx="45">
                  <c:v>0</c:v>
                </c:pt>
                <c:pt idx="46">
                  <c:v>0</c:v>
                </c:pt>
                <c:pt idx="47">
                  <c:v>0</c:v>
                </c:pt>
                <c:pt idx="48">
                  <c:v>0</c:v>
                </c:pt>
                <c:pt idx="49">
                  <c:v>12.229299363057324</c:v>
                </c:pt>
                <c:pt idx="50">
                  <c:v>0</c:v>
                </c:pt>
                <c:pt idx="51">
                  <c:v>0</c:v>
                </c:pt>
                <c:pt idx="52">
                  <c:v>0</c:v>
                </c:pt>
                <c:pt idx="53">
                  <c:v>10.19108280254777</c:v>
                </c:pt>
                <c:pt idx="54">
                  <c:v>0</c:v>
                </c:pt>
                <c:pt idx="55">
                  <c:v>0</c:v>
                </c:pt>
                <c:pt idx="56">
                  <c:v>0</c:v>
                </c:pt>
                <c:pt idx="57">
                  <c:v>0</c:v>
                </c:pt>
                <c:pt idx="58">
                  <c:v>15.15923566878981</c:v>
                </c:pt>
                <c:pt idx="59">
                  <c:v>0</c:v>
                </c:pt>
                <c:pt idx="60">
                  <c:v>0</c:v>
                </c:pt>
                <c:pt idx="61">
                  <c:v>0</c:v>
                </c:pt>
                <c:pt idx="62">
                  <c:v>0</c:v>
                </c:pt>
                <c:pt idx="63">
                  <c:v>10.19108280254777</c:v>
                </c:pt>
                <c:pt idx="64">
                  <c:v>0</c:v>
                </c:pt>
                <c:pt idx="65">
                  <c:v>0</c:v>
                </c:pt>
                <c:pt idx="66">
                  <c:v>0</c:v>
                </c:pt>
                <c:pt idx="67">
                  <c:v>0</c:v>
                </c:pt>
                <c:pt idx="68">
                  <c:v>0</c:v>
                </c:pt>
                <c:pt idx="69">
                  <c:v>0</c:v>
                </c:pt>
                <c:pt idx="70">
                  <c:v>0</c:v>
                </c:pt>
                <c:pt idx="71">
                  <c:v>0</c:v>
                </c:pt>
                <c:pt idx="72">
                  <c:v>12.165605095541402</c:v>
                </c:pt>
                <c:pt idx="73">
                  <c:v>0</c:v>
                </c:pt>
                <c:pt idx="74">
                  <c:v>0</c:v>
                </c:pt>
                <c:pt idx="75">
                  <c:v>0</c:v>
                </c:pt>
                <c:pt idx="76">
                  <c:v>0</c:v>
                </c:pt>
                <c:pt idx="77">
                  <c:v>60.63694267515924</c:v>
                </c:pt>
                <c:pt idx="78">
                  <c:v>0</c:v>
                </c:pt>
                <c:pt idx="79">
                  <c:v>0</c:v>
                </c:pt>
                <c:pt idx="80">
                  <c:v>0</c:v>
                </c:pt>
                <c:pt idx="81">
                  <c:v>30.382165605095544</c:v>
                </c:pt>
                <c:pt idx="82">
                  <c:v>0</c:v>
                </c:pt>
                <c:pt idx="83">
                  <c:v>0</c:v>
                </c:pt>
                <c:pt idx="84">
                  <c:v>0</c:v>
                </c:pt>
                <c:pt idx="85">
                  <c:v>0</c:v>
                </c:pt>
                <c:pt idx="86">
                  <c:v>20.828025477707008</c:v>
                </c:pt>
                <c:pt idx="87">
                  <c:v>0</c:v>
                </c:pt>
                <c:pt idx="88">
                  <c:v>0</c:v>
                </c:pt>
                <c:pt idx="89">
                  <c:v>0</c:v>
                </c:pt>
                <c:pt idx="90">
                  <c:v>0</c:v>
                </c:pt>
                <c:pt idx="91">
                  <c:v>20.254777070063696</c:v>
                </c:pt>
                <c:pt idx="92">
                  <c:v>0</c:v>
                </c:pt>
                <c:pt idx="93">
                  <c:v>0</c:v>
                </c:pt>
                <c:pt idx="94">
                  <c:v>0</c:v>
                </c:pt>
                <c:pt idx="95">
                  <c:v>0</c:v>
                </c:pt>
                <c:pt idx="96">
                  <c:v>0</c:v>
                </c:pt>
                <c:pt idx="97">
                  <c:v>0</c:v>
                </c:pt>
                <c:pt idx="98">
                  <c:v>0</c:v>
                </c:pt>
                <c:pt idx="99">
                  <c:v>0</c:v>
                </c:pt>
                <c:pt idx="100">
                  <c:v>14.267515923566879</c:v>
                </c:pt>
                <c:pt idx="101">
                  <c:v>0</c:v>
                </c:pt>
                <c:pt idx="102">
                  <c:v>0</c:v>
                </c:pt>
                <c:pt idx="103">
                  <c:v>0</c:v>
                </c:pt>
                <c:pt idx="104">
                  <c:v>0</c:v>
                </c:pt>
                <c:pt idx="105">
                  <c:v>10.19108280254777</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4-BE49-4C60-A67A-BDCA35F1DA3F}"/>
            </c:ext>
          </c:extLst>
        </c:ser>
        <c:ser>
          <c:idx val="14"/>
          <c:order val="5"/>
          <c:tx>
            <c:strRef>
              <c:f>'C12 4040'!$A$24</c:f>
              <c:strCache>
                <c:ptCount val="1"/>
                <c:pt idx="0">
                  <c:v>Precip</c:v>
                </c:pt>
              </c:strCache>
            </c:strRef>
          </c:tx>
          <c:spPr>
            <a:ln w="28575">
              <a:noFill/>
            </a:ln>
          </c:spPr>
          <c:marker>
            <c:symbol val="plus"/>
            <c:size val="7"/>
            <c:spPr>
              <a:noFill/>
              <a:ln>
                <a:solidFill>
                  <a:srgbClr val="000000"/>
                </a:solidFill>
                <a:prstDash val="solid"/>
              </a:ln>
            </c:spPr>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4040'!$C$24:$FS$24</c:f>
              <c:numCache>
                <c:formatCode>0.0</c:formatCode>
                <c:ptCount val="173"/>
                <c:pt idx="0">
                  <c:v>0</c:v>
                </c:pt>
                <c:pt idx="1">
                  <c:v>0</c:v>
                </c:pt>
                <c:pt idx="2">
                  <c:v>0</c:v>
                </c:pt>
                <c:pt idx="3">
                  <c:v>0</c:v>
                </c:pt>
                <c:pt idx="4">
                  <c:v>0</c:v>
                </c:pt>
                <c:pt idx="5">
                  <c:v>0</c:v>
                </c:pt>
                <c:pt idx="6">
                  <c:v>0</c:v>
                </c:pt>
                <c:pt idx="7">
                  <c:v>4</c:v>
                </c:pt>
                <c:pt idx="8">
                  <c:v>0</c:v>
                </c:pt>
                <c:pt idx="9">
                  <c:v>0</c:v>
                </c:pt>
                <c:pt idx="10">
                  <c:v>0</c:v>
                </c:pt>
                <c:pt idx="11">
                  <c:v>0</c:v>
                </c:pt>
                <c:pt idx="12">
                  <c:v>0</c:v>
                </c:pt>
                <c:pt idx="13">
                  <c:v>0</c:v>
                </c:pt>
                <c:pt idx="14">
                  <c:v>0</c:v>
                </c:pt>
                <c:pt idx="15">
                  <c:v>2</c:v>
                </c:pt>
                <c:pt idx="16">
                  <c:v>7</c:v>
                </c:pt>
                <c:pt idx="17">
                  <c:v>0</c:v>
                </c:pt>
                <c:pt idx="18">
                  <c:v>0</c:v>
                </c:pt>
                <c:pt idx="19">
                  <c:v>0</c:v>
                </c:pt>
                <c:pt idx="20">
                  <c:v>0</c:v>
                </c:pt>
                <c:pt idx="21">
                  <c:v>0</c:v>
                </c:pt>
                <c:pt idx="22">
                  <c:v>6</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c:v>
                </c:pt>
                <c:pt idx="47">
                  <c:v>0</c:v>
                </c:pt>
                <c:pt idx="48">
                  <c:v>0</c:v>
                </c:pt>
                <c:pt idx="49">
                  <c:v>0</c:v>
                </c:pt>
                <c:pt idx="50">
                  <c:v>0</c:v>
                </c:pt>
                <c:pt idx="51">
                  <c:v>0</c:v>
                </c:pt>
                <c:pt idx="52">
                  <c:v>0</c:v>
                </c:pt>
                <c:pt idx="53">
                  <c:v>4</c:v>
                </c:pt>
                <c:pt idx="54">
                  <c:v>0</c:v>
                </c:pt>
                <c:pt idx="55">
                  <c:v>0</c:v>
                </c:pt>
                <c:pt idx="56">
                  <c:v>0</c:v>
                </c:pt>
                <c:pt idx="57">
                  <c:v>0</c:v>
                </c:pt>
                <c:pt idx="58">
                  <c:v>0</c:v>
                </c:pt>
                <c:pt idx="59">
                  <c:v>0</c:v>
                </c:pt>
                <c:pt idx="60">
                  <c:v>0</c:v>
                </c:pt>
                <c:pt idx="61">
                  <c:v>8</c:v>
                </c:pt>
                <c:pt idx="62">
                  <c:v>7</c:v>
                </c:pt>
                <c:pt idx="63">
                  <c:v>0</c:v>
                </c:pt>
                <c:pt idx="64">
                  <c:v>0</c:v>
                </c:pt>
                <c:pt idx="65">
                  <c:v>0</c:v>
                </c:pt>
                <c:pt idx="66">
                  <c:v>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20</c:v>
                </c:pt>
                <c:pt idx="83">
                  <c:v>0</c:v>
                </c:pt>
                <c:pt idx="84">
                  <c:v>0</c:v>
                </c:pt>
                <c:pt idx="85">
                  <c:v>0</c:v>
                </c:pt>
                <c:pt idx="86">
                  <c:v>0</c:v>
                </c:pt>
                <c:pt idx="87">
                  <c:v>0</c:v>
                </c:pt>
                <c:pt idx="88">
                  <c:v>0</c:v>
                </c:pt>
                <c:pt idx="89">
                  <c:v>0</c:v>
                </c:pt>
                <c:pt idx="90">
                  <c:v>0</c:v>
                </c:pt>
                <c:pt idx="91">
                  <c:v>6</c:v>
                </c:pt>
                <c:pt idx="92">
                  <c:v>0</c:v>
                </c:pt>
                <c:pt idx="93">
                  <c:v>0</c:v>
                </c:pt>
                <c:pt idx="94">
                  <c:v>0</c:v>
                </c:pt>
                <c:pt idx="95">
                  <c:v>0</c:v>
                </c:pt>
                <c:pt idx="96">
                  <c:v>0</c:v>
                </c:pt>
                <c:pt idx="97">
                  <c:v>0</c:v>
                </c:pt>
                <c:pt idx="98">
                  <c:v>0</c:v>
                </c:pt>
                <c:pt idx="99">
                  <c:v>0</c:v>
                </c:pt>
                <c:pt idx="100">
                  <c:v>0</c:v>
                </c:pt>
                <c:pt idx="101">
                  <c:v>7</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28</c:v>
                </c:pt>
                <c:pt idx="120">
                  <c:v>2</c:v>
                </c:pt>
                <c:pt idx="121">
                  <c:v>8</c:v>
                </c:pt>
                <c:pt idx="122">
                  <c:v>8</c:v>
                </c:pt>
                <c:pt idx="123">
                  <c:v>9</c:v>
                </c:pt>
                <c:pt idx="124">
                  <c:v>4</c:v>
                </c:pt>
                <c:pt idx="125">
                  <c:v>16</c:v>
                </c:pt>
                <c:pt idx="126">
                  <c:v>0</c:v>
                </c:pt>
                <c:pt idx="127">
                  <c:v>0</c:v>
                </c:pt>
                <c:pt idx="128">
                  <c:v>0</c:v>
                </c:pt>
                <c:pt idx="129">
                  <c:v>0</c:v>
                </c:pt>
                <c:pt idx="130">
                  <c:v>0</c:v>
                </c:pt>
                <c:pt idx="131">
                  <c:v>0</c:v>
                </c:pt>
                <c:pt idx="132">
                  <c:v>6</c:v>
                </c:pt>
                <c:pt idx="133">
                  <c:v>16</c:v>
                </c:pt>
                <c:pt idx="134">
                  <c:v>0</c:v>
                </c:pt>
                <c:pt idx="135">
                  <c:v>0</c:v>
                </c:pt>
                <c:pt idx="136">
                  <c:v>0</c:v>
                </c:pt>
                <c:pt idx="137">
                  <c:v>4</c:v>
                </c:pt>
                <c:pt idx="138">
                  <c:v>0</c:v>
                </c:pt>
                <c:pt idx="139">
                  <c:v>0</c:v>
                </c:pt>
                <c:pt idx="140">
                  <c:v>0</c:v>
                </c:pt>
                <c:pt idx="141">
                  <c:v>0</c:v>
                </c:pt>
                <c:pt idx="142">
                  <c:v>0</c:v>
                </c:pt>
                <c:pt idx="143">
                  <c:v>0</c:v>
                </c:pt>
                <c:pt idx="144">
                  <c:v>5</c:v>
                </c:pt>
                <c:pt idx="145">
                  <c:v>0</c:v>
                </c:pt>
                <c:pt idx="146">
                  <c:v>0</c:v>
                </c:pt>
                <c:pt idx="147">
                  <c:v>0</c:v>
                </c:pt>
                <c:pt idx="148">
                  <c:v>0</c:v>
                </c:pt>
                <c:pt idx="149">
                  <c:v>0</c:v>
                </c:pt>
                <c:pt idx="150">
                  <c:v>5</c:v>
                </c:pt>
                <c:pt idx="151">
                  <c:v>0</c:v>
                </c:pt>
                <c:pt idx="152">
                  <c:v>0</c:v>
                </c:pt>
                <c:pt idx="153">
                  <c:v>0</c:v>
                </c:pt>
                <c:pt idx="154">
                  <c:v>1</c:v>
                </c:pt>
                <c:pt idx="155">
                  <c:v>0</c:v>
                </c:pt>
                <c:pt idx="156">
                  <c:v>0</c:v>
                </c:pt>
                <c:pt idx="157">
                  <c:v>0</c:v>
                </c:pt>
                <c:pt idx="158">
                  <c:v>7.5</c:v>
                </c:pt>
                <c:pt idx="159">
                  <c:v>0</c:v>
                </c:pt>
                <c:pt idx="160">
                  <c:v>3</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BE49-4C60-A67A-BDCA35F1DA3F}"/>
            </c:ext>
          </c:extLst>
        </c:ser>
        <c:ser>
          <c:idx val="4"/>
          <c:order val="7"/>
          <c:tx>
            <c:strRef>
              <c:f>'C12 4040'!$A$50</c:f>
              <c:strCache>
                <c:ptCount val="1"/>
                <c:pt idx="0">
                  <c:v>Red Avail Water (RZ)</c:v>
                </c:pt>
              </c:strCache>
            </c:strRef>
          </c:tx>
          <c:spPr>
            <a:ln w="12700">
              <a:solidFill>
                <a:srgbClr val="800080"/>
              </a:solidFill>
              <a:prstDash val="solid"/>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4040'!$C$50:$FS$50</c:f>
              <c:numCache>
                <c:formatCode>0.0</c:formatCode>
                <c:ptCount val="173"/>
                <c:pt idx="0">
                  <c:v>5.9781250000000004</c:v>
                </c:pt>
                <c:pt idx="1">
                  <c:v>5.9781250000000004</c:v>
                </c:pt>
                <c:pt idx="2">
                  <c:v>5.9781250000000004</c:v>
                </c:pt>
                <c:pt idx="3">
                  <c:v>5.9781250000000004</c:v>
                </c:pt>
                <c:pt idx="4">
                  <c:v>5.9781250000000004</c:v>
                </c:pt>
                <c:pt idx="5">
                  <c:v>5.9781250000000004</c:v>
                </c:pt>
                <c:pt idx="6">
                  <c:v>5.9781250000000004</c:v>
                </c:pt>
                <c:pt idx="7">
                  <c:v>5.9781250000000004</c:v>
                </c:pt>
                <c:pt idx="8">
                  <c:v>5.9781250000000004</c:v>
                </c:pt>
                <c:pt idx="9">
                  <c:v>5.9781250000000004</c:v>
                </c:pt>
                <c:pt idx="10">
                  <c:v>6.5906250000000002</c:v>
                </c:pt>
                <c:pt idx="11">
                  <c:v>7.203125</c:v>
                </c:pt>
                <c:pt idx="12">
                  <c:v>7.8156249999999998</c:v>
                </c:pt>
                <c:pt idx="13">
                  <c:v>8.4281249999999996</c:v>
                </c:pt>
                <c:pt idx="14">
                  <c:v>9.0406250000000004</c:v>
                </c:pt>
                <c:pt idx="15">
                  <c:v>9.6531249999999993</c:v>
                </c:pt>
                <c:pt idx="16">
                  <c:v>10.265625</c:v>
                </c:pt>
                <c:pt idx="17">
                  <c:v>10.878125000000001</c:v>
                </c:pt>
                <c:pt idx="18">
                  <c:v>11.490625</c:v>
                </c:pt>
                <c:pt idx="19">
                  <c:v>12.103125</c:v>
                </c:pt>
                <c:pt idx="20">
                  <c:v>12.715624999999999</c:v>
                </c:pt>
                <c:pt idx="21">
                  <c:v>13.328125</c:v>
                </c:pt>
                <c:pt idx="22">
                  <c:v>13.940625000000001</c:v>
                </c:pt>
                <c:pt idx="23">
                  <c:v>14.553125</c:v>
                </c:pt>
                <c:pt idx="24">
                  <c:v>15.165625</c:v>
                </c:pt>
                <c:pt idx="25">
                  <c:v>15.778124999999999</c:v>
                </c:pt>
                <c:pt idx="26">
                  <c:v>16.390625</c:v>
                </c:pt>
                <c:pt idx="27">
                  <c:v>17.003125000000001</c:v>
                </c:pt>
                <c:pt idx="28">
                  <c:v>17.921875</c:v>
                </c:pt>
                <c:pt idx="29">
                  <c:v>18.840624999999999</c:v>
                </c:pt>
                <c:pt idx="30">
                  <c:v>19.759374999999999</c:v>
                </c:pt>
                <c:pt idx="31">
                  <c:v>20.678125000000001</c:v>
                </c:pt>
                <c:pt idx="32">
                  <c:v>21.596874999999997</c:v>
                </c:pt>
                <c:pt idx="33">
                  <c:v>22.515625</c:v>
                </c:pt>
                <c:pt idx="34">
                  <c:v>23.434374999999999</c:v>
                </c:pt>
                <c:pt idx="35">
                  <c:v>24.353124999999999</c:v>
                </c:pt>
                <c:pt idx="36">
                  <c:v>25.271875000000001</c:v>
                </c:pt>
                <c:pt idx="37">
                  <c:v>26.190624999999997</c:v>
                </c:pt>
                <c:pt idx="38">
                  <c:v>27.109375</c:v>
                </c:pt>
                <c:pt idx="39">
                  <c:v>28.028124999999999</c:v>
                </c:pt>
                <c:pt idx="40">
                  <c:v>28.925000000000001</c:v>
                </c:pt>
                <c:pt idx="41">
                  <c:v>29.778124999999999</c:v>
                </c:pt>
                <c:pt idx="42">
                  <c:v>30.631250000000001</c:v>
                </c:pt>
                <c:pt idx="43">
                  <c:v>31.484375</c:v>
                </c:pt>
                <c:pt idx="44">
                  <c:v>32.621875000000003</c:v>
                </c:pt>
                <c:pt idx="45">
                  <c:v>33.759374999999999</c:v>
                </c:pt>
                <c:pt idx="46">
                  <c:v>34.896875000000001</c:v>
                </c:pt>
                <c:pt idx="47">
                  <c:v>36.034374999999997</c:v>
                </c:pt>
                <c:pt idx="48">
                  <c:v>37.171875</c:v>
                </c:pt>
                <c:pt idx="49">
                  <c:v>38.309375000000003</c:v>
                </c:pt>
                <c:pt idx="50">
                  <c:v>39.446874999999999</c:v>
                </c:pt>
                <c:pt idx="51">
                  <c:v>40.584375000000001</c:v>
                </c:pt>
                <c:pt idx="52">
                  <c:v>41.721874999999997</c:v>
                </c:pt>
                <c:pt idx="53">
                  <c:v>42.859375</c:v>
                </c:pt>
                <c:pt idx="54">
                  <c:v>43.996875000000003</c:v>
                </c:pt>
                <c:pt idx="55">
                  <c:v>45.134375000000006</c:v>
                </c:pt>
                <c:pt idx="56">
                  <c:v>46.142499999999998</c:v>
                </c:pt>
                <c:pt idx="57">
                  <c:v>47.021250000000002</c:v>
                </c:pt>
                <c:pt idx="58">
                  <c:v>47.9</c:v>
                </c:pt>
                <c:pt idx="59">
                  <c:v>48.778750000000002</c:v>
                </c:pt>
                <c:pt idx="60">
                  <c:v>49.657499999999999</c:v>
                </c:pt>
                <c:pt idx="61">
                  <c:v>50.536250000000003</c:v>
                </c:pt>
                <c:pt idx="62">
                  <c:v>51.414999999999999</c:v>
                </c:pt>
                <c:pt idx="63">
                  <c:v>52.293750000000003</c:v>
                </c:pt>
                <c:pt idx="64">
                  <c:v>52.733125000000001</c:v>
                </c:pt>
                <c:pt idx="65">
                  <c:v>53.172499999999999</c:v>
                </c:pt>
                <c:pt idx="66">
                  <c:v>53.611874999999998</c:v>
                </c:pt>
                <c:pt idx="67">
                  <c:v>54.051249999999996</c:v>
                </c:pt>
                <c:pt idx="68">
                  <c:v>54.490625000000001</c:v>
                </c:pt>
                <c:pt idx="69">
                  <c:v>54.710312500000001</c:v>
                </c:pt>
                <c:pt idx="70">
                  <c:v>54.93</c:v>
                </c:pt>
                <c:pt idx="71">
                  <c:v>55.149687499999999</c:v>
                </c:pt>
                <c:pt idx="72">
                  <c:v>55.369374999999998</c:v>
                </c:pt>
                <c:pt idx="73">
                  <c:v>55.589062499999997</c:v>
                </c:pt>
                <c:pt idx="74">
                  <c:v>55.808750000000003</c:v>
                </c:pt>
                <c:pt idx="75">
                  <c:v>56.028437499999995</c:v>
                </c:pt>
                <c:pt idx="76">
                  <c:v>56.248125000000002</c:v>
                </c:pt>
                <c:pt idx="77">
                  <c:v>56.467812500000001</c:v>
                </c:pt>
                <c:pt idx="78">
                  <c:v>56.6875</c:v>
                </c:pt>
                <c:pt idx="79">
                  <c:v>56.907187499999999</c:v>
                </c:pt>
                <c:pt idx="80">
                  <c:v>57.126874999999998</c:v>
                </c:pt>
                <c:pt idx="81">
                  <c:v>57.346562499999997</c:v>
                </c:pt>
                <c:pt idx="82">
                  <c:v>57.566249999999997</c:v>
                </c:pt>
                <c:pt idx="83">
                  <c:v>57.785937500000003</c:v>
                </c:pt>
                <c:pt idx="84">
                  <c:v>58.005624999999995</c:v>
                </c:pt>
                <c:pt idx="85">
                  <c:v>58.225312500000001</c:v>
                </c:pt>
                <c:pt idx="86">
                  <c:v>58.445</c:v>
                </c:pt>
                <c:pt idx="87">
                  <c:v>58.664687499999999</c:v>
                </c:pt>
                <c:pt idx="88">
                  <c:v>58.884374999999999</c:v>
                </c:pt>
                <c:pt idx="89">
                  <c:v>58.884374999999999</c:v>
                </c:pt>
                <c:pt idx="90">
                  <c:v>58.884374999999999</c:v>
                </c:pt>
                <c:pt idx="91">
                  <c:v>58.884374999999999</c:v>
                </c:pt>
                <c:pt idx="92">
                  <c:v>58.884374999999999</c:v>
                </c:pt>
                <c:pt idx="93">
                  <c:v>58.884374999999999</c:v>
                </c:pt>
                <c:pt idx="94">
                  <c:v>58.884374999999999</c:v>
                </c:pt>
                <c:pt idx="95">
                  <c:v>58.884374999999999</c:v>
                </c:pt>
                <c:pt idx="96">
                  <c:v>58.884374999999999</c:v>
                </c:pt>
                <c:pt idx="97">
                  <c:v>58.884374999999999</c:v>
                </c:pt>
                <c:pt idx="98">
                  <c:v>58.884374999999999</c:v>
                </c:pt>
                <c:pt idx="99">
                  <c:v>58.884374999999999</c:v>
                </c:pt>
                <c:pt idx="100">
                  <c:v>58.884374999999999</c:v>
                </c:pt>
                <c:pt idx="101">
                  <c:v>58.884374999999999</c:v>
                </c:pt>
                <c:pt idx="102">
                  <c:v>58.884374999999999</c:v>
                </c:pt>
                <c:pt idx="103">
                  <c:v>58.884374999999999</c:v>
                </c:pt>
                <c:pt idx="104">
                  <c:v>58.884374999999999</c:v>
                </c:pt>
                <c:pt idx="105">
                  <c:v>58.884374999999999</c:v>
                </c:pt>
                <c:pt idx="106">
                  <c:v>58.884374999999999</c:v>
                </c:pt>
                <c:pt idx="107">
                  <c:v>58.884374999999999</c:v>
                </c:pt>
                <c:pt idx="108">
                  <c:v>58.884374999999999</c:v>
                </c:pt>
                <c:pt idx="109">
                  <c:v>58.884374999999999</c:v>
                </c:pt>
                <c:pt idx="110">
                  <c:v>58.884374999999999</c:v>
                </c:pt>
                <c:pt idx="111">
                  <c:v>58.884374999999999</c:v>
                </c:pt>
                <c:pt idx="112">
                  <c:v>58.884374999999999</c:v>
                </c:pt>
                <c:pt idx="113">
                  <c:v>58.884374999999999</c:v>
                </c:pt>
                <c:pt idx="114">
                  <c:v>58.884374999999999</c:v>
                </c:pt>
                <c:pt idx="115">
                  <c:v>58.884374999999999</c:v>
                </c:pt>
                <c:pt idx="116">
                  <c:v>58.884374999999999</c:v>
                </c:pt>
                <c:pt idx="117">
                  <c:v>58.884374999999999</c:v>
                </c:pt>
                <c:pt idx="118">
                  <c:v>58.884374999999999</c:v>
                </c:pt>
                <c:pt idx="119">
                  <c:v>58.884374999999999</c:v>
                </c:pt>
                <c:pt idx="120">
                  <c:v>58.884374999999999</c:v>
                </c:pt>
                <c:pt idx="121">
                  <c:v>58.884374999999999</c:v>
                </c:pt>
                <c:pt idx="122">
                  <c:v>58.884374999999999</c:v>
                </c:pt>
                <c:pt idx="123">
                  <c:v>58.884374999999999</c:v>
                </c:pt>
                <c:pt idx="124">
                  <c:v>58.884374999999999</c:v>
                </c:pt>
                <c:pt idx="125">
                  <c:v>58.884374999999999</c:v>
                </c:pt>
                <c:pt idx="126">
                  <c:v>58.884374999999999</c:v>
                </c:pt>
                <c:pt idx="127">
                  <c:v>58.884374999999999</c:v>
                </c:pt>
                <c:pt idx="128">
                  <c:v>58.884374999999999</c:v>
                </c:pt>
                <c:pt idx="129">
                  <c:v>58.884374999999999</c:v>
                </c:pt>
                <c:pt idx="130">
                  <c:v>58.884374999999999</c:v>
                </c:pt>
                <c:pt idx="131">
                  <c:v>58.884374999999999</c:v>
                </c:pt>
                <c:pt idx="132">
                  <c:v>58.884374999999999</c:v>
                </c:pt>
                <c:pt idx="133">
                  <c:v>58.884374999999999</c:v>
                </c:pt>
                <c:pt idx="134">
                  <c:v>58.884374999999999</c:v>
                </c:pt>
                <c:pt idx="135">
                  <c:v>58.884374999999999</c:v>
                </c:pt>
                <c:pt idx="136">
                  <c:v>58.884374999999999</c:v>
                </c:pt>
                <c:pt idx="137">
                  <c:v>58.884374999999999</c:v>
                </c:pt>
                <c:pt idx="138">
                  <c:v>58.884374999999999</c:v>
                </c:pt>
                <c:pt idx="139">
                  <c:v>58.884374999999999</c:v>
                </c:pt>
                <c:pt idx="140">
                  <c:v>58.884374999999999</c:v>
                </c:pt>
                <c:pt idx="141">
                  <c:v>58.884374999999999</c:v>
                </c:pt>
                <c:pt idx="142">
                  <c:v>58.884374999999999</c:v>
                </c:pt>
                <c:pt idx="143">
                  <c:v>58.884374999999999</c:v>
                </c:pt>
                <c:pt idx="144">
                  <c:v>58.884374999999999</c:v>
                </c:pt>
                <c:pt idx="145">
                  <c:v>58.884374999999999</c:v>
                </c:pt>
                <c:pt idx="146">
                  <c:v>58.884374999999999</c:v>
                </c:pt>
                <c:pt idx="147">
                  <c:v>58.884374999999999</c:v>
                </c:pt>
                <c:pt idx="148">
                  <c:v>58.884374999999999</c:v>
                </c:pt>
                <c:pt idx="149">
                  <c:v>58.884374999999999</c:v>
                </c:pt>
                <c:pt idx="150">
                  <c:v>58.884374999999999</c:v>
                </c:pt>
                <c:pt idx="151">
                  <c:v>58.884374999999999</c:v>
                </c:pt>
                <c:pt idx="152">
                  <c:v>58.884374999999999</c:v>
                </c:pt>
                <c:pt idx="153">
                  <c:v>58.884374999999999</c:v>
                </c:pt>
                <c:pt idx="154">
                  <c:v>58.884374999999999</c:v>
                </c:pt>
                <c:pt idx="155">
                  <c:v>58.884374999999999</c:v>
                </c:pt>
                <c:pt idx="156">
                  <c:v>58.884374999999999</c:v>
                </c:pt>
                <c:pt idx="157">
                  <c:v>58.884374999999999</c:v>
                </c:pt>
                <c:pt idx="158">
                  <c:v>58.884374999999999</c:v>
                </c:pt>
                <c:pt idx="159">
                  <c:v>58.884374999999999</c:v>
                </c:pt>
                <c:pt idx="160">
                  <c:v>58.884374999999999</c:v>
                </c:pt>
                <c:pt idx="161">
                  <c:v>58.884374999999999</c:v>
                </c:pt>
                <c:pt idx="162">
                  <c:v>58.884374999999999</c:v>
                </c:pt>
                <c:pt idx="163">
                  <c:v>58.884374999999999</c:v>
                </c:pt>
                <c:pt idx="164">
                  <c:v>58.884374999999999</c:v>
                </c:pt>
                <c:pt idx="165">
                  <c:v>58.884374999999999</c:v>
                </c:pt>
                <c:pt idx="166">
                  <c:v>58.884374999999999</c:v>
                </c:pt>
                <c:pt idx="167">
                  <c:v>58.884374999999999</c:v>
                </c:pt>
                <c:pt idx="168">
                  <c:v>58.884374999999999</c:v>
                </c:pt>
                <c:pt idx="169">
                  <c:v>58.884374999999999</c:v>
                </c:pt>
                <c:pt idx="170">
                  <c:v>58.884374999999999</c:v>
                </c:pt>
                <c:pt idx="171">
                  <c:v>58.884374999999999</c:v>
                </c:pt>
                <c:pt idx="172">
                  <c:v>58.884374999999999</c:v>
                </c:pt>
              </c:numCache>
            </c:numRef>
          </c:yVal>
          <c:smooth val="0"/>
          <c:extLst>
            <c:ext xmlns:c16="http://schemas.microsoft.com/office/drawing/2014/chart" uri="{C3380CC4-5D6E-409C-BE32-E72D297353CC}">
              <c16:uniqueId val="{00000006-BE49-4C60-A67A-BDCA35F1DA3F}"/>
            </c:ext>
          </c:extLst>
        </c:ser>
        <c:dLbls>
          <c:showLegendKey val="0"/>
          <c:showVal val="0"/>
          <c:showCatName val="0"/>
          <c:showSerName val="0"/>
          <c:showPercent val="0"/>
          <c:showBubbleSize val="0"/>
        </c:dLbls>
        <c:axId val="778538584"/>
        <c:axId val="778536624"/>
      </c:scatterChart>
      <c:scatterChart>
        <c:scatterStyle val="lineMarker"/>
        <c:varyColors val="0"/>
        <c:ser>
          <c:idx val="3"/>
          <c:order val="6"/>
          <c:tx>
            <c:strRef>
              <c:f>'C12 4040'!$A$13</c:f>
              <c:strCache>
                <c:ptCount val="1"/>
                <c:pt idx="0">
                  <c:v>Ks</c:v>
                </c:pt>
              </c:strCache>
            </c:strRef>
          </c:tx>
          <c:spPr>
            <a:ln w="12700">
              <a:solidFill>
                <a:srgbClr val="FFFF99"/>
              </a:solidFill>
              <a:prstDash val="solid"/>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4040'!$C$13:$FS$13</c:f>
              <c:numCache>
                <c:formatCode>0.00</c:formatCode>
                <c:ptCount val="173"/>
                <c:pt idx="0">
                  <c:v>1</c:v>
                </c:pt>
                <c:pt idx="1">
                  <c:v>0.99634082592786211</c:v>
                </c:pt>
                <c:pt idx="2">
                  <c:v>0.8035220957687188</c:v>
                </c:pt>
                <c:pt idx="3">
                  <c:v>0.65798172327097315</c:v>
                </c:pt>
                <c:pt idx="4">
                  <c:v>0.53163092189126826</c:v>
                </c:pt>
                <c:pt idx="5">
                  <c:v>0.41694439871589256</c:v>
                </c:pt>
                <c:pt idx="6">
                  <c:v>0.33221815336943705</c:v>
                </c:pt>
                <c:pt idx="7">
                  <c:v>0.27609680641561973</c:v>
                </c:pt>
                <c:pt idx="8">
                  <c:v>0.36968763213031131</c:v>
                </c:pt>
                <c:pt idx="9">
                  <c:v>0.27946504206016137</c:v>
                </c:pt>
                <c:pt idx="10">
                  <c:v>0.38894085357959574</c:v>
                </c:pt>
                <c:pt idx="11">
                  <c:v>0.48142963638442476</c:v>
                </c:pt>
                <c:pt idx="12">
                  <c:v>0.51943129265543286</c:v>
                </c:pt>
                <c:pt idx="13">
                  <c:v>0.55038361355528331</c:v>
                </c:pt>
                <c:pt idx="14">
                  <c:v>0.56191434090518511</c:v>
                </c:pt>
                <c:pt idx="15">
                  <c:v>0.55916057501392014</c:v>
                </c:pt>
                <c:pt idx="16">
                  <c:v>0.61927378509384523</c:v>
                </c:pt>
                <c:pt idx="17">
                  <c:v>0.81233360172348001</c:v>
                </c:pt>
                <c:pt idx="18">
                  <c:v>0.74293893207211559</c:v>
                </c:pt>
                <c:pt idx="19">
                  <c:v>0.66496516850524567</c:v>
                </c:pt>
                <c:pt idx="20">
                  <c:v>0.63257752297525127</c:v>
                </c:pt>
                <c:pt idx="21">
                  <c:v>0.60807302240458394</c:v>
                </c:pt>
                <c:pt idx="22">
                  <c:v>0.56836941984673706</c:v>
                </c:pt>
                <c:pt idx="23">
                  <c:v>0.67249683037689967</c:v>
                </c:pt>
                <c:pt idx="24">
                  <c:v>0.68646806410498651</c:v>
                </c:pt>
                <c:pt idx="25">
                  <c:v>0.65972181706603683</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0.92665175965621815</c:v>
                </c:pt>
                <c:pt idx="48">
                  <c:v>0.84648033711705595</c:v>
                </c:pt>
                <c:pt idx="49">
                  <c:v>0.77813585840865152</c:v>
                </c:pt>
                <c:pt idx="50">
                  <c:v>1</c:v>
                </c:pt>
                <c:pt idx="51">
                  <c:v>0.91491974095920503</c:v>
                </c:pt>
                <c:pt idx="52">
                  <c:v>0.83119311895162173</c:v>
                </c:pt>
                <c:pt idx="53">
                  <c:v>0.75029838743987209</c:v>
                </c:pt>
                <c:pt idx="54">
                  <c:v>0.99530148848391931</c:v>
                </c:pt>
                <c:pt idx="55">
                  <c:v>0.90683331221382724</c:v>
                </c:pt>
                <c:pt idx="56">
                  <c:v>0.83260940124127925</c:v>
                </c:pt>
                <c:pt idx="57">
                  <c:v>0.74039016533464908</c:v>
                </c:pt>
                <c:pt idx="58">
                  <c:v>0.65506298758156367</c:v>
                </c:pt>
                <c:pt idx="59">
                  <c:v>0.88080180929883922</c:v>
                </c:pt>
                <c:pt idx="60">
                  <c:v>0.72978673451243092</c:v>
                </c:pt>
                <c:pt idx="61">
                  <c:v>0.65394859189497789</c:v>
                </c:pt>
                <c:pt idx="62">
                  <c:v>0.70645708212428882</c:v>
                </c:pt>
                <c:pt idx="63">
                  <c:v>0.74474586893094896</c:v>
                </c:pt>
                <c:pt idx="64">
                  <c:v>0.85703157946298669</c:v>
                </c:pt>
                <c:pt idx="65">
                  <c:v>0.70875347379777565</c:v>
                </c:pt>
                <c:pt idx="66">
                  <c:v>0.58895169424570382</c:v>
                </c:pt>
                <c:pt idx="67">
                  <c:v>0.56225251193887849</c:v>
                </c:pt>
                <c:pt idx="68">
                  <c:v>0.51802312617681578</c:v>
                </c:pt>
                <c:pt idx="69">
                  <c:v>0.45660955128484593</c:v>
                </c:pt>
                <c:pt idx="70">
                  <c:v>0.41451550338294707</c:v>
                </c:pt>
                <c:pt idx="71">
                  <c:v>0.36463053362707804</c:v>
                </c:pt>
                <c:pt idx="72">
                  <c:v>0.32424366031135848</c:v>
                </c:pt>
                <c:pt idx="73">
                  <c:v>0.51163903582737547</c:v>
                </c:pt>
                <c:pt idx="74">
                  <c:v>0.48209590287097137</c:v>
                </c:pt>
                <c:pt idx="75">
                  <c:v>0.42773590145057078</c:v>
                </c:pt>
                <c:pt idx="76">
                  <c:v>0.39713249741747642</c:v>
                </c:pt>
                <c:pt idx="77">
                  <c:v>0.38107651384714597</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0.90808029385280664</c:v>
                </c:pt>
                <c:pt idx="98">
                  <c:v>0.824878683894398</c:v>
                </c:pt>
                <c:pt idx="99">
                  <c:v>0.73526669394341859</c:v>
                </c:pt>
                <c:pt idx="100">
                  <c:v>0.65683945760238882</c:v>
                </c:pt>
                <c:pt idx="101">
                  <c:v>0.82791931435716315</c:v>
                </c:pt>
                <c:pt idx="102">
                  <c:v>0.86858752769496961</c:v>
                </c:pt>
                <c:pt idx="103">
                  <c:v>0.79020020371967548</c:v>
                </c:pt>
                <c:pt idx="104">
                  <c:v>0.72295418658121635</c:v>
                </c:pt>
                <c:pt idx="105">
                  <c:v>0.66041484523868121</c:v>
                </c:pt>
                <c:pt idx="106">
                  <c:v>0.76638463219978548</c:v>
                </c:pt>
                <c:pt idx="107">
                  <c:v>0.69104684883651502</c:v>
                </c:pt>
                <c:pt idx="108">
                  <c:v>0.63454244141657856</c:v>
                </c:pt>
                <c:pt idx="109">
                  <c:v>0.5646222546893811</c:v>
                </c:pt>
                <c:pt idx="110">
                  <c:v>0.52023650685884415</c:v>
                </c:pt>
                <c:pt idx="111">
                  <c:v>0.47555446459956557</c:v>
                </c:pt>
                <c:pt idx="112">
                  <c:v>0.4388867228960639</c:v>
                </c:pt>
                <c:pt idx="113">
                  <c:v>0.40486097081647715</c:v>
                </c:pt>
                <c:pt idx="114">
                  <c:v>0.37748587579785681</c:v>
                </c:pt>
                <c:pt idx="115">
                  <c:v>0.35151900551370846</c:v>
                </c:pt>
                <c:pt idx="116">
                  <c:v>0.324358688224541</c:v>
                </c:pt>
                <c:pt idx="117">
                  <c:v>0.29720453673835129</c:v>
                </c:pt>
                <c:pt idx="118">
                  <c:v>0.27796635123633229</c:v>
                </c:pt>
                <c:pt idx="119">
                  <c:v>0.25784944283343958</c:v>
                </c:pt>
                <c:pt idx="120">
                  <c:v>0.63401011728136558</c:v>
                </c:pt>
                <c:pt idx="121">
                  <c:v>0.69545770663826678</c:v>
                </c:pt>
                <c:pt idx="122">
                  <c:v>0.75573734920210522</c:v>
                </c:pt>
                <c:pt idx="123">
                  <c:v>0.87006946392063489</c:v>
                </c:pt>
                <c:pt idx="124">
                  <c:v>0.92245746695630082</c:v>
                </c:pt>
                <c:pt idx="125">
                  <c:v>0.9655272275120248</c:v>
                </c:pt>
                <c:pt idx="126">
                  <c:v>1</c:v>
                </c:pt>
                <c:pt idx="127">
                  <c:v>1</c:v>
                </c:pt>
                <c:pt idx="128">
                  <c:v>1</c:v>
                </c:pt>
                <c:pt idx="129">
                  <c:v>1</c:v>
                </c:pt>
                <c:pt idx="130">
                  <c:v>1</c:v>
                </c:pt>
                <c:pt idx="131">
                  <c:v>1</c:v>
                </c:pt>
                <c:pt idx="132">
                  <c:v>0.97938672166715024</c:v>
                </c:pt>
                <c:pt idx="133">
                  <c:v>0.99162306451904569</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0.99295559720550619</c:v>
                </c:pt>
                <c:pt idx="148">
                  <c:v>0.98347425149630452</c:v>
                </c:pt>
                <c:pt idx="149">
                  <c:v>0.97209632359410181</c:v>
                </c:pt>
                <c:pt idx="150">
                  <c:v>0.9623652331488155</c:v>
                </c:pt>
                <c:pt idx="151">
                  <c:v>0.97530333053796314</c:v>
                </c:pt>
                <c:pt idx="152">
                  <c:v>0.96452237107875993</c:v>
                </c:pt>
                <c:pt idx="153">
                  <c:v>0.95885244906002098</c:v>
                </c:pt>
                <c:pt idx="154">
                  <c:v>0.95196865368859329</c:v>
                </c:pt>
                <c:pt idx="155">
                  <c:v>0.95132767732283074</c:v>
                </c:pt>
                <c:pt idx="156">
                  <c:v>0.94490595644348763</c:v>
                </c:pt>
                <c:pt idx="157">
                  <c:v>0.93947337281779431</c:v>
                </c:pt>
                <c:pt idx="158">
                  <c:v>0.93567122399833991</c:v>
                </c:pt>
                <c:pt idx="159">
                  <c:v>0.95689182066090073</c:v>
                </c:pt>
                <c:pt idx="160">
                  <c:v>0.95129923847230802</c:v>
                </c:pt>
                <c:pt idx="161">
                  <c:v>0.95970261734826012</c:v>
                </c:pt>
                <c:pt idx="162">
                  <c:v>0.9518187943484292</c:v>
                </c:pt>
                <c:pt idx="163">
                  <c:v>0.94448616380274664</c:v>
                </c:pt>
                <c:pt idx="164">
                  <c:v>0.93806762332198612</c:v>
                </c:pt>
                <c:pt idx="165">
                  <c:v>0.93439047215407356</c:v>
                </c:pt>
                <c:pt idx="166">
                  <c:v>0.92883079746449193</c:v>
                </c:pt>
                <c:pt idx="167">
                  <c:v>0.92287342550938245</c:v>
                </c:pt>
                <c:pt idx="168">
                  <c:v>0.91637202600868073</c:v>
                </c:pt>
                <c:pt idx="169">
                  <c:v>0.91583900865005829</c:v>
                </c:pt>
                <c:pt idx="170">
                  <c:v>0.91481494702951405</c:v>
                </c:pt>
                <c:pt idx="171">
                  <c:v>0.91281118543858442</c:v>
                </c:pt>
                <c:pt idx="172">
                  <c:v>0.90803003491140921</c:v>
                </c:pt>
              </c:numCache>
            </c:numRef>
          </c:yVal>
          <c:smooth val="0"/>
          <c:extLst>
            <c:ext xmlns:c16="http://schemas.microsoft.com/office/drawing/2014/chart" uri="{C3380CC4-5D6E-409C-BE32-E72D297353CC}">
              <c16:uniqueId val="{00000007-BE49-4C60-A67A-BDCA35F1DA3F}"/>
            </c:ext>
          </c:extLst>
        </c:ser>
        <c:dLbls>
          <c:showLegendKey val="0"/>
          <c:showVal val="0"/>
          <c:showCatName val="0"/>
          <c:showSerName val="0"/>
          <c:showPercent val="0"/>
          <c:showBubbleSize val="0"/>
        </c:dLbls>
        <c:axId val="778537016"/>
        <c:axId val="778540152"/>
      </c:scatterChart>
      <c:valAx>
        <c:axId val="778538584"/>
        <c:scaling>
          <c:orientation val="minMax"/>
          <c:max val="305"/>
          <c:min val="140"/>
        </c:scaling>
        <c:delete val="0"/>
        <c:axPos val="b"/>
        <c:title>
          <c:tx>
            <c:rich>
              <a:bodyPr/>
              <a:lstStyle/>
              <a:p>
                <a:pPr>
                  <a:defRPr sz="1550" b="1" i="0" u="none" strike="noStrike" baseline="0">
                    <a:solidFill>
                      <a:srgbClr val="000000"/>
                    </a:solidFill>
                    <a:latin typeface="Arial"/>
                    <a:ea typeface="Arial"/>
                    <a:cs typeface="Arial"/>
                  </a:defRPr>
                </a:pPr>
                <a:r>
                  <a:rPr lang="en-US"/>
                  <a:t>DOY</a:t>
                </a:r>
              </a:p>
            </c:rich>
          </c:tx>
          <c:layout>
            <c:manualLayout>
              <c:xMode val="edge"/>
              <c:yMode val="edge"/>
              <c:x val="0.49133716037627762"/>
              <c:y val="0.9282149143121816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778536624"/>
        <c:crosses val="autoZero"/>
        <c:crossBetween val="midCat"/>
        <c:majorUnit val="10"/>
      </c:valAx>
      <c:valAx>
        <c:axId val="778536624"/>
        <c:scaling>
          <c:orientation val="minMax"/>
          <c:max val="110"/>
          <c:min val="0"/>
        </c:scaling>
        <c:delete val="0"/>
        <c:axPos val="l"/>
        <c:majorGridlines>
          <c:spPr>
            <a:ln w="3175">
              <a:solidFill>
                <a:srgbClr val="000000"/>
              </a:solidFill>
              <a:prstDash val="solid"/>
            </a:ln>
          </c:spPr>
        </c:majorGridlines>
        <c:title>
          <c:tx>
            <c:rich>
              <a:bodyPr/>
              <a:lstStyle/>
              <a:p>
                <a:pPr>
                  <a:defRPr sz="1575" b="1" i="0" u="none" strike="noStrike" baseline="0">
                    <a:solidFill>
                      <a:srgbClr val="000000"/>
                    </a:solidFill>
                    <a:latin typeface="Arial"/>
                    <a:ea typeface="Arial"/>
                    <a:cs typeface="Arial"/>
                  </a:defRPr>
                </a:pPr>
                <a:r>
                  <a:rPr lang="en-US"/>
                  <a:t>Irr, Prec, SWD (mm)</a:t>
                </a:r>
              </a:p>
            </c:rich>
          </c:tx>
          <c:layout>
            <c:manualLayout>
              <c:xMode val="edge"/>
              <c:yMode val="edge"/>
              <c:x val="1.059002624671916E-2"/>
              <c:y val="0.2776349614395887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550" b="0" i="0" u="none" strike="noStrike" baseline="0">
                <a:solidFill>
                  <a:srgbClr val="000000"/>
                </a:solidFill>
                <a:latin typeface="Arial"/>
                <a:ea typeface="Arial"/>
                <a:cs typeface="Arial"/>
              </a:defRPr>
            </a:pPr>
            <a:endParaRPr lang="en-US"/>
          </a:p>
        </c:txPr>
        <c:crossAx val="778538584"/>
        <c:crosses val="autoZero"/>
        <c:crossBetween val="midCat"/>
        <c:majorUnit val="10"/>
      </c:valAx>
      <c:valAx>
        <c:axId val="778537016"/>
        <c:scaling>
          <c:orientation val="minMax"/>
        </c:scaling>
        <c:delete val="1"/>
        <c:axPos val="b"/>
        <c:numFmt formatCode="General" sourceLinked="1"/>
        <c:majorTickMark val="out"/>
        <c:minorTickMark val="none"/>
        <c:tickLblPos val="none"/>
        <c:crossAx val="778540152"/>
        <c:crosses val="autoZero"/>
        <c:crossBetween val="midCat"/>
      </c:valAx>
      <c:valAx>
        <c:axId val="778540152"/>
        <c:scaling>
          <c:orientation val="minMax"/>
          <c:max val="2.5"/>
          <c:min val="0"/>
        </c:scaling>
        <c:delete val="0"/>
        <c:axPos val="r"/>
        <c:title>
          <c:tx>
            <c:rich>
              <a:bodyPr/>
              <a:lstStyle/>
              <a:p>
                <a:pPr>
                  <a:defRPr sz="1200" b="1" i="0" u="none" strike="noStrike" baseline="0">
                    <a:solidFill>
                      <a:srgbClr val="000000"/>
                    </a:solidFill>
                    <a:latin typeface="Arial"/>
                    <a:ea typeface="Arial"/>
                    <a:cs typeface="Arial"/>
                  </a:defRPr>
                </a:pPr>
                <a:r>
                  <a:rPr lang="en-US"/>
                  <a:t>Ks</a:t>
                </a:r>
              </a:p>
            </c:rich>
          </c:tx>
          <c:layout>
            <c:manualLayout>
              <c:xMode val="edge"/>
              <c:yMode val="edge"/>
              <c:x val="0.95007634045744283"/>
              <c:y val="0.43187660668380462"/>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778537016"/>
        <c:crosses val="max"/>
        <c:crossBetween val="midCat"/>
      </c:valAx>
      <c:spPr>
        <a:solidFill>
          <a:srgbClr val="C0C0C0"/>
        </a:solidFill>
        <a:ln w="12700">
          <a:solidFill>
            <a:srgbClr val="808080"/>
          </a:solidFill>
          <a:prstDash val="solid"/>
        </a:ln>
      </c:spPr>
    </c:plotArea>
    <c:legend>
      <c:legendPos val="r"/>
      <c:layout>
        <c:manualLayout>
          <c:xMode val="edge"/>
          <c:yMode val="edge"/>
          <c:x val="0.12246231890356404"/>
          <c:y val="3.0891550320915773E-2"/>
          <c:w val="0.24000016741083105"/>
          <c:h val="0.29820051413881749"/>
        </c:manualLayout>
      </c:layout>
      <c:overlay val="0"/>
      <c:spPr>
        <a:no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'C12 4040'!$D$1</c:f>
          <c:strCache>
            <c:ptCount val="1"/>
            <c:pt idx="0">
              <c:v>Corn 13 #12</c:v>
            </c:pt>
          </c:strCache>
        </c:strRef>
      </c:tx>
      <c:layout>
        <c:manualLayout>
          <c:xMode val="edge"/>
          <c:yMode val="edge"/>
          <c:x val="0.3795087636862417"/>
          <c:y val="7.7118003830602258E-2"/>
        </c:manualLayout>
      </c:layout>
      <c:overlay val="0"/>
      <c:spPr>
        <a:noFill/>
        <a:ln w="25400">
          <a:noFill/>
        </a:ln>
      </c:spPr>
      <c:txPr>
        <a:bodyPr/>
        <a:lstStyle/>
        <a:p>
          <a:pPr>
            <a:defRPr sz="12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376412296192162"/>
          <c:y val="6.2015660367360025E-2"/>
          <c:w val="0.7485960189963482"/>
          <c:h val="0.79069966968384042"/>
        </c:manualLayout>
      </c:layout>
      <c:scatterChart>
        <c:scatterStyle val="lineMarker"/>
        <c:varyColors val="0"/>
        <c:ser>
          <c:idx val="0"/>
          <c:order val="0"/>
          <c:tx>
            <c:strRef>
              <c:f>'C12 4040'!$A$7</c:f>
              <c:strCache>
                <c:ptCount val="1"/>
                <c:pt idx="0">
                  <c:v>Canopy Cover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4040'!$C$7:$FS$7</c:f>
              <c:numCache>
                <c:formatCode>0%</c:formatCode>
                <c:ptCount val="173"/>
                <c:pt idx="0">
                  <c:v>0</c:v>
                </c:pt>
                <c:pt idx="1">
                  <c:v>0</c:v>
                </c:pt>
                <c:pt idx="2">
                  <c:v>0</c:v>
                </c:pt>
                <c:pt idx="3">
                  <c:v>0</c:v>
                </c:pt>
                <c:pt idx="4">
                  <c:v>0</c:v>
                </c:pt>
                <c:pt idx="5">
                  <c:v>0</c:v>
                </c:pt>
                <c:pt idx="6">
                  <c:v>0</c:v>
                </c:pt>
                <c:pt idx="7">
                  <c:v>0</c:v>
                </c:pt>
                <c:pt idx="8">
                  <c:v>0</c:v>
                </c:pt>
                <c:pt idx="9">
                  <c:v>0</c:v>
                </c:pt>
                <c:pt idx="10">
                  <c:v>0</c:v>
                </c:pt>
                <c:pt idx="11">
                  <c:v>0.01</c:v>
                </c:pt>
                <c:pt idx="12">
                  <c:v>0.01</c:v>
                </c:pt>
                <c:pt idx="13">
                  <c:v>0.01</c:v>
                </c:pt>
                <c:pt idx="14">
                  <c:v>2.4750000000000001E-2</c:v>
                </c:pt>
                <c:pt idx="15">
                  <c:v>3.2124999999999994E-2</c:v>
                </c:pt>
                <c:pt idx="16">
                  <c:v>3.95E-2</c:v>
                </c:pt>
                <c:pt idx="17">
                  <c:v>4.6875E-2</c:v>
                </c:pt>
                <c:pt idx="18">
                  <c:v>5.4249999999999993E-2</c:v>
                </c:pt>
                <c:pt idx="19">
                  <c:v>6.1624999999999999E-2</c:v>
                </c:pt>
                <c:pt idx="20">
                  <c:v>6.8999999999999992E-2</c:v>
                </c:pt>
                <c:pt idx="21">
                  <c:v>7.6374999999999998E-2</c:v>
                </c:pt>
                <c:pt idx="22">
                  <c:v>8.3749999999999991E-2</c:v>
                </c:pt>
                <c:pt idx="23">
                  <c:v>9.1124999999999984E-2</c:v>
                </c:pt>
                <c:pt idx="24">
                  <c:v>9.8499999999999976E-2</c:v>
                </c:pt>
                <c:pt idx="25">
                  <c:v>0.10587499999999998</c:v>
                </c:pt>
                <c:pt idx="26">
                  <c:v>0.11324999999999999</c:v>
                </c:pt>
                <c:pt idx="27">
                  <c:v>0.12062499999999998</c:v>
                </c:pt>
                <c:pt idx="28">
                  <c:v>0.128</c:v>
                </c:pt>
                <c:pt idx="29">
                  <c:v>0.135375</c:v>
                </c:pt>
                <c:pt idx="30">
                  <c:v>0.14275000000000002</c:v>
                </c:pt>
                <c:pt idx="31">
                  <c:v>0.15012500000000001</c:v>
                </c:pt>
                <c:pt idx="32">
                  <c:v>0.1575</c:v>
                </c:pt>
                <c:pt idx="33">
                  <c:v>0.16487499999999999</c:v>
                </c:pt>
                <c:pt idx="34">
                  <c:v>0.17224999999999999</c:v>
                </c:pt>
                <c:pt idx="35">
                  <c:v>0.17962500000000001</c:v>
                </c:pt>
                <c:pt idx="36">
                  <c:v>0.187</c:v>
                </c:pt>
                <c:pt idx="37">
                  <c:v>0.21028571428571427</c:v>
                </c:pt>
                <c:pt idx="38">
                  <c:v>0.23357142857142857</c:v>
                </c:pt>
                <c:pt idx="39">
                  <c:v>0.25685714285714284</c:v>
                </c:pt>
                <c:pt idx="40">
                  <c:v>0.28014285714285714</c:v>
                </c:pt>
                <c:pt idx="41">
                  <c:v>0.30342857142857144</c:v>
                </c:pt>
                <c:pt idx="42">
                  <c:v>0.32671428571428573</c:v>
                </c:pt>
                <c:pt idx="43">
                  <c:v>0.35</c:v>
                </c:pt>
                <c:pt idx="44">
                  <c:v>0.36385714285714282</c:v>
                </c:pt>
                <c:pt idx="45">
                  <c:v>0.37771428571428572</c:v>
                </c:pt>
                <c:pt idx="46">
                  <c:v>0.39157142857142857</c:v>
                </c:pt>
                <c:pt idx="47">
                  <c:v>0.40542857142857142</c:v>
                </c:pt>
                <c:pt idx="48">
                  <c:v>0.41928571428571426</c:v>
                </c:pt>
                <c:pt idx="49">
                  <c:v>0.43314285714285716</c:v>
                </c:pt>
                <c:pt idx="50">
                  <c:v>0.44700000000000001</c:v>
                </c:pt>
                <c:pt idx="51">
                  <c:v>0.46333333333333332</c:v>
                </c:pt>
                <c:pt idx="52">
                  <c:v>0.47966666666666669</c:v>
                </c:pt>
                <c:pt idx="53">
                  <c:v>0.496</c:v>
                </c:pt>
                <c:pt idx="54">
                  <c:v>0.51233333333333331</c:v>
                </c:pt>
                <c:pt idx="55">
                  <c:v>0.52866666666666662</c:v>
                </c:pt>
                <c:pt idx="56">
                  <c:v>0.54499999999999993</c:v>
                </c:pt>
                <c:pt idx="57">
                  <c:v>0.56133333333333335</c:v>
                </c:pt>
                <c:pt idx="58">
                  <c:v>0.57766666666666666</c:v>
                </c:pt>
                <c:pt idx="59">
                  <c:v>0.59399999999999997</c:v>
                </c:pt>
                <c:pt idx="60">
                  <c:v>0.63039999999999996</c:v>
                </c:pt>
                <c:pt idx="61">
                  <c:v>0.66679999999999995</c:v>
                </c:pt>
                <c:pt idx="62">
                  <c:v>0.70320000000000005</c:v>
                </c:pt>
                <c:pt idx="63">
                  <c:v>0.73960000000000004</c:v>
                </c:pt>
                <c:pt idx="64">
                  <c:v>0.77600000000000002</c:v>
                </c:pt>
                <c:pt idx="65">
                  <c:v>0.77664285714285719</c:v>
                </c:pt>
                <c:pt idx="66">
                  <c:v>0.77728571428571436</c:v>
                </c:pt>
                <c:pt idx="67">
                  <c:v>0.77792857142857141</c:v>
                </c:pt>
                <c:pt idx="68">
                  <c:v>0.77857142857142858</c:v>
                </c:pt>
                <c:pt idx="69">
                  <c:v>0.77921428571428575</c:v>
                </c:pt>
                <c:pt idx="70">
                  <c:v>0.77985714285714292</c:v>
                </c:pt>
                <c:pt idx="71">
                  <c:v>0.78049999999999997</c:v>
                </c:pt>
                <c:pt idx="72">
                  <c:v>0.78114285714285714</c:v>
                </c:pt>
                <c:pt idx="73">
                  <c:v>0.78178571428571431</c:v>
                </c:pt>
                <c:pt idx="74">
                  <c:v>0.78242857142857147</c:v>
                </c:pt>
                <c:pt idx="75">
                  <c:v>0.78307142857142864</c:v>
                </c:pt>
                <c:pt idx="76">
                  <c:v>0.7837142857142857</c:v>
                </c:pt>
                <c:pt idx="77">
                  <c:v>0.78435714285714286</c:v>
                </c:pt>
                <c:pt idx="78">
                  <c:v>0.78500000000000003</c:v>
                </c:pt>
                <c:pt idx="79">
                  <c:v>0.79766666666666663</c:v>
                </c:pt>
                <c:pt idx="80">
                  <c:v>0.81033333333333335</c:v>
                </c:pt>
                <c:pt idx="81">
                  <c:v>0.82299999999999995</c:v>
                </c:pt>
                <c:pt idx="82">
                  <c:v>0.82318181818181813</c:v>
                </c:pt>
                <c:pt idx="83">
                  <c:v>0.8233636363636363</c:v>
                </c:pt>
                <c:pt idx="84">
                  <c:v>0.82354545454545447</c:v>
                </c:pt>
                <c:pt idx="85">
                  <c:v>0.82372727272727264</c:v>
                </c:pt>
                <c:pt idx="86">
                  <c:v>0.82390909090909081</c:v>
                </c:pt>
                <c:pt idx="87">
                  <c:v>0.8240909090909091</c:v>
                </c:pt>
                <c:pt idx="88">
                  <c:v>0.82427272727272727</c:v>
                </c:pt>
                <c:pt idx="89">
                  <c:v>0.82445454545454544</c:v>
                </c:pt>
                <c:pt idx="90">
                  <c:v>0.82463636363636361</c:v>
                </c:pt>
                <c:pt idx="91">
                  <c:v>0.82481818181818178</c:v>
                </c:pt>
                <c:pt idx="92">
                  <c:v>0.82499999999999996</c:v>
                </c:pt>
                <c:pt idx="93">
                  <c:v>0.82522222222222219</c:v>
                </c:pt>
                <c:pt idx="94">
                  <c:v>0.82544444444444443</c:v>
                </c:pt>
                <c:pt idx="95">
                  <c:v>0.82566666666666666</c:v>
                </c:pt>
                <c:pt idx="96">
                  <c:v>0.82588888888888889</c:v>
                </c:pt>
                <c:pt idx="97">
                  <c:v>0.82611111111111102</c:v>
                </c:pt>
                <c:pt idx="98">
                  <c:v>0.82633333333333325</c:v>
                </c:pt>
                <c:pt idx="99">
                  <c:v>0.82655555555555549</c:v>
                </c:pt>
                <c:pt idx="100">
                  <c:v>0.82677777777777772</c:v>
                </c:pt>
                <c:pt idx="101">
                  <c:v>0.82699999999999996</c:v>
                </c:pt>
                <c:pt idx="102">
                  <c:v>0.81899999999999995</c:v>
                </c:pt>
                <c:pt idx="103">
                  <c:v>0.81099999999999994</c:v>
                </c:pt>
                <c:pt idx="104">
                  <c:v>0.80299999999999994</c:v>
                </c:pt>
                <c:pt idx="105">
                  <c:v>0.79500000000000004</c:v>
                </c:pt>
                <c:pt idx="106">
                  <c:v>0.78700000000000003</c:v>
                </c:pt>
                <c:pt idx="107">
                  <c:v>0.77900000000000003</c:v>
                </c:pt>
                <c:pt idx="108">
                  <c:v>0.77100000000000002</c:v>
                </c:pt>
                <c:pt idx="109">
                  <c:v>0.74450000000000005</c:v>
                </c:pt>
                <c:pt idx="110">
                  <c:v>0.71799999999999997</c:v>
                </c:pt>
                <c:pt idx="111">
                  <c:v>0.6915</c:v>
                </c:pt>
                <c:pt idx="112">
                  <c:v>0.66500000000000004</c:v>
                </c:pt>
                <c:pt idx="113">
                  <c:v>0.63849999999999996</c:v>
                </c:pt>
                <c:pt idx="114">
                  <c:v>0.61199999999999999</c:v>
                </c:pt>
                <c:pt idx="115">
                  <c:v>0.58285714285714285</c:v>
                </c:pt>
                <c:pt idx="116">
                  <c:v>0.55371428571428571</c:v>
                </c:pt>
                <c:pt idx="117">
                  <c:v>0.52457142857142858</c:v>
                </c:pt>
                <c:pt idx="118">
                  <c:v>0.49542857142857144</c:v>
                </c:pt>
                <c:pt idx="119">
                  <c:v>0.4662857142857143</c:v>
                </c:pt>
                <c:pt idx="120">
                  <c:v>0.43714285714285717</c:v>
                </c:pt>
                <c:pt idx="121">
                  <c:v>0.40800000000000003</c:v>
                </c:pt>
                <c:pt idx="122">
                  <c:v>0.37885714285714284</c:v>
                </c:pt>
                <c:pt idx="123">
                  <c:v>0.3497142857142857</c:v>
                </c:pt>
                <c:pt idx="124">
                  <c:v>0.32057142857142856</c:v>
                </c:pt>
                <c:pt idx="125">
                  <c:v>0.29142857142857143</c:v>
                </c:pt>
                <c:pt idx="126">
                  <c:v>0.26228571428571429</c:v>
                </c:pt>
                <c:pt idx="127">
                  <c:v>0.23314285714285715</c:v>
                </c:pt>
                <c:pt idx="128">
                  <c:v>0.20400000000000001</c:v>
                </c:pt>
                <c:pt idx="129">
                  <c:v>0.17485714285714288</c:v>
                </c:pt>
                <c:pt idx="130">
                  <c:v>0.14571428571428569</c:v>
                </c:pt>
                <c:pt idx="131">
                  <c:v>0.11657142857142855</c:v>
                </c:pt>
                <c:pt idx="132">
                  <c:v>8.7428571428571411E-2</c:v>
                </c:pt>
                <c:pt idx="133">
                  <c:v>5.8285714285714274E-2</c:v>
                </c:pt>
                <c:pt idx="134">
                  <c:v>2.9142857142857137E-2</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0-BE2C-413B-9997-61FD3497FF58}"/>
            </c:ext>
          </c:extLst>
        </c:ser>
        <c:ser>
          <c:idx val="2"/>
          <c:order val="2"/>
          <c:tx>
            <c:strRef>
              <c:f>'C12 4040'!$A$9</c:f>
              <c:strCache>
                <c:ptCount val="1"/>
                <c:pt idx="0">
                  <c:v>Kcb (Table)</c:v>
                </c:pt>
              </c:strCache>
            </c:strRef>
          </c:tx>
          <c:spPr>
            <a:ln w="25400">
              <a:solidFill>
                <a:srgbClr val="FFFF00"/>
              </a:solidFill>
              <a:prstDash val="solid"/>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4040'!$C$9:$FS$9</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0.15</c:v>
                </c:pt>
                <c:pt idx="25">
                  <c:v>0.16</c:v>
                </c:pt>
                <c:pt idx="26">
                  <c:v>0.16</c:v>
                </c:pt>
                <c:pt idx="27">
                  <c:v>0.16</c:v>
                </c:pt>
                <c:pt idx="28">
                  <c:v>0.16</c:v>
                </c:pt>
                <c:pt idx="29">
                  <c:v>0.16</c:v>
                </c:pt>
                <c:pt idx="30">
                  <c:v>0.16</c:v>
                </c:pt>
                <c:pt idx="31">
                  <c:v>0.16</c:v>
                </c:pt>
                <c:pt idx="32">
                  <c:v>0.16</c:v>
                </c:pt>
                <c:pt idx="33">
                  <c:v>0.17</c:v>
                </c:pt>
                <c:pt idx="34">
                  <c:v>0.17</c:v>
                </c:pt>
                <c:pt idx="35">
                  <c:v>0.17</c:v>
                </c:pt>
                <c:pt idx="36">
                  <c:v>0.18</c:v>
                </c:pt>
                <c:pt idx="37">
                  <c:v>0.18</c:v>
                </c:pt>
                <c:pt idx="38">
                  <c:v>0.18</c:v>
                </c:pt>
                <c:pt idx="39">
                  <c:v>0.19</c:v>
                </c:pt>
                <c:pt idx="40">
                  <c:v>0.19</c:v>
                </c:pt>
                <c:pt idx="41">
                  <c:v>0.2</c:v>
                </c:pt>
                <c:pt idx="42">
                  <c:v>0.2</c:v>
                </c:pt>
                <c:pt idx="43">
                  <c:v>0.21</c:v>
                </c:pt>
                <c:pt idx="44">
                  <c:v>0.22</c:v>
                </c:pt>
                <c:pt idx="45">
                  <c:v>0.23</c:v>
                </c:pt>
                <c:pt idx="46">
                  <c:v>0.24</c:v>
                </c:pt>
                <c:pt idx="47">
                  <c:v>0.25</c:v>
                </c:pt>
                <c:pt idx="48">
                  <c:v>0.26</c:v>
                </c:pt>
                <c:pt idx="49">
                  <c:v>0.27</c:v>
                </c:pt>
                <c:pt idx="50">
                  <c:v>0.28999999999999998</c:v>
                </c:pt>
                <c:pt idx="51">
                  <c:v>0.31</c:v>
                </c:pt>
                <c:pt idx="52">
                  <c:v>0.33</c:v>
                </c:pt>
                <c:pt idx="53">
                  <c:v>0.35</c:v>
                </c:pt>
                <c:pt idx="54">
                  <c:v>0.36</c:v>
                </c:pt>
                <c:pt idx="55">
                  <c:v>0.37</c:v>
                </c:pt>
                <c:pt idx="56">
                  <c:v>0.39</c:v>
                </c:pt>
                <c:pt idx="57">
                  <c:v>0.4</c:v>
                </c:pt>
                <c:pt idx="58">
                  <c:v>0.41</c:v>
                </c:pt>
                <c:pt idx="59">
                  <c:v>0.43</c:v>
                </c:pt>
                <c:pt idx="60">
                  <c:v>0.45</c:v>
                </c:pt>
                <c:pt idx="61">
                  <c:v>0.47</c:v>
                </c:pt>
                <c:pt idx="62">
                  <c:v>0.49</c:v>
                </c:pt>
                <c:pt idx="63">
                  <c:v>0.51</c:v>
                </c:pt>
                <c:pt idx="64">
                  <c:v>0.53</c:v>
                </c:pt>
                <c:pt idx="65">
                  <c:v>0.55000000000000004</c:v>
                </c:pt>
                <c:pt idx="66">
                  <c:v>0.57999999999999996</c:v>
                </c:pt>
                <c:pt idx="67">
                  <c:v>0.61</c:v>
                </c:pt>
                <c:pt idx="68">
                  <c:v>0.64</c:v>
                </c:pt>
                <c:pt idx="69">
                  <c:v>0.67</c:v>
                </c:pt>
                <c:pt idx="70">
                  <c:v>0.7</c:v>
                </c:pt>
                <c:pt idx="71">
                  <c:v>0.73</c:v>
                </c:pt>
                <c:pt idx="72">
                  <c:v>0.76</c:v>
                </c:pt>
                <c:pt idx="73">
                  <c:v>0.8</c:v>
                </c:pt>
                <c:pt idx="74">
                  <c:v>0.82</c:v>
                </c:pt>
                <c:pt idx="75">
                  <c:v>0.84</c:v>
                </c:pt>
                <c:pt idx="76">
                  <c:v>0.86</c:v>
                </c:pt>
                <c:pt idx="77">
                  <c:v>0.88</c:v>
                </c:pt>
                <c:pt idx="78">
                  <c:v>0.91</c:v>
                </c:pt>
                <c:pt idx="79">
                  <c:v>0.93</c:v>
                </c:pt>
                <c:pt idx="80">
                  <c:v>0.95</c:v>
                </c:pt>
                <c:pt idx="81">
                  <c:v>0.96</c:v>
                </c:pt>
                <c:pt idx="82">
                  <c:v>0.96</c:v>
                </c:pt>
                <c:pt idx="83">
                  <c:v>0.96</c:v>
                </c:pt>
                <c:pt idx="84">
                  <c:v>0.96</c:v>
                </c:pt>
                <c:pt idx="85">
                  <c:v>0.96</c:v>
                </c:pt>
                <c:pt idx="86">
                  <c:v>0.95</c:v>
                </c:pt>
                <c:pt idx="87">
                  <c:v>0.96</c:v>
                </c:pt>
                <c:pt idx="88">
                  <c:v>0.95</c:v>
                </c:pt>
                <c:pt idx="89">
                  <c:v>0.95</c:v>
                </c:pt>
                <c:pt idx="90">
                  <c:v>0.94</c:v>
                </c:pt>
                <c:pt idx="91">
                  <c:v>0.94</c:v>
                </c:pt>
                <c:pt idx="92">
                  <c:v>0.93</c:v>
                </c:pt>
                <c:pt idx="93">
                  <c:v>0.93</c:v>
                </c:pt>
                <c:pt idx="94">
                  <c:v>0.92</c:v>
                </c:pt>
                <c:pt idx="95">
                  <c:v>0.92</c:v>
                </c:pt>
                <c:pt idx="96">
                  <c:v>0.91</c:v>
                </c:pt>
                <c:pt idx="97">
                  <c:v>0.91</c:v>
                </c:pt>
                <c:pt idx="98">
                  <c:v>0.9</c:v>
                </c:pt>
                <c:pt idx="99">
                  <c:v>0.9</c:v>
                </c:pt>
                <c:pt idx="100">
                  <c:v>0.89</c:v>
                </c:pt>
                <c:pt idx="101">
                  <c:v>0.88</c:v>
                </c:pt>
                <c:pt idx="102">
                  <c:v>0.87</c:v>
                </c:pt>
                <c:pt idx="103">
                  <c:v>0.86</c:v>
                </c:pt>
                <c:pt idx="104">
                  <c:v>0.85</c:v>
                </c:pt>
                <c:pt idx="105">
                  <c:v>0.85</c:v>
                </c:pt>
                <c:pt idx="106">
                  <c:v>0.84</c:v>
                </c:pt>
                <c:pt idx="107">
                  <c:v>0.84</c:v>
                </c:pt>
                <c:pt idx="108">
                  <c:v>0.83</c:v>
                </c:pt>
                <c:pt idx="109">
                  <c:v>0.83</c:v>
                </c:pt>
                <c:pt idx="110">
                  <c:v>0.82</c:v>
                </c:pt>
                <c:pt idx="111">
                  <c:v>0.81</c:v>
                </c:pt>
                <c:pt idx="112">
                  <c:v>0.81</c:v>
                </c:pt>
                <c:pt idx="113">
                  <c:v>0.8</c:v>
                </c:pt>
                <c:pt idx="114">
                  <c:v>0.79</c:v>
                </c:pt>
                <c:pt idx="115">
                  <c:v>0.79</c:v>
                </c:pt>
                <c:pt idx="116">
                  <c:v>0.78</c:v>
                </c:pt>
                <c:pt idx="117">
                  <c:v>0.78</c:v>
                </c:pt>
                <c:pt idx="118">
                  <c:v>0.77</c:v>
                </c:pt>
                <c:pt idx="119">
                  <c:v>0.76</c:v>
                </c:pt>
                <c:pt idx="120">
                  <c:v>0.75</c:v>
                </c:pt>
                <c:pt idx="121">
                  <c:v>0.74</c:v>
                </c:pt>
                <c:pt idx="122">
                  <c:v>0.74</c:v>
                </c:pt>
                <c:pt idx="123">
                  <c:v>0.73</c:v>
                </c:pt>
                <c:pt idx="124">
                  <c:v>0.72</c:v>
                </c:pt>
                <c:pt idx="125">
                  <c:v>0.71</c:v>
                </c:pt>
                <c:pt idx="126">
                  <c:v>0.7</c:v>
                </c:pt>
                <c:pt idx="127">
                  <c:v>0.69</c:v>
                </c:pt>
                <c:pt idx="128">
                  <c:v>0.68</c:v>
                </c:pt>
                <c:pt idx="129">
                  <c:v>0.67</c:v>
                </c:pt>
                <c:pt idx="130">
                  <c:v>0.66</c:v>
                </c:pt>
                <c:pt idx="131">
                  <c:v>0.65</c:v>
                </c:pt>
                <c:pt idx="132">
                  <c:v>0.64</c:v>
                </c:pt>
                <c:pt idx="133">
                  <c:v>0.63</c:v>
                </c:pt>
                <c:pt idx="134">
                  <c:v>0.62</c:v>
                </c:pt>
                <c:pt idx="135">
                  <c:v>0.6</c:v>
                </c:pt>
                <c:pt idx="136">
                  <c:v>0.57999999999999996</c:v>
                </c:pt>
                <c:pt idx="137">
                  <c:v>0.55000000000000004</c:v>
                </c:pt>
                <c:pt idx="138">
                  <c:v>0.52</c:v>
                </c:pt>
                <c:pt idx="139">
                  <c:v>0.48</c:v>
                </c:pt>
                <c:pt idx="140">
                  <c:v>0.44</c:v>
                </c:pt>
                <c:pt idx="141">
                  <c:v>0.4</c:v>
                </c:pt>
                <c:pt idx="142">
                  <c:v>0.36</c:v>
                </c:pt>
                <c:pt idx="143">
                  <c:v>0.32</c:v>
                </c:pt>
                <c:pt idx="144">
                  <c:v>0.28000000000000003</c:v>
                </c:pt>
                <c:pt idx="145">
                  <c:v>0.26</c:v>
                </c:pt>
                <c:pt idx="146">
                  <c:v>0.24</c:v>
                </c:pt>
                <c:pt idx="147">
                  <c:v>0.23</c:v>
                </c:pt>
                <c:pt idx="148">
                  <c:v>0.22</c:v>
                </c:pt>
                <c:pt idx="149">
                  <c:v>0.21</c:v>
                </c:pt>
                <c:pt idx="150">
                  <c:v>0.2</c:v>
                </c:pt>
                <c:pt idx="151">
                  <c:v>0.19</c:v>
                </c:pt>
                <c:pt idx="152">
                  <c:v>0.18</c:v>
                </c:pt>
                <c:pt idx="153">
                  <c:v>0.17</c:v>
                </c:pt>
                <c:pt idx="154">
                  <c:v>0.16</c:v>
                </c:pt>
                <c:pt idx="155">
                  <c:v>0.15</c:v>
                </c:pt>
                <c:pt idx="156">
                  <c:v>0.15</c:v>
                </c:pt>
                <c:pt idx="157">
                  <c:v>0.15</c:v>
                </c:pt>
                <c:pt idx="158">
                  <c:v>0.14000000000000001</c:v>
                </c:pt>
                <c:pt idx="159">
                  <c:v>0.14000000000000001</c:v>
                </c:pt>
                <c:pt idx="160">
                  <c:v>0.14000000000000001</c:v>
                </c:pt>
                <c:pt idx="161">
                  <c:v>0.13</c:v>
                </c:pt>
                <c:pt idx="162">
                  <c:v>0.13</c:v>
                </c:pt>
                <c:pt idx="163">
                  <c:v>0.13</c:v>
                </c:pt>
                <c:pt idx="164">
                  <c:v>0.12</c:v>
                </c:pt>
                <c:pt idx="165">
                  <c:v>0.12</c:v>
                </c:pt>
                <c:pt idx="166">
                  <c:v>0.12</c:v>
                </c:pt>
                <c:pt idx="167">
                  <c:v>0.12</c:v>
                </c:pt>
                <c:pt idx="168">
                  <c:v>0.12</c:v>
                </c:pt>
                <c:pt idx="169">
                  <c:v>0.12</c:v>
                </c:pt>
                <c:pt idx="170">
                  <c:v>0.12</c:v>
                </c:pt>
                <c:pt idx="171">
                  <c:v>0.12</c:v>
                </c:pt>
                <c:pt idx="172">
                  <c:v>0.12</c:v>
                </c:pt>
              </c:numCache>
            </c:numRef>
          </c:yVal>
          <c:smooth val="0"/>
          <c:extLst>
            <c:ext xmlns:c16="http://schemas.microsoft.com/office/drawing/2014/chart" uri="{C3380CC4-5D6E-409C-BE32-E72D297353CC}">
              <c16:uniqueId val="{00000001-BE2C-413B-9997-61FD3497FF58}"/>
            </c:ext>
          </c:extLst>
        </c:ser>
        <c:ser>
          <c:idx val="3"/>
          <c:order val="3"/>
          <c:tx>
            <c:strRef>
              <c:f>'C12 4040'!$A$10</c:f>
              <c:strCache>
                <c:ptCount val="1"/>
                <c:pt idx="0">
                  <c:v>Kcb (CC)</c:v>
                </c:pt>
              </c:strCache>
            </c:strRef>
          </c:tx>
          <c:spPr>
            <a:ln w="12700">
              <a:solidFill>
                <a:srgbClr val="00FFFF"/>
              </a:solidFill>
              <a:prstDash val="solid"/>
            </a:ln>
          </c:spPr>
          <c:marker>
            <c:symbol val="x"/>
            <c:size val="5"/>
            <c:spPr>
              <a:noFill/>
              <a:ln>
                <a:solidFill>
                  <a:srgbClr val="00FFFF"/>
                </a:solidFill>
                <a:prstDash val="solid"/>
              </a:ln>
            </c:spPr>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4040'!$C$10:$FS$10</c:f>
              <c:numCache>
                <c:formatCode>0.00</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0.17505937499999999</c:v>
                </c:pt>
                <c:pt idx="15">
                  <c:v>0.18252656249999999</c:v>
                </c:pt>
                <c:pt idx="16">
                  <c:v>0.18999374999999999</c:v>
                </c:pt>
                <c:pt idx="17">
                  <c:v>0.19746093749999999</c:v>
                </c:pt>
                <c:pt idx="18">
                  <c:v>0.20492812499999999</c:v>
                </c:pt>
                <c:pt idx="19">
                  <c:v>0.21239531249999999</c:v>
                </c:pt>
                <c:pt idx="20">
                  <c:v>0.21986249999999999</c:v>
                </c:pt>
                <c:pt idx="21">
                  <c:v>0.22732968749999999</c:v>
                </c:pt>
                <c:pt idx="22">
                  <c:v>0.23479687499999999</c:v>
                </c:pt>
                <c:pt idx="23">
                  <c:v>0.24226406249999999</c:v>
                </c:pt>
                <c:pt idx="24">
                  <c:v>0.24973124999999996</c:v>
                </c:pt>
                <c:pt idx="25">
                  <c:v>0.25719843749999999</c:v>
                </c:pt>
                <c:pt idx="26">
                  <c:v>0.26466562499999996</c:v>
                </c:pt>
                <c:pt idx="27">
                  <c:v>0.27213281249999999</c:v>
                </c:pt>
                <c:pt idx="28">
                  <c:v>0.27959999999999996</c:v>
                </c:pt>
                <c:pt idx="29">
                  <c:v>0.28706718749999999</c:v>
                </c:pt>
                <c:pt idx="30">
                  <c:v>0.29453437500000001</c:v>
                </c:pt>
                <c:pt idx="31">
                  <c:v>0.30200156249999999</c:v>
                </c:pt>
                <c:pt idx="32">
                  <c:v>0.30946874999999996</c:v>
                </c:pt>
                <c:pt idx="33">
                  <c:v>0.31693593749999999</c:v>
                </c:pt>
                <c:pt idx="34">
                  <c:v>0.32440312500000001</c:v>
                </c:pt>
                <c:pt idx="35">
                  <c:v>0.33187031249999999</c:v>
                </c:pt>
                <c:pt idx="36">
                  <c:v>0.33933749999999996</c:v>
                </c:pt>
                <c:pt idx="37">
                  <c:v>0.36291428571428569</c:v>
                </c:pt>
                <c:pt idx="38">
                  <c:v>0.38649107142857142</c:v>
                </c:pt>
                <c:pt idx="39">
                  <c:v>0.4100678571428571</c:v>
                </c:pt>
                <c:pt idx="40">
                  <c:v>0.43364464285714288</c:v>
                </c:pt>
                <c:pt idx="41">
                  <c:v>0.45722142857142856</c:v>
                </c:pt>
                <c:pt idx="42">
                  <c:v>0.48079821428571423</c:v>
                </c:pt>
                <c:pt idx="43">
                  <c:v>0.50437499999999991</c:v>
                </c:pt>
                <c:pt idx="44">
                  <c:v>0.51840535714285707</c:v>
                </c:pt>
                <c:pt idx="45">
                  <c:v>0.53243571428571423</c:v>
                </c:pt>
                <c:pt idx="46">
                  <c:v>0.5464660714285714</c:v>
                </c:pt>
                <c:pt idx="47">
                  <c:v>0.56049642857142856</c:v>
                </c:pt>
                <c:pt idx="48">
                  <c:v>0.57452678571428561</c:v>
                </c:pt>
                <c:pt idx="49">
                  <c:v>0.58855714285714289</c:v>
                </c:pt>
                <c:pt idx="50">
                  <c:v>0.60258749999999994</c:v>
                </c:pt>
                <c:pt idx="51">
                  <c:v>0.61912499999999993</c:v>
                </c:pt>
                <c:pt idx="52">
                  <c:v>0.63566250000000002</c:v>
                </c:pt>
                <c:pt idx="53">
                  <c:v>0.6522</c:v>
                </c:pt>
                <c:pt idx="54">
                  <c:v>0.66873749999999998</c:v>
                </c:pt>
                <c:pt idx="55">
                  <c:v>0.68527499999999997</c:v>
                </c:pt>
                <c:pt idx="56">
                  <c:v>0.70181249999999995</c:v>
                </c:pt>
                <c:pt idx="57">
                  <c:v>0.71835000000000004</c:v>
                </c:pt>
                <c:pt idx="58">
                  <c:v>0.73488750000000003</c:v>
                </c:pt>
                <c:pt idx="59">
                  <c:v>0.75142500000000001</c:v>
                </c:pt>
                <c:pt idx="60">
                  <c:v>0.78827999999999998</c:v>
                </c:pt>
                <c:pt idx="61">
                  <c:v>0.82513499999999995</c:v>
                </c:pt>
                <c:pt idx="62">
                  <c:v>0.86199000000000003</c:v>
                </c:pt>
                <c:pt idx="63">
                  <c:v>0.89884500000000001</c:v>
                </c:pt>
                <c:pt idx="64">
                  <c:v>0.93569999999999998</c:v>
                </c:pt>
                <c:pt idx="65">
                  <c:v>0.9363508928571429</c:v>
                </c:pt>
                <c:pt idx="66">
                  <c:v>0.93700178571428583</c:v>
                </c:pt>
                <c:pt idx="67">
                  <c:v>0.93765267857142853</c:v>
                </c:pt>
                <c:pt idx="68">
                  <c:v>0.93830357142857146</c:v>
                </c:pt>
                <c:pt idx="69">
                  <c:v>0.93895446428571427</c:v>
                </c:pt>
                <c:pt idx="70">
                  <c:v>0.9396053571428572</c:v>
                </c:pt>
                <c:pt idx="71">
                  <c:v>0.9402562499999999</c:v>
                </c:pt>
                <c:pt idx="72">
                  <c:v>0.94090714285714283</c:v>
                </c:pt>
                <c:pt idx="73">
                  <c:v>0.94155803571428576</c:v>
                </c:pt>
                <c:pt idx="74">
                  <c:v>0.94220892857142857</c:v>
                </c:pt>
                <c:pt idx="75">
                  <c:v>0.9428598214285715</c:v>
                </c:pt>
                <c:pt idx="76">
                  <c:v>0.9435107142857142</c:v>
                </c:pt>
                <c:pt idx="77">
                  <c:v>0.94416160714285713</c:v>
                </c:pt>
                <c:pt idx="78">
                  <c:v>0.94481250000000006</c:v>
                </c:pt>
                <c:pt idx="79">
                  <c:v>0.95763749999999992</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0.95493749999999999</c:v>
                </c:pt>
                <c:pt idx="106">
                  <c:v>0.9468375</c:v>
                </c:pt>
                <c:pt idx="107">
                  <c:v>0.9387375</c:v>
                </c:pt>
                <c:pt idx="108">
                  <c:v>0.93063750000000001</c:v>
                </c:pt>
                <c:pt idx="109">
                  <c:v>0.90380625000000003</c:v>
                </c:pt>
                <c:pt idx="110">
                  <c:v>0.87697499999999995</c:v>
                </c:pt>
                <c:pt idx="111">
                  <c:v>0.85014374999999998</c:v>
                </c:pt>
                <c:pt idx="112">
                  <c:v>0.8233125</c:v>
                </c:pt>
                <c:pt idx="113">
                  <c:v>0.79648124999999992</c:v>
                </c:pt>
                <c:pt idx="114">
                  <c:v>0.76964999999999995</c:v>
                </c:pt>
                <c:pt idx="115">
                  <c:v>0.7401428571428571</c:v>
                </c:pt>
                <c:pt idx="116">
                  <c:v>0.71063571428571426</c:v>
                </c:pt>
                <c:pt idx="117">
                  <c:v>0.68112857142857142</c:v>
                </c:pt>
                <c:pt idx="118">
                  <c:v>0.65162142857142857</c:v>
                </c:pt>
                <c:pt idx="119">
                  <c:v>0.62211428571428573</c:v>
                </c:pt>
                <c:pt idx="120">
                  <c:v>0.59260714285714289</c:v>
                </c:pt>
                <c:pt idx="121">
                  <c:v>0.56310000000000004</c:v>
                </c:pt>
                <c:pt idx="122">
                  <c:v>0.53359285714285709</c:v>
                </c:pt>
                <c:pt idx="123">
                  <c:v>0.50408571428571425</c:v>
                </c:pt>
                <c:pt idx="124">
                  <c:v>0.47457857142857141</c:v>
                </c:pt>
                <c:pt idx="125">
                  <c:v>0.44507142857142856</c:v>
                </c:pt>
                <c:pt idx="126">
                  <c:v>0.41556428571428572</c:v>
                </c:pt>
                <c:pt idx="127">
                  <c:v>0.38605714285714288</c:v>
                </c:pt>
                <c:pt idx="128">
                  <c:v>0.35655000000000003</c:v>
                </c:pt>
                <c:pt idx="129">
                  <c:v>0.32704285714285719</c:v>
                </c:pt>
                <c:pt idx="130">
                  <c:v>0.29753571428571424</c:v>
                </c:pt>
                <c:pt idx="131">
                  <c:v>0.26802857142857139</c:v>
                </c:pt>
                <c:pt idx="132">
                  <c:v>0.23852142857142855</c:v>
                </c:pt>
                <c:pt idx="133">
                  <c:v>0.20901428571428571</c:v>
                </c:pt>
                <c:pt idx="134">
                  <c:v>0.17950714285714284</c:v>
                </c:pt>
                <c:pt idx="135">
                  <c:v>0.15</c:v>
                </c:pt>
                <c:pt idx="136">
                  <c:v>0.15</c:v>
                </c:pt>
                <c:pt idx="137">
                  <c:v>0.15</c:v>
                </c:pt>
                <c:pt idx="138">
                  <c:v>0.15</c:v>
                </c:pt>
                <c:pt idx="139">
                  <c:v>0.15</c:v>
                </c:pt>
                <c:pt idx="140">
                  <c:v>0.15</c:v>
                </c:pt>
                <c:pt idx="141">
                  <c:v>0.15</c:v>
                </c:pt>
                <c:pt idx="142">
                  <c:v>0.15</c:v>
                </c:pt>
                <c:pt idx="143">
                  <c:v>0.15</c:v>
                </c:pt>
                <c:pt idx="144">
                  <c:v>0.15</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2-BE2C-413B-9997-61FD3497FF58}"/>
            </c:ext>
          </c:extLst>
        </c:ser>
        <c:ser>
          <c:idx val="4"/>
          <c:order val="4"/>
          <c:tx>
            <c:strRef>
              <c:f>'C12 4040'!$A$21</c:f>
              <c:strCache>
                <c:ptCount val="1"/>
                <c:pt idx="0">
                  <c:v>Kc Cal (BR/ETr)</c:v>
                </c:pt>
              </c:strCache>
            </c:strRef>
          </c:tx>
          <c:spPr>
            <a:ln w="28575">
              <a:noFill/>
            </a:ln>
          </c:spPr>
          <c:marker>
            <c:symbol val="star"/>
            <c:size val="6"/>
            <c:spPr>
              <a:noFill/>
              <a:ln>
                <a:solidFill>
                  <a:srgbClr val="800080"/>
                </a:solidFill>
                <a:prstDash val="solid"/>
              </a:ln>
            </c:spPr>
          </c:marker>
          <c:xVal>
            <c:numRef>
              <c:f>'C12 4040'!$U$4:$FS$4</c:f>
              <c:numCache>
                <c:formatCode>General</c:formatCode>
                <c:ptCount val="155"/>
                <c:pt idx="0">
                  <c:v>151</c:v>
                </c:pt>
                <c:pt idx="1">
                  <c:v>152</c:v>
                </c:pt>
                <c:pt idx="2">
                  <c:v>153</c:v>
                </c:pt>
                <c:pt idx="3">
                  <c:v>154</c:v>
                </c:pt>
                <c:pt idx="4">
                  <c:v>155</c:v>
                </c:pt>
                <c:pt idx="5">
                  <c:v>156</c:v>
                </c:pt>
                <c:pt idx="6">
                  <c:v>157</c:v>
                </c:pt>
                <c:pt idx="7">
                  <c:v>158</c:v>
                </c:pt>
                <c:pt idx="8">
                  <c:v>159</c:v>
                </c:pt>
                <c:pt idx="9">
                  <c:v>160</c:v>
                </c:pt>
                <c:pt idx="10">
                  <c:v>161</c:v>
                </c:pt>
                <c:pt idx="11">
                  <c:v>162</c:v>
                </c:pt>
                <c:pt idx="12">
                  <c:v>163</c:v>
                </c:pt>
                <c:pt idx="13">
                  <c:v>164</c:v>
                </c:pt>
                <c:pt idx="14">
                  <c:v>165</c:v>
                </c:pt>
                <c:pt idx="15">
                  <c:v>166</c:v>
                </c:pt>
                <c:pt idx="16">
                  <c:v>167</c:v>
                </c:pt>
                <c:pt idx="17">
                  <c:v>168</c:v>
                </c:pt>
                <c:pt idx="18">
                  <c:v>169</c:v>
                </c:pt>
                <c:pt idx="19">
                  <c:v>170</c:v>
                </c:pt>
                <c:pt idx="20">
                  <c:v>171</c:v>
                </c:pt>
                <c:pt idx="21">
                  <c:v>172</c:v>
                </c:pt>
                <c:pt idx="22">
                  <c:v>173</c:v>
                </c:pt>
                <c:pt idx="23">
                  <c:v>174</c:v>
                </c:pt>
                <c:pt idx="24">
                  <c:v>175</c:v>
                </c:pt>
                <c:pt idx="25">
                  <c:v>176</c:v>
                </c:pt>
                <c:pt idx="26">
                  <c:v>177</c:v>
                </c:pt>
                <c:pt idx="27">
                  <c:v>178</c:v>
                </c:pt>
                <c:pt idx="28">
                  <c:v>179</c:v>
                </c:pt>
                <c:pt idx="29">
                  <c:v>180</c:v>
                </c:pt>
                <c:pt idx="30">
                  <c:v>181</c:v>
                </c:pt>
                <c:pt idx="31">
                  <c:v>182</c:v>
                </c:pt>
                <c:pt idx="32">
                  <c:v>183</c:v>
                </c:pt>
                <c:pt idx="33">
                  <c:v>184</c:v>
                </c:pt>
                <c:pt idx="34">
                  <c:v>185</c:v>
                </c:pt>
                <c:pt idx="35">
                  <c:v>186</c:v>
                </c:pt>
                <c:pt idx="36">
                  <c:v>187</c:v>
                </c:pt>
                <c:pt idx="37">
                  <c:v>188</c:v>
                </c:pt>
                <c:pt idx="38">
                  <c:v>189</c:v>
                </c:pt>
                <c:pt idx="39">
                  <c:v>190</c:v>
                </c:pt>
                <c:pt idx="40">
                  <c:v>191</c:v>
                </c:pt>
                <c:pt idx="41">
                  <c:v>192</c:v>
                </c:pt>
                <c:pt idx="42">
                  <c:v>193</c:v>
                </c:pt>
                <c:pt idx="43">
                  <c:v>194</c:v>
                </c:pt>
                <c:pt idx="44">
                  <c:v>195</c:v>
                </c:pt>
                <c:pt idx="45">
                  <c:v>196</c:v>
                </c:pt>
                <c:pt idx="46">
                  <c:v>197</c:v>
                </c:pt>
                <c:pt idx="47">
                  <c:v>198</c:v>
                </c:pt>
                <c:pt idx="48">
                  <c:v>199</c:v>
                </c:pt>
                <c:pt idx="49">
                  <c:v>200</c:v>
                </c:pt>
                <c:pt idx="50">
                  <c:v>201</c:v>
                </c:pt>
                <c:pt idx="51">
                  <c:v>202</c:v>
                </c:pt>
                <c:pt idx="52">
                  <c:v>203</c:v>
                </c:pt>
                <c:pt idx="53">
                  <c:v>204</c:v>
                </c:pt>
                <c:pt idx="54">
                  <c:v>205</c:v>
                </c:pt>
                <c:pt idx="55">
                  <c:v>206</c:v>
                </c:pt>
                <c:pt idx="56">
                  <c:v>207</c:v>
                </c:pt>
                <c:pt idx="57">
                  <c:v>208</c:v>
                </c:pt>
                <c:pt idx="58">
                  <c:v>209</c:v>
                </c:pt>
                <c:pt idx="59">
                  <c:v>210</c:v>
                </c:pt>
                <c:pt idx="60">
                  <c:v>211</c:v>
                </c:pt>
                <c:pt idx="61">
                  <c:v>212</c:v>
                </c:pt>
                <c:pt idx="62">
                  <c:v>213</c:v>
                </c:pt>
                <c:pt idx="63">
                  <c:v>214</c:v>
                </c:pt>
                <c:pt idx="64">
                  <c:v>215</c:v>
                </c:pt>
                <c:pt idx="65">
                  <c:v>216</c:v>
                </c:pt>
                <c:pt idx="66">
                  <c:v>217</c:v>
                </c:pt>
                <c:pt idx="67">
                  <c:v>218</c:v>
                </c:pt>
                <c:pt idx="68">
                  <c:v>219</c:v>
                </c:pt>
                <c:pt idx="69">
                  <c:v>220</c:v>
                </c:pt>
                <c:pt idx="70">
                  <c:v>221</c:v>
                </c:pt>
                <c:pt idx="71">
                  <c:v>222</c:v>
                </c:pt>
                <c:pt idx="72">
                  <c:v>223</c:v>
                </c:pt>
                <c:pt idx="73">
                  <c:v>224</c:v>
                </c:pt>
                <c:pt idx="74">
                  <c:v>225</c:v>
                </c:pt>
                <c:pt idx="75">
                  <c:v>226</c:v>
                </c:pt>
                <c:pt idx="76">
                  <c:v>227</c:v>
                </c:pt>
                <c:pt idx="77">
                  <c:v>228</c:v>
                </c:pt>
                <c:pt idx="78">
                  <c:v>229</c:v>
                </c:pt>
                <c:pt idx="79">
                  <c:v>230</c:v>
                </c:pt>
                <c:pt idx="80">
                  <c:v>231</c:v>
                </c:pt>
                <c:pt idx="81">
                  <c:v>232</c:v>
                </c:pt>
                <c:pt idx="82">
                  <c:v>233</c:v>
                </c:pt>
                <c:pt idx="83">
                  <c:v>234</c:v>
                </c:pt>
                <c:pt idx="84">
                  <c:v>235</c:v>
                </c:pt>
                <c:pt idx="85">
                  <c:v>236</c:v>
                </c:pt>
                <c:pt idx="86">
                  <c:v>237</c:v>
                </c:pt>
                <c:pt idx="87">
                  <c:v>238</c:v>
                </c:pt>
                <c:pt idx="88">
                  <c:v>239</c:v>
                </c:pt>
                <c:pt idx="89">
                  <c:v>240</c:v>
                </c:pt>
                <c:pt idx="90">
                  <c:v>241</c:v>
                </c:pt>
                <c:pt idx="91">
                  <c:v>242</c:v>
                </c:pt>
                <c:pt idx="92">
                  <c:v>243</c:v>
                </c:pt>
                <c:pt idx="93">
                  <c:v>244</c:v>
                </c:pt>
                <c:pt idx="94">
                  <c:v>245</c:v>
                </c:pt>
                <c:pt idx="95">
                  <c:v>246</c:v>
                </c:pt>
                <c:pt idx="96">
                  <c:v>247</c:v>
                </c:pt>
                <c:pt idx="97">
                  <c:v>248</c:v>
                </c:pt>
                <c:pt idx="98">
                  <c:v>249</c:v>
                </c:pt>
                <c:pt idx="99">
                  <c:v>250</c:v>
                </c:pt>
                <c:pt idx="100">
                  <c:v>251</c:v>
                </c:pt>
                <c:pt idx="101">
                  <c:v>252</c:v>
                </c:pt>
                <c:pt idx="102">
                  <c:v>253</c:v>
                </c:pt>
                <c:pt idx="103">
                  <c:v>254</c:v>
                </c:pt>
                <c:pt idx="104">
                  <c:v>255</c:v>
                </c:pt>
                <c:pt idx="105">
                  <c:v>256</c:v>
                </c:pt>
                <c:pt idx="106">
                  <c:v>257</c:v>
                </c:pt>
                <c:pt idx="107">
                  <c:v>258</c:v>
                </c:pt>
                <c:pt idx="108">
                  <c:v>259</c:v>
                </c:pt>
                <c:pt idx="109">
                  <c:v>260</c:v>
                </c:pt>
                <c:pt idx="110">
                  <c:v>261</c:v>
                </c:pt>
                <c:pt idx="111">
                  <c:v>262</c:v>
                </c:pt>
                <c:pt idx="112">
                  <c:v>263</c:v>
                </c:pt>
                <c:pt idx="113">
                  <c:v>264</c:v>
                </c:pt>
                <c:pt idx="114">
                  <c:v>265</c:v>
                </c:pt>
                <c:pt idx="115">
                  <c:v>266</c:v>
                </c:pt>
                <c:pt idx="116">
                  <c:v>267</c:v>
                </c:pt>
                <c:pt idx="117">
                  <c:v>268</c:v>
                </c:pt>
                <c:pt idx="118">
                  <c:v>269</c:v>
                </c:pt>
                <c:pt idx="119">
                  <c:v>270</c:v>
                </c:pt>
                <c:pt idx="120">
                  <c:v>271</c:v>
                </c:pt>
                <c:pt idx="121">
                  <c:v>272</c:v>
                </c:pt>
                <c:pt idx="122">
                  <c:v>273</c:v>
                </c:pt>
                <c:pt idx="123">
                  <c:v>274</c:v>
                </c:pt>
                <c:pt idx="124">
                  <c:v>275</c:v>
                </c:pt>
                <c:pt idx="125">
                  <c:v>276</c:v>
                </c:pt>
                <c:pt idx="126">
                  <c:v>277</c:v>
                </c:pt>
                <c:pt idx="127">
                  <c:v>278</c:v>
                </c:pt>
                <c:pt idx="128">
                  <c:v>279</c:v>
                </c:pt>
                <c:pt idx="129">
                  <c:v>280</c:v>
                </c:pt>
                <c:pt idx="130">
                  <c:v>281</c:v>
                </c:pt>
                <c:pt idx="131">
                  <c:v>282</c:v>
                </c:pt>
                <c:pt idx="132">
                  <c:v>283</c:v>
                </c:pt>
                <c:pt idx="133">
                  <c:v>284</c:v>
                </c:pt>
                <c:pt idx="134">
                  <c:v>285</c:v>
                </c:pt>
                <c:pt idx="135">
                  <c:v>286</c:v>
                </c:pt>
                <c:pt idx="136">
                  <c:v>287</c:v>
                </c:pt>
                <c:pt idx="137">
                  <c:v>288</c:v>
                </c:pt>
                <c:pt idx="138">
                  <c:v>289</c:v>
                </c:pt>
                <c:pt idx="139">
                  <c:v>290</c:v>
                </c:pt>
                <c:pt idx="140">
                  <c:v>291</c:v>
                </c:pt>
                <c:pt idx="141">
                  <c:v>292</c:v>
                </c:pt>
                <c:pt idx="142">
                  <c:v>293</c:v>
                </c:pt>
                <c:pt idx="143">
                  <c:v>294</c:v>
                </c:pt>
                <c:pt idx="144">
                  <c:v>295</c:v>
                </c:pt>
                <c:pt idx="145">
                  <c:v>296</c:v>
                </c:pt>
                <c:pt idx="146">
                  <c:v>297</c:v>
                </c:pt>
                <c:pt idx="147">
                  <c:v>298</c:v>
                </c:pt>
                <c:pt idx="148">
                  <c:v>299</c:v>
                </c:pt>
                <c:pt idx="149">
                  <c:v>300</c:v>
                </c:pt>
                <c:pt idx="150">
                  <c:v>301</c:v>
                </c:pt>
                <c:pt idx="151">
                  <c:v>302</c:v>
                </c:pt>
                <c:pt idx="152">
                  <c:v>303</c:v>
                </c:pt>
                <c:pt idx="153">
                  <c:v>304</c:v>
                </c:pt>
                <c:pt idx="154">
                  <c:v>305</c:v>
                </c:pt>
              </c:numCache>
            </c:numRef>
          </c:xVal>
          <c:yVal>
            <c:numRef>
              <c:f>'C12 4040'!$U$21:$FS$21</c:f>
              <c:numCache>
                <c:formatCode>0.00</c:formatCode>
                <c:ptCount val="155"/>
                <c:pt idx="0">
                  <c:v>8.8843557622839033E-4</c:v>
                </c:pt>
                <c:pt idx="1">
                  <c:v>1.1486874417413388E-3</c:v>
                </c:pt>
                <c:pt idx="2">
                  <c:v>1.1946968646521941E-3</c:v>
                </c:pt>
                <c:pt idx="3">
                  <c:v>9.8313158485170129E-4</c:v>
                </c:pt>
                <c:pt idx="4">
                  <c:v>1.3850765352876667E-3</c:v>
                </c:pt>
                <c:pt idx="5">
                  <c:v>2.7098841837837656E-3</c:v>
                </c:pt>
                <c:pt idx="6">
                  <c:v>1.3976876177984651E-3</c:v>
                </c:pt>
                <c:pt idx="7">
                  <c:v>1.3531823548518687E-3</c:v>
                </c:pt>
                <c:pt idx="8">
                  <c:v>1.1438528827094161E-3</c:v>
                </c:pt>
                <c:pt idx="9">
                  <c:v>1.2197681410347607E-3</c:v>
                </c:pt>
                <c:pt idx="10">
                  <c:v>1.2302241285957396E-3</c:v>
                </c:pt>
                <c:pt idx="11">
                  <c:v>8.7034284125383371E-4</c:v>
                </c:pt>
                <c:pt idx="12">
                  <c:v>8.9238194242617533E-4</c:v>
                </c:pt>
                <c:pt idx="13">
                  <c:v>1.1371588553799278E-3</c:v>
                </c:pt>
                <c:pt idx="14">
                  <c:v>9.2167612828801819E-4</c:v>
                </c:pt>
                <c:pt idx="15">
                  <c:v>1.1853454220382982E-3</c:v>
                </c:pt>
                <c:pt idx="16">
                  <c:v>1.3564479808856247E-3</c:v>
                </c:pt>
                <c:pt idx="17">
                  <c:v>1.3725491351047423E-3</c:v>
                </c:pt>
                <c:pt idx="18">
                  <c:v>1.1933772986354489E-3</c:v>
                </c:pt>
                <c:pt idx="19">
                  <c:v>8.8816278738051545E-4</c:v>
                </c:pt>
                <c:pt idx="20">
                  <c:v>9.6331740078044647E-4</c:v>
                </c:pt>
                <c:pt idx="21">
                  <c:v>1.2507991383053957E-3</c:v>
                </c:pt>
                <c:pt idx="22">
                  <c:v>1.3344287964261025E-3</c:v>
                </c:pt>
                <c:pt idx="23">
                  <c:v>1.2378563699591851E-3</c:v>
                </c:pt>
                <c:pt idx="24">
                  <c:v>1.1632558063169143E-3</c:v>
                </c:pt>
                <c:pt idx="25">
                  <c:v>1.2239521931026627E-3</c:v>
                </c:pt>
                <c:pt idx="26">
                  <c:v>1.1503523926198916E-3</c:v>
                </c:pt>
                <c:pt idx="27">
                  <c:v>8.8289597856347534E-4</c:v>
                </c:pt>
                <c:pt idx="28">
                  <c:v>9.6737752306015655E-4</c:v>
                </c:pt>
                <c:pt idx="29">
                  <c:v>1.2893425395268277E-3</c:v>
                </c:pt>
                <c:pt idx="30">
                  <c:v>1.2942451490461822E-3</c:v>
                </c:pt>
                <c:pt idx="31">
                  <c:v>1.2391573729863693E-3</c:v>
                </c:pt>
                <c:pt idx="32">
                  <c:v>1.2406947890818859E-3</c:v>
                </c:pt>
                <c:pt idx="33">
                  <c:v>1.2436465652520803E-3</c:v>
                </c:pt>
                <c:pt idx="34">
                  <c:v>1.1426796702215941E-3</c:v>
                </c:pt>
                <c:pt idx="35">
                  <c:v>1.6666151433554677E-3</c:v>
                </c:pt>
                <c:pt idx="36">
                  <c:v>1.3411048252933095E-3</c:v>
                </c:pt>
                <c:pt idx="37">
                  <c:v>1.4272092663199284E-3</c:v>
                </c:pt>
                <c:pt idx="38">
                  <c:v>1.3517379821671178E-3</c:v>
                </c:pt>
                <c:pt idx="39">
                  <c:v>1.2801101657308155E-3</c:v>
                </c:pt>
                <c:pt idx="40">
                  <c:v>1.1368444699154318E-3</c:v>
                </c:pt>
                <c:pt idx="41">
                  <c:v>8.8920178533010742E-4</c:v>
                </c:pt>
                <c:pt idx="42">
                  <c:v>1.4714776451945669E-3</c:v>
                </c:pt>
                <c:pt idx="43">
                  <c:v>1.6295207668029527E-3</c:v>
                </c:pt>
                <c:pt idx="44">
                  <c:v>1.7737896201159723E-3</c:v>
                </c:pt>
                <c:pt idx="45">
                  <c:v>1.7699115044247787E-3</c:v>
                </c:pt>
                <c:pt idx="46">
                  <c:v>1.0193679918450559E-3</c:v>
                </c:pt>
                <c:pt idx="47">
                  <c:v>1.0256410256410256E-3</c:v>
                </c:pt>
                <c:pt idx="48">
                  <c:v>1.376538951883244E-3</c:v>
                </c:pt>
                <c:pt idx="49">
                  <c:v>2.0902566613256192E-3</c:v>
                </c:pt>
                <c:pt idx="50">
                  <c:v>1.5353086987712052E-3</c:v>
                </c:pt>
                <c:pt idx="51">
                  <c:v>1.7927667404237975E-3</c:v>
                </c:pt>
                <c:pt idx="52">
                  <c:v>1.3715875403475524E-3</c:v>
                </c:pt>
                <c:pt idx="53">
                  <c:v>1.467882613459207E-3</c:v>
                </c:pt>
                <c:pt idx="54">
                  <c:v>1.6430594856460521E-3</c:v>
                </c:pt>
                <c:pt idx="55">
                  <c:v>2.8074538185900483E-3</c:v>
                </c:pt>
                <c:pt idx="56">
                  <c:v>1.4561825327560039E-3</c:v>
                </c:pt>
                <c:pt idx="57">
                  <c:v>2.2318784498753454E-3</c:v>
                </c:pt>
                <c:pt idx="58">
                  <c:v>3.7508848906992309E-3</c:v>
                </c:pt>
                <c:pt idx="59">
                  <c:v>4.1841004184100415E-3</c:v>
                </c:pt>
                <c:pt idx="60">
                  <c:v>1.620745542949757E-3</c:v>
                </c:pt>
                <c:pt idx="61">
                  <c:v>1.4546116378253184E-3</c:v>
                </c:pt>
                <c:pt idx="62">
                  <c:v>1.8118247511016599E-3</c:v>
                </c:pt>
                <c:pt idx="63">
                  <c:v>1.4821821681177383E-3</c:v>
                </c:pt>
                <c:pt idx="64">
                  <c:v>1.6762670025458708E-3</c:v>
                </c:pt>
                <c:pt idx="65">
                  <c:v>1.8480741150023309E-3</c:v>
                </c:pt>
                <c:pt idx="66">
                  <c:v>1.6123921151821126E-3</c:v>
                </c:pt>
                <c:pt idx="67">
                  <c:v>1.6118319721244757E-3</c:v>
                </c:pt>
                <c:pt idx="68">
                  <c:v>2.3696946050021225E-3</c:v>
                </c:pt>
                <c:pt idx="69">
                  <c:v>3.1184094082596469E-3</c:v>
                </c:pt>
                <c:pt idx="70">
                  <c:v>1.6989566553605529E-3</c:v>
                </c:pt>
                <c:pt idx="71">
                  <c:v>1.6913826950620931E-3</c:v>
                </c:pt>
                <c:pt idx="72">
                  <c:v>2.1929824561403512E-3</c:v>
                </c:pt>
                <c:pt idx="73">
                  <c:v>2.0449897750511249E-3</c:v>
                </c:pt>
                <c:pt idx="74">
                  <c:v>2.0576131687242796E-3</c:v>
                </c:pt>
                <c:pt idx="75">
                  <c:v>1.9493177387914231E-3</c:v>
                </c:pt>
                <c:pt idx="76">
                  <c:v>1.841620626151013E-3</c:v>
                </c:pt>
                <c:pt idx="77">
                  <c:v>1.6835016835016834E-3</c:v>
                </c:pt>
                <c:pt idx="78">
                  <c:v>1.6920473773265651E-3</c:v>
                </c:pt>
                <c:pt idx="79">
                  <c:v>1.7793594306049821E-3</c:v>
                </c:pt>
                <c:pt idx="80">
                  <c:v>1.5007042852199142E-3</c:v>
                </c:pt>
                <c:pt idx="81">
                  <c:v>1.5284426422226857E-3</c:v>
                </c:pt>
                <c:pt idx="82">
                  <c:v>1.5036437954667817E-3</c:v>
                </c:pt>
                <c:pt idx="83">
                  <c:v>2.1856384467729829E-3</c:v>
                </c:pt>
                <c:pt idx="84">
                  <c:v>1.8065039420623733E-3</c:v>
                </c:pt>
                <c:pt idx="85">
                  <c:v>1.9157627896673236E-3</c:v>
                </c:pt>
                <c:pt idx="86">
                  <c:v>1.884641010446643E-3</c:v>
                </c:pt>
                <c:pt idx="87">
                  <c:v>1.5961428658193997E-3</c:v>
                </c:pt>
                <c:pt idx="88">
                  <c:v>1.6357213784520522E-3</c:v>
                </c:pt>
                <c:pt idx="89">
                  <c:v>1.949706607622512E-3</c:v>
                </c:pt>
                <c:pt idx="90">
                  <c:v>1.4342952970561121E-3</c:v>
                </c:pt>
                <c:pt idx="91">
                  <c:v>1.9524940582193949E-3</c:v>
                </c:pt>
                <c:pt idx="92">
                  <c:v>1.734023397614332E-3</c:v>
                </c:pt>
                <c:pt idx="93">
                  <c:v>1.8724420964474392E-3</c:v>
                </c:pt>
                <c:pt idx="94">
                  <c:v>1.8034717712197431E-3</c:v>
                </c:pt>
                <c:pt idx="95">
                  <c:v>2.0004410762565904E-3</c:v>
                </c:pt>
                <c:pt idx="96">
                  <c:v>1.9000905671372847E-3</c:v>
                </c:pt>
                <c:pt idx="97">
                  <c:v>1.6267823592002459E-3</c:v>
                </c:pt>
                <c:pt idx="98">
                  <c:v>1.441571736848433E-3</c:v>
                </c:pt>
                <c:pt idx="99">
                  <c:v>1.7869827275117025E-3</c:v>
                </c:pt>
                <c:pt idx="100">
                  <c:v>1.5290661553525066E-3</c:v>
                </c:pt>
                <c:pt idx="101">
                  <c:v>2.2084443442859461E-3</c:v>
                </c:pt>
                <c:pt idx="102">
                  <c:v>3.8390916602282182E-3</c:v>
                </c:pt>
                <c:pt idx="103">
                  <c:v>5.9185347481284381E-3</c:v>
                </c:pt>
                <c:pt idx="104">
                  <c:v>9.2497474642499692E-3</c:v>
                </c:pt>
                <c:pt idx="105">
                  <c:v>3.5567815037701356E-3</c:v>
                </c:pt>
                <c:pt idx="106">
                  <c:v>2.5177819720427603E-3</c:v>
                </c:pt>
                <c:pt idx="107">
                  <c:v>1.4348275376950605E-2</c:v>
                </c:pt>
                <c:pt idx="108">
                  <c:v>3.9499364420865829E-3</c:v>
                </c:pt>
                <c:pt idx="109">
                  <c:v>2.2515475986360283E-3</c:v>
                </c:pt>
                <c:pt idx="110">
                  <c:v>2.1004846289122323E-3</c:v>
                </c:pt>
                <c:pt idx="111">
                  <c:v>2.5505996454473455E-3</c:v>
                </c:pt>
                <c:pt idx="112">
                  <c:v>2.7915534274849715E-3</c:v>
                </c:pt>
                <c:pt idx="113">
                  <c:v>2.1106740331936552E-3</c:v>
                </c:pt>
                <c:pt idx="114">
                  <c:v>2.5981260407391821E-3</c:v>
                </c:pt>
                <c:pt idx="115">
                  <c:v>1.7644783168315665E-3</c:v>
                </c:pt>
                <c:pt idx="116">
                  <c:v>1.9411344807874012E-3</c:v>
                </c:pt>
                <c:pt idx="117">
                  <c:v>2.0809720263011036E-3</c:v>
                </c:pt>
                <c:pt idx="118">
                  <c:v>2.49889244054628E-3</c:v>
                </c:pt>
                <c:pt idx="119">
                  <c:v>2.0916475679689437E-2</c:v>
                </c:pt>
                <c:pt idx="120">
                  <c:v>2.8296527463553996E-3</c:v>
                </c:pt>
                <c:pt idx="121">
                  <c:v>2.6112660179815656E-3</c:v>
                </c:pt>
                <c:pt idx="122">
                  <c:v>2.7797261180743924E-3</c:v>
                </c:pt>
                <c:pt idx="123">
                  <c:v>2.3167328679140398E-3</c:v>
                </c:pt>
                <c:pt idx="124">
                  <c:v>2.1443769707129193E-3</c:v>
                </c:pt>
                <c:pt idx="125">
                  <c:v>3.1037448844460523E-3</c:v>
                </c:pt>
                <c:pt idx="126">
                  <c:v>4.2673798935104409E-3</c:v>
                </c:pt>
                <c:pt idx="127">
                  <c:v>1.7595908580735663E-3</c:v>
                </c:pt>
                <c:pt idx="128">
                  <c:v>2.9383076476558957E-3</c:v>
                </c:pt>
                <c:pt idx="129">
                  <c:v>2.6677862839546451E-3</c:v>
                </c:pt>
                <c:pt idx="130">
                  <c:v>2.2018666107822956E-3</c:v>
                </c:pt>
                <c:pt idx="131">
                  <c:v>2.5447140098012319E-3</c:v>
                </c:pt>
                <c:pt idx="132">
                  <c:v>6.0615520885367582E-3</c:v>
                </c:pt>
                <c:pt idx="133">
                  <c:v>2.3044828668018634E-3</c:v>
                </c:pt>
                <c:pt idx="134">
                  <c:v>4.3333763471210601E-3</c:v>
                </c:pt>
                <c:pt idx="135">
                  <c:v>3.5482565990335975E-3</c:v>
                </c:pt>
                <c:pt idx="136">
                  <c:v>6.006275773901731E-3</c:v>
                </c:pt>
                <c:pt idx="137">
                  <c:v>3.773721935539712E-3</c:v>
                </c:pt>
                <c:pt idx="138">
                  <c:v>4.4307103084296655E-3</c:v>
                </c:pt>
                <c:pt idx="139">
                  <c:v>6.2942871703692326E-3</c:v>
                </c:pt>
                <c:pt idx="140">
                  <c:v>5.6041991837088093E-3</c:v>
                </c:pt>
                <c:pt idx="141">
                  <c:v>4.3585462257143487E-3</c:v>
                </c:pt>
                <c:pt idx="142">
                  <c:v>1.3567726807063377E-2</c:v>
                </c:pt>
                <c:pt idx="143">
                  <c:v>3.1009231490349873E-3</c:v>
                </c:pt>
                <c:pt idx="144">
                  <c:v>3.3066304566682272E-3</c:v>
                </c:pt>
                <c:pt idx="145">
                  <c:v>3.7484394922474859E-3</c:v>
                </c:pt>
                <c:pt idx="146">
                  <c:v>6.4985109045909879E-3</c:v>
                </c:pt>
                <c:pt idx="147">
                  <c:v>4.281246264771092E-3</c:v>
                </c:pt>
                <c:pt idx="148">
                  <c:v>3.9716692973675539E-3</c:v>
                </c:pt>
                <c:pt idx="149">
                  <c:v>3.6159838004631989E-3</c:v>
                </c:pt>
                <c:pt idx="150">
                  <c:v>4.379471046742623E-2</c:v>
                </c:pt>
                <c:pt idx="151">
                  <c:v>2.2781600764002791E-2</c:v>
                </c:pt>
                <c:pt idx="152">
                  <c:v>1.1629964619769798E-2</c:v>
                </c:pt>
                <c:pt idx="153">
                  <c:v>4.8633970325688324E-3</c:v>
                </c:pt>
                <c:pt idx="154">
                  <c:v>2.9687987287610731E-3</c:v>
                </c:pt>
              </c:numCache>
            </c:numRef>
          </c:yVal>
          <c:smooth val="0"/>
          <c:extLst>
            <c:ext xmlns:c16="http://schemas.microsoft.com/office/drawing/2014/chart" uri="{C3380CC4-5D6E-409C-BE32-E72D297353CC}">
              <c16:uniqueId val="{00000003-BE2C-413B-9997-61FD3497FF58}"/>
            </c:ext>
          </c:extLst>
        </c:ser>
        <c:ser>
          <c:idx val="5"/>
          <c:order val="5"/>
          <c:tx>
            <c:strRef>
              <c:f>'C12 4040'!$A$12</c:f>
              <c:strCache>
                <c:ptCount val="1"/>
                <c:pt idx="0">
                  <c:v>Kcb (Select)</c:v>
                </c:pt>
              </c:strCache>
            </c:strRef>
          </c:tx>
          <c:spPr>
            <a:ln w="3175">
              <a:solidFill>
                <a:srgbClr val="339966"/>
              </a:solidFill>
              <a:prstDash val="lgDashDot"/>
            </a:ln>
          </c:spPr>
          <c:marker>
            <c:symbol val="circle"/>
            <c:size val="2"/>
            <c:spPr>
              <a:solidFill>
                <a:srgbClr val="339966"/>
              </a:solidFill>
              <a:ln>
                <a:solidFill>
                  <a:srgbClr val="339966"/>
                </a:solidFill>
                <a:prstDash val="solid"/>
              </a:ln>
            </c:spPr>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4040'!$C$12:$FS$12</c:f>
              <c:numCache>
                <c:formatCode>General</c:formatCode>
                <c:ptCount val="173"/>
                <c:pt idx="0">
                  <c:v>0.15</c:v>
                </c:pt>
                <c:pt idx="1">
                  <c:v>0.15</c:v>
                </c:pt>
                <c:pt idx="2">
                  <c:v>0.15</c:v>
                </c:pt>
                <c:pt idx="3">
                  <c:v>0.15</c:v>
                </c:pt>
                <c:pt idx="4">
                  <c:v>0.15</c:v>
                </c:pt>
                <c:pt idx="5">
                  <c:v>0.15</c:v>
                </c:pt>
                <c:pt idx="6">
                  <c:v>0.15</c:v>
                </c:pt>
                <c:pt idx="7">
                  <c:v>0.15</c:v>
                </c:pt>
                <c:pt idx="8">
                  <c:v>0.15</c:v>
                </c:pt>
                <c:pt idx="9">
                  <c:v>0.15</c:v>
                </c:pt>
                <c:pt idx="10">
                  <c:v>0.15</c:v>
                </c:pt>
                <c:pt idx="11">
                  <c:v>0.16012499999999999</c:v>
                </c:pt>
                <c:pt idx="12">
                  <c:v>0.16012499999999999</c:v>
                </c:pt>
                <c:pt idx="13">
                  <c:v>0.16012499999999999</c:v>
                </c:pt>
                <c:pt idx="14">
                  <c:v>0.17505937499999999</c:v>
                </c:pt>
                <c:pt idx="15">
                  <c:v>0.18252656249999999</c:v>
                </c:pt>
                <c:pt idx="16">
                  <c:v>0.18999374999999999</c:v>
                </c:pt>
                <c:pt idx="17">
                  <c:v>0.19746093749999999</c:v>
                </c:pt>
                <c:pt idx="18">
                  <c:v>0.20492812499999999</c:v>
                </c:pt>
                <c:pt idx="19">
                  <c:v>0.21239531249999999</c:v>
                </c:pt>
                <c:pt idx="20">
                  <c:v>0.21986249999999999</c:v>
                </c:pt>
                <c:pt idx="21">
                  <c:v>0.22732968749999999</c:v>
                </c:pt>
                <c:pt idx="22">
                  <c:v>0.23479687499999999</c:v>
                </c:pt>
                <c:pt idx="23">
                  <c:v>0.24226406249999999</c:v>
                </c:pt>
                <c:pt idx="24">
                  <c:v>0.24973124999999996</c:v>
                </c:pt>
                <c:pt idx="25">
                  <c:v>0.25719843749999999</c:v>
                </c:pt>
                <c:pt idx="26">
                  <c:v>0.26466562499999996</c:v>
                </c:pt>
                <c:pt idx="27">
                  <c:v>0.27213281249999999</c:v>
                </c:pt>
                <c:pt idx="28">
                  <c:v>0.27959999999999996</c:v>
                </c:pt>
                <c:pt idx="29">
                  <c:v>0.28706718749999999</c:v>
                </c:pt>
                <c:pt idx="30">
                  <c:v>0.29453437500000001</c:v>
                </c:pt>
                <c:pt idx="31">
                  <c:v>0.30200156249999999</c:v>
                </c:pt>
                <c:pt idx="32">
                  <c:v>0.30946874999999996</c:v>
                </c:pt>
                <c:pt idx="33">
                  <c:v>0.31693593749999999</c:v>
                </c:pt>
                <c:pt idx="34">
                  <c:v>0.32440312500000001</c:v>
                </c:pt>
                <c:pt idx="35">
                  <c:v>0.33187031249999999</c:v>
                </c:pt>
                <c:pt idx="36">
                  <c:v>0.33933749999999996</c:v>
                </c:pt>
                <c:pt idx="37">
                  <c:v>0.36291428571428569</c:v>
                </c:pt>
                <c:pt idx="38">
                  <c:v>0.38649107142857142</c:v>
                </c:pt>
                <c:pt idx="39">
                  <c:v>0.4100678571428571</c:v>
                </c:pt>
                <c:pt idx="40">
                  <c:v>0.43364464285714288</c:v>
                </c:pt>
                <c:pt idx="41">
                  <c:v>0.45722142857142856</c:v>
                </c:pt>
                <c:pt idx="42">
                  <c:v>0.48079821428571423</c:v>
                </c:pt>
                <c:pt idx="43">
                  <c:v>0.50437499999999991</c:v>
                </c:pt>
                <c:pt idx="44">
                  <c:v>0.51840535714285707</c:v>
                </c:pt>
                <c:pt idx="45">
                  <c:v>0.53243571428571423</c:v>
                </c:pt>
                <c:pt idx="46">
                  <c:v>0.5464660714285714</c:v>
                </c:pt>
                <c:pt idx="47">
                  <c:v>0.56049642857142856</c:v>
                </c:pt>
                <c:pt idx="48">
                  <c:v>0.57452678571428561</c:v>
                </c:pt>
                <c:pt idx="49">
                  <c:v>0.58855714285714289</c:v>
                </c:pt>
                <c:pt idx="50">
                  <c:v>0.60258749999999994</c:v>
                </c:pt>
                <c:pt idx="51">
                  <c:v>0.61912499999999993</c:v>
                </c:pt>
                <c:pt idx="52">
                  <c:v>0.63566250000000002</c:v>
                </c:pt>
                <c:pt idx="53">
                  <c:v>0.6522</c:v>
                </c:pt>
                <c:pt idx="54">
                  <c:v>0.66873749999999998</c:v>
                </c:pt>
                <c:pt idx="55">
                  <c:v>0.68527499999999997</c:v>
                </c:pt>
                <c:pt idx="56">
                  <c:v>0.70181249999999995</c:v>
                </c:pt>
                <c:pt idx="57">
                  <c:v>0.71835000000000004</c:v>
                </c:pt>
                <c:pt idx="58">
                  <c:v>0.73488750000000003</c:v>
                </c:pt>
                <c:pt idx="59">
                  <c:v>0.75142500000000001</c:v>
                </c:pt>
                <c:pt idx="60">
                  <c:v>0.78827999999999998</c:v>
                </c:pt>
                <c:pt idx="61">
                  <c:v>0.82513499999999995</c:v>
                </c:pt>
                <c:pt idx="62">
                  <c:v>0.86199000000000003</c:v>
                </c:pt>
                <c:pt idx="63">
                  <c:v>0.89884500000000001</c:v>
                </c:pt>
                <c:pt idx="64">
                  <c:v>0.93569999999999998</c:v>
                </c:pt>
                <c:pt idx="65">
                  <c:v>0.9363508928571429</c:v>
                </c:pt>
                <c:pt idx="66">
                  <c:v>0.93700178571428583</c:v>
                </c:pt>
                <c:pt idx="67">
                  <c:v>0.93765267857142853</c:v>
                </c:pt>
                <c:pt idx="68">
                  <c:v>0.93830357142857146</c:v>
                </c:pt>
                <c:pt idx="69">
                  <c:v>0.93895446428571427</c:v>
                </c:pt>
                <c:pt idx="70">
                  <c:v>0.9396053571428572</c:v>
                </c:pt>
                <c:pt idx="71">
                  <c:v>0.9402562499999999</c:v>
                </c:pt>
                <c:pt idx="72">
                  <c:v>0.94090714285714283</c:v>
                </c:pt>
                <c:pt idx="73">
                  <c:v>0.94155803571428576</c:v>
                </c:pt>
                <c:pt idx="74">
                  <c:v>0.94220892857142857</c:v>
                </c:pt>
                <c:pt idx="75">
                  <c:v>0.9428598214285715</c:v>
                </c:pt>
                <c:pt idx="76">
                  <c:v>0.9435107142857142</c:v>
                </c:pt>
                <c:pt idx="77">
                  <c:v>0.94416160714285713</c:v>
                </c:pt>
                <c:pt idx="78">
                  <c:v>0.94481250000000006</c:v>
                </c:pt>
                <c:pt idx="79">
                  <c:v>0.95763749999999992</c:v>
                </c:pt>
                <c:pt idx="80">
                  <c:v>0.96</c:v>
                </c:pt>
                <c:pt idx="81">
                  <c:v>0.96</c:v>
                </c:pt>
                <c:pt idx="82">
                  <c:v>0.96</c:v>
                </c:pt>
                <c:pt idx="83">
                  <c:v>0.96</c:v>
                </c:pt>
                <c:pt idx="84">
                  <c:v>0.96</c:v>
                </c:pt>
                <c:pt idx="85">
                  <c:v>0.96</c:v>
                </c:pt>
                <c:pt idx="86">
                  <c:v>0.96</c:v>
                </c:pt>
                <c:pt idx="87">
                  <c:v>0.96</c:v>
                </c:pt>
                <c:pt idx="88">
                  <c:v>0.96</c:v>
                </c:pt>
                <c:pt idx="89">
                  <c:v>0.96</c:v>
                </c:pt>
                <c:pt idx="90">
                  <c:v>0.96</c:v>
                </c:pt>
                <c:pt idx="91">
                  <c:v>0.96</c:v>
                </c:pt>
                <c:pt idx="92">
                  <c:v>0.96</c:v>
                </c:pt>
                <c:pt idx="93">
                  <c:v>0.96</c:v>
                </c:pt>
                <c:pt idx="94">
                  <c:v>0.96</c:v>
                </c:pt>
                <c:pt idx="95">
                  <c:v>0.96</c:v>
                </c:pt>
                <c:pt idx="96">
                  <c:v>0.96</c:v>
                </c:pt>
                <c:pt idx="97">
                  <c:v>0.96</c:v>
                </c:pt>
                <c:pt idx="98">
                  <c:v>0.96</c:v>
                </c:pt>
                <c:pt idx="99">
                  <c:v>0.96</c:v>
                </c:pt>
                <c:pt idx="100">
                  <c:v>0.96</c:v>
                </c:pt>
                <c:pt idx="101">
                  <c:v>0.96</c:v>
                </c:pt>
                <c:pt idx="102">
                  <c:v>0.96</c:v>
                </c:pt>
                <c:pt idx="103">
                  <c:v>0.96</c:v>
                </c:pt>
                <c:pt idx="104">
                  <c:v>0.96</c:v>
                </c:pt>
                <c:pt idx="105">
                  <c:v>0.95493749999999999</c:v>
                </c:pt>
                <c:pt idx="106">
                  <c:v>0.9468375</c:v>
                </c:pt>
                <c:pt idx="107">
                  <c:v>0.9387375</c:v>
                </c:pt>
                <c:pt idx="108">
                  <c:v>0.93063750000000001</c:v>
                </c:pt>
                <c:pt idx="109">
                  <c:v>0.90380625000000003</c:v>
                </c:pt>
                <c:pt idx="110">
                  <c:v>0.87697499999999995</c:v>
                </c:pt>
                <c:pt idx="111">
                  <c:v>0.85014374999999998</c:v>
                </c:pt>
                <c:pt idx="112">
                  <c:v>0.8233125</c:v>
                </c:pt>
                <c:pt idx="113">
                  <c:v>0.79648124999999992</c:v>
                </c:pt>
                <c:pt idx="114">
                  <c:v>0.76964999999999995</c:v>
                </c:pt>
                <c:pt idx="115">
                  <c:v>0.7401428571428571</c:v>
                </c:pt>
                <c:pt idx="116">
                  <c:v>0.71063571428571426</c:v>
                </c:pt>
                <c:pt idx="117">
                  <c:v>0.68112857142857142</c:v>
                </c:pt>
                <c:pt idx="118">
                  <c:v>0.65162142857142857</c:v>
                </c:pt>
                <c:pt idx="119">
                  <c:v>0.62211428571428573</c:v>
                </c:pt>
                <c:pt idx="120">
                  <c:v>0.59260714285714289</c:v>
                </c:pt>
                <c:pt idx="121">
                  <c:v>0.56310000000000004</c:v>
                </c:pt>
                <c:pt idx="122">
                  <c:v>0.53359285714285709</c:v>
                </c:pt>
                <c:pt idx="123">
                  <c:v>0.50408571428571425</c:v>
                </c:pt>
                <c:pt idx="124">
                  <c:v>0.47457857142857141</c:v>
                </c:pt>
                <c:pt idx="125">
                  <c:v>0.44507142857142856</c:v>
                </c:pt>
                <c:pt idx="126">
                  <c:v>0.41556428571428572</c:v>
                </c:pt>
                <c:pt idx="127">
                  <c:v>0.38605714285714288</c:v>
                </c:pt>
                <c:pt idx="128">
                  <c:v>0.35655000000000003</c:v>
                </c:pt>
                <c:pt idx="129">
                  <c:v>0.32704285714285719</c:v>
                </c:pt>
                <c:pt idx="130">
                  <c:v>0.29753571428571424</c:v>
                </c:pt>
                <c:pt idx="131">
                  <c:v>0.26802857142857139</c:v>
                </c:pt>
                <c:pt idx="132">
                  <c:v>0.23852142857142855</c:v>
                </c:pt>
                <c:pt idx="133">
                  <c:v>0.20901428571428571</c:v>
                </c:pt>
                <c:pt idx="134">
                  <c:v>0.17950714285714284</c:v>
                </c:pt>
                <c:pt idx="135">
                  <c:v>0.15</c:v>
                </c:pt>
                <c:pt idx="136">
                  <c:v>0.15</c:v>
                </c:pt>
                <c:pt idx="137">
                  <c:v>0.15</c:v>
                </c:pt>
                <c:pt idx="138">
                  <c:v>0.15</c:v>
                </c:pt>
                <c:pt idx="139">
                  <c:v>0.15</c:v>
                </c:pt>
                <c:pt idx="140">
                  <c:v>0.15</c:v>
                </c:pt>
                <c:pt idx="141">
                  <c:v>0.15</c:v>
                </c:pt>
                <c:pt idx="142">
                  <c:v>0.15</c:v>
                </c:pt>
                <c:pt idx="143">
                  <c:v>0.15</c:v>
                </c:pt>
                <c:pt idx="144">
                  <c:v>0.15</c:v>
                </c:pt>
                <c:pt idx="145">
                  <c:v>0.15</c:v>
                </c:pt>
                <c:pt idx="146">
                  <c:v>0.15</c:v>
                </c:pt>
                <c:pt idx="147">
                  <c:v>0.15</c:v>
                </c:pt>
                <c:pt idx="148">
                  <c:v>0.15</c:v>
                </c:pt>
                <c:pt idx="149">
                  <c:v>0.15</c:v>
                </c:pt>
                <c:pt idx="150">
                  <c:v>0.15</c:v>
                </c:pt>
                <c:pt idx="151">
                  <c:v>0.15</c:v>
                </c:pt>
                <c:pt idx="152">
                  <c:v>0.15</c:v>
                </c:pt>
                <c:pt idx="153">
                  <c:v>0.15</c:v>
                </c:pt>
                <c:pt idx="154">
                  <c:v>0.15</c:v>
                </c:pt>
                <c:pt idx="155">
                  <c:v>0.15</c:v>
                </c:pt>
                <c:pt idx="156">
                  <c:v>0.15</c:v>
                </c:pt>
                <c:pt idx="157">
                  <c:v>0.15</c:v>
                </c:pt>
                <c:pt idx="158">
                  <c:v>0.15</c:v>
                </c:pt>
                <c:pt idx="159">
                  <c:v>0.15</c:v>
                </c:pt>
                <c:pt idx="160">
                  <c:v>0.15</c:v>
                </c:pt>
                <c:pt idx="161">
                  <c:v>0.15</c:v>
                </c:pt>
                <c:pt idx="162">
                  <c:v>0.15</c:v>
                </c:pt>
                <c:pt idx="163">
                  <c:v>0.15</c:v>
                </c:pt>
                <c:pt idx="164">
                  <c:v>0.15</c:v>
                </c:pt>
                <c:pt idx="165">
                  <c:v>0.15</c:v>
                </c:pt>
                <c:pt idx="166">
                  <c:v>0.15</c:v>
                </c:pt>
                <c:pt idx="167">
                  <c:v>0.15</c:v>
                </c:pt>
                <c:pt idx="168">
                  <c:v>0.15</c:v>
                </c:pt>
                <c:pt idx="169">
                  <c:v>0.15</c:v>
                </c:pt>
                <c:pt idx="170">
                  <c:v>0.15</c:v>
                </c:pt>
                <c:pt idx="171">
                  <c:v>0.15</c:v>
                </c:pt>
                <c:pt idx="172">
                  <c:v>0.15</c:v>
                </c:pt>
              </c:numCache>
            </c:numRef>
          </c:yVal>
          <c:smooth val="0"/>
          <c:extLst>
            <c:ext xmlns:c16="http://schemas.microsoft.com/office/drawing/2014/chart" uri="{C3380CC4-5D6E-409C-BE32-E72D297353CC}">
              <c16:uniqueId val="{00000004-BE2C-413B-9997-61FD3497FF58}"/>
            </c:ext>
          </c:extLst>
        </c:ser>
        <c:ser>
          <c:idx val="6"/>
          <c:order val="6"/>
          <c:tx>
            <c:strRef>
              <c:f>'C12 4040'!$A$87</c:f>
              <c:strCache>
                <c:ptCount val="1"/>
                <c:pt idx="0">
                  <c:v>Kcb (SWD)</c:v>
                </c:pt>
              </c:strCache>
            </c:strRef>
          </c:tx>
          <c:spPr>
            <a:ln w="28575">
              <a:noFill/>
            </a:ln>
          </c:spPr>
          <c:marker>
            <c:symbol val="circle"/>
            <c:size val="5"/>
            <c:spPr>
              <a:solidFill>
                <a:srgbClr val="800000"/>
              </a:solidFill>
              <a:ln>
                <a:solidFill>
                  <a:srgbClr val="800000"/>
                </a:solidFill>
                <a:prstDash val="solid"/>
              </a:ln>
            </c:spPr>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4040'!$C$87:$FS$87</c:f>
              <c:numCache>
                <c:formatCode>General</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0.29834274430136776</c:v>
                </c:pt>
                <c:pt idx="25">
                  <c:v>0</c:v>
                </c:pt>
                <c:pt idx="26">
                  <c:v>0</c:v>
                </c:pt>
                <c:pt idx="27">
                  <c:v>0</c:v>
                </c:pt>
                <c:pt idx="28">
                  <c:v>1.4797125251804006E-2</c:v>
                </c:pt>
                <c:pt idx="29">
                  <c:v>0</c:v>
                </c:pt>
                <c:pt idx="30">
                  <c:v>0.55882833506388419</c:v>
                </c:pt>
                <c:pt idx="31">
                  <c:v>0</c:v>
                </c:pt>
                <c:pt idx="32">
                  <c:v>-0.93185524464185987</c:v>
                </c:pt>
                <c:pt idx="33">
                  <c:v>0</c:v>
                </c:pt>
                <c:pt idx="34">
                  <c:v>0</c:v>
                </c:pt>
                <c:pt idx="35">
                  <c:v>0</c:v>
                </c:pt>
                <c:pt idx="36">
                  <c:v>0</c:v>
                </c:pt>
                <c:pt idx="37">
                  <c:v>0.81456880403440712</c:v>
                </c:pt>
                <c:pt idx="38">
                  <c:v>0</c:v>
                </c:pt>
                <c:pt idx="39">
                  <c:v>-0.48988364828541747</c:v>
                </c:pt>
                <c:pt idx="40">
                  <c:v>0</c:v>
                </c:pt>
                <c:pt idx="41">
                  <c:v>0</c:v>
                </c:pt>
                <c:pt idx="42">
                  <c:v>0</c:v>
                </c:pt>
                <c:pt idx="43">
                  <c:v>1.3328369697600198</c:v>
                </c:pt>
                <c:pt idx="44">
                  <c:v>0</c:v>
                </c:pt>
                <c:pt idx="45">
                  <c:v>4.7852488301607418E-2</c:v>
                </c:pt>
                <c:pt idx="46">
                  <c:v>0</c:v>
                </c:pt>
                <c:pt idx="47">
                  <c:v>0</c:v>
                </c:pt>
                <c:pt idx="48">
                  <c:v>0.50853398115561843</c:v>
                </c:pt>
                <c:pt idx="49">
                  <c:v>0</c:v>
                </c:pt>
                <c:pt idx="50">
                  <c:v>-0.70148522463012131</c:v>
                </c:pt>
                <c:pt idx="51">
                  <c:v>0</c:v>
                </c:pt>
                <c:pt idx="52">
                  <c:v>1.6109355476142624</c:v>
                </c:pt>
                <c:pt idx="53">
                  <c:v>0</c:v>
                </c:pt>
                <c:pt idx="54">
                  <c:v>0</c:v>
                </c:pt>
                <c:pt idx="55">
                  <c:v>0</c:v>
                </c:pt>
                <c:pt idx="56">
                  <c:v>0</c:v>
                </c:pt>
                <c:pt idx="57">
                  <c:v>0.29170437545600553</c:v>
                </c:pt>
                <c:pt idx="58">
                  <c:v>0</c:v>
                </c:pt>
                <c:pt idx="59">
                  <c:v>0.75854587377357496</c:v>
                </c:pt>
                <c:pt idx="60">
                  <c:v>0</c:v>
                </c:pt>
                <c:pt idx="61">
                  <c:v>0</c:v>
                </c:pt>
                <c:pt idx="62">
                  <c:v>0.19549811624758989</c:v>
                </c:pt>
                <c:pt idx="63">
                  <c:v>0</c:v>
                </c:pt>
                <c:pt idx="64">
                  <c:v>-5.642766443573189E-2</c:v>
                </c:pt>
                <c:pt idx="65">
                  <c:v>0</c:v>
                </c:pt>
                <c:pt idx="66">
                  <c:v>1.512188520009025</c:v>
                </c:pt>
                <c:pt idx="67">
                  <c:v>0</c:v>
                </c:pt>
                <c:pt idx="68">
                  <c:v>0</c:v>
                </c:pt>
                <c:pt idx="69">
                  <c:v>0</c:v>
                </c:pt>
                <c:pt idx="70">
                  <c:v>0</c:v>
                </c:pt>
                <c:pt idx="71">
                  <c:v>0.41957201628183799</c:v>
                </c:pt>
                <c:pt idx="72">
                  <c:v>0</c:v>
                </c:pt>
                <c:pt idx="73">
                  <c:v>-0.56160116715793618</c:v>
                </c:pt>
                <c:pt idx="74">
                  <c:v>0</c:v>
                </c:pt>
                <c:pt idx="75">
                  <c:v>0</c:v>
                </c:pt>
                <c:pt idx="76">
                  <c:v>1.0758386515815572</c:v>
                </c:pt>
                <c:pt idx="77">
                  <c:v>0</c:v>
                </c:pt>
                <c:pt idx="78">
                  <c:v>-0.99440099597916398</c:v>
                </c:pt>
                <c:pt idx="79">
                  <c:v>0</c:v>
                </c:pt>
                <c:pt idx="80">
                  <c:v>1.5548832329947166</c:v>
                </c:pt>
                <c:pt idx="81">
                  <c:v>0</c:v>
                </c:pt>
                <c:pt idx="82">
                  <c:v>0</c:v>
                </c:pt>
                <c:pt idx="83">
                  <c:v>0</c:v>
                </c:pt>
                <c:pt idx="84">
                  <c:v>0</c:v>
                </c:pt>
                <c:pt idx="85">
                  <c:v>0.81720124467332045</c:v>
                </c:pt>
                <c:pt idx="86">
                  <c:v>0</c:v>
                </c:pt>
                <c:pt idx="87">
                  <c:v>0.51124271364025153</c:v>
                </c:pt>
                <c:pt idx="88">
                  <c:v>0</c:v>
                </c:pt>
                <c:pt idx="89">
                  <c:v>0</c:v>
                </c:pt>
                <c:pt idx="90">
                  <c:v>2.0486587215818748</c:v>
                </c:pt>
                <c:pt idx="91">
                  <c:v>0</c:v>
                </c:pt>
                <c:pt idx="92">
                  <c:v>-0.94028962759253432</c:v>
                </c:pt>
                <c:pt idx="93">
                  <c:v>0</c:v>
                </c:pt>
                <c:pt idx="94">
                  <c:v>1.9978326237954795</c:v>
                </c:pt>
                <c:pt idx="95">
                  <c:v>0</c:v>
                </c:pt>
                <c:pt idx="96">
                  <c:v>0</c:v>
                </c:pt>
                <c:pt idx="97">
                  <c:v>0</c:v>
                </c:pt>
                <c:pt idx="98">
                  <c:v>0</c:v>
                </c:pt>
                <c:pt idx="99">
                  <c:v>1.2252075094042909</c:v>
                </c:pt>
                <c:pt idx="100">
                  <c:v>0</c:v>
                </c:pt>
                <c:pt idx="101">
                  <c:v>4.4454558710048692E-2</c:v>
                </c:pt>
                <c:pt idx="102">
                  <c:v>0</c:v>
                </c:pt>
                <c:pt idx="103">
                  <c:v>0</c:v>
                </c:pt>
                <c:pt idx="104">
                  <c:v>1.6028820600586284</c:v>
                </c:pt>
                <c:pt idx="105">
                  <c:v>0</c:v>
                </c:pt>
                <c:pt idx="106">
                  <c:v>-0.77179416436829273</c:v>
                </c:pt>
                <c:pt idx="107">
                  <c:v>0</c:v>
                </c:pt>
                <c:pt idx="108">
                  <c:v>1.744757311103007</c:v>
                </c:pt>
                <c:pt idx="109">
                  <c:v>0</c:v>
                </c:pt>
                <c:pt idx="110">
                  <c:v>0</c:v>
                </c:pt>
                <c:pt idx="111">
                  <c:v>0</c:v>
                </c:pt>
                <c:pt idx="112">
                  <c:v>0</c:v>
                </c:pt>
                <c:pt idx="113">
                  <c:v>0</c:v>
                </c:pt>
                <c:pt idx="114">
                  <c:v>0.70054413789189662</c:v>
                </c:pt>
                <c:pt idx="115">
                  <c:v>0</c:v>
                </c:pt>
                <c:pt idx="116">
                  <c:v>-7.8846532227289989E-2</c:v>
                </c:pt>
                <c:pt idx="117">
                  <c:v>0</c:v>
                </c:pt>
                <c:pt idx="118">
                  <c:v>0</c:v>
                </c:pt>
                <c:pt idx="119">
                  <c:v>0</c:v>
                </c:pt>
                <c:pt idx="120">
                  <c:v>0</c:v>
                </c:pt>
                <c:pt idx="121">
                  <c:v>0</c:v>
                </c:pt>
                <c:pt idx="122">
                  <c:v>0</c:v>
                </c:pt>
                <c:pt idx="123">
                  <c:v>0</c:v>
                </c:pt>
                <c:pt idx="124">
                  <c:v>0</c:v>
                </c:pt>
                <c:pt idx="125">
                  <c:v>0</c:v>
                </c:pt>
                <c:pt idx="126">
                  <c:v>0</c:v>
                </c:pt>
                <c:pt idx="127">
                  <c:v>0.10481374615783447</c:v>
                </c:pt>
                <c:pt idx="128">
                  <c:v>0</c:v>
                </c:pt>
                <c:pt idx="129">
                  <c:v>0</c:v>
                </c:pt>
                <c:pt idx="130">
                  <c:v>0</c:v>
                </c:pt>
                <c:pt idx="131">
                  <c:v>0</c:v>
                </c:pt>
                <c:pt idx="132">
                  <c:v>0</c:v>
                </c:pt>
                <c:pt idx="133">
                  <c:v>0</c:v>
                </c:pt>
                <c:pt idx="134">
                  <c:v>0</c:v>
                </c:pt>
                <c:pt idx="135">
                  <c:v>-0.4941191371496248</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0.18661958695810255</c:v>
                </c:pt>
                <c:pt idx="162">
                  <c:v>0</c:v>
                </c:pt>
                <c:pt idx="163">
                  <c:v>0</c:v>
                </c:pt>
                <c:pt idx="164">
                  <c:v>0</c:v>
                </c:pt>
                <c:pt idx="165">
                  <c:v>0</c:v>
                </c:pt>
                <c:pt idx="166">
                  <c:v>0</c:v>
                </c:pt>
                <c:pt idx="167">
                  <c:v>0</c:v>
                </c:pt>
                <c:pt idx="168">
                  <c:v>0</c:v>
                </c:pt>
                <c:pt idx="169">
                  <c:v>0</c:v>
                </c:pt>
                <c:pt idx="170">
                  <c:v>0</c:v>
                </c:pt>
                <c:pt idx="171">
                  <c:v>0</c:v>
                </c:pt>
                <c:pt idx="172">
                  <c:v>0</c:v>
                </c:pt>
              </c:numCache>
            </c:numRef>
          </c:yVal>
          <c:smooth val="0"/>
          <c:extLst>
            <c:ext xmlns:c16="http://schemas.microsoft.com/office/drawing/2014/chart" uri="{C3380CC4-5D6E-409C-BE32-E72D297353CC}">
              <c16:uniqueId val="{00000005-BE2C-413B-9997-61FD3497FF58}"/>
            </c:ext>
          </c:extLst>
        </c:ser>
        <c:ser>
          <c:idx val="7"/>
          <c:order val="7"/>
          <c:tx>
            <c:v>Kcb (SWD) weighted</c:v>
          </c:tx>
          <c:spPr>
            <a:ln w="3175">
              <a:solidFill>
                <a:srgbClr val="800000"/>
              </a:solidFill>
              <a:prstDash val="solid"/>
            </a:ln>
          </c:spPr>
          <c:marker>
            <c:symbol val="dot"/>
            <c:size val="3"/>
            <c:spPr>
              <a:noFill/>
              <a:ln>
                <a:solidFill>
                  <a:srgbClr val="800000"/>
                </a:solidFill>
                <a:prstDash val="solid"/>
              </a:ln>
            </c:spPr>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4040'!$D$89:$FS$89</c:f>
              <c:numCache>
                <c:formatCode>General</c:formatCode>
                <c:ptCount val="17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0.21490623532536232</c:v>
                </c:pt>
                <c:pt idx="31">
                  <c:v>0.13659624825749792</c:v>
                </c:pt>
                <c:pt idx="32">
                  <c:v>0.25622032040775011</c:v>
                </c:pt>
                <c:pt idx="33">
                  <c:v>0.35409456125795641</c:v>
                </c:pt>
                <c:pt idx="34">
                  <c:v>0.43565642863312837</c:v>
                </c:pt>
                <c:pt idx="35">
                  <c:v>0.50467031641212001</c:v>
                </c:pt>
                <c:pt idx="36">
                  <c:v>0.47204047154708345</c:v>
                </c:pt>
                <c:pt idx="37">
                  <c:v>0.44376127266405174</c:v>
                </c:pt>
                <c:pt idx="38">
                  <c:v>0.53978722105055033</c:v>
                </c:pt>
                <c:pt idx="39">
                  <c:v>0.63581316943704891</c:v>
                </c:pt>
                <c:pt idx="40">
                  <c:v>0.61541084791179634</c:v>
                </c:pt>
                <c:pt idx="41">
                  <c:v>0.51434057933416111</c:v>
                </c:pt>
                <c:pt idx="42">
                  <c:v>0.41327031075652593</c:v>
                </c:pt>
                <c:pt idx="43">
                  <c:v>0.4663614269951829</c:v>
                </c:pt>
                <c:pt idx="44">
                  <c:v>0.51945254323383994</c:v>
                </c:pt>
                <c:pt idx="45">
                  <c:v>0.57155841148326814</c:v>
                </c:pt>
                <c:pt idx="46">
                  <c:v>0.62366427973269623</c:v>
                </c:pt>
                <c:pt idx="47">
                  <c:v>0.55425544011242855</c:v>
                </c:pt>
                <c:pt idx="48">
                  <c:v>0.48484660049216083</c:v>
                </c:pt>
                <c:pt idx="49">
                  <c:v>0.41543776087189316</c:v>
                </c:pt>
                <c:pt idx="50">
                  <c:v>0.37715168780613023</c:v>
                </c:pt>
                <c:pt idx="51">
                  <c:v>0.4245312468375948</c:v>
                </c:pt>
                <c:pt idx="52">
                  <c:v>0.43437428870066025</c:v>
                </c:pt>
                <c:pt idx="53">
                  <c:v>0.4135052310401251</c:v>
                </c:pt>
                <c:pt idx="54">
                  <c:v>0.39263617337958989</c:v>
                </c:pt>
                <c:pt idx="55">
                  <c:v>0.35497206367349993</c:v>
                </c:pt>
                <c:pt idx="56">
                  <c:v>0.39797590101979252</c:v>
                </c:pt>
                <c:pt idx="57">
                  <c:v>0.5455541506624022</c:v>
                </c:pt>
                <c:pt idx="58">
                  <c:v>0.53897101548871984</c:v>
                </c:pt>
                <c:pt idx="59">
                  <c:v>0.45954678006655814</c:v>
                </c:pt>
                <c:pt idx="60">
                  <c:v>0.46807128945494691</c:v>
                </c:pt>
                <c:pt idx="61">
                  <c:v>0.47659579884333575</c:v>
                </c:pt>
                <c:pt idx="62">
                  <c:v>0.48512030823172453</c:v>
                </c:pt>
                <c:pt idx="63">
                  <c:v>0.49364481762011336</c:v>
                </c:pt>
                <c:pt idx="64">
                  <c:v>0.43675778144585053</c:v>
                </c:pt>
                <c:pt idx="65">
                  <c:v>0.34874797871708313</c:v>
                </c:pt>
                <c:pt idx="66">
                  <c:v>0.36990083057094869</c:v>
                </c:pt>
                <c:pt idx="67">
                  <c:v>0.42859019959321321</c:v>
                </c:pt>
                <c:pt idx="68">
                  <c:v>0.48727956861547772</c:v>
                </c:pt>
                <c:pt idx="69">
                  <c:v>0.40795296113369417</c:v>
                </c:pt>
                <c:pt idx="70">
                  <c:v>0.34542140569746543</c:v>
                </c:pt>
                <c:pt idx="71">
                  <c:v>0.45284213219282871</c:v>
                </c:pt>
                <c:pt idx="72">
                  <c:v>0.45568844639187478</c:v>
                </c:pt>
                <c:pt idx="73">
                  <c:v>0.40935596136949431</c:v>
                </c:pt>
                <c:pt idx="74">
                  <c:v>0.43586457659559319</c:v>
                </c:pt>
                <c:pt idx="75">
                  <c:v>0.46237319182169201</c:v>
                </c:pt>
                <c:pt idx="76">
                  <c:v>0.48888180704779083</c:v>
                </c:pt>
                <c:pt idx="77">
                  <c:v>0.51539042227388965</c:v>
                </c:pt>
                <c:pt idx="78">
                  <c:v>0.52150180209778396</c:v>
                </c:pt>
                <c:pt idx="79">
                  <c:v>0.59302472748432977</c:v>
                </c:pt>
                <c:pt idx="80">
                  <c:v>0.76704205340031717</c:v>
                </c:pt>
                <c:pt idx="81">
                  <c:v>0.8318967247336716</c:v>
                </c:pt>
                <c:pt idx="82">
                  <c:v>0.89675139606702625</c:v>
                </c:pt>
                <c:pt idx="83">
                  <c:v>0.76234284412208675</c:v>
                </c:pt>
                <c:pt idx="84">
                  <c:v>0.76595026868119542</c:v>
                </c:pt>
                <c:pt idx="85">
                  <c:v>0.96543250999950503</c:v>
                </c:pt>
                <c:pt idx="86">
                  <c:v>0.99496246938622257</c:v>
                </c:pt>
                <c:pt idx="87">
                  <c:v>0.97298408781352741</c:v>
                </c:pt>
                <c:pt idx="88">
                  <c:v>1.0001845054622587</c:v>
                </c:pt>
                <c:pt idx="89">
                  <c:v>1.0273849231109902</c:v>
                </c:pt>
                <c:pt idx="90">
                  <c:v>1.0545853407597214</c:v>
                </c:pt>
                <c:pt idx="91">
                  <c:v>1.0817857584084529</c:v>
                </c:pt>
                <c:pt idx="92">
                  <c:v>1.0302693126775679</c:v>
                </c:pt>
                <c:pt idx="93">
                  <c:v>0.9991501023488879</c:v>
                </c:pt>
                <c:pt idx="94">
                  <c:v>1.0719260587767796</c:v>
                </c:pt>
                <c:pt idx="95">
                  <c:v>1.0422076146752299</c:v>
                </c:pt>
                <c:pt idx="96">
                  <c:v>1.0124891705736803</c:v>
                </c:pt>
                <c:pt idx="97">
                  <c:v>0.82445897817700231</c:v>
                </c:pt>
                <c:pt idx="98">
                  <c:v>0.8356920090586184</c:v>
                </c:pt>
                <c:pt idx="99">
                  <c:v>1.0146951383049878</c:v>
                </c:pt>
                <c:pt idx="100">
                  <c:v>0.99782345079215629</c:v>
                </c:pt>
                <c:pt idx="101">
                  <c:v>0.91133755173191722</c:v>
                </c:pt>
                <c:pt idx="102">
                  <c:v>0.87635999363109107</c:v>
                </c:pt>
                <c:pt idx="103">
                  <c:v>0.84138243553026471</c:v>
                </c:pt>
                <c:pt idx="104">
                  <c:v>0.80640487742943845</c:v>
                </c:pt>
                <c:pt idx="105">
                  <c:v>0.77142731932861208</c:v>
                </c:pt>
                <c:pt idx="106">
                  <c:v>0.73644976122778583</c:v>
                </c:pt>
                <c:pt idx="107">
                  <c:v>0.7282296884986299</c:v>
                </c:pt>
                <c:pt idx="108">
                  <c:v>0.72000961576947398</c:v>
                </c:pt>
                <c:pt idx="109">
                  <c:v>0.62013839484275468</c:v>
                </c:pt>
                <c:pt idx="110">
                  <c:v>0.52026717391603505</c:v>
                </c:pt>
                <c:pt idx="111">
                  <c:v>0.42039595298931542</c:v>
                </c:pt>
                <c:pt idx="112">
                  <c:v>0.47883648035772391</c:v>
                </c:pt>
                <c:pt idx="113">
                  <c:v>0.53727700772613241</c:v>
                </c:pt>
                <c:pt idx="114">
                  <c:v>0.42794743672978747</c:v>
                </c:pt>
                <c:pt idx="115">
                  <c:v>0.31861786573344264</c:v>
                </c:pt>
                <c:pt idx="116">
                  <c:v>0.2789025062845053</c:v>
                </c:pt>
                <c:pt idx="117">
                  <c:v>0.23918714683556788</c:v>
                </c:pt>
                <c:pt idx="118">
                  <c:v>0.19947178738663041</c:v>
                </c:pt>
                <c:pt idx="119">
                  <c:v>0.15975642793769287</c:v>
                </c:pt>
                <c:pt idx="120">
                  <c:v>8.0112209601591391E-2</c:v>
                </c:pt>
                <c:pt idx="121">
                  <c:v>4.6799126548996428E-4</c:v>
                </c:pt>
                <c:pt idx="122">
                  <c:v>-2.7216849062665676E-2</c:v>
                </c:pt>
                <c:pt idx="123">
                  <c:v>-5.490168939082133E-2</c:v>
                </c:pt>
                <c:pt idx="124">
                  <c:v>-9.4830548277985274E-2</c:v>
                </c:pt>
                <c:pt idx="125">
                  <c:v>-0.13475940716514925</c:v>
                </c:pt>
                <c:pt idx="126">
                  <c:v>-0.17468826605231319</c:v>
                </c:pt>
                <c:pt idx="127">
                  <c:v>-0.21461712493947716</c:v>
                </c:pt>
                <c:pt idx="128">
                  <c:v>-0.20916340221945928</c:v>
                </c:pt>
                <c:pt idx="129">
                  <c:v>-0.20370967949944144</c:v>
                </c:pt>
                <c:pt idx="130">
                  <c:v>-0.19825595677942359</c:v>
                </c:pt>
                <c:pt idx="131">
                  <c:v>-0.19280223405940569</c:v>
                </c:pt>
                <c:pt idx="132">
                  <c:v>-0.18734851133938785</c:v>
                </c:pt>
                <c:pt idx="133">
                  <c:v>-0.18189478861937</c:v>
                </c:pt>
                <c:pt idx="134">
                  <c:v>-0.17644106589935213</c:v>
                </c:pt>
                <c:pt idx="135">
                  <c:v>-0.13105848429217029</c:v>
                </c:pt>
                <c:pt idx="136">
                  <c:v>-8.5675902684988467E-2</c:v>
                </c:pt>
                <c:pt idx="137">
                  <c:v>-4.0293321077806615E-2</c:v>
                </c:pt>
                <c:pt idx="138">
                  <c:v>5.089260529375232E-3</c:v>
                </c:pt>
                <c:pt idx="139">
                  <c:v>5.047184213655706E-2</c:v>
                </c:pt>
                <c:pt idx="140">
                  <c:v>9.5854423743738898E-2</c:v>
                </c:pt>
                <c:pt idx="141">
                  <c:v>0.14123700535092071</c:v>
                </c:pt>
                <c:pt idx="142">
                  <c:v>0.18661958695810249</c:v>
                </c:pt>
                <c:pt idx="143">
                  <c:v>0.18661958695810249</c:v>
                </c:pt>
                <c:pt idx="144">
                  <c:v>0.18661958695810249</c:v>
                </c:pt>
                <c:pt idx="145">
                  <c:v>0.18661958695810249</c:v>
                </c:pt>
                <c:pt idx="146">
                  <c:v>0.18661958695810249</c:v>
                </c:pt>
                <c:pt idx="147">
                  <c:v>0.18661958695810249</c:v>
                </c:pt>
                <c:pt idx="148">
                  <c:v>0.18661958695810249</c:v>
                </c:pt>
                <c:pt idx="149">
                  <c:v>0.18661958695810249</c:v>
                </c:pt>
                <c:pt idx="150">
                  <c:v>0.18661958695810249</c:v>
                </c:pt>
                <c:pt idx="151">
                  <c:v>0.18661958695810249</c:v>
                </c:pt>
                <c:pt idx="152">
                  <c:v>0.18661958695810249</c:v>
                </c:pt>
                <c:pt idx="153">
                  <c:v>0.18661958695810249</c:v>
                </c:pt>
                <c:pt idx="154">
                  <c:v>0.17417828116089568</c:v>
                </c:pt>
                <c:pt idx="155">
                  <c:v>0.16173697536368883</c:v>
                </c:pt>
                <c:pt idx="156">
                  <c:v>0.14929566956648202</c:v>
                </c:pt>
                <c:pt idx="157">
                  <c:v>0.13685436376927518</c:v>
                </c:pt>
                <c:pt idx="158">
                  <c:v>0.12441305797206835</c:v>
                </c:pt>
                <c:pt idx="159">
                  <c:v>0.11197175217486152</c:v>
                </c:pt>
                <c:pt idx="160">
                  <c:v>9.9530446377654694E-2</c:v>
                </c:pt>
                <c:pt idx="161">
                  <c:v>8.7089140580447866E-2</c:v>
                </c:pt>
                <c:pt idx="162">
                  <c:v>7.4647834783241024E-2</c:v>
                </c:pt>
                <c:pt idx="163">
                  <c:v>6.2206528986034182E-2</c:v>
                </c:pt>
                <c:pt idx="164">
                  <c:v>4.9765223188827347E-2</c:v>
                </c:pt>
                <c:pt idx="165">
                  <c:v>3.9989911491021976E-2</c:v>
                </c:pt>
                <c:pt idx="166">
                  <c:v>2.8710705685861929E-2</c:v>
                </c:pt>
                <c:pt idx="167">
                  <c:v>1.5551632246508545E-2</c:v>
                </c:pt>
                <c:pt idx="168">
                  <c:v>0</c:v>
                </c:pt>
                <c:pt idx="169">
                  <c:v>0</c:v>
                </c:pt>
                <c:pt idx="170">
                  <c:v>0</c:v>
                </c:pt>
                <c:pt idx="171">
                  <c:v>0</c:v>
                </c:pt>
              </c:numCache>
            </c:numRef>
          </c:yVal>
          <c:smooth val="0"/>
          <c:extLst>
            <c:ext xmlns:c16="http://schemas.microsoft.com/office/drawing/2014/chart" uri="{C3380CC4-5D6E-409C-BE32-E72D297353CC}">
              <c16:uniqueId val="{00000006-BE2C-413B-9997-61FD3497FF58}"/>
            </c:ext>
          </c:extLst>
        </c:ser>
        <c:dLbls>
          <c:showLegendKey val="0"/>
          <c:showVal val="0"/>
          <c:showCatName val="0"/>
          <c:showSerName val="0"/>
          <c:showPercent val="0"/>
          <c:showBubbleSize val="0"/>
        </c:dLbls>
        <c:axId val="778538976"/>
        <c:axId val="778539368"/>
      </c:scatterChart>
      <c:scatterChart>
        <c:scatterStyle val="lineMarker"/>
        <c:varyColors val="0"/>
        <c:ser>
          <c:idx val="1"/>
          <c:order val="1"/>
          <c:tx>
            <c:strRef>
              <c:f>'C12 4040'!$A$6</c:f>
              <c:strCache>
                <c:ptCount val="1"/>
                <c:pt idx="0">
                  <c:v>Root Zone Depth</c:v>
                </c:pt>
              </c:strCache>
            </c:strRef>
          </c:tx>
          <c:spPr>
            <a:ln w="25400">
              <a:solidFill>
                <a:srgbClr val="FF00FF"/>
              </a:solidFill>
              <a:prstDash val="solid"/>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4040'!$C$6:$FS$6</c:f>
              <c:numCache>
                <c:formatCode>General</c:formatCode>
                <c:ptCount val="173"/>
                <c:pt idx="0">
                  <c:v>80</c:v>
                </c:pt>
                <c:pt idx="1">
                  <c:v>80</c:v>
                </c:pt>
                <c:pt idx="2">
                  <c:v>80</c:v>
                </c:pt>
                <c:pt idx="3">
                  <c:v>80</c:v>
                </c:pt>
                <c:pt idx="4">
                  <c:v>80</c:v>
                </c:pt>
                <c:pt idx="5">
                  <c:v>80</c:v>
                </c:pt>
                <c:pt idx="6">
                  <c:v>80</c:v>
                </c:pt>
                <c:pt idx="7">
                  <c:v>80</c:v>
                </c:pt>
                <c:pt idx="8">
                  <c:v>80</c:v>
                </c:pt>
                <c:pt idx="9">
                  <c:v>80</c:v>
                </c:pt>
                <c:pt idx="10">
                  <c:v>90</c:v>
                </c:pt>
                <c:pt idx="11">
                  <c:v>100</c:v>
                </c:pt>
                <c:pt idx="12">
                  <c:v>110</c:v>
                </c:pt>
                <c:pt idx="13">
                  <c:v>120</c:v>
                </c:pt>
                <c:pt idx="14">
                  <c:v>130</c:v>
                </c:pt>
                <c:pt idx="15">
                  <c:v>140</c:v>
                </c:pt>
                <c:pt idx="16">
                  <c:v>150</c:v>
                </c:pt>
                <c:pt idx="17">
                  <c:v>160</c:v>
                </c:pt>
                <c:pt idx="18">
                  <c:v>170</c:v>
                </c:pt>
                <c:pt idx="19">
                  <c:v>180</c:v>
                </c:pt>
                <c:pt idx="20">
                  <c:v>190</c:v>
                </c:pt>
                <c:pt idx="21">
                  <c:v>200</c:v>
                </c:pt>
                <c:pt idx="22">
                  <c:v>210</c:v>
                </c:pt>
                <c:pt idx="23">
                  <c:v>220</c:v>
                </c:pt>
                <c:pt idx="24">
                  <c:v>230</c:v>
                </c:pt>
                <c:pt idx="25">
                  <c:v>240</c:v>
                </c:pt>
                <c:pt idx="26">
                  <c:v>250</c:v>
                </c:pt>
                <c:pt idx="27">
                  <c:v>260</c:v>
                </c:pt>
                <c:pt idx="28">
                  <c:v>275</c:v>
                </c:pt>
                <c:pt idx="29">
                  <c:v>290</c:v>
                </c:pt>
                <c:pt idx="30">
                  <c:v>305</c:v>
                </c:pt>
                <c:pt idx="31">
                  <c:v>320</c:v>
                </c:pt>
                <c:pt idx="32">
                  <c:v>335</c:v>
                </c:pt>
                <c:pt idx="33">
                  <c:v>350</c:v>
                </c:pt>
                <c:pt idx="34">
                  <c:v>365</c:v>
                </c:pt>
                <c:pt idx="35">
                  <c:v>380</c:v>
                </c:pt>
                <c:pt idx="36">
                  <c:v>395</c:v>
                </c:pt>
                <c:pt idx="37">
                  <c:v>410</c:v>
                </c:pt>
                <c:pt idx="38">
                  <c:v>425</c:v>
                </c:pt>
                <c:pt idx="39">
                  <c:v>440</c:v>
                </c:pt>
                <c:pt idx="40">
                  <c:v>455</c:v>
                </c:pt>
                <c:pt idx="41">
                  <c:v>470</c:v>
                </c:pt>
                <c:pt idx="42">
                  <c:v>485</c:v>
                </c:pt>
                <c:pt idx="43">
                  <c:v>500</c:v>
                </c:pt>
                <c:pt idx="44">
                  <c:v>520</c:v>
                </c:pt>
                <c:pt idx="45">
                  <c:v>540</c:v>
                </c:pt>
                <c:pt idx="46">
                  <c:v>560</c:v>
                </c:pt>
                <c:pt idx="47">
                  <c:v>580</c:v>
                </c:pt>
                <c:pt idx="48">
                  <c:v>600</c:v>
                </c:pt>
                <c:pt idx="49">
                  <c:v>620</c:v>
                </c:pt>
                <c:pt idx="50">
                  <c:v>640</c:v>
                </c:pt>
                <c:pt idx="51">
                  <c:v>660</c:v>
                </c:pt>
                <c:pt idx="52">
                  <c:v>680</c:v>
                </c:pt>
                <c:pt idx="53">
                  <c:v>700</c:v>
                </c:pt>
                <c:pt idx="54">
                  <c:v>720</c:v>
                </c:pt>
                <c:pt idx="55">
                  <c:v>740</c:v>
                </c:pt>
                <c:pt idx="56">
                  <c:v>760</c:v>
                </c:pt>
                <c:pt idx="57">
                  <c:v>780</c:v>
                </c:pt>
                <c:pt idx="58">
                  <c:v>800</c:v>
                </c:pt>
                <c:pt idx="59">
                  <c:v>820</c:v>
                </c:pt>
                <c:pt idx="60">
                  <c:v>840</c:v>
                </c:pt>
                <c:pt idx="61">
                  <c:v>860</c:v>
                </c:pt>
                <c:pt idx="62">
                  <c:v>880</c:v>
                </c:pt>
                <c:pt idx="63">
                  <c:v>900</c:v>
                </c:pt>
                <c:pt idx="64">
                  <c:v>910</c:v>
                </c:pt>
                <c:pt idx="65">
                  <c:v>920</c:v>
                </c:pt>
                <c:pt idx="66">
                  <c:v>930</c:v>
                </c:pt>
                <c:pt idx="67">
                  <c:v>940</c:v>
                </c:pt>
                <c:pt idx="68">
                  <c:v>950</c:v>
                </c:pt>
                <c:pt idx="69">
                  <c:v>955</c:v>
                </c:pt>
                <c:pt idx="70">
                  <c:v>960</c:v>
                </c:pt>
                <c:pt idx="71">
                  <c:v>965</c:v>
                </c:pt>
                <c:pt idx="72">
                  <c:v>970</c:v>
                </c:pt>
                <c:pt idx="73">
                  <c:v>975</c:v>
                </c:pt>
                <c:pt idx="74">
                  <c:v>980</c:v>
                </c:pt>
                <c:pt idx="75">
                  <c:v>985</c:v>
                </c:pt>
                <c:pt idx="76">
                  <c:v>990</c:v>
                </c:pt>
                <c:pt idx="77">
                  <c:v>995</c:v>
                </c:pt>
                <c:pt idx="78">
                  <c:v>1000</c:v>
                </c:pt>
                <c:pt idx="79">
                  <c:v>1005</c:v>
                </c:pt>
                <c:pt idx="80">
                  <c:v>1010</c:v>
                </c:pt>
                <c:pt idx="81">
                  <c:v>1015</c:v>
                </c:pt>
                <c:pt idx="82">
                  <c:v>1020</c:v>
                </c:pt>
                <c:pt idx="83">
                  <c:v>1025</c:v>
                </c:pt>
                <c:pt idx="84">
                  <c:v>1030</c:v>
                </c:pt>
                <c:pt idx="85">
                  <c:v>1035</c:v>
                </c:pt>
                <c:pt idx="86">
                  <c:v>1040</c:v>
                </c:pt>
                <c:pt idx="87">
                  <c:v>1045</c:v>
                </c:pt>
                <c:pt idx="88">
                  <c:v>1050</c:v>
                </c:pt>
                <c:pt idx="89">
                  <c:v>1050</c:v>
                </c:pt>
                <c:pt idx="90">
                  <c:v>1050</c:v>
                </c:pt>
                <c:pt idx="91">
                  <c:v>1050</c:v>
                </c:pt>
                <c:pt idx="92">
                  <c:v>1050</c:v>
                </c:pt>
                <c:pt idx="93">
                  <c:v>1050</c:v>
                </c:pt>
                <c:pt idx="94">
                  <c:v>1050</c:v>
                </c:pt>
                <c:pt idx="95">
                  <c:v>1050</c:v>
                </c:pt>
                <c:pt idx="96">
                  <c:v>1050</c:v>
                </c:pt>
                <c:pt idx="97">
                  <c:v>1050</c:v>
                </c:pt>
                <c:pt idx="98">
                  <c:v>1050</c:v>
                </c:pt>
                <c:pt idx="99">
                  <c:v>1050</c:v>
                </c:pt>
                <c:pt idx="100">
                  <c:v>1050</c:v>
                </c:pt>
                <c:pt idx="101">
                  <c:v>1050</c:v>
                </c:pt>
                <c:pt idx="102">
                  <c:v>1050</c:v>
                </c:pt>
                <c:pt idx="103">
                  <c:v>1050</c:v>
                </c:pt>
                <c:pt idx="104">
                  <c:v>1050</c:v>
                </c:pt>
                <c:pt idx="105">
                  <c:v>1050</c:v>
                </c:pt>
                <c:pt idx="106">
                  <c:v>1050</c:v>
                </c:pt>
                <c:pt idx="107">
                  <c:v>1050</c:v>
                </c:pt>
                <c:pt idx="108">
                  <c:v>1050</c:v>
                </c:pt>
                <c:pt idx="109">
                  <c:v>1050</c:v>
                </c:pt>
                <c:pt idx="110">
                  <c:v>1050</c:v>
                </c:pt>
                <c:pt idx="111">
                  <c:v>1050</c:v>
                </c:pt>
                <c:pt idx="112">
                  <c:v>1050</c:v>
                </c:pt>
                <c:pt idx="113">
                  <c:v>1050</c:v>
                </c:pt>
                <c:pt idx="114">
                  <c:v>1050</c:v>
                </c:pt>
                <c:pt idx="115">
                  <c:v>1050</c:v>
                </c:pt>
                <c:pt idx="116">
                  <c:v>1050</c:v>
                </c:pt>
                <c:pt idx="117">
                  <c:v>1050</c:v>
                </c:pt>
                <c:pt idx="118">
                  <c:v>1050</c:v>
                </c:pt>
                <c:pt idx="119">
                  <c:v>1050</c:v>
                </c:pt>
                <c:pt idx="120">
                  <c:v>1050</c:v>
                </c:pt>
                <c:pt idx="121">
                  <c:v>1050</c:v>
                </c:pt>
                <c:pt idx="122">
                  <c:v>1050</c:v>
                </c:pt>
                <c:pt idx="123">
                  <c:v>1050</c:v>
                </c:pt>
                <c:pt idx="124">
                  <c:v>1050</c:v>
                </c:pt>
                <c:pt idx="125">
                  <c:v>1050</c:v>
                </c:pt>
                <c:pt idx="126">
                  <c:v>1050</c:v>
                </c:pt>
                <c:pt idx="127">
                  <c:v>1050</c:v>
                </c:pt>
                <c:pt idx="128">
                  <c:v>1050</c:v>
                </c:pt>
                <c:pt idx="129">
                  <c:v>1050</c:v>
                </c:pt>
                <c:pt idx="130">
                  <c:v>1050</c:v>
                </c:pt>
                <c:pt idx="131">
                  <c:v>1050</c:v>
                </c:pt>
                <c:pt idx="132">
                  <c:v>1050</c:v>
                </c:pt>
                <c:pt idx="133">
                  <c:v>1050</c:v>
                </c:pt>
                <c:pt idx="134">
                  <c:v>1050</c:v>
                </c:pt>
                <c:pt idx="135">
                  <c:v>1050</c:v>
                </c:pt>
                <c:pt idx="136">
                  <c:v>1050</c:v>
                </c:pt>
                <c:pt idx="137">
                  <c:v>1050</c:v>
                </c:pt>
                <c:pt idx="138">
                  <c:v>1050</c:v>
                </c:pt>
                <c:pt idx="139">
                  <c:v>1050</c:v>
                </c:pt>
                <c:pt idx="140">
                  <c:v>1050</c:v>
                </c:pt>
                <c:pt idx="141">
                  <c:v>1050</c:v>
                </c:pt>
                <c:pt idx="142">
                  <c:v>1050</c:v>
                </c:pt>
                <c:pt idx="143">
                  <c:v>1050</c:v>
                </c:pt>
                <c:pt idx="144">
                  <c:v>1050</c:v>
                </c:pt>
                <c:pt idx="145">
                  <c:v>1050</c:v>
                </c:pt>
                <c:pt idx="146">
                  <c:v>1050</c:v>
                </c:pt>
                <c:pt idx="147">
                  <c:v>1050</c:v>
                </c:pt>
                <c:pt idx="148">
                  <c:v>1050</c:v>
                </c:pt>
                <c:pt idx="149">
                  <c:v>1050</c:v>
                </c:pt>
                <c:pt idx="150">
                  <c:v>1050</c:v>
                </c:pt>
                <c:pt idx="151">
                  <c:v>1050</c:v>
                </c:pt>
                <c:pt idx="152">
                  <c:v>1050</c:v>
                </c:pt>
                <c:pt idx="153">
                  <c:v>1050</c:v>
                </c:pt>
                <c:pt idx="154">
                  <c:v>1050</c:v>
                </c:pt>
                <c:pt idx="155">
                  <c:v>1050</c:v>
                </c:pt>
                <c:pt idx="156">
                  <c:v>1050</c:v>
                </c:pt>
                <c:pt idx="157">
                  <c:v>1050</c:v>
                </c:pt>
                <c:pt idx="158">
                  <c:v>1050</c:v>
                </c:pt>
                <c:pt idx="159">
                  <c:v>1050</c:v>
                </c:pt>
                <c:pt idx="160">
                  <c:v>1050</c:v>
                </c:pt>
                <c:pt idx="161">
                  <c:v>1050</c:v>
                </c:pt>
                <c:pt idx="162">
                  <c:v>1050</c:v>
                </c:pt>
                <c:pt idx="163">
                  <c:v>1050</c:v>
                </c:pt>
                <c:pt idx="164">
                  <c:v>1050</c:v>
                </c:pt>
                <c:pt idx="165">
                  <c:v>1050</c:v>
                </c:pt>
                <c:pt idx="166">
                  <c:v>1050</c:v>
                </c:pt>
                <c:pt idx="167">
                  <c:v>1050</c:v>
                </c:pt>
                <c:pt idx="168">
                  <c:v>1050</c:v>
                </c:pt>
                <c:pt idx="169">
                  <c:v>1050</c:v>
                </c:pt>
                <c:pt idx="170">
                  <c:v>1050</c:v>
                </c:pt>
                <c:pt idx="171">
                  <c:v>1050</c:v>
                </c:pt>
                <c:pt idx="172">
                  <c:v>1050</c:v>
                </c:pt>
              </c:numCache>
            </c:numRef>
          </c:yVal>
          <c:smooth val="0"/>
          <c:extLst>
            <c:ext xmlns:c16="http://schemas.microsoft.com/office/drawing/2014/chart" uri="{C3380CC4-5D6E-409C-BE32-E72D297353CC}">
              <c16:uniqueId val="{00000007-BE2C-413B-9997-61FD3497FF58}"/>
            </c:ext>
          </c:extLst>
        </c:ser>
        <c:dLbls>
          <c:showLegendKey val="0"/>
          <c:showVal val="0"/>
          <c:showCatName val="0"/>
          <c:showSerName val="0"/>
          <c:showPercent val="0"/>
          <c:showBubbleSize val="0"/>
        </c:dLbls>
        <c:axId val="778542896"/>
        <c:axId val="778544072"/>
      </c:scatterChart>
      <c:valAx>
        <c:axId val="778538976"/>
        <c:scaling>
          <c:orientation val="minMax"/>
          <c:max val="305"/>
          <c:min val="140"/>
        </c:scaling>
        <c:delete val="0"/>
        <c:axPos val="b"/>
        <c:title>
          <c:tx>
            <c:rich>
              <a:bodyPr/>
              <a:lstStyle/>
              <a:p>
                <a:pPr>
                  <a:defRPr sz="1400" b="1" i="0" u="none" strike="noStrike" baseline="0">
                    <a:solidFill>
                      <a:srgbClr val="000000"/>
                    </a:solidFill>
                    <a:latin typeface="Arial"/>
                    <a:ea typeface="Arial"/>
                    <a:cs typeface="Arial"/>
                  </a:defRPr>
                </a:pPr>
                <a:r>
                  <a:rPr lang="en-US"/>
                  <a:t>DOY</a:t>
                </a:r>
              </a:p>
            </c:rich>
          </c:tx>
          <c:layout>
            <c:manualLayout>
              <c:xMode val="edge"/>
              <c:yMode val="edge"/>
              <c:x val="0.45224753696733316"/>
              <c:y val="0.906978914457398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778539368"/>
        <c:crosses val="autoZero"/>
        <c:crossBetween val="midCat"/>
        <c:majorUnit val="10"/>
      </c:valAx>
      <c:valAx>
        <c:axId val="778539368"/>
        <c:scaling>
          <c:orientation val="minMax"/>
          <c:max val="1.6"/>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CC, Kc</a:t>
                </a:r>
              </a:p>
            </c:rich>
          </c:tx>
          <c:layout>
            <c:manualLayout>
              <c:xMode val="edge"/>
              <c:yMode val="edge"/>
              <c:x val="7.022517657995813E-3"/>
              <c:y val="0.3695098577794054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778538976"/>
        <c:crosses val="autoZero"/>
        <c:crossBetween val="midCat"/>
      </c:valAx>
      <c:valAx>
        <c:axId val="778542896"/>
        <c:scaling>
          <c:orientation val="minMax"/>
        </c:scaling>
        <c:delete val="1"/>
        <c:axPos val="b"/>
        <c:numFmt formatCode="General" sourceLinked="1"/>
        <c:majorTickMark val="out"/>
        <c:minorTickMark val="none"/>
        <c:tickLblPos val="none"/>
        <c:crossAx val="778544072"/>
        <c:crosses val="autoZero"/>
        <c:crossBetween val="midCat"/>
      </c:valAx>
      <c:valAx>
        <c:axId val="778544072"/>
        <c:scaling>
          <c:orientation val="minMax"/>
        </c:scaling>
        <c:delete val="0"/>
        <c:axPos val="r"/>
        <c:title>
          <c:tx>
            <c:rich>
              <a:bodyPr/>
              <a:lstStyle/>
              <a:p>
                <a:pPr>
                  <a:defRPr sz="1650" b="1" i="0" u="none" strike="noStrike" baseline="0">
                    <a:solidFill>
                      <a:srgbClr val="000000"/>
                    </a:solidFill>
                    <a:latin typeface="Arial"/>
                    <a:ea typeface="Arial"/>
                    <a:cs typeface="Arial"/>
                  </a:defRPr>
                </a:pPr>
                <a:r>
                  <a:rPr lang="en-US"/>
                  <a:t>RZ (mm)</a:t>
                </a:r>
              </a:p>
            </c:rich>
          </c:tx>
          <c:layout>
            <c:manualLayout>
              <c:xMode val="edge"/>
              <c:yMode val="edge"/>
              <c:x val="0.941011774327144"/>
              <c:y val="0.33850210584142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625" b="0" i="0" u="none" strike="noStrike" baseline="0">
                <a:solidFill>
                  <a:srgbClr val="000000"/>
                </a:solidFill>
                <a:latin typeface="Arial"/>
                <a:ea typeface="Arial"/>
                <a:cs typeface="Arial"/>
              </a:defRPr>
            </a:pPr>
            <a:endParaRPr lang="en-US"/>
          </a:p>
        </c:txPr>
        <c:crossAx val="778542896"/>
        <c:crosses val="max"/>
        <c:crossBetween val="midCat"/>
      </c:valAx>
      <c:spPr>
        <a:solidFill>
          <a:srgbClr val="C0C0C0"/>
        </a:solidFill>
        <a:ln w="12700">
          <a:solidFill>
            <a:srgbClr val="808080"/>
          </a:solidFill>
          <a:prstDash val="solid"/>
        </a:ln>
      </c:spPr>
    </c:plotArea>
    <c:legend>
      <c:legendPos val="r"/>
      <c:layout>
        <c:manualLayout>
          <c:xMode val="edge"/>
          <c:yMode val="edge"/>
          <c:x val="0.10781866615071538"/>
          <c:y val="6.5594807405831027E-2"/>
          <c:w val="0.25166461102944188"/>
          <c:h val="0.26873452825856009"/>
        </c:manualLayout>
      </c:layout>
      <c:overlay val="0"/>
      <c:spPr>
        <a:solidFill>
          <a:srgbClr val="C0C0C0"/>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000000000000011" r="0.75000000000000011"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Summary!$D$1</c:f>
          <c:strCache>
            <c:ptCount val="1"/>
            <c:pt idx="0">
              <c:v>Corn 2013</c:v>
            </c:pt>
          </c:strCache>
        </c:strRef>
      </c:tx>
      <c:layout>
        <c:manualLayout>
          <c:xMode val="edge"/>
          <c:yMode val="edge"/>
          <c:x val="0.43640442970944415"/>
          <c:y val="5.7576075717808005E-2"/>
        </c:manualLayout>
      </c:layout>
      <c:overlay val="0"/>
      <c:txPr>
        <a:bodyPr/>
        <a:lstStyle/>
        <a:p>
          <a:pPr>
            <a:defRPr/>
          </a:pPr>
          <a:endParaRPr lang="en-US"/>
        </a:p>
      </c:txPr>
    </c:title>
    <c:autoTitleDeleted val="0"/>
    <c:plotArea>
      <c:layout>
        <c:manualLayout>
          <c:layoutTarget val="inner"/>
          <c:xMode val="edge"/>
          <c:yMode val="edge"/>
          <c:x val="0.15570208783513198"/>
          <c:y val="5.454561596122149E-2"/>
          <c:w val="0.815791220769987"/>
          <c:h val="0.778790183446329"/>
        </c:manualLayout>
      </c:layout>
      <c:lineChart>
        <c:grouping val="standard"/>
        <c:varyColors val="0"/>
        <c:ser>
          <c:idx val="0"/>
          <c:order val="0"/>
          <c:tx>
            <c:strRef>
              <c:f>Summary!$C$4</c:f>
              <c:strCache>
                <c:ptCount val="1"/>
                <c:pt idx="0">
                  <c:v>Irrigation Application</c:v>
                </c:pt>
              </c:strCache>
            </c:strRef>
          </c:tx>
          <c:spPr>
            <a:ln w="12700">
              <a:solidFill>
                <a:schemeClr val="accent1">
                  <a:lumMod val="75000"/>
                </a:schemeClr>
              </a:solidFill>
            </a:ln>
          </c:spPr>
          <c:marker>
            <c:spPr>
              <a:solidFill>
                <a:schemeClr val="tx2">
                  <a:lumMod val="75000"/>
                </a:schemeClr>
              </a:solidFill>
            </c:spPr>
          </c:marker>
          <c:cat>
            <c:numRef>
              <c:f>(Summary!$A$7,Summary!$A$9,Summary!$A$11,Summary!$A$13,Summary!$A$15,Summary!$A$17,Summary!$A$19,Summary!$A$21,Summary!$A$23,Summary!$A$25,Summary!$A$27,Summary!$A$29)</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(Summary!$E$7,Summary!$E$9,Summary!$E$11,Summary!$E$13,Summary!$E$15,Summary!$E$17,Summary!$E$19,Summary!$E$21,Summary!$E$23,Summary!$E$25,Summary!$E$27,Summary!$E$29)</c:f>
              <c:numCache>
                <c:formatCode>0</c:formatCode>
                <c:ptCount val="12"/>
                <c:pt idx="0">
                  <c:v>508.4713375796178</c:v>
                </c:pt>
                <c:pt idx="1">
                  <c:v>414.52229299363069</c:v>
                </c:pt>
                <c:pt idx="2">
                  <c:v>424.52229299363063</c:v>
                </c:pt>
                <c:pt idx="3">
                  <c:v>403.88535031847135</c:v>
                </c:pt>
                <c:pt idx="4">
                  <c:v>372.9745222929937</c:v>
                </c:pt>
                <c:pt idx="5">
                  <c:v>344.63057324840764</c:v>
                </c:pt>
                <c:pt idx="6">
                  <c:v>401.65605095541412</c:v>
                </c:pt>
                <c:pt idx="7">
                  <c:v>382.99363057324842</c:v>
                </c:pt>
                <c:pt idx="8">
                  <c:v>352.92993630573255</c:v>
                </c:pt>
                <c:pt idx="9">
                  <c:v>326.05095541401278</c:v>
                </c:pt>
                <c:pt idx="10">
                  <c:v>323.53503184713372</c:v>
                </c:pt>
                <c:pt idx="11">
                  <c:v>294.71337579617835</c:v>
                </c:pt>
              </c:numCache>
            </c:numRef>
          </c:val>
          <c:smooth val="0"/>
          <c:extLst>
            <c:ext xmlns:c16="http://schemas.microsoft.com/office/drawing/2014/chart" uri="{C3380CC4-5D6E-409C-BE32-E72D297353CC}">
              <c16:uniqueId val="{00000000-856C-43D5-B6AB-CE6EF09FA30E}"/>
            </c:ext>
          </c:extLst>
        </c:ser>
        <c:ser>
          <c:idx val="1"/>
          <c:order val="1"/>
          <c:tx>
            <c:strRef>
              <c:f>Summary!$F$4</c:f>
              <c:strCache>
                <c:ptCount val="1"/>
                <c:pt idx="0">
                  <c:v>Irrig. + Precipitation</c:v>
                </c:pt>
              </c:strCache>
            </c:strRef>
          </c:tx>
          <c:spPr>
            <a:ln w="12700">
              <a:solidFill>
                <a:srgbClr val="FF33CC"/>
              </a:solidFill>
            </a:ln>
          </c:spPr>
          <c:marker>
            <c:symbol val="square"/>
            <c:size val="5"/>
            <c:spPr>
              <a:solidFill>
                <a:srgbClr val="FF33CC"/>
              </a:solidFill>
              <a:ln>
                <a:solidFill>
                  <a:srgbClr val="FF33CC"/>
                </a:solidFill>
              </a:ln>
            </c:spPr>
          </c:marker>
          <c:cat>
            <c:numRef>
              <c:f>(Summary!$A$7,Summary!$A$9,Summary!$A$11,Summary!$A$13,Summary!$A$15,Summary!$A$17,Summary!$A$19,Summary!$A$21,Summary!$A$23,Summary!$A$25,Summary!$A$27,Summary!$A$29)</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(Summary!$H$7,Summary!$H$9,Summary!$H$11,Summary!$H$13,Summary!$H$15,Summary!$H$17,Summary!$H$19,Summary!$H$21,Summary!$H$23,Summary!$H$25,Summary!$H$27,Summary!$H$29)</c:f>
              <c:numCache>
                <c:formatCode>0</c:formatCode>
                <c:ptCount val="12"/>
                <c:pt idx="0">
                  <c:v>706.08533757961777</c:v>
                </c:pt>
                <c:pt idx="1">
                  <c:v>590.52229299363069</c:v>
                </c:pt>
                <c:pt idx="2">
                  <c:v>605.52229299363057</c:v>
                </c:pt>
                <c:pt idx="3">
                  <c:v>584.88535031847141</c:v>
                </c:pt>
                <c:pt idx="4">
                  <c:v>548.9745222929937</c:v>
                </c:pt>
                <c:pt idx="5">
                  <c:v>516.6305732484077</c:v>
                </c:pt>
                <c:pt idx="6">
                  <c:v>582.65605095541412</c:v>
                </c:pt>
                <c:pt idx="7">
                  <c:v>563.99363057324842</c:v>
                </c:pt>
                <c:pt idx="8">
                  <c:v>528.92993630573255</c:v>
                </c:pt>
                <c:pt idx="9">
                  <c:v>498.05095541401278</c:v>
                </c:pt>
                <c:pt idx="10">
                  <c:v>499.53503184713378</c:v>
                </c:pt>
                <c:pt idx="11">
                  <c:v>466.71337579617835</c:v>
                </c:pt>
              </c:numCache>
            </c:numRef>
          </c:val>
          <c:smooth val="0"/>
          <c:extLst>
            <c:ext xmlns:c16="http://schemas.microsoft.com/office/drawing/2014/chart" uri="{C3380CC4-5D6E-409C-BE32-E72D297353CC}">
              <c16:uniqueId val="{00000001-856C-43D5-B6AB-CE6EF09FA30E}"/>
            </c:ext>
          </c:extLst>
        </c:ser>
        <c:ser>
          <c:idx val="2"/>
          <c:order val="2"/>
          <c:tx>
            <c:strRef>
              <c:f>Summary!$I$4</c:f>
              <c:strCache>
                <c:ptCount val="1"/>
                <c:pt idx="0">
                  <c:v>Evapotranspiration</c:v>
                </c:pt>
              </c:strCache>
            </c:strRef>
          </c:tx>
          <c:spPr>
            <a:ln w="12700">
              <a:solidFill>
                <a:srgbClr val="FFFF00"/>
              </a:solidFill>
            </a:ln>
          </c:spPr>
          <c:marker>
            <c:symbol val="triangle"/>
            <c:size val="7"/>
            <c:spPr>
              <a:solidFill>
                <a:srgbClr val="FFFF00"/>
              </a:solidFill>
            </c:spPr>
          </c:marker>
          <c:cat>
            <c:numRef>
              <c:f>(Summary!$A$7,Summary!$A$9,Summary!$A$11,Summary!$A$13,Summary!$A$15,Summary!$A$17,Summary!$A$19,Summary!$A$21,Summary!$A$23,Summary!$A$25,Summary!$A$27,Summary!$A$29)</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(Summary!$K$7,Summary!$K$9,Summary!$K$11,Summary!$K$13,Summary!$K$15,Summary!$K$17,Summary!$K$19,Summary!$K$21,Summary!$K$23,Summary!$K$25,Summary!$K$27,Summary!$K$29)</c:f>
              <c:numCache>
                <c:formatCode>0</c:formatCode>
                <c:ptCount val="12"/>
                <c:pt idx="0">
                  <c:v>603.03175855309723</c:v>
                </c:pt>
                <c:pt idx="1">
                  <c:v>582.62149343009423</c:v>
                </c:pt>
                <c:pt idx="2">
                  <c:v>599.15963377167895</c:v>
                </c:pt>
                <c:pt idx="3">
                  <c:v>585.4876534844858</c:v>
                </c:pt>
                <c:pt idx="4">
                  <c:v>543.16510005453358</c:v>
                </c:pt>
                <c:pt idx="5">
                  <c:v>522.31045079301316</c:v>
                </c:pt>
                <c:pt idx="6">
                  <c:v>579.12430372825372</c:v>
                </c:pt>
                <c:pt idx="7">
                  <c:v>564.62364077314965</c:v>
                </c:pt>
                <c:pt idx="8">
                  <c:v>534.7509834876447</c:v>
                </c:pt>
                <c:pt idx="9">
                  <c:v>499.24244572461981</c:v>
                </c:pt>
                <c:pt idx="10">
                  <c:v>502.49293587180597</c:v>
                </c:pt>
                <c:pt idx="11">
                  <c:v>464.05322855986253</c:v>
                </c:pt>
              </c:numCache>
            </c:numRef>
          </c:val>
          <c:smooth val="0"/>
          <c:extLst>
            <c:ext xmlns:c16="http://schemas.microsoft.com/office/drawing/2014/chart" uri="{C3380CC4-5D6E-409C-BE32-E72D297353CC}">
              <c16:uniqueId val="{00000002-856C-43D5-B6AB-CE6EF09FA30E}"/>
            </c:ext>
          </c:extLst>
        </c:ser>
        <c:ser>
          <c:idx val="3"/>
          <c:order val="3"/>
          <c:tx>
            <c:strRef>
              <c:f>Summary!$L$4</c:f>
              <c:strCache>
                <c:ptCount val="1"/>
                <c:pt idx="0">
                  <c:v>Transpiration</c:v>
                </c:pt>
              </c:strCache>
            </c:strRef>
          </c:tx>
          <c:spPr>
            <a:ln w="12700">
              <a:solidFill>
                <a:srgbClr val="00FFFF"/>
              </a:solidFill>
            </a:ln>
          </c:spPr>
          <c:marker>
            <c:spPr>
              <a:ln>
                <a:solidFill>
                  <a:srgbClr val="00FFFF"/>
                </a:solidFill>
              </a:ln>
            </c:spPr>
          </c:marker>
          <c:cat>
            <c:numRef>
              <c:f>(Summary!$A$7,Summary!$A$9,Summary!$A$11,Summary!$A$13,Summary!$A$15,Summary!$A$17,Summary!$A$19,Summary!$A$21,Summary!$A$23,Summary!$A$25,Summary!$A$27,Summary!$A$29)</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(Summary!$N$7,Summary!$N$9,Summary!$N$11,Summary!$N$13,Summary!$N$15,Summary!$N$17,Summary!$N$19,Summary!$N$21,Summary!$N$23,Summary!$N$25,Summary!$N$27,Summary!$N$29)</c:f>
              <c:numCache>
                <c:formatCode>0</c:formatCode>
                <c:ptCount val="12"/>
                <c:pt idx="0">
                  <c:v>539.09906677219806</c:v>
                </c:pt>
                <c:pt idx="1">
                  <c:v>523.38382000355466</c:v>
                </c:pt>
                <c:pt idx="2">
                  <c:v>540.26755025407635</c:v>
                </c:pt>
                <c:pt idx="3">
                  <c:v>523.9687653845989</c:v>
                </c:pt>
                <c:pt idx="4">
                  <c:v>482.40612035599793</c:v>
                </c:pt>
                <c:pt idx="5">
                  <c:v>459.64260352219492</c:v>
                </c:pt>
                <c:pt idx="6">
                  <c:v>518.79211121310595</c:v>
                </c:pt>
                <c:pt idx="7">
                  <c:v>503.53178212913355</c:v>
                </c:pt>
                <c:pt idx="8">
                  <c:v>474.40360579429068</c:v>
                </c:pt>
                <c:pt idx="9">
                  <c:v>433.31997650236224</c:v>
                </c:pt>
                <c:pt idx="10">
                  <c:v>440.90837262391398</c:v>
                </c:pt>
                <c:pt idx="11">
                  <c:v>395.09433569960856</c:v>
                </c:pt>
              </c:numCache>
            </c:numRef>
          </c:val>
          <c:smooth val="0"/>
          <c:extLst>
            <c:ext xmlns:c16="http://schemas.microsoft.com/office/drawing/2014/chart" uri="{C3380CC4-5D6E-409C-BE32-E72D297353CC}">
              <c16:uniqueId val="{00000003-856C-43D5-B6AB-CE6EF09FA30E}"/>
            </c:ext>
          </c:extLst>
        </c:ser>
        <c:ser>
          <c:idx val="4"/>
          <c:order val="4"/>
          <c:tx>
            <c:strRef>
              <c:f>Summary!$O$3</c:f>
              <c:strCache>
                <c:ptCount val="1"/>
                <c:pt idx="0">
                  <c:v>Surface Evaporation</c:v>
                </c:pt>
              </c:strCache>
            </c:strRef>
          </c:tx>
          <c:spPr>
            <a:ln w="12700">
              <a:solidFill>
                <a:srgbClr val="A248BE"/>
              </a:solidFill>
            </a:ln>
          </c:spPr>
          <c:marker>
            <c:spPr>
              <a:ln>
                <a:solidFill>
                  <a:srgbClr val="A248BE"/>
                </a:solidFill>
              </a:ln>
            </c:spPr>
          </c:marker>
          <c:cat>
            <c:numRef>
              <c:f>(Summary!$A$7,Summary!$A$9,Summary!$A$11,Summary!$A$13,Summary!$A$15,Summary!$A$17,Summary!$A$19,Summary!$A$21,Summary!$A$23,Summary!$A$25,Summary!$A$27,Summary!$A$29)</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(Summary!$O$7,Summary!$O$9,Summary!$O$11,Summary!$O$13,Summary!$O$15,Summary!$O$17,Summary!$O$19,Summary!$O$21,Summary!$O$23,Summary!$O$25,Summary!$O$27,Summary!$O$29)</c:f>
              <c:numCache>
                <c:formatCode>0</c:formatCode>
                <c:ptCount val="12"/>
                <c:pt idx="0">
                  <c:v>74.227243203113858</c:v>
                </c:pt>
                <c:pt idx="1">
                  <c:v>66.93613817778305</c:v>
                </c:pt>
                <c:pt idx="2">
                  <c:v>70.990548268846169</c:v>
                </c:pt>
                <c:pt idx="3">
                  <c:v>65.21735285113084</c:v>
                </c:pt>
                <c:pt idx="4">
                  <c:v>68.457444449779587</c:v>
                </c:pt>
                <c:pt idx="5">
                  <c:v>73.566312022061823</c:v>
                </c:pt>
                <c:pt idx="6">
                  <c:v>72.430657266391563</c:v>
                </c:pt>
                <c:pt idx="7">
                  <c:v>64.790323395259577</c:v>
                </c:pt>
                <c:pt idx="8">
                  <c:v>68.045842444597668</c:v>
                </c:pt>
                <c:pt idx="9">
                  <c:v>76.820933973501269</c:v>
                </c:pt>
                <c:pt idx="10">
                  <c:v>69.283027999135527</c:v>
                </c:pt>
                <c:pt idx="11">
                  <c:v>79.857357611497434</c:v>
                </c:pt>
              </c:numCache>
            </c:numRef>
          </c:val>
          <c:smooth val="0"/>
          <c:extLst>
            <c:ext xmlns:c16="http://schemas.microsoft.com/office/drawing/2014/chart" uri="{C3380CC4-5D6E-409C-BE32-E72D297353CC}">
              <c16:uniqueId val="{00000004-856C-43D5-B6AB-CE6EF09FA30E}"/>
            </c:ext>
          </c:extLst>
        </c:ser>
        <c:ser>
          <c:idx val="5"/>
          <c:order val="5"/>
          <c:tx>
            <c:strRef>
              <c:f>Summary!$Q$3</c:f>
              <c:strCache>
                <c:ptCount val="1"/>
                <c:pt idx="0">
                  <c:v>SW</c:v>
                </c:pt>
              </c:strCache>
            </c:strRef>
          </c:tx>
          <c:spPr>
            <a:ln w="12700">
              <a:solidFill>
                <a:srgbClr val="C00000"/>
              </a:solidFill>
            </a:ln>
          </c:spPr>
          <c:marker>
            <c:symbol val="circle"/>
            <c:size val="6"/>
            <c:spPr>
              <a:solidFill>
                <a:schemeClr val="accent2"/>
              </a:solidFill>
            </c:spPr>
          </c:marker>
          <c:cat>
            <c:numRef>
              <c:f>(Summary!$A$7,Summary!$A$9,Summary!$A$11,Summary!$A$13,Summary!$A$15,Summary!$A$17,Summary!$A$19,Summary!$A$21,Summary!$A$23,Summary!$A$25,Summary!$A$27,Summary!$A$29)</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(Summary!$Q$7,Summary!$Q$9,Summary!$Q$11,Summary!$Q$13,Summary!$Q$15,Summary!$Q$17,Summary!$Q$19,Summary!$Q$21,Summary!$Q$23,Summary!$Q$25,Summary!$Q$27,Summary!$Q$29)</c:f>
              <c:numCache>
                <c:formatCode>0</c:formatCode>
                <c:ptCount val="12"/>
                <c:pt idx="0">
                  <c:v>28.795206610083103</c:v>
                </c:pt>
                <c:pt idx="1">
                  <c:v>-3.0095636558572423</c:v>
                </c:pt>
                <c:pt idx="2">
                  <c:v>1.053062761638941</c:v>
                </c:pt>
                <c:pt idx="3">
                  <c:v>-5.9118996263272976</c:v>
                </c:pt>
                <c:pt idx="4">
                  <c:v>-0.18545600453737876</c:v>
                </c:pt>
                <c:pt idx="5">
                  <c:v>-14.212171819299101</c:v>
                </c:pt>
                <c:pt idx="6">
                  <c:v>-1.7778492331524234</c:v>
                </c:pt>
                <c:pt idx="7">
                  <c:v>-5.9396066602135988</c:v>
                </c:pt>
                <c:pt idx="8">
                  <c:v>-11.817905426301479</c:v>
                </c:pt>
                <c:pt idx="9">
                  <c:v>-9.5094083115780137</c:v>
                </c:pt>
                <c:pt idx="10">
                  <c:v>-8.9329984143996199</c:v>
                </c:pt>
                <c:pt idx="11">
                  <c:v>-5.7587555054395523</c:v>
                </c:pt>
              </c:numCache>
            </c:numRef>
          </c:val>
          <c:smooth val="0"/>
          <c:extLst>
            <c:ext xmlns:c16="http://schemas.microsoft.com/office/drawing/2014/chart" uri="{C3380CC4-5D6E-409C-BE32-E72D297353CC}">
              <c16:uniqueId val="{00000005-856C-43D5-B6AB-CE6EF09FA30E}"/>
            </c:ext>
          </c:extLst>
        </c:ser>
        <c:dLbls>
          <c:showLegendKey val="0"/>
          <c:showVal val="0"/>
          <c:showCatName val="0"/>
          <c:showSerName val="0"/>
          <c:showPercent val="0"/>
          <c:showBubbleSize val="0"/>
        </c:dLbls>
        <c:marker val="1"/>
        <c:smooth val="0"/>
        <c:axId val="778533488"/>
        <c:axId val="778542112"/>
      </c:lineChart>
      <c:catAx>
        <c:axId val="778533488"/>
        <c:scaling>
          <c:orientation val="minMax"/>
        </c:scaling>
        <c:delete val="0"/>
        <c:axPos val="b"/>
        <c:title>
          <c:tx>
            <c:rich>
              <a:bodyPr/>
              <a:lstStyle/>
              <a:p>
                <a:pPr>
                  <a:defRPr/>
                </a:pPr>
                <a:r>
                  <a:rPr lang="en-US"/>
                  <a:t>Treatment</a:t>
                </a:r>
              </a:p>
            </c:rich>
          </c:tx>
          <c:layout>
            <c:manualLayout>
              <c:xMode val="edge"/>
              <c:yMode val="edge"/>
              <c:x val="0.49561518625961232"/>
              <c:y val="0.92424528752087809"/>
            </c:manualLayout>
          </c:layout>
          <c:overlay val="0"/>
        </c:title>
        <c:numFmt formatCode="General" sourceLinked="1"/>
        <c:majorTickMark val="out"/>
        <c:minorTickMark val="none"/>
        <c:tickLblPos val="nextTo"/>
        <c:txPr>
          <a:bodyPr rot="0" vert="horz"/>
          <a:lstStyle/>
          <a:p>
            <a:pPr>
              <a:defRPr/>
            </a:pPr>
            <a:endParaRPr lang="en-US"/>
          </a:p>
        </c:txPr>
        <c:crossAx val="778542112"/>
        <c:crosses val="autoZero"/>
        <c:auto val="1"/>
        <c:lblAlgn val="ctr"/>
        <c:lblOffset val="100"/>
        <c:tickLblSkip val="1"/>
        <c:tickMarkSkip val="1"/>
        <c:noMultiLvlLbl val="0"/>
      </c:catAx>
      <c:valAx>
        <c:axId val="778542112"/>
        <c:scaling>
          <c:orientation val="minMax"/>
          <c:max val="800"/>
        </c:scaling>
        <c:delete val="0"/>
        <c:axPos val="l"/>
        <c:majorGridlines>
          <c:spPr>
            <a:ln>
              <a:solidFill>
                <a:schemeClr val="tx1"/>
              </a:solidFill>
            </a:ln>
          </c:spPr>
        </c:majorGridlines>
        <c:title>
          <c:tx>
            <c:rich>
              <a:bodyPr/>
              <a:lstStyle/>
              <a:p>
                <a:pPr>
                  <a:defRPr/>
                </a:pPr>
                <a:r>
                  <a:rPr lang="en-US"/>
                  <a:t>Depth (mm)</a:t>
                </a:r>
              </a:p>
            </c:rich>
          </c:tx>
          <c:layout>
            <c:manualLayout>
              <c:xMode val="edge"/>
              <c:yMode val="edge"/>
              <c:x val="1.5350877192982455E-2"/>
              <c:y val="0.33939489382009069"/>
            </c:manualLayout>
          </c:layout>
          <c:overlay val="0"/>
        </c:title>
        <c:numFmt formatCode="0" sourceLinked="1"/>
        <c:majorTickMark val="out"/>
        <c:minorTickMark val="none"/>
        <c:tickLblPos val="nextTo"/>
        <c:spPr>
          <a:ln>
            <a:solidFill>
              <a:srgbClr val="FFFF00"/>
            </a:solidFill>
          </a:ln>
        </c:spPr>
        <c:txPr>
          <a:bodyPr rot="0" vert="horz"/>
          <a:lstStyle/>
          <a:p>
            <a:pPr>
              <a:defRPr/>
            </a:pPr>
            <a:endParaRPr lang="en-US"/>
          </a:p>
        </c:txPr>
        <c:crossAx val="778533488"/>
        <c:crosses val="autoZero"/>
        <c:crossBetween val="between"/>
      </c:valAx>
      <c:spPr>
        <a:solidFill>
          <a:schemeClr val="bg1">
            <a:lumMod val="75000"/>
          </a:schemeClr>
        </a:solidFill>
        <a:ln>
          <a:solidFill>
            <a:schemeClr val="tx1">
              <a:lumMod val="65000"/>
              <a:lumOff val="35000"/>
            </a:schemeClr>
          </a:solidFill>
        </a:ln>
      </c:spPr>
    </c:plotArea>
    <c:legend>
      <c:legendPos val="r"/>
      <c:layout>
        <c:manualLayout>
          <c:xMode val="edge"/>
          <c:yMode val="edge"/>
          <c:x val="0.17982594280978037"/>
          <c:y val="0.42828282828282827"/>
          <c:w val="0.37134571994290189"/>
          <c:h val="0.28585954028473709"/>
        </c:manualLayout>
      </c:layout>
      <c:overlay val="0"/>
      <c:spPr>
        <a:solidFill>
          <a:schemeClr val="bg1"/>
        </a:solidFill>
      </c:spPr>
    </c:legend>
    <c:plotVisOnly val="1"/>
    <c:dispBlanksAs val="gap"/>
    <c:showDLblsOverMax val="0"/>
  </c:chart>
  <c:printSettings>
    <c:headerFooter alignWithMargins="0"/>
    <c:pageMargins b="1" l="0.75000000000000011" r="0.75000000000000011" t="1" header="0.5" footer="0.5"/>
    <c:pageSetup orientation="landscape" verticalDpi="0"/>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Summary!$D$1</c:f>
          <c:strCache>
            <c:ptCount val="1"/>
            <c:pt idx="0">
              <c:v>Corn 2013</c:v>
            </c:pt>
          </c:strCache>
        </c:strRef>
      </c:tx>
      <c:layout>
        <c:manualLayout>
          <c:xMode val="edge"/>
          <c:yMode val="edge"/>
          <c:x val="0.74468032278088148"/>
          <c:y val="3.8267875125881166E-2"/>
        </c:manualLayout>
      </c:layout>
      <c:overlay val="0"/>
      <c:txPr>
        <a:bodyPr/>
        <a:lstStyle/>
        <a:p>
          <a:pPr>
            <a:defRPr/>
          </a:pPr>
          <a:endParaRPr lang="en-US"/>
        </a:p>
      </c:txPr>
    </c:title>
    <c:autoTitleDeleted val="0"/>
    <c:plotArea>
      <c:layout>
        <c:manualLayout>
          <c:layoutTarget val="inner"/>
          <c:xMode val="edge"/>
          <c:yMode val="edge"/>
          <c:x val="0.14814841606701404"/>
          <c:y val="4.5317287394506772E-2"/>
          <c:w val="0.82777927477444091"/>
          <c:h val="0.80664771562222037"/>
        </c:manualLayout>
      </c:layout>
      <c:barChart>
        <c:barDir val="col"/>
        <c:grouping val="clustered"/>
        <c:varyColors val="0"/>
        <c:ser>
          <c:idx val="0"/>
          <c:order val="0"/>
          <c:tx>
            <c:strRef>
              <c:f>Summary!$C$4</c:f>
              <c:strCache>
                <c:ptCount val="1"/>
                <c:pt idx="0">
                  <c:v>Irrigation Application</c:v>
                </c:pt>
              </c:strCache>
            </c:strRef>
          </c:tx>
          <c:spPr>
            <a:solidFill>
              <a:srgbClr val="9999FF"/>
            </a:solidFill>
            <a:ln>
              <a:solidFill>
                <a:schemeClr val="tx1">
                  <a:lumMod val="85000"/>
                  <a:lumOff val="15000"/>
                </a:schemeClr>
              </a:solidFill>
            </a:ln>
          </c:spPr>
          <c:invertIfNegative val="0"/>
          <c:cat>
            <c:numRef>
              <c:f>(Summary!$A$7,Summary!$A$9,Summary!$A$11,Summary!$A$13,Summary!$A$15,Summary!$A$17,Summary!$A$19,Summary!$A$21,Summary!$A$23,Summary!$A$25,Summary!$A$27,Summary!$A$29)</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(Summary!$E$8,Summary!$E$10,Summary!$E$12,Summary!$E$14,Summary!$E$16,Summary!$E$18,Summary!$E$20,Summary!$E$22,Summary!$E$24,Summary!$E$26,Summary!$E$28,Summary!$E$30)</c:f>
              <c:numCache>
                <c:formatCode>0%</c:formatCode>
                <c:ptCount val="12"/>
                <c:pt idx="0">
                  <c:v>1</c:v>
                </c:pt>
                <c:pt idx="1">
                  <c:v>0.81523236878366556</c:v>
                </c:pt>
                <c:pt idx="2">
                  <c:v>0.83489916071652281</c:v>
                </c:pt>
                <c:pt idx="3">
                  <c:v>0.7943129149442566</c:v>
                </c:pt>
                <c:pt idx="4">
                  <c:v>0.73352123261931623</c:v>
                </c:pt>
                <c:pt idx="5">
                  <c:v>0.67777777777777781</c:v>
                </c:pt>
                <c:pt idx="6">
                  <c:v>0.78992859827132689</c:v>
                </c:pt>
                <c:pt idx="7">
                  <c:v>0.75322560440937003</c:v>
                </c:pt>
                <c:pt idx="8">
                  <c:v>0.69409996242014305</c:v>
                </c:pt>
                <c:pt idx="9">
                  <c:v>0.64123762996367295</c:v>
                </c:pt>
                <c:pt idx="10">
                  <c:v>0.63628961543279472</c:v>
                </c:pt>
                <c:pt idx="11">
                  <c:v>0.57960666416134288</c:v>
                </c:pt>
              </c:numCache>
            </c:numRef>
          </c:val>
          <c:extLst>
            <c:ext xmlns:c16="http://schemas.microsoft.com/office/drawing/2014/chart" uri="{C3380CC4-5D6E-409C-BE32-E72D297353CC}">
              <c16:uniqueId val="{00000000-8F37-4742-A350-D531DCA68048}"/>
            </c:ext>
          </c:extLst>
        </c:ser>
        <c:ser>
          <c:idx val="1"/>
          <c:order val="1"/>
          <c:tx>
            <c:strRef>
              <c:f>Summary!$F$4</c:f>
              <c:strCache>
                <c:ptCount val="1"/>
                <c:pt idx="0">
                  <c:v>Irrig. + Precipitation</c:v>
                </c:pt>
              </c:strCache>
            </c:strRef>
          </c:tx>
          <c:spPr>
            <a:solidFill>
              <a:srgbClr val="993366"/>
            </a:solidFill>
            <a:ln>
              <a:solidFill>
                <a:schemeClr val="tx1">
                  <a:lumMod val="85000"/>
                  <a:lumOff val="15000"/>
                </a:schemeClr>
              </a:solidFill>
            </a:ln>
          </c:spPr>
          <c:invertIfNegative val="0"/>
          <c:cat>
            <c:numRef>
              <c:f>(Summary!$A$7,Summary!$A$9,Summary!$A$11,Summary!$A$13,Summary!$A$15,Summary!$A$17,Summary!$A$19,Summary!$A$21,Summary!$A$23,Summary!$A$25,Summary!$A$27,Summary!$A$29)</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(Summary!$H$8,Summary!$H$10,Summary!$H$12,Summary!$H$14,Summary!$H$16,Summary!$H$18,Summary!$H$20,Summary!$H$22,Summary!$H$24,Summary!$H$26,Summary!$H$28,Summary!$H$30)</c:f>
              <c:numCache>
                <c:formatCode>0%</c:formatCode>
                <c:ptCount val="12"/>
                <c:pt idx="0">
                  <c:v>1</c:v>
                </c:pt>
                <c:pt idx="1">
                  <c:v>0.83633275124771123</c:v>
                </c:pt>
                <c:pt idx="2">
                  <c:v>0.85757664232101727</c:v>
                </c:pt>
                <c:pt idx="3">
                  <c:v>0.82834937816920762</c:v>
                </c:pt>
                <c:pt idx="4">
                  <c:v>0.77749033024084235</c:v>
                </c:pt>
                <c:pt idx="5">
                  <c:v>0.73168290821525905</c:v>
                </c:pt>
                <c:pt idx="6">
                  <c:v>0.82519211197996889</c:v>
                </c:pt>
                <c:pt idx="7">
                  <c:v>0.79876128359577048</c:v>
                </c:pt>
                <c:pt idx="8">
                  <c:v>0.74910199681931611</c:v>
                </c:pt>
                <c:pt idx="9">
                  <c:v>0.70536934971808962</c:v>
                </c:pt>
                <c:pt idx="10">
                  <c:v>0.70747118692406852</c:v>
                </c:pt>
                <c:pt idx="11">
                  <c:v>0.66098720785793408</c:v>
                </c:pt>
              </c:numCache>
            </c:numRef>
          </c:val>
          <c:extLst>
            <c:ext xmlns:c16="http://schemas.microsoft.com/office/drawing/2014/chart" uri="{C3380CC4-5D6E-409C-BE32-E72D297353CC}">
              <c16:uniqueId val="{00000001-8F37-4742-A350-D531DCA68048}"/>
            </c:ext>
          </c:extLst>
        </c:ser>
        <c:ser>
          <c:idx val="2"/>
          <c:order val="2"/>
          <c:tx>
            <c:strRef>
              <c:f>Summary!$I$4</c:f>
              <c:strCache>
                <c:ptCount val="1"/>
                <c:pt idx="0">
                  <c:v>Evapotranspiration</c:v>
                </c:pt>
              </c:strCache>
            </c:strRef>
          </c:tx>
          <c:spPr>
            <a:solidFill>
              <a:srgbClr val="FFFFCC"/>
            </a:solidFill>
            <a:ln>
              <a:solidFill>
                <a:schemeClr val="tx1">
                  <a:lumMod val="85000"/>
                  <a:lumOff val="15000"/>
                </a:schemeClr>
              </a:solidFill>
            </a:ln>
          </c:spPr>
          <c:invertIfNegative val="0"/>
          <c:cat>
            <c:numRef>
              <c:f>(Summary!$A$7,Summary!$A$9,Summary!$A$11,Summary!$A$13,Summary!$A$15,Summary!$A$17,Summary!$A$19,Summary!$A$21,Summary!$A$23,Summary!$A$25,Summary!$A$27,Summary!$A$29)</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(Summary!$K$8,Summary!$K$10,Summary!$K$12,Summary!$K$14,Summary!$K$16,Summary!$K$18,Summary!$K$20,Summary!$K$22,Summary!$K$24,Summary!$K$26,Summary!$K$28,Summary!$K$30)</c:f>
              <c:numCache>
                <c:formatCode>0%</c:formatCode>
                <c:ptCount val="12"/>
                <c:pt idx="0">
                  <c:v>1</c:v>
                </c:pt>
                <c:pt idx="1">
                  <c:v>0.96615391339922962</c:v>
                </c:pt>
                <c:pt idx="2">
                  <c:v>0.99357890405190441</c:v>
                </c:pt>
                <c:pt idx="3">
                  <c:v>0.97090683066061656</c:v>
                </c:pt>
                <c:pt idx="4">
                  <c:v>0.90072387125645492</c:v>
                </c:pt>
                <c:pt idx="5">
                  <c:v>0.86614086801370926</c:v>
                </c:pt>
                <c:pt idx="6">
                  <c:v>0.96035456758992832</c:v>
                </c:pt>
                <c:pt idx="7">
                  <c:v>0.93630830012650856</c:v>
                </c:pt>
                <c:pt idx="8">
                  <c:v>0.88677084731111988</c:v>
                </c:pt>
                <c:pt idx="9">
                  <c:v>0.82788748460361772</c:v>
                </c:pt>
                <c:pt idx="10">
                  <c:v>0.83327773163635332</c:v>
                </c:pt>
                <c:pt idx="11">
                  <c:v>0.76953364723825313</c:v>
                </c:pt>
              </c:numCache>
            </c:numRef>
          </c:val>
          <c:extLst>
            <c:ext xmlns:c16="http://schemas.microsoft.com/office/drawing/2014/chart" uri="{C3380CC4-5D6E-409C-BE32-E72D297353CC}">
              <c16:uniqueId val="{00000002-8F37-4742-A350-D531DCA68048}"/>
            </c:ext>
          </c:extLst>
        </c:ser>
        <c:ser>
          <c:idx val="3"/>
          <c:order val="3"/>
          <c:tx>
            <c:strRef>
              <c:f>Summary!$L$4</c:f>
              <c:strCache>
                <c:ptCount val="1"/>
                <c:pt idx="0">
                  <c:v>Transpiration</c:v>
                </c:pt>
              </c:strCache>
            </c:strRef>
          </c:tx>
          <c:spPr>
            <a:solidFill>
              <a:srgbClr val="CCFFFF"/>
            </a:solidFill>
            <a:ln>
              <a:solidFill>
                <a:schemeClr val="tx1">
                  <a:lumMod val="85000"/>
                  <a:lumOff val="15000"/>
                </a:schemeClr>
              </a:solidFill>
            </a:ln>
          </c:spPr>
          <c:invertIfNegative val="0"/>
          <c:cat>
            <c:numRef>
              <c:f>(Summary!$A$7,Summary!$A$9,Summary!$A$11,Summary!$A$13,Summary!$A$15,Summary!$A$17,Summary!$A$19,Summary!$A$21,Summary!$A$23,Summary!$A$25,Summary!$A$27,Summary!$A$29)</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(Summary!$N$8,Summary!$N$10,Summary!$N$12,Summary!$N$14,Summary!$N$16,Summary!$N$18,Summary!$N$20,Summary!$N$22,Summary!$N$24,Summary!$N$26,Summary!$N$28,Summary!$N$30)</c:f>
              <c:numCache>
                <c:formatCode>0%</c:formatCode>
                <c:ptCount val="12"/>
                <c:pt idx="0">
                  <c:v>1</c:v>
                </c:pt>
                <c:pt idx="1">
                  <c:v>0.97084905588366743</c:v>
                </c:pt>
                <c:pt idx="2">
                  <c:v>1.0021674745031084</c:v>
                </c:pt>
                <c:pt idx="3">
                  <c:v>0.97193409835006705</c:v>
                </c:pt>
                <c:pt idx="4">
                  <c:v>0.89483760980028493</c:v>
                </c:pt>
                <c:pt idx="5">
                  <c:v>0.85261250084193096</c:v>
                </c:pt>
                <c:pt idx="6">
                  <c:v>0.96233168111256806</c:v>
                </c:pt>
                <c:pt idx="7">
                  <c:v>0.93402458502475239</c:v>
                </c:pt>
                <c:pt idx="8">
                  <c:v>0.8799933723401433</c:v>
                </c:pt>
                <c:pt idx="9">
                  <c:v>0.80378543241935552</c:v>
                </c:pt>
                <c:pt idx="10">
                  <c:v>0.81786150227231691</c:v>
                </c:pt>
                <c:pt idx="11">
                  <c:v>0.73287890863027561</c:v>
                </c:pt>
              </c:numCache>
            </c:numRef>
          </c:val>
          <c:extLst>
            <c:ext xmlns:c16="http://schemas.microsoft.com/office/drawing/2014/chart" uri="{C3380CC4-5D6E-409C-BE32-E72D297353CC}">
              <c16:uniqueId val="{00000003-8F37-4742-A350-D531DCA68048}"/>
            </c:ext>
          </c:extLst>
        </c:ser>
        <c:dLbls>
          <c:showLegendKey val="0"/>
          <c:showVal val="0"/>
          <c:showCatName val="0"/>
          <c:showSerName val="0"/>
          <c:showPercent val="0"/>
          <c:showBubbleSize val="0"/>
        </c:dLbls>
        <c:gapWidth val="150"/>
        <c:axId val="778538192"/>
        <c:axId val="778541720"/>
      </c:barChart>
      <c:catAx>
        <c:axId val="778538192"/>
        <c:scaling>
          <c:orientation val="minMax"/>
        </c:scaling>
        <c:delete val="0"/>
        <c:axPos val="b"/>
        <c:title>
          <c:tx>
            <c:rich>
              <a:bodyPr/>
              <a:lstStyle/>
              <a:p>
                <a:pPr>
                  <a:defRPr/>
                </a:pPr>
                <a:r>
                  <a:rPr lang="en-US"/>
                  <a:t>Treatment</a:t>
                </a:r>
              </a:p>
            </c:rich>
          </c:tx>
          <c:layout>
            <c:manualLayout>
              <c:xMode val="edge"/>
              <c:yMode val="edge"/>
              <c:x val="0.50343240614476259"/>
              <c:y val="0.9244725678172403"/>
            </c:manualLayout>
          </c:layout>
          <c:overlay val="0"/>
        </c:title>
        <c:numFmt formatCode="General" sourceLinked="1"/>
        <c:majorTickMark val="out"/>
        <c:minorTickMark val="none"/>
        <c:tickLblPos val="nextTo"/>
        <c:txPr>
          <a:bodyPr rot="0" vert="horz"/>
          <a:lstStyle/>
          <a:p>
            <a:pPr>
              <a:defRPr/>
            </a:pPr>
            <a:endParaRPr lang="en-US"/>
          </a:p>
        </c:txPr>
        <c:crossAx val="778541720"/>
        <c:crosses val="autoZero"/>
        <c:auto val="1"/>
        <c:lblAlgn val="ctr"/>
        <c:lblOffset val="100"/>
        <c:tickLblSkip val="1"/>
        <c:tickMarkSkip val="1"/>
        <c:noMultiLvlLbl val="0"/>
      </c:catAx>
      <c:valAx>
        <c:axId val="778541720"/>
        <c:scaling>
          <c:orientation val="minMax"/>
          <c:max val="1"/>
        </c:scaling>
        <c:delete val="0"/>
        <c:axPos val="l"/>
        <c:majorGridlines>
          <c:spPr>
            <a:ln>
              <a:solidFill>
                <a:schemeClr val="tx1"/>
              </a:solidFill>
            </a:ln>
          </c:spPr>
        </c:majorGridlines>
        <c:title>
          <c:tx>
            <c:rich>
              <a:bodyPr/>
              <a:lstStyle/>
              <a:p>
                <a:pPr>
                  <a:defRPr/>
                </a:pPr>
                <a:r>
                  <a:rPr lang="en-US"/>
                  <a:t>Relative to Tmnt 1 (%)</a:t>
                </a:r>
              </a:p>
            </c:rich>
          </c:tx>
          <c:layout>
            <c:manualLayout>
              <c:xMode val="edge"/>
              <c:yMode val="edge"/>
              <c:x val="4.576665346999223E-2"/>
              <c:y val="0.24471330811745207"/>
            </c:manualLayout>
          </c:layout>
          <c:overlay val="0"/>
        </c:title>
        <c:numFmt formatCode="0%" sourceLinked="1"/>
        <c:majorTickMark val="out"/>
        <c:minorTickMark val="none"/>
        <c:tickLblPos val="nextTo"/>
        <c:txPr>
          <a:bodyPr rot="0" vert="horz"/>
          <a:lstStyle/>
          <a:p>
            <a:pPr>
              <a:defRPr/>
            </a:pPr>
            <a:endParaRPr lang="en-US"/>
          </a:p>
        </c:txPr>
        <c:crossAx val="778538192"/>
        <c:crosses val="autoZero"/>
        <c:crossBetween val="between"/>
      </c:valAx>
      <c:spPr>
        <a:solidFill>
          <a:schemeClr val="bg1">
            <a:lumMod val="75000"/>
          </a:schemeClr>
        </a:solidFill>
        <a:ln>
          <a:solidFill>
            <a:schemeClr val="tx1"/>
          </a:solidFill>
        </a:ln>
      </c:spPr>
    </c:plotArea>
    <c:legend>
      <c:legendPos val="r"/>
      <c:layout>
        <c:manualLayout>
          <c:xMode val="edge"/>
          <c:yMode val="edge"/>
          <c:x val="0.21481527099615344"/>
          <c:y val="0.59516711468468253"/>
          <c:w val="0.28888947540775284"/>
          <c:h val="0.2296075679361832"/>
        </c:manualLayout>
      </c:layout>
      <c:overlay val="0"/>
      <c:spPr>
        <a:solidFill>
          <a:schemeClr val="bg1"/>
        </a:solidFill>
      </c:spPr>
    </c:legend>
    <c:plotVisOnly val="1"/>
    <c:dispBlanksAs val="gap"/>
    <c:showDLblsOverMax val="0"/>
  </c:chart>
  <c:printSettings>
    <c:headerFooter alignWithMargins="0"/>
    <c:pageMargins b="1" l="0.75000000000000011" r="0.75000000000000011"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Summary!$D$1</c:f>
          <c:strCache>
            <c:ptCount val="1"/>
            <c:pt idx="0">
              <c:v>Corn 2013</c:v>
            </c:pt>
          </c:strCache>
        </c:strRef>
      </c:tx>
      <c:layout>
        <c:manualLayout>
          <c:xMode val="edge"/>
          <c:yMode val="edge"/>
          <c:x val="0.13986013986013987"/>
          <c:y val="5.1359516616314202E-2"/>
        </c:manualLayout>
      </c:layout>
      <c:overlay val="0"/>
      <c:txPr>
        <a:bodyPr/>
        <a:lstStyle/>
        <a:p>
          <a:pPr>
            <a:defRPr/>
          </a:pPr>
          <a:endParaRPr lang="en-US"/>
        </a:p>
      </c:txPr>
    </c:title>
    <c:autoTitleDeleted val="0"/>
    <c:plotArea>
      <c:layout>
        <c:manualLayout>
          <c:layoutTarget val="inner"/>
          <c:xMode val="edge"/>
          <c:yMode val="edge"/>
          <c:x val="0.11363636363636362"/>
          <c:y val="5.7401897366375222E-2"/>
          <c:w val="0.85664335664335689"/>
          <c:h val="0.79456310565035149"/>
        </c:manualLayout>
      </c:layout>
      <c:scatterChart>
        <c:scatterStyle val="lineMarker"/>
        <c:varyColors val="0"/>
        <c:ser>
          <c:idx val="5"/>
          <c:order val="0"/>
          <c:tx>
            <c:v>Biomass vs Irr</c:v>
          </c:tx>
          <c:spPr>
            <a:ln w="28575">
              <a:noFill/>
            </a:ln>
          </c:spPr>
          <c:marker>
            <c:symbol val="square"/>
            <c:size val="5"/>
            <c:spPr>
              <a:solidFill>
                <a:srgbClr val="FF7C80"/>
              </a:solidFill>
              <a:ln>
                <a:solidFill>
                  <a:srgbClr val="A50021"/>
                </a:solidFill>
              </a:ln>
            </c:spPr>
          </c:marker>
          <c:trendline>
            <c:spPr>
              <a:ln w="38100">
                <a:solidFill>
                  <a:srgbClr val="A50021"/>
                </a:solidFill>
              </a:ln>
            </c:spPr>
            <c:trendlineType val="poly"/>
            <c:order val="2"/>
            <c:dispRSqr val="0"/>
            <c:dispEq val="0"/>
          </c:trendline>
          <c:xVal>
            <c:numRef>
              <c:f>(Summary!$E$7,Summary!$E$9,Summary!$E$11,Summary!$E$13,Summary!$E$15,Summary!$E$17,Summary!$E$19,Summary!$E$21,Summary!$E$23,Summary!$E$25,Summary!$E$27,Summary!$E$29)</c:f>
              <c:numCache>
                <c:formatCode>0</c:formatCode>
                <c:ptCount val="12"/>
                <c:pt idx="0">
                  <c:v>508.4713375796178</c:v>
                </c:pt>
                <c:pt idx="1">
                  <c:v>414.52229299363069</c:v>
                </c:pt>
                <c:pt idx="2">
                  <c:v>424.52229299363063</c:v>
                </c:pt>
                <c:pt idx="3">
                  <c:v>403.88535031847135</c:v>
                </c:pt>
                <c:pt idx="4">
                  <c:v>372.9745222929937</c:v>
                </c:pt>
                <c:pt idx="5">
                  <c:v>344.63057324840764</c:v>
                </c:pt>
                <c:pt idx="6">
                  <c:v>401.65605095541412</c:v>
                </c:pt>
                <c:pt idx="7">
                  <c:v>382.99363057324842</c:v>
                </c:pt>
                <c:pt idx="8">
                  <c:v>352.92993630573255</c:v>
                </c:pt>
                <c:pt idx="9">
                  <c:v>326.05095541401278</c:v>
                </c:pt>
                <c:pt idx="10">
                  <c:v>323.53503184713372</c:v>
                </c:pt>
                <c:pt idx="11">
                  <c:v>294.71337579617835</c:v>
                </c:pt>
              </c:numCache>
            </c:numRef>
          </c:xVal>
          <c:yVal>
            <c:numRef>
              <c:f>Summary!$Z$5:$Z$16</c:f>
              <c:numCache>
                <c:formatCode>#,##0</c:formatCode>
                <c:ptCount val="12"/>
                <c:pt idx="0">
                  <c:v>26128.671446640154</c:v>
                </c:pt>
                <c:pt idx="1">
                  <c:v>20082.627096074397</c:v>
                </c:pt>
                <c:pt idx="2">
                  <c:v>24860.775964080232</c:v>
                </c:pt>
                <c:pt idx="3">
                  <c:v>22984.310058721036</c:v>
                </c:pt>
                <c:pt idx="4">
                  <c:v>21357.948034216621</c:v>
                </c:pt>
                <c:pt idx="5">
                  <c:v>18085.158763081767</c:v>
                </c:pt>
                <c:pt idx="6">
                  <c:v>24845.728610407539</c:v>
                </c:pt>
                <c:pt idx="7">
                  <c:v>22150.584722803807</c:v>
                </c:pt>
                <c:pt idx="8">
                  <c:v>18932.493424384385</c:v>
                </c:pt>
                <c:pt idx="9">
                  <c:v>17996.339407322532</c:v>
                </c:pt>
                <c:pt idx="10">
                  <c:v>18532.543726144155</c:v>
                </c:pt>
                <c:pt idx="11">
                  <c:v>15658.657892604391</c:v>
                </c:pt>
              </c:numCache>
            </c:numRef>
          </c:yVal>
          <c:smooth val="0"/>
          <c:extLst>
            <c:ext xmlns:c16="http://schemas.microsoft.com/office/drawing/2014/chart" uri="{C3380CC4-5D6E-409C-BE32-E72D297353CC}">
              <c16:uniqueId val="{00000001-5B1F-4B0A-AFFC-3C9714888AB2}"/>
            </c:ext>
          </c:extLst>
        </c:ser>
        <c:ser>
          <c:idx val="3"/>
          <c:order val="1"/>
          <c:tx>
            <c:v>Biomass vs T</c:v>
          </c:tx>
          <c:spPr>
            <a:ln w="28575">
              <a:noFill/>
            </a:ln>
          </c:spPr>
          <c:marker>
            <c:symbol val="square"/>
            <c:size val="5"/>
            <c:spPr>
              <a:solidFill>
                <a:srgbClr val="A50021"/>
              </a:solidFill>
              <a:ln>
                <a:solidFill>
                  <a:srgbClr val="A50021"/>
                </a:solidFill>
              </a:ln>
            </c:spPr>
          </c:marker>
          <c:trendline>
            <c:spPr>
              <a:ln w="28575">
                <a:solidFill>
                  <a:srgbClr val="A50021"/>
                </a:solidFill>
              </a:ln>
            </c:spPr>
            <c:trendlineType val="poly"/>
            <c:order val="2"/>
            <c:dispRSqr val="0"/>
            <c:dispEq val="0"/>
          </c:trendline>
          <c:xVal>
            <c:numRef>
              <c:f>(Summary!$N$7,Summary!$N$9,Summary!$N$11,Summary!$N$13,Summary!$N$15,Summary!$N$17,Summary!$N$19,Summary!$N$21,Summary!$N$23,Summary!$N$25,Summary!$N$27,Summary!$N$29)</c:f>
              <c:numCache>
                <c:formatCode>0</c:formatCode>
                <c:ptCount val="12"/>
                <c:pt idx="0">
                  <c:v>539.09906677219806</c:v>
                </c:pt>
                <c:pt idx="1">
                  <c:v>523.38382000355466</c:v>
                </c:pt>
                <c:pt idx="2">
                  <c:v>540.26755025407635</c:v>
                </c:pt>
                <c:pt idx="3">
                  <c:v>523.9687653845989</c:v>
                </c:pt>
                <c:pt idx="4">
                  <c:v>482.40612035599793</c:v>
                </c:pt>
                <c:pt idx="5">
                  <c:v>459.64260352219492</c:v>
                </c:pt>
                <c:pt idx="6">
                  <c:v>518.79211121310595</c:v>
                </c:pt>
                <c:pt idx="7">
                  <c:v>503.53178212913355</c:v>
                </c:pt>
                <c:pt idx="8">
                  <c:v>474.40360579429068</c:v>
                </c:pt>
                <c:pt idx="9">
                  <c:v>433.31997650236224</c:v>
                </c:pt>
                <c:pt idx="10">
                  <c:v>440.90837262391398</c:v>
                </c:pt>
                <c:pt idx="11">
                  <c:v>395.09433569960856</c:v>
                </c:pt>
              </c:numCache>
            </c:numRef>
          </c:xVal>
          <c:yVal>
            <c:numRef>
              <c:f>Summary!$Z$5:$Z$16</c:f>
              <c:numCache>
                <c:formatCode>#,##0</c:formatCode>
                <c:ptCount val="12"/>
                <c:pt idx="0">
                  <c:v>26128.671446640154</c:v>
                </c:pt>
                <c:pt idx="1">
                  <c:v>20082.627096074397</c:v>
                </c:pt>
                <c:pt idx="2">
                  <c:v>24860.775964080232</c:v>
                </c:pt>
                <c:pt idx="3">
                  <c:v>22984.310058721036</c:v>
                </c:pt>
                <c:pt idx="4">
                  <c:v>21357.948034216621</c:v>
                </c:pt>
                <c:pt idx="5">
                  <c:v>18085.158763081767</c:v>
                </c:pt>
                <c:pt idx="6">
                  <c:v>24845.728610407539</c:v>
                </c:pt>
                <c:pt idx="7">
                  <c:v>22150.584722803807</c:v>
                </c:pt>
                <c:pt idx="8">
                  <c:v>18932.493424384385</c:v>
                </c:pt>
                <c:pt idx="9">
                  <c:v>17996.339407322532</c:v>
                </c:pt>
                <c:pt idx="10">
                  <c:v>18532.543726144155</c:v>
                </c:pt>
                <c:pt idx="11">
                  <c:v>15658.657892604391</c:v>
                </c:pt>
              </c:numCache>
            </c:numRef>
          </c:yVal>
          <c:smooth val="0"/>
          <c:extLst>
            <c:ext xmlns:c16="http://schemas.microsoft.com/office/drawing/2014/chart" uri="{C3380CC4-5D6E-409C-BE32-E72D297353CC}">
              <c16:uniqueId val="{00000003-5B1F-4B0A-AFFC-3C9714888AB2}"/>
            </c:ext>
          </c:extLst>
        </c:ser>
        <c:ser>
          <c:idx val="1"/>
          <c:order val="2"/>
          <c:tx>
            <c:v>Biomass vs ET</c:v>
          </c:tx>
          <c:spPr>
            <a:ln w="28575">
              <a:noFill/>
            </a:ln>
          </c:spPr>
          <c:marker>
            <c:symbol val="square"/>
            <c:size val="5"/>
            <c:spPr>
              <a:noFill/>
              <a:ln>
                <a:solidFill>
                  <a:srgbClr val="A50021"/>
                </a:solidFill>
              </a:ln>
            </c:spPr>
          </c:marker>
          <c:trendline>
            <c:spPr>
              <a:ln w="19050">
                <a:solidFill>
                  <a:srgbClr val="A50021"/>
                </a:solidFill>
              </a:ln>
            </c:spPr>
            <c:trendlineType val="poly"/>
            <c:order val="2"/>
            <c:dispRSqr val="0"/>
            <c:dispEq val="0"/>
          </c:trendline>
          <c:xVal>
            <c:numRef>
              <c:f>(Summary!$K$7,Summary!$K$9,Summary!$K$11,Summary!$K$13,Summary!$K$15,Summary!$K$17,Summary!$K$19,Summary!$K$21,Summary!$K$23,Summary!$K$25,Summary!$K$27,Summary!$K$29)</c:f>
              <c:numCache>
                <c:formatCode>0</c:formatCode>
                <c:ptCount val="12"/>
                <c:pt idx="0">
                  <c:v>603.03175855309723</c:v>
                </c:pt>
                <c:pt idx="1">
                  <c:v>582.62149343009423</c:v>
                </c:pt>
                <c:pt idx="2">
                  <c:v>599.15963377167895</c:v>
                </c:pt>
                <c:pt idx="3">
                  <c:v>585.4876534844858</c:v>
                </c:pt>
                <c:pt idx="4">
                  <c:v>543.16510005453358</c:v>
                </c:pt>
                <c:pt idx="5">
                  <c:v>522.31045079301316</c:v>
                </c:pt>
                <c:pt idx="6">
                  <c:v>579.12430372825372</c:v>
                </c:pt>
                <c:pt idx="7">
                  <c:v>564.62364077314965</c:v>
                </c:pt>
                <c:pt idx="8">
                  <c:v>534.7509834876447</c:v>
                </c:pt>
                <c:pt idx="9">
                  <c:v>499.24244572461981</c:v>
                </c:pt>
                <c:pt idx="10">
                  <c:v>502.49293587180597</c:v>
                </c:pt>
                <c:pt idx="11">
                  <c:v>464.05322855986253</c:v>
                </c:pt>
              </c:numCache>
            </c:numRef>
          </c:xVal>
          <c:yVal>
            <c:numRef>
              <c:f>Summary!$Z$5:$Z$16</c:f>
              <c:numCache>
                <c:formatCode>#,##0</c:formatCode>
                <c:ptCount val="12"/>
                <c:pt idx="0">
                  <c:v>26128.671446640154</c:v>
                </c:pt>
                <c:pt idx="1">
                  <c:v>20082.627096074397</c:v>
                </c:pt>
                <c:pt idx="2">
                  <c:v>24860.775964080232</c:v>
                </c:pt>
                <c:pt idx="3">
                  <c:v>22984.310058721036</c:v>
                </c:pt>
                <c:pt idx="4">
                  <c:v>21357.948034216621</c:v>
                </c:pt>
                <c:pt idx="5">
                  <c:v>18085.158763081767</c:v>
                </c:pt>
                <c:pt idx="6">
                  <c:v>24845.728610407539</c:v>
                </c:pt>
                <c:pt idx="7">
                  <c:v>22150.584722803807</c:v>
                </c:pt>
                <c:pt idx="8">
                  <c:v>18932.493424384385</c:v>
                </c:pt>
                <c:pt idx="9">
                  <c:v>17996.339407322532</c:v>
                </c:pt>
                <c:pt idx="10">
                  <c:v>18532.543726144155</c:v>
                </c:pt>
                <c:pt idx="11">
                  <c:v>15658.657892604391</c:v>
                </c:pt>
              </c:numCache>
            </c:numRef>
          </c:yVal>
          <c:smooth val="0"/>
          <c:extLst>
            <c:ext xmlns:c16="http://schemas.microsoft.com/office/drawing/2014/chart" uri="{C3380CC4-5D6E-409C-BE32-E72D297353CC}">
              <c16:uniqueId val="{00000005-5B1F-4B0A-AFFC-3C9714888AB2}"/>
            </c:ext>
          </c:extLst>
        </c:ser>
        <c:ser>
          <c:idx val="4"/>
          <c:order val="3"/>
          <c:tx>
            <c:v>Yield vs Irr</c:v>
          </c:tx>
          <c:spPr>
            <a:ln w="28575">
              <a:noFill/>
            </a:ln>
          </c:spPr>
          <c:marker>
            <c:symbol val="diamond"/>
            <c:size val="7"/>
            <c:spPr>
              <a:solidFill>
                <a:srgbClr val="00FFFF"/>
              </a:solidFill>
              <a:ln>
                <a:solidFill>
                  <a:srgbClr val="2C01C9"/>
                </a:solidFill>
              </a:ln>
            </c:spPr>
          </c:marker>
          <c:trendline>
            <c:spPr>
              <a:ln w="38100">
                <a:solidFill>
                  <a:srgbClr val="2C01C9"/>
                </a:solidFill>
              </a:ln>
            </c:spPr>
            <c:trendlineType val="poly"/>
            <c:order val="2"/>
            <c:dispRSqr val="0"/>
            <c:dispEq val="0"/>
          </c:trendline>
          <c:xVal>
            <c:numRef>
              <c:f>(Summary!$E$7,Summary!$E$9,Summary!$E$11,Summary!$E$13,Summary!$E$15,Summary!$E$17,Summary!$E$19,Summary!$E$21,Summary!$E$23,Summary!$E$25,Summary!$E$27,Summary!$E$29)</c:f>
              <c:numCache>
                <c:formatCode>0</c:formatCode>
                <c:ptCount val="12"/>
                <c:pt idx="0">
                  <c:v>508.4713375796178</c:v>
                </c:pt>
                <c:pt idx="1">
                  <c:v>414.52229299363069</c:v>
                </c:pt>
                <c:pt idx="2">
                  <c:v>424.52229299363063</c:v>
                </c:pt>
                <c:pt idx="3">
                  <c:v>403.88535031847135</c:v>
                </c:pt>
                <c:pt idx="4">
                  <c:v>372.9745222929937</c:v>
                </c:pt>
                <c:pt idx="5">
                  <c:v>344.63057324840764</c:v>
                </c:pt>
                <c:pt idx="6">
                  <c:v>401.65605095541412</c:v>
                </c:pt>
                <c:pt idx="7">
                  <c:v>382.99363057324842</c:v>
                </c:pt>
                <c:pt idx="8">
                  <c:v>352.92993630573255</c:v>
                </c:pt>
                <c:pt idx="9">
                  <c:v>326.05095541401278</c:v>
                </c:pt>
                <c:pt idx="10">
                  <c:v>323.53503184713372</c:v>
                </c:pt>
                <c:pt idx="11">
                  <c:v>294.71337579617835</c:v>
                </c:pt>
              </c:numCache>
            </c:numRef>
          </c:xVal>
          <c:yVal>
            <c:numRef>
              <c:f>Summary!$Y$5:$Y$16</c:f>
              <c:numCache>
                <c:formatCode>#,##0</c:formatCode>
                <c:ptCount val="12"/>
                <c:pt idx="0">
                  <c:v>15699.400422165467</c:v>
                </c:pt>
                <c:pt idx="1">
                  <c:v>13076.020146452964</c:v>
                </c:pt>
                <c:pt idx="2">
                  <c:v>15300.709668643882</c:v>
                </c:pt>
                <c:pt idx="3">
                  <c:v>14848.34385066365</c:v>
                </c:pt>
                <c:pt idx="4">
                  <c:v>13066.117023118875</c:v>
                </c:pt>
                <c:pt idx="5">
                  <c:v>10600.227414216541</c:v>
                </c:pt>
                <c:pt idx="6">
                  <c:v>15098.968962385752</c:v>
                </c:pt>
                <c:pt idx="7">
                  <c:v>13902.860840737338</c:v>
                </c:pt>
                <c:pt idx="8">
                  <c:v>12119.800870830106</c:v>
                </c:pt>
                <c:pt idx="9">
                  <c:v>10898.255987087277</c:v>
                </c:pt>
                <c:pt idx="10">
                  <c:v>12064.092201081046</c:v>
                </c:pt>
                <c:pt idx="11">
                  <c:v>8567.1006219866376</c:v>
                </c:pt>
              </c:numCache>
            </c:numRef>
          </c:yVal>
          <c:smooth val="0"/>
          <c:extLst>
            <c:ext xmlns:c16="http://schemas.microsoft.com/office/drawing/2014/chart" uri="{C3380CC4-5D6E-409C-BE32-E72D297353CC}">
              <c16:uniqueId val="{00000007-5B1F-4B0A-AFFC-3C9714888AB2}"/>
            </c:ext>
          </c:extLst>
        </c:ser>
        <c:ser>
          <c:idx val="2"/>
          <c:order val="4"/>
          <c:tx>
            <c:v>Yield vs T</c:v>
          </c:tx>
          <c:spPr>
            <a:ln w="28575">
              <a:noFill/>
            </a:ln>
          </c:spPr>
          <c:marker>
            <c:symbol val="diamond"/>
            <c:size val="7"/>
            <c:spPr>
              <a:solidFill>
                <a:srgbClr val="2C01C9"/>
              </a:solidFill>
              <a:ln>
                <a:solidFill>
                  <a:srgbClr val="2C01C9"/>
                </a:solidFill>
              </a:ln>
            </c:spPr>
          </c:marker>
          <c:trendline>
            <c:spPr>
              <a:ln w="31750">
                <a:solidFill>
                  <a:srgbClr val="2C01C9"/>
                </a:solidFill>
              </a:ln>
            </c:spPr>
            <c:trendlineType val="poly"/>
            <c:order val="2"/>
            <c:dispRSqr val="0"/>
            <c:dispEq val="0"/>
          </c:trendline>
          <c:xVal>
            <c:numRef>
              <c:f>(Summary!$N$7,Summary!$N$9,Summary!$N$11,Summary!$N$13,Summary!$N$15,Summary!$N$17,Summary!$N$19,Summary!$N$21,Summary!$N$23,Summary!$N$25,Summary!$N$27,Summary!$N$29)</c:f>
              <c:numCache>
                <c:formatCode>0</c:formatCode>
                <c:ptCount val="12"/>
                <c:pt idx="0">
                  <c:v>539.09906677219806</c:v>
                </c:pt>
                <c:pt idx="1">
                  <c:v>523.38382000355466</c:v>
                </c:pt>
                <c:pt idx="2">
                  <c:v>540.26755025407635</c:v>
                </c:pt>
                <c:pt idx="3">
                  <c:v>523.9687653845989</c:v>
                </c:pt>
                <c:pt idx="4">
                  <c:v>482.40612035599793</c:v>
                </c:pt>
                <c:pt idx="5">
                  <c:v>459.64260352219492</c:v>
                </c:pt>
                <c:pt idx="6">
                  <c:v>518.79211121310595</c:v>
                </c:pt>
                <c:pt idx="7">
                  <c:v>503.53178212913355</c:v>
                </c:pt>
                <c:pt idx="8">
                  <c:v>474.40360579429068</c:v>
                </c:pt>
                <c:pt idx="9">
                  <c:v>433.31997650236224</c:v>
                </c:pt>
                <c:pt idx="10">
                  <c:v>440.90837262391398</c:v>
                </c:pt>
                <c:pt idx="11">
                  <c:v>395.09433569960856</c:v>
                </c:pt>
              </c:numCache>
            </c:numRef>
          </c:xVal>
          <c:yVal>
            <c:numRef>
              <c:f>Summary!$Y$5:$Y$16</c:f>
              <c:numCache>
                <c:formatCode>#,##0</c:formatCode>
                <c:ptCount val="12"/>
                <c:pt idx="0">
                  <c:v>15699.400422165467</c:v>
                </c:pt>
                <c:pt idx="1">
                  <c:v>13076.020146452964</c:v>
                </c:pt>
                <c:pt idx="2">
                  <c:v>15300.709668643882</c:v>
                </c:pt>
                <c:pt idx="3">
                  <c:v>14848.34385066365</c:v>
                </c:pt>
                <c:pt idx="4">
                  <c:v>13066.117023118875</c:v>
                </c:pt>
                <c:pt idx="5">
                  <c:v>10600.227414216541</c:v>
                </c:pt>
                <c:pt idx="6">
                  <c:v>15098.968962385752</c:v>
                </c:pt>
                <c:pt idx="7">
                  <c:v>13902.860840737338</c:v>
                </c:pt>
                <c:pt idx="8">
                  <c:v>12119.800870830106</c:v>
                </c:pt>
                <c:pt idx="9">
                  <c:v>10898.255987087277</c:v>
                </c:pt>
                <c:pt idx="10">
                  <c:v>12064.092201081046</c:v>
                </c:pt>
                <c:pt idx="11">
                  <c:v>8567.1006219866376</c:v>
                </c:pt>
              </c:numCache>
            </c:numRef>
          </c:yVal>
          <c:smooth val="0"/>
          <c:extLst>
            <c:ext xmlns:c16="http://schemas.microsoft.com/office/drawing/2014/chart" uri="{C3380CC4-5D6E-409C-BE32-E72D297353CC}">
              <c16:uniqueId val="{00000009-5B1F-4B0A-AFFC-3C9714888AB2}"/>
            </c:ext>
          </c:extLst>
        </c:ser>
        <c:ser>
          <c:idx val="0"/>
          <c:order val="5"/>
          <c:tx>
            <c:v>Yield vs ET</c:v>
          </c:tx>
          <c:spPr>
            <a:ln w="28575">
              <a:noFill/>
            </a:ln>
          </c:spPr>
          <c:marker>
            <c:spPr>
              <a:noFill/>
              <a:ln>
                <a:solidFill>
                  <a:srgbClr val="2C01C9"/>
                </a:solidFill>
              </a:ln>
            </c:spPr>
          </c:marker>
          <c:dPt>
            <c:idx val="4"/>
            <c:marker>
              <c:spPr>
                <a:noFill/>
                <a:ln w="12700">
                  <a:solidFill>
                    <a:srgbClr val="2C01C9"/>
                  </a:solidFill>
                </a:ln>
              </c:spPr>
            </c:marker>
            <c:bubble3D val="0"/>
            <c:extLst>
              <c:ext xmlns:c16="http://schemas.microsoft.com/office/drawing/2014/chart" uri="{C3380CC4-5D6E-409C-BE32-E72D297353CC}">
                <c16:uniqueId val="{0000000A-5B1F-4B0A-AFFC-3C9714888AB2}"/>
              </c:ext>
            </c:extLst>
          </c:dPt>
          <c:trendline>
            <c:spPr>
              <a:ln w="19050">
                <a:solidFill>
                  <a:srgbClr val="2C01C9"/>
                </a:solidFill>
              </a:ln>
            </c:spPr>
            <c:trendlineType val="poly"/>
            <c:order val="2"/>
            <c:dispRSqr val="0"/>
            <c:dispEq val="0"/>
          </c:trendline>
          <c:xVal>
            <c:numRef>
              <c:f>(Summary!$K$7,Summary!$K$9,Summary!$K$11,Summary!$K$13,Summary!$K$15,Summary!$K$17,Summary!$K$19,Summary!$K$21,Summary!$K$23,Summary!$K$25,Summary!$K$27,Summary!$K$29)</c:f>
              <c:numCache>
                <c:formatCode>0</c:formatCode>
                <c:ptCount val="12"/>
                <c:pt idx="0">
                  <c:v>603.03175855309723</c:v>
                </c:pt>
                <c:pt idx="1">
                  <c:v>582.62149343009423</c:v>
                </c:pt>
                <c:pt idx="2">
                  <c:v>599.15963377167895</c:v>
                </c:pt>
                <c:pt idx="3">
                  <c:v>585.4876534844858</c:v>
                </c:pt>
                <c:pt idx="4">
                  <c:v>543.16510005453358</c:v>
                </c:pt>
                <c:pt idx="5">
                  <c:v>522.31045079301316</c:v>
                </c:pt>
                <c:pt idx="6">
                  <c:v>579.12430372825372</c:v>
                </c:pt>
                <c:pt idx="7">
                  <c:v>564.62364077314965</c:v>
                </c:pt>
                <c:pt idx="8">
                  <c:v>534.7509834876447</c:v>
                </c:pt>
                <c:pt idx="9">
                  <c:v>499.24244572461981</c:v>
                </c:pt>
                <c:pt idx="10">
                  <c:v>502.49293587180597</c:v>
                </c:pt>
                <c:pt idx="11">
                  <c:v>464.05322855986253</c:v>
                </c:pt>
              </c:numCache>
            </c:numRef>
          </c:xVal>
          <c:yVal>
            <c:numRef>
              <c:f>Summary!$Y$5:$Y$16</c:f>
              <c:numCache>
                <c:formatCode>#,##0</c:formatCode>
                <c:ptCount val="12"/>
                <c:pt idx="0">
                  <c:v>15699.400422165467</c:v>
                </c:pt>
                <c:pt idx="1">
                  <c:v>13076.020146452964</c:v>
                </c:pt>
                <c:pt idx="2">
                  <c:v>15300.709668643882</c:v>
                </c:pt>
                <c:pt idx="3">
                  <c:v>14848.34385066365</c:v>
                </c:pt>
                <c:pt idx="4">
                  <c:v>13066.117023118875</c:v>
                </c:pt>
                <c:pt idx="5">
                  <c:v>10600.227414216541</c:v>
                </c:pt>
                <c:pt idx="6">
                  <c:v>15098.968962385752</c:v>
                </c:pt>
                <c:pt idx="7">
                  <c:v>13902.860840737338</c:v>
                </c:pt>
                <c:pt idx="8">
                  <c:v>12119.800870830106</c:v>
                </c:pt>
                <c:pt idx="9">
                  <c:v>10898.255987087277</c:v>
                </c:pt>
                <c:pt idx="10">
                  <c:v>12064.092201081046</c:v>
                </c:pt>
                <c:pt idx="11">
                  <c:v>8567.1006219866376</c:v>
                </c:pt>
              </c:numCache>
            </c:numRef>
          </c:yVal>
          <c:smooth val="0"/>
          <c:extLst>
            <c:ext xmlns:c16="http://schemas.microsoft.com/office/drawing/2014/chart" uri="{C3380CC4-5D6E-409C-BE32-E72D297353CC}">
              <c16:uniqueId val="{0000000C-5B1F-4B0A-AFFC-3C9714888AB2}"/>
            </c:ext>
          </c:extLst>
        </c:ser>
        <c:dLbls>
          <c:showLegendKey val="0"/>
          <c:showVal val="0"/>
          <c:showCatName val="0"/>
          <c:showSerName val="0"/>
          <c:showPercent val="0"/>
          <c:showBubbleSize val="0"/>
        </c:dLbls>
        <c:axId val="778540936"/>
        <c:axId val="778543680"/>
      </c:scatterChart>
      <c:valAx>
        <c:axId val="778540936"/>
        <c:scaling>
          <c:orientation val="minMax"/>
          <c:min val="250"/>
        </c:scaling>
        <c:delete val="0"/>
        <c:axPos val="b"/>
        <c:title>
          <c:tx>
            <c:rich>
              <a:bodyPr/>
              <a:lstStyle/>
              <a:p>
                <a:pPr>
                  <a:defRPr/>
                </a:pPr>
                <a:r>
                  <a:rPr lang="en-US"/>
                  <a:t>Water Applied or Used (mm)</a:t>
                </a:r>
              </a:p>
            </c:rich>
          </c:tx>
          <c:layout>
            <c:manualLayout>
              <c:xMode val="edge"/>
              <c:yMode val="edge"/>
              <c:x val="0.39860139860139859"/>
              <c:y val="0.92145141978098655"/>
            </c:manualLayout>
          </c:layout>
          <c:overlay val="0"/>
        </c:title>
        <c:numFmt formatCode="0" sourceLinked="1"/>
        <c:majorTickMark val="out"/>
        <c:minorTickMark val="none"/>
        <c:tickLblPos val="nextTo"/>
        <c:txPr>
          <a:bodyPr rot="0" vert="horz"/>
          <a:lstStyle/>
          <a:p>
            <a:pPr>
              <a:defRPr/>
            </a:pPr>
            <a:endParaRPr lang="en-US"/>
          </a:p>
        </c:txPr>
        <c:crossAx val="778543680"/>
        <c:crosses val="autoZero"/>
        <c:crossBetween val="midCat"/>
      </c:valAx>
      <c:valAx>
        <c:axId val="778543680"/>
        <c:scaling>
          <c:orientation val="minMax"/>
          <c:min val="8000"/>
        </c:scaling>
        <c:delete val="0"/>
        <c:axPos val="l"/>
        <c:majorGridlines>
          <c:spPr>
            <a:ln>
              <a:solidFill>
                <a:schemeClr val="tx1">
                  <a:lumMod val="85000"/>
                  <a:lumOff val="15000"/>
                </a:schemeClr>
              </a:solidFill>
            </a:ln>
          </c:spPr>
        </c:majorGridlines>
        <c:title>
          <c:tx>
            <c:rich>
              <a:bodyPr/>
              <a:lstStyle/>
              <a:p>
                <a:pPr>
                  <a:defRPr/>
                </a:pPr>
                <a:r>
                  <a:rPr lang="en-US"/>
                  <a:t>Yield (Mg/ha)</a:t>
                </a:r>
              </a:p>
            </c:rich>
          </c:tx>
          <c:layout>
            <c:manualLayout>
              <c:xMode val="edge"/>
              <c:yMode val="edge"/>
              <c:x val="2.972027972027972E-2"/>
              <c:y val="0.33836921442221535"/>
            </c:manualLayout>
          </c:layout>
          <c:overlay val="0"/>
        </c:title>
        <c:numFmt formatCode="#,##0" sourceLinked="1"/>
        <c:majorTickMark val="out"/>
        <c:minorTickMark val="none"/>
        <c:tickLblPos val="nextTo"/>
        <c:txPr>
          <a:bodyPr rot="0" vert="horz"/>
          <a:lstStyle/>
          <a:p>
            <a:pPr>
              <a:defRPr/>
            </a:pPr>
            <a:endParaRPr lang="en-US"/>
          </a:p>
        </c:txPr>
        <c:crossAx val="778540936"/>
        <c:crosses val="autoZero"/>
        <c:crossBetween val="midCat"/>
        <c:dispUnits>
          <c:builtInUnit val="thousands"/>
        </c:dispUnits>
      </c:valAx>
      <c:spPr>
        <a:solidFill>
          <a:schemeClr val="bg1">
            <a:lumMod val="75000"/>
          </a:schemeClr>
        </a:solidFill>
        <a:ln>
          <a:solidFill>
            <a:schemeClr val="tx1">
              <a:lumMod val="85000"/>
              <a:lumOff val="15000"/>
            </a:schemeClr>
          </a:solid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0.78554778554778559"/>
          <c:y val="0.56294058408862035"/>
          <c:w val="0.20804195804195805"/>
          <c:h val="0.30211480362537763"/>
        </c:manualLayout>
      </c:layout>
      <c:overlay val="0"/>
      <c:spPr>
        <a:solidFill>
          <a:schemeClr val="bg1"/>
        </a:solidFill>
        <a:ln>
          <a:solidFill>
            <a:schemeClr val="tx1"/>
          </a:solidFill>
        </a:ln>
      </c:spPr>
    </c:legend>
    <c:plotVisOnly val="1"/>
    <c:dispBlanksAs val="gap"/>
    <c:showDLblsOverMax val="0"/>
  </c:chart>
  <c:printSettings>
    <c:headerFooter alignWithMargins="0"/>
    <c:pageMargins b="1" l="0.75000000000000011" r="0.75000000000000011" t="1" header="0.5" footer="0.5"/>
    <c:pageSetup orientation="landscape"/>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Summary!$D$1</c:f>
          <c:strCache>
            <c:ptCount val="1"/>
            <c:pt idx="0">
              <c:v>Corn 2013</c:v>
            </c:pt>
          </c:strCache>
        </c:strRef>
      </c:tx>
      <c:layout>
        <c:manualLayout>
          <c:xMode val="edge"/>
          <c:yMode val="edge"/>
          <c:x val="0.43554043549434368"/>
          <c:y val="5.7228915662650599E-2"/>
        </c:manualLayout>
      </c:layout>
      <c:overlay val="0"/>
      <c:txPr>
        <a:bodyPr/>
        <a:lstStyle/>
        <a:p>
          <a:pPr>
            <a:defRPr/>
          </a:pPr>
          <a:endParaRPr lang="en-US"/>
        </a:p>
      </c:txPr>
    </c:title>
    <c:autoTitleDeleted val="0"/>
    <c:plotArea>
      <c:layout>
        <c:manualLayout>
          <c:layoutTarget val="inner"/>
          <c:xMode val="edge"/>
          <c:yMode val="edge"/>
          <c:x val="9.9303220362196118E-2"/>
          <c:y val="4.8192771084337366E-2"/>
          <c:w val="0.8606279098056997"/>
          <c:h val="0.79518072289156627"/>
        </c:manualLayout>
      </c:layout>
      <c:scatterChart>
        <c:scatterStyle val="lineMarker"/>
        <c:varyColors val="0"/>
        <c:ser>
          <c:idx val="5"/>
          <c:order val="0"/>
          <c:tx>
            <c:strRef>
              <c:f>Summary!$AG$3</c:f>
              <c:strCache>
                <c:ptCount val="1"/>
                <c:pt idx="0">
                  <c:v>Biomass/Irr</c:v>
                </c:pt>
              </c:strCache>
            </c:strRef>
          </c:tx>
          <c:spPr>
            <a:ln w="28575">
              <a:noFill/>
            </a:ln>
          </c:spPr>
          <c:marker>
            <c:symbol val="circle"/>
            <c:size val="5"/>
            <c:spPr>
              <a:solidFill>
                <a:srgbClr val="A50021"/>
              </a:solidFill>
              <a:ln>
                <a:solidFill>
                  <a:srgbClr val="A50021"/>
                </a:solidFill>
              </a:ln>
            </c:spPr>
          </c:marker>
          <c:trendline>
            <c:spPr>
              <a:ln w="19050">
                <a:solidFill>
                  <a:srgbClr val="A50021"/>
                </a:solidFill>
              </a:ln>
            </c:spPr>
            <c:trendlineType val="power"/>
            <c:dispRSqr val="0"/>
            <c:dispEq val="0"/>
          </c:trendline>
          <c:xVal>
            <c:numRef>
              <c:f>(Summary!$E$7,Summary!$E$9,Summary!$E$11,Summary!$E$13,Summary!$E$15,Summary!$E$17,Summary!$E$19,Summary!$E$21,Summary!$E$23,Summary!$E$25,Summary!$E$27,Summary!$E$29)</c:f>
              <c:numCache>
                <c:formatCode>0</c:formatCode>
                <c:ptCount val="12"/>
                <c:pt idx="0">
                  <c:v>508.4713375796178</c:v>
                </c:pt>
                <c:pt idx="1">
                  <c:v>414.52229299363069</c:v>
                </c:pt>
                <c:pt idx="2">
                  <c:v>424.52229299363063</c:v>
                </c:pt>
                <c:pt idx="3">
                  <c:v>403.88535031847135</c:v>
                </c:pt>
                <c:pt idx="4">
                  <c:v>372.9745222929937</c:v>
                </c:pt>
                <c:pt idx="5">
                  <c:v>344.63057324840764</c:v>
                </c:pt>
                <c:pt idx="6">
                  <c:v>401.65605095541412</c:v>
                </c:pt>
                <c:pt idx="7">
                  <c:v>382.99363057324842</c:v>
                </c:pt>
                <c:pt idx="8">
                  <c:v>352.92993630573255</c:v>
                </c:pt>
                <c:pt idx="9">
                  <c:v>326.05095541401278</c:v>
                </c:pt>
                <c:pt idx="10">
                  <c:v>323.53503184713372</c:v>
                </c:pt>
                <c:pt idx="11">
                  <c:v>294.71337579617835</c:v>
                </c:pt>
              </c:numCache>
            </c:numRef>
          </c:xVal>
          <c:yVal>
            <c:numRef>
              <c:f>Summary!$AG$5:$AG$16</c:f>
              <c:numCache>
                <c:formatCode>0.0</c:formatCode>
                <c:ptCount val="12"/>
                <c:pt idx="0">
                  <c:v>51.386714482306203</c:v>
                </c:pt>
                <c:pt idx="1">
                  <c:v>48.447640658937914</c:v>
                </c:pt>
                <c:pt idx="2">
                  <c:v>58.561767837368279</c:v>
                </c:pt>
                <c:pt idx="3">
                  <c:v>56.908006295839812</c:v>
                </c:pt>
                <c:pt idx="4">
                  <c:v>57.263825697559795</c:v>
                </c:pt>
                <c:pt idx="5">
                  <c:v>52.476942462229239</c:v>
                </c:pt>
                <c:pt idx="6">
                  <c:v>61.858220612654343</c:v>
                </c:pt>
                <c:pt idx="7">
                  <c:v>57.835386686848452</c:v>
                </c:pt>
                <c:pt idx="8">
                  <c:v>53.643773102839702</c:v>
                </c:pt>
                <c:pt idx="9">
                  <c:v>55.194867883368573</c:v>
                </c:pt>
                <c:pt idx="10">
                  <c:v>57.28141283600025</c:v>
                </c:pt>
                <c:pt idx="11">
                  <c:v>53.131819518886736</c:v>
                </c:pt>
              </c:numCache>
            </c:numRef>
          </c:yVal>
          <c:smooth val="0"/>
          <c:extLst>
            <c:ext xmlns:c16="http://schemas.microsoft.com/office/drawing/2014/chart" uri="{C3380CC4-5D6E-409C-BE32-E72D297353CC}">
              <c16:uniqueId val="{00000001-8189-441F-9305-D5A927FBE1BA}"/>
            </c:ext>
          </c:extLst>
        </c:ser>
        <c:ser>
          <c:idx val="3"/>
          <c:order val="1"/>
          <c:tx>
            <c:strRef>
              <c:f>Summary!$AE$3</c:f>
              <c:strCache>
                <c:ptCount val="1"/>
                <c:pt idx="0">
                  <c:v>Biomass/T</c:v>
                </c:pt>
              </c:strCache>
            </c:strRef>
          </c:tx>
          <c:spPr>
            <a:ln w="28575">
              <a:noFill/>
            </a:ln>
          </c:spPr>
          <c:marker>
            <c:symbol val="square"/>
            <c:size val="5"/>
            <c:spPr>
              <a:solidFill>
                <a:srgbClr val="A50021"/>
              </a:solidFill>
              <a:ln>
                <a:solidFill>
                  <a:srgbClr val="A50021"/>
                </a:solidFill>
              </a:ln>
            </c:spPr>
          </c:marker>
          <c:trendline>
            <c:spPr>
              <a:ln w="19050">
                <a:solidFill>
                  <a:srgbClr val="A50021"/>
                </a:solidFill>
              </a:ln>
            </c:spPr>
            <c:trendlineType val="linear"/>
            <c:dispRSqr val="0"/>
            <c:dispEq val="0"/>
          </c:trendline>
          <c:xVal>
            <c:numRef>
              <c:f>(Summary!$N$7,Summary!$N$9,Summary!$N$11,Summary!$N$13,Summary!$N$15,Summary!$N$17,Summary!$N$19,Summary!$N$21,Summary!$N$23,Summary!$N$25,Summary!$N$27,Summary!$N$29)</c:f>
              <c:numCache>
                <c:formatCode>0</c:formatCode>
                <c:ptCount val="12"/>
                <c:pt idx="0">
                  <c:v>539.09906677219806</c:v>
                </c:pt>
                <c:pt idx="1">
                  <c:v>523.38382000355466</c:v>
                </c:pt>
                <c:pt idx="2">
                  <c:v>540.26755025407635</c:v>
                </c:pt>
                <c:pt idx="3">
                  <c:v>523.9687653845989</c:v>
                </c:pt>
                <c:pt idx="4">
                  <c:v>482.40612035599793</c:v>
                </c:pt>
                <c:pt idx="5">
                  <c:v>459.64260352219492</c:v>
                </c:pt>
                <c:pt idx="6">
                  <c:v>518.79211121310595</c:v>
                </c:pt>
                <c:pt idx="7">
                  <c:v>503.53178212913355</c:v>
                </c:pt>
                <c:pt idx="8">
                  <c:v>474.40360579429068</c:v>
                </c:pt>
                <c:pt idx="9">
                  <c:v>433.31997650236224</c:v>
                </c:pt>
                <c:pt idx="10">
                  <c:v>440.90837262391398</c:v>
                </c:pt>
                <c:pt idx="11">
                  <c:v>395.09433569960856</c:v>
                </c:pt>
              </c:numCache>
            </c:numRef>
          </c:xVal>
          <c:yVal>
            <c:numRef>
              <c:f>Summary!$AE$5:$AE$16</c:f>
              <c:numCache>
                <c:formatCode>0.0</c:formatCode>
                <c:ptCount val="12"/>
                <c:pt idx="0">
                  <c:v>48.467291184685166</c:v>
                </c:pt>
                <c:pt idx="1">
                  <c:v>38.370745003041939</c:v>
                </c:pt>
                <c:pt idx="2">
                  <c:v>46.015674923264847</c:v>
                </c:pt>
                <c:pt idx="3">
                  <c:v>43.86580188964183</c:v>
                </c:pt>
                <c:pt idx="4">
                  <c:v>44.273791589657364</c:v>
                </c:pt>
                <c:pt idx="5">
                  <c:v>39.346132461388521</c:v>
                </c:pt>
                <c:pt idx="6">
                  <c:v>47.89149270660667</c:v>
                </c:pt>
                <c:pt idx="7">
                  <c:v>43.990440144894698</c:v>
                </c:pt>
                <c:pt idx="8">
                  <c:v>39.907988036233078</c:v>
                </c:pt>
                <c:pt idx="9">
                  <c:v>41.531294154919777</c:v>
                </c:pt>
                <c:pt idx="10">
                  <c:v>42.032641874895951</c:v>
                </c:pt>
                <c:pt idx="11">
                  <c:v>39.632706616451514</c:v>
                </c:pt>
              </c:numCache>
            </c:numRef>
          </c:yVal>
          <c:smooth val="0"/>
          <c:extLst>
            <c:ext xmlns:c16="http://schemas.microsoft.com/office/drawing/2014/chart" uri="{C3380CC4-5D6E-409C-BE32-E72D297353CC}">
              <c16:uniqueId val="{00000003-8189-441F-9305-D5A927FBE1BA}"/>
            </c:ext>
          </c:extLst>
        </c:ser>
        <c:ser>
          <c:idx val="1"/>
          <c:order val="2"/>
          <c:tx>
            <c:strRef>
              <c:f>Summary!$AC$3</c:f>
              <c:strCache>
                <c:ptCount val="1"/>
                <c:pt idx="0">
                  <c:v>Biomass/ET</c:v>
                </c:pt>
              </c:strCache>
            </c:strRef>
          </c:tx>
          <c:spPr>
            <a:ln w="28575">
              <a:noFill/>
            </a:ln>
          </c:spPr>
          <c:marker>
            <c:symbol val="square"/>
            <c:size val="5"/>
            <c:spPr>
              <a:noFill/>
              <a:ln>
                <a:solidFill>
                  <a:srgbClr val="A50021"/>
                </a:solidFill>
              </a:ln>
            </c:spPr>
          </c:marker>
          <c:trendline>
            <c:spPr>
              <a:ln w="19050">
                <a:solidFill>
                  <a:srgbClr val="A50021"/>
                </a:solidFill>
              </a:ln>
            </c:spPr>
            <c:trendlineType val="linear"/>
            <c:dispRSqr val="0"/>
            <c:dispEq val="0"/>
          </c:trendline>
          <c:xVal>
            <c:numRef>
              <c:f>(Summary!$K$7,Summary!$K$9,Summary!$K$11,Summary!$K$13,Summary!$K$15,Summary!$K$17,Summary!$K$19,Summary!$K$21,Summary!$K$23,Summary!$K$25,Summary!$K$27,Summary!$K$29)</c:f>
              <c:numCache>
                <c:formatCode>0</c:formatCode>
                <c:ptCount val="12"/>
                <c:pt idx="0">
                  <c:v>603.03175855309723</c:v>
                </c:pt>
                <c:pt idx="1">
                  <c:v>582.62149343009423</c:v>
                </c:pt>
                <c:pt idx="2">
                  <c:v>599.15963377167895</c:v>
                </c:pt>
                <c:pt idx="3">
                  <c:v>585.4876534844858</c:v>
                </c:pt>
                <c:pt idx="4">
                  <c:v>543.16510005453358</c:v>
                </c:pt>
                <c:pt idx="5">
                  <c:v>522.31045079301316</c:v>
                </c:pt>
                <c:pt idx="6">
                  <c:v>579.12430372825372</c:v>
                </c:pt>
                <c:pt idx="7">
                  <c:v>564.62364077314965</c:v>
                </c:pt>
                <c:pt idx="8">
                  <c:v>534.7509834876447</c:v>
                </c:pt>
                <c:pt idx="9">
                  <c:v>499.24244572461981</c:v>
                </c:pt>
                <c:pt idx="10">
                  <c:v>502.49293587180597</c:v>
                </c:pt>
                <c:pt idx="11">
                  <c:v>464.05322855986253</c:v>
                </c:pt>
              </c:numCache>
            </c:numRef>
          </c:xVal>
          <c:yVal>
            <c:numRef>
              <c:f>Summary!$AC$5:$AC$16</c:f>
              <c:numCache>
                <c:formatCode>0.0</c:formatCode>
                <c:ptCount val="12"/>
                <c:pt idx="0">
                  <c:v>43.328848068189281</c:v>
                </c:pt>
                <c:pt idx="1">
                  <c:v>34.469423669629876</c:v>
                </c:pt>
                <c:pt idx="2">
                  <c:v>41.492741771642613</c:v>
                </c:pt>
                <c:pt idx="3">
                  <c:v>39.256694691906212</c:v>
                </c:pt>
                <c:pt idx="4">
                  <c:v>39.321281930802051</c:v>
                </c:pt>
                <c:pt idx="5">
                  <c:v>34.62530519085621</c:v>
                </c:pt>
                <c:pt idx="6">
                  <c:v>42.902237827798125</c:v>
                </c:pt>
                <c:pt idx="7">
                  <c:v>39.23070718837171</c:v>
                </c:pt>
                <c:pt idx="8">
                  <c:v>35.404317166294312</c:v>
                </c:pt>
                <c:pt idx="9">
                  <c:v>36.047294378589839</c:v>
                </c:pt>
                <c:pt idx="10">
                  <c:v>36.881202506839031</c:v>
                </c:pt>
                <c:pt idx="11">
                  <c:v>33.743236613608509</c:v>
                </c:pt>
              </c:numCache>
            </c:numRef>
          </c:yVal>
          <c:smooth val="0"/>
          <c:extLst>
            <c:ext xmlns:c16="http://schemas.microsoft.com/office/drawing/2014/chart" uri="{C3380CC4-5D6E-409C-BE32-E72D297353CC}">
              <c16:uniqueId val="{00000005-8189-441F-9305-D5A927FBE1BA}"/>
            </c:ext>
          </c:extLst>
        </c:ser>
        <c:ser>
          <c:idx val="4"/>
          <c:order val="3"/>
          <c:tx>
            <c:strRef>
              <c:f>Summary!$AF$3</c:f>
              <c:strCache>
                <c:ptCount val="1"/>
                <c:pt idx="0">
                  <c:v>Yield/Irr</c:v>
                </c:pt>
              </c:strCache>
            </c:strRef>
          </c:tx>
          <c:spPr>
            <a:ln w="28575">
              <a:noFill/>
            </a:ln>
          </c:spPr>
          <c:marker>
            <c:symbol val="diamond"/>
            <c:size val="7"/>
            <c:spPr>
              <a:solidFill>
                <a:srgbClr val="2C01C9"/>
              </a:solidFill>
            </c:spPr>
          </c:marker>
          <c:trendline>
            <c:spPr>
              <a:ln w="19050">
                <a:solidFill>
                  <a:srgbClr val="2C01C9"/>
                </a:solidFill>
              </a:ln>
            </c:spPr>
            <c:trendlineType val="power"/>
            <c:dispRSqr val="0"/>
            <c:dispEq val="0"/>
          </c:trendline>
          <c:xVal>
            <c:numRef>
              <c:f>(Summary!$E$7,Summary!$E$9,Summary!$E$11,Summary!$E$13,Summary!$E$15,Summary!$E$17,Summary!$E$19,Summary!$E$21,Summary!$E$23,Summary!$E$25,Summary!$E$27,Summary!$E$29)</c:f>
              <c:numCache>
                <c:formatCode>0</c:formatCode>
                <c:ptCount val="12"/>
                <c:pt idx="0">
                  <c:v>508.4713375796178</c:v>
                </c:pt>
                <c:pt idx="1">
                  <c:v>414.52229299363069</c:v>
                </c:pt>
                <c:pt idx="2">
                  <c:v>424.52229299363063</c:v>
                </c:pt>
                <c:pt idx="3">
                  <c:v>403.88535031847135</c:v>
                </c:pt>
                <c:pt idx="4">
                  <c:v>372.9745222929937</c:v>
                </c:pt>
                <c:pt idx="5">
                  <c:v>344.63057324840764</c:v>
                </c:pt>
                <c:pt idx="6">
                  <c:v>401.65605095541412</c:v>
                </c:pt>
                <c:pt idx="7">
                  <c:v>382.99363057324842</c:v>
                </c:pt>
                <c:pt idx="8">
                  <c:v>352.92993630573255</c:v>
                </c:pt>
                <c:pt idx="9">
                  <c:v>326.05095541401278</c:v>
                </c:pt>
                <c:pt idx="10">
                  <c:v>323.53503184713372</c:v>
                </c:pt>
                <c:pt idx="11">
                  <c:v>294.71337579617835</c:v>
                </c:pt>
              </c:numCache>
            </c:numRef>
          </c:xVal>
          <c:yVal>
            <c:numRef>
              <c:f>Summary!$AF$5:$AF$16</c:f>
              <c:numCache>
                <c:formatCode>0.0</c:formatCode>
                <c:ptCount val="12"/>
                <c:pt idx="0">
                  <c:v>30.875684157334067</c:v>
                </c:pt>
                <c:pt idx="1">
                  <c:v>31.544793530932925</c:v>
                </c:pt>
                <c:pt idx="2">
                  <c:v>36.042181815110112</c:v>
                </c:pt>
                <c:pt idx="3">
                  <c:v>36.763759415773428</c:v>
                </c:pt>
                <c:pt idx="4">
                  <c:v>35.032197220309492</c:v>
                </c:pt>
                <c:pt idx="5">
                  <c:v>30.75823283552954</c:v>
                </c:pt>
                <c:pt idx="6">
                  <c:v>37.591787616469432</c:v>
                </c:pt>
                <c:pt idx="7">
                  <c:v>36.300501446794641</c:v>
                </c:pt>
                <c:pt idx="8">
                  <c:v>34.340529448119945</c:v>
                </c:pt>
                <c:pt idx="9">
                  <c:v>33.42500859489553</c:v>
                </c:pt>
                <c:pt idx="10">
                  <c:v>37.288364515596506</c:v>
                </c:pt>
                <c:pt idx="11">
                  <c:v>29.069262970648413</c:v>
                </c:pt>
              </c:numCache>
            </c:numRef>
          </c:yVal>
          <c:smooth val="0"/>
          <c:extLst>
            <c:ext xmlns:c16="http://schemas.microsoft.com/office/drawing/2014/chart" uri="{C3380CC4-5D6E-409C-BE32-E72D297353CC}">
              <c16:uniqueId val="{00000007-8189-441F-9305-D5A927FBE1BA}"/>
            </c:ext>
          </c:extLst>
        </c:ser>
        <c:ser>
          <c:idx val="2"/>
          <c:order val="4"/>
          <c:tx>
            <c:strRef>
              <c:f>Summary!$AD$3</c:f>
              <c:strCache>
                <c:ptCount val="1"/>
                <c:pt idx="0">
                  <c:v>Yield/T</c:v>
                </c:pt>
              </c:strCache>
            </c:strRef>
          </c:tx>
          <c:spPr>
            <a:ln w="28575">
              <a:noFill/>
            </a:ln>
          </c:spPr>
          <c:marker>
            <c:symbol val="square"/>
            <c:size val="7"/>
            <c:spPr>
              <a:solidFill>
                <a:srgbClr val="2C01C9"/>
              </a:solidFill>
            </c:spPr>
          </c:marker>
          <c:trendline>
            <c:spPr>
              <a:ln w="19050">
                <a:solidFill>
                  <a:srgbClr val="2C01C9"/>
                </a:solidFill>
              </a:ln>
            </c:spPr>
            <c:trendlineType val="linear"/>
            <c:dispRSqr val="0"/>
            <c:dispEq val="0"/>
          </c:trendline>
          <c:xVal>
            <c:numRef>
              <c:f>(Summary!$N$7,Summary!$N$9,Summary!$N$11,Summary!$N$13,Summary!$N$15,Summary!$N$17,Summary!$N$19,Summary!$N$21,Summary!$N$23,Summary!$N$25,Summary!$N$27,Summary!$N$29)</c:f>
              <c:numCache>
                <c:formatCode>0</c:formatCode>
                <c:ptCount val="12"/>
                <c:pt idx="0">
                  <c:v>539.09906677219806</c:v>
                </c:pt>
                <c:pt idx="1">
                  <c:v>523.38382000355466</c:v>
                </c:pt>
                <c:pt idx="2">
                  <c:v>540.26755025407635</c:v>
                </c:pt>
                <c:pt idx="3">
                  <c:v>523.9687653845989</c:v>
                </c:pt>
                <c:pt idx="4">
                  <c:v>482.40612035599793</c:v>
                </c:pt>
                <c:pt idx="5">
                  <c:v>459.64260352219492</c:v>
                </c:pt>
                <c:pt idx="6">
                  <c:v>518.79211121310595</c:v>
                </c:pt>
                <c:pt idx="7">
                  <c:v>503.53178212913355</c:v>
                </c:pt>
                <c:pt idx="8">
                  <c:v>474.40360579429068</c:v>
                </c:pt>
                <c:pt idx="9">
                  <c:v>433.31997650236224</c:v>
                </c:pt>
                <c:pt idx="10">
                  <c:v>440.90837262391398</c:v>
                </c:pt>
                <c:pt idx="11">
                  <c:v>395.09433569960856</c:v>
                </c:pt>
              </c:numCache>
            </c:numRef>
          </c:xVal>
          <c:yVal>
            <c:numRef>
              <c:f>Summary!$AD$5:$AD$16</c:f>
              <c:numCache>
                <c:formatCode>0.0</c:formatCode>
                <c:ptCount val="12"/>
                <c:pt idx="0">
                  <c:v>29.121549989251626</c:v>
                </c:pt>
                <c:pt idx="1">
                  <c:v>24.98361555457361</c:v>
                </c:pt>
                <c:pt idx="2">
                  <c:v>28.320615705030374</c:v>
                </c:pt>
                <c:pt idx="3">
                  <c:v>28.33822325222917</c:v>
                </c:pt>
                <c:pt idx="4">
                  <c:v>27.085305247529949</c:v>
                </c:pt>
                <c:pt idx="5">
                  <c:v>23.061890549283437</c:v>
                </c:pt>
                <c:pt idx="6">
                  <c:v>29.104083574207433</c:v>
                </c:pt>
                <c:pt idx="7">
                  <c:v>27.610691785830255</c:v>
                </c:pt>
                <c:pt idx="8">
                  <c:v>25.54744677907329</c:v>
                </c:pt>
                <c:pt idx="9">
                  <c:v>25.150596736977036</c:v>
                </c:pt>
                <c:pt idx="10">
                  <c:v>27.361903175677444</c:v>
                </c:pt>
                <c:pt idx="11">
                  <c:v>21.683683738002841</c:v>
                </c:pt>
              </c:numCache>
            </c:numRef>
          </c:yVal>
          <c:smooth val="0"/>
          <c:extLst>
            <c:ext xmlns:c16="http://schemas.microsoft.com/office/drawing/2014/chart" uri="{C3380CC4-5D6E-409C-BE32-E72D297353CC}">
              <c16:uniqueId val="{00000009-8189-441F-9305-D5A927FBE1BA}"/>
            </c:ext>
          </c:extLst>
        </c:ser>
        <c:ser>
          <c:idx val="0"/>
          <c:order val="5"/>
          <c:tx>
            <c:strRef>
              <c:f>Summary!$AB$3</c:f>
              <c:strCache>
                <c:ptCount val="1"/>
                <c:pt idx="0">
                  <c:v>Yield/ET</c:v>
                </c:pt>
              </c:strCache>
            </c:strRef>
          </c:tx>
          <c:spPr>
            <a:ln w="28575">
              <a:noFill/>
            </a:ln>
          </c:spPr>
          <c:marker>
            <c:symbol val="square"/>
            <c:size val="7"/>
            <c:spPr>
              <a:noFill/>
              <a:ln w="12700">
                <a:solidFill>
                  <a:srgbClr val="2C01C9"/>
                </a:solidFill>
              </a:ln>
            </c:spPr>
          </c:marker>
          <c:trendline>
            <c:spPr>
              <a:ln w="19050">
                <a:solidFill>
                  <a:srgbClr val="2C01C9"/>
                </a:solidFill>
              </a:ln>
            </c:spPr>
            <c:trendlineType val="linear"/>
            <c:dispRSqr val="0"/>
            <c:dispEq val="0"/>
          </c:trendline>
          <c:xVal>
            <c:numRef>
              <c:f>(Summary!$K$7,Summary!$K$9,Summary!$K$11,Summary!$K$13,Summary!$K$15,Summary!$K$17,Summary!$K$19,Summary!$K$21,Summary!$K$23,Summary!$K$25,Summary!$K$27,Summary!$K$29)</c:f>
              <c:numCache>
                <c:formatCode>0</c:formatCode>
                <c:ptCount val="12"/>
                <c:pt idx="0">
                  <c:v>603.03175855309723</c:v>
                </c:pt>
                <c:pt idx="1">
                  <c:v>582.62149343009423</c:v>
                </c:pt>
                <c:pt idx="2">
                  <c:v>599.15963377167895</c:v>
                </c:pt>
                <c:pt idx="3">
                  <c:v>585.4876534844858</c:v>
                </c:pt>
                <c:pt idx="4">
                  <c:v>543.16510005453358</c:v>
                </c:pt>
                <c:pt idx="5">
                  <c:v>522.31045079301316</c:v>
                </c:pt>
                <c:pt idx="6">
                  <c:v>579.12430372825372</c:v>
                </c:pt>
                <c:pt idx="7">
                  <c:v>564.62364077314965</c:v>
                </c:pt>
                <c:pt idx="8">
                  <c:v>534.7509834876447</c:v>
                </c:pt>
                <c:pt idx="9">
                  <c:v>499.24244572461981</c:v>
                </c:pt>
                <c:pt idx="10">
                  <c:v>502.49293587180597</c:v>
                </c:pt>
                <c:pt idx="11">
                  <c:v>464.05322855986253</c:v>
                </c:pt>
              </c:numCache>
            </c:numRef>
          </c:xVal>
          <c:yVal>
            <c:numRef>
              <c:f>Summary!$AB$5:$AB$16</c:f>
              <c:numCache>
                <c:formatCode>0.0</c:formatCode>
                <c:ptCount val="12"/>
                <c:pt idx="0">
                  <c:v>26.034118766537777</c:v>
                </c:pt>
                <c:pt idx="1">
                  <c:v>22.443422177012234</c:v>
                </c:pt>
                <c:pt idx="2">
                  <c:v>25.536950098468257</c:v>
                </c:pt>
                <c:pt idx="3">
                  <c:v>25.360643836458117</c:v>
                </c:pt>
                <c:pt idx="4">
                  <c:v>24.055516493616842</c:v>
                </c:pt>
                <c:pt idx="5">
                  <c:v>20.294879028597713</c:v>
                </c:pt>
                <c:pt idx="6">
                  <c:v>26.072069269382173</c:v>
                </c:pt>
                <c:pt idx="7">
                  <c:v>24.623235438211356</c:v>
                </c:pt>
                <c:pt idx="8">
                  <c:v>22.66438257258508</c:v>
                </c:pt>
                <c:pt idx="9">
                  <c:v>21.829586166835487</c:v>
                </c:pt>
                <c:pt idx="10">
                  <c:v>24.008481194169047</c:v>
                </c:pt>
                <c:pt idx="11">
                  <c:v>18.461461088361954</c:v>
                </c:pt>
              </c:numCache>
            </c:numRef>
          </c:yVal>
          <c:smooth val="0"/>
          <c:extLst>
            <c:ext xmlns:c16="http://schemas.microsoft.com/office/drawing/2014/chart" uri="{C3380CC4-5D6E-409C-BE32-E72D297353CC}">
              <c16:uniqueId val="{0000000B-8189-441F-9305-D5A927FBE1BA}"/>
            </c:ext>
          </c:extLst>
        </c:ser>
        <c:dLbls>
          <c:showLegendKey val="0"/>
          <c:showVal val="0"/>
          <c:showCatName val="0"/>
          <c:showSerName val="0"/>
          <c:showPercent val="0"/>
          <c:showBubbleSize val="0"/>
        </c:dLbls>
        <c:axId val="778531920"/>
        <c:axId val="778532312"/>
      </c:scatterChart>
      <c:valAx>
        <c:axId val="778531920"/>
        <c:scaling>
          <c:orientation val="minMax"/>
          <c:min val="300"/>
        </c:scaling>
        <c:delete val="0"/>
        <c:axPos val="b"/>
        <c:title>
          <c:tx>
            <c:rich>
              <a:bodyPr/>
              <a:lstStyle/>
              <a:p>
                <a:pPr>
                  <a:defRPr/>
                </a:pPr>
                <a:r>
                  <a:rPr lang="en-US"/>
                  <a:t>Water Applied or Used (mm)</a:t>
                </a:r>
              </a:p>
            </c:rich>
          </c:tx>
          <c:layout>
            <c:manualLayout>
              <c:xMode val="edge"/>
              <c:yMode val="edge"/>
              <c:x val="0.3902442682469569"/>
              <c:y val="0.92469879518072284"/>
            </c:manualLayout>
          </c:layout>
          <c:overlay val="0"/>
        </c:title>
        <c:numFmt formatCode="0" sourceLinked="1"/>
        <c:majorTickMark val="out"/>
        <c:minorTickMark val="none"/>
        <c:tickLblPos val="nextTo"/>
        <c:txPr>
          <a:bodyPr rot="0" vert="horz"/>
          <a:lstStyle/>
          <a:p>
            <a:pPr>
              <a:defRPr/>
            </a:pPr>
            <a:endParaRPr lang="en-US"/>
          </a:p>
        </c:txPr>
        <c:crossAx val="778532312"/>
        <c:crosses val="autoZero"/>
        <c:crossBetween val="midCat"/>
      </c:valAx>
      <c:valAx>
        <c:axId val="778532312"/>
        <c:scaling>
          <c:orientation val="minMax"/>
        </c:scaling>
        <c:delete val="0"/>
        <c:axPos val="l"/>
        <c:majorGridlines>
          <c:spPr>
            <a:ln>
              <a:solidFill>
                <a:schemeClr val="tx1">
                  <a:lumMod val="85000"/>
                  <a:lumOff val="15000"/>
                </a:schemeClr>
              </a:solidFill>
            </a:ln>
          </c:spPr>
        </c:majorGridlines>
        <c:title>
          <c:tx>
            <c:rich>
              <a:bodyPr/>
              <a:lstStyle/>
              <a:p>
                <a:pPr>
                  <a:defRPr/>
                </a:pPr>
                <a:r>
                  <a:rPr lang="en-US"/>
                  <a:t>Water Use Efficiency (kg/mm)</a:t>
                </a:r>
              </a:p>
            </c:rich>
          </c:tx>
          <c:layout>
            <c:manualLayout>
              <c:xMode val="edge"/>
              <c:yMode val="edge"/>
              <c:x val="1.7421602787456445E-2"/>
              <c:y val="0.19879518072289157"/>
            </c:manualLayout>
          </c:layout>
          <c:overlay val="0"/>
        </c:title>
        <c:numFmt formatCode="0" sourceLinked="0"/>
        <c:majorTickMark val="out"/>
        <c:minorTickMark val="none"/>
        <c:tickLblPos val="nextTo"/>
        <c:txPr>
          <a:bodyPr rot="0" vert="horz"/>
          <a:lstStyle/>
          <a:p>
            <a:pPr>
              <a:defRPr/>
            </a:pPr>
            <a:endParaRPr lang="en-US"/>
          </a:p>
        </c:txPr>
        <c:crossAx val="778531920"/>
        <c:crosses val="autoZero"/>
        <c:crossBetween val="midCat"/>
      </c:valAx>
      <c:spPr>
        <a:solidFill>
          <a:schemeClr val="bg1">
            <a:lumMod val="75000"/>
          </a:schemeClr>
        </a:solidFill>
        <a:ln>
          <a:solidFill>
            <a:schemeClr val="tx1">
              <a:lumMod val="85000"/>
              <a:lumOff val="15000"/>
            </a:schemeClr>
          </a:solid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0.10975609756097561"/>
          <c:y val="0.48995983935742971"/>
          <c:w val="0.20034843205574912"/>
          <c:h val="0.34036144578313254"/>
        </c:manualLayout>
      </c:layout>
      <c:overlay val="0"/>
      <c:spPr>
        <a:solidFill>
          <a:schemeClr val="bg1"/>
        </a:solidFill>
        <a:ln>
          <a:solidFill>
            <a:schemeClr val="tx1"/>
          </a:solidFill>
        </a:ln>
      </c:spPr>
    </c:legend>
    <c:plotVisOnly val="1"/>
    <c:dispBlanksAs val="gap"/>
    <c:showDLblsOverMax val="0"/>
  </c:chart>
  <c:printSettings>
    <c:headerFooter alignWithMargins="0"/>
    <c:pageMargins b="1" l="0.75000000000000011" r="0.75000000000000011" t="1" header="0.5" footer="0.5"/>
    <c:pageSetup orientation="landscape"/>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Summary!$D$1</c:f>
          <c:strCache>
            <c:ptCount val="1"/>
            <c:pt idx="0">
              <c:v>Corn 2013</c:v>
            </c:pt>
          </c:strCache>
        </c:strRef>
      </c:tx>
      <c:layout>
        <c:manualLayout>
          <c:xMode val="edge"/>
          <c:yMode val="edge"/>
          <c:x val="0.35932605198543732"/>
          <c:y val="5.050536864710093E-2"/>
        </c:manualLayout>
      </c:layout>
      <c:overlay val="0"/>
      <c:txPr>
        <a:bodyPr/>
        <a:lstStyle/>
        <a:p>
          <a:pPr>
            <a:defRPr/>
          </a:pPr>
          <a:endParaRPr lang="en-US"/>
        </a:p>
      </c:txPr>
    </c:title>
    <c:autoTitleDeleted val="0"/>
    <c:plotArea>
      <c:layout>
        <c:manualLayout>
          <c:layoutTarget val="inner"/>
          <c:xMode val="edge"/>
          <c:yMode val="edge"/>
          <c:x val="7.7707006369426776E-2"/>
          <c:y val="4.8484991965530216E-2"/>
          <c:w val="0.89681528662420384"/>
          <c:h val="0.87576016737738938"/>
        </c:manualLayout>
      </c:layout>
      <c:scatterChart>
        <c:scatterStyle val="lineMarker"/>
        <c:varyColors val="0"/>
        <c:ser>
          <c:idx val="0"/>
          <c:order val="0"/>
          <c:tx>
            <c:strRef>
              <c:f>'C1 100100'!$F$1</c:f>
              <c:strCache>
                <c:ptCount val="1"/>
                <c:pt idx="0">
                  <c:v>Tmnt 1</c:v>
                </c:pt>
              </c:strCache>
            </c:strRef>
          </c:tx>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100100'!$C$19:$FS$19</c:f>
              <c:numCache>
                <c:formatCode>0.00</c:formatCode>
                <c:ptCount val="173"/>
                <c:pt idx="0">
                  <c:v>1.1015352487564087</c:v>
                </c:pt>
                <c:pt idx="1">
                  <c:v>2.2101270129612067</c:v>
                </c:pt>
                <c:pt idx="2">
                  <c:v>3.0392700640282175</c:v>
                </c:pt>
                <c:pt idx="3">
                  <c:v>3.7530428207010003</c:v>
                </c:pt>
                <c:pt idx="4">
                  <c:v>4.3950741232561512</c:v>
                </c:pt>
                <c:pt idx="5">
                  <c:v>5.0676282866578459</c:v>
                </c:pt>
                <c:pt idx="6">
                  <c:v>8.8388172624378178</c:v>
                </c:pt>
                <c:pt idx="7">
                  <c:v>10.007568797566595</c:v>
                </c:pt>
                <c:pt idx="8">
                  <c:v>11.377854962129536</c:v>
                </c:pt>
                <c:pt idx="9">
                  <c:v>11.759077209632048</c:v>
                </c:pt>
                <c:pt idx="10">
                  <c:v>12.122806470285882</c:v>
                </c:pt>
                <c:pt idx="11">
                  <c:v>12.834429685889978</c:v>
                </c:pt>
                <c:pt idx="12">
                  <c:v>13.554379901525712</c:v>
                </c:pt>
                <c:pt idx="13">
                  <c:v>14.422333246854029</c:v>
                </c:pt>
                <c:pt idx="14" formatCode="0.000">
                  <c:v>16.995802865480133</c:v>
                </c:pt>
                <c:pt idx="15" formatCode="0">
                  <c:v>23.947457199152353</c:v>
                </c:pt>
                <c:pt idx="16" formatCode="0">
                  <c:v>24.426488657507271</c:v>
                </c:pt>
                <c:pt idx="17" formatCode="0">
                  <c:v>25.986590672143265</c:v>
                </c:pt>
                <c:pt idx="18" formatCode="0">
                  <c:v>27.748900036228303</c:v>
                </c:pt>
                <c:pt idx="19" formatCode="0">
                  <c:v>29.023912389289805</c:v>
                </c:pt>
                <c:pt idx="20" formatCode="0">
                  <c:v>30.234535764735455</c:v>
                </c:pt>
                <c:pt idx="21" formatCode="0">
                  <c:v>36.269978497044391</c:v>
                </c:pt>
                <c:pt idx="22" formatCode="0">
                  <c:v>37.444010137055706</c:v>
                </c:pt>
                <c:pt idx="23" formatCode="0">
                  <c:v>38.043925521184477</c:v>
                </c:pt>
                <c:pt idx="24" formatCode="0">
                  <c:v>39.266875523964394</c:v>
                </c:pt>
                <c:pt idx="25" formatCode="0">
                  <c:v>44.017107288606979</c:v>
                </c:pt>
                <c:pt idx="26" formatCode="0">
                  <c:v>46.145030631541232</c:v>
                </c:pt>
                <c:pt idx="27" formatCode="0">
                  <c:v>48.189284404954833</c:v>
                </c:pt>
                <c:pt idx="28" formatCode="0">
                  <c:v>50.264516015729825</c:v>
                </c:pt>
                <c:pt idx="29" formatCode="0">
                  <c:v>53.266188748783392</c:v>
                </c:pt>
                <c:pt idx="30" formatCode="0">
                  <c:v>56.26038733457677</c:v>
                </c:pt>
                <c:pt idx="31" formatCode="0">
                  <c:v>61.822082629766967</c:v>
                </c:pt>
                <c:pt idx="32" formatCode="0">
                  <c:v>64.850193496850039</c:v>
                </c:pt>
                <c:pt idx="33" formatCode="0">
                  <c:v>67.254911836334969</c:v>
                </c:pt>
                <c:pt idx="34" formatCode="0">
                  <c:v>69.400151676715822</c:v>
                </c:pt>
                <c:pt idx="35" formatCode="0">
                  <c:v>71.563564664312366</c:v>
                </c:pt>
                <c:pt idx="36" formatCode="0">
                  <c:v>74.101634563466078</c:v>
                </c:pt>
                <c:pt idx="37" formatCode="0">
                  <c:v>77.857171125680253</c:v>
                </c:pt>
                <c:pt idx="38" formatCode="0">
                  <c:v>83.900390660457617</c:v>
                </c:pt>
                <c:pt idx="39" formatCode="0">
                  <c:v>86.696617288724525</c:v>
                </c:pt>
                <c:pt idx="40" formatCode="0">
                  <c:v>89.434666821710209</c:v>
                </c:pt>
                <c:pt idx="41" formatCode="0">
                  <c:v>92.826207804854988</c:v>
                </c:pt>
                <c:pt idx="42" formatCode="0">
                  <c:v>96.235742227763495</c:v>
                </c:pt>
                <c:pt idx="43" formatCode="0">
                  <c:v>99.603827209538778</c:v>
                </c:pt>
                <c:pt idx="44" formatCode="0">
                  <c:v>105.18510964712777</c:v>
                </c:pt>
                <c:pt idx="45" formatCode="0">
                  <c:v>110.97919186634546</c:v>
                </c:pt>
                <c:pt idx="46" formatCode="0">
                  <c:v>116.62672618342407</c:v>
                </c:pt>
                <c:pt idx="47" formatCode="0">
                  <c:v>120.82601755403765</c:v>
                </c:pt>
                <c:pt idx="48" formatCode="0">
                  <c:v>125.50195526627796</c:v>
                </c:pt>
                <c:pt idx="49" formatCode="0">
                  <c:v>131.357019703324</c:v>
                </c:pt>
                <c:pt idx="50" formatCode="0">
                  <c:v>136.52398345332401</c:v>
                </c:pt>
                <c:pt idx="51" formatCode="0">
                  <c:v>141.92021111760394</c:v>
                </c:pt>
                <c:pt idx="52" formatCode="0">
                  <c:v>149.63017201191437</c:v>
                </c:pt>
                <c:pt idx="53" formatCode="0">
                  <c:v>154.72851184792313</c:v>
                </c:pt>
                <c:pt idx="54" formatCode="0">
                  <c:v>160.64612709575309</c:v>
                </c:pt>
                <c:pt idx="55" formatCode="0">
                  <c:v>166.1901634096445</c:v>
                </c:pt>
                <c:pt idx="56" formatCode="0">
                  <c:v>172.26595258502377</c:v>
                </c:pt>
                <c:pt idx="57" formatCode="0">
                  <c:v>178.91635676733864</c:v>
                </c:pt>
                <c:pt idx="58" formatCode="0">
                  <c:v>187.2145251958608</c:v>
                </c:pt>
                <c:pt idx="59" formatCode="0">
                  <c:v>199.02636883477834</c:v>
                </c:pt>
                <c:pt idx="60" formatCode="0">
                  <c:v>205.5686650892095</c:v>
                </c:pt>
                <c:pt idx="61" formatCode="0">
                  <c:v>211.55771953295854</c:v>
                </c:pt>
                <c:pt idx="62" formatCode="0">
                  <c:v>216.96986079882768</c:v>
                </c:pt>
                <c:pt idx="63" formatCode="0">
                  <c:v>222.39386079882769</c:v>
                </c:pt>
                <c:pt idx="64" formatCode="0">
                  <c:v>231.81146079882768</c:v>
                </c:pt>
                <c:pt idx="65" formatCode="0">
                  <c:v>241.54751626549435</c:v>
                </c:pt>
                <c:pt idx="66" formatCode="0">
                  <c:v>248.68061974996633</c:v>
                </c:pt>
                <c:pt idx="67" formatCode="0">
                  <c:v>253.27335717672415</c:v>
                </c:pt>
                <c:pt idx="68" formatCode="0">
                  <c:v>259.55520637741319</c:v>
                </c:pt>
                <c:pt idx="69" formatCode="0">
                  <c:v>264.91005806198348</c:v>
                </c:pt>
                <c:pt idx="70" formatCode="0">
                  <c:v>271.909246752169</c:v>
                </c:pt>
                <c:pt idx="71" formatCode="0">
                  <c:v>278.4492792533897</c:v>
                </c:pt>
                <c:pt idx="72" formatCode="0">
                  <c:v>284.29203788986433</c:v>
                </c:pt>
                <c:pt idx="73" formatCode="0">
                  <c:v>287.76190002624128</c:v>
                </c:pt>
                <c:pt idx="74" formatCode="0">
                  <c:v>294.4068244548838</c:v>
                </c:pt>
                <c:pt idx="75" formatCode="0">
                  <c:v>298.76242900416116</c:v>
                </c:pt>
                <c:pt idx="76" formatCode="0">
                  <c:v>301.32182506129004</c:v>
                </c:pt>
                <c:pt idx="77" formatCode="0">
                  <c:v>303.61622506129004</c:v>
                </c:pt>
                <c:pt idx="78" formatCode="0">
                  <c:v>309.53942506129005</c:v>
                </c:pt>
                <c:pt idx="79" formatCode="0">
                  <c:v>316.13912476832132</c:v>
                </c:pt>
                <c:pt idx="80" formatCode="0">
                  <c:v>321.46880779745544</c:v>
                </c:pt>
                <c:pt idx="81" formatCode="0">
                  <c:v>329.44334444296322</c:v>
                </c:pt>
                <c:pt idx="82" formatCode="0">
                  <c:v>335.17035570394955</c:v>
                </c:pt>
                <c:pt idx="83" formatCode="0">
                  <c:v>340.36495256674255</c:v>
                </c:pt>
                <c:pt idx="84" formatCode="0">
                  <c:v>346.31883928549257</c:v>
                </c:pt>
                <c:pt idx="85" formatCode="0">
                  <c:v>352.27479509603944</c:v>
                </c:pt>
                <c:pt idx="86" formatCode="0">
                  <c:v>356.32595003378356</c:v>
                </c:pt>
                <c:pt idx="87" formatCode="0">
                  <c:v>359.40444254171814</c:v>
                </c:pt>
                <c:pt idx="88" formatCode="0">
                  <c:v>365.0549692751166</c:v>
                </c:pt>
                <c:pt idx="89" formatCode="0">
                  <c:v>370.73079889547796</c:v>
                </c:pt>
                <c:pt idx="90" formatCode="0">
                  <c:v>375.79159424093245</c:v>
                </c:pt>
                <c:pt idx="91" formatCode="0">
                  <c:v>380.08684631365969</c:v>
                </c:pt>
                <c:pt idx="92" formatCode="0">
                  <c:v>384.75244631365968</c:v>
                </c:pt>
                <c:pt idx="93" formatCode="0">
                  <c:v>389.67724631365968</c:v>
                </c:pt>
                <c:pt idx="94" formatCode="0">
                  <c:v>394.8900463136597</c:v>
                </c:pt>
                <c:pt idx="95" formatCode="0">
                  <c:v>400.59244631365971</c:v>
                </c:pt>
                <c:pt idx="96" formatCode="0">
                  <c:v>406.29377182477083</c:v>
                </c:pt>
                <c:pt idx="97" formatCode="0">
                  <c:v>411.68897182477082</c:v>
                </c:pt>
                <c:pt idx="98" formatCode="0">
                  <c:v>418.08596828473173</c:v>
                </c:pt>
                <c:pt idx="99" formatCode="0">
                  <c:v>424.36687129986848</c:v>
                </c:pt>
                <c:pt idx="100" formatCode="0">
                  <c:v>431.45849811407743</c:v>
                </c:pt>
                <c:pt idx="101" formatCode="0">
                  <c:v>435.85080737921413</c:v>
                </c:pt>
                <c:pt idx="102" formatCode="0">
                  <c:v>441.1649391541165</c:v>
                </c:pt>
                <c:pt idx="103" formatCode="0">
                  <c:v>446.26543499006095</c:v>
                </c:pt>
                <c:pt idx="104" formatCode="0">
                  <c:v>451.35924327863518</c:v>
                </c:pt>
                <c:pt idx="105" formatCode="0">
                  <c:v>457.37374248517813</c:v>
                </c:pt>
                <c:pt idx="106" formatCode="0">
                  <c:v>463.49346146950427</c:v>
                </c:pt>
                <c:pt idx="107" formatCode="0">
                  <c:v>468.41727921852771</c:v>
                </c:pt>
                <c:pt idx="108" formatCode="0">
                  <c:v>475.11046159157456</c:v>
                </c:pt>
                <c:pt idx="109" formatCode="0">
                  <c:v>480.0272499216527</c:v>
                </c:pt>
                <c:pt idx="110" formatCode="0">
                  <c:v>485.56350739845936</c:v>
                </c:pt>
                <c:pt idx="111" formatCode="0">
                  <c:v>490.69050172218982</c:v>
                </c:pt>
                <c:pt idx="112" formatCode="0">
                  <c:v>496.05380172843985</c:v>
                </c:pt>
                <c:pt idx="113" formatCode="0">
                  <c:v>500.8527433788305</c:v>
                </c:pt>
                <c:pt idx="114" formatCode="0">
                  <c:v>505.90513412590082</c:v>
                </c:pt>
                <c:pt idx="115" formatCode="0">
                  <c:v>511.66594893850544</c:v>
                </c:pt>
                <c:pt idx="116" formatCode="0">
                  <c:v>518.00143581722023</c:v>
                </c:pt>
                <c:pt idx="117" formatCode="0">
                  <c:v>522.97883464618337</c:v>
                </c:pt>
                <c:pt idx="118" formatCode="0">
                  <c:v>531.45486020863279</c:v>
                </c:pt>
                <c:pt idx="119" formatCode="0">
                  <c:v>533.74722873198266</c:v>
                </c:pt>
                <c:pt idx="120" formatCode="0">
                  <c:v>537.12253636508672</c:v>
                </c:pt>
                <c:pt idx="121" formatCode="0">
                  <c:v>540.52514365278967</c:v>
                </c:pt>
                <c:pt idx="122" formatCode="0">
                  <c:v>542.69462263025821</c:v>
                </c:pt>
                <c:pt idx="123" formatCode="0">
                  <c:v>545.33862699122926</c:v>
                </c:pt>
                <c:pt idx="124" formatCode="0">
                  <c:v>552.38018149663492</c:v>
                </c:pt>
                <c:pt idx="125" formatCode="0">
                  <c:v>552.86708747284968</c:v>
                </c:pt>
                <c:pt idx="126" formatCode="0">
                  <c:v>554.57540051537853</c:v>
                </c:pt>
                <c:pt idx="127" formatCode="0">
                  <c:v>557.67172709869033</c:v>
                </c:pt>
                <c:pt idx="128" formatCode="0">
                  <c:v>560.9794383900304</c:v>
                </c:pt>
                <c:pt idx="129" formatCode="0">
                  <c:v>563.34442290935215</c:v>
                </c:pt>
                <c:pt idx="130" formatCode="0">
                  <c:v>565.41982491713497</c:v>
                </c:pt>
                <c:pt idx="131" formatCode="0">
                  <c:v>570.366264810301</c:v>
                </c:pt>
                <c:pt idx="132" formatCode="0">
                  <c:v>577.88200789088421</c:v>
                </c:pt>
                <c:pt idx="133" formatCode="0">
                  <c:v>580.7599102573173</c:v>
                </c:pt>
                <c:pt idx="134" formatCode="0">
                  <c:v>583.25302100425074</c:v>
                </c:pt>
                <c:pt idx="135" formatCode="0">
                  <c:v>585.46397342884291</c:v>
                </c:pt>
                <c:pt idx="136" formatCode="0">
                  <c:v>589.6875264532639</c:v>
                </c:pt>
                <c:pt idx="137" formatCode="0">
                  <c:v>587.83833898570049</c:v>
                </c:pt>
                <c:pt idx="138" formatCode="0">
                  <c:v>589.21141590736772</c:v>
                </c:pt>
                <c:pt idx="139" formatCode="0">
                  <c:v>590.6079790185197</c:v>
                </c:pt>
                <c:pt idx="140" formatCode="0">
                  <c:v>591.83409431229666</c:v>
                </c:pt>
                <c:pt idx="141" formatCode="0">
                  <c:v>593.20228469002507</c:v>
                </c:pt>
                <c:pt idx="142" formatCode="0">
                  <c:v>594.91816200744381</c:v>
                </c:pt>
                <c:pt idx="143" formatCode="0">
                  <c:v>599.19173620471577</c:v>
                </c:pt>
                <c:pt idx="144" formatCode="0">
                  <c:v>599.7668273412404</c:v>
                </c:pt>
                <c:pt idx="145" formatCode="0">
                  <c:v>601.02598327202963</c:v>
                </c:pt>
                <c:pt idx="146" formatCode="0">
                  <c:v>601.69884207837276</c:v>
                </c:pt>
                <c:pt idx="147" formatCode="0">
                  <c:v>602.35051837594267</c:v>
                </c:pt>
                <c:pt idx="148" formatCode="0">
                  <c:v>603.03175855309723</c:v>
                </c:pt>
                <c:pt idx="149" formatCode="0">
                  <c:v>607.68521575505486</c:v>
                </c:pt>
                <c:pt idx="150" formatCode="0">
                  <c:v>607.93267712766874</c:v>
                </c:pt>
                <c:pt idx="151" formatCode="0">
                  <c:v>608.58358237917173</c:v>
                </c:pt>
                <c:pt idx="152" formatCode="0">
                  <c:v>608.9297327893471</c:v>
                </c:pt>
                <c:pt idx="153" formatCode="0">
                  <c:v>610.16527560913323</c:v>
                </c:pt>
                <c:pt idx="154" formatCode="0">
                  <c:v>610.4150143917775</c:v>
                </c:pt>
                <c:pt idx="155" formatCode="0">
                  <c:v>610.81249995791677</c:v>
                </c:pt>
                <c:pt idx="156" formatCode="0">
                  <c:v>611.15104612672098</c:v>
                </c:pt>
                <c:pt idx="157" formatCode="0">
                  <c:v>617.07895746514566</c:v>
                </c:pt>
                <c:pt idx="158" formatCode="0">
                  <c:v>617.34661390468841</c:v>
                </c:pt>
                <c:pt idx="159" formatCode="0">
                  <c:v>619.92596535389191</c:v>
                </c:pt>
                <c:pt idx="160" formatCode="0">
                  <c:v>618.6310084962106</c:v>
                </c:pt>
                <c:pt idx="161" formatCode="0">
                  <c:v>619.11473541490795</c:v>
                </c:pt>
                <c:pt idx="162" formatCode="0">
                  <c:v>619.5683694147325</c:v>
                </c:pt>
                <c:pt idx="163" formatCode="0">
                  <c:v>619.96853593818912</c:v>
                </c:pt>
                <c:pt idx="164" formatCode="0">
                  <c:v>620.19935804836518</c:v>
                </c:pt>
                <c:pt idx="165" formatCode="0">
                  <c:v>620.54972331754925</c:v>
                </c:pt>
                <c:pt idx="166" formatCode="0">
                  <c:v>620.92739826671846</c:v>
                </c:pt>
                <c:pt idx="167" formatCode="0">
                  <c:v>621.54542313396701</c:v>
                </c:pt>
                <c:pt idx="168" formatCode="0">
                  <c:v>621.57967384561664</c:v>
                </c:pt>
                <c:pt idx="169" formatCode="0">
                  <c:v>625.50631645323404</c:v>
                </c:pt>
                <c:pt idx="170" formatCode="0">
                  <c:v>625.63529362978113</c:v>
                </c:pt>
                <c:pt idx="171" formatCode="0">
                  <c:v>625.94372002185958</c:v>
                </c:pt>
                <c:pt idx="172" formatCode="0">
                  <c:v>626.44897488655226</c:v>
                </c:pt>
              </c:numCache>
            </c:numRef>
          </c:yVal>
          <c:smooth val="0"/>
          <c:extLst>
            <c:ext xmlns:c16="http://schemas.microsoft.com/office/drawing/2014/chart" uri="{C3380CC4-5D6E-409C-BE32-E72D297353CC}">
              <c16:uniqueId val="{00000000-5503-41A2-ADC4-3004ED8261F5}"/>
            </c:ext>
          </c:extLst>
        </c:ser>
        <c:ser>
          <c:idx val="6"/>
          <c:order val="1"/>
          <c:tx>
            <c:strRef>
              <c:f>'C2 10050'!$F$1</c:f>
              <c:strCache>
                <c:ptCount val="1"/>
                <c:pt idx="0">
                  <c:v>Tmnt 2</c:v>
                </c:pt>
              </c:strCache>
            </c:strRef>
          </c:tx>
          <c:spPr>
            <a:ln w="19050">
              <a:solidFill>
                <a:srgbClr val="00FFFF"/>
              </a:solidFill>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10050'!$C$19:$FS$19</c:f>
              <c:numCache>
                <c:formatCode>0</c:formatCode>
                <c:ptCount val="173"/>
                <c:pt idx="0">
                  <c:v>1.1015352487564087</c:v>
                </c:pt>
                <c:pt idx="1">
                  <c:v>2.2140380913144901</c:v>
                </c:pt>
                <c:pt idx="2">
                  <c:v>3.0467850542713606</c:v>
                </c:pt>
                <c:pt idx="3">
                  <c:v>3.7641988784788349</c:v>
                </c:pt>
                <c:pt idx="4">
                  <c:v>4.4100265698520351</c:v>
                </c:pt>
                <c:pt idx="5">
                  <c:v>4.8825981054858243</c:v>
                </c:pt>
                <c:pt idx="6">
                  <c:v>5.1928589203129096</c:v>
                </c:pt>
                <c:pt idx="7">
                  <c:v>8.6137035198932708</c:v>
                </c:pt>
                <c:pt idx="8">
                  <c:v>9.1298306450442404</c:v>
                </c:pt>
                <c:pt idx="9">
                  <c:v>9.444275286092596</c:v>
                </c:pt>
                <c:pt idx="10">
                  <c:v>9.7633211014202121</c:v>
                </c:pt>
                <c:pt idx="11">
                  <c:v>10.403789602787786</c:v>
                </c:pt>
                <c:pt idx="12">
                  <c:v>11.061160133246535</c:v>
                </c:pt>
                <c:pt idx="13">
                  <c:v>11.861044097664919</c:v>
                </c:pt>
                <c:pt idx="14">
                  <c:v>12.77602933910264</c:v>
                </c:pt>
                <c:pt idx="15">
                  <c:v>15.050839802509042</c:v>
                </c:pt>
                <c:pt idx="16">
                  <c:v>20.822460011211795</c:v>
                </c:pt>
                <c:pt idx="17">
                  <c:v>22.330034142757764</c:v>
                </c:pt>
                <c:pt idx="18">
                  <c:v>24.025536372941275</c:v>
                </c:pt>
                <c:pt idx="19">
                  <c:v>25.245194363586087</c:v>
                </c:pt>
                <c:pt idx="20">
                  <c:v>26.400657518115977</c:v>
                </c:pt>
                <c:pt idx="21">
                  <c:v>27.796858989129749</c:v>
                </c:pt>
                <c:pt idx="22">
                  <c:v>33.20987844109942</c:v>
                </c:pt>
                <c:pt idx="23">
                  <c:v>33.79916248780188</c:v>
                </c:pt>
                <c:pt idx="24">
                  <c:v>34.999195885241541</c:v>
                </c:pt>
                <c:pt idx="25">
                  <c:v>39.678510732468155</c:v>
                </c:pt>
                <c:pt idx="26">
                  <c:v>41.847741835092691</c:v>
                </c:pt>
                <c:pt idx="27">
                  <c:v>43.933499397871579</c:v>
                </c:pt>
                <c:pt idx="28">
                  <c:v>46.052625449297516</c:v>
                </c:pt>
                <c:pt idx="29">
                  <c:v>49.120220480186433</c:v>
                </c:pt>
                <c:pt idx="30">
                  <c:v>52.182495297817084</c:v>
                </c:pt>
                <c:pt idx="31">
                  <c:v>57.739781131318281</c:v>
                </c:pt>
                <c:pt idx="32">
                  <c:v>60.841128136268324</c:v>
                </c:pt>
                <c:pt idx="33">
                  <c:v>63.305639173039857</c:v>
                </c:pt>
                <c:pt idx="34">
                  <c:v>65.505617566646691</c:v>
                </c:pt>
                <c:pt idx="35">
                  <c:v>67.725585906627089</c:v>
                </c:pt>
                <c:pt idx="36">
                  <c:v>70.331530400087743</c:v>
                </c:pt>
                <c:pt idx="37">
                  <c:v>74.015398995449459</c:v>
                </c:pt>
                <c:pt idx="38">
                  <c:v>80.073731521286263</c:v>
                </c:pt>
                <c:pt idx="39">
                  <c:v>82.948593591363917</c:v>
                </c:pt>
                <c:pt idx="40">
                  <c:v>85.764686147268307</c:v>
                </c:pt>
                <c:pt idx="41">
                  <c:v>88.931349982531557</c:v>
                </c:pt>
                <c:pt idx="42">
                  <c:v>92.440358902009024</c:v>
                </c:pt>
                <c:pt idx="43">
                  <c:v>95.907712466891297</c:v>
                </c:pt>
                <c:pt idx="44">
                  <c:v>101.54441566573402</c:v>
                </c:pt>
                <c:pt idx="45">
                  <c:v>107.08513067494651</c:v>
                </c:pt>
                <c:pt idx="46">
                  <c:v>113.03356399080297</c:v>
                </c:pt>
                <c:pt idx="47">
                  <c:v>117.41190010160228</c:v>
                </c:pt>
                <c:pt idx="48">
                  <c:v>122.06467009995839</c:v>
                </c:pt>
                <c:pt idx="49">
                  <c:v>128.02625418700444</c:v>
                </c:pt>
                <c:pt idx="50">
                  <c:v>133.48700493700443</c:v>
                </c:pt>
                <c:pt idx="51">
                  <c:v>139.18627287858664</c:v>
                </c:pt>
                <c:pt idx="52">
                  <c:v>145.66282548808991</c:v>
                </c:pt>
                <c:pt idx="53">
                  <c:v>151.96145124049357</c:v>
                </c:pt>
                <c:pt idx="54">
                  <c:v>157.94616238956027</c:v>
                </c:pt>
                <c:pt idx="55">
                  <c:v>163.78894606311493</c:v>
                </c:pt>
                <c:pt idx="56">
                  <c:v>170.18931737333708</c:v>
                </c:pt>
                <c:pt idx="57">
                  <c:v>177.19213263094596</c:v>
                </c:pt>
                <c:pt idx="58">
                  <c:v>185.67827521142914</c:v>
                </c:pt>
                <c:pt idx="59">
                  <c:v>196.46308824061109</c:v>
                </c:pt>
                <c:pt idx="60">
                  <c:v>202.98714250086499</c:v>
                </c:pt>
                <c:pt idx="61">
                  <c:v>209.96772514368726</c:v>
                </c:pt>
                <c:pt idx="62">
                  <c:v>215.38297229563429</c:v>
                </c:pt>
                <c:pt idx="63">
                  <c:v>220.8069722956343</c:v>
                </c:pt>
                <c:pt idx="64">
                  <c:v>230.22457229563429</c:v>
                </c:pt>
                <c:pt idx="65">
                  <c:v>239.5845722956343</c:v>
                </c:pt>
                <c:pt idx="66">
                  <c:v>246.84658489939409</c:v>
                </c:pt>
                <c:pt idx="67">
                  <c:v>251.43932232615191</c:v>
                </c:pt>
                <c:pt idx="68">
                  <c:v>257.6921365046187</c:v>
                </c:pt>
                <c:pt idx="69">
                  <c:v>263.04698818918899</c:v>
                </c:pt>
                <c:pt idx="70">
                  <c:v>270.04617687937451</c:v>
                </c:pt>
                <c:pt idx="71">
                  <c:v>276.58620938059522</c:v>
                </c:pt>
                <c:pt idx="72">
                  <c:v>282.42896801706985</c:v>
                </c:pt>
                <c:pt idx="73">
                  <c:v>285.84843655344679</c:v>
                </c:pt>
                <c:pt idx="74">
                  <c:v>292.44101666208934</c:v>
                </c:pt>
                <c:pt idx="75">
                  <c:v>296.7423261713667</c:v>
                </c:pt>
                <c:pt idx="76">
                  <c:v>299.30172222849558</c:v>
                </c:pt>
                <c:pt idx="77">
                  <c:v>301.59612222849557</c:v>
                </c:pt>
                <c:pt idx="78">
                  <c:v>307.51932222849558</c:v>
                </c:pt>
                <c:pt idx="79">
                  <c:v>314.11902193552686</c:v>
                </c:pt>
                <c:pt idx="80">
                  <c:v>319.41754763132764</c:v>
                </c:pt>
                <c:pt idx="81">
                  <c:v>325.89448427683544</c:v>
                </c:pt>
                <c:pt idx="82">
                  <c:v>333.07022281054907</c:v>
                </c:pt>
                <c:pt idx="83">
                  <c:v>338.26481967334206</c:v>
                </c:pt>
                <c:pt idx="84">
                  <c:v>344.21870639209209</c:v>
                </c:pt>
                <c:pt idx="85">
                  <c:v>350.17466220263896</c:v>
                </c:pt>
                <c:pt idx="86">
                  <c:v>354.22581714038307</c:v>
                </c:pt>
                <c:pt idx="87">
                  <c:v>357.30430964831766</c:v>
                </c:pt>
                <c:pt idx="88">
                  <c:v>362.95483638171612</c:v>
                </c:pt>
                <c:pt idx="89">
                  <c:v>368.63066600207748</c:v>
                </c:pt>
                <c:pt idx="90">
                  <c:v>373.00826600207745</c:v>
                </c:pt>
                <c:pt idx="91">
                  <c:v>378.3799023657138</c:v>
                </c:pt>
                <c:pt idx="92">
                  <c:v>383.04550236571379</c:v>
                </c:pt>
                <c:pt idx="93">
                  <c:v>387.97030236571379</c:v>
                </c:pt>
                <c:pt idx="94">
                  <c:v>393.18310236571381</c:v>
                </c:pt>
                <c:pt idx="95">
                  <c:v>398.88550236571382</c:v>
                </c:pt>
                <c:pt idx="96">
                  <c:v>404.55910236571384</c:v>
                </c:pt>
                <c:pt idx="97">
                  <c:v>409.95430236571383</c:v>
                </c:pt>
                <c:pt idx="98">
                  <c:v>416.35129882567475</c:v>
                </c:pt>
                <c:pt idx="99">
                  <c:v>422.63220184081149</c:v>
                </c:pt>
                <c:pt idx="100">
                  <c:v>429.01669265502045</c:v>
                </c:pt>
                <c:pt idx="101">
                  <c:v>434.12580192015713</c:v>
                </c:pt>
                <c:pt idx="102">
                  <c:v>439.43993369505949</c:v>
                </c:pt>
                <c:pt idx="103">
                  <c:v>444.45099250243254</c:v>
                </c:pt>
                <c:pt idx="104">
                  <c:v>449.54480079100676</c:v>
                </c:pt>
                <c:pt idx="105">
                  <c:v>455.55929999754972</c:v>
                </c:pt>
                <c:pt idx="106">
                  <c:v>461.42827018187586</c:v>
                </c:pt>
                <c:pt idx="107">
                  <c:v>466.3520879308993</c:v>
                </c:pt>
                <c:pt idx="108">
                  <c:v>473.04527030394615</c:v>
                </c:pt>
                <c:pt idx="109">
                  <c:v>477.96205863402429</c:v>
                </c:pt>
                <c:pt idx="110">
                  <c:v>483.48663806771577</c:v>
                </c:pt>
                <c:pt idx="111">
                  <c:v>488.56766968842686</c:v>
                </c:pt>
                <c:pt idx="112">
                  <c:v>493.67834430061725</c:v>
                </c:pt>
                <c:pt idx="113">
                  <c:v>497.85421804128464</c:v>
                </c:pt>
                <c:pt idx="114">
                  <c:v>501.87854414721687</c:v>
                </c:pt>
                <c:pt idx="115">
                  <c:v>506.06998542158749</c:v>
                </c:pt>
                <c:pt idx="116">
                  <c:v>511.26139644641307</c:v>
                </c:pt>
                <c:pt idx="117">
                  <c:v>514.90880073006201</c:v>
                </c:pt>
                <c:pt idx="118">
                  <c:v>518.70886462387398</c:v>
                </c:pt>
                <c:pt idx="119">
                  <c:v>524.49190481077903</c:v>
                </c:pt>
                <c:pt idx="120">
                  <c:v>524.25045314776833</c:v>
                </c:pt>
                <c:pt idx="121">
                  <c:v>528.15759754538635</c:v>
                </c:pt>
                <c:pt idx="122">
                  <c:v>529.40908055583634</c:v>
                </c:pt>
                <c:pt idx="123">
                  <c:v>534.71303972070245</c:v>
                </c:pt>
                <c:pt idx="124">
                  <c:v>536.89963088257502</c:v>
                </c:pt>
                <c:pt idx="125">
                  <c:v>542.34225056290757</c:v>
                </c:pt>
                <c:pt idx="126">
                  <c:v>543.88204399909853</c:v>
                </c:pt>
                <c:pt idx="127">
                  <c:v>546.46362465395976</c:v>
                </c:pt>
                <c:pt idx="128">
                  <c:v>549.1025476744295</c:v>
                </c:pt>
                <c:pt idx="129">
                  <c:v>551.17009393478975</c:v>
                </c:pt>
                <c:pt idx="130">
                  <c:v>552.96262572966577</c:v>
                </c:pt>
                <c:pt idx="131">
                  <c:v>555.20570719020748</c:v>
                </c:pt>
                <c:pt idx="132">
                  <c:v>560.31863466453933</c:v>
                </c:pt>
                <c:pt idx="133">
                  <c:v>569.63601837052033</c:v>
                </c:pt>
                <c:pt idx="134">
                  <c:v>571.65844926527996</c:v>
                </c:pt>
                <c:pt idx="135">
                  <c:v>573.41545311533548</c:v>
                </c:pt>
                <c:pt idx="136">
                  <c:v>574.77075009585292</c:v>
                </c:pt>
                <c:pt idx="137">
                  <c:v>577.60866402704244</c:v>
                </c:pt>
                <c:pt idx="138">
                  <c:v>578.61503218209646</c:v>
                </c:pt>
                <c:pt idx="139">
                  <c:v>579.60234558229433</c:v>
                </c:pt>
                <c:pt idx="140">
                  <c:v>580.43286029856972</c:v>
                </c:pt>
                <c:pt idx="141">
                  <c:v>581.31300880155754</c:v>
                </c:pt>
                <c:pt idx="142">
                  <c:v>582.138206286387</c:v>
                </c:pt>
                <c:pt idx="143">
                  <c:v>582.62149343009423</c:v>
                </c:pt>
                <c:pt idx="144">
                  <c:v>586.97299717183546</c:v>
                </c:pt>
                <c:pt idx="145">
                  <c:v>587.82546807046367</c:v>
                </c:pt>
                <c:pt idx="146">
                  <c:v>588.33596601005036</c:v>
                </c:pt>
                <c:pt idx="147">
                  <c:v>588.89822993989424</c:v>
                </c:pt>
                <c:pt idx="148">
                  <c:v>589.5794701170488</c:v>
                </c:pt>
                <c:pt idx="149">
                  <c:v>590.16892731900646</c:v>
                </c:pt>
                <c:pt idx="150">
                  <c:v>594.41638869162034</c:v>
                </c:pt>
                <c:pt idx="151">
                  <c:v>595.06729394312333</c:v>
                </c:pt>
                <c:pt idx="152">
                  <c:v>595.4134443532987</c:v>
                </c:pt>
                <c:pt idx="153">
                  <c:v>595.8361871730848</c:v>
                </c:pt>
                <c:pt idx="154">
                  <c:v>596.88592595572902</c:v>
                </c:pt>
                <c:pt idx="155">
                  <c:v>597.28341152186829</c:v>
                </c:pt>
                <c:pt idx="156">
                  <c:v>597.6219576906725</c:v>
                </c:pt>
                <c:pt idx="157">
                  <c:v>597.86026902909714</c:v>
                </c:pt>
                <c:pt idx="158">
                  <c:v>604.12792546863989</c:v>
                </c:pt>
                <c:pt idx="159">
                  <c:v>604.47207691784342</c:v>
                </c:pt>
                <c:pt idx="160">
                  <c:v>606.98263338919116</c:v>
                </c:pt>
                <c:pt idx="161">
                  <c:v>607.46636030788852</c:v>
                </c:pt>
                <c:pt idx="162">
                  <c:v>607.91999430771307</c:v>
                </c:pt>
                <c:pt idx="163">
                  <c:v>608.32016083116969</c:v>
                </c:pt>
                <c:pt idx="164">
                  <c:v>608.55098294134575</c:v>
                </c:pt>
                <c:pt idx="165">
                  <c:v>608.90134821052982</c:v>
                </c:pt>
                <c:pt idx="166">
                  <c:v>609.27902315969902</c:v>
                </c:pt>
                <c:pt idx="167">
                  <c:v>609.69384802694753</c:v>
                </c:pt>
                <c:pt idx="168">
                  <c:v>609.72809873859717</c:v>
                </c:pt>
                <c:pt idx="169">
                  <c:v>609.79394134621452</c:v>
                </c:pt>
                <c:pt idx="170">
                  <c:v>609.92291852276162</c:v>
                </c:pt>
                <c:pt idx="171">
                  <c:v>610.23134491484007</c:v>
                </c:pt>
                <c:pt idx="172">
                  <c:v>610.73659977953275</c:v>
                </c:pt>
              </c:numCache>
            </c:numRef>
          </c:yVal>
          <c:smooth val="0"/>
          <c:extLst>
            <c:ext xmlns:c16="http://schemas.microsoft.com/office/drawing/2014/chart" uri="{C3380CC4-5D6E-409C-BE32-E72D297353CC}">
              <c16:uniqueId val="{00000001-5503-41A2-ADC4-3004ED8261F5}"/>
            </c:ext>
          </c:extLst>
        </c:ser>
        <c:ser>
          <c:idx val="1"/>
          <c:order val="2"/>
          <c:tx>
            <c:strRef>
              <c:f>'C3 8080'!$F$1</c:f>
              <c:strCache>
                <c:ptCount val="1"/>
                <c:pt idx="0">
                  <c:v>Tmnt 3</c:v>
                </c:pt>
              </c:strCache>
            </c:strRef>
          </c:tx>
          <c:spPr>
            <a:ln w="19050">
              <a:solidFill>
                <a:srgbClr val="002060"/>
              </a:solidFill>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8080'!$C$19:$FS$19</c:f>
              <c:numCache>
                <c:formatCode>0</c:formatCode>
                <c:ptCount val="173"/>
                <c:pt idx="0">
                  <c:v>1.1015352487564087</c:v>
                </c:pt>
                <c:pt idx="1">
                  <c:v>2.1489705168670779</c:v>
                </c:pt>
                <c:pt idx="2">
                  <c:v>2.9223808790142272</c:v>
                </c:pt>
                <c:pt idx="3">
                  <c:v>3.5803537017274198</c:v>
                </c:pt>
                <c:pt idx="4">
                  <c:v>4.1647176909341583</c:v>
                </c:pt>
                <c:pt idx="5">
                  <c:v>4.5856601959201591</c:v>
                </c:pt>
                <c:pt idx="6">
                  <c:v>4.8580398928564588</c:v>
                </c:pt>
                <c:pt idx="7">
                  <c:v>8.2496965711134074</c:v>
                </c:pt>
                <c:pt idx="8">
                  <c:v>8.7326264864208305</c:v>
                </c:pt>
                <c:pt idx="9">
                  <c:v>9.0214632561048571</c:v>
                </c:pt>
                <c:pt idx="10">
                  <c:v>9.3363664679991647</c:v>
                </c:pt>
                <c:pt idx="11">
                  <c:v>9.9816965915628604</c:v>
                </c:pt>
                <c:pt idx="12">
                  <c:v>10.648144392919136</c:v>
                </c:pt>
                <c:pt idx="13">
                  <c:v>11.461407162281308</c:v>
                </c:pt>
                <c:pt idx="14">
                  <c:v>12.405598833991357</c:v>
                </c:pt>
                <c:pt idx="15">
                  <c:v>14.700411159425895</c:v>
                </c:pt>
                <c:pt idx="16">
                  <c:v>20.460233494878821</c:v>
                </c:pt>
                <c:pt idx="17">
                  <c:v>22.044235116669714</c:v>
                </c:pt>
                <c:pt idx="18">
                  <c:v>23.821452037065821</c:v>
                </c:pt>
                <c:pt idx="19">
                  <c:v>25.095270925298475</c:v>
                </c:pt>
                <c:pt idx="20">
                  <c:v>26.301844678135271</c:v>
                </c:pt>
                <c:pt idx="21">
                  <c:v>27.760156416086556</c:v>
                </c:pt>
                <c:pt idx="22">
                  <c:v>33.156219318713426</c:v>
                </c:pt>
                <c:pt idx="23">
                  <c:v>33.777134015174369</c:v>
                </c:pt>
                <c:pt idx="24">
                  <c:v>35.045087818095816</c:v>
                </c:pt>
                <c:pt idx="25">
                  <c:v>39.641587105022445</c:v>
                </c:pt>
                <c:pt idx="26">
                  <c:v>41.960558836524264</c:v>
                </c:pt>
                <c:pt idx="27">
                  <c:v>44.196767635752337</c:v>
                </c:pt>
                <c:pt idx="28">
                  <c:v>46.475011034537928</c:v>
                </c:pt>
                <c:pt idx="29">
                  <c:v>49.781574395079986</c:v>
                </c:pt>
                <c:pt idx="30">
                  <c:v>53.090625553120745</c:v>
                </c:pt>
                <c:pt idx="31">
                  <c:v>58.625139166258386</c:v>
                </c:pt>
                <c:pt idx="32">
                  <c:v>61.99196717097621</c:v>
                </c:pt>
                <c:pt idx="33">
                  <c:v>64.673226735411689</c:v>
                </c:pt>
                <c:pt idx="34">
                  <c:v>67.07163238446276</c:v>
                </c:pt>
                <c:pt idx="35">
                  <c:v>69.496613876834616</c:v>
                </c:pt>
                <c:pt idx="36">
                  <c:v>72.348603774657946</c:v>
                </c:pt>
                <c:pt idx="37">
                  <c:v>76.3793561734077</c:v>
                </c:pt>
                <c:pt idx="38">
                  <c:v>82.459908440910198</c:v>
                </c:pt>
                <c:pt idx="39">
                  <c:v>85.604212539545259</c:v>
                </c:pt>
                <c:pt idx="40">
                  <c:v>88.683700297800257</c:v>
                </c:pt>
                <c:pt idx="41">
                  <c:v>92.145993284758617</c:v>
                </c:pt>
                <c:pt idx="42">
                  <c:v>95.982024611706507</c:v>
                </c:pt>
                <c:pt idx="43">
                  <c:v>99.772001071686518</c:v>
                </c:pt>
                <c:pt idx="44">
                  <c:v>105.29331601011791</c:v>
                </c:pt>
                <c:pt idx="45">
                  <c:v>111.37302430002727</c:v>
                </c:pt>
                <c:pt idx="46">
                  <c:v>117.73711458911455</c:v>
                </c:pt>
                <c:pt idx="47">
                  <c:v>122.42171143970526</c:v>
                </c:pt>
                <c:pt idx="48">
                  <c:v>127.34828968857802</c:v>
                </c:pt>
                <c:pt idx="49">
                  <c:v>133.11699189729683</c:v>
                </c:pt>
                <c:pt idx="50">
                  <c:v>138.79808289729684</c:v>
                </c:pt>
                <c:pt idx="51">
                  <c:v>144.67555661388963</c:v>
                </c:pt>
                <c:pt idx="52">
                  <c:v>151.30077293416588</c:v>
                </c:pt>
                <c:pt idx="53">
                  <c:v>156.7369836419671</c:v>
                </c:pt>
                <c:pt idx="54">
                  <c:v>162.77118756650381</c:v>
                </c:pt>
                <c:pt idx="55">
                  <c:v>168.62421851097039</c:v>
                </c:pt>
                <c:pt idx="56">
                  <c:v>174.99712517901352</c:v>
                </c:pt>
                <c:pt idx="57">
                  <c:v>181.62232685781876</c:v>
                </c:pt>
                <c:pt idx="58">
                  <c:v>188.39306726364586</c:v>
                </c:pt>
                <c:pt idx="59">
                  <c:v>198.96153457335922</c:v>
                </c:pt>
                <c:pt idx="60">
                  <c:v>205.45256080892059</c:v>
                </c:pt>
                <c:pt idx="61">
                  <c:v>212.55730345174285</c:v>
                </c:pt>
                <c:pt idx="62">
                  <c:v>217.95815060368989</c:v>
                </c:pt>
                <c:pt idx="63">
                  <c:v>223.38215060368989</c:v>
                </c:pt>
                <c:pt idx="64">
                  <c:v>232.68321086693982</c:v>
                </c:pt>
                <c:pt idx="65">
                  <c:v>242.04321086693983</c:v>
                </c:pt>
                <c:pt idx="66">
                  <c:v>249.34895680403295</c:v>
                </c:pt>
                <c:pt idx="67">
                  <c:v>253.94169423079077</c:v>
                </c:pt>
                <c:pt idx="68">
                  <c:v>260.19450840925759</c:v>
                </c:pt>
                <c:pt idx="69">
                  <c:v>265.54936009382789</c:v>
                </c:pt>
                <c:pt idx="70">
                  <c:v>272.54854878401341</c:v>
                </c:pt>
                <c:pt idx="71">
                  <c:v>278.60755161872771</c:v>
                </c:pt>
                <c:pt idx="72">
                  <c:v>283.43215029019905</c:v>
                </c:pt>
                <c:pt idx="73">
                  <c:v>286.85161882657599</c:v>
                </c:pt>
                <c:pt idx="74">
                  <c:v>293.44419893521854</c:v>
                </c:pt>
                <c:pt idx="75">
                  <c:v>297.7455084444959</c:v>
                </c:pt>
                <c:pt idx="76">
                  <c:v>300.30490450162478</c:v>
                </c:pt>
                <c:pt idx="77">
                  <c:v>302.59930450162477</c:v>
                </c:pt>
                <c:pt idx="78">
                  <c:v>308.52250450162478</c:v>
                </c:pt>
                <c:pt idx="79">
                  <c:v>315.12220420865606</c:v>
                </c:pt>
                <c:pt idx="80">
                  <c:v>320.42072990445683</c:v>
                </c:pt>
                <c:pt idx="81">
                  <c:v>326.89766654996464</c:v>
                </c:pt>
                <c:pt idx="82">
                  <c:v>334.16155053822371</c:v>
                </c:pt>
                <c:pt idx="83">
                  <c:v>339.3561474010167</c:v>
                </c:pt>
                <c:pt idx="84">
                  <c:v>345.31003411976673</c:v>
                </c:pt>
                <c:pt idx="85">
                  <c:v>351.26598993031359</c:v>
                </c:pt>
                <c:pt idx="86">
                  <c:v>355.31714486805771</c:v>
                </c:pt>
                <c:pt idx="87">
                  <c:v>358.39563737599229</c:v>
                </c:pt>
                <c:pt idx="88">
                  <c:v>364.04616410939076</c:v>
                </c:pt>
                <c:pt idx="89">
                  <c:v>369.72199372975211</c:v>
                </c:pt>
                <c:pt idx="90">
                  <c:v>374.09959372975209</c:v>
                </c:pt>
                <c:pt idx="91">
                  <c:v>379.56635736611571</c:v>
                </c:pt>
                <c:pt idx="92">
                  <c:v>384.23195736611569</c:v>
                </c:pt>
                <c:pt idx="93">
                  <c:v>389.1567573661157</c:v>
                </c:pt>
                <c:pt idx="94">
                  <c:v>394.36955736611571</c:v>
                </c:pt>
                <c:pt idx="95">
                  <c:v>400.07195736611573</c:v>
                </c:pt>
                <c:pt idx="96">
                  <c:v>405.74555736611575</c:v>
                </c:pt>
                <c:pt idx="97">
                  <c:v>411.14075736611574</c:v>
                </c:pt>
                <c:pt idx="98">
                  <c:v>417.53775382607665</c:v>
                </c:pt>
                <c:pt idx="99">
                  <c:v>423.8186568412134</c:v>
                </c:pt>
                <c:pt idx="100">
                  <c:v>429.94610864842309</c:v>
                </c:pt>
                <c:pt idx="101">
                  <c:v>435.0440179135598</c:v>
                </c:pt>
                <c:pt idx="102">
                  <c:v>440.35814968846216</c:v>
                </c:pt>
                <c:pt idx="103">
                  <c:v>445.36920849583521</c:v>
                </c:pt>
                <c:pt idx="104">
                  <c:v>450.46301678440943</c:v>
                </c:pt>
                <c:pt idx="105">
                  <c:v>456.47751599095238</c:v>
                </c:pt>
                <c:pt idx="106">
                  <c:v>462.34648617527853</c:v>
                </c:pt>
                <c:pt idx="107">
                  <c:v>467.27030392430197</c:v>
                </c:pt>
                <c:pt idx="108">
                  <c:v>473.96348629734882</c:v>
                </c:pt>
                <c:pt idx="109">
                  <c:v>478.88027462742696</c:v>
                </c:pt>
                <c:pt idx="110">
                  <c:v>484.41653210423362</c:v>
                </c:pt>
                <c:pt idx="111">
                  <c:v>489.54352642796408</c:v>
                </c:pt>
                <c:pt idx="112">
                  <c:v>494.86659283421409</c:v>
                </c:pt>
                <c:pt idx="113">
                  <c:v>499.66553448460473</c:v>
                </c:pt>
                <c:pt idx="114">
                  <c:v>504.71792523167505</c:v>
                </c:pt>
                <c:pt idx="115">
                  <c:v>510.22413696990174</c:v>
                </c:pt>
                <c:pt idx="116">
                  <c:v>516.6195841974519</c:v>
                </c:pt>
                <c:pt idx="117">
                  <c:v>521.62987686216047</c:v>
                </c:pt>
                <c:pt idx="118">
                  <c:v>527.11279462674747</c:v>
                </c:pt>
                <c:pt idx="119">
                  <c:v>533.49778555581452</c:v>
                </c:pt>
                <c:pt idx="120">
                  <c:v>533.61301998846568</c:v>
                </c:pt>
                <c:pt idx="121">
                  <c:v>537.30768139874738</c:v>
                </c:pt>
                <c:pt idx="122">
                  <c:v>538.55705005992036</c:v>
                </c:pt>
                <c:pt idx="123">
                  <c:v>543.6608724798233</c:v>
                </c:pt>
                <c:pt idx="124">
                  <c:v>546.03029968174042</c:v>
                </c:pt>
                <c:pt idx="125">
                  <c:v>551.05814036112201</c:v>
                </c:pt>
                <c:pt idx="126">
                  <c:v>552.71831917731265</c:v>
                </c:pt>
                <c:pt idx="127">
                  <c:v>555.51258002000316</c:v>
                </c:pt>
                <c:pt idx="128">
                  <c:v>558.3810712678129</c:v>
                </c:pt>
                <c:pt idx="129">
                  <c:v>560.63898433086217</c:v>
                </c:pt>
                <c:pt idx="130">
                  <c:v>562.60664960563508</c:v>
                </c:pt>
                <c:pt idx="131">
                  <c:v>565.08294539722067</c:v>
                </c:pt>
                <c:pt idx="132">
                  <c:v>570.15167602215502</c:v>
                </c:pt>
                <c:pt idx="133">
                  <c:v>579.23094448898144</c:v>
                </c:pt>
                <c:pt idx="134">
                  <c:v>581.51212836431148</c:v>
                </c:pt>
                <c:pt idx="135">
                  <c:v>583.51210486985246</c:v>
                </c:pt>
                <c:pt idx="136">
                  <c:v>585.07107778999534</c:v>
                </c:pt>
                <c:pt idx="137">
                  <c:v>587.77156979981476</c:v>
                </c:pt>
                <c:pt idx="138">
                  <c:v>588.96017027993912</c:v>
                </c:pt>
                <c:pt idx="139">
                  <c:v>590.14623752680211</c:v>
                </c:pt>
                <c:pt idx="140">
                  <c:v>591.16466432872255</c:v>
                </c:pt>
                <c:pt idx="141">
                  <c:v>592.27172250536307</c:v>
                </c:pt>
                <c:pt idx="142">
                  <c:v>593.34362757605732</c:v>
                </c:pt>
                <c:pt idx="143">
                  <c:v>593.99844268101106</c:v>
                </c:pt>
                <c:pt idx="144">
                  <c:v>598.30716287305074</c:v>
                </c:pt>
                <c:pt idx="145">
                  <c:v>599.15963377167895</c:v>
                </c:pt>
                <c:pt idx="146">
                  <c:v>599.67013171126564</c:v>
                </c:pt>
                <c:pt idx="147">
                  <c:v>600.23239564110952</c:v>
                </c:pt>
                <c:pt idx="148">
                  <c:v>600.91363581826408</c:v>
                </c:pt>
                <c:pt idx="149">
                  <c:v>601.50309302022174</c:v>
                </c:pt>
                <c:pt idx="150">
                  <c:v>605.75055439283562</c:v>
                </c:pt>
                <c:pt idx="151">
                  <c:v>606.40145964433862</c:v>
                </c:pt>
                <c:pt idx="152">
                  <c:v>606.74761005451398</c:v>
                </c:pt>
                <c:pt idx="153">
                  <c:v>607.17035287430008</c:v>
                </c:pt>
                <c:pt idx="154">
                  <c:v>608.22009165694431</c:v>
                </c:pt>
                <c:pt idx="155">
                  <c:v>608.61757722308357</c:v>
                </c:pt>
                <c:pt idx="156">
                  <c:v>608.95612339188779</c:v>
                </c:pt>
                <c:pt idx="157">
                  <c:v>609.19443473031242</c:v>
                </c:pt>
                <c:pt idx="158">
                  <c:v>615.46209116985517</c:v>
                </c:pt>
                <c:pt idx="159">
                  <c:v>615.80624261905871</c:v>
                </c:pt>
                <c:pt idx="160">
                  <c:v>618.31679909040645</c:v>
                </c:pt>
                <c:pt idx="161">
                  <c:v>618.80052600910381</c:v>
                </c:pt>
                <c:pt idx="162">
                  <c:v>619.25416000892835</c:v>
                </c:pt>
                <c:pt idx="163">
                  <c:v>619.65432653238497</c:v>
                </c:pt>
                <c:pt idx="164">
                  <c:v>619.88514864256103</c:v>
                </c:pt>
                <c:pt idx="165">
                  <c:v>620.2355139117451</c:v>
                </c:pt>
                <c:pt idx="166">
                  <c:v>620.61318886091431</c:v>
                </c:pt>
                <c:pt idx="167">
                  <c:v>621.02801372816282</c:v>
                </c:pt>
                <c:pt idx="168">
                  <c:v>621.06226443981245</c:v>
                </c:pt>
                <c:pt idx="169">
                  <c:v>621.12810704742981</c:v>
                </c:pt>
                <c:pt idx="170">
                  <c:v>621.2570842239769</c:v>
                </c:pt>
                <c:pt idx="171">
                  <c:v>621.56551061605535</c:v>
                </c:pt>
                <c:pt idx="172">
                  <c:v>622.07076548074804</c:v>
                </c:pt>
              </c:numCache>
            </c:numRef>
          </c:yVal>
          <c:smooth val="0"/>
          <c:extLst>
            <c:ext xmlns:c16="http://schemas.microsoft.com/office/drawing/2014/chart" uri="{C3380CC4-5D6E-409C-BE32-E72D297353CC}">
              <c16:uniqueId val="{00000002-5503-41A2-ADC4-3004ED8261F5}"/>
            </c:ext>
          </c:extLst>
        </c:ser>
        <c:ser>
          <c:idx val="7"/>
          <c:order val="3"/>
          <c:tx>
            <c:strRef>
              <c:f>'C4 8065'!$F$1</c:f>
              <c:strCache>
                <c:ptCount val="1"/>
                <c:pt idx="0">
                  <c:v>Tmnt 4</c:v>
                </c:pt>
              </c:strCache>
            </c:strRef>
          </c:tx>
          <c:spPr>
            <a:ln w="19050">
              <a:solidFill>
                <a:srgbClr val="FF33CC"/>
              </a:solidFill>
            </a:ln>
          </c:spPr>
          <c:marker>
            <c:symbol val="none"/>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8065'!$C$19:$FS$19</c:f>
              <c:numCache>
                <c:formatCode>0</c:formatCode>
                <c:ptCount val="173"/>
                <c:pt idx="0">
                  <c:v>1.1015352487564087</c:v>
                </c:pt>
                <c:pt idx="1">
                  <c:v>2.1380468209904455</c:v>
                </c:pt>
                <c:pt idx="2">
                  <c:v>2.901625103532151</c:v>
                </c:pt>
                <c:pt idx="3">
                  <c:v>3.5498539468121018</c:v>
                </c:pt>
                <c:pt idx="4">
                  <c:v>4.1242484858846229</c:v>
                </c:pt>
                <c:pt idx="5">
                  <c:v>4.5369115045256967</c:v>
                </c:pt>
                <c:pt idx="6">
                  <c:v>4.8032779768273786</c:v>
                </c:pt>
                <c:pt idx="7">
                  <c:v>8.1903383906081153</c:v>
                </c:pt>
                <c:pt idx="8">
                  <c:v>8.6682007171980313</c:v>
                </c:pt>
                <c:pt idx="9">
                  <c:v>8.9531123981814495</c:v>
                </c:pt>
                <c:pt idx="10">
                  <c:v>9.2772037608618714</c:v>
                </c:pt>
                <c:pt idx="11">
                  <c:v>9.9475542712355818</c:v>
                </c:pt>
                <c:pt idx="12">
                  <c:v>10.642329074477525</c:v>
                </c:pt>
                <c:pt idx="13">
                  <c:v>11.491394279123993</c:v>
                </c:pt>
                <c:pt idx="14">
                  <c:v>12.463497582509909</c:v>
                </c:pt>
                <c:pt idx="15">
                  <c:v>14.784309183392839</c:v>
                </c:pt>
                <c:pt idx="16">
                  <c:v>20.579181032890311</c:v>
                </c:pt>
                <c:pt idx="17">
                  <c:v>22.153809582195901</c:v>
                </c:pt>
                <c:pt idx="18">
                  <c:v>23.929819260544566</c:v>
                </c:pt>
                <c:pt idx="19">
                  <c:v>25.212403987577623</c:v>
                </c:pt>
                <c:pt idx="20">
                  <c:v>26.430466122595675</c:v>
                </c:pt>
                <c:pt idx="21">
                  <c:v>27.905410960679216</c:v>
                </c:pt>
                <c:pt idx="22">
                  <c:v>33.379630543226696</c:v>
                </c:pt>
                <c:pt idx="23">
                  <c:v>33.995524829882108</c:v>
                </c:pt>
                <c:pt idx="24">
                  <c:v>35.250431882360914</c:v>
                </c:pt>
                <c:pt idx="25">
                  <c:v>39.999982699887084</c:v>
                </c:pt>
                <c:pt idx="26">
                  <c:v>42.15888686258905</c:v>
                </c:pt>
                <c:pt idx="27">
                  <c:v>44.234268478026614</c:v>
                </c:pt>
                <c:pt idx="28">
                  <c:v>46.342420919289815</c:v>
                </c:pt>
                <c:pt idx="29">
                  <c:v>49.393535375719892</c:v>
                </c:pt>
                <c:pt idx="30">
                  <c:v>52.43879113539122</c:v>
                </c:pt>
                <c:pt idx="31">
                  <c:v>57.983592809582831</c:v>
                </c:pt>
                <c:pt idx="32">
                  <c:v>61.066630780066134</c:v>
                </c:pt>
                <c:pt idx="33">
                  <c:v>63.516193642516015</c:v>
                </c:pt>
                <c:pt idx="34">
                  <c:v>65.702487397816355</c:v>
                </c:pt>
                <c:pt idx="35">
                  <c:v>67.908316899700793</c:v>
                </c:pt>
                <c:pt idx="36">
                  <c:v>70.497292744584712</c:v>
                </c:pt>
                <c:pt idx="37">
                  <c:v>74.200704089433074</c:v>
                </c:pt>
                <c:pt idx="38">
                  <c:v>80.257191703436789</c:v>
                </c:pt>
                <c:pt idx="39">
                  <c:v>83.206063601101022</c:v>
                </c:pt>
                <c:pt idx="40">
                  <c:v>86.119709935653788</c:v>
                </c:pt>
                <c:pt idx="41">
                  <c:v>89.421919152721912</c:v>
                </c:pt>
                <c:pt idx="42">
                  <c:v>93.107495303609269</c:v>
                </c:pt>
                <c:pt idx="43">
                  <c:v>96.773386034705538</c:v>
                </c:pt>
                <c:pt idx="44">
                  <c:v>102.22067043425012</c:v>
                </c:pt>
                <c:pt idx="45">
                  <c:v>108.04808399702478</c:v>
                </c:pt>
                <c:pt idx="46">
                  <c:v>114.17824640815425</c:v>
                </c:pt>
                <c:pt idx="47">
                  <c:v>118.65552829642463</c:v>
                </c:pt>
                <c:pt idx="48">
                  <c:v>123.35836608916092</c:v>
                </c:pt>
                <c:pt idx="49">
                  <c:v>129.03316510851823</c:v>
                </c:pt>
                <c:pt idx="50">
                  <c:v>134.44495135851824</c:v>
                </c:pt>
                <c:pt idx="51">
                  <c:v>140.0673284834715</c:v>
                </c:pt>
                <c:pt idx="52">
                  <c:v>146.42967585820875</c:v>
                </c:pt>
                <c:pt idx="53">
                  <c:v>152.52720819404638</c:v>
                </c:pt>
                <c:pt idx="54">
                  <c:v>158.36260215610181</c:v>
                </c:pt>
                <c:pt idx="55">
                  <c:v>164.04064124345695</c:v>
                </c:pt>
                <c:pt idx="56">
                  <c:v>170.2412697014681</c:v>
                </c:pt>
                <c:pt idx="57">
                  <c:v>177.00592186330474</c:v>
                </c:pt>
                <c:pt idx="58">
                  <c:v>185.03199979465487</c:v>
                </c:pt>
                <c:pt idx="59">
                  <c:v>195.39550800171378</c:v>
                </c:pt>
                <c:pt idx="60">
                  <c:v>201.77368848624232</c:v>
                </c:pt>
                <c:pt idx="61">
                  <c:v>208.94581180273772</c:v>
                </c:pt>
                <c:pt idx="62">
                  <c:v>214.32585895468475</c:v>
                </c:pt>
                <c:pt idx="63">
                  <c:v>219.74985895468475</c:v>
                </c:pt>
                <c:pt idx="64">
                  <c:v>229.16745895468475</c:v>
                </c:pt>
                <c:pt idx="65">
                  <c:v>238.52745895468473</c:v>
                </c:pt>
                <c:pt idx="66">
                  <c:v>245.86733822511118</c:v>
                </c:pt>
                <c:pt idx="67">
                  <c:v>250.460075651869</c:v>
                </c:pt>
                <c:pt idx="68">
                  <c:v>256.71288983033583</c:v>
                </c:pt>
                <c:pt idx="69">
                  <c:v>262.06774151490612</c:v>
                </c:pt>
                <c:pt idx="70">
                  <c:v>269.06693020509164</c:v>
                </c:pt>
                <c:pt idx="71">
                  <c:v>275.60696270631234</c:v>
                </c:pt>
                <c:pt idx="72">
                  <c:v>281.11356081953136</c:v>
                </c:pt>
                <c:pt idx="73">
                  <c:v>284.5330293559083</c:v>
                </c:pt>
                <c:pt idx="74">
                  <c:v>291.12560946455085</c:v>
                </c:pt>
                <c:pt idx="75">
                  <c:v>295.42691897382821</c:v>
                </c:pt>
                <c:pt idx="76">
                  <c:v>297.98631503095709</c:v>
                </c:pt>
                <c:pt idx="77">
                  <c:v>300.28071503095708</c:v>
                </c:pt>
                <c:pt idx="78">
                  <c:v>306.20391503095709</c:v>
                </c:pt>
                <c:pt idx="79">
                  <c:v>312.80361473798837</c:v>
                </c:pt>
                <c:pt idx="80">
                  <c:v>318.10214043378915</c:v>
                </c:pt>
                <c:pt idx="81">
                  <c:v>324.57907707929695</c:v>
                </c:pt>
                <c:pt idx="82">
                  <c:v>331.98521561301055</c:v>
                </c:pt>
                <c:pt idx="83">
                  <c:v>337.17981247580354</c:v>
                </c:pt>
                <c:pt idx="84">
                  <c:v>343.13369919455357</c:v>
                </c:pt>
                <c:pt idx="85">
                  <c:v>349.08965500510044</c:v>
                </c:pt>
                <c:pt idx="86">
                  <c:v>353.14080994284456</c:v>
                </c:pt>
                <c:pt idx="87">
                  <c:v>356.21930245077914</c:v>
                </c:pt>
                <c:pt idx="88">
                  <c:v>361.8698291841776</c:v>
                </c:pt>
                <c:pt idx="89">
                  <c:v>367.54565880453896</c:v>
                </c:pt>
                <c:pt idx="90">
                  <c:v>371.92325880453893</c:v>
                </c:pt>
                <c:pt idx="91">
                  <c:v>377.41009516817525</c:v>
                </c:pt>
                <c:pt idx="92">
                  <c:v>382.07569516817523</c:v>
                </c:pt>
                <c:pt idx="93">
                  <c:v>387.00049516817523</c:v>
                </c:pt>
                <c:pt idx="94">
                  <c:v>392.21329516817525</c:v>
                </c:pt>
                <c:pt idx="95">
                  <c:v>397.91569516817526</c:v>
                </c:pt>
                <c:pt idx="96">
                  <c:v>403.58929516817528</c:v>
                </c:pt>
                <c:pt idx="97">
                  <c:v>408.98449516817527</c:v>
                </c:pt>
                <c:pt idx="98">
                  <c:v>415.38149162813619</c:v>
                </c:pt>
                <c:pt idx="99">
                  <c:v>421.5260457794497</c:v>
                </c:pt>
                <c:pt idx="100">
                  <c:v>427.13014186663554</c:v>
                </c:pt>
                <c:pt idx="101">
                  <c:v>432.37365113177225</c:v>
                </c:pt>
                <c:pt idx="102">
                  <c:v>437.68778290667461</c:v>
                </c:pt>
                <c:pt idx="103">
                  <c:v>442.69884171404766</c:v>
                </c:pt>
                <c:pt idx="104">
                  <c:v>447.79265000262188</c:v>
                </c:pt>
                <c:pt idx="105">
                  <c:v>453.46377599997317</c:v>
                </c:pt>
                <c:pt idx="106">
                  <c:v>459.33274618429931</c:v>
                </c:pt>
                <c:pt idx="107">
                  <c:v>464.24766149498186</c:v>
                </c:pt>
                <c:pt idx="108">
                  <c:v>470.47598839508834</c:v>
                </c:pt>
                <c:pt idx="109">
                  <c:v>474.54978563300511</c:v>
                </c:pt>
                <c:pt idx="110">
                  <c:v>480.01208217008252</c:v>
                </c:pt>
                <c:pt idx="111">
                  <c:v>484.97055949173676</c:v>
                </c:pt>
                <c:pt idx="112">
                  <c:v>489.6864907655704</c:v>
                </c:pt>
                <c:pt idx="113">
                  <c:v>493.56825966103168</c:v>
                </c:pt>
                <c:pt idx="114">
                  <c:v>497.33442566288983</c:v>
                </c:pt>
                <c:pt idx="115">
                  <c:v>501.26700636772659</c:v>
                </c:pt>
                <c:pt idx="116">
                  <c:v>506.72237658211935</c:v>
                </c:pt>
                <c:pt idx="117">
                  <c:v>510.56497177521607</c:v>
                </c:pt>
                <c:pt idx="118">
                  <c:v>514.57795425370091</c:v>
                </c:pt>
                <c:pt idx="119">
                  <c:v>520.33354536154502</c:v>
                </c:pt>
                <c:pt idx="120">
                  <c:v>520.2256572135509</c:v>
                </c:pt>
                <c:pt idx="121">
                  <c:v>524.04012197352677</c:v>
                </c:pt>
                <c:pt idx="122">
                  <c:v>525.28267773147388</c:v>
                </c:pt>
                <c:pt idx="123">
                  <c:v>530.48845222078046</c:v>
                </c:pt>
                <c:pt idx="124">
                  <c:v>532.76079555172976</c:v>
                </c:pt>
                <c:pt idx="125">
                  <c:v>537.97799960479233</c:v>
                </c:pt>
                <c:pt idx="126">
                  <c:v>539.58633295629636</c:v>
                </c:pt>
                <c:pt idx="127">
                  <c:v>542.29442725974354</c:v>
                </c:pt>
                <c:pt idx="128">
                  <c:v>545.0756863344692</c:v>
                </c:pt>
                <c:pt idx="129">
                  <c:v>547.26598721337541</c:v>
                </c:pt>
                <c:pt idx="130">
                  <c:v>549.17573728383775</c:v>
                </c:pt>
                <c:pt idx="131">
                  <c:v>551.58054161870518</c:v>
                </c:pt>
                <c:pt idx="132">
                  <c:v>556.66176805081989</c:v>
                </c:pt>
                <c:pt idx="133">
                  <c:v>565.79724296925917</c:v>
                </c:pt>
                <c:pt idx="134">
                  <c:v>568.01734891050251</c:v>
                </c:pt>
                <c:pt idx="135">
                  <c:v>569.96553122722105</c:v>
                </c:pt>
                <c:pt idx="136">
                  <c:v>571.48568533680441</c:v>
                </c:pt>
                <c:pt idx="137">
                  <c:v>574.20930657257372</c:v>
                </c:pt>
                <c:pt idx="138">
                  <c:v>575.37124385851553</c:v>
                </c:pt>
                <c:pt idx="139">
                  <c:v>576.532545587659</c:v>
                </c:pt>
                <c:pt idx="140">
                  <c:v>577.53158518136422</c:v>
                </c:pt>
                <c:pt idx="141">
                  <c:v>578.62003400350261</c:v>
                </c:pt>
                <c:pt idx="142">
                  <c:v>579.67686025276714</c:v>
                </c:pt>
                <c:pt idx="143">
                  <c:v>580.32473005376858</c:v>
                </c:pt>
                <c:pt idx="144">
                  <c:v>584.63518258585759</c:v>
                </c:pt>
                <c:pt idx="145">
                  <c:v>585.4876534844858</c:v>
                </c:pt>
                <c:pt idx="146">
                  <c:v>585.99815142407249</c:v>
                </c:pt>
                <c:pt idx="147">
                  <c:v>586.56041535391637</c:v>
                </c:pt>
                <c:pt idx="148">
                  <c:v>587.24165553107093</c:v>
                </c:pt>
                <c:pt idx="149">
                  <c:v>587.83111273302859</c:v>
                </c:pt>
                <c:pt idx="150">
                  <c:v>592.07857410564247</c:v>
                </c:pt>
                <c:pt idx="151">
                  <c:v>592.72947935714546</c:v>
                </c:pt>
                <c:pt idx="152">
                  <c:v>593.07562976732083</c:v>
                </c:pt>
                <c:pt idx="153">
                  <c:v>593.49837258710693</c:v>
                </c:pt>
                <c:pt idx="154">
                  <c:v>594.54811136975115</c:v>
                </c:pt>
                <c:pt idx="155">
                  <c:v>594.94559693589042</c:v>
                </c:pt>
                <c:pt idx="156">
                  <c:v>595.28414310469464</c:v>
                </c:pt>
                <c:pt idx="157">
                  <c:v>595.52245444311927</c:v>
                </c:pt>
                <c:pt idx="158">
                  <c:v>601.79011088266202</c:v>
                </c:pt>
                <c:pt idx="159">
                  <c:v>602.13426233186556</c:v>
                </c:pt>
                <c:pt idx="160">
                  <c:v>604.6448188032133</c:v>
                </c:pt>
                <c:pt idx="161">
                  <c:v>605.12854572191065</c:v>
                </c:pt>
                <c:pt idx="162">
                  <c:v>605.5821797217352</c:v>
                </c:pt>
                <c:pt idx="163">
                  <c:v>605.98234624519182</c:v>
                </c:pt>
                <c:pt idx="164">
                  <c:v>606.21316835536788</c:v>
                </c:pt>
                <c:pt idx="165">
                  <c:v>606.56353362455195</c:v>
                </c:pt>
                <c:pt idx="166">
                  <c:v>606.94120857372116</c:v>
                </c:pt>
                <c:pt idx="167">
                  <c:v>607.35603344096967</c:v>
                </c:pt>
                <c:pt idx="168">
                  <c:v>607.3902841526193</c:v>
                </c:pt>
                <c:pt idx="169">
                  <c:v>607.45612676023666</c:v>
                </c:pt>
                <c:pt idx="170">
                  <c:v>607.58510393678375</c:v>
                </c:pt>
                <c:pt idx="171">
                  <c:v>607.8935303288622</c:v>
                </c:pt>
                <c:pt idx="172">
                  <c:v>608.39878519355489</c:v>
                </c:pt>
              </c:numCache>
            </c:numRef>
          </c:yVal>
          <c:smooth val="0"/>
          <c:extLst>
            <c:ext xmlns:c16="http://schemas.microsoft.com/office/drawing/2014/chart" uri="{C3380CC4-5D6E-409C-BE32-E72D297353CC}">
              <c16:uniqueId val="{00000003-5503-41A2-ADC4-3004ED8261F5}"/>
            </c:ext>
          </c:extLst>
        </c:ser>
        <c:ser>
          <c:idx val="2"/>
          <c:order val="4"/>
          <c:tx>
            <c:strRef>
              <c:f>'C5 8050'!$F$1</c:f>
              <c:strCache>
                <c:ptCount val="1"/>
                <c:pt idx="0">
                  <c:v>Tmnt 5</c:v>
                </c:pt>
              </c:strCache>
            </c:strRef>
          </c:tx>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8050'!$C$19:$FS$19</c:f>
              <c:numCache>
                <c:formatCode>0</c:formatCode>
                <c:ptCount val="173"/>
                <c:pt idx="0">
                  <c:v>1.1015352487564087</c:v>
                </c:pt>
                <c:pt idx="1">
                  <c:v>2.111044830290346</c:v>
                </c:pt>
                <c:pt idx="2">
                  <c:v>2.8504792022884411</c:v>
                </c:pt>
                <c:pt idx="3">
                  <c:v>3.4749094948258117</c:v>
                </c:pt>
                <c:pt idx="4">
                  <c:v>4.0250836886479027</c:v>
                </c:pt>
                <c:pt idx="5">
                  <c:v>4.4177462330681152</c:v>
                </c:pt>
                <c:pt idx="6">
                  <c:v>4.6696602549991066</c:v>
                </c:pt>
                <c:pt idx="7">
                  <c:v>8.0457175997310664</c:v>
                </c:pt>
                <c:pt idx="8">
                  <c:v>8.5116459608201112</c:v>
                </c:pt>
                <c:pt idx="9">
                  <c:v>8.7872872049530173</c:v>
                </c:pt>
                <c:pt idx="10">
                  <c:v>9.1010173031024486</c:v>
                </c:pt>
                <c:pt idx="11">
                  <c:v>9.7509232546713651</c:v>
                </c:pt>
                <c:pt idx="12">
                  <c:v>10.423948476325235</c:v>
                </c:pt>
                <c:pt idx="13">
                  <c:v>11.246166092151917</c:v>
                </c:pt>
                <c:pt idx="14">
                  <c:v>12.18383592022443</c:v>
                </c:pt>
                <c:pt idx="15">
                  <c:v>14.477085387085527</c:v>
                </c:pt>
                <c:pt idx="16">
                  <c:v>20.264451920498836</c:v>
                </c:pt>
                <c:pt idx="17">
                  <c:v>21.802630747362745</c:v>
                </c:pt>
                <c:pt idx="18">
                  <c:v>23.527963277145016</c:v>
                </c:pt>
                <c:pt idx="19">
                  <c:v>24.766912856429961</c:v>
                </c:pt>
                <c:pt idx="20">
                  <c:v>25.939997727990868</c:v>
                </c:pt>
                <c:pt idx="21">
                  <c:v>27.357211320863303</c:v>
                </c:pt>
                <c:pt idx="22">
                  <c:v>32.800853788318044</c:v>
                </c:pt>
                <c:pt idx="23">
                  <c:v>33.396068392592802</c:v>
                </c:pt>
                <c:pt idx="24">
                  <c:v>34.607964504068732</c:v>
                </c:pt>
                <c:pt idx="25">
                  <c:v>39.420430079408234</c:v>
                </c:pt>
                <c:pt idx="26">
                  <c:v>41.548353422342487</c:v>
                </c:pt>
                <c:pt idx="27">
                  <c:v>43.592607195756088</c:v>
                </c:pt>
                <c:pt idx="28">
                  <c:v>45.66783880653108</c:v>
                </c:pt>
                <c:pt idx="29">
                  <c:v>48.669511539584647</c:v>
                </c:pt>
                <c:pt idx="30">
                  <c:v>51.663710125378024</c:v>
                </c:pt>
                <c:pt idx="31">
                  <c:v>57.218617498827271</c:v>
                </c:pt>
                <c:pt idx="32">
                  <c:v>60.246728365910343</c:v>
                </c:pt>
                <c:pt idx="33">
                  <c:v>62.651446705395273</c:v>
                </c:pt>
                <c:pt idx="34">
                  <c:v>64.796686545776126</c:v>
                </c:pt>
                <c:pt idx="35">
                  <c:v>66.96009953337267</c:v>
                </c:pt>
                <c:pt idx="36">
                  <c:v>69.498169432526382</c:v>
                </c:pt>
                <c:pt idx="37">
                  <c:v>73.100609905027042</c:v>
                </c:pt>
                <c:pt idx="38">
                  <c:v>79.15321894570738</c:v>
                </c:pt>
                <c:pt idx="39">
                  <c:v>81.984137680655508</c:v>
                </c:pt>
                <c:pt idx="40">
                  <c:v>84.765544448596032</c:v>
                </c:pt>
                <c:pt idx="41">
                  <c:v>87.901827422420254</c:v>
                </c:pt>
                <c:pt idx="42">
                  <c:v>91.385967717755477</c:v>
                </c:pt>
                <c:pt idx="43">
                  <c:v>94.836776518786593</c:v>
                </c:pt>
                <c:pt idx="44">
                  <c:v>100.1900221256912</c:v>
                </c:pt>
                <c:pt idx="45">
                  <c:v>105.77660890347364</c:v>
                </c:pt>
                <c:pt idx="46">
                  <c:v>111.71730906633977</c:v>
                </c:pt>
                <c:pt idx="47">
                  <c:v>116.05166927604083</c:v>
                </c:pt>
                <c:pt idx="48">
                  <c:v>120.62307910852913</c:v>
                </c:pt>
                <c:pt idx="49">
                  <c:v>126.24988054538822</c:v>
                </c:pt>
                <c:pt idx="50">
                  <c:v>131.54741629538822</c:v>
                </c:pt>
                <c:pt idx="51">
                  <c:v>137.07209685333061</c:v>
                </c:pt>
                <c:pt idx="52">
                  <c:v>143.34583671833562</c:v>
                </c:pt>
                <c:pt idx="53">
                  <c:v>149.43515727971052</c:v>
                </c:pt>
                <c:pt idx="54">
                  <c:v>155.22525276930187</c:v>
                </c:pt>
                <c:pt idx="55">
                  <c:v>160.87491479874706</c:v>
                </c:pt>
                <c:pt idx="56">
                  <c:v>167.06056254284238</c:v>
                </c:pt>
                <c:pt idx="57">
                  <c:v>173.82521470467901</c:v>
                </c:pt>
                <c:pt idx="58">
                  <c:v>181.66539606100704</c:v>
                </c:pt>
                <c:pt idx="59">
                  <c:v>192.0744507353225</c:v>
                </c:pt>
                <c:pt idx="60">
                  <c:v>198.4801545737615</c:v>
                </c:pt>
                <c:pt idx="61">
                  <c:v>205.65153182328132</c:v>
                </c:pt>
                <c:pt idx="62">
                  <c:v>211.03477897522833</c:v>
                </c:pt>
                <c:pt idx="63">
                  <c:v>216.45877897522834</c:v>
                </c:pt>
                <c:pt idx="64">
                  <c:v>225.87637897522833</c:v>
                </c:pt>
                <c:pt idx="65">
                  <c:v>235.23637897522832</c:v>
                </c:pt>
                <c:pt idx="66">
                  <c:v>242.55865824565475</c:v>
                </c:pt>
                <c:pt idx="67">
                  <c:v>247.15139567241258</c:v>
                </c:pt>
                <c:pt idx="68">
                  <c:v>253.40420985087937</c:v>
                </c:pt>
                <c:pt idx="69">
                  <c:v>258.75906153544969</c:v>
                </c:pt>
                <c:pt idx="70">
                  <c:v>265.75825022563521</c:v>
                </c:pt>
                <c:pt idx="71">
                  <c:v>271.90351744640458</c:v>
                </c:pt>
                <c:pt idx="72">
                  <c:v>276.77466379621291</c:v>
                </c:pt>
                <c:pt idx="73">
                  <c:v>280.19413233258985</c:v>
                </c:pt>
                <c:pt idx="74">
                  <c:v>286.7867124412324</c:v>
                </c:pt>
                <c:pt idx="75">
                  <c:v>291.08802195050976</c:v>
                </c:pt>
                <c:pt idx="76">
                  <c:v>293.64741800763863</c:v>
                </c:pt>
                <c:pt idx="77">
                  <c:v>295.94181800763863</c:v>
                </c:pt>
                <c:pt idx="78">
                  <c:v>301.86501800763864</c:v>
                </c:pt>
                <c:pt idx="79">
                  <c:v>308.46471771466992</c:v>
                </c:pt>
                <c:pt idx="80">
                  <c:v>313.76324341047069</c:v>
                </c:pt>
                <c:pt idx="81">
                  <c:v>320.2401800559785</c:v>
                </c:pt>
                <c:pt idx="82">
                  <c:v>327.55991858969207</c:v>
                </c:pt>
                <c:pt idx="83">
                  <c:v>332.75451545248507</c:v>
                </c:pt>
                <c:pt idx="84">
                  <c:v>338.70840217123509</c:v>
                </c:pt>
                <c:pt idx="85">
                  <c:v>344.66435798178196</c:v>
                </c:pt>
                <c:pt idx="86">
                  <c:v>348.71551291952608</c:v>
                </c:pt>
                <c:pt idx="87">
                  <c:v>351.79400542746066</c:v>
                </c:pt>
                <c:pt idx="88">
                  <c:v>357.44453216085913</c:v>
                </c:pt>
                <c:pt idx="89">
                  <c:v>363.12036178122048</c:v>
                </c:pt>
                <c:pt idx="90">
                  <c:v>367.49796178122045</c:v>
                </c:pt>
                <c:pt idx="91">
                  <c:v>372.62478837201667</c:v>
                </c:pt>
                <c:pt idx="92">
                  <c:v>377.29038837201665</c:v>
                </c:pt>
                <c:pt idx="93">
                  <c:v>382.21518837201666</c:v>
                </c:pt>
                <c:pt idx="94">
                  <c:v>387.42798837201667</c:v>
                </c:pt>
                <c:pt idx="95">
                  <c:v>393.13038837201668</c:v>
                </c:pt>
                <c:pt idx="96">
                  <c:v>398.47764761397656</c:v>
                </c:pt>
                <c:pt idx="97">
                  <c:v>403.10046560904624</c:v>
                </c:pt>
                <c:pt idx="98">
                  <c:v>408.10803388871841</c:v>
                </c:pt>
                <c:pt idx="99">
                  <c:v>412.52098768190024</c:v>
                </c:pt>
                <c:pt idx="100">
                  <c:v>416.55547946985104</c:v>
                </c:pt>
                <c:pt idx="101">
                  <c:v>421.08361064238039</c:v>
                </c:pt>
                <c:pt idx="102">
                  <c:v>425.78326199766491</c:v>
                </c:pt>
                <c:pt idx="103">
                  <c:v>429.83770428265166</c:v>
                </c:pt>
                <c:pt idx="104">
                  <c:v>433.62832748470311</c:v>
                </c:pt>
                <c:pt idx="105">
                  <c:v>437.73895037182604</c:v>
                </c:pt>
                <c:pt idx="106">
                  <c:v>442.51923368582493</c:v>
                </c:pt>
                <c:pt idx="107">
                  <c:v>446.15271632394882</c:v>
                </c:pt>
                <c:pt idx="108">
                  <c:v>450.70238160334765</c:v>
                </c:pt>
                <c:pt idx="109">
                  <c:v>453.67421186060847</c:v>
                </c:pt>
                <c:pt idx="110">
                  <c:v>457.79904575841471</c:v>
                </c:pt>
                <c:pt idx="111">
                  <c:v>461.25185883765096</c:v>
                </c:pt>
                <c:pt idx="112">
                  <c:v>464.5175954710806</c:v>
                </c:pt>
                <c:pt idx="113">
                  <c:v>467.19280671547557</c:v>
                </c:pt>
                <c:pt idx="114">
                  <c:v>469.77641827779865</c:v>
                </c:pt>
                <c:pt idx="115">
                  <c:v>472.47914545068369</c:v>
                </c:pt>
                <c:pt idx="116">
                  <c:v>476.142256362132</c:v>
                </c:pt>
                <c:pt idx="117">
                  <c:v>478.73111210693179</c:v>
                </c:pt>
                <c:pt idx="118">
                  <c:v>481.43985406377124</c:v>
                </c:pt>
                <c:pt idx="119">
                  <c:v>486.76938671538585</c:v>
                </c:pt>
                <c:pt idx="120">
                  <c:v>486.35885524941949</c:v>
                </c:pt>
                <c:pt idx="121">
                  <c:v>490.21446783328525</c:v>
                </c:pt>
                <c:pt idx="122">
                  <c:v>491.46746414422779</c:v>
                </c:pt>
                <c:pt idx="123">
                  <c:v>496.86775403395512</c:v>
                </c:pt>
                <c:pt idx="124">
                  <c:v>498.96658953080311</c:v>
                </c:pt>
                <c:pt idx="125">
                  <c:v>504.6102300643368</c:v>
                </c:pt>
                <c:pt idx="126">
                  <c:v>506.09148355503004</c:v>
                </c:pt>
                <c:pt idx="127">
                  <c:v>508.56930306673314</c:v>
                </c:pt>
                <c:pt idx="128">
                  <c:v>511.09586285534169</c:v>
                </c:pt>
                <c:pt idx="129">
                  <c:v>513.06993645703722</c:v>
                </c:pt>
                <c:pt idx="130">
                  <c:v>514.77620609538485</c:v>
                </c:pt>
                <c:pt idx="131">
                  <c:v>516.90406393372598</c:v>
                </c:pt>
                <c:pt idx="132">
                  <c:v>522.03889375848019</c:v>
                </c:pt>
                <c:pt idx="133">
                  <c:v>531.47497697185031</c:v>
                </c:pt>
                <c:pt idx="134">
                  <c:v>533.36842052653776</c:v>
                </c:pt>
                <c:pt idx="135">
                  <c:v>535.00395428527338</c:v>
                </c:pt>
                <c:pt idx="136">
                  <c:v>536.25713804691088</c:v>
                </c:pt>
                <c:pt idx="137">
                  <c:v>539.16414100271163</c:v>
                </c:pt>
                <c:pt idx="138">
                  <c:v>540.07863988920826</c:v>
                </c:pt>
                <c:pt idx="139">
                  <c:v>540.96548393280204</c:v>
                </c:pt>
                <c:pt idx="140">
                  <c:v>541.70075678201101</c:v>
                </c:pt>
                <c:pt idx="141">
                  <c:v>542.46559617975481</c:v>
                </c:pt>
                <c:pt idx="142">
                  <c:v>543.16510005453358</c:v>
                </c:pt>
                <c:pt idx="143">
                  <c:v>543.64838719824081</c:v>
                </c:pt>
                <c:pt idx="144">
                  <c:v>547.99989093998204</c:v>
                </c:pt>
                <c:pt idx="145">
                  <c:v>548.85236183861025</c:v>
                </c:pt>
                <c:pt idx="146">
                  <c:v>549.36285977819693</c:v>
                </c:pt>
                <c:pt idx="147">
                  <c:v>549.92512370804081</c:v>
                </c:pt>
                <c:pt idx="148">
                  <c:v>550.60636388519538</c:v>
                </c:pt>
                <c:pt idx="149">
                  <c:v>551.19582108715304</c:v>
                </c:pt>
                <c:pt idx="150">
                  <c:v>555.44328245976692</c:v>
                </c:pt>
                <c:pt idx="151">
                  <c:v>556.09418771126991</c:v>
                </c:pt>
                <c:pt idx="152">
                  <c:v>556.44033812144528</c:v>
                </c:pt>
                <c:pt idx="153">
                  <c:v>556.86308094123137</c:v>
                </c:pt>
                <c:pt idx="154">
                  <c:v>557.9128197238756</c:v>
                </c:pt>
                <c:pt idx="155">
                  <c:v>558.31030529001487</c:v>
                </c:pt>
                <c:pt idx="156">
                  <c:v>558.64885145881908</c:v>
                </c:pt>
                <c:pt idx="157">
                  <c:v>558.88716279724372</c:v>
                </c:pt>
                <c:pt idx="158">
                  <c:v>565.15481923678647</c:v>
                </c:pt>
                <c:pt idx="159">
                  <c:v>565.49897068599</c:v>
                </c:pt>
                <c:pt idx="160">
                  <c:v>568.00952715733774</c:v>
                </c:pt>
                <c:pt idx="161">
                  <c:v>568.4932540760351</c:v>
                </c:pt>
                <c:pt idx="162">
                  <c:v>568.94688807585965</c:v>
                </c:pt>
                <c:pt idx="163">
                  <c:v>569.34705459931627</c:v>
                </c:pt>
                <c:pt idx="164">
                  <c:v>569.57787670949233</c:v>
                </c:pt>
                <c:pt idx="165">
                  <c:v>569.9282419786764</c:v>
                </c:pt>
                <c:pt idx="166">
                  <c:v>570.3059169278456</c:v>
                </c:pt>
                <c:pt idx="167">
                  <c:v>570.72074179509411</c:v>
                </c:pt>
                <c:pt idx="168">
                  <c:v>570.75499250674375</c:v>
                </c:pt>
                <c:pt idx="169">
                  <c:v>570.8208351143611</c:v>
                </c:pt>
                <c:pt idx="170">
                  <c:v>570.9498122909082</c:v>
                </c:pt>
                <c:pt idx="171">
                  <c:v>571.25823868298664</c:v>
                </c:pt>
                <c:pt idx="172">
                  <c:v>571.76151354628746</c:v>
                </c:pt>
              </c:numCache>
            </c:numRef>
          </c:yVal>
          <c:smooth val="0"/>
          <c:extLst>
            <c:ext xmlns:c16="http://schemas.microsoft.com/office/drawing/2014/chart" uri="{C3380CC4-5D6E-409C-BE32-E72D297353CC}">
              <c16:uniqueId val="{00000004-5503-41A2-ADC4-3004ED8261F5}"/>
            </c:ext>
          </c:extLst>
        </c:ser>
        <c:ser>
          <c:idx val="8"/>
          <c:order val="5"/>
          <c:tx>
            <c:strRef>
              <c:f>'C6 8040'!$F$1</c:f>
              <c:strCache>
                <c:ptCount val="1"/>
                <c:pt idx="0">
                  <c:v>Tmnt 6</c:v>
                </c:pt>
              </c:strCache>
            </c:strRef>
          </c:tx>
          <c:spPr>
            <a:ln w="19050">
              <a:solidFill>
                <a:schemeClr val="accent6">
                  <a:lumMod val="60000"/>
                  <a:lumOff val="40000"/>
                </a:schemeClr>
              </a:solidFill>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8040'!$C$19:$FS$19</c:f>
              <c:numCache>
                <c:formatCode>0</c:formatCode>
                <c:ptCount val="173"/>
                <c:pt idx="0">
                  <c:v>1.1015352487564087</c:v>
                </c:pt>
                <c:pt idx="1">
                  <c:v>2.2584631204605103</c:v>
                </c:pt>
                <c:pt idx="2">
                  <c:v>3.1431553709263014</c:v>
                </c:pt>
                <c:pt idx="3">
                  <c:v>3.9132187725947771</c:v>
                </c:pt>
                <c:pt idx="4">
                  <c:v>4.6141660917533933</c:v>
                </c:pt>
                <c:pt idx="5">
                  <c:v>5.1336927425771668</c:v>
                </c:pt>
                <c:pt idx="6">
                  <c:v>5.4788617561372686</c:v>
                </c:pt>
                <c:pt idx="7">
                  <c:v>8.926892507322977</c:v>
                </c:pt>
                <c:pt idx="8">
                  <c:v>9.475426039565459</c:v>
                </c:pt>
                <c:pt idx="9">
                  <c:v>9.8146867554017554</c:v>
                </c:pt>
                <c:pt idx="10">
                  <c:v>10.138413270422195</c:v>
                </c:pt>
                <c:pt idx="11">
                  <c:v>10.775181524341976</c:v>
                </c:pt>
                <c:pt idx="12">
                  <c:v>11.42402913237626</c:v>
                </c:pt>
                <c:pt idx="13">
                  <c:v>12.210578789715182</c:v>
                </c:pt>
                <c:pt idx="14">
                  <c:v>13.12116991432776</c:v>
                </c:pt>
                <c:pt idx="15">
                  <c:v>15.389155781666506</c:v>
                </c:pt>
                <c:pt idx="16">
                  <c:v>21.135627358637304</c:v>
                </c:pt>
                <c:pt idx="17">
                  <c:v>22.660554642883771</c:v>
                </c:pt>
                <c:pt idx="18">
                  <c:v>24.376440539231872</c:v>
                </c:pt>
                <c:pt idx="19">
                  <c:v>25.60913899010021</c:v>
                </c:pt>
                <c:pt idx="20">
                  <c:v>26.776917950399429</c:v>
                </c:pt>
                <c:pt idx="21">
                  <c:v>28.187893902187355</c:v>
                </c:pt>
                <c:pt idx="22">
                  <c:v>33.553311795406039</c:v>
                </c:pt>
                <c:pt idx="23">
                  <c:v>34.155807029165722</c:v>
                </c:pt>
                <c:pt idx="24">
                  <c:v>35.384951167698134</c:v>
                </c:pt>
                <c:pt idx="25">
                  <c:v>40.024980996922679</c:v>
                </c:pt>
                <c:pt idx="26">
                  <c:v>42.338789258463208</c:v>
                </c:pt>
                <c:pt idx="27">
                  <c:v>44.569810084020617</c:v>
                </c:pt>
                <c:pt idx="28">
                  <c:v>46.84256667772484</c:v>
                </c:pt>
                <c:pt idx="29">
                  <c:v>50.140889751037477</c:v>
                </c:pt>
                <c:pt idx="30">
                  <c:v>53.441431380098578</c:v>
                </c:pt>
                <c:pt idx="31">
                  <c:v>58.983284097688291</c:v>
                </c:pt>
                <c:pt idx="32">
                  <c:v>62.340957585172745</c:v>
                </c:pt>
                <c:pt idx="33">
                  <c:v>65.014743062447408</c:v>
                </c:pt>
                <c:pt idx="34">
                  <c:v>67.406306392345229</c:v>
                </c:pt>
                <c:pt idx="35">
                  <c:v>69.824218465669105</c:v>
                </c:pt>
                <c:pt idx="36">
                  <c:v>72.667724039204074</c:v>
                </c:pt>
                <c:pt idx="37">
                  <c:v>76.70987637515438</c:v>
                </c:pt>
                <c:pt idx="38">
                  <c:v>82.786361703036135</c:v>
                </c:pt>
                <c:pt idx="39">
                  <c:v>85.971139926132608</c:v>
                </c:pt>
                <c:pt idx="40">
                  <c:v>89.103740297207281</c:v>
                </c:pt>
                <c:pt idx="41">
                  <c:v>92.639648448421738</c:v>
                </c:pt>
                <c:pt idx="42">
                  <c:v>96.571423978317242</c:v>
                </c:pt>
                <c:pt idx="43">
                  <c:v>100.46894140332984</c:v>
                </c:pt>
                <c:pt idx="44">
                  <c:v>105.99425799251185</c:v>
                </c:pt>
                <c:pt idx="45">
                  <c:v>111.94781891885386</c:v>
                </c:pt>
                <c:pt idx="46">
                  <c:v>118.21911137205706</c:v>
                </c:pt>
                <c:pt idx="47">
                  <c:v>122.83931493889675</c:v>
                </c:pt>
                <c:pt idx="48">
                  <c:v>127.71269615624055</c:v>
                </c:pt>
                <c:pt idx="49">
                  <c:v>133.40122619397454</c:v>
                </c:pt>
                <c:pt idx="50">
                  <c:v>139.04967419397454</c:v>
                </c:pt>
                <c:pt idx="51">
                  <c:v>144.9036283666573</c:v>
                </c:pt>
                <c:pt idx="52">
                  <c:v>151.48177691906196</c:v>
                </c:pt>
                <c:pt idx="53">
                  <c:v>156.80838970661335</c:v>
                </c:pt>
                <c:pt idx="54">
                  <c:v>162.84594907355481</c:v>
                </c:pt>
                <c:pt idx="55">
                  <c:v>168.71001554054195</c:v>
                </c:pt>
                <c:pt idx="56">
                  <c:v>175.10289649380618</c:v>
                </c:pt>
                <c:pt idx="57">
                  <c:v>181.57920537498248</c:v>
                </c:pt>
                <c:pt idx="58">
                  <c:v>188.02601795554196</c:v>
                </c:pt>
                <c:pt idx="59">
                  <c:v>198.66280496614013</c:v>
                </c:pt>
                <c:pt idx="60">
                  <c:v>205.18685922639403</c:v>
                </c:pt>
                <c:pt idx="61">
                  <c:v>212.2284881550284</c:v>
                </c:pt>
                <c:pt idx="62">
                  <c:v>217.63493530697542</c:v>
                </c:pt>
                <c:pt idx="63">
                  <c:v>223.05893530697543</c:v>
                </c:pt>
                <c:pt idx="64">
                  <c:v>231.89648692083398</c:v>
                </c:pt>
                <c:pt idx="65">
                  <c:v>241.25648692083399</c:v>
                </c:pt>
                <c:pt idx="66">
                  <c:v>248.55396619126043</c:v>
                </c:pt>
                <c:pt idx="67">
                  <c:v>253.14670361801825</c:v>
                </c:pt>
                <c:pt idx="68">
                  <c:v>259.39951779648504</c:v>
                </c:pt>
                <c:pt idx="69">
                  <c:v>264.75436948105533</c:v>
                </c:pt>
                <c:pt idx="70">
                  <c:v>271.74002915681604</c:v>
                </c:pt>
                <c:pt idx="71">
                  <c:v>277.39080747342359</c:v>
                </c:pt>
                <c:pt idx="72">
                  <c:v>281.81170029970752</c:v>
                </c:pt>
                <c:pt idx="73">
                  <c:v>285.23116883608446</c:v>
                </c:pt>
                <c:pt idx="74">
                  <c:v>291.82374894472701</c:v>
                </c:pt>
                <c:pt idx="75">
                  <c:v>296.12505845400437</c:v>
                </c:pt>
                <c:pt idx="76">
                  <c:v>298.68445451113325</c:v>
                </c:pt>
                <c:pt idx="77">
                  <c:v>300.91711403607098</c:v>
                </c:pt>
                <c:pt idx="78">
                  <c:v>306.84031403607099</c:v>
                </c:pt>
                <c:pt idx="79">
                  <c:v>313.44001374310227</c:v>
                </c:pt>
                <c:pt idx="80">
                  <c:v>318.73853943890305</c:v>
                </c:pt>
                <c:pt idx="81">
                  <c:v>325.21547608441085</c:v>
                </c:pt>
                <c:pt idx="82">
                  <c:v>332.39034189085174</c:v>
                </c:pt>
                <c:pt idx="83">
                  <c:v>337.58493875364474</c:v>
                </c:pt>
                <c:pt idx="84">
                  <c:v>343.53882547239476</c:v>
                </c:pt>
                <c:pt idx="85">
                  <c:v>349.49478128294163</c:v>
                </c:pt>
                <c:pt idx="86">
                  <c:v>353.54593622068575</c:v>
                </c:pt>
                <c:pt idx="87">
                  <c:v>356.62442872862033</c:v>
                </c:pt>
                <c:pt idx="88">
                  <c:v>362.2749554620188</c:v>
                </c:pt>
                <c:pt idx="89">
                  <c:v>367.95078508238015</c:v>
                </c:pt>
                <c:pt idx="90">
                  <c:v>372.32838508238012</c:v>
                </c:pt>
                <c:pt idx="91">
                  <c:v>377.73885780965281</c:v>
                </c:pt>
                <c:pt idx="92">
                  <c:v>382.4044578096528</c:v>
                </c:pt>
                <c:pt idx="93">
                  <c:v>387.3292578096528</c:v>
                </c:pt>
                <c:pt idx="94">
                  <c:v>392.54205780965282</c:v>
                </c:pt>
                <c:pt idx="95">
                  <c:v>398.24445780965283</c:v>
                </c:pt>
                <c:pt idx="96">
                  <c:v>403.91805780965285</c:v>
                </c:pt>
                <c:pt idx="97">
                  <c:v>408.79677661988785</c:v>
                </c:pt>
                <c:pt idx="98">
                  <c:v>414.01571884476562</c:v>
                </c:pt>
                <c:pt idx="99">
                  <c:v>418.54580977168479</c:v>
                </c:pt>
                <c:pt idx="100">
                  <c:v>422.62639098737765</c:v>
                </c:pt>
                <c:pt idx="101">
                  <c:v>426.90654436980435</c:v>
                </c:pt>
                <c:pt idx="102">
                  <c:v>431.53392241917612</c:v>
                </c:pt>
                <c:pt idx="103">
                  <c:v>435.47710634818429</c:v>
                </c:pt>
                <c:pt idx="104">
                  <c:v>439.12134644584376</c:v>
                </c:pt>
                <c:pt idx="105">
                  <c:v>443.02699957003853</c:v>
                </c:pt>
                <c:pt idx="106">
                  <c:v>447.49999417695079</c:v>
                </c:pt>
                <c:pt idx="107">
                  <c:v>450.8534547521943</c:v>
                </c:pt>
                <c:pt idx="108">
                  <c:v>455.00514960594228</c:v>
                </c:pt>
                <c:pt idx="109">
                  <c:v>457.65813012775874</c:v>
                </c:pt>
                <c:pt idx="110">
                  <c:v>460.30782000936733</c:v>
                </c:pt>
                <c:pt idx="111">
                  <c:v>462.46259217612482</c:v>
                </c:pt>
                <c:pt idx="112">
                  <c:v>464.446461840479</c:v>
                </c:pt>
                <c:pt idx="113">
                  <c:v>466.02982634670911</c:v>
                </c:pt>
                <c:pt idx="114">
                  <c:v>467.52195984547296</c:v>
                </c:pt>
                <c:pt idx="115">
                  <c:v>469.0657216162017</c:v>
                </c:pt>
                <c:pt idx="116">
                  <c:v>470.59026835792855</c:v>
                </c:pt>
                <c:pt idx="117">
                  <c:v>471.656052443975</c:v>
                </c:pt>
                <c:pt idx="118">
                  <c:v>472.75911615406943</c:v>
                </c:pt>
                <c:pt idx="119">
                  <c:v>478.17838628159063</c:v>
                </c:pt>
                <c:pt idx="120">
                  <c:v>476.87482624419573</c:v>
                </c:pt>
                <c:pt idx="121">
                  <c:v>481.14506174744992</c:v>
                </c:pt>
                <c:pt idx="122">
                  <c:v>482.42822948696386</c:v>
                </c:pt>
                <c:pt idx="123">
                  <c:v>488.22326588341429</c:v>
                </c:pt>
                <c:pt idx="124">
                  <c:v>489.81147280883368</c:v>
                </c:pt>
                <c:pt idx="125">
                  <c:v>496.70256066130821</c:v>
                </c:pt>
                <c:pt idx="126">
                  <c:v>497.81066619483909</c:v>
                </c:pt>
                <c:pt idx="127">
                  <c:v>499.61266483645943</c:v>
                </c:pt>
                <c:pt idx="128">
                  <c:v>501.39207562031055</c:v>
                </c:pt>
                <c:pt idx="129">
                  <c:v>502.73213864894586</c:v>
                </c:pt>
                <c:pt idx="130">
                  <c:v>503.84202375482397</c:v>
                </c:pt>
                <c:pt idx="131">
                  <c:v>505.1584955611969</c:v>
                </c:pt>
                <c:pt idx="132">
                  <c:v>510.44594548498111</c:v>
                </c:pt>
                <c:pt idx="133">
                  <c:v>520.65221254781204</c:v>
                </c:pt>
                <c:pt idx="134">
                  <c:v>521.5896337992998</c:v>
                </c:pt>
                <c:pt idx="135">
                  <c:v>522.31045079301316</c:v>
                </c:pt>
                <c:pt idx="136">
                  <c:v>522.91071672509634</c:v>
                </c:pt>
                <c:pt idx="137">
                  <c:v>526.18243052731486</c:v>
                </c:pt>
                <c:pt idx="138">
                  <c:v>526.71253090868925</c:v>
                </c:pt>
                <c:pt idx="139">
                  <c:v>527.28696491490336</c:v>
                </c:pt>
                <c:pt idx="140">
                  <c:v>527.82658642302488</c:v>
                </c:pt>
                <c:pt idx="141">
                  <c:v>528.47404993544558</c:v>
                </c:pt>
                <c:pt idx="142">
                  <c:v>529.17355381022435</c:v>
                </c:pt>
                <c:pt idx="143">
                  <c:v>529.65684095393158</c:v>
                </c:pt>
                <c:pt idx="144">
                  <c:v>534.0083446956728</c:v>
                </c:pt>
                <c:pt idx="145">
                  <c:v>534.86081559430102</c:v>
                </c:pt>
                <c:pt idx="146">
                  <c:v>535.3713135338877</c:v>
                </c:pt>
                <c:pt idx="147">
                  <c:v>535.93357746373158</c:v>
                </c:pt>
                <c:pt idx="148">
                  <c:v>536.61445222646023</c:v>
                </c:pt>
                <c:pt idx="149">
                  <c:v>537.19631876906021</c:v>
                </c:pt>
                <c:pt idx="150">
                  <c:v>541.43798365460054</c:v>
                </c:pt>
                <c:pt idx="151">
                  <c:v>542.08258889351964</c:v>
                </c:pt>
                <c:pt idx="152">
                  <c:v>542.42134468929441</c:v>
                </c:pt>
                <c:pt idx="153">
                  <c:v>542.83246104996533</c:v>
                </c:pt>
                <c:pt idx="154">
                  <c:v>543.87347046395223</c:v>
                </c:pt>
                <c:pt idx="155">
                  <c:v>544.25676686863926</c:v>
                </c:pt>
                <c:pt idx="156">
                  <c:v>544.58087586639499</c:v>
                </c:pt>
                <c:pt idx="157">
                  <c:v>544.8076245417177</c:v>
                </c:pt>
                <c:pt idx="158">
                  <c:v>551.06119448839263</c:v>
                </c:pt>
                <c:pt idx="159">
                  <c:v>551.39500857704297</c:v>
                </c:pt>
                <c:pt idx="160">
                  <c:v>553.90157532161061</c:v>
                </c:pt>
                <c:pt idx="161">
                  <c:v>554.37217190028048</c:v>
                </c:pt>
                <c:pt idx="162">
                  <c:v>554.80962306822346</c:v>
                </c:pt>
                <c:pt idx="163">
                  <c:v>555.19234127360414</c:v>
                </c:pt>
                <c:pt idx="164">
                  <c:v>555.4114977547639</c:v>
                </c:pt>
                <c:pt idx="165">
                  <c:v>555.74276400760243</c:v>
                </c:pt>
                <c:pt idx="166">
                  <c:v>556.09758358418242</c:v>
                </c:pt>
                <c:pt idx="167">
                  <c:v>556.48463710659689</c:v>
                </c:pt>
                <c:pt idx="168">
                  <c:v>556.51635454762413</c:v>
                </c:pt>
                <c:pt idx="169">
                  <c:v>556.57728941495805</c:v>
                </c:pt>
                <c:pt idx="170">
                  <c:v>556.69651051172457</c:v>
                </c:pt>
                <c:pt idx="171">
                  <c:v>556.98094046322524</c:v>
                </c:pt>
                <c:pt idx="172">
                  <c:v>557.44428031646339</c:v>
                </c:pt>
              </c:numCache>
            </c:numRef>
          </c:yVal>
          <c:smooth val="0"/>
          <c:extLst>
            <c:ext xmlns:c16="http://schemas.microsoft.com/office/drawing/2014/chart" uri="{C3380CC4-5D6E-409C-BE32-E72D297353CC}">
              <c16:uniqueId val="{00000005-5503-41A2-ADC4-3004ED8261F5}"/>
            </c:ext>
          </c:extLst>
        </c:ser>
        <c:ser>
          <c:idx val="3"/>
          <c:order val="6"/>
          <c:tx>
            <c:strRef>
              <c:f>'C7 6580'!$F$1</c:f>
              <c:strCache>
                <c:ptCount val="1"/>
                <c:pt idx="0">
                  <c:v>Tmnt 7</c:v>
                </c:pt>
              </c:strCache>
            </c:strRef>
          </c:tx>
          <c:spPr>
            <a:ln w="19050">
              <a:solidFill>
                <a:srgbClr val="CCFFFF"/>
              </a:solidFill>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6580'!$C$19:$FS$19</c:f>
              <c:numCache>
                <c:formatCode>0</c:formatCode>
                <c:ptCount val="173"/>
                <c:pt idx="0">
                  <c:v>1.1015352487564087</c:v>
                </c:pt>
                <c:pt idx="1">
                  <c:v>2.1336243945466808</c:v>
                </c:pt>
                <c:pt idx="2">
                  <c:v>2.8932327748107189</c:v>
                </c:pt>
                <c:pt idx="3">
                  <c:v>3.5375358779102335</c:v>
                </c:pt>
                <c:pt idx="4">
                  <c:v>4.1079224535277765</c:v>
                </c:pt>
                <c:pt idx="5">
                  <c:v>4.5172645801551123</c:v>
                </c:pt>
                <c:pt idx="6">
                  <c:v>4.7812241113497915</c:v>
                </c:pt>
                <c:pt idx="7">
                  <c:v>8.1664477227886536</c:v>
                </c:pt>
                <c:pt idx="8">
                  <c:v>8.6422981591581376</c:v>
                </c:pt>
                <c:pt idx="9">
                  <c:v>8.9256498175677752</c:v>
                </c:pt>
                <c:pt idx="10">
                  <c:v>9.2412049181920501</c:v>
                </c:pt>
                <c:pt idx="11">
                  <c:v>9.8913025440138131</c:v>
                </c:pt>
                <c:pt idx="12">
                  <c:v>10.563719742712388</c:v>
                </c:pt>
                <c:pt idx="13">
                  <c:v>11.384804138610804</c:v>
                </c:pt>
                <c:pt idx="14">
                  <c:v>12.344250331471599</c:v>
                </c:pt>
                <c:pt idx="15">
                  <c:v>14.649823087850901</c:v>
                </c:pt>
                <c:pt idx="16">
                  <c:v>20.404942294651267</c:v>
                </c:pt>
                <c:pt idx="17">
                  <c:v>22.022704395259037</c:v>
                </c:pt>
                <c:pt idx="18">
                  <c:v>23.837644725373831</c:v>
                </c:pt>
                <c:pt idx="19">
                  <c:v>25.137706481194112</c:v>
                </c:pt>
                <c:pt idx="20">
                  <c:v>26.369510750363332</c:v>
                </c:pt>
                <c:pt idx="21">
                  <c:v>27.858824621343125</c:v>
                </c:pt>
                <c:pt idx="22">
                  <c:v>33.249808069444477</c:v>
                </c:pt>
                <c:pt idx="23">
                  <c:v>33.885664338978359</c:v>
                </c:pt>
                <c:pt idx="24">
                  <c:v>35.185567294174319</c:v>
                </c:pt>
                <c:pt idx="25">
                  <c:v>39.739980241701517</c:v>
                </c:pt>
                <c:pt idx="26">
                  <c:v>42.12607708270005</c:v>
                </c:pt>
                <c:pt idx="27">
                  <c:v>44.429729539646722</c:v>
                </c:pt>
                <c:pt idx="28">
                  <c:v>46.779301404490091</c:v>
                </c:pt>
                <c:pt idx="29">
                  <c:v>50.192988499014596</c:v>
                </c:pt>
                <c:pt idx="30">
                  <c:v>53.612663533790929</c:v>
                </c:pt>
                <c:pt idx="31">
                  <c:v>59.140011771683959</c:v>
                </c:pt>
                <c:pt idx="32">
                  <c:v>62.625848500435616</c:v>
                </c:pt>
                <c:pt idx="33">
                  <c:v>65.404271197961833</c:v>
                </c:pt>
                <c:pt idx="34">
                  <c:v>67.891626996005144</c:v>
                </c:pt>
                <c:pt idx="35">
                  <c:v>70.408510936000766</c:v>
                </c:pt>
                <c:pt idx="36">
                  <c:v>73.370797049572886</c:v>
                </c:pt>
                <c:pt idx="37">
                  <c:v>77.548120069472532</c:v>
                </c:pt>
                <c:pt idx="38">
                  <c:v>83.633450783505182</c:v>
                </c:pt>
                <c:pt idx="39">
                  <c:v>86.879518395071798</c:v>
                </c:pt>
                <c:pt idx="40">
                  <c:v>90.053308139353561</c:v>
                </c:pt>
                <c:pt idx="41">
                  <c:v>93.616091667994851</c:v>
                </c:pt>
                <c:pt idx="42">
                  <c:v>97.557814647547261</c:v>
                </c:pt>
                <c:pt idx="43">
                  <c:v>101.44705969063426</c:v>
                </c:pt>
                <c:pt idx="44">
                  <c:v>106.77615986265587</c:v>
                </c:pt>
                <c:pt idx="45">
                  <c:v>112.72972078899788</c:v>
                </c:pt>
                <c:pt idx="46">
                  <c:v>118.95268103601144</c:v>
                </c:pt>
                <c:pt idx="47">
                  <c:v>123.49435620803283</c:v>
                </c:pt>
                <c:pt idx="48">
                  <c:v>128.25039103229807</c:v>
                </c:pt>
                <c:pt idx="49">
                  <c:v>133.5373775448243</c:v>
                </c:pt>
                <c:pt idx="50">
                  <c:v>138.98180679482431</c:v>
                </c:pt>
                <c:pt idx="51">
                  <c:v>144.60418391977757</c:v>
                </c:pt>
                <c:pt idx="52">
                  <c:v>150.5423623383906</c:v>
                </c:pt>
                <c:pt idx="53">
                  <c:v>155.66577550325761</c:v>
                </c:pt>
                <c:pt idx="54">
                  <c:v>161.41057252038487</c:v>
                </c:pt>
                <c:pt idx="55">
                  <c:v>166.97510337610015</c:v>
                </c:pt>
                <c:pt idx="56">
                  <c:v>172.99217968647406</c:v>
                </c:pt>
                <c:pt idx="57">
                  <c:v>178.78329095847684</c:v>
                </c:pt>
                <c:pt idx="58">
                  <c:v>184.6923492617577</c:v>
                </c:pt>
                <c:pt idx="59">
                  <c:v>194.69148573076424</c:v>
                </c:pt>
                <c:pt idx="60">
                  <c:v>200.78380293688841</c:v>
                </c:pt>
                <c:pt idx="61">
                  <c:v>207.26357938959399</c:v>
                </c:pt>
                <c:pt idx="62">
                  <c:v>212.600426541541</c:v>
                </c:pt>
                <c:pt idx="63">
                  <c:v>217.79732919310459</c:v>
                </c:pt>
                <c:pt idx="64">
                  <c:v>227.21492919310458</c:v>
                </c:pt>
                <c:pt idx="65">
                  <c:v>236.53151352239232</c:v>
                </c:pt>
                <c:pt idx="66">
                  <c:v>242.73273113464026</c:v>
                </c:pt>
                <c:pt idx="67">
                  <c:v>246.32878251439342</c:v>
                </c:pt>
                <c:pt idx="68">
                  <c:v>252.20627750387757</c:v>
                </c:pt>
                <c:pt idx="69">
                  <c:v>256.69204174505489</c:v>
                </c:pt>
                <c:pt idx="70">
                  <c:v>262.03024019560246</c:v>
                </c:pt>
                <c:pt idx="71">
                  <c:v>266.43563616224986</c:v>
                </c:pt>
                <c:pt idx="72">
                  <c:v>269.94897168238816</c:v>
                </c:pt>
                <c:pt idx="73">
                  <c:v>272.8820735493826</c:v>
                </c:pt>
                <c:pt idx="74">
                  <c:v>278.22469235094275</c:v>
                </c:pt>
                <c:pt idx="75">
                  <c:v>281.33256633480659</c:v>
                </c:pt>
                <c:pt idx="76">
                  <c:v>283.05551762365172</c:v>
                </c:pt>
                <c:pt idx="77">
                  <c:v>284.94685022976023</c:v>
                </c:pt>
                <c:pt idx="78">
                  <c:v>290.87005022976024</c:v>
                </c:pt>
                <c:pt idx="79">
                  <c:v>297.46974993679152</c:v>
                </c:pt>
                <c:pt idx="80">
                  <c:v>302.76827563259229</c:v>
                </c:pt>
                <c:pt idx="81">
                  <c:v>309.2452122781001</c:v>
                </c:pt>
                <c:pt idx="82">
                  <c:v>316.5492417209046</c:v>
                </c:pt>
                <c:pt idx="83">
                  <c:v>321.7438385836976</c:v>
                </c:pt>
                <c:pt idx="84">
                  <c:v>327.69772530244762</c:v>
                </c:pt>
                <c:pt idx="85">
                  <c:v>333.65368111299449</c:v>
                </c:pt>
                <c:pt idx="86">
                  <c:v>337.70483605073861</c:v>
                </c:pt>
                <c:pt idx="87">
                  <c:v>340.78332855867319</c:v>
                </c:pt>
                <c:pt idx="88">
                  <c:v>346.43385529207166</c:v>
                </c:pt>
                <c:pt idx="89">
                  <c:v>352.10968491243301</c:v>
                </c:pt>
                <c:pt idx="90">
                  <c:v>356.48728491243298</c:v>
                </c:pt>
                <c:pt idx="91">
                  <c:v>361.98197582152386</c:v>
                </c:pt>
                <c:pt idx="92">
                  <c:v>366.64757582152384</c:v>
                </c:pt>
                <c:pt idx="93">
                  <c:v>371.57237582152385</c:v>
                </c:pt>
                <c:pt idx="94">
                  <c:v>376.78517582152386</c:v>
                </c:pt>
                <c:pt idx="95">
                  <c:v>382.48757582152388</c:v>
                </c:pt>
                <c:pt idx="96">
                  <c:v>388.1611758215239</c:v>
                </c:pt>
                <c:pt idx="97">
                  <c:v>393.55637582152389</c:v>
                </c:pt>
                <c:pt idx="98">
                  <c:v>399.9533722814848</c:v>
                </c:pt>
                <c:pt idx="99">
                  <c:v>406.22191295109451</c:v>
                </c:pt>
                <c:pt idx="100">
                  <c:v>411.94995312435111</c:v>
                </c:pt>
                <c:pt idx="101">
                  <c:v>417.12626238948781</c:v>
                </c:pt>
                <c:pt idx="102">
                  <c:v>422.44039416439017</c:v>
                </c:pt>
                <c:pt idx="103">
                  <c:v>427.45145297176322</c:v>
                </c:pt>
                <c:pt idx="104">
                  <c:v>432.54526126033744</c:v>
                </c:pt>
                <c:pt idx="105">
                  <c:v>438.55976046688039</c:v>
                </c:pt>
                <c:pt idx="106">
                  <c:v>444.42873065120654</c:v>
                </c:pt>
                <c:pt idx="107">
                  <c:v>449.35254840022998</c:v>
                </c:pt>
                <c:pt idx="108">
                  <c:v>456.01749391014056</c:v>
                </c:pt>
                <c:pt idx="109">
                  <c:v>460.85367433551471</c:v>
                </c:pt>
                <c:pt idx="110">
                  <c:v>466.34711232089916</c:v>
                </c:pt>
                <c:pt idx="111">
                  <c:v>471.42544025319734</c:v>
                </c:pt>
                <c:pt idx="112">
                  <c:v>476.68862216237704</c:v>
                </c:pt>
                <c:pt idx="113">
                  <c:v>481.42514007958096</c:v>
                </c:pt>
                <c:pt idx="114">
                  <c:v>486.26455294017228</c:v>
                </c:pt>
                <c:pt idx="115">
                  <c:v>491.32320189477036</c:v>
                </c:pt>
                <c:pt idx="116">
                  <c:v>497.52810608891349</c:v>
                </c:pt>
                <c:pt idx="117">
                  <c:v>502.38998675537709</c:v>
                </c:pt>
                <c:pt idx="118">
                  <c:v>507.50696456334202</c:v>
                </c:pt>
                <c:pt idx="119">
                  <c:v>513.90865135162505</c:v>
                </c:pt>
                <c:pt idx="120">
                  <c:v>513.82780836492145</c:v>
                </c:pt>
                <c:pt idx="121">
                  <c:v>517.62775150675259</c:v>
                </c:pt>
                <c:pt idx="122">
                  <c:v>518.87113307115135</c:v>
                </c:pt>
                <c:pt idx="123">
                  <c:v>524.0645497338636</c:v>
                </c:pt>
                <c:pt idx="124">
                  <c:v>526.3486608067484</c:v>
                </c:pt>
                <c:pt idx="125">
                  <c:v>531.54291172360718</c:v>
                </c:pt>
                <c:pt idx="126">
                  <c:v>533.15752937386105</c:v>
                </c:pt>
                <c:pt idx="127">
                  <c:v>535.87606810630746</c:v>
                </c:pt>
                <c:pt idx="128">
                  <c:v>538.66790077777057</c:v>
                </c:pt>
                <c:pt idx="129">
                  <c:v>540.86639707293659</c:v>
                </c:pt>
                <c:pt idx="130">
                  <c:v>542.7831671681638</c:v>
                </c:pt>
                <c:pt idx="131">
                  <c:v>545.19663713414855</c:v>
                </c:pt>
                <c:pt idx="132">
                  <c:v>550.27634892296862</c:v>
                </c:pt>
                <c:pt idx="133">
                  <c:v>559.40501093818216</c:v>
                </c:pt>
                <c:pt idx="134">
                  <c:v>561.63252026537543</c:v>
                </c:pt>
                <c:pt idx="135">
                  <c:v>563.58698066558759</c:v>
                </c:pt>
                <c:pt idx="136">
                  <c:v>565.11184008554176</c:v>
                </c:pt>
                <c:pt idx="137">
                  <c:v>567.8326577787717</c:v>
                </c:pt>
                <c:pt idx="138">
                  <c:v>568.99782696703869</c:v>
                </c:pt>
                <c:pt idx="139">
                  <c:v>570.16213057711786</c:v>
                </c:pt>
                <c:pt idx="140">
                  <c:v>571.1635201354552</c:v>
                </c:pt>
                <c:pt idx="141">
                  <c:v>572.25422463692723</c:v>
                </c:pt>
                <c:pt idx="142">
                  <c:v>573.31287862212264</c:v>
                </c:pt>
                <c:pt idx="143">
                  <c:v>573.96159027814861</c:v>
                </c:pt>
                <c:pt idx="144">
                  <c:v>578.27183282962551</c:v>
                </c:pt>
                <c:pt idx="145">
                  <c:v>579.12430372825372</c:v>
                </c:pt>
                <c:pt idx="146">
                  <c:v>579.63480166784041</c:v>
                </c:pt>
                <c:pt idx="147">
                  <c:v>580.19706559768429</c:v>
                </c:pt>
                <c:pt idx="148">
                  <c:v>580.87830577483885</c:v>
                </c:pt>
                <c:pt idx="149">
                  <c:v>581.46776297679651</c:v>
                </c:pt>
                <c:pt idx="150">
                  <c:v>585.71522434941039</c:v>
                </c:pt>
                <c:pt idx="151">
                  <c:v>586.36612960091338</c:v>
                </c:pt>
                <c:pt idx="152">
                  <c:v>586.71228001108875</c:v>
                </c:pt>
                <c:pt idx="153">
                  <c:v>587.13502283087485</c:v>
                </c:pt>
                <c:pt idx="154">
                  <c:v>588.18476161351907</c:v>
                </c:pt>
                <c:pt idx="155">
                  <c:v>588.58224717965834</c:v>
                </c:pt>
                <c:pt idx="156">
                  <c:v>588.92079334846255</c:v>
                </c:pt>
                <c:pt idx="157">
                  <c:v>589.15910468688719</c:v>
                </c:pt>
                <c:pt idx="158">
                  <c:v>595.42676112642994</c:v>
                </c:pt>
                <c:pt idx="159">
                  <c:v>595.77091257563347</c:v>
                </c:pt>
                <c:pt idx="160">
                  <c:v>598.28146904698121</c:v>
                </c:pt>
                <c:pt idx="161">
                  <c:v>598.76519596567857</c:v>
                </c:pt>
                <c:pt idx="162">
                  <c:v>599.21882996550312</c:v>
                </c:pt>
                <c:pt idx="163">
                  <c:v>599.61899648895974</c:v>
                </c:pt>
                <c:pt idx="164">
                  <c:v>599.8498185991358</c:v>
                </c:pt>
                <c:pt idx="165">
                  <c:v>600.20018386831987</c:v>
                </c:pt>
                <c:pt idx="166">
                  <c:v>600.57785881748907</c:v>
                </c:pt>
                <c:pt idx="167">
                  <c:v>600.99268368473759</c:v>
                </c:pt>
                <c:pt idx="168">
                  <c:v>601.02693439638722</c:v>
                </c:pt>
                <c:pt idx="169">
                  <c:v>601.09277700400457</c:v>
                </c:pt>
                <c:pt idx="170">
                  <c:v>601.22175418055167</c:v>
                </c:pt>
                <c:pt idx="171">
                  <c:v>601.53018057263012</c:v>
                </c:pt>
                <c:pt idx="172">
                  <c:v>602.0354354373228</c:v>
                </c:pt>
              </c:numCache>
            </c:numRef>
          </c:yVal>
          <c:smooth val="0"/>
          <c:extLst>
            <c:ext xmlns:c16="http://schemas.microsoft.com/office/drawing/2014/chart" uri="{C3380CC4-5D6E-409C-BE32-E72D297353CC}">
              <c16:uniqueId val="{00000006-5503-41A2-ADC4-3004ED8261F5}"/>
            </c:ext>
          </c:extLst>
        </c:ser>
        <c:ser>
          <c:idx val="9"/>
          <c:order val="7"/>
          <c:tx>
            <c:strRef>
              <c:f>'C8 6565'!$F$1</c:f>
              <c:strCache>
                <c:ptCount val="1"/>
                <c:pt idx="0">
                  <c:v>Tmnt 8</c:v>
                </c:pt>
              </c:strCache>
            </c:strRef>
          </c:tx>
          <c:spPr>
            <a:ln w="19050">
              <a:solidFill>
                <a:srgbClr val="FF0000"/>
              </a:solidFill>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6565'!$C$19:$FS$19</c:f>
              <c:numCache>
                <c:formatCode>0</c:formatCode>
                <c:ptCount val="173"/>
                <c:pt idx="0">
                  <c:v>1.1015352487564087</c:v>
                </c:pt>
                <c:pt idx="1">
                  <c:v>2.1799618966852599</c:v>
                </c:pt>
                <c:pt idx="2">
                  <c:v>2.9814692681379391</c:v>
                </c:pt>
                <c:pt idx="3">
                  <c:v>3.6674533038650821</c:v>
                </c:pt>
                <c:pt idx="4">
                  <c:v>4.2806445353388529</c:v>
                </c:pt>
                <c:pt idx="5">
                  <c:v>4.725678250360847</c:v>
                </c:pt>
                <c:pt idx="6">
                  <c:v>5.0156532028263419</c:v>
                </c:pt>
                <c:pt idx="7">
                  <c:v>8.4208182910873042</c:v>
                </c:pt>
                <c:pt idx="8">
                  <c:v>8.9189031930869103</c:v>
                </c:pt>
                <c:pt idx="9">
                  <c:v>9.2194483269099585</c:v>
                </c:pt>
                <c:pt idx="10">
                  <c:v>9.526200220983279</c:v>
                </c:pt>
                <c:pt idx="11">
                  <c:v>10.143989732754418</c:v>
                </c:pt>
                <c:pt idx="12">
                  <c:v>10.777821817012853</c:v>
                </c:pt>
                <c:pt idx="13">
                  <c:v>11.548965677539654</c:v>
                </c:pt>
                <c:pt idx="14">
                  <c:v>12.441361575285722</c:v>
                </c:pt>
                <c:pt idx="15">
                  <c:v>14.694479059871373</c:v>
                </c:pt>
                <c:pt idx="16">
                  <c:v>20.437268833271773</c:v>
                </c:pt>
                <c:pt idx="17">
                  <c:v>21.960389979980864</c:v>
                </c:pt>
                <c:pt idx="18">
                  <c:v>23.660837200703671</c:v>
                </c:pt>
                <c:pt idx="19">
                  <c:v>24.872700584793058</c:v>
                </c:pt>
                <c:pt idx="20">
                  <c:v>26.016711981053735</c:v>
                </c:pt>
                <c:pt idx="21">
                  <c:v>27.395595161875427</c:v>
                </c:pt>
                <c:pt idx="22">
                  <c:v>32.739758361550223</c:v>
                </c:pt>
                <c:pt idx="23">
                  <c:v>33.333164470117808</c:v>
                </c:pt>
                <c:pt idx="24">
                  <c:v>34.543622001035637</c:v>
                </c:pt>
                <c:pt idx="25">
                  <c:v>39.272452229644472</c:v>
                </c:pt>
                <c:pt idx="26">
                  <c:v>41.57593355126243</c:v>
                </c:pt>
                <c:pt idx="27">
                  <c:v>43.796578429478515</c:v>
                </c:pt>
                <c:pt idx="28">
                  <c:v>46.058361413020002</c:v>
                </c:pt>
                <c:pt idx="29">
                  <c:v>49.3402039118738</c:v>
                </c:pt>
                <c:pt idx="30">
                  <c:v>52.623726482975584</c:v>
                </c:pt>
                <c:pt idx="31">
                  <c:v>58.319966429898926</c:v>
                </c:pt>
                <c:pt idx="32">
                  <c:v>61.659330882916635</c:v>
                </c:pt>
                <c:pt idx="33">
                  <c:v>64.318168185869638</c:v>
                </c:pt>
                <c:pt idx="34">
                  <c:v>66.696046877460958</c:v>
                </c:pt>
                <c:pt idx="35">
                  <c:v>69.099820112688874</c:v>
                </c:pt>
                <c:pt idx="36">
                  <c:v>71.926357037647108</c:v>
                </c:pt>
                <c:pt idx="37">
                  <c:v>75.947338061653539</c:v>
                </c:pt>
                <c:pt idx="38">
                  <c:v>82.029061042028957</c:v>
                </c:pt>
                <c:pt idx="39">
                  <c:v>85.20111882600898</c:v>
                </c:pt>
                <c:pt idx="40">
                  <c:v>88.322879888344943</c:v>
                </c:pt>
                <c:pt idx="41">
                  <c:v>91.848271587522817</c:v>
                </c:pt>
                <c:pt idx="42">
                  <c:v>95.770099667761428</c:v>
                </c:pt>
                <c:pt idx="43">
                  <c:v>99.65934471084843</c:v>
                </c:pt>
                <c:pt idx="44">
                  <c:v>105.00807777880898</c:v>
                </c:pt>
                <c:pt idx="45">
                  <c:v>111.09925401086083</c:v>
                </c:pt>
                <c:pt idx="46">
                  <c:v>117.43241168798676</c:v>
                </c:pt>
                <c:pt idx="47">
                  <c:v>122.05889752641191</c:v>
                </c:pt>
                <c:pt idx="48">
                  <c:v>126.89472789797058</c:v>
                </c:pt>
                <c:pt idx="49">
                  <c:v>132.12119427425159</c:v>
                </c:pt>
                <c:pt idx="50">
                  <c:v>137.63907027425159</c:v>
                </c:pt>
                <c:pt idx="51">
                  <c:v>143.35281178131689</c:v>
                </c:pt>
                <c:pt idx="52">
                  <c:v>149.0847460759893</c:v>
                </c:pt>
                <c:pt idx="53">
                  <c:v>153.85938634798021</c:v>
                </c:pt>
                <c:pt idx="54">
                  <c:v>159.73923992189856</c:v>
                </c:pt>
                <c:pt idx="55">
                  <c:v>165.44644431877228</c:v>
                </c:pt>
                <c:pt idx="56">
                  <c:v>171.21098345215174</c:v>
                </c:pt>
                <c:pt idx="57">
                  <c:v>176.6374566896624</c:v>
                </c:pt>
                <c:pt idx="58">
                  <c:v>182.04094269849</c:v>
                </c:pt>
                <c:pt idx="59">
                  <c:v>192.37029105510649</c:v>
                </c:pt>
                <c:pt idx="60">
                  <c:v>198.24912429266007</c:v>
                </c:pt>
                <c:pt idx="61">
                  <c:v>204.28358833667568</c:v>
                </c:pt>
                <c:pt idx="62">
                  <c:v>209.66203548862271</c:v>
                </c:pt>
                <c:pt idx="63">
                  <c:v>214.54907940676563</c:v>
                </c:pt>
                <c:pt idx="64">
                  <c:v>223.96667940676562</c:v>
                </c:pt>
                <c:pt idx="65">
                  <c:v>232.70399594012477</c:v>
                </c:pt>
                <c:pt idx="66">
                  <c:v>238.3540637296316</c:v>
                </c:pt>
                <c:pt idx="67">
                  <c:v>241.6064033806243</c:v>
                </c:pt>
                <c:pt idx="68">
                  <c:v>247.20949135134288</c:v>
                </c:pt>
                <c:pt idx="69">
                  <c:v>251.40052259990733</c:v>
                </c:pt>
                <c:pt idx="70">
                  <c:v>256.30440245971982</c:v>
                </c:pt>
                <c:pt idx="71">
                  <c:v>260.26048817509957</c:v>
                </c:pt>
                <c:pt idx="72">
                  <c:v>263.35044327042579</c:v>
                </c:pt>
                <c:pt idx="73">
                  <c:v>266.20616280986798</c:v>
                </c:pt>
                <c:pt idx="74">
                  <c:v>271.35269793455461</c:v>
                </c:pt>
                <c:pt idx="75">
                  <c:v>274.28290149516761</c:v>
                </c:pt>
                <c:pt idx="76">
                  <c:v>275.88572433041332</c:v>
                </c:pt>
                <c:pt idx="77">
                  <c:v>277.60326962755084</c:v>
                </c:pt>
                <c:pt idx="78">
                  <c:v>283.52646962755085</c:v>
                </c:pt>
                <c:pt idx="79">
                  <c:v>290.12616933458213</c:v>
                </c:pt>
                <c:pt idx="80">
                  <c:v>295.42469503038291</c:v>
                </c:pt>
                <c:pt idx="81">
                  <c:v>301.90163167589071</c:v>
                </c:pt>
                <c:pt idx="82">
                  <c:v>309.0599156641498</c:v>
                </c:pt>
                <c:pt idx="83">
                  <c:v>314.25451252694279</c:v>
                </c:pt>
                <c:pt idx="84">
                  <c:v>320.20839924569282</c:v>
                </c:pt>
                <c:pt idx="85">
                  <c:v>326.16435505623969</c:v>
                </c:pt>
                <c:pt idx="86">
                  <c:v>330.2155099939838</c:v>
                </c:pt>
                <c:pt idx="87">
                  <c:v>333.29400250191838</c:v>
                </c:pt>
                <c:pt idx="88">
                  <c:v>338.94452923531685</c:v>
                </c:pt>
                <c:pt idx="89">
                  <c:v>344.62035885567821</c:v>
                </c:pt>
                <c:pt idx="90">
                  <c:v>348.99795885567818</c:v>
                </c:pt>
                <c:pt idx="91">
                  <c:v>354.41192249204181</c:v>
                </c:pt>
                <c:pt idx="92">
                  <c:v>359.07752249204179</c:v>
                </c:pt>
                <c:pt idx="93">
                  <c:v>364.0023224920418</c:v>
                </c:pt>
                <c:pt idx="94">
                  <c:v>369.21512249204181</c:v>
                </c:pt>
                <c:pt idx="95">
                  <c:v>374.91752249204183</c:v>
                </c:pt>
                <c:pt idx="96">
                  <c:v>380.59112249204185</c:v>
                </c:pt>
                <c:pt idx="97">
                  <c:v>385.98632249204184</c:v>
                </c:pt>
                <c:pt idx="98">
                  <c:v>392.38331895200275</c:v>
                </c:pt>
                <c:pt idx="99">
                  <c:v>398.6642219671395</c:v>
                </c:pt>
                <c:pt idx="100">
                  <c:v>404.7478621959321</c:v>
                </c:pt>
                <c:pt idx="101">
                  <c:v>409.84017146106879</c:v>
                </c:pt>
                <c:pt idx="102">
                  <c:v>415.15430323597116</c:v>
                </c:pt>
                <c:pt idx="103">
                  <c:v>420.1653620433442</c:v>
                </c:pt>
                <c:pt idx="104">
                  <c:v>425.25917033191843</c:v>
                </c:pt>
                <c:pt idx="105">
                  <c:v>431.27366953846138</c:v>
                </c:pt>
                <c:pt idx="106">
                  <c:v>437.14263972278752</c:v>
                </c:pt>
                <c:pt idx="107">
                  <c:v>442.06645747181096</c:v>
                </c:pt>
                <c:pt idx="108">
                  <c:v>448.75963984485782</c:v>
                </c:pt>
                <c:pt idx="109">
                  <c:v>453.10610844853898</c:v>
                </c:pt>
                <c:pt idx="110">
                  <c:v>458.60343911496182</c:v>
                </c:pt>
                <c:pt idx="111">
                  <c:v>463.66284122836964</c:v>
                </c:pt>
                <c:pt idx="112">
                  <c:v>468.60824312208325</c:v>
                </c:pt>
                <c:pt idx="113">
                  <c:v>472.60187258023433</c:v>
                </c:pt>
                <c:pt idx="114">
                  <c:v>476.41080242452819</c:v>
                </c:pt>
                <c:pt idx="115">
                  <c:v>480.33927830592364</c:v>
                </c:pt>
                <c:pt idx="116">
                  <c:v>485.9432108799503</c:v>
                </c:pt>
                <c:pt idx="117">
                  <c:v>489.82867013744288</c:v>
                </c:pt>
                <c:pt idx="118">
                  <c:v>493.83789796168003</c:v>
                </c:pt>
                <c:pt idx="119">
                  <c:v>499.65416541127172</c:v>
                </c:pt>
                <c:pt idx="120">
                  <c:v>499.46514177940674</c:v>
                </c:pt>
                <c:pt idx="121">
                  <c:v>503.32317139381684</c:v>
                </c:pt>
                <c:pt idx="122">
                  <c:v>504.56324973240913</c:v>
                </c:pt>
                <c:pt idx="123">
                  <c:v>509.80609770149891</c:v>
                </c:pt>
                <c:pt idx="124">
                  <c:v>512.04313780664188</c:v>
                </c:pt>
                <c:pt idx="125">
                  <c:v>517.32920126831573</c:v>
                </c:pt>
                <c:pt idx="126">
                  <c:v>518.9186817235701</c:v>
                </c:pt>
                <c:pt idx="127">
                  <c:v>521.59544274001973</c:v>
                </c:pt>
                <c:pt idx="128">
                  <c:v>524.34498102453301</c:v>
                </c:pt>
                <c:pt idx="129">
                  <c:v>526.51069565465991</c:v>
                </c:pt>
                <c:pt idx="130">
                  <c:v>528.39938565082741</c:v>
                </c:pt>
                <c:pt idx="131">
                  <c:v>530.77819309234269</c:v>
                </c:pt>
                <c:pt idx="132">
                  <c:v>535.86396345434105</c:v>
                </c:pt>
                <c:pt idx="133">
                  <c:v>545.01987708245781</c:v>
                </c:pt>
                <c:pt idx="134">
                  <c:v>547.21777286585143</c:v>
                </c:pt>
                <c:pt idx="135">
                  <c:v>549.14712093208914</c:v>
                </c:pt>
                <c:pt idx="136">
                  <c:v>550.65315911055995</c:v>
                </c:pt>
                <c:pt idx="137">
                  <c:v>553.38519097394749</c:v>
                </c:pt>
                <c:pt idx="138">
                  <c:v>554.53743255291386</c:v>
                </c:pt>
                <c:pt idx="139">
                  <c:v>555.68972863925023</c:v>
                </c:pt>
                <c:pt idx="140">
                  <c:v>556.6817183390591</c:v>
                </c:pt>
                <c:pt idx="141">
                  <c:v>557.76340012319667</c:v>
                </c:pt>
                <c:pt idx="142">
                  <c:v>558.81474316466858</c:v>
                </c:pt>
                <c:pt idx="143">
                  <c:v>559.46008740059642</c:v>
                </c:pt>
                <c:pt idx="144">
                  <c:v>563.77116987452143</c:v>
                </c:pt>
                <c:pt idx="145">
                  <c:v>564.62364077314965</c:v>
                </c:pt>
                <c:pt idx="146">
                  <c:v>565.13413871273633</c:v>
                </c:pt>
                <c:pt idx="147">
                  <c:v>565.69640264258021</c:v>
                </c:pt>
                <c:pt idx="148">
                  <c:v>566.37764281973477</c:v>
                </c:pt>
                <c:pt idx="149">
                  <c:v>566.96710002169243</c:v>
                </c:pt>
                <c:pt idx="150">
                  <c:v>571.21456139430632</c:v>
                </c:pt>
                <c:pt idx="151">
                  <c:v>571.86546664580931</c:v>
                </c:pt>
                <c:pt idx="152">
                  <c:v>572.21161705598468</c:v>
                </c:pt>
                <c:pt idx="153">
                  <c:v>572.63435987577077</c:v>
                </c:pt>
                <c:pt idx="154">
                  <c:v>573.684098658415</c:v>
                </c:pt>
                <c:pt idx="155">
                  <c:v>574.08158422455426</c:v>
                </c:pt>
                <c:pt idx="156">
                  <c:v>574.42013039335848</c:v>
                </c:pt>
                <c:pt idx="157">
                  <c:v>574.65844173178311</c:v>
                </c:pt>
                <c:pt idx="158">
                  <c:v>580.92609817132586</c:v>
                </c:pt>
                <c:pt idx="159">
                  <c:v>581.2702496205294</c:v>
                </c:pt>
                <c:pt idx="160">
                  <c:v>583.78080609187714</c:v>
                </c:pt>
                <c:pt idx="161">
                  <c:v>584.2645330105745</c:v>
                </c:pt>
                <c:pt idx="162">
                  <c:v>584.71816701039904</c:v>
                </c:pt>
                <c:pt idx="163">
                  <c:v>585.11833353385566</c:v>
                </c:pt>
                <c:pt idx="164">
                  <c:v>585.34915564403173</c:v>
                </c:pt>
                <c:pt idx="165">
                  <c:v>585.69952091321579</c:v>
                </c:pt>
                <c:pt idx="166">
                  <c:v>586.077195862385</c:v>
                </c:pt>
                <c:pt idx="167">
                  <c:v>586.49202072963351</c:v>
                </c:pt>
                <c:pt idx="168">
                  <c:v>586.52627144128314</c:v>
                </c:pt>
                <c:pt idx="169">
                  <c:v>586.5921140489005</c:v>
                </c:pt>
                <c:pt idx="170">
                  <c:v>586.72109122544759</c:v>
                </c:pt>
                <c:pt idx="171">
                  <c:v>587.02951761752604</c:v>
                </c:pt>
                <c:pt idx="172">
                  <c:v>587.53477248221873</c:v>
                </c:pt>
              </c:numCache>
            </c:numRef>
          </c:yVal>
          <c:smooth val="0"/>
          <c:extLst>
            <c:ext xmlns:c16="http://schemas.microsoft.com/office/drawing/2014/chart" uri="{C3380CC4-5D6E-409C-BE32-E72D297353CC}">
              <c16:uniqueId val="{00000007-5503-41A2-ADC4-3004ED8261F5}"/>
            </c:ext>
          </c:extLst>
        </c:ser>
        <c:ser>
          <c:idx val="4"/>
          <c:order val="8"/>
          <c:tx>
            <c:strRef>
              <c:f>'C9 6550'!$F$1</c:f>
              <c:strCache>
                <c:ptCount val="1"/>
                <c:pt idx="0">
                  <c:v>Tmnt 9</c:v>
                </c:pt>
              </c:strCache>
            </c:strRef>
          </c:tx>
          <c:spPr>
            <a:ln w="19050">
              <a:solidFill>
                <a:srgbClr val="B26EFC"/>
              </a:solidFill>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6550'!$C$19:$FS$19</c:f>
              <c:numCache>
                <c:formatCode>0</c:formatCode>
                <c:ptCount val="173"/>
                <c:pt idx="0">
                  <c:v>1.1015352487564087</c:v>
                </c:pt>
                <c:pt idx="1">
                  <c:v>2.2075054491130213</c:v>
                </c:pt>
                <c:pt idx="2">
                  <c:v>3.0342354989228406</c:v>
                </c:pt>
                <c:pt idx="3">
                  <c:v>3.7455725860910198</c:v>
                </c:pt>
                <c:pt idx="4">
                  <c:v>4.385066574871777</c:v>
                </c:pt>
                <c:pt idx="5">
                  <c:v>4.8522724569457347</c:v>
                </c:pt>
                <c:pt idx="6">
                  <c:v>5.1585664933805484</c:v>
                </c:pt>
                <c:pt idx="7">
                  <c:v>8.5763364388632084</c:v>
                </c:pt>
                <c:pt idx="8">
                  <c:v>9.0888896011912532</c:v>
                </c:pt>
                <c:pt idx="9">
                  <c:v>9.4005832696694682</c:v>
                </c:pt>
                <c:pt idx="10">
                  <c:v>9.7056047689189278</c:v>
                </c:pt>
                <c:pt idx="11">
                  <c:v>10.31197081062332</c:v>
                </c:pt>
                <c:pt idx="12">
                  <c:v>10.931003202014626</c:v>
                </c:pt>
                <c:pt idx="13">
                  <c:v>11.682269861334472</c:v>
                </c:pt>
                <c:pt idx="14">
                  <c:v>12.552200123312714</c:v>
                </c:pt>
                <c:pt idx="15">
                  <c:v>14.786534103529084</c:v>
                </c:pt>
                <c:pt idx="16">
                  <c:v>20.51731999014223</c:v>
                </c:pt>
                <c:pt idx="17">
                  <c:v>22.016828118796059</c:v>
                </c:pt>
                <c:pt idx="18">
                  <c:v>23.687788997983645</c:v>
                </c:pt>
                <c:pt idx="19">
                  <c:v>24.875587851647339</c:v>
                </c:pt>
                <c:pt idx="20">
                  <c:v>25.995200103928717</c:v>
                </c:pt>
                <c:pt idx="21">
                  <c:v>27.342958133104268</c:v>
                </c:pt>
                <c:pt idx="22">
                  <c:v>32.656063888901876</c:v>
                </c:pt>
                <c:pt idx="23">
                  <c:v>33.240186548844619</c:v>
                </c:pt>
                <c:pt idx="24">
                  <c:v>34.431339338325373</c:v>
                </c:pt>
                <c:pt idx="25">
                  <c:v>39.130410635062105</c:v>
                </c:pt>
                <c:pt idx="26">
                  <c:v>41.454545836525206</c:v>
                </c:pt>
                <c:pt idx="27">
                  <c:v>43.695942609423938</c:v>
                </c:pt>
                <c:pt idx="28">
                  <c:v>45.979672813290897</c:v>
                </c:pt>
                <c:pt idx="29">
                  <c:v>49.294476461062374</c:v>
                </c:pt>
                <c:pt idx="30">
                  <c:v>52.612037148082791</c:v>
                </c:pt>
                <c:pt idx="31">
                  <c:v>58.299517009795558</c:v>
                </c:pt>
                <c:pt idx="32">
                  <c:v>61.675499531746759</c:v>
                </c:pt>
                <c:pt idx="33">
                  <c:v>64.36423318334306</c:v>
                </c:pt>
                <c:pt idx="34">
                  <c:v>66.769481151547382</c:v>
                </c:pt>
                <c:pt idx="35">
                  <c:v>69.201532062967217</c:v>
                </c:pt>
                <c:pt idx="36">
                  <c:v>72.062006285078922</c:v>
                </c:pt>
                <c:pt idx="37">
                  <c:v>76.125329932973102</c:v>
                </c:pt>
                <c:pt idx="38">
                  <c:v>82.210174814342963</c:v>
                </c:pt>
                <c:pt idx="39">
                  <c:v>85.407673476555885</c:v>
                </c:pt>
                <c:pt idx="40">
                  <c:v>88.551113156369269</c:v>
                </c:pt>
                <c:pt idx="41">
                  <c:v>92.097537759620323</c:v>
                </c:pt>
                <c:pt idx="42">
                  <c:v>96.039260739172732</c:v>
                </c:pt>
                <c:pt idx="43">
                  <c:v>99.945050546110906</c:v>
                </c:pt>
                <c:pt idx="44">
                  <c:v>105.3261721778908</c:v>
                </c:pt>
                <c:pt idx="45">
                  <c:v>111.55496371565249</c:v>
                </c:pt>
                <c:pt idx="46">
                  <c:v>117.99058566990045</c:v>
                </c:pt>
                <c:pt idx="47">
                  <c:v>122.68931763155845</c:v>
                </c:pt>
                <c:pt idx="48">
                  <c:v>127.58616812751798</c:v>
                </c:pt>
                <c:pt idx="49">
                  <c:v>132.80055532241528</c:v>
                </c:pt>
                <c:pt idx="50">
                  <c:v>138.35923507241529</c:v>
                </c:pt>
                <c:pt idx="51">
                  <c:v>144.10192371044678</c:v>
                </c:pt>
                <c:pt idx="52">
                  <c:v>149.88565960853623</c:v>
                </c:pt>
                <c:pt idx="53">
                  <c:v>154.70082603775262</c:v>
                </c:pt>
                <c:pt idx="54">
                  <c:v>160.57480758746266</c:v>
                </c:pt>
                <c:pt idx="55">
                  <c:v>166.26624695216418</c:v>
                </c:pt>
                <c:pt idx="56">
                  <c:v>172.02492235985534</c:v>
                </c:pt>
                <c:pt idx="57">
                  <c:v>177.44834497847557</c:v>
                </c:pt>
                <c:pt idx="58">
                  <c:v>182.85215072609748</c:v>
                </c:pt>
                <c:pt idx="59">
                  <c:v>193.09040614820088</c:v>
                </c:pt>
                <c:pt idx="60">
                  <c:v>198.86380503992726</c:v>
                </c:pt>
                <c:pt idx="61">
                  <c:v>204.8583810887659</c:v>
                </c:pt>
                <c:pt idx="62">
                  <c:v>210.22002824071291</c:v>
                </c:pt>
                <c:pt idx="63">
                  <c:v>215.00425926133406</c:v>
                </c:pt>
                <c:pt idx="64">
                  <c:v>224.42185926133405</c:v>
                </c:pt>
                <c:pt idx="65">
                  <c:v>233.14920697624683</c:v>
                </c:pt>
                <c:pt idx="66">
                  <c:v>238.82750999132247</c:v>
                </c:pt>
                <c:pt idx="67">
                  <c:v>242.1053282132325</c:v>
                </c:pt>
                <c:pt idx="68">
                  <c:v>247.6622823154066</c:v>
                </c:pt>
                <c:pt idx="69">
                  <c:v>251.83633159482244</c:v>
                </c:pt>
                <c:pt idx="70">
                  <c:v>256.74192419768713</c:v>
                </c:pt>
                <c:pt idx="71">
                  <c:v>260.72415835416757</c:v>
                </c:pt>
                <c:pt idx="72">
                  <c:v>263.85112317785865</c:v>
                </c:pt>
                <c:pt idx="73">
                  <c:v>266.67105624834795</c:v>
                </c:pt>
                <c:pt idx="74">
                  <c:v>271.76475635424094</c:v>
                </c:pt>
                <c:pt idx="75">
                  <c:v>274.68206237574543</c:v>
                </c:pt>
                <c:pt idx="76">
                  <c:v>276.28250588839882</c:v>
                </c:pt>
                <c:pt idx="77">
                  <c:v>277.99364268482418</c:v>
                </c:pt>
                <c:pt idx="78">
                  <c:v>283.91684268482419</c:v>
                </c:pt>
                <c:pt idx="79">
                  <c:v>290.51654239185547</c:v>
                </c:pt>
                <c:pt idx="80">
                  <c:v>295.81506808765624</c:v>
                </c:pt>
                <c:pt idx="81">
                  <c:v>302.29200473316405</c:v>
                </c:pt>
                <c:pt idx="82">
                  <c:v>309.52359781233218</c:v>
                </c:pt>
                <c:pt idx="83">
                  <c:v>314.71819467512518</c:v>
                </c:pt>
                <c:pt idx="84">
                  <c:v>320.6720813938752</c:v>
                </c:pt>
                <c:pt idx="85">
                  <c:v>326.62803720442207</c:v>
                </c:pt>
                <c:pt idx="86">
                  <c:v>330.67919214216619</c:v>
                </c:pt>
                <c:pt idx="87">
                  <c:v>333.75768465010077</c:v>
                </c:pt>
                <c:pt idx="88">
                  <c:v>339.40821138349924</c:v>
                </c:pt>
                <c:pt idx="89">
                  <c:v>345.08404100386059</c:v>
                </c:pt>
                <c:pt idx="90">
                  <c:v>349.46164100386056</c:v>
                </c:pt>
                <c:pt idx="91">
                  <c:v>354.85335009476961</c:v>
                </c:pt>
                <c:pt idx="92">
                  <c:v>359.51895009476959</c:v>
                </c:pt>
                <c:pt idx="93">
                  <c:v>364.4437500947696</c:v>
                </c:pt>
                <c:pt idx="94">
                  <c:v>369.65655009476961</c:v>
                </c:pt>
                <c:pt idx="95">
                  <c:v>375.35895009476963</c:v>
                </c:pt>
                <c:pt idx="96">
                  <c:v>381.03255009476965</c:v>
                </c:pt>
                <c:pt idx="97">
                  <c:v>386.42775009476964</c:v>
                </c:pt>
                <c:pt idx="98">
                  <c:v>392.76227004680447</c:v>
                </c:pt>
                <c:pt idx="99">
                  <c:v>398.26833107158717</c:v>
                </c:pt>
                <c:pt idx="100">
                  <c:v>403.23478797236271</c:v>
                </c:pt>
                <c:pt idx="101">
                  <c:v>408.31996888118385</c:v>
                </c:pt>
                <c:pt idx="102">
                  <c:v>413.63410065608622</c:v>
                </c:pt>
                <c:pt idx="103">
                  <c:v>418.33155002530947</c:v>
                </c:pt>
                <c:pt idx="104">
                  <c:v>422.67746622070138</c:v>
                </c:pt>
                <c:pt idx="105">
                  <c:v>427.34014694206991</c:v>
                </c:pt>
                <c:pt idx="106">
                  <c:v>432.686389877826</c:v>
                </c:pt>
                <c:pt idx="107">
                  <c:v>436.66875134410566</c:v>
                </c:pt>
                <c:pt idx="108">
                  <c:v>441.53584287382995</c:v>
                </c:pt>
                <c:pt idx="109">
                  <c:v>444.65524080101801</c:v>
                </c:pt>
                <c:pt idx="110">
                  <c:v>448.99084760121826</c:v>
                </c:pt>
                <c:pt idx="111">
                  <c:v>452.5823197854258</c:v>
                </c:pt>
                <c:pt idx="112">
                  <c:v>455.94688865377418</c:v>
                </c:pt>
                <c:pt idx="113">
                  <c:v>458.67673608980306</c:v>
                </c:pt>
                <c:pt idx="114">
                  <c:v>461.29050754685085</c:v>
                </c:pt>
                <c:pt idx="115">
                  <c:v>464.00872630943633</c:v>
                </c:pt>
                <c:pt idx="116">
                  <c:v>467.74702661326018</c:v>
                </c:pt>
                <c:pt idx="117">
                  <c:v>470.36914739778348</c:v>
                </c:pt>
                <c:pt idx="118">
                  <c:v>473.09711252704562</c:v>
                </c:pt>
                <c:pt idx="119">
                  <c:v>478.71926015133118</c:v>
                </c:pt>
                <c:pt idx="120">
                  <c:v>478.06347154250767</c:v>
                </c:pt>
                <c:pt idx="121">
                  <c:v>482.13364212011709</c:v>
                </c:pt>
                <c:pt idx="122">
                  <c:v>483.37818128820248</c:v>
                </c:pt>
                <c:pt idx="123">
                  <c:v>488.88777073757728</c:v>
                </c:pt>
                <c:pt idx="124">
                  <c:v>490.88194909156812</c:v>
                </c:pt>
                <c:pt idx="125">
                  <c:v>496.72539462636826</c:v>
                </c:pt>
                <c:pt idx="126">
                  <c:v>498.15245194663947</c:v>
                </c:pt>
                <c:pt idx="127">
                  <c:v>500.5411363388331</c:v>
                </c:pt>
                <c:pt idx="128">
                  <c:v>502.97852027848671</c:v>
                </c:pt>
                <c:pt idx="129">
                  <c:v>504.88440088249837</c:v>
                </c:pt>
                <c:pt idx="130">
                  <c:v>506.53315646080767</c:v>
                </c:pt>
                <c:pt idx="131">
                  <c:v>508.59128581202657</c:v>
                </c:pt>
                <c:pt idx="132">
                  <c:v>513.73804761383349</c:v>
                </c:pt>
                <c:pt idx="133">
                  <c:v>523.22487368434656</c:v>
                </c:pt>
                <c:pt idx="134">
                  <c:v>525.06317643588773</c:v>
                </c:pt>
                <c:pt idx="135">
                  <c:v>526.65370418357838</c:v>
                </c:pt>
                <c:pt idx="136">
                  <c:v>527.87476299881496</c:v>
                </c:pt>
                <c:pt idx="137">
                  <c:v>530.79971050424001</c:v>
                </c:pt>
                <c:pt idx="138">
                  <c:v>531.69529616641546</c:v>
                </c:pt>
                <c:pt idx="139">
                  <c:v>532.56676897146792</c:v>
                </c:pt>
                <c:pt idx="140">
                  <c:v>533.29241535841595</c:v>
                </c:pt>
                <c:pt idx="141">
                  <c:v>534.05147961286593</c:v>
                </c:pt>
                <c:pt idx="142">
                  <c:v>534.7509834876447</c:v>
                </c:pt>
                <c:pt idx="143">
                  <c:v>535.23427063135193</c:v>
                </c:pt>
                <c:pt idx="144">
                  <c:v>539.58577437309316</c:v>
                </c:pt>
                <c:pt idx="145">
                  <c:v>540.43824527172137</c:v>
                </c:pt>
                <c:pt idx="146">
                  <c:v>540.94874321130806</c:v>
                </c:pt>
                <c:pt idx="147">
                  <c:v>541.51100714115194</c:v>
                </c:pt>
                <c:pt idx="148">
                  <c:v>542.1922473183065</c:v>
                </c:pt>
                <c:pt idx="149">
                  <c:v>542.78170452026416</c:v>
                </c:pt>
                <c:pt idx="150">
                  <c:v>547.02916589287804</c:v>
                </c:pt>
                <c:pt idx="151">
                  <c:v>547.68007114438103</c:v>
                </c:pt>
                <c:pt idx="152">
                  <c:v>548.0262215545564</c:v>
                </c:pt>
                <c:pt idx="153">
                  <c:v>548.44896437434249</c:v>
                </c:pt>
                <c:pt idx="154">
                  <c:v>549.49870315698672</c:v>
                </c:pt>
                <c:pt idx="155">
                  <c:v>549.89618872312599</c:v>
                </c:pt>
                <c:pt idx="156">
                  <c:v>550.2347348919302</c:v>
                </c:pt>
                <c:pt idx="157">
                  <c:v>550.47304623035484</c:v>
                </c:pt>
                <c:pt idx="158">
                  <c:v>556.74070266989759</c:v>
                </c:pt>
                <c:pt idx="159">
                  <c:v>557.08485411910112</c:v>
                </c:pt>
                <c:pt idx="160">
                  <c:v>559.59541059044886</c:v>
                </c:pt>
                <c:pt idx="161">
                  <c:v>560.07913750914622</c:v>
                </c:pt>
                <c:pt idx="162">
                  <c:v>560.53277150897077</c:v>
                </c:pt>
                <c:pt idx="163">
                  <c:v>560.93293803242739</c:v>
                </c:pt>
                <c:pt idx="164">
                  <c:v>561.16376014260345</c:v>
                </c:pt>
                <c:pt idx="165">
                  <c:v>561.51412541178752</c:v>
                </c:pt>
                <c:pt idx="166">
                  <c:v>561.89180036095672</c:v>
                </c:pt>
                <c:pt idx="167">
                  <c:v>562.30662522820523</c:v>
                </c:pt>
                <c:pt idx="168">
                  <c:v>562.34087593985487</c:v>
                </c:pt>
                <c:pt idx="169">
                  <c:v>562.40671854747222</c:v>
                </c:pt>
                <c:pt idx="170">
                  <c:v>562.53569572401932</c:v>
                </c:pt>
                <c:pt idx="171">
                  <c:v>562.84412211609776</c:v>
                </c:pt>
                <c:pt idx="172">
                  <c:v>563.34937698079045</c:v>
                </c:pt>
              </c:numCache>
            </c:numRef>
          </c:yVal>
          <c:smooth val="0"/>
          <c:extLst>
            <c:ext xmlns:c16="http://schemas.microsoft.com/office/drawing/2014/chart" uri="{C3380CC4-5D6E-409C-BE32-E72D297353CC}">
              <c16:uniqueId val="{00000008-5503-41A2-ADC4-3004ED8261F5}"/>
            </c:ext>
          </c:extLst>
        </c:ser>
        <c:ser>
          <c:idx val="10"/>
          <c:order val="9"/>
          <c:tx>
            <c:strRef>
              <c:f>'C10 6540'!$F$1</c:f>
              <c:strCache>
                <c:ptCount val="1"/>
                <c:pt idx="0">
                  <c:v>Tmnt 10</c:v>
                </c:pt>
              </c:strCache>
            </c:strRef>
          </c:tx>
          <c:spPr>
            <a:ln w="19050">
              <a:solidFill>
                <a:srgbClr val="993366"/>
              </a:solidFill>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6540'!$C$19:$FS$19</c:f>
              <c:numCache>
                <c:formatCode>0</c:formatCode>
                <c:ptCount val="173"/>
                <c:pt idx="0">
                  <c:v>1.1015352487564087</c:v>
                </c:pt>
                <c:pt idx="1">
                  <c:v>2.2554424210565829</c:v>
                </c:pt>
                <c:pt idx="2">
                  <c:v>3.1266345940719287</c:v>
                </c:pt>
                <c:pt idx="3">
                  <c:v>3.8831343607633837</c:v>
                </c:pt>
                <c:pt idx="4">
                  <c:v>4.5699670704866993</c:v>
                </c:pt>
                <c:pt idx="5">
                  <c:v>5.0775199397964652</c:v>
                </c:pt>
                <c:pt idx="6">
                  <c:v>5.4138046113756504</c:v>
                </c:pt>
                <c:pt idx="7">
                  <c:v>8.8549203146834916</c:v>
                </c:pt>
                <c:pt idx="8">
                  <c:v>9.395017405329348</c:v>
                </c:pt>
                <c:pt idx="9">
                  <c:v>9.7278962009607373</c:v>
                </c:pt>
                <c:pt idx="10">
                  <c:v>10.06050369748379</c:v>
                </c:pt>
                <c:pt idx="11">
                  <c:v>10.724004200397129</c:v>
                </c:pt>
                <c:pt idx="12">
                  <c:v>11.404505674038036</c:v>
                </c:pt>
                <c:pt idx="13">
                  <c:v>12.232140200262808</c:v>
                </c:pt>
                <c:pt idx="14">
                  <c:v>13.180488030020618</c:v>
                </c:pt>
                <c:pt idx="15">
                  <c:v>15.482415832280051</c:v>
                </c:pt>
                <c:pt idx="16">
                  <c:v>21.264113837354813</c:v>
                </c:pt>
                <c:pt idx="17">
                  <c:v>22.799383263870091</c:v>
                </c:pt>
                <c:pt idx="18">
                  <c:v>24.537105317285857</c:v>
                </c:pt>
                <c:pt idx="19">
                  <c:v>25.795645897005166</c:v>
                </c:pt>
                <c:pt idx="20">
                  <c:v>26.99195142416016</c:v>
                </c:pt>
                <c:pt idx="21">
                  <c:v>28.441153086430191</c:v>
                </c:pt>
                <c:pt idx="22">
                  <c:v>33.890026061792916</c:v>
                </c:pt>
                <c:pt idx="23">
                  <c:v>34.496765323759178</c:v>
                </c:pt>
                <c:pt idx="24">
                  <c:v>35.732779951204932</c:v>
                </c:pt>
                <c:pt idx="25">
                  <c:v>40.654228696976375</c:v>
                </c:pt>
                <c:pt idx="26">
                  <c:v>42.833786739523482</c:v>
                </c:pt>
                <c:pt idx="27">
                  <c:v>44.929920249643693</c:v>
                </c:pt>
                <c:pt idx="28">
                  <c:v>47.060019911232359</c:v>
                </c:pt>
                <c:pt idx="29">
                  <c:v>50.144095516580109</c:v>
                </c:pt>
                <c:pt idx="30">
                  <c:v>53.223389392170077</c:v>
                </c:pt>
                <c:pt idx="31">
                  <c:v>58.945939744145122</c:v>
                </c:pt>
                <c:pt idx="32">
                  <c:v>62.065595783561911</c:v>
                </c:pt>
                <c:pt idx="33">
                  <c:v>64.545054994655104</c:v>
                </c:pt>
                <c:pt idx="34">
                  <c:v>66.758718026568445</c:v>
                </c:pt>
                <c:pt idx="35">
                  <c:v>68.992825204644802</c:v>
                </c:pt>
                <c:pt idx="36">
                  <c:v>71.615738346682193</c:v>
                </c:pt>
                <c:pt idx="37">
                  <c:v>75.376149377533281</c:v>
                </c:pt>
                <c:pt idx="38">
                  <c:v>81.451665530695351</c:v>
                </c:pt>
                <c:pt idx="39">
                  <c:v>84.457201202605575</c:v>
                </c:pt>
                <c:pt idx="40">
                  <c:v>87.431547666095113</c:v>
                </c:pt>
                <c:pt idx="41">
                  <c:v>90.807372047419335</c:v>
                </c:pt>
                <c:pt idx="42">
                  <c:v>94.579988382804515</c:v>
                </c:pt>
                <c:pt idx="43">
                  <c:v>98.336875315082196</c:v>
                </c:pt>
                <c:pt idx="44">
                  <c:v>103.63832790596841</c:v>
                </c:pt>
                <c:pt idx="45">
                  <c:v>109.59188883231042</c:v>
                </c:pt>
                <c:pt idx="46">
                  <c:v>115.81484907932398</c:v>
                </c:pt>
                <c:pt idx="47">
                  <c:v>120.35652425134536</c:v>
                </c:pt>
                <c:pt idx="48">
                  <c:v>125.1125590756106</c:v>
                </c:pt>
                <c:pt idx="49">
                  <c:v>130.61571085305255</c:v>
                </c:pt>
                <c:pt idx="50">
                  <c:v>136.06014010305256</c:v>
                </c:pt>
                <c:pt idx="51">
                  <c:v>141.70151378270239</c:v>
                </c:pt>
                <c:pt idx="52">
                  <c:v>148.06976832475513</c:v>
                </c:pt>
                <c:pt idx="53">
                  <c:v>153.46445501255499</c:v>
                </c:pt>
                <c:pt idx="54">
                  <c:v>159.27971632018196</c:v>
                </c:pt>
                <c:pt idx="55">
                  <c:v>164.92701359480131</c:v>
                </c:pt>
                <c:pt idx="56">
                  <c:v>171.08269991106499</c:v>
                </c:pt>
                <c:pt idx="57">
                  <c:v>177.01590943686483</c:v>
                </c:pt>
                <c:pt idx="58">
                  <c:v>182.94772112763854</c:v>
                </c:pt>
                <c:pt idx="59">
                  <c:v>193.18597654974195</c:v>
                </c:pt>
                <c:pt idx="60">
                  <c:v>199.13113411688008</c:v>
                </c:pt>
                <c:pt idx="61">
                  <c:v>205.28286320221434</c:v>
                </c:pt>
                <c:pt idx="62">
                  <c:v>210.64851035416135</c:v>
                </c:pt>
                <c:pt idx="63">
                  <c:v>215.45391957306887</c:v>
                </c:pt>
                <c:pt idx="64">
                  <c:v>224.87151957306887</c:v>
                </c:pt>
                <c:pt idx="65">
                  <c:v>233.40680551631579</c:v>
                </c:pt>
                <c:pt idx="66">
                  <c:v>239.0399394369841</c:v>
                </c:pt>
                <c:pt idx="67">
                  <c:v>242.28944800313764</c:v>
                </c:pt>
                <c:pt idx="68">
                  <c:v>247.7343453292641</c:v>
                </c:pt>
                <c:pt idx="69">
                  <c:v>251.84864984148709</c:v>
                </c:pt>
                <c:pt idx="70">
                  <c:v>256.71330976270008</c:v>
                </c:pt>
                <c:pt idx="71">
                  <c:v>260.6960934437821</c:v>
                </c:pt>
                <c:pt idx="72">
                  <c:v>263.84613742674833</c:v>
                </c:pt>
                <c:pt idx="73">
                  <c:v>266.60549741934636</c:v>
                </c:pt>
                <c:pt idx="74">
                  <c:v>271.60480833393649</c:v>
                </c:pt>
                <c:pt idx="75">
                  <c:v>274.49078743715984</c:v>
                </c:pt>
                <c:pt idx="76">
                  <c:v>276.08009340570771</c:v>
                </c:pt>
                <c:pt idx="77">
                  <c:v>277.81472060489267</c:v>
                </c:pt>
                <c:pt idx="78">
                  <c:v>283.73792060489268</c:v>
                </c:pt>
                <c:pt idx="79">
                  <c:v>290.33762031192396</c:v>
                </c:pt>
                <c:pt idx="80">
                  <c:v>295.63614600772473</c:v>
                </c:pt>
                <c:pt idx="81">
                  <c:v>302.11308265323254</c:v>
                </c:pt>
                <c:pt idx="82">
                  <c:v>309.35078482330977</c:v>
                </c:pt>
                <c:pt idx="83">
                  <c:v>314.54538168610276</c:v>
                </c:pt>
                <c:pt idx="84">
                  <c:v>320.49926840485278</c:v>
                </c:pt>
                <c:pt idx="85">
                  <c:v>326.45522421539965</c:v>
                </c:pt>
                <c:pt idx="86">
                  <c:v>330.50637915314377</c:v>
                </c:pt>
                <c:pt idx="87">
                  <c:v>333.58487166107835</c:v>
                </c:pt>
                <c:pt idx="88">
                  <c:v>339.23539839447682</c:v>
                </c:pt>
                <c:pt idx="89">
                  <c:v>344.91122801483817</c:v>
                </c:pt>
                <c:pt idx="90">
                  <c:v>349.28882801483815</c:v>
                </c:pt>
                <c:pt idx="91">
                  <c:v>354.60609087398535</c:v>
                </c:pt>
                <c:pt idx="92">
                  <c:v>359.27169087398534</c:v>
                </c:pt>
                <c:pt idx="93">
                  <c:v>364.19649087398534</c:v>
                </c:pt>
                <c:pt idx="94">
                  <c:v>369.40929087398536</c:v>
                </c:pt>
                <c:pt idx="95">
                  <c:v>375.11169087398537</c:v>
                </c:pt>
                <c:pt idx="96">
                  <c:v>380.64701708709345</c:v>
                </c:pt>
                <c:pt idx="97">
                  <c:v>385.413147269349</c:v>
                </c:pt>
                <c:pt idx="98">
                  <c:v>390.55627650953579</c:v>
                </c:pt>
                <c:pt idx="99">
                  <c:v>395.06784423042598</c:v>
                </c:pt>
                <c:pt idx="100">
                  <c:v>399.17390124942875</c:v>
                </c:pt>
                <c:pt idx="101">
                  <c:v>403.55996550410919</c:v>
                </c:pt>
                <c:pt idx="102">
                  <c:v>408.1087913012326</c:v>
                </c:pt>
                <c:pt idx="103">
                  <c:v>412.01840214520143</c:v>
                </c:pt>
                <c:pt idx="104">
                  <c:v>415.66076407160733</c:v>
                </c:pt>
                <c:pt idx="105">
                  <c:v>419.59646992156348</c:v>
                </c:pt>
                <c:pt idx="106">
                  <c:v>424.05486023839933</c:v>
                </c:pt>
                <c:pt idx="107">
                  <c:v>427.42950375050026</c:v>
                </c:pt>
                <c:pt idx="108">
                  <c:v>431.6049547553456</c:v>
                </c:pt>
                <c:pt idx="109">
                  <c:v>434.24406809738122</c:v>
                </c:pt>
                <c:pt idx="110">
                  <c:v>436.88984936001702</c:v>
                </c:pt>
                <c:pt idx="111">
                  <c:v>439.05236875595944</c:v>
                </c:pt>
                <c:pt idx="112">
                  <c:v>441.05104629282482</c:v>
                </c:pt>
                <c:pt idx="113">
                  <c:v>442.65271660045738</c:v>
                </c:pt>
                <c:pt idx="114">
                  <c:v>444.16572752057732</c:v>
                </c:pt>
                <c:pt idx="115">
                  <c:v>445.75117097495269</c:v>
                </c:pt>
                <c:pt idx="116">
                  <c:v>447.33952953806858</c:v>
                </c:pt>
                <c:pt idx="117">
                  <c:v>448.46738165487045</c:v>
                </c:pt>
                <c:pt idx="118">
                  <c:v>449.64877778604807</c:v>
                </c:pt>
                <c:pt idx="119">
                  <c:v>455.52750082014711</c:v>
                </c:pt>
                <c:pt idx="120">
                  <c:v>453.88451221132362</c:v>
                </c:pt>
                <c:pt idx="121">
                  <c:v>458.34201422769667</c:v>
                </c:pt>
                <c:pt idx="122">
                  <c:v>459.60842006244872</c:v>
                </c:pt>
                <c:pt idx="123">
                  <c:v>465.51936346387379</c:v>
                </c:pt>
                <c:pt idx="124">
                  <c:v>466.97347515119799</c:v>
                </c:pt>
                <c:pt idx="125">
                  <c:v>474.08847417360079</c:v>
                </c:pt>
                <c:pt idx="126">
                  <c:v>475.13615830091794</c:v>
                </c:pt>
                <c:pt idx="127">
                  <c:v>476.84393603542918</c:v>
                </c:pt>
                <c:pt idx="128">
                  <c:v>478.53497435635205</c:v>
                </c:pt>
                <c:pt idx="129">
                  <c:v>479.81265709604583</c:v>
                </c:pt>
                <c:pt idx="130">
                  <c:v>480.87504560579617</c:v>
                </c:pt>
                <c:pt idx="131">
                  <c:v>482.12641445652974</c:v>
                </c:pt>
                <c:pt idx="132">
                  <c:v>487.39549113180203</c:v>
                </c:pt>
                <c:pt idx="133">
                  <c:v>497.59786848920726</c:v>
                </c:pt>
                <c:pt idx="134">
                  <c:v>498.52162873090646</c:v>
                </c:pt>
                <c:pt idx="135">
                  <c:v>499.24244572461981</c:v>
                </c:pt>
                <c:pt idx="136">
                  <c:v>499.84271165670293</c:v>
                </c:pt>
                <c:pt idx="137">
                  <c:v>503.11442545892135</c:v>
                </c:pt>
                <c:pt idx="138">
                  <c:v>503.64452584029573</c:v>
                </c:pt>
                <c:pt idx="139">
                  <c:v>504.21895984650985</c:v>
                </c:pt>
                <c:pt idx="140">
                  <c:v>504.75858135463136</c:v>
                </c:pt>
                <c:pt idx="141">
                  <c:v>505.406044867052</c:v>
                </c:pt>
                <c:pt idx="142">
                  <c:v>506.10554874183077</c:v>
                </c:pt>
                <c:pt idx="143">
                  <c:v>506.58883588553806</c:v>
                </c:pt>
                <c:pt idx="144">
                  <c:v>510.93789395349671</c:v>
                </c:pt>
                <c:pt idx="145">
                  <c:v>511.79036485212492</c:v>
                </c:pt>
                <c:pt idx="146">
                  <c:v>512.29559674363463</c:v>
                </c:pt>
                <c:pt idx="147">
                  <c:v>512.84732755060327</c:v>
                </c:pt>
                <c:pt idx="148">
                  <c:v>513.50954337739404</c:v>
                </c:pt>
                <c:pt idx="149">
                  <c:v>514.07603559964969</c:v>
                </c:pt>
                <c:pt idx="150">
                  <c:v>518.31152030593444</c:v>
                </c:pt>
                <c:pt idx="151">
                  <c:v>518.93921415667648</c:v>
                </c:pt>
                <c:pt idx="152">
                  <c:v>519.26940063624227</c:v>
                </c:pt>
                <c:pt idx="153">
                  <c:v>519.67032152732554</c:v>
                </c:pt>
                <c:pt idx="154">
                  <c:v>520.70550058995752</c:v>
                </c:pt>
                <c:pt idx="155">
                  <c:v>521.07957984876714</c:v>
                </c:pt>
                <c:pt idx="156">
                  <c:v>521.3960803525448</c:v>
                </c:pt>
                <c:pt idx="157">
                  <c:v>521.61761647987123</c:v>
                </c:pt>
                <c:pt idx="158">
                  <c:v>527.86544409725298</c:v>
                </c:pt>
                <c:pt idx="159">
                  <c:v>528.19127977445146</c:v>
                </c:pt>
                <c:pt idx="160">
                  <c:v>530.69535222033733</c:v>
                </c:pt>
                <c:pt idx="161">
                  <c:v>531.15470601954223</c:v>
                </c:pt>
                <c:pt idx="162">
                  <c:v>531.58201127504867</c:v>
                </c:pt>
                <c:pt idx="163">
                  <c:v>531.95610328879036</c:v>
                </c:pt>
                <c:pt idx="164">
                  <c:v>532.1704465313934</c:v>
                </c:pt>
                <c:pt idx="165">
                  <c:v>532.4945472503282</c:v>
                </c:pt>
                <c:pt idx="166">
                  <c:v>532.84187098308109</c:v>
                </c:pt>
                <c:pt idx="167">
                  <c:v>533.22095858428838</c:v>
                </c:pt>
                <c:pt idx="168">
                  <c:v>533.25204225583366</c:v>
                </c:pt>
                <c:pt idx="169">
                  <c:v>533.31176253452077</c:v>
                </c:pt>
                <c:pt idx="170">
                  <c:v>533.42861852251804</c:v>
                </c:pt>
                <c:pt idx="171">
                  <c:v>533.70745870560154</c:v>
                </c:pt>
                <c:pt idx="172">
                  <c:v>534.16189897434731</c:v>
                </c:pt>
              </c:numCache>
            </c:numRef>
          </c:yVal>
          <c:smooth val="0"/>
          <c:extLst>
            <c:ext xmlns:c16="http://schemas.microsoft.com/office/drawing/2014/chart" uri="{C3380CC4-5D6E-409C-BE32-E72D297353CC}">
              <c16:uniqueId val="{00000009-5503-41A2-ADC4-3004ED8261F5}"/>
            </c:ext>
          </c:extLst>
        </c:ser>
        <c:ser>
          <c:idx val="5"/>
          <c:order val="10"/>
          <c:tx>
            <c:strRef>
              <c:f>'C11 5050'!$F$1</c:f>
              <c:strCache>
                <c:ptCount val="1"/>
                <c:pt idx="0">
                  <c:v>Tmnt 11</c:v>
                </c:pt>
              </c:strCache>
            </c:strRef>
          </c:tx>
          <c:spPr>
            <a:ln w="19050">
              <a:solidFill>
                <a:srgbClr val="99FF99"/>
              </a:solidFill>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5050'!$C$19:$FS$19</c:f>
              <c:numCache>
                <c:formatCode>0</c:formatCode>
                <c:ptCount val="173"/>
                <c:pt idx="0">
                  <c:v>1.1015352487564087</c:v>
                </c:pt>
                <c:pt idx="1">
                  <c:v>2.1840708626347478</c:v>
                </c:pt>
                <c:pt idx="2">
                  <c:v>2.9893259500087774</c:v>
                </c:pt>
                <c:pt idx="3">
                  <c:v>3.6790647230081461</c:v>
                </c:pt>
                <c:pt idx="4">
                  <c:v>4.2961387944049454</c:v>
                </c:pt>
                <c:pt idx="5">
                  <c:v>4.744434273242109</c:v>
                </c:pt>
                <c:pt idx="6">
                  <c:v>5.0368025090627047</c:v>
                </c:pt>
                <c:pt idx="7">
                  <c:v>8.4438116617671017</c:v>
                </c:pt>
                <c:pt idx="8">
                  <c:v>8.9439942305119047</c:v>
                </c:pt>
                <c:pt idx="9">
                  <c:v>9.2461571655383441</c:v>
                </c:pt>
                <c:pt idx="10">
                  <c:v>9.5713215979019228</c:v>
                </c:pt>
                <c:pt idx="11">
                  <c:v>10.234536920416744</c:v>
                </c:pt>
                <c:pt idx="12">
                  <c:v>10.919310158813198</c:v>
                </c:pt>
                <c:pt idx="13">
                  <c:v>11.75482419532629</c:v>
                </c:pt>
                <c:pt idx="14">
                  <c:v>12.713466408373744</c:v>
                </c:pt>
                <c:pt idx="15">
                  <c:v>15.023299016178854</c:v>
                </c:pt>
                <c:pt idx="16">
                  <c:v>20.808897309833522</c:v>
                </c:pt>
                <c:pt idx="17">
                  <c:v>22.368952784977452</c:v>
                </c:pt>
                <c:pt idx="18">
                  <c:v>24.129738731663647</c:v>
                </c:pt>
                <c:pt idx="19">
                  <c:v>25.401544204223185</c:v>
                </c:pt>
                <c:pt idx="20">
                  <c:v>26.609417223291594</c:v>
                </c:pt>
                <c:pt idx="21">
                  <c:v>28.07195226824841</c:v>
                </c:pt>
                <c:pt idx="22">
                  <c:v>33.527217817025608</c:v>
                </c:pt>
                <c:pt idx="23">
                  <c:v>34.139979888846916</c:v>
                </c:pt>
                <c:pt idx="24">
                  <c:v>35.388791434850603</c:v>
                </c:pt>
                <c:pt idx="25">
                  <c:v>40.19289897942101</c:v>
                </c:pt>
                <c:pt idx="26">
                  <c:v>42.377620491929399</c:v>
                </c:pt>
                <c:pt idx="27">
                  <c:v>44.478941975720275</c:v>
                </c:pt>
                <c:pt idx="28">
                  <c:v>46.614528442390309</c:v>
                </c:pt>
                <c:pt idx="29">
                  <c:v>49.706844334967478</c:v>
                </c:pt>
                <c:pt idx="30">
                  <c:v>52.794647739537105</c:v>
                </c:pt>
                <c:pt idx="31">
                  <c:v>58.410898817697827</c:v>
                </c:pt>
                <c:pt idx="32">
                  <c:v>61.539709374347993</c:v>
                </c:pt>
                <c:pt idx="33">
                  <c:v>64.026642672602009</c:v>
                </c:pt>
                <c:pt idx="34">
                  <c:v>66.247148023668601</c:v>
                </c:pt>
                <c:pt idx="35">
                  <c:v>68.488324620792937</c:v>
                </c:pt>
                <c:pt idx="36">
                  <c:v>71.119722087118703</c:v>
                </c:pt>
                <c:pt idx="37">
                  <c:v>74.854076118654262</c:v>
                </c:pt>
                <c:pt idx="38">
                  <c:v>80.910953970282293</c:v>
                </c:pt>
                <c:pt idx="39">
                  <c:v>83.844792621718014</c:v>
                </c:pt>
                <c:pt idx="40">
                  <c:v>86.727004960928525</c:v>
                </c:pt>
                <c:pt idx="41">
                  <c:v>89.976631917813719</c:v>
                </c:pt>
                <c:pt idx="42">
                  <c:v>93.586358765067246</c:v>
                </c:pt>
                <c:pt idx="43">
                  <c:v>97.161253294982103</c:v>
                </c:pt>
                <c:pt idx="44">
                  <c:v>101.16227882006666</c:v>
                </c:pt>
                <c:pt idx="45">
                  <c:v>106.6325478989753</c:v>
                </c:pt>
                <c:pt idx="46">
                  <c:v>112.37881450094142</c:v>
                </c:pt>
                <c:pt idx="47">
                  <c:v>116.46767594109686</c:v>
                </c:pt>
                <c:pt idx="48">
                  <c:v>120.34885046374308</c:v>
                </c:pt>
                <c:pt idx="49">
                  <c:v>125.02795945606155</c:v>
                </c:pt>
                <c:pt idx="50">
                  <c:v>129.83585020606156</c:v>
                </c:pt>
                <c:pt idx="51">
                  <c:v>134.81980496935697</c:v>
                </c:pt>
                <c:pt idx="52">
                  <c:v>139.93146418729037</c:v>
                </c:pt>
                <c:pt idx="53">
                  <c:v>144.875970328215</c:v>
                </c:pt>
                <c:pt idx="54">
                  <c:v>150.11912870583259</c:v>
                </c:pt>
                <c:pt idx="55">
                  <c:v>155.02246828701561</c:v>
                </c:pt>
                <c:pt idx="56">
                  <c:v>159.90854025093955</c:v>
                </c:pt>
                <c:pt idx="57">
                  <c:v>164.70151507775208</c:v>
                </c:pt>
                <c:pt idx="58">
                  <c:v>169.68261725875257</c:v>
                </c:pt>
                <c:pt idx="59">
                  <c:v>178.78445309410841</c:v>
                </c:pt>
                <c:pt idx="60">
                  <c:v>183.50918897816149</c:v>
                </c:pt>
                <c:pt idx="61">
                  <c:v>189.20204857809506</c:v>
                </c:pt>
                <c:pt idx="62">
                  <c:v>194.47649573004207</c:v>
                </c:pt>
                <c:pt idx="63">
                  <c:v>198.78382394736931</c:v>
                </c:pt>
                <c:pt idx="64">
                  <c:v>207.74341795907722</c:v>
                </c:pt>
                <c:pt idx="65">
                  <c:v>215.25757986066398</c:v>
                </c:pt>
                <c:pt idx="66">
                  <c:v>220.44579625745968</c:v>
                </c:pt>
                <c:pt idx="67">
                  <c:v>223.42379937292961</c:v>
                </c:pt>
                <c:pt idx="68">
                  <c:v>227.19883909149323</c:v>
                </c:pt>
                <c:pt idx="69">
                  <c:v>230.0933448582511</c:v>
                </c:pt>
                <c:pt idx="70">
                  <c:v>233.56662059342005</c:v>
                </c:pt>
                <c:pt idx="71">
                  <c:v>236.46419523763154</c:v>
                </c:pt>
                <c:pt idx="72">
                  <c:v>238.798504006104</c:v>
                </c:pt>
                <c:pt idx="73">
                  <c:v>241.04117815755365</c:v>
                </c:pt>
                <c:pt idx="74">
                  <c:v>245.14268281079916</c:v>
                </c:pt>
                <c:pt idx="75">
                  <c:v>247.54896703474392</c:v>
                </c:pt>
                <c:pt idx="76">
                  <c:v>248.88972362184754</c:v>
                </c:pt>
                <c:pt idx="77">
                  <c:v>250.72619446279231</c:v>
                </c:pt>
                <c:pt idx="78">
                  <c:v>256.64939446279232</c:v>
                </c:pt>
                <c:pt idx="79">
                  <c:v>263.24909416982359</c:v>
                </c:pt>
                <c:pt idx="80">
                  <c:v>268.54761986562437</c:v>
                </c:pt>
                <c:pt idx="81">
                  <c:v>275.02455651113218</c:v>
                </c:pt>
                <c:pt idx="82">
                  <c:v>282.24654959030033</c:v>
                </c:pt>
                <c:pt idx="83">
                  <c:v>287.44114645309332</c:v>
                </c:pt>
                <c:pt idx="84">
                  <c:v>293.39503317184335</c:v>
                </c:pt>
                <c:pt idx="85">
                  <c:v>299.35098898239022</c:v>
                </c:pt>
                <c:pt idx="86">
                  <c:v>303.40214392013434</c:v>
                </c:pt>
                <c:pt idx="87">
                  <c:v>306.48063642806892</c:v>
                </c:pt>
                <c:pt idx="88">
                  <c:v>312.13116316146738</c:v>
                </c:pt>
                <c:pt idx="89">
                  <c:v>317.80699278182874</c:v>
                </c:pt>
                <c:pt idx="90">
                  <c:v>322.18459278182871</c:v>
                </c:pt>
                <c:pt idx="91">
                  <c:v>327.6114388102385</c:v>
                </c:pt>
                <c:pt idx="92">
                  <c:v>332.27703881023848</c:v>
                </c:pt>
                <c:pt idx="93">
                  <c:v>337.20183881023848</c:v>
                </c:pt>
                <c:pt idx="94">
                  <c:v>342.4146388102385</c:v>
                </c:pt>
                <c:pt idx="95">
                  <c:v>348.11703881023851</c:v>
                </c:pt>
                <c:pt idx="96">
                  <c:v>353.76175889668332</c:v>
                </c:pt>
                <c:pt idx="97">
                  <c:v>358.67529186958865</c:v>
                </c:pt>
                <c:pt idx="98">
                  <c:v>364.03240166778244</c:v>
                </c:pt>
                <c:pt idx="99">
                  <c:v>368.79046320456149</c:v>
                </c:pt>
                <c:pt idx="100">
                  <c:v>373.17393517913422</c:v>
                </c:pt>
                <c:pt idx="101">
                  <c:v>377.87880285737674</c:v>
                </c:pt>
                <c:pt idx="102">
                  <c:v>382.72992615654556</c:v>
                </c:pt>
                <c:pt idx="103">
                  <c:v>386.94182828647342</c:v>
                </c:pt>
                <c:pt idx="104">
                  <c:v>390.90330367774686</c:v>
                </c:pt>
                <c:pt idx="105">
                  <c:v>395.22545304452808</c:v>
                </c:pt>
                <c:pt idx="106">
                  <c:v>400.14072005141105</c:v>
                </c:pt>
                <c:pt idx="107">
                  <c:v>403.90346846677318</c:v>
                </c:pt>
                <c:pt idx="108">
                  <c:v>408.61275106293169</c:v>
                </c:pt>
                <c:pt idx="109">
                  <c:v>411.71083439652477</c:v>
                </c:pt>
                <c:pt idx="110">
                  <c:v>415.91920116098794</c:v>
                </c:pt>
                <c:pt idx="111">
                  <c:v>419.47929058170564</c:v>
                </c:pt>
                <c:pt idx="112">
                  <c:v>422.87927934869259</c:v>
                </c:pt>
                <c:pt idx="113">
                  <c:v>425.69142545518343</c:v>
                </c:pt>
                <c:pt idx="114">
                  <c:v>428.43110142599699</c:v>
                </c:pt>
                <c:pt idx="115">
                  <c:v>431.31110148594132</c:v>
                </c:pt>
                <c:pt idx="116">
                  <c:v>435.10990255483887</c:v>
                </c:pt>
                <c:pt idx="117">
                  <c:v>437.81131010689336</c:v>
                </c:pt>
                <c:pt idx="118">
                  <c:v>440.6511595146506</c:v>
                </c:pt>
                <c:pt idx="119">
                  <c:v>445.99945061599038</c:v>
                </c:pt>
                <c:pt idx="120">
                  <c:v>445.64857629288122</c:v>
                </c:pt>
                <c:pt idx="121">
                  <c:v>449.46123290235522</c:v>
                </c:pt>
                <c:pt idx="122">
                  <c:v>450.71628635615491</c:v>
                </c:pt>
                <c:pt idx="123">
                  <c:v>456.08998986650852</c:v>
                </c:pt>
                <c:pt idx="124">
                  <c:v>458.21428250621364</c:v>
                </c:pt>
                <c:pt idx="125">
                  <c:v>463.80932182322306</c:v>
                </c:pt>
                <c:pt idx="126">
                  <c:v>465.30375816618113</c:v>
                </c:pt>
                <c:pt idx="127">
                  <c:v>467.80325919344057</c:v>
                </c:pt>
                <c:pt idx="128">
                  <c:v>470.35151040476791</c:v>
                </c:pt>
                <c:pt idx="129">
                  <c:v>472.34217149238646</c:v>
                </c:pt>
                <c:pt idx="130">
                  <c:v>474.06243103722989</c:v>
                </c:pt>
                <c:pt idx="131">
                  <c:v>476.20724985892514</c:v>
                </c:pt>
                <c:pt idx="132">
                  <c:v>481.33917731088269</c:v>
                </c:pt>
                <c:pt idx="133">
                  <c:v>490.76291766711</c:v>
                </c:pt>
                <c:pt idx="134">
                  <c:v>492.66977384958989</c:v>
                </c:pt>
                <c:pt idx="135">
                  <c:v>494.31625501641759</c:v>
                </c:pt>
                <c:pt idx="136">
                  <c:v>495.5772529542067</c:v>
                </c:pt>
                <c:pt idx="137">
                  <c:v>498.47989101955824</c:v>
                </c:pt>
                <c:pt idx="138">
                  <c:v>499.39899042007897</c:v>
                </c:pt>
                <c:pt idx="139">
                  <c:v>500.28957341358819</c:v>
                </c:pt>
                <c:pt idx="140">
                  <c:v>501.02718783469845</c:v>
                </c:pt>
                <c:pt idx="141">
                  <c:v>501.7934319970272</c:v>
                </c:pt>
                <c:pt idx="142">
                  <c:v>502.49293587180597</c:v>
                </c:pt>
                <c:pt idx="143">
                  <c:v>502.97622301551326</c:v>
                </c:pt>
                <c:pt idx="144">
                  <c:v>507.32772675725442</c:v>
                </c:pt>
                <c:pt idx="145">
                  <c:v>508.18019765588264</c:v>
                </c:pt>
                <c:pt idx="146">
                  <c:v>508.69069559546926</c:v>
                </c:pt>
                <c:pt idx="147">
                  <c:v>509.25295952531314</c:v>
                </c:pt>
                <c:pt idx="148">
                  <c:v>509.93419970246771</c:v>
                </c:pt>
                <c:pt idx="149">
                  <c:v>510.52365690442542</c:v>
                </c:pt>
                <c:pt idx="150">
                  <c:v>514.77111827703925</c:v>
                </c:pt>
                <c:pt idx="151">
                  <c:v>515.42202352854224</c:v>
                </c:pt>
                <c:pt idx="152">
                  <c:v>515.76817393871761</c:v>
                </c:pt>
                <c:pt idx="153">
                  <c:v>516.1909167585037</c:v>
                </c:pt>
                <c:pt idx="154">
                  <c:v>517.24065554114793</c:v>
                </c:pt>
                <c:pt idx="155">
                  <c:v>517.6381411072872</c:v>
                </c:pt>
                <c:pt idx="156">
                  <c:v>517.97668727609141</c:v>
                </c:pt>
                <c:pt idx="157">
                  <c:v>518.21499861451605</c:v>
                </c:pt>
                <c:pt idx="158">
                  <c:v>524.4826550540588</c:v>
                </c:pt>
                <c:pt idx="159">
                  <c:v>524.82680650326233</c:v>
                </c:pt>
                <c:pt idx="160">
                  <c:v>527.33736297461007</c:v>
                </c:pt>
                <c:pt idx="161">
                  <c:v>527.82108989330743</c:v>
                </c:pt>
                <c:pt idx="162">
                  <c:v>528.27472389313198</c:v>
                </c:pt>
                <c:pt idx="163">
                  <c:v>528.6748904165886</c:v>
                </c:pt>
                <c:pt idx="164">
                  <c:v>528.90571252676466</c:v>
                </c:pt>
                <c:pt idx="165">
                  <c:v>529.25607779594873</c:v>
                </c:pt>
                <c:pt idx="166">
                  <c:v>529.63336120969495</c:v>
                </c:pt>
                <c:pt idx="167">
                  <c:v>530.04542185160494</c:v>
                </c:pt>
                <c:pt idx="168">
                  <c:v>530.07923384011383</c:v>
                </c:pt>
                <c:pt idx="169">
                  <c:v>530.14419985554366</c:v>
                </c:pt>
                <c:pt idx="170">
                  <c:v>530.27133493261999</c:v>
                </c:pt>
                <c:pt idx="171">
                  <c:v>530.57477145102018</c:v>
                </c:pt>
                <c:pt idx="172">
                  <c:v>531.06956551028975</c:v>
                </c:pt>
              </c:numCache>
            </c:numRef>
          </c:yVal>
          <c:smooth val="0"/>
          <c:extLst>
            <c:ext xmlns:c16="http://schemas.microsoft.com/office/drawing/2014/chart" uri="{C3380CC4-5D6E-409C-BE32-E72D297353CC}">
              <c16:uniqueId val="{0000000A-5503-41A2-ADC4-3004ED8261F5}"/>
            </c:ext>
          </c:extLst>
        </c:ser>
        <c:ser>
          <c:idx val="11"/>
          <c:order val="11"/>
          <c:tx>
            <c:strRef>
              <c:f>'C12 4040'!$F$1</c:f>
              <c:strCache>
                <c:ptCount val="1"/>
                <c:pt idx="0">
                  <c:v>Tmnt 12</c:v>
                </c:pt>
              </c:strCache>
            </c:strRef>
          </c:tx>
          <c:spPr>
            <a:ln w="19050">
              <a:solidFill>
                <a:srgbClr val="FF7C80"/>
              </a:solidFill>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4040'!$C$19:$FS$19</c:f>
              <c:numCache>
                <c:formatCode>0</c:formatCode>
                <c:ptCount val="173"/>
                <c:pt idx="0">
                  <c:v>1.1015352487564087</c:v>
                </c:pt>
                <c:pt idx="1">
                  <c:v>2.2542297199890369</c:v>
                </c:pt>
                <c:pt idx="2">
                  <c:v>3.1242882593271224</c:v>
                </c:pt>
                <c:pt idx="3">
                  <c:v>3.8796291438251704</c:v>
                </c:pt>
                <c:pt idx="4">
                  <c:v>4.565239515182963</c:v>
                </c:pt>
                <c:pt idx="5">
                  <c:v>5.0717436006447425</c:v>
                </c:pt>
                <c:pt idx="6">
                  <c:v>5.4072440279030314</c:v>
                </c:pt>
                <c:pt idx="7">
                  <c:v>8.8477463729273929</c:v>
                </c:pt>
                <c:pt idx="8">
                  <c:v>9.387108294190508</c:v>
                </c:pt>
                <c:pt idx="9">
                  <c:v>9.7194219356333864</c:v>
                </c:pt>
                <c:pt idx="10">
                  <c:v>10.03998739917485</c:v>
                </c:pt>
                <c:pt idx="11">
                  <c:v>10.673105052096291</c:v>
                </c:pt>
                <c:pt idx="12">
                  <c:v>11.319083355760787</c:v>
                </c:pt>
                <c:pt idx="13">
                  <c:v>12.102728410510471</c:v>
                </c:pt>
                <c:pt idx="14">
                  <c:v>13.010138323075161</c:v>
                </c:pt>
                <c:pt idx="15">
                  <c:v>15.275552798652404</c:v>
                </c:pt>
                <c:pt idx="16">
                  <c:v>21.021118787508179</c:v>
                </c:pt>
                <c:pt idx="17">
                  <c:v>22.545952582415254</c:v>
                </c:pt>
                <c:pt idx="18">
                  <c:v>24.259628693691354</c:v>
                </c:pt>
                <c:pt idx="19">
                  <c:v>25.489166683174226</c:v>
                </c:pt>
                <c:pt idx="20">
                  <c:v>26.65331199702031</c:v>
                </c:pt>
                <c:pt idx="21">
                  <c:v>28.059360305205487</c:v>
                </c:pt>
                <c:pt idx="22">
                  <c:v>33.420854814177588</c:v>
                </c:pt>
                <c:pt idx="23">
                  <c:v>34.022068014064217</c:v>
                </c:pt>
                <c:pt idx="24">
                  <c:v>35.248611953861342</c:v>
                </c:pt>
                <c:pt idx="25">
                  <c:v>40.631428534007163</c:v>
                </c:pt>
                <c:pt idx="26">
                  <c:v>42.945236795547693</c:v>
                </c:pt>
                <c:pt idx="27">
                  <c:v>45.176257621105101</c:v>
                </c:pt>
                <c:pt idx="28">
                  <c:v>47.449014214809324</c:v>
                </c:pt>
                <c:pt idx="29">
                  <c:v>50.747337288121962</c:v>
                </c:pt>
                <c:pt idx="30">
                  <c:v>54.047878917183063</c:v>
                </c:pt>
                <c:pt idx="31">
                  <c:v>60.44183483793401</c:v>
                </c:pt>
                <c:pt idx="32">
                  <c:v>63.799508325418465</c:v>
                </c:pt>
                <c:pt idx="33">
                  <c:v>66.473293802693121</c:v>
                </c:pt>
                <c:pt idx="34">
                  <c:v>68.864857132590942</c:v>
                </c:pt>
                <c:pt idx="35">
                  <c:v>71.282769205914818</c:v>
                </c:pt>
                <c:pt idx="36">
                  <c:v>74.126274779449787</c:v>
                </c:pt>
                <c:pt idx="37">
                  <c:v>78.212398301745054</c:v>
                </c:pt>
                <c:pt idx="38">
                  <c:v>84.316271722273257</c:v>
                </c:pt>
                <c:pt idx="39">
                  <c:v>87.594718633409002</c:v>
                </c:pt>
                <c:pt idx="40">
                  <c:v>90.844383538861734</c:v>
                </c:pt>
                <c:pt idx="41">
                  <c:v>94.538038470624969</c:v>
                </c:pt>
                <c:pt idx="42">
                  <c:v>98.671249856072606</c:v>
                </c:pt>
                <c:pt idx="43">
                  <c:v>102.79212159307593</c:v>
                </c:pt>
                <c:pt idx="44">
                  <c:v>107.29861334698279</c:v>
                </c:pt>
                <c:pt idx="45">
                  <c:v>113.32917331342435</c:v>
                </c:pt>
                <c:pt idx="46">
                  <c:v>119.46485940526121</c:v>
                </c:pt>
                <c:pt idx="47">
                  <c:v>123.49315278653248</c:v>
                </c:pt>
                <c:pt idx="48">
                  <c:v>127.25075332776389</c:v>
                </c:pt>
                <c:pt idx="49">
                  <c:v>131.50612530091846</c:v>
                </c:pt>
                <c:pt idx="50">
                  <c:v>136.36298055091845</c:v>
                </c:pt>
                <c:pt idx="51">
                  <c:v>140.91772866383229</c:v>
                </c:pt>
                <c:pt idx="52">
                  <c:v>145.54158178509351</c:v>
                </c:pt>
                <c:pt idx="53">
                  <c:v>150.20206702136338</c:v>
                </c:pt>
                <c:pt idx="54">
                  <c:v>155.16510508223564</c:v>
                </c:pt>
                <c:pt idx="55">
                  <c:v>159.51926822209316</c:v>
                </c:pt>
                <c:pt idx="56">
                  <c:v>163.84211549810024</c:v>
                </c:pt>
                <c:pt idx="57">
                  <c:v>167.99690849565843</c:v>
                </c:pt>
                <c:pt idx="58">
                  <c:v>172.28748905524262</c:v>
                </c:pt>
                <c:pt idx="59">
                  <c:v>179.73075458250057</c:v>
                </c:pt>
                <c:pt idx="60">
                  <c:v>183.64026886537226</c:v>
                </c:pt>
                <c:pt idx="61">
                  <c:v>189.08412655607776</c:v>
                </c:pt>
                <c:pt idx="62">
                  <c:v>194.1793021910635</c:v>
                </c:pt>
                <c:pt idx="63">
                  <c:v>197.9614749092232</c:v>
                </c:pt>
                <c:pt idx="64">
                  <c:v>205.82835375296671</c:v>
                </c:pt>
                <c:pt idx="65">
                  <c:v>212.29886274602666</c:v>
                </c:pt>
                <c:pt idx="66">
                  <c:v>216.84233579351587</c:v>
                </c:pt>
                <c:pt idx="67">
                  <c:v>219.36450249011025</c:v>
                </c:pt>
                <c:pt idx="68">
                  <c:v>222.53039967914671</c:v>
                </c:pt>
                <c:pt idx="69">
                  <c:v>224.92187407984343</c:v>
                </c:pt>
                <c:pt idx="70">
                  <c:v>227.76151045842042</c:v>
                </c:pt>
                <c:pt idx="71">
                  <c:v>230.09716138200309</c:v>
                </c:pt>
                <c:pt idx="72">
                  <c:v>231.95396071689231</c:v>
                </c:pt>
                <c:pt idx="73">
                  <c:v>233.669885097833</c:v>
                </c:pt>
                <c:pt idx="74">
                  <c:v>236.78924035649717</c:v>
                </c:pt>
                <c:pt idx="75">
                  <c:v>238.59621598136957</c:v>
                </c:pt>
                <c:pt idx="76">
                  <c:v>239.59517696583899</c:v>
                </c:pt>
                <c:pt idx="77">
                  <c:v>241.38792631539727</c:v>
                </c:pt>
                <c:pt idx="78">
                  <c:v>247.21741944039726</c:v>
                </c:pt>
                <c:pt idx="79">
                  <c:v>253.80087769893075</c:v>
                </c:pt>
                <c:pt idx="80">
                  <c:v>259.09940339473155</c:v>
                </c:pt>
                <c:pt idx="81">
                  <c:v>265.57634004023936</c:v>
                </c:pt>
                <c:pt idx="82">
                  <c:v>273.00080584668024</c:v>
                </c:pt>
                <c:pt idx="83">
                  <c:v>278.19540270947323</c:v>
                </c:pt>
                <c:pt idx="84">
                  <c:v>284.14928942822326</c:v>
                </c:pt>
                <c:pt idx="85">
                  <c:v>290.10524523877012</c:v>
                </c:pt>
                <c:pt idx="86">
                  <c:v>294.15640017651424</c:v>
                </c:pt>
                <c:pt idx="87">
                  <c:v>297.23489268444882</c:v>
                </c:pt>
                <c:pt idx="88">
                  <c:v>302.88541941784729</c:v>
                </c:pt>
                <c:pt idx="89">
                  <c:v>308.56124903820864</c:v>
                </c:pt>
                <c:pt idx="90">
                  <c:v>312.93884903820862</c:v>
                </c:pt>
                <c:pt idx="91">
                  <c:v>318.4741217654813</c:v>
                </c:pt>
                <c:pt idx="92">
                  <c:v>323.13972176548128</c:v>
                </c:pt>
                <c:pt idx="93">
                  <c:v>328.06452176548129</c:v>
                </c:pt>
                <c:pt idx="94">
                  <c:v>333.2773217654813</c:v>
                </c:pt>
                <c:pt idx="95">
                  <c:v>338.97972176548132</c:v>
                </c:pt>
                <c:pt idx="96">
                  <c:v>344.65332176548134</c:v>
                </c:pt>
                <c:pt idx="97">
                  <c:v>349.55259656687599</c:v>
                </c:pt>
                <c:pt idx="98">
                  <c:v>354.82934258764567</c:v>
                </c:pt>
                <c:pt idx="99">
                  <c:v>359.44748138256449</c:v>
                </c:pt>
                <c:pt idx="100">
                  <c:v>363.64106686603697</c:v>
                </c:pt>
                <c:pt idx="101">
                  <c:v>368.24634454127357</c:v>
                </c:pt>
                <c:pt idx="102">
                  <c:v>372.86213312148129</c:v>
                </c:pt>
                <c:pt idx="103">
                  <c:v>376.82187281191875</c:v>
                </c:pt>
                <c:pt idx="104">
                  <c:v>380.50446283978556</c:v>
                </c:pt>
                <c:pt idx="105">
                  <c:v>384.45558096824556</c:v>
                </c:pt>
                <c:pt idx="106">
                  <c:v>388.89179925547711</c:v>
                </c:pt>
                <c:pt idx="107">
                  <c:v>392.21902597114541</c:v>
                </c:pt>
                <c:pt idx="108">
                  <c:v>396.33623246645976</c:v>
                </c:pt>
                <c:pt idx="109">
                  <c:v>398.94985948636855</c:v>
                </c:pt>
                <c:pt idx="110">
                  <c:v>401.58093361852974</c:v>
                </c:pt>
                <c:pt idx="111">
                  <c:v>403.74009067140184</c:v>
                </c:pt>
                <c:pt idx="112">
                  <c:v>405.74367581651325</c:v>
                </c:pt>
                <c:pt idx="113">
                  <c:v>407.35564117725033</c:v>
                </c:pt>
                <c:pt idx="114">
                  <c:v>408.8846841046385</c:v>
                </c:pt>
                <c:pt idx="115">
                  <c:v>410.48400241301283</c:v>
                </c:pt>
                <c:pt idx="116">
                  <c:v>412.08295765193242</c:v>
                </c:pt>
                <c:pt idx="117">
                  <c:v>413.21578618135288</c:v>
                </c:pt>
                <c:pt idx="118">
                  <c:v>414.40035775958944</c:v>
                </c:pt>
                <c:pt idx="119">
                  <c:v>420.25037154514484</c:v>
                </c:pt>
                <c:pt idx="120">
                  <c:v>418.6320686506071</c:v>
                </c:pt>
                <c:pt idx="121">
                  <c:v>423.08253957301207</c:v>
                </c:pt>
                <c:pt idx="122">
                  <c:v>424.35016445538321</c:v>
                </c:pt>
                <c:pt idx="123">
                  <c:v>430.2653296391299</c:v>
                </c:pt>
                <c:pt idx="124">
                  <c:v>431.72919370740641</c:v>
                </c:pt>
                <c:pt idx="125">
                  <c:v>438.83097784305903</c:v>
                </c:pt>
                <c:pt idx="126">
                  <c:v>439.88305625446446</c:v>
                </c:pt>
                <c:pt idx="127">
                  <c:v>441.59768641858363</c:v>
                </c:pt>
                <c:pt idx="128">
                  <c:v>443.29515182771945</c:v>
                </c:pt>
                <c:pt idx="129">
                  <c:v>444.57737131569991</c:v>
                </c:pt>
                <c:pt idx="130">
                  <c:v>445.64321412335045</c:v>
                </c:pt>
                <c:pt idx="131">
                  <c:v>446.91308605626574</c:v>
                </c:pt>
                <c:pt idx="132">
                  <c:v>452.19255665514618</c:v>
                </c:pt>
                <c:pt idx="133">
                  <c:v>462.40765779646534</c:v>
                </c:pt>
                <c:pt idx="134">
                  <c:v>463.33241156614918</c:v>
                </c:pt>
                <c:pt idx="135">
                  <c:v>464.05322855986253</c:v>
                </c:pt>
                <c:pt idx="136">
                  <c:v>464.65349449194565</c:v>
                </c:pt>
                <c:pt idx="137">
                  <c:v>467.92520829416407</c:v>
                </c:pt>
                <c:pt idx="138">
                  <c:v>468.45530867553845</c:v>
                </c:pt>
                <c:pt idx="139">
                  <c:v>469.02974268175257</c:v>
                </c:pt>
                <c:pt idx="140">
                  <c:v>469.56936418987408</c:v>
                </c:pt>
                <c:pt idx="141">
                  <c:v>470.21682770229472</c:v>
                </c:pt>
                <c:pt idx="142">
                  <c:v>470.91633157707349</c:v>
                </c:pt>
                <c:pt idx="143">
                  <c:v>471.39961872078078</c:v>
                </c:pt>
                <c:pt idx="144">
                  <c:v>475.75112246252195</c:v>
                </c:pt>
                <c:pt idx="145">
                  <c:v>476.60359336115016</c:v>
                </c:pt>
                <c:pt idx="146">
                  <c:v>477.11409130073679</c:v>
                </c:pt>
                <c:pt idx="147">
                  <c:v>477.67239441698206</c:v>
                </c:pt>
                <c:pt idx="148">
                  <c:v>478.34237659029833</c:v>
                </c:pt>
                <c:pt idx="149">
                  <c:v>478.9153857692375</c:v>
                </c:pt>
                <c:pt idx="150">
                  <c:v>483.15353399078839</c:v>
                </c:pt>
                <c:pt idx="151">
                  <c:v>483.78836405044393</c:v>
                </c:pt>
                <c:pt idx="152">
                  <c:v>484.12223386481611</c:v>
                </c:pt>
                <c:pt idx="153">
                  <c:v>484.52758185289053</c:v>
                </c:pt>
                <c:pt idx="154">
                  <c:v>485.56532534557823</c:v>
                </c:pt>
                <c:pt idx="155">
                  <c:v>485.94346436598283</c:v>
                </c:pt>
                <c:pt idx="156">
                  <c:v>486.26335865741703</c:v>
                </c:pt>
                <c:pt idx="157">
                  <c:v>486.48724581430758</c:v>
                </c:pt>
                <c:pt idx="158">
                  <c:v>492.7376842427056</c:v>
                </c:pt>
                <c:pt idx="159">
                  <c:v>493.06699994951703</c:v>
                </c:pt>
                <c:pt idx="160">
                  <c:v>495.57217223651838</c:v>
                </c:pt>
                <c:pt idx="161">
                  <c:v>496.03640622647407</c:v>
                </c:pt>
                <c:pt idx="162">
                  <c:v>496.46818359326249</c:v>
                </c:pt>
                <c:pt idx="163">
                  <c:v>496.84613533788428</c:v>
                </c:pt>
                <c:pt idx="164">
                  <c:v>497.06266208618734</c:v>
                </c:pt>
                <c:pt idx="165">
                  <c:v>497.39004005548668</c:v>
                </c:pt>
                <c:pt idx="166">
                  <c:v>497.74083617970581</c:v>
                </c:pt>
                <c:pt idx="167">
                  <c:v>498.12366702592993</c:v>
                </c:pt>
                <c:pt idx="168">
                  <c:v>498.15505341995657</c:v>
                </c:pt>
                <c:pt idx="169">
                  <c:v>498.21535464844379</c:v>
                </c:pt>
                <c:pt idx="170">
                  <c:v>498.33334489737467</c:v>
                </c:pt>
                <c:pt idx="171">
                  <c:v>498.61487995794829</c:v>
                </c:pt>
                <c:pt idx="172">
                  <c:v>499.07366655037436</c:v>
                </c:pt>
              </c:numCache>
            </c:numRef>
          </c:yVal>
          <c:smooth val="0"/>
          <c:extLst>
            <c:ext xmlns:c16="http://schemas.microsoft.com/office/drawing/2014/chart" uri="{C3380CC4-5D6E-409C-BE32-E72D297353CC}">
              <c16:uniqueId val="{0000000B-5503-41A2-ADC4-3004ED8261F5}"/>
            </c:ext>
          </c:extLst>
        </c:ser>
        <c:dLbls>
          <c:showLegendKey val="0"/>
          <c:showVal val="0"/>
          <c:showCatName val="0"/>
          <c:showSerName val="0"/>
          <c:showPercent val="0"/>
          <c:showBubbleSize val="0"/>
        </c:dLbls>
        <c:axId val="778532704"/>
        <c:axId val="778533880"/>
      </c:scatterChart>
      <c:valAx>
        <c:axId val="778532704"/>
        <c:scaling>
          <c:orientation val="minMax"/>
          <c:max val="278"/>
          <c:min val="150"/>
        </c:scaling>
        <c:delete val="0"/>
        <c:axPos val="b"/>
        <c:title>
          <c:tx>
            <c:rich>
              <a:bodyPr/>
              <a:lstStyle/>
              <a:p>
                <a:pPr>
                  <a:defRPr/>
                </a:pPr>
                <a:r>
                  <a:rPr lang="en-US"/>
                  <a:t>DOY</a:t>
                </a:r>
              </a:p>
            </c:rich>
          </c:tx>
          <c:layout>
            <c:manualLayout>
              <c:xMode val="edge"/>
              <c:yMode val="edge"/>
              <c:x val="0.50809150791634916"/>
              <c:y val="0.91818468146027199"/>
            </c:manualLayout>
          </c:layout>
          <c:overlay val="0"/>
        </c:title>
        <c:numFmt formatCode="General" sourceLinked="1"/>
        <c:majorTickMark val="out"/>
        <c:minorTickMark val="out"/>
        <c:tickLblPos val="nextTo"/>
        <c:txPr>
          <a:bodyPr rot="0" vert="horz"/>
          <a:lstStyle/>
          <a:p>
            <a:pPr>
              <a:defRPr/>
            </a:pPr>
            <a:endParaRPr lang="en-US"/>
          </a:p>
        </c:txPr>
        <c:crossAx val="778533880"/>
        <c:crosses val="autoZero"/>
        <c:crossBetween val="midCat"/>
        <c:majorUnit val="25"/>
        <c:minorUnit val="5"/>
      </c:valAx>
      <c:valAx>
        <c:axId val="778533880"/>
        <c:scaling>
          <c:orientation val="minMax"/>
        </c:scaling>
        <c:delete val="0"/>
        <c:axPos val="l"/>
        <c:majorGridlines>
          <c:spPr>
            <a:ln>
              <a:solidFill>
                <a:schemeClr val="tx1">
                  <a:lumMod val="85000"/>
                  <a:lumOff val="15000"/>
                </a:schemeClr>
              </a:solidFill>
            </a:ln>
          </c:spPr>
        </c:majorGridlines>
        <c:title>
          <c:tx>
            <c:rich>
              <a:bodyPr/>
              <a:lstStyle/>
              <a:p>
                <a:pPr>
                  <a:defRPr/>
                </a:pPr>
                <a:r>
                  <a:rPr lang="en-US"/>
                  <a:t>Consumptive Use (mm)</a:t>
                </a:r>
              </a:p>
            </c:rich>
          </c:tx>
          <c:layout>
            <c:manualLayout>
              <c:xMode val="edge"/>
              <c:yMode val="edge"/>
              <c:x val="8.0906273812547617E-3"/>
              <c:y val="0.26060669689016142"/>
            </c:manualLayout>
          </c:layout>
          <c:overlay val="0"/>
        </c:title>
        <c:numFmt formatCode="0.00" sourceLinked="1"/>
        <c:majorTickMark val="out"/>
        <c:minorTickMark val="none"/>
        <c:tickLblPos val="nextTo"/>
        <c:txPr>
          <a:bodyPr rot="0" vert="horz"/>
          <a:lstStyle/>
          <a:p>
            <a:pPr>
              <a:defRPr/>
            </a:pPr>
            <a:endParaRPr lang="en-US"/>
          </a:p>
        </c:txPr>
        <c:crossAx val="778532704"/>
        <c:crosses val="autoZero"/>
        <c:crossBetween val="midCat"/>
      </c:valAx>
      <c:spPr>
        <a:solidFill>
          <a:schemeClr val="bg1">
            <a:lumMod val="75000"/>
          </a:schemeClr>
        </a:solidFill>
        <a:ln>
          <a:solidFill>
            <a:schemeClr val="tx1">
              <a:lumMod val="85000"/>
              <a:lumOff val="15000"/>
            </a:schemeClr>
          </a:solidFill>
        </a:ln>
      </c:spPr>
    </c:plotArea>
    <c:legend>
      <c:legendPos val="r"/>
      <c:layout>
        <c:manualLayout>
          <c:xMode val="edge"/>
          <c:yMode val="edge"/>
          <c:x val="8.2145118956904559E-2"/>
          <c:y val="4.6465282748747318E-2"/>
          <c:w val="0.10966062145457624"/>
          <c:h val="0.68737771414936766"/>
        </c:manualLayout>
      </c:layout>
      <c:overlay val="0"/>
      <c:spPr>
        <a:solidFill>
          <a:schemeClr val="bg1"/>
        </a:solidFill>
        <a:ln>
          <a:solidFill>
            <a:schemeClr val="tx1">
              <a:lumMod val="85000"/>
              <a:lumOff val="15000"/>
            </a:schemeClr>
          </a:solidFill>
        </a:ln>
      </c:spPr>
    </c:legend>
    <c:plotVisOnly val="1"/>
    <c:dispBlanksAs val="gap"/>
    <c:showDLblsOverMax val="0"/>
  </c:chart>
  <c:printSettings>
    <c:headerFooter alignWithMargins="0"/>
    <c:pageMargins b="1" l="0.75000000000000011" r="0.75000000000000011" t="1" header="0.5" footer="0.5"/>
    <c:pageSetup orientation="landscape" verticalDpi="0"/>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Summary!$D$1</c:f>
          <c:strCache>
            <c:ptCount val="1"/>
            <c:pt idx="0">
              <c:v>Corn 2013</c:v>
            </c:pt>
          </c:strCache>
        </c:strRef>
      </c:tx>
      <c:layout>
        <c:manualLayout>
          <c:xMode val="edge"/>
          <c:yMode val="edge"/>
          <c:x val="0.35125504473231167"/>
          <c:y val="6.6465256797583083E-2"/>
        </c:manualLayout>
      </c:layout>
      <c:overlay val="0"/>
      <c:txPr>
        <a:bodyPr/>
        <a:lstStyle/>
        <a:p>
          <a:pPr>
            <a:defRPr/>
          </a:pPr>
          <a:endParaRPr lang="en-US"/>
        </a:p>
      </c:txPr>
    </c:title>
    <c:autoTitleDeleted val="0"/>
    <c:plotArea>
      <c:layout>
        <c:manualLayout>
          <c:layoutTarget val="inner"/>
          <c:xMode val="edge"/>
          <c:yMode val="edge"/>
          <c:x val="9.8566480746109089E-2"/>
          <c:y val="4.8338439887473883E-2"/>
          <c:w val="0.8655929127340124"/>
          <c:h val="0.81873232559408871"/>
        </c:manualLayout>
      </c:layout>
      <c:scatterChart>
        <c:scatterStyle val="lineMarker"/>
        <c:varyColors val="0"/>
        <c:ser>
          <c:idx val="0"/>
          <c:order val="0"/>
          <c:tx>
            <c:strRef>
              <c:f>'C1 100100'!$F$1</c:f>
              <c:strCache>
                <c:ptCount val="1"/>
                <c:pt idx="0">
                  <c:v>Tmnt 1</c:v>
                </c:pt>
              </c:strCache>
            </c:strRef>
          </c:tx>
          <c:spPr>
            <a:ln w="19050">
              <a:solidFill>
                <a:schemeClr val="tx2">
                  <a:lumMod val="75000"/>
                </a:schemeClr>
              </a:solidFill>
            </a:ln>
          </c:spPr>
          <c:marker>
            <c:symbol val="none"/>
          </c:marker>
          <c:xVal>
            <c:numRef>
              <c:f>'C1 100100'!$C$4:$FS$4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 100100'!$C$38:$FS$38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20.254777070063696</c:v>
                </c:pt>
                <c:pt idx="26">
                  <c:v>20.254777070063696</c:v>
                </c:pt>
                <c:pt idx="27">
                  <c:v>20.254777070063696</c:v>
                </c:pt>
                <c:pt idx="28">
                  <c:v>20.254777070063696</c:v>
                </c:pt>
                <c:pt idx="29">
                  <c:v>20.254777070063696</c:v>
                </c:pt>
                <c:pt idx="30">
                  <c:v>20.254777070063696</c:v>
                </c:pt>
                <c:pt idx="31">
                  <c:v>40.573248407643312</c:v>
                </c:pt>
                <c:pt idx="32">
                  <c:v>40.573248407643312</c:v>
                </c:pt>
                <c:pt idx="33">
                  <c:v>40.573248407643312</c:v>
                </c:pt>
                <c:pt idx="34">
                  <c:v>40.573248407643312</c:v>
                </c:pt>
                <c:pt idx="35">
                  <c:v>40.573248407643312</c:v>
                </c:pt>
                <c:pt idx="36">
                  <c:v>40.573248407643312</c:v>
                </c:pt>
                <c:pt idx="37">
                  <c:v>40.573248407643312</c:v>
                </c:pt>
                <c:pt idx="38">
                  <c:v>60.828025477707008</c:v>
                </c:pt>
                <c:pt idx="39">
                  <c:v>60.828025477707008</c:v>
                </c:pt>
                <c:pt idx="40">
                  <c:v>60.828025477707008</c:v>
                </c:pt>
                <c:pt idx="41">
                  <c:v>60.828025477707008</c:v>
                </c:pt>
                <c:pt idx="42">
                  <c:v>60.828025477707008</c:v>
                </c:pt>
                <c:pt idx="43">
                  <c:v>60.828025477707008</c:v>
                </c:pt>
                <c:pt idx="44">
                  <c:v>81.019108280254784</c:v>
                </c:pt>
                <c:pt idx="45">
                  <c:v>81.019108280254784</c:v>
                </c:pt>
                <c:pt idx="46">
                  <c:v>81.019108280254784</c:v>
                </c:pt>
                <c:pt idx="47">
                  <c:v>81.019108280254784</c:v>
                </c:pt>
                <c:pt idx="48">
                  <c:v>81.019108280254784</c:v>
                </c:pt>
                <c:pt idx="49">
                  <c:v>101.27388535031848</c:v>
                </c:pt>
                <c:pt idx="50">
                  <c:v>101.27388535031848</c:v>
                </c:pt>
                <c:pt idx="51">
                  <c:v>101.27388535031848</c:v>
                </c:pt>
                <c:pt idx="52">
                  <c:v>101.27388535031848</c:v>
                </c:pt>
                <c:pt idx="53">
                  <c:v>126.68789808917198</c:v>
                </c:pt>
                <c:pt idx="54">
                  <c:v>126.68789808917198</c:v>
                </c:pt>
                <c:pt idx="55">
                  <c:v>126.68789808917198</c:v>
                </c:pt>
                <c:pt idx="56">
                  <c:v>126.68789808917198</c:v>
                </c:pt>
                <c:pt idx="57">
                  <c:v>126.68789808917198</c:v>
                </c:pt>
                <c:pt idx="58">
                  <c:v>167.13375796178343</c:v>
                </c:pt>
                <c:pt idx="59">
                  <c:v>167.13375796178343</c:v>
                </c:pt>
                <c:pt idx="60">
                  <c:v>167.13375796178343</c:v>
                </c:pt>
                <c:pt idx="61">
                  <c:v>167.13375796178343</c:v>
                </c:pt>
                <c:pt idx="62">
                  <c:v>167.13375796178343</c:v>
                </c:pt>
                <c:pt idx="63">
                  <c:v>175.98726114649679</c:v>
                </c:pt>
                <c:pt idx="64">
                  <c:v>202.29299363057322</c:v>
                </c:pt>
                <c:pt idx="65">
                  <c:v>202.29299363057322</c:v>
                </c:pt>
                <c:pt idx="66">
                  <c:v>202.29299363057322</c:v>
                </c:pt>
                <c:pt idx="67">
                  <c:v>225.73248407643308</c:v>
                </c:pt>
                <c:pt idx="68">
                  <c:v>225.73248407643308</c:v>
                </c:pt>
                <c:pt idx="69">
                  <c:v>225.73248407643308</c:v>
                </c:pt>
                <c:pt idx="70">
                  <c:v>225.73248407643308</c:v>
                </c:pt>
                <c:pt idx="71">
                  <c:v>225.73248407643308</c:v>
                </c:pt>
                <c:pt idx="72">
                  <c:v>266.17834394904457</c:v>
                </c:pt>
                <c:pt idx="73">
                  <c:v>266.17834394904457</c:v>
                </c:pt>
                <c:pt idx="74">
                  <c:v>266.17834394904457</c:v>
                </c:pt>
                <c:pt idx="75">
                  <c:v>266.17834394904457</c:v>
                </c:pt>
                <c:pt idx="76">
                  <c:v>266.17834394904457</c:v>
                </c:pt>
                <c:pt idx="77">
                  <c:v>296.62420382165601</c:v>
                </c:pt>
                <c:pt idx="78">
                  <c:v>296.62420382165601</c:v>
                </c:pt>
                <c:pt idx="79">
                  <c:v>296.62420382165601</c:v>
                </c:pt>
                <c:pt idx="80">
                  <c:v>296.62420382165601</c:v>
                </c:pt>
                <c:pt idx="81">
                  <c:v>321.97452229299358</c:v>
                </c:pt>
                <c:pt idx="82">
                  <c:v>321.97452229299358</c:v>
                </c:pt>
                <c:pt idx="83">
                  <c:v>321.97452229299358</c:v>
                </c:pt>
                <c:pt idx="84">
                  <c:v>321.97452229299358</c:v>
                </c:pt>
                <c:pt idx="85">
                  <c:v>321.97452229299358</c:v>
                </c:pt>
                <c:pt idx="86">
                  <c:v>342.22929936305729</c:v>
                </c:pt>
                <c:pt idx="87">
                  <c:v>342.22929936305729</c:v>
                </c:pt>
                <c:pt idx="88">
                  <c:v>342.22929936305729</c:v>
                </c:pt>
                <c:pt idx="89">
                  <c:v>342.22929936305729</c:v>
                </c:pt>
                <c:pt idx="90">
                  <c:v>342.22929936305729</c:v>
                </c:pt>
                <c:pt idx="91">
                  <c:v>367.64331210191079</c:v>
                </c:pt>
                <c:pt idx="92">
                  <c:v>367.64331210191079</c:v>
                </c:pt>
                <c:pt idx="93">
                  <c:v>367.64331210191079</c:v>
                </c:pt>
                <c:pt idx="94">
                  <c:v>367.64331210191079</c:v>
                </c:pt>
                <c:pt idx="95">
                  <c:v>392.99363057324837</c:v>
                </c:pt>
                <c:pt idx="96">
                  <c:v>392.99363057324837</c:v>
                </c:pt>
                <c:pt idx="97">
                  <c:v>392.99363057324837</c:v>
                </c:pt>
                <c:pt idx="98">
                  <c:v>392.99363057324837</c:v>
                </c:pt>
                <c:pt idx="99">
                  <c:v>392.99363057324837</c:v>
                </c:pt>
                <c:pt idx="100">
                  <c:v>428.40764331210187</c:v>
                </c:pt>
                <c:pt idx="101">
                  <c:v>428.40764331210187</c:v>
                </c:pt>
                <c:pt idx="102">
                  <c:v>428.40764331210187</c:v>
                </c:pt>
                <c:pt idx="103">
                  <c:v>428.40764331210187</c:v>
                </c:pt>
                <c:pt idx="104">
                  <c:v>428.40764331210187</c:v>
                </c:pt>
                <c:pt idx="105">
                  <c:v>452.73885350318466</c:v>
                </c:pt>
                <c:pt idx="106">
                  <c:v>452.73885350318466</c:v>
                </c:pt>
                <c:pt idx="107">
                  <c:v>452.73885350318466</c:v>
                </c:pt>
                <c:pt idx="108">
                  <c:v>452.73885350318466</c:v>
                </c:pt>
                <c:pt idx="109">
                  <c:v>483.12101910828022</c:v>
                </c:pt>
                <c:pt idx="110">
                  <c:v>483.12101910828022</c:v>
                </c:pt>
                <c:pt idx="111">
                  <c:v>483.12101910828022</c:v>
                </c:pt>
                <c:pt idx="112">
                  <c:v>483.12101910828022</c:v>
                </c:pt>
                <c:pt idx="113">
                  <c:v>483.12101910828022</c:v>
                </c:pt>
                <c:pt idx="114">
                  <c:v>483.12101910828022</c:v>
                </c:pt>
                <c:pt idx="115">
                  <c:v>508.4713375796178</c:v>
                </c:pt>
                <c:pt idx="116">
                  <c:v>508.4713375796178</c:v>
                </c:pt>
                <c:pt idx="117">
                  <c:v>508.4713375796178</c:v>
                </c:pt>
                <c:pt idx="118">
                  <c:v>508.4713375796178</c:v>
                </c:pt>
                <c:pt idx="119">
                  <c:v>508.4713375796178</c:v>
                </c:pt>
                <c:pt idx="120">
                  <c:v>508.4713375796178</c:v>
                </c:pt>
                <c:pt idx="121">
                  <c:v>508.4713375796178</c:v>
                </c:pt>
                <c:pt idx="122">
                  <c:v>508.4713375796178</c:v>
                </c:pt>
                <c:pt idx="123">
                  <c:v>508.4713375796178</c:v>
                </c:pt>
                <c:pt idx="124">
                  <c:v>508.4713375796178</c:v>
                </c:pt>
                <c:pt idx="125">
                  <c:v>508.4713375796178</c:v>
                </c:pt>
                <c:pt idx="126">
                  <c:v>508.4713375796178</c:v>
                </c:pt>
                <c:pt idx="127">
                  <c:v>508.4713375796178</c:v>
                </c:pt>
                <c:pt idx="128">
                  <c:v>508.4713375796178</c:v>
                </c:pt>
                <c:pt idx="129">
                  <c:v>508.4713375796178</c:v>
                </c:pt>
                <c:pt idx="130">
                  <c:v>508.4713375796178</c:v>
                </c:pt>
                <c:pt idx="131">
                  <c:v>508.4713375796178</c:v>
                </c:pt>
                <c:pt idx="132">
                  <c:v>508.4713375796178</c:v>
                </c:pt>
                <c:pt idx="133">
                  <c:v>508.4713375796178</c:v>
                </c:pt>
                <c:pt idx="134">
                  <c:v>508.4713375796178</c:v>
                </c:pt>
                <c:pt idx="135">
                  <c:v>508.4713375796178</c:v>
                </c:pt>
                <c:pt idx="136">
                  <c:v>508.4713375796178</c:v>
                </c:pt>
                <c:pt idx="137">
                  <c:v>508.4713375796178</c:v>
                </c:pt>
                <c:pt idx="138">
                  <c:v>508.4713375796178</c:v>
                </c:pt>
                <c:pt idx="139">
                  <c:v>508.4713375796178</c:v>
                </c:pt>
                <c:pt idx="140">
                  <c:v>508.4713375796178</c:v>
                </c:pt>
                <c:pt idx="141">
                  <c:v>508.4713375796178</c:v>
                </c:pt>
                <c:pt idx="142">
                  <c:v>508.4713375796178</c:v>
                </c:pt>
                <c:pt idx="143">
                  <c:v>508.4713375796178</c:v>
                </c:pt>
                <c:pt idx="144">
                  <c:v>508.4713375796178</c:v>
                </c:pt>
                <c:pt idx="145">
                  <c:v>508.4713375796178</c:v>
                </c:pt>
                <c:pt idx="146">
                  <c:v>508.4713375796178</c:v>
                </c:pt>
                <c:pt idx="147">
                  <c:v>508.4713375796178</c:v>
                </c:pt>
                <c:pt idx="148">
                  <c:v>508.4713375796178</c:v>
                </c:pt>
                <c:pt idx="149">
                  <c:v>508.4713375796178</c:v>
                </c:pt>
                <c:pt idx="150">
                  <c:v>508.4713375796178</c:v>
                </c:pt>
                <c:pt idx="151">
                  <c:v>508.4713375796178</c:v>
                </c:pt>
                <c:pt idx="152">
                  <c:v>508.4713375796178</c:v>
                </c:pt>
                <c:pt idx="153">
                  <c:v>508.4713375796178</c:v>
                </c:pt>
                <c:pt idx="154">
                  <c:v>508.4713375796178</c:v>
                </c:pt>
                <c:pt idx="155">
                  <c:v>508.4713375796178</c:v>
                </c:pt>
                <c:pt idx="156">
                  <c:v>508.4713375796178</c:v>
                </c:pt>
                <c:pt idx="157">
                  <c:v>508.4713375796178</c:v>
                </c:pt>
                <c:pt idx="158">
                  <c:v>508.4713375796178</c:v>
                </c:pt>
                <c:pt idx="159">
                  <c:v>508.4713375796178</c:v>
                </c:pt>
                <c:pt idx="160">
                  <c:v>508.4713375796178</c:v>
                </c:pt>
                <c:pt idx="161">
                  <c:v>508.4713375796178</c:v>
                </c:pt>
                <c:pt idx="162">
                  <c:v>508.4713375796178</c:v>
                </c:pt>
                <c:pt idx="163">
                  <c:v>508.4713375796178</c:v>
                </c:pt>
                <c:pt idx="164">
                  <c:v>508.4713375796178</c:v>
                </c:pt>
                <c:pt idx="165">
                  <c:v>508.4713375796178</c:v>
                </c:pt>
                <c:pt idx="166">
                  <c:v>508.4713375796178</c:v>
                </c:pt>
                <c:pt idx="167">
                  <c:v>508.4713375796178</c:v>
                </c:pt>
                <c:pt idx="168">
                  <c:v>508.4713375796178</c:v>
                </c:pt>
                <c:pt idx="169">
                  <c:v>508.4713375796178</c:v>
                </c:pt>
                <c:pt idx="170">
                  <c:v>508.4713375796178</c:v>
                </c:pt>
                <c:pt idx="171">
                  <c:v>508.4713375796178</c:v>
                </c:pt>
                <c:pt idx="172">
                  <c:v>508.4713375796178</c:v>
                </c:pt>
              </c:numCache>
            </c:numRef>
          </c:yVal>
          <c:smooth val="0"/>
          <c:extLst>
            <c:ext xmlns:c16="http://schemas.microsoft.com/office/drawing/2014/chart" uri="{C3380CC4-5D6E-409C-BE32-E72D297353CC}">
              <c16:uniqueId val="{00000000-2204-4966-BBC8-D7A56C5FCF1E}"/>
            </c:ext>
          </c:extLst>
        </c:ser>
        <c:ser>
          <c:idx val="1"/>
          <c:order val="1"/>
          <c:tx>
            <c:strRef>
              <c:f>'C2 10050'!$F$1</c:f>
              <c:strCache>
                <c:ptCount val="1"/>
                <c:pt idx="0">
                  <c:v>Tmnt 2</c:v>
                </c:pt>
              </c:strCache>
            </c:strRef>
          </c:tx>
          <c:spPr>
            <a:ln w="19050">
              <a:solidFill>
                <a:srgbClr val="00FFFF"/>
              </a:solidFill>
            </a:ln>
          </c:spPr>
          <c:marker>
            <c:symbol val="none"/>
          </c:marker>
          <c:xVal>
            <c:numRef>
              <c:f>'C2 10050'!$C$4:$FS$4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'C2 10050'!$C$38:$FS$38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20.254777070063696</c:v>
                </c:pt>
                <c:pt idx="26">
                  <c:v>20.254777070063696</c:v>
                </c:pt>
                <c:pt idx="27">
                  <c:v>20.254777070063696</c:v>
                </c:pt>
                <c:pt idx="28">
                  <c:v>20.254777070063696</c:v>
                </c:pt>
                <c:pt idx="29">
                  <c:v>20.254777070063696</c:v>
                </c:pt>
                <c:pt idx="30">
                  <c:v>20.254777070063696</c:v>
                </c:pt>
                <c:pt idx="31">
                  <c:v>40.573248407643312</c:v>
                </c:pt>
                <c:pt idx="32">
                  <c:v>40.573248407643312</c:v>
                </c:pt>
                <c:pt idx="33">
                  <c:v>40.573248407643312</c:v>
                </c:pt>
                <c:pt idx="34">
                  <c:v>40.573248407643312</c:v>
                </c:pt>
                <c:pt idx="35">
                  <c:v>40.573248407643312</c:v>
                </c:pt>
                <c:pt idx="36">
                  <c:v>40.573248407643312</c:v>
                </c:pt>
                <c:pt idx="37">
                  <c:v>40.573248407643312</c:v>
                </c:pt>
                <c:pt idx="38">
                  <c:v>60.891719745222929</c:v>
                </c:pt>
                <c:pt idx="39">
                  <c:v>60.891719745222929</c:v>
                </c:pt>
                <c:pt idx="40">
                  <c:v>60.891719745222929</c:v>
                </c:pt>
                <c:pt idx="41">
                  <c:v>60.891719745222929</c:v>
                </c:pt>
                <c:pt idx="42">
                  <c:v>60.891719745222929</c:v>
                </c:pt>
                <c:pt idx="43">
                  <c:v>60.891719745222929</c:v>
                </c:pt>
                <c:pt idx="44">
                  <c:v>81.146496815286625</c:v>
                </c:pt>
                <c:pt idx="45">
                  <c:v>81.146496815286625</c:v>
                </c:pt>
                <c:pt idx="46">
                  <c:v>81.146496815286625</c:v>
                </c:pt>
                <c:pt idx="47">
                  <c:v>81.146496815286625</c:v>
                </c:pt>
                <c:pt idx="48">
                  <c:v>81.146496815286625</c:v>
                </c:pt>
                <c:pt idx="49">
                  <c:v>101.40127388535032</c:v>
                </c:pt>
                <c:pt idx="50">
                  <c:v>101.40127388535032</c:v>
                </c:pt>
                <c:pt idx="51">
                  <c:v>101.40127388535032</c:v>
                </c:pt>
                <c:pt idx="52">
                  <c:v>101.40127388535032</c:v>
                </c:pt>
                <c:pt idx="53">
                  <c:v>126.81528662420382</c:v>
                </c:pt>
                <c:pt idx="54">
                  <c:v>126.81528662420382</c:v>
                </c:pt>
                <c:pt idx="55">
                  <c:v>126.81528662420382</c:v>
                </c:pt>
                <c:pt idx="56">
                  <c:v>126.81528662420382</c:v>
                </c:pt>
                <c:pt idx="57">
                  <c:v>126.81528662420382</c:v>
                </c:pt>
                <c:pt idx="58">
                  <c:v>167.26114649681529</c:v>
                </c:pt>
                <c:pt idx="59">
                  <c:v>167.26114649681529</c:v>
                </c:pt>
                <c:pt idx="60">
                  <c:v>167.26114649681529</c:v>
                </c:pt>
                <c:pt idx="61">
                  <c:v>167.26114649681529</c:v>
                </c:pt>
                <c:pt idx="62">
                  <c:v>167.26114649681529</c:v>
                </c:pt>
                <c:pt idx="63">
                  <c:v>172.61146496815286</c:v>
                </c:pt>
                <c:pt idx="64">
                  <c:v>202.54777070063693</c:v>
                </c:pt>
                <c:pt idx="65">
                  <c:v>202.54777070063693</c:v>
                </c:pt>
                <c:pt idx="66">
                  <c:v>202.54777070063693</c:v>
                </c:pt>
                <c:pt idx="67">
                  <c:v>225.92356687898089</c:v>
                </c:pt>
                <c:pt idx="68">
                  <c:v>225.92356687898089</c:v>
                </c:pt>
                <c:pt idx="69">
                  <c:v>225.92356687898089</c:v>
                </c:pt>
                <c:pt idx="70">
                  <c:v>225.92356687898089</c:v>
                </c:pt>
                <c:pt idx="71">
                  <c:v>225.92356687898089</c:v>
                </c:pt>
                <c:pt idx="72">
                  <c:v>266.30573248407643</c:v>
                </c:pt>
                <c:pt idx="73">
                  <c:v>266.30573248407643</c:v>
                </c:pt>
                <c:pt idx="74">
                  <c:v>266.30573248407643</c:v>
                </c:pt>
                <c:pt idx="75">
                  <c:v>266.30573248407643</c:v>
                </c:pt>
                <c:pt idx="76">
                  <c:v>266.30573248407643</c:v>
                </c:pt>
                <c:pt idx="77">
                  <c:v>296.62420382165607</c:v>
                </c:pt>
                <c:pt idx="78">
                  <c:v>296.62420382165607</c:v>
                </c:pt>
                <c:pt idx="79">
                  <c:v>296.62420382165607</c:v>
                </c:pt>
                <c:pt idx="80">
                  <c:v>296.62420382165607</c:v>
                </c:pt>
                <c:pt idx="81">
                  <c:v>322.1019108280255</c:v>
                </c:pt>
                <c:pt idx="82">
                  <c:v>322.1019108280255</c:v>
                </c:pt>
                <c:pt idx="83">
                  <c:v>322.1019108280255</c:v>
                </c:pt>
                <c:pt idx="84">
                  <c:v>322.1019108280255</c:v>
                </c:pt>
                <c:pt idx="85">
                  <c:v>322.1019108280255</c:v>
                </c:pt>
                <c:pt idx="86">
                  <c:v>342.35668789808921</c:v>
                </c:pt>
                <c:pt idx="87">
                  <c:v>342.35668789808921</c:v>
                </c:pt>
                <c:pt idx="88">
                  <c:v>342.35668789808921</c:v>
                </c:pt>
                <c:pt idx="89">
                  <c:v>342.35668789808921</c:v>
                </c:pt>
                <c:pt idx="90">
                  <c:v>342.35668789808921</c:v>
                </c:pt>
                <c:pt idx="91">
                  <c:v>362.67515923566884</c:v>
                </c:pt>
                <c:pt idx="92">
                  <c:v>362.67515923566884</c:v>
                </c:pt>
                <c:pt idx="93">
                  <c:v>362.67515923566884</c:v>
                </c:pt>
                <c:pt idx="94">
                  <c:v>362.67515923566884</c:v>
                </c:pt>
                <c:pt idx="95">
                  <c:v>362.67515923566884</c:v>
                </c:pt>
                <c:pt idx="96">
                  <c:v>362.67515923566884</c:v>
                </c:pt>
                <c:pt idx="97">
                  <c:v>362.67515923566884</c:v>
                </c:pt>
                <c:pt idx="98">
                  <c:v>362.67515923566884</c:v>
                </c:pt>
                <c:pt idx="99">
                  <c:v>362.67515923566884</c:v>
                </c:pt>
                <c:pt idx="100">
                  <c:v>379.93630573248413</c:v>
                </c:pt>
                <c:pt idx="101">
                  <c:v>379.93630573248413</c:v>
                </c:pt>
                <c:pt idx="102">
                  <c:v>379.93630573248413</c:v>
                </c:pt>
                <c:pt idx="103">
                  <c:v>379.93630573248413</c:v>
                </c:pt>
                <c:pt idx="104">
                  <c:v>379.93630573248413</c:v>
                </c:pt>
                <c:pt idx="105">
                  <c:v>392.16560509554148</c:v>
                </c:pt>
                <c:pt idx="106">
                  <c:v>392.16560509554148</c:v>
                </c:pt>
                <c:pt idx="107">
                  <c:v>392.16560509554148</c:v>
                </c:pt>
                <c:pt idx="108">
                  <c:v>392.16560509554148</c:v>
                </c:pt>
                <c:pt idx="109">
                  <c:v>404.39490445859883</c:v>
                </c:pt>
                <c:pt idx="110">
                  <c:v>404.39490445859883</c:v>
                </c:pt>
                <c:pt idx="111">
                  <c:v>404.39490445859883</c:v>
                </c:pt>
                <c:pt idx="112">
                  <c:v>404.39490445859883</c:v>
                </c:pt>
                <c:pt idx="113">
                  <c:v>404.39490445859883</c:v>
                </c:pt>
                <c:pt idx="114">
                  <c:v>404.39490445859883</c:v>
                </c:pt>
                <c:pt idx="115">
                  <c:v>414.52229299363069</c:v>
                </c:pt>
                <c:pt idx="116">
                  <c:v>414.52229299363069</c:v>
                </c:pt>
                <c:pt idx="117">
                  <c:v>414.52229299363069</c:v>
                </c:pt>
                <c:pt idx="118">
                  <c:v>414.52229299363069</c:v>
                </c:pt>
                <c:pt idx="119">
                  <c:v>414.52229299363069</c:v>
                </c:pt>
                <c:pt idx="120">
                  <c:v>414.52229299363069</c:v>
                </c:pt>
                <c:pt idx="121">
                  <c:v>414.52229299363069</c:v>
                </c:pt>
                <c:pt idx="122">
                  <c:v>414.52229299363069</c:v>
                </c:pt>
                <c:pt idx="123">
                  <c:v>414.52229299363069</c:v>
                </c:pt>
                <c:pt idx="124">
                  <c:v>414.52229299363069</c:v>
                </c:pt>
                <c:pt idx="125">
                  <c:v>414.52229299363069</c:v>
                </c:pt>
                <c:pt idx="126">
                  <c:v>414.52229299363069</c:v>
                </c:pt>
                <c:pt idx="127">
                  <c:v>414.52229299363069</c:v>
                </c:pt>
                <c:pt idx="128">
                  <c:v>414.52229299363069</c:v>
                </c:pt>
                <c:pt idx="129">
                  <c:v>414.52229299363069</c:v>
                </c:pt>
                <c:pt idx="130">
                  <c:v>414.52229299363069</c:v>
                </c:pt>
                <c:pt idx="131">
                  <c:v>414.52229299363069</c:v>
                </c:pt>
                <c:pt idx="132">
                  <c:v>414.52229299363069</c:v>
                </c:pt>
                <c:pt idx="133">
                  <c:v>414.52229299363069</c:v>
                </c:pt>
                <c:pt idx="134">
                  <c:v>414.52229299363069</c:v>
                </c:pt>
                <c:pt idx="135">
                  <c:v>414.52229299363069</c:v>
                </c:pt>
                <c:pt idx="136">
                  <c:v>414.52229299363069</c:v>
                </c:pt>
                <c:pt idx="137">
                  <c:v>414.52229299363069</c:v>
                </c:pt>
                <c:pt idx="138">
                  <c:v>414.52229299363069</c:v>
                </c:pt>
                <c:pt idx="139">
                  <c:v>414.52229299363069</c:v>
                </c:pt>
                <c:pt idx="140">
                  <c:v>414.52229299363069</c:v>
                </c:pt>
                <c:pt idx="141">
                  <c:v>414.52229299363069</c:v>
                </c:pt>
                <c:pt idx="142">
                  <c:v>414.52229299363069</c:v>
                </c:pt>
                <c:pt idx="143">
                  <c:v>414.52229299363069</c:v>
                </c:pt>
                <c:pt idx="144">
                  <c:v>414.52229299363069</c:v>
                </c:pt>
                <c:pt idx="145">
                  <c:v>414.52229299363069</c:v>
                </c:pt>
                <c:pt idx="146">
                  <c:v>414.52229299363069</c:v>
                </c:pt>
                <c:pt idx="147">
                  <c:v>414.52229299363069</c:v>
                </c:pt>
                <c:pt idx="148">
                  <c:v>414.52229299363069</c:v>
                </c:pt>
                <c:pt idx="149">
                  <c:v>414.52229299363069</c:v>
                </c:pt>
                <c:pt idx="150">
                  <c:v>414.52229299363069</c:v>
                </c:pt>
                <c:pt idx="151">
                  <c:v>414.52229299363069</c:v>
                </c:pt>
                <c:pt idx="152">
                  <c:v>414.52229299363069</c:v>
                </c:pt>
                <c:pt idx="153">
                  <c:v>414.52229299363069</c:v>
                </c:pt>
                <c:pt idx="154">
                  <c:v>414.52229299363069</c:v>
                </c:pt>
                <c:pt idx="155">
                  <c:v>414.52229299363069</c:v>
                </c:pt>
                <c:pt idx="156">
                  <c:v>414.52229299363069</c:v>
                </c:pt>
                <c:pt idx="157">
                  <c:v>414.52229299363069</c:v>
                </c:pt>
                <c:pt idx="158">
                  <c:v>414.52229299363069</c:v>
                </c:pt>
                <c:pt idx="159">
                  <c:v>414.52229299363069</c:v>
                </c:pt>
                <c:pt idx="160">
                  <c:v>414.52229299363069</c:v>
                </c:pt>
                <c:pt idx="161">
                  <c:v>414.52229299363069</c:v>
                </c:pt>
                <c:pt idx="162">
                  <c:v>414.52229299363069</c:v>
                </c:pt>
                <c:pt idx="163">
                  <c:v>414.52229299363069</c:v>
                </c:pt>
                <c:pt idx="164">
                  <c:v>414.52229299363069</c:v>
                </c:pt>
                <c:pt idx="165">
                  <c:v>414.52229299363069</c:v>
                </c:pt>
                <c:pt idx="166">
                  <c:v>414.52229299363069</c:v>
                </c:pt>
                <c:pt idx="167">
                  <c:v>414.52229299363069</c:v>
                </c:pt>
                <c:pt idx="168">
                  <c:v>414.52229299363069</c:v>
                </c:pt>
                <c:pt idx="169">
                  <c:v>414.52229299363069</c:v>
                </c:pt>
                <c:pt idx="170">
                  <c:v>414.52229299363069</c:v>
                </c:pt>
                <c:pt idx="171">
                  <c:v>414.52229299363069</c:v>
                </c:pt>
                <c:pt idx="172">
                  <c:v>414.52229299363069</c:v>
                </c:pt>
              </c:numCache>
            </c:numRef>
          </c:yVal>
          <c:smooth val="0"/>
          <c:extLst>
            <c:ext xmlns:c16="http://schemas.microsoft.com/office/drawing/2014/chart" uri="{C3380CC4-5D6E-409C-BE32-E72D297353CC}">
              <c16:uniqueId val="{00000001-2204-4966-BBC8-D7A56C5FCF1E}"/>
            </c:ext>
          </c:extLst>
        </c:ser>
        <c:ser>
          <c:idx val="2"/>
          <c:order val="2"/>
          <c:tx>
            <c:strRef>
              <c:f>'C3 8080'!$F$1</c:f>
              <c:strCache>
                <c:ptCount val="1"/>
                <c:pt idx="0">
                  <c:v>Tmnt 3</c:v>
                </c:pt>
              </c:strCache>
            </c:strRef>
          </c:tx>
          <c:spPr>
            <a:ln w="19050">
              <a:solidFill>
                <a:srgbClr val="FFFF00"/>
              </a:solidFill>
            </a:ln>
          </c:spPr>
          <c:marker>
            <c:symbol val="none"/>
          </c:marker>
          <c:xVal>
            <c:numRef>
              <c:f>'C3 8080'!$C$4:$FS$4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'C3 8080'!$C$38:$FS$38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20.254777070063696</c:v>
                </c:pt>
                <c:pt idx="26">
                  <c:v>20.254777070063696</c:v>
                </c:pt>
                <c:pt idx="27">
                  <c:v>20.254777070063696</c:v>
                </c:pt>
                <c:pt idx="28">
                  <c:v>20.254777070063696</c:v>
                </c:pt>
                <c:pt idx="29">
                  <c:v>20.254777070063696</c:v>
                </c:pt>
                <c:pt idx="30">
                  <c:v>20.254777070063696</c:v>
                </c:pt>
                <c:pt idx="31">
                  <c:v>40.509554140127392</c:v>
                </c:pt>
                <c:pt idx="32">
                  <c:v>40.509554140127392</c:v>
                </c:pt>
                <c:pt idx="33">
                  <c:v>40.509554140127392</c:v>
                </c:pt>
                <c:pt idx="34">
                  <c:v>40.509554140127392</c:v>
                </c:pt>
                <c:pt idx="35">
                  <c:v>40.509554140127392</c:v>
                </c:pt>
                <c:pt idx="36">
                  <c:v>40.509554140127392</c:v>
                </c:pt>
                <c:pt idx="37">
                  <c:v>40.509554140127392</c:v>
                </c:pt>
                <c:pt idx="38">
                  <c:v>60.764331210191088</c:v>
                </c:pt>
                <c:pt idx="39">
                  <c:v>60.764331210191088</c:v>
                </c:pt>
                <c:pt idx="40">
                  <c:v>60.764331210191088</c:v>
                </c:pt>
                <c:pt idx="41">
                  <c:v>60.764331210191088</c:v>
                </c:pt>
                <c:pt idx="42">
                  <c:v>60.764331210191088</c:v>
                </c:pt>
                <c:pt idx="43">
                  <c:v>60.764331210191088</c:v>
                </c:pt>
                <c:pt idx="44">
                  <c:v>75.98726114649682</c:v>
                </c:pt>
                <c:pt idx="45">
                  <c:v>75.98726114649682</c:v>
                </c:pt>
                <c:pt idx="46">
                  <c:v>75.98726114649682</c:v>
                </c:pt>
                <c:pt idx="47">
                  <c:v>75.98726114649682</c:v>
                </c:pt>
                <c:pt idx="48">
                  <c:v>75.98726114649682</c:v>
                </c:pt>
                <c:pt idx="49">
                  <c:v>91.210191082802552</c:v>
                </c:pt>
                <c:pt idx="50">
                  <c:v>91.210191082802552</c:v>
                </c:pt>
                <c:pt idx="51">
                  <c:v>91.210191082802552</c:v>
                </c:pt>
                <c:pt idx="52">
                  <c:v>91.210191082802552</c:v>
                </c:pt>
                <c:pt idx="53">
                  <c:v>111.91082802547771</c:v>
                </c:pt>
                <c:pt idx="54">
                  <c:v>111.91082802547771</c:v>
                </c:pt>
                <c:pt idx="55">
                  <c:v>111.91082802547771</c:v>
                </c:pt>
                <c:pt idx="56">
                  <c:v>111.91082802547771</c:v>
                </c:pt>
                <c:pt idx="57">
                  <c:v>111.91082802547771</c:v>
                </c:pt>
                <c:pt idx="58">
                  <c:v>144.20382165605096</c:v>
                </c:pt>
                <c:pt idx="59">
                  <c:v>144.20382165605096</c:v>
                </c:pt>
                <c:pt idx="60">
                  <c:v>144.20382165605096</c:v>
                </c:pt>
                <c:pt idx="61">
                  <c:v>144.20382165605096</c:v>
                </c:pt>
                <c:pt idx="62">
                  <c:v>144.20382165605096</c:v>
                </c:pt>
                <c:pt idx="63">
                  <c:v>144.20382165605096</c:v>
                </c:pt>
                <c:pt idx="64">
                  <c:v>170.44585987261146</c:v>
                </c:pt>
                <c:pt idx="65">
                  <c:v>170.44585987261146</c:v>
                </c:pt>
                <c:pt idx="66">
                  <c:v>170.44585987261146</c:v>
                </c:pt>
                <c:pt idx="67">
                  <c:v>185.66878980891721</c:v>
                </c:pt>
                <c:pt idx="68">
                  <c:v>185.66878980891721</c:v>
                </c:pt>
                <c:pt idx="69">
                  <c:v>185.66878980891721</c:v>
                </c:pt>
                <c:pt idx="70">
                  <c:v>185.66878980891721</c:v>
                </c:pt>
                <c:pt idx="71">
                  <c:v>185.66878980891721</c:v>
                </c:pt>
                <c:pt idx="72">
                  <c:v>218.02547770700639</c:v>
                </c:pt>
                <c:pt idx="73">
                  <c:v>218.02547770700639</c:v>
                </c:pt>
                <c:pt idx="74">
                  <c:v>218.02547770700639</c:v>
                </c:pt>
                <c:pt idx="75">
                  <c:v>218.02547770700639</c:v>
                </c:pt>
                <c:pt idx="76">
                  <c:v>218.02547770700639</c:v>
                </c:pt>
                <c:pt idx="77">
                  <c:v>254.45859872611467</c:v>
                </c:pt>
                <c:pt idx="78">
                  <c:v>254.45859872611467</c:v>
                </c:pt>
                <c:pt idx="79">
                  <c:v>254.45859872611467</c:v>
                </c:pt>
                <c:pt idx="80">
                  <c:v>254.45859872611467</c:v>
                </c:pt>
                <c:pt idx="81">
                  <c:v>279.80891719745227</c:v>
                </c:pt>
                <c:pt idx="82">
                  <c:v>279.80891719745227</c:v>
                </c:pt>
                <c:pt idx="83">
                  <c:v>279.80891719745227</c:v>
                </c:pt>
                <c:pt idx="84">
                  <c:v>279.80891719745227</c:v>
                </c:pt>
                <c:pt idx="85">
                  <c:v>279.80891719745227</c:v>
                </c:pt>
                <c:pt idx="86">
                  <c:v>300.00000000000006</c:v>
                </c:pt>
                <c:pt idx="87">
                  <c:v>300.00000000000006</c:v>
                </c:pt>
                <c:pt idx="88">
                  <c:v>300.00000000000006</c:v>
                </c:pt>
                <c:pt idx="89">
                  <c:v>300.00000000000006</c:v>
                </c:pt>
                <c:pt idx="90">
                  <c:v>300.00000000000006</c:v>
                </c:pt>
                <c:pt idx="91">
                  <c:v>320.19108280254784</c:v>
                </c:pt>
                <c:pt idx="92">
                  <c:v>320.19108280254784</c:v>
                </c:pt>
                <c:pt idx="93">
                  <c:v>320.19108280254784</c:v>
                </c:pt>
                <c:pt idx="94">
                  <c:v>320.19108280254784</c:v>
                </c:pt>
                <c:pt idx="95">
                  <c:v>333.37579617834399</c:v>
                </c:pt>
                <c:pt idx="96">
                  <c:v>333.37579617834399</c:v>
                </c:pt>
                <c:pt idx="97">
                  <c:v>333.37579617834399</c:v>
                </c:pt>
                <c:pt idx="98">
                  <c:v>333.37579617834399</c:v>
                </c:pt>
                <c:pt idx="99">
                  <c:v>333.37579617834399</c:v>
                </c:pt>
                <c:pt idx="100">
                  <c:v>361.71974522292999</c:v>
                </c:pt>
                <c:pt idx="101">
                  <c:v>361.71974522292999</c:v>
                </c:pt>
                <c:pt idx="102">
                  <c:v>361.71974522292999</c:v>
                </c:pt>
                <c:pt idx="103">
                  <c:v>361.71974522292999</c:v>
                </c:pt>
                <c:pt idx="104">
                  <c:v>361.71974522292999</c:v>
                </c:pt>
                <c:pt idx="105">
                  <c:v>381.9745222929937</c:v>
                </c:pt>
                <c:pt idx="106">
                  <c:v>381.9745222929937</c:v>
                </c:pt>
                <c:pt idx="107">
                  <c:v>381.9745222929937</c:v>
                </c:pt>
                <c:pt idx="108">
                  <c:v>381.9745222929937</c:v>
                </c:pt>
                <c:pt idx="109">
                  <c:v>406.30573248407649</c:v>
                </c:pt>
                <c:pt idx="110">
                  <c:v>406.30573248407649</c:v>
                </c:pt>
                <c:pt idx="111">
                  <c:v>406.30573248407649</c:v>
                </c:pt>
                <c:pt idx="112">
                  <c:v>406.30573248407649</c:v>
                </c:pt>
                <c:pt idx="113">
                  <c:v>406.30573248407649</c:v>
                </c:pt>
                <c:pt idx="114">
                  <c:v>406.30573248407649</c:v>
                </c:pt>
                <c:pt idx="115">
                  <c:v>424.52229299363063</c:v>
                </c:pt>
                <c:pt idx="116">
                  <c:v>424.52229299363063</c:v>
                </c:pt>
                <c:pt idx="117">
                  <c:v>424.52229299363063</c:v>
                </c:pt>
                <c:pt idx="118">
                  <c:v>424.52229299363063</c:v>
                </c:pt>
                <c:pt idx="119">
                  <c:v>424.52229299363063</c:v>
                </c:pt>
                <c:pt idx="120">
                  <c:v>424.52229299363063</c:v>
                </c:pt>
                <c:pt idx="121">
                  <c:v>424.52229299363063</c:v>
                </c:pt>
                <c:pt idx="122">
                  <c:v>424.52229299363063</c:v>
                </c:pt>
                <c:pt idx="123">
                  <c:v>424.52229299363063</c:v>
                </c:pt>
                <c:pt idx="124">
                  <c:v>424.52229299363063</c:v>
                </c:pt>
                <c:pt idx="125">
                  <c:v>424.52229299363063</c:v>
                </c:pt>
                <c:pt idx="126">
                  <c:v>424.52229299363063</c:v>
                </c:pt>
                <c:pt idx="127">
                  <c:v>424.52229299363063</c:v>
                </c:pt>
                <c:pt idx="128">
                  <c:v>424.52229299363063</c:v>
                </c:pt>
                <c:pt idx="129">
                  <c:v>424.52229299363063</c:v>
                </c:pt>
                <c:pt idx="130">
                  <c:v>424.52229299363063</c:v>
                </c:pt>
                <c:pt idx="131">
                  <c:v>424.52229299363063</c:v>
                </c:pt>
                <c:pt idx="132">
                  <c:v>424.52229299363063</c:v>
                </c:pt>
                <c:pt idx="133">
                  <c:v>424.52229299363063</c:v>
                </c:pt>
                <c:pt idx="134">
                  <c:v>424.52229299363063</c:v>
                </c:pt>
                <c:pt idx="135">
                  <c:v>424.52229299363063</c:v>
                </c:pt>
                <c:pt idx="136">
                  <c:v>424.52229299363063</c:v>
                </c:pt>
                <c:pt idx="137">
                  <c:v>424.52229299363063</c:v>
                </c:pt>
                <c:pt idx="138">
                  <c:v>424.52229299363063</c:v>
                </c:pt>
                <c:pt idx="139">
                  <c:v>424.52229299363063</c:v>
                </c:pt>
                <c:pt idx="140">
                  <c:v>424.52229299363063</c:v>
                </c:pt>
                <c:pt idx="141">
                  <c:v>424.52229299363063</c:v>
                </c:pt>
                <c:pt idx="142">
                  <c:v>424.52229299363063</c:v>
                </c:pt>
                <c:pt idx="143">
                  <c:v>424.52229299363063</c:v>
                </c:pt>
                <c:pt idx="144">
                  <c:v>424.52229299363063</c:v>
                </c:pt>
                <c:pt idx="145">
                  <c:v>424.52229299363063</c:v>
                </c:pt>
                <c:pt idx="146">
                  <c:v>424.52229299363063</c:v>
                </c:pt>
                <c:pt idx="147">
                  <c:v>424.52229299363063</c:v>
                </c:pt>
                <c:pt idx="148">
                  <c:v>424.52229299363063</c:v>
                </c:pt>
                <c:pt idx="149">
                  <c:v>424.52229299363063</c:v>
                </c:pt>
                <c:pt idx="150">
                  <c:v>424.52229299363063</c:v>
                </c:pt>
                <c:pt idx="151">
                  <c:v>424.52229299363063</c:v>
                </c:pt>
                <c:pt idx="152">
                  <c:v>424.52229299363063</c:v>
                </c:pt>
                <c:pt idx="153">
                  <c:v>424.52229299363063</c:v>
                </c:pt>
                <c:pt idx="154">
                  <c:v>424.52229299363063</c:v>
                </c:pt>
                <c:pt idx="155">
                  <c:v>424.52229299363063</c:v>
                </c:pt>
                <c:pt idx="156">
                  <c:v>424.52229299363063</c:v>
                </c:pt>
                <c:pt idx="157">
                  <c:v>424.52229299363063</c:v>
                </c:pt>
                <c:pt idx="158">
                  <c:v>424.52229299363063</c:v>
                </c:pt>
                <c:pt idx="159">
                  <c:v>424.52229299363063</c:v>
                </c:pt>
                <c:pt idx="160">
                  <c:v>424.52229299363063</c:v>
                </c:pt>
                <c:pt idx="161">
                  <c:v>424.52229299363063</c:v>
                </c:pt>
                <c:pt idx="162">
                  <c:v>424.52229299363063</c:v>
                </c:pt>
                <c:pt idx="163">
                  <c:v>424.52229299363063</c:v>
                </c:pt>
                <c:pt idx="164">
                  <c:v>424.52229299363063</c:v>
                </c:pt>
                <c:pt idx="165">
                  <c:v>424.52229299363063</c:v>
                </c:pt>
                <c:pt idx="166">
                  <c:v>424.52229299363063</c:v>
                </c:pt>
                <c:pt idx="167">
                  <c:v>424.52229299363063</c:v>
                </c:pt>
                <c:pt idx="168">
                  <c:v>424.52229299363063</c:v>
                </c:pt>
                <c:pt idx="169">
                  <c:v>424.52229299363063</c:v>
                </c:pt>
                <c:pt idx="170">
                  <c:v>424.52229299363063</c:v>
                </c:pt>
                <c:pt idx="171">
                  <c:v>424.52229299363063</c:v>
                </c:pt>
                <c:pt idx="172">
                  <c:v>424.52229299363063</c:v>
                </c:pt>
              </c:numCache>
            </c:numRef>
          </c:yVal>
          <c:smooth val="0"/>
          <c:extLst>
            <c:ext xmlns:c16="http://schemas.microsoft.com/office/drawing/2014/chart" uri="{C3380CC4-5D6E-409C-BE32-E72D297353CC}">
              <c16:uniqueId val="{00000002-2204-4966-BBC8-D7A56C5FCF1E}"/>
            </c:ext>
          </c:extLst>
        </c:ser>
        <c:ser>
          <c:idx val="3"/>
          <c:order val="3"/>
          <c:tx>
            <c:strRef>
              <c:f>'C4 8065'!$F$1</c:f>
              <c:strCache>
                <c:ptCount val="1"/>
                <c:pt idx="0">
                  <c:v>Tmnt 4</c:v>
                </c:pt>
              </c:strCache>
            </c:strRef>
          </c:tx>
          <c:spPr>
            <a:ln w="19050">
              <a:solidFill>
                <a:srgbClr val="FF33CC"/>
              </a:solidFill>
            </a:ln>
          </c:spPr>
          <c:marker>
            <c:symbol val="none"/>
          </c:marker>
          <c:xVal>
            <c:numRef>
              <c:f>'C4 8065'!$C$4:$FS$4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'C4 8065'!$C$38:$FS$38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20.254777070063696</c:v>
                </c:pt>
                <c:pt idx="26">
                  <c:v>20.254777070063696</c:v>
                </c:pt>
                <c:pt idx="27">
                  <c:v>20.254777070063696</c:v>
                </c:pt>
                <c:pt idx="28">
                  <c:v>20.254777070063696</c:v>
                </c:pt>
                <c:pt idx="29">
                  <c:v>20.254777070063696</c:v>
                </c:pt>
                <c:pt idx="30">
                  <c:v>20.254777070063696</c:v>
                </c:pt>
                <c:pt idx="31">
                  <c:v>40.445859872611464</c:v>
                </c:pt>
                <c:pt idx="32">
                  <c:v>40.445859872611464</c:v>
                </c:pt>
                <c:pt idx="33">
                  <c:v>40.445859872611464</c:v>
                </c:pt>
                <c:pt idx="34">
                  <c:v>40.445859872611464</c:v>
                </c:pt>
                <c:pt idx="35">
                  <c:v>40.445859872611464</c:v>
                </c:pt>
                <c:pt idx="36">
                  <c:v>40.445859872611464</c:v>
                </c:pt>
                <c:pt idx="37">
                  <c:v>40.445859872611464</c:v>
                </c:pt>
                <c:pt idx="38">
                  <c:v>60.70063694267516</c:v>
                </c:pt>
                <c:pt idx="39">
                  <c:v>60.70063694267516</c:v>
                </c:pt>
                <c:pt idx="40">
                  <c:v>60.70063694267516</c:v>
                </c:pt>
                <c:pt idx="41">
                  <c:v>60.70063694267516</c:v>
                </c:pt>
                <c:pt idx="42">
                  <c:v>60.70063694267516</c:v>
                </c:pt>
                <c:pt idx="43">
                  <c:v>60.70063694267516</c:v>
                </c:pt>
                <c:pt idx="44">
                  <c:v>75.923566878980893</c:v>
                </c:pt>
                <c:pt idx="45">
                  <c:v>75.923566878980893</c:v>
                </c:pt>
                <c:pt idx="46">
                  <c:v>75.923566878980893</c:v>
                </c:pt>
                <c:pt idx="47">
                  <c:v>75.923566878980893</c:v>
                </c:pt>
                <c:pt idx="48">
                  <c:v>75.923566878980893</c:v>
                </c:pt>
                <c:pt idx="49">
                  <c:v>91.146496815286625</c:v>
                </c:pt>
                <c:pt idx="50">
                  <c:v>91.146496815286625</c:v>
                </c:pt>
                <c:pt idx="51">
                  <c:v>91.146496815286625</c:v>
                </c:pt>
                <c:pt idx="52">
                  <c:v>91.146496815286625</c:v>
                </c:pt>
                <c:pt idx="53">
                  <c:v>111.91082802547771</c:v>
                </c:pt>
                <c:pt idx="54">
                  <c:v>111.91082802547771</c:v>
                </c:pt>
                <c:pt idx="55">
                  <c:v>111.91082802547771</c:v>
                </c:pt>
                <c:pt idx="56">
                  <c:v>111.91082802547771</c:v>
                </c:pt>
                <c:pt idx="57">
                  <c:v>111.91082802547771</c:v>
                </c:pt>
                <c:pt idx="58">
                  <c:v>144.26751592356689</c:v>
                </c:pt>
                <c:pt idx="59">
                  <c:v>144.26751592356689</c:v>
                </c:pt>
                <c:pt idx="60">
                  <c:v>144.26751592356689</c:v>
                </c:pt>
                <c:pt idx="61">
                  <c:v>144.26751592356689</c:v>
                </c:pt>
                <c:pt idx="62">
                  <c:v>144.26751592356689</c:v>
                </c:pt>
                <c:pt idx="63">
                  <c:v>144.26751592356689</c:v>
                </c:pt>
                <c:pt idx="64">
                  <c:v>170.63694267515925</c:v>
                </c:pt>
                <c:pt idx="65">
                  <c:v>170.63694267515925</c:v>
                </c:pt>
                <c:pt idx="66">
                  <c:v>170.63694267515925</c:v>
                </c:pt>
                <c:pt idx="67">
                  <c:v>185.92356687898089</c:v>
                </c:pt>
                <c:pt idx="68">
                  <c:v>185.92356687898089</c:v>
                </c:pt>
                <c:pt idx="69">
                  <c:v>185.92356687898089</c:v>
                </c:pt>
                <c:pt idx="70">
                  <c:v>185.92356687898089</c:v>
                </c:pt>
                <c:pt idx="71">
                  <c:v>185.92356687898089</c:v>
                </c:pt>
                <c:pt idx="72">
                  <c:v>218.28025477707007</c:v>
                </c:pt>
                <c:pt idx="73">
                  <c:v>218.28025477707007</c:v>
                </c:pt>
                <c:pt idx="74">
                  <c:v>218.28025477707007</c:v>
                </c:pt>
                <c:pt idx="75">
                  <c:v>218.28025477707007</c:v>
                </c:pt>
                <c:pt idx="76">
                  <c:v>218.28025477707007</c:v>
                </c:pt>
                <c:pt idx="77">
                  <c:v>254.64968152866243</c:v>
                </c:pt>
                <c:pt idx="78">
                  <c:v>254.64968152866243</c:v>
                </c:pt>
                <c:pt idx="79">
                  <c:v>254.64968152866243</c:v>
                </c:pt>
                <c:pt idx="80">
                  <c:v>254.64968152866243</c:v>
                </c:pt>
                <c:pt idx="81">
                  <c:v>279.93630573248407</c:v>
                </c:pt>
                <c:pt idx="82">
                  <c:v>279.93630573248407</c:v>
                </c:pt>
                <c:pt idx="83">
                  <c:v>279.93630573248407</c:v>
                </c:pt>
                <c:pt idx="84">
                  <c:v>279.93630573248407</c:v>
                </c:pt>
                <c:pt idx="85">
                  <c:v>279.93630573248407</c:v>
                </c:pt>
                <c:pt idx="86">
                  <c:v>300.12738853503186</c:v>
                </c:pt>
                <c:pt idx="87">
                  <c:v>300.12738853503186</c:v>
                </c:pt>
                <c:pt idx="88">
                  <c:v>300.12738853503186</c:v>
                </c:pt>
                <c:pt idx="89">
                  <c:v>300.12738853503186</c:v>
                </c:pt>
                <c:pt idx="90">
                  <c:v>300.12738853503186</c:v>
                </c:pt>
                <c:pt idx="91">
                  <c:v>320.63694267515928</c:v>
                </c:pt>
                <c:pt idx="92">
                  <c:v>320.63694267515928</c:v>
                </c:pt>
                <c:pt idx="93">
                  <c:v>320.63694267515928</c:v>
                </c:pt>
                <c:pt idx="94">
                  <c:v>320.63694267515928</c:v>
                </c:pt>
                <c:pt idx="95">
                  <c:v>330.82802547770706</c:v>
                </c:pt>
                <c:pt idx="96">
                  <c:v>330.82802547770706</c:v>
                </c:pt>
                <c:pt idx="97">
                  <c:v>330.82802547770706</c:v>
                </c:pt>
                <c:pt idx="98">
                  <c:v>330.82802547770706</c:v>
                </c:pt>
                <c:pt idx="99">
                  <c:v>330.82802547770706</c:v>
                </c:pt>
                <c:pt idx="100">
                  <c:v>354.07643312101914</c:v>
                </c:pt>
                <c:pt idx="101">
                  <c:v>354.07643312101914</c:v>
                </c:pt>
                <c:pt idx="102">
                  <c:v>354.07643312101914</c:v>
                </c:pt>
                <c:pt idx="103">
                  <c:v>354.07643312101914</c:v>
                </c:pt>
                <c:pt idx="104">
                  <c:v>354.07643312101914</c:v>
                </c:pt>
                <c:pt idx="105">
                  <c:v>370.38216560509557</c:v>
                </c:pt>
                <c:pt idx="106">
                  <c:v>370.38216560509557</c:v>
                </c:pt>
                <c:pt idx="107">
                  <c:v>370.38216560509557</c:v>
                </c:pt>
                <c:pt idx="108">
                  <c:v>370.38216560509557</c:v>
                </c:pt>
                <c:pt idx="109">
                  <c:v>388.66242038216564</c:v>
                </c:pt>
                <c:pt idx="110">
                  <c:v>388.66242038216564</c:v>
                </c:pt>
                <c:pt idx="111">
                  <c:v>388.66242038216564</c:v>
                </c:pt>
                <c:pt idx="112">
                  <c:v>388.66242038216564</c:v>
                </c:pt>
                <c:pt idx="113">
                  <c:v>388.66242038216564</c:v>
                </c:pt>
                <c:pt idx="114">
                  <c:v>388.66242038216564</c:v>
                </c:pt>
                <c:pt idx="115">
                  <c:v>403.88535031847135</c:v>
                </c:pt>
                <c:pt idx="116">
                  <c:v>403.88535031847135</c:v>
                </c:pt>
                <c:pt idx="117">
                  <c:v>403.88535031847135</c:v>
                </c:pt>
                <c:pt idx="118">
                  <c:v>403.88535031847135</c:v>
                </c:pt>
                <c:pt idx="119">
                  <c:v>403.88535031847135</c:v>
                </c:pt>
                <c:pt idx="120">
                  <c:v>403.88535031847135</c:v>
                </c:pt>
                <c:pt idx="121">
                  <c:v>403.88535031847135</c:v>
                </c:pt>
                <c:pt idx="122">
                  <c:v>403.88535031847135</c:v>
                </c:pt>
                <c:pt idx="123">
                  <c:v>403.88535031847135</c:v>
                </c:pt>
                <c:pt idx="124">
                  <c:v>403.88535031847135</c:v>
                </c:pt>
                <c:pt idx="125">
                  <c:v>403.88535031847135</c:v>
                </c:pt>
                <c:pt idx="126">
                  <c:v>403.88535031847135</c:v>
                </c:pt>
                <c:pt idx="127">
                  <c:v>403.88535031847135</c:v>
                </c:pt>
                <c:pt idx="128">
                  <c:v>403.88535031847135</c:v>
                </c:pt>
                <c:pt idx="129">
                  <c:v>403.88535031847135</c:v>
                </c:pt>
                <c:pt idx="130">
                  <c:v>403.88535031847135</c:v>
                </c:pt>
                <c:pt idx="131">
                  <c:v>403.88535031847135</c:v>
                </c:pt>
                <c:pt idx="132">
                  <c:v>403.88535031847135</c:v>
                </c:pt>
                <c:pt idx="133">
                  <c:v>403.88535031847135</c:v>
                </c:pt>
                <c:pt idx="134">
                  <c:v>403.88535031847135</c:v>
                </c:pt>
                <c:pt idx="135">
                  <c:v>403.88535031847135</c:v>
                </c:pt>
                <c:pt idx="136">
                  <c:v>403.88535031847135</c:v>
                </c:pt>
                <c:pt idx="137">
                  <c:v>403.88535031847135</c:v>
                </c:pt>
                <c:pt idx="138">
                  <c:v>403.88535031847135</c:v>
                </c:pt>
                <c:pt idx="139">
                  <c:v>403.88535031847135</c:v>
                </c:pt>
                <c:pt idx="140">
                  <c:v>403.88535031847135</c:v>
                </c:pt>
                <c:pt idx="141">
                  <c:v>403.88535031847135</c:v>
                </c:pt>
                <c:pt idx="142">
                  <c:v>403.88535031847135</c:v>
                </c:pt>
                <c:pt idx="143">
                  <c:v>403.88535031847135</c:v>
                </c:pt>
                <c:pt idx="144">
                  <c:v>403.88535031847135</c:v>
                </c:pt>
                <c:pt idx="145">
                  <c:v>403.88535031847135</c:v>
                </c:pt>
                <c:pt idx="146">
                  <c:v>403.88535031847135</c:v>
                </c:pt>
                <c:pt idx="147">
                  <c:v>403.88535031847135</c:v>
                </c:pt>
                <c:pt idx="148">
                  <c:v>403.88535031847135</c:v>
                </c:pt>
                <c:pt idx="149">
                  <c:v>403.88535031847135</c:v>
                </c:pt>
                <c:pt idx="150">
                  <c:v>403.88535031847135</c:v>
                </c:pt>
                <c:pt idx="151">
                  <c:v>403.88535031847135</c:v>
                </c:pt>
                <c:pt idx="152">
                  <c:v>403.88535031847135</c:v>
                </c:pt>
                <c:pt idx="153">
                  <c:v>403.88535031847135</c:v>
                </c:pt>
                <c:pt idx="154">
                  <c:v>403.88535031847135</c:v>
                </c:pt>
                <c:pt idx="155">
                  <c:v>403.88535031847135</c:v>
                </c:pt>
                <c:pt idx="156">
                  <c:v>403.88535031847135</c:v>
                </c:pt>
                <c:pt idx="157">
                  <c:v>403.88535031847135</c:v>
                </c:pt>
                <c:pt idx="158">
                  <c:v>403.88535031847135</c:v>
                </c:pt>
                <c:pt idx="159">
                  <c:v>403.88535031847135</c:v>
                </c:pt>
                <c:pt idx="160">
                  <c:v>403.88535031847135</c:v>
                </c:pt>
                <c:pt idx="161">
                  <c:v>403.88535031847135</c:v>
                </c:pt>
                <c:pt idx="162">
                  <c:v>403.88535031847135</c:v>
                </c:pt>
                <c:pt idx="163">
                  <c:v>403.88535031847135</c:v>
                </c:pt>
                <c:pt idx="164">
                  <c:v>403.88535031847135</c:v>
                </c:pt>
                <c:pt idx="165">
                  <c:v>403.88535031847135</c:v>
                </c:pt>
                <c:pt idx="166">
                  <c:v>403.88535031847135</c:v>
                </c:pt>
                <c:pt idx="167">
                  <c:v>403.88535031847135</c:v>
                </c:pt>
                <c:pt idx="168">
                  <c:v>403.88535031847135</c:v>
                </c:pt>
                <c:pt idx="169">
                  <c:v>403.88535031847135</c:v>
                </c:pt>
                <c:pt idx="170">
                  <c:v>403.88535031847135</c:v>
                </c:pt>
                <c:pt idx="171">
                  <c:v>403.88535031847135</c:v>
                </c:pt>
                <c:pt idx="172">
                  <c:v>403.88535031847135</c:v>
                </c:pt>
              </c:numCache>
            </c:numRef>
          </c:yVal>
          <c:smooth val="0"/>
          <c:extLst>
            <c:ext xmlns:c16="http://schemas.microsoft.com/office/drawing/2014/chart" uri="{C3380CC4-5D6E-409C-BE32-E72D297353CC}">
              <c16:uniqueId val="{00000003-2204-4966-BBC8-D7A56C5FCF1E}"/>
            </c:ext>
          </c:extLst>
        </c:ser>
        <c:ser>
          <c:idx val="4"/>
          <c:order val="4"/>
          <c:tx>
            <c:strRef>
              <c:f>'C5 8050'!$F$1</c:f>
              <c:strCache>
                <c:ptCount val="1"/>
                <c:pt idx="0">
                  <c:v>Tmnt 5</c:v>
                </c:pt>
              </c:strCache>
            </c:strRef>
          </c:tx>
          <c:spPr>
            <a:ln w="19050">
              <a:solidFill>
                <a:srgbClr val="FFFFCC"/>
              </a:solidFill>
            </a:ln>
          </c:spPr>
          <c:marker>
            <c:symbol val="none"/>
          </c:marker>
          <c:xVal>
            <c:numRef>
              <c:f>'C5 8050'!$C$4:$FS$4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'C5 8050'!$C$38:$FS$38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c:v>
                </c:pt>
                <c:pt idx="26">
                  <c:v>21</c:v>
                </c:pt>
                <c:pt idx="27">
                  <c:v>21</c:v>
                </c:pt>
                <c:pt idx="28">
                  <c:v>21</c:v>
                </c:pt>
                <c:pt idx="29">
                  <c:v>21</c:v>
                </c:pt>
                <c:pt idx="30">
                  <c:v>21</c:v>
                </c:pt>
                <c:pt idx="31">
                  <c:v>41.254777070063696</c:v>
                </c:pt>
                <c:pt idx="32">
                  <c:v>41.254777070063696</c:v>
                </c:pt>
                <c:pt idx="33">
                  <c:v>41.254777070063696</c:v>
                </c:pt>
                <c:pt idx="34">
                  <c:v>41.254777070063696</c:v>
                </c:pt>
                <c:pt idx="35">
                  <c:v>41.254777070063696</c:v>
                </c:pt>
                <c:pt idx="36">
                  <c:v>41.254777070063696</c:v>
                </c:pt>
                <c:pt idx="37">
                  <c:v>41.254777070063696</c:v>
                </c:pt>
                <c:pt idx="38">
                  <c:v>61.573248407643312</c:v>
                </c:pt>
                <c:pt idx="39">
                  <c:v>61.573248407643312</c:v>
                </c:pt>
                <c:pt idx="40">
                  <c:v>61.573248407643312</c:v>
                </c:pt>
                <c:pt idx="41">
                  <c:v>61.573248407643312</c:v>
                </c:pt>
                <c:pt idx="42">
                  <c:v>61.573248407643312</c:v>
                </c:pt>
                <c:pt idx="43">
                  <c:v>61.573248407643312</c:v>
                </c:pt>
                <c:pt idx="44">
                  <c:v>76.796178343949038</c:v>
                </c:pt>
                <c:pt idx="45">
                  <c:v>76.796178343949038</c:v>
                </c:pt>
                <c:pt idx="46">
                  <c:v>76.796178343949038</c:v>
                </c:pt>
                <c:pt idx="47">
                  <c:v>76.796178343949038</c:v>
                </c:pt>
                <c:pt idx="48">
                  <c:v>76.796178343949038</c:v>
                </c:pt>
                <c:pt idx="49">
                  <c:v>92.082802547770697</c:v>
                </c:pt>
                <c:pt idx="50">
                  <c:v>92.082802547770697</c:v>
                </c:pt>
                <c:pt idx="51">
                  <c:v>92.082802547770697</c:v>
                </c:pt>
                <c:pt idx="52">
                  <c:v>92.082802547770697</c:v>
                </c:pt>
                <c:pt idx="53">
                  <c:v>112.40127388535032</c:v>
                </c:pt>
                <c:pt idx="54">
                  <c:v>112.40127388535032</c:v>
                </c:pt>
                <c:pt idx="55">
                  <c:v>112.40127388535032</c:v>
                </c:pt>
                <c:pt idx="56">
                  <c:v>112.40127388535032</c:v>
                </c:pt>
                <c:pt idx="57">
                  <c:v>112.40127388535032</c:v>
                </c:pt>
                <c:pt idx="58">
                  <c:v>144.82165605095543</c:v>
                </c:pt>
                <c:pt idx="59">
                  <c:v>144.82165605095543</c:v>
                </c:pt>
                <c:pt idx="60">
                  <c:v>144.82165605095543</c:v>
                </c:pt>
                <c:pt idx="61">
                  <c:v>144.82165605095543</c:v>
                </c:pt>
                <c:pt idx="62">
                  <c:v>144.82165605095543</c:v>
                </c:pt>
                <c:pt idx="63">
                  <c:v>144.82165605095543</c:v>
                </c:pt>
                <c:pt idx="64">
                  <c:v>171.06369426751593</c:v>
                </c:pt>
                <c:pt idx="65">
                  <c:v>171.06369426751593</c:v>
                </c:pt>
                <c:pt idx="66">
                  <c:v>171.06369426751593</c:v>
                </c:pt>
                <c:pt idx="67">
                  <c:v>186.28662420382165</c:v>
                </c:pt>
                <c:pt idx="68">
                  <c:v>186.28662420382165</c:v>
                </c:pt>
                <c:pt idx="69">
                  <c:v>186.28662420382165</c:v>
                </c:pt>
                <c:pt idx="70">
                  <c:v>186.28662420382165</c:v>
                </c:pt>
                <c:pt idx="71">
                  <c:v>186.28662420382165</c:v>
                </c:pt>
                <c:pt idx="72">
                  <c:v>218.64331210191082</c:v>
                </c:pt>
                <c:pt idx="73">
                  <c:v>218.64331210191082</c:v>
                </c:pt>
                <c:pt idx="74">
                  <c:v>218.64331210191082</c:v>
                </c:pt>
                <c:pt idx="75">
                  <c:v>218.64331210191082</c:v>
                </c:pt>
                <c:pt idx="76">
                  <c:v>218.64331210191082</c:v>
                </c:pt>
                <c:pt idx="77">
                  <c:v>255.07643312101911</c:v>
                </c:pt>
                <c:pt idx="78">
                  <c:v>255.07643312101911</c:v>
                </c:pt>
                <c:pt idx="79">
                  <c:v>255.07643312101911</c:v>
                </c:pt>
                <c:pt idx="80">
                  <c:v>255.07643312101911</c:v>
                </c:pt>
                <c:pt idx="81">
                  <c:v>280.42675159235671</c:v>
                </c:pt>
                <c:pt idx="82">
                  <c:v>280.42675159235671</c:v>
                </c:pt>
                <c:pt idx="83">
                  <c:v>280.42675159235671</c:v>
                </c:pt>
                <c:pt idx="84">
                  <c:v>280.42675159235671</c:v>
                </c:pt>
                <c:pt idx="85">
                  <c:v>280.42675159235671</c:v>
                </c:pt>
                <c:pt idx="86">
                  <c:v>300.74522292993635</c:v>
                </c:pt>
                <c:pt idx="87">
                  <c:v>300.74522292993635</c:v>
                </c:pt>
                <c:pt idx="88">
                  <c:v>300.74522292993635</c:v>
                </c:pt>
                <c:pt idx="89">
                  <c:v>300.74522292993635</c:v>
                </c:pt>
                <c:pt idx="90">
                  <c:v>300.74522292993635</c:v>
                </c:pt>
                <c:pt idx="91">
                  <c:v>321.00000000000006</c:v>
                </c:pt>
                <c:pt idx="92">
                  <c:v>321.00000000000006</c:v>
                </c:pt>
                <c:pt idx="93">
                  <c:v>321.00000000000006</c:v>
                </c:pt>
                <c:pt idx="94">
                  <c:v>321.00000000000006</c:v>
                </c:pt>
                <c:pt idx="95">
                  <c:v>321.00000000000006</c:v>
                </c:pt>
                <c:pt idx="96">
                  <c:v>321.00000000000006</c:v>
                </c:pt>
                <c:pt idx="97">
                  <c:v>321.00000000000006</c:v>
                </c:pt>
                <c:pt idx="98">
                  <c:v>321.00000000000006</c:v>
                </c:pt>
                <c:pt idx="99">
                  <c:v>321.00000000000006</c:v>
                </c:pt>
                <c:pt idx="100">
                  <c:v>338.32484076433127</c:v>
                </c:pt>
                <c:pt idx="101">
                  <c:v>338.32484076433127</c:v>
                </c:pt>
                <c:pt idx="102">
                  <c:v>338.32484076433127</c:v>
                </c:pt>
                <c:pt idx="103">
                  <c:v>338.32484076433127</c:v>
                </c:pt>
                <c:pt idx="104">
                  <c:v>338.32484076433127</c:v>
                </c:pt>
                <c:pt idx="105">
                  <c:v>350.61783439490449</c:v>
                </c:pt>
                <c:pt idx="106">
                  <c:v>350.61783439490449</c:v>
                </c:pt>
                <c:pt idx="107">
                  <c:v>350.61783439490449</c:v>
                </c:pt>
                <c:pt idx="108">
                  <c:v>350.61783439490449</c:v>
                </c:pt>
                <c:pt idx="109">
                  <c:v>362.84713375796184</c:v>
                </c:pt>
                <c:pt idx="110">
                  <c:v>362.84713375796184</c:v>
                </c:pt>
                <c:pt idx="111">
                  <c:v>362.84713375796184</c:v>
                </c:pt>
                <c:pt idx="112">
                  <c:v>362.84713375796184</c:v>
                </c:pt>
                <c:pt idx="113">
                  <c:v>362.84713375796184</c:v>
                </c:pt>
                <c:pt idx="114">
                  <c:v>362.84713375796184</c:v>
                </c:pt>
                <c:pt idx="115">
                  <c:v>372.9745222929937</c:v>
                </c:pt>
                <c:pt idx="116">
                  <c:v>372.9745222929937</c:v>
                </c:pt>
                <c:pt idx="117">
                  <c:v>372.9745222929937</c:v>
                </c:pt>
                <c:pt idx="118">
                  <c:v>372.9745222929937</c:v>
                </c:pt>
                <c:pt idx="119">
                  <c:v>372.9745222929937</c:v>
                </c:pt>
                <c:pt idx="120">
                  <c:v>372.9745222929937</c:v>
                </c:pt>
                <c:pt idx="121">
                  <c:v>372.9745222929937</c:v>
                </c:pt>
                <c:pt idx="122">
                  <c:v>372.9745222929937</c:v>
                </c:pt>
                <c:pt idx="123">
                  <c:v>372.9745222929937</c:v>
                </c:pt>
                <c:pt idx="124">
                  <c:v>372.9745222929937</c:v>
                </c:pt>
                <c:pt idx="125">
                  <c:v>372.9745222929937</c:v>
                </c:pt>
                <c:pt idx="126">
                  <c:v>372.9745222929937</c:v>
                </c:pt>
                <c:pt idx="127">
                  <c:v>372.9745222929937</c:v>
                </c:pt>
                <c:pt idx="128">
                  <c:v>372.9745222929937</c:v>
                </c:pt>
                <c:pt idx="129">
                  <c:v>372.9745222929937</c:v>
                </c:pt>
                <c:pt idx="130">
                  <c:v>372.9745222929937</c:v>
                </c:pt>
                <c:pt idx="131">
                  <c:v>372.9745222929937</c:v>
                </c:pt>
                <c:pt idx="132">
                  <c:v>372.9745222929937</c:v>
                </c:pt>
                <c:pt idx="133">
                  <c:v>372.9745222929937</c:v>
                </c:pt>
                <c:pt idx="134">
                  <c:v>372.9745222929937</c:v>
                </c:pt>
                <c:pt idx="135">
                  <c:v>372.9745222929937</c:v>
                </c:pt>
                <c:pt idx="136">
                  <c:v>372.9745222929937</c:v>
                </c:pt>
                <c:pt idx="137">
                  <c:v>372.9745222929937</c:v>
                </c:pt>
                <c:pt idx="138">
                  <c:v>372.9745222929937</c:v>
                </c:pt>
                <c:pt idx="139">
                  <c:v>372.9745222929937</c:v>
                </c:pt>
                <c:pt idx="140">
                  <c:v>372.9745222929937</c:v>
                </c:pt>
                <c:pt idx="141">
                  <c:v>372.9745222929937</c:v>
                </c:pt>
                <c:pt idx="142">
                  <c:v>372.9745222929937</c:v>
                </c:pt>
                <c:pt idx="143">
                  <c:v>372.9745222929937</c:v>
                </c:pt>
                <c:pt idx="144">
                  <c:v>372.9745222929937</c:v>
                </c:pt>
                <c:pt idx="145">
                  <c:v>372.9745222929937</c:v>
                </c:pt>
                <c:pt idx="146">
                  <c:v>372.9745222929937</c:v>
                </c:pt>
                <c:pt idx="147">
                  <c:v>372.9745222929937</c:v>
                </c:pt>
                <c:pt idx="148">
                  <c:v>372.9745222929937</c:v>
                </c:pt>
                <c:pt idx="149">
                  <c:v>372.9745222929937</c:v>
                </c:pt>
                <c:pt idx="150">
                  <c:v>372.9745222929937</c:v>
                </c:pt>
                <c:pt idx="151">
                  <c:v>372.9745222929937</c:v>
                </c:pt>
                <c:pt idx="152">
                  <c:v>372.9745222929937</c:v>
                </c:pt>
                <c:pt idx="153">
                  <c:v>372.9745222929937</c:v>
                </c:pt>
                <c:pt idx="154">
                  <c:v>372.9745222929937</c:v>
                </c:pt>
                <c:pt idx="155">
                  <c:v>372.9745222929937</c:v>
                </c:pt>
                <c:pt idx="156">
                  <c:v>372.9745222929937</c:v>
                </c:pt>
                <c:pt idx="157">
                  <c:v>372.9745222929937</c:v>
                </c:pt>
                <c:pt idx="158">
                  <c:v>372.9745222929937</c:v>
                </c:pt>
                <c:pt idx="159">
                  <c:v>372.9745222929937</c:v>
                </c:pt>
                <c:pt idx="160">
                  <c:v>372.9745222929937</c:v>
                </c:pt>
                <c:pt idx="161">
                  <c:v>372.9745222929937</c:v>
                </c:pt>
                <c:pt idx="162">
                  <c:v>372.9745222929937</c:v>
                </c:pt>
                <c:pt idx="163">
                  <c:v>372.9745222929937</c:v>
                </c:pt>
                <c:pt idx="164">
                  <c:v>372.9745222929937</c:v>
                </c:pt>
                <c:pt idx="165">
                  <c:v>372.9745222929937</c:v>
                </c:pt>
                <c:pt idx="166">
                  <c:v>372.9745222929937</c:v>
                </c:pt>
                <c:pt idx="167">
                  <c:v>372.9745222929937</c:v>
                </c:pt>
                <c:pt idx="168">
                  <c:v>372.9745222929937</c:v>
                </c:pt>
                <c:pt idx="169">
                  <c:v>372.9745222929937</c:v>
                </c:pt>
                <c:pt idx="170">
                  <c:v>372.9745222929937</c:v>
                </c:pt>
                <c:pt idx="171">
                  <c:v>372.9745222929937</c:v>
                </c:pt>
                <c:pt idx="172">
                  <c:v>372.9745222929937</c:v>
                </c:pt>
              </c:numCache>
            </c:numRef>
          </c:yVal>
          <c:smooth val="0"/>
          <c:extLst>
            <c:ext xmlns:c16="http://schemas.microsoft.com/office/drawing/2014/chart" uri="{C3380CC4-5D6E-409C-BE32-E72D297353CC}">
              <c16:uniqueId val="{00000004-2204-4966-BBC8-D7A56C5FCF1E}"/>
            </c:ext>
          </c:extLst>
        </c:ser>
        <c:ser>
          <c:idx val="5"/>
          <c:order val="5"/>
          <c:tx>
            <c:strRef>
              <c:f>'C6 8040'!$F$1</c:f>
              <c:strCache>
                <c:ptCount val="1"/>
                <c:pt idx="0">
                  <c:v>Tmnt 6</c:v>
                </c:pt>
              </c:strCache>
            </c:strRef>
          </c:tx>
          <c:spPr>
            <a:ln w="19050">
              <a:solidFill>
                <a:schemeClr val="accent6">
                  <a:lumMod val="60000"/>
                  <a:lumOff val="40000"/>
                </a:schemeClr>
              </a:solidFill>
            </a:ln>
          </c:spPr>
          <c:marker>
            <c:symbol val="none"/>
          </c:marker>
          <c:xVal>
            <c:numRef>
              <c:f>'C6 8040'!$C$4:$FS$4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'C6 8040'!$C$38:$FS$38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c:v>
                </c:pt>
                <c:pt idx="26">
                  <c:v>21</c:v>
                </c:pt>
                <c:pt idx="27">
                  <c:v>21</c:v>
                </c:pt>
                <c:pt idx="28">
                  <c:v>21</c:v>
                </c:pt>
                <c:pt idx="29">
                  <c:v>21</c:v>
                </c:pt>
                <c:pt idx="30">
                  <c:v>21</c:v>
                </c:pt>
                <c:pt idx="31">
                  <c:v>41.318471337579616</c:v>
                </c:pt>
                <c:pt idx="32">
                  <c:v>41.318471337579616</c:v>
                </c:pt>
                <c:pt idx="33">
                  <c:v>41.318471337579616</c:v>
                </c:pt>
                <c:pt idx="34">
                  <c:v>41.318471337579616</c:v>
                </c:pt>
                <c:pt idx="35">
                  <c:v>41.318471337579616</c:v>
                </c:pt>
                <c:pt idx="36">
                  <c:v>41.318471337579616</c:v>
                </c:pt>
                <c:pt idx="37">
                  <c:v>41.318471337579616</c:v>
                </c:pt>
                <c:pt idx="38">
                  <c:v>61.509554140127392</c:v>
                </c:pt>
                <c:pt idx="39">
                  <c:v>61.509554140127392</c:v>
                </c:pt>
                <c:pt idx="40">
                  <c:v>61.509554140127392</c:v>
                </c:pt>
                <c:pt idx="41">
                  <c:v>61.509554140127392</c:v>
                </c:pt>
                <c:pt idx="42">
                  <c:v>61.509554140127392</c:v>
                </c:pt>
                <c:pt idx="43">
                  <c:v>61.509554140127392</c:v>
                </c:pt>
                <c:pt idx="44">
                  <c:v>76.732484076433124</c:v>
                </c:pt>
                <c:pt idx="45">
                  <c:v>76.732484076433124</c:v>
                </c:pt>
                <c:pt idx="46">
                  <c:v>76.732484076433124</c:v>
                </c:pt>
                <c:pt idx="47">
                  <c:v>76.732484076433124</c:v>
                </c:pt>
                <c:pt idx="48">
                  <c:v>76.732484076433124</c:v>
                </c:pt>
                <c:pt idx="49">
                  <c:v>91.955414012738856</c:v>
                </c:pt>
                <c:pt idx="50">
                  <c:v>91.955414012738856</c:v>
                </c:pt>
                <c:pt idx="51">
                  <c:v>91.955414012738856</c:v>
                </c:pt>
                <c:pt idx="52">
                  <c:v>91.955414012738856</c:v>
                </c:pt>
                <c:pt idx="53">
                  <c:v>112.14649681528662</c:v>
                </c:pt>
                <c:pt idx="54">
                  <c:v>112.14649681528662</c:v>
                </c:pt>
                <c:pt idx="55">
                  <c:v>112.14649681528662</c:v>
                </c:pt>
                <c:pt idx="56">
                  <c:v>112.14649681528662</c:v>
                </c:pt>
                <c:pt idx="57">
                  <c:v>112.14649681528662</c:v>
                </c:pt>
                <c:pt idx="58">
                  <c:v>144.56687898089172</c:v>
                </c:pt>
                <c:pt idx="59">
                  <c:v>144.56687898089172</c:v>
                </c:pt>
                <c:pt idx="60">
                  <c:v>144.56687898089172</c:v>
                </c:pt>
                <c:pt idx="61">
                  <c:v>144.56687898089172</c:v>
                </c:pt>
                <c:pt idx="62">
                  <c:v>144.56687898089172</c:v>
                </c:pt>
                <c:pt idx="63">
                  <c:v>144.56687898089172</c:v>
                </c:pt>
                <c:pt idx="64">
                  <c:v>170.87261146496814</c:v>
                </c:pt>
                <c:pt idx="65">
                  <c:v>170.87261146496814</c:v>
                </c:pt>
                <c:pt idx="66">
                  <c:v>170.87261146496814</c:v>
                </c:pt>
                <c:pt idx="67">
                  <c:v>186.03184713375796</c:v>
                </c:pt>
                <c:pt idx="68">
                  <c:v>186.03184713375796</c:v>
                </c:pt>
                <c:pt idx="69">
                  <c:v>186.03184713375796</c:v>
                </c:pt>
                <c:pt idx="70">
                  <c:v>186.03184713375796</c:v>
                </c:pt>
                <c:pt idx="71">
                  <c:v>186.03184713375796</c:v>
                </c:pt>
                <c:pt idx="72">
                  <c:v>218.38853503184714</c:v>
                </c:pt>
                <c:pt idx="73">
                  <c:v>218.38853503184714</c:v>
                </c:pt>
                <c:pt idx="74">
                  <c:v>218.38853503184714</c:v>
                </c:pt>
                <c:pt idx="75">
                  <c:v>218.38853503184714</c:v>
                </c:pt>
                <c:pt idx="76">
                  <c:v>218.38853503184714</c:v>
                </c:pt>
                <c:pt idx="77">
                  <c:v>254.7579617834395</c:v>
                </c:pt>
                <c:pt idx="78">
                  <c:v>254.7579617834395</c:v>
                </c:pt>
                <c:pt idx="79">
                  <c:v>254.7579617834395</c:v>
                </c:pt>
                <c:pt idx="80">
                  <c:v>254.7579617834395</c:v>
                </c:pt>
                <c:pt idx="81">
                  <c:v>279.98089171974522</c:v>
                </c:pt>
                <c:pt idx="82">
                  <c:v>279.98089171974522</c:v>
                </c:pt>
                <c:pt idx="83">
                  <c:v>279.98089171974522</c:v>
                </c:pt>
                <c:pt idx="84">
                  <c:v>279.98089171974522</c:v>
                </c:pt>
                <c:pt idx="85">
                  <c:v>279.98089171974522</c:v>
                </c:pt>
                <c:pt idx="86">
                  <c:v>300.171974522293</c:v>
                </c:pt>
                <c:pt idx="87">
                  <c:v>300.171974522293</c:v>
                </c:pt>
                <c:pt idx="88">
                  <c:v>300.171974522293</c:v>
                </c:pt>
                <c:pt idx="89">
                  <c:v>300.171974522293</c:v>
                </c:pt>
                <c:pt idx="90">
                  <c:v>300.171974522293</c:v>
                </c:pt>
                <c:pt idx="91">
                  <c:v>320.36305732484078</c:v>
                </c:pt>
                <c:pt idx="92">
                  <c:v>320.36305732484078</c:v>
                </c:pt>
                <c:pt idx="93">
                  <c:v>320.36305732484078</c:v>
                </c:pt>
                <c:pt idx="94">
                  <c:v>320.36305732484078</c:v>
                </c:pt>
                <c:pt idx="95">
                  <c:v>320.36305732484078</c:v>
                </c:pt>
                <c:pt idx="96">
                  <c:v>320.36305732484078</c:v>
                </c:pt>
                <c:pt idx="97">
                  <c:v>320.36305732484078</c:v>
                </c:pt>
                <c:pt idx="98">
                  <c:v>320.36305732484078</c:v>
                </c:pt>
                <c:pt idx="99">
                  <c:v>320.36305732484078</c:v>
                </c:pt>
                <c:pt idx="100">
                  <c:v>334.50318471337579</c:v>
                </c:pt>
                <c:pt idx="101">
                  <c:v>334.50318471337579</c:v>
                </c:pt>
                <c:pt idx="102">
                  <c:v>334.50318471337579</c:v>
                </c:pt>
                <c:pt idx="103">
                  <c:v>334.50318471337579</c:v>
                </c:pt>
                <c:pt idx="104">
                  <c:v>334.50318471337579</c:v>
                </c:pt>
                <c:pt idx="105">
                  <c:v>344.63057324840764</c:v>
                </c:pt>
                <c:pt idx="106">
                  <c:v>344.63057324840764</c:v>
                </c:pt>
                <c:pt idx="107">
                  <c:v>344.63057324840764</c:v>
                </c:pt>
                <c:pt idx="108">
                  <c:v>344.63057324840764</c:v>
                </c:pt>
                <c:pt idx="109">
                  <c:v>344.63057324840764</c:v>
                </c:pt>
                <c:pt idx="110">
                  <c:v>344.63057324840764</c:v>
                </c:pt>
                <c:pt idx="111">
                  <c:v>344.63057324840764</c:v>
                </c:pt>
                <c:pt idx="112">
                  <c:v>344.63057324840764</c:v>
                </c:pt>
                <c:pt idx="113">
                  <c:v>344.63057324840764</c:v>
                </c:pt>
                <c:pt idx="114">
                  <c:v>344.63057324840764</c:v>
                </c:pt>
                <c:pt idx="115">
                  <c:v>344.63057324840764</c:v>
                </c:pt>
                <c:pt idx="116">
                  <c:v>344.63057324840764</c:v>
                </c:pt>
                <c:pt idx="117">
                  <c:v>344.63057324840764</c:v>
                </c:pt>
                <c:pt idx="118">
                  <c:v>344.63057324840764</c:v>
                </c:pt>
                <c:pt idx="119">
                  <c:v>344.63057324840764</c:v>
                </c:pt>
                <c:pt idx="120">
                  <c:v>344.63057324840764</c:v>
                </c:pt>
                <c:pt idx="121">
                  <c:v>344.63057324840764</c:v>
                </c:pt>
                <c:pt idx="122">
                  <c:v>344.63057324840764</c:v>
                </c:pt>
                <c:pt idx="123">
                  <c:v>344.63057324840764</c:v>
                </c:pt>
                <c:pt idx="124">
                  <c:v>344.63057324840764</c:v>
                </c:pt>
                <c:pt idx="125">
                  <c:v>344.63057324840764</c:v>
                </c:pt>
                <c:pt idx="126">
                  <c:v>344.63057324840764</c:v>
                </c:pt>
                <c:pt idx="127">
                  <c:v>344.63057324840764</c:v>
                </c:pt>
                <c:pt idx="128">
                  <c:v>344.63057324840764</c:v>
                </c:pt>
                <c:pt idx="129">
                  <c:v>344.63057324840764</c:v>
                </c:pt>
                <c:pt idx="130">
                  <c:v>344.63057324840764</c:v>
                </c:pt>
                <c:pt idx="131">
                  <c:v>344.63057324840764</c:v>
                </c:pt>
                <c:pt idx="132">
                  <c:v>344.63057324840764</c:v>
                </c:pt>
                <c:pt idx="133">
                  <c:v>344.63057324840764</c:v>
                </c:pt>
                <c:pt idx="134">
                  <c:v>344.63057324840764</c:v>
                </c:pt>
                <c:pt idx="135">
                  <c:v>344.63057324840764</c:v>
                </c:pt>
                <c:pt idx="136">
                  <c:v>344.63057324840764</c:v>
                </c:pt>
                <c:pt idx="137">
                  <c:v>344.63057324840764</c:v>
                </c:pt>
                <c:pt idx="138">
                  <c:v>344.63057324840764</c:v>
                </c:pt>
                <c:pt idx="139">
                  <c:v>344.63057324840764</c:v>
                </c:pt>
                <c:pt idx="140">
                  <c:v>344.63057324840764</c:v>
                </c:pt>
                <c:pt idx="141">
                  <c:v>344.63057324840764</c:v>
                </c:pt>
                <c:pt idx="142">
                  <c:v>344.63057324840764</c:v>
                </c:pt>
                <c:pt idx="143">
                  <c:v>344.63057324840764</c:v>
                </c:pt>
                <c:pt idx="144">
                  <c:v>344.63057324840764</c:v>
                </c:pt>
                <c:pt idx="145">
                  <c:v>344.63057324840764</c:v>
                </c:pt>
                <c:pt idx="146">
                  <c:v>344.63057324840764</c:v>
                </c:pt>
                <c:pt idx="147">
                  <c:v>344.63057324840764</c:v>
                </c:pt>
                <c:pt idx="148">
                  <c:v>344.63057324840764</c:v>
                </c:pt>
                <c:pt idx="149">
                  <c:v>344.63057324840764</c:v>
                </c:pt>
                <c:pt idx="150">
                  <c:v>344.63057324840764</c:v>
                </c:pt>
                <c:pt idx="151">
                  <c:v>344.63057324840764</c:v>
                </c:pt>
                <c:pt idx="152">
                  <c:v>344.63057324840764</c:v>
                </c:pt>
                <c:pt idx="153">
                  <c:v>344.63057324840764</c:v>
                </c:pt>
                <c:pt idx="154">
                  <c:v>344.63057324840764</c:v>
                </c:pt>
                <c:pt idx="155">
                  <c:v>344.63057324840764</c:v>
                </c:pt>
                <c:pt idx="156">
                  <c:v>344.63057324840764</c:v>
                </c:pt>
                <c:pt idx="157">
                  <c:v>344.63057324840764</c:v>
                </c:pt>
                <c:pt idx="158">
                  <c:v>344.63057324840764</c:v>
                </c:pt>
                <c:pt idx="159">
                  <c:v>344.63057324840764</c:v>
                </c:pt>
                <c:pt idx="160">
                  <c:v>344.63057324840764</c:v>
                </c:pt>
                <c:pt idx="161">
                  <c:v>344.63057324840764</c:v>
                </c:pt>
                <c:pt idx="162">
                  <c:v>344.63057324840764</c:v>
                </c:pt>
                <c:pt idx="163">
                  <c:v>344.63057324840764</c:v>
                </c:pt>
                <c:pt idx="164">
                  <c:v>344.63057324840764</c:v>
                </c:pt>
                <c:pt idx="165">
                  <c:v>344.63057324840764</c:v>
                </c:pt>
                <c:pt idx="166">
                  <c:v>344.63057324840764</c:v>
                </c:pt>
                <c:pt idx="167">
                  <c:v>344.63057324840764</c:v>
                </c:pt>
                <c:pt idx="168">
                  <c:v>344.63057324840764</c:v>
                </c:pt>
                <c:pt idx="169">
                  <c:v>344.63057324840764</c:v>
                </c:pt>
                <c:pt idx="170">
                  <c:v>344.63057324840764</c:v>
                </c:pt>
                <c:pt idx="171">
                  <c:v>344.63057324840764</c:v>
                </c:pt>
                <c:pt idx="172">
                  <c:v>344.63057324840764</c:v>
                </c:pt>
              </c:numCache>
            </c:numRef>
          </c:yVal>
          <c:smooth val="0"/>
          <c:extLst>
            <c:ext xmlns:c16="http://schemas.microsoft.com/office/drawing/2014/chart" uri="{C3380CC4-5D6E-409C-BE32-E72D297353CC}">
              <c16:uniqueId val="{00000005-2204-4966-BBC8-D7A56C5FCF1E}"/>
            </c:ext>
          </c:extLst>
        </c:ser>
        <c:ser>
          <c:idx val="6"/>
          <c:order val="6"/>
          <c:tx>
            <c:strRef>
              <c:f>'C7 6580'!$F$1</c:f>
              <c:strCache>
                <c:ptCount val="1"/>
                <c:pt idx="0">
                  <c:v>Tmnt 7</c:v>
                </c:pt>
              </c:strCache>
            </c:strRef>
          </c:tx>
          <c:spPr>
            <a:ln w="19050">
              <a:solidFill>
                <a:srgbClr val="CCFFFF"/>
              </a:solidFill>
            </a:ln>
          </c:spPr>
          <c:marker>
            <c:symbol val="none"/>
          </c:marker>
          <c:xVal>
            <c:numRef>
              <c:f>'C7 6580'!$C$4:$FS$4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'C7 6580'!$C$38:$FS$38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20.191082802547772</c:v>
                </c:pt>
                <c:pt idx="26">
                  <c:v>20.191082802547772</c:v>
                </c:pt>
                <c:pt idx="27">
                  <c:v>20.191082802547772</c:v>
                </c:pt>
                <c:pt idx="28">
                  <c:v>20.191082802547772</c:v>
                </c:pt>
                <c:pt idx="29">
                  <c:v>20.191082802547772</c:v>
                </c:pt>
                <c:pt idx="30">
                  <c:v>20.191082802547772</c:v>
                </c:pt>
                <c:pt idx="31">
                  <c:v>40.445859872611464</c:v>
                </c:pt>
                <c:pt idx="32">
                  <c:v>40.445859872611464</c:v>
                </c:pt>
                <c:pt idx="33">
                  <c:v>40.445859872611464</c:v>
                </c:pt>
                <c:pt idx="34">
                  <c:v>40.445859872611464</c:v>
                </c:pt>
                <c:pt idx="35">
                  <c:v>40.445859872611464</c:v>
                </c:pt>
                <c:pt idx="36">
                  <c:v>40.445859872611464</c:v>
                </c:pt>
                <c:pt idx="37">
                  <c:v>40.445859872611464</c:v>
                </c:pt>
                <c:pt idx="38">
                  <c:v>60.636942675159233</c:v>
                </c:pt>
                <c:pt idx="39">
                  <c:v>60.636942675159233</c:v>
                </c:pt>
                <c:pt idx="40">
                  <c:v>60.636942675159233</c:v>
                </c:pt>
                <c:pt idx="41">
                  <c:v>60.636942675159233</c:v>
                </c:pt>
                <c:pt idx="42">
                  <c:v>60.636942675159233</c:v>
                </c:pt>
                <c:pt idx="43">
                  <c:v>60.636942675159233</c:v>
                </c:pt>
                <c:pt idx="44">
                  <c:v>72.866242038216555</c:v>
                </c:pt>
                <c:pt idx="45">
                  <c:v>72.866242038216555</c:v>
                </c:pt>
                <c:pt idx="46">
                  <c:v>72.866242038216555</c:v>
                </c:pt>
                <c:pt idx="47">
                  <c:v>72.866242038216555</c:v>
                </c:pt>
                <c:pt idx="48">
                  <c:v>72.866242038216555</c:v>
                </c:pt>
                <c:pt idx="49">
                  <c:v>85.031847133757964</c:v>
                </c:pt>
                <c:pt idx="50">
                  <c:v>85.031847133757964</c:v>
                </c:pt>
                <c:pt idx="51">
                  <c:v>85.031847133757964</c:v>
                </c:pt>
                <c:pt idx="52">
                  <c:v>85.031847133757964</c:v>
                </c:pt>
                <c:pt idx="53">
                  <c:v>101.71974522292993</c:v>
                </c:pt>
                <c:pt idx="54">
                  <c:v>101.71974522292993</c:v>
                </c:pt>
                <c:pt idx="55">
                  <c:v>101.71974522292993</c:v>
                </c:pt>
                <c:pt idx="56">
                  <c:v>101.71974522292993</c:v>
                </c:pt>
                <c:pt idx="57">
                  <c:v>101.71974522292993</c:v>
                </c:pt>
                <c:pt idx="58">
                  <c:v>127.00636942675159</c:v>
                </c:pt>
                <c:pt idx="59">
                  <c:v>127.00636942675159</c:v>
                </c:pt>
                <c:pt idx="60">
                  <c:v>127.00636942675159</c:v>
                </c:pt>
                <c:pt idx="61">
                  <c:v>127.00636942675159</c:v>
                </c:pt>
                <c:pt idx="62">
                  <c:v>127.00636942675159</c:v>
                </c:pt>
                <c:pt idx="63">
                  <c:v>143.43949044585986</c:v>
                </c:pt>
                <c:pt idx="64">
                  <c:v>143.43949044585986</c:v>
                </c:pt>
                <c:pt idx="65">
                  <c:v>143.43949044585986</c:v>
                </c:pt>
                <c:pt idx="66">
                  <c:v>143.43949044585986</c:v>
                </c:pt>
                <c:pt idx="67">
                  <c:v>155.66878980891718</c:v>
                </c:pt>
                <c:pt idx="68">
                  <c:v>155.66878980891718</c:v>
                </c:pt>
                <c:pt idx="69">
                  <c:v>155.66878980891718</c:v>
                </c:pt>
                <c:pt idx="70">
                  <c:v>155.66878980891718</c:v>
                </c:pt>
                <c:pt idx="71">
                  <c:v>155.66878980891718</c:v>
                </c:pt>
                <c:pt idx="72">
                  <c:v>173.94904458598725</c:v>
                </c:pt>
                <c:pt idx="73">
                  <c:v>173.94904458598725</c:v>
                </c:pt>
                <c:pt idx="74">
                  <c:v>173.94904458598725</c:v>
                </c:pt>
                <c:pt idx="75">
                  <c:v>173.94904458598725</c:v>
                </c:pt>
                <c:pt idx="76">
                  <c:v>173.94904458598725</c:v>
                </c:pt>
                <c:pt idx="77">
                  <c:v>226.49681528662421</c:v>
                </c:pt>
                <c:pt idx="78">
                  <c:v>226.49681528662421</c:v>
                </c:pt>
                <c:pt idx="79">
                  <c:v>226.49681528662421</c:v>
                </c:pt>
                <c:pt idx="80">
                  <c:v>226.49681528662421</c:v>
                </c:pt>
                <c:pt idx="81">
                  <c:v>256.87898089171978</c:v>
                </c:pt>
                <c:pt idx="82">
                  <c:v>256.87898089171978</c:v>
                </c:pt>
                <c:pt idx="83">
                  <c:v>256.87898089171978</c:v>
                </c:pt>
                <c:pt idx="84">
                  <c:v>256.87898089171978</c:v>
                </c:pt>
                <c:pt idx="85">
                  <c:v>256.87898089171978</c:v>
                </c:pt>
                <c:pt idx="86">
                  <c:v>277.07006369426756</c:v>
                </c:pt>
                <c:pt idx="87">
                  <c:v>277.07006369426756</c:v>
                </c:pt>
                <c:pt idx="88">
                  <c:v>277.07006369426756</c:v>
                </c:pt>
                <c:pt idx="89">
                  <c:v>277.07006369426756</c:v>
                </c:pt>
                <c:pt idx="90">
                  <c:v>277.07006369426756</c:v>
                </c:pt>
                <c:pt idx="91">
                  <c:v>297.3885350318472</c:v>
                </c:pt>
                <c:pt idx="92">
                  <c:v>297.3885350318472</c:v>
                </c:pt>
                <c:pt idx="93">
                  <c:v>297.3885350318472</c:v>
                </c:pt>
                <c:pt idx="94">
                  <c:v>297.3885350318472</c:v>
                </c:pt>
                <c:pt idx="95">
                  <c:v>310.5732484076434</c:v>
                </c:pt>
                <c:pt idx="96">
                  <c:v>310.5732484076434</c:v>
                </c:pt>
                <c:pt idx="97">
                  <c:v>310.5732484076434</c:v>
                </c:pt>
                <c:pt idx="98">
                  <c:v>310.5732484076434</c:v>
                </c:pt>
                <c:pt idx="99">
                  <c:v>310.5732484076434</c:v>
                </c:pt>
                <c:pt idx="100">
                  <c:v>338.85350318471347</c:v>
                </c:pt>
                <c:pt idx="101">
                  <c:v>338.85350318471347</c:v>
                </c:pt>
                <c:pt idx="102">
                  <c:v>338.85350318471347</c:v>
                </c:pt>
                <c:pt idx="103">
                  <c:v>338.85350318471347</c:v>
                </c:pt>
                <c:pt idx="104">
                  <c:v>338.85350318471347</c:v>
                </c:pt>
                <c:pt idx="105">
                  <c:v>359.10828025477718</c:v>
                </c:pt>
                <c:pt idx="106">
                  <c:v>359.10828025477718</c:v>
                </c:pt>
                <c:pt idx="107">
                  <c:v>359.10828025477718</c:v>
                </c:pt>
                <c:pt idx="108">
                  <c:v>359.10828025477718</c:v>
                </c:pt>
                <c:pt idx="109">
                  <c:v>383.43949044585997</c:v>
                </c:pt>
                <c:pt idx="110">
                  <c:v>383.43949044585997</c:v>
                </c:pt>
                <c:pt idx="111">
                  <c:v>383.43949044585997</c:v>
                </c:pt>
                <c:pt idx="112">
                  <c:v>383.43949044585997</c:v>
                </c:pt>
                <c:pt idx="113">
                  <c:v>383.43949044585997</c:v>
                </c:pt>
                <c:pt idx="114">
                  <c:v>383.43949044585997</c:v>
                </c:pt>
                <c:pt idx="115">
                  <c:v>401.65605095541412</c:v>
                </c:pt>
                <c:pt idx="116">
                  <c:v>401.65605095541412</c:v>
                </c:pt>
                <c:pt idx="117">
                  <c:v>401.65605095541412</c:v>
                </c:pt>
                <c:pt idx="118">
                  <c:v>401.65605095541412</c:v>
                </c:pt>
                <c:pt idx="119">
                  <c:v>401.65605095541412</c:v>
                </c:pt>
                <c:pt idx="120">
                  <c:v>401.65605095541412</c:v>
                </c:pt>
                <c:pt idx="121">
                  <c:v>401.65605095541412</c:v>
                </c:pt>
                <c:pt idx="122">
                  <c:v>401.65605095541412</c:v>
                </c:pt>
                <c:pt idx="123">
                  <c:v>401.65605095541412</c:v>
                </c:pt>
                <c:pt idx="124">
                  <c:v>401.65605095541412</c:v>
                </c:pt>
                <c:pt idx="125">
                  <c:v>401.65605095541412</c:v>
                </c:pt>
                <c:pt idx="126">
                  <c:v>401.65605095541412</c:v>
                </c:pt>
                <c:pt idx="127">
                  <c:v>401.65605095541412</c:v>
                </c:pt>
                <c:pt idx="128">
                  <c:v>401.65605095541412</c:v>
                </c:pt>
                <c:pt idx="129">
                  <c:v>401.65605095541412</c:v>
                </c:pt>
                <c:pt idx="130">
                  <c:v>401.65605095541412</c:v>
                </c:pt>
                <c:pt idx="131">
                  <c:v>401.65605095541412</c:v>
                </c:pt>
                <c:pt idx="132">
                  <c:v>401.65605095541412</c:v>
                </c:pt>
                <c:pt idx="133">
                  <c:v>401.65605095541412</c:v>
                </c:pt>
                <c:pt idx="134">
                  <c:v>401.65605095541412</c:v>
                </c:pt>
                <c:pt idx="135">
                  <c:v>401.65605095541412</c:v>
                </c:pt>
                <c:pt idx="136">
                  <c:v>401.65605095541412</c:v>
                </c:pt>
                <c:pt idx="137">
                  <c:v>401.65605095541412</c:v>
                </c:pt>
                <c:pt idx="138">
                  <c:v>401.65605095541412</c:v>
                </c:pt>
                <c:pt idx="139">
                  <c:v>401.65605095541412</c:v>
                </c:pt>
                <c:pt idx="140">
                  <c:v>401.65605095541412</c:v>
                </c:pt>
                <c:pt idx="141">
                  <c:v>401.65605095541412</c:v>
                </c:pt>
                <c:pt idx="142">
                  <c:v>401.65605095541412</c:v>
                </c:pt>
                <c:pt idx="143">
                  <c:v>401.65605095541412</c:v>
                </c:pt>
                <c:pt idx="144">
                  <c:v>401.65605095541412</c:v>
                </c:pt>
                <c:pt idx="145">
                  <c:v>401.65605095541412</c:v>
                </c:pt>
                <c:pt idx="146">
                  <c:v>401.65605095541412</c:v>
                </c:pt>
                <c:pt idx="147">
                  <c:v>401.65605095541412</c:v>
                </c:pt>
                <c:pt idx="148">
                  <c:v>401.65605095541412</c:v>
                </c:pt>
                <c:pt idx="149">
                  <c:v>401.65605095541412</c:v>
                </c:pt>
                <c:pt idx="150">
                  <c:v>401.65605095541412</c:v>
                </c:pt>
                <c:pt idx="151">
                  <c:v>401.65605095541412</c:v>
                </c:pt>
                <c:pt idx="152">
                  <c:v>401.65605095541412</c:v>
                </c:pt>
                <c:pt idx="153">
                  <c:v>401.65605095541412</c:v>
                </c:pt>
                <c:pt idx="154">
                  <c:v>401.65605095541412</c:v>
                </c:pt>
                <c:pt idx="155">
                  <c:v>401.65605095541412</c:v>
                </c:pt>
                <c:pt idx="156">
                  <c:v>401.65605095541412</c:v>
                </c:pt>
                <c:pt idx="157">
                  <c:v>401.65605095541412</c:v>
                </c:pt>
                <c:pt idx="158">
                  <c:v>401.65605095541412</c:v>
                </c:pt>
                <c:pt idx="159">
                  <c:v>401.65605095541412</c:v>
                </c:pt>
                <c:pt idx="160">
                  <c:v>401.65605095541412</c:v>
                </c:pt>
                <c:pt idx="161">
                  <c:v>401.65605095541412</c:v>
                </c:pt>
                <c:pt idx="162">
                  <c:v>401.65605095541412</c:v>
                </c:pt>
                <c:pt idx="163">
                  <c:v>401.65605095541412</c:v>
                </c:pt>
                <c:pt idx="164">
                  <c:v>401.65605095541412</c:v>
                </c:pt>
                <c:pt idx="165">
                  <c:v>401.65605095541412</c:v>
                </c:pt>
                <c:pt idx="166">
                  <c:v>401.65605095541412</c:v>
                </c:pt>
                <c:pt idx="167">
                  <c:v>401.65605095541412</c:v>
                </c:pt>
                <c:pt idx="168">
                  <c:v>401.65605095541412</c:v>
                </c:pt>
                <c:pt idx="169">
                  <c:v>401.65605095541412</c:v>
                </c:pt>
                <c:pt idx="170">
                  <c:v>401.65605095541412</c:v>
                </c:pt>
                <c:pt idx="171">
                  <c:v>401.65605095541412</c:v>
                </c:pt>
                <c:pt idx="172">
                  <c:v>401.65605095541412</c:v>
                </c:pt>
              </c:numCache>
            </c:numRef>
          </c:yVal>
          <c:smooth val="0"/>
          <c:extLst>
            <c:ext xmlns:c16="http://schemas.microsoft.com/office/drawing/2014/chart" uri="{C3380CC4-5D6E-409C-BE32-E72D297353CC}">
              <c16:uniqueId val="{00000006-2204-4966-BBC8-D7A56C5FCF1E}"/>
            </c:ext>
          </c:extLst>
        </c:ser>
        <c:ser>
          <c:idx val="7"/>
          <c:order val="7"/>
          <c:tx>
            <c:strRef>
              <c:f>'C8 6565'!$F$1</c:f>
              <c:strCache>
                <c:ptCount val="1"/>
                <c:pt idx="0">
                  <c:v>Tmnt 8</c:v>
                </c:pt>
              </c:strCache>
            </c:strRef>
          </c:tx>
          <c:spPr>
            <a:ln w="19050">
              <a:solidFill>
                <a:srgbClr val="FF0000"/>
              </a:solidFill>
            </a:ln>
          </c:spPr>
          <c:marker>
            <c:symbol val="none"/>
          </c:marker>
          <c:xVal>
            <c:numRef>
              <c:f>'C8 6565'!$C$4:$FS$4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'C8 6565'!$C$38:$FS$38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21.97452229299363</c:v>
                </c:pt>
                <c:pt idx="26">
                  <c:v>21.97452229299363</c:v>
                </c:pt>
                <c:pt idx="27">
                  <c:v>21.97452229299363</c:v>
                </c:pt>
                <c:pt idx="28">
                  <c:v>21.97452229299363</c:v>
                </c:pt>
                <c:pt idx="29">
                  <c:v>21.97452229299363</c:v>
                </c:pt>
                <c:pt idx="30">
                  <c:v>21.97452229299363</c:v>
                </c:pt>
                <c:pt idx="31">
                  <c:v>43.757961783439491</c:v>
                </c:pt>
                <c:pt idx="32">
                  <c:v>43.757961783439491</c:v>
                </c:pt>
                <c:pt idx="33">
                  <c:v>43.757961783439491</c:v>
                </c:pt>
                <c:pt idx="34">
                  <c:v>43.757961783439491</c:v>
                </c:pt>
                <c:pt idx="35">
                  <c:v>43.757961783439491</c:v>
                </c:pt>
                <c:pt idx="36">
                  <c:v>43.757961783439491</c:v>
                </c:pt>
                <c:pt idx="37">
                  <c:v>43.757961783439491</c:v>
                </c:pt>
                <c:pt idx="38">
                  <c:v>64.01273885350318</c:v>
                </c:pt>
                <c:pt idx="39">
                  <c:v>64.01273885350318</c:v>
                </c:pt>
                <c:pt idx="40">
                  <c:v>64.01273885350318</c:v>
                </c:pt>
                <c:pt idx="41">
                  <c:v>64.01273885350318</c:v>
                </c:pt>
                <c:pt idx="42">
                  <c:v>64.01273885350318</c:v>
                </c:pt>
                <c:pt idx="43">
                  <c:v>64.01273885350318</c:v>
                </c:pt>
                <c:pt idx="44">
                  <c:v>76.178343949044574</c:v>
                </c:pt>
                <c:pt idx="45">
                  <c:v>76.178343949044574</c:v>
                </c:pt>
                <c:pt idx="46">
                  <c:v>76.178343949044574</c:v>
                </c:pt>
                <c:pt idx="47">
                  <c:v>76.178343949044574</c:v>
                </c:pt>
                <c:pt idx="48">
                  <c:v>76.178343949044574</c:v>
                </c:pt>
                <c:pt idx="49">
                  <c:v>88.407643312101897</c:v>
                </c:pt>
                <c:pt idx="50">
                  <c:v>88.407643312101897</c:v>
                </c:pt>
                <c:pt idx="51">
                  <c:v>88.407643312101897</c:v>
                </c:pt>
                <c:pt idx="52">
                  <c:v>88.407643312101897</c:v>
                </c:pt>
                <c:pt idx="53">
                  <c:v>105.09554140127386</c:v>
                </c:pt>
                <c:pt idx="54">
                  <c:v>105.09554140127386</c:v>
                </c:pt>
                <c:pt idx="55">
                  <c:v>105.09554140127386</c:v>
                </c:pt>
                <c:pt idx="56">
                  <c:v>105.09554140127386</c:v>
                </c:pt>
                <c:pt idx="57">
                  <c:v>105.09554140127386</c:v>
                </c:pt>
                <c:pt idx="58">
                  <c:v>130.38216560509551</c:v>
                </c:pt>
                <c:pt idx="59">
                  <c:v>130.38216560509551</c:v>
                </c:pt>
                <c:pt idx="60">
                  <c:v>130.38216560509551</c:v>
                </c:pt>
                <c:pt idx="61">
                  <c:v>130.38216560509551</c:v>
                </c:pt>
                <c:pt idx="62">
                  <c:v>130.38216560509551</c:v>
                </c:pt>
                <c:pt idx="63">
                  <c:v>146.05095541401272</c:v>
                </c:pt>
                <c:pt idx="64">
                  <c:v>146.05095541401272</c:v>
                </c:pt>
                <c:pt idx="65">
                  <c:v>146.05095541401272</c:v>
                </c:pt>
                <c:pt idx="66">
                  <c:v>146.05095541401272</c:v>
                </c:pt>
                <c:pt idx="67">
                  <c:v>158.28025477707004</c:v>
                </c:pt>
                <c:pt idx="68">
                  <c:v>158.28025477707004</c:v>
                </c:pt>
                <c:pt idx="69">
                  <c:v>158.28025477707004</c:v>
                </c:pt>
                <c:pt idx="70">
                  <c:v>158.28025477707004</c:v>
                </c:pt>
                <c:pt idx="71">
                  <c:v>158.28025477707004</c:v>
                </c:pt>
                <c:pt idx="72">
                  <c:v>176.56050955414011</c:v>
                </c:pt>
                <c:pt idx="73">
                  <c:v>176.56050955414011</c:v>
                </c:pt>
                <c:pt idx="74">
                  <c:v>176.56050955414011</c:v>
                </c:pt>
                <c:pt idx="75">
                  <c:v>176.56050955414011</c:v>
                </c:pt>
                <c:pt idx="76">
                  <c:v>176.56050955414011</c:v>
                </c:pt>
                <c:pt idx="77">
                  <c:v>229.10828025477707</c:v>
                </c:pt>
                <c:pt idx="78">
                  <c:v>229.10828025477707</c:v>
                </c:pt>
                <c:pt idx="79">
                  <c:v>229.10828025477707</c:v>
                </c:pt>
                <c:pt idx="80">
                  <c:v>229.10828025477707</c:v>
                </c:pt>
                <c:pt idx="81">
                  <c:v>259.49044585987264</c:v>
                </c:pt>
                <c:pt idx="82">
                  <c:v>259.49044585987264</c:v>
                </c:pt>
                <c:pt idx="83">
                  <c:v>259.49044585987264</c:v>
                </c:pt>
                <c:pt idx="84">
                  <c:v>259.49044585987264</c:v>
                </c:pt>
                <c:pt idx="85">
                  <c:v>259.49044585987264</c:v>
                </c:pt>
                <c:pt idx="86">
                  <c:v>279.74522292993635</c:v>
                </c:pt>
                <c:pt idx="87">
                  <c:v>279.74522292993635</c:v>
                </c:pt>
                <c:pt idx="88">
                  <c:v>279.74522292993635</c:v>
                </c:pt>
                <c:pt idx="89">
                  <c:v>279.74522292993635</c:v>
                </c:pt>
                <c:pt idx="90">
                  <c:v>279.74522292993635</c:v>
                </c:pt>
                <c:pt idx="91">
                  <c:v>300.00000000000006</c:v>
                </c:pt>
                <c:pt idx="92">
                  <c:v>300.00000000000006</c:v>
                </c:pt>
                <c:pt idx="93">
                  <c:v>300.00000000000006</c:v>
                </c:pt>
                <c:pt idx="94">
                  <c:v>300.00000000000006</c:v>
                </c:pt>
                <c:pt idx="95">
                  <c:v>310.12738853503191</c:v>
                </c:pt>
                <c:pt idx="96">
                  <c:v>310.12738853503191</c:v>
                </c:pt>
                <c:pt idx="97">
                  <c:v>310.12738853503191</c:v>
                </c:pt>
                <c:pt idx="98">
                  <c:v>310.12738853503191</c:v>
                </c:pt>
                <c:pt idx="99">
                  <c:v>310.12738853503191</c:v>
                </c:pt>
                <c:pt idx="100">
                  <c:v>333.37579617834399</c:v>
                </c:pt>
                <c:pt idx="101">
                  <c:v>333.37579617834399</c:v>
                </c:pt>
                <c:pt idx="102">
                  <c:v>333.37579617834399</c:v>
                </c:pt>
                <c:pt idx="103">
                  <c:v>333.37579617834399</c:v>
                </c:pt>
                <c:pt idx="104">
                  <c:v>333.37579617834399</c:v>
                </c:pt>
                <c:pt idx="105">
                  <c:v>349.61783439490449</c:v>
                </c:pt>
                <c:pt idx="106">
                  <c:v>349.61783439490449</c:v>
                </c:pt>
                <c:pt idx="107">
                  <c:v>349.61783439490449</c:v>
                </c:pt>
                <c:pt idx="108">
                  <c:v>349.61783439490449</c:v>
                </c:pt>
                <c:pt idx="109">
                  <c:v>367.83439490445863</c:v>
                </c:pt>
                <c:pt idx="110">
                  <c:v>367.83439490445863</c:v>
                </c:pt>
                <c:pt idx="111">
                  <c:v>367.83439490445863</c:v>
                </c:pt>
                <c:pt idx="112">
                  <c:v>367.83439490445863</c:v>
                </c:pt>
                <c:pt idx="113">
                  <c:v>367.83439490445863</c:v>
                </c:pt>
                <c:pt idx="114">
                  <c:v>367.83439490445863</c:v>
                </c:pt>
                <c:pt idx="115">
                  <c:v>382.99363057324842</c:v>
                </c:pt>
                <c:pt idx="116">
                  <c:v>382.99363057324842</c:v>
                </c:pt>
                <c:pt idx="117">
                  <c:v>382.99363057324842</c:v>
                </c:pt>
                <c:pt idx="118">
                  <c:v>382.99363057324842</c:v>
                </c:pt>
                <c:pt idx="119">
                  <c:v>382.99363057324842</c:v>
                </c:pt>
                <c:pt idx="120">
                  <c:v>382.99363057324842</c:v>
                </c:pt>
                <c:pt idx="121">
                  <c:v>382.99363057324842</c:v>
                </c:pt>
                <c:pt idx="122">
                  <c:v>382.99363057324842</c:v>
                </c:pt>
                <c:pt idx="123">
                  <c:v>382.99363057324842</c:v>
                </c:pt>
                <c:pt idx="124">
                  <c:v>382.99363057324842</c:v>
                </c:pt>
                <c:pt idx="125">
                  <c:v>382.99363057324842</c:v>
                </c:pt>
                <c:pt idx="126">
                  <c:v>382.99363057324842</c:v>
                </c:pt>
                <c:pt idx="127">
                  <c:v>382.99363057324842</c:v>
                </c:pt>
                <c:pt idx="128">
                  <c:v>382.99363057324842</c:v>
                </c:pt>
                <c:pt idx="129">
                  <c:v>382.99363057324842</c:v>
                </c:pt>
                <c:pt idx="130">
                  <c:v>382.99363057324842</c:v>
                </c:pt>
                <c:pt idx="131">
                  <c:v>382.99363057324842</c:v>
                </c:pt>
                <c:pt idx="132">
                  <c:v>382.99363057324842</c:v>
                </c:pt>
                <c:pt idx="133">
                  <c:v>382.99363057324842</c:v>
                </c:pt>
                <c:pt idx="134">
                  <c:v>382.99363057324842</c:v>
                </c:pt>
                <c:pt idx="135">
                  <c:v>382.99363057324842</c:v>
                </c:pt>
                <c:pt idx="136">
                  <c:v>382.99363057324842</c:v>
                </c:pt>
                <c:pt idx="137">
                  <c:v>382.99363057324842</c:v>
                </c:pt>
                <c:pt idx="138">
                  <c:v>382.99363057324842</c:v>
                </c:pt>
                <c:pt idx="139">
                  <c:v>382.99363057324842</c:v>
                </c:pt>
                <c:pt idx="140">
                  <c:v>382.99363057324842</c:v>
                </c:pt>
                <c:pt idx="141">
                  <c:v>382.99363057324842</c:v>
                </c:pt>
                <c:pt idx="142">
                  <c:v>382.99363057324842</c:v>
                </c:pt>
                <c:pt idx="143">
                  <c:v>382.99363057324842</c:v>
                </c:pt>
                <c:pt idx="144">
                  <c:v>382.99363057324842</c:v>
                </c:pt>
                <c:pt idx="145">
                  <c:v>382.99363057324842</c:v>
                </c:pt>
                <c:pt idx="146">
                  <c:v>382.99363057324842</c:v>
                </c:pt>
                <c:pt idx="147">
                  <c:v>382.99363057324842</c:v>
                </c:pt>
                <c:pt idx="148">
                  <c:v>382.99363057324842</c:v>
                </c:pt>
                <c:pt idx="149">
                  <c:v>382.99363057324842</c:v>
                </c:pt>
                <c:pt idx="150">
                  <c:v>382.99363057324842</c:v>
                </c:pt>
                <c:pt idx="151">
                  <c:v>382.99363057324842</c:v>
                </c:pt>
                <c:pt idx="152">
                  <c:v>382.99363057324842</c:v>
                </c:pt>
                <c:pt idx="153">
                  <c:v>382.99363057324842</c:v>
                </c:pt>
                <c:pt idx="154">
                  <c:v>382.99363057324842</c:v>
                </c:pt>
                <c:pt idx="155">
                  <c:v>382.99363057324842</c:v>
                </c:pt>
                <c:pt idx="156">
                  <c:v>382.99363057324842</c:v>
                </c:pt>
                <c:pt idx="157">
                  <c:v>382.99363057324842</c:v>
                </c:pt>
                <c:pt idx="158">
                  <c:v>382.99363057324842</c:v>
                </c:pt>
                <c:pt idx="159">
                  <c:v>382.99363057324842</c:v>
                </c:pt>
                <c:pt idx="160">
                  <c:v>382.99363057324842</c:v>
                </c:pt>
                <c:pt idx="161">
                  <c:v>382.99363057324842</c:v>
                </c:pt>
                <c:pt idx="162">
                  <c:v>382.99363057324842</c:v>
                </c:pt>
                <c:pt idx="163">
                  <c:v>382.99363057324842</c:v>
                </c:pt>
                <c:pt idx="164">
                  <c:v>382.99363057324842</c:v>
                </c:pt>
                <c:pt idx="165">
                  <c:v>382.99363057324842</c:v>
                </c:pt>
                <c:pt idx="166">
                  <c:v>382.99363057324842</c:v>
                </c:pt>
                <c:pt idx="167">
                  <c:v>382.99363057324842</c:v>
                </c:pt>
                <c:pt idx="168">
                  <c:v>382.99363057324842</c:v>
                </c:pt>
                <c:pt idx="169">
                  <c:v>382.99363057324842</c:v>
                </c:pt>
                <c:pt idx="170">
                  <c:v>382.99363057324842</c:v>
                </c:pt>
                <c:pt idx="171">
                  <c:v>382.99363057324842</c:v>
                </c:pt>
                <c:pt idx="172">
                  <c:v>382.99363057324842</c:v>
                </c:pt>
              </c:numCache>
            </c:numRef>
          </c:yVal>
          <c:smooth val="0"/>
          <c:extLst>
            <c:ext xmlns:c16="http://schemas.microsoft.com/office/drawing/2014/chart" uri="{C3380CC4-5D6E-409C-BE32-E72D297353CC}">
              <c16:uniqueId val="{00000007-2204-4966-BBC8-D7A56C5FCF1E}"/>
            </c:ext>
          </c:extLst>
        </c:ser>
        <c:ser>
          <c:idx val="8"/>
          <c:order val="8"/>
          <c:tx>
            <c:strRef>
              <c:f>'C9 6550'!$F$1</c:f>
              <c:strCache>
                <c:ptCount val="1"/>
                <c:pt idx="0">
                  <c:v>Tmnt 9</c:v>
                </c:pt>
              </c:strCache>
            </c:strRef>
          </c:tx>
          <c:spPr>
            <a:ln w="19050">
              <a:solidFill>
                <a:srgbClr val="7030A0"/>
              </a:solidFill>
            </a:ln>
          </c:spPr>
          <c:marker>
            <c:symbol val="none"/>
          </c:marker>
          <c:xVal>
            <c:numRef>
              <c:f>'C9 6550'!$C$4:$FS$4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'C9 6550'!$C$38:$FS$38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22.101910828025481</c:v>
                </c:pt>
                <c:pt idx="26">
                  <c:v>22.101910828025481</c:v>
                </c:pt>
                <c:pt idx="27">
                  <c:v>22.101910828025481</c:v>
                </c:pt>
                <c:pt idx="28">
                  <c:v>22.101910828025481</c:v>
                </c:pt>
                <c:pt idx="29">
                  <c:v>22.101910828025481</c:v>
                </c:pt>
                <c:pt idx="30">
                  <c:v>22.101910828025481</c:v>
                </c:pt>
                <c:pt idx="31">
                  <c:v>43.821656050955418</c:v>
                </c:pt>
                <c:pt idx="32">
                  <c:v>43.821656050955418</c:v>
                </c:pt>
                <c:pt idx="33">
                  <c:v>43.821656050955418</c:v>
                </c:pt>
                <c:pt idx="34">
                  <c:v>43.821656050955418</c:v>
                </c:pt>
                <c:pt idx="35">
                  <c:v>43.821656050955418</c:v>
                </c:pt>
                <c:pt idx="36">
                  <c:v>43.821656050955418</c:v>
                </c:pt>
                <c:pt idx="37">
                  <c:v>43.821656050955418</c:v>
                </c:pt>
                <c:pt idx="38">
                  <c:v>64.076433121019107</c:v>
                </c:pt>
                <c:pt idx="39">
                  <c:v>64.076433121019107</c:v>
                </c:pt>
                <c:pt idx="40">
                  <c:v>64.076433121019107</c:v>
                </c:pt>
                <c:pt idx="41">
                  <c:v>64.076433121019107</c:v>
                </c:pt>
                <c:pt idx="42">
                  <c:v>64.076433121019107</c:v>
                </c:pt>
                <c:pt idx="43">
                  <c:v>64.076433121019107</c:v>
                </c:pt>
                <c:pt idx="44">
                  <c:v>76.30573248407643</c:v>
                </c:pt>
                <c:pt idx="45">
                  <c:v>76.30573248407643</c:v>
                </c:pt>
                <c:pt idx="46">
                  <c:v>76.30573248407643</c:v>
                </c:pt>
                <c:pt idx="47">
                  <c:v>76.30573248407643</c:v>
                </c:pt>
                <c:pt idx="48">
                  <c:v>76.30573248407643</c:v>
                </c:pt>
                <c:pt idx="49">
                  <c:v>88.535031847133752</c:v>
                </c:pt>
                <c:pt idx="50">
                  <c:v>88.535031847133752</c:v>
                </c:pt>
                <c:pt idx="51">
                  <c:v>88.535031847133752</c:v>
                </c:pt>
                <c:pt idx="52">
                  <c:v>88.535031847133752</c:v>
                </c:pt>
                <c:pt idx="53">
                  <c:v>104.77707006369425</c:v>
                </c:pt>
                <c:pt idx="54">
                  <c:v>104.77707006369425</c:v>
                </c:pt>
                <c:pt idx="55">
                  <c:v>104.77707006369425</c:v>
                </c:pt>
                <c:pt idx="56">
                  <c:v>104.77707006369425</c:v>
                </c:pt>
                <c:pt idx="57">
                  <c:v>104.77707006369425</c:v>
                </c:pt>
                <c:pt idx="58">
                  <c:v>130.12738853503183</c:v>
                </c:pt>
                <c:pt idx="59">
                  <c:v>130.12738853503183</c:v>
                </c:pt>
                <c:pt idx="60">
                  <c:v>130.12738853503183</c:v>
                </c:pt>
                <c:pt idx="61">
                  <c:v>130.12738853503183</c:v>
                </c:pt>
                <c:pt idx="62">
                  <c:v>130.12738853503183</c:v>
                </c:pt>
                <c:pt idx="63">
                  <c:v>147.00636942675158</c:v>
                </c:pt>
                <c:pt idx="64">
                  <c:v>147.00636942675158</c:v>
                </c:pt>
                <c:pt idx="65">
                  <c:v>147.00636942675158</c:v>
                </c:pt>
                <c:pt idx="66">
                  <c:v>147.00636942675158</c:v>
                </c:pt>
                <c:pt idx="67">
                  <c:v>159.17197452229297</c:v>
                </c:pt>
                <c:pt idx="68">
                  <c:v>159.17197452229297</c:v>
                </c:pt>
                <c:pt idx="69">
                  <c:v>159.17197452229297</c:v>
                </c:pt>
                <c:pt idx="70">
                  <c:v>159.17197452229297</c:v>
                </c:pt>
                <c:pt idx="71">
                  <c:v>159.17197452229297</c:v>
                </c:pt>
                <c:pt idx="72">
                  <c:v>177.45222929936304</c:v>
                </c:pt>
                <c:pt idx="73">
                  <c:v>177.45222929936304</c:v>
                </c:pt>
                <c:pt idx="74">
                  <c:v>177.45222929936304</c:v>
                </c:pt>
                <c:pt idx="75">
                  <c:v>177.45222929936304</c:v>
                </c:pt>
                <c:pt idx="76">
                  <c:v>177.45222929936304</c:v>
                </c:pt>
                <c:pt idx="77">
                  <c:v>230.0636942675159</c:v>
                </c:pt>
                <c:pt idx="78">
                  <c:v>230.0636942675159</c:v>
                </c:pt>
                <c:pt idx="79">
                  <c:v>230.0636942675159</c:v>
                </c:pt>
                <c:pt idx="80">
                  <c:v>230.0636942675159</c:v>
                </c:pt>
                <c:pt idx="81">
                  <c:v>260.50955414012736</c:v>
                </c:pt>
                <c:pt idx="82">
                  <c:v>260.50955414012736</c:v>
                </c:pt>
                <c:pt idx="83">
                  <c:v>260.50955414012736</c:v>
                </c:pt>
                <c:pt idx="84">
                  <c:v>260.50955414012736</c:v>
                </c:pt>
                <c:pt idx="85">
                  <c:v>260.50955414012736</c:v>
                </c:pt>
                <c:pt idx="86">
                  <c:v>280.76433121019107</c:v>
                </c:pt>
                <c:pt idx="87">
                  <c:v>280.76433121019107</c:v>
                </c:pt>
                <c:pt idx="88">
                  <c:v>280.76433121019107</c:v>
                </c:pt>
                <c:pt idx="89">
                  <c:v>280.76433121019107</c:v>
                </c:pt>
                <c:pt idx="90">
                  <c:v>280.76433121019107</c:v>
                </c:pt>
                <c:pt idx="91">
                  <c:v>301.01910828025478</c:v>
                </c:pt>
                <c:pt idx="92">
                  <c:v>301.01910828025478</c:v>
                </c:pt>
                <c:pt idx="93">
                  <c:v>301.01910828025478</c:v>
                </c:pt>
                <c:pt idx="94">
                  <c:v>301.01910828025478</c:v>
                </c:pt>
                <c:pt idx="95">
                  <c:v>301.01910828025478</c:v>
                </c:pt>
                <c:pt idx="96">
                  <c:v>301.01910828025478</c:v>
                </c:pt>
                <c:pt idx="97">
                  <c:v>301.01910828025478</c:v>
                </c:pt>
                <c:pt idx="98">
                  <c:v>301.01910828025478</c:v>
                </c:pt>
                <c:pt idx="99">
                  <c:v>301.01910828025478</c:v>
                </c:pt>
                <c:pt idx="100">
                  <c:v>318.28025477707007</c:v>
                </c:pt>
                <c:pt idx="101">
                  <c:v>318.28025477707007</c:v>
                </c:pt>
                <c:pt idx="102">
                  <c:v>318.28025477707007</c:v>
                </c:pt>
                <c:pt idx="103">
                  <c:v>318.28025477707007</c:v>
                </c:pt>
                <c:pt idx="104">
                  <c:v>318.28025477707007</c:v>
                </c:pt>
                <c:pt idx="105">
                  <c:v>330.50955414012742</c:v>
                </c:pt>
                <c:pt idx="106">
                  <c:v>330.50955414012742</c:v>
                </c:pt>
                <c:pt idx="107">
                  <c:v>330.50955414012742</c:v>
                </c:pt>
                <c:pt idx="108">
                  <c:v>330.50955414012742</c:v>
                </c:pt>
                <c:pt idx="109">
                  <c:v>342.73885350318477</c:v>
                </c:pt>
                <c:pt idx="110">
                  <c:v>342.73885350318477</c:v>
                </c:pt>
                <c:pt idx="111">
                  <c:v>342.73885350318477</c:v>
                </c:pt>
                <c:pt idx="112">
                  <c:v>342.73885350318477</c:v>
                </c:pt>
                <c:pt idx="113">
                  <c:v>342.73885350318477</c:v>
                </c:pt>
                <c:pt idx="114">
                  <c:v>342.73885350318477</c:v>
                </c:pt>
                <c:pt idx="115">
                  <c:v>352.92993630573255</c:v>
                </c:pt>
                <c:pt idx="116">
                  <c:v>352.92993630573255</c:v>
                </c:pt>
                <c:pt idx="117">
                  <c:v>352.92993630573255</c:v>
                </c:pt>
                <c:pt idx="118">
                  <c:v>352.92993630573255</c:v>
                </c:pt>
                <c:pt idx="119">
                  <c:v>352.92993630573255</c:v>
                </c:pt>
                <c:pt idx="120">
                  <c:v>352.92993630573255</c:v>
                </c:pt>
                <c:pt idx="121">
                  <c:v>352.92993630573255</c:v>
                </c:pt>
                <c:pt idx="122">
                  <c:v>352.92993630573255</c:v>
                </c:pt>
                <c:pt idx="123">
                  <c:v>352.92993630573255</c:v>
                </c:pt>
                <c:pt idx="124">
                  <c:v>352.92993630573255</c:v>
                </c:pt>
                <c:pt idx="125">
                  <c:v>352.92993630573255</c:v>
                </c:pt>
                <c:pt idx="126">
                  <c:v>352.92993630573255</c:v>
                </c:pt>
                <c:pt idx="127">
                  <c:v>352.92993630573255</c:v>
                </c:pt>
                <c:pt idx="128">
                  <c:v>352.92993630573255</c:v>
                </c:pt>
                <c:pt idx="129">
                  <c:v>352.92993630573255</c:v>
                </c:pt>
                <c:pt idx="130">
                  <c:v>352.92993630573255</c:v>
                </c:pt>
                <c:pt idx="131">
                  <c:v>352.92993630573255</c:v>
                </c:pt>
                <c:pt idx="132">
                  <c:v>352.92993630573255</c:v>
                </c:pt>
                <c:pt idx="133">
                  <c:v>352.92993630573255</c:v>
                </c:pt>
                <c:pt idx="134">
                  <c:v>352.92993630573255</c:v>
                </c:pt>
                <c:pt idx="135">
                  <c:v>352.92993630573255</c:v>
                </c:pt>
                <c:pt idx="136">
                  <c:v>352.92993630573255</c:v>
                </c:pt>
                <c:pt idx="137">
                  <c:v>352.92993630573255</c:v>
                </c:pt>
                <c:pt idx="138">
                  <c:v>352.92993630573255</c:v>
                </c:pt>
                <c:pt idx="139">
                  <c:v>352.92993630573255</c:v>
                </c:pt>
                <c:pt idx="140">
                  <c:v>352.92993630573255</c:v>
                </c:pt>
                <c:pt idx="141">
                  <c:v>352.92993630573255</c:v>
                </c:pt>
                <c:pt idx="142">
                  <c:v>352.92993630573255</c:v>
                </c:pt>
                <c:pt idx="143">
                  <c:v>352.92993630573255</c:v>
                </c:pt>
                <c:pt idx="144">
                  <c:v>352.92993630573255</c:v>
                </c:pt>
                <c:pt idx="145">
                  <c:v>352.92993630573255</c:v>
                </c:pt>
                <c:pt idx="146">
                  <c:v>352.92993630573255</c:v>
                </c:pt>
                <c:pt idx="147">
                  <c:v>352.92993630573255</c:v>
                </c:pt>
                <c:pt idx="148">
                  <c:v>352.92993630573255</c:v>
                </c:pt>
                <c:pt idx="149">
                  <c:v>352.92993630573255</c:v>
                </c:pt>
                <c:pt idx="150">
                  <c:v>352.92993630573255</c:v>
                </c:pt>
                <c:pt idx="151">
                  <c:v>352.92993630573255</c:v>
                </c:pt>
                <c:pt idx="152">
                  <c:v>352.92993630573255</c:v>
                </c:pt>
                <c:pt idx="153">
                  <c:v>352.92993630573255</c:v>
                </c:pt>
                <c:pt idx="154">
                  <c:v>352.92993630573255</c:v>
                </c:pt>
                <c:pt idx="155">
                  <c:v>352.92993630573255</c:v>
                </c:pt>
                <c:pt idx="156">
                  <c:v>352.92993630573255</c:v>
                </c:pt>
                <c:pt idx="157">
                  <c:v>352.92993630573255</c:v>
                </c:pt>
                <c:pt idx="158">
                  <c:v>352.92993630573255</c:v>
                </c:pt>
                <c:pt idx="159">
                  <c:v>352.92993630573255</c:v>
                </c:pt>
                <c:pt idx="160">
                  <c:v>352.92993630573255</c:v>
                </c:pt>
                <c:pt idx="161">
                  <c:v>352.92993630573255</c:v>
                </c:pt>
                <c:pt idx="162">
                  <c:v>352.92993630573255</c:v>
                </c:pt>
                <c:pt idx="163">
                  <c:v>352.92993630573255</c:v>
                </c:pt>
                <c:pt idx="164">
                  <c:v>352.92993630573255</c:v>
                </c:pt>
                <c:pt idx="165">
                  <c:v>352.92993630573255</c:v>
                </c:pt>
                <c:pt idx="166">
                  <c:v>352.92993630573255</c:v>
                </c:pt>
                <c:pt idx="167">
                  <c:v>352.92993630573255</c:v>
                </c:pt>
                <c:pt idx="168">
                  <c:v>352.92993630573255</c:v>
                </c:pt>
                <c:pt idx="169">
                  <c:v>352.92993630573255</c:v>
                </c:pt>
                <c:pt idx="170">
                  <c:v>352.92993630573255</c:v>
                </c:pt>
                <c:pt idx="171">
                  <c:v>352.92993630573255</c:v>
                </c:pt>
                <c:pt idx="172">
                  <c:v>352.92993630573255</c:v>
                </c:pt>
              </c:numCache>
            </c:numRef>
          </c:yVal>
          <c:smooth val="0"/>
          <c:extLst>
            <c:ext xmlns:c16="http://schemas.microsoft.com/office/drawing/2014/chart" uri="{C3380CC4-5D6E-409C-BE32-E72D297353CC}">
              <c16:uniqueId val="{00000008-2204-4966-BBC8-D7A56C5FCF1E}"/>
            </c:ext>
          </c:extLst>
        </c:ser>
        <c:ser>
          <c:idx val="9"/>
          <c:order val="9"/>
          <c:tx>
            <c:strRef>
              <c:f>'C10 6540'!$F$1</c:f>
              <c:strCache>
                <c:ptCount val="1"/>
                <c:pt idx="0">
                  <c:v>Tmnt 10</c:v>
                </c:pt>
              </c:strCache>
            </c:strRef>
          </c:tx>
          <c:spPr>
            <a:ln w="19050">
              <a:solidFill>
                <a:srgbClr val="993366"/>
              </a:solidFill>
            </a:ln>
          </c:spPr>
          <c:marker>
            <c:symbol val="none"/>
          </c:marker>
          <c:xVal>
            <c:numRef>
              <c:f>'C10 6540'!$C$4:$FS$4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'C10 6540'!$C$38:$FS$38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22.292993630573246</c:v>
                </c:pt>
                <c:pt idx="26">
                  <c:v>22.292993630573246</c:v>
                </c:pt>
                <c:pt idx="27">
                  <c:v>22.292993630573246</c:v>
                </c:pt>
                <c:pt idx="28">
                  <c:v>22.292993630573246</c:v>
                </c:pt>
                <c:pt idx="29">
                  <c:v>22.292993630573246</c:v>
                </c:pt>
                <c:pt idx="30">
                  <c:v>22.292993630573246</c:v>
                </c:pt>
                <c:pt idx="31">
                  <c:v>44.203821656050948</c:v>
                </c:pt>
                <c:pt idx="32">
                  <c:v>44.203821656050948</c:v>
                </c:pt>
                <c:pt idx="33">
                  <c:v>44.203821656050948</c:v>
                </c:pt>
                <c:pt idx="34">
                  <c:v>44.203821656050948</c:v>
                </c:pt>
                <c:pt idx="35">
                  <c:v>44.203821656050948</c:v>
                </c:pt>
                <c:pt idx="36">
                  <c:v>44.203821656050948</c:v>
                </c:pt>
                <c:pt idx="37">
                  <c:v>44.203821656050948</c:v>
                </c:pt>
                <c:pt idx="38">
                  <c:v>64.585987261146485</c:v>
                </c:pt>
                <c:pt idx="39">
                  <c:v>64.585987261146485</c:v>
                </c:pt>
                <c:pt idx="40">
                  <c:v>64.585987261146485</c:v>
                </c:pt>
                <c:pt idx="41">
                  <c:v>64.585987261146485</c:v>
                </c:pt>
                <c:pt idx="42">
                  <c:v>64.585987261146485</c:v>
                </c:pt>
                <c:pt idx="43">
                  <c:v>64.585987261146485</c:v>
                </c:pt>
                <c:pt idx="44">
                  <c:v>76.878980891719735</c:v>
                </c:pt>
                <c:pt idx="45">
                  <c:v>76.878980891719735</c:v>
                </c:pt>
                <c:pt idx="46">
                  <c:v>76.878980891719735</c:v>
                </c:pt>
                <c:pt idx="47">
                  <c:v>76.878980891719735</c:v>
                </c:pt>
                <c:pt idx="48">
                  <c:v>76.878980891719735</c:v>
                </c:pt>
                <c:pt idx="49">
                  <c:v>89.171974522292984</c:v>
                </c:pt>
                <c:pt idx="50">
                  <c:v>89.171974522292984</c:v>
                </c:pt>
                <c:pt idx="51">
                  <c:v>89.171974522292984</c:v>
                </c:pt>
                <c:pt idx="52">
                  <c:v>89.171974522292984</c:v>
                </c:pt>
                <c:pt idx="53">
                  <c:v>105.47770700636943</c:v>
                </c:pt>
                <c:pt idx="54">
                  <c:v>105.47770700636943</c:v>
                </c:pt>
                <c:pt idx="55">
                  <c:v>105.47770700636943</c:v>
                </c:pt>
                <c:pt idx="56">
                  <c:v>105.47770700636943</c:v>
                </c:pt>
                <c:pt idx="57">
                  <c:v>105.47770700636943</c:v>
                </c:pt>
                <c:pt idx="58">
                  <c:v>130.89171974522293</c:v>
                </c:pt>
                <c:pt idx="59">
                  <c:v>130.89171974522293</c:v>
                </c:pt>
                <c:pt idx="60">
                  <c:v>130.89171974522293</c:v>
                </c:pt>
                <c:pt idx="61">
                  <c:v>130.89171974522293</c:v>
                </c:pt>
                <c:pt idx="62">
                  <c:v>130.89171974522293</c:v>
                </c:pt>
                <c:pt idx="63">
                  <c:v>147.19745222929936</c:v>
                </c:pt>
                <c:pt idx="64">
                  <c:v>147.19745222929936</c:v>
                </c:pt>
                <c:pt idx="65">
                  <c:v>147.19745222929936</c:v>
                </c:pt>
                <c:pt idx="66">
                  <c:v>147.19745222929936</c:v>
                </c:pt>
                <c:pt idx="67">
                  <c:v>159.55414012738854</c:v>
                </c:pt>
                <c:pt idx="68">
                  <c:v>159.55414012738854</c:v>
                </c:pt>
                <c:pt idx="69">
                  <c:v>159.55414012738854</c:v>
                </c:pt>
                <c:pt idx="70">
                  <c:v>159.55414012738854</c:v>
                </c:pt>
                <c:pt idx="71">
                  <c:v>159.55414012738854</c:v>
                </c:pt>
                <c:pt idx="72">
                  <c:v>177.89808917197453</c:v>
                </c:pt>
                <c:pt idx="73">
                  <c:v>177.89808917197453</c:v>
                </c:pt>
                <c:pt idx="74">
                  <c:v>177.89808917197453</c:v>
                </c:pt>
                <c:pt idx="75">
                  <c:v>177.89808917197453</c:v>
                </c:pt>
                <c:pt idx="76">
                  <c:v>177.89808917197453</c:v>
                </c:pt>
                <c:pt idx="77">
                  <c:v>230.50955414012739</c:v>
                </c:pt>
                <c:pt idx="78">
                  <c:v>230.50955414012739</c:v>
                </c:pt>
                <c:pt idx="79">
                  <c:v>230.50955414012739</c:v>
                </c:pt>
                <c:pt idx="80">
                  <c:v>230.50955414012739</c:v>
                </c:pt>
                <c:pt idx="81">
                  <c:v>260.95541401273886</c:v>
                </c:pt>
                <c:pt idx="82">
                  <c:v>260.95541401273886</c:v>
                </c:pt>
                <c:pt idx="83">
                  <c:v>260.95541401273886</c:v>
                </c:pt>
                <c:pt idx="84">
                  <c:v>260.95541401273886</c:v>
                </c:pt>
                <c:pt idx="85">
                  <c:v>260.95541401273886</c:v>
                </c:pt>
                <c:pt idx="86">
                  <c:v>281.27388535031849</c:v>
                </c:pt>
                <c:pt idx="87">
                  <c:v>281.27388535031849</c:v>
                </c:pt>
                <c:pt idx="88">
                  <c:v>281.27388535031849</c:v>
                </c:pt>
                <c:pt idx="89">
                  <c:v>281.27388535031849</c:v>
                </c:pt>
                <c:pt idx="90">
                  <c:v>281.27388535031849</c:v>
                </c:pt>
                <c:pt idx="91">
                  <c:v>301.5286624203822</c:v>
                </c:pt>
                <c:pt idx="92">
                  <c:v>301.5286624203822</c:v>
                </c:pt>
                <c:pt idx="93">
                  <c:v>301.5286624203822</c:v>
                </c:pt>
                <c:pt idx="94">
                  <c:v>301.5286624203822</c:v>
                </c:pt>
                <c:pt idx="95">
                  <c:v>301.5286624203822</c:v>
                </c:pt>
                <c:pt idx="96">
                  <c:v>301.5286624203822</c:v>
                </c:pt>
                <c:pt idx="97">
                  <c:v>301.5286624203822</c:v>
                </c:pt>
                <c:pt idx="98">
                  <c:v>301.5286624203822</c:v>
                </c:pt>
                <c:pt idx="99">
                  <c:v>301.5286624203822</c:v>
                </c:pt>
                <c:pt idx="100">
                  <c:v>315.79617834394907</c:v>
                </c:pt>
                <c:pt idx="101">
                  <c:v>315.79617834394907</c:v>
                </c:pt>
                <c:pt idx="102">
                  <c:v>315.79617834394907</c:v>
                </c:pt>
                <c:pt idx="103">
                  <c:v>315.79617834394907</c:v>
                </c:pt>
                <c:pt idx="104">
                  <c:v>315.79617834394907</c:v>
                </c:pt>
                <c:pt idx="105">
                  <c:v>326.05095541401278</c:v>
                </c:pt>
                <c:pt idx="106">
                  <c:v>326.05095541401278</c:v>
                </c:pt>
                <c:pt idx="107">
                  <c:v>326.05095541401278</c:v>
                </c:pt>
                <c:pt idx="108">
                  <c:v>326.05095541401278</c:v>
                </c:pt>
                <c:pt idx="109">
                  <c:v>326.05095541401278</c:v>
                </c:pt>
                <c:pt idx="110">
                  <c:v>326.05095541401278</c:v>
                </c:pt>
                <c:pt idx="111">
                  <c:v>326.05095541401278</c:v>
                </c:pt>
                <c:pt idx="112">
                  <c:v>326.05095541401278</c:v>
                </c:pt>
                <c:pt idx="113">
                  <c:v>326.05095541401278</c:v>
                </c:pt>
                <c:pt idx="114">
                  <c:v>326.05095541401278</c:v>
                </c:pt>
                <c:pt idx="115">
                  <c:v>326.05095541401278</c:v>
                </c:pt>
                <c:pt idx="116">
                  <c:v>326.05095541401278</c:v>
                </c:pt>
                <c:pt idx="117">
                  <c:v>326.05095541401278</c:v>
                </c:pt>
                <c:pt idx="118">
                  <c:v>326.05095541401278</c:v>
                </c:pt>
                <c:pt idx="119">
                  <c:v>326.05095541401278</c:v>
                </c:pt>
                <c:pt idx="120">
                  <c:v>326.05095541401278</c:v>
                </c:pt>
                <c:pt idx="121">
                  <c:v>326.05095541401278</c:v>
                </c:pt>
                <c:pt idx="122">
                  <c:v>326.05095541401278</c:v>
                </c:pt>
                <c:pt idx="123">
                  <c:v>326.05095541401278</c:v>
                </c:pt>
                <c:pt idx="124">
                  <c:v>326.05095541401278</c:v>
                </c:pt>
                <c:pt idx="125">
                  <c:v>326.05095541401278</c:v>
                </c:pt>
                <c:pt idx="126">
                  <c:v>326.05095541401278</c:v>
                </c:pt>
                <c:pt idx="127">
                  <c:v>326.05095541401278</c:v>
                </c:pt>
                <c:pt idx="128">
                  <c:v>326.05095541401278</c:v>
                </c:pt>
                <c:pt idx="129">
                  <c:v>326.05095541401278</c:v>
                </c:pt>
                <c:pt idx="130">
                  <c:v>326.05095541401278</c:v>
                </c:pt>
                <c:pt idx="131">
                  <c:v>326.05095541401278</c:v>
                </c:pt>
                <c:pt idx="132">
                  <c:v>326.05095541401278</c:v>
                </c:pt>
                <c:pt idx="133">
                  <c:v>326.05095541401278</c:v>
                </c:pt>
                <c:pt idx="134">
                  <c:v>326.05095541401278</c:v>
                </c:pt>
                <c:pt idx="135">
                  <c:v>326.05095541401278</c:v>
                </c:pt>
                <c:pt idx="136">
                  <c:v>326.05095541401278</c:v>
                </c:pt>
                <c:pt idx="137">
                  <c:v>326.05095541401278</c:v>
                </c:pt>
                <c:pt idx="138">
                  <c:v>326.05095541401278</c:v>
                </c:pt>
                <c:pt idx="139">
                  <c:v>326.05095541401278</c:v>
                </c:pt>
                <c:pt idx="140">
                  <c:v>326.05095541401278</c:v>
                </c:pt>
                <c:pt idx="141">
                  <c:v>326.05095541401278</c:v>
                </c:pt>
                <c:pt idx="142">
                  <c:v>326.05095541401278</c:v>
                </c:pt>
                <c:pt idx="143">
                  <c:v>326.05095541401278</c:v>
                </c:pt>
                <c:pt idx="144">
                  <c:v>326.05095541401278</c:v>
                </c:pt>
                <c:pt idx="145">
                  <c:v>326.05095541401278</c:v>
                </c:pt>
                <c:pt idx="146">
                  <c:v>326.05095541401278</c:v>
                </c:pt>
                <c:pt idx="147">
                  <c:v>326.05095541401278</c:v>
                </c:pt>
                <c:pt idx="148">
                  <c:v>326.05095541401278</c:v>
                </c:pt>
                <c:pt idx="149">
                  <c:v>326.05095541401278</c:v>
                </c:pt>
                <c:pt idx="150">
                  <c:v>326.05095541401278</c:v>
                </c:pt>
                <c:pt idx="151">
                  <c:v>326.05095541401278</c:v>
                </c:pt>
                <c:pt idx="152">
                  <c:v>326.05095541401278</c:v>
                </c:pt>
                <c:pt idx="153">
                  <c:v>326.05095541401278</c:v>
                </c:pt>
                <c:pt idx="154">
                  <c:v>326.05095541401278</c:v>
                </c:pt>
                <c:pt idx="155">
                  <c:v>326.05095541401278</c:v>
                </c:pt>
                <c:pt idx="156">
                  <c:v>326.05095541401278</c:v>
                </c:pt>
                <c:pt idx="157">
                  <c:v>326.05095541401278</c:v>
                </c:pt>
                <c:pt idx="158">
                  <c:v>326.05095541401278</c:v>
                </c:pt>
                <c:pt idx="159">
                  <c:v>326.05095541401278</c:v>
                </c:pt>
                <c:pt idx="160">
                  <c:v>326.05095541401278</c:v>
                </c:pt>
                <c:pt idx="161">
                  <c:v>326.05095541401278</c:v>
                </c:pt>
                <c:pt idx="162">
                  <c:v>326.05095541401278</c:v>
                </c:pt>
                <c:pt idx="163">
                  <c:v>326.05095541401278</c:v>
                </c:pt>
                <c:pt idx="164">
                  <c:v>326.05095541401278</c:v>
                </c:pt>
                <c:pt idx="165">
                  <c:v>326.05095541401278</c:v>
                </c:pt>
                <c:pt idx="166">
                  <c:v>326.05095541401278</c:v>
                </c:pt>
                <c:pt idx="167">
                  <c:v>326.05095541401278</c:v>
                </c:pt>
                <c:pt idx="168">
                  <c:v>326.05095541401278</c:v>
                </c:pt>
                <c:pt idx="169">
                  <c:v>326.05095541401278</c:v>
                </c:pt>
                <c:pt idx="170">
                  <c:v>326.05095541401278</c:v>
                </c:pt>
                <c:pt idx="171">
                  <c:v>326.05095541401278</c:v>
                </c:pt>
                <c:pt idx="172">
                  <c:v>326.05095541401278</c:v>
                </c:pt>
              </c:numCache>
            </c:numRef>
          </c:yVal>
          <c:smooth val="0"/>
          <c:extLst>
            <c:ext xmlns:c16="http://schemas.microsoft.com/office/drawing/2014/chart" uri="{C3380CC4-5D6E-409C-BE32-E72D297353CC}">
              <c16:uniqueId val="{00000009-2204-4966-BBC8-D7A56C5FCF1E}"/>
            </c:ext>
          </c:extLst>
        </c:ser>
        <c:ser>
          <c:idx val="10"/>
          <c:order val="10"/>
          <c:tx>
            <c:strRef>
              <c:f>'C11 5050'!$F$1</c:f>
              <c:strCache>
                <c:ptCount val="1"/>
                <c:pt idx="0">
                  <c:v>Tmnt 11</c:v>
                </c:pt>
              </c:strCache>
            </c:strRef>
          </c:tx>
          <c:spPr>
            <a:ln w="19050">
              <a:solidFill>
                <a:srgbClr val="99FF99"/>
              </a:solidFill>
            </a:ln>
          </c:spPr>
          <c:marker>
            <c:symbol val="none"/>
          </c:marker>
          <c:xVal>
            <c:numRef>
              <c:f>'C11 5050'!$C$4:$FS$4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'C11 5050'!$C$38:$FS$38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21.082802547770701</c:v>
                </c:pt>
                <c:pt idx="26">
                  <c:v>21.082802547770701</c:v>
                </c:pt>
                <c:pt idx="27">
                  <c:v>21.082802547770701</c:v>
                </c:pt>
                <c:pt idx="28">
                  <c:v>21.082802547770701</c:v>
                </c:pt>
                <c:pt idx="29">
                  <c:v>21.082802547770701</c:v>
                </c:pt>
                <c:pt idx="30">
                  <c:v>21.082802547770701</c:v>
                </c:pt>
                <c:pt idx="31">
                  <c:v>41.974522292993626</c:v>
                </c:pt>
                <c:pt idx="32">
                  <c:v>41.974522292993626</c:v>
                </c:pt>
                <c:pt idx="33">
                  <c:v>41.974522292993626</c:v>
                </c:pt>
                <c:pt idx="34">
                  <c:v>41.974522292993626</c:v>
                </c:pt>
                <c:pt idx="35">
                  <c:v>41.974522292993626</c:v>
                </c:pt>
                <c:pt idx="36">
                  <c:v>41.974522292993626</c:v>
                </c:pt>
                <c:pt idx="37">
                  <c:v>41.974522292993626</c:v>
                </c:pt>
                <c:pt idx="38">
                  <c:v>62.229299363057322</c:v>
                </c:pt>
                <c:pt idx="39">
                  <c:v>62.229299363057322</c:v>
                </c:pt>
                <c:pt idx="40">
                  <c:v>62.229299363057322</c:v>
                </c:pt>
                <c:pt idx="41">
                  <c:v>62.229299363057322</c:v>
                </c:pt>
                <c:pt idx="42">
                  <c:v>62.229299363057322</c:v>
                </c:pt>
                <c:pt idx="43">
                  <c:v>62.229299363057322</c:v>
                </c:pt>
                <c:pt idx="44">
                  <c:v>62.229299363057322</c:v>
                </c:pt>
                <c:pt idx="45">
                  <c:v>62.229299363057322</c:v>
                </c:pt>
                <c:pt idx="46">
                  <c:v>62.229299363057322</c:v>
                </c:pt>
                <c:pt idx="47">
                  <c:v>62.229299363057322</c:v>
                </c:pt>
                <c:pt idx="48">
                  <c:v>62.229299363057322</c:v>
                </c:pt>
                <c:pt idx="49">
                  <c:v>77.229299363057322</c:v>
                </c:pt>
                <c:pt idx="50">
                  <c:v>77.229299363057322</c:v>
                </c:pt>
                <c:pt idx="51">
                  <c:v>77.229299363057322</c:v>
                </c:pt>
                <c:pt idx="52">
                  <c:v>77.229299363057322</c:v>
                </c:pt>
                <c:pt idx="53">
                  <c:v>89.394904458598717</c:v>
                </c:pt>
                <c:pt idx="54">
                  <c:v>89.394904458598717</c:v>
                </c:pt>
                <c:pt idx="55">
                  <c:v>89.394904458598717</c:v>
                </c:pt>
                <c:pt idx="56">
                  <c:v>89.394904458598717</c:v>
                </c:pt>
                <c:pt idx="57">
                  <c:v>89.394904458598717</c:v>
                </c:pt>
                <c:pt idx="58">
                  <c:v>108.56687898089172</c:v>
                </c:pt>
                <c:pt idx="59">
                  <c:v>108.56687898089172</c:v>
                </c:pt>
                <c:pt idx="60">
                  <c:v>108.56687898089172</c:v>
                </c:pt>
                <c:pt idx="61">
                  <c:v>108.56687898089172</c:v>
                </c:pt>
                <c:pt idx="62">
                  <c:v>108.56687898089172</c:v>
                </c:pt>
                <c:pt idx="63">
                  <c:v>121.75159235668789</c:v>
                </c:pt>
                <c:pt idx="64">
                  <c:v>121.75159235668789</c:v>
                </c:pt>
                <c:pt idx="65">
                  <c:v>121.75159235668789</c:v>
                </c:pt>
                <c:pt idx="66">
                  <c:v>121.75159235668789</c:v>
                </c:pt>
                <c:pt idx="67">
                  <c:v>121.75159235668789</c:v>
                </c:pt>
                <c:pt idx="68">
                  <c:v>121.75159235668789</c:v>
                </c:pt>
                <c:pt idx="69">
                  <c:v>121.75159235668789</c:v>
                </c:pt>
                <c:pt idx="70">
                  <c:v>121.75159235668789</c:v>
                </c:pt>
                <c:pt idx="71">
                  <c:v>121.75159235668789</c:v>
                </c:pt>
                <c:pt idx="72">
                  <c:v>140.03184713375796</c:v>
                </c:pt>
                <c:pt idx="73">
                  <c:v>140.03184713375796</c:v>
                </c:pt>
                <c:pt idx="74">
                  <c:v>140.03184713375796</c:v>
                </c:pt>
                <c:pt idx="75">
                  <c:v>140.03184713375796</c:v>
                </c:pt>
                <c:pt idx="76">
                  <c:v>140.03184713375796</c:v>
                </c:pt>
                <c:pt idx="77">
                  <c:v>200.66878980891721</c:v>
                </c:pt>
                <c:pt idx="78">
                  <c:v>200.66878980891721</c:v>
                </c:pt>
                <c:pt idx="79">
                  <c:v>200.66878980891721</c:v>
                </c:pt>
                <c:pt idx="80">
                  <c:v>200.66878980891721</c:v>
                </c:pt>
                <c:pt idx="81">
                  <c:v>231.11464968152868</c:v>
                </c:pt>
                <c:pt idx="82">
                  <c:v>231.11464968152868</c:v>
                </c:pt>
                <c:pt idx="83">
                  <c:v>231.11464968152868</c:v>
                </c:pt>
                <c:pt idx="84">
                  <c:v>231.11464968152868</c:v>
                </c:pt>
                <c:pt idx="85">
                  <c:v>231.11464968152868</c:v>
                </c:pt>
                <c:pt idx="86">
                  <c:v>251.36942675159236</c:v>
                </c:pt>
                <c:pt idx="87">
                  <c:v>251.36942675159236</c:v>
                </c:pt>
                <c:pt idx="88">
                  <c:v>251.36942675159236</c:v>
                </c:pt>
                <c:pt idx="89">
                  <c:v>251.36942675159236</c:v>
                </c:pt>
                <c:pt idx="90">
                  <c:v>251.36942675159236</c:v>
                </c:pt>
                <c:pt idx="91">
                  <c:v>271.62420382165607</c:v>
                </c:pt>
                <c:pt idx="92">
                  <c:v>271.62420382165607</c:v>
                </c:pt>
                <c:pt idx="93">
                  <c:v>271.62420382165607</c:v>
                </c:pt>
                <c:pt idx="94">
                  <c:v>271.62420382165607</c:v>
                </c:pt>
                <c:pt idx="95">
                  <c:v>271.62420382165607</c:v>
                </c:pt>
                <c:pt idx="96">
                  <c:v>271.62420382165607</c:v>
                </c:pt>
                <c:pt idx="97">
                  <c:v>271.62420382165607</c:v>
                </c:pt>
                <c:pt idx="98">
                  <c:v>271.62420382165607</c:v>
                </c:pt>
                <c:pt idx="99">
                  <c:v>271.62420382165607</c:v>
                </c:pt>
                <c:pt idx="100">
                  <c:v>288.88535031847135</c:v>
                </c:pt>
                <c:pt idx="101">
                  <c:v>288.88535031847135</c:v>
                </c:pt>
                <c:pt idx="102">
                  <c:v>288.88535031847135</c:v>
                </c:pt>
                <c:pt idx="103">
                  <c:v>288.88535031847135</c:v>
                </c:pt>
                <c:pt idx="104">
                  <c:v>288.88535031847135</c:v>
                </c:pt>
                <c:pt idx="105">
                  <c:v>301.17834394904457</c:v>
                </c:pt>
                <c:pt idx="106">
                  <c:v>301.17834394904457</c:v>
                </c:pt>
                <c:pt idx="107">
                  <c:v>301.17834394904457</c:v>
                </c:pt>
                <c:pt idx="108">
                  <c:v>301.17834394904457</c:v>
                </c:pt>
                <c:pt idx="109">
                  <c:v>313.40764331210192</c:v>
                </c:pt>
                <c:pt idx="110">
                  <c:v>313.40764331210192</c:v>
                </c:pt>
                <c:pt idx="111">
                  <c:v>313.40764331210192</c:v>
                </c:pt>
                <c:pt idx="112">
                  <c:v>313.40764331210192</c:v>
                </c:pt>
                <c:pt idx="113">
                  <c:v>313.40764331210192</c:v>
                </c:pt>
                <c:pt idx="114">
                  <c:v>313.40764331210192</c:v>
                </c:pt>
                <c:pt idx="115">
                  <c:v>323.53503184713372</c:v>
                </c:pt>
                <c:pt idx="116">
                  <c:v>323.53503184713372</c:v>
                </c:pt>
                <c:pt idx="117">
                  <c:v>323.53503184713372</c:v>
                </c:pt>
                <c:pt idx="118">
                  <c:v>323.53503184713372</c:v>
                </c:pt>
                <c:pt idx="119">
                  <c:v>323.53503184713372</c:v>
                </c:pt>
                <c:pt idx="120">
                  <c:v>323.53503184713372</c:v>
                </c:pt>
                <c:pt idx="121">
                  <c:v>323.53503184713372</c:v>
                </c:pt>
                <c:pt idx="122">
                  <c:v>323.53503184713372</c:v>
                </c:pt>
                <c:pt idx="123">
                  <c:v>323.53503184713372</c:v>
                </c:pt>
                <c:pt idx="124">
                  <c:v>323.53503184713372</c:v>
                </c:pt>
                <c:pt idx="125">
                  <c:v>323.53503184713372</c:v>
                </c:pt>
                <c:pt idx="126">
                  <c:v>323.53503184713372</c:v>
                </c:pt>
                <c:pt idx="127">
                  <c:v>323.53503184713372</c:v>
                </c:pt>
                <c:pt idx="128">
                  <c:v>323.53503184713372</c:v>
                </c:pt>
                <c:pt idx="129">
                  <c:v>323.53503184713372</c:v>
                </c:pt>
                <c:pt idx="130">
                  <c:v>323.53503184713372</c:v>
                </c:pt>
                <c:pt idx="131">
                  <c:v>323.53503184713372</c:v>
                </c:pt>
                <c:pt idx="132">
                  <c:v>323.53503184713372</c:v>
                </c:pt>
                <c:pt idx="133">
                  <c:v>323.53503184713372</c:v>
                </c:pt>
                <c:pt idx="134">
                  <c:v>323.53503184713372</c:v>
                </c:pt>
                <c:pt idx="135">
                  <c:v>323.53503184713372</c:v>
                </c:pt>
                <c:pt idx="136">
                  <c:v>323.53503184713372</c:v>
                </c:pt>
                <c:pt idx="137">
                  <c:v>323.53503184713372</c:v>
                </c:pt>
                <c:pt idx="138">
                  <c:v>323.53503184713372</c:v>
                </c:pt>
                <c:pt idx="139">
                  <c:v>323.53503184713372</c:v>
                </c:pt>
                <c:pt idx="140">
                  <c:v>323.53503184713372</c:v>
                </c:pt>
                <c:pt idx="141">
                  <c:v>323.53503184713372</c:v>
                </c:pt>
                <c:pt idx="142">
                  <c:v>323.53503184713372</c:v>
                </c:pt>
                <c:pt idx="143">
                  <c:v>323.53503184713372</c:v>
                </c:pt>
                <c:pt idx="144">
                  <c:v>323.53503184713372</c:v>
                </c:pt>
                <c:pt idx="145">
                  <c:v>323.53503184713372</c:v>
                </c:pt>
                <c:pt idx="146">
                  <c:v>323.53503184713372</c:v>
                </c:pt>
                <c:pt idx="147">
                  <c:v>323.53503184713372</c:v>
                </c:pt>
                <c:pt idx="148">
                  <c:v>323.53503184713372</c:v>
                </c:pt>
                <c:pt idx="149">
                  <c:v>323.53503184713372</c:v>
                </c:pt>
                <c:pt idx="150">
                  <c:v>323.53503184713372</c:v>
                </c:pt>
                <c:pt idx="151">
                  <c:v>323.53503184713372</c:v>
                </c:pt>
                <c:pt idx="152">
                  <c:v>323.53503184713372</c:v>
                </c:pt>
                <c:pt idx="153">
                  <c:v>323.53503184713372</c:v>
                </c:pt>
                <c:pt idx="154">
                  <c:v>323.53503184713372</c:v>
                </c:pt>
                <c:pt idx="155">
                  <c:v>323.53503184713372</c:v>
                </c:pt>
                <c:pt idx="156">
                  <c:v>323.53503184713372</c:v>
                </c:pt>
                <c:pt idx="157">
                  <c:v>323.53503184713372</c:v>
                </c:pt>
                <c:pt idx="158">
                  <c:v>323.53503184713372</c:v>
                </c:pt>
                <c:pt idx="159">
                  <c:v>323.53503184713372</c:v>
                </c:pt>
                <c:pt idx="160">
                  <c:v>323.53503184713372</c:v>
                </c:pt>
                <c:pt idx="161">
                  <c:v>323.53503184713372</c:v>
                </c:pt>
                <c:pt idx="162">
                  <c:v>323.53503184713372</c:v>
                </c:pt>
                <c:pt idx="163">
                  <c:v>323.53503184713372</c:v>
                </c:pt>
                <c:pt idx="164">
                  <c:v>323.53503184713372</c:v>
                </c:pt>
                <c:pt idx="165">
                  <c:v>323.53503184713372</c:v>
                </c:pt>
                <c:pt idx="166">
                  <c:v>323.53503184713372</c:v>
                </c:pt>
                <c:pt idx="167">
                  <c:v>323.53503184713372</c:v>
                </c:pt>
                <c:pt idx="168">
                  <c:v>323.53503184713372</c:v>
                </c:pt>
                <c:pt idx="169">
                  <c:v>323.53503184713372</c:v>
                </c:pt>
                <c:pt idx="170">
                  <c:v>323.53503184713372</c:v>
                </c:pt>
                <c:pt idx="171">
                  <c:v>323.53503184713372</c:v>
                </c:pt>
                <c:pt idx="172">
                  <c:v>323.53503184713372</c:v>
                </c:pt>
              </c:numCache>
            </c:numRef>
          </c:yVal>
          <c:smooth val="0"/>
          <c:extLst>
            <c:ext xmlns:c16="http://schemas.microsoft.com/office/drawing/2014/chart" uri="{C3380CC4-5D6E-409C-BE32-E72D297353CC}">
              <c16:uniqueId val="{0000000A-2204-4966-BBC8-D7A56C5FCF1E}"/>
            </c:ext>
          </c:extLst>
        </c:ser>
        <c:ser>
          <c:idx val="11"/>
          <c:order val="11"/>
          <c:tx>
            <c:strRef>
              <c:f>'C12 4040'!$F$1</c:f>
              <c:strCache>
                <c:ptCount val="1"/>
                <c:pt idx="0">
                  <c:v>Tmnt 12</c:v>
                </c:pt>
              </c:strCache>
            </c:strRef>
          </c:tx>
          <c:spPr>
            <a:ln w="19050">
              <a:solidFill>
                <a:srgbClr val="FF7C80"/>
              </a:solidFill>
            </a:ln>
          </c:spPr>
          <c:marker>
            <c:symbol val="none"/>
          </c:marker>
          <c:xVal>
            <c:numRef>
              <c:f>'C12 4040'!$C$4:$FS$4</c:f>
              <c:numCache>
                <c:formatCode>General</c:formatCode>
                <c:ptCount val="173"/>
                <c:pt idx="0">
                  <c:v>133</c:v>
                </c:pt>
                <c:pt idx="1">
                  <c:v>134</c:v>
                </c:pt>
                <c:pt idx="2">
                  <c:v>135</c:v>
                </c:pt>
                <c:pt idx="3">
                  <c:v>136</c:v>
                </c:pt>
                <c:pt idx="4">
                  <c:v>137</c:v>
                </c:pt>
                <c:pt idx="5">
                  <c:v>138</c:v>
                </c:pt>
                <c:pt idx="6">
                  <c:v>139</c:v>
                </c:pt>
                <c:pt idx="7">
                  <c:v>140</c:v>
                </c:pt>
                <c:pt idx="8">
                  <c:v>141</c:v>
                </c:pt>
                <c:pt idx="9">
                  <c:v>142</c:v>
                </c:pt>
                <c:pt idx="10">
                  <c:v>143</c:v>
                </c:pt>
                <c:pt idx="11">
                  <c:v>144</c:v>
                </c:pt>
                <c:pt idx="12">
                  <c:v>145</c:v>
                </c:pt>
                <c:pt idx="13">
                  <c:v>146</c:v>
                </c:pt>
                <c:pt idx="14">
                  <c:v>147</c:v>
                </c:pt>
                <c:pt idx="15">
                  <c:v>148</c:v>
                </c:pt>
                <c:pt idx="16">
                  <c:v>149</c:v>
                </c:pt>
                <c:pt idx="17">
                  <c:v>150</c:v>
                </c:pt>
                <c:pt idx="18">
                  <c:v>151</c:v>
                </c:pt>
                <c:pt idx="19">
                  <c:v>152</c:v>
                </c:pt>
                <c:pt idx="20">
                  <c:v>153</c:v>
                </c:pt>
                <c:pt idx="21">
                  <c:v>154</c:v>
                </c:pt>
                <c:pt idx="22">
                  <c:v>155</c:v>
                </c:pt>
                <c:pt idx="23">
                  <c:v>156</c:v>
                </c:pt>
                <c:pt idx="24">
                  <c:v>157</c:v>
                </c:pt>
                <c:pt idx="25">
                  <c:v>158</c:v>
                </c:pt>
                <c:pt idx="26">
                  <c:v>159</c:v>
                </c:pt>
                <c:pt idx="27">
                  <c:v>160</c:v>
                </c:pt>
                <c:pt idx="28">
                  <c:v>161</c:v>
                </c:pt>
                <c:pt idx="29">
                  <c:v>162</c:v>
                </c:pt>
                <c:pt idx="30">
                  <c:v>163</c:v>
                </c:pt>
                <c:pt idx="31">
                  <c:v>164</c:v>
                </c:pt>
                <c:pt idx="32">
                  <c:v>165</c:v>
                </c:pt>
                <c:pt idx="33">
                  <c:v>166</c:v>
                </c:pt>
                <c:pt idx="34">
                  <c:v>167</c:v>
                </c:pt>
                <c:pt idx="35">
                  <c:v>168</c:v>
                </c:pt>
                <c:pt idx="36">
                  <c:v>169</c:v>
                </c:pt>
                <c:pt idx="37">
                  <c:v>170</c:v>
                </c:pt>
                <c:pt idx="38">
                  <c:v>171</c:v>
                </c:pt>
                <c:pt idx="39">
                  <c:v>172</c:v>
                </c:pt>
                <c:pt idx="40">
                  <c:v>173</c:v>
                </c:pt>
                <c:pt idx="41">
                  <c:v>174</c:v>
                </c:pt>
                <c:pt idx="42">
                  <c:v>175</c:v>
                </c:pt>
                <c:pt idx="43">
                  <c:v>176</c:v>
                </c:pt>
                <c:pt idx="44">
                  <c:v>177</c:v>
                </c:pt>
                <c:pt idx="45">
                  <c:v>178</c:v>
                </c:pt>
                <c:pt idx="46">
                  <c:v>179</c:v>
                </c:pt>
                <c:pt idx="47">
                  <c:v>180</c:v>
                </c:pt>
                <c:pt idx="48">
                  <c:v>181</c:v>
                </c:pt>
                <c:pt idx="49">
                  <c:v>182</c:v>
                </c:pt>
                <c:pt idx="50">
                  <c:v>183</c:v>
                </c:pt>
                <c:pt idx="51">
                  <c:v>184</c:v>
                </c:pt>
                <c:pt idx="52">
                  <c:v>185</c:v>
                </c:pt>
                <c:pt idx="53">
                  <c:v>186</c:v>
                </c:pt>
                <c:pt idx="54">
                  <c:v>187</c:v>
                </c:pt>
                <c:pt idx="55">
                  <c:v>188</c:v>
                </c:pt>
                <c:pt idx="56">
                  <c:v>189</c:v>
                </c:pt>
                <c:pt idx="57">
                  <c:v>190</c:v>
                </c:pt>
                <c:pt idx="58">
                  <c:v>191</c:v>
                </c:pt>
                <c:pt idx="59">
                  <c:v>192</c:v>
                </c:pt>
                <c:pt idx="60">
                  <c:v>193</c:v>
                </c:pt>
                <c:pt idx="61">
                  <c:v>194</c:v>
                </c:pt>
                <c:pt idx="62">
                  <c:v>195</c:v>
                </c:pt>
                <c:pt idx="63">
                  <c:v>196</c:v>
                </c:pt>
                <c:pt idx="64">
                  <c:v>197</c:v>
                </c:pt>
                <c:pt idx="65">
                  <c:v>198</c:v>
                </c:pt>
                <c:pt idx="66">
                  <c:v>199</c:v>
                </c:pt>
                <c:pt idx="67">
                  <c:v>200</c:v>
                </c:pt>
                <c:pt idx="68">
                  <c:v>201</c:v>
                </c:pt>
                <c:pt idx="69">
                  <c:v>202</c:v>
                </c:pt>
                <c:pt idx="70">
                  <c:v>203</c:v>
                </c:pt>
                <c:pt idx="71">
                  <c:v>204</c:v>
                </c:pt>
                <c:pt idx="72">
                  <c:v>205</c:v>
                </c:pt>
                <c:pt idx="73">
                  <c:v>206</c:v>
                </c:pt>
                <c:pt idx="74">
                  <c:v>207</c:v>
                </c:pt>
                <c:pt idx="75">
                  <c:v>208</c:v>
                </c:pt>
                <c:pt idx="76">
                  <c:v>209</c:v>
                </c:pt>
                <c:pt idx="77">
                  <c:v>210</c:v>
                </c:pt>
                <c:pt idx="78">
                  <c:v>211</c:v>
                </c:pt>
                <c:pt idx="79">
                  <c:v>212</c:v>
                </c:pt>
                <c:pt idx="80">
                  <c:v>213</c:v>
                </c:pt>
                <c:pt idx="81">
                  <c:v>214</c:v>
                </c:pt>
                <c:pt idx="82">
                  <c:v>215</c:v>
                </c:pt>
                <c:pt idx="83">
                  <c:v>216</c:v>
                </c:pt>
                <c:pt idx="84">
                  <c:v>217</c:v>
                </c:pt>
                <c:pt idx="85">
                  <c:v>218</c:v>
                </c:pt>
                <c:pt idx="86">
                  <c:v>219</c:v>
                </c:pt>
                <c:pt idx="87">
                  <c:v>220</c:v>
                </c:pt>
                <c:pt idx="88">
                  <c:v>221</c:v>
                </c:pt>
                <c:pt idx="89">
                  <c:v>222</c:v>
                </c:pt>
                <c:pt idx="90">
                  <c:v>223</c:v>
                </c:pt>
                <c:pt idx="91">
                  <c:v>224</c:v>
                </c:pt>
                <c:pt idx="92">
                  <c:v>225</c:v>
                </c:pt>
                <c:pt idx="93">
                  <c:v>226</c:v>
                </c:pt>
                <c:pt idx="94">
                  <c:v>227</c:v>
                </c:pt>
                <c:pt idx="95">
                  <c:v>228</c:v>
                </c:pt>
                <c:pt idx="96">
                  <c:v>229</c:v>
                </c:pt>
                <c:pt idx="97">
                  <c:v>230</c:v>
                </c:pt>
                <c:pt idx="98">
                  <c:v>231</c:v>
                </c:pt>
                <c:pt idx="99">
                  <c:v>232</c:v>
                </c:pt>
                <c:pt idx="100">
                  <c:v>233</c:v>
                </c:pt>
                <c:pt idx="101">
                  <c:v>234</c:v>
                </c:pt>
                <c:pt idx="102">
                  <c:v>235</c:v>
                </c:pt>
                <c:pt idx="103">
                  <c:v>236</c:v>
                </c:pt>
                <c:pt idx="104">
                  <c:v>237</c:v>
                </c:pt>
                <c:pt idx="105">
                  <c:v>238</c:v>
                </c:pt>
                <c:pt idx="106">
                  <c:v>239</c:v>
                </c:pt>
                <c:pt idx="107">
                  <c:v>240</c:v>
                </c:pt>
                <c:pt idx="108">
                  <c:v>241</c:v>
                </c:pt>
                <c:pt idx="109">
                  <c:v>242</c:v>
                </c:pt>
                <c:pt idx="110">
                  <c:v>243</c:v>
                </c:pt>
                <c:pt idx="111">
                  <c:v>244</c:v>
                </c:pt>
                <c:pt idx="112">
                  <c:v>245</c:v>
                </c:pt>
                <c:pt idx="113">
                  <c:v>246</c:v>
                </c:pt>
                <c:pt idx="114">
                  <c:v>247</c:v>
                </c:pt>
                <c:pt idx="115">
                  <c:v>248</c:v>
                </c:pt>
                <c:pt idx="116">
                  <c:v>249</c:v>
                </c:pt>
                <c:pt idx="117">
                  <c:v>250</c:v>
                </c:pt>
                <c:pt idx="118">
                  <c:v>251</c:v>
                </c:pt>
                <c:pt idx="119">
                  <c:v>252</c:v>
                </c:pt>
                <c:pt idx="120">
                  <c:v>253</c:v>
                </c:pt>
                <c:pt idx="121">
                  <c:v>254</c:v>
                </c:pt>
                <c:pt idx="122">
                  <c:v>255</c:v>
                </c:pt>
                <c:pt idx="123">
                  <c:v>256</c:v>
                </c:pt>
                <c:pt idx="124">
                  <c:v>257</c:v>
                </c:pt>
                <c:pt idx="125">
                  <c:v>258</c:v>
                </c:pt>
                <c:pt idx="126">
                  <c:v>259</c:v>
                </c:pt>
                <c:pt idx="127">
                  <c:v>260</c:v>
                </c:pt>
                <c:pt idx="128">
                  <c:v>261</c:v>
                </c:pt>
                <c:pt idx="129">
                  <c:v>262</c:v>
                </c:pt>
                <c:pt idx="130">
                  <c:v>263</c:v>
                </c:pt>
                <c:pt idx="131">
                  <c:v>264</c:v>
                </c:pt>
                <c:pt idx="132">
                  <c:v>265</c:v>
                </c:pt>
                <c:pt idx="133">
                  <c:v>266</c:v>
                </c:pt>
                <c:pt idx="134">
                  <c:v>267</c:v>
                </c:pt>
                <c:pt idx="135">
                  <c:v>268</c:v>
                </c:pt>
                <c:pt idx="136">
                  <c:v>269</c:v>
                </c:pt>
                <c:pt idx="137">
                  <c:v>270</c:v>
                </c:pt>
                <c:pt idx="138">
                  <c:v>271</c:v>
                </c:pt>
                <c:pt idx="139">
                  <c:v>272</c:v>
                </c:pt>
                <c:pt idx="140">
                  <c:v>273</c:v>
                </c:pt>
                <c:pt idx="141">
                  <c:v>274</c:v>
                </c:pt>
                <c:pt idx="142">
                  <c:v>275</c:v>
                </c:pt>
                <c:pt idx="143">
                  <c:v>276</c:v>
                </c:pt>
                <c:pt idx="144">
                  <c:v>277</c:v>
                </c:pt>
                <c:pt idx="145">
                  <c:v>278</c:v>
                </c:pt>
                <c:pt idx="146">
                  <c:v>279</c:v>
                </c:pt>
                <c:pt idx="147">
                  <c:v>280</c:v>
                </c:pt>
                <c:pt idx="148">
                  <c:v>281</c:v>
                </c:pt>
                <c:pt idx="149">
                  <c:v>282</c:v>
                </c:pt>
                <c:pt idx="150">
                  <c:v>283</c:v>
                </c:pt>
                <c:pt idx="151">
                  <c:v>284</c:v>
                </c:pt>
                <c:pt idx="152">
                  <c:v>285</c:v>
                </c:pt>
                <c:pt idx="153">
                  <c:v>286</c:v>
                </c:pt>
                <c:pt idx="154">
                  <c:v>287</c:v>
                </c:pt>
                <c:pt idx="155">
                  <c:v>288</c:v>
                </c:pt>
                <c:pt idx="156">
                  <c:v>289</c:v>
                </c:pt>
                <c:pt idx="157">
                  <c:v>290</c:v>
                </c:pt>
                <c:pt idx="158">
                  <c:v>291</c:v>
                </c:pt>
                <c:pt idx="159">
                  <c:v>292</c:v>
                </c:pt>
                <c:pt idx="160">
                  <c:v>293</c:v>
                </c:pt>
                <c:pt idx="161">
                  <c:v>294</c:v>
                </c:pt>
                <c:pt idx="162">
                  <c:v>295</c:v>
                </c:pt>
                <c:pt idx="163">
                  <c:v>296</c:v>
                </c:pt>
                <c:pt idx="164">
                  <c:v>297</c:v>
                </c:pt>
                <c:pt idx="165">
                  <c:v>298</c:v>
                </c:pt>
                <c:pt idx="166">
                  <c:v>299</c:v>
                </c:pt>
                <c:pt idx="167">
                  <c:v>300</c:v>
                </c:pt>
                <c:pt idx="168">
                  <c:v>301</c:v>
                </c:pt>
                <c:pt idx="169">
                  <c:v>302</c:v>
                </c:pt>
                <c:pt idx="170">
                  <c:v>303</c:v>
                </c:pt>
                <c:pt idx="171">
                  <c:v>304</c:v>
                </c:pt>
                <c:pt idx="172">
                  <c:v>305</c:v>
                </c:pt>
              </c:numCache>
            </c:numRef>
          </c:xVal>
          <c:yVal>
            <c:numRef>
              <c:f>'C12 4040'!$C$38:$FS$38</c:f>
              <c:numCache>
                <c:formatCode>0</c:formatCode>
                <c:ptCount val="17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28.726114649681527</c:v>
                </c:pt>
                <c:pt idx="26">
                  <c:v>28.726114649681527</c:v>
                </c:pt>
                <c:pt idx="27">
                  <c:v>28.726114649681527</c:v>
                </c:pt>
                <c:pt idx="28">
                  <c:v>28.726114649681527</c:v>
                </c:pt>
                <c:pt idx="29">
                  <c:v>28.726114649681527</c:v>
                </c:pt>
                <c:pt idx="30">
                  <c:v>28.726114649681527</c:v>
                </c:pt>
                <c:pt idx="31">
                  <c:v>57.834394904458598</c:v>
                </c:pt>
                <c:pt idx="32">
                  <c:v>57.834394904458598</c:v>
                </c:pt>
                <c:pt idx="33">
                  <c:v>57.834394904458598</c:v>
                </c:pt>
                <c:pt idx="34">
                  <c:v>57.834394904458598</c:v>
                </c:pt>
                <c:pt idx="35">
                  <c:v>57.834394904458598</c:v>
                </c:pt>
                <c:pt idx="36">
                  <c:v>57.834394904458598</c:v>
                </c:pt>
                <c:pt idx="37">
                  <c:v>57.834394904458598</c:v>
                </c:pt>
                <c:pt idx="38">
                  <c:v>78.216560509554142</c:v>
                </c:pt>
                <c:pt idx="39">
                  <c:v>78.216560509554142</c:v>
                </c:pt>
                <c:pt idx="40">
                  <c:v>78.216560509554142</c:v>
                </c:pt>
                <c:pt idx="41">
                  <c:v>78.216560509554142</c:v>
                </c:pt>
                <c:pt idx="42">
                  <c:v>78.216560509554142</c:v>
                </c:pt>
                <c:pt idx="43">
                  <c:v>78.216560509554142</c:v>
                </c:pt>
                <c:pt idx="44">
                  <c:v>78.216560509554142</c:v>
                </c:pt>
                <c:pt idx="45">
                  <c:v>78.216560509554142</c:v>
                </c:pt>
                <c:pt idx="46">
                  <c:v>78.216560509554142</c:v>
                </c:pt>
                <c:pt idx="47">
                  <c:v>78.216560509554142</c:v>
                </c:pt>
                <c:pt idx="48">
                  <c:v>78.216560509554142</c:v>
                </c:pt>
                <c:pt idx="49">
                  <c:v>90.445859872611464</c:v>
                </c:pt>
                <c:pt idx="50">
                  <c:v>90.445859872611464</c:v>
                </c:pt>
                <c:pt idx="51">
                  <c:v>90.445859872611464</c:v>
                </c:pt>
                <c:pt idx="52">
                  <c:v>90.445859872611464</c:v>
                </c:pt>
                <c:pt idx="53">
                  <c:v>100.63694267515923</c:v>
                </c:pt>
                <c:pt idx="54">
                  <c:v>100.63694267515923</c:v>
                </c:pt>
                <c:pt idx="55">
                  <c:v>100.63694267515923</c:v>
                </c:pt>
                <c:pt idx="56">
                  <c:v>100.63694267515923</c:v>
                </c:pt>
                <c:pt idx="57">
                  <c:v>100.63694267515923</c:v>
                </c:pt>
                <c:pt idx="58">
                  <c:v>115.79617834394904</c:v>
                </c:pt>
                <c:pt idx="59">
                  <c:v>115.79617834394904</c:v>
                </c:pt>
                <c:pt idx="60">
                  <c:v>115.79617834394904</c:v>
                </c:pt>
                <c:pt idx="61">
                  <c:v>115.79617834394904</c:v>
                </c:pt>
                <c:pt idx="62">
                  <c:v>115.79617834394904</c:v>
                </c:pt>
                <c:pt idx="63">
                  <c:v>125.98726114649681</c:v>
                </c:pt>
                <c:pt idx="64">
                  <c:v>125.98726114649681</c:v>
                </c:pt>
                <c:pt idx="65">
                  <c:v>125.98726114649681</c:v>
                </c:pt>
                <c:pt idx="66">
                  <c:v>125.98726114649681</c:v>
                </c:pt>
                <c:pt idx="67">
                  <c:v>125.98726114649681</c:v>
                </c:pt>
                <c:pt idx="68">
                  <c:v>125.98726114649681</c:v>
                </c:pt>
                <c:pt idx="69">
                  <c:v>125.98726114649681</c:v>
                </c:pt>
                <c:pt idx="70">
                  <c:v>125.98726114649681</c:v>
                </c:pt>
                <c:pt idx="71">
                  <c:v>125.98726114649681</c:v>
                </c:pt>
                <c:pt idx="72">
                  <c:v>138.15286624203821</c:v>
                </c:pt>
                <c:pt idx="73">
                  <c:v>138.15286624203821</c:v>
                </c:pt>
                <c:pt idx="74">
                  <c:v>138.15286624203821</c:v>
                </c:pt>
                <c:pt idx="75">
                  <c:v>138.15286624203821</c:v>
                </c:pt>
                <c:pt idx="76">
                  <c:v>138.15286624203821</c:v>
                </c:pt>
                <c:pt idx="77">
                  <c:v>198.78980891719746</c:v>
                </c:pt>
                <c:pt idx="78">
                  <c:v>198.78980891719746</c:v>
                </c:pt>
                <c:pt idx="79">
                  <c:v>198.78980891719746</c:v>
                </c:pt>
                <c:pt idx="80">
                  <c:v>198.78980891719746</c:v>
                </c:pt>
                <c:pt idx="81">
                  <c:v>229.171974522293</c:v>
                </c:pt>
                <c:pt idx="82">
                  <c:v>229.171974522293</c:v>
                </c:pt>
                <c:pt idx="83">
                  <c:v>229.171974522293</c:v>
                </c:pt>
                <c:pt idx="84">
                  <c:v>229.171974522293</c:v>
                </c:pt>
                <c:pt idx="85">
                  <c:v>229.171974522293</c:v>
                </c:pt>
                <c:pt idx="86">
                  <c:v>250</c:v>
                </c:pt>
                <c:pt idx="87">
                  <c:v>250</c:v>
                </c:pt>
                <c:pt idx="88">
                  <c:v>250</c:v>
                </c:pt>
                <c:pt idx="89">
                  <c:v>250</c:v>
                </c:pt>
                <c:pt idx="90">
                  <c:v>250</c:v>
                </c:pt>
                <c:pt idx="91">
                  <c:v>270.25477707006371</c:v>
                </c:pt>
                <c:pt idx="92">
                  <c:v>270.25477707006371</c:v>
                </c:pt>
                <c:pt idx="93">
                  <c:v>270.25477707006371</c:v>
                </c:pt>
                <c:pt idx="94">
                  <c:v>270.25477707006371</c:v>
                </c:pt>
                <c:pt idx="95">
                  <c:v>270.25477707006371</c:v>
                </c:pt>
                <c:pt idx="96">
                  <c:v>270.25477707006371</c:v>
                </c:pt>
                <c:pt idx="97">
                  <c:v>270.25477707006371</c:v>
                </c:pt>
                <c:pt idx="98">
                  <c:v>270.25477707006371</c:v>
                </c:pt>
                <c:pt idx="99">
                  <c:v>270.25477707006371</c:v>
                </c:pt>
                <c:pt idx="100">
                  <c:v>284.52229299363057</c:v>
                </c:pt>
                <c:pt idx="101">
                  <c:v>284.52229299363057</c:v>
                </c:pt>
                <c:pt idx="102">
                  <c:v>284.52229299363057</c:v>
                </c:pt>
                <c:pt idx="103">
                  <c:v>284.52229299363057</c:v>
                </c:pt>
                <c:pt idx="104">
                  <c:v>284.52229299363057</c:v>
                </c:pt>
                <c:pt idx="105">
                  <c:v>294.71337579617835</c:v>
                </c:pt>
                <c:pt idx="106">
                  <c:v>294.71337579617835</c:v>
                </c:pt>
                <c:pt idx="107">
                  <c:v>294.71337579617835</c:v>
                </c:pt>
                <c:pt idx="108">
                  <c:v>294.71337579617835</c:v>
                </c:pt>
                <c:pt idx="109">
                  <c:v>294.71337579617835</c:v>
                </c:pt>
                <c:pt idx="110">
                  <c:v>294.71337579617835</c:v>
                </c:pt>
                <c:pt idx="111">
                  <c:v>294.71337579617835</c:v>
                </c:pt>
                <c:pt idx="112">
                  <c:v>294.71337579617835</c:v>
                </c:pt>
                <c:pt idx="113">
                  <c:v>294.71337579617835</c:v>
                </c:pt>
                <c:pt idx="114">
                  <c:v>294.71337579617835</c:v>
                </c:pt>
                <c:pt idx="115">
                  <c:v>294.71337579617835</c:v>
                </c:pt>
                <c:pt idx="116">
                  <c:v>294.71337579617835</c:v>
                </c:pt>
                <c:pt idx="117">
                  <c:v>294.71337579617835</c:v>
                </c:pt>
                <c:pt idx="118">
                  <c:v>294.71337579617835</c:v>
                </c:pt>
                <c:pt idx="119">
                  <c:v>294.71337579617835</c:v>
                </c:pt>
                <c:pt idx="120">
                  <c:v>294.71337579617835</c:v>
                </c:pt>
                <c:pt idx="121">
                  <c:v>294.71337579617835</c:v>
                </c:pt>
                <c:pt idx="122">
                  <c:v>294.71337579617835</c:v>
                </c:pt>
                <c:pt idx="123">
                  <c:v>294.71337579617835</c:v>
                </c:pt>
                <c:pt idx="124">
                  <c:v>294.71337579617835</c:v>
                </c:pt>
                <c:pt idx="125">
                  <c:v>294.71337579617835</c:v>
                </c:pt>
                <c:pt idx="126">
                  <c:v>294.71337579617835</c:v>
                </c:pt>
                <c:pt idx="127">
                  <c:v>294.71337579617835</c:v>
                </c:pt>
                <c:pt idx="128">
                  <c:v>294.71337579617835</c:v>
                </c:pt>
                <c:pt idx="129">
                  <c:v>294.71337579617835</c:v>
                </c:pt>
                <c:pt idx="130">
                  <c:v>294.71337579617835</c:v>
                </c:pt>
                <c:pt idx="131">
                  <c:v>294.71337579617835</c:v>
                </c:pt>
                <c:pt idx="132">
                  <c:v>294.71337579617835</c:v>
                </c:pt>
                <c:pt idx="133">
                  <c:v>294.71337579617835</c:v>
                </c:pt>
                <c:pt idx="134">
                  <c:v>294.71337579617835</c:v>
                </c:pt>
                <c:pt idx="135">
                  <c:v>294.71337579617835</c:v>
                </c:pt>
                <c:pt idx="136">
                  <c:v>294.71337579617835</c:v>
                </c:pt>
                <c:pt idx="137">
                  <c:v>294.71337579617835</c:v>
                </c:pt>
                <c:pt idx="138">
                  <c:v>294.71337579617835</c:v>
                </c:pt>
                <c:pt idx="139">
                  <c:v>294.71337579617835</c:v>
                </c:pt>
                <c:pt idx="140">
                  <c:v>294.71337579617835</c:v>
                </c:pt>
                <c:pt idx="141">
                  <c:v>294.71337579617835</c:v>
                </c:pt>
                <c:pt idx="142">
                  <c:v>294.71337579617835</c:v>
                </c:pt>
                <c:pt idx="143">
                  <c:v>294.71337579617835</c:v>
                </c:pt>
                <c:pt idx="144">
                  <c:v>294.71337579617835</c:v>
                </c:pt>
                <c:pt idx="145">
                  <c:v>294.71337579617835</c:v>
                </c:pt>
                <c:pt idx="146">
                  <c:v>294.71337579617835</c:v>
                </c:pt>
                <c:pt idx="147">
                  <c:v>294.71337579617835</c:v>
                </c:pt>
                <c:pt idx="148">
                  <c:v>294.71337579617835</c:v>
                </c:pt>
                <c:pt idx="149">
                  <c:v>294.71337579617835</c:v>
                </c:pt>
                <c:pt idx="150">
                  <c:v>294.71337579617835</c:v>
                </c:pt>
                <c:pt idx="151">
                  <c:v>294.71337579617835</c:v>
                </c:pt>
                <c:pt idx="152">
                  <c:v>294.71337579617835</c:v>
                </c:pt>
                <c:pt idx="153">
                  <c:v>294.71337579617835</c:v>
                </c:pt>
                <c:pt idx="154">
                  <c:v>294.71337579617835</c:v>
                </c:pt>
                <c:pt idx="155">
                  <c:v>294.71337579617835</c:v>
                </c:pt>
                <c:pt idx="156">
                  <c:v>294.71337579617835</c:v>
                </c:pt>
                <c:pt idx="157">
                  <c:v>294.71337579617835</c:v>
                </c:pt>
                <c:pt idx="158">
                  <c:v>294.71337579617835</c:v>
                </c:pt>
                <c:pt idx="159">
                  <c:v>294.71337579617835</c:v>
                </c:pt>
                <c:pt idx="160">
                  <c:v>294.71337579617835</c:v>
                </c:pt>
                <c:pt idx="161">
                  <c:v>294.71337579617835</c:v>
                </c:pt>
                <c:pt idx="162">
                  <c:v>294.71337579617835</c:v>
                </c:pt>
                <c:pt idx="163">
                  <c:v>294.71337579617835</c:v>
                </c:pt>
                <c:pt idx="164">
                  <c:v>294.71337579617835</c:v>
                </c:pt>
                <c:pt idx="165">
                  <c:v>294.71337579617835</c:v>
                </c:pt>
                <c:pt idx="166">
                  <c:v>294.71337579617835</c:v>
                </c:pt>
                <c:pt idx="167">
                  <c:v>294.71337579617835</c:v>
                </c:pt>
                <c:pt idx="168">
                  <c:v>294.71337579617835</c:v>
                </c:pt>
                <c:pt idx="169">
                  <c:v>294.71337579617835</c:v>
                </c:pt>
                <c:pt idx="170">
                  <c:v>294.71337579617835</c:v>
                </c:pt>
                <c:pt idx="171">
                  <c:v>294.71337579617835</c:v>
                </c:pt>
                <c:pt idx="172">
                  <c:v>294.71337579617835</c:v>
                </c:pt>
              </c:numCache>
            </c:numRef>
          </c:yVal>
          <c:smooth val="0"/>
          <c:extLst>
            <c:ext xmlns:c16="http://schemas.microsoft.com/office/drawing/2014/chart" uri="{C3380CC4-5D6E-409C-BE32-E72D297353CC}">
              <c16:uniqueId val="{0000000B-2204-4966-BBC8-D7A56C5FCF1E}"/>
            </c:ext>
          </c:extLst>
        </c:ser>
        <c:dLbls>
          <c:showLegendKey val="0"/>
          <c:showVal val="0"/>
          <c:showCatName val="0"/>
          <c:showSerName val="0"/>
          <c:showPercent val="0"/>
          <c:showBubbleSize val="0"/>
        </c:dLbls>
        <c:axId val="778542504"/>
        <c:axId val="778534664"/>
      </c:scatterChart>
      <c:valAx>
        <c:axId val="778542504"/>
        <c:scaling>
          <c:orientation val="minMax"/>
          <c:max val="278"/>
          <c:min val="150"/>
        </c:scaling>
        <c:delete val="0"/>
        <c:axPos val="b"/>
        <c:title>
          <c:tx>
            <c:rich>
              <a:bodyPr/>
              <a:lstStyle/>
              <a:p>
                <a:pPr>
                  <a:defRPr/>
                </a:pPr>
                <a:r>
                  <a:rPr lang="en-US"/>
                  <a:t>DOY</a:t>
                </a:r>
              </a:p>
            </c:rich>
          </c:tx>
          <c:layout>
            <c:manualLayout>
              <c:xMode val="edge"/>
              <c:yMode val="edge"/>
              <c:x val="0.50358517013330328"/>
              <c:y val="0.9184302717447328"/>
            </c:manualLayout>
          </c:layout>
          <c:overlay val="0"/>
        </c:title>
        <c:numFmt formatCode="General" sourceLinked="1"/>
        <c:majorTickMark val="out"/>
        <c:minorTickMark val="out"/>
        <c:tickLblPos val="nextTo"/>
        <c:txPr>
          <a:bodyPr rot="0" vert="horz"/>
          <a:lstStyle/>
          <a:p>
            <a:pPr>
              <a:defRPr/>
            </a:pPr>
            <a:endParaRPr lang="en-US"/>
          </a:p>
        </c:txPr>
        <c:crossAx val="778534664"/>
        <c:crosses val="autoZero"/>
        <c:crossBetween val="midCat"/>
        <c:majorUnit val="25"/>
        <c:minorUnit val="5"/>
      </c:valAx>
      <c:valAx>
        <c:axId val="778534664"/>
        <c:scaling>
          <c:orientation val="minMax"/>
        </c:scaling>
        <c:delete val="0"/>
        <c:axPos val="l"/>
        <c:majorGridlines>
          <c:spPr>
            <a:ln>
              <a:solidFill>
                <a:schemeClr val="tx1">
                  <a:lumMod val="85000"/>
                  <a:lumOff val="15000"/>
                </a:schemeClr>
              </a:solidFill>
            </a:ln>
          </c:spPr>
        </c:majorGridlines>
        <c:title>
          <c:tx>
            <c:rich>
              <a:bodyPr/>
              <a:lstStyle/>
              <a:p>
                <a:pPr>
                  <a:defRPr/>
                </a:pPr>
                <a:r>
                  <a:rPr lang="en-US"/>
                  <a:t>Irrigation Applications (mm)</a:t>
                </a:r>
              </a:p>
            </c:rich>
          </c:tx>
          <c:layout>
            <c:manualLayout>
              <c:xMode val="edge"/>
              <c:yMode val="edge"/>
              <c:x val="8.9605734767025085E-3"/>
              <c:y val="0.18429034739237654"/>
            </c:manualLayout>
          </c:layout>
          <c:overlay val="0"/>
        </c:title>
        <c:numFmt formatCode="0" sourceLinked="1"/>
        <c:majorTickMark val="out"/>
        <c:minorTickMark val="none"/>
        <c:tickLblPos val="nextTo"/>
        <c:txPr>
          <a:bodyPr rot="0" vert="horz"/>
          <a:lstStyle/>
          <a:p>
            <a:pPr>
              <a:defRPr/>
            </a:pPr>
            <a:endParaRPr lang="en-US"/>
          </a:p>
        </c:txPr>
        <c:crossAx val="778542504"/>
        <c:crosses val="autoZero"/>
        <c:crossBetween val="midCat"/>
        <c:majorUnit val="100"/>
      </c:valAx>
      <c:spPr>
        <a:solidFill>
          <a:schemeClr val="bg1">
            <a:lumMod val="75000"/>
          </a:schemeClr>
        </a:solidFill>
        <a:ln>
          <a:solidFill>
            <a:schemeClr val="tx1">
              <a:lumMod val="85000"/>
              <a:lumOff val="15000"/>
            </a:schemeClr>
          </a:solidFill>
        </a:ln>
      </c:spPr>
    </c:plotArea>
    <c:legend>
      <c:legendPos val="r"/>
      <c:layout>
        <c:manualLayout>
          <c:xMode val="edge"/>
          <c:yMode val="edge"/>
          <c:x val="0.10035861108759254"/>
          <c:y val="5.1359833797210382E-2"/>
          <c:w val="0.15230641868691144"/>
          <c:h val="0.59668070192132328"/>
        </c:manualLayout>
      </c:layout>
      <c:overlay val="0"/>
      <c:spPr>
        <a:solidFill>
          <a:schemeClr val="bg1"/>
        </a:solidFill>
        <a:ln>
          <a:solidFill>
            <a:schemeClr val="tx1">
              <a:lumMod val="85000"/>
              <a:lumOff val="15000"/>
            </a:schemeClr>
          </a:solidFill>
        </a:ln>
      </c:spPr>
    </c:legend>
    <c:plotVisOnly val="1"/>
    <c:dispBlanksAs val="gap"/>
    <c:showDLblsOverMax val="0"/>
  </c:chart>
  <c:printSettings>
    <c:headerFooter alignWithMargins="0"/>
    <c:pageMargins b="1" l="0.75000000000000011" r="0.75000000000000011" t="1" header="0.5" footer="0.5"/>
    <c:pageSetup orientation="landscape"/>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Summary!$D$1</c:f>
          <c:strCache>
            <c:ptCount val="1"/>
            <c:pt idx="0">
              <c:v>Corn 2013</c:v>
            </c:pt>
          </c:strCache>
        </c:strRef>
      </c:tx>
      <c:layout>
        <c:manualLayout>
          <c:xMode val="edge"/>
          <c:yMode val="edge"/>
          <c:x val="0.30502616205232408"/>
          <c:y val="5.9829364081332582E-2"/>
        </c:manualLayout>
      </c:layout>
      <c:overlay val="0"/>
      <c:txPr>
        <a:bodyPr/>
        <a:lstStyle/>
        <a:p>
          <a:pPr>
            <a:defRPr/>
          </a:pPr>
          <a:endParaRPr lang="en-US"/>
        </a:p>
      </c:txPr>
    </c:title>
    <c:autoTitleDeleted val="0"/>
    <c:plotArea>
      <c:layout>
        <c:manualLayout>
          <c:layoutTarget val="inner"/>
          <c:xMode val="edge"/>
          <c:yMode val="edge"/>
          <c:x val="9.5541401273885371E-2"/>
          <c:y val="5.65110565110565E-2"/>
          <c:w val="0.87261146496815301"/>
          <c:h val="0.81572481572481581"/>
        </c:manualLayout>
      </c:layout>
      <c:barChart>
        <c:barDir val="col"/>
        <c:grouping val="stacked"/>
        <c:varyColors val="0"/>
        <c:ser>
          <c:idx val="0"/>
          <c:order val="0"/>
          <c:tx>
            <c:v>SW Storage</c:v>
          </c:tx>
          <c:spPr>
            <a:pattFill prst="pct50">
              <a:fgClr>
                <a:srgbClr val="993366"/>
              </a:fgClr>
              <a:bgClr>
                <a:srgbClr val="FFFF00"/>
              </a:bgClr>
            </a:pattFill>
            <a:ln>
              <a:solidFill>
                <a:schemeClr val="tx1">
                  <a:lumMod val="85000"/>
                  <a:lumOff val="15000"/>
                </a:schemeClr>
              </a:solidFill>
            </a:ln>
          </c:spPr>
          <c:invertIfNegative val="0"/>
          <c:cat>
            <c:numRef>
              <c:f>(Summary!$A$73,Summary!$A$75,Summary!$A$77,Summary!$A$79,Summary!$A$81,Summary!$A$83,Summary!$A$85,Summary!$A$87,Summary!$A$89,Summary!$A$91,Summary!$A$93,Summary!$A$95)</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(Summary!$F$73,Summary!$F$75,Summary!$F$77,Summary!$F$79,Summary!$F$81,Summary!$F$83,Summary!$F$85,Summary!$F$87,Summary!$F$89,Summary!$F$91,Summary!$F$93,Summary!$F$95)</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8515-48A3-BD7F-D7D08C225D92}"/>
            </c:ext>
          </c:extLst>
        </c:ser>
        <c:ser>
          <c:idx val="3"/>
          <c:order val="1"/>
          <c:tx>
            <c:v>Deep Perc</c:v>
          </c:tx>
          <c:spPr>
            <a:pattFill prst="pct60">
              <a:fgClr>
                <a:srgbClr val="9999FF"/>
              </a:fgClr>
              <a:bgClr>
                <a:srgbClr val="FFFF00"/>
              </a:bgClr>
            </a:pattFill>
            <a:ln>
              <a:solidFill>
                <a:schemeClr val="tx1">
                  <a:lumMod val="85000"/>
                  <a:lumOff val="15000"/>
                </a:schemeClr>
              </a:solidFill>
            </a:ln>
          </c:spPr>
          <c:invertIfNegative val="0"/>
          <c:cat>
            <c:numRef>
              <c:f>(Summary!$A$73,Summary!$A$75,Summary!$A$77,Summary!$A$79,Summary!$A$81,Summary!$A$83,Summary!$A$85,Summary!$A$87,Summary!$A$89,Summary!$A$91,Summary!$A$93,Summary!$A$95)</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(Summary!$G$73,Summary!$G$75,Summary!$G$77,Summary!$G$79,Summary!$G$81,Summary!$G$83,Summary!$G$85,Summary!$G$87,Summary!$G$89,Summary!$G$91,Summary!$G$93,Summary!$G$95)</c:f>
              <c:numCache>
                <c:formatCode>0</c:formatCode>
                <c:ptCount val="12"/>
                <c:pt idx="0">
                  <c:v>0</c:v>
                </c:pt>
                <c:pt idx="1">
                  <c:v>-5.3967921187114527</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515-48A3-BD7F-D7D08C225D92}"/>
            </c:ext>
          </c:extLst>
        </c:ser>
        <c:ser>
          <c:idx val="4"/>
          <c:order val="2"/>
          <c:tx>
            <c:v>Precip - DP</c:v>
          </c:tx>
          <c:spPr>
            <a:solidFill>
              <a:srgbClr val="9999FF"/>
            </a:solidFill>
            <a:ln>
              <a:solidFill>
                <a:schemeClr val="tx1">
                  <a:lumMod val="85000"/>
                  <a:lumOff val="15000"/>
                </a:schemeClr>
              </a:solidFill>
            </a:ln>
          </c:spPr>
          <c:invertIfNegative val="0"/>
          <c:cat>
            <c:numRef>
              <c:f>(Summary!$A$73,Summary!$A$75,Summary!$A$77,Summary!$A$79,Summary!$A$81,Summary!$A$83,Summary!$A$85,Summary!$A$87,Summary!$A$89,Summary!$A$91,Summary!$A$93,Summary!$A$95)</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(Summary!$D$73,Summary!$D$75,Summary!$D$77,Summary!$D$79,Summary!$D$81,Summary!$D$83,Summary!$D$85,Summary!$D$87,Summary!$D$89,Summary!$D$91,Summary!$D$93,Summary!$D$95)</c:f>
              <c:numCache>
                <c:formatCode>0</c:formatCode>
                <c:ptCount val="12"/>
                <c:pt idx="0">
                  <c:v>124.33530866826106</c:v>
                </c:pt>
                <c:pt idx="1">
                  <c:v>192.21720788128852</c:v>
                </c:pt>
                <c:pt idx="2">
                  <c:v>197.61399999999998</c:v>
                </c:pt>
                <c:pt idx="3">
                  <c:v>197.61399999999998</c:v>
                </c:pt>
                <c:pt idx="4">
                  <c:v>197.61399999999998</c:v>
                </c:pt>
                <c:pt idx="5">
                  <c:v>197.61399999999998</c:v>
                </c:pt>
                <c:pt idx="6">
                  <c:v>197.61399999999998</c:v>
                </c:pt>
                <c:pt idx="7">
                  <c:v>197.61399999999998</c:v>
                </c:pt>
                <c:pt idx="8">
                  <c:v>197.61399999999998</c:v>
                </c:pt>
                <c:pt idx="9">
                  <c:v>197.61399999999998</c:v>
                </c:pt>
                <c:pt idx="10">
                  <c:v>197.61399999999998</c:v>
                </c:pt>
                <c:pt idx="11">
                  <c:v>197.61399999999998</c:v>
                </c:pt>
              </c:numCache>
            </c:numRef>
          </c:val>
          <c:extLst>
            <c:ext xmlns:c16="http://schemas.microsoft.com/office/drawing/2014/chart" uri="{C3380CC4-5D6E-409C-BE32-E72D297353CC}">
              <c16:uniqueId val="{00000002-8515-48A3-BD7F-D7D08C225D92}"/>
            </c:ext>
          </c:extLst>
        </c:ser>
        <c:ser>
          <c:idx val="1"/>
          <c:order val="3"/>
          <c:tx>
            <c:v>Irrigation - Storage</c:v>
          </c:tx>
          <c:spPr>
            <a:solidFill>
              <a:srgbClr val="993366"/>
            </a:solidFill>
            <a:ln>
              <a:solidFill>
                <a:schemeClr val="tx1">
                  <a:lumMod val="85000"/>
                  <a:lumOff val="15000"/>
                </a:schemeClr>
              </a:solidFill>
            </a:ln>
          </c:spPr>
          <c:invertIfNegative val="0"/>
          <c:cat>
            <c:numRef>
              <c:f>(Summary!$A$73,Summary!$A$75,Summary!$A$77,Summary!$A$79,Summary!$A$81,Summary!$A$83,Summary!$A$85,Summary!$A$87,Summary!$A$89,Summary!$A$91,Summary!$A$93,Summary!$A$95)</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(Summary!$C$73,Summary!$C$75,Summary!$C$77,Summary!$C$79,Summary!$C$81,Summary!$C$83,Summary!$C$85,Summary!$C$87,Summary!$C$89,Summary!$C$91,Summary!$C$93,Summary!$C$95)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8515-48A3-BD7F-D7D08C225D92}"/>
            </c:ext>
          </c:extLst>
        </c:ser>
        <c:dLbls>
          <c:showLegendKey val="0"/>
          <c:showVal val="0"/>
          <c:showCatName val="0"/>
          <c:showSerName val="0"/>
          <c:showPercent val="0"/>
          <c:showBubbleSize val="0"/>
        </c:dLbls>
        <c:gapWidth val="150"/>
        <c:overlap val="100"/>
        <c:axId val="778535448"/>
        <c:axId val="778535840"/>
      </c:barChart>
      <c:catAx>
        <c:axId val="778535448"/>
        <c:scaling>
          <c:orientation val="minMax"/>
        </c:scaling>
        <c:delete val="0"/>
        <c:axPos val="b"/>
        <c:title>
          <c:tx>
            <c:rich>
              <a:bodyPr/>
              <a:lstStyle/>
              <a:p>
                <a:pPr>
                  <a:defRPr/>
                </a:pPr>
                <a:r>
                  <a:rPr lang="en-US"/>
                  <a:t>Irrigation Treatment</a:t>
                </a:r>
              </a:p>
            </c:rich>
          </c:tx>
          <c:layout>
            <c:manualLayout>
              <c:xMode val="edge"/>
              <c:yMode val="edge"/>
              <c:x val="0.43674215561764457"/>
              <c:y val="0.90313632171899894"/>
            </c:manualLayout>
          </c:layout>
          <c:overlay val="0"/>
        </c:title>
        <c:numFmt formatCode="General" sourceLinked="1"/>
        <c:majorTickMark val="out"/>
        <c:minorTickMark val="none"/>
        <c:tickLblPos val="nextTo"/>
        <c:txPr>
          <a:bodyPr rot="0" vert="horz"/>
          <a:lstStyle/>
          <a:p>
            <a:pPr>
              <a:defRPr/>
            </a:pPr>
            <a:endParaRPr lang="en-US"/>
          </a:p>
        </c:txPr>
        <c:crossAx val="778535840"/>
        <c:crossesAt val="-100"/>
        <c:auto val="1"/>
        <c:lblAlgn val="ctr"/>
        <c:lblOffset val="100"/>
        <c:tickLblSkip val="1"/>
        <c:tickMarkSkip val="1"/>
        <c:noMultiLvlLbl val="0"/>
      </c:catAx>
      <c:valAx>
        <c:axId val="778535840"/>
        <c:scaling>
          <c:orientation val="minMax"/>
          <c:min val="-100"/>
        </c:scaling>
        <c:delete val="0"/>
        <c:axPos val="l"/>
        <c:majorGridlines>
          <c:spPr>
            <a:ln>
              <a:solidFill>
                <a:schemeClr val="tx1">
                  <a:lumMod val="85000"/>
                  <a:lumOff val="15000"/>
                </a:schemeClr>
              </a:solidFill>
            </a:ln>
          </c:spPr>
        </c:majorGridlines>
        <c:title>
          <c:tx>
            <c:rich>
              <a:bodyPr/>
              <a:lstStyle/>
              <a:p>
                <a:pPr>
                  <a:defRPr/>
                </a:pPr>
                <a:r>
                  <a:rPr lang="en-US"/>
                  <a:t>Water Applied or Used (mm)</a:t>
                </a:r>
              </a:p>
            </c:rich>
          </c:tx>
          <c:layout>
            <c:manualLayout>
              <c:xMode val="edge"/>
              <c:yMode val="edge"/>
              <c:x val="2.9462704258741847E-2"/>
              <c:y val="0.17378965221484907"/>
            </c:manualLayout>
          </c:layout>
          <c:overlay val="0"/>
        </c:title>
        <c:numFmt formatCode="0" sourceLinked="1"/>
        <c:majorTickMark val="out"/>
        <c:minorTickMark val="none"/>
        <c:tickLblPos val="nextTo"/>
        <c:txPr>
          <a:bodyPr rot="0" vert="horz"/>
          <a:lstStyle/>
          <a:p>
            <a:pPr>
              <a:defRPr/>
            </a:pPr>
            <a:endParaRPr lang="en-US"/>
          </a:p>
        </c:txPr>
        <c:crossAx val="778535448"/>
        <c:crosses val="autoZero"/>
        <c:crossBetween val="between"/>
      </c:valAx>
      <c:spPr>
        <a:solidFill>
          <a:schemeClr val="bg1">
            <a:lumMod val="75000"/>
          </a:schemeClr>
        </a:solidFill>
        <a:ln>
          <a:solidFill>
            <a:schemeClr val="tx1">
              <a:lumMod val="85000"/>
              <a:lumOff val="15000"/>
            </a:schemeClr>
          </a:solidFill>
        </a:ln>
      </c:spPr>
    </c:plotArea>
    <c:legend>
      <c:legendPos val="r"/>
      <c:layout>
        <c:manualLayout>
          <c:xMode val="edge"/>
          <c:yMode val="edge"/>
          <c:x val="0.78193548387096778"/>
          <c:y val="7.8639230869621962E-2"/>
          <c:w val="0.16129032258064516"/>
          <c:h val="0.1891891891891892"/>
        </c:manualLayout>
      </c:layout>
      <c:overlay val="0"/>
      <c:spPr>
        <a:solidFill>
          <a:schemeClr val="bg1"/>
        </a:solidFill>
        <a:ln>
          <a:solidFill>
            <a:schemeClr val="tx1">
              <a:lumMod val="85000"/>
              <a:lumOff val="15000"/>
            </a:schemeClr>
          </a:solidFill>
        </a:ln>
      </c:spPr>
    </c:legend>
    <c:plotVisOnly val="1"/>
    <c:dispBlanksAs val="gap"/>
    <c:showDLblsOverMax val="0"/>
  </c:chart>
  <c:printSettings>
    <c:headerFooter alignWithMargins="0"/>
    <c:pageMargins b="1" l="0.75000000000000011" r="0.75000000000000011" t="1" header="0.5" footer="0.5"/>
    <c:pageSetup orientation="landscape" verticalDpi="0"/>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Summary!$D$1</c:f>
          <c:strCache>
            <c:ptCount val="1"/>
            <c:pt idx="0">
              <c:v>Corn 2013</c:v>
            </c:pt>
          </c:strCache>
        </c:strRef>
      </c:tx>
      <c:layout>
        <c:manualLayout>
          <c:xMode val="edge"/>
          <c:yMode val="edge"/>
          <c:x val="0.13986013986013987"/>
          <c:y val="5.1359516616314202E-2"/>
        </c:manualLayout>
      </c:layout>
      <c:overlay val="0"/>
      <c:txPr>
        <a:bodyPr/>
        <a:lstStyle/>
        <a:p>
          <a:pPr>
            <a:defRPr/>
          </a:pPr>
          <a:endParaRPr lang="en-US"/>
        </a:p>
      </c:txPr>
    </c:title>
    <c:autoTitleDeleted val="0"/>
    <c:plotArea>
      <c:layout>
        <c:manualLayout>
          <c:layoutTarget val="inner"/>
          <c:xMode val="edge"/>
          <c:yMode val="edge"/>
          <c:x val="0.11363636363636362"/>
          <c:y val="5.7401897366375222E-2"/>
          <c:w val="0.85664335664335689"/>
          <c:h val="0.79456310565035149"/>
        </c:manualLayout>
      </c:layout>
      <c:scatterChart>
        <c:scatterStyle val="lineMarker"/>
        <c:varyColors val="0"/>
        <c:ser>
          <c:idx val="4"/>
          <c:order val="0"/>
          <c:tx>
            <c:v>Yield vs Irr</c:v>
          </c:tx>
          <c:spPr>
            <a:ln w="28575">
              <a:noFill/>
            </a:ln>
          </c:spPr>
          <c:marker>
            <c:symbol val="diamond"/>
            <c:size val="7"/>
            <c:spPr>
              <a:solidFill>
                <a:srgbClr val="00FFFF"/>
              </a:solidFill>
              <a:ln>
                <a:solidFill>
                  <a:srgbClr val="000080"/>
                </a:solidFill>
              </a:ln>
            </c:spPr>
          </c:marker>
          <c:trendline>
            <c:spPr>
              <a:ln w="28575">
                <a:solidFill>
                  <a:srgbClr val="2C01C9"/>
                </a:solidFill>
              </a:ln>
            </c:spPr>
            <c:trendlineType val="poly"/>
            <c:order val="2"/>
            <c:dispRSqr val="0"/>
            <c:dispEq val="0"/>
          </c:trendline>
          <c:xVal>
            <c:numRef>
              <c:f>(Summary!$E$7,Summary!$E$9,Summary!$E$11,Summary!$E$13,Summary!$E$15,Summary!$E$17,Summary!$E$19,Summary!$E$21,Summary!$E$23,Summary!$E$25,Summary!$E$27,Summary!$E$29)</c:f>
              <c:numCache>
                <c:formatCode>0</c:formatCode>
                <c:ptCount val="12"/>
                <c:pt idx="0">
                  <c:v>508.4713375796178</c:v>
                </c:pt>
                <c:pt idx="1">
                  <c:v>414.52229299363069</c:v>
                </c:pt>
                <c:pt idx="2">
                  <c:v>424.52229299363063</c:v>
                </c:pt>
                <c:pt idx="3">
                  <c:v>403.88535031847135</c:v>
                </c:pt>
                <c:pt idx="4">
                  <c:v>372.9745222929937</c:v>
                </c:pt>
                <c:pt idx="5">
                  <c:v>344.63057324840764</c:v>
                </c:pt>
                <c:pt idx="6">
                  <c:v>401.65605095541412</c:v>
                </c:pt>
                <c:pt idx="7">
                  <c:v>382.99363057324842</c:v>
                </c:pt>
                <c:pt idx="8">
                  <c:v>352.92993630573255</c:v>
                </c:pt>
                <c:pt idx="9">
                  <c:v>326.05095541401278</c:v>
                </c:pt>
                <c:pt idx="10">
                  <c:v>323.53503184713372</c:v>
                </c:pt>
                <c:pt idx="11">
                  <c:v>294.71337579617835</c:v>
                </c:pt>
              </c:numCache>
            </c:numRef>
          </c:xVal>
          <c:yVal>
            <c:numRef>
              <c:f>Summary!$Y$5:$Y$16</c:f>
              <c:numCache>
                <c:formatCode>#,##0</c:formatCode>
                <c:ptCount val="12"/>
                <c:pt idx="0">
                  <c:v>15699.400422165467</c:v>
                </c:pt>
                <c:pt idx="1">
                  <c:v>13076.020146452964</c:v>
                </c:pt>
                <c:pt idx="2">
                  <c:v>15300.709668643882</c:v>
                </c:pt>
                <c:pt idx="3">
                  <c:v>14848.34385066365</c:v>
                </c:pt>
                <c:pt idx="4">
                  <c:v>13066.117023118875</c:v>
                </c:pt>
                <c:pt idx="5">
                  <c:v>10600.227414216541</c:v>
                </c:pt>
                <c:pt idx="6">
                  <c:v>15098.968962385752</c:v>
                </c:pt>
                <c:pt idx="7">
                  <c:v>13902.860840737338</c:v>
                </c:pt>
                <c:pt idx="8">
                  <c:v>12119.800870830106</c:v>
                </c:pt>
                <c:pt idx="9">
                  <c:v>10898.255987087277</c:v>
                </c:pt>
                <c:pt idx="10">
                  <c:v>12064.092201081046</c:v>
                </c:pt>
                <c:pt idx="11">
                  <c:v>8567.1006219866376</c:v>
                </c:pt>
              </c:numCache>
            </c:numRef>
          </c:yVal>
          <c:smooth val="0"/>
          <c:extLst>
            <c:ext xmlns:c16="http://schemas.microsoft.com/office/drawing/2014/chart" uri="{C3380CC4-5D6E-409C-BE32-E72D297353CC}">
              <c16:uniqueId val="{00000001-AE0A-4834-B25B-B5AAA08E29C8}"/>
            </c:ext>
          </c:extLst>
        </c:ser>
        <c:ser>
          <c:idx val="2"/>
          <c:order val="1"/>
          <c:tx>
            <c:v>Yield vs T</c:v>
          </c:tx>
          <c:spPr>
            <a:ln w="28575">
              <a:noFill/>
            </a:ln>
          </c:spPr>
          <c:marker>
            <c:symbol val="diamond"/>
            <c:size val="7"/>
            <c:spPr>
              <a:solidFill>
                <a:srgbClr val="2C01C9"/>
              </a:solidFill>
              <a:ln>
                <a:solidFill>
                  <a:srgbClr val="000080"/>
                </a:solidFill>
              </a:ln>
            </c:spPr>
          </c:marker>
          <c:trendline>
            <c:spPr>
              <a:ln w="25400">
                <a:solidFill>
                  <a:srgbClr val="2C01C9"/>
                </a:solidFill>
              </a:ln>
            </c:spPr>
            <c:trendlineType val="poly"/>
            <c:order val="2"/>
            <c:dispRSqr val="0"/>
            <c:dispEq val="0"/>
          </c:trendline>
          <c:xVal>
            <c:numRef>
              <c:f>(Summary!$N$7,Summary!$N$9,Summary!$N$11,Summary!$N$13,Summary!$N$15,Summary!$N$17,Summary!$N$19,Summary!$N$21,Summary!$N$23,Summary!$N$25,Summary!$N$27,Summary!$N$29)</c:f>
              <c:numCache>
                <c:formatCode>0</c:formatCode>
                <c:ptCount val="12"/>
                <c:pt idx="0">
                  <c:v>539.09906677219806</c:v>
                </c:pt>
                <c:pt idx="1">
                  <c:v>523.38382000355466</c:v>
                </c:pt>
                <c:pt idx="2">
                  <c:v>540.26755025407635</c:v>
                </c:pt>
                <c:pt idx="3">
                  <c:v>523.9687653845989</c:v>
                </c:pt>
                <c:pt idx="4">
                  <c:v>482.40612035599793</c:v>
                </c:pt>
                <c:pt idx="5">
                  <c:v>459.64260352219492</c:v>
                </c:pt>
                <c:pt idx="6">
                  <c:v>518.79211121310595</c:v>
                </c:pt>
                <c:pt idx="7">
                  <c:v>503.53178212913355</c:v>
                </c:pt>
                <c:pt idx="8">
                  <c:v>474.40360579429068</c:v>
                </c:pt>
                <c:pt idx="9">
                  <c:v>433.31997650236224</c:v>
                </c:pt>
                <c:pt idx="10">
                  <c:v>440.90837262391398</c:v>
                </c:pt>
                <c:pt idx="11">
                  <c:v>395.09433569960856</c:v>
                </c:pt>
              </c:numCache>
            </c:numRef>
          </c:xVal>
          <c:yVal>
            <c:numRef>
              <c:f>Summary!$Y$5:$Y$16</c:f>
              <c:numCache>
                <c:formatCode>#,##0</c:formatCode>
                <c:ptCount val="12"/>
                <c:pt idx="0">
                  <c:v>15699.400422165467</c:v>
                </c:pt>
                <c:pt idx="1">
                  <c:v>13076.020146452964</c:v>
                </c:pt>
                <c:pt idx="2">
                  <c:v>15300.709668643882</c:v>
                </c:pt>
                <c:pt idx="3">
                  <c:v>14848.34385066365</c:v>
                </c:pt>
                <c:pt idx="4">
                  <c:v>13066.117023118875</c:v>
                </c:pt>
                <c:pt idx="5">
                  <c:v>10600.227414216541</c:v>
                </c:pt>
                <c:pt idx="6">
                  <c:v>15098.968962385752</c:v>
                </c:pt>
                <c:pt idx="7">
                  <c:v>13902.860840737338</c:v>
                </c:pt>
                <c:pt idx="8">
                  <c:v>12119.800870830106</c:v>
                </c:pt>
                <c:pt idx="9">
                  <c:v>10898.255987087277</c:v>
                </c:pt>
                <c:pt idx="10">
                  <c:v>12064.092201081046</c:v>
                </c:pt>
                <c:pt idx="11">
                  <c:v>8567.1006219866376</c:v>
                </c:pt>
              </c:numCache>
            </c:numRef>
          </c:yVal>
          <c:smooth val="0"/>
          <c:extLst>
            <c:ext xmlns:c16="http://schemas.microsoft.com/office/drawing/2014/chart" uri="{C3380CC4-5D6E-409C-BE32-E72D297353CC}">
              <c16:uniqueId val="{00000003-AE0A-4834-B25B-B5AAA08E29C8}"/>
            </c:ext>
          </c:extLst>
        </c:ser>
        <c:ser>
          <c:idx val="0"/>
          <c:order val="2"/>
          <c:tx>
            <c:v>Yield vs ET</c:v>
          </c:tx>
          <c:spPr>
            <a:ln w="28575">
              <a:noFill/>
            </a:ln>
          </c:spPr>
          <c:marker>
            <c:spPr>
              <a:noFill/>
              <a:ln>
                <a:solidFill>
                  <a:srgbClr val="000080"/>
                </a:solidFill>
              </a:ln>
            </c:spPr>
          </c:marker>
          <c:trendline>
            <c:spPr>
              <a:ln w="19050">
                <a:solidFill>
                  <a:srgbClr val="2C01C9"/>
                </a:solidFill>
              </a:ln>
            </c:spPr>
            <c:trendlineType val="poly"/>
            <c:order val="2"/>
            <c:dispRSqr val="0"/>
            <c:dispEq val="0"/>
          </c:trendline>
          <c:xVal>
            <c:numRef>
              <c:f>(Summary!$K$7,Summary!$K$9,Summary!$K$11,Summary!$K$13,Summary!$K$15,Summary!$K$17,Summary!$K$19,Summary!$K$21,Summary!$K$23,Summary!$K$25,Summary!$K$27,Summary!$K$29)</c:f>
              <c:numCache>
                <c:formatCode>0</c:formatCode>
                <c:ptCount val="12"/>
                <c:pt idx="0">
                  <c:v>603.03175855309723</c:v>
                </c:pt>
                <c:pt idx="1">
                  <c:v>582.62149343009423</c:v>
                </c:pt>
                <c:pt idx="2">
                  <c:v>599.15963377167895</c:v>
                </c:pt>
                <c:pt idx="3">
                  <c:v>585.4876534844858</c:v>
                </c:pt>
                <c:pt idx="4">
                  <c:v>543.16510005453358</c:v>
                </c:pt>
                <c:pt idx="5">
                  <c:v>522.31045079301316</c:v>
                </c:pt>
                <c:pt idx="6">
                  <c:v>579.12430372825372</c:v>
                </c:pt>
                <c:pt idx="7">
                  <c:v>564.62364077314965</c:v>
                </c:pt>
                <c:pt idx="8">
                  <c:v>534.7509834876447</c:v>
                </c:pt>
                <c:pt idx="9">
                  <c:v>499.24244572461981</c:v>
                </c:pt>
                <c:pt idx="10">
                  <c:v>502.49293587180597</c:v>
                </c:pt>
                <c:pt idx="11">
                  <c:v>464.05322855986253</c:v>
                </c:pt>
              </c:numCache>
            </c:numRef>
          </c:xVal>
          <c:yVal>
            <c:numRef>
              <c:f>Summary!$Y$5:$Y$16</c:f>
              <c:numCache>
                <c:formatCode>#,##0</c:formatCode>
                <c:ptCount val="12"/>
                <c:pt idx="0">
                  <c:v>15699.400422165467</c:v>
                </c:pt>
                <c:pt idx="1">
                  <c:v>13076.020146452964</c:v>
                </c:pt>
                <c:pt idx="2">
                  <c:v>15300.709668643882</c:v>
                </c:pt>
                <c:pt idx="3">
                  <c:v>14848.34385066365</c:v>
                </c:pt>
                <c:pt idx="4">
                  <c:v>13066.117023118875</c:v>
                </c:pt>
                <c:pt idx="5">
                  <c:v>10600.227414216541</c:v>
                </c:pt>
                <c:pt idx="6">
                  <c:v>15098.968962385752</c:v>
                </c:pt>
                <c:pt idx="7">
                  <c:v>13902.860840737338</c:v>
                </c:pt>
                <c:pt idx="8">
                  <c:v>12119.800870830106</c:v>
                </c:pt>
                <c:pt idx="9">
                  <c:v>10898.255987087277</c:v>
                </c:pt>
                <c:pt idx="10">
                  <c:v>12064.092201081046</c:v>
                </c:pt>
                <c:pt idx="11">
                  <c:v>8567.1006219866376</c:v>
                </c:pt>
              </c:numCache>
            </c:numRef>
          </c:yVal>
          <c:smooth val="0"/>
          <c:extLst>
            <c:ext xmlns:c16="http://schemas.microsoft.com/office/drawing/2014/chart" uri="{C3380CC4-5D6E-409C-BE32-E72D297353CC}">
              <c16:uniqueId val="{00000005-AE0A-4834-B25B-B5AAA08E29C8}"/>
            </c:ext>
          </c:extLst>
        </c:ser>
        <c:ser>
          <c:idx val="1"/>
          <c:order val="3"/>
          <c:tx>
            <c:v>Irr + Precip</c:v>
          </c:tx>
          <c:spPr>
            <a:ln w="28575">
              <a:noFill/>
            </a:ln>
          </c:spPr>
          <c:marker>
            <c:symbol val="circle"/>
            <c:size val="7"/>
            <c:spPr>
              <a:noFill/>
              <a:ln>
                <a:solidFill>
                  <a:srgbClr val="2C01C9"/>
                </a:solidFill>
              </a:ln>
            </c:spPr>
          </c:marker>
          <c:xVal>
            <c:numRef>
              <c:f>(Summary!$H$7,Summary!$H$9,Summary!$H$11,Summary!$H$13,Summary!$H$15,Summary!$H$17,Summary!$H$19,Summary!$H$21,Summary!$H$23,Summary!$H$25,Summary!$H$27,Summary!$H$29)</c:f>
              <c:numCache>
                <c:formatCode>0</c:formatCode>
                <c:ptCount val="12"/>
                <c:pt idx="0">
                  <c:v>706.08533757961777</c:v>
                </c:pt>
                <c:pt idx="1">
                  <c:v>590.52229299363069</c:v>
                </c:pt>
                <c:pt idx="2">
                  <c:v>605.52229299363057</c:v>
                </c:pt>
                <c:pt idx="3">
                  <c:v>584.88535031847141</c:v>
                </c:pt>
                <c:pt idx="4">
                  <c:v>548.9745222929937</c:v>
                </c:pt>
                <c:pt idx="5">
                  <c:v>516.6305732484077</c:v>
                </c:pt>
                <c:pt idx="6">
                  <c:v>582.65605095541412</c:v>
                </c:pt>
                <c:pt idx="7">
                  <c:v>563.99363057324842</c:v>
                </c:pt>
                <c:pt idx="8">
                  <c:v>528.92993630573255</c:v>
                </c:pt>
                <c:pt idx="9">
                  <c:v>498.05095541401278</c:v>
                </c:pt>
                <c:pt idx="10">
                  <c:v>499.53503184713378</c:v>
                </c:pt>
                <c:pt idx="11">
                  <c:v>466.71337579617835</c:v>
                </c:pt>
              </c:numCache>
            </c:numRef>
          </c:xVal>
          <c:yVal>
            <c:numRef>
              <c:f>Summary!$Y$5:$Y$16</c:f>
              <c:numCache>
                <c:formatCode>#,##0</c:formatCode>
                <c:ptCount val="12"/>
                <c:pt idx="0">
                  <c:v>15699.400422165467</c:v>
                </c:pt>
                <c:pt idx="1">
                  <c:v>13076.020146452964</c:v>
                </c:pt>
                <c:pt idx="2">
                  <c:v>15300.709668643882</c:v>
                </c:pt>
                <c:pt idx="3">
                  <c:v>14848.34385066365</c:v>
                </c:pt>
                <c:pt idx="4">
                  <c:v>13066.117023118875</c:v>
                </c:pt>
                <c:pt idx="5">
                  <c:v>10600.227414216541</c:v>
                </c:pt>
                <c:pt idx="6">
                  <c:v>15098.968962385752</c:v>
                </c:pt>
                <c:pt idx="7">
                  <c:v>13902.860840737338</c:v>
                </c:pt>
                <c:pt idx="8">
                  <c:v>12119.800870830106</c:v>
                </c:pt>
                <c:pt idx="9">
                  <c:v>10898.255987087277</c:v>
                </c:pt>
                <c:pt idx="10">
                  <c:v>12064.092201081046</c:v>
                </c:pt>
                <c:pt idx="11">
                  <c:v>8567.1006219866376</c:v>
                </c:pt>
              </c:numCache>
            </c:numRef>
          </c:yVal>
          <c:smooth val="0"/>
          <c:extLst>
            <c:ext xmlns:c16="http://schemas.microsoft.com/office/drawing/2014/chart" uri="{C3380CC4-5D6E-409C-BE32-E72D297353CC}">
              <c16:uniqueId val="{00000006-AE0A-4834-B25B-B5AAA08E29C8}"/>
            </c:ext>
          </c:extLst>
        </c:ser>
        <c:dLbls>
          <c:showLegendKey val="0"/>
          <c:showVal val="0"/>
          <c:showCatName val="0"/>
          <c:showSerName val="0"/>
          <c:showPercent val="0"/>
          <c:showBubbleSize val="0"/>
        </c:dLbls>
        <c:axId val="778536232"/>
        <c:axId val="778545640"/>
      </c:scatterChart>
      <c:valAx>
        <c:axId val="778536232"/>
        <c:scaling>
          <c:orientation val="minMax"/>
          <c:max val="750"/>
          <c:min val="250"/>
        </c:scaling>
        <c:delete val="0"/>
        <c:axPos val="b"/>
        <c:title>
          <c:tx>
            <c:rich>
              <a:bodyPr/>
              <a:lstStyle/>
              <a:p>
                <a:pPr>
                  <a:defRPr/>
                </a:pPr>
                <a:r>
                  <a:rPr lang="en-US"/>
                  <a:t>Water Applied or Used (mm)</a:t>
                </a:r>
              </a:p>
            </c:rich>
          </c:tx>
          <c:layout>
            <c:manualLayout>
              <c:xMode val="edge"/>
              <c:yMode val="edge"/>
              <c:x val="0.39860139860139859"/>
              <c:y val="0.92145141978098655"/>
            </c:manualLayout>
          </c:layout>
          <c:overlay val="0"/>
        </c:title>
        <c:numFmt formatCode="0" sourceLinked="1"/>
        <c:majorTickMark val="out"/>
        <c:minorTickMark val="none"/>
        <c:tickLblPos val="nextTo"/>
        <c:txPr>
          <a:bodyPr rot="0" vert="horz"/>
          <a:lstStyle/>
          <a:p>
            <a:pPr>
              <a:defRPr/>
            </a:pPr>
            <a:endParaRPr lang="en-US"/>
          </a:p>
        </c:txPr>
        <c:crossAx val="778545640"/>
        <c:crossesAt val="0"/>
        <c:crossBetween val="midCat"/>
      </c:valAx>
      <c:valAx>
        <c:axId val="778545640"/>
        <c:scaling>
          <c:orientation val="minMax"/>
          <c:max val="18000"/>
          <c:min val="8000"/>
        </c:scaling>
        <c:delete val="0"/>
        <c:axPos val="l"/>
        <c:majorGridlines>
          <c:spPr>
            <a:ln>
              <a:solidFill>
                <a:schemeClr val="tx1">
                  <a:lumMod val="85000"/>
                  <a:lumOff val="15000"/>
                </a:schemeClr>
              </a:solidFill>
            </a:ln>
          </c:spPr>
        </c:majorGridlines>
        <c:title>
          <c:tx>
            <c:rich>
              <a:bodyPr/>
              <a:lstStyle/>
              <a:p>
                <a:pPr>
                  <a:defRPr/>
                </a:pPr>
                <a:r>
                  <a:rPr lang="en-US"/>
                  <a:t>Yield (Mg/ha)</a:t>
                </a:r>
              </a:p>
            </c:rich>
          </c:tx>
          <c:layout>
            <c:manualLayout>
              <c:xMode val="edge"/>
              <c:yMode val="edge"/>
              <c:x val="2.972027972027972E-2"/>
              <c:y val="0.33836921442221535"/>
            </c:manualLayout>
          </c:layout>
          <c:overlay val="0"/>
        </c:title>
        <c:numFmt formatCode="#,##0" sourceLinked="1"/>
        <c:majorTickMark val="out"/>
        <c:minorTickMark val="none"/>
        <c:tickLblPos val="nextTo"/>
        <c:txPr>
          <a:bodyPr rot="0" vert="horz"/>
          <a:lstStyle/>
          <a:p>
            <a:pPr>
              <a:defRPr/>
            </a:pPr>
            <a:endParaRPr lang="en-US"/>
          </a:p>
        </c:txPr>
        <c:crossAx val="778536232"/>
        <c:crosses val="autoZero"/>
        <c:crossBetween val="midCat"/>
        <c:dispUnits>
          <c:builtInUnit val="thousands"/>
        </c:dispUnits>
      </c:valAx>
      <c:spPr>
        <a:solidFill>
          <a:schemeClr val="bg1">
            <a:lumMod val="75000"/>
          </a:schemeClr>
        </a:solidFill>
        <a:ln>
          <a:solidFill>
            <a:schemeClr val="tx1">
              <a:lumMod val="85000"/>
              <a:lumOff val="15000"/>
            </a:schemeClr>
          </a:solidFill>
        </a:ln>
      </c:spPr>
    </c:plotArea>
    <c:legend>
      <c:legendPos val="r"/>
      <c:legendEntry>
        <c:idx val="4"/>
        <c:delete val="1"/>
      </c:legendEntry>
      <c:legendEntry>
        <c:idx val="5"/>
        <c:delete val="1"/>
      </c:legendEntry>
      <c:legendEntry>
        <c:idx val="6"/>
        <c:delete val="1"/>
      </c:legendEntry>
      <c:layout>
        <c:manualLayout>
          <c:xMode val="edge"/>
          <c:yMode val="edge"/>
          <c:x val="0.77447552447552448"/>
          <c:y val="0.56596173212487411"/>
          <c:w val="0.16608391608391609"/>
          <c:h val="0.22960725075528701"/>
        </c:manualLayout>
      </c:layout>
      <c:overlay val="0"/>
      <c:spPr>
        <a:solidFill>
          <a:schemeClr val="bg1"/>
        </a:solidFill>
        <a:ln>
          <a:solidFill>
            <a:schemeClr val="tx1"/>
          </a:solidFill>
        </a:ln>
      </c:spPr>
    </c:legend>
    <c:plotVisOnly val="1"/>
    <c:dispBlanksAs val="gap"/>
    <c:showDLblsOverMax val="0"/>
  </c:chart>
  <c:printSettings>
    <c:headerFooter alignWithMargins="0"/>
    <c:pageMargins b="1" l="0.75000000000000011" r="0.75000000000000011" t="1" header="0.5" footer="0.5"/>
    <c:pageSetup orientation="landscape"/>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Summary!$D$1</c:f>
          <c:strCache>
            <c:ptCount val="1"/>
            <c:pt idx="0">
              <c:v>Corn 2013</c:v>
            </c:pt>
          </c:strCache>
        </c:strRef>
      </c:tx>
      <c:layout>
        <c:manualLayout>
          <c:xMode val="edge"/>
          <c:yMode val="edge"/>
          <c:x val="0.30502624671916012"/>
          <c:y val="5.982930785337226E-2"/>
        </c:manualLayout>
      </c:layout>
      <c:overlay val="0"/>
      <c:txPr>
        <a:bodyPr/>
        <a:lstStyle/>
        <a:p>
          <a:pPr>
            <a:defRPr/>
          </a:pPr>
          <a:endParaRPr lang="en-US"/>
        </a:p>
      </c:txPr>
    </c:title>
    <c:autoTitleDeleted val="0"/>
    <c:plotArea>
      <c:layout>
        <c:manualLayout>
          <c:layoutTarget val="inner"/>
          <c:xMode val="edge"/>
          <c:yMode val="edge"/>
          <c:x val="0.10220539226489818"/>
          <c:y val="4.6568738914912006E-2"/>
          <c:w val="0.8672614587298727"/>
          <c:h val="0.81617842414029984"/>
        </c:manualLayout>
      </c:layout>
      <c:barChart>
        <c:barDir val="col"/>
        <c:grouping val="stacked"/>
        <c:varyColors val="0"/>
        <c:ser>
          <c:idx val="0"/>
          <c:order val="0"/>
          <c:tx>
            <c:v>SW Storage</c:v>
          </c:tx>
          <c:spPr>
            <a:pattFill prst="pct50">
              <a:fgClr>
                <a:srgbClr val="993366"/>
              </a:fgClr>
              <a:bgClr>
                <a:srgbClr val="FFFF00"/>
              </a:bgClr>
            </a:pattFill>
            <a:ln>
              <a:solidFill>
                <a:schemeClr val="tx1">
                  <a:lumMod val="85000"/>
                  <a:lumOff val="15000"/>
                </a:schemeClr>
              </a:solidFill>
            </a:ln>
          </c:spPr>
          <c:invertIfNegative val="0"/>
          <c:cat>
            <c:numRef>
              <c:f>(Summary!$A$73,Summary!$A$75,Summary!$A$77,Summary!$A$79,Summary!$A$81,Summary!$A$83,Summary!$A$85,Summary!$A$87,Summary!$A$89,Summary!$A$91,Summary!$A$93,Summary!$A$95)</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(Summary!$F$100,Summary!$F$102,Summary!$F$104,Summary!$F$106,Summary!$F$108,Summary!$F$110,Summary!$F$112,Summary!$F$114,Summary!$F$116,Summary!$F$118,Summary!$F$120,Summary!$F$122)</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63F8-4F59-B690-76AC0E33D46D}"/>
            </c:ext>
          </c:extLst>
        </c:ser>
        <c:ser>
          <c:idx val="3"/>
          <c:order val="1"/>
          <c:tx>
            <c:v>Deep Perc</c:v>
          </c:tx>
          <c:spPr>
            <a:pattFill prst="pct60">
              <a:fgClr>
                <a:srgbClr val="9999FF"/>
              </a:fgClr>
              <a:bgClr>
                <a:srgbClr val="FFFF00"/>
              </a:bgClr>
            </a:pattFill>
            <a:ln>
              <a:solidFill>
                <a:schemeClr val="tx1">
                  <a:lumMod val="85000"/>
                  <a:lumOff val="15000"/>
                </a:schemeClr>
              </a:solidFill>
            </a:ln>
          </c:spPr>
          <c:invertIfNegative val="0"/>
          <c:cat>
            <c:numRef>
              <c:f>(Summary!$A$73,Summary!$A$75,Summary!$A$77,Summary!$A$79,Summary!$A$81,Summary!$A$83,Summary!$A$85,Summary!$A$87,Summary!$A$89,Summary!$A$91,Summary!$A$93,Summary!$A$95)</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(Summary!$G$100,Summary!$G$102,Summary!$G$104,Summary!$G$106,Summary!$G$108,Summary!$G$110,Summary!$G$112,Summary!$G$114,Summary!$G$116,Summary!$G$118,Summary!$G$120,Summary!$G$122)</c:f>
              <c:numCache>
                <c:formatCode>0</c:formatCode>
                <c:ptCount val="12"/>
                <c:pt idx="0">
                  <c:v>0</c:v>
                </c:pt>
                <c:pt idx="1">
                  <c:v>-0.21247213065793122</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63F8-4F59-B690-76AC0E33D46D}"/>
            </c:ext>
          </c:extLst>
        </c:ser>
        <c:ser>
          <c:idx val="4"/>
          <c:order val="2"/>
          <c:tx>
            <c:v>Precip - Deep Perc</c:v>
          </c:tx>
          <c:spPr>
            <a:solidFill>
              <a:srgbClr val="9999FF"/>
            </a:solidFill>
            <a:ln>
              <a:solidFill>
                <a:schemeClr val="tx1">
                  <a:lumMod val="85000"/>
                  <a:lumOff val="15000"/>
                </a:schemeClr>
              </a:solidFill>
            </a:ln>
          </c:spPr>
          <c:invertIfNegative val="0"/>
          <c:cat>
            <c:numRef>
              <c:f>(Summary!$A$73,Summary!$A$75,Summary!$A$77,Summary!$A$79,Summary!$A$81,Summary!$A$83,Summary!$A$85,Summary!$A$87,Summary!$A$89,Summary!$A$91,Summary!$A$93,Summary!$A$95)</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(Summary!$D$100,Summary!$D$102,Summary!$D$104,Summary!$D$106,Summary!$D$108,Summary!$D$110,Summary!$D$112,Summary!$D$114,Summary!$D$116,Summary!$D$118,Summary!$D$120,Summary!$D$122)</c:f>
              <c:numCache>
                <c:formatCode>0</c:formatCode>
                <c:ptCount val="12"/>
                <c:pt idx="0">
                  <c:v>4.8950908924512229</c:v>
                </c:pt>
                <c:pt idx="1">
                  <c:v>7.5676066094995482</c:v>
                </c:pt>
                <c:pt idx="2">
                  <c:v>7.7800787401574798</c:v>
                </c:pt>
                <c:pt idx="3">
                  <c:v>7.7800787401574798</c:v>
                </c:pt>
                <c:pt idx="4">
                  <c:v>7.7800787401574798</c:v>
                </c:pt>
                <c:pt idx="5">
                  <c:v>7.7800787401574798</c:v>
                </c:pt>
                <c:pt idx="6">
                  <c:v>7.7800787401574798</c:v>
                </c:pt>
                <c:pt idx="7">
                  <c:v>7.7800787401574798</c:v>
                </c:pt>
                <c:pt idx="8">
                  <c:v>7.7800787401574798</c:v>
                </c:pt>
                <c:pt idx="9">
                  <c:v>7.7800787401574798</c:v>
                </c:pt>
                <c:pt idx="10">
                  <c:v>7.7800787401574798</c:v>
                </c:pt>
                <c:pt idx="11">
                  <c:v>7.7800787401574798</c:v>
                </c:pt>
              </c:numCache>
            </c:numRef>
          </c:val>
          <c:extLst>
            <c:ext xmlns:c16="http://schemas.microsoft.com/office/drawing/2014/chart" uri="{C3380CC4-5D6E-409C-BE32-E72D297353CC}">
              <c16:uniqueId val="{00000002-63F8-4F59-B690-76AC0E33D46D}"/>
            </c:ext>
          </c:extLst>
        </c:ser>
        <c:ser>
          <c:idx val="1"/>
          <c:order val="3"/>
          <c:tx>
            <c:v>Irrigation - Storage</c:v>
          </c:tx>
          <c:spPr>
            <a:solidFill>
              <a:srgbClr val="993366"/>
            </a:solidFill>
            <a:ln>
              <a:solidFill>
                <a:schemeClr val="tx1">
                  <a:lumMod val="85000"/>
                  <a:lumOff val="15000"/>
                </a:schemeClr>
              </a:solidFill>
            </a:ln>
          </c:spPr>
          <c:invertIfNegative val="0"/>
          <c:cat>
            <c:numRef>
              <c:f>(Summary!$A$73,Summary!$A$75,Summary!$A$77,Summary!$A$79,Summary!$A$81,Summary!$A$83,Summary!$A$85,Summary!$A$87,Summary!$A$89,Summary!$A$91,Summary!$A$93,Summary!$A$95)</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(Summary!$C$100,Summary!$C$102,Summary!$C$104,Summary!$C$106,Summary!$C$108,Summary!$C$110,Summary!$C$112,Summary!$C$114,Summary!$C$116,Summary!$C$118,Summary!$C$120,Summary!$C$122)</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63F8-4F59-B690-76AC0E33D46D}"/>
            </c:ext>
          </c:extLst>
        </c:ser>
        <c:dLbls>
          <c:showLegendKey val="0"/>
          <c:showVal val="0"/>
          <c:showCatName val="0"/>
          <c:showSerName val="0"/>
          <c:showPercent val="0"/>
          <c:showBubbleSize val="0"/>
        </c:dLbls>
        <c:gapWidth val="150"/>
        <c:overlap val="100"/>
        <c:axId val="778545248"/>
        <c:axId val="778546032"/>
      </c:barChart>
      <c:catAx>
        <c:axId val="778545248"/>
        <c:scaling>
          <c:orientation val="minMax"/>
        </c:scaling>
        <c:delete val="0"/>
        <c:axPos val="b"/>
        <c:title>
          <c:tx>
            <c:rich>
              <a:bodyPr/>
              <a:lstStyle/>
              <a:p>
                <a:pPr>
                  <a:defRPr/>
                </a:pPr>
                <a:r>
                  <a:rPr lang="en-US"/>
                  <a:t>Irrigation Treatment</a:t>
                </a:r>
              </a:p>
            </c:rich>
          </c:tx>
          <c:layout>
            <c:manualLayout>
              <c:xMode val="edge"/>
              <c:yMode val="edge"/>
              <c:x val="0.4367420245149769"/>
              <c:y val="0.94208758736618592"/>
            </c:manualLayout>
          </c:layout>
          <c:overlay val="0"/>
        </c:title>
        <c:numFmt formatCode="General" sourceLinked="1"/>
        <c:majorTickMark val="out"/>
        <c:minorTickMark val="none"/>
        <c:tickLblPos val="nextTo"/>
        <c:txPr>
          <a:bodyPr rot="0" vert="horz"/>
          <a:lstStyle/>
          <a:p>
            <a:pPr>
              <a:defRPr/>
            </a:pPr>
            <a:endParaRPr lang="en-US"/>
          </a:p>
        </c:txPr>
        <c:crossAx val="778546032"/>
        <c:crossesAt val="-100"/>
        <c:auto val="1"/>
        <c:lblAlgn val="ctr"/>
        <c:lblOffset val="100"/>
        <c:tickLblSkip val="1"/>
        <c:tickMarkSkip val="1"/>
        <c:noMultiLvlLbl val="0"/>
      </c:catAx>
      <c:valAx>
        <c:axId val="778546032"/>
        <c:scaling>
          <c:orientation val="minMax"/>
          <c:max val="30"/>
          <c:min val="-5"/>
        </c:scaling>
        <c:delete val="0"/>
        <c:axPos val="l"/>
        <c:majorGridlines>
          <c:spPr>
            <a:ln>
              <a:solidFill>
                <a:schemeClr val="tx1">
                  <a:lumMod val="85000"/>
                  <a:lumOff val="15000"/>
                </a:schemeClr>
              </a:solidFill>
            </a:ln>
          </c:spPr>
        </c:majorGridlines>
        <c:title>
          <c:tx>
            <c:rich>
              <a:bodyPr/>
              <a:lstStyle/>
              <a:p>
                <a:pPr>
                  <a:defRPr/>
                </a:pPr>
                <a:r>
                  <a:rPr lang="en-US"/>
                  <a:t>Water Applied or Used (in)</a:t>
                </a:r>
              </a:p>
            </c:rich>
          </c:tx>
          <c:layout>
            <c:manualLayout>
              <c:xMode val="edge"/>
              <c:yMode val="edge"/>
              <c:x val="1.4195551586979464E-2"/>
              <c:y val="0.1707935946208971"/>
            </c:manualLayout>
          </c:layout>
          <c:overlay val="0"/>
        </c:title>
        <c:numFmt formatCode="0" sourceLinked="1"/>
        <c:majorTickMark val="out"/>
        <c:minorTickMark val="none"/>
        <c:tickLblPos val="nextTo"/>
        <c:txPr>
          <a:bodyPr rot="0" vert="horz"/>
          <a:lstStyle/>
          <a:p>
            <a:pPr>
              <a:defRPr/>
            </a:pPr>
            <a:endParaRPr lang="en-US"/>
          </a:p>
        </c:txPr>
        <c:crossAx val="778545248"/>
        <c:crosses val="autoZero"/>
        <c:crossBetween val="between"/>
        <c:majorUnit val="5"/>
      </c:valAx>
      <c:spPr>
        <a:solidFill>
          <a:schemeClr val="bg1">
            <a:lumMod val="75000"/>
          </a:schemeClr>
        </a:solidFill>
        <a:ln>
          <a:solidFill>
            <a:schemeClr val="tx1">
              <a:lumMod val="85000"/>
              <a:lumOff val="15000"/>
            </a:schemeClr>
          </a:solidFill>
        </a:ln>
      </c:spPr>
    </c:plotArea>
    <c:legend>
      <c:legendPos val="r"/>
      <c:layout>
        <c:manualLayout>
          <c:xMode val="edge"/>
          <c:yMode val="edge"/>
          <c:x val="0.74226804123711343"/>
          <c:y val="4.4194756554307116E-2"/>
          <c:w val="0.22551546391752578"/>
          <c:h val="0.20224719101123595"/>
        </c:manualLayout>
      </c:layout>
      <c:overlay val="0"/>
      <c:spPr>
        <a:solidFill>
          <a:schemeClr val="bg1"/>
        </a:solidFill>
        <a:ln>
          <a:solidFill>
            <a:schemeClr val="tx1">
              <a:lumMod val="85000"/>
              <a:lumOff val="15000"/>
            </a:schemeClr>
          </a:solidFill>
        </a:ln>
      </c:spPr>
    </c:legend>
    <c:plotVisOnly val="1"/>
    <c:dispBlanksAs val="gap"/>
    <c:showDLblsOverMax val="0"/>
  </c:chart>
  <c:printSettings>
    <c:headerFooter alignWithMargins="0"/>
    <c:pageMargins b="1" l="0.75000000000000011" r="0.75000000000000011"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Summary!$D$1</c:f>
          <c:strCache>
            <c:ptCount val="1"/>
            <c:pt idx="0">
              <c:v>Corn 2013</c:v>
            </c:pt>
          </c:strCache>
        </c:strRef>
      </c:tx>
      <c:layout>
        <c:manualLayout>
          <c:xMode val="edge"/>
          <c:yMode val="edge"/>
          <c:x val="0.13986013986013987"/>
          <c:y val="5.1359516616314202E-2"/>
        </c:manualLayout>
      </c:layout>
      <c:overlay val="0"/>
      <c:txPr>
        <a:bodyPr/>
        <a:lstStyle/>
        <a:p>
          <a:pPr>
            <a:defRPr/>
          </a:pPr>
          <a:endParaRPr lang="en-US"/>
        </a:p>
      </c:txPr>
    </c:title>
    <c:autoTitleDeleted val="0"/>
    <c:plotArea>
      <c:layout>
        <c:manualLayout>
          <c:layoutTarget val="inner"/>
          <c:xMode val="edge"/>
          <c:yMode val="edge"/>
          <c:x val="0.11363636363636362"/>
          <c:y val="5.7401897366375222E-2"/>
          <c:w val="0.85664335664335689"/>
          <c:h val="0.79456310565035149"/>
        </c:manualLayout>
      </c:layout>
      <c:scatterChart>
        <c:scatterStyle val="lineMarker"/>
        <c:varyColors val="0"/>
        <c:ser>
          <c:idx val="0"/>
          <c:order val="0"/>
          <c:tx>
            <c:v>Yield vs ET</c:v>
          </c:tx>
          <c:spPr>
            <a:ln w="28575">
              <a:noFill/>
            </a:ln>
          </c:spPr>
          <c:marker>
            <c:spPr>
              <a:noFill/>
              <a:ln>
                <a:solidFill>
                  <a:srgbClr val="000080"/>
                </a:solidFill>
              </a:ln>
            </c:spPr>
          </c:marker>
          <c:trendline>
            <c:spPr>
              <a:ln w="25400">
                <a:solidFill>
                  <a:srgbClr val="2C01C9"/>
                </a:solidFill>
              </a:ln>
            </c:spPr>
            <c:trendlineType val="poly"/>
            <c:order val="2"/>
            <c:dispRSqr val="0"/>
            <c:dispEq val="0"/>
          </c:trendline>
          <c:xVal>
            <c:numRef>
              <c:f>Summary!$AL$5:$AL$16</c:f>
              <c:numCache>
                <c:formatCode>0</c:formatCode>
                <c:ptCount val="12"/>
                <c:pt idx="0">
                  <c:v>676.91854909636652</c:v>
                </c:pt>
                <c:pt idx="1">
                  <c:v>564.0387299583839</c:v>
                </c:pt>
                <c:pt idx="2">
                  <c:v>581.42903631041816</c:v>
                </c:pt>
                <c:pt idx="3">
                  <c:v>562.31187364107359</c:v>
                </c:pt>
                <c:pt idx="4">
                  <c:v>503.72577835865849</c:v>
                </c:pt>
                <c:pt idx="5">
                  <c:v>489.13451638597695</c:v>
                </c:pt>
                <c:pt idx="6">
                  <c:v>557.2083313198159</c:v>
                </c:pt>
                <c:pt idx="7">
                  <c:v>542.95499041677203</c:v>
                </c:pt>
                <c:pt idx="8">
                  <c:v>498.94964718063238</c:v>
                </c:pt>
                <c:pt idx="9">
                  <c:v>451.7824834828819</c:v>
                </c:pt>
                <c:pt idx="10">
                  <c:v>454.05866918961368</c:v>
                </c:pt>
                <c:pt idx="11">
                  <c:v>425.3860331928006</c:v>
                </c:pt>
              </c:numCache>
            </c:numRef>
          </c:xVal>
          <c:yVal>
            <c:numRef>
              <c:f>Summary!$Y$5:$Y$16</c:f>
              <c:numCache>
                <c:formatCode>#,##0</c:formatCode>
                <c:ptCount val="12"/>
                <c:pt idx="0">
                  <c:v>15699.400422165467</c:v>
                </c:pt>
                <c:pt idx="1">
                  <c:v>13076.020146452964</c:v>
                </c:pt>
                <c:pt idx="2">
                  <c:v>15300.709668643882</c:v>
                </c:pt>
                <c:pt idx="3">
                  <c:v>14848.34385066365</c:v>
                </c:pt>
                <c:pt idx="4">
                  <c:v>13066.117023118875</c:v>
                </c:pt>
                <c:pt idx="5">
                  <c:v>10600.227414216541</c:v>
                </c:pt>
                <c:pt idx="6">
                  <c:v>15098.968962385752</c:v>
                </c:pt>
                <c:pt idx="7">
                  <c:v>13902.860840737338</c:v>
                </c:pt>
                <c:pt idx="8">
                  <c:v>12119.800870830106</c:v>
                </c:pt>
                <c:pt idx="9">
                  <c:v>10898.255987087277</c:v>
                </c:pt>
                <c:pt idx="10">
                  <c:v>12064.092201081046</c:v>
                </c:pt>
                <c:pt idx="11">
                  <c:v>8567.1006219866376</c:v>
                </c:pt>
              </c:numCache>
            </c:numRef>
          </c:yVal>
          <c:smooth val="0"/>
          <c:extLst>
            <c:ext xmlns:c16="http://schemas.microsoft.com/office/drawing/2014/chart" uri="{C3380CC4-5D6E-409C-BE32-E72D297353CC}">
              <c16:uniqueId val="{00000001-591B-4955-ADC1-7C4FBA1C5005}"/>
            </c:ext>
          </c:extLst>
        </c:ser>
        <c:dLbls>
          <c:showLegendKey val="0"/>
          <c:showVal val="0"/>
          <c:showCatName val="0"/>
          <c:showSerName val="0"/>
          <c:showPercent val="0"/>
          <c:showBubbleSize val="0"/>
        </c:dLbls>
        <c:axId val="778546816"/>
        <c:axId val="778544464"/>
      </c:scatterChart>
      <c:valAx>
        <c:axId val="778546816"/>
        <c:scaling>
          <c:orientation val="minMax"/>
          <c:max val="750"/>
          <c:min val="250"/>
        </c:scaling>
        <c:delete val="0"/>
        <c:axPos val="b"/>
        <c:title>
          <c:tx>
            <c:rich>
              <a:bodyPr/>
              <a:lstStyle/>
              <a:p>
                <a:pPr>
                  <a:defRPr/>
                </a:pPr>
                <a:r>
                  <a:rPr lang="en-US"/>
                  <a:t>Waterbalance</a:t>
                </a:r>
                <a:r>
                  <a:rPr lang="en-US" baseline="0"/>
                  <a:t> ET </a:t>
                </a:r>
                <a:r>
                  <a:rPr lang="en-US"/>
                  <a:t>(mm)</a:t>
                </a:r>
              </a:p>
            </c:rich>
          </c:tx>
          <c:layout>
            <c:manualLayout>
              <c:xMode val="edge"/>
              <c:yMode val="edge"/>
              <c:x val="0.39860139860139859"/>
              <c:y val="0.92145141978098655"/>
            </c:manualLayout>
          </c:layout>
          <c:overlay val="0"/>
        </c:title>
        <c:numFmt formatCode="0" sourceLinked="1"/>
        <c:majorTickMark val="out"/>
        <c:minorTickMark val="none"/>
        <c:tickLblPos val="nextTo"/>
        <c:txPr>
          <a:bodyPr rot="0" vert="horz"/>
          <a:lstStyle/>
          <a:p>
            <a:pPr>
              <a:defRPr/>
            </a:pPr>
            <a:endParaRPr lang="en-US"/>
          </a:p>
        </c:txPr>
        <c:crossAx val="778544464"/>
        <c:crossesAt val="0"/>
        <c:crossBetween val="midCat"/>
      </c:valAx>
      <c:valAx>
        <c:axId val="778544464"/>
        <c:scaling>
          <c:orientation val="minMax"/>
          <c:max val="18000"/>
          <c:min val="8000"/>
        </c:scaling>
        <c:delete val="0"/>
        <c:axPos val="l"/>
        <c:majorGridlines>
          <c:spPr>
            <a:ln>
              <a:solidFill>
                <a:schemeClr val="tx1">
                  <a:lumMod val="85000"/>
                  <a:lumOff val="15000"/>
                </a:schemeClr>
              </a:solidFill>
            </a:ln>
          </c:spPr>
        </c:majorGridlines>
        <c:title>
          <c:tx>
            <c:rich>
              <a:bodyPr/>
              <a:lstStyle/>
              <a:p>
                <a:pPr>
                  <a:defRPr/>
                </a:pPr>
                <a:r>
                  <a:rPr lang="en-US"/>
                  <a:t>Yield (Mg/ha)</a:t>
                </a:r>
              </a:p>
            </c:rich>
          </c:tx>
          <c:layout>
            <c:manualLayout>
              <c:xMode val="edge"/>
              <c:yMode val="edge"/>
              <c:x val="2.972027972027972E-2"/>
              <c:y val="0.33836921442221535"/>
            </c:manualLayout>
          </c:layout>
          <c:overlay val="0"/>
        </c:title>
        <c:numFmt formatCode="#,##0" sourceLinked="1"/>
        <c:majorTickMark val="out"/>
        <c:minorTickMark val="none"/>
        <c:tickLblPos val="nextTo"/>
        <c:txPr>
          <a:bodyPr rot="0" vert="horz"/>
          <a:lstStyle/>
          <a:p>
            <a:pPr>
              <a:defRPr/>
            </a:pPr>
            <a:endParaRPr lang="en-US"/>
          </a:p>
        </c:txPr>
        <c:crossAx val="778546816"/>
        <c:crosses val="autoZero"/>
        <c:crossBetween val="midCat"/>
        <c:dispUnits>
          <c:builtInUnit val="thousands"/>
        </c:dispUnits>
      </c:valAx>
      <c:spPr>
        <a:solidFill>
          <a:schemeClr val="bg1">
            <a:lumMod val="75000"/>
          </a:schemeClr>
        </a:solidFill>
        <a:ln>
          <a:solidFill>
            <a:schemeClr val="tx1">
              <a:lumMod val="85000"/>
              <a:lumOff val="15000"/>
            </a:schemeClr>
          </a:solidFill>
        </a:ln>
      </c:spPr>
    </c:plotArea>
    <c:legend>
      <c:legendPos val="r"/>
      <c:legendEntry>
        <c:idx val="1"/>
        <c:delete val="1"/>
      </c:legendEntry>
      <c:layout>
        <c:manualLayout>
          <c:xMode val="edge"/>
          <c:yMode val="edge"/>
          <c:x val="0.77447552447552448"/>
          <c:y val="0.56596173212487411"/>
          <c:w val="0.16608391608391609"/>
          <c:h val="8.4592145015105744E-2"/>
        </c:manualLayout>
      </c:layout>
      <c:overlay val="0"/>
      <c:spPr>
        <a:solidFill>
          <a:schemeClr val="bg1"/>
        </a:solidFill>
        <a:ln>
          <a:solidFill>
            <a:schemeClr val="tx1"/>
          </a:solidFill>
        </a:ln>
      </c:spPr>
    </c:legend>
    <c:plotVisOnly val="1"/>
    <c:dispBlanksAs val="gap"/>
    <c:showDLblsOverMax val="0"/>
  </c:chart>
  <c:printSettings>
    <c:headerFooter alignWithMargins="0"/>
    <c:pageMargins b="1" l="0.75000000000000011" r="0.75000000000000011" t="1" header="0.5" footer="0.5"/>
    <c:pageSetup orientation="landscape"/>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4" Type="http://schemas.openxmlformats.org/officeDocument/2006/relationships/chart" Target="../charts/chart2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 Id="rId4" Type="http://schemas.openxmlformats.org/officeDocument/2006/relationships/chart" Target="../charts/chart36.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chart" Target="../charts/chart38.xml"/><Relationship Id="rId1" Type="http://schemas.openxmlformats.org/officeDocument/2006/relationships/chart" Target="../charts/chart37.xml"/><Relationship Id="rId4" Type="http://schemas.openxmlformats.org/officeDocument/2006/relationships/chart" Target="../charts/chart4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4" Type="http://schemas.openxmlformats.org/officeDocument/2006/relationships/chart" Target="../charts/chart44.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 Id="rId4" Type="http://schemas.openxmlformats.org/officeDocument/2006/relationships/chart" Target="../charts/chart48.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xdr:from>
      <xdr:col>44</xdr:col>
      <xdr:colOff>217805</xdr:colOff>
      <xdr:row>63</xdr:row>
      <xdr:rowOff>38100</xdr:rowOff>
    </xdr:from>
    <xdr:to>
      <xdr:col>59</xdr:col>
      <xdr:colOff>22225</xdr:colOff>
      <xdr:row>85</xdr:row>
      <xdr:rowOff>142875</xdr:rowOff>
    </xdr:to>
    <xdr:graphicFrame macro="">
      <xdr:nvGraphicFramePr>
        <xdr:cNvPr id="1144" name="Chart 1">
          <a:extLst>
            <a:ext uri="{FF2B5EF4-FFF2-40B4-BE49-F238E27FC236}">
              <a16:creationId xmlns:a16="http://schemas.microsoft.com/office/drawing/2014/main" id="{00000000-0008-0000-0100-000078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27940</xdr:colOff>
      <xdr:row>64</xdr:row>
      <xdr:rowOff>140335</xdr:rowOff>
    </xdr:from>
    <xdr:to>
      <xdr:col>44</xdr:col>
      <xdr:colOff>37465</xdr:colOff>
      <xdr:row>87</xdr:row>
      <xdr:rowOff>96520</xdr:rowOff>
    </xdr:to>
    <xdr:graphicFrame macro="">
      <xdr:nvGraphicFramePr>
        <xdr:cNvPr id="1145" name="Chart 2">
          <a:extLst>
            <a:ext uri="{FF2B5EF4-FFF2-40B4-BE49-F238E27FC236}">
              <a16:creationId xmlns:a16="http://schemas.microsoft.com/office/drawing/2014/main" id="{00000000-0008-0000-0100-000079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73025</xdr:colOff>
      <xdr:row>61</xdr:row>
      <xdr:rowOff>101600</xdr:rowOff>
    </xdr:from>
    <xdr:to>
      <xdr:col>19</xdr:col>
      <xdr:colOff>15875</xdr:colOff>
      <xdr:row>84</xdr:row>
      <xdr:rowOff>79375</xdr:rowOff>
    </xdr:to>
    <xdr:graphicFrame macro="">
      <xdr:nvGraphicFramePr>
        <xdr:cNvPr id="1146" name="Chart 4">
          <a:extLst>
            <a:ext uri="{FF2B5EF4-FFF2-40B4-BE49-F238E27FC236}">
              <a16:creationId xmlns:a16="http://schemas.microsoft.com/office/drawing/2014/main" id="{00000000-0008-0000-0100-00007A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202565</xdr:colOff>
      <xdr:row>77</xdr:row>
      <xdr:rowOff>66675</xdr:rowOff>
    </xdr:from>
    <xdr:to>
      <xdr:col>30</xdr:col>
      <xdr:colOff>288290</xdr:colOff>
      <xdr:row>100</xdr:row>
      <xdr:rowOff>66675</xdr:rowOff>
    </xdr:to>
    <xdr:graphicFrame macro="">
      <xdr:nvGraphicFramePr>
        <xdr:cNvPr id="1147" name="Chart 12">
          <a:extLst>
            <a:ext uri="{FF2B5EF4-FFF2-40B4-BE49-F238E27FC236}">
              <a16:creationId xmlns:a16="http://schemas.microsoft.com/office/drawing/2014/main" id="{00000000-0008-0000-0100-00007B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43</xdr:col>
      <xdr:colOff>247650</xdr:colOff>
      <xdr:row>50</xdr:row>
      <xdr:rowOff>38100</xdr:rowOff>
    </xdr:from>
    <xdr:to>
      <xdr:col>58</xdr:col>
      <xdr:colOff>57150</xdr:colOff>
      <xdr:row>71</xdr:row>
      <xdr:rowOff>142875</xdr:rowOff>
    </xdr:to>
    <xdr:graphicFrame macro="">
      <xdr:nvGraphicFramePr>
        <xdr:cNvPr id="1936393" name="Chart 1">
          <a:extLst>
            <a:ext uri="{FF2B5EF4-FFF2-40B4-BE49-F238E27FC236}">
              <a16:creationId xmlns:a16="http://schemas.microsoft.com/office/drawing/2014/main" id="{00000000-0008-0000-0200-0000098C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257175</xdr:colOff>
      <xdr:row>50</xdr:row>
      <xdr:rowOff>28575</xdr:rowOff>
    </xdr:from>
    <xdr:to>
      <xdr:col>43</xdr:col>
      <xdr:colOff>266700</xdr:colOff>
      <xdr:row>71</xdr:row>
      <xdr:rowOff>152400</xdr:rowOff>
    </xdr:to>
    <xdr:graphicFrame macro="">
      <xdr:nvGraphicFramePr>
        <xdr:cNvPr id="1936394" name="Chart 2">
          <a:extLst>
            <a:ext uri="{FF2B5EF4-FFF2-40B4-BE49-F238E27FC236}">
              <a16:creationId xmlns:a16="http://schemas.microsoft.com/office/drawing/2014/main" id="{00000000-0008-0000-0200-00000A8C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111125</xdr:colOff>
      <xdr:row>49</xdr:row>
      <xdr:rowOff>152400</xdr:rowOff>
    </xdr:from>
    <xdr:to>
      <xdr:col>16</xdr:col>
      <xdr:colOff>53975</xdr:colOff>
      <xdr:row>72</xdr:row>
      <xdr:rowOff>130175</xdr:rowOff>
    </xdr:to>
    <xdr:graphicFrame macro="">
      <xdr:nvGraphicFramePr>
        <xdr:cNvPr id="1936395" name="Chart 4">
          <a:extLst>
            <a:ext uri="{FF2B5EF4-FFF2-40B4-BE49-F238E27FC236}">
              <a16:creationId xmlns:a16="http://schemas.microsoft.com/office/drawing/2014/main" id="{00000000-0008-0000-0200-00000B8C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60325</xdr:colOff>
      <xdr:row>49</xdr:row>
      <xdr:rowOff>142875</xdr:rowOff>
    </xdr:from>
    <xdr:to>
      <xdr:col>29</xdr:col>
      <xdr:colOff>146050</xdr:colOff>
      <xdr:row>71</xdr:row>
      <xdr:rowOff>142875</xdr:rowOff>
    </xdr:to>
    <xdr:graphicFrame macro="">
      <xdr:nvGraphicFramePr>
        <xdr:cNvPr id="1936396" name="Chart 12">
          <a:extLst>
            <a:ext uri="{FF2B5EF4-FFF2-40B4-BE49-F238E27FC236}">
              <a16:creationId xmlns:a16="http://schemas.microsoft.com/office/drawing/2014/main" id="{00000000-0008-0000-0200-00000C8C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66675</xdr:colOff>
      <xdr:row>50</xdr:row>
      <xdr:rowOff>19050</xdr:rowOff>
    </xdr:from>
    <xdr:to>
      <xdr:col>29</xdr:col>
      <xdr:colOff>47625</xdr:colOff>
      <xdr:row>72</xdr:row>
      <xdr:rowOff>152400</xdr:rowOff>
    </xdr:to>
    <xdr:graphicFrame macro="">
      <xdr:nvGraphicFramePr>
        <xdr:cNvPr id="3091" name="Chart 3">
          <a:extLst>
            <a:ext uri="{FF2B5EF4-FFF2-40B4-BE49-F238E27FC236}">
              <a16:creationId xmlns:a16="http://schemas.microsoft.com/office/drawing/2014/main" id="{00000000-0008-0000-0300-000013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43</xdr:col>
      <xdr:colOff>266700</xdr:colOff>
      <xdr:row>56</xdr:row>
      <xdr:rowOff>53340</xdr:rowOff>
    </xdr:from>
    <xdr:to>
      <xdr:col>58</xdr:col>
      <xdr:colOff>76200</xdr:colOff>
      <xdr:row>79</xdr:row>
      <xdr:rowOff>0</xdr:rowOff>
    </xdr:to>
    <xdr:graphicFrame macro="">
      <xdr:nvGraphicFramePr>
        <xdr:cNvPr id="3092" name="Chart 1">
          <a:extLst>
            <a:ext uri="{FF2B5EF4-FFF2-40B4-BE49-F238E27FC236}">
              <a16:creationId xmlns:a16="http://schemas.microsoft.com/office/drawing/2014/main" id="{00000000-0008-0000-0300-000014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101600</xdr:colOff>
      <xdr:row>50</xdr:row>
      <xdr:rowOff>60325</xdr:rowOff>
    </xdr:from>
    <xdr:to>
      <xdr:col>43</xdr:col>
      <xdr:colOff>120650</xdr:colOff>
      <xdr:row>73</xdr:row>
      <xdr:rowOff>19050</xdr:rowOff>
    </xdr:to>
    <xdr:graphicFrame macro="">
      <xdr:nvGraphicFramePr>
        <xdr:cNvPr id="3093" name="Chart 2">
          <a:extLst>
            <a:ext uri="{FF2B5EF4-FFF2-40B4-BE49-F238E27FC236}">
              <a16:creationId xmlns:a16="http://schemas.microsoft.com/office/drawing/2014/main" id="{00000000-0008-0000-0300-000015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xdr:colOff>
      <xdr:row>49</xdr:row>
      <xdr:rowOff>142875</xdr:rowOff>
    </xdr:from>
    <xdr:to>
      <xdr:col>16</xdr:col>
      <xdr:colOff>28575</xdr:colOff>
      <xdr:row>72</xdr:row>
      <xdr:rowOff>104775</xdr:rowOff>
    </xdr:to>
    <xdr:graphicFrame macro="">
      <xdr:nvGraphicFramePr>
        <xdr:cNvPr id="3094" name="Chart 4">
          <a:extLst>
            <a:ext uri="{FF2B5EF4-FFF2-40B4-BE49-F238E27FC236}">
              <a16:creationId xmlns:a16="http://schemas.microsoft.com/office/drawing/2014/main" id="{00000000-0008-0000-0300-000016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16</xdr:col>
      <xdr:colOff>66675</xdr:colOff>
      <xdr:row>50</xdr:row>
      <xdr:rowOff>19050</xdr:rowOff>
    </xdr:from>
    <xdr:to>
      <xdr:col>29</xdr:col>
      <xdr:colOff>47625</xdr:colOff>
      <xdr:row>72</xdr:row>
      <xdr:rowOff>152400</xdr:rowOff>
    </xdr:to>
    <xdr:graphicFrame macro="">
      <xdr:nvGraphicFramePr>
        <xdr:cNvPr id="1937416" name="Chart 3">
          <a:extLst>
            <a:ext uri="{FF2B5EF4-FFF2-40B4-BE49-F238E27FC236}">
              <a16:creationId xmlns:a16="http://schemas.microsoft.com/office/drawing/2014/main" id="{00000000-0008-0000-0400-00000890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43</xdr:col>
      <xdr:colOff>190500</xdr:colOff>
      <xdr:row>50</xdr:row>
      <xdr:rowOff>0</xdr:rowOff>
    </xdr:from>
    <xdr:to>
      <xdr:col>58</xdr:col>
      <xdr:colOff>0</xdr:colOff>
      <xdr:row>72</xdr:row>
      <xdr:rowOff>114300</xdr:rowOff>
    </xdr:to>
    <xdr:graphicFrame macro="">
      <xdr:nvGraphicFramePr>
        <xdr:cNvPr id="1937417" name="Chart 1">
          <a:extLst>
            <a:ext uri="{FF2B5EF4-FFF2-40B4-BE49-F238E27FC236}">
              <a16:creationId xmlns:a16="http://schemas.microsoft.com/office/drawing/2014/main" id="{00000000-0008-0000-0400-00000990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114300</xdr:colOff>
      <xdr:row>50</xdr:row>
      <xdr:rowOff>9525</xdr:rowOff>
    </xdr:from>
    <xdr:to>
      <xdr:col>43</xdr:col>
      <xdr:colOff>133350</xdr:colOff>
      <xdr:row>72</xdr:row>
      <xdr:rowOff>133350</xdr:rowOff>
    </xdr:to>
    <xdr:graphicFrame macro="">
      <xdr:nvGraphicFramePr>
        <xdr:cNvPr id="1937418" name="Chart 2">
          <a:extLst>
            <a:ext uri="{FF2B5EF4-FFF2-40B4-BE49-F238E27FC236}">
              <a16:creationId xmlns:a16="http://schemas.microsoft.com/office/drawing/2014/main" id="{00000000-0008-0000-0400-00000A90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xdr:colOff>
      <xdr:row>50</xdr:row>
      <xdr:rowOff>0</xdr:rowOff>
    </xdr:from>
    <xdr:to>
      <xdr:col>16</xdr:col>
      <xdr:colOff>28575</xdr:colOff>
      <xdr:row>72</xdr:row>
      <xdr:rowOff>133350</xdr:rowOff>
    </xdr:to>
    <xdr:graphicFrame macro="">
      <xdr:nvGraphicFramePr>
        <xdr:cNvPr id="1937419" name="Chart 4">
          <a:extLst>
            <a:ext uri="{FF2B5EF4-FFF2-40B4-BE49-F238E27FC236}">
              <a16:creationId xmlns:a16="http://schemas.microsoft.com/office/drawing/2014/main" id="{00000000-0008-0000-0400-00000B90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43</xdr:col>
      <xdr:colOff>190500</xdr:colOff>
      <xdr:row>50</xdr:row>
      <xdr:rowOff>0</xdr:rowOff>
    </xdr:from>
    <xdr:to>
      <xdr:col>58</xdr:col>
      <xdr:colOff>0</xdr:colOff>
      <xdr:row>72</xdr:row>
      <xdr:rowOff>114300</xdr:rowOff>
    </xdr:to>
    <xdr:graphicFrame macro="">
      <xdr:nvGraphicFramePr>
        <xdr:cNvPr id="4117" name="Chart 1">
          <a:extLst>
            <a:ext uri="{FF2B5EF4-FFF2-40B4-BE49-F238E27FC236}">
              <a16:creationId xmlns:a16="http://schemas.microsoft.com/office/drawing/2014/main" id="{00000000-0008-0000-0500-000015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114300</xdr:colOff>
      <xdr:row>50</xdr:row>
      <xdr:rowOff>9525</xdr:rowOff>
    </xdr:from>
    <xdr:to>
      <xdr:col>43</xdr:col>
      <xdr:colOff>133350</xdr:colOff>
      <xdr:row>72</xdr:row>
      <xdr:rowOff>133350</xdr:rowOff>
    </xdr:to>
    <xdr:graphicFrame macro="">
      <xdr:nvGraphicFramePr>
        <xdr:cNvPr id="4118" name="Chart 2">
          <a:extLst>
            <a:ext uri="{FF2B5EF4-FFF2-40B4-BE49-F238E27FC236}">
              <a16:creationId xmlns:a16="http://schemas.microsoft.com/office/drawing/2014/main" id="{00000000-0008-0000-0500-000016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49</xdr:row>
      <xdr:rowOff>152400</xdr:rowOff>
    </xdr:from>
    <xdr:to>
      <xdr:col>15</xdr:col>
      <xdr:colOff>466725</xdr:colOff>
      <xdr:row>72</xdr:row>
      <xdr:rowOff>123825</xdr:rowOff>
    </xdr:to>
    <xdr:graphicFrame macro="">
      <xdr:nvGraphicFramePr>
        <xdr:cNvPr id="4119" name="Chart 4">
          <a:extLst>
            <a:ext uri="{FF2B5EF4-FFF2-40B4-BE49-F238E27FC236}">
              <a16:creationId xmlns:a16="http://schemas.microsoft.com/office/drawing/2014/main" id="{00000000-0008-0000-0500-000017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50</xdr:row>
      <xdr:rowOff>0</xdr:rowOff>
    </xdr:from>
    <xdr:to>
      <xdr:col>29</xdr:col>
      <xdr:colOff>76200</xdr:colOff>
      <xdr:row>72</xdr:row>
      <xdr:rowOff>152400</xdr:rowOff>
    </xdr:to>
    <xdr:graphicFrame macro="">
      <xdr:nvGraphicFramePr>
        <xdr:cNvPr id="4120" name="Chart 8">
          <a:extLst>
            <a:ext uri="{FF2B5EF4-FFF2-40B4-BE49-F238E27FC236}">
              <a16:creationId xmlns:a16="http://schemas.microsoft.com/office/drawing/2014/main" id="{00000000-0008-0000-0500-000018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43</xdr:col>
      <xdr:colOff>190500</xdr:colOff>
      <xdr:row>50</xdr:row>
      <xdr:rowOff>0</xdr:rowOff>
    </xdr:from>
    <xdr:to>
      <xdr:col>58</xdr:col>
      <xdr:colOff>0</xdr:colOff>
      <xdr:row>72</xdr:row>
      <xdr:rowOff>114300</xdr:rowOff>
    </xdr:to>
    <xdr:graphicFrame macro="">
      <xdr:nvGraphicFramePr>
        <xdr:cNvPr id="1938440" name="Chart 1">
          <a:extLst>
            <a:ext uri="{FF2B5EF4-FFF2-40B4-BE49-F238E27FC236}">
              <a16:creationId xmlns:a16="http://schemas.microsoft.com/office/drawing/2014/main" id="{00000000-0008-0000-0600-00000894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114300</xdr:colOff>
      <xdr:row>50</xdr:row>
      <xdr:rowOff>9525</xdr:rowOff>
    </xdr:from>
    <xdr:to>
      <xdr:col>43</xdr:col>
      <xdr:colOff>133350</xdr:colOff>
      <xdr:row>72</xdr:row>
      <xdr:rowOff>133350</xdr:rowOff>
    </xdr:to>
    <xdr:graphicFrame macro="">
      <xdr:nvGraphicFramePr>
        <xdr:cNvPr id="1938441" name="Chart 2">
          <a:extLst>
            <a:ext uri="{FF2B5EF4-FFF2-40B4-BE49-F238E27FC236}">
              <a16:creationId xmlns:a16="http://schemas.microsoft.com/office/drawing/2014/main" id="{00000000-0008-0000-0600-00000994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49</xdr:row>
      <xdr:rowOff>152401</xdr:rowOff>
    </xdr:from>
    <xdr:to>
      <xdr:col>15</xdr:col>
      <xdr:colOff>466725</xdr:colOff>
      <xdr:row>72</xdr:row>
      <xdr:rowOff>101601</xdr:rowOff>
    </xdr:to>
    <xdr:graphicFrame macro="">
      <xdr:nvGraphicFramePr>
        <xdr:cNvPr id="1938442" name="Chart 4">
          <a:extLst>
            <a:ext uri="{FF2B5EF4-FFF2-40B4-BE49-F238E27FC236}">
              <a16:creationId xmlns:a16="http://schemas.microsoft.com/office/drawing/2014/main" id="{00000000-0008-0000-0600-00000A94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50</xdr:row>
      <xdr:rowOff>0</xdr:rowOff>
    </xdr:from>
    <xdr:to>
      <xdr:col>29</xdr:col>
      <xdr:colOff>76200</xdr:colOff>
      <xdr:row>72</xdr:row>
      <xdr:rowOff>152400</xdr:rowOff>
    </xdr:to>
    <xdr:graphicFrame macro="">
      <xdr:nvGraphicFramePr>
        <xdr:cNvPr id="1938443" name="Chart 8">
          <a:extLst>
            <a:ext uri="{FF2B5EF4-FFF2-40B4-BE49-F238E27FC236}">
              <a16:creationId xmlns:a16="http://schemas.microsoft.com/office/drawing/2014/main" id="{00000000-0008-0000-0600-00000B94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43</xdr:col>
      <xdr:colOff>190500</xdr:colOff>
      <xdr:row>50</xdr:row>
      <xdr:rowOff>0</xdr:rowOff>
    </xdr:from>
    <xdr:to>
      <xdr:col>58</xdr:col>
      <xdr:colOff>0</xdr:colOff>
      <xdr:row>72</xdr:row>
      <xdr:rowOff>114300</xdr:rowOff>
    </xdr:to>
    <xdr:graphicFrame macro="">
      <xdr:nvGraphicFramePr>
        <xdr:cNvPr id="5140" name="Chart 1">
          <a:extLst>
            <a:ext uri="{FF2B5EF4-FFF2-40B4-BE49-F238E27FC236}">
              <a16:creationId xmlns:a16="http://schemas.microsoft.com/office/drawing/2014/main" id="{00000000-0008-0000-0700-000014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114300</xdr:colOff>
      <xdr:row>50</xdr:row>
      <xdr:rowOff>9525</xdr:rowOff>
    </xdr:from>
    <xdr:to>
      <xdr:col>43</xdr:col>
      <xdr:colOff>133350</xdr:colOff>
      <xdr:row>72</xdr:row>
      <xdr:rowOff>133350</xdr:rowOff>
    </xdr:to>
    <xdr:graphicFrame macro="">
      <xdr:nvGraphicFramePr>
        <xdr:cNvPr id="5141" name="Chart 2">
          <a:extLst>
            <a:ext uri="{FF2B5EF4-FFF2-40B4-BE49-F238E27FC236}">
              <a16:creationId xmlns:a16="http://schemas.microsoft.com/office/drawing/2014/main" id="{00000000-0008-0000-0700-000015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66675</xdr:colOff>
      <xdr:row>50</xdr:row>
      <xdr:rowOff>19050</xdr:rowOff>
    </xdr:from>
    <xdr:to>
      <xdr:col>29</xdr:col>
      <xdr:colOff>47625</xdr:colOff>
      <xdr:row>72</xdr:row>
      <xdr:rowOff>152400</xdr:rowOff>
    </xdr:to>
    <xdr:graphicFrame macro="">
      <xdr:nvGraphicFramePr>
        <xdr:cNvPr id="5142" name="Chart 3">
          <a:extLst>
            <a:ext uri="{FF2B5EF4-FFF2-40B4-BE49-F238E27FC236}">
              <a16:creationId xmlns:a16="http://schemas.microsoft.com/office/drawing/2014/main" id="{00000000-0008-0000-0700-000016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xdr:colOff>
      <xdr:row>50</xdr:row>
      <xdr:rowOff>28575</xdr:rowOff>
    </xdr:from>
    <xdr:to>
      <xdr:col>16</xdr:col>
      <xdr:colOff>28575</xdr:colOff>
      <xdr:row>73</xdr:row>
      <xdr:rowOff>0</xdr:rowOff>
    </xdr:to>
    <xdr:graphicFrame macro="">
      <xdr:nvGraphicFramePr>
        <xdr:cNvPr id="5143" name="Chart 4">
          <a:extLst>
            <a:ext uri="{FF2B5EF4-FFF2-40B4-BE49-F238E27FC236}">
              <a16:creationId xmlns:a16="http://schemas.microsoft.com/office/drawing/2014/main" id="{00000000-0008-0000-0700-000017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43</xdr:col>
      <xdr:colOff>190500</xdr:colOff>
      <xdr:row>50</xdr:row>
      <xdr:rowOff>0</xdr:rowOff>
    </xdr:from>
    <xdr:to>
      <xdr:col>58</xdr:col>
      <xdr:colOff>0</xdr:colOff>
      <xdr:row>72</xdr:row>
      <xdr:rowOff>114300</xdr:rowOff>
    </xdr:to>
    <xdr:graphicFrame macro="">
      <xdr:nvGraphicFramePr>
        <xdr:cNvPr id="1939464" name="Chart 1">
          <a:extLst>
            <a:ext uri="{FF2B5EF4-FFF2-40B4-BE49-F238E27FC236}">
              <a16:creationId xmlns:a16="http://schemas.microsoft.com/office/drawing/2014/main" id="{00000000-0008-0000-0800-00000898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114300</xdr:colOff>
      <xdr:row>50</xdr:row>
      <xdr:rowOff>9525</xdr:rowOff>
    </xdr:from>
    <xdr:to>
      <xdr:col>43</xdr:col>
      <xdr:colOff>133350</xdr:colOff>
      <xdr:row>72</xdr:row>
      <xdr:rowOff>133350</xdr:rowOff>
    </xdr:to>
    <xdr:graphicFrame macro="">
      <xdr:nvGraphicFramePr>
        <xdr:cNvPr id="1939465" name="Chart 2">
          <a:extLst>
            <a:ext uri="{FF2B5EF4-FFF2-40B4-BE49-F238E27FC236}">
              <a16:creationId xmlns:a16="http://schemas.microsoft.com/office/drawing/2014/main" id="{00000000-0008-0000-0800-00000998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66675</xdr:colOff>
      <xdr:row>50</xdr:row>
      <xdr:rowOff>19050</xdr:rowOff>
    </xdr:from>
    <xdr:to>
      <xdr:col>29</xdr:col>
      <xdr:colOff>47625</xdr:colOff>
      <xdr:row>72</xdr:row>
      <xdr:rowOff>152400</xdr:rowOff>
    </xdr:to>
    <xdr:graphicFrame macro="">
      <xdr:nvGraphicFramePr>
        <xdr:cNvPr id="1939466" name="Chart 3">
          <a:extLst>
            <a:ext uri="{FF2B5EF4-FFF2-40B4-BE49-F238E27FC236}">
              <a16:creationId xmlns:a16="http://schemas.microsoft.com/office/drawing/2014/main" id="{00000000-0008-0000-0800-00000A98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xdr:colOff>
      <xdr:row>50</xdr:row>
      <xdr:rowOff>28575</xdr:rowOff>
    </xdr:from>
    <xdr:to>
      <xdr:col>16</xdr:col>
      <xdr:colOff>28575</xdr:colOff>
      <xdr:row>73</xdr:row>
      <xdr:rowOff>0</xdr:rowOff>
    </xdr:to>
    <xdr:graphicFrame macro="">
      <xdr:nvGraphicFramePr>
        <xdr:cNvPr id="1939467" name="Chart 4">
          <a:extLst>
            <a:ext uri="{FF2B5EF4-FFF2-40B4-BE49-F238E27FC236}">
              <a16:creationId xmlns:a16="http://schemas.microsoft.com/office/drawing/2014/main" id="{00000000-0008-0000-0800-00000B98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43</xdr:col>
      <xdr:colOff>190500</xdr:colOff>
      <xdr:row>50</xdr:row>
      <xdr:rowOff>0</xdr:rowOff>
    </xdr:from>
    <xdr:to>
      <xdr:col>58</xdr:col>
      <xdr:colOff>0</xdr:colOff>
      <xdr:row>72</xdr:row>
      <xdr:rowOff>114300</xdr:rowOff>
    </xdr:to>
    <xdr:graphicFrame macro="">
      <xdr:nvGraphicFramePr>
        <xdr:cNvPr id="6258" name="Chart 1">
          <a:extLst>
            <a:ext uri="{FF2B5EF4-FFF2-40B4-BE49-F238E27FC236}">
              <a16:creationId xmlns:a16="http://schemas.microsoft.com/office/drawing/2014/main" id="{00000000-0008-0000-0900-000072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114300</xdr:colOff>
      <xdr:row>50</xdr:row>
      <xdr:rowOff>9525</xdr:rowOff>
    </xdr:from>
    <xdr:to>
      <xdr:col>43</xdr:col>
      <xdr:colOff>133350</xdr:colOff>
      <xdr:row>72</xdr:row>
      <xdr:rowOff>133350</xdr:rowOff>
    </xdr:to>
    <xdr:graphicFrame macro="">
      <xdr:nvGraphicFramePr>
        <xdr:cNvPr id="6259" name="Chart 2">
          <a:extLst>
            <a:ext uri="{FF2B5EF4-FFF2-40B4-BE49-F238E27FC236}">
              <a16:creationId xmlns:a16="http://schemas.microsoft.com/office/drawing/2014/main" id="{00000000-0008-0000-0900-000073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28575</xdr:colOff>
      <xdr:row>50</xdr:row>
      <xdr:rowOff>19050</xdr:rowOff>
    </xdr:from>
    <xdr:to>
      <xdr:col>16</xdr:col>
      <xdr:colOff>9525</xdr:colOff>
      <xdr:row>72</xdr:row>
      <xdr:rowOff>142875</xdr:rowOff>
    </xdr:to>
    <xdr:graphicFrame macro="">
      <xdr:nvGraphicFramePr>
        <xdr:cNvPr id="6260" name="Chart 4">
          <a:extLst>
            <a:ext uri="{FF2B5EF4-FFF2-40B4-BE49-F238E27FC236}">
              <a16:creationId xmlns:a16="http://schemas.microsoft.com/office/drawing/2014/main" id="{00000000-0008-0000-0900-000074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47625</xdr:colOff>
      <xdr:row>50</xdr:row>
      <xdr:rowOff>28575</xdr:rowOff>
    </xdr:from>
    <xdr:to>
      <xdr:col>29</xdr:col>
      <xdr:colOff>114300</xdr:colOff>
      <xdr:row>73</xdr:row>
      <xdr:rowOff>19050</xdr:rowOff>
    </xdr:to>
    <xdr:graphicFrame macro="">
      <xdr:nvGraphicFramePr>
        <xdr:cNvPr id="6261" name="Chart 100">
          <a:extLst>
            <a:ext uri="{FF2B5EF4-FFF2-40B4-BE49-F238E27FC236}">
              <a16:creationId xmlns:a16="http://schemas.microsoft.com/office/drawing/2014/main" id="{00000000-0008-0000-0900-0000751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43</xdr:col>
      <xdr:colOff>190500</xdr:colOff>
      <xdr:row>50</xdr:row>
      <xdr:rowOff>0</xdr:rowOff>
    </xdr:from>
    <xdr:to>
      <xdr:col>58</xdr:col>
      <xdr:colOff>0</xdr:colOff>
      <xdr:row>72</xdr:row>
      <xdr:rowOff>114300</xdr:rowOff>
    </xdr:to>
    <xdr:graphicFrame macro="">
      <xdr:nvGraphicFramePr>
        <xdr:cNvPr id="1940488" name="Chart 1">
          <a:extLst>
            <a:ext uri="{FF2B5EF4-FFF2-40B4-BE49-F238E27FC236}">
              <a16:creationId xmlns:a16="http://schemas.microsoft.com/office/drawing/2014/main" id="{00000000-0008-0000-0A00-0000089C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114300</xdr:colOff>
      <xdr:row>50</xdr:row>
      <xdr:rowOff>9525</xdr:rowOff>
    </xdr:from>
    <xdr:to>
      <xdr:col>43</xdr:col>
      <xdr:colOff>133350</xdr:colOff>
      <xdr:row>72</xdr:row>
      <xdr:rowOff>133350</xdr:rowOff>
    </xdr:to>
    <xdr:graphicFrame macro="">
      <xdr:nvGraphicFramePr>
        <xdr:cNvPr id="1940489" name="Chart 2">
          <a:extLst>
            <a:ext uri="{FF2B5EF4-FFF2-40B4-BE49-F238E27FC236}">
              <a16:creationId xmlns:a16="http://schemas.microsoft.com/office/drawing/2014/main" id="{00000000-0008-0000-0A00-0000099C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28575</xdr:colOff>
      <xdr:row>50</xdr:row>
      <xdr:rowOff>19050</xdr:rowOff>
    </xdr:from>
    <xdr:to>
      <xdr:col>16</xdr:col>
      <xdr:colOff>9525</xdr:colOff>
      <xdr:row>72</xdr:row>
      <xdr:rowOff>142875</xdr:rowOff>
    </xdr:to>
    <xdr:graphicFrame macro="">
      <xdr:nvGraphicFramePr>
        <xdr:cNvPr id="1940490" name="Chart 4">
          <a:extLst>
            <a:ext uri="{FF2B5EF4-FFF2-40B4-BE49-F238E27FC236}">
              <a16:creationId xmlns:a16="http://schemas.microsoft.com/office/drawing/2014/main" id="{00000000-0008-0000-0A00-00000A9C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47625</xdr:colOff>
      <xdr:row>50</xdr:row>
      <xdr:rowOff>28575</xdr:rowOff>
    </xdr:from>
    <xdr:to>
      <xdr:col>29</xdr:col>
      <xdr:colOff>114300</xdr:colOff>
      <xdr:row>73</xdr:row>
      <xdr:rowOff>19050</xdr:rowOff>
    </xdr:to>
    <xdr:graphicFrame macro="">
      <xdr:nvGraphicFramePr>
        <xdr:cNvPr id="1940491" name="Chart 100">
          <a:extLst>
            <a:ext uri="{FF2B5EF4-FFF2-40B4-BE49-F238E27FC236}">
              <a16:creationId xmlns:a16="http://schemas.microsoft.com/office/drawing/2014/main" id="{00000000-0008-0000-0A00-00000B9C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43</xdr:col>
      <xdr:colOff>190500</xdr:colOff>
      <xdr:row>50</xdr:row>
      <xdr:rowOff>0</xdr:rowOff>
    </xdr:from>
    <xdr:to>
      <xdr:col>58</xdr:col>
      <xdr:colOff>0</xdr:colOff>
      <xdr:row>72</xdr:row>
      <xdr:rowOff>152400</xdr:rowOff>
    </xdr:to>
    <xdr:graphicFrame macro="">
      <xdr:nvGraphicFramePr>
        <xdr:cNvPr id="2251" name="Chart 1">
          <a:extLst>
            <a:ext uri="{FF2B5EF4-FFF2-40B4-BE49-F238E27FC236}">
              <a16:creationId xmlns:a16="http://schemas.microsoft.com/office/drawing/2014/main" id="{00000000-0008-0000-0B00-0000CB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114300</xdr:colOff>
      <xdr:row>50</xdr:row>
      <xdr:rowOff>9525</xdr:rowOff>
    </xdr:from>
    <xdr:to>
      <xdr:col>43</xdr:col>
      <xdr:colOff>133350</xdr:colOff>
      <xdr:row>72</xdr:row>
      <xdr:rowOff>152400</xdr:rowOff>
    </xdr:to>
    <xdr:graphicFrame macro="">
      <xdr:nvGraphicFramePr>
        <xdr:cNvPr id="2252" name="Chart 2">
          <a:extLst>
            <a:ext uri="{FF2B5EF4-FFF2-40B4-BE49-F238E27FC236}">
              <a16:creationId xmlns:a16="http://schemas.microsoft.com/office/drawing/2014/main" id="{00000000-0008-0000-0B00-0000CC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457199</xdr:colOff>
      <xdr:row>50</xdr:row>
      <xdr:rowOff>28575</xdr:rowOff>
    </xdr:from>
    <xdr:to>
      <xdr:col>29</xdr:col>
      <xdr:colOff>28574</xdr:colOff>
      <xdr:row>73</xdr:row>
      <xdr:rowOff>9525</xdr:rowOff>
    </xdr:to>
    <xdr:graphicFrame macro="">
      <xdr:nvGraphicFramePr>
        <xdr:cNvPr id="2253" name="Chart 3">
          <a:extLst>
            <a:ext uri="{FF2B5EF4-FFF2-40B4-BE49-F238E27FC236}">
              <a16:creationId xmlns:a16="http://schemas.microsoft.com/office/drawing/2014/main" id="{00000000-0008-0000-0B00-0000CD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9525</xdr:colOff>
      <xdr:row>50</xdr:row>
      <xdr:rowOff>47625</xdr:rowOff>
    </xdr:from>
    <xdr:to>
      <xdr:col>16</xdr:col>
      <xdr:colOff>476250</xdr:colOff>
      <xdr:row>73</xdr:row>
      <xdr:rowOff>9525</xdr:rowOff>
    </xdr:to>
    <xdr:graphicFrame macro="">
      <xdr:nvGraphicFramePr>
        <xdr:cNvPr id="2254" name="Chart 4">
          <a:extLst>
            <a:ext uri="{FF2B5EF4-FFF2-40B4-BE49-F238E27FC236}">
              <a16:creationId xmlns:a16="http://schemas.microsoft.com/office/drawing/2014/main" id="{00000000-0008-0000-0B00-0000CE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43</xdr:col>
      <xdr:colOff>165100</xdr:colOff>
      <xdr:row>50</xdr:row>
      <xdr:rowOff>25400</xdr:rowOff>
    </xdr:from>
    <xdr:to>
      <xdr:col>57</xdr:col>
      <xdr:colOff>495300</xdr:colOff>
      <xdr:row>73</xdr:row>
      <xdr:rowOff>12700</xdr:rowOff>
    </xdr:to>
    <xdr:graphicFrame macro="">
      <xdr:nvGraphicFramePr>
        <xdr:cNvPr id="1941512" name="Chart 1">
          <a:extLst>
            <a:ext uri="{FF2B5EF4-FFF2-40B4-BE49-F238E27FC236}">
              <a16:creationId xmlns:a16="http://schemas.microsoft.com/office/drawing/2014/main" id="{00000000-0008-0000-0C00-000008A0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114300</xdr:colOff>
      <xdr:row>50</xdr:row>
      <xdr:rowOff>9525</xdr:rowOff>
    </xdr:from>
    <xdr:to>
      <xdr:col>43</xdr:col>
      <xdr:colOff>133350</xdr:colOff>
      <xdr:row>72</xdr:row>
      <xdr:rowOff>152400</xdr:rowOff>
    </xdr:to>
    <xdr:graphicFrame macro="">
      <xdr:nvGraphicFramePr>
        <xdr:cNvPr id="1941513" name="Chart 2">
          <a:extLst>
            <a:ext uri="{FF2B5EF4-FFF2-40B4-BE49-F238E27FC236}">
              <a16:creationId xmlns:a16="http://schemas.microsoft.com/office/drawing/2014/main" id="{00000000-0008-0000-0C00-000009A0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469899</xdr:colOff>
      <xdr:row>50</xdr:row>
      <xdr:rowOff>28575</xdr:rowOff>
    </xdr:from>
    <xdr:to>
      <xdr:col>29</xdr:col>
      <xdr:colOff>28574</xdr:colOff>
      <xdr:row>73</xdr:row>
      <xdr:rowOff>9525</xdr:rowOff>
    </xdr:to>
    <xdr:graphicFrame macro="">
      <xdr:nvGraphicFramePr>
        <xdr:cNvPr id="1941514" name="Chart 3">
          <a:extLst>
            <a:ext uri="{FF2B5EF4-FFF2-40B4-BE49-F238E27FC236}">
              <a16:creationId xmlns:a16="http://schemas.microsoft.com/office/drawing/2014/main" id="{00000000-0008-0000-0C00-00000AA0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9525</xdr:colOff>
      <xdr:row>50</xdr:row>
      <xdr:rowOff>47625</xdr:rowOff>
    </xdr:from>
    <xdr:to>
      <xdr:col>16</xdr:col>
      <xdr:colOff>476250</xdr:colOff>
      <xdr:row>73</xdr:row>
      <xdr:rowOff>9525</xdr:rowOff>
    </xdr:to>
    <xdr:graphicFrame macro="">
      <xdr:nvGraphicFramePr>
        <xdr:cNvPr id="1941515" name="Chart 4">
          <a:extLst>
            <a:ext uri="{FF2B5EF4-FFF2-40B4-BE49-F238E27FC236}">
              <a16:creationId xmlns:a16="http://schemas.microsoft.com/office/drawing/2014/main" id="{00000000-0008-0000-0C00-00000BA01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9525</xdr:colOff>
      <xdr:row>31</xdr:row>
      <xdr:rowOff>114300</xdr:rowOff>
    </xdr:from>
    <xdr:to>
      <xdr:col>10</xdr:col>
      <xdr:colOff>66675</xdr:colOff>
      <xdr:row>51</xdr:row>
      <xdr:rowOff>19050</xdr:rowOff>
    </xdr:to>
    <xdr:graphicFrame macro="">
      <xdr:nvGraphicFramePr>
        <xdr:cNvPr id="13505" name="Chart 1">
          <a:extLst>
            <a:ext uri="{FF2B5EF4-FFF2-40B4-BE49-F238E27FC236}">
              <a16:creationId xmlns:a16="http://schemas.microsoft.com/office/drawing/2014/main" id="{00000000-0008-0000-0D00-0000C13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104775</xdr:colOff>
      <xdr:row>32</xdr:row>
      <xdr:rowOff>9525</xdr:rowOff>
    </xdr:from>
    <xdr:to>
      <xdr:col>20</xdr:col>
      <xdr:colOff>495300</xdr:colOff>
      <xdr:row>51</xdr:row>
      <xdr:rowOff>85725</xdr:rowOff>
    </xdr:to>
    <xdr:graphicFrame macro="">
      <xdr:nvGraphicFramePr>
        <xdr:cNvPr id="13506" name="Chart 2">
          <a:extLst>
            <a:ext uri="{FF2B5EF4-FFF2-40B4-BE49-F238E27FC236}">
              <a16:creationId xmlns:a16="http://schemas.microsoft.com/office/drawing/2014/main" id="{00000000-0008-0000-0D00-0000C23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142875</xdr:colOff>
      <xdr:row>17</xdr:row>
      <xdr:rowOff>28575</xdr:rowOff>
    </xdr:from>
    <xdr:to>
      <xdr:col>33</xdr:col>
      <xdr:colOff>161925</xdr:colOff>
      <xdr:row>36</xdr:row>
      <xdr:rowOff>104775</xdr:rowOff>
    </xdr:to>
    <xdr:graphicFrame macro="">
      <xdr:nvGraphicFramePr>
        <xdr:cNvPr id="13507" name="Chart 3">
          <a:extLst>
            <a:ext uri="{FF2B5EF4-FFF2-40B4-BE49-F238E27FC236}">
              <a16:creationId xmlns:a16="http://schemas.microsoft.com/office/drawing/2014/main" id="{00000000-0008-0000-0D00-0000C33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152400</xdr:colOff>
      <xdr:row>36</xdr:row>
      <xdr:rowOff>114300</xdr:rowOff>
    </xdr:from>
    <xdr:to>
      <xdr:col>33</xdr:col>
      <xdr:colOff>190500</xdr:colOff>
      <xdr:row>56</xdr:row>
      <xdr:rowOff>38100</xdr:rowOff>
    </xdr:to>
    <xdr:graphicFrame macro="">
      <xdr:nvGraphicFramePr>
        <xdr:cNvPr id="13508" name="Chart 4">
          <a:extLst>
            <a:ext uri="{FF2B5EF4-FFF2-40B4-BE49-F238E27FC236}">
              <a16:creationId xmlns:a16="http://schemas.microsoft.com/office/drawing/2014/main" id="{00000000-0008-0000-0D00-0000C43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190500</xdr:colOff>
      <xdr:row>56</xdr:row>
      <xdr:rowOff>38100</xdr:rowOff>
    </xdr:from>
    <xdr:to>
      <xdr:col>27</xdr:col>
      <xdr:colOff>28575</xdr:colOff>
      <xdr:row>75</xdr:row>
      <xdr:rowOff>104775</xdr:rowOff>
    </xdr:to>
    <xdr:graphicFrame macro="">
      <xdr:nvGraphicFramePr>
        <xdr:cNvPr id="13509" name="Chart 5">
          <a:extLst>
            <a:ext uri="{FF2B5EF4-FFF2-40B4-BE49-F238E27FC236}">
              <a16:creationId xmlns:a16="http://schemas.microsoft.com/office/drawing/2014/main" id="{00000000-0008-0000-0D00-0000C53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28575</xdr:colOff>
      <xdr:row>50</xdr:row>
      <xdr:rowOff>133350</xdr:rowOff>
    </xdr:from>
    <xdr:to>
      <xdr:col>12</xdr:col>
      <xdr:colOff>180975</xdr:colOff>
      <xdr:row>70</xdr:row>
      <xdr:rowOff>47625</xdr:rowOff>
    </xdr:to>
    <xdr:graphicFrame macro="">
      <xdr:nvGraphicFramePr>
        <xdr:cNvPr id="13510" name="Chart 6">
          <a:extLst>
            <a:ext uri="{FF2B5EF4-FFF2-40B4-BE49-F238E27FC236}">
              <a16:creationId xmlns:a16="http://schemas.microsoft.com/office/drawing/2014/main" id="{00000000-0008-0000-0D00-0000C63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57150</xdr:colOff>
      <xdr:row>75</xdr:row>
      <xdr:rowOff>47625</xdr:rowOff>
    </xdr:from>
    <xdr:to>
      <xdr:col>25</xdr:col>
      <xdr:colOff>57150</xdr:colOff>
      <xdr:row>107</xdr:row>
      <xdr:rowOff>38100</xdr:rowOff>
    </xdr:to>
    <xdr:graphicFrame macro="">
      <xdr:nvGraphicFramePr>
        <xdr:cNvPr id="13511" name="Chart 7">
          <a:extLst>
            <a:ext uri="{FF2B5EF4-FFF2-40B4-BE49-F238E27FC236}">
              <a16:creationId xmlns:a16="http://schemas.microsoft.com/office/drawing/2014/main" id="{00000000-0008-0000-0D00-0000C73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66675</xdr:colOff>
      <xdr:row>17</xdr:row>
      <xdr:rowOff>76200</xdr:rowOff>
    </xdr:from>
    <xdr:to>
      <xdr:col>43</xdr:col>
      <xdr:colOff>28575</xdr:colOff>
      <xdr:row>36</xdr:row>
      <xdr:rowOff>152400</xdr:rowOff>
    </xdr:to>
    <xdr:graphicFrame macro="">
      <xdr:nvGraphicFramePr>
        <xdr:cNvPr id="13514" name="Chart 3">
          <a:extLst>
            <a:ext uri="{FF2B5EF4-FFF2-40B4-BE49-F238E27FC236}">
              <a16:creationId xmlns:a16="http://schemas.microsoft.com/office/drawing/2014/main" id="{00000000-0008-0000-0D00-0000CA3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9525</xdr:colOff>
      <xdr:row>106</xdr:row>
      <xdr:rowOff>114300</xdr:rowOff>
    </xdr:from>
    <xdr:to>
      <xdr:col>25</xdr:col>
      <xdr:colOff>19050</xdr:colOff>
      <xdr:row>132</xdr:row>
      <xdr:rowOff>142875</xdr:rowOff>
    </xdr:to>
    <xdr:graphicFrame macro="">
      <xdr:nvGraphicFramePr>
        <xdr:cNvPr id="13513" name="Chart 191">
          <a:extLst>
            <a:ext uri="{FF2B5EF4-FFF2-40B4-BE49-F238E27FC236}">
              <a16:creationId xmlns:a16="http://schemas.microsoft.com/office/drawing/2014/main" id="{00000000-0008-0000-0D00-0000C93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0</xdr:colOff>
      <xdr:row>38</xdr:row>
      <xdr:rowOff>0</xdr:rowOff>
    </xdr:from>
    <xdr:to>
      <xdr:col>42</xdr:col>
      <xdr:colOff>571500</xdr:colOff>
      <xdr:row>57</xdr:row>
      <xdr:rowOff>76200</xdr:rowOff>
    </xdr:to>
    <xdr:graphicFrame macro="">
      <xdr:nvGraphicFramePr>
        <xdr:cNvPr id="11" name="Chart 3">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1.xml"/><Relationship Id="rId1" Type="http://schemas.openxmlformats.org/officeDocument/2006/relationships/printerSettings" Target="../printerSettings/printerSettings5.bin"/><Relationship Id="rId4"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2.xml"/><Relationship Id="rId1" Type="http://schemas.openxmlformats.org/officeDocument/2006/relationships/printerSettings" Target="../printerSettings/printerSettings6.bin"/><Relationship Id="rId4"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3.xml"/><Relationship Id="rId1" Type="http://schemas.openxmlformats.org/officeDocument/2006/relationships/printerSettings" Target="../printerSettings/printerSettings7.bin"/><Relationship Id="rId4"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V386"/>
  <sheetViews>
    <sheetView tabSelected="1" zoomScale="70" zoomScaleNormal="70" workbookViewId="0">
      <pane xSplit="1" ySplit="4" topLeftCell="B202" activePane="bottomRight" state="frozen"/>
      <selection pane="topRight" activeCell="B1" sqref="B1"/>
      <selection pane="bottomLeft" activeCell="A5" sqref="A5"/>
      <selection pane="bottomRight" activeCell="B228" sqref="B228"/>
    </sheetView>
  </sheetViews>
  <sheetFormatPr defaultRowHeight="13.2" x14ac:dyDescent="0.25"/>
  <cols>
    <col min="1" max="1" width="21.6640625" customWidth="1"/>
  </cols>
  <sheetData>
    <row r="1" spans="1:183" x14ac:dyDescent="0.25">
      <c r="A1" s="73" t="s">
        <v>102</v>
      </c>
      <c r="B1" s="73"/>
      <c r="C1" s="73"/>
      <c r="D1" s="73"/>
      <c r="E1" s="73"/>
      <c r="F1" s="73"/>
      <c r="G1" s="73"/>
      <c r="H1" s="73"/>
      <c r="I1" s="73"/>
      <c r="J1" s="73"/>
      <c r="K1" s="73"/>
      <c r="L1" s="73"/>
      <c r="M1" s="73"/>
      <c r="N1" s="73"/>
      <c r="O1" s="73"/>
    </row>
    <row r="2" spans="1:183" ht="15.6" x14ac:dyDescent="0.3">
      <c r="A2" s="7" t="s">
        <v>49</v>
      </c>
      <c r="B2" s="7" t="str">
        <f>IF(B209=0,"",B209)</f>
        <v/>
      </c>
      <c r="C2" s="7" t="str">
        <f t="shared" ref="C2:BN2" si="0">IF(C209=0,"",C209)</f>
        <v>Planting</v>
      </c>
      <c r="D2" s="7" t="str">
        <f t="shared" si="0"/>
        <v/>
      </c>
      <c r="E2" s="7" t="str">
        <f t="shared" si="0"/>
        <v/>
      </c>
      <c r="F2" s="7" t="str">
        <f t="shared" si="0"/>
        <v/>
      </c>
      <c r="G2" s="7" t="str">
        <f t="shared" si="0"/>
        <v/>
      </c>
      <c r="H2" s="7" t="str">
        <f t="shared" si="0"/>
        <v/>
      </c>
      <c r="I2" s="7" t="str">
        <f t="shared" si="0"/>
        <v/>
      </c>
      <c r="J2" s="7" t="str">
        <f t="shared" si="0"/>
        <v/>
      </c>
      <c r="K2" s="7" t="str">
        <f t="shared" si="0"/>
        <v/>
      </c>
      <c r="L2" s="7" t="str">
        <f>IF(L209=0,"",L209)</f>
        <v/>
      </c>
      <c r="M2" s="7" t="str">
        <f>IF(M209=0,"",M209)</f>
        <v>Emergence</v>
      </c>
      <c r="N2" s="7" t="str">
        <f t="shared" si="0"/>
        <v/>
      </c>
      <c r="O2" s="7" t="str">
        <f t="shared" si="0"/>
        <v/>
      </c>
      <c r="P2" s="7" t="str">
        <f t="shared" si="0"/>
        <v/>
      </c>
      <c r="Q2" s="7" t="str">
        <f t="shared" si="0"/>
        <v/>
      </c>
      <c r="R2" s="7" t="str">
        <f t="shared" si="0"/>
        <v/>
      </c>
      <c r="S2" s="7" t="str">
        <f t="shared" si="0"/>
        <v/>
      </c>
      <c r="T2" s="7" t="str">
        <f t="shared" si="0"/>
        <v/>
      </c>
      <c r="U2" s="7" t="str">
        <f t="shared" si="0"/>
        <v/>
      </c>
      <c r="V2" s="7" t="str">
        <f t="shared" si="0"/>
        <v/>
      </c>
      <c r="W2" s="7" t="str">
        <f t="shared" si="0"/>
        <v>V2/V3</v>
      </c>
      <c r="X2" s="7" t="str">
        <f t="shared" si="0"/>
        <v/>
      </c>
      <c r="Y2" s="7" t="str">
        <f t="shared" si="0"/>
        <v/>
      </c>
      <c r="Z2" s="7" t="str">
        <f t="shared" si="0"/>
        <v/>
      </c>
      <c r="AA2" s="7" t="str">
        <f t="shared" si="0"/>
        <v/>
      </c>
      <c r="AB2" s="7" t="str">
        <f t="shared" si="0"/>
        <v/>
      </c>
      <c r="AC2" s="7" t="str">
        <f t="shared" si="0"/>
        <v/>
      </c>
      <c r="AD2" s="7" t="str">
        <f t="shared" si="0"/>
        <v/>
      </c>
      <c r="AE2" s="7" t="str">
        <f t="shared" si="0"/>
        <v>V4/V5</v>
      </c>
      <c r="AF2" s="7" t="str">
        <f t="shared" si="0"/>
        <v/>
      </c>
      <c r="AG2" s="7" t="str">
        <f t="shared" si="0"/>
        <v/>
      </c>
      <c r="AH2" s="7" t="str">
        <f t="shared" si="0"/>
        <v/>
      </c>
      <c r="AI2" s="7" t="str">
        <f t="shared" si="0"/>
        <v/>
      </c>
      <c r="AJ2" s="7" t="str">
        <f t="shared" si="0"/>
        <v/>
      </c>
      <c r="AK2" s="7" t="str">
        <f t="shared" si="0"/>
        <v>V5/V6</v>
      </c>
      <c r="AL2" s="7" t="str">
        <f t="shared" si="0"/>
        <v/>
      </c>
      <c r="AM2" s="7" t="str">
        <f t="shared" si="0"/>
        <v/>
      </c>
      <c r="AN2" s="7" t="str">
        <f t="shared" si="0"/>
        <v/>
      </c>
      <c r="AO2" s="7" t="str">
        <f t="shared" si="0"/>
        <v/>
      </c>
      <c r="AP2" s="7" t="str">
        <f t="shared" si="0"/>
        <v/>
      </c>
      <c r="AQ2" s="7" t="str">
        <f t="shared" si="0"/>
        <v/>
      </c>
      <c r="AR2" s="7" t="str">
        <f t="shared" si="0"/>
        <v>V7</v>
      </c>
      <c r="AS2" s="7" t="str">
        <f t="shared" si="0"/>
        <v/>
      </c>
      <c r="AT2" s="7" t="str">
        <f t="shared" si="0"/>
        <v/>
      </c>
      <c r="AU2" s="7" t="str">
        <f t="shared" si="0"/>
        <v/>
      </c>
      <c r="AV2" s="7" t="str">
        <f t="shared" si="0"/>
        <v/>
      </c>
      <c r="AW2" s="7" t="str">
        <f t="shared" si="0"/>
        <v/>
      </c>
      <c r="AX2" s="7" t="str">
        <f t="shared" si="0"/>
        <v/>
      </c>
      <c r="AY2" s="7" t="str">
        <f t="shared" si="0"/>
        <v>V8</v>
      </c>
      <c r="AZ2" s="7" t="str">
        <f t="shared" si="0"/>
        <v/>
      </c>
      <c r="BA2" s="7" t="str">
        <f t="shared" si="0"/>
        <v/>
      </c>
      <c r="BB2" s="7" t="str">
        <f t="shared" si="0"/>
        <v/>
      </c>
      <c r="BC2" s="7" t="str">
        <f t="shared" si="0"/>
        <v/>
      </c>
      <c r="BD2" s="7" t="str">
        <f t="shared" si="0"/>
        <v/>
      </c>
      <c r="BE2" s="7" t="str">
        <f t="shared" si="0"/>
        <v/>
      </c>
      <c r="BF2" s="7" t="str">
        <f t="shared" si="0"/>
        <v>V9/V10</v>
      </c>
      <c r="BG2" s="7" t="str">
        <f t="shared" si="0"/>
        <v/>
      </c>
      <c r="BH2" s="7" t="str">
        <f t="shared" si="0"/>
        <v/>
      </c>
      <c r="BI2" s="7" t="str">
        <f t="shared" si="0"/>
        <v/>
      </c>
      <c r="BJ2" s="7" t="str">
        <f t="shared" si="0"/>
        <v/>
      </c>
      <c r="BK2" s="7" t="str">
        <f t="shared" si="0"/>
        <v/>
      </c>
      <c r="BL2" s="7" t="str">
        <f t="shared" si="0"/>
        <v/>
      </c>
      <c r="BM2" s="7" t="str">
        <f t="shared" si="0"/>
        <v>V12/V15</v>
      </c>
      <c r="BN2" s="7" t="str">
        <f t="shared" si="0"/>
        <v/>
      </c>
      <c r="BO2" s="7" t="str">
        <f t="shared" ref="BO2:DZ2" si="1">IF(BO209=0,"",BO209)</f>
        <v/>
      </c>
      <c r="BP2" s="7" t="str">
        <f t="shared" si="1"/>
        <v/>
      </c>
      <c r="BQ2" s="7" t="str">
        <f t="shared" si="1"/>
        <v/>
      </c>
      <c r="BR2" s="7" t="str">
        <f t="shared" si="1"/>
        <v/>
      </c>
      <c r="BS2" s="7" t="str">
        <f t="shared" si="1"/>
        <v/>
      </c>
      <c r="BT2" s="7" t="str">
        <f t="shared" si="1"/>
        <v>V14/V17</v>
      </c>
      <c r="BU2" s="7" t="str">
        <f t="shared" si="1"/>
        <v/>
      </c>
      <c r="BV2" s="7" t="str">
        <f t="shared" si="1"/>
        <v/>
      </c>
      <c r="BW2" s="7" t="str">
        <f t="shared" si="1"/>
        <v>V16/VT</v>
      </c>
      <c r="BX2" s="7" t="str">
        <f t="shared" si="1"/>
        <v/>
      </c>
      <c r="BY2" s="7" t="str">
        <f t="shared" si="1"/>
        <v/>
      </c>
      <c r="BZ2" s="7" t="str">
        <f t="shared" si="1"/>
        <v/>
      </c>
      <c r="CA2" s="7" t="str">
        <f t="shared" si="1"/>
        <v>V18/R1</v>
      </c>
      <c r="CB2" s="7" t="str">
        <f t="shared" si="1"/>
        <v/>
      </c>
      <c r="CC2" s="7" t="str">
        <f t="shared" si="1"/>
        <v/>
      </c>
      <c r="CD2" s="7" t="str">
        <f t="shared" si="1"/>
        <v>R1</v>
      </c>
      <c r="CE2" s="7" t="str">
        <f t="shared" si="1"/>
        <v/>
      </c>
      <c r="CF2" s="7" t="str">
        <f t="shared" si="1"/>
        <v/>
      </c>
      <c r="CG2" s="7" t="str">
        <f t="shared" si="1"/>
        <v/>
      </c>
      <c r="CH2" s="7" t="str">
        <f t="shared" si="1"/>
        <v>R1/R2</v>
      </c>
      <c r="CI2" s="7" t="str">
        <f t="shared" si="1"/>
        <v/>
      </c>
      <c r="CJ2" s="7" t="str">
        <f t="shared" si="1"/>
        <v/>
      </c>
      <c r="CK2" s="7" t="str">
        <f t="shared" si="1"/>
        <v>R1/R2</v>
      </c>
      <c r="CL2" s="7" t="str">
        <f t="shared" si="1"/>
        <v/>
      </c>
      <c r="CM2" s="7" t="str">
        <f t="shared" si="1"/>
        <v/>
      </c>
      <c r="CN2" s="7" t="str">
        <f t="shared" si="1"/>
        <v/>
      </c>
      <c r="CO2" s="7" t="str">
        <f t="shared" si="1"/>
        <v>R2/R3</v>
      </c>
      <c r="CP2" s="7" t="str">
        <f t="shared" si="1"/>
        <v/>
      </c>
      <c r="CQ2" s="7" t="str">
        <f t="shared" si="1"/>
        <v>R2/R3</v>
      </c>
      <c r="CR2" s="7" t="str">
        <f t="shared" si="1"/>
        <v/>
      </c>
      <c r="CS2" s="7" t="str">
        <f t="shared" si="1"/>
        <v/>
      </c>
      <c r="CT2" s="7" t="str">
        <f t="shared" si="1"/>
        <v/>
      </c>
      <c r="CU2" s="7" t="str">
        <f t="shared" si="1"/>
        <v/>
      </c>
      <c r="CV2" s="7" t="str">
        <f t="shared" si="1"/>
        <v>R3</v>
      </c>
      <c r="CW2" s="7" t="str">
        <f t="shared" si="1"/>
        <v/>
      </c>
      <c r="CX2" s="7" t="str">
        <f t="shared" si="1"/>
        <v/>
      </c>
      <c r="CY2" s="7" t="str">
        <f t="shared" si="1"/>
        <v/>
      </c>
      <c r="CZ2" s="7" t="str">
        <f t="shared" si="1"/>
        <v/>
      </c>
      <c r="DA2" s="7" t="str">
        <f t="shared" si="1"/>
        <v/>
      </c>
      <c r="DB2" s="7" t="str">
        <f t="shared" si="1"/>
        <v/>
      </c>
      <c r="DC2" s="7" t="str">
        <f t="shared" si="1"/>
        <v>R4/R3</v>
      </c>
      <c r="DD2" s="7" t="str">
        <f t="shared" si="1"/>
        <v/>
      </c>
      <c r="DE2" s="7" t="str">
        <f t="shared" si="1"/>
        <v/>
      </c>
      <c r="DF2" s="7" t="str">
        <f t="shared" si="1"/>
        <v/>
      </c>
      <c r="DG2" s="7" t="str">
        <f t="shared" si="1"/>
        <v/>
      </c>
      <c r="DH2" s="7" t="str">
        <f t="shared" si="1"/>
        <v/>
      </c>
      <c r="DI2" s="7" t="str">
        <f t="shared" si="1"/>
        <v/>
      </c>
      <c r="DJ2" s="7" t="str">
        <f t="shared" si="1"/>
        <v/>
      </c>
      <c r="DK2" s="7" t="str">
        <f t="shared" si="1"/>
        <v>R4/R5</v>
      </c>
      <c r="DL2" s="7" t="str">
        <f t="shared" si="1"/>
        <v/>
      </c>
      <c r="DM2" s="7" t="str">
        <f t="shared" si="1"/>
        <v/>
      </c>
      <c r="DN2" s="7" t="str">
        <f t="shared" si="1"/>
        <v/>
      </c>
      <c r="DO2" s="7" t="str">
        <f t="shared" si="1"/>
        <v/>
      </c>
      <c r="DP2" s="7" t="str">
        <f t="shared" si="1"/>
        <v/>
      </c>
      <c r="DQ2" s="7" t="str">
        <f t="shared" si="1"/>
        <v>R4/R5</v>
      </c>
      <c r="DR2" s="7" t="str">
        <f t="shared" si="1"/>
        <v/>
      </c>
      <c r="DS2" s="7" t="str">
        <f t="shared" si="1"/>
        <v/>
      </c>
      <c r="DT2" s="7" t="str">
        <f t="shared" si="1"/>
        <v/>
      </c>
      <c r="DU2" s="7" t="str">
        <f t="shared" si="1"/>
        <v/>
      </c>
      <c r="DV2" s="7" t="str">
        <f t="shared" si="1"/>
        <v/>
      </c>
      <c r="DW2" s="7" t="str">
        <f t="shared" si="1"/>
        <v/>
      </c>
      <c r="DX2" s="7" t="str">
        <f t="shared" si="1"/>
        <v/>
      </c>
      <c r="DY2" s="7" t="str">
        <f t="shared" si="1"/>
        <v/>
      </c>
      <c r="DZ2" s="7" t="str">
        <f t="shared" si="1"/>
        <v>R5/R6</v>
      </c>
      <c r="EA2" s="7" t="str">
        <f t="shared" ref="EA2:GA2" si="2">IF(EA209=0,"",EA209)</f>
        <v/>
      </c>
      <c r="EB2" s="7" t="str">
        <f t="shared" si="2"/>
        <v/>
      </c>
      <c r="EC2" s="7" t="str">
        <f t="shared" si="2"/>
        <v/>
      </c>
      <c r="ED2" s="7" t="str">
        <f t="shared" si="2"/>
        <v/>
      </c>
      <c r="EE2" s="7" t="str">
        <f t="shared" si="2"/>
        <v/>
      </c>
      <c r="EF2" s="7" t="str">
        <f t="shared" si="2"/>
        <v/>
      </c>
      <c r="EG2" s="7" t="str">
        <f t="shared" si="2"/>
        <v/>
      </c>
      <c r="EH2" s="7" t="str">
        <f t="shared" si="2"/>
        <v/>
      </c>
      <c r="EI2" s="7" t="str">
        <f t="shared" si="2"/>
        <v/>
      </c>
      <c r="EJ2" s="7" t="str">
        <f t="shared" si="2"/>
        <v/>
      </c>
      <c r="EK2" s="7" t="str">
        <f t="shared" si="2"/>
        <v/>
      </c>
      <c r="EL2" s="7" t="str">
        <f t="shared" si="2"/>
        <v/>
      </c>
      <c r="EM2" s="7" t="str">
        <f t="shared" si="2"/>
        <v/>
      </c>
      <c r="EN2" s="7" t="str">
        <f t="shared" si="2"/>
        <v/>
      </c>
      <c r="EO2" s="7" t="str">
        <f t="shared" si="2"/>
        <v/>
      </c>
      <c r="EP2" s="7" t="str">
        <f t="shared" si="2"/>
        <v/>
      </c>
      <c r="EQ2" s="7" t="str">
        <f t="shared" si="2"/>
        <v/>
      </c>
      <c r="ER2" s="7" t="str">
        <f t="shared" si="2"/>
        <v/>
      </c>
      <c r="ES2" s="7" t="str">
        <f t="shared" si="2"/>
        <v/>
      </c>
      <c r="ET2" s="7" t="str">
        <f t="shared" si="2"/>
        <v/>
      </c>
      <c r="EU2" s="7" t="str">
        <f t="shared" si="2"/>
        <v/>
      </c>
      <c r="EV2" s="7" t="str">
        <f t="shared" si="2"/>
        <v/>
      </c>
      <c r="EW2" s="7" t="str">
        <f t="shared" si="2"/>
        <v/>
      </c>
      <c r="EX2" s="7" t="str">
        <f t="shared" si="2"/>
        <v/>
      </c>
      <c r="EY2" s="7" t="str">
        <f t="shared" si="2"/>
        <v/>
      </c>
      <c r="EZ2" s="7" t="str">
        <f t="shared" si="2"/>
        <v/>
      </c>
      <c r="FA2" s="7" t="str">
        <f t="shared" si="2"/>
        <v/>
      </c>
      <c r="FB2" s="7" t="str">
        <f t="shared" si="2"/>
        <v/>
      </c>
      <c r="FC2" s="7" t="str">
        <f t="shared" si="2"/>
        <v/>
      </c>
      <c r="FD2" s="7" t="str">
        <f t="shared" si="2"/>
        <v/>
      </c>
      <c r="FE2" s="7" t="str">
        <f t="shared" si="2"/>
        <v/>
      </c>
      <c r="FF2" s="7" t="str">
        <f t="shared" si="2"/>
        <v/>
      </c>
      <c r="FG2" s="7" t="str">
        <f t="shared" si="2"/>
        <v/>
      </c>
      <c r="FH2" s="7" t="str">
        <f t="shared" si="2"/>
        <v/>
      </c>
      <c r="FI2" s="7" t="str">
        <f t="shared" si="2"/>
        <v/>
      </c>
      <c r="FJ2" s="7" t="str">
        <f t="shared" si="2"/>
        <v/>
      </c>
      <c r="FK2" s="7" t="str">
        <f t="shared" si="2"/>
        <v/>
      </c>
      <c r="FL2" s="7" t="str">
        <f t="shared" si="2"/>
        <v/>
      </c>
      <c r="FM2" s="7" t="str">
        <f t="shared" si="2"/>
        <v/>
      </c>
      <c r="FN2" s="7" t="str">
        <f t="shared" si="2"/>
        <v/>
      </c>
      <c r="FO2" s="7" t="str">
        <f t="shared" si="2"/>
        <v/>
      </c>
      <c r="FP2" s="7" t="str">
        <f t="shared" si="2"/>
        <v/>
      </c>
      <c r="FQ2" s="7" t="str">
        <f t="shared" si="2"/>
        <v/>
      </c>
      <c r="FR2" s="7" t="str">
        <f t="shared" si="2"/>
        <v/>
      </c>
      <c r="FS2" s="7" t="str">
        <f t="shared" si="2"/>
        <v/>
      </c>
      <c r="FT2" s="7" t="str">
        <f t="shared" si="2"/>
        <v/>
      </c>
      <c r="FU2" s="7" t="str">
        <f t="shared" si="2"/>
        <v/>
      </c>
      <c r="FV2" s="7" t="str">
        <f t="shared" si="2"/>
        <v/>
      </c>
      <c r="FW2" s="7" t="str">
        <f t="shared" si="2"/>
        <v/>
      </c>
      <c r="FX2" s="7" t="str">
        <f t="shared" si="2"/>
        <v/>
      </c>
      <c r="FY2" s="7" t="str">
        <f t="shared" si="2"/>
        <v/>
      </c>
      <c r="FZ2" s="7" t="str">
        <f t="shared" si="2"/>
        <v/>
      </c>
      <c r="GA2" s="7" t="str">
        <f t="shared" si="2"/>
        <v/>
      </c>
    </row>
    <row r="3" spans="1:183" x14ac:dyDescent="0.25">
      <c r="A3" s="57" t="s">
        <v>1</v>
      </c>
      <c r="B3" s="58">
        <v>41042</v>
      </c>
      <c r="C3" s="58">
        <v>41043</v>
      </c>
      <c r="D3" s="58">
        <v>41044</v>
      </c>
      <c r="E3" s="58">
        <v>41045</v>
      </c>
      <c r="F3" s="58">
        <v>41046</v>
      </c>
      <c r="G3" s="58">
        <v>41047</v>
      </c>
      <c r="H3" s="58">
        <v>41048</v>
      </c>
      <c r="I3" s="58">
        <v>41049</v>
      </c>
      <c r="J3" s="58">
        <v>41050</v>
      </c>
      <c r="K3" s="58">
        <v>41051</v>
      </c>
      <c r="L3" s="58">
        <v>41052</v>
      </c>
      <c r="M3" s="58">
        <v>41053</v>
      </c>
      <c r="N3" s="58">
        <v>41054</v>
      </c>
      <c r="O3" s="58">
        <v>41055</v>
      </c>
      <c r="P3" s="58">
        <v>41056</v>
      </c>
      <c r="Q3" s="58">
        <v>41057</v>
      </c>
      <c r="R3" s="58">
        <v>41058</v>
      </c>
      <c r="S3" s="58">
        <v>41059</v>
      </c>
      <c r="T3" s="58">
        <v>41060</v>
      </c>
      <c r="U3" s="58">
        <v>41061</v>
      </c>
      <c r="V3" s="58">
        <v>41062</v>
      </c>
      <c r="W3" s="58">
        <v>41063</v>
      </c>
      <c r="X3" s="58">
        <v>41064</v>
      </c>
      <c r="Y3" s="58">
        <v>41065</v>
      </c>
      <c r="Z3" s="58">
        <v>41066</v>
      </c>
      <c r="AA3" s="58">
        <v>41067</v>
      </c>
      <c r="AB3" s="58">
        <v>41068</v>
      </c>
      <c r="AC3" s="58">
        <v>41069</v>
      </c>
      <c r="AD3" s="58">
        <v>41070</v>
      </c>
      <c r="AE3" s="58">
        <v>41071</v>
      </c>
      <c r="AF3" s="58">
        <v>41072</v>
      </c>
      <c r="AG3" s="58">
        <v>41073</v>
      </c>
      <c r="AH3" s="58">
        <v>41074</v>
      </c>
      <c r="AI3" s="58">
        <v>41075</v>
      </c>
      <c r="AJ3" s="58">
        <v>41076</v>
      </c>
      <c r="AK3" s="58">
        <v>41077</v>
      </c>
      <c r="AL3" s="58">
        <v>41078</v>
      </c>
      <c r="AM3" s="58">
        <v>41079</v>
      </c>
      <c r="AN3" s="58">
        <v>41080</v>
      </c>
      <c r="AO3" s="58">
        <v>41081</v>
      </c>
      <c r="AP3" s="58">
        <v>41082</v>
      </c>
      <c r="AQ3" s="58">
        <v>41083</v>
      </c>
      <c r="AR3" s="58">
        <v>41084</v>
      </c>
      <c r="AS3" s="58">
        <v>41085</v>
      </c>
      <c r="AT3" s="58">
        <v>41086</v>
      </c>
      <c r="AU3" s="58">
        <v>41087</v>
      </c>
      <c r="AV3" s="58">
        <v>41088</v>
      </c>
      <c r="AW3" s="58">
        <v>41089</v>
      </c>
      <c r="AX3" s="58">
        <v>41090</v>
      </c>
      <c r="AY3" s="58">
        <v>41091</v>
      </c>
      <c r="AZ3" s="58">
        <v>41092</v>
      </c>
      <c r="BA3" s="58">
        <v>41093</v>
      </c>
      <c r="BB3" s="58">
        <v>41094</v>
      </c>
      <c r="BC3" s="58">
        <v>41095</v>
      </c>
      <c r="BD3" s="58">
        <v>41096</v>
      </c>
      <c r="BE3" s="58">
        <v>41097</v>
      </c>
      <c r="BF3" s="58">
        <v>41098</v>
      </c>
      <c r="BG3" s="58">
        <v>41099</v>
      </c>
      <c r="BH3" s="58">
        <v>41100</v>
      </c>
      <c r="BI3" s="58">
        <v>41101</v>
      </c>
      <c r="BJ3" s="58">
        <v>41102</v>
      </c>
      <c r="BK3" s="58">
        <v>41103</v>
      </c>
      <c r="BL3" s="58">
        <v>41104</v>
      </c>
      <c r="BM3" s="58">
        <v>41105</v>
      </c>
      <c r="BN3" s="58">
        <v>41106</v>
      </c>
      <c r="BO3" s="58">
        <v>41107</v>
      </c>
      <c r="BP3" s="58">
        <v>41108</v>
      </c>
      <c r="BQ3" s="58">
        <v>41109</v>
      </c>
      <c r="BR3" s="58">
        <v>41110</v>
      </c>
      <c r="BS3" s="58">
        <v>41111</v>
      </c>
      <c r="BT3" s="58">
        <v>41112</v>
      </c>
      <c r="BU3" s="58">
        <v>41113</v>
      </c>
      <c r="BV3" s="58">
        <v>41114</v>
      </c>
      <c r="BW3" s="58">
        <v>41115</v>
      </c>
      <c r="BX3" s="58">
        <v>41116</v>
      </c>
      <c r="BY3" s="58">
        <v>41117</v>
      </c>
      <c r="BZ3" s="58">
        <v>41118</v>
      </c>
      <c r="CA3" s="58">
        <v>41119</v>
      </c>
      <c r="CB3" s="58">
        <v>41120</v>
      </c>
      <c r="CC3" s="58">
        <v>41121</v>
      </c>
      <c r="CD3" s="58">
        <v>41122</v>
      </c>
      <c r="CE3" s="58">
        <v>41123</v>
      </c>
      <c r="CF3" s="58">
        <v>41124</v>
      </c>
      <c r="CG3" s="58">
        <v>41125</v>
      </c>
      <c r="CH3" s="58">
        <v>41126</v>
      </c>
      <c r="CI3" s="58">
        <v>41127</v>
      </c>
      <c r="CJ3" s="58">
        <v>41128</v>
      </c>
      <c r="CK3" s="58">
        <v>41129</v>
      </c>
      <c r="CL3" s="58">
        <v>41130</v>
      </c>
      <c r="CM3" s="58">
        <v>41131</v>
      </c>
      <c r="CN3" s="58">
        <v>41132</v>
      </c>
      <c r="CO3" s="58">
        <v>41133</v>
      </c>
      <c r="CP3" s="58">
        <v>41134</v>
      </c>
      <c r="CQ3" s="58">
        <v>41135</v>
      </c>
      <c r="CR3" s="58">
        <v>41136</v>
      </c>
      <c r="CS3" s="58">
        <v>41137</v>
      </c>
      <c r="CT3" s="58">
        <v>41138</v>
      </c>
      <c r="CU3" s="58">
        <v>41139</v>
      </c>
      <c r="CV3" s="58">
        <v>41140</v>
      </c>
      <c r="CW3" s="58">
        <v>41141</v>
      </c>
      <c r="CX3" s="58">
        <v>41142</v>
      </c>
      <c r="CY3" s="58">
        <v>41143</v>
      </c>
      <c r="CZ3" s="58">
        <v>41144</v>
      </c>
      <c r="DA3" s="58">
        <v>41145</v>
      </c>
      <c r="DB3" s="58">
        <v>41146</v>
      </c>
      <c r="DC3" s="58">
        <v>41147</v>
      </c>
      <c r="DD3" s="58">
        <v>41148</v>
      </c>
      <c r="DE3" s="58">
        <v>41149</v>
      </c>
      <c r="DF3" s="58">
        <v>41150</v>
      </c>
      <c r="DG3" s="58">
        <v>41151</v>
      </c>
      <c r="DH3" s="58">
        <v>41152</v>
      </c>
      <c r="DI3" s="58">
        <v>41153</v>
      </c>
      <c r="DJ3" s="58">
        <v>41154</v>
      </c>
      <c r="DK3" s="58">
        <v>41155</v>
      </c>
      <c r="DL3" s="58">
        <v>41156</v>
      </c>
      <c r="DM3" s="58">
        <v>41157</v>
      </c>
      <c r="DN3" s="58">
        <v>41158</v>
      </c>
      <c r="DO3" s="58">
        <v>41159</v>
      </c>
      <c r="DP3" s="58">
        <v>41160</v>
      </c>
      <c r="DQ3" s="58">
        <v>41161</v>
      </c>
      <c r="DR3" s="58">
        <v>41162</v>
      </c>
      <c r="DS3" s="58">
        <v>41163</v>
      </c>
      <c r="DT3" s="58">
        <v>41164</v>
      </c>
      <c r="DU3" s="58">
        <v>41165</v>
      </c>
      <c r="DV3" s="58">
        <v>41166</v>
      </c>
      <c r="DW3" s="58">
        <v>41167</v>
      </c>
      <c r="DX3" s="58">
        <v>41168</v>
      </c>
      <c r="DY3" s="58">
        <v>41169</v>
      </c>
      <c r="DZ3" s="58">
        <v>41170</v>
      </c>
      <c r="EA3" s="58">
        <v>41171</v>
      </c>
      <c r="EB3" s="58">
        <v>41172</v>
      </c>
      <c r="EC3" s="58">
        <v>41173</v>
      </c>
      <c r="ED3" s="58">
        <v>41174</v>
      </c>
      <c r="EE3" s="58">
        <v>41175</v>
      </c>
      <c r="EF3" s="58">
        <v>41176</v>
      </c>
      <c r="EG3" s="58">
        <v>41177</v>
      </c>
      <c r="EH3" s="58">
        <v>41178</v>
      </c>
      <c r="EI3" s="58">
        <v>41179</v>
      </c>
      <c r="EJ3" s="58">
        <v>41180</v>
      </c>
      <c r="EK3" s="58">
        <v>41181</v>
      </c>
      <c r="EL3" s="58">
        <v>41182</v>
      </c>
      <c r="EM3" s="58">
        <v>41183</v>
      </c>
      <c r="EN3" s="58">
        <v>41184</v>
      </c>
      <c r="EO3" s="58">
        <v>41185</v>
      </c>
      <c r="EP3" s="58">
        <v>41186</v>
      </c>
      <c r="EQ3" s="58">
        <v>41187</v>
      </c>
      <c r="ER3" s="58">
        <v>41188</v>
      </c>
      <c r="ES3" s="58">
        <v>41189</v>
      </c>
      <c r="ET3" s="58">
        <v>41190</v>
      </c>
      <c r="EU3" s="58">
        <v>41191</v>
      </c>
      <c r="EV3" s="58">
        <v>41192</v>
      </c>
      <c r="EW3" s="58">
        <v>41193</v>
      </c>
      <c r="EX3" s="58">
        <v>41194</v>
      </c>
      <c r="EY3" s="58">
        <v>41195</v>
      </c>
      <c r="EZ3" s="58">
        <v>41196</v>
      </c>
      <c r="FA3" s="58">
        <v>41197</v>
      </c>
      <c r="FB3" s="58">
        <v>41198</v>
      </c>
      <c r="FC3" s="58">
        <v>41199</v>
      </c>
      <c r="FD3" s="58">
        <v>41200</v>
      </c>
      <c r="FE3" s="58">
        <v>41201</v>
      </c>
      <c r="FF3" s="58">
        <v>41202</v>
      </c>
      <c r="FG3" s="58">
        <v>41203</v>
      </c>
      <c r="FH3" s="58">
        <v>41204</v>
      </c>
      <c r="FI3" s="58">
        <v>41205</v>
      </c>
      <c r="FJ3" s="58">
        <v>41206</v>
      </c>
      <c r="FK3" s="58">
        <v>41207</v>
      </c>
      <c r="FL3" s="58">
        <v>41208</v>
      </c>
      <c r="FM3" s="58">
        <v>41209</v>
      </c>
      <c r="FN3" s="58">
        <v>41210</v>
      </c>
      <c r="FO3" s="58">
        <v>41211</v>
      </c>
      <c r="FP3" s="58">
        <v>41212</v>
      </c>
      <c r="FQ3" s="58">
        <v>41213</v>
      </c>
      <c r="FR3" s="58">
        <v>41214</v>
      </c>
      <c r="FS3" s="58">
        <v>41215</v>
      </c>
      <c r="FT3" s="58">
        <v>41216</v>
      </c>
      <c r="FU3" s="58">
        <v>41217</v>
      </c>
      <c r="FV3" s="58">
        <v>41218</v>
      </c>
      <c r="FW3" s="58">
        <v>41219</v>
      </c>
      <c r="FX3" s="58">
        <v>41220</v>
      </c>
      <c r="FY3" s="58">
        <v>41221</v>
      </c>
      <c r="FZ3" s="58">
        <v>41222</v>
      </c>
      <c r="GA3" s="58">
        <v>41223</v>
      </c>
    </row>
    <row r="4" spans="1:183" x14ac:dyDescent="0.25">
      <c r="A4" s="59" t="s">
        <v>2</v>
      </c>
      <c r="B4" s="57">
        <v>133</v>
      </c>
      <c r="C4" s="57">
        <f>B4+1</f>
        <v>134</v>
      </c>
      <c r="D4" s="57">
        <f>C4+1</f>
        <v>135</v>
      </c>
      <c r="E4" s="57">
        <f>D4+1</f>
        <v>136</v>
      </c>
      <c r="F4" s="57">
        <f>E4+1</f>
        <v>137</v>
      </c>
      <c r="G4" s="57">
        <f t="shared" ref="G4:AL4" si="3">F4+1</f>
        <v>138</v>
      </c>
      <c r="H4" s="57">
        <f t="shared" si="3"/>
        <v>139</v>
      </c>
      <c r="I4" s="57">
        <f t="shared" si="3"/>
        <v>140</v>
      </c>
      <c r="J4" s="57">
        <f t="shared" si="3"/>
        <v>141</v>
      </c>
      <c r="K4" s="57">
        <f t="shared" si="3"/>
        <v>142</v>
      </c>
      <c r="L4" s="57">
        <f t="shared" si="3"/>
        <v>143</v>
      </c>
      <c r="M4" s="57">
        <f t="shared" si="3"/>
        <v>144</v>
      </c>
      <c r="N4" s="57">
        <f t="shared" si="3"/>
        <v>145</v>
      </c>
      <c r="O4" s="57">
        <f t="shared" si="3"/>
        <v>146</v>
      </c>
      <c r="P4" s="57">
        <f t="shared" si="3"/>
        <v>147</v>
      </c>
      <c r="Q4" s="57">
        <f t="shared" si="3"/>
        <v>148</v>
      </c>
      <c r="R4" s="57">
        <f t="shared" si="3"/>
        <v>149</v>
      </c>
      <c r="S4" s="57">
        <f t="shared" si="3"/>
        <v>150</v>
      </c>
      <c r="T4" s="57">
        <f t="shared" si="3"/>
        <v>151</v>
      </c>
      <c r="U4" s="57">
        <f t="shared" si="3"/>
        <v>152</v>
      </c>
      <c r="V4" s="57">
        <f t="shared" si="3"/>
        <v>153</v>
      </c>
      <c r="W4" s="57">
        <f t="shared" si="3"/>
        <v>154</v>
      </c>
      <c r="X4" s="57">
        <f t="shared" si="3"/>
        <v>155</v>
      </c>
      <c r="Y4" s="57">
        <f t="shared" si="3"/>
        <v>156</v>
      </c>
      <c r="Z4" s="57">
        <f t="shared" si="3"/>
        <v>157</v>
      </c>
      <c r="AA4" s="57">
        <f t="shared" si="3"/>
        <v>158</v>
      </c>
      <c r="AB4" s="57">
        <f t="shared" si="3"/>
        <v>159</v>
      </c>
      <c r="AC4" s="57">
        <f t="shared" si="3"/>
        <v>160</v>
      </c>
      <c r="AD4" s="57">
        <f t="shared" si="3"/>
        <v>161</v>
      </c>
      <c r="AE4" s="57">
        <f t="shared" si="3"/>
        <v>162</v>
      </c>
      <c r="AF4" s="57">
        <f t="shared" si="3"/>
        <v>163</v>
      </c>
      <c r="AG4" s="57">
        <f t="shared" si="3"/>
        <v>164</v>
      </c>
      <c r="AH4" s="57">
        <f t="shared" si="3"/>
        <v>165</v>
      </c>
      <c r="AI4" s="57">
        <f t="shared" si="3"/>
        <v>166</v>
      </c>
      <c r="AJ4" s="57">
        <f t="shared" si="3"/>
        <v>167</v>
      </c>
      <c r="AK4" s="57">
        <f t="shared" si="3"/>
        <v>168</v>
      </c>
      <c r="AL4" s="57">
        <f t="shared" si="3"/>
        <v>169</v>
      </c>
      <c r="AM4" s="57">
        <f t="shared" ref="AM4:BR4" si="4">AL4+1</f>
        <v>170</v>
      </c>
      <c r="AN4" s="57">
        <f t="shared" si="4"/>
        <v>171</v>
      </c>
      <c r="AO4" s="57">
        <f t="shared" si="4"/>
        <v>172</v>
      </c>
      <c r="AP4" s="57">
        <f t="shared" si="4"/>
        <v>173</v>
      </c>
      <c r="AQ4" s="57">
        <f t="shared" si="4"/>
        <v>174</v>
      </c>
      <c r="AR4" s="57">
        <f t="shared" si="4"/>
        <v>175</v>
      </c>
      <c r="AS4" s="57">
        <f t="shared" si="4"/>
        <v>176</v>
      </c>
      <c r="AT4" s="57">
        <f t="shared" si="4"/>
        <v>177</v>
      </c>
      <c r="AU4" s="57">
        <f t="shared" si="4"/>
        <v>178</v>
      </c>
      <c r="AV4" s="57">
        <f t="shared" si="4"/>
        <v>179</v>
      </c>
      <c r="AW4" s="57">
        <f t="shared" si="4"/>
        <v>180</v>
      </c>
      <c r="AX4" s="57">
        <f t="shared" si="4"/>
        <v>181</v>
      </c>
      <c r="AY4" s="57">
        <f t="shared" si="4"/>
        <v>182</v>
      </c>
      <c r="AZ4" s="57">
        <f t="shared" si="4"/>
        <v>183</v>
      </c>
      <c r="BA4" s="57">
        <f t="shared" si="4"/>
        <v>184</v>
      </c>
      <c r="BB4" s="57">
        <f t="shared" si="4"/>
        <v>185</v>
      </c>
      <c r="BC4" s="57">
        <f t="shared" si="4"/>
        <v>186</v>
      </c>
      <c r="BD4" s="57">
        <f t="shared" si="4"/>
        <v>187</v>
      </c>
      <c r="BE4" s="57">
        <f t="shared" si="4"/>
        <v>188</v>
      </c>
      <c r="BF4" s="57">
        <f t="shared" si="4"/>
        <v>189</v>
      </c>
      <c r="BG4" s="57">
        <f t="shared" si="4"/>
        <v>190</v>
      </c>
      <c r="BH4" s="57">
        <f t="shared" si="4"/>
        <v>191</v>
      </c>
      <c r="BI4" s="57">
        <f t="shared" si="4"/>
        <v>192</v>
      </c>
      <c r="BJ4" s="57">
        <f t="shared" si="4"/>
        <v>193</v>
      </c>
      <c r="BK4" s="57">
        <f t="shared" si="4"/>
        <v>194</v>
      </c>
      <c r="BL4" s="57">
        <f t="shared" si="4"/>
        <v>195</v>
      </c>
      <c r="BM4" s="57">
        <f t="shared" si="4"/>
        <v>196</v>
      </c>
      <c r="BN4" s="57">
        <f t="shared" si="4"/>
        <v>197</v>
      </c>
      <c r="BO4" s="57">
        <f t="shared" si="4"/>
        <v>198</v>
      </c>
      <c r="BP4" s="57">
        <f t="shared" si="4"/>
        <v>199</v>
      </c>
      <c r="BQ4" s="57">
        <f t="shared" si="4"/>
        <v>200</v>
      </c>
      <c r="BR4" s="57">
        <f t="shared" si="4"/>
        <v>201</v>
      </c>
      <c r="BS4" s="57">
        <f t="shared" ref="BS4:CX4" si="5">BR4+1</f>
        <v>202</v>
      </c>
      <c r="BT4" s="57">
        <f t="shared" si="5"/>
        <v>203</v>
      </c>
      <c r="BU4" s="57">
        <f t="shared" si="5"/>
        <v>204</v>
      </c>
      <c r="BV4" s="57">
        <f t="shared" si="5"/>
        <v>205</v>
      </c>
      <c r="BW4" s="57">
        <f t="shared" si="5"/>
        <v>206</v>
      </c>
      <c r="BX4" s="57">
        <f t="shared" si="5"/>
        <v>207</v>
      </c>
      <c r="BY4" s="57">
        <f t="shared" si="5"/>
        <v>208</v>
      </c>
      <c r="BZ4" s="57">
        <f t="shared" si="5"/>
        <v>209</v>
      </c>
      <c r="CA4" s="57">
        <f t="shared" si="5"/>
        <v>210</v>
      </c>
      <c r="CB4" s="57">
        <f t="shared" si="5"/>
        <v>211</v>
      </c>
      <c r="CC4" s="57">
        <f t="shared" si="5"/>
        <v>212</v>
      </c>
      <c r="CD4" s="57">
        <f t="shared" si="5"/>
        <v>213</v>
      </c>
      <c r="CE4" s="57">
        <f t="shared" si="5"/>
        <v>214</v>
      </c>
      <c r="CF4" s="57">
        <f t="shared" si="5"/>
        <v>215</v>
      </c>
      <c r="CG4" s="57">
        <f t="shared" si="5"/>
        <v>216</v>
      </c>
      <c r="CH4" s="57">
        <f t="shared" si="5"/>
        <v>217</v>
      </c>
      <c r="CI4" s="57">
        <f t="shared" si="5"/>
        <v>218</v>
      </c>
      <c r="CJ4" s="57">
        <f t="shared" si="5"/>
        <v>219</v>
      </c>
      <c r="CK4" s="57">
        <f t="shared" si="5"/>
        <v>220</v>
      </c>
      <c r="CL4" s="57">
        <f t="shared" si="5"/>
        <v>221</v>
      </c>
      <c r="CM4" s="57">
        <f t="shared" si="5"/>
        <v>222</v>
      </c>
      <c r="CN4" s="57">
        <f t="shared" si="5"/>
        <v>223</v>
      </c>
      <c r="CO4" s="57">
        <f t="shared" si="5"/>
        <v>224</v>
      </c>
      <c r="CP4" s="57">
        <f t="shared" si="5"/>
        <v>225</v>
      </c>
      <c r="CQ4" s="57">
        <f t="shared" si="5"/>
        <v>226</v>
      </c>
      <c r="CR4" s="57">
        <f t="shared" si="5"/>
        <v>227</v>
      </c>
      <c r="CS4" s="57">
        <f t="shared" si="5"/>
        <v>228</v>
      </c>
      <c r="CT4" s="57">
        <f t="shared" si="5"/>
        <v>229</v>
      </c>
      <c r="CU4" s="57">
        <f t="shared" si="5"/>
        <v>230</v>
      </c>
      <c r="CV4" s="57">
        <f t="shared" si="5"/>
        <v>231</v>
      </c>
      <c r="CW4" s="57">
        <f t="shared" si="5"/>
        <v>232</v>
      </c>
      <c r="CX4" s="57">
        <f t="shared" si="5"/>
        <v>233</v>
      </c>
      <c r="CY4" s="57">
        <f t="shared" ref="CY4:EP4" si="6">CX4+1</f>
        <v>234</v>
      </c>
      <c r="CZ4" s="57">
        <f t="shared" si="6"/>
        <v>235</v>
      </c>
      <c r="DA4" s="57">
        <f t="shared" si="6"/>
        <v>236</v>
      </c>
      <c r="DB4" s="57">
        <f t="shared" si="6"/>
        <v>237</v>
      </c>
      <c r="DC4" s="57">
        <f t="shared" si="6"/>
        <v>238</v>
      </c>
      <c r="DD4" s="57">
        <f t="shared" si="6"/>
        <v>239</v>
      </c>
      <c r="DE4" s="57">
        <f t="shared" si="6"/>
        <v>240</v>
      </c>
      <c r="DF4" s="57">
        <f t="shared" si="6"/>
        <v>241</v>
      </c>
      <c r="DG4" s="57">
        <f t="shared" si="6"/>
        <v>242</v>
      </c>
      <c r="DH4" s="57">
        <f t="shared" si="6"/>
        <v>243</v>
      </c>
      <c r="DI4" s="57">
        <f t="shared" si="6"/>
        <v>244</v>
      </c>
      <c r="DJ4" s="57">
        <f t="shared" si="6"/>
        <v>245</v>
      </c>
      <c r="DK4" s="57">
        <f t="shared" si="6"/>
        <v>246</v>
      </c>
      <c r="DL4" s="57">
        <f t="shared" si="6"/>
        <v>247</v>
      </c>
      <c r="DM4" s="57">
        <f t="shared" si="6"/>
        <v>248</v>
      </c>
      <c r="DN4" s="57">
        <f t="shared" si="6"/>
        <v>249</v>
      </c>
      <c r="DO4" s="57">
        <f t="shared" si="6"/>
        <v>250</v>
      </c>
      <c r="DP4" s="57">
        <f t="shared" si="6"/>
        <v>251</v>
      </c>
      <c r="DQ4" s="59">
        <f t="shared" si="6"/>
        <v>252</v>
      </c>
      <c r="DR4" s="59">
        <f t="shared" si="6"/>
        <v>253</v>
      </c>
      <c r="DS4" s="59">
        <f t="shared" si="6"/>
        <v>254</v>
      </c>
      <c r="DT4" s="59">
        <f t="shared" si="6"/>
        <v>255</v>
      </c>
      <c r="DU4" s="59">
        <f t="shared" si="6"/>
        <v>256</v>
      </c>
      <c r="DV4" s="59">
        <f t="shared" si="6"/>
        <v>257</v>
      </c>
      <c r="DW4" s="59">
        <f t="shared" si="6"/>
        <v>258</v>
      </c>
      <c r="DX4" s="59">
        <f t="shared" si="6"/>
        <v>259</v>
      </c>
      <c r="DY4" s="59">
        <f t="shared" si="6"/>
        <v>260</v>
      </c>
      <c r="DZ4" s="59">
        <f t="shared" si="6"/>
        <v>261</v>
      </c>
      <c r="EA4" s="59">
        <f t="shared" si="6"/>
        <v>262</v>
      </c>
      <c r="EB4" s="59">
        <f t="shared" si="6"/>
        <v>263</v>
      </c>
      <c r="EC4" s="59">
        <f t="shared" si="6"/>
        <v>264</v>
      </c>
      <c r="ED4" s="59">
        <f t="shared" si="6"/>
        <v>265</v>
      </c>
      <c r="EE4" s="59">
        <f t="shared" si="6"/>
        <v>266</v>
      </c>
      <c r="EF4" s="59">
        <f t="shared" si="6"/>
        <v>267</v>
      </c>
      <c r="EG4" s="59">
        <f t="shared" si="6"/>
        <v>268</v>
      </c>
      <c r="EH4" s="59">
        <f t="shared" si="6"/>
        <v>269</v>
      </c>
      <c r="EI4" s="59">
        <f t="shared" si="6"/>
        <v>270</v>
      </c>
      <c r="EJ4" s="59">
        <f t="shared" si="6"/>
        <v>271</v>
      </c>
      <c r="EK4" s="59">
        <f t="shared" si="6"/>
        <v>272</v>
      </c>
      <c r="EL4" s="59">
        <f t="shared" si="6"/>
        <v>273</v>
      </c>
      <c r="EM4" s="59">
        <f t="shared" si="6"/>
        <v>274</v>
      </c>
      <c r="EN4" s="59">
        <f t="shared" si="6"/>
        <v>275</v>
      </c>
      <c r="EO4" s="59">
        <f t="shared" si="6"/>
        <v>276</v>
      </c>
      <c r="EP4" s="59">
        <f t="shared" si="6"/>
        <v>277</v>
      </c>
      <c r="EQ4" s="59">
        <f>EP4+1</f>
        <v>278</v>
      </c>
      <c r="ER4" s="59">
        <f>EQ4+1</f>
        <v>279</v>
      </c>
      <c r="ES4" s="59">
        <f>ER4+1</f>
        <v>280</v>
      </c>
      <c r="ET4" s="59">
        <f>ES4+1</f>
        <v>281</v>
      </c>
      <c r="EU4" s="59">
        <f t="shared" ref="EU4:EX4" si="7">ET4+1</f>
        <v>282</v>
      </c>
      <c r="EV4" s="59">
        <f t="shared" si="7"/>
        <v>283</v>
      </c>
      <c r="EW4" s="59">
        <f t="shared" si="7"/>
        <v>284</v>
      </c>
      <c r="EX4" s="59">
        <f t="shared" si="7"/>
        <v>285</v>
      </c>
      <c r="EY4" s="59">
        <f t="shared" ref="EY4" si="8">EX4+1</f>
        <v>286</v>
      </c>
      <c r="EZ4" s="59">
        <f t="shared" ref="EZ4" si="9">EY4+1</f>
        <v>287</v>
      </c>
      <c r="FA4" s="59">
        <f t="shared" ref="FA4" si="10">EZ4+1</f>
        <v>288</v>
      </c>
      <c r="FB4" s="59">
        <f t="shared" ref="FB4" si="11">FA4+1</f>
        <v>289</v>
      </c>
      <c r="FC4" s="59">
        <f t="shared" ref="FC4" si="12">FB4+1</f>
        <v>290</v>
      </c>
      <c r="FD4" s="59">
        <f t="shared" ref="FD4" si="13">FC4+1</f>
        <v>291</v>
      </c>
      <c r="FE4" s="59">
        <f t="shared" ref="FE4" si="14">FD4+1</f>
        <v>292</v>
      </c>
      <c r="FF4" s="59">
        <f t="shared" ref="FF4" si="15">FE4+1</f>
        <v>293</v>
      </c>
      <c r="FG4" s="59">
        <f t="shared" ref="FG4" si="16">FF4+1</f>
        <v>294</v>
      </c>
      <c r="FH4" s="59">
        <f t="shared" ref="FH4" si="17">FG4+1</f>
        <v>295</v>
      </c>
      <c r="FI4" s="59">
        <f t="shared" ref="FI4" si="18">FH4+1</f>
        <v>296</v>
      </c>
      <c r="FJ4" s="59">
        <f t="shared" ref="FJ4" si="19">FI4+1</f>
        <v>297</v>
      </c>
      <c r="FK4" s="59">
        <f t="shared" ref="FK4" si="20">FJ4+1</f>
        <v>298</v>
      </c>
      <c r="FL4" s="59">
        <f t="shared" ref="FL4" si="21">FK4+1</f>
        <v>299</v>
      </c>
      <c r="FM4" s="59">
        <f t="shared" ref="FM4" si="22">FL4+1</f>
        <v>300</v>
      </c>
      <c r="FN4" s="59">
        <f t="shared" ref="FN4" si="23">FM4+1</f>
        <v>301</v>
      </c>
      <c r="FO4" s="59">
        <f t="shared" ref="FO4" si="24">FN4+1</f>
        <v>302</v>
      </c>
      <c r="FP4" s="59">
        <f t="shared" ref="FP4" si="25">FO4+1</f>
        <v>303</v>
      </c>
      <c r="FQ4" s="59">
        <f t="shared" ref="FQ4" si="26">FP4+1</f>
        <v>304</v>
      </c>
      <c r="FR4" s="59">
        <f t="shared" ref="FR4" si="27">FQ4+1</f>
        <v>305</v>
      </c>
      <c r="FS4" s="59">
        <f t="shared" ref="FS4" si="28">FR4+1</f>
        <v>306</v>
      </c>
      <c r="FT4" s="59">
        <f t="shared" ref="FT4" si="29">FS4+1</f>
        <v>307</v>
      </c>
      <c r="FU4" s="59">
        <f t="shared" ref="FU4" si="30">FT4+1</f>
        <v>308</v>
      </c>
      <c r="FV4" s="59">
        <f t="shared" ref="FV4" si="31">FU4+1</f>
        <v>309</v>
      </c>
      <c r="FW4" s="59">
        <f t="shared" ref="FW4" si="32">FV4+1</f>
        <v>310</v>
      </c>
      <c r="FX4" s="59">
        <f t="shared" ref="FX4" si="33">FW4+1</f>
        <v>311</v>
      </c>
      <c r="FY4" s="59">
        <f t="shared" ref="FY4" si="34">FX4+1</f>
        <v>312</v>
      </c>
      <c r="FZ4" s="59">
        <f t="shared" ref="FZ4" si="35">FY4+1</f>
        <v>313</v>
      </c>
      <c r="GA4" s="59">
        <f t="shared" ref="GA4" si="36">FZ4+1</f>
        <v>314</v>
      </c>
    </row>
    <row r="5" spans="1:183" x14ac:dyDescent="0.25">
      <c r="A5" s="60" t="s">
        <v>103</v>
      </c>
      <c r="B5" s="5">
        <v>80</v>
      </c>
      <c r="C5" s="5">
        <v>80</v>
      </c>
      <c r="D5" s="5">
        <v>80</v>
      </c>
      <c r="E5" s="5">
        <v>80</v>
      </c>
      <c r="F5" s="5">
        <v>80</v>
      </c>
      <c r="G5" s="5">
        <v>80</v>
      </c>
      <c r="H5" s="5">
        <v>80</v>
      </c>
      <c r="I5" s="5">
        <v>80</v>
      </c>
      <c r="J5" s="5">
        <v>80</v>
      </c>
      <c r="K5" s="5">
        <v>80</v>
      </c>
      <c r="L5" s="5">
        <v>90</v>
      </c>
      <c r="M5" s="5">
        <v>100</v>
      </c>
      <c r="N5" s="5">
        <v>110</v>
      </c>
      <c r="O5" s="5">
        <v>120</v>
      </c>
      <c r="P5" s="5">
        <v>130</v>
      </c>
      <c r="Q5" s="5">
        <v>140</v>
      </c>
      <c r="R5" s="5">
        <v>150</v>
      </c>
      <c r="S5" s="5">
        <v>160</v>
      </c>
      <c r="T5" s="5">
        <v>170</v>
      </c>
      <c r="U5" s="5">
        <v>180</v>
      </c>
      <c r="V5" s="5">
        <v>190</v>
      </c>
      <c r="W5" s="5">
        <v>200</v>
      </c>
      <c r="X5" s="5">
        <v>210</v>
      </c>
      <c r="Y5" s="5">
        <v>220</v>
      </c>
      <c r="Z5" s="5">
        <v>230</v>
      </c>
      <c r="AA5" s="5">
        <v>240</v>
      </c>
      <c r="AB5" s="5">
        <v>250</v>
      </c>
      <c r="AC5" s="5">
        <v>260</v>
      </c>
      <c r="AD5" s="5">
        <v>275</v>
      </c>
      <c r="AE5" s="5">
        <v>290</v>
      </c>
      <c r="AF5" s="5">
        <v>305</v>
      </c>
      <c r="AG5" s="5">
        <v>320</v>
      </c>
      <c r="AH5" s="5">
        <v>335</v>
      </c>
      <c r="AI5" s="5">
        <v>350</v>
      </c>
      <c r="AJ5" s="5">
        <v>365</v>
      </c>
      <c r="AK5" s="5">
        <v>380</v>
      </c>
      <c r="AL5" s="5">
        <v>395</v>
      </c>
      <c r="AM5" s="5">
        <v>410</v>
      </c>
      <c r="AN5" s="5">
        <v>425</v>
      </c>
      <c r="AO5" s="5">
        <v>440</v>
      </c>
      <c r="AP5" s="5">
        <v>455</v>
      </c>
      <c r="AQ5" s="5">
        <v>470</v>
      </c>
      <c r="AR5" s="5">
        <v>485</v>
      </c>
      <c r="AS5" s="5">
        <v>500</v>
      </c>
      <c r="AT5" s="5">
        <v>520</v>
      </c>
      <c r="AU5" s="5">
        <v>540</v>
      </c>
      <c r="AV5" s="5">
        <v>560</v>
      </c>
      <c r="AW5" s="5">
        <v>580</v>
      </c>
      <c r="AX5" s="5">
        <v>600</v>
      </c>
      <c r="AY5" s="5">
        <v>620</v>
      </c>
      <c r="AZ5" s="5">
        <v>640</v>
      </c>
      <c r="BA5" s="5">
        <v>660</v>
      </c>
      <c r="BB5" s="5">
        <v>680</v>
      </c>
      <c r="BC5" s="5">
        <v>700</v>
      </c>
      <c r="BD5" s="5">
        <v>720</v>
      </c>
      <c r="BE5" s="5">
        <v>740</v>
      </c>
      <c r="BF5" s="5">
        <v>760</v>
      </c>
      <c r="BG5" s="5">
        <v>780</v>
      </c>
      <c r="BH5" s="5">
        <v>800</v>
      </c>
      <c r="BI5" s="5">
        <v>820</v>
      </c>
      <c r="BJ5" s="5">
        <v>840</v>
      </c>
      <c r="BK5" s="5">
        <v>860</v>
      </c>
      <c r="BL5" s="5">
        <v>880</v>
      </c>
      <c r="BM5" s="5">
        <v>900</v>
      </c>
      <c r="BN5" s="5">
        <v>910</v>
      </c>
      <c r="BO5" s="5">
        <v>920</v>
      </c>
      <c r="BP5" s="5">
        <v>930</v>
      </c>
      <c r="BQ5" s="5">
        <v>940</v>
      </c>
      <c r="BR5" s="5">
        <v>950</v>
      </c>
      <c r="BS5" s="5">
        <v>955</v>
      </c>
      <c r="BT5" s="5">
        <v>960</v>
      </c>
      <c r="BU5" s="5">
        <v>965</v>
      </c>
      <c r="BV5" s="5">
        <v>970</v>
      </c>
      <c r="BW5" s="5">
        <v>975</v>
      </c>
      <c r="BX5" s="5">
        <v>980</v>
      </c>
      <c r="BY5" s="5">
        <v>985</v>
      </c>
      <c r="BZ5" s="5">
        <v>990</v>
      </c>
      <c r="CA5" s="5">
        <v>995</v>
      </c>
      <c r="CB5" s="5">
        <v>1000</v>
      </c>
      <c r="CC5" s="5">
        <v>1005</v>
      </c>
      <c r="CD5" s="5">
        <v>1010</v>
      </c>
      <c r="CE5" s="5">
        <v>1015</v>
      </c>
      <c r="CF5" s="5">
        <v>1020</v>
      </c>
      <c r="CG5" s="5">
        <v>1025</v>
      </c>
      <c r="CH5" s="5">
        <v>1030</v>
      </c>
      <c r="CI5" s="5">
        <v>1035</v>
      </c>
      <c r="CJ5" s="5">
        <v>1040</v>
      </c>
      <c r="CK5" s="5">
        <v>1045</v>
      </c>
      <c r="CL5" s="5">
        <v>1050</v>
      </c>
      <c r="CM5" s="5">
        <v>1050</v>
      </c>
      <c r="CN5" s="5">
        <v>1050</v>
      </c>
      <c r="CO5" s="5">
        <v>1050</v>
      </c>
      <c r="CP5" s="5">
        <v>1050</v>
      </c>
      <c r="CQ5" s="5">
        <v>1050</v>
      </c>
      <c r="CR5" s="5">
        <v>1050</v>
      </c>
      <c r="CS5" s="5">
        <v>1050</v>
      </c>
      <c r="CT5" s="5">
        <v>1050</v>
      </c>
      <c r="CU5" s="5">
        <v>1050</v>
      </c>
      <c r="CV5" s="5">
        <v>1050</v>
      </c>
      <c r="CW5" s="5">
        <v>1050</v>
      </c>
      <c r="CX5" s="5">
        <v>1050</v>
      </c>
      <c r="CY5" s="5">
        <v>1050</v>
      </c>
      <c r="CZ5" s="5">
        <v>1050</v>
      </c>
      <c r="DA5" s="5">
        <v>1050</v>
      </c>
      <c r="DB5" s="5">
        <v>1050</v>
      </c>
      <c r="DC5" s="5">
        <v>1050</v>
      </c>
      <c r="DD5" s="5">
        <v>1050</v>
      </c>
      <c r="DE5" s="5">
        <v>1050</v>
      </c>
      <c r="DF5" s="5">
        <v>1050</v>
      </c>
      <c r="DG5" s="5">
        <v>1050</v>
      </c>
      <c r="DH5" s="5">
        <v>1050</v>
      </c>
      <c r="DI5" s="5">
        <v>1050</v>
      </c>
      <c r="DJ5" s="5">
        <v>1050</v>
      </c>
      <c r="DK5" s="5">
        <v>1050</v>
      </c>
      <c r="DL5" s="5">
        <v>1050</v>
      </c>
      <c r="DM5" s="5">
        <v>1050</v>
      </c>
      <c r="DN5" s="5">
        <v>1050</v>
      </c>
      <c r="DO5" s="5">
        <v>1050</v>
      </c>
      <c r="DP5" s="5">
        <v>1050</v>
      </c>
      <c r="DQ5" s="5">
        <v>1050</v>
      </c>
      <c r="DR5" s="5">
        <v>1050</v>
      </c>
      <c r="DS5" s="5">
        <v>1050</v>
      </c>
      <c r="DT5" s="5">
        <v>1050</v>
      </c>
      <c r="DU5" s="5">
        <v>1050</v>
      </c>
      <c r="DV5" s="5">
        <v>1050</v>
      </c>
      <c r="DW5" s="5">
        <v>1050</v>
      </c>
      <c r="DX5" s="5">
        <v>1050</v>
      </c>
      <c r="DY5" s="5">
        <v>1050</v>
      </c>
      <c r="DZ5" s="5">
        <v>1050</v>
      </c>
      <c r="EA5" s="5">
        <v>1050</v>
      </c>
      <c r="EB5" s="5">
        <v>1050</v>
      </c>
      <c r="EC5" s="5">
        <v>1050</v>
      </c>
      <c r="ED5" s="5">
        <v>1050</v>
      </c>
      <c r="EE5" s="5">
        <v>1050</v>
      </c>
      <c r="EF5" s="5">
        <v>1050</v>
      </c>
      <c r="EG5" s="5">
        <v>1050</v>
      </c>
      <c r="EH5" s="5">
        <v>1050</v>
      </c>
      <c r="EI5" s="5">
        <v>1050</v>
      </c>
      <c r="EJ5" s="5">
        <v>1050</v>
      </c>
      <c r="EK5" s="5">
        <v>1050</v>
      </c>
      <c r="EL5" s="5">
        <v>1050</v>
      </c>
      <c r="EM5" s="5">
        <v>1050</v>
      </c>
      <c r="EN5" s="5">
        <v>1050</v>
      </c>
      <c r="EO5" s="5">
        <v>1050</v>
      </c>
      <c r="EP5" s="5">
        <v>1050</v>
      </c>
      <c r="EQ5" s="5">
        <v>1050</v>
      </c>
      <c r="ER5" s="5">
        <v>1050</v>
      </c>
      <c r="ES5" s="5">
        <v>1050</v>
      </c>
      <c r="ET5" s="5">
        <v>1050</v>
      </c>
      <c r="EU5" s="5">
        <v>1050</v>
      </c>
      <c r="EV5" s="5">
        <v>1050</v>
      </c>
      <c r="EW5" s="5">
        <v>1050</v>
      </c>
      <c r="EX5" s="5">
        <v>1050</v>
      </c>
      <c r="EY5" s="5">
        <v>1050</v>
      </c>
      <c r="EZ5" s="5">
        <v>1050</v>
      </c>
      <c r="FA5" s="5">
        <v>1050</v>
      </c>
      <c r="FB5" s="5">
        <v>1050</v>
      </c>
      <c r="FC5" s="5">
        <v>1050</v>
      </c>
      <c r="FD5" s="5">
        <v>1050</v>
      </c>
      <c r="FE5" s="5">
        <v>1050</v>
      </c>
      <c r="FF5" s="5">
        <v>1050</v>
      </c>
      <c r="FG5" s="5">
        <v>1050</v>
      </c>
      <c r="FH5" s="5">
        <v>1050</v>
      </c>
      <c r="FI5" s="5">
        <v>1050</v>
      </c>
      <c r="FJ5" s="5">
        <v>1050</v>
      </c>
      <c r="FK5" s="5">
        <v>1050</v>
      </c>
      <c r="FL5" s="5">
        <v>1050</v>
      </c>
      <c r="FM5" s="5">
        <v>1050</v>
      </c>
      <c r="FN5" s="5">
        <v>1050</v>
      </c>
      <c r="FO5" s="5">
        <v>1050</v>
      </c>
      <c r="FP5" s="5">
        <v>1050</v>
      </c>
      <c r="FQ5" s="5">
        <v>1050</v>
      </c>
      <c r="FR5" s="5">
        <v>1050</v>
      </c>
      <c r="FS5" s="5">
        <v>1050</v>
      </c>
      <c r="FT5" s="5">
        <v>1050</v>
      </c>
      <c r="FU5" s="5">
        <v>1050</v>
      </c>
      <c r="FV5" s="5">
        <v>1050</v>
      </c>
      <c r="FW5" s="5">
        <v>1050</v>
      </c>
      <c r="FX5" s="5">
        <v>1050</v>
      </c>
      <c r="FY5" s="5">
        <v>1050</v>
      </c>
      <c r="FZ5" s="5">
        <v>1050</v>
      </c>
      <c r="GA5" s="5">
        <v>1050</v>
      </c>
    </row>
    <row r="6" spans="1:183" s="166" customFormat="1" x14ac:dyDescent="0.25">
      <c r="A6" s="155"/>
      <c r="B6" s="172"/>
      <c r="C6" s="172"/>
      <c r="D6" s="172"/>
      <c r="E6" s="172"/>
      <c r="F6" s="172"/>
      <c r="G6" s="172"/>
      <c r="H6" s="172"/>
      <c r="I6" s="172"/>
      <c r="J6" s="172"/>
      <c r="K6" s="172"/>
      <c r="L6" s="172"/>
      <c r="M6" s="172"/>
      <c r="N6" s="172"/>
      <c r="O6" s="172"/>
      <c r="P6" s="172"/>
      <c r="Q6" s="172"/>
      <c r="R6" s="172"/>
      <c r="S6" s="172"/>
      <c r="T6" s="172"/>
      <c r="U6" s="172"/>
      <c r="V6" s="172"/>
      <c r="W6" s="172"/>
      <c r="X6" s="172"/>
      <c r="Y6" s="172"/>
      <c r="Z6" s="172"/>
      <c r="AA6" s="172"/>
      <c r="AB6" s="172"/>
      <c r="AC6" s="172"/>
      <c r="AD6" s="172"/>
      <c r="AE6" s="172"/>
      <c r="AF6" s="172"/>
      <c r="AG6" s="172"/>
      <c r="AH6" s="172"/>
      <c r="AI6" s="172"/>
      <c r="AJ6" s="172"/>
      <c r="AK6" s="172"/>
      <c r="AL6" s="172"/>
      <c r="AM6" s="172"/>
      <c r="AN6" s="172"/>
      <c r="AO6" s="172"/>
      <c r="AP6" s="172"/>
      <c r="AQ6" s="172"/>
      <c r="AR6" s="172"/>
      <c r="AS6" s="172"/>
      <c r="AT6" s="172"/>
      <c r="AU6" s="172"/>
      <c r="AV6" s="172"/>
      <c r="AW6" s="172"/>
      <c r="AX6" s="172"/>
      <c r="AY6" s="172"/>
      <c r="AZ6" s="172"/>
      <c r="BA6" s="172"/>
      <c r="BB6" s="172"/>
      <c r="BC6" s="172"/>
      <c r="BD6" s="172"/>
      <c r="BE6" s="172"/>
      <c r="BF6" s="172"/>
      <c r="BG6" s="172"/>
      <c r="BH6" s="172"/>
      <c r="BI6" s="172"/>
      <c r="BJ6" s="172"/>
      <c r="BK6" s="172"/>
      <c r="BL6" s="172"/>
      <c r="BM6" s="172"/>
      <c r="BN6" s="172"/>
      <c r="BO6" s="172"/>
      <c r="BP6" s="172"/>
      <c r="BQ6" s="172"/>
      <c r="BR6" s="172"/>
      <c r="BS6" s="172"/>
      <c r="BT6" s="172"/>
      <c r="BU6" s="172"/>
      <c r="BV6" s="172"/>
      <c r="BW6" s="172"/>
      <c r="BX6" s="172"/>
      <c r="BY6" s="172"/>
      <c r="BZ6" s="172"/>
      <c r="CA6" s="172"/>
      <c r="CB6" s="172"/>
      <c r="CC6" s="172"/>
      <c r="CD6" s="172"/>
      <c r="CE6" s="172"/>
      <c r="CF6" s="172"/>
      <c r="CG6" s="172"/>
      <c r="CH6" s="172"/>
      <c r="CI6" s="172"/>
      <c r="CJ6" s="172"/>
      <c r="CK6" s="172"/>
      <c r="CL6" s="172"/>
      <c r="CM6" s="172"/>
      <c r="CN6" s="172"/>
      <c r="CO6" s="172"/>
      <c r="CP6" s="172"/>
      <c r="CQ6" s="172"/>
      <c r="CR6" s="172"/>
      <c r="CS6" s="172"/>
      <c r="CT6" s="172"/>
      <c r="CU6" s="172"/>
      <c r="CV6" s="172"/>
      <c r="CW6" s="172"/>
      <c r="CX6" s="172"/>
      <c r="CY6" s="172"/>
      <c r="CZ6" s="172"/>
      <c r="DA6" s="172"/>
      <c r="DB6" s="172"/>
      <c r="DC6" s="172"/>
      <c r="DD6" s="172"/>
      <c r="DE6" s="172"/>
      <c r="DF6" s="172"/>
      <c r="DG6" s="172"/>
      <c r="DH6" s="172"/>
      <c r="DI6" s="172"/>
      <c r="DJ6" s="172"/>
      <c r="DK6" s="172"/>
      <c r="DL6" s="172"/>
      <c r="DM6" s="172"/>
      <c r="DN6" s="172"/>
      <c r="DO6" s="172"/>
      <c r="DP6" s="172"/>
      <c r="DQ6" s="172"/>
      <c r="DR6" s="172"/>
      <c r="DS6" s="172"/>
      <c r="DT6" s="172"/>
      <c r="DU6" s="172"/>
      <c r="DV6" s="172"/>
      <c r="DW6" s="172"/>
      <c r="DX6" s="172"/>
      <c r="DY6" s="172"/>
      <c r="DZ6" s="172"/>
      <c r="EA6" s="172"/>
      <c r="EB6" s="172"/>
      <c r="EC6" s="172"/>
      <c r="ED6" s="172"/>
      <c r="EE6" s="172"/>
      <c r="EF6" s="172"/>
      <c r="EG6" s="172"/>
      <c r="EH6" s="172"/>
      <c r="EI6" s="172"/>
      <c r="EJ6" s="172"/>
      <c r="EK6" s="172"/>
      <c r="EL6" s="172"/>
      <c r="EM6" s="172"/>
      <c r="EN6" s="172"/>
      <c r="EO6" s="172"/>
      <c r="EP6" s="172"/>
      <c r="EQ6" s="172"/>
      <c r="ER6" s="172"/>
      <c r="ES6" s="172"/>
      <c r="ET6" s="172"/>
      <c r="EU6" s="172"/>
      <c r="EV6" s="172"/>
      <c r="EW6" s="172"/>
      <c r="EX6" s="172"/>
      <c r="EY6" s="172"/>
      <c r="EZ6" s="172"/>
      <c r="FA6" s="172"/>
      <c r="FB6" s="172"/>
      <c r="FC6" s="172"/>
      <c r="FD6" s="172"/>
      <c r="FE6" s="172"/>
      <c r="FF6" s="172"/>
      <c r="FG6" s="172"/>
      <c r="FH6" s="172"/>
      <c r="FI6" s="172"/>
      <c r="FJ6" s="172"/>
      <c r="FK6" s="172"/>
      <c r="FL6" s="172"/>
      <c r="FM6" s="172"/>
      <c r="FN6" s="172"/>
      <c r="FO6" s="172"/>
      <c r="FP6" s="172"/>
      <c r="FQ6" s="172"/>
      <c r="FR6" s="172"/>
      <c r="FS6" s="172"/>
      <c r="FT6" s="172"/>
      <c r="FU6" s="172"/>
      <c r="FV6" s="172"/>
      <c r="FW6" s="172"/>
      <c r="FX6" s="172"/>
      <c r="FY6" s="172"/>
      <c r="FZ6" s="172"/>
      <c r="GA6" s="172"/>
    </row>
    <row r="7" spans="1:183" x14ac:dyDescent="0.25">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c r="EP7" s="16"/>
      <c r="EQ7" s="16"/>
      <c r="ER7" s="16"/>
      <c r="ES7" s="16"/>
      <c r="ET7" s="16"/>
      <c r="EU7" s="16"/>
      <c r="EV7" s="16"/>
      <c r="EW7" s="16"/>
      <c r="EX7" s="16"/>
      <c r="EY7" s="16"/>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row>
    <row r="8" spans="1:183" x14ac:dyDescent="0.25">
      <c r="A8" s="61" t="s">
        <v>104</v>
      </c>
      <c r="B8" s="141">
        <v>0</v>
      </c>
      <c r="C8" s="141">
        <v>0</v>
      </c>
      <c r="D8" s="141">
        <v>0</v>
      </c>
      <c r="E8" s="141">
        <v>0</v>
      </c>
      <c r="F8" s="141">
        <v>0</v>
      </c>
      <c r="G8" s="141">
        <v>0</v>
      </c>
      <c r="H8" s="141">
        <v>0</v>
      </c>
      <c r="I8" s="141">
        <v>0</v>
      </c>
      <c r="J8" s="141">
        <v>0</v>
      </c>
      <c r="K8" s="141">
        <v>0</v>
      </c>
      <c r="L8" s="141">
        <v>0</v>
      </c>
      <c r="M8" s="164">
        <v>0.01</v>
      </c>
      <c r="N8" s="141">
        <v>0.01</v>
      </c>
      <c r="O8" s="141">
        <v>0.01</v>
      </c>
      <c r="P8" s="141">
        <f t="shared" ref="P8:AK19" si="37">$N8+($AL8-$N8)*(P$4-$N$4)/($AL$4-$N$4)</f>
        <v>2.1749999999999999E-2</v>
      </c>
      <c r="Q8" s="141">
        <f t="shared" si="37"/>
        <v>2.7624999999999997E-2</v>
      </c>
      <c r="R8" s="141">
        <f t="shared" si="37"/>
        <v>3.3499999999999995E-2</v>
      </c>
      <c r="S8" s="141">
        <f t="shared" si="37"/>
        <v>3.9375E-2</v>
      </c>
      <c r="T8" s="141">
        <f t="shared" si="37"/>
        <v>4.5249999999999999E-2</v>
      </c>
      <c r="U8" s="141">
        <f t="shared" si="37"/>
        <v>5.1124999999999997E-2</v>
      </c>
      <c r="V8" s="141">
        <f t="shared" si="37"/>
        <v>5.6999999999999995E-2</v>
      </c>
      <c r="W8" s="141">
        <f t="shared" si="37"/>
        <v>6.2875E-2</v>
      </c>
      <c r="X8" s="141">
        <f t="shared" si="37"/>
        <v>6.8749999999999992E-2</v>
      </c>
      <c r="Y8" s="141">
        <f t="shared" si="37"/>
        <v>7.4624999999999997E-2</v>
      </c>
      <c r="Z8" s="141">
        <f t="shared" si="37"/>
        <v>8.0499999999999988E-2</v>
      </c>
      <c r="AA8" s="141">
        <f t="shared" si="37"/>
        <v>8.637499999999998E-2</v>
      </c>
      <c r="AB8" s="141">
        <f t="shared" si="37"/>
        <v>9.2249999999999985E-2</v>
      </c>
      <c r="AC8" s="141">
        <f t="shared" si="37"/>
        <v>9.812499999999999E-2</v>
      </c>
      <c r="AD8" s="141">
        <f t="shared" si="37"/>
        <v>0.10399999999999998</v>
      </c>
      <c r="AE8" s="141">
        <f t="shared" si="37"/>
        <v>0.10987499999999999</v>
      </c>
      <c r="AF8" s="141">
        <f t="shared" si="37"/>
        <v>0.11574999999999999</v>
      </c>
      <c r="AG8" s="141">
        <f t="shared" si="37"/>
        <v>0.12162499999999998</v>
      </c>
      <c r="AH8" s="141">
        <f t="shared" si="37"/>
        <v>0.1275</v>
      </c>
      <c r="AI8" s="141">
        <f t="shared" si="37"/>
        <v>0.13337499999999999</v>
      </c>
      <c r="AJ8" s="141">
        <f t="shared" si="37"/>
        <v>0.13925000000000001</v>
      </c>
      <c r="AK8" s="141">
        <f t="shared" si="37"/>
        <v>0.145125</v>
      </c>
      <c r="AL8" s="146">
        <v>0.151</v>
      </c>
      <c r="AM8" s="141">
        <f>$AL8+($AS8-$AL8)*(AM$4-$AL$4)/($AS$4-$AL$4)</f>
        <v>0.16642857142857143</v>
      </c>
      <c r="AN8" s="141">
        <f t="shared" ref="AN8:AR19" si="38">$AL8+($AS8-$AL8)*(AN$4-$AL$4)/($AS$4-$AL$4)</f>
        <v>0.18185714285714286</v>
      </c>
      <c r="AO8" s="141">
        <f t="shared" si="38"/>
        <v>0.19728571428571429</v>
      </c>
      <c r="AP8" s="141">
        <f t="shared" si="38"/>
        <v>0.21271428571428572</v>
      </c>
      <c r="AQ8" s="141">
        <f t="shared" si="38"/>
        <v>0.22814285714285715</v>
      </c>
      <c r="AR8" s="141">
        <f t="shared" si="38"/>
        <v>0.24357142857142861</v>
      </c>
      <c r="AS8" s="146">
        <v>0.25900000000000001</v>
      </c>
      <c r="AT8" s="141">
        <f>$AS8+($AU8-$AS8)*(AT$4-$AS$4)/($AU$4-$AS$4)</f>
        <v>0.29000000000000004</v>
      </c>
      <c r="AU8" s="146">
        <v>0.32100000000000001</v>
      </c>
      <c r="AV8" s="141">
        <f>$AU8+($AZ8-$AU8)*(AV$4-$AU$4)/($AZ$4-$AU$4)</f>
        <v>0.3538</v>
      </c>
      <c r="AW8" s="141">
        <f t="shared" ref="AW8:AY17" si="39">$AU8+($AZ8-$AU8)*(AW$4-$AU$4)/($AZ$4-$AU$4)</f>
        <v>0.3866</v>
      </c>
      <c r="AX8" s="141">
        <f t="shared" si="39"/>
        <v>0.4194</v>
      </c>
      <c r="AY8" s="141">
        <f t="shared" si="39"/>
        <v>0.45219999999999999</v>
      </c>
      <c r="AZ8" s="146">
        <v>0.48499999999999999</v>
      </c>
      <c r="BA8" s="141">
        <f>$AZ8+($BI8-$AZ8)*(BA$4-$AZ$4)/($BI$4-$AZ$4)</f>
        <v>0.51466666666666661</v>
      </c>
      <c r="BB8" s="141">
        <f t="shared" ref="BB8:BH19" si="40">$AZ8+($BI8-$AZ8)*(BB$4-$AZ$4)/($BI$4-$AZ$4)</f>
        <v>0.54433333333333334</v>
      </c>
      <c r="BC8" s="141">
        <f t="shared" si="40"/>
        <v>0.57399999999999995</v>
      </c>
      <c r="BD8" s="141">
        <f t="shared" si="40"/>
        <v>0.60366666666666668</v>
      </c>
      <c r="BE8" s="141">
        <f t="shared" si="40"/>
        <v>0.6333333333333333</v>
      </c>
      <c r="BF8" s="141">
        <f t="shared" si="40"/>
        <v>0.66300000000000003</v>
      </c>
      <c r="BG8" s="141">
        <f t="shared" si="40"/>
        <v>0.69266666666666665</v>
      </c>
      <c r="BH8" s="141">
        <f t="shared" si="40"/>
        <v>0.72233333333333327</v>
      </c>
      <c r="BI8" s="146">
        <v>0.752</v>
      </c>
      <c r="BJ8" s="141">
        <f>$BI8+($BN8-$BI8)*(BJ$4-$BI$4)/($BN$4-$BI$4)</f>
        <v>0.77</v>
      </c>
      <c r="BK8" s="141">
        <f t="shared" ref="BK8:BM19" si="41">$BI8+($BN8-$BI8)*(BK$4-$BI$4)/($BN$4-$BI$4)</f>
        <v>0.78800000000000003</v>
      </c>
      <c r="BL8" s="141">
        <f t="shared" si="41"/>
        <v>0.80599999999999994</v>
      </c>
      <c r="BM8" s="141">
        <f t="shared" si="41"/>
        <v>0.82399999999999995</v>
      </c>
      <c r="BN8" s="146">
        <v>0.84199999999999997</v>
      </c>
      <c r="BO8" s="141">
        <f>$BN8+($BW8-$BN8)*(BO$4-$BN$4)/($BW$4-$BN$4)</f>
        <v>0.84577777777777774</v>
      </c>
      <c r="BP8" s="141">
        <f t="shared" ref="BP8:BV18" si="42">$BN8+($BW8-$BN8)*(BP$4-$BN$4)/($BW$4-$BN$4)</f>
        <v>0.84955555555555551</v>
      </c>
      <c r="BQ8" s="141">
        <f t="shared" si="42"/>
        <v>0.85333333333333328</v>
      </c>
      <c r="BR8" s="141">
        <f t="shared" si="42"/>
        <v>0.85711111111111105</v>
      </c>
      <c r="BS8" s="141">
        <f t="shared" si="42"/>
        <v>0.86088888888888893</v>
      </c>
      <c r="BT8" s="141">
        <f t="shared" si="42"/>
        <v>0.86466666666666669</v>
      </c>
      <c r="BU8" s="141">
        <f t="shared" si="42"/>
        <v>0.86844444444444446</v>
      </c>
      <c r="BV8" s="141">
        <f t="shared" si="42"/>
        <v>0.87222222222222223</v>
      </c>
      <c r="BW8" s="146">
        <v>0.876</v>
      </c>
      <c r="BX8" s="141">
        <f>$BW8+($CB8-$BW8)*(BX$4-$BW$4)/($CB$4-$BW$4)</f>
        <v>0.87119999999999997</v>
      </c>
      <c r="BY8" s="141">
        <f t="shared" ref="BY8:CA18" si="43">$BW8+($CB8-$BW8)*(BY$4-$BW$4)/($CB$4-$BW$4)</f>
        <v>0.86639999999999995</v>
      </c>
      <c r="BZ8" s="141">
        <f t="shared" si="43"/>
        <v>0.86160000000000003</v>
      </c>
      <c r="CA8" s="141">
        <f t="shared" si="43"/>
        <v>0.85680000000000001</v>
      </c>
      <c r="CB8" s="146">
        <v>0.85199999999999998</v>
      </c>
      <c r="CC8" s="141">
        <f>$CB8+($CE8-$CB8)*(CC$4-$CB$4)/($CE$4-$CB$4)</f>
        <v>0.84933333333333327</v>
      </c>
      <c r="CD8" s="141">
        <f>$CB8+($CE8-$CB8)*(CD$4-$CB$4)/($CE$4-$CB$4)</f>
        <v>0.84666666666666668</v>
      </c>
      <c r="CE8" s="146">
        <v>0.84399999999999997</v>
      </c>
      <c r="CF8" s="141">
        <f>$CE8+($CP8-$CE8)*(CF$4-$CE$4)/($CP$4-$CE$4)</f>
        <v>0.84509090909090911</v>
      </c>
      <c r="CG8" s="141">
        <f t="shared" ref="CG8:CO19" si="44">$CE8+($CP8-$CE8)*(CG$4-$CE$4)/($CP$4-$CE$4)</f>
        <v>0.84618181818181815</v>
      </c>
      <c r="CH8" s="141">
        <f t="shared" si="44"/>
        <v>0.84727272727272729</v>
      </c>
      <c r="CI8" s="141">
        <f t="shared" si="44"/>
        <v>0.84836363636363632</v>
      </c>
      <c r="CJ8" s="141">
        <f t="shared" si="44"/>
        <v>0.84945454545454546</v>
      </c>
      <c r="CK8" s="141">
        <f t="shared" si="44"/>
        <v>0.85054545454545449</v>
      </c>
      <c r="CL8" s="141">
        <f t="shared" si="44"/>
        <v>0.85163636363636364</v>
      </c>
      <c r="CM8" s="141">
        <f t="shared" si="44"/>
        <v>0.85272727272727267</v>
      </c>
      <c r="CN8" s="141">
        <f t="shared" si="44"/>
        <v>0.85381818181818181</v>
      </c>
      <c r="CO8" s="141">
        <f t="shared" si="44"/>
        <v>0.85490909090909084</v>
      </c>
      <c r="CP8" s="146">
        <v>0.85599999999999998</v>
      </c>
      <c r="CQ8" s="141">
        <f>$CP8+($CY8-$CP8)*(CQ$4-$CP$4)/($CY$4-$CP$4)</f>
        <v>0.85788888888888892</v>
      </c>
      <c r="CR8" s="141">
        <f>$CP8+($CY8-$CP8)*(CR$4-$CP$4)/($CY$4-$CP$4)</f>
        <v>0.85977777777777775</v>
      </c>
      <c r="CS8" s="141">
        <f t="shared" ref="CR8:CX19" si="45">$CP8+($CY8-$CP8)*(CS$4-$CP$4)/($CY$4-$CP$4)</f>
        <v>0.86166666666666669</v>
      </c>
      <c r="CT8" s="141">
        <f t="shared" si="45"/>
        <v>0.86355555555555552</v>
      </c>
      <c r="CU8" s="141">
        <f t="shared" si="45"/>
        <v>0.86544444444444446</v>
      </c>
      <c r="CV8" s="141">
        <f t="shared" si="45"/>
        <v>0.86733333333333329</v>
      </c>
      <c r="CW8" s="141">
        <f t="shared" si="45"/>
        <v>0.86922222222222223</v>
      </c>
      <c r="CX8" s="141">
        <f t="shared" si="45"/>
        <v>0.87111111111111106</v>
      </c>
      <c r="CY8" s="146">
        <v>0.873</v>
      </c>
      <c r="CZ8" s="141">
        <f>$CY8+($DF8-$CY8)*(CZ$4-$CY$4)/($DF$4-$CY$4)</f>
        <v>0.8631428571428571</v>
      </c>
      <c r="DA8" s="141">
        <f t="shared" ref="DA8:DE8" si="46">$CY8+($DF8-$CY8)*(DA$4-$CY$4)/($DF$4-$CY$4)</f>
        <v>0.85328571428571431</v>
      </c>
      <c r="DB8" s="141">
        <f t="shared" si="46"/>
        <v>0.84342857142857142</v>
      </c>
      <c r="DC8" s="141">
        <f t="shared" si="46"/>
        <v>0.83357142857142863</v>
      </c>
      <c r="DD8" s="141">
        <f t="shared" si="46"/>
        <v>0.82371428571428573</v>
      </c>
      <c r="DE8" s="141">
        <f t="shared" si="46"/>
        <v>0.81385714285714295</v>
      </c>
      <c r="DF8" s="146">
        <v>0.80400000000000005</v>
      </c>
      <c r="DG8" s="141">
        <f>$DF8+($DL8-$DF8)*(DG$4-$DF$4)/($DL$4-$DF$4)</f>
        <v>0.8035000000000001</v>
      </c>
      <c r="DH8" s="141">
        <f t="shared" ref="DH8:DK8" si="47">$DF8+($DL8-$DF8)*(DH$4-$DF$4)/($DL$4-$DF$4)</f>
        <v>0.80300000000000005</v>
      </c>
      <c r="DI8" s="141">
        <f t="shared" si="47"/>
        <v>0.80249999999999999</v>
      </c>
      <c r="DJ8" s="141">
        <f t="shared" si="47"/>
        <v>0.80200000000000005</v>
      </c>
      <c r="DK8" s="141">
        <f t="shared" si="47"/>
        <v>0.8015000000000001</v>
      </c>
      <c r="DL8" s="146">
        <v>0.80100000000000005</v>
      </c>
      <c r="DM8" s="141">
        <f t="shared" ref="DM8:ER8" si="48">$DL8+($ET8-$DL8)*(DM$4-$DL$4)/($ET$4-$DL$4)</f>
        <v>0.7774411764705883</v>
      </c>
      <c r="DN8" s="141">
        <f t="shared" si="48"/>
        <v>0.75388235294117656</v>
      </c>
      <c r="DO8" s="141">
        <f t="shared" si="48"/>
        <v>0.7303235294117647</v>
      </c>
      <c r="DP8" s="141">
        <f t="shared" si="48"/>
        <v>0.70676470588235296</v>
      </c>
      <c r="DQ8" s="141">
        <f t="shared" si="48"/>
        <v>0.68320588235294122</v>
      </c>
      <c r="DR8" s="141">
        <f t="shared" si="48"/>
        <v>0.65964705882352948</v>
      </c>
      <c r="DS8" s="141">
        <f t="shared" si="48"/>
        <v>0.63608823529411773</v>
      </c>
      <c r="DT8" s="141">
        <f t="shared" si="48"/>
        <v>0.61252941176470588</v>
      </c>
      <c r="DU8" s="141">
        <f t="shared" si="48"/>
        <v>0.58897058823529413</v>
      </c>
      <c r="DV8" s="141">
        <f t="shared" si="48"/>
        <v>0.56541176470588239</v>
      </c>
      <c r="DW8" s="141">
        <f t="shared" si="48"/>
        <v>0.54185294117647065</v>
      </c>
      <c r="DX8" s="141">
        <f t="shared" si="48"/>
        <v>0.51829411764705879</v>
      </c>
      <c r="DY8" s="141">
        <f t="shared" si="48"/>
        <v>0.49473529411764711</v>
      </c>
      <c r="DZ8" s="141">
        <f t="shared" si="48"/>
        <v>0.47117647058823531</v>
      </c>
      <c r="EA8" s="141">
        <f t="shared" si="48"/>
        <v>0.44761764705882356</v>
      </c>
      <c r="EB8" s="141">
        <f t="shared" si="48"/>
        <v>0.42405882352941177</v>
      </c>
      <c r="EC8" s="141">
        <f t="shared" si="48"/>
        <v>0.40050000000000002</v>
      </c>
      <c r="ED8" s="141">
        <f t="shared" si="48"/>
        <v>0.37694117647058822</v>
      </c>
      <c r="EE8" s="141">
        <f t="shared" si="48"/>
        <v>0.35338235294117648</v>
      </c>
      <c r="EF8" s="141">
        <f t="shared" si="48"/>
        <v>0.32982352941176474</v>
      </c>
      <c r="EG8" s="141">
        <f t="shared" si="48"/>
        <v>0.30626470588235294</v>
      </c>
      <c r="EH8" s="141">
        <f t="shared" si="48"/>
        <v>0.28270588235294125</v>
      </c>
      <c r="EI8" s="141">
        <f t="shared" si="48"/>
        <v>0.2591470588235294</v>
      </c>
      <c r="EJ8" s="141">
        <f t="shared" si="48"/>
        <v>0.23558823529411765</v>
      </c>
      <c r="EK8" s="141">
        <f t="shared" si="48"/>
        <v>0.21202941176470591</v>
      </c>
      <c r="EL8" s="141">
        <f t="shared" si="48"/>
        <v>0.18847058823529417</v>
      </c>
      <c r="EM8" s="141">
        <f t="shared" si="48"/>
        <v>0.16491176470588231</v>
      </c>
      <c r="EN8" s="141">
        <f t="shared" si="48"/>
        <v>0.14135294117647057</v>
      </c>
      <c r="EO8" s="141">
        <f t="shared" si="48"/>
        <v>0.11779411764705883</v>
      </c>
      <c r="EP8" s="141">
        <f t="shared" si="48"/>
        <v>9.4235294117647084E-2</v>
      </c>
      <c r="EQ8" s="141">
        <f t="shared" si="48"/>
        <v>7.067647058823523E-2</v>
      </c>
      <c r="ER8" s="141">
        <f t="shared" si="48"/>
        <v>4.7117647058823486E-2</v>
      </c>
      <c r="ES8" s="141">
        <f>$DL8+($ET8-$DL8)*(ES$4-$DL$4)/($ET$4-$DL$4)</f>
        <v>2.3558823529411854E-2</v>
      </c>
      <c r="ET8" s="146">
        <v>0</v>
      </c>
      <c r="EU8" s="141">
        <v>0</v>
      </c>
      <c r="EV8" s="141">
        <v>0</v>
      </c>
      <c r="EW8" s="141">
        <v>0</v>
      </c>
      <c r="EX8" s="141">
        <v>0</v>
      </c>
      <c r="EY8" s="141">
        <v>0</v>
      </c>
      <c r="EZ8" s="141">
        <v>0</v>
      </c>
      <c r="FA8" s="141">
        <v>0</v>
      </c>
      <c r="FB8" s="141">
        <v>0</v>
      </c>
      <c r="FC8" s="141">
        <v>0</v>
      </c>
      <c r="FD8" s="141">
        <v>0</v>
      </c>
      <c r="FE8" s="141">
        <v>0</v>
      </c>
      <c r="FF8" s="141">
        <v>0</v>
      </c>
      <c r="FG8" s="141">
        <v>0</v>
      </c>
      <c r="FH8" s="141">
        <v>0</v>
      </c>
      <c r="FI8" s="141">
        <v>0</v>
      </c>
      <c r="FJ8" s="141">
        <v>0</v>
      </c>
      <c r="FK8" s="141">
        <v>0</v>
      </c>
      <c r="FL8" s="141">
        <v>0</v>
      </c>
      <c r="FM8" s="141">
        <v>0</v>
      </c>
      <c r="FN8" s="141">
        <v>0</v>
      </c>
      <c r="FO8" s="141">
        <v>0</v>
      </c>
      <c r="FP8" s="141">
        <v>0</v>
      </c>
      <c r="FQ8" s="141">
        <v>0</v>
      </c>
      <c r="FR8" s="141">
        <v>0</v>
      </c>
      <c r="FS8" s="141">
        <v>0</v>
      </c>
      <c r="FT8" s="141">
        <v>0</v>
      </c>
      <c r="FU8" s="141">
        <v>0</v>
      </c>
      <c r="FV8" s="141">
        <v>0</v>
      </c>
      <c r="FW8" s="141">
        <v>0</v>
      </c>
      <c r="FX8" s="141">
        <v>0</v>
      </c>
      <c r="FY8" s="141">
        <v>0</v>
      </c>
      <c r="FZ8" s="141">
        <v>0</v>
      </c>
      <c r="GA8" s="141">
        <v>0</v>
      </c>
    </row>
    <row r="9" spans="1:183" x14ac:dyDescent="0.25">
      <c r="A9" s="31" t="s">
        <v>105</v>
      </c>
      <c r="B9" s="141">
        <v>0</v>
      </c>
      <c r="C9" s="141">
        <v>0</v>
      </c>
      <c r="D9" s="141">
        <v>0</v>
      </c>
      <c r="E9" s="141">
        <v>0</v>
      </c>
      <c r="F9" s="141">
        <v>0</v>
      </c>
      <c r="G9" s="141">
        <v>0</v>
      </c>
      <c r="H9" s="141">
        <v>0</v>
      </c>
      <c r="I9" s="141">
        <v>0</v>
      </c>
      <c r="J9" s="141">
        <v>0</v>
      </c>
      <c r="K9" s="141">
        <v>0</v>
      </c>
      <c r="L9" s="141">
        <v>0</v>
      </c>
      <c r="M9" s="164">
        <v>0.01</v>
      </c>
      <c r="N9" s="141">
        <v>0.01</v>
      </c>
      <c r="O9" s="141">
        <v>0.01</v>
      </c>
      <c r="P9" s="141">
        <f t="shared" si="37"/>
        <v>2.2416666666666668E-2</v>
      </c>
      <c r="Q9" s="141">
        <f t="shared" si="37"/>
        <v>2.8624999999999998E-2</v>
      </c>
      <c r="R9" s="141">
        <f t="shared" si="37"/>
        <v>3.4833333333333334E-2</v>
      </c>
      <c r="S9" s="141">
        <f t="shared" si="37"/>
        <v>4.1041666666666664E-2</v>
      </c>
      <c r="T9" s="141">
        <f t="shared" si="37"/>
        <v>4.725E-2</v>
      </c>
      <c r="U9" s="141">
        <f t="shared" si="37"/>
        <v>5.345833333333333E-2</v>
      </c>
      <c r="V9" s="141">
        <f t="shared" si="37"/>
        <v>5.9666666666666666E-2</v>
      </c>
      <c r="W9" s="141">
        <f t="shared" si="37"/>
        <v>6.5875000000000003E-2</v>
      </c>
      <c r="X9" s="141">
        <f t="shared" si="37"/>
        <v>7.2083333333333333E-2</v>
      </c>
      <c r="Y9" s="141">
        <f t="shared" si="37"/>
        <v>7.8291666666666662E-2</v>
      </c>
      <c r="Z9" s="141">
        <f t="shared" si="37"/>
        <v>8.4499999999999992E-2</v>
      </c>
      <c r="AA9" s="141">
        <f t="shared" si="37"/>
        <v>9.0708333333333321E-2</v>
      </c>
      <c r="AB9" s="141">
        <f t="shared" si="37"/>
        <v>9.6916666666666651E-2</v>
      </c>
      <c r="AC9" s="141">
        <f t="shared" si="37"/>
        <v>0.10312499999999999</v>
      </c>
      <c r="AD9" s="141">
        <f t="shared" si="37"/>
        <v>0.10933333333333332</v>
      </c>
      <c r="AE9" s="141">
        <f t="shared" si="37"/>
        <v>0.11554166666666665</v>
      </c>
      <c r="AF9" s="141">
        <f t="shared" si="37"/>
        <v>0.12175</v>
      </c>
      <c r="AG9" s="141">
        <f t="shared" si="37"/>
        <v>0.12795833333333334</v>
      </c>
      <c r="AH9" s="141">
        <f t="shared" si="37"/>
        <v>0.13416666666666666</v>
      </c>
      <c r="AI9" s="141">
        <f t="shared" si="37"/>
        <v>0.140375</v>
      </c>
      <c r="AJ9" s="141">
        <f t="shared" si="37"/>
        <v>0.14658333333333334</v>
      </c>
      <c r="AK9" s="141">
        <f t="shared" si="37"/>
        <v>0.15279166666666669</v>
      </c>
      <c r="AL9" s="146">
        <v>0.159</v>
      </c>
      <c r="AM9" s="141">
        <f t="shared" ref="AM9:AM19" si="49">$AL9+($AS9-$AL9)*(AM$4-$AL$4)/($AS$4-$AL$4)</f>
        <v>0.17500000000000002</v>
      </c>
      <c r="AN9" s="141">
        <f t="shared" si="38"/>
        <v>0.191</v>
      </c>
      <c r="AO9" s="141">
        <f t="shared" si="38"/>
        <v>0.20700000000000002</v>
      </c>
      <c r="AP9" s="141">
        <f t="shared" si="38"/>
        <v>0.22300000000000003</v>
      </c>
      <c r="AQ9" s="141">
        <f t="shared" si="38"/>
        <v>0.23899999999999999</v>
      </c>
      <c r="AR9" s="141">
        <f t="shared" si="38"/>
        <v>0.255</v>
      </c>
      <c r="AS9" s="146">
        <v>0.27100000000000002</v>
      </c>
      <c r="AT9" s="141">
        <f t="shared" ref="AT9:AT17" si="50">$AS9+($AU9-$AS9)*(AT$4-$AS$4)/($AU$4-$AS$4)</f>
        <v>0.30300000000000005</v>
      </c>
      <c r="AU9" s="146">
        <v>0.33500000000000002</v>
      </c>
      <c r="AV9" s="141">
        <f t="shared" ref="AV9:AV17" si="51">$AU9+($AZ9-$AU9)*(AV$4-$AU$4)/($AZ$4-$AU$4)</f>
        <v>0.37220000000000003</v>
      </c>
      <c r="AW9" s="141">
        <f t="shared" si="39"/>
        <v>0.40939999999999999</v>
      </c>
      <c r="AX9" s="141">
        <f t="shared" si="39"/>
        <v>0.4466</v>
      </c>
      <c r="AY9" s="141">
        <f t="shared" si="39"/>
        <v>0.48380000000000001</v>
      </c>
      <c r="AZ9" s="146">
        <v>0.52100000000000002</v>
      </c>
      <c r="BA9" s="141">
        <f t="shared" ref="BA9:BA19" si="52">$AZ9+($BI9-$AZ9)*(BA$4-$AZ$4)/($BI$4-$AZ$4)</f>
        <v>0.55188888888888887</v>
      </c>
      <c r="BB9" s="141">
        <f t="shared" si="40"/>
        <v>0.58277777777777784</v>
      </c>
      <c r="BC9" s="141">
        <f t="shared" si="40"/>
        <v>0.61366666666666669</v>
      </c>
      <c r="BD9" s="141">
        <f t="shared" si="40"/>
        <v>0.64455555555555555</v>
      </c>
      <c r="BE9" s="141">
        <f t="shared" si="40"/>
        <v>0.67544444444444451</v>
      </c>
      <c r="BF9" s="141">
        <f t="shared" si="40"/>
        <v>0.70633333333333337</v>
      </c>
      <c r="BG9" s="141">
        <f t="shared" si="40"/>
        <v>0.73722222222222222</v>
      </c>
      <c r="BH9" s="141">
        <f t="shared" si="40"/>
        <v>0.76811111111111119</v>
      </c>
      <c r="BI9" s="146">
        <v>0.79900000000000004</v>
      </c>
      <c r="BJ9" s="141">
        <f t="shared" ref="BJ9:BJ19" si="53">$BI9+($BN9-$BI9)*(BJ$4-$BI$4)/($BN$4-$BI$4)</f>
        <v>0.81440000000000001</v>
      </c>
      <c r="BK9" s="141">
        <f t="shared" si="41"/>
        <v>0.82979999999999998</v>
      </c>
      <c r="BL9" s="141">
        <f t="shared" si="41"/>
        <v>0.84520000000000006</v>
      </c>
      <c r="BM9" s="141">
        <f t="shared" si="41"/>
        <v>0.86060000000000003</v>
      </c>
      <c r="BN9" s="146">
        <v>0.876</v>
      </c>
      <c r="BO9" s="141">
        <f t="shared" ref="BO9:BO18" si="54">$BN9+($BW9-$BN9)*(BO$4-$BN$4)/($BW$4-$BN$4)</f>
        <v>0.878</v>
      </c>
      <c r="BP9" s="141">
        <f t="shared" si="42"/>
        <v>0.88</v>
      </c>
      <c r="BQ9" s="141">
        <f t="shared" si="42"/>
        <v>0.88200000000000001</v>
      </c>
      <c r="BR9" s="141">
        <f t="shared" si="42"/>
        <v>0.88400000000000001</v>
      </c>
      <c r="BS9" s="141">
        <f t="shared" si="42"/>
        <v>0.88600000000000001</v>
      </c>
      <c r="BT9" s="141">
        <f t="shared" si="42"/>
        <v>0.88800000000000001</v>
      </c>
      <c r="BU9" s="141">
        <f t="shared" si="42"/>
        <v>0.89</v>
      </c>
      <c r="BV9" s="141">
        <f t="shared" si="42"/>
        <v>0.89200000000000002</v>
      </c>
      <c r="BW9" s="146">
        <v>0.89400000000000002</v>
      </c>
      <c r="BX9" s="141">
        <f t="shared" ref="BX9:BX18" si="55">$BW9+($CB9-$BW9)*(BX$4-$BW$4)/($CB$4-$BW$4)</f>
        <v>0.88800000000000001</v>
      </c>
      <c r="BY9" s="141">
        <f t="shared" si="43"/>
        <v>0.88200000000000001</v>
      </c>
      <c r="BZ9" s="141">
        <f t="shared" si="43"/>
        <v>0.876</v>
      </c>
      <c r="CA9" s="141">
        <f t="shared" si="43"/>
        <v>0.87</v>
      </c>
      <c r="CB9" s="146">
        <v>0.86399999999999999</v>
      </c>
      <c r="CC9" s="141">
        <f t="shared" ref="CC9:CD19" si="56">$CB9+($CE9-$CB9)*(CC$4-$CB$4)/($CE$4-$CB$4)</f>
        <v>0.85866666666666669</v>
      </c>
      <c r="CD9" s="141">
        <f t="shared" si="56"/>
        <v>0.85333333333333328</v>
      </c>
      <c r="CE9" s="146">
        <v>0.84799999999999998</v>
      </c>
      <c r="CF9" s="141">
        <f t="shared" ref="CF9:CF19" si="57">$CE9+($CP9-$CE9)*(CF$4-$CE$4)/($CP$4-$CE$4)</f>
        <v>0.84909090909090912</v>
      </c>
      <c r="CG9" s="141">
        <f t="shared" si="44"/>
        <v>0.85018181818181815</v>
      </c>
      <c r="CH9" s="141">
        <f t="shared" si="44"/>
        <v>0.85127272727272729</v>
      </c>
      <c r="CI9" s="141">
        <f t="shared" si="44"/>
        <v>0.85236363636363632</v>
      </c>
      <c r="CJ9" s="141">
        <f t="shared" si="44"/>
        <v>0.85345454545454547</v>
      </c>
      <c r="CK9" s="141">
        <f t="shared" si="44"/>
        <v>0.8545454545454545</v>
      </c>
      <c r="CL9" s="141">
        <f t="shared" si="44"/>
        <v>0.85563636363636364</v>
      </c>
      <c r="CM9" s="141">
        <f t="shared" si="44"/>
        <v>0.85672727272727267</v>
      </c>
      <c r="CN9" s="141">
        <f t="shared" si="44"/>
        <v>0.85781818181818181</v>
      </c>
      <c r="CO9" s="141">
        <f t="shared" si="44"/>
        <v>0.85890909090909084</v>
      </c>
      <c r="CP9" s="146">
        <v>0.86</v>
      </c>
      <c r="CQ9" s="141">
        <f t="shared" ref="CQ9:CQ19" si="58">$CP9+($CY9-$CP9)*(CQ$4-$CP$4)/($CY$4-$CP$4)</f>
        <v>0.86133333333333328</v>
      </c>
      <c r="CR9" s="141">
        <f t="shared" si="45"/>
        <v>0.86266666666666669</v>
      </c>
      <c r="CS9" s="141">
        <f t="shared" si="45"/>
        <v>0.86399999999999999</v>
      </c>
      <c r="CT9" s="141">
        <f t="shared" si="45"/>
        <v>0.86533333333333329</v>
      </c>
      <c r="CU9" s="141">
        <f t="shared" si="45"/>
        <v>0.8666666666666667</v>
      </c>
      <c r="CV9" s="141">
        <f t="shared" si="45"/>
        <v>0.86799999999999999</v>
      </c>
      <c r="CW9" s="141">
        <f t="shared" si="45"/>
        <v>0.86933333333333329</v>
      </c>
      <c r="CX9" s="141">
        <f t="shared" si="45"/>
        <v>0.8706666666666667</v>
      </c>
      <c r="CY9" s="146">
        <v>0.872</v>
      </c>
      <c r="CZ9" s="141">
        <f>$CY9+($DF9-$CY9)*(CZ$4-$CY$4)/($DF$4-$CY$4)</f>
        <v>0.86328571428571432</v>
      </c>
      <c r="DA9" s="141">
        <f t="shared" ref="DA9:DE19" si="59">$CY9+($DF9-$CY9)*(DA$4-$CY$4)/($DF$4-$CY$4)</f>
        <v>0.85457142857142854</v>
      </c>
      <c r="DB9" s="141">
        <f t="shared" si="59"/>
        <v>0.84585714285714286</v>
      </c>
      <c r="DC9" s="141">
        <f t="shared" si="59"/>
        <v>0.83714285714285719</v>
      </c>
      <c r="DD9" s="141">
        <f t="shared" si="59"/>
        <v>0.82842857142857151</v>
      </c>
      <c r="DE9" s="141">
        <f t="shared" si="59"/>
        <v>0.81971428571428573</v>
      </c>
      <c r="DF9" s="146">
        <v>0.81100000000000005</v>
      </c>
      <c r="DG9" s="141">
        <f>$DF9+($DL9-$DF9)*(DG$4-$DF$4)/($DL$4-$DF$4)</f>
        <v>0.80449999999999999</v>
      </c>
      <c r="DH9" s="141">
        <f t="shared" ref="DH9:DK19" si="60">$DF9+($DL9-$DF9)*(DH$4-$DF$4)/($DL$4-$DF$4)</f>
        <v>0.79800000000000004</v>
      </c>
      <c r="DI9" s="141">
        <f t="shared" si="60"/>
        <v>0.79150000000000009</v>
      </c>
      <c r="DJ9" s="141">
        <f t="shared" si="60"/>
        <v>0.78500000000000003</v>
      </c>
      <c r="DK9" s="141">
        <f t="shared" si="60"/>
        <v>0.77849999999999997</v>
      </c>
      <c r="DL9" s="146">
        <v>0.77200000000000002</v>
      </c>
      <c r="DM9" s="141">
        <f t="shared" ref="DM9:EM9" si="61">$DL9+($EO9-$DL9)*(DM$4-$DL$4)/($EO$4-$DL$4)</f>
        <v>0.74537931034482763</v>
      </c>
      <c r="DN9" s="141">
        <f t="shared" si="61"/>
        <v>0.71875862068965524</v>
      </c>
      <c r="DO9" s="141">
        <f t="shared" si="61"/>
        <v>0.69213793103448285</v>
      </c>
      <c r="DP9" s="141">
        <f t="shared" si="61"/>
        <v>0.66551724137931034</v>
      </c>
      <c r="DQ9" s="141">
        <f t="shared" si="61"/>
        <v>0.63889655172413795</v>
      </c>
      <c r="DR9" s="141">
        <f t="shared" si="61"/>
        <v>0.61227586206896556</v>
      </c>
      <c r="DS9" s="141">
        <f t="shared" si="61"/>
        <v>0.58565517241379306</v>
      </c>
      <c r="DT9" s="141">
        <f t="shared" si="61"/>
        <v>0.55903448275862067</v>
      </c>
      <c r="DU9" s="141">
        <f t="shared" si="61"/>
        <v>0.53241379310344827</v>
      </c>
      <c r="DV9" s="141">
        <f t="shared" si="61"/>
        <v>0.50579310344827588</v>
      </c>
      <c r="DW9" s="141">
        <f t="shared" si="61"/>
        <v>0.47917241379310344</v>
      </c>
      <c r="DX9" s="141">
        <f t="shared" si="61"/>
        <v>0.4525517241379311</v>
      </c>
      <c r="DY9" s="141">
        <f t="shared" si="61"/>
        <v>0.42593103448275865</v>
      </c>
      <c r="DZ9" s="141">
        <f t="shared" si="61"/>
        <v>0.39931034482758621</v>
      </c>
      <c r="EA9" s="141">
        <f t="shared" si="61"/>
        <v>0.37268965517241381</v>
      </c>
      <c r="EB9" s="141">
        <f t="shared" si="61"/>
        <v>0.34606896551724137</v>
      </c>
      <c r="EC9" s="141">
        <f t="shared" si="61"/>
        <v>0.31944827586206898</v>
      </c>
      <c r="ED9" s="141">
        <f t="shared" si="61"/>
        <v>0.29282758620689653</v>
      </c>
      <c r="EE9" s="141">
        <f t="shared" si="61"/>
        <v>0.26620689655172414</v>
      </c>
      <c r="EF9" s="141">
        <f t="shared" si="61"/>
        <v>0.23958620689655175</v>
      </c>
      <c r="EG9" s="141">
        <f t="shared" si="61"/>
        <v>0.21296551724137935</v>
      </c>
      <c r="EH9" s="141">
        <f t="shared" si="61"/>
        <v>0.18634482758620685</v>
      </c>
      <c r="EI9" s="141">
        <f t="shared" si="61"/>
        <v>0.15972413793103446</v>
      </c>
      <c r="EJ9" s="141">
        <f t="shared" si="61"/>
        <v>0.13310344827586218</v>
      </c>
      <c r="EK9" s="141">
        <f t="shared" si="61"/>
        <v>0.10648275862068968</v>
      </c>
      <c r="EL9" s="141">
        <f t="shared" si="61"/>
        <v>7.9862068965517286E-2</v>
      </c>
      <c r="EM9" s="141">
        <f t="shared" si="61"/>
        <v>5.3241379310344783E-2</v>
      </c>
      <c r="EN9" s="141">
        <f>$DL9+($EO9-$DL9)*(EN$4-$DL$4)/($EO$4-$DL$4)</f>
        <v>2.6620689655172391E-2</v>
      </c>
      <c r="EO9" s="146">
        <v>0</v>
      </c>
      <c r="EP9" s="141">
        <v>0</v>
      </c>
      <c r="EQ9" s="141">
        <v>0</v>
      </c>
      <c r="ER9" s="141">
        <v>0</v>
      </c>
      <c r="ES9" s="141">
        <v>0</v>
      </c>
      <c r="ET9" s="141">
        <v>0</v>
      </c>
      <c r="EU9" s="141">
        <v>0</v>
      </c>
      <c r="EV9" s="141">
        <v>0</v>
      </c>
      <c r="EW9" s="141">
        <v>0</v>
      </c>
      <c r="EX9" s="141">
        <v>0</v>
      </c>
      <c r="EY9" s="141">
        <v>0</v>
      </c>
      <c r="EZ9" s="141">
        <v>0</v>
      </c>
      <c r="FA9" s="141">
        <v>0</v>
      </c>
      <c r="FB9" s="141">
        <v>0</v>
      </c>
      <c r="FC9" s="141">
        <v>0</v>
      </c>
      <c r="FD9" s="141">
        <v>0</v>
      </c>
      <c r="FE9" s="141">
        <v>0</v>
      </c>
      <c r="FF9" s="141">
        <v>0</v>
      </c>
      <c r="FG9" s="141">
        <v>0</v>
      </c>
      <c r="FH9" s="141">
        <v>0</v>
      </c>
      <c r="FI9" s="141">
        <v>0</v>
      </c>
      <c r="FJ9" s="141">
        <v>0</v>
      </c>
      <c r="FK9" s="141">
        <v>0</v>
      </c>
      <c r="FL9" s="141">
        <v>0</v>
      </c>
      <c r="FM9" s="141">
        <v>0</v>
      </c>
      <c r="FN9" s="141">
        <v>0</v>
      </c>
      <c r="FO9" s="141">
        <v>0</v>
      </c>
      <c r="FP9" s="141">
        <v>0</v>
      </c>
      <c r="FQ9" s="141">
        <v>0</v>
      </c>
      <c r="FR9" s="141">
        <v>0</v>
      </c>
      <c r="FS9" s="141">
        <v>0</v>
      </c>
      <c r="FT9" s="141">
        <v>0</v>
      </c>
      <c r="FU9" s="141">
        <v>0</v>
      </c>
      <c r="FV9" s="141">
        <v>0</v>
      </c>
      <c r="FW9" s="141">
        <v>0</v>
      </c>
      <c r="FX9" s="141">
        <v>0</v>
      </c>
      <c r="FY9" s="141">
        <v>0</v>
      </c>
      <c r="FZ9" s="141">
        <v>0</v>
      </c>
      <c r="GA9" s="141">
        <v>0</v>
      </c>
    </row>
    <row r="10" spans="1:183" x14ac:dyDescent="0.25">
      <c r="A10" s="31" t="s">
        <v>106</v>
      </c>
      <c r="B10" s="141">
        <v>0</v>
      </c>
      <c r="C10" s="141">
        <v>0</v>
      </c>
      <c r="D10" s="141">
        <v>0</v>
      </c>
      <c r="E10" s="141">
        <v>0</v>
      </c>
      <c r="F10" s="141">
        <v>0</v>
      </c>
      <c r="G10" s="141">
        <v>0</v>
      </c>
      <c r="H10" s="141">
        <v>0</v>
      </c>
      <c r="I10" s="141">
        <v>0</v>
      </c>
      <c r="J10" s="141">
        <v>0</v>
      </c>
      <c r="K10" s="141">
        <v>0</v>
      </c>
      <c r="L10" s="141">
        <v>0</v>
      </c>
      <c r="M10" s="164">
        <v>0.01</v>
      </c>
      <c r="N10" s="141">
        <v>0.01</v>
      </c>
      <c r="O10" s="141">
        <v>0.01</v>
      </c>
      <c r="P10" s="141">
        <f t="shared" si="37"/>
        <v>2.4833333333333332E-2</v>
      </c>
      <c r="Q10" s="141">
        <f t="shared" si="37"/>
        <v>3.2250000000000001E-2</v>
      </c>
      <c r="R10" s="141">
        <f t="shared" si="37"/>
        <v>3.9666666666666663E-2</v>
      </c>
      <c r="S10" s="141">
        <f t="shared" si="37"/>
        <v>4.7083333333333331E-2</v>
      </c>
      <c r="T10" s="141">
        <f t="shared" si="37"/>
        <v>5.4500000000000007E-2</v>
      </c>
      <c r="U10" s="141">
        <f t="shared" si="37"/>
        <v>6.1916666666666668E-2</v>
      </c>
      <c r="V10" s="141">
        <f t="shared" si="37"/>
        <v>6.933333333333333E-2</v>
      </c>
      <c r="W10" s="141">
        <f t="shared" si="37"/>
        <v>7.6749999999999985E-2</v>
      </c>
      <c r="X10" s="141">
        <f t="shared" si="37"/>
        <v>8.4166666666666654E-2</v>
      </c>
      <c r="Y10" s="141">
        <f t="shared" si="37"/>
        <v>9.1583333333333322E-2</v>
      </c>
      <c r="Z10" s="141">
        <f t="shared" si="37"/>
        <v>9.9000000000000005E-2</v>
      </c>
      <c r="AA10" s="141">
        <f t="shared" si="37"/>
        <v>0.10641666666666666</v>
      </c>
      <c r="AB10" s="141">
        <f t="shared" si="37"/>
        <v>0.11383333333333333</v>
      </c>
      <c r="AC10" s="141">
        <f t="shared" si="37"/>
        <v>0.12125</v>
      </c>
      <c r="AD10" s="141">
        <f t="shared" si="37"/>
        <v>0.12866666666666665</v>
      </c>
      <c r="AE10" s="141">
        <f t="shared" si="37"/>
        <v>0.13608333333333333</v>
      </c>
      <c r="AF10" s="141">
        <f t="shared" si="37"/>
        <v>0.14349999999999999</v>
      </c>
      <c r="AG10" s="141">
        <f t="shared" si="37"/>
        <v>0.15091666666666667</v>
      </c>
      <c r="AH10" s="141">
        <f t="shared" si="37"/>
        <v>0.15833333333333333</v>
      </c>
      <c r="AI10" s="141">
        <f t="shared" si="37"/>
        <v>0.16575000000000001</v>
      </c>
      <c r="AJ10" s="141">
        <f t="shared" si="37"/>
        <v>0.17316666666666666</v>
      </c>
      <c r="AK10" s="141">
        <f t="shared" si="37"/>
        <v>0.18058333333333332</v>
      </c>
      <c r="AL10" s="146">
        <v>0.188</v>
      </c>
      <c r="AM10" s="141">
        <f t="shared" si="49"/>
        <v>0.20542857142857143</v>
      </c>
      <c r="AN10" s="141">
        <f t="shared" si="38"/>
        <v>0.22285714285714286</v>
      </c>
      <c r="AO10" s="141">
        <f t="shared" si="38"/>
        <v>0.24028571428571427</v>
      </c>
      <c r="AP10" s="141">
        <f t="shared" si="38"/>
        <v>0.25771428571428573</v>
      </c>
      <c r="AQ10" s="141">
        <f t="shared" si="38"/>
        <v>0.27514285714285713</v>
      </c>
      <c r="AR10" s="141">
        <f t="shared" si="38"/>
        <v>0.29257142857142859</v>
      </c>
      <c r="AS10" s="146">
        <v>0.31</v>
      </c>
      <c r="AT10" s="141">
        <f t="shared" si="50"/>
        <v>0.34599999999999997</v>
      </c>
      <c r="AU10" s="146">
        <v>0.38200000000000001</v>
      </c>
      <c r="AV10" s="141">
        <f t="shared" si="51"/>
        <v>0.41520000000000001</v>
      </c>
      <c r="AW10" s="141">
        <f t="shared" si="39"/>
        <v>0.44840000000000002</v>
      </c>
      <c r="AX10" s="141">
        <f t="shared" si="39"/>
        <v>0.48160000000000003</v>
      </c>
      <c r="AY10" s="141">
        <f t="shared" si="39"/>
        <v>0.51480000000000004</v>
      </c>
      <c r="AZ10" s="146">
        <v>0.54800000000000004</v>
      </c>
      <c r="BA10" s="141">
        <f t="shared" si="52"/>
        <v>0.57377777777777783</v>
      </c>
      <c r="BB10" s="141">
        <f t="shared" si="40"/>
        <v>0.59955555555555562</v>
      </c>
      <c r="BC10" s="141">
        <f t="shared" si="40"/>
        <v>0.62533333333333341</v>
      </c>
      <c r="BD10" s="141">
        <f t="shared" si="40"/>
        <v>0.6511111111111112</v>
      </c>
      <c r="BE10" s="141">
        <f t="shared" si="40"/>
        <v>0.67688888888888887</v>
      </c>
      <c r="BF10" s="141">
        <f t="shared" si="40"/>
        <v>0.70266666666666666</v>
      </c>
      <c r="BG10" s="141">
        <f t="shared" si="40"/>
        <v>0.72844444444444445</v>
      </c>
      <c r="BH10" s="141">
        <f t="shared" si="40"/>
        <v>0.75422222222222224</v>
      </c>
      <c r="BI10" s="146">
        <v>0.78</v>
      </c>
      <c r="BJ10" s="141">
        <f t="shared" si="53"/>
        <v>0.79520000000000002</v>
      </c>
      <c r="BK10" s="141">
        <f t="shared" si="41"/>
        <v>0.81040000000000001</v>
      </c>
      <c r="BL10" s="141">
        <f t="shared" si="41"/>
        <v>0.8256</v>
      </c>
      <c r="BM10" s="141">
        <f t="shared" si="41"/>
        <v>0.84079999999999999</v>
      </c>
      <c r="BN10" s="146">
        <v>0.85599999999999998</v>
      </c>
      <c r="BO10" s="141">
        <f t="shared" si="54"/>
        <v>0.85888888888888892</v>
      </c>
      <c r="BP10" s="141">
        <f t="shared" si="42"/>
        <v>0.86177777777777775</v>
      </c>
      <c r="BQ10" s="141">
        <f t="shared" si="42"/>
        <v>0.86466666666666669</v>
      </c>
      <c r="BR10" s="141">
        <f t="shared" si="42"/>
        <v>0.86755555555555552</v>
      </c>
      <c r="BS10" s="141">
        <f t="shared" si="42"/>
        <v>0.87044444444444447</v>
      </c>
      <c r="BT10" s="141">
        <f t="shared" si="42"/>
        <v>0.87333333333333329</v>
      </c>
      <c r="BU10" s="141">
        <f t="shared" si="42"/>
        <v>0.87622222222222224</v>
      </c>
      <c r="BV10" s="141">
        <f t="shared" si="42"/>
        <v>0.87911111111111107</v>
      </c>
      <c r="BW10" s="146">
        <v>0.88200000000000001</v>
      </c>
      <c r="BX10" s="141">
        <f t="shared" si="55"/>
        <v>0.87619999999999998</v>
      </c>
      <c r="BY10" s="141">
        <f t="shared" si="43"/>
        <v>0.87039999999999995</v>
      </c>
      <c r="BZ10" s="141">
        <f t="shared" si="43"/>
        <v>0.86460000000000004</v>
      </c>
      <c r="CA10" s="141">
        <f t="shared" si="43"/>
        <v>0.85880000000000001</v>
      </c>
      <c r="CB10" s="146">
        <v>0.85299999999999998</v>
      </c>
      <c r="CC10" s="141">
        <f t="shared" si="56"/>
        <v>0.84866666666666668</v>
      </c>
      <c r="CD10" s="141">
        <f t="shared" si="56"/>
        <v>0.84433333333333327</v>
      </c>
      <c r="CE10" s="146">
        <v>0.84</v>
      </c>
      <c r="CF10" s="141">
        <f t="shared" si="57"/>
        <v>0.83990909090909083</v>
      </c>
      <c r="CG10" s="141">
        <f t="shared" si="44"/>
        <v>0.8398181818181818</v>
      </c>
      <c r="CH10" s="141">
        <f t="shared" si="44"/>
        <v>0.83972727272727266</v>
      </c>
      <c r="CI10" s="141">
        <f t="shared" si="44"/>
        <v>0.83963636363636363</v>
      </c>
      <c r="CJ10" s="141">
        <f t="shared" si="44"/>
        <v>0.83954545454545448</v>
      </c>
      <c r="CK10" s="141">
        <f t="shared" si="44"/>
        <v>0.83945454545454545</v>
      </c>
      <c r="CL10" s="141">
        <f t="shared" si="44"/>
        <v>0.83936363636363631</v>
      </c>
      <c r="CM10" s="141">
        <f t="shared" si="44"/>
        <v>0.83927272727272728</v>
      </c>
      <c r="CN10" s="141">
        <f t="shared" si="44"/>
        <v>0.83918181818181814</v>
      </c>
      <c r="CO10" s="141">
        <f t="shared" si="44"/>
        <v>0.83909090909090911</v>
      </c>
      <c r="CP10" s="146">
        <v>0.83899999999999997</v>
      </c>
      <c r="CQ10" s="141">
        <f t="shared" si="58"/>
        <v>0.84288888888888891</v>
      </c>
      <c r="CR10" s="141">
        <f t="shared" si="45"/>
        <v>0.84677777777777774</v>
      </c>
      <c r="CS10" s="141">
        <f t="shared" si="45"/>
        <v>0.85066666666666668</v>
      </c>
      <c r="CT10" s="141">
        <f t="shared" si="45"/>
        <v>0.85455555555555551</v>
      </c>
      <c r="CU10" s="141">
        <f t="shared" si="45"/>
        <v>0.85844444444444445</v>
      </c>
      <c r="CV10" s="141">
        <f t="shared" si="45"/>
        <v>0.86233333333333329</v>
      </c>
      <c r="CW10" s="141">
        <f t="shared" si="45"/>
        <v>0.86622222222222223</v>
      </c>
      <c r="CX10" s="141">
        <f t="shared" si="45"/>
        <v>0.87011111111111106</v>
      </c>
      <c r="CY10" s="146">
        <v>0.874</v>
      </c>
      <c r="CZ10" s="141">
        <f>$CY10+($DL10-$CY10)*(CZ$4-$CY$4)/($DL$4-$CY$4)</f>
        <v>0.86946153846153851</v>
      </c>
      <c r="DA10" s="141">
        <f t="shared" ref="DA10:DK10" si="62">$CY10+($DL10-$CY10)*(DA$4-$CY$4)/($DL$4-$CY$4)</f>
        <v>0.86492307692307691</v>
      </c>
      <c r="DB10" s="141">
        <f t="shared" si="62"/>
        <v>0.86038461538461541</v>
      </c>
      <c r="DC10" s="141">
        <f t="shared" si="62"/>
        <v>0.85584615384615381</v>
      </c>
      <c r="DD10" s="141">
        <f t="shared" si="62"/>
        <v>0.85130769230769232</v>
      </c>
      <c r="DE10" s="141">
        <f t="shared" si="62"/>
        <v>0.84676923076923072</v>
      </c>
      <c r="DF10" s="141">
        <f t="shared" si="62"/>
        <v>0.84223076923076923</v>
      </c>
      <c r="DG10" s="141">
        <f t="shared" si="62"/>
        <v>0.83769230769230763</v>
      </c>
      <c r="DH10" s="141">
        <f t="shared" si="62"/>
        <v>0.83315384615384613</v>
      </c>
      <c r="DI10" s="141">
        <f t="shared" si="62"/>
        <v>0.82861538461538453</v>
      </c>
      <c r="DJ10" s="141">
        <f t="shared" si="62"/>
        <v>0.82407692307692304</v>
      </c>
      <c r="DK10" s="141">
        <f t="shared" si="62"/>
        <v>0.81953846153846144</v>
      </c>
      <c r="DL10" s="146">
        <v>0.81499999999999995</v>
      </c>
      <c r="DM10" s="141">
        <f t="shared" ref="DM10:EO11" si="63">$DL10+($EQ10-$DL10)*(DM$4-$DL$4)/($EQ$4-$DL$4)</f>
        <v>0.78870967741935483</v>
      </c>
      <c r="DN10" s="141">
        <f t="shared" si="63"/>
        <v>0.7624193548387096</v>
      </c>
      <c r="DO10" s="141">
        <f t="shared" si="63"/>
        <v>0.73612903225806448</v>
      </c>
      <c r="DP10" s="141">
        <f t="shared" si="63"/>
        <v>0.70983870967741935</v>
      </c>
      <c r="DQ10" s="141">
        <f t="shared" si="63"/>
        <v>0.68354838709677412</v>
      </c>
      <c r="DR10" s="141">
        <f t="shared" si="63"/>
        <v>0.657258064516129</v>
      </c>
      <c r="DS10" s="141">
        <f t="shared" si="63"/>
        <v>0.63096774193548377</v>
      </c>
      <c r="DT10" s="141">
        <f t="shared" si="63"/>
        <v>0.60467741935483865</v>
      </c>
      <c r="DU10" s="141">
        <f t="shared" si="63"/>
        <v>0.57838709677419353</v>
      </c>
      <c r="DV10" s="141">
        <f t="shared" si="63"/>
        <v>0.5520967741935483</v>
      </c>
      <c r="DW10" s="141">
        <f t="shared" si="63"/>
        <v>0.52580645161290318</v>
      </c>
      <c r="DX10" s="141">
        <f t="shared" si="63"/>
        <v>0.499516129032258</v>
      </c>
      <c r="DY10" s="141">
        <f t="shared" si="63"/>
        <v>0.47322580645161288</v>
      </c>
      <c r="DZ10" s="141">
        <f t="shared" si="63"/>
        <v>0.44693548387096771</v>
      </c>
      <c r="EA10" s="141">
        <f t="shared" si="63"/>
        <v>0.42064516129032253</v>
      </c>
      <c r="EB10" s="141">
        <f t="shared" si="63"/>
        <v>0.39435483870967741</v>
      </c>
      <c r="EC10" s="141">
        <f t="shared" si="63"/>
        <v>0.36806451612903224</v>
      </c>
      <c r="ED10" s="141">
        <f t="shared" si="63"/>
        <v>0.34177419354838712</v>
      </c>
      <c r="EE10" s="141">
        <f t="shared" si="63"/>
        <v>0.31548387096774189</v>
      </c>
      <c r="EF10" s="141">
        <f t="shared" si="63"/>
        <v>0.28919354838709677</v>
      </c>
      <c r="EG10" s="141">
        <f t="shared" si="63"/>
        <v>0.26290322580645165</v>
      </c>
      <c r="EH10" s="141">
        <f t="shared" si="63"/>
        <v>0.23661290322580641</v>
      </c>
      <c r="EI10" s="141">
        <f t="shared" si="63"/>
        <v>0.21032258064516129</v>
      </c>
      <c r="EJ10" s="141">
        <f t="shared" si="63"/>
        <v>0.18403225806451606</v>
      </c>
      <c r="EK10" s="141">
        <f t="shared" si="63"/>
        <v>0.15774193548387094</v>
      </c>
      <c r="EL10" s="141">
        <f t="shared" si="63"/>
        <v>0.13145161290322582</v>
      </c>
      <c r="EM10" s="141">
        <f t="shared" si="63"/>
        <v>0.10516129032258059</v>
      </c>
      <c r="EN10" s="141">
        <f t="shared" si="63"/>
        <v>7.8870967741935472E-2</v>
      </c>
      <c r="EO10" s="141">
        <f t="shared" si="63"/>
        <v>5.2580645161290351E-2</v>
      </c>
      <c r="EP10" s="141">
        <f>$DL10+($EQ10-$DL10)*(EP$4-$DL$4)/($EQ$4-$DL$4)</f>
        <v>2.629032258064512E-2</v>
      </c>
      <c r="EQ10" s="146">
        <v>0</v>
      </c>
      <c r="ER10" s="141">
        <v>0</v>
      </c>
      <c r="ES10" s="141">
        <v>0</v>
      </c>
      <c r="ET10" s="141">
        <v>0</v>
      </c>
      <c r="EU10" s="141">
        <v>0</v>
      </c>
      <c r="EV10" s="141">
        <v>0</v>
      </c>
      <c r="EW10" s="141">
        <v>0</v>
      </c>
      <c r="EX10" s="141">
        <v>0</v>
      </c>
      <c r="EY10" s="141">
        <v>0</v>
      </c>
      <c r="EZ10" s="141">
        <v>0</v>
      </c>
      <c r="FA10" s="141">
        <v>0</v>
      </c>
      <c r="FB10" s="141">
        <v>0</v>
      </c>
      <c r="FC10" s="141">
        <v>0</v>
      </c>
      <c r="FD10" s="141">
        <v>0</v>
      </c>
      <c r="FE10" s="141">
        <v>0</v>
      </c>
      <c r="FF10" s="141">
        <v>0</v>
      </c>
      <c r="FG10" s="141">
        <v>0</v>
      </c>
      <c r="FH10" s="141">
        <v>0</v>
      </c>
      <c r="FI10" s="141">
        <v>0</v>
      </c>
      <c r="FJ10" s="141">
        <v>0</v>
      </c>
      <c r="FK10" s="141">
        <v>0</v>
      </c>
      <c r="FL10" s="141">
        <v>0</v>
      </c>
      <c r="FM10" s="141">
        <v>0</v>
      </c>
      <c r="FN10" s="141">
        <v>0</v>
      </c>
      <c r="FO10" s="141">
        <v>0</v>
      </c>
      <c r="FP10" s="141">
        <v>0</v>
      </c>
      <c r="FQ10" s="141">
        <v>0</v>
      </c>
      <c r="FR10" s="141">
        <v>0</v>
      </c>
      <c r="FS10" s="141">
        <v>0</v>
      </c>
      <c r="FT10" s="141">
        <v>0</v>
      </c>
      <c r="FU10" s="141">
        <v>0</v>
      </c>
      <c r="FV10" s="141">
        <v>0</v>
      </c>
      <c r="FW10" s="141">
        <v>0</v>
      </c>
      <c r="FX10" s="141">
        <v>0</v>
      </c>
      <c r="FY10" s="141">
        <v>0</v>
      </c>
      <c r="FZ10" s="141">
        <v>0</v>
      </c>
      <c r="GA10" s="141">
        <v>0</v>
      </c>
    </row>
    <row r="11" spans="1:183" x14ac:dyDescent="0.25">
      <c r="A11" s="31" t="s">
        <v>107</v>
      </c>
      <c r="B11" s="141">
        <v>0</v>
      </c>
      <c r="C11" s="141">
        <v>0</v>
      </c>
      <c r="D11" s="141">
        <v>0</v>
      </c>
      <c r="E11" s="141">
        <v>0</v>
      </c>
      <c r="F11" s="141">
        <v>0</v>
      </c>
      <c r="G11" s="141">
        <v>0</v>
      </c>
      <c r="H11" s="141">
        <v>0</v>
      </c>
      <c r="I11" s="141">
        <v>0</v>
      </c>
      <c r="J11" s="141">
        <v>0</v>
      </c>
      <c r="K11" s="141">
        <v>0</v>
      </c>
      <c r="L11" s="141">
        <v>0</v>
      </c>
      <c r="M11" s="164">
        <v>0.01</v>
      </c>
      <c r="N11" s="141">
        <v>0.01</v>
      </c>
      <c r="O11" s="141">
        <v>0.01</v>
      </c>
      <c r="P11" s="141">
        <f t="shared" si="37"/>
        <v>2.2249999999999999E-2</v>
      </c>
      <c r="Q11" s="141">
        <f t="shared" si="37"/>
        <v>2.8374999999999997E-2</v>
      </c>
      <c r="R11" s="141">
        <f t="shared" si="37"/>
        <v>3.4499999999999996E-2</v>
      </c>
      <c r="S11" s="141">
        <f t="shared" si="37"/>
        <v>4.0625000000000001E-2</v>
      </c>
      <c r="T11" s="141">
        <f t="shared" si="37"/>
        <v>4.675E-2</v>
      </c>
      <c r="U11" s="141">
        <f t="shared" si="37"/>
        <v>5.2874999999999998E-2</v>
      </c>
      <c r="V11" s="141">
        <f t="shared" si="37"/>
        <v>5.8999999999999997E-2</v>
      </c>
      <c r="W11" s="141">
        <f t="shared" si="37"/>
        <v>6.5125000000000002E-2</v>
      </c>
      <c r="X11" s="141">
        <f t="shared" si="37"/>
        <v>7.1249999999999994E-2</v>
      </c>
      <c r="Y11" s="141">
        <f t="shared" si="37"/>
        <v>7.7374999999999999E-2</v>
      </c>
      <c r="Z11" s="141">
        <f t="shared" si="37"/>
        <v>8.3499999999999991E-2</v>
      </c>
      <c r="AA11" s="141">
        <f t="shared" si="37"/>
        <v>8.9624999999999982E-2</v>
      </c>
      <c r="AB11" s="141">
        <f t="shared" si="37"/>
        <v>9.5749999999999988E-2</v>
      </c>
      <c r="AC11" s="141">
        <f t="shared" si="37"/>
        <v>0.10187499999999999</v>
      </c>
      <c r="AD11" s="141">
        <f t="shared" si="37"/>
        <v>0.10799999999999998</v>
      </c>
      <c r="AE11" s="141">
        <f t="shared" si="37"/>
        <v>0.11412499999999998</v>
      </c>
      <c r="AF11" s="141">
        <f t="shared" si="37"/>
        <v>0.12025</v>
      </c>
      <c r="AG11" s="141">
        <f t="shared" si="37"/>
        <v>0.12637499999999999</v>
      </c>
      <c r="AH11" s="141">
        <f t="shared" si="37"/>
        <v>0.13250000000000001</v>
      </c>
      <c r="AI11" s="141">
        <f t="shared" si="37"/>
        <v>0.138625</v>
      </c>
      <c r="AJ11" s="141">
        <f t="shared" si="37"/>
        <v>0.14475000000000002</v>
      </c>
      <c r="AK11" s="141">
        <f t="shared" si="37"/>
        <v>0.15087500000000001</v>
      </c>
      <c r="AL11" s="146">
        <v>0.157</v>
      </c>
      <c r="AM11" s="141">
        <f t="shared" si="49"/>
        <v>0.17671428571428571</v>
      </c>
      <c r="AN11" s="141">
        <f t="shared" si="38"/>
        <v>0.19642857142857142</v>
      </c>
      <c r="AO11" s="141">
        <f t="shared" si="38"/>
        <v>0.21614285714285714</v>
      </c>
      <c r="AP11" s="141">
        <f t="shared" si="38"/>
        <v>0.23585714285714285</v>
      </c>
      <c r="AQ11" s="141">
        <f t="shared" si="38"/>
        <v>0.25557142857142856</v>
      </c>
      <c r="AR11" s="141">
        <f t="shared" si="38"/>
        <v>0.27528571428571424</v>
      </c>
      <c r="AS11" s="146">
        <v>0.29499999999999998</v>
      </c>
      <c r="AT11" s="141">
        <f t="shared" si="50"/>
        <v>0.32750000000000001</v>
      </c>
      <c r="AU11" s="146">
        <v>0.36</v>
      </c>
      <c r="AV11" s="141">
        <f t="shared" si="51"/>
        <v>0.39100000000000001</v>
      </c>
      <c r="AW11" s="141">
        <f t="shared" si="39"/>
        <v>0.42199999999999999</v>
      </c>
      <c r="AX11" s="141">
        <f t="shared" si="39"/>
        <v>0.45300000000000001</v>
      </c>
      <c r="AY11" s="141">
        <f t="shared" si="39"/>
        <v>0.48399999999999999</v>
      </c>
      <c r="AZ11" s="146">
        <v>0.51500000000000001</v>
      </c>
      <c r="BA11" s="141">
        <f t="shared" si="52"/>
        <v>0.54244444444444451</v>
      </c>
      <c r="BB11" s="141">
        <f t="shared" si="40"/>
        <v>0.56988888888888889</v>
      </c>
      <c r="BC11" s="141">
        <f t="shared" si="40"/>
        <v>0.59733333333333338</v>
      </c>
      <c r="BD11" s="141">
        <f t="shared" si="40"/>
        <v>0.62477777777777777</v>
      </c>
      <c r="BE11" s="141">
        <f t="shared" si="40"/>
        <v>0.65222222222222226</v>
      </c>
      <c r="BF11" s="141">
        <f t="shared" si="40"/>
        <v>0.67966666666666664</v>
      </c>
      <c r="BG11" s="141">
        <f t="shared" si="40"/>
        <v>0.70711111111111113</v>
      </c>
      <c r="BH11" s="141">
        <f t="shared" si="40"/>
        <v>0.73455555555555563</v>
      </c>
      <c r="BI11" s="146">
        <v>0.76200000000000001</v>
      </c>
      <c r="BJ11" s="141">
        <f t="shared" si="53"/>
        <v>0.77880000000000005</v>
      </c>
      <c r="BK11" s="141">
        <f t="shared" si="41"/>
        <v>0.79559999999999997</v>
      </c>
      <c r="BL11" s="141">
        <f t="shared" si="41"/>
        <v>0.81240000000000001</v>
      </c>
      <c r="BM11" s="141">
        <f t="shared" si="41"/>
        <v>0.82919999999999994</v>
      </c>
      <c r="BN11" s="146">
        <v>0.84599999999999997</v>
      </c>
      <c r="BO11" s="141">
        <f t="shared" si="54"/>
        <v>0.84677777777777774</v>
      </c>
      <c r="BP11" s="141">
        <f t="shared" si="42"/>
        <v>0.84755555555555551</v>
      </c>
      <c r="BQ11" s="141">
        <f t="shared" si="42"/>
        <v>0.84833333333333327</v>
      </c>
      <c r="BR11" s="141">
        <f t="shared" si="42"/>
        <v>0.84911111111111104</v>
      </c>
      <c r="BS11" s="141">
        <f t="shared" si="42"/>
        <v>0.84988888888888892</v>
      </c>
      <c r="BT11" s="141">
        <f t="shared" si="42"/>
        <v>0.85066666666666668</v>
      </c>
      <c r="BU11" s="141">
        <f t="shared" si="42"/>
        <v>0.85144444444444445</v>
      </c>
      <c r="BV11" s="141">
        <f t="shared" si="42"/>
        <v>0.85222222222222221</v>
      </c>
      <c r="BW11" s="146">
        <v>0.85299999999999998</v>
      </c>
      <c r="BX11" s="141">
        <f t="shared" si="55"/>
        <v>0.8498</v>
      </c>
      <c r="BY11" s="141">
        <f t="shared" si="43"/>
        <v>0.84660000000000002</v>
      </c>
      <c r="BZ11" s="141">
        <f t="shared" si="43"/>
        <v>0.84339999999999993</v>
      </c>
      <c r="CA11" s="141">
        <f t="shared" si="43"/>
        <v>0.84019999999999995</v>
      </c>
      <c r="CB11" s="146">
        <v>0.83699999999999997</v>
      </c>
      <c r="CC11" s="141">
        <f t="shared" si="56"/>
        <v>0.83266666666666667</v>
      </c>
      <c r="CD11" s="141">
        <f t="shared" si="56"/>
        <v>0.82833333333333325</v>
      </c>
      <c r="CE11" s="146">
        <v>0.82399999999999995</v>
      </c>
      <c r="CF11" s="141">
        <f t="shared" si="57"/>
        <v>0.8250909090909091</v>
      </c>
      <c r="CG11" s="141">
        <f t="shared" si="44"/>
        <v>0.82618181818181813</v>
      </c>
      <c r="CH11" s="141">
        <f t="shared" si="44"/>
        <v>0.82727272727272727</v>
      </c>
      <c r="CI11" s="141">
        <f t="shared" si="44"/>
        <v>0.8283636363636363</v>
      </c>
      <c r="CJ11" s="141">
        <f t="shared" si="44"/>
        <v>0.82945454545454544</v>
      </c>
      <c r="CK11" s="141">
        <f t="shared" si="44"/>
        <v>0.83054545454545448</v>
      </c>
      <c r="CL11" s="141">
        <f t="shared" si="44"/>
        <v>0.83163636363636362</v>
      </c>
      <c r="CM11" s="141">
        <f t="shared" si="44"/>
        <v>0.83272727272727265</v>
      </c>
      <c r="CN11" s="141">
        <f t="shared" si="44"/>
        <v>0.83381818181818179</v>
      </c>
      <c r="CO11" s="141">
        <f t="shared" si="44"/>
        <v>0.83490909090909082</v>
      </c>
      <c r="CP11" s="146">
        <v>0.83599999999999997</v>
      </c>
      <c r="CQ11" s="141">
        <f t="shared" si="58"/>
        <v>0.83733333333333326</v>
      </c>
      <c r="CR11" s="141">
        <f t="shared" si="45"/>
        <v>0.83866666666666667</v>
      </c>
      <c r="CS11" s="141">
        <f t="shared" si="45"/>
        <v>0.84</v>
      </c>
      <c r="CT11" s="141">
        <f t="shared" si="45"/>
        <v>0.84133333333333327</v>
      </c>
      <c r="CU11" s="141">
        <f t="shared" si="45"/>
        <v>0.84266666666666667</v>
      </c>
      <c r="CV11" s="141">
        <f t="shared" si="45"/>
        <v>0.84399999999999997</v>
      </c>
      <c r="CW11" s="141">
        <f t="shared" si="45"/>
        <v>0.84533333333333327</v>
      </c>
      <c r="CX11" s="141">
        <f t="shared" si="45"/>
        <v>0.84666666666666668</v>
      </c>
      <c r="CY11" s="146">
        <v>0.84799999999999998</v>
      </c>
      <c r="CZ11" s="141">
        <f t="shared" ref="CZ11:CZ19" si="64">$CY11+($DF11-$CY11)*(CZ$4-$CY$4)/($DF$4-$CY$4)</f>
        <v>0.83971428571428575</v>
      </c>
      <c r="DA11" s="141">
        <f t="shared" si="59"/>
        <v>0.83142857142857141</v>
      </c>
      <c r="DB11" s="141">
        <f t="shared" si="59"/>
        <v>0.82314285714285718</v>
      </c>
      <c r="DC11" s="141">
        <f t="shared" si="59"/>
        <v>0.81485714285714284</v>
      </c>
      <c r="DD11" s="141">
        <f t="shared" si="59"/>
        <v>0.80657142857142861</v>
      </c>
      <c r="DE11" s="141">
        <f t="shared" si="59"/>
        <v>0.79828571428571427</v>
      </c>
      <c r="DF11" s="146">
        <v>0.79</v>
      </c>
      <c r="DG11" s="141">
        <f t="shared" ref="DG11:DG19" si="65">$DF11+($DL11-$DF11)*(DG$4-$DF$4)/($DL$4-$DF$4)</f>
        <v>0.78866666666666674</v>
      </c>
      <c r="DH11" s="141">
        <f t="shared" si="60"/>
        <v>0.78733333333333333</v>
      </c>
      <c r="DI11" s="141">
        <f t="shared" si="60"/>
        <v>0.78600000000000003</v>
      </c>
      <c r="DJ11" s="141">
        <f t="shared" si="60"/>
        <v>0.78466666666666673</v>
      </c>
      <c r="DK11" s="141">
        <f t="shared" si="60"/>
        <v>0.78333333333333333</v>
      </c>
      <c r="DL11" s="146">
        <v>0.78200000000000003</v>
      </c>
      <c r="DM11" s="141">
        <f t="shared" si="63"/>
        <v>0.75677419354838715</v>
      </c>
      <c r="DN11" s="141">
        <f t="shared" si="63"/>
        <v>0.73154838709677428</v>
      </c>
      <c r="DO11" s="141">
        <f t="shared" si="63"/>
        <v>0.70632258064516129</v>
      </c>
      <c r="DP11" s="141">
        <f t="shared" si="63"/>
        <v>0.68109677419354842</v>
      </c>
      <c r="DQ11" s="141">
        <f t="shared" si="63"/>
        <v>0.65587096774193554</v>
      </c>
      <c r="DR11" s="141">
        <f t="shared" si="63"/>
        <v>0.63064516129032255</v>
      </c>
      <c r="DS11" s="141">
        <f t="shared" si="63"/>
        <v>0.60541935483870968</v>
      </c>
      <c r="DT11" s="141">
        <f t="shared" si="63"/>
        <v>0.5801935483870968</v>
      </c>
      <c r="DU11" s="141">
        <f t="shared" si="63"/>
        <v>0.55496774193548393</v>
      </c>
      <c r="DV11" s="141">
        <f t="shared" si="63"/>
        <v>0.52974193548387105</v>
      </c>
      <c r="DW11" s="141">
        <f t="shared" si="63"/>
        <v>0.50451612903225806</v>
      </c>
      <c r="DX11" s="141">
        <f t="shared" si="63"/>
        <v>0.47929032258064519</v>
      </c>
      <c r="DY11" s="141">
        <f t="shared" si="63"/>
        <v>0.45406451612903226</v>
      </c>
      <c r="DZ11" s="141">
        <f t="shared" si="63"/>
        <v>0.42883870967741938</v>
      </c>
      <c r="EA11" s="141">
        <f t="shared" si="63"/>
        <v>0.40361290322580645</v>
      </c>
      <c r="EB11" s="141">
        <f t="shared" si="63"/>
        <v>0.37838709677419358</v>
      </c>
      <c r="EC11" s="141">
        <f t="shared" si="63"/>
        <v>0.35316129032258065</v>
      </c>
      <c r="ED11" s="141">
        <f t="shared" si="63"/>
        <v>0.32793548387096777</v>
      </c>
      <c r="EE11" s="141">
        <f t="shared" si="63"/>
        <v>0.30270967741935484</v>
      </c>
      <c r="EF11" s="141">
        <f t="shared" si="63"/>
        <v>0.27748387096774196</v>
      </c>
      <c r="EG11" s="141">
        <f t="shared" si="63"/>
        <v>0.25225806451612909</v>
      </c>
      <c r="EH11" s="141">
        <f t="shared" si="63"/>
        <v>0.2270322580645161</v>
      </c>
      <c r="EI11" s="141">
        <f t="shared" si="63"/>
        <v>0.20180645161290323</v>
      </c>
      <c r="EJ11" s="141">
        <f t="shared" si="63"/>
        <v>0.17658064516129035</v>
      </c>
      <c r="EK11" s="141">
        <f t="shared" si="63"/>
        <v>0.15135483870967747</v>
      </c>
      <c r="EL11" s="141">
        <f t="shared" si="63"/>
        <v>0.12612903225806449</v>
      </c>
      <c r="EM11" s="141">
        <f t="shared" si="63"/>
        <v>0.10090322580645161</v>
      </c>
      <c r="EN11" s="141">
        <f t="shared" si="63"/>
        <v>7.5677419354838737E-2</v>
      </c>
      <c r="EO11" s="141">
        <f>$DL11+($EQ11-$DL11)*(EO$4-$DL$4)/($EQ$4-$DL$4)</f>
        <v>5.0451612903225862E-2</v>
      </c>
      <c r="EP11" s="141">
        <f>$DL11+($EQ11-$DL11)*(EP$4-$DL$4)/($EQ$4-$DL$4)</f>
        <v>2.5225806451612875E-2</v>
      </c>
      <c r="EQ11" s="146">
        <v>0</v>
      </c>
      <c r="ER11" s="141">
        <v>0</v>
      </c>
      <c r="ES11" s="141">
        <v>0</v>
      </c>
      <c r="ET11" s="141">
        <v>0</v>
      </c>
      <c r="EU11" s="141">
        <v>0</v>
      </c>
      <c r="EV11" s="141">
        <v>0</v>
      </c>
      <c r="EW11" s="141">
        <v>0</v>
      </c>
      <c r="EX11" s="141">
        <v>0</v>
      </c>
      <c r="EY11" s="141">
        <v>0</v>
      </c>
      <c r="EZ11" s="141">
        <v>0</v>
      </c>
      <c r="FA11" s="141">
        <v>0</v>
      </c>
      <c r="FB11" s="141">
        <v>0</v>
      </c>
      <c r="FC11" s="141">
        <v>0</v>
      </c>
      <c r="FD11" s="141">
        <v>0</v>
      </c>
      <c r="FE11" s="141">
        <v>0</v>
      </c>
      <c r="FF11" s="141">
        <v>0</v>
      </c>
      <c r="FG11" s="141">
        <v>0</v>
      </c>
      <c r="FH11" s="141">
        <v>0</v>
      </c>
      <c r="FI11" s="141">
        <v>0</v>
      </c>
      <c r="FJ11" s="141">
        <v>0</v>
      </c>
      <c r="FK11" s="141">
        <v>0</v>
      </c>
      <c r="FL11" s="141">
        <v>0</v>
      </c>
      <c r="FM11" s="141">
        <v>0</v>
      </c>
      <c r="FN11" s="141">
        <v>0</v>
      </c>
      <c r="FO11" s="141">
        <v>0</v>
      </c>
      <c r="FP11" s="141">
        <v>0</v>
      </c>
      <c r="FQ11" s="141">
        <v>0</v>
      </c>
      <c r="FR11" s="141">
        <v>0</v>
      </c>
      <c r="FS11" s="141">
        <v>0</v>
      </c>
      <c r="FT11" s="141">
        <v>0</v>
      </c>
      <c r="FU11" s="141">
        <v>0</v>
      </c>
      <c r="FV11" s="141">
        <v>0</v>
      </c>
      <c r="FW11" s="141">
        <v>0</v>
      </c>
      <c r="FX11" s="141">
        <v>0</v>
      </c>
      <c r="FY11" s="141">
        <v>0</v>
      </c>
      <c r="FZ11" s="141">
        <v>0</v>
      </c>
      <c r="GA11" s="141">
        <v>0</v>
      </c>
    </row>
    <row r="12" spans="1:183" x14ac:dyDescent="0.25">
      <c r="A12" s="31" t="s">
        <v>108</v>
      </c>
      <c r="B12" s="141">
        <v>0</v>
      </c>
      <c r="C12" s="141">
        <v>0</v>
      </c>
      <c r="D12" s="141">
        <v>0</v>
      </c>
      <c r="E12" s="141">
        <v>0</v>
      </c>
      <c r="F12" s="141">
        <v>0</v>
      </c>
      <c r="G12" s="141">
        <v>0</v>
      </c>
      <c r="H12" s="141">
        <v>0</v>
      </c>
      <c r="I12" s="141">
        <v>0</v>
      </c>
      <c r="J12" s="141">
        <v>0</v>
      </c>
      <c r="K12" s="141">
        <v>0</v>
      </c>
      <c r="L12" s="141">
        <v>0</v>
      </c>
      <c r="M12" s="164">
        <v>0.01</v>
      </c>
      <c r="N12" s="141">
        <v>0.01</v>
      </c>
      <c r="O12" s="141">
        <v>0.01</v>
      </c>
      <c r="P12" s="141">
        <f t="shared" si="37"/>
        <v>2.1749999999999999E-2</v>
      </c>
      <c r="Q12" s="141">
        <f t="shared" si="37"/>
        <v>2.7624999999999997E-2</v>
      </c>
      <c r="R12" s="141">
        <f t="shared" si="37"/>
        <v>3.3499999999999995E-2</v>
      </c>
      <c r="S12" s="141">
        <f t="shared" si="37"/>
        <v>3.9375E-2</v>
      </c>
      <c r="T12" s="141">
        <f t="shared" si="37"/>
        <v>4.5249999999999999E-2</v>
      </c>
      <c r="U12" s="141">
        <f t="shared" si="37"/>
        <v>5.1124999999999997E-2</v>
      </c>
      <c r="V12" s="141">
        <f t="shared" si="37"/>
        <v>5.6999999999999995E-2</v>
      </c>
      <c r="W12" s="141">
        <f t="shared" si="37"/>
        <v>6.2875E-2</v>
      </c>
      <c r="X12" s="141">
        <f t="shared" si="37"/>
        <v>6.8749999999999992E-2</v>
      </c>
      <c r="Y12" s="141">
        <f t="shared" si="37"/>
        <v>7.4624999999999997E-2</v>
      </c>
      <c r="Z12" s="141">
        <f t="shared" si="37"/>
        <v>8.0499999999999988E-2</v>
      </c>
      <c r="AA12" s="141">
        <f t="shared" si="37"/>
        <v>8.637499999999998E-2</v>
      </c>
      <c r="AB12" s="141">
        <f t="shared" si="37"/>
        <v>9.2249999999999985E-2</v>
      </c>
      <c r="AC12" s="141">
        <f t="shared" si="37"/>
        <v>9.812499999999999E-2</v>
      </c>
      <c r="AD12" s="141">
        <f t="shared" si="37"/>
        <v>0.10399999999999998</v>
      </c>
      <c r="AE12" s="141">
        <f t="shared" si="37"/>
        <v>0.10987499999999999</v>
      </c>
      <c r="AF12" s="141">
        <f t="shared" si="37"/>
        <v>0.11574999999999999</v>
      </c>
      <c r="AG12" s="141">
        <f t="shared" si="37"/>
        <v>0.12162499999999998</v>
      </c>
      <c r="AH12" s="141">
        <f t="shared" si="37"/>
        <v>0.1275</v>
      </c>
      <c r="AI12" s="141">
        <f t="shared" si="37"/>
        <v>0.13337499999999999</v>
      </c>
      <c r="AJ12" s="141">
        <f t="shared" si="37"/>
        <v>0.13925000000000001</v>
      </c>
      <c r="AK12" s="141">
        <f t="shared" si="37"/>
        <v>0.145125</v>
      </c>
      <c r="AL12" s="146">
        <v>0.151</v>
      </c>
      <c r="AM12" s="141">
        <f t="shared" si="49"/>
        <v>0.16785714285714284</v>
      </c>
      <c r="AN12" s="141">
        <f t="shared" si="38"/>
        <v>0.18471428571428572</v>
      </c>
      <c r="AO12" s="141">
        <f t="shared" si="38"/>
        <v>0.20157142857142857</v>
      </c>
      <c r="AP12" s="141">
        <f t="shared" si="38"/>
        <v>0.21842857142857142</v>
      </c>
      <c r="AQ12" s="141">
        <f t="shared" si="38"/>
        <v>0.23528571428571429</v>
      </c>
      <c r="AR12" s="141">
        <f t="shared" si="38"/>
        <v>0.25214285714285717</v>
      </c>
      <c r="AS12" s="146">
        <v>0.26900000000000002</v>
      </c>
      <c r="AT12" s="141">
        <f t="shared" si="50"/>
        <v>0.30400000000000005</v>
      </c>
      <c r="AU12" s="146">
        <v>0.33900000000000002</v>
      </c>
      <c r="AV12" s="141">
        <f t="shared" si="51"/>
        <v>0.37140000000000001</v>
      </c>
      <c r="AW12" s="141">
        <f t="shared" si="39"/>
        <v>0.40380000000000005</v>
      </c>
      <c r="AX12" s="141">
        <f t="shared" si="39"/>
        <v>0.43620000000000003</v>
      </c>
      <c r="AY12" s="141">
        <f t="shared" si="39"/>
        <v>0.46860000000000002</v>
      </c>
      <c r="AZ12" s="146">
        <v>0.501</v>
      </c>
      <c r="BA12" s="141">
        <f t="shared" si="52"/>
        <v>0.5304444444444445</v>
      </c>
      <c r="BB12" s="141">
        <f t="shared" si="40"/>
        <v>0.55988888888888888</v>
      </c>
      <c r="BC12" s="141">
        <f t="shared" si="40"/>
        <v>0.58933333333333338</v>
      </c>
      <c r="BD12" s="141">
        <f t="shared" si="40"/>
        <v>0.61877777777777776</v>
      </c>
      <c r="BE12" s="141">
        <f t="shared" si="40"/>
        <v>0.64822222222222226</v>
      </c>
      <c r="BF12" s="141">
        <f t="shared" si="40"/>
        <v>0.67766666666666664</v>
      </c>
      <c r="BG12" s="141">
        <f t="shared" si="40"/>
        <v>0.70711111111111113</v>
      </c>
      <c r="BH12" s="141">
        <f t="shared" si="40"/>
        <v>0.73655555555555563</v>
      </c>
      <c r="BI12" s="146">
        <v>0.76600000000000001</v>
      </c>
      <c r="BJ12" s="141">
        <f t="shared" si="53"/>
        <v>0.78280000000000005</v>
      </c>
      <c r="BK12" s="141">
        <f t="shared" si="41"/>
        <v>0.79959999999999998</v>
      </c>
      <c r="BL12" s="141">
        <f t="shared" si="41"/>
        <v>0.81640000000000001</v>
      </c>
      <c r="BM12" s="141">
        <f t="shared" si="41"/>
        <v>0.83319999999999994</v>
      </c>
      <c r="BN12" s="146">
        <v>0.85</v>
      </c>
      <c r="BO12" s="141">
        <f t="shared" si="54"/>
        <v>0.85244444444444445</v>
      </c>
      <c r="BP12" s="141">
        <f t="shared" si="42"/>
        <v>0.85488888888888892</v>
      </c>
      <c r="BQ12" s="141">
        <f t="shared" si="42"/>
        <v>0.85733333333333328</v>
      </c>
      <c r="BR12" s="141">
        <f t="shared" si="42"/>
        <v>0.85977777777777775</v>
      </c>
      <c r="BS12" s="141">
        <f t="shared" si="42"/>
        <v>0.86222222222222222</v>
      </c>
      <c r="BT12" s="141">
        <f t="shared" si="42"/>
        <v>0.86466666666666669</v>
      </c>
      <c r="BU12" s="141">
        <f t="shared" si="42"/>
        <v>0.86711111111111105</v>
      </c>
      <c r="BV12" s="141">
        <f t="shared" si="42"/>
        <v>0.86955555555555553</v>
      </c>
      <c r="BW12" s="146">
        <v>0.872</v>
      </c>
      <c r="BX12" s="141">
        <f t="shared" si="55"/>
        <v>0.86839999999999995</v>
      </c>
      <c r="BY12" s="141">
        <f t="shared" si="43"/>
        <v>0.86480000000000001</v>
      </c>
      <c r="BZ12" s="141">
        <f t="shared" si="43"/>
        <v>0.86119999999999997</v>
      </c>
      <c r="CA12" s="141">
        <f t="shared" si="43"/>
        <v>0.85760000000000003</v>
      </c>
      <c r="CB12" s="146">
        <v>0.85399999999999998</v>
      </c>
      <c r="CC12" s="141">
        <f t="shared" si="56"/>
        <v>0.84699999999999998</v>
      </c>
      <c r="CD12" s="141">
        <f t="shared" si="56"/>
        <v>0.84</v>
      </c>
      <c r="CE12" s="146">
        <v>0.83299999999999996</v>
      </c>
      <c r="CF12" s="141">
        <f t="shared" si="57"/>
        <v>0.83409090909090911</v>
      </c>
      <c r="CG12" s="141">
        <f t="shared" si="44"/>
        <v>0.83518181818181814</v>
      </c>
      <c r="CH12" s="141">
        <f t="shared" si="44"/>
        <v>0.83627272727272728</v>
      </c>
      <c r="CI12" s="141">
        <f t="shared" si="44"/>
        <v>0.83736363636363631</v>
      </c>
      <c r="CJ12" s="141">
        <f t="shared" si="44"/>
        <v>0.83845454545454545</v>
      </c>
      <c r="CK12" s="141">
        <f t="shared" si="44"/>
        <v>0.83954545454545448</v>
      </c>
      <c r="CL12" s="141">
        <f t="shared" si="44"/>
        <v>0.84063636363636363</v>
      </c>
      <c r="CM12" s="141">
        <f t="shared" si="44"/>
        <v>0.84172727272727266</v>
      </c>
      <c r="CN12" s="141">
        <f t="shared" si="44"/>
        <v>0.8428181818181818</v>
      </c>
      <c r="CO12" s="141">
        <f t="shared" si="44"/>
        <v>0.84390909090909083</v>
      </c>
      <c r="CP12" s="146">
        <v>0.84499999999999997</v>
      </c>
      <c r="CQ12" s="141">
        <f t="shared" si="58"/>
        <v>0.84599999999999997</v>
      </c>
      <c r="CR12" s="141">
        <f t="shared" si="45"/>
        <v>0.84699999999999998</v>
      </c>
      <c r="CS12" s="141">
        <f t="shared" si="45"/>
        <v>0.84799999999999998</v>
      </c>
      <c r="CT12" s="141">
        <f t="shared" si="45"/>
        <v>0.84899999999999998</v>
      </c>
      <c r="CU12" s="141">
        <f t="shared" si="45"/>
        <v>0.85</v>
      </c>
      <c r="CV12" s="141">
        <f t="shared" si="45"/>
        <v>0.85099999999999998</v>
      </c>
      <c r="CW12" s="141">
        <f t="shared" si="45"/>
        <v>0.85199999999999998</v>
      </c>
      <c r="CX12" s="141">
        <f t="shared" si="45"/>
        <v>0.85299999999999998</v>
      </c>
      <c r="CY12" s="146">
        <v>0.85399999999999998</v>
      </c>
      <c r="CZ12" s="141">
        <f t="shared" si="64"/>
        <v>0.84699999999999998</v>
      </c>
      <c r="DA12" s="141">
        <f t="shared" si="59"/>
        <v>0.84</v>
      </c>
      <c r="DB12" s="141">
        <f t="shared" si="59"/>
        <v>0.83299999999999996</v>
      </c>
      <c r="DC12" s="141">
        <f t="shared" si="59"/>
        <v>0.82600000000000007</v>
      </c>
      <c r="DD12" s="141">
        <f t="shared" si="59"/>
        <v>0.81900000000000006</v>
      </c>
      <c r="DE12" s="141">
        <f t="shared" si="59"/>
        <v>0.81200000000000006</v>
      </c>
      <c r="DF12" s="146">
        <v>0.80500000000000005</v>
      </c>
      <c r="DG12" s="141">
        <f t="shared" si="65"/>
        <v>0.79616666666666669</v>
      </c>
      <c r="DH12" s="141">
        <f t="shared" si="60"/>
        <v>0.78733333333333333</v>
      </c>
      <c r="DI12" s="141">
        <f t="shared" si="60"/>
        <v>0.77849999999999997</v>
      </c>
      <c r="DJ12" s="141">
        <f t="shared" si="60"/>
        <v>0.76966666666666672</v>
      </c>
      <c r="DK12" s="141">
        <f t="shared" si="60"/>
        <v>0.76083333333333336</v>
      </c>
      <c r="DL12" s="146">
        <v>0.752</v>
      </c>
      <c r="DM12" s="141">
        <f t="shared" ref="DM12:EL12" si="66">$DL12+($EN12-$DL12)*(DM$4-$DL$4)/($EN$4-$DL$4)</f>
        <v>0.72514285714285709</v>
      </c>
      <c r="DN12" s="141">
        <f t="shared" si="66"/>
        <v>0.69828571428571429</v>
      </c>
      <c r="DO12" s="141">
        <f t="shared" si="66"/>
        <v>0.67142857142857137</v>
      </c>
      <c r="DP12" s="141">
        <f t="shared" si="66"/>
        <v>0.64457142857142857</v>
      </c>
      <c r="DQ12" s="141">
        <f t="shared" si="66"/>
        <v>0.61771428571428566</v>
      </c>
      <c r="DR12" s="141">
        <f t="shared" si="66"/>
        <v>0.59085714285714286</v>
      </c>
      <c r="DS12" s="141">
        <f t="shared" si="66"/>
        <v>0.56400000000000006</v>
      </c>
      <c r="DT12" s="141">
        <f t="shared" si="66"/>
        <v>0.53714285714285714</v>
      </c>
      <c r="DU12" s="141">
        <f t="shared" si="66"/>
        <v>0.51028571428571423</v>
      </c>
      <c r="DV12" s="141">
        <f t="shared" si="66"/>
        <v>0.48342857142857143</v>
      </c>
      <c r="DW12" s="141">
        <f t="shared" si="66"/>
        <v>0.45657142857142857</v>
      </c>
      <c r="DX12" s="141">
        <f t="shared" si="66"/>
        <v>0.42971428571428566</v>
      </c>
      <c r="DY12" s="141">
        <f t="shared" si="66"/>
        <v>0.40285714285714286</v>
      </c>
      <c r="DZ12" s="141">
        <f t="shared" si="66"/>
        <v>0.376</v>
      </c>
      <c r="EA12" s="141">
        <f t="shared" si="66"/>
        <v>0.34914285714285714</v>
      </c>
      <c r="EB12" s="141">
        <f t="shared" si="66"/>
        <v>0.32228571428571429</v>
      </c>
      <c r="EC12" s="141">
        <f t="shared" si="66"/>
        <v>0.29542857142857143</v>
      </c>
      <c r="ED12" s="141">
        <f t="shared" si="66"/>
        <v>0.26857142857142857</v>
      </c>
      <c r="EE12" s="141">
        <f t="shared" si="66"/>
        <v>0.24171428571428566</v>
      </c>
      <c r="EF12" s="141">
        <f t="shared" si="66"/>
        <v>0.21485714285714286</v>
      </c>
      <c r="EG12" s="141">
        <f t="shared" si="66"/>
        <v>0.18800000000000006</v>
      </c>
      <c r="EH12" s="141">
        <f t="shared" si="66"/>
        <v>0.16114285714285714</v>
      </c>
      <c r="EI12" s="141">
        <f t="shared" si="66"/>
        <v>0.13428571428571434</v>
      </c>
      <c r="EJ12" s="141">
        <f t="shared" si="66"/>
        <v>0.10742857142857132</v>
      </c>
      <c r="EK12" s="141">
        <f t="shared" si="66"/>
        <v>8.0571428571428516E-2</v>
      </c>
      <c r="EL12" s="141">
        <f t="shared" si="66"/>
        <v>5.3714285714285714E-2</v>
      </c>
      <c r="EM12" s="141">
        <f>$DL12+($EN12-$DL12)*(EM$4-$DL$4)/($EN$4-$DL$4)</f>
        <v>2.6857142857142913E-2</v>
      </c>
      <c r="EN12" s="146">
        <v>0</v>
      </c>
      <c r="EO12" s="141">
        <v>0</v>
      </c>
      <c r="EP12" s="141">
        <v>0</v>
      </c>
      <c r="EQ12" s="141">
        <v>0</v>
      </c>
      <c r="ER12" s="141">
        <v>0</v>
      </c>
      <c r="ES12" s="141">
        <v>0</v>
      </c>
      <c r="ET12" s="141">
        <v>0</v>
      </c>
      <c r="EU12" s="141">
        <v>0</v>
      </c>
      <c r="EV12" s="141">
        <v>0</v>
      </c>
      <c r="EW12" s="141">
        <v>0</v>
      </c>
      <c r="EX12" s="141">
        <v>0</v>
      </c>
      <c r="EY12" s="141">
        <v>0</v>
      </c>
      <c r="EZ12" s="141">
        <v>0</v>
      </c>
      <c r="FA12" s="141">
        <v>0</v>
      </c>
      <c r="FB12" s="141">
        <v>0</v>
      </c>
      <c r="FC12" s="141">
        <v>0</v>
      </c>
      <c r="FD12" s="141">
        <v>0</v>
      </c>
      <c r="FE12" s="141">
        <v>0</v>
      </c>
      <c r="FF12" s="141">
        <v>0</v>
      </c>
      <c r="FG12" s="141">
        <v>0</v>
      </c>
      <c r="FH12" s="141">
        <v>0</v>
      </c>
      <c r="FI12" s="141">
        <v>0</v>
      </c>
      <c r="FJ12" s="141">
        <v>0</v>
      </c>
      <c r="FK12" s="141">
        <v>0</v>
      </c>
      <c r="FL12" s="141">
        <v>0</v>
      </c>
      <c r="FM12" s="141">
        <v>0</v>
      </c>
      <c r="FN12" s="141">
        <v>0</v>
      </c>
      <c r="FO12" s="141">
        <v>0</v>
      </c>
      <c r="FP12" s="141">
        <v>0</v>
      </c>
      <c r="FQ12" s="141">
        <v>0</v>
      </c>
      <c r="FR12" s="141">
        <v>0</v>
      </c>
      <c r="FS12" s="141">
        <v>0</v>
      </c>
      <c r="FT12" s="141">
        <v>0</v>
      </c>
      <c r="FU12" s="141">
        <v>0</v>
      </c>
      <c r="FV12" s="141">
        <v>0</v>
      </c>
      <c r="FW12" s="141">
        <v>0</v>
      </c>
      <c r="FX12" s="141">
        <v>0</v>
      </c>
      <c r="FY12" s="141">
        <v>0</v>
      </c>
      <c r="FZ12" s="141">
        <v>0</v>
      </c>
      <c r="GA12" s="141">
        <v>0</v>
      </c>
    </row>
    <row r="13" spans="1:183" x14ac:dyDescent="0.25">
      <c r="A13" s="65" t="s">
        <v>109</v>
      </c>
      <c r="B13" s="141">
        <v>0</v>
      </c>
      <c r="C13" s="141">
        <v>0</v>
      </c>
      <c r="D13" s="141">
        <v>0</v>
      </c>
      <c r="E13" s="141">
        <v>0</v>
      </c>
      <c r="F13" s="141">
        <v>0</v>
      </c>
      <c r="G13" s="141">
        <v>0</v>
      </c>
      <c r="H13" s="141">
        <v>0</v>
      </c>
      <c r="I13" s="141">
        <v>0</v>
      </c>
      <c r="J13" s="141">
        <v>0</v>
      </c>
      <c r="K13" s="141">
        <v>0</v>
      </c>
      <c r="L13" s="141">
        <v>0</v>
      </c>
      <c r="M13" s="164">
        <v>0.01</v>
      </c>
      <c r="N13" s="141">
        <v>0.01</v>
      </c>
      <c r="O13" s="141">
        <v>0.01</v>
      </c>
      <c r="P13" s="141">
        <f t="shared" si="37"/>
        <v>2.4750000000000001E-2</v>
      </c>
      <c r="Q13" s="141">
        <f t="shared" si="37"/>
        <v>3.2124999999999994E-2</v>
      </c>
      <c r="R13" s="141">
        <f t="shared" si="37"/>
        <v>3.95E-2</v>
      </c>
      <c r="S13" s="141">
        <f t="shared" si="37"/>
        <v>4.6875E-2</v>
      </c>
      <c r="T13" s="141">
        <f t="shared" si="37"/>
        <v>5.4249999999999993E-2</v>
      </c>
      <c r="U13" s="141">
        <f t="shared" si="37"/>
        <v>6.1624999999999999E-2</v>
      </c>
      <c r="V13" s="141">
        <f t="shared" si="37"/>
        <v>6.8999999999999992E-2</v>
      </c>
      <c r="W13" s="141">
        <f t="shared" si="37"/>
        <v>7.6374999999999998E-2</v>
      </c>
      <c r="X13" s="141">
        <f t="shared" si="37"/>
        <v>8.3749999999999991E-2</v>
      </c>
      <c r="Y13" s="141">
        <f t="shared" si="37"/>
        <v>9.1124999999999984E-2</v>
      </c>
      <c r="Z13" s="141">
        <f t="shared" si="37"/>
        <v>9.8499999999999976E-2</v>
      </c>
      <c r="AA13" s="141">
        <f t="shared" si="37"/>
        <v>0.10587499999999998</v>
      </c>
      <c r="AB13" s="141">
        <f t="shared" si="37"/>
        <v>0.11324999999999999</v>
      </c>
      <c r="AC13" s="141">
        <f t="shared" si="37"/>
        <v>0.12062499999999998</v>
      </c>
      <c r="AD13" s="141">
        <f t="shared" si="37"/>
        <v>0.128</v>
      </c>
      <c r="AE13" s="141">
        <f t="shared" si="37"/>
        <v>0.135375</v>
      </c>
      <c r="AF13" s="141">
        <f t="shared" si="37"/>
        <v>0.14275000000000002</v>
      </c>
      <c r="AG13" s="141">
        <f t="shared" si="37"/>
        <v>0.15012500000000001</v>
      </c>
      <c r="AH13" s="141">
        <f t="shared" si="37"/>
        <v>0.1575</v>
      </c>
      <c r="AI13" s="141">
        <f t="shared" si="37"/>
        <v>0.16487499999999999</v>
      </c>
      <c r="AJ13" s="141">
        <f t="shared" si="37"/>
        <v>0.17224999999999999</v>
      </c>
      <c r="AK13" s="141">
        <f t="shared" si="37"/>
        <v>0.17962500000000001</v>
      </c>
      <c r="AL13" s="146">
        <v>0.187</v>
      </c>
      <c r="AM13" s="141">
        <f t="shared" si="49"/>
        <v>0.20642857142857143</v>
      </c>
      <c r="AN13" s="141">
        <f t="shared" si="38"/>
        <v>0.22585714285714287</v>
      </c>
      <c r="AO13" s="141">
        <f t="shared" si="38"/>
        <v>0.24528571428571427</v>
      </c>
      <c r="AP13" s="141">
        <f t="shared" si="38"/>
        <v>0.26471428571428574</v>
      </c>
      <c r="AQ13" s="141">
        <f t="shared" si="38"/>
        <v>0.28414285714285714</v>
      </c>
      <c r="AR13" s="141">
        <f t="shared" si="38"/>
        <v>0.3035714285714286</v>
      </c>
      <c r="AS13" s="146">
        <v>0.32300000000000001</v>
      </c>
      <c r="AT13" s="141">
        <f t="shared" si="50"/>
        <v>0.34699999999999998</v>
      </c>
      <c r="AU13" s="146">
        <v>0.371</v>
      </c>
      <c r="AV13" s="141">
        <f t="shared" si="51"/>
        <v>0.40560000000000002</v>
      </c>
      <c r="AW13" s="141">
        <f t="shared" si="39"/>
        <v>0.44020000000000004</v>
      </c>
      <c r="AX13" s="141">
        <f t="shared" si="39"/>
        <v>0.4748</v>
      </c>
      <c r="AY13" s="141">
        <f t="shared" si="39"/>
        <v>0.50940000000000007</v>
      </c>
      <c r="AZ13" s="146">
        <v>0.54400000000000004</v>
      </c>
      <c r="BA13" s="141">
        <f t="shared" si="52"/>
        <v>0.57088888888888889</v>
      </c>
      <c r="BB13" s="141">
        <f t="shared" si="40"/>
        <v>0.59777777777777785</v>
      </c>
      <c r="BC13" s="141">
        <f t="shared" si="40"/>
        <v>0.6246666666666667</v>
      </c>
      <c r="BD13" s="141">
        <f t="shared" si="40"/>
        <v>0.65155555555555555</v>
      </c>
      <c r="BE13" s="141">
        <f t="shared" si="40"/>
        <v>0.67844444444444452</v>
      </c>
      <c r="BF13" s="141">
        <f t="shared" si="40"/>
        <v>0.70533333333333337</v>
      </c>
      <c r="BG13" s="141">
        <f t="shared" si="40"/>
        <v>0.73222222222222222</v>
      </c>
      <c r="BH13" s="141">
        <f t="shared" si="40"/>
        <v>0.75911111111111118</v>
      </c>
      <c r="BI13" s="146">
        <v>0.78600000000000003</v>
      </c>
      <c r="BJ13" s="141">
        <f t="shared" si="53"/>
        <v>0.80100000000000005</v>
      </c>
      <c r="BK13" s="141">
        <f t="shared" si="41"/>
        <v>0.81600000000000006</v>
      </c>
      <c r="BL13" s="141">
        <f t="shared" si="41"/>
        <v>0.83099999999999996</v>
      </c>
      <c r="BM13" s="141">
        <f t="shared" si="41"/>
        <v>0.84599999999999997</v>
      </c>
      <c r="BN13" s="146">
        <v>0.86099999999999999</v>
      </c>
      <c r="BO13" s="141">
        <f t="shared" si="54"/>
        <v>0.86311111111111105</v>
      </c>
      <c r="BP13" s="141">
        <f t="shared" si="42"/>
        <v>0.86522222222222223</v>
      </c>
      <c r="BQ13" s="141">
        <f t="shared" si="42"/>
        <v>0.86733333333333329</v>
      </c>
      <c r="BR13" s="141">
        <f t="shared" si="42"/>
        <v>0.86944444444444446</v>
      </c>
      <c r="BS13" s="141">
        <f t="shared" si="42"/>
        <v>0.87155555555555553</v>
      </c>
      <c r="BT13" s="141">
        <f t="shared" si="42"/>
        <v>0.8736666666666667</v>
      </c>
      <c r="BU13" s="141">
        <f t="shared" si="42"/>
        <v>0.87577777777777777</v>
      </c>
      <c r="BV13" s="141">
        <f t="shared" si="42"/>
        <v>0.87788888888888894</v>
      </c>
      <c r="BW13" s="146">
        <v>0.88</v>
      </c>
      <c r="BX13" s="141">
        <f t="shared" si="55"/>
        <v>0.876</v>
      </c>
      <c r="BY13" s="141">
        <f t="shared" si="43"/>
        <v>0.872</v>
      </c>
      <c r="BZ13" s="141">
        <f t="shared" si="43"/>
        <v>0.86799999999999999</v>
      </c>
      <c r="CA13" s="141">
        <f t="shared" si="43"/>
        <v>0.86399999999999999</v>
      </c>
      <c r="CB13" s="146">
        <v>0.86</v>
      </c>
      <c r="CC13" s="141">
        <f t="shared" si="56"/>
        <v>0.85633333333333328</v>
      </c>
      <c r="CD13" s="141">
        <f t="shared" si="56"/>
        <v>0.85266666666666668</v>
      </c>
      <c r="CE13" s="146">
        <v>0.84899999999999998</v>
      </c>
      <c r="CF13" s="141">
        <f t="shared" si="57"/>
        <v>0.84918181818181815</v>
      </c>
      <c r="CG13" s="141">
        <f t="shared" si="44"/>
        <v>0.84936363636363632</v>
      </c>
      <c r="CH13" s="141">
        <f t="shared" si="44"/>
        <v>0.84954545454545449</v>
      </c>
      <c r="CI13" s="141">
        <f t="shared" si="44"/>
        <v>0.84972727272727266</v>
      </c>
      <c r="CJ13" s="141">
        <f t="shared" si="44"/>
        <v>0.84990909090909084</v>
      </c>
      <c r="CK13" s="141">
        <f t="shared" si="44"/>
        <v>0.85009090909090912</v>
      </c>
      <c r="CL13" s="141">
        <f t="shared" si="44"/>
        <v>0.85027272727272729</v>
      </c>
      <c r="CM13" s="141">
        <f t="shared" si="44"/>
        <v>0.85045454545454546</v>
      </c>
      <c r="CN13" s="141">
        <f t="shared" si="44"/>
        <v>0.85063636363636363</v>
      </c>
      <c r="CO13" s="141">
        <f t="shared" si="44"/>
        <v>0.85081818181818181</v>
      </c>
      <c r="CP13" s="146">
        <v>0.85099999999999998</v>
      </c>
      <c r="CQ13" s="141">
        <f t="shared" si="58"/>
        <v>0.85422222222222222</v>
      </c>
      <c r="CR13" s="141">
        <f t="shared" si="45"/>
        <v>0.85744444444444445</v>
      </c>
      <c r="CS13" s="141">
        <f t="shared" si="45"/>
        <v>0.86066666666666669</v>
      </c>
      <c r="CT13" s="141">
        <f t="shared" si="45"/>
        <v>0.86388888888888893</v>
      </c>
      <c r="CU13" s="141">
        <f t="shared" si="45"/>
        <v>0.86711111111111105</v>
      </c>
      <c r="CV13" s="141">
        <f t="shared" si="45"/>
        <v>0.87033333333333329</v>
      </c>
      <c r="CW13" s="141">
        <f t="shared" si="45"/>
        <v>0.87355555555555553</v>
      </c>
      <c r="CX13" s="141">
        <f t="shared" si="45"/>
        <v>0.87677777777777777</v>
      </c>
      <c r="CY13" s="146">
        <v>0.88</v>
      </c>
      <c r="CZ13" s="141">
        <f t="shared" si="64"/>
        <v>0.87085714285714289</v>
      </c>
      <c r="DA13" s="141">
        <f t="shared" si="59"/>
        <v>0.86171428571428565</v>
      </c>
      <c r="DB13" s="141">
        <f t="shared" si="59"/>
        <v>0.85257142857142854</v>
      </c>
      <c r="DC13" s="141">
        <f t="shared" si="59"/>
        <v>0.84342857142857142</v>
      </c>
      <c r="DD13" s="141">
        <f t="shared" si="59"/>
        <v>0.8342857142857143</v>
      </c>
      <c r="DE13" s="141">
        <f t="shared" si="59"/>
        <v>0.82514285714285707</v>
      </c>
      <c r="DF13" s="146">
        <v>0.81599999999999995</v>
      </c>
      <c r="DG13" s="141">
        <f t="shared" si="65"/>
        <v>0.79049999999999998</v>
      </c>
      <c r="DH13" s="141">
        <f t="shared" si="60"/>
        <v>0.76500000000000001</v>
      </c>
      <c r="DI13" s="141">
        <f t="shared" si="60"/>
        <v>0.73950000000000005</v>
      </c>
      <c r="DJ13" s="141">
        <f t="shared" si="60"/>
        <v>0.71399999999999997</v>
      </c>
      <c r="DK13" s="141">
        <f t="shared" si="60"/>
        <v>0.6885</v>
      </c>
      <c r="DL13" s="146">
        <v>0.66300000000000003</v>
      </c>
      <c r="DM13" s="141">
        <f t="shared" ref="DM13:EE13" si="67">$DL13+($EG13-$DL13)*(DM$4-$DL$4)/($EG$4-$DL$4)</f>
        <v>0.63142857142857145</v>
      </c>
      <c r="DN13" s="141">
        <f t="shared" si="67"/>
        <v>0.59985714285714287</v>
      </c>
      <c r="DO13" s="141">
        <f t="shared" si="67"/>
        <v>0.56828571428571428</v>
      </c>
      <c r="DP13" s="141">
        <f t="shared" si="67"/>
        <v>0.5367142857142857</v>
      </c>
      <c r="DQ13" s="141">
        <f t="shared" si="67"/>
        <v>0.50514285714285712</v>
      </c>
      <c r="DR13" s="141">
        <f t="shared" si="67"/>
        <v>0.47357142857142859</v>
      </c>
      <c r="DS13" s="141">
        <f t="shared" si="67"/>
        <v>0.44200000000000006</v>
      </c>
      <c r="DT13" s="141">
        <f t="shared" si="67"/>
        <v>0.41042857142857148</v>
      </c>
      <c r="DU13" s="141">
        <f t="shared" si="67"/>
        <v>0.37885714285714289</v>
      </c>
      <c r="DV13" s="141">
        <f t="shared" si="67"/>
        <v>0.34728571428571431</v>
      </c>
      <c r="DW13" s="141">
        <f t="shared" si="67"/>
        <v>0.31571428571428573</v>
      </c>
      <c r="DX13" s="141">
        <f t="shared" si="67"/>
        <v>0.28414285714285714</v>
      </c>
      <c r="DY13" s="141">
        <f t="shared" si="67"/>
        <v>0.25257142857142861</v>
      </c>
      <c r="DZ13" s="141">
        <f t="shared" si="67"/>
        <v>0.22100000000000003</v>
      </c>
      <c r="EA13" s="141">
        <f t="shared" si="67"/>
        <v>0.18942857142857145</v>
      </c>
      <c r="EB13" s="141">
        <f t="shared" si="67"/>
        <v>0.15785714285714292</v>
      </c>
      <c r="EC13" s="141">
        <f t="shared" si="67"/>
        <v>0.12628571428571433</v>
      </c>
      <c r="ED13" s="141">
        <f t="shared" si="67"/>
        <v>9.4714285714285751E-2</v>
      </c>
      <c r="EE13" s="141">
        <f t="shared" si="67"/>
        <v>6.3142857142857167E-2</v>
      </c>
      <c r="EF13" s="141">
        <f>$DL13+($EG13-$DL13)*(EF$4-$DL$4)/($EG$4-$DL$4)</f>
        <v>3.1571428571428584E-2</v>
      </c>
      <c r="EG13" s="146">
        <v>0</v>
      </c>
      <c r="EH13" s="141">
        <v>0</v>
      </c>
      <c r="EI13" s="141">
        <v>0</v>
      </c>
      <c r="EJ13" s="141">
        <v>0</v>
      </c>
      <c r="EK13" s="141">
        <v>0</v>
      </c>
      <c r="EL13" s="141">
        <v>0</v>
      </c>
      <c r="EM13" s="141">
        <v>0</v>
      </c>
      <c r="EN13" s="141">
        <v>0</v>
      </c>
      <c r="EO13" s="141">
        <v>0</v>
      </c>
      <c r="EP13" s="141">
        <v>0</v>
      </c>
      <c r="EQ13" s="141">
        <v>0</v>
      </c>
      <c r="ER13" s="141">
        <v>0</v>
      </c>
      <c r="ES13" s="141">
        <v>0</v>
      </c>
      <c r="ET13" s="141">
        <v>0</v>
      </c>
      <c r="EU13" s="141">
        <v>0</v>
      </c>
      <c r="EV13" s="141">
        <v>0</v>
      </c>
      <c r="EW13" s="141">
        <v>0</v>
      </c>
      <c r="EX13" s="141">
        <v>0</v>
      </c>
      <c r="EY13" s="141">
        <v>0</v>
      </c>
      <c r="EZ13" s="141">
        <v>0</v>
      </c>
      <c r="FA13" s="141">
        <v>0</v>
      </c>
      <c r="FB13" s="141">
        <v>0</v>
      </c>
      <c r="FC13" s="141">
        <v>0</v>
      </c>
      <c r="FD13" s="141">
        <v>0</v>
      </c>
      <c r="FE13" s="141">
        <v>0</v>
      </c>
      <c r="FF13" s="141">
        <v>0</v>
      </c>
      <c r="FG13" s="141">
        <v>0</v>
      </c>
      <c r="FH13" s="141">
        <v>0</v>
      </c>
      <c r="FI13" s="141">
        <v>0</v>
      </c>
      <c r="FJ13" s="141">
        <v>0</v>
      </c>
      <c r="FK13" s="141">
        <v>0</v>
      </c>
      <c r="FL13" s="141">
        <v>0</v>
      </c>
      <c r="FM13" s="141">
        <v>0</v>
      </c>
      <c r="FN13" s="141">
        <v>0</v>
      </c>
      <c r="FO13" s="141">
        <v>0</v>
      </c>
      <c r="FP13" s="141">
        <v>0</v>
      </c>
      <c r="FQ13" s="141">
        <v>0</v>
      </c>
      <c r="FR13" s="141">
        <v>0</v>
      </c>
      <c r="FS13" s="141">
        <v>0</v>
      </c>
      <c r="FT13" s="141">
        <v>0</v>
      </c>
      <c r="FU13" s="141">
        <v>0</v>
      </c>
      <c r="FV13" s="141">
        <v>0</v>
      </c>
      <c r="FW13" s="141">
        <v>0</v>
      </c>
      <c r="FX13" s="141">
        <v>0</v>
      </c>
      <c r="FY13" s="141">
        <v>0</v>
      </c>
      <c r="FZ13" s="141">
        <v>0</v>
      </c>
      <c r="GA13" s="141">
        <v>0</v>
      </c>
    </row>
    <row r="14" spans="1:183" x14ac:dyDescent="0.25">
      <c r="A14" s="65" t="s">
        <v>241</v>
      </c>
      <c r="B14" s="141">
        <v>0</v>
      </c>
      <c r="C14" s="141">
        <v>0</v>
      </c>
      <c r="D14" s="141">
        <v>0</v>
      </c>
      <c r="E14" s="141">
        <v>0</v>
      </c>
      <c r="F14" s="141">
        <v>0</v>
      </c>
      <c r="G14" s="141">
        <v>0</v>
      </c>
      <c r="H14" s="141">
        <v>0</v>
      </c>
      <c r="I14" s="141">
        <v>0</v>
      </c>
      <c r="J14" s="141">
        <v>0</v>
      </c>
      <c r="K14" s="141">
        <v>0</v>
      </c>
      <c r="L14" s="141">
        <v>0</v>
      </c>
      <c r="M14" s="164">
        <v>0.01</v>
      </c>
      <c r="N14" s="141">
        <v>0.01</v>
      </c>
      <c r="O14" s="141">
        <v>0.01</v>
      </c>
      <c r="P14" s="141">
        <f t="shared" si="37"/>
        <v>2.5916666666666664E-2</v>
      </c>
      <c r="Q14" s="141">
        <f t="shared" si="37"/>
        <v>3.3874999999999995E-2</v>
      </c>
      <c r="R14" s="141">
        <f t="shared" si="37"/>
        <v>4.1833333333333333E-2</v>
      </c>
      <c r="S14" s="141">
        <f t="shared" si="37"/>
        <v>4.9791666666666672E-2</v>
      </c>
      <c r="T14" s="141">
        <f t="shared" si="37"/>
        <v>5.7749999999999996E-2</v>
      </c>
      <c r="U14" s="141">
        <f t="shared" si="37"/>
        <v>6.5708333333333327E-2</v>
      </c>
      <c r="V14" s="141">
        <f t="shared" si="37"/>
        <v>7.3666666666666658E-2</v>
      </c>
      <c r="W14" s="141">
        <f t="shared" si="37"/>
        <v>8.1625000000000003E-2</v>
      </c>
      <c r="X14" s="141">
        <f t="shared" si="37"/>
        <v>8.9583333333333334E-2</v>
      </c>
      <c r="Y14" s="141">
        <f t="shared" si="37"/>
        <v>9.7541666666666665E-2</v>
      </c>
      <c r="Z14" s="141">
        <f t="shared" si="37"/>
        <v>0.10549999999999998</v>
      </c>
      <c r="AA14" s="141">
        <f t="shared" si="37"/>
        <v>0.11345833333333333</v>
      </c>
      <c r="AB14" s="141">
        <f t="shared" si="37"/>
        <v>0.12141666666666666</v>
      </c>
      <c r="AC14" s="141">
        <f t="shared" si="37"/>
        <v>0.12937500000000002</v>
      </c>
      <c r="AD14" s="141">
        <f t="shared" si="37"/>
        <v>0.13733333333333334</v>
      </c>
      <c r="AE14" s="141">
        <f t="shared" si="37"/>
        <v>0.14529166666666668</v>
      </c>
      <c r="AF14" s="141">
        <f t="shared" si="37"/>
        <v>0.15325000000000003</v>
      </c>
      <c r="AG14" s="141">
        <f t="shared" si="37"/>
        <v>0.16120833333333334</v>
      </c>
      <c r="AH14" s="141">
        <f t="shared" si="37"/>
        <v>0.16916666666666669</v>
      </c>
      <c r="AI14" s="141">
        <f t="shared" si="37"/>
        <v>0.177125</v>
      </c>
      <c r="AJ14" s="141">
        <f t="shared" si="37"/>
        <v>0.18508333333333335</v>
      </c>
      <c r="AK14" s="141">
        <f t="shared" si="37"/>
        <v>0.19304166666666667</v>
      </c>
      <c r="AL14" s="146">
        <v>0.20100000000000001</v>
      </c>
      <c r="AM14" s="141">
        <f t="shared" si="49"/>
        <v>0.21828571428571431</v>
      </c>
      <c r="AN14" s="141">
        <f t="shared" si="38"/>
        <v>0.2355714285714286</v>
      </c>
      <c r="AO14" s="141">
        <f t="shared" si="38"/>
        <v>0.25285714285714289</v>
      </c>
      <c r="AP14" s="141">
        <f t="shared" si="38"/>
        <v>0.27014285714285713</v>
      </c>
      <c r="AQ14" s="141">
        <f t="shared" si="38"/>
        <v>0.28742857142857142</v>
      </c>
      <c r="AR14" s="141">
        <f t="shared" si="38"/>
        <v>0.30471428571428572</v>
      </c>
      <c r="AS14" s="146">
        <v>0.32200000000000001</v>
      </c>
      <c r="AT14" s="141">
        <f t="shared" si="50"/>
        <v>0.34650000000000003</v>
      </c>
      <c r="AU14" s="146">
        <v>0.371</v>
      </c>
      <c r="AV14" s="141">
        <f t="shared" si="51"/>
        <v>0.40060000000000001</v>
      </c>
      <c r="AW14" s="141">
        <f t="shared" si="39"/>
        <v>0.43020000000000003</v>
      </c>
      <c r="AX14" s="141">
        <f t="shared" si="39"/>
        <v>0.45979999999999999</v>
      </c>
      <c r="AY14" s="141">
        <f t="shared" si="39"/>
        <v>0.4894</v>
      </c>
      <c r="AZ14" s="146">
        <v>0.51900000000000002</v>
      </c>
      <c r="BA14" s="141">
        <f t="shared" si="52"/>
        <v>0.54244444444444451</v>
      </c>
      <c r="BB14" s="141">
        <f t="shared" si="40"/>
        <v>0.56588888888888889</v>
      </c>
      <c r="BC14" s="141">
        <f t="shared" si="40"/>
        <v>0.58933333333333338</v>
      </c>
      <c r="BD14" s="141">
        <f t="shared" si="40"/>
        <v>0.61277777777777775</v>
      </c>
      <c r="BE14" s="141">
        <f t="shared" si="40"/>
        <v>0.63622222222222224</v>
      </c>
      <c r="BF14" s="141">
        <f t="shared" si="40"/>
        <v>0.65966666666666662</v>
      </c>
      <c r="BG14" s="141">
        <f t="shared" si="40"/>
        <v>0.68311111111111111</v>
      </c>
      <c r="BH14" s="141">
        <f t="shared" si="40"/>
        <v>0.7065555555555556</v>
      </c>
      <c r="BI14" s="146">
        <v>0.73</v>
      </c>
      <c r="BJ14" s="141">
        <f t="shared" si="53"/>
        <v>0.75119999999999998</v>
      </c>
      <c r="BK14" s="141">
        <f t="shared" si="41"/>
        <v>0.77239999999999998</v>
      </c>
      <c r="BL14" s="141">
        <f t="shared" si="41"/>
        <v>0.79359999999999997</v>
      </c>
      <c r="BM14" s="141">
        <f t="shared" si="41"/>
        <v>0.81479999999999997</v>
      </c>
      <c r="BN14" s="146">
        <v>0.83599999999999997</v>
      </c>
      <c r="BO14" s="141">
        <f t="shared" si="54"/>
        <v>0.8375555555555555</v>
      </c>
      <c r="BP14" s="141">
        <f t="shared" si="42"/>
        <v>0.83911111111111103</v>
      </c>
      <c r="BQ14" s="141">
        <f t="shared" si="42"/>
        <v>0.84066666666666667</v>
      </c>
      <c r="BR14" s="141">
        <f t="shared" si="42"/>
        <v>0.84222222222222221</v>
      </c>
      <c r="BS14" s="141">
        <f t="shared" si="42"/>
        <v>0.84377777777777774</v>
      </c>
      <c r="BT14" s="141">
        <f t="shared" si="42"/>
        <v>0.84533333333333327</v>
      </c>
      <c r="BU14" s="141">
        <f t="shared" si="42"/>
        <v>0.84688888888888891</v>
      </c>
      <c r="BV14" s="141">
        <f t="shared" si="42"/>
        <v>0.84844444444444445</v>
      </c>
      <c r="BW14" s="146">
        <v>0.85</v>
      </c>
      <c r="BX14" s="141">
        <f t="shared" si="55"/>
        <v>0.84760000000000002</v>
      </c>
      <c r="BY14" s="141">
        <f t="shared" si="43"/>
        <v>0.84519999999999995</v>
      </c>
      <c r="BZ14" s="141">
        <f t="shared" si="43"/>
        <v>0.84279999999999999</v>
      </c>
      <c r="CA14" s="141">
        <f t="shared" si="43"/>
        <v>0.84039999999999992</v>
      </c>
      <c r="CB14" s="146">
        <v>0.83799999999999997</v>
      </c>
      <c r="CC14" s="141">
        <f t="shared" si="56"/>
        <v>0.83733333333333326</v>
      </c>
      <c r="CD14" s="141">
        <f t="shared" si="56"/>
        <v>0.83666666666666667</v>
      </c>
      <c r="CE14" s="146">
        <v>0.83599999999999997</v>
      </c>
      <c r="CF14" s="141">
        <f t="shared" si="57"/>
        <v>0.83572727272727265</v>
      </c>
      <c r="CG14" s="141">
        <f t="shared" si="44"/>
        <v>0.83545454545454545</v>
      </c>
      <c r="CH14" s="141">
        <f t="shared" si="44"/>
        <v>0.83518181818181814</v>
      </c>
      <c r="CI14" s="141">
        <f t="shared" si="44"/>
        <v>0.83490909090909082</v>
      </c>
      <c r="CJ14" s="141">
        <f t="shared" si="44"/>
        <v>0.83463636363636362</v>
      </c>
      <c r="CK14" s="141">
        <f t="shared" si="44"/>
        <v>0.83436363636363631</v>
      </c>
      <c r="CL14" s="141">
        <f t="shared" si="44"/>
        <v>0.83409090909090911</v>
      </c>
      <c r="CM14" s="141">
        <f t="shared" si="44"/>
        <v>0.83381818181818179</v>
      </c>
      <c r="CN14" s="141">
        <f t="shared" si="44"/>
        <v>0.83354545454545448</v>
      </c>
      <c r="CO14" s="141">
        <f t="shared" si="44"/>
        <v>0.83327272727272728</v>
      </c>
      <c r="CP14" s="146">
        <v>0.83299999999999996</v>
      </c>
      <c r="CQ14" s="141">
        <f t="shared" si="58"/>
        <v>0.83599999999999997</v>
      </c>
      <c r="CR14" s="141">
        <f t="shared" si="45"/>
        <v>0.83899999999999997</v>
      </c>
      <c r="CS14" s="141">
        <f t="shared" si="45"/>
        <v>0.84199999999999997</v>
      </c>
      <c r="CT14" s="141">
        <f t="shared" si="45"/>
        <v>0.84499999999999997</v>
      </c>
      <c r="CU14" s="141">
        <f t="shared" si="45"/>
        <v>0.84799999999999998</v>
      </c>
      <c r="CV14" s="141">
        <f t="shared" si="45"/>
        <v>0.85099999999999998</v>
      </c>
      <c r="CW14" s="141">
        <f t="shared" si="45"/>
        <v>0.85399999999999998</v>
      </c>
      <c r="CX14" s="141">
        <f t="shared" si="45"/>
        <v>0.85699999999999998</v>
      </c>
      <c r="CY14" s="146">
        <v>0.86</v>
      </c>
      <c r="CZ14" s="141">
        <f t="shared" si="64"/>
        <v>0.85085714285714287</v>
      </c>
      <c r="DA14" s="141">
        <f t="shared" si="59"/>
        <v>0.84171428571428575</v>
      </c>
      <c r="DB14" s="141">
        <f t="shared" si="59"/>
        <v>0.83257142857142863</v>
      </c>
      <c r="DC14" s="141">
        <f t="shared" si="59"/>
        <v>0.8234285714285714</v>
      </c>
      <c r="DD14" s="141">
        <f t="shared" si="59"/>
        <v>0.81428571428571428</v>
      </c>
      <c r="DE14" s="141">
        <f t="shared" si="59"/>
        <v>0.80514285714285716</v>
      </c>
      <c r="DF14" s="146">
        <v>0.79600000000000004</v>
      </c>
      <c r="DG14" s="141">
        <f t="shared" si="65"/>
        <v>0.79433333333333334</v>
      </c>
      <c r="DH14" s="141">
        <f t="shared" si="60"/>
        <v>0.79266666666666674</v>
      </c>
      <c r="DI14" s="141">
        <f t="shared" si="60"/>
        <v>0.79100000000000004</v>
      </c>
      <c r="DJ14" s="141">
        <f t="shared" si="60"/>
        <v>0.78933333333333333</v>
      </c>
      <c r="DK14" s="141">
        <f t="shared" si="60"/>
        <v>0.78766666666666674</v>
      </c>
      <c r="DL14" s="146">
        <v>0.78600000000000003</v>
      </c>
      <c r="DM14" s="141">
        <f t="shared" ref="DM14:EO15" si="68">$DL14+($EQ14-$DL14)*(DM$4-$DL$4)/($EQ$4-$DL$4)</f>
        <v>0.76064516129032256</v>
      </c>
      <c r="DN14" s="141">
        <f t="shared" si="68"/>
        <v>0.73529032258064519</v>
      </c>
      <c r="DO14" s="141">
        <f t="shared" si="68"/>
        <v>0.70993548387096772</v>
      </c>
      <c r="DP14" s="141">
        <f t="shared" si="68"/>
        <v>0.68458064516129036</v>
      </c>
      <c r="DQ14" s="141">
        <f t="shared" si="68"/>
        <v>0.65922580645161299</v>
      </c>
      <c r="DR14" s="141">
        <f t="shared" si="68"/>
        <v>0.63387096774193552</v>
      </c>
      <c r="DS14" s="141">
        <f t="shared" si="68"/>
        <v>0.60851612903225805</v>
      </c>
      <c r="DT14" s="141">
        <f t="shared" si="68"/>
        <v>0.58316129032258068</v>
      </c>
      <c r="DU14" s="141">
        <f t="shared" si="68"/>
        <v>0.55780645161290332</v>
      </c>
      <c r="DV14" s="141">
        <f t="shared" si="68"/>
        <v>0.53245161290322585</v>
      </c>
      <c r="DW14" s="141">
        <f t="shared" si="68"/>
        <v>0.50709677419354837</v>
      </c>
      <c r="DX14" s="141">
        <f t="shared" si="68"/>
        <v>0.48174193548387101</v>
      </c>
      <c r="DY14" s="141">
        <f t="shared" si="68"/>
        <v>0.45638709677419359</v>
      </c>
      <c r="DZ14" s="141">
        <f t="shared" si="68"/>
        <v>0.43103225806451612</v>
      </c>
      <c r="EA14" s="141">
        <f t="shared" si="68"/>
        <v>0.4056774193548387</v>
      </c>
      <c r="EB14" s="141">
        <f t="shared" si="68"/>
        <v>0.38032258064516128</v>
      </c>
      <c r="EC14" s="141">
        <f t="shared" si="68"/>
        <v>0.35496774193548392</v>
      </c>
      <c r="ED14" s="141">
        <f t="shared" si="68"/>
        <v>0.3296129032258065</v>
      </c>
      <c r="EE14" s="141">
        <f t="shared" si="68"/>
        <v>0.30425806451612902</v>
      </c>
      <c r="EF14" s="141">
        <f t="shared" si="68"/>
        <v>0.27890322580645166</v>
      </c>
      <c r="EG14" s="141">
        <f t="shared" si="68"/>
        <v>0.25354838709677419</v>
      </c>
      <c r="EH14" s="141">
        <f t="shared" si="68"/>
        <v>0.22819354838709671</v>
      </c>
      <c r="EI14" s="141">
        <f t="shared" si="68"/>
        <v>0.20283870967741946</v>
      </c>
      <c r="EJ14" s="141">
        <f t="shared" si="68"/>
        <v>0.17748387096774199</v>
      </c>
      <c r="EK14" s="141">
        <f t="shared" si="68"/>
        <v>0.15212903225806451</v>
      </c>
      <c r="EL14" s="141">
        <f t="shared" si="68"/>
        <v>0.12677419354838715</v>
      </c>
      <c r="EM14" s="141">
        <f t="shared" si="68"/>
        <v>0.10141935483870967</v>
      </c>
      <c r="EN14" s="141">
        <f t="shared" si="68"/>
        <v>7.60645161290322E-2</v>
      </c>
      <c r="EO14" s="141">
        <f t="shared" si="68"/>
        <v>5.0709677419354837E-2</v>
      </c>
      <c r="EP14" s="141">
        <f>$DL14+($EQ14-$DL14)*(EP$4-$DL$4)/($EQ$4-$DL$4)</f>
        <v>2.5354838709677363E-2</v>
      </c>
      <c r="EQ14" s="146">
        <v>0</v>
      </c>
      <c r="ER14" s="141">
        <v>0</v>
      </c>
      <c r="ES14" s="141">
        <v>0</v>
      </c>
      <c r="ET14" s="141">
        <v>0</v>
      </c>
      <c r="EU14" s="141">
        <v>0</v>
      </c>
      <c r="EV14" s="141">
        <v>0</v>
      </c>
      <c r="EW14" s="141">
        <v>0</v>
      </c>
      <c r="EX14" s="141">
        <v>0</v>
      </c>
      <c r="EY14" s="141">
        <v>0</v>
      </c>
      <c r="EZ14" s="141">
        <v>0</v>
      </c>
      <c r="FA14" s="141">
        <v>0</v>
      </c>
      <c r="FB14" s="141">
        <v>0</v>
      </c>
      <c r="FC14" s="141">
        <v>0</v>
      </c>
      <c r="FD14" s="141">
        <v>0</v>
      </c>
      <c r="FE14" s="141">
        <v>0</v>
      </c>
      <c r="FF14" s="141">
        <v>0</v>
      </c>
      <c r="FG14" s="141">
        <v>0</v>
      </c>
      <c r="FH14" s="141">
        <v>0</v>
      </c>
      <c r="FI14" s="141">
        <v>0</v>
      </c>
      <c r="FJ14" s="141">
        <v>0</v>
      </c>
      <c r="FK14" s="141">
        <v>0</v>
      </c>
      <c r="FL14" s="141">
        <v>0</v>
      </c>
      <c r="FM14" s="141">
        <v>0</v>
      </c>
      <c r="FN14" s="141">
        <v>0</v>
      </c>
      <c r="FO14" s="141">
        <v>0</v>
      </c>
      <c r="FP14" s="141">
        <v>0</v>
      </c>
      <c r="FQ14" s="141">
        <v>0</v>
      </c>
      <c r="FR14" s="141">
        <v>0</v>
      </c>
      <c r="FS14" s="141">
        <v>0</v>
      </c>
      <c r="FT14" s="141">
        <v>0</v>
      </c>
      <c r="FU14" s="141">
        <v>0</v>
      </c>
      <c r="FV14" s="141">
        <v>0</v>
      </c>
      <c r="FW14" s="141">
        <v>0</v>
      </c>
      <c r="FX14" s="141">
        <v>0</v>
      </c>
      <c r="FY14" s="141">
        <v>0</v>
      </c>
      <c r="FZ14" s="141">
        <v>0</v>
      </c>
      <c r="GA14" s="141">
        <v>0</v>
      </c>
    </row>
    <row r="15" spans="1:183" x14ac:dyDescent="0.25">
      <c r="A15" s="65" t="s">
        <v>242</v>
      </c>
      <c r="B15" s="141">
        <v>0</v>
      </c>
      <c r="C15" s="141">
        <v>0</v>
      </c>
      <c r="D15" s="141">
        <v>0</v>
      </c>
      <c r="E15" s="141">
        <v>0</v>
      </c>
      <c r="F15" s="141">
        <v>0</v>
      </c>
      <c r="G15" s="141">
        <v>0</v>
      </c>
      <c r="H15" s="141">
        <v>0</v>
      </c>
      <c r="I15" s="141">
        <v>0</v>
      </c>
      <c r="J15" s="141">
        <v>0</v>
      </c>
      <c r="K15" s="141">
        <v>0</v>
      </c>
      <c r="L15" s="141">
        <v>0</v>
      </c>
      <c r="M15" s="164">
        <v>0.01</v>
      </c>
      <c r="N15" s="141">
        <v>0.01</v>
      </c>
      <c r="O15" s="141">
        <v>0.01</v>
      </c>
      <c r="P15" s="141">
        <f t="shared" si="37"/>
        <v>2.4583333333333332E-2</v>
      </c>
      <c r="Q15" s="141">
        <f t="shared" si="37"/>
        <v>3.1874999999999994E-2</v>
      </c>
      <c r="R15" s="141">
        <f t="shared" si="37"/>
        <v>3.9166666666666662E-2</v>
      </c>
      <c r="S15" s="141">
        <f t="shared" si="37"/>
        <v>4.6458333333333338E-2</v>
      </c>
      <c r="T15" s="141">
        <f t="shared" si="37"/>
        <v>5.3749999999999992E-2</v>
      </c>
      <c r="U15" s="141">
        <f t="shared" si="37"/>
        <v>6.1041666666666661E-2</v>
      </c>
      <c r="V15" s="141">
        <f t="shared" si="37"/>
        <v>6.8333333333333329E-2</v>
      </c>
      <c r="W15" s="141">
        <f t="shared" si="37"/>
        <v>7.5624999999999998E-2</v>
      </c>
      <c r="X15" s="141">
        <f t="shared" si="37"/>
        <v>8.2916666666666666E-2</v>
      </c>
      <c r="Y15" s="141">
        <f t="shared" si="37"/>
        <v>9.0208333333333321E-2</v>
      </c>
      <c r="Z15" s="141">
        <f t="shared" si="37"/>
        <v>9.7499999999999976E-2</v>
      </c>
      <c r="AA15" s="141">
        <f t="shared" si="37"/>
        <v>0.10479166666666666</v>
      </c>
      <c r="AB15" s="141">
        <f t="shared" si="37"/>
        <v>0.11208333333333331</v>
      </c>
      <c r="AC15" s="141">
        <f t="shared" si="37"/>
        <v>0.119375</v>
      </c>
      <c r="AD15" s="141">
        <f t="shared" si="37"/>
        <v>0.12666666666666665</v>
      </c>
      <c r="AE15" s="141">
        <f t="shared" si="37"/>
        <v>0.13395833333333332</v>
      </c>
      <c r="AF15" s="141">
        <f t="shared" si="37"/>
        <v>0.14125000000000001</v>
      </c>
      <c r="AG15" s="141">
        <f t="shared" si="37"/>
        <v>0.14854166666666666</v>
      </c>
      <c r="AH15" s="141">
        <f t="shared" si="37"/>
        <v>0.15583333333333335</v>
      </c>
      <c r="AI15" s="141">
        <f t="shared" si="37"/>
        <v>0.16312499999999999</v>
      </c>
      <c r="AJ15" s="141">
        <f t="shared" si="37"/>
        <v>0.17041666666666666</v>
      </c>
      <c r="AK15" s="141">
        <f t="shared" si="37"/>
        <v>0.17770833333333333</v>
      </c>
      <c r="AL15" s="146">
        <v>0.185</v>
      </c>
      <c r="AM15" s="141">
        <f t="shared" si="49"/>
        <v>0.20457142857142857</v>
      </c>
      <c r="AN15" s="141">
        <f t="shared" si="38"/>
        <v>0.22414285714285714</v>
      </c>
      <c r="AO15" s="141">
        <f t="shared" si="38"/>
        <v>0.24371428571428572</v>
      </c>
      <c r="AP15" s="141">
        <f t="shared" si="38"/>
        <v>0.26328571428571429</v>
      </c>
      <c r="AQ15" s="141">
        <f t="shared" si="38"/>
        <v>0.28285714285714286</v>
      </c>
      <c r="AR15" s="141">
        <f t="shared" si="38"/>
        <v>0.30242857142857144</v>
      </c>
      <c r="AS15" s="146">
        <v>0.32200000000000001</v>
      </c>
      <c r="AT15" s="141">
        <f t="shared" si="50"/>
        <v>0.35250000000000004</v>
      </c>
      <c r="AU15" s="146">
        <v>0.38300000000000001</v>
      </c>
      <c r="AV15" s="141">
        <f t="shared" si="51"/>
        <v>0.41200000000000003</v>
      </c>
      <c r="AW15" s="141">
        <f t="shared" si="39"/>
        <v>0.441</v>
      </c>
      <c r="AX15" s="141">
        <f t="shared" si="39"/>
        <v>0.47000000000000003</v>
      </c>
      <c r="AY15" s="141">
        <f t="shared" si="39"/>
        <v>0.499</v>
      </c>
      <c r="AZ15" s="146">
        <v>0.52800000000000002</v>
      </c>
      <c r="BA15" s="141">
        <f t="shared" si="52"/>
        <v>0.55366666666666664</v>
      </c>
      <c r="BB15" s="141">
        <f t="shared" si="40"/>
        <v>0.57933333333333337</v>
      </c>
      <c r="BC15" s="141">
        <f t="shared" si="40"/>
        <v>0.60499999999999998</v>
      </c>
      <c r="BD15" s="141">
        <f t="shared" si="40"/>
        <v>0.63066666666666671</v>
      </c>
      <c r="BE15" s="141">
        <f t="shared" si="40"/>
        <v>0.65633333333333332</v>
      </c>
      <c r="BF15" s="141">
        <f t="shared" si="40"/>
        <v>0.68200000000000005</v>
      </c>
      <c r="BG15" s="141">
        <f t="shared" si="40"/>
        <v>0.70766666666666667</v>
      </c>
      <c r="BH15" s="141">
        <f t="shared" si="40"/>
        <v>0.73333333333333339</v>
      </c>
      <c r="BI15" s="146">
        <v>0.75900000000000001</v>
      </c>
      <c r="BJ15" s="141">
        <f t="shared" si="53"/>
        <v>0.77559999999999996</v>
      </c>
      <c r="BK15" s="141">
        <f t="shared" si="41"/>
        <v>0.79220000000000002</v>
      </c>
      <c r="BL15" s="141">
        <f t="shared" si="41"/>
        <v>0.80879999999999996</v>
      </c>
      <c r="BM15" s="141">
        <f t="shared" si="41"/>
        <v>0.82540000000000002</v>
      </c>
      <c r="BN15" s="146">
        <v>0.84199999999999997</v>
      </c>
      <c r="BO15" s="141">
        <f t="shared" si="54"/>
        <v>0.84399999999999997</v>
      </c>
      <c r="BP15" s="141">
        <f t="shared" si="42"/>
        <v>0.84599999999999997</v>
      </c>
      <c r="BQ15" s="141">
        <f t="shared" si="42"/>
        <v>0.84799999999999998</v>
      </c>
      <c r="BR15" s="141">
        <f t="shared" si="42"/>
        <v>0.85</v>
      </c>
      <c r="BS15" s="141">
        <f t="shared" si="42"/>
        <v>0.85199999999999998</v>
      </c>
      <c r="BT15" s="141">
        <f t="shared" si="42"/>
        <v>0.85399999999999998</v>
      </c>
      <c r="BU15" s="141">
        <f t="shared" si="42"/>
        <v>0.85599999999999998</v>
      </c>
      <c r="BV15" s="141">
        <f t="shared" si="42"/>
        <v>0.85799999999999998</v>
      </c>
      <c r="BW15" s="146">
        <v>0.86</v>
      </c>
      <c r="BX15" s="141">
        <f t="shared" si="55"/>
        <v>0.85819999999999996</v>
      </c>
      <c r="BY15" s="141">
        <f t="shared" si="43"/>
        <v>0.85639999999999994</v>
      </c>
      <c r="BZ15" s="141">
        <f t="shared" si="43"/>
        <v>0.85460000000000003</v>
      </c>
      <c r="CA15" s="141">
        <f t="shared" si="43"/>
        <v>0.8528</v>
      </c>
      <c r="CB15" s="146">
        <v>0.85099999999999998</v>
      </c>
      <c r="CC15" s="141">
        <f t="shared" si="56"/>
        <v>0.85099999999999998</v>
      </c>
      <c r="CD15" s="141">
        <f t="shared" si="56"/>
        <v>0.85099999999999998</v>
      </c>
      <c r="CE15" s="146">
        <v>0.85099999999999998</v>
      </c>
      <c r="CF15" s="141">
        <f t="shared" si="57"/>
        <v>0.85090909090909084</v>
      </c>
      <c r="CG15" s="141">
        <f t="shared" si="44"/>
        <v>0.85081818181818181</v>
      </c>
      <c r="CH15" s="141">
        <f t="shared" si="44"/>
        <v>0.85072727272727267</v>
      </c>
      <c r="CI15" s="141">
        <f t="shared" si="44"/>
        <v>0.85063636363636363</v>
      </c>
      <c r="CJ15" s="141">
        <f t="shared" si="44"/>
        <v>0.85054545454545449</v>
      </c>
      <c r="CK15" s="141">
        <f t="shared" si="44"/>
        <v>0.85045454545454546</v>
      </c>
      <c r="CL15" s="141">
        <f t="shared" si="44"/>
        <v>0.85036363636363632</v>
      </c>
      <c r="CM15" s="141">
        <f t="shared" si="44"/>
        <v>0.85027272727272729</v>
      </c>
      <c r="CN15" s="141">
        <f t="shared" si="44"/>
        <v>0.85018181818181815</v>
      </c>
      <c r="CO15" s="141">
        <f t="shared" si="44"/>
        <v>0.85009090909090912</v>
      </c>
      <c r="CP15" s="146">
        <v>0.85</v>
      </c>
      <c r="CQ15" s="141">
        <f t="shared" si="58"/>
        <v>0.85277777777777775</v>
      </c>
      <c r="CR15" s="141">
        <f t="shared" si="45"/>
        <v>0.85555555555555551</v>
      </c>
      <c r="CS15" s="141">
        <f t="shared" si="45"/>
        <v>0.85833333333333328</v>
      </c>
      <c r="CT15" s="141">
        <f t="shared" si="45"/>
        <v>0.86111111111111105</v>
      </c>
      <c r="CU15" s="141">
        <f t="shared" si="45"/>
        <v>0.86388888888888893</v>
      </c>
      <c r="CV15" s="141">
        <f t="shared" si="45"/>
        <v>0.8666666666666667</v>
      </c>
      <c r="CW15" s="141">
        <f t="shared" si="45"/>
        <v>0.86944444444444446</v>
      </c>
      <c r="CX15" s="141">
        <f t="shared" si="45"/>
        <v>0.87222222222222223</v>
      </c>
      <c r="CY15" s="146">
        <v>0.875</v>
      </c>
      <c r="CZ15" s="141">
        <f t="shared" si="64"/>
        <v>0.86499999999999999</v>
      </c>
      <c r="DA15" s="141">
        <f t="shared" si="59"/>
        <v>0.85499999999999998</v>
      </c>
      <c r="DB15" s="141">
        <f t="shared" si="59"/>
        <v>0.84499999999999997</v>
      </c>
      <c r="DC15" s="141">
        <f t="shared" si="59"/>
        <v>0.83500000000000008</v>
      </c>
      <c r="DD15" s="141">
        <f t="shared" si="59"/>
        <v>0.82500000000000007</v>
      </c>
      <c r="DE15" s="141">
        <f t="shared" si="59"/>
        <v>0.81500000000000006</v>
      </c>
      <c r="DF15" s="146">
        <v>0.80500000000000005</v>
      </c>
      <c r="DG15" s="141">
        <f t="shared" si="65"/>
        <v>0.79916666666666669</v>
      </c>
      <c r="DH15" s="141">
        <f t="shared" si="60"/>
        <v>0.79333333333333333</v>
      </c>
      <c r="DI15" s="141">
        <f t="shared" si="60"/>
        <v>0.78750000000000009</v>
      </c>
      <c r="DJ15" s="141">
        <f t="shared" si="60"/>
        <v>0.78166666666666673</v>
      </c>
      <c r="DK15" s="141">
        <f t="shared" si="60"/>
        <v>0.77583333333333337</v>
      </c>
      <c r="DL15" s="146">
        <v>0.77</v>
      </c>
      <c r="DM15" s="141">
        <f t="shared" si="68"/>
        <v>0.74516129032258072</v>
      </c>
      <c r="DN15" s="141">
        <f t="shared" si="68"/>
        <v>0.7203225806451613</v>
      </c>
      <c r="DO15" s="141">
        <f t="shared" si="68"/>
        <v>0.695483870967742</v>
      </c>
      <c r="DP15" s="141">
        <f t="shared" si="68"/>
        <v>0.67064516129032259</v>
      </c>
      <c r="DQ15" s="141">
        <f t="shared" si="68"/>
        <v>0.64580645161290329</v>
      </c>
      <c r="DR15" s="141">
        <f t="shared" si="68"/>
        <v>0.62096774193548387</v>
      </c>
      <c r="DS15" s="141">
        <f t="shared" si="68"/>
        <v>0.59612903225806457</v>
      </c>
      <c r="DT15" s="141">
        <f t="shared" si="68"/>
        <v>0.57129032258064516</v>
      </c>
      <c r="DU15" s="141">
        <f t="shared" si="68"/>
        <v>0.54645161290322586</v>
      </c>
      <c r="DV15" s="141">
        <f t="shared" si="68"/>
        <v>0.52161290322580645</v>
      </c>
      <c r="DW15" s="141">
        <f t="shared" si="68"/>
        <v>0.49677419354838709</v>
      </c>
      <c r="DX15" s="141">
        <f t="shared" si="68"/>
        <v>0.47193548387096773</v>
      </c>
      <c r="DY15" s="141">
        <f t="shared" si="68"/>
        <v>0.44709677419354843</v>
      </c>
      <c r="DZ15" s="141">
        <f t="shared" si="68"/>
        <v>0.42225806451612902</v>
      </c>
      <c r="EA15" s="141">
        <f t="shared" si="68"/>
        <v>0.39741935483870966</v>
      </c>
      <c r="EB15" s="141">
        <f t="shared" si="68"/>
        <v>0.37258064516129036</v>
      </c>
      <c r="EC15" s="141">
        <f t="shared" si="68"/>
        <v>0.347741935483871</v>
      </c>
      <c r="ED15" s="141">
        <f t="shared" si="68"/>
        <v>0.32290322580645164</v>
      </c>
      <c r="EE15" s="141">
        <f t="shared" si="68"/>
        <v>0.29806451612903223</v>
      </c>
      <c r="EF15" s="141">
        <f t="shared" si="68"/>
        <v>0.27322580645161293</v>
      </c>
      <c r="EG15" s="141">
        <f t="shared" si="68"/>
        <v>0.24838709677419346</v>
      </c>
      <c r="EH15" s="141">
        <f t="shared" si="68"/>
        <v>0.22354838709677416</v>
      </c>
      <c r="EI15" s="141">
        <f t="shared" si="68"/>
        <v>0.19870967741935486</v>
      </c>
      <c r="EJ15" s="141">
        <f t="shared" si="68"/>
        <v>0.17387096774193544</v>
      </c>
      <c r="EK15" s="141">
        <f t="shared" si="68"/>
        <v>0.14903225806451614</v>
      </c>
      <c r="EL15" s="141">
        <f t="shared" si="68"/>
        <v>0.12419354838709684</v>
      </c>
      <c r="EM15" s="141">
        <f t="shared" si="68"/>
        <v>9.9354838709677429E-2</v>
      </c>
      <c r="EN15" s="141">
        <f t="shared" si="68"/>
        <v>7.4516129032258016E-2</v>
      </c>
      <c r="EO15" s="141">
        <f t="shared" si="68"/>
        <v>4.9677419354838714E-2</v>
      </c>
      <c r="EP15" s="141">
        <f>$DL15+($EQ15-$DL15)*(EP$4-$DL$4)/($EQ$4-$DL$4)</f>
        <v>2.4838709677419302E-2</v>
      </c>
      <c r="EQ15" s="146">
        <v>0</v>
      </c>
      <c r="ER15" s="141">
        <v>0</v>
      </c>
      <c r="ES15" s="141">
        <v>0</v>
      </c>
      <c r="ET15" s="141">
        <v>0</v>
      </c>
      <c r="EU15" s="141">
        <v>0</v>
      </c>
      <c r="EV15" s="141">
        <v>0</v>
      </c>
      <c r="EW15" s="141">
        <v>0</v>
      </c>
      <c r="EX15" s="141">
        <v>0</v>
      </c>
      <c r="EY15" s="141">
        <v>0</v>
      </c>
      <c r="EZ15" s="141">
        <v>0</v>
      </c>
      <c r="FA15" s="141">
        <v>0</v>
      </c>
      <c r="FB15" s="141">
        <v>0</v>
      </c>
      <c r="FC15" s="141">
        <v>0</v>
      </c>
      <c r="FD15" s="141">
        <v>0</v>
      </c>
      <c r="FE15" s="141">
        <v>0</v>
      </c>
      <c r="FF15" s="141">
        <v>0</v>
      </c>
      <c r="FG15" s="141">
        <v>0</v>
      </c>
      <c r="FH15" s="141">
        <v>0</v>
      </c>
      <c r="FI15" s="141">
        <v>0</v>
      </c>
      <c r="FJ15" s="141">
        <v>0</v>
      </c>
      <c r="FK15" s="141">
        <v>0</v>
      </c>
      <c r="FL15" s="141">
        <v>0</v>
      </c>
      <c r="FM15" s="141">
        <v>0</v>
      </c>
      <c r="FN15" s="141">
        <v>0</v>
      </c>
      <c r="FO15" s="141">
        <v>0</v>
      </c>
      <c r="FP15" s="141">
        <v>0</v>
      </c>
      <c r="FQ15" s="141">
        <v>0</v>
      </c>
      <c r="FR15" s="141">
        <v>0</v>
      </c>
      <c r="FS15" s="141">
        <v>0</v>
      </c>
      <c r="FT15" s="141">
        <v>0</v>
      </c>
      <c r="FU15" s="141">
        <v>0</v>
      </c>
      <c r="FV15" s="141">
        <v>0</v>
      </c>
      <c r="FW15" s="141">
        <v>0</v>
      </c>
      <c r="FX15" s="141">
        <v>0</v>
      </c>
      <c r="FY15" s="141">
        <v>0</v>
      </c>
      <c r="FZ15" s="141">
        <v>0</v>
      </c>
      <c r="GA15" s="141">
        <v>0</v>
      </c>
    </row>
    <row r="16" spans="1:183" x14ac:dyDescent="0.25">
      <c r="A16" s="65" t="s">
        <v>243</v>
      </c>
      <c r="B16" s="141">
        <v>0</v>
      </c>
      <c r="C16" s="141">
        <v>0</v>
      </c>
      <c r="D16" s="141">
        <v>0</v>
      </c>
      <c r="E16" s="141">
        <v>0</v>
      </c>
      <c r="F16" s="141">
        <v>0</v>
      </c>
      <c r="G16" s="141">
        <v>0</v>
      </c>
      <c r="H16" s="141">
        <v>0</v>
      </c>
      <c r="I16" s="141">
        <v>0</v>
      </c>
      <c r="J16" s="141">
        <v>0</v>
      </c>
      <c r="K16" s="141">
        <v>0</v>
      </c>
      <c r="L16" s="141">
        <v>0</v>
      </c>
      <c r="M16" s="164">
        <v>0.01</v>
      </c>
      <c r="N16" s="141">
        <v>0.01</v>
      </c>
      <c r="O16" s="141">
        <v>0.01</v>
      </c>
      <c r="P16" s="141">
        <f t="shared" si="37"/>
        <v>2.4916666666666667E-2</v>
      </c>
      <c r="Q16" s="141">
        <f t="shared" si="37"/>
        <v>3.2374999999999994E-2</v>
      </c>
      <c r="R16" s="141">
        <f t="shared" si="37"/>
        <v>3.9833333333333332E-2</v>
      </c>
      <c r="S16" s="141">
        <f t="shared" si="37"/>
        <v>4.7291666666666669E-2</v>
      </c>
      <c r="T16" s="141">
        <f t="shared" si="37"/>
        <v>5.4749999999999993E-2</v>
      </c>
      <c r="U16" s="141">
        <f t="shared" si="37"/>
        <v>6.2208333333333331E-2</v>
      </c>
      <c r="V16" s="141">
        <f t="shared" si="37"/>
        <v>6.9666666666666668E-2</v>
      </c>
      <c r="W16" s="141">
        <f t="shared" si="37"/>
        <v>7.7124999999999999E-2</v>
      </c>
      <c r="X16" s="141">
        <f t="shared" si="37"/>
        <v>8.458333333333333E-2</v>
      </c>
      <c r="Y16" s="141">
        <f t="shared" si="37"/>
        <v>9.2041666666666661E-2</v>
      </c>
      <c r="Z16" s="141">
        <f t="shared" si="37"/>
        <v>9.9499999999999977E-2</v>
      </c>
      <c r="AA16" s="141">
        <f t="shared" si="37"/>
        <v>0.10695833333333332</v>
      </c>
      <c r="AB16" s="141">
        <f t="shared" si="37"/>
        <v>0.11441666666666665</v>
      </c>
      <c r="AC16" s="141">
        <f t="shared" si="37"/>
        <v>0.121875</v>
      </c>
      <c r="AD16" s="141">
        <f t="shared" si="37"/>
        <v>0.12933333333333333</v>
      </c>
      <c r="AE16" s="141">
        <f t="shared" si="37"/>
        <v>0.13679166666666667</v>
      </c>
      <c r="AF16" s="141">
        <f t="shared" si="37"/>
        <v>0.14425000000000002</v>
      </c>
      <c r="AG16" s="141">
        <f t="shared" si="37"/>
        <v>0.15170833333333333</v>
      </c>
      <c r="AH16" s="141">
        <f t="shared" si="37"/>
        <v>0.15916666666666668</v>
      </c>
      <c r="AI16" s="141">
        <f t="shared" si="37"/>
        <v>0.166625</v>
      </c>
      <c r="AJ16" s="141">
        <f t="shared" si="37"/>
        <v>0.17408333333333334</v>
      </c>
      <c r="AK16" s="141">
        <f t="shared" si="37"/>
        <v>0.18154166666666668</v>
      </c>
      <c r="AL16" s="146">
        <v>0.189</v>
      </c>
      <c r="AM16" s="141">
        <f t="shared" si="49"/>
        <v>0.2082857142857143</v>
      </c>
      <c r="AN16" s="141">
        <f t="shared" si="38"/>
        <v>0.22757142857142859</v>
      </c>
      <c r="AO16" s="141">
        <f t="shared" si="38"/>
        <v>0.24685714285714286</v>
      </c>
      <c r="AP16" s="141">
        <f t="shared" si="38"/>
        <v>0.26614285714285713</v>
      </c>
      <c r="AQ16" s="141">
        <f t="shared" si="38"/>
        <v>0.28542857142857142</v>
      </c>
      <c r="AR16" s="141">
        <f t="shared" si="38"/>
        <v>0.30471428571428572</v>
      </c>
      <c r="AS16" s="146">
        <v>0.32400000000000001</v>
      </c>
      <c r="AT16" s="141">
        <f t="shared" si="50"/>
        <v>0.35950000000000004</v>
      </c>
      <c r="AU16" s="146">
        <v>0.39500000000000002</v>
      </c>
      <c r="AV16" s="141">
        <f t="shared" si="51"/>
        <v>0.42260000000000003</v>
      </c>
      <c r="AW16" s="141">
        <f t="shared" si="39"/>
        <v>0.45020000000000004</v>
      </c>
      <c r="AX16" s="141">
        <f t="shared" si="39"/>
        <v>0.4778</v>
      </c>
      <c r="AY16" s="141">
        <f t="shared" si="39"/>
        <v>0.50540000000000007</v>
      </c>
      <c r="AZ16" s="146">
        <v>0.53300000000000003</v>
      </c>
      <c r="BA16" s="141">
        <f t="shared" si="52"/>
        <v>0.55722222222222229</v>
      </c>
      <c r="BB16" s="141">
        <f t="shared" si="40"/>
        <v>0.58144444444444443</v>
      </c>
      <c r="BC16" s="141">
        <f t="shared" si="40"/>
        <v>0.60566666666666669</v>
      </c>
      <c r="BD16" s="141">
        <f t="shared" si="40"/>
        <v>0.62988888888888894</v>
      </c>
      <c r="BE16" s="141">
        <f t="shared" si="40"/>
        <v>0.65411111111111109</v>
      </c>
      <c r="BF16" s="141">
        <f t="shared" si="40"/>
        <v>0.67833333333333334</v>
      </c>
      <c r="BG16" s="141">
        <f t="shared" si="40"/>
        <v>0.7025555555555556</v>
      </c>
      <c r="BH16" s="141">
        <f t="shared" si="40"/>
        <v>0.72677777777777774</v>
      </c>
      <c r="BI16" s="146">
        <v>0.751</v>
      </c>
      <c r="BJ16" s="141">
        <f t="shared" si="53"/>
        <v>0.7702</v>
      </c>
      <c r="BK16" s="141">
        <f t="shared" si="41"/>
        <v>0.78939999999999999</v>
      </c>
      <c r="BL16" s="141">
        <f t="shared" si="41"/>
        <v>0.80859999999999999</v>
      </c>
      <c r="BM16" s="141">
        <f t="shared" si="41"/>
        <v>0.82779999999999998</v>
      </c>
      <c r="BN16" s="146">
        <v>0.84699999999999998</v>
      </c>
      <c r="BO16" s="141">
        <f t="shared" si="54"/>
        <v>0.84888888888888892</v>
      </c>
      <c r="BP16" s="141">
        <f t="shared" si="42"/>
        <v>0.85077777777777774</v>
      </c>
      <c r="BQ16" s="141">
        <f t="shared" si="42"/>
        <v>0.85266666666666668</v>
      </c>
      <c r="BR16" s="141">
        <f t="shared" si="42"/>
        <v>0.85455555555555551</v>
      </c>
      <c r="BS16" s="141">
        <f t="shared" si="42"/>
        <v>0.85644444444444445</v>
      </c>
      <c r="BT16" s="141">
        <f t="shared" si="42"/>
        <v>0.85833333333333328</v>
      </c>
      <c r="BU16" s="141">
        <f t="shared" si="42"/>
        <v>0.86022222222222222</v>
      </c>
      <c r="BV16" s="141">
        <f t="shared" si="42"/>
        <v>0.86211111111111105</v>
      </c>
      <c r="BW16" s="146">
        <v>0.86399999999999999</v>
      </c>
      <c r="BX16" s="141">
        <f t="shared" si="55"/>
        <v>0.86160000000000003</v>
      </c>
      <c r="BY16" s="141">
        <f t="shared" si="43"/>
        <v>0.85919999999999996</v>
      </c>
      <c r="BZ16" s="141">
        <f t="shared" si="43"/>
        <v>0.85680000000000001</v>
      </c>
      <c r="CA16" s="141">
        <f t="shared" si="43"/>
        <v>0.85439999999999994</v>
      </c>
      <c r="CB16" s="146">
        <v>0.85199999999999998</v>
      </c>
      <c r="CC16" s="141">
        <f t="shared" si="56"/>
        <v>0.84866666666666668</v>
      </c>
      <c r="CD16" s="141">
        <f t="shared" si="56"/>
        <v>0.84533333333333327</v>
      </c>
      <c r="CE16" s="146">
        <v>0.84199999999999997</v>
      </c>
      <c r="CF16" s="141">
        <f t="shared" si="57"/>
        <v>0.84327272727272728</v>
      </c>
      <c r="CG16" s="141">
        <f t="shared" si="44"/>
        <v>0.84454545454545449</v>
      </c>
      <c r="CH16" s="141">
        <f t="shared" si="44"/>
        <v>0.8458181818181818</v>
      </c>
      <c r="CI16" s="141">
        <f t="shared" si="44"/>
        <v>0.84709090909090912</v>
      </c>
      <c r="CJ16" s="141">
        <f t="shared" si="44"/>
        <v>0.84836363636363632</v>
      </c>
      <c r="CK16" s="141">
        <f t="shared" si="44"/>
        <v>0.84963636363636363</v>
      </c>
      <c r="CL16" s="141">
        <f t="shared" si="44"/>
        <v>0.85090909090909084</v>
      </c>
      <c r="CM16" s="141">
        <f t="shared" si="44"/>
        <v>0.85218181818181815</v>
      </c>
      <c r="CN16" s="141">
        <f t="shared" si="44"/>
        <v>0.85345454545454547</v>
      </c>
      <c r="CO16" s="141">
        <f t="shared" si="44"/>
        <v>0.85472727272727267</v>
      </c>
      <c r="CP16" s="146">
        <v>0.85599999999999998</v>
      </c>
      <c r="CQ16" s="141">
        <f t="shared" si="58"/>
        <v>0.85811111111111105</v>
      </c>
      <c r="CR16" s="141">
        <f t="shared" si="45"/>
        <v>0.86022222222222222</v>
      </c>
      <c r="CS16" s="141">
        <f t="shared" si="45"/>
        <v>0.86233333333333329</v>
      </c>
      <c r="CT16" s="141">
        <f t="shared" si="45"/>
        <v>0.86444444444444446</v>
      </c>
      <c r="CU16" s="141">
        <f t="shared" si="45"/>
        <v>0.86655555555555552</v>
      </c>
      <c r="CV16" s="141">
        <f t="shared" si="45"/>
        <v>0.8686666666666667</v>
      </c>
      <c r="CW16" s="141">
        <f t="shared" si="45"/>
        <v>0.87077777777777776</v>
      </c>
      <c r="CX16" s="141">
        <f t="shared" si="45"/>
        <v>0.87288888888888894</v>
      </c>
      <c r="CY16" s="146">
        <v>0.875</v>
      </c>
      <c r="CZ16" s="141">
        <f t="shared" si="64"/>
        <v>0.86128571428571432</v>
      </c>
      <c r="DA16" s="141">
        <f t="shared" si="59"/>
        <v>0.84757142857142853</v>
      </c>
      <c r="DB16" s="141">
        <f t="shared" si="59"/>
        <v>0.83385714285714285</v>
      </c>
      <c r="DC16" s="141">
        <f t="shared" si="59"/>
        <v>0.82014285714285717</v>
      </c>
      <c r="DD16" s="141">
        <f t="shared" si="59"/>
        <v>0.80642857142857149</v>
      </c>
      <c r="DE16" s="141">
        <f t="shared" si="59"/>
        <v>0.7927142857142857</v>
      </c>
      <c r="DF16" s="146">
        <v>0.77900000000000003</v>
      </c>
      <c r="DG16" s="141">
        <f t="shared" si="65"/>
        <v>0.76833333333333331</v>
      </c>
      <c r="DH16" s="141">
        <f t="shared" si="60"/>
        <v>0.75766666666666671</v>
      </c>
      <c r="DI16" s="141">
        <f t="shared" si="60"/>
        <v>0.747</v>
      </c>
      <c r="DJ16" s="141">
        <f t="shared" si="60"/>
        <v>0.73633333333333328</v>
      </c>
      <c r="DK16" s="141">
        <f t="shared" si="60"/>
        <v>0.72566666666666668</v>
      </c>
      <c r="DL16" s="146">
        <v>0.71499999999999997</v>
      </c>
      <c r="DM16" s="141">
        <f t="shared" ref="DM16:EL16" si="69">$DL16+($EN16-$DL16)*(DM$4-$DL$4)/($EN$4-$DL$4)</f>
        <v>0.68946428571428564</v>
      </c>
      <c r="DN16" s="141">
        <f t="shared" si="69"/>
        <v>0.66392857142857142</v>
      </c>
      <c r="DO16" s="141">
        <f t="shared" si="69"/>
        <v>0.6383928571428571</v>
      </c>
      <c r="DP16" s="141">
        <f t="shared" si="69"/>
        <v>0.61285714285714288</v>
      </c>
      <c r="DQ16" s="141">
        <f t="shared" si="69"/>
        <v>0.58732142857142855</v>
      </c>
      <c r="DR16" s="141">
        <f t="shared" si="69"/>
        <v>0.56178571428571422</v>
      </c>
      <c r="DS16" s="141">
        <f t="shared" si="69"/>
        <v>0.53625</v>
      </c>
      <c r="DT16" s="141">
        <f t="shared" si="69"/>
        <v>0.51071428571428568</v>
      </c>
      <c r="DU16" s="141">
        <f t="shared" si="69"/>
        <v>0.4851785714285714</v>
      </c>
      <c r="DV16" s="141">
        <f t="shared" si="69"/>
        <v>0.45964285714285713</v>
      </c>
      <c r="DW16" s="141">
        <f t="shared" si="69"/>
        <v>0.43410714285714286</v>
      </c>
      <c r="DX16" s="141">
        <f t="shared" si="69"/>
        <v>0.40857142857142853</v>
      </c>
      <c r="DY16" s="141">
        <f t="shared" si="69"/>
        <v>0.38303571428571426</v>
      </c>
      <c r="DZ16" s="141">
        <f t="shared" si="69"/>
        <v>0.35749999999999998</v>
      </c>
      <c r="EA16" s="141">
        <f t="shared" si="69"/>
        <v>0.33196428571428571</v>
      </c>
      <c r="EB16" s="141">
        <f t="shared" si="69"/>
        <v>0.30642857142857144</v>
      </c>
      <c r="EC16" s="141">
        <f t="shared" si="69"/>
        <v>0.28089285714285711</v>
      </c>
      <c r="ED16" s="141">
        <f t="shared" si="69"/>
        <v>0.25535714285714284</v>
      </c>
      <c r="EE16" s="141">
        <f t="shared" si="69"/>
        <v>0.22982142857142857</v>
      </c>
      <c r="EF16" s="141">
        <f t="shared" si="69"/>
        <v>0.20428571428571429</v>
      </c>
      <c r="EG16" s="141">
        <f t="shared" si="69"/>
        <v>0.17874999999999996</v>
      </c>
      <c r="EH16" s="141">
        <f t="shared" si="69"/>
        <v>0.15321428571428575</v>
      </c>
      <c r="EI16" s="141">
        <f t="shared" si="69"/>
        <v>0.12767857142857142</v>
      </c>
      <c r="EJ16" s="141">
        <f t="shared" si="69"/>
        <v>0.10214285714285709</v>
      </c>
      <c r="EK16" s="141">
        <f t="shared" si="69"/>
        <v>7.6607142857142874E-2</v>
      </c>
      <c r="EL16" s="141">
        <f t="shared" si="69"/>
        <v>5.1071428571428545E-2</v>
      </c>
      <c r="EM16" s="141">
        <f>$DL16+($EN16-$DL16)*(EM$4-$DL$4)/($EN$4-$DL$4)</f>
        <v>2.5535714285714217E-2</v>
      </c>
      <c r="EN16" s="146">
        <v>0</v>
      </c>
      <c r="EO16" s="141">
        <v>0</v>
      </c>
      <c r="EP16" s="141">
        <v>0</v>
      </c>
      <c r="EQ16" s="141">
        <v>0</v>
      </c>
      <c r="ER16" s="141">
        <v>0</v>
      </c>
      <c r="ES16" s="141">
        <v>0</v>
      </c>
      <c r="ET16" s="141">
        <v>0</v>
      </c>
      <c r="EU16" s="141">
        <v>0</v>
      </c>
      <c r="EV16" s="141">
        <v>0</v>
      </c>
      <c r="EW16" s="141">
        <v>0</v>
      </c>
      <c r="EX16" s="141">
        <v>0</v>
      </c>
      <c r="EY16" s="141">
        <v>0</v>
      </c>
      <c r="EZ16" s="141">
        <v>0</v>
      </c>
      <c r="FA16" s="141">
        <v>0</v>
      </c>
      <c r="FB16" s="141">
        <v>0</v>
      </c>
      <c r="FC16" s="141">
        <v>0</v>
      </c>
      <c r="FD16" s="141">
        <v>0</v>
      </c>
      <c r="FE16" s="141">
        <v>0</v>
      </c>
      <c r="FF16" s="141">
        <v>0</v>
      </c>
      <c r="FG16" s="141">
        <v>0</v>
      </c>
      <c r="FH16" s="141">
        <v>0</v>
      </c>
      <c r="FI16" s="141">
        <v>0</v>
      </c>
      <c r="FJ16" s="141">
        <v>0</v>
      </c>
      <c r="FK16" s="141">
        <v>0</v>
      </c>
      <c r="FL16" s="141">
        <v>0</v>
      </c>
      <c r="FM16" s="141">
        <v>0</v>
      </c>
      <c r="FN16" s="141">
        <v>0</v>
      </c>
      <c r="FO16" s="141">
        <v>0</v>
      </c>
      <c r="FP16" s="141">
        <v>0</v>
      </c>
      <c r="FQ16" s="141">
        <v>0</v>
      </c>
      <c r="FR16" s="141">
        <v>0</v>
      </c>
      <c r="FS16" s="141">
        <v>0</v>
      </c>
      <c r="FT16" s="141">
        <v>0</v>
      </c>
      <c r="FU16" s="141">
        <v>0</v>
      </c>
      <c r="FV16" s="141">
        <v>0</v>
      </c>
      <c r="FW16" s="141">
        <v>0</v>
      </c>
      <c r="FX16" s="141">
        <v>0</v>
      </c>
      <c r="FY16" s="141">
        <v>0</v>
      </c>
      <c r="FZ16" s="141">
        <v>0</v>
      </c>
      <c r="GA16" s="141">
        <v>0</v>
      </c>
    </row>
    <row r="17" spans="1:256" x14ac:dyDescent="0.25">
      <c r="A17" s="65" t="s">
        <v>244</v>
      </c>
      <c r="B17" s="141">
        <v>0</v>
      </c>
      <c r="C17" s="141">
        <v>0</v>
      </c>
      <c r="D17" s="141">
        <v>0</v>
      </c>
      <c r="E17" s="141">
        <v>0</v>
      </c>
      <c r="F17" s="141">
        <v>0</v>
      </c>
      <c r="G17" s="141">
        <v>0</v>
      </c>
      <c r="H17" s="141">
        <v>0</v>
      </c>
      <c r="I17" s="141">
        <v>0</v>
      </c>
      <c r="J17" s="141">
        <v>0</v>
      </c>
      <c r="K17" s="141">
        <v>0</v>
      </c>
      <c r="L17" s="141">
        <v>0</v>
      </c>
      <c r="M17" s="164">
        <v>0.01</v>
      </c>
      <c r="N17" s="141">
        <v>0.01</v>
      </c>
      <c r="O17" s="141">
        <v>0.01</v>
      </c>
      <c r="P17" s="141">
        <f t="shared" si="37"/>
        <v>2.2583333333333334E-2</v>
      </c>
      <c r="Q17" s="141">
        <f t="shared" si="37"/>
        <v>2.8874999999999998E-2</v>
      </c>
      <c r="R17" s="141">
        <f t="shared" si="37"/>
        <v>3.5166666666666666E-2</v>
      </c>
      <c r="S17" s="141">
        <f t="shared" si="37"/>
        <v>4.1458333333333333E-2</v>
      </c>
      <c r="T17" s="141">
        <f t="shared" si="37"/>
        <v>4.7750000000000001E-2</v>
      </c>
      <c r="U17" s="141">
        <f t="shared" si="37"/>
        <v>5.4041666666666668E-2</v>
      </c>
      <c r="V17" s="141">
        <f t="shared" si="37"/>
        <v>6.0333333333333336E-2</v>
      </c>
      <c r="W17" s="141">
        <f t="shared" si="37"/>
        <v>6.6625000000000004E-2</v>
      </c>
      <c r="X17" s="141">
        <f t="shared" si="37"/>
        <v>7.2916666666666657E-2</v>
      </c>
      <c r="Y17" s="141">
        <f t="shared" si="37"/>
        <v>7.9208333333333325E-2</v>
      </c>
      <c r="Z17" s="141">
        <f t="shared" si="37"/>
        <v>8.5499999999999993E-2</v>
      </c>
      <c r="AA17" s="141">
        <f t="shared" si="37"/>
        <v>9.179166666666666E-2</v>
      </c>
      <c r="AB17" s="141">
        <f t="shared" si="37"/>
        <v>9.8083333333333328E-2</v>
      </c>
      <c r="AC17" s="141">
        <f t="shared" si="37"/>
        <v>0.104375</v>
      </c>
      <c r="AD17" s="141">
        <f t="shared" si="37"/>
        <v>0.11066666666666666</v>
      </c>
      <c r="AE17" s="141">
        <f t="shared" si="37"/>
        <v>0.11695833333333332</v>
      </c>
      <c r="AF17" s="141">
        <f t="shared" si="37"/>
        <v>0.12325</v>
      </c>
      <c r="AG17" s="141">
        <f t="shared" si="37"/>
        <v>0.12954166666666667</v>
      </c>
      <c r="AH17" s="141">
        <f t="shared" si="37"/>
        <v>0.13583333333333333</v>
      </c>
      <c r="AI17" s="141">
        <f t="shared" si="37"/>
        <v>0.142125</v>
      </c>
      <c r="AJ17" s="141">
        <f t="shared" si="37"/>
        <v>0.14841666666666667</v>
      </c>
      <c r="AK17" s="141">
        <f t="shared" si="37"/>
        <v>0.15470833333333334</v>
      </c>
      <c r="AL17" s="146">
        <v>0.161</v>
      </c>
      <c r="AM17" s="141">
        <f t="shared" si="49"/>
        <v>0.18171428571428572</v>
      </c>
      <c r="AN17" s="141">
        <f t="shared" si="38"/>
        <v>0.20242857142857143</v>
      </c>
      <c r="AO17" s="141">
        <f t="shared" si="38"/>
        <v>0.22314285714285714</v>
      </c>
      <c r="AP17" s="141">
        <f t="shared" si="38"/>
        <v>0.24385714285714286</v>
      </c>
      <c r="AQ17" s="141">
        <f t="shared" si="38"/>
        <v>0.26457142857142857</v>
      </c>
      <c r="AR17" s="141">
        <f t="shared" si="38"/>
        <v>0.28528571428571425</v>
      </c>
      <c r="AS17" s="146">
        <v>0.30599999999999999</v>
      </c>
      <c r="AT17" s="141">
        <f t="shared" si="50"/>
        <v>0.33850000000000002</v>
      </c>
      <c r="AU17" s="146">
        <v>0.371</v>
      </c>
      <c r="AV17" s="141">
        <f t="shared" si="51"/>
        <v>0.40060000000000001</v>
      </c>
      <c r="AW17" s="141">
        <f t="shared" si="39"/>
        <v>0.43020000000000003</v>
      </c>
      <c r="AX17" s="141">
        <f t="shared" si="39"/>
        <v>0.45979999999999999</v>
      </c>
      <c r="AY17" s="141">
        <f t="shared" si="39"/>
        <v>0.4894</v>
      </c>
      <c r="AZ17" s="146">
        <v>0.51900000000000002</v>
      </c>
      <c r="BA17" s="141">
        <f t="shared" si="52"/>
        <v>0.54477777777777781</v>
      </c>
      <c r="BB17" s="141">
        <f t="shared" si="40"/>
        <v>0.57055555555555559</v>
      </c>
      <c r="BC17" s="141">
        <f t="shared" si="40"/>
        <v>0.59633333333333338</v>
      </c>
      <c r="BD17" s="141">
        <f t="shared" si="40"/>
        <v>0.62211111111111106</v>
      </c>
      <c r="BE17" s="141">
        <f t="shared" si="40"/>
        <v>0.64788888888888896</v>
      </c>
      <c r="BF17" s="141">
        <f t="shared" si="40"/>
        <v>0.67366666666666664</v>
      </c>
      <c r="BG17" s="141">
        <f t="shared" si="40"/>
        <v>0.69944444444444442</v>
      </c>
      <c r="BH17" s="141">
        <f t="shared" si="40"/>
        <v>0.72522222222222221</v>
      </c>
      <c r="BI17" s="146">
        <v>0.751</v>
      </c>
      <c r="BJ17" s="141">
        <f t="shared" si="53"/>
        <v>0.76919999999999999</v>
      </c>
      <c r="BK17" s="141">
        <f t="shared" si="41"/>
        <v>0.78739999999999999</v>
      </c>
      <c r="BL17" s="141">
        <f t="shared" si="41"/>
        <v>0.80559999999999998</v>
      </c>
      <c r="BM17" s="141">
        <f t="shared" si="41"/>
        <v>0.82379999999999998</v>
      </c>
      <c r="BN17" s="146">
        <v>0.84199999999999997</v>
      </c>
      <c r="BO17" s="141">
        <f t="shared" si="54"/>
        <v>0.84477777777777774</v>
      </c>
      <c r="BP17" s="141">
        <f t="shared" si="42"/>
        <v>0.84755555555555551</v>
      </c>
      <c r="BQ17" s="141">
        <f t="shared" si="42"/>
        <v>0.85033333333333327</v>
      </c>
      <c r="BR17" s="141">
        <f t="shared" si="42"/>
        <v>0.85311111111111104</v>
      </c>
      <c r="BS17" s="141">
        <f t="shared" si="42"/>
        <v>0.85588888888888892</v>
      </c>
      <c r="BT17" s="141">
        <f t="shared" si="42"/>
        <v>0.85866666666666669</v>
      </c>
      <c r="BU17" s="141">
        <f t="shared" si="42"/>
        <v>0.86144444444444446</v>
      </c>
      <c r="BV17" s="141">
        <f t="shared" si="42"/>
        <v>0.86422222222222222</v>
      </c>
      <c r="BW17" s="146">
        <v>0.86699999999999999</v>
      </c>
      <c r="BX17" s="141">
        <f t="shared" si="55"/>
        <v>0.86219999999999997</v>
      </c>
      <c r="BY17" s="141">
        <f t="shared" si="43"/>
        <v>0.85739999999999994</v>
      </c>
      <c r="BZ17" s="141">
        <f t="shared" si="43"/>
        <v>0.85260000000000002</v>
      </c>
      <c r="CA17" s="141">
        <f t="shared" si="43"/>
        <v>0.8478</v>
      </c>
      <c r="CB17" s="146">
        <v>0.84299999999999997</v>
      </c>
      <c r="CC17" s="141">
        <f t="shared" si="56"/>
        <v>0.84299999999999997</v>
      </c>
      <c r="CD17" s="141">
        <f t="shared" si="56"/>
        <v>0.84299999999999997</v>
      </c>
      <c r="CE17" s="146">
        <v>0.84299999999999997</v>
      </c>
      <c r="CF17" s="141">
        <f t="shared" si="57"/>
        <v>0.84263636363636363</v>
      </c>
      <c r="CG17" s="141">
        <f t="shared" si="44"/>
        <v>0.84227272727272728</v>
      </c>
      <c r="CH17" s="141">
        <f t="shared" si="44"/>
        <v>0.84190909090909083</v>
      </c>
      <c r="CI17" s="141">
        <f t="shared" si="44"/>
        <v>0.84154545454545449</v>
      </c>
      <c r="CJ17" s="141">
        <f t="shared" si="44"/>
        <v>0.84118181818181814</v>
      </c>
      <c r="CK17" s="141">
        <f t="shared" si="44"/>
        <v>0.8408181818181818</v>
      </c>
      <c r="CL17" s="141">
        <f t="shared" si="44"/>
        <v>0.84045454545454545</v>
      </c>
      <c r="CM17" s="141">
        <f t="shared" si="44"/>
        <v>0.84009090909090911</v>
      </c>
      <c r="CN17" s="141">
        <f t="shared" si="44"/>
        <v>0.83972727272727266</v>
      </c>
      <c r="CO17" s="141">
        <f t="shared" si="44"/>
        <v>0.83936363636363631</v>
      </c>
      <c r="CP17" s="146">
        <v>0.83899999999999997</v>
      </c>
      <c r="CQ17" s="141">
        <f t="shared" si="58"/>
        <v>0.84066666666666667</v>
      </c>
      <c r="CR17" s="141">
        <f t="shared" si="45"/>
        <v>0.84233333333333327</v>
      </c>
      <c r="CS17" s="141">
        <f t="shared" si="45"/>
        <v>0.84399999999999997</v>
      </c>
      <c r="CT17" s="141">
        <f t="shared" si="45"/>
        <v>0.84566666666666668</v>
      </c>
      <c r="CU17" s="141">
        <f t="shared" si="45"/>
        <v>0.84733333333333327</v>
      </c>
      <c r="CV17" s="141">
        <f t="shared" si="45"/>
        <v>0.84899999999999998</v>
      </c>
      <c r="CW17" s="141">
        <f t="shared" si="45"/>
        <v>0.85066666666666668</v>
      </c>
      <c r="CX17" s="141">
        <f t="shared" si="45"/>
        <v>0.85233333333333328</v>
      </c>
      <c r="CY17" s="146">
        <v>0.85399999999999998</v>
      </c>
      <c r="CZ17" s="141">
        <f t="shared" si="64"/>
        <v>0.84514285714285708</v>
      </c>
      <c r="DA17" s="141">
        <f t="shared" si="59"/>
        <v>0.8362857142857143</v>
      </c>
      <c r="DB17" s="141">
        <f t="shared" si="59"/>
        <v>0.8274285714285714</v>
      </c>
      <c r="DC17" s="141">
        <f t="shared" si="59"/>
        <v>0.81857142857142862</v>
      </c>
      <c r="DD17" s="141">
        <f t="shared" si="59"/>
        <v>0.80971428571428572</v>
      </c>
      <c r="DE17" s="141">
        <f t="shared" si="59"/>
        <v>0.80085714285714293</v>
      </c>
      <c r="DF17" s="146">
        <v>0.79200000000000004</v>
      </c>
      <c r="DG17" s="141">
        <f t="shared" si="65"/>
        <v>0.76133333333333342</v>
      </c>
      <c r="DH17" s="141">
        <f t="shared" si="60"/>
        <v>0.73066666666666669</v>
      </c>
      <c r="DI17" s="141">
        <f t="shared" si="60"/>
        <v>0.7</v>
      </c>
      <c r="DJ17" s="141">
        <f t="shared" si="60"/>
        <v>0.66933333333333334</v>
      </c>
      <c r="DK17" s="141">
        <f t="shared" si="60"/>
        <v>0.63866666666666672</v>
      </c>
      <c r="DL17" s="146">
        <v>0.60799999999999998</v>
      </c>
      <c r="DM17" s="141">
        <f t="shared" ref="DM17:EE17" si="70">$DL17+($EG17-$DL17)*(DM$4-$DL$4)/($EG$4-$DL$4)</f>
        <v>0.57904761904761903</v>
      </c>
      <c r="DN17" s="141">
        <f t="shared" si="70"/>
        <v>0.55009523809523808</v>
      </c>
      <c r="DO17" s="141">
        <f t="shared" si="70"/>
        <v>0.52114285714285713</v>
      </c>
      <c r="DP17" s="141">
        <f t="shared" si="70"/>
        <v>0.49219047619047618</v>
      </c>
      <c r="DQ17" s="141">
        <f t="shared" si="70"/>
        <v>0.46323809523809523</v>
      </c>
      <c r="DR17" s="141">
        <f t="shared" si="70"/>
        <v>0.43428571428571427</v>
      </c>
      <c r="DS17" s="141">
        <f t="shared" si="70"/>
        <v>0.40533333333333332</v>
      </c>
      <c r="DT17" s="141">
        <f t="shared" si="70"/>
        <v>0.37638095238095237</v>
      </c>
      <c r="DU17" s="141">
        <f t="shared" si="70"/>
        <v>0.34742857142857142</v>
      </c>
      <c r="DV17" s="141">
        <f t="shared" si="70"/>
        <v>0.31847619047619047</v>
      </c>
      <c r="DW17" s="141">
        <f t="shared" si="70"/>
        <v>0.28952380952380952</v>
      </c>
      <c r="DX17" s="141">
        <f t="shared" si="70"/>
        <v>0.26057142857142856</v>
      </c>
      <c r="DY17" s="141">
        <f t="shared" si="70"/>
        <v>0.23161904761904761</v>
      </c>
      <c r="DZ17" s="141">
        <f t="shared" si="70"/>
        <v>0.20266666666666661</v>
      </c>
      <c r="EA17" s="141">
        <f t="shared" si="70"/>
        <v>0.17371428571428571</v>
      </c>
      <c r="EB17" s="141">
        <f t="shared" si="70"/>
        <v>0.14476190476190476</v>
      </c>
      <c r="EC17" s="141">
        <f t="shared" si="70"/>
        <v>0.11580952380952381</v>
      </c>
      <c r="ED17" s="141">
        <f t="shared" si="70"/>
        <v>8.6857142857142855E-2</v>
      </c>
      <c r="EE17" s="141">
        <f t="shared" si="70"/>
        <v>5.7904761904761903E-2</v>
      </c>
      <c r="EF17" s="141">
        <f>$DL17+($EG17-$DL17)*(EF$4-$DL$4)/($EG$4-$DL$4)</f>
        <v>2.8952380952380952E-2</v>
      </c>
      <c r="EG17" s="146">
        <v>0</v>
      </c>
      <c r="EH17" s="141">
        <v>0</v>
      </c>
      <c r="EI17" s="141">
        <v>0</v>
      </c>
      <c r="EJ17" s="141">
        <v>0</v>
      </c>
      <c r="EK17" s="141">
        <v>0</v>
      </c>
      <c r="EL17" s="141">
        <v>0</v>
      </c>
      <c r="EM17" s="141">
        <v>0</v>
      </c>
      <c r="EN17" s="141">
        <v>0</v>
      </c>
      <c r="EO17" s="141">
        <v>0</v>
      </c>
      <c r="EP17" s="141">
        <v>0</v>
      </c>
      <c r="EQ17" s="141">
        <v>0</v>
      </c>
      <c r="ER17" s="141">
        <v>0</v>
      </c>
      <c r="ES17" s="141">
        <v>0</v>
      </c>
      <c r="ET17" s="141">
        <v>0</v>
      </c>
      <c r="EU17" s="141">
        <v>0</v>
      </c>
      <c r="EV17" s="141">
        <v>0</v>
      </c>
      <c r="EW17" s="141">
        <v>0</v>
      </c>
      <c r="EX17" s="141">
        <v>0</v>
      </c>
      <c r="EY17" s="141">
        <v>0</v>
      </c>
      <c r="EZ17" s="141">
        <v>0</v>
      </c>
      <c r="FA17" s="141">
        <v>0</v>
      </c>
      <c r="FB17" s="141">
        <v>0</v>
      </c>
      <c r="FC17" s="141">
        <v>0</v>
      </c>
      <c r="FD17" s="141">
        <v>0</v>
      </c>
      <c r="FE17" s="141">
        <v>0</v>
      </c>
      <c r="FF17" s="141">
        <v>0</v>
      </c>
      <c r="FG17" s="141">
        <v>0</v>
      </c>
      <c r="FH17" s="141">
        <v>0</v>
      </c>
      <c r="FI17" s="141">
        <v>0</v>
      </c>
      <c r="FJ17" s="141">
        <v>0</v>
      </c>
      <c r="FK17" s="141">
        <v>0</v>
      </c>
      <c r="FL17" s="141">
        <v>0</v>
      </c>
      <c r="FM17" s="141">
        <v>0</v>
      </c>
      <c r="FN17" s="141">
        <v>0</v>
      </c>
      <c r="FO17" s="141">
        <v>0</v>
      </c>
      <c r="FP17" s="141">
        <v>0</v>
      </c>
      <c r="FQ17" s="141">
        <v>0</v>
      </c>
      <c r="FR17" s="141">
        <v>0</v>
      </c>
      <c r="FS17" s="141">
        <v>0</v>
      </c>
      <c r="FT17" s="141">
        <v>0</v>
      </c>
      <c r="FU17" s="141">
        <v>0</v>
      </c>
      <c r="FV17" s="141">
        <v>0</v>
      </c>
      <c r="FW17" s="141">
        <v>0</v>
      </c>
      <c r="FX17" s="141">
        <v>0</v>
      </c>
      <c r="FY17" s="141">
        <v>0</v>
      </c>
      <c r="FZ17" s="141">
        <v>0</v>
      </c>
      <c r="GA17" s="141">
        <v>0</v>
      </c>
    </row>
    <row r="18" spans="1:256" x14ac:dyDescent="0.25">
      <c r="A18" s="65" t="s">
        <v>245</v>
      </c>
      <c r="B18" s="141">
        <v>0</v>
      </c>
      <c r="C18" s="141">
        <v>0</v>
      </c>
      <c r="D18" s="141">
        <v>0</v>
      </c>
      <c r="E18" s="141">
        <v>0</v>
      </c>
      <c r="F18" s="141">
        <v>0</v>
      </c>
      <c r="G18" s="141">
        <v>0</v>
      </c>
      <c r="H18" s="141">
        <v>0</v>
      </c>
      <c r="I18" s="141">
        <v>0</v>
      </c>
      <c r="J18" s="141">
        <v>0</v>
      </c>
      <c r="K18" s="141">
        <v>0</v>
      </c>
      <c r="L18" s="141">
        <v>0</v>
      </c>
      <c r="M18" s="164">
        <v>0.01</v>
      </c>
      <c r="N18" s="141">
        <v>0.01</v>
      </c>
      <c r="O18" s="141">
        <v>0.01</v>
      </c>
      <c r="P18" s="141">
        <f t="shared" si="37"/>
        <v>2.2666666666666668E-2</v>
      </c>
      <c r="Q18" s="141">
        <f t="shared" si="37"/>
        <v>2.8999999999999998E-2</v>
      </c>
      <c r="R18" s="141">
        <f t="shared" si="37"/>
        <v>3.5333333333333335E-2</v>
      </c>
      <c r="S18" s="141">
        <f t="shared" si="37"/>
        <v>4.1666666666666671E-2</v>
      </c>
      <c r="T18" s="141">
        <f t="shared" si="37"/>
        <v>4.8000000000000001E-2</v>
      </c>
      <c r="U18" s="141">
        <f t="shared" si="37"/>
        <v>5.4333333333333338E-2</v>
      </c>
      <c r="V18" s="141">
        <f t="shared" si="37"/>
        <v>6.0666666666666667E-2</v>
      </c>
      <c r="W18" s="141">
        <f t="shared" si="37"/>
        <v>6.699999999999999E-2</v>
      </c>
      <c r="X18" s="141">
        <f t="shared" si="37"/>
        <v>7.3333333333333334E-2</v>
      </c>
      <c r="Y18" s="141">
        <f t="shared" si="37"/>
        <v>7.9666666666666663E-2</v>
      </c>
      <c r="Z18" s="141">
        <f t="shared" si="37"/>
        <v>8.5999999999999993E-2</v>
      </c>
      <c r="AA18" s="141">
        <f t="shared" si="37"/>
        <v>9.2333333333333323E-2</v>
      </c>
      <c r="AB18" s="141">
        <f t="shared" si="37"/>
        <v>9.8666666666666666E-2</v>
      </c>
      <c r="AC18" s="141">
        <f t="shared" si="37"/>
        <v>0.10499999999999998</v>
      </c>
      <c r="AD18" s="141">
        <f t="shared" si="37"/>
        <v>0.11133333333333333</v>
      </c>
      <c r="AE18" s="141">
        <f t="shared" si="37"/>
        <v>0.11766666666666667</v>
      </c>
      <c r="AF18" s="141">
        <f t="shared" si="37"/>
        <v>0.12399999999999999</v>
      </c>
      <c r="AG18" s="141">
        <f t="shared" si="37"/>
        <v>0.13033333333333333</v>
      </c>
      <c r="AH18" s="141">
        <f t="shared" si="37"/>
        <v>0.13666666666666669</v>
      </c>
      <c r="AI18" s="141">
        <f t="shared" si="37"/>
        <v>0.14299999999999999</v>
      </c>
      <c r="AJ18" s="141">
        <f t="shared" si="37"/>
        <v>0.14933333333333335</v>
      </c>
      <c r="AK18" s="141">
        <f t="shared" si="37"/>
        <v>0.15566666666666668</v>
      </c>
      <c r="AL18" s="146">
        <v>0.16200000000000001</v>
      </c>
      <c r="AM18" s="141">
        <f t="shared" si="49"/>
        <v>0.17942857142857144</v>
      </c>
      <c r="AN18" s="141">
        <f t="shared" si="38"/>
        <v>0.19685714285714284</v>
      </c>
      <c r="AO18" s="141">
        <f t="shared" si="38"/>
        <v>0.21428571428571427</v>
      </c>
      <c r="AP18" s="141">
        <f t="shared" si="38"/>
        <v>0.23171428571428571</v>
      </c>
      <c r="AQ18" s="141">
        <f t="shared" si="38"/>
        <v>0.24914285714285711</v>
      </c>
      <c r="AR18" s="141">
        <f t="shared" si="38"/>
        <v>0.26657142857142857</v>
      </c>
      <c r="AS18" s="146">
        <v>0.28399999999999997</v>
      </c>
      <c r="AT18" s="141">
        <f>$AS18+($AZ18-$AS18)*(AT$4-$AS$4)/($AZ$4-$AS$4)</f>
        <v>0.30642857142857138</v>
      </c>
      <c r="AU18" s="141">
        <f t="shared" ref="AU18:AY19" si="71">$AS18+($AZ18-$AS18)*(AU$4-$AS$4)/($AZ$4-$AS$4)</f>
        <v>0.32885714285714285</v>
      </c>
      <c r="AV18" s="141">
        <f t="shared" si="71"/>
        <v>0.35128571428571426</v>
      </c>
      <c r="AW18" s="141">
        <f t="shared" si="71"/>
        <v>0.37371428571428572</v>
      </c>
      <c r="AX18" s="141">
        <f t="shared" si="71"/>
        <v>0.39614285714285713</v>
      </c>
      <c r="AY18" s="141">
        <f t="shared" si="71"/>
        <v>0.41857142857142859</v>
      </c>
      <c r="AZ18" s="146">
        <v>0.441</v>
      </c>
      <c r="BA18" s="141">
        <f t="shared" si="52"/>
        <v>0.46733333333333332</v>
      </c>
      <c r="BB18" s="141">
        <f t="shared" si="40"/>
        <v>0.4936666666666667</v>
      </c>
      <c r="BC18" s="141">
        <f t="shared" si="40"/>
        <v>0.52</v>
      </c>
      <c r="BD18" s="141">
        <f t="shared" si="40"/>
        <v>0.54633333333333334</v>
      </c>
      <c r="BE18" s="141">
        <f t="shared" si="40"/>
        <v>0.57266666666666666</v>
      </c>
      <c r="BF18" s="141">
        <f t="shared" si="40"/>
        <v>0.59899999999999998</v>
      </c>
      <c r="BG18" s="141">
        <f t="shared" si="40"/>
        <v>0.6253333333333333</v>
      </c>
      <c r="BH18" s="141">
        <f t="shared" si="40"/>
        <v>0.65166666666666673</v>
      </c>
      <c r="BI18" s="146">
        <v>0.67800000000000005</v>
      </c>
      <c r="BJ18" s="141">
        <f t="shared" si="53"/>
        <v>0.70440000000000003</v>
      </c>
      <c r="BK18" s="141">
        <f t="shared" si="41"/>
        <v>0.73080000000000001</v>
      </c>
      <c r="BL18" s="141">
        <f t="shared" si="41"/>
        <v>0.7572000000000001</v>
      </c>
      <c r="BM18" s="141">
        <f t="shared" si="41"/>
        <v>0.78360000000000007</v>
      </c>
      <c r="BN18" s="146">
        <v>0.81</v>
      </c>
      <c r="BO18" s="141">
        <f t="shared" si="54"/>
        <v>0.81333333333333335</v>
      </c>
      <c r="BP18" s="141">
        <f t="shared" si="42"/>
        <v>0.81666666666666665</v>
      </c>
      <c r="BQ18" s="141">
        <f t="shared" si="42"/>
        <v>0.82000000000000006</v>
      </c>
      <c r="BR18" s="141">
        <f t="shared" si="42"/>
        <v>0.82333333333333336</v>
      </c>
      <c r="BS18" s="141">
        <f t="shared" si="42"/>
        <v>0.82666666666666666</v>
      </c>
      <c r="BT18" s="141">
        <f t="shared" si="42"/>
        <v>0.83</v>
      </c>
      <c r="BU18" s="141">
        <f t="shared" si="42"/>
        <v>0.83333333333333337</v>
      </c>
      <c r="BV18" s="141">
        <f t="shared" si="42"/>
        <v>0.83666666666666667</v>
      </c>
      <c r="BW18" s="146">
        <v>0.84</v>
      </c>
      <c r="BX18" s="141">
        <f t="shared" si="55"/>
        <v>0.83939999999999992</v>
      </c>
      <c r="BY18" s="141">
        <f t="shared" si="43"/>
        <v>0.83879999999999999</v>
      </c>
      <c r="BZ18" s="141">
        <f t="shared" si="43"/>
        <v>0.83819999999999995</v>
      </c>
      <c r="CA18" s="141">
        <f t="shared" si="43"/>
        <v>0.83760000000000001</v>
      </c>
      <c r="CB18" s="146">
        <v>0.83699999999999997</v>
      </c>
      <c r="CC18" s="141">
        <f t="shared" si="56"/>
        <v>0.83966666666666667</v>
      </c>
      <c r="CD18" s="141">
        <f t="shared" si="56"/>
        <v>0.84233333333333327</v>
      </c>
      <c r="CE18" s="146">
        <v>0.84499999999999997</v>
      </c>
      <c r="CF18" s="141">
        <f t="shared" si="57"/>
        <v>0.84427272727272729</v>
      </c>
      <c r="CG18" s="141">
        <f t="shared" si="44"/>
        <v>0.84354545454545449</v>
      </c>
      <c r="CH18" s="141">
        <f t="shared" si="44"/>
        <v>0.8428181818181818</v>
      </c>
      <c r="CI18" s="141">
        <f t="shared" si="44"/>
        <v>0.84209090909090911</v>
      </c>
      <c r="CJ18" s="141">
        <f t="shared" si="44"/>
        <v>0.84136363636363631</v>
      </c>
      <c r="CK18" s="141">
        <f t="shared" si="44"/>
        <v>0.84063636363636363</v>
      </c>
      <c r="CL18" s="141">
        <f t="shared" si="44"/>
        <v>0.83990909090909083</v>
      </c>
      <c r="CM18" s="141">
        <f t="shared" si="44"/>
        <v>0.83918181818181814</v>
      </c>
      <c r="CN18" s="141">
        <f t="shared" si="44"/>
        <v>0.83845454545454545</v>
      </c>
      <c r="CO18" s="141">
        <f t="shared" si="44"/>
        <v>0.83772727272727265</v>
      </c>
      <c r="CP18" s="146">
        <v>0.83699999999999997</v>
      </c>
      <c r="CQ18" s="141">
        <f t="shared" si="58"/>
        <v>0.83833333333333326</v>
      </c>
      <c r="CR18" s="141">
        <f t="shared" si="45"/>
        <v>0.83966666666666667</v>
      </c>
      <c r="CS18" s="141">
        <f t="shared" si="45"/>
        <v>0.84099999999999997</v>
      </c>
      <c r="CT18" s="141">
        <f t="shared" si="45"/>
        <v>0.84233333333333327</v>
      </c>
      <c r="CU18" s="141">
        <f t="shared" si="45"/>
        <v>0.84366666666666668</v>
      </c>
      <c r="CV18" s="141">
        <f t="shared" si="45"/>
        <v>0.84499999999999997</v>
      </c>
      <c r="CW18" s="141">
        <f t="shared" si="45"/>
        <v>0.84633333333333327</v>
      </c>
      <c r="CX18" s="141">
        <f t="shared" si="45"/>
        <v>0.84766666666666668</v>
      </c>
      <c r="CY18" s="146">
        <v>0.84899999999999998</v>
      </c>
      <c r="CZ18" s="141">
        <f t="shared" si="64"/>
        <v>0.84114285714285708</v>
      </c>
      <c r="DA18" s="141">
        <f t="shared" si="59"/>
        <v>0.8332857142857143</v>
      </c>
      <c r="DB18" s="141">
        <f t="shared" si="59"/>
        <v>0.8254285714285714</v>
      </c>
      <c r="DC18" s="141">
        <f t="shared" si="59"/>
        <v>0.81757142857142862</v>
      </c>
      <c r="DD18" s="141">
        <f t="shared" si="59"/>
        <v>0.80971428571428572</v>
      </c>
      <c r="DE18" s="141">
        <f t="shared" si="59"/>
        <v>0.80185714285714293</v>
      </c>
      <c r="DF18" s="146">
        <v>0.79400000000000004</v>
      </c>
      <c r="DG18" s="141">
        <f t="shared" si="65"/>
        <v>0.78849999999999998</v>
      </c>
      <c r="DH18" s="141">
        <f t="shared" si="60"/>
        <v>0.78300000000000003</v>
      </c>
      <c r="DI18" s="141">
        <f t="shared" si="60"/>
        <v>0.77750000000000008</v>
      </c>
      <c r="DJ18" s="141">
        <f t="shared" si="60"/>
        <v>0.77200000000000002</v>
      </c>
      <c r="DK18" s="141">
        <f t="shared" si="60"/>
        <v>0.76649999999999996</v>
      </c>
      <c r="DL18" s="146">
        <v>0.76100000000000001</v>
      </c>
      <c r="DM18" s="141">
        <f t="shared" ref="DM18:EM18" si="72">$DL18+($EN18-$DL18)*(DM$4-$DL$4)/($EN$4-$DL$4)</f>
        <v>0.73382142857142862</v>
      </c>
      <c r="DN18" s="141">
        <f t="shared" si="72"/>
        <v>0.70664285714285713</v>
      </c>
      <c r="DO18" s="141">
        <f t="shared" si="72"/>
        <v>0.67946428571428574</v>
      </c>
      <c r="DP18" s="141">
        <f t="shared" si="72"/>
        <v>0.65228571428571425</v>
      </c>
      <c r="DQ18" s="141">
        <f t="shared" si="72"/>
        <v>0.62510714285714286</v>
      </c>
      <c r="DR18" s="141">
        <f t="shared" si="72"/>
        <v>0.59792857142857148</v>
      </c>
      <c r="DS18" s="141">
        <f t="shared" si="72"/>
        <v>0.57074999999999998</v>
      </c>
      <c r="DT18" s="141">
        <f t="shared" si="72"/>
        <v>0.54357142857142859</v>
      </c>
      <c r="DU18" s="141">
        <f t="shared" si="72"/>
        <v>0.5163928571428571</v>
      </c>
      <c r="DV18" s="141">
        <f t="shared" si="72"/>
        <v>0.48921428571428571</v>
      </c>
      <c r="DW18" s="141">
        <f t="shared" si="72"/>
        <v>0.46203571428571427</v>
      </c>
      <c r="DX18" s="141">
        <f t="shared" si="72"/>
        <v>0.43485714285714289</v>
      </c>
      <c r="DY18" s="141">
        <f t="shared" si="72"/>
        <v>0.40767857142857139</v>
      </c>
      <c r="DZ18" s="141">
        <f t="shared" si="72"/>
        <v>0.3805</v>
      </c>
      <c r="EA18" s="141">
        <f t="shared" si="72"/>
        <v>0.35332142857142856</v>
      </c>
      <c r="EB18" s="141">
        <f t="shared" si="72"/>
        <v>0.32614285714285712</v>
      </c>
      <c r="EC18" s="141">
        <f t="shared" si="72"/>
        <v>0.29896428571428574</v>
      </c>
      <c r="ED18" s="141">
        <f t="shared" si="72"/>
        <v>0.2717857142857143</v>
      </c>
      <c r="EE18" s="141">
        <f t="shared" si="72"/>
        <v>0.24460714285714291</v>
      </c>
      <c r="EF18" s="141">
        <f t="shared" si="72"/>
        <v>0.21742857142857142</v>
      </c>
      <c r="EG18" s="141">
        <f t="shared" si="72"/>
        <v>0.19025000000000003</v>
      </c>
      <c r="EH18" s="141">
        <f t="shared" si="72"/>
        <v>0.16307142857142853</v>
      </c>
      <c r="EI18" s="141">
        <f t="shared" si="72"/>
        <v>0.13589285714285715</v>
      </c>
      <c r="EJ18" s="141">
        <f t="shared" si="72"/>
        <v>0.10871428571428576</v>
      </c>
      <c r="EK18" s="141">
        <f t="shared" si="72"/>
        <v>8.1535714285714378E-2</v>
      </c>
      <c r="EL18" s="141">
        <f t="shared" si="72"/>
        <v>5.4357142857142771E-2</v>
      </c>
      <c r="EM18" s="141">
        <f t="shared" si="72"/>
        <v>2.7178571428571385E-2</v>
      </c>
      <c r="EN18" s="146">
        <v>0</v>
      </c>
      <c r="EO18" s="141">
        <v>0</v>
      </c>
      <c r="EP18" s="141">
        <v>0</v>
      </c>
      <c r="EQ18" s="141">
        <v>0</v>
      </c>
      <c r="ER18" s="141">
        <v>0</v>
      </c>
      <c r="ES18" s="141">
        <v>0</v>
      </c>
      <c r="ET18" s="141">
        <v>0</v>
      </c>
      <c r="EU18" s="141">
        <v>0</v>
      </c>
      <c r="EV18" s="141">
        <v>0</v>
      </c>
      <c r="EW18" s="141">
        <v>0</v>
      </c>
      <c r="EX18" s="141">
        <v>0</v>
      </c>
      <c r="EY18" s="141">
        <v>0</v>
      </c>
      <c r="EZ18" s="141">
        <v>0</v>
      </c>
      <c r="FA18" s="141">
        <v>0</v>
      </c>
      <c r="FB18" s="141">
        <v>0</v>
      </c>
      <c r="FC18" s="141">
        <v>0</v>
      </c>
      <c r="FD18" s="141">
        <v>0</v>
      </c>
      <c r="FE18" s="141">
        <v>0</v>
      </c>
      <c r="FF18" s="141">
        <v>0</v>
      </c>
      <c r="FG18" s="141">
        <v>0</v>
      </c>
      <c r="FH18" s="141">
        <v>0</v>
      </c>
      <c r="FI18" s="141">
        <v>0</v>
      </c>
      <c r="FJ18" s="141">
        <v>0</v>
      </c>
      <c r="FK18" s="141">
        <v>0</v>
      </c>
      <c r="FL18" s="141">
        <v>0</v>
      </c>
      <c r="FM18" s="141">
        <v>0</v>
      </c>
      <c r="FN18" s="141">
        <v>0</v>
      </c>
      <c r="FO18" s="141">
        <v>0</v>
      </c>
      <c r="FP18" s="141">
        <v>0</v>
      </c>
      <c r="FQ18" s="141">
        <v>0</v>
      </c>
      <c r="FR18" s="141">
        <v>0</v>
      </c>
      <c r="FS18" s="141">
        <v>0</v>
      </c>
      <c r="FT18" s="141">
        <v>0</v>
      </c>
      <c r="FU18" s="141">
        <v>0</v>
      </c>
      <c r="FV18" s="141">
        <v>0</v>
      </c>
      <c r="FW18" s="141">
        <v>0</v>
      </c>
      <c r="FX18" s="141">
        <v>0</v>
      </c>
      <c r="FY18" s="141">
        <v>0</v>
      </c>
      <c r="FZ18" s="141">
        <v>0</v>
      </c>
      <c r="GA18" s="141">
        <v>0</v>
      </c>
    </row>
    <row r="19" spans="1:256" x14ac:dyDescent="0.25">
      <c r="A19" s="95" t="s">
        <v>246</v>
      </c>
      <c r="B19" s="141">
        <v>0</v>
      </c>
      <c r="C19" s="141">
        <v>0</v>
      </c>
      <c r="D19" s="141">
        <v>0</v>
      </c>
      <c r="E19" s="141">
        <v>0</v>
      </c>
      <c r="F19" s="141">
        <v>0</v>
      </c>
      <c r="G19" s="141">
        <v>0</v>
      </c>
      <c r="H19" s="141">
        <v>0</v>
      </c>
      <c r="I19" s="141">
        <v>0</v>
      </c>
      <c r="J19" s="141">
        <v>0</v>
      </c>
      <c r="K19" s="141">
        <v>0</v>
      </c>
      <c r="L19" s="141">
        <v>0</v>
      </c>
      <c r="M19" s="164">
        <v>0.01</v>
      </c>
      <c r="N19" s="141">
        <v>0.01</v>
      </c>
      <c r="O19" s="141">
        <v>0.01</v>
      </c>
      <c r="P19" s="141">
        <f t="shared" si="37"/>
        <v>2.4750000000000001E-2</v>
      </c>
      <c r="Q19" s="141">
        <f t="shared" si="37"/>
        <v>3.2124999999999994E-2</v>
      </c>
      <c r="R19" s="141">
        <f t="shared" si="37"/>
        <v>3.95E-2</v>
      </c>
      <c r="S19" s="141">
        <f t="shared" si="37"/>
        <v>4.6875E-2</v>
      </c>
      <c r="T19" s="141">
        <f t="shared" si="37"/>
        <v>5.4249999999999993E-2</v>
      </c>
      <c r="U19" s="141">
        <f t="shared" si="37"/>
        <v>6.1624999999999999E-2</v>
      </c>
      <c r="V19" s="141">
        <f t="shared" si="37"/>
        <v>6.8999999999999992E-2</v>
      </c>
      <c r="W19" s="141">
        <f t="shared" si="37"/>
        <v>7.6374999999999998E-2</v>
      </c>
      <c r="X19" s="141">
        <f t="shared" si="37"/>
        <v>8.3749999999999991E-2</v>
      </c>
      <c r="Y19" s="141">
        <f t="shared" si="37"/>
        <v>9.1124999999999984E-2</v>
      </c>
      <c r="Z19" s="141">
        <f t="shared" si="37"/>
        <v>9.8499999999999976E-2</v>
      </c>
      <c r="AA19" s="141">
        <f t="shared" si="37"/>
        <v>0.10587499999999998</v>
      </c>
      <c r="AB19" s="141">
        <f t="shared" si="37"/>
        <v>0.11324999999999999</v>
      </c>
      <c r="AC19" s="141">
        <f t="shared" ref="AC19:AK19" si="73">$N19+($AL19-$N19)*(AC$4-$N$4)/($AL$4-$N$4)</f>
        <v>0.12062499999999998</v>
      </c>
      <c r="AD19" s="141">
        <f t="shared" si="73"/>
        <v>0.128</v>
      </c>
      <c r="AE19" s="141">
        <f t="shared" si="73"/>
        <v>0.135375</v>
      </c>
      <c r="AF19" s="141">
        <f t="shared" si="73"/>
        <v>0.14275000000000002</v>
      </c>
      <c r="AG19" s="141">
        <f t="shared" si="73"/>
        <v>0.15012500000000001</v>
      </c>
      <c r="AH19" s="141">
        <f t="shared" si="73"/>
        <v>0.1575</v>
      </c>
      <c r="AI19" s="141">
        <f t="shared" si="73"/>
        <v>0.16487499999999999</v>
      </c>
      <c r="AJ19" s="141">
        <f t="shared" si="73"/>
        <v>0.17224999999999999</v>
      </c>
      <c r="AK19" s="141">
        <f t="shared" si="73"/>
        <v>0.17962500000000001</v>
      </c>
      <c r="AL19" s="146">
        <v>0.187</v>
      </c>
      <c r="AM19" s="141">
        <f t="shared" si="49"/>
        <v>0.21028571428571427</v>
      </c>
      <c r="AN19" s="141">
        <f t="shared" si="38"/>
        <v>0.23357142857142857</v>
      </c>
      <c r="AO19" s="141">
        <f t="shared" si="38"/>
        <v>0.25685714285714284</v>
      </c>
      <c r="AP19" s="141">
        <f t="shared" si="38"/>
        <v>0.28014285714285714</v>
      </c>
      <c r="AQ19" s="141">
        <f t="shared" si="38"/>
        <v>0.30342857142857144</v>
      </c>
      <c r="AR19" s="141">
        <f t="shared" si="38"/>
        <v>0.32671428571428573</v>
      </c>
      <c r="AS19" s="146">
        <v>0.35</v>
      </c>
      <c r="AT19" s="141">
        <f>$AS19+($AZ19-$AS19)*(AT$4-$AS$4)/($AZ$4-$AS$4)</f>
        <v>0.36385714285714282</v>
      </c>
      <c r="AU19" s="141">
        <f t="shared" si="71"/>
        <v>0.37771428571428572</v>
      </c>
      <c r="AV19" s="141">
        <f t="shared" si="71"/>
        <v>0.39157142857142857</v>
      </c>
      <c r="AW19" s="141">
        <f t="shared" si="71"/>
        <v>0.40542857142857142</v>
      </c>
      <c r="AX19" s="141">
        <f t="shared" si="71"/>
        <v>0.41928571428571426</v>
      </c>
      <c r="AY19" s="141">
        <f t="shared" si="71"/>
        <v>0.43314285714285716</v>
      </c>
      <c r="AZ19" s="146">
        <v>0.44700000000000001</v>
      </c>
      <c r="BA19" s="141">
        <f t="shared" si="52"/>
        <v>0.46333333333333332</v>
      </c>
      <c r="BB19" s="141">
        <f t="shared" si="40"/>
        <v>0.47966666666666669</v>
      </c>
      <c r="BC19" s="141">
        <f t="shared" si="40"/>
        <v>0.496</v>
      </c>
      <c r="BD19" s="141">
        <f t="shared" si="40"/>
        <v>0.51233333333333331</v>
      </c>
      <c r="BE19" s="141">
        <f t="shared" si="40"/>
        <v>0.52866666666666662</v>
      </c>
      <c r="BF19" s="141">
        <f t="shared" si="40"/>
        <v>0.54499999999999993</v>
      </c>
      <c r="BG19" s="141">
        <f t="shared" si="40"/>
        <v>0.56133333333333335</v>
      </c>
      <c r="BH19" s="141">
        <f t="shared" si="40"/>
        <v>0.57766666666666666</v>
      </c>
      <c r="BI19" s="146">
        <v>0.59399999999999997</v>
      </c>
      <c r="BJ19" s="141">
        <f t="shared" si="53"/>
        <v>0.63039999999999996</v>
      </c>
      <c r="BK19" s="141">
        <f t="shared" si="41"/>
        <v>0.66679999999999995</v>
      </c>
      <c r="BL19" s="141">
        <f t="shared" si="41"/>
        <v>0.70320000000000005</v>
      </c>
      <c r="BM19" s="141">
        <f t="shared" si="41"/>
        <v>0.73960000000000004</v>
      </c>
      <c r="BN19" s="146">
        <v>0.77600000000000002</v>
      </c>
      <c r="BO19" s="141">
        <f>$BN19+($CB19-$BN19)*(BO$4-$BN$4)/($CB$4-$BN$4)</f>
        <v>0.77664285714285719</v>
      </c>
      <c r="BP19" s="141">
        <f t="shared" ref="BP19:CA19" si="74">$BN19+($CB19-$BN19)*(BP$4-$BN$4)/($CB$4-$BN$4)</f>
        <v>0.77728571428571436</v>
      </c>
      <c r="BQ19" s="141">
        <f t="shared" si="74"/>
        <v>0.77792857142857141</v>
      </c>
      <c r="BR19" s="141">
        <f t="shared" si="74"/>
        <v>0.77857142857142858</v>
      </c>
      <c r="BS19" s="141">
        <f t="shared" si="74"/>
        <v>0.77921428571428575</v>
      </c>
      <c r="BT19" s="141">
        <f t="shared" si="74"/>
        <v>0.77985714285714292</v>
      </c>
      <c r="BU19" s="141">
        <f t="shared" si="74"/>
        <v>0.78049999999999997</v>
      </c>
      <c r="BV19" s="141">
        <f t="shared" si="74"/>
        <v>0.78114285714285714</v>
      </c>
      <c r="BW19" s="141">
        <f t="shared" si="74"/>
        <v>0.78178571428571431</v>
      </c>
      <c r="BX19" s="141">
        <f t="shared" si="74"/>
        <v>0.78242857142857147</v>
      </c>
      <c r="BY19" s="141">
        <f t="shared" si="74"/>
        <v>0.78307142857142864</v>
      </c>
      <c r="BZ19" s="141">
        <f t="shared" si="74"/>
        <v>0.7837142857142857</v>
      </c>
      <c r="CA19" s="141">
        <f t="shared" si="74"/>
        <v>0.78435714285714286</v>
      </c>
      <c r="CB19" s="146">
        <v>0.78500000000000003</v>
      </c>
      <c r="CC19" s="141">
        <f t="shared" si="56"/>
        <v>0.79766666666666663</v>
      </c>
      <c r="CD19" s="141">
        <f t="shared" si="56"/>
        <v>0.81033333333333335</v>
      </c>
      <c r="CE19" s="146">
        <v>0.82299999999999995</v>
      </c>
      <c r="CF19" s="141">
        <f t="shared" si="57"/>
        <v>0.82318181818181813</v>
      </c>
      <c r="CG19" s="141">
        <f t="shared" si="44"/>
        <v>0.8233636363636363</v>
      </c>
      <c r="CH19" s="141">
        <f t="shared" si="44"/>
        <v>0.82354545454545447</v>
      </c>
      <c r="CI19" s="141">
        <f t="shared" si="44"/>
        <v>0.82372727272727264</v>
      </c>
      <c r="CJ19" s="141">
        <f t="shared" si="44"/>
        <v>0.82390909090909081</v>
      </c>
      <c r="CK19" s="141">
        <f t="shared" si="44"/>
        <v>0.8240909090909091</v>
      </c>
      <c r="CL19" s="141">
        <f t="shared" si="44"/>
        <v>0.82427272727272727</v>
      </c>
      <c r="CM19" s="141">
        <f t="shared" si="44"/>
        <v>0.82445454545454544</v>
      </c>
      <c r="CN19" s="141">
        <f t="shared" si="44"/>
        <v>0.82463636363636361</v>
      </c>
      <c r="CO19" s="141">
        <f t="shared" si="44"/>
        <v>0.82481818181818178</v>
      </c>
      <c r="CP19" s="146">
        <v>0.82499999999999996</v>
      </c>
      <c r="CQ19" s="141">
        <f t="shared" si="58"/>
        <v>0.82522222222222219</v>
      </c>
      <c r="CR19" s="141">
        <f t="shared" si="45"/>
        <v>0.82544444444444443</v>
      </c>
      <c r="CS19" s="141">
        <f t="shared" si="45"/>
        <v>0.82566666666666666</v>
      </c>
      <c r="CT19" s="141">
        <f t="shared" si="45"/>
        <v>0.82588888888888889</v>
      </c>
      <c r="CU19" s="141">
        <f t="shared" si="45"/>
        <v>0.82611111111111102</v>
      </c>
      <c r="CV19" s="141">
        <f t="shared" si="45"/>
        <v>0.82633333333333325</v>
      </c>
      <c r="CW19" s="141">
        <f t="shared" si="45"/>
        <v>0.82655555555555549</v>
      </c>
      <c r="CX19" s="141">
        <f t="shared" si="45"/>
        <v>0.82677777777777772</v>
      </c>
      <c r="CY19" s="146">
        <v>0.82699999999999996</v>
      </c>
      <c r="CZ19" s="141">
        <f t="shared" si="64"/>
        <v>0.81899999999999995</v>
      </c>
      <c r="DA19" s="141">
        <f t="shared" si="59"/>
        <v>0.81099999999999994</v>
      </c>
      <c r="DB19" s="141">
        <f t="shared" si="59"/>
        <v>0.80299999999999994</v>
      </c>
      <c r="DC19" s="141">
        <f t="shared" si="59"/>
        <v>0.79500000000000004</v>
      </c>
      <c r="DD19" s="141">
        <f t="shared" si="59"/>
        <v>0.78700000000000003</v>
      </c>
      <c r="DE19" s="141">
        <f t="shared" si="59"/>
        <v>0.77900000000000003</v>
      </c>
      <c r="DF19" s="146">
        <v>0.77100000000000002</v>
      </c>
      <c r="DG19" s="141">
        <f t="shared" si="65"/>
        <v>0.74450000000000005</v>
      </c>
      <c r="DH19" s="141">
        <f t="shared" si="60"/>
        <v>0.71799999999999997</v>
      </c>
      <c r="DI19" s="141">
        <f t="shared" si="60"/>
        <v>0.6915</v>
      </c>
      <c r="DJ19" s="141">
        <f t="shared" si="60"/>
        <v>0.66500000000000004</v>
      </c>
      <c r="DK19" s="141">
        <f t="shared" si="60"/>
        <v>0.63849999999999996</v>
      </c>
      <c r="DL19" s="146">
        <v>0.61199999999999999</v>
      </c>
      <c r="DM19" s="141">
        <f t="shared" ref="DM19:EE19" si="75">$DL19+($EG19-$DL19)*(DM$4-$DL$4)/($EG$4-$DL$4)</f>
        <v>0.58285714285714285</v>
      </c>
      <c r="DN19" s="141">
        <f t="shared" si="75"/>
        <v>0.55371428571428571</v>
      </c>
      <c r="DO19" s="141">
        <f t="shared" si="75"/>
        <v>0.52457142857142858</v>
      </c>
      <c r="DP19" s="141">
        <f t="shared" si="75"/>
        <v>0.49542857142857144</v>
      </c>
      <c r="DQ19" s="141">
        <f t="shared" si="75"/>
        <v>0.4662857142857143</v>
      </c>
      <c r="DR19" s="141">
        <f t="shared" si="75"/>
        <v>0.43714285714285717</v>
      </c>
      <c r="DS19" s="141">
        <f t="shared" si="75"/>
        <v>0.40800000000000003</v>
      </c>
      <c r="DT19" s="141">
        <f t="shared" si="75"/>
        <v>0.37885714285714284</v>
      </c>
      <c r="DU19" s="141">
        <f t="shared" si="75"/>
        <v>0.3497142857142857</v>
      </c>
      <c r="DV19" s="141">
        <f t="shared" si="75"/>
        <v>0.32057142857142856</v>
      </c>
      <c r="DW19" s="141">
        <f t="shared" si="75"/>
        <v>0.29142857142857143</v>
      </c>
      <c r="DX19" s="141">
        <f t="shared" si="75"/>
        <v>0.26228571428571429</v>
      </c>
      <c r="DY19" s="141">
        <f t="shared" si="75"/>
        <v>0.23314285714285715</v>
      </c>
      <c r="DZ19" s="141">
        <f t="shared" si="75"/>
        <v>0.20400000000000001</v>
      </c>
      <c r="EA19" s="141">
        <f t="shared" si="75"/>
        <v>0.17485714285714288</v>
      </c>
      <c r="EB19" s="141">
        <f t="shared" si="75"/>
        <v>0.14571428571428569</v>
      </c>
      <c r="EC19" s="141">
        <f t="shared" si="75"/>
        <v>0.11657142857142855</v>
      </c>
      <c r="ED19" s="141">
        <f t="shared" si="75"/>
        <v>8.7428571428571411E-2</v>
      </c>
      <c r="EE19" s="141">
        <f t="shared" si="75"/>
        <v>5.8285714285714274E-2</v>
      </c>
      <c r="EF19" s="141">
        <f>$DL19+($EG19-$DL19)*(EF$4-$DL$4)/($EG$4-$DL$4)</f>
        <v>2.9142857142857137E-2</v>
      </c>
      <c r="EG19" s="146">
        <v>0</v>
      </c>
      <c r="EH19" s="141">
        <v>0</v>
      </c>
      <c r="EI19" s="141">
        <v>0</v>
      </c>
      <c r="EJ19" s="141">
        <v>0</v>
      </c>
      <c r="EK19" s="141">
        <v>0</v>
      </c>
      <c r="EL19" s="141">
        <v>0</v>
      </c>
      <c r="EM19" s="141">
        <v>0</v>
      </c>
      <c r="EN19" s="141">
        <v>0</v>
      </c>
      <c r="EO19" s="141">
        <v>0</v>
      </c>
      <c r="EP19" s="141">
        <v>0</v>
      </c>
      <c r="EQ19" s="141">
        <v>0</v>
      </c>
      <c r="ER19" s="141">
        <v>0</v>
      </c>
      <c r="ES19" s="141">
        <v>0</v>
      </c>
      <c r="ET19" s="141">
        <v>0</v>
      </c>
      <c r="EU19" s="141">
        <v>0</v>
      </c>
      <c r="EV19" s="141">
        <v>0</v>
      </c>
      <c r="EW19" s="141">
        <v>0</v>
      </c>
      <c r="EX19" s="141">
        <v>0</v>
      </c>
      <c r="EY19" s="141">
        <v>0</v>
      </c>
      <c r="EZ19" s="141">
        <v>0</v>
      </c>
      <c r="FA19" s="141">
        <v>0</v>
      </c>
      <c r="FB19" s="141">
        <v>0</v>
      </c>
      <c r="FC19" s="141">
        <v>0</v>
      </c>
      <c r="FD19" s="141">
        <v>0</v>
      </c>
      <c r="FE19" s="141">
        <v>0</v>
      </c>
      <c r="FF19" s="141">
        <v>0</v>
      </c>
      <c r="FG19" s="141">
        <v>0</v>
      </c>
      <c r="FH19" s="141">
        <v>0</v>
      </c>
      <c r="FI19" s="141">
        <v>0</v>
      </c>
      <c r="FJ19" s="141">
        <v>0</v>
      </c>
      <c r="FK19" s="141">
        <v>0</v>
      </c>
      <c r="FL19" s="141">
        <v>0</v>
      </c>
      <c r="FM19" s="141">
        <v>0</v>
      </c>
      <c r="FN19" s="141">
        <v>0</v>
      </c>
      <c r="FO19" s="141">
        <v>0</v>
      </c>
      <c r="FP19" s="141">
        <v>0</v>
      </c>
      <c r="FQ19" s="141">
        <v>0</v>
      </c>
      <c r="FR19" s="141">
        <v>0</v>
      </c>
      <c r="FS19" s="141">
        <v>0</v>
      </c>
      <c r="FT19" s="141">
        <v>0</v>
      </c>
      <c r="FU19" s="141">
        <v>0</v>
      </c>
      <c r="FV19" s="141">
        <v>0</v>
      </c>
      <c r="FW19" s="141">
        <v>0</v>
      </c>
      <c r="FX19" s="141">
        <v>0</v>
      </c>
      <c r="FY19" s="141">
        <v>0</v>
      </c>
      <c r="FZ19" s="141">
        <v>0</v>
      </c>
      <c r="GA19" s="141">
        <v>0</v>
      </c>
    </row>
    <row r="20" spans="1:256" x14ac:dyDescent="0.25">
      <c r="A20" s="31"/>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5"/>
      <c r="BZ20" s="65"/>
      <c r="CA20" s="65"/>
      <c r="CB20" s="65"/>
      <c r="CC20" s="65"/>
      <c r="CD20" s="65"/>
      <c r="CE20" s="65"/>
      <c r="CF20" s="65"/>
      <c r="CG20" s="65"/>
      <c r="CH20" s="65"/>
      <c r="CI20" s="65"/>
      <c r="CJ20" s="65"/>
      <c r="CK20" s="65"/>
      <c r="CL20" s="65"/>
      <c r="CM20" s="65"/>
      <c r="CN20" s="65"/>
      <c r="CO20" s="65"/>
      <c r="CP20" s="65"/>
      <c r="CQ20" s="65"/>
      <c r="CR20" s="65"/>
      <c r="CS20" s="65"/>
      <c r="CT20" s="65"/>
      <c r="CU20" s="65"/>
      <c r="CV20" s="65"/>
      <c r="CW20" s="65"/>
      <c r="CX20" s="65"/>
      <c r="CY20" s="65"/>
      <c r="CZ20" s="65"/>
      <c r="DA20" s="65"/>
      <c r="DB20" s="65"/>
      <c r="DC20" s="65"/>
      <c r="DD20" s="65"/>
      <c r="DE20" s="65"/>
      <c r="DF20" s="65"/>
      <c r="DG20" s="65"/>
      <c r="DH20" s="65"/>
      <c r="DI20" s="65"/>
      <c r="DJ20" s="65"/>
      <c r="DK20" s="65"/>
      <c r="DL20" s="65"/>
      <c r="DM20" s="65"/>
      <c r="DN20" s="65"/>
      <c r="DO20" s="65"/>
      <c r="DP20" s="65"/>
      <c r="DQ20" s="65"/>
      <c r="DR20" s="65"/>
      <c r="DS20" s="65"/>
      <c r="DT20" s="65"/>
      <c r="DU20" s="65"/>
      <c r="DV20" s="65"/>
      <c r="DW20" s="65"/>
      <c r="DX20" s="65"/>
      <c r="DY20" s="65"/>
      <c r="DZ20" s="65"/>
      <c r="EA20" s="65"/>
      <c r="EB20" s="65"/>
      <c r="EC20" s="65"/>
      <c r="ED20" s="65"/>
      <c r="EE20" s="65"/>
      <c r="EF20" s="65"/>
      <c r="EG20" s="65"/>
      <c r="EH20" s="65"/>
      <c r="EI20" s="65"/>
      <c r="EJ20" s="65"/>
      <c r="EK20" s="65"/>
      <c r="EL20" s="65"/>
      <c r="EM20" s="65"/>
      <c r="EN20" s="65"/>
      <c r="EO20" s="65"/>
      <c r="EP20" s="65"/>
      <c r="EQ20" s="65"/>
      <c r="ER20" s="65"/>
      <c r="ES20" s="65"/>
      <c r="ET20" s="65"/>
      <c r="EU20" s="65"/>
      <c r="EV20" s="65"/>
      <c r="EW20" s="65"/>
      <c r="EX20" s="65"/>
      <c r="EY20" s="65"/>
      <c r="EZ20" s="65"/>
      <c r="FA20" s="65"/>
      <c r="FB20" s="65"/>
      <c r="FC20" s="65"/>
      <c r="FD20" s="65"/>
      <c r="FE20" s="65"/>
      <c r="FF20" s="65"/>
      <c r="FG20" s="65"/>
      <c r="FH20" s="65"/>
      <c r="FI20" s="65"/>
      <c r="FJ20" s="65"/>
      <c r="FK20" s="65"/>
      <c r="FL20" s="65"/>
      <c r="FM20" s="65"/>
      <c r="FN20" s="65"/>
      <c r="FO20" s="65"/>
      <c r="FP20" s="65"/>
      <c r="FQ20" s="65"/>
      <c r="FR20" s="65"/>
    </row>
    <row r="21" spans="1:256" x14ac:dyDescent="0.25">
      <c r="A21" s="75" t="s">
        <v>155</v>
      </c>
      <c r="B21" s="139">
        <v>0.15</v>
      </c>
      <c r="C21" s="149">
        <v>0.15</v>
      </c>
      <c r="D21" s="139">
        <v>0.15</v>
      </c>
      <c r="E21" s="139">
        <v>0.15</v>
      </c>
      <c r="F21" s="139">
        <v>0.15</v>
      </c>
      <c r="G21" s="139">
        <v>0.15</v>
      </c>
      <c r="H21" s="139">
        <v>0.15</v>
      </c>
      <c r="I21" s="149">
        <v>0.15</v>
      </c>
      <c r="J21" s="139">
        <v>0.15</v>
      </c>
      <c r="K21" s="139">
        <v>0.15</v>
      </c>
      <c r="L21" s="139">
        <v>0.15</v>
      </c>
      <c r="M21" s="139">
        <v>0.15</v>
      </c>
      <c r="N21" s="139">
        <v>0.15</v>
      </c>
      <c r="O21" s="139">
        <v>0.15</v>
      </c>
      <c r="P21" s="149">
        <v>0.15</v>
      </c>
      <c r="Q21" s="139">
        <v>0.15</v>
      </c>
      <c r="R21" s="139">
        <v>0.15</v>
      </c>
      <c r="S21" s="139">
        <v>0.15</v>
      </c>
      <c r="T21" s="139">
        <v>0.15</v>
      </c>
      <c r="U21" s="139">
        <v>0.15</v>
      </c>
      <c r="V21" s="149">
        <v>0.16</v>
      </c>
      <c r="W21" s="139">
        <v>0.16</v>
      </c>
      <c r="X21" s="139">
        <v>0.16</v>
      </c>
      <c r="Y21" s="139">
        <v>0.16</v>
      </c>
      <c r="Z21" s="139">
        <v>0.16</v>
      </c>
      <c r="AA21" s="139">
        <v>0.16</v>
      </c>
      <c r="AB21" s="149">
        <v>0.17</v>
      </c>
      <c r="AC21" s="139">
        <v>0.17</v>
      </c>
      <c r="AD21" s="139">
        <v>0.17</v>
      </c>
      <c r="AE21" s="139">
        <v>0.18</v>
      </c>
      <c r="AF21" s="139">
        <v>0.18</v>
      </c>
      <c r="AG21" s="139">
        <v>0.19</v>
      </c>
      <c r="AH21" s="139">
        <v>0.19</v>
      </c>
      <c r="AI21" s="149">
        <v>0.2</v>
      </c>
      <c r="AJ21" s="139">
        <v>0.21</v>
      </c>
      <c r="AK21" s="139">
        <v>0.22</v>
      </c>
      <c r="AL21" s="139">
        <v>0.23</v>
      </c>
      <c r="AM21" s="139">
        <v>0.24</v>
      </c>
      <c r="AN21" s="139">
        <v>0.25</v>
      </c>
      <c r="AO21" s="143">
        <v>0.27</v>
      </c>
      <c r="AP21" s="122">
        <v>0.31</v>
      </c>
      <c r="AQ21" s="122">
        <v>0.33</v>
      </c>
      <c r="AR21" s="122">
        <v>0.35</v>
      </c>
      <c r="AS21" s="122">
        <v>0.37</v>
      </c>
      <c r="AT21" s="122">
        <v>0.39</v>
      </c>
      <c r="AU21" s="143">
        <v>0.41</v>
      </c>
      <c r="AV21" s="122">
        <v>0.43</v>
      </c>
      <c r="AW21" s="122">
        <v>0.45</v>
      </c>
      <c r="AX21" s="122">
        <v>0.47</v>
      </c>
      <c r="AY21" s="122">
        <v>0.49</v>
      </c>
      <c r="AZ21" s="122">
        <v>0.52</v>
      </c>
      <c r="BA21" s="143">
        <v>0.55000000000000004</v>
      </c>
      <c r="BB21" s="122">
        <v>0.57999999999999996</v>
      </c>
      <c r="BC21" s="122">
        <v>0.61</v>
      </c>
      <c r="BD21" s="122">
        <v>0.64</v>
      </c>
      <c r="BE21" s="122">
        <v>0.67</v>
      </c>
      <c r="BF21" s="122">
        <v>0.7</v>
      </c>
      <c r="BG21" s="122">
        <v>0.75</v>
      </c>
      <c r="BH21" s="143">
        <v>0.8</v>
      </c>
      <c r="BI21" s="122">
        <v>0.83</v>
      </c>
      <c r="BJ21" s="139">
        <v>0.86</v>
      </c>
      <c r="BK21" s="139">
        <v>0.88</v>
      </c>
      <c r="BL21" s="139">
        <v>0.91</v>
      </c>
      <c r="BM21" s="139">
        <v>0.93</v>
      </c>
      <c r="BN21" s="149">
        <v>0.96</v>
      </c>
      <c r="BO21" s="139">
        <v>0.96</v>
      </c>
      <c r="BP21" s="139">
        <v>0.96</v>
      </c>
      <c r="BQ21" s="139">
        <v>0.96</v>
      </c>
      <c r="BR21" s="139">
        <v>0.96</v>
      </c>
      <c r="BS21" s="139">
        <v>0.96</v>
      </c>
      <c r="BT21" s="122">
        <v>0.96</v>
      </c>
      <c r="BU21" s="139">
        <v>0.96</v>
      </c>
      <c r="BV21" s="139">
        <v>0.96</v>
      </c>
      <c r="BW21" s="139">
        <v>0.96</v>
      </c>
      <c r="BX21" s="149">
        <v>0.96</v>
      </c>
      <c r="BY21" s="139">
        <v>0.96</v>
      </c>
      <c r="BZ21" s="139">
        <v>0.96</v>
      </c>
      <c r="CA21" s="139">
        <v>0.96</v>
      </c>
      <c r="CB21" s="139">
        <v>0.96</v>
      </c>
      <c r="CC21" s="139">
        <v>0.96</v>
      </c>
      <c r="CD21" s="139">
        <v>0.96</v>
      </c>
      <c r="CE21" s="139">
        <v>0.96</v>
      </c>
      <c r="CF21" s="139">
        <v>0.96</v>
      </c>
      <c r="CG21" s="139">
        <v>0.96</v>
      </c>
      <c r="CH21" s="149">
        <v>0.96</v>
      </c>
      <c r="CI21" s="139">
        <v>0.96</v>
      </c>
      <c r="CJ21" s="139">
        <v>0.95</v>
      </c>
      <c r="CK21" s="139">
        <v>0.96</v>
      </c>
      <c r="CL21" s="139">
        <v>0.95</v>
      </c>
      <c r="CM21" s="139">
        <v>0.95</v>
      </c>
      <c r="CN21" s="139">
        <v>0.94</v>
      </c>
      <c r="CO21" s="139">
        <v>0.94</v>
      </c>
      <c r="CP21" s="139">
        <v>0.93</v>
      </c>
      <c r="CQ21" s="139">
        <v>0.93</v>
      </c>
      <c r="CR21" s="149">
        <v>0.92</v>
      </c>
      <c r="CS21" s="139">
        <v>0.92</v>
      </c>
      <c r="CT21" s="122">
        <v>0.91</v>
      </c>
      <c r="CU21" s="139">
        <v>0.91</v>
      </c>
      <c r="CV21" s="139">
        <v>0.9</v>
      </c>
      <c r="CW21" s="139">
        <v>0.9</v>
      </c>
      <c r="CX21" s="139">
        <v>0.89</v>
      </c>
      <c r="CY21" s="139">
        <v>0.88</v>
      </c>
      <c r="CZ21" s="139">
        <v>0.87</v>
      </c>
      <c r="DA21" s="139">
        <v>0.86</v>
      </c>
      <c r="DB21" s="149">
        <v>0.85</v>
      </c>
      <c r="DC21" s="139">
        <v>0.85</v>
      </c>
      <c r="DD21" s="122">
        <v>0.84</v>
      </c>
      <c r="DE21" s="139">
        <v>0.84</v>
      </c>
      <c r="DF21" s="139">
        <v>0.83</v>
      </c>
      <c r="DG21" s="139">
        <v>0.83</v>
      </c>
      <c r="DH21" s="122">
        <v>0.82</v>
      </c>
      <c r="DI21" s="122">
        <v>0.81</v>
      </c>
      <c r="DJ21" s="139">
        <v>0.81</v>
      </c>
      <c r="DK21" s="139">
        <v>0.8</v>
      </c>
      <c r="DL21" s="149">
        <v>0.79</v>
      </c>
      <c r="DM21" s="139">
        <v>0.79</v>
      </c>
      <c r="DN21" s="139">
        <v>0.78</v>
      </c>
      <c r="DO21" s="139">
        <v>0.78</v>
      </c>
      <c r="DP21" s="139">
        <v>0.77</v>
      </c>
      <c r="DQ21" s="139">
        <v>0.76</v>
      </c>
      <c r="DR21" s="139">
        <v>0.75</v>
      </c>
      <c r="DS21" s="139">
        <v>0.74</v>
      </c>
      <c r="DT21" s="139">
        <v>0.74</v>
      </c>
      <c r="DU21" s="139">
        <v>0.73</v>
      </c>
      <c r="DV21" s="149">
        <v>0.72</v>
      </c>
      <c r="DW21" s="122">
        <v>0.71</v>
      </c>
      <c r="DX21" s="139">
        <v>0.7</v>
      </c>
      <c r="DY21" s="122">
        <v>0.69</v>
      </c>
      <c r="DZ21" s="122">
        <v>0.68</v>
      </c>
      <c r="EA21" s="122">
        <v>0.67</v>
      </c>
      <c r="EB21" s="122">
        <v>0.66</v>
      </c>
      <c r="EC21" s="122">
        <v>0.65</v>
      </c>
      <c r="ED21" s="122">
        <v>0.64</v>
      </c>
      <c r="EE21" s="122">
        <v>0.63</v>
      </c>
      <c r="EF21" s="143">
        <v>0.62</v>
      </c>
      <c r="EG21" s="122">
        <v>0.6</v>
      </c>
      <c r="EH21" s="139">
        <v>0.57999999999999996</v>
      </c>
      <c r="EI21" s="122">
        <v>0.55000000000000004</v>
      </c>
      <c r="EJ21" s="122">
        <v>0.52</v>
      </c>
      <c r="EK21" s="122">
        <v>0.48</v>
      </c>
      <c r="EL21" s="122">
        <v>0.44</v>
      </c>
      <c r="EM21" s="122">
        <v>0.4</v>
      </c>
      <c r="EN21" s="122">
        <v>0.36</v>
      </c>
      <c r="EO21" s="122">
        <v>0.32</v>
      </c>
      <c r="EP21" s="143">
        <v>0.28000000000000003</v>
      </c>
      <c r="EQ21" s="122">
        <v>0.26</v>
      </c>
      <c r="ER21" s="122">
        <v>0.24</v>
      </c>
      <c r="ES21" s="122">
        <v>0.23</v>
      </c>
      <c r="ET21" s="122">
        <v>0.22</v>
      </c>
      <c r="EU21" s="122">
        <v>0.21</v>
      </c>
      <c r="EV21" s="122">
        <v>0.2</v>
      </c>
      <c r="EW21" s="122">
        <v>0.19</v>
      </c>
      <c r="EX21" s="122">
        <v>0.18</v>
      </c>
      <c r="EY21" s="122">
        <v>0.17</v>
      </c>
      <c r="EZ21" s="143">
        <v>0.16</v>
      </c>
      <c r="FA21" s="122">
        <v>0.15</v>
      </c>
      <c r="FB21" s="122">
        <v>0.15</v>
      </c>
      <c r="FC21" s="122">
        <v>0.15</v>
      </c>
      <c r="FD21" s="139">
        <v>0.14000000000000001</v>
      </c>
      <c r="FE21" s="139">
        <v>0.14000000000000001</v>
      </c>
      <c r="FF21" s="139">
        <v>0.14000000000000001</v>
      </c>
      <c r="FG21" s="139">
        <v>0.13</v>
      </c>
      <c r="FH21" s="139">
        <v>0.13</v>
      </c>
      <c r="FI21" s="139">
        <v>0.13</v>
      </c>
      <c r="FJ21" s="149">
        <v>0.12</v>
      </c>
      <c r="FK21" s="139">
        <v>0.12</v>
      </c>
      <c r="FL21" s="139">
        <v>0.12</v>
      </c>
      <c r="FM21" s="139">
        <v>0.12</v>
      </c>
      <c r="FN21" s="139">
        <v>0.12</v>
      </c>
      <c r="FO21" s="139">
        <v>0.12</v>
      </c>
      <c r="FP21" s="139">
        <v>0.12</v>
      </c>
      <c r="FQ21" s="139">
        <v>0.12</v>
      </c>
      <c r="FR21" s="139">
        <v>0.12</v>
      </c>
      <c r="FS21" s="139">
        <v>0.12</v>
      </c>
      <c r="FT21" s="139">
        <v>0.12</v>
      </c>
      <c r="FU21" s="139">
        <v>0.12</v>
      </c>
      <c r="FV21" s="139">
        <v>0.12</v>
      </c>
      <c r="FW21" s="139">
        <v>0.12</v>
      </c>
      <c r="FX21" s="139">
        <v>0.12</v>
      </c>
      <c r="FY21" s="139">
        <v>0.12</v>
      </c>
      <c r="FZ21" s="139">
        <v>0.12</v>
      </c>
      <c r="GA21" s="139">
        <v>0.12</v>
      </c>
      <c r="GB21" s="65"/>
      <c r="GC21" s="65"/>
      <c r="GD21" s="65"/>
      <c r="GE21" s="65"/>
      <c r="GF21" s="65"/>
      <c r="GG21" s="65"/>
      <c r="GH21" s="65"/>
      <c r="GI21" s="65"/>
      <c r="GJ21" s="65"/>
      <c r="GK21" s="65"/>
      <c r="GL21" s="65"/>
      <c r="GM21" s="65"/>
      <c r="GN21" s="65"/>
      <c r="GO21" s="65"/>
      <c r="GP21" s="65"/>
      <c r="GQ21" s="65"/>
      <c r="GR21" s="65"/>
      <c r="GS21" s="65"/>
      <c r="GT21" s="65"/>
      <c r="GU21" s="65"/>
      <c r="GV21" s="65"/>
      <c r="GW21" s="65"/>
      <c r="GX21" s="65"/>
      <c r="GY21" s="65"/>
      <c r="GZ21" s="65"/>
      <c r="HA21" s="65"/>
      <c r="HB21" s="65"/>
      <c r="HC21" s="65"/>
      <c r="HD21" s="65"/>
      <c r="HE21" s="65"/>
      <c r="HF21" s="65"/>
      <c r="HG21" s="65"/>
      <c r="HH21" s="65"/>
      <c r="HI21" s="65"/>
      <c r="HJ21" s="65"/>
      <c r="HK21" s="65"/>
      <c r="HL21" s="65"/>
      <c r="HM21" s="65"/>
      <c r="HN21" s="65"/>
      <c r="HO21" s="65"/>
      <c r="HP21" s="65"/>
      <c r="HQ21" s="65"/>
      <c r="HR21" s="65"/>
      <c r="HS21" s="65"/>
      <c r="HT21" s="65"/>
      <c r="HU21" s="65"/>
      <c r="HV21" s="65"/>
      <c r="HW21" s="65"/>
      <c r="HX21" s="65"/>
      <c r="HY21" s="65"/>
      <c r="HZ21" s="65"/>
      <c r="IA21" s="65"/>
      <c r="IB21" s="65"/>
      <c r="IC21" s="65"/>
      <c r="ID21" s="65"/>
      <c r="IE21" s="65"/>
      <c r="IF21" s="65"/>
      <c r="IG21" s="65"/>
      <c r="IH21" s="65"/>
      <c r="II21" s="65"/>
      <c r="IJ21" s="65"/>
      <c r="IK21" s="65"/>
      <c r="IL21" s="65"/>
      <c r="IM21" s="65"/>
      <c r="IN21" s="65"/>
      <c r="IO21" s="65"/>
      <c r="IP21" s="65"/>
      <c r="IQ21" s="65"/>
      <c r="IR21" s="65"/>
      <c r="IS21" s="65"/>
      <c r="IT21" s="65"/>
      <c r="IU21" s="65"/>
      <c r="IV21" s="65"/>
    </row>
    <row r="22" spans="1:256" x14ac:dyDescent="0.25">
      <c r="A22" s="76" t="s">
        <v>156</v>
      </c>
      <c r="B22" s="139">
        <v>0.15</v>
      </c>
      <c r="C22" s="149">
        <v>0.15</v>
      </c>
      <c r="D22" s="139">
        <v>0.15</v>
      </c>
      <c r="E22" s="139">
        <v>0.15</v>
      </c>
      <c r="F22" s="139">
        <v>0.15</v>
      </c>
      <c r="G22" s="139">
        <v>0.15</v>
      </c>
      <c r="H22" s="139">
        <v>0.15</v>
      </c>
      <c r="I22" s="149">
        <v>0.15</v>
      </c>
      <c r="J22" s="139">
        <v>0.15</v>
      </c>
      <c r="K22" s="139">
        <v>0.15</v>
      </c>
      <c r="L22" s="139">
        <v>0.15</v>
      </c>
      <c r="M22" s="139">
        <v>0.15</v>
      </c>
      <c r="N22" s="139">
        <v>0.15</v>
      </c>
      <c r="O22" s="139">
        <v>0.15</v>
      </c>
      <c r="P22" s="149">
        <v>0.15</v>
      </c>
      <c r="Q22" s="139">
        <v>0.15</v>
      </c>
      <c r="R22" s="139">
        <v>0.15</v>
      </c>
      <c r="S22" s="139">
        <v>0.15</v>
      </c>
      <c r="T22" s="139">
        <v>0.15</v>
      </c>
      <c r="U22" s="139">
        <v>0.15</v>
      </c>
      <c r="V22" s="149">
        <v>0.16</v>
      </c>
      <c r="W22" s="139">
        <v>0.16</v>
      </c>
      <c r="X22" s="139">
        <v>0.16</v>
      </c>
      <c r="Y22" s="139">
        <v>0.16</v>
      </c>
      <c r="Z22" s="139">
        <v>0.16</v>
      </c>
      <c r="AA22" s="139">
        <v>0.16</v>
      </c>
      <c r="AB22" s="149">
        <v>0.17</v>
      </c>
      <c r="AC22" s="139">
        <v>0.17</v>
      </c>
      <c r="AD22" s="139">
        <v>0.17</v>
      </c>
      <c r="AE22" s="139">
        <v>0.18</v>
      </c>
      <c r="AF22" s="139">
        <v>0.18</v>
      </c>
      <c r="AG22" s="139">
        <v>0.19</v>
      </c>
      <c r="AH22" s="139">
        <v>0.19</v>
      </c>
      <c r="AI22" s="149">
        <v>0.2</v>
      </c>
      <c r="AJ22" s="139">
        <v>0.21</v>
      </c>
      <c r="AK22" s="139">
        <v>0.22</v>
      </c>
      <c r="AL22" s="139">
        <v>0.23</v>
      </c>
      <c r="AM22" s="139">
        <v>0.24</v>
      </c>
      <c r="AN22" s="139">
        <v>0.25</v>
      </c>
      <c r="AO22" s="143">
        <v>0.27</v>
      </c>
      <c r="AP22" s="122">
        <v>0.31</v>
      </c>
      <c r="AQ22" s="122">
        <v>0.33</v>
      </c>
      <c r="AR22" s="122">
        <v>0.35</v>
      </c>
      <c r="AS22" s="122">
        <v>0.37</v>
      </c>
      <c r="AT22" s="122">
        <v>0.39</v>
      </c>
      <c r="AU22" s="143">
        <v>0.41</v>
      </c>
      <c r="AV22" s="122">
        <v>0.43</v>
      </c>
      <c r="AW22" s="122">
        <v>0.45</v>
      </c>
      <c r="AX22" s="122">
        <v>0.47</v>
      </c>
      <c r="AY22" s="122">
        <v>0.49</v>
      </c>
      <c r="AZ22" s="122">
        <v>0.52</v>
      </c>
      <c r="BA22" s="143">
        <v>0.55000000000000004</v>
      </c>
      <c r="BB22" s="122">
        <v>0.57999999999999996</v>
      </c>
      <c r="BC22" s="122">
        <v>0.61</v>
      </c>
      <c r="BD22" s="122">
        <v>0.64</v>
      </c>
      <c r="BE22" s="122">
        <v>0.67</v>
      </c>
      <c r="BF22" s="122">
        <v>0.7</v>
      </c>
      <c r="BG22" s="122">
        <v>0.75</v>
      </c>
      <c r="BH22" s="143">
        <v>0.8</v>
      </c>
      <c r="BI22" s="122">
        <v>0.83</v>
      </c>
      <c r="BJ22" s="139">
        <v>0.86</v>
      </c>
      <c r="BK22" s="139">
        <v>0.88</v>
      </c>
      <c r="BL22" s="139">
        <v>0.91</v>
      </c>
      <c r="BM22" s="139">
        <v>0.93</v>
      </c>
      <c r="BN22" s="149">
        <v>0.96</v>
      </c>
      <c r="BO22" s="139">
        <v>0.96</v>
      </c>
      <c r="BP22" s="139">
        <v>0.96</v>
      </c>
      <c r="BQ22" s="139">
        <v>0.96</v>
      </c>
      <c r="BR22" s="139">
        <v>0.96</v>
      </c>
      <c r="BS22" s="139">
        <v>0.96</v>
      </c>
      <c r="BT22" s="122">
        <v>0.96</v>
      </c>
      <c r="BU22" s="139">
        <v>0.96</v>
      </c>
      <c r="BV22" s="139">
        <v>0.96</v>
      </c>
      <c r="BW22" s="139">
        <v>0.96</v>
      </c>
      <c r="BX22" s="149">
        <v>0.96</v>
      </c>
      <c r="BY22" s="139">
        <v>0.96</v>
      </c>
      <c r="BZ22" s="139">
        <v>0.96</v>
      </c>
      <c r="CA22" s="139">
        <v>0.96</v>
      </c>
      <c r="CB22" s="139">
        <v>0.96</v>
      </c>
      <c r="CC22" s="139">
        <v>0.96</v>
      </c>
      <c r="CD22" s="139">
        <v>0.96</v>
      </c>
      <c r="CE22" s="139">
        <v>0.96</v>
      </c>
      <c r="CF22" s="139">
        <v>0.96</v>
      </c>
      <c r="CG22" s="139">
        <v>0.96</v>
      </c>
      <c r="CH22" s="149">
        <v>0.96</v>
      </c>
      <c r="CI22" s="139">
        <v>0.96</v>
      </c>
      <c r="CJ22" s="139">
        <v>0.95</v>
      </c>
      <c r="CK22" s="139">
        <v>0.96</v>
      </c>
      <c r="CL22" s="139">
        <v>0.95</v>
      </c>
      <c r="CM22" s="139">
        <v>0.95</v>
      </c>
      <c r="CN22" s="139">
        <v>0.94</v>
      </c>
      <c r="CO22" s="139">
        <v>0.94</v>
      </c>
      <c r="CP22" s="139">
        <v>0.93</v>
      </c>
      <c r="CQ22" s="139">
        <v>0.93</v>
      </c>
      <c r="CR22" s="149">
        <v>0.92</v>
      </c>
      <c r="CS22" s="139">
        <v>0.92</v>
      </c>
      <c r="CT22" s="122">
        <v>0.91</v>
      </c>
      <c r="CU22" s="139">
        <v>0.91</v>
      </c>
      <c r="CV22" s="139">
        <v>0.9</v>
      </c>
      <c r="CW22" s="139">
        <v>0.9</v>
      </c>
      <c r="CX22" s="139">
        <v>0.89</v>
      </c>
      <c r="CY22" s="139">
        <v>0.88</v>
      </c>
      <c r="CZ22" s="139">
        <v>0.87</v>
      </c>
      <c r="DA22" s="139">
        <v>0.86</v>
      </c>
      <c r="DB22" s="149">
        <v>0.85</v>
      </c>
      <c r="DC22" s="139">
        <v>0.85</v>
      </c>
      <c r="DD22" s="122">
        <v>0.84</v>
      </c>
      <c r="DE22" s="139">
        <v>0.84</v>
      </c>
      <c r="DF22" s="139">
        <v>0.83</v>
      </c>
      <c r="DG22" s="139">
        <v>0.83</v>
      </c>
      <c r="DH22" s="122">
        <v>0.82</v>
      </c>
      <c r="DI22" s="122">
        <v>0.81</v>
      </c>
      <c r="DJ22" s="139">
        <v>0.81</v>
      </c>
      <c r="DK22" s="139">
        <v>0.8</v>
      </c>
      <c r="DL22" s="149">
        <v>0.79</v>
      </c>
      <c r="DM22" s="139">
        <v>0.79</v>
      </c>
      <c r="DN22" s="139">
        <v>0.78</v>
      </c>
      <c r="DO22" s="139">
        <v>0.78</v>
      </c>
      <c r="DP22" s="139">
        <v>0.77</v>
      </c>
      <c r="DQ22" s="139">
        <v>0.76</v>
      </c>
      <c r="DR22" s="139">
        <v>0.75</v>
      </c>
      <c r="DS22" s="139">
        <v>0.74</v>
      </c>
      <c r="DT22" s="139">
        <v>0.74</v>
      </c>
      <c r="DU22" s="139">
        <v>0.73</v>
      </c>
      <c r="DV22" s="149">
        <v>0.72</v>
      </c>
      <c r="DW22" s="122">
        <v>0.71</v>
      </c>
      <c r="DX22" s="139">
        <v>0.7</v>
      </c>
      <c r="DY22" s="122">
        <v>0.69</v>
      </c>
      <c r="DZ22" s="122">
        <v>0.68</v>
      </c>
      <c r="EA22" s="122">
        <v>0.67</v>
      </c>
      <c r="EB22" s="122">
        <v>0.66</v>
      </c>
      <c r="EC22" s="122">
        <v>0.65</v>
      </c>
      <c r="ED22" s="122">
        <v>0.64</v>
      </c>
      <c r="EE22" s="122">
        <v>0.63</v>
      </c>
      <c r="EF22" s="143">
        <v>0.62</v>
      </c>
      <c r="EG22" s="122">
        <v>0.6</v>
      </c>
      <c r="EH22" s="139">
        <v>0.57999999999999996</v>
      </c>
      <c r="EI22" s="122">
        <v>0.55000000000000004</v>
      </c>
      <c r="EJ22" s="122">
        <v>0.52</v>
      </c>
      <c r="EK22" s="122">
        <v>0.48</v>
      </c>
      <c r="EL22" s="122">
        <v>0.44</v>
      </c>
      <c r="EM22" s="122">
        <v>0.4</v>
      </c>
      <c r="EN22" s="122">
        <v>0.36</v>
      </c>
      <c r="EO22" s="122">
        <v>0.32</v>
      </c>
      <c r="EP22" s="143">
        <v>0.28000000000000003</v>
      </c>
      <c r="EQ22" s="122">
        <v>0.26</v>
      </c>
      <c r="ER22" s="122">
        <v>0.24</v>
      </c>
      <c r="ES22" s="122">
        <v>0.23</v>
      </c>
      <c r="ET22" s="122">
        <v>0.22</v>
      </c>
      <c r="EU22" s="122">
        <v>0.21</v>
      </c>
      <c r="EV22" s="122">
        <v>0.2</v>
      </c>
      <c r="EW22" s="122">
        <v>0.19</v>
      </c>
      <c r="EX22" s="122">
        <v>0.18</v>
      </c>
      <c r="EY22" s="122">
        <v>0.17</v>
      </c>
      <c r="EZ22" s="143">
        <v>0.16</v>
      </c>
      <c r="FA22" s="122">
        <v>0.15</v>
      </c>
      <c r="FB22" s="122">
        <v>0.15</v>
      </c>
      <c r="FC22" s="122">
        <v>0.15</v>
      </c>
      <c r="FD22" s="139">
        <v>0.14000000000000001</v>
      </c>
      <c r="FE22" s="139">
        <v>0.14000000000000001</v>
      </c>
      <c r="FF22" s="139">
        <v>0.14000000000000001</v>
      </c>
      <c r="FG22" s="139">
        <v>0.13</v>
      </c>
      <c r="FH22" s="139">
        <v>0.13</v>
      </c>
      <c r="FI22" s="139">
        <v>0.13</v>
      </c>
      <c r="FJ22" s="149">
        <v>0.12</v>
      </c>
      <c r="FK22" s="139">
        <v>0.12</v>
      </c>
      <c r="FL22" s="139">
        <v>0.12</v>
      </c>
      <c r="FM22" s="139">
        <v>0.12</v>
      </c>
      <c r="FN22" s="139">
        <v>0.12</v>
      </c>
      <c r="FO22" s="139">
        <v>0.12</v>
      </c>
      <c r="FP22" s="139">
        <v>0.12</v>
      </c>
      <c r="FQ22" s="139">
        <v>0.12</v>
      </c>
      <c r="FR22" s="139">
        <v>0.12</v>
      </c>
      <c r="FS22" s="139">
        <v>0.12</v>
      </c>
      <c r="FT22" s="139">
        <v>0.12</v>
      </c>
      <c r="FU22" s="139">
        <v>0.12</v>
      </c>
      <c r="FV22" s="139">
        <v>0.12</v>
      </c>
      <c r="FW22" s="139">
        <v>0.12</v>
      </c>
      <c r="FX22" s="139">
        <v>0.12</v>
      </c>
      <c r="FY22" s="139">
        <v>0.12</v>
      </c>
      <c r="FZ22" s="139">
        <v>0.12</v>
      </c>
      <c r="GA22" s="139">
        <v>0.12</v>
      </c>
      <c r="GB22" s="65"/>
      <c r="GC22" s="65"/>
      <c r="GD22" s="65"/>
      <c r="GE22" s="65"/>
      <c r="GF22" s="65"/>
      <c r="GG22" s="65"/>
      <c r="GH22" s="65"/>
      <c r="GI22" s="65"/>
      <c r="GJ22" s="65"/>
      <c r="GK22" s="65"/>
      <c r="GL22" s="65"/>
      <c r="GM22" s="65"/>
      <c r="GN22" s="65"/>
      <c r="GO22" s="65"/>
      <c r="GP22" s="65"/>
      <c r="GQ22" s="65"/>
      <c r="GR22" s="65"/>
      <c r="GS22" s="65"/>
      <c r="GT22" s="65"/>
      <c r="GU22" s="65"/>
      <c r="GV22" s="65"/>
      <c r="GW22" s="65"/>
      <c r="GX22" s="65"/>
      <c r="GY22" s="65"/>
      <c r="GZ22" s="65"/>
      <c r="HA22" s="65"/>
      <c r="HB22" s="65"/>
      <c r="HC22" s="65"/>
      <c r="HD22" s="65"/>
      <c r="HE22" s="65"/>
      <c r="HF22" s="65"/>
      <c r="HG22" s="65"/>
      <c r="HH22" s="65"/>
      <c r="HI22" s="65"/>
      <c r="HJ22" s="65"/>
      <c r="HK22" s="65"/>
      <c r="HL22" s="65"/>
      <c r="HM22" s="65"/>
      <c r="HN22" s="65"/>
      <c r="HO22" s="65"/>
      <c r="HP22" s="65"/>
      <c r="HQ22" s="65"/>
      <c r="HR22" s="65"/>
      <c r="HS22" s="65"/>
      <c r="HT22" s="65"/>
      <c r="HU22" s="65"/>
      <c r="HV22" s="65"/>
      <c r="HW22" s="65"/>
      <c r="HX22" s="65"/>
      <c r="HY22" s="65"/>
      <c r="HZ22" s="65"/>
      <c r="IA22" s="65"/>
      <c r="IB22" s="65"/>
      <c r="IC22" s="65"/>
      <c r="ID22" s="65"/>
      <c r="IE22" s="65"/>
      <c r="IF22" s="65"/>
      <c r="IG22" s="65"/>
      <c r="IH22" s="65"/>
      <c r="II22" s="65"/>
      <c r="IJ22" s="65"/>
      <c r="IK22" s="65"/>
      <c r="IL22" s="65"/>
      <c r="IM22" s="65"/>
      <c r="IN22" s="65"/>
      <c r="IO22" s="65"/>
      <c r="IP22" s="65"/>
      <c r="IQ22" s="65"/>
      <c r="IR22" s="65"/>
      <c r="IS22" s="65"/>
      <c r="IT22" s="65"/>
      <c r="IU22" s="65"/>
      <c r="IV22" s="65"/>
    </row>
    <row r="23" spans="1:256" x14ac:dyDescent="0.25">
      <c r="A23" s="76" t="s">
        <v>157</v>
      </c>
      <c r="B23" s="139">
        <v>0.15</v>
      </c>
      <c r="C23" s="149">
        <v>0.15</v>
      </c>
      <c r="D23" s="139">
        <v>0.15</v>
      </c>
      <c r="E23" s="139">
        <v>0.15</v>
      </c>
      <c r="F23" s="139">
        <v>0.15</v>
      </c>
      <c r="G23" s="139">
        <v>0.15</v>
      </c>
      <c r="H23" s="139">
        <v>0.15</v>
      </c>
      <c r="I23" s="149">
        <v>0.15</v>
      </c>
      <c r="J23" s="139">
        <v>0.15</v>
      </c>
      <c r="K23" s="139">
        <v>0.15</v>
      </c>
      <c r="L23" s="139">
        <v>0.15</v>
      </c>
      <c r="M23" s="139">
        <v>0.15</v>
      </c>
      <c r="N23" s="139">
        <v>0.15</v>
      </c>
      <c r="O23" s="139">
        <v>0.15</v>
      </c>
      <c r="P23" s="149">
        <v>0.15</v>
      </c>
      <c r="Q23" s="139">
        <v>0.15</v>
      </c>
      <c r="R23" s="139">
        <v>0.15</v>
      </c>
      <c r="S23" s="139">
        <v>0.15</v>
      </c>
      <c r="T23" s="139">
        <v>0.15</v>
      </c>
      <c r="U23" s="139">
        <v>0.15</v>
      </c>
      <c r="V23" s="149">
        <v>0.16</v>
      </c>
      <c r="W23" s="139">
        <v>0.16</v>
      </c>
      <c r="X23" s="139">
        <v>0.16</v>
      </c>
      <c r="Y23" s="139">
        <v>0.16</v>
      </c>
      <c r="Z23" s="139">
        <v>0.16</v>
      </c>
      <c r="AA23" s="139">
        <v>0.16</v>
      </c>
      <c r="AB23" s="149">
        <v>0.17</v>
      </c>
      <c r="AC23" s="139">
        <v>0.17</v>
      </c>
      <c r="AD23" s="139">
        <v>0.17</v>
      </c>
      <c r="AE23" s="139">
        <v>0.18</v>
      </c>
      <c r="AF23" s="139">
        <v>0.18</v>
      </c>
      <c r="AG23" s="139">
        <v>0.19</v>
      </c>
      <c r="AH23" s="139">
        <v>0.19</v>
      </c>
      <c r="AI23" s="149">
        <v>0.2</v>
      </c>
      <c r="AJ23" s="139">
        <v>0.21</v>
      </c>
      <c r="AK23" s="139">
        <v>0.22</v>
      </c>
      <c r="AL23" s="139">
        <v>0.23</v>
      </c>
      <c r="AM23" s="139">
        <v>0.24</v>
      </c>
      <c r="AN23" s="139">
        <v>0.25</v>
      </c>
      <c r="AO23" s="143">
        <v>0.27</v>
      </c>
      <c r="AP23" s="122">
        <v>0.31</v>
      </c>
      <c r="AQ23" s="122">
        <v>0.33</v>
      </c>
      <c r="AR23" s="122">
        <v>0.35</v>
      </c>
      <c r="AS23" s="122">
        <v>0.37</v>
      </c>
      <c r="AT23" s="122">
        <v>0.39</v>
      </c>
      <c r="AU23" s="143">
        <v>0.41</v>
      </c>
      <c r="AV23" s="122">
        <v>0.43</v>
      </c>
      <c r="AW23" s="122">
        <v>0.45</v>
      </c>
      <c r="AX23" s="122">
        <v>0.47</v>
      </c>
      <c r="AY23" s="122">
        <v>0.49</v>
      </c>
      <c r="AZ23" s="122">
        <v>0.52</v>
      </c>
      <c r="BA23" s="143">
        <v>0.55000000000000004</v>
      </c>
      <c r="BB23" s="122">
        <v>0.57999999999999996</v>
      </c>
      <c r="BC23" s="122">
        <v>0.61</v>
      </c>
      <c r="BD23" s="122">
        <v>0.64</v>
      </c>
      <c r="BE23" s="122">
        <v>0.67</v>
      </c>
      <c r="BF23" s="122">
        <v>0.7</v>
      </c>
      <c r="BG23" s="122">
        <v>0.75</v>
      </c>
      <c r="BH23" s="143">
        <v>0.8</v>
      </c>
      <c r="BI23" s="122">
        <v>0.83</v>
      </c>
      <c r="BJ23" s="122">
        <v>0.86</v>
      </c>
      <c r="BK23" s="139">
        <v>0.88</v>
      </c>
      <c r="BL23" s="139">
        <v>0.91</v>
      </c>
      <c r="BM23" s="139">
        <v>0.93</v>
      </c>
      <c r="BN23" s="149">
        <v>0.96</v>
      </c>
      <c r="BO23" s="139">
        <v>0.96</v>
      </c>
      <c r="BP23" s="139">
        <v>0.96</v>
      </c>
      <c r="BQ23" s="139">
        <v>0.96</v>
      </c>
      <c r="BR23" s="139">
        <v>0.96</v>
      </c>
      <c r="BS23" s="139">
        <v>0.96</v>
      </c>
      <c r="BT23" s="122">
        <v>0.96</v>
      </c>
      <c r="BU23" s="139">
        <v>0.96</v>
      </c>
      <c r="BV23" s="139">
        <v>0.96</v>
      </c>
      <c r="BW23" s="139">
        <v>0.96</v>
      </c>
      <c r="BX23" s="149">
        <v>0.96</v>
      </c>
      <c r="BY23" s="139">
        <v>0.96</v>
      </c>
      <c r="BZ23" s="139">
        <v>0.96</v>
      </c>
      <c r="CA23" s="139">
        <v>0.96</v>
      </c>
      <c r="CB23" s="122">
        <v>0.96</v>
      </c>
      <c r="CC23" s="122">
        <v>0.96</v>
      </c>
      <c r="CD23" s="122">
        <v>0.96</v>
      </c>
      <c r="CE23" s="122">
        <v>0.96</v>
      </c>
      <c r="CF23" s="122">
        <v>0.96</v>
      </c>
      <c r="CG23" s="122">
        <v>0.96</v>
      </c>
      <c r="CH23" s="143">
        <v>0.96</v>
      </c>
      <c r="CI23" s="122">
        <v>0.96</v>
      </c>
      <c r="CJ23" s="139">
        <v>0.95</v>
      </c>
      <c r="CK23" s="139">
        <v>0.96</v>
      </c>
      <c r="CL23" s="139">
        <v>0.95</v>
      </c>
      <c r="CM23" s="139">
        <v>0.95</v>
      </c>
      <c r="CN23" s="139">
        <v>0.94</v>
      </c>
      <c r="CO23" s="139">
        <v>0.94</v>
      </c>
      <c r="CP23" s="139">
        <v>0.93</v>
      </c>
      <c r="CQ23" s="139">
        <v>0.93</v>
      </c>
      <c r="CR23" s="149">
        <v>0.92</v>
      </c>
      <c r="CS23" s="139">
        <v>0.92</v>
      </c>
      <c r="CT23" s="122">
        <v>0.91</v>
      </c>
      <c r="CU23" s="139">
        <v>0.91</v>
      </c>
      <c r="CV23" s="139">
        <v>0.9</v>
      </c>
      <c r="CW23" s="139">
        <v>0.9</v>
      </c>
      <c r="CX23" s="139">
        <v>0.89</v>
      </c>
      <c r="CY23" s="139">
        <v>0.88</v>
      </c>
      <c r="CZ23" s="139">
        <v>0.87</v>
      </c>
      <c r="DA23" s="139">
        <v>0.86</v>
      </c>
      <c r="DB23" s="149">
        <v>0.85</v>
      </c>
      <c r="DC23" s="139">
        <v>0.85</v>
      </c>
      <c r="DD23" s="122">
        <v>0.84</v>
      </c>
      <c r="DE23" s="139">
        <v>0.84</v>
      </c>
      <c r="DF23" s="139">
        <v>0.83</v>
      </c>
      <c r="DG23" s="139">
        <v>0.83</v>
      </c>
      <c r="DH23" s="122">
        <v>0.82</v>
      </c>
      <c r="DI23" s="122">
        <v>0.81</v>
      </c>
      <c r="DJ23" s="139">
        <v>0.81</v>
      </c>
      <c r="DK23" s="139">
        <v>0.8</v>
      </c>
      <c r="DL23" s="149">
        <v>0.79</v>
      </c>
      <c r="DM23" s="139">
        <v>0.79</v>
      </c>
      <c r="DN23" s="139">
        <v>0.78</v>
      </c>
      <c r="DO23" s="139">
        <v>0.78</v>
      </c>
      <c r="DP23" s="139">
        <v>0.77</v>
      </c>
      <c r="DQ23" s="139">
        <v>0.76</v>
      </c>
      <c r="DR23" s="139">
        <v>0.75</v>
      </c>
      <c r="DS23" s="139">
        <v>0.74</v>
      </c>
      <c r="DT23" s="139">
        <v>0.74</v>
      </c>
      <c r="DU23" s="139">
        <v>0.73</v>
      </c>
      <c r="DV23" s="149">
        <v>0.72</v>
      </c>
      <c r="DW23" s="122">
        <v>0.71</v>
      </c>
      <c r="DX23" s="139">
        <v>0.7</v>
      </c>
      <c r="DY23" s="122">
        <v>0.69</v>
      </c>
      <c r="DZ23" s="122">
        <v>0.68</v>
      </c>
      <c r="EA23" s="122">
        <v>0.67</v>
      </c>
      <c r="EB23" s="122">
        <v>0.66</v>
      </c>
      <c r="EC23" s="122">
        <v>0.65</v>
      </c>
      <c r="ED23" s="122">
        <v>0.64</v>
      </c>
      <c r="EE23" s="122">
        <v>0.63</v>
      </c>
      <c r="EF23" s="143">
        <v>0.62</v>
      </c>
      <c r="EG23" s="122">
        <v>0.6</v>
      </c>
      <c r="EH23" s="139">
        <v>0.57999999999999996</v>
      </c>
      <c r="EI23" s="122">
        <v>0.55000000000000004</v>
      </c>
      <c r="EJ23" s="122">
        <v>0.52</v>
      </c>
      <c r="EK23" s="122">
        <v>0.48</v>
      </c>
      <c r="EL23" s="122">
        <v>0.44</v>
      </c>
      <c r="EM23" s="122">
        <v>0.4</v>
      </c>
      <c r="EN23" s="122">
        <v>0.36</v>
      </c>
      <c r="EO23" s="122">
        <v>0.32</v>
      </c>
      <c r="EP23" s="143">
        <v>0.28000000000000003</v>
      </c>
      <c r="EQ23" s="122">
        <v>0.26</v>
      </c>
      <c r="ER23" s="122">
        <v>0.24</v>
      </c>
      <c r="ES23" s="122">
        <v>0.23</v>
      </c>
      <c r="ET23" s="122">
        <v>0.22</v>
      </c>
      <c r="EU23" s="122">
        <v>0.21</v>
      </c>
      <c r="EV23" s="122">
        <v>0.2</v>
      </c>
      <c r="EW23" s="122">
        <v>0.19</v>
      </c>
      <c r="EX23" s="122">
        <v>0.18</v>
      </c>
      <c r="EY23" s="122">
        <v>0.17</v>
      </c>
      <c r="EZ23" s="143">
        <v>0.16</v>
      </c>
      <c r="FA23" s="122">
        <v>0.15</v>
      </c>
      <c r="FB23" s="122">
        <v>0.15</v>
      </c>
      <c r="FC23" s="122">
        <v>0.15</v>
      </c>
      <c r="FD23" s="139">
        <v>0.14000000000000001</v>
      </c>
      <c r="FE23" s="139">
        <v>0.14000000000000001</v>
      </c>
      <c r="FF23" s="139">
        <v>0.14000000000000001</v>
      </c>
      <c r="FG23" s="139">
        <v>0.13</v>
      </c>
      <c r="FH23" s="139">
        <v>0.13</v>
      </c>
      <c r="FI23" s="139">
        <v>0.13</v>
      </c>
      <c r="FJ23" s="149">
        <v>0.12</v>
      </c>
      <c r="FK23" s="139">
        <v>0.12</v>
      </c>
      <c r="FL23" s="139">
        <v>0.12</v>
      </c>
      <c r="FM23" s="139">
        <v>0.12</v>
      </c>
      <c r="FN23" s="139">
        <v>0.12</v>
      </c>
      <c r="FO23" s="139">
        <v>0.12</v>
      </c>
      <c r="FP23" s="139">
        <v>0.12</v>
      </c>
      <c r="FQ23" s="139">
        <v>0.12</v>
      </c>
      <c r="FR23" s="139">
        <v>0.12</v>
      </c>
      <c r="FS23" s="139">
        <v>0.12</v>
      </c>
      <c r="FT23" s="139">
        <v>0.12</v>
      </c>
      <c r="FU23" s="139">
        <v>0.12</v>
      </c>
      <c r="FV23" s="139">
        <v>0.12</v>
      </c>
      <c r="FW23" s="139">
        <v>0.12</v>
      </c>
      <c r="FX23" s="139">
        <v>0.12</v>
      </c>
      <c r="FY23" s="139">
        <v>0.12</v>
      </c>
      <c r="FZ23" s="139">
        <v>0.12</v>
      </c>
      <c r="GA23" s="139">
        <v>0.12</v>
      </c>
      <c r="GB23" s="65"/>
      <c r="GC23" s="65"/>
      <c r="GD23" s="65"/>
      <c r="GE23" s="65"/>
      <c r="GF23" s="65"/>
      <c r="GG23" s="65"/>
      <c r="GH23" s="65"/>
      <c r="GI23" s="65"/>
      <c r="GJ23" s="65"/>
      <c r="GK23" s="65"/>
      <c r="GL23" s="65"/>
      <c r="GM23" s="65"/>
      <c r="GN23" s="65"/>
      <c r="GO23" s="65"/>
      <c r="GP23" s="65"/>
      <c r="GQ23" s="65"/>
      <c r="GR23" s="65"/>
      <c r="GS23" s="65"/>
      <c r="GT23" s="65"/>
      <c r="GU23" s="65"/>
      <c r="GV23" s="65"/>
      <c r="GW23" s="65"/>
      <c r="GX23" s="65"/>
      <c r="GY23" s="65"/>
      <c r="GZ23" s="65"/>
      <c r="HA23" s="65"/>
      <c r="HB23" s="65"/>
      <c r="HC23" s="65"/>
      <c r="HD23" s="65"/>
      <c r="HE23" s="65"/>
      <c r="HF23" s="65"/>
      <c r="HG23" s="65"/>
      <c r="HH23" s="65"/>
      <c r="HI23" s="65"/>
      <c r="HJ23" s="65"/>
      <c r="HK23" s="65"/>
      <c r="HL23" s="65"/>
      <c r="HM23" s="65"/>
      <c r="HN23" s="65"/>
      <c r="HO23" s="65"/>
      <c r="HP23" s="65"/>
      <c r="HQ23" s="65"/>
      <c r="HR23" s="65"/>
      <c r="HS23" s="65"/>
      <c r="HT23" s="65"/>
      <c r="HU23" s="65"/>
      <c r="HV23" s="65"/>
      <c r="HW23" s="65"/>
      <c r="HX23" s="65"/>
      <c r="HY23" s="65"/>
      <c r="HZ23" s="65"/>
      <c r="IA23" s="65"/>
      <c r="IB23" s="65"/>
      <c r="IC23" s="65"/>
      <c r="ID23" s="65"/>
      <c r="IE23" s="65"/>
      <c r="IF23" s="65"/>
      <c r="IG23" s="65"/>
      <c r="IH23" s="65"/>
      <c r="II23" s="65"/>
      <c r="IJ23" s="65"/>
      <c r="IK23" s="65"/>
      <c r="IL23" s="65"/>
      <c r="IM23" s="65"/>
      <c r="IN23" s="65"/>
      <c r="IO23" s="65"/>
      <c r="IP23" s="65"/>
      <c r="IQ23" s="65"/>
      <c r="IR23" s="65"/>
      <c r="IS23" s="65"/>
      <c r="IT23" s="65"/>
      <c r="IU23" s="65"/>
      <c r="IV23" s="65"/>
    </row>
    <row r="24" spans="1:256" x14ac:dyDescent="0.25">
      <c r="A24" s="76" t="s">
        <v>158</v>
      </c>
      <c r="B24" s="139">
        <v>0.15</v>
      </c>
      <c r="C24" s="149">
        <v>0.15</v>
      </c>
      <c r="D24" s="139">
        <v>0.15</v>
      </c>
      <c r="E24" s="139">
        <v>0.15</v>
      </c>
      <c r="F24" s="139">
        <v>0.15</v>
      </c>
      <c r="G24" s="139">
        <v>0.15</v>
      </c>
      <c r="H24" s="139">
        <v>0.15</v>
      </c>
      <c r="I24" s="149">
        <v>0.15</v>
      </c>
      <c r="J24" s="139">
        <v>0.15</v>
      </c>
      <c r="K24" s="139">
        <v>0.15</v>
      </c>
      <c r="L24" s="139">
        <v>0.15</v>
      </c>
      <c r="M24" s="139">
        <v>0.15</v>
      </c>
      <c r="N24" s="139">
        <v>0.15</v>
      </c>
      <c r="O24" s="139">
        <v>0.15</v>
      </c>
      <c r="P24" s="149">
        <v>0.15</v>
      </c>
      <c r="Q24" s="139">
        <v>0.15</v>
      </c>
      <c r="R24" s="139">
        <v>0.15</v>
      </c>
      <c r="S24" s="139">
        <v>0.15</v>
      </c>
      <c r="T24" s="139">
        <v>0.15</v>
      </c>
      <c r="U24" s="139">
        <v>0.15</v>
      </c>
      <c r="V24" s="149">
        <v>0.16</v>
      </c>
      <c r="W24" s="139">
        <v>0.16</v>
      </c>
      <c r="X24" s="139">
        <v>0.16</v>
      </c>
      <c r="Y24" s="139">
        <v>0.16</v>
      </c>
      <c r="Z24" s="139">
        <v>0.16</v>
      </c>
      <c r="AA24" s="139">
        <v>0.16</v>
      </c>
      <c r="AB24" s="149">
        <v>0.17</v>
      </c>
      <c r="AC24" s="139">
        <v>0.17</v>
      </c>
      <c r="AD24" s="139">
        <v>0.17</v>
      </c>
      <c r="AE24" s="139">
        <v>0.18</v>
      </c>
      <c r="AF24" s="139">
        <v>0.18</v>
      </c>
      <c r="AG24" s="139">
        <v>0.19</v>
      </c>
      <c r="AH24" s="139">
        <v>0.19</v>
      </c>
      <c r="AI24" s="149">
        <v>0.2</v>
      </c>
      <c r="AJ24" s="139">
        <v>0.21</v>
      </c>
      <c r="AK24" s="139">
        <v>0.22</v>
      </c>
      <c r="AL24" s="139">
        <v>0.23</v>
      </c>
      <c r="AM24" s="139">
        <v>0.24</v>
      </c>
      <c r="AN24" s="139">
        <v>0.25</v>
      </c>
      <c r="AO24" s="143">
        <v>0.27</v>
      </c>
      <c r="AP24" s="122">
        <v>0.31</v>
      </c>
      <c r="AQ24" s="122">
        <v>0.33</v>
      </c>
      <c r="AR24" s="122">
        <v>0.35</v>
      </c>
      <c r="AS24" s="122">
        <v>0.37</v>
      </c>
      <c r="AT24" s="122">
        <v>0.39</v>
      </c>
      <c r="AU24" s="143">
        <v>0.41</v>
      </c>
      <c r="AV24" s="122">
        <v>0.43</v>
      </c>
      <c r="AW24" s="122">
        <v>0.45</v>
      </c>
      <c r="AX24" s="122">
        <v>0.47</v>
      </c>
      <c r="AY24" s="122">
        <v>0.49</v>
      </c>
      <c r="AZ24" s="122">
        <v>0.52</v>
      </c>
      <c r="BA24" s="143">
        <v>0.55000000000000004</v>
      </c>
      <c r="BB24" s="122">
        <v>0.57999999999999996</v>
      </c>
      <c r="BC24" s="122">
        <v>0.61</v>
      </c>
      <c r="BD24" s="122">
        <v>0.64</v>
      </c>
      <c r="BE24" s="122">
        <v>0.67</v>
      </c>
      <c r="BF24" s="122">
        <v>0.7</v>
      </c>
      <c r="BG24" s="122">
        <v>0.75</v>
      </c>
      <c r="BH24" s="143">
        <v>0.8</v>
      </c>
      <c r="BI24" s="122">
        <v>0.83</v>
      </c>
      <c r="BJ24" s="122">
        <v>0.86</v>
      </c>
      <c r="BK24" s="139">
        <v>0.88</v>
      </c>
      <c r="BL24" s="139">
        <v>0.91</v>
      </c>
      <c r="BM24" s="139">
        <v>0.93</v>
      </c>
      <c r="BN24" s="149">
        <v>0.96</v>
      </c>
      <c r="BO24" s="139">
        <v>0.96</v>
      </c>
      <c r="BP24" s="139">
        <v>0.96</v>
      </c>
      <c r="BQ24" s="139">
        <v>0.96</v>
      </c>
      <c r="BR24" s="139">
        <v>0.96</v>
      </c>
      <c r="BS24" s="139">
        <v>0.96</v>
      </c>
      <c r="BT24" s="122">
        <v>0.96</v>
      </c>
      <c r="BU24" s="139">
        <v>0.96</v>
      </c>
      <c r="BV24" s="139">
        <v>0.96</v>
      </c>
      <c r="BW24" s="139">
        <v>0.96</v>
      </c>
      <c r="BX24" s="149">
        <v>0.96</v>
      </c>
      <c r="BY24" s="139">
        <v>0.96</v>
      </c>
      <c r="BZ24" s="139">
        <v>0.96</v>
      </c>
      <c r="CA24" s="139">
        <v>0.96</v>
      </c>
      <c r="CB24" s="122">
        <v>0.96</v>
      </c>
      <c r="CC24" s="122">
        <v>0.96</v>
      </c>
      <c r="CD24" s="122">
        <v>0.96</v>
      </c>
      <c r="CE24" s="122">
        <v>0.96</v>
      </c>
      <c r="CF24" s="122">
        <v>0.96</v>
      </c>
      <c r="CG24" s="122">
        <v>0.96</v>
      </c>
      <c r="CH24" s="143">
        <v>0.96</v>
      </c>
      <c r="CI24" s="122">
        <v>0.96</v>
      </c>
      <c r="CJ24" s="139">
        <v>0.95</v>
      </c>
      <c r="CK24" s="139">
        <v>0.96</v>
      </c>
      <c r="CL24" s="139">
        <v>0.95</v>
      </c>
      <c r="CM24" s="139">
        <v>0.95</v>
      </c>
      <c r="CN24" s="139">
        <v>0.94</v>
      </c>
      <c r="CO24" s="139">
        <v>0.94</v>
      </c>
      <c r="CP24" s="139">
        <v>0.93</v>
      </c>
      <c r="CQ24" s="139">
        <v>0.93</v>
      </c>
      <c r="CR24" s="149">
        <v>0.92</v>
      </c>
      <c r="CS24" s="139">
        <v>0.92</v>
      </c>
      <c r="CT24" s="122">
        <v>0.91</v>
      </c>
      <c r="CU24" s="139">
        <v>0.91</v>
      </c>
      <c r="CV24" s="139">
        <v>0.9</v>
      </c>
      <c r="CW24" s="139">
        <v>0.9</v>
      </c>
      <c r="CX24" s="139">
        <v>0.89</v>
      </c>
      <c r="CY24" s="139">
        <v>0.88</v>
      </c>
      <c r="CZ24" s="139">
        <v>0.87</v>
      </c>
      <c r="DA24" s="139">
        <v>0.86</v>
      </c>
      <c r="DB24" s="149">
        <v>0.85</v>
      </c>
      <c r="DC24" s="139">
        <v>0.85</v>
      </c>
      <c r="DD24" s="122">
        <v>0.84</v>
      </c>
      <c r="DE24" s="139">
        <v>0.84</v>
      </c>
      <c r="DF24" s="139">
        <v>0.83</v>
      </c>
      <c r="DG24" s="139">
        <v>0.83</v>
      </c>
      <c r="DH24" s="122">
        <v>0.82</v>
      </c>
      <c r="DI24" s="122">
        <v>0.81</v>
      </c>
      <c r="DJ24" s="139">
        <v>0.81</v>
      </c>
      <c r="DK24" s="139">
        <v>0.8</v>
      </c>
      <c r="DL24" s="149">
        <v>0.79</v>
      </c>
      <c r="DM24" s="139">
        <v>0.79</v>
      </c>
      <c r="DN24" s="139">
        <v>0.78</v>
      </c>
      <c r="DO24" s="139">
        <v>0.78</v>
      </c>
      <c r="DP24" s="139">
        <v>0.77</v>
      </c>
      <c r="DQ24" s="139">
        <v>0.76</v>
      </c>
      <c r="DR24" s="139">
        <v>0.75</v>
      </c>
      <c r="DS24" s="139">
        <v>0.74</v>
      </c>
      <c r="DT24" s="139">
        <v>0.74</v>
      </c>
      <c r="DU24" s="139">
        <v>0.73</v>
      </c>
      <c r="DV24" s="149">
        <v>0.72</v>
      </c>
      <c r="DW24" s="122">
        <v>0.71</v>
      </c>
      <c r="DX24" s="139">
        <v>0.7</v>
      </c>
      <c r="DY24" s="122">
        <v>0.69</v>
      </c>
      <c r="DZ24" s="122">
        <v>0.68</v>
      </c>
      <c r="EA24" s="122">
        <v>0.67</v>
      </c>
      <c r="EB24" s="122">
        <v>0.66</v>
      </c>
      <c r="EC24" s="122">
        <v>0.65</v>
      </c>
      <c r="ED24" s="122">
        <v>0.64</v>
      </c>
      <c r="EE24" s="122">
        <v>0.63</v>
      </c>
      <c r="EF24" s="143">
        <v>0.62</v>
      </c>
      <c r="EG24" s="122">
        <v>0.6</v>
      </c>
      <c r="EH24" s="139">
        <v>0.57999999999999996</v>
      </c>
      <c r="EI24" s="122">
        <v>0.55000000000000004</v>
      </c>
      <c r="EJ24" s="122">
        <v>0.52</v>
      </c>
      <c r="EK24" s="122">
        <v>0.48</v>
      </c>
      <c r="EL24" s="122">
        <v>0.44</v>
      </c>
      <c r="EM24" s="122">
        <v>0.4</v>
      </c>
      <c r="EN24" s="122">
        <v>0.36</v>
      </c>
      <c r="EO24" s="122">
        <v>0.32</v>
      </c>
      <c r="EP24" s="143">
        <v>0.28000000000000003</v>
      </c>
      <c r="EQ24" s="122">
        <v>0.26</v>
      </c>
      <c r="ER24" s="122">
        <v>0.24</v>
      </c>
      <c r="ES24" s="122">
        <v>0.23</v>
      </c>
      <c r="ET24" s="122">
        <v>0.22</v>
      </c>
      <c r="EU24" s="122">
        <v>0.21</v>
      </c>
      <c r="EV24" s="122">
        <v>0.2</v>
      </c>
      <c r="EW24" s="122">
        <v>0.19</v>
      </c>
      <c r="EX24" s="122">
        <v>0.18</v>
      </c>
      <c r="EY24" s="122">
        <v>0.17</v>
      </c>
      <c r="EZ24" s="143">
        <v>0.16</v>
      </c>
      <c r="FA24" s="122">
        <v>0.15</v>
      </c>
      <c r="FB24" s="122">
        <v>0.15</v>
      </c>
      <c r="FC24" s="122">
        <v>0.15</v>
      </c>
      <c r="FD24" s="139">
        <v>0.14000000000000001</v>
      </c>
      <c r="FE24" s="139">
        <v>0.14000000000000001</v>
      </c>
      <c r="FF24" s="139">
        <v>0.14000000000000001</v>
      </c>
      <c r="FG24" s="139">
        <v>0.13</v>
      </c>
      <c r="FH24" s="139">
        <v>0.13</v>
      </c>
      <c r="FI24" s="139">
        <v>0.13</v>
      </c>
      <c r="FJ24" s="149">
        <v>0.12</v>
      </c>
      <c r="FK24" s="139">
        <v>0.12</v>
      </c>
      <c r="FL24" s="139">
        <v>0.12</v>
      </c>
      <c r="FM24" s="139">
        <v>0.12</v>
      </c>
      <c r="FN24" s="139">
        <v>0.12</v>
      </c>
      <c r="FO24" s="139">
        <v>0.12</v>
      </c>
      <c r="FP24" s="139">
        <v>0.12</v>
      </c>
      <c r="FQ24" s="139">
        <v>0.12</v>
      </c>
      <c r="FR24" s="139">
        <v>0.12</v>
      </c>
      <c r="FS24" s="139">
        <v>0.12</v>
      </c>
      <c r="FT24" s="139">
        <v>0.12</v>
      </c>
      <c r="FU24" s="139">
        <v>0.12</v>
      </c>
      <c r="FV24" s="139">
        <v>0.12</v>
      </c>
      <c r="FW24" s="139">
        <v>0.12</v>
      </c>
      <c r="FX24" s="139">
        <v>0.12</v>
      </c>
      <c r="FY24" s="139">
        <v>0.12</v>
      </c>
      <c r="FZ24" s="139">
        <v>0.12</v>
      </c>
      <c r="GA24" s="139">
        <v>0.12</v>
      </c>
      <c r="GB24" s="65"/>
      <c r="GC24" s="65"/>
      <c r="GD24" s="65"/>
      <c r="GE24" s="65"/>
      <c r="GF24" s="65"/>
      <c r="GG24" s="65"/>
      <c r="GH24" s="65"/>
      <c r="GI24" s="65"/>
      <c r="GJ24" s="65"/>
      <c r="GK24" s="65"/>
      <c r="GL24" s="65"/>
      <c r="GM24" s="65"/>
      <c r="GN24" s="65"/>
      <c r="GO24" s="65"/>
      <c r="GP24" s="65"/>
      <c r="GQ24" s="65"/>
      <c r="GR24" s="65"/>
      <c r="GS24" s="65"/>
      <c r="GT24" s="65"/>
      <c r="GU24" s="65"/>
      <c r="GV24" s="65"/>
      <c r="GW24" s="65"/>
      <c r="GX24" s="65"/>
      <c r="GY24" s="65"/>
      <c r="GZ24" s="65"/>
      <c r="HA24" s="65"/>
      <c r="HB24" s="65"/>
      <c r="HC24" s="65"/>
      <c r="HD24" s="65"/>
      <c r="HE24" s="65"/>
      <c r="HF24" s="65"/>
      <c r="HG24" s="65"/>
      <c r="HH24" s="65"/>
      <c r="HI24" s="65"/>
      <c r="HJ24" s="65"/>
      <c r="HK24" s="65"/>
      <c r="HL24" s="65"/>
      <c r="HM24" s="65"/>
      <c r="HN24" s="65"/>
      <c r="HO24" s="65"/>
      <c r="HP24" s="65"/>
      <c r="HQ24" s="65"/>
      <c r="HR24" s="65"/>
      <c r="HS24" s="65"/>
      <c r="HT24" s="65"/>
      <c r="HU24" s="65"/>
      <c r="HV24" s="65"/>
      <c r="HW24" s="65"/>
      <c r="HX24" s="65"/>
      <c r="HY24" s="65"/>
      <c r="HZ24" s="65"/>
      <c r="IA24" s="65"/>
      <c r="IB24" s="65"/>
      <c r="IC24" s="65"/>
      <c r="ID24" s="65"/>
      <c r="IE24" s="65"/>
      <c r="IF24" s="65"/>
      <c r="IG24" s="65"/>
      <c r="IH24" s="65"/>
      <c r="II24" s="65"/>
      <c r="IJ24" s="65"/>
      <c r="IK24" s="65"/>
      <c r="IL24" s="65"/>
      <c r="IM24" s="65"/>
      <c r="IN24" s="65"/>
      <c r="IO24" s="65"/>
      <c r="IP24" s="65"/>
      <c r="IQ24" s="65"/>
      <c r="IR24" s="65"/>
      <c r="IS24" s="65"/>
      <c r="IT24" s="65"/>
      <c r="IU24" s="65"/>
      <c r="IV24" s="65"/>
    </row>
    <row r="25" spans="1:256" x14ac:dyDescent="0.25">
      <c r="A25" s="76" t="s">
        <v>159</v>
      </c>
      <c r="B25" s="139">
        <v>0.15</v>
      </c>
      <c r="C25" s="149">
        <v>0.15</v>
      </c>
      <c r="D25" s="139">
        <v>0.15</v>
      </c>
      <c r="E25" s="139">
        <v>0.15</v>
      </c>
      <c r="F25" s="139">
        <v>0.15</v>
      </c>
      <c r="G25" s="139">
        <v>0.15</v>
      </c>
      <c r="H25" s="139">
        <v>0.15</v>
      </c>
      <c r="I25" s="149">
        <v>0.15</v>
      </c>
      <c r="J25" s="139">
        <v>0.15</v>
      </c>
      <c r="K25" s="139">
        <v>0.15</v>
      </c>
      <c r="L25" s="139">
        <v>0.15</v>
      </c>
      <c r="M25" s="139">
        <v>0.15</v>
      </c>
      <c r="N25" s="139">
        <v>0.15</v>
      </c>
      <c r="O25" s="139">
        <v>0.15</v>
      </c>
      <c r="P25" s="149">
        <v>0.15</v>
      </c>
      <c r="Q25" s="139">
        <v>0.15</v>
      </c>
      <c r="R25" s="139">
        <v>0.15</v>
      </c>
      <c r="S25" s="139">
        <v>0.15</v>
      </c>
      <c r="T25" s="139">
        <v>0.15</v>
      </c>
      <c r="U25" s="139">
        <v>0.15</v>
      </c>
      <c r="V25" s="149">
        <v>0.16</v>
      </c>
      <c r="W25" s="139">
        <v>0.16</v>
      </c>
      <c r="X25" s="139">
        <v>0.16</v>
      </c>
      <c r="Y25" s="139">
        <v>0.16</v>
      </c>
      <c r="Z25" s="139">
        <v>0.16</v>
      </c>
      <c r="AA25" s="139">
        <v>0.16</v>
      </c>
      <c r="AB25" s="149">
        <v>0.17</v>
      </c>
      <c r="AC25" s="139">
        <v>0.17</v>
      </c>
      <c r="AD25" s="139">
        <v>0.17</v>
      </c>
      <c r="AE25" s="139">
        <v>0.18</v>
      </c>
      <c r="AF25" s="139">
        <v>0.18</v>
      </c>
      <c r="AG25" s="139">
        <v>0.19</v>
      </c>
      <c r="AH25" s="139">
        <v>0.19</v>
      </c>
      <c r="AI25" s="149">
        <v>0.2</v>
      </c>
      <c r="AJ25" s="139">
        <v>0.21</v>
      </c>
      <c r="AK25" s="139">
        <v>0.22</v>
      </c>
      <c r="AL25" s="139">
        <v>0.23</v>
      </c>
      <c r="AM25" s="139">
        <v>0.24</v>
      </c>
      <c r="AN25" s="139">
        <v>0.25</v>
      </c>
      <c r="AO25" s="143">
        <v>0.27</v>
      </c>
      <c r="AP25" s="122">
        <v>0.31</v>
      </c>
      <c r="AQ25" s="122">
        <v>0.33</v>
      </c>
      <c r="AR25" s="122">
        <v>0.35</v>
      </c>
      <c r="AS25" s="122">
        <v>0.37</v>
      </c>
      <c r="AT25" s="122">
        <v>0.39</v>
      </c>
      <c r="AU25" s="143">
        <v>0.41</v>
      </c>
      <c r="AV25" s="122">
        <v>0.43</v>
      </c>
      <c r="AW25" s="122">
        <v>0.45</v>
      </c>
      <c r="AX25" s="122">
        <v>0.47</v>
      </c>
      <c r="AY25" s="122">
        <v>0.49</v>
      </c>
      <c r="AZ25" s="122">
        <v>0.52</v>
      </c>
      <c r="BA25" s="143">
        <v>0.55000000000000004</v>
      </c>
      <c r="BB25" s="122">
        <v>0.57999999999999996</v>
      </c>
      <c r="BC25" s="122">
        <v>0.61</v>
      </c>
      <c r="BD25" s="122">
        <v>0.64</v>
      </c>
      <c r="BE25" s="122">
        <v>0.67</v>
      </c>
      <c r="BF25" s="122">
        <v>0.7</v>
      </c>
      <c r="BG25" s="122">
        <v>0.75</v>
      </c>
      <c r="BH25" s="143">
        <v>0.8</v>
      </c>
      <c r="BI25" s="122">
        <v>0.83</v>
      </c>
      <c r="BJ25" s="139">
        <v>0.86</v>
      </c>
      <c r="BK25" s="139">
        <v>0.88</v>
      </c>
      <c r="BL25" s="139">
        <v>0.91</v>
      </c>
      <c r="BM25" s="139">
        <v>0.93</v>
      </c>
      <c r="BN25" s="149">
        <v>0.96</v>
      </c>
      <c r="BO25" s="139">
        <v>0.96</v>
      </c>
      <c r="BP25" s="139">
        <v>0.96</v>
      </c>
      <c r="BQ25" s="139">
        <v>0.96</v>
      </c>
      <c r="BR25" s="139">
        <v>0.96</v>
      </c>
      <c r="BS25" s="139">
        <v>0.96</v>
      </c>
      <c r="BT25" s="122">
        <v>0.96</v>
      </c>
      <c r="BU25" s="139">
        <v>0.96</v>
      </c>
      <c r="BV25" s="139">
        <v>0.96</v>
      </c>
      <c r="BW25" s="139">
        <v>0.96</v>
      </c>
      <c r="BX25" s="149">
        <v>0.96</v>
      </c>
      <c r="BY25" s="139">
        <v>0.96</v>
      </c>
      <c r="BZ25" s="139">
        <v>0.96</v>
      </c>
      <c r="CA25" s="139">
        <v>0.96</v>
      </c>
      <c r="CB25" s="139">
        <v>0.96</v>
      </c>
      <c r="CC25" s="139">
        <v>0.96</v>
      </c>
      <c r="CD25" s="139">
        <v>0.96</v>
      </c>
      <c r="CE25" s="139">
        <v>0.96</v>
      </c>
      <c r="CF25" s="139">
        <v>0.96</v>
      </c>
      <c r="CG25" s="139">
        <v>0.96</v>
      </c>
      <c r="CH25" s="149">
        <v>0.96</v>
      </c>
      <c r="CI25" s="139">
        <v>0.96</v>
      </c>
      <c r="CJ25" s="139">
        <v>0.95</v>
      </c>
      <c r="CK25" s="139">
        <v>0.96</v>
      </c>
      <c r="CL25" s="139">
        <v>0.95</v>
      </c>
      <c r="CM25" s="139">
        <v>0.95</v>
      </c>
      <c r="CN25" s="139">
        <v>0.94</v>
      </c>
      <c r="CO25" s="139">
        <v>0.94</v>
      </c>
      <c r="CP25" s="139">
        <v>0.93</v>
      </c>
      <c r="CQ25" s="139">
        <v>0.93</v>
      </c>
      <c r="CR25" s="149">
        <v>0.92</v>
      </c>
      <c r="CS25" s="139">
        <v>0.92</v>
      </c>
      <c r="CT25" s="122">
        <v>0.91</v>
      </c>
      <c r="CU25" s="139">
        <v>0.91</v>
      </c>
      <c r="CV25" s="139">
        <v>0.9</v>
      </c>
      <c r="CW25" s="139">
        <v>0.9</v>
      </c>
      <c r="CX25" s="139">
        <v>0.89</v>
      </c>
      <c r="CY25" s="139">
        <v>0.88</v>
      </c>
      <c r="CZ25" s="139">
        <v>0.87</v>
      </c>
      <c r="DA25" s="139">
        <v>0.86</v>
      </c>
      <c r="DB25" s="149">
        <v>0.85</v>
      </c>
      <c r="DC25" s="139">
        <v>0.85</v>
      </c>
      <c r="DD25" s="122">
        <v>0.84</v>
      </c>
      <c r="DE25" s="139">
        <v>0.84</v>
      </c>
      <c r="DF25" s="139">
        <v>0.83</v>
      </c>
      <c r="DG25" s="139">
        <v>0.83</v>
      </c>
      <c r="DH25" s="122">
        <v>0.82</v>
      </c>
      <c r="DI25" s="122">
        <v>0.81</v>
      </c>
      <c r="DJ25" s="139">
        <v>0.81</v>
      </c>
      <c r="DK25" s="139">
        <v>0.8</v>
      </c>
      <c r="DL25" s="149">
        <v>0.79</v>
      </c>
      <c r="DM25" s="139">
        <v>0.79</v>
      </c>
      <c r="DN25" s="139">
        <v>0.78</v>
      </c>
      <c r="DO25" s="139">
        <v>0.78</v>
      </c>
      <c r="DP25" s="139">
        <v>0.77</v>
      </c>
      <c r="DQ25" s="139">
        <v>0.76</v>
      </c>
      <c r="DR25" s="139">
        <v>0.75</v>
      </c>
      <c r="DS25" s="139">
        <v>0.74</v>
      </c>
      <c r="DT25" s="139">
        <v>0.74</v>
      </c>
      <c r="DU25" s="139">
        <v>0.73</v>
      </c>
      <c r="DV25" s="149">
        <v>0.72</v>
      </c>
      <c r="DW25" s="122">
        <v>0.71</v>
      </c>
      <c r="DX25" s="139">
        <v>0.7</v>
      </c>
      <c r="DY25" s="122">
        <v>0.69</v>
      </c>
      <c r="DZ25" s="122">
        <v>0.68</v>
      </c>
      <c r="EA25" s="122">
        <v>0.67</v>
      </c>
      <c r="EB25" s="122">
        <v>0.66</v>
      </c>
      <c r="EC25" s="122">
        <v>0.65</v>
      </c>
      <c r="ED25" s="122">
        <v>0.64</v>
      </c>
      <c r="EE25" s="122">
        <v>0.63</v>
      </c>
      <c r="EF25" s="143">
        <v>0.62</v>
      </c>
      <c r="EG25" s="122">
        <v>0.6</v>
      </c>
      <c r="EH25" s="139">
        <v>0.57999999999999996</v>
      </c>
      <c r="EI25" s="122">
        <v>0.55000000000000004</v>
      </c>
      <c r="EJ25" s="122">
        <v>0.52</v>
      </c>
      <c r="EK25" s="122">
        <v>0.48</v>
      </c>
      <c r="EL25" s="122">
        <v>0.44</v>
      </c>
      <c r="EM25" s="122">
        <v>0.4</v>
      </c>
      <c r="EN25" s="122">
        <v>0.36</v>
      </c>
      <c r="EO25" s="122">
        <v>0.32</v>
      </c>
      <c r="EP25" s="143">
        <v>0.28000000000000003</v>
      </c>
      <c r="EQ25" s="122">
        <v>0.26</v>
      </c>
      <c r="ER25" s="122">
        <v>0.24</v>
      </c>
      <c r="ES25" s="122">
        <v>0.23</v>
      </c>
      <c r="ET25" s="122">
        <v>0.22</v>
      </c>
      <c r="EU25" s="122">
        <v>0.21</v>
      </c>
      <c r="EV25" s="122">
        <v>0.2</v>
      </c>
      <c r="EW25" s="122">
        <v>0.19</v>
      </c>
      <c r="EX25" s="122">
        <v>0.18</v>
      </c>
      <c r="EY25" s="122">
        <v>0.17</v>
      </c>
      <c r="EZ25" s="143">
        <v>0.16</v>
      </c>
      <c r="FA25" s="122">
        <v>0.15</v>
      </c>
      <c r="FB25" s="122">
        <v>0.15</v>
      </c>
      <c r="FC25" s="122">
        <v>0.15</v>
      </c>
      <c r="FD25" s="139">
        <v>0.14000000000000001</v>
      </c>
      <c r="FE25" s="139">
        <v>0.14000000000000001</v>
      </c>
      <c r="FF25" s="139">
        <v>0.14000000000000001</v>
      </c>
      <c r="FG25" s="139">
        <v>0.13</v>
      </c>
      <c r="FH25" s="139">
        <v>0.13</v>
      </c>
      <c r="FI25" s="139">
        <v>0.13</v>
      </c>
      <c r="FJ25" s="149">
        <v>0.12</v>
      </c>
      <c r="FK25" s="139">
        <v>0.12</v>
      </c>
      <c r="FL25" s="139">
        <v>0.12</v>
      </c>
      <c r="FM25" s="139">
        <v>0.12</v>
      </c>
      <c r="FN25" s="139">
        <v>0.12</v>
      </c>
      <c r="FO25" s="139">
        <v>0.12</v>
      </c>
      <c r="FP25" s="139">
        <v>0.12</v>
      </c>
      <c r="FQ25" s="139">
        <v>0.12</v>
      </c>
      <c r="FR25" s="139">
        <v>0.12</v>
      </c>
      <c r="FS25" s="139">
        <v>0.12</v>
      </c>
      <c r="FT25" s="139">
        <v>0.12</v>
      </c>
      <c r="FU25" s="139">
        <v>0.12</v>
      </c>
      <c r="FV25" s="139">
        <v>0.12</v>
      </c>
      <c r="FW25" s="139">
        <v>0.12</v>
      </c>
      <c r="FX25" s="139">
        <v>0.12</v>
      </c>
      <c r="FY25" s="139">
        <v>0.12</v>
      </c>
      <c r="FZ25" s="139">
        <v>0.12</v>
      </c>
      <c r="GA25" s="139">
        <v>0.12</v>
      </c>
      <c r="GB25" s="65"/>
      <c r="GC25" s="65"/>
      <c r="GD25" s="65"/>
      <c r="GE25" s="65"/>
      <c r="GF25" s="65"/>
      <c r="GG25" s="65"/>
      <c r="GH25" s="65"/>
      <c r="GI25" s="65"/>
      <c r="GJ25" s="65"/>
      <c r="GK25" s="65"/>
      <c r="GL25" s="65"/>
      <c r="GM25" s="65"/>
      <c r="GN25" s="65"/>
      <c r="GO25" s="65"/>
      <c r="GP25" s="65"/>
      <c r="GQ25" s="65"/>
      <c r="GR25" s="65"/>
      <c r="GS25" s="65"/>
      <c r="GT25" s="65"/>
      <c r="GU25" s="65"/>
      <c r="GV25" s="65"/>
      <c r="GW25" s="65"/>
      <c r="GX25" s="65"/>
      <c r="GY25" s="65"/>
      <c r="GZ25" s="65"/>
      <c r="HA25" s="65"/>
      <c r="HB25" s="65"/>
      <c r="HC25" s="65"/>
      <c r="HD25" s="65"/>
      <c r="HE25" s="65"/>
      <c r="HF25" s="65"/>
      <c r="HG25" s="65"/>
      <c r="HH25" s="65"/>
      <c r="HI25" s="65"/>
      <c r="HJ25" s="65"/>
      <c r="HK25" s="65"/>
      <c r="HL25" s="65"/>
      <c r="HM25" s="65"/>
      <c r="HN25" s="65"/>
      <c r="HO25" s="65"/>
      <c r="HP25" s="65"/>
      <c r="HQ25" s="65"/>
      <c r="HR25" s="65"/>
      <c r="HS25" s="65"/>
      <c r="HT25" s="65"/>
      <c r="HU25" s="65"/>
      <c r="HV25" s="65"/>
      <c r="HW25" s="65"/>
      <c r="HX25" s="65"/>
      <c r="HY25" s="65"/>
      <c r="HZ25" s="65"/>
      <c r="IA25" s="65"/>
      <c r="IB25" s="65"/>
      <c r="IC25" s="65"/>
      <c r="ID25" s="65"/>
      <c r="IE25" s="65"/>
      <c r="IF25" s="65"/>
      <c r="IG25" s="65"/>
      <c r="IH25" s="65"/>
      <c r="II25" s="65"/>
      <c r="IJ25" s="65"/>
      <c r="IK25" s="65"/>
      <c r="IL25" s="65"/>
      <c r="IM25" s="65"/>
      <c r="IN25" s="65"/>
      <c r="IO25" s="65"/>
      <c r="IP25" s="65"/>
      <c r="IQ25" s="65"/>
      <c r="IR25" s="65"/>
      <c r="IS25" s="65"/>
      <c r="IT25" s="65"/>
      <c r="IU25" s="65"/>
      <c r="IV25" s="65"/>
    </row>
    <row r="26" spans="1:256" x14ac:dyDescent="0.25">
      <c r="A26" s="65" t="s">
        <v>160</v>
      </c>
      <c r="B26" s="139">
        <v>0.15</v>
      </c>
      <c r="C26" s="149">
        <v>0.15</v>
      </c>
      <c r="D26" s="139">
        <v>0.15</v>
      </c>
      <c r="E26" s="139">
        <v>0.15</v>
      </c>
      <c r="F26" s="139">
        <v>0.15</v>
      </c>
      <c r="G26" s="139">
        <v>0.15</v>
      </c>
      <c r="H26" s="139">
        <v>0.15</v>
      </c>
      <c r="I26" s="149">
        <v>0.15</v>
      </c>
      <c r="J26" s="139">
        <v>0.15</v>
      </c>
      <c r="K26" s="139">
        <v>0.15</v>
      </c>
      <c r="L26" s="139">
        <v>0.15</v>
      </c>
      <c r="M26" s="139">
        <v>0.15</v>
      </c>
      <c r="N26" s="139">
        <v>0.15</v>
      </c>
      <c r="O26" s="139">
        <v>0.15</v>
      </c>
      <c r="P26" s="149">
        <v>0.15</v>
      </c>
      <c r="Q26" s="139">
        <v>0.15</v>
      </c>
      <c r="R26" s="139">
        <v>0.15</v>
      </c>
      <c r="S26" s="139">
        <v>0.15</v>
      </c>
      <c r="T26" s="139">
        <v>0.15</v>
      </c>
      <c r="U26" s="139">
        <v>0.15</v>
      </c>
      <c r="V26" s="149">
        <v>0.16</v>
      </c>
      <c r="W26" s="139">
        <v>0.16</v>
      </c>
      <c r="X26" s="139">
        <v>0.16</v>
      </c>
      <c r="Y26" s="139">
        <v>0.16</v>
      </c>
      <c r="Z26" s="139">
        <v>0.16</v>
      </c>
      <c r="AA26" s="139">
        <v>0.16</v>
      </c>
      <c r="AB26" s="149">
        <v>0.17</v>
      </c>
      <c r="AC26" s="139">
        <v>0.17</v>
      </c>
      <c r="AD26" s="139">
        <v>0.17</v>
      </c>
      <c r="AE26" s="139">
        <v>0.18</v>
      </c>
      <c r="AF26" s="139">
        <v>0.18</v>
      </c>
      <c r="AG26" s="139">
        <v>0.19</v>
      </c>
      <c r="AH26" s="139">
        <v>0.19</v>
      </c>
      <c r="AI26" s="149">
        <v>0.2</v>
      </c>
      <c r="AJ26" s="139">
        <v>0.21</v>
      </c>
      <c r="AK26" s="139">
        <v>0.22</v>
      </c>
      <c r="AL26" s="139">
        <v>0.23</v>
      </c>
      <c r="AM26" s="139">
        <v>0.24</v>
      </c>
      <c r="AN26" s="139">
        <v>0.25</v>
      </c>
      <c r="AO26" s="143">
        <v>0.27</v>
      </c>
      <c r="AP26" s="122">
        <v>0.31</v>
      </c>
      <c r="AQ26" s="122">
        <v>0.33</v>
      </c>
      <c r="AR26" s="122">
        <v>0.35</v>
      </c>
      <c r="AS26" s="122">
        <v>0.37</v>
      </c>
      <c r="AT26" s="122">
        <v>0.39</v>
      </c>
      <c r="AU26" s="143">
        <v>0.41</v>
      </c>
      <c r="AV26" s="122">
        <v>0.43</v>
      </c>
      <c r="AW26" s="122">
        <v>0.45</v>
      </c>
      <c r="AX26" s="122">
        <v>0.47</v>
      </c>
      <c r="AY26" s="122">
        <v>0.49</v>
      </c>
      <c r="AZ26" s="122">
        <v>0.52</v>
      </c>
      <c r="BA26" s="143">
        <v>0.55000000000000004</v>
      </c>
      <c r="BB26" s="122">
        <v>0.57999999999999996</v>
      </c>
      <c r="BC26" s="122">
        <v>0.61</v>
      </c>
      <c r="BD26" s="122">
        <v>0.64</v>
      </c>
      <c r="BE26" s="122">
        <v>0.67</v>
      </c>
      <c r="BF26" s="122">
        <v>0.7</v>
      </c>
      <c r="BG26" s="122">
        <v>0.75</v>
      </c>
      <c r="BH26" s="143">
        <v>0.8</v>
      </c>
      <c r="BI26" s="122">
        <v>0.83</v>
      </c>
      <c r="BJ26" s="139">
        <v>0.86</v>
      </c>
      <c r="BK26" s="139">
        <v>0.88</v>
      </c>
      <c r="BL26" s="139">
        <v>0.91</v>
      </c>
      <c r="BM26" s="139">
        <v>0.93</v>
      </c>
      <c r="BN26" s="149">
        <v>0.96</v>
      </c>
      <c r="BO26" s="139">
        <v>0.96</v>
      </c>
      <c r="BP26" s="139">
        <v>0.96</v>
      </c>
      <c r="BQ26" s="139">
        <v>0.96</v>
      </c>
      <c r="BR26" s="139">
        <v>0.96</v>
      </c>
      <c r="BS26" s="139">
        <v>0.96</v>
      </c>
      <c r="BT26" s="122">
        <v>0.96</v>
      </c>
      <c r="BU26" s="139">
        <v>0.96</v>
      </c>
      <c r="BV26" s="139">
        <v>0.96</v>
      </c>
      <c r="BW26" s="139">
        <v>0.96</v>
      </c>
      <c r="BX26" s="149">
        <v>0.96</v>
      </c>
      <c r="BY26" s="139">
        <v>0.96</v>
      </c>
      <c r="BZ26" s="139">
        <v>0.96</v>
      </c>
      <c r="CA26" s="139">
        <v>0.96</v>
      </c>
      <c r="CB26" s="139">
        <v>0.96</v>
      </c>
      <c r="CC26" s="139">
        <v>0.96</v>
      </c>
      <c r="CD26" s="139">
        <v>0.96</v>
      </c>
      <c r="CE26" s="139">
        <v>0.96</v>
      </c>
      <c r="CF26" s="139">
        <v>0.96</v>
      </c>
      <c r="CG26" s="139">
        <v>0.96</v>
      </c>
      <c r="CH26" s="149">
        <v>0.96</v>
      </c>
      <c r="CI26" s="139">
        <v>0.96</v>
      </c>
      <c r="CJ26" s="139">
        <v>0.95</v>
      </c>
      <c r="CK26" s="139">
        <v>0.96</v>
      </c>
      <c r="CL26" s="139">
        <v>0.95</v>
      </c>
      <c r="CM26" s="139">
        <v>0.95</v>
      </c>
      <c r="CN26" s="139">
        <v>0.94</v>
      </c>
      <c r="CO26" s="139">
        <v>0.94</v>
      </c>
      <c r="CP26" s="139">
        <v>0.93</v>
      </c>
      <c r="CQ26" s="139">
        <v>0.93</v>
      </c>
      <c r="CR26" s="149">
        <v>0.92</v>
      </c>
      <c r="CS26" s="139">
        <v>0.92</v>
      </c>
      <c r="CT26" s="122">
        <v>0.91</v>
      </c>
      <c r="CU26" s="139">
        <v>0.91</v>
      </c>
      <c r="CV26" s="139">
        <v>0.9</v>
      </c>
      <c r="CW26" s="139">
        <v>0.9</v>
      </c>
      <c r="CX26" s="139">
        <v>0.89</v>
      </c>
      <c r="CY26" s="139">
        <v>0.88</v>
      </c>
      <c r="CZ26" s="139">
        <v>0.87</v>
      </c>
      <c r="DA26" s="139">
        <v>0.86</v>
      </c>
      <c r="DB26" s="149">
        <v>0.85</v>
      </c>
      <c r="DC26" s="139">
        <v>0.85</v>
      </c>
      <c r="DD26" s="122">
        <v>0.84</v>
      </c>
      <c r="DE26" s="139">
        <v>0.84</v>
      </c>
      <c r="DF26" s="139">
        <v>0.83</v>
      </c>
      <c r="DG26" s="139">
        <v>0.83</v>
      </c>
      <c r="DH26" s="122">
        <v>0.82</v>
      </c>
      <c r="DI26" s="122">
        <v>0.81</v>
      </c>
      <c r="DJ26" s="139">
        <v>0.81</v>
      </c>
      <c r="DK26" s="139">
        <v>0.8</v>
      </c>
      <c r="DL26" s="149">
        <v>0.79</v>
      </c>
      <c r="DM26" s="139">
        <v>0.79</v>
      </c>
      <c r="DN26" s="139">
        <v>0.78</v>
      </c>
      <c r="DO26" s="139">
        <v>0.78</v>
      </c>
      <c r="DP26" s="139">
        <v>0.77</v>
      </c>
      <c r="DQ26" s="139">
        <v>0.76</v>
      </c>
      <c r="DR26" s="139">
        <v>0.75</v>
      </c>
      <c r="DS26" s="139">
        <v>0.74</v>
      </c>
      <c r="DT26" s="139">
        <v>0.74</v>
      </c>
      <c r="DU26" s="139">
        <v>0.73</v>
      </c>
      <c r="DV26" s="149">
        <v>0.72</v>
      </c>
      <c r="DW26" s="122">
        <v>0.71</v>
      </c>
      <c r="DX26" s="139">
        <v>0.7</v>
      </c>
      <c r="DY26" s="122">
        <v>0.69</v>
      </c>
      <c r="DZ26" s="122">
        <v>0.68</v>
      </c>
      <c r="EA26" s="122">
        <v>0.67</v>
      </c>
      <c r="EB26" s="122">
        <v>0.66</v>
      </c>
      <c r="EC26" s="122">
        <v>0.65</v>
      </c>
      <c r="ED26" s="122">
        <v>0.64</v>
      </c>
      <c r="EE26" s="122">
        <v>0.63</v>
      </c>
      <c r="EF26" s="143">
        <v>0.62</v>
      </c>
      <c r="EG26" s="122">
        <v>0.6</v>
      </c>
      <c r="EH26" s="139">
        <v>0.57999999999999996</v>
      </c>
      <c r="EI26" s="122">
        <v>0.55000000000000004</v>
      </c>
      <c r="EJ26" s="122">
        <v>0.52</v>
      </c>
      <c r="EK26" s="122">
        <v>0.48</v>
      </c>
      <c r="EL26" s="122">
        <v>0.44</v>
      </c>
      <c r="EM26" s="122">
        <v>0.4</v>
      </c>
      <c r="EN26" s="122">
        <v>0.36</v>
      </c>
      <c r="EO26" s="122">
        <v>0.32</v>
      </c>
      <c r="EP26" s="143">
        <v>0.28000000000000003</v>
      </c>
      <c r="EQ26" s="122">
        <v>0.26</v>
      </c>
      <c r="ER26" s="122">
        <v>0.24</v>
      </c>
      <c r="ES26" s="122">
        <v>0.23</v>
      </c>
      <c r="ET26" s="122">
        <v>0.22</v>
      </c>
      <c r="EU26" s="122">
        <v>0.21</v>
      </c>
      <c r="EV26" s="122">
        <v>0.2</v>
      </c>
      <c r="EW26" s="122">
        <v>0.19</v>
      </c>
      <c r="EX26" s="122">
        <v>0.18</v>
      </c>
      <c r="EY26" s="122">
        <v>0.17</v>
      </c>
      <c r="EZ26" s="143">
        <v>0.16</v>
      </c>
      <c r="FA26" s="122">
        <v>0.15</v>
      </c>
      <c r="FB26" s="122">
        <v>0.15</v>
      </c>
      <c r="FC26" s="122">
        <v>0.15</v>
      </c>
      <c r="FD26" s="139">
        <v>0.14000000000000001</v>
      </c>
      <c r="FE26" s="139">
        <v>0.14000000000000001</v>
      </c>
      <c r="FF26" s="139">
        <v>0.14000000000000001</v>
      </c>
      <c r="FG26" s="139">
        <v>0.13</v>
      </c>
      <c r="FH26" s="139">
        <v>0.13</v>
      </c>
      <c r="FI26" s="139">
        <v>0.13</v>
      </c>
      <c r="FJ26" s="149">
        <v>0.12</v>
      </c>
      <c r="FK26" s="139">
        <v>0.12</v>
      </c>
      <c r="FL26" s="139">
        <v>0.12</v>
      </c>
      <c r="FM26" s="139">
        <v>0.12</v>
      </c>
      <c r="FN26" s="139">
        <v>0.12</v>
      </c>
      <c r="FO26" s="139">
        <v>0.12</v>
      </c>
      <c r="FP26" s="139">
        <v>0.12</v>
      </c>
      <c r="FQ26" s="139">
        <v>0.12</v>
      </c>
      <c r="FR26" s="139">
        <v>0.12</v>
      </c>
      <c r="FS26" s="139">
        <v>0.12</v>
      </c>
      <c r="FT26" s="139">
        <v>0.12</v>
      </c>
      <c r="FU26" s="139">
        <v>0.12</v>
      </c>
      <c r="FV26" s="139">
        <v>0.12</v>
      </c>
      <c r="FW26" s="139">
        <v>0.12</v>
      </c>
      <c r="FX26" s="139">
        <v>0.12</v>
      </c>
      <c r="FY26" s="139">
        <v>0.12</v>
      </c>
      <c r="FZ26" s="139">
        <v>0.12</v>
      </c>
      <c r="GA26" s="139">
        <v>0.12</v>
      </c>
      <c r="GB26" s="65"/>
      <c r="GC26" s="65"/>
      <c r="GD26" s="65"/>
      <c r="GE26" s="65"/>
      <c r="GF26" s="65"/>
      <c r="GG26" s="65"/>
      <c r="GH26" s="65"/>
      <c r="GI26" s="65"/>
      <c r="GJ26" s="65"/>
      <c r="GK26" s="65"/>
      <c r="GL26" s="65"/>
      <c r="GM26" s="65"/>
      <c r="GN26" s="65"/>
      <c r="GO26" s="65"/>
      <c r="GP26" s="65"/>
      <c r="GQ26" s="65"/>
      <c r="GR26" s="65"/>
      <c r="GS26" s="65"/>
      <c r="GT26" s="65"/>
      <c r="GU26" s="65"/>
      <c r="GV26" s="65"/>
      <c r="GW26" s="65"/>
      <c r="GX26" s="65"/>
      <c r="GY26" s="65"/>
      <c r="GZ26" s="65"/>
      <c r="HA26" s="65"/>
      <c r="HB26" s="65"/>
      <c r="HC26" s="65"/>
      <c r="HD26" s="65"/>
      <c r="HE26" s="65"/>
      <c r="HF26" s="65"/>
      <c r="HG26" s="65"/>
      <c r="HH26" s="65"/>
      <c r="HI26" s="65"/>
      <c r="HJ26" s="65"/>
      <c r="HK26" s="65"/>
      <c r="HL26" s="65"/>
      <c r="HM26" s="65"/>
      <c r="HN26" s="65"/>
      <c r="HO26" s="65"/>
      <c r="HP26" s="65"/>
      <c r="HQ26" s="65"/>
      <c r="HR26" s="65"/>
      <c r="HS26" s="65"/>
      <c r="HT26" s="65"/>
      <c r="HU26" s="65"/>
      <c r="HV26" s="65"/>
      <c r="HW26" s="65"/>
      <c r="HX26" s="65"/>
      <c r="HY26" s="65"/>
      <c r="HZ26" s="65"/>
      <c r="IA26" s="65"/>
      <c r="IB26" s="65"/>
      <c r="IC26" s="65"/>
      <c r="ID26" s="65"/>
      <c r="IE26" s="65"/>
      <c r="IF26" s="65"/>
      <c r="IG26" s="65"/>
      <c r="IH26" s="65"/>
      <c r="II26" s="65"/>
      <c r="IJ26" s="65"/>
      <c r="IK26" s="65"/>
      <c r="IL26" s="65"/>
      <c r="IM26" s="65"/>
      <c r="IN26" s="65"/>
      <c r="IO26" s="65"/>
      <c r="IP26" s="65"/>
      <c r="IQ26" s="65"/>
      <c r="IR26" s="65"/>
      <c r="IS26" s="65"/>
      <c r="IT26" s="65"/>
      <c r="IU26" s="65"/>
      <c r="IV26" s="65"/>
    </row>
    <row r="27" spans="1:256" x14ac:dyDescent="0.25">
      <c r="A27" s="65" t="s">
        <v>247</v>
      </c>
      <c r="B27" s="139">
        <v>0.15</v>
      </c>
      <c r="C27" s="149">
        <v>0.15</v>
      </c>
      <c r="D27" s="139">
        <v>0.15</v>
      </c>
      <c r="E27" s="139">
        <v>0.15</v>
      </c>
      <c r="F27" s="139">
        <v>0.15</v>
      </c>
      <c r="G27" s="139">
        <v>0.15</v>
      </c>
      <c r="H27" s="139">
        <v>0.15</v>
      </c>
      <c r="I27" s="149">
        <v>0.15</v>
      </c>
      <c r="J27" s="139">
        <v>0.15</v>
      </c>
      <c r="K27" s="139">
        <v>0.15</v>
      </c>
      <c r="L27" s="139">
        <v>0.15</v>
      </c>
      <c r="M27" s="139">
        <v>0.15</v>
      </c>
      <c r="N27" s="139">
        <v>0.15</v>
      </c>
      <c r="O27" s="139">
        <v>0.15</v>
      </c>
      <c r="P27" s="149">
        <v>0.15</v>
      </c>
      <c r="Q27" s="139">
        <v>0.15</v>
      </c>
      <c r="R27" s="139">
        <v>0.15</v>
      </c>
      <c r="S27" s="139">
        <v>0.15</v>
      </c>
      <c r="T27" s="139">
        <v>0.15</v>
      </c>
      <c r="U27" s="139">
        <v>0.15</v>
      </c>
      <c r="V27" s="149">
        <v>0.16</v>
      </c>
      <c r="W27" s="139">
        <v>0.16</v>
      </c>
      <c r="X27" s="139">
        <v>0.16</v>
      </c>
      <c r="Y27" s="139">
        <v>0.16</v>
      </c>
      <c r="Z27" s="139">
        <v>0.16</v>
      </c>
      <c r="AA27" s="139">
        <v>0.16</v>
      </c>
      <c r="AB27" s="149">
        <v>0.17</v>
      </c>
      <c r="AC27" s="139">
        <v>0.17</v>
      </c>
      <c r="AD27" s="139">
        <v>0.17</v>
      </c>
      <c r="AE27" s="139">
        <v>0.18</v>
      </c>
      <c r="AF27" s="139">
        <v>0.18</v>
      </c>
      <c r="AG27" s="139">
        <v>0.19</v>
      </c>
      <c r="AH27" s="139">
        <v>0.19</v>
      </c>
      <c r="AI27" s="149">
        <v>0.2</v>
      </c>
      <c r="AJ27" s="139">
        <v>0.21</v>
      </c>
      <c r="AK27" s="139">
        <v>0.22</v>
      </c>
      <c r="AL27" s="139">
        <v>0.23</v>
      </c>
      <c r="AM27" s="139">
        <v>0.24</v>
      </c>
      <c r="AN27" s="139">
        <v>0.25</v>
      </c>
      <c r="AO27" s="143">
        <v>0.27</v>
      </c>
      <c r="AP27" s="122">
        <v>0.31</v>
      </c>
      <c r="AQ27" s="122">
        <v>0.33</v>
      </c>
      <c r="AR27" s="122">
        <v>0.35</v>
      </c>
      <c r="AS27" s="122">
        <v>0.37</v>
      </c>
      <c r="AT27" s="122">
        <v>0.39</v>
      </c>
      <c r="AU27" s="143">
        <v>0.41</v>
      </c>
      <c r="AV27" s="122">
        <v>0.43</v>
      </c>
      <c r="AW27" s="122">
        <v>0.45</v>
      </c>
      <c r="AX27" s="122">
        <v>0.47</v>
      </c>
      <c r="AY27" s="122">
        <v>0.49</v>
      </c>
      <c r="AZ27" s="122">
        <v>0.52</v>
      </c>
      <c r="BA27" s="143">
        <v>0.55000000000000004</v>
      </c>
      <c r="BB27" s="122">
        <v>0.57999999999999996</v>
      </c>
      <c r="BC27" s="122">
        <v>0.61</v>
      </c>
      <c r="BD27" s="122">
        <v>0.64</v>
      </c>
      <c r="BE27" s="122">
        <v>0.67</v>
      </c>
      <c r="BF27" s="122">
        <v>0.7</v>
      </c>
      <c r="BG27" s="122">
        <v>0.75</v>
      </c>
      <c r="BH27" s="143">
        <v>0.8</v>
      </c>
      <c r="BI27" s="122">
        <v>0.83</v>
      </c>
      <c r="BJ27" s="139">
        <v>0.86</v>
      </c>
      <c r="BK27" s="139">
        <v>0.88</v>
      </c>
      <c r="BL27" s="139">
        <v>0.91</v>
      </c>
      <c r="BM27" s="139">
        <v>0.93</v>
      </c>
      <c r="BN27" s="149">
        <v>0.96</v>
      </c>
      <c r="BO27" s="139">
        <v>0.96</v>
      </c>
      <c r="BP27" s="139">
        <v>0.96</v>
      </c>
      <c r="BQ27" s="139">
        <v>0.96</v>
      </c>
      <c r="BR27" s="139">
        <v>0.96</v>
      </c>
      <c r="BS27" s="139">
        <v>0.96</v>
      </c>
      <c r="BT27" s="122">
        <v>0.96</v>
      </c>
      <c r="BU27" s="139">
        <v>0.96</v>
      </c>
      <c r="BV27" s="139">
        <v>0.96</v>
      </c>
      <c r="BW27" s="139">
        <v>0.96</v>
      </c>
      <c r="BX27" s="149">
        <v>0.96</v>
      </c>
      <c r="BY27" s="139">
        <v>0.96</v>
      </c>
      <c r="BZ27" s="139">
        <v>0.96</v>
      </c>
      <c r="CA27" s="139">
        <v>0.96</v>
      </c>
      <c r="CB27" s="139">
        <v>0.96</v>
      </c>
      <c r="CC27" s="139">
        <v>0.96</v>
      </c>
      <c r="CD27" s="139">
        <v>0.96</v>
      </c>
      <c r="CE27" s="139">
        <v>0.96</v>
      </c>
      <c r="CF27" s="139">
        <v>0.96</v>
      </c>
      <c r="CG27" s="139">
        <v>0.96</v>
      </c>
      <c r="CH27" s="149">
        <v>0.96</v>
      </c>
      <c r="CI27" s="139">
        <v>0.96</v>
      </c>
      <c r="CJ27" s="139">
        <v>0.95</v>
      </c>
      <c r="CK27" s="139">
        <v>0.96</v>
      </c>
      <c r="CL27" s="139">
        <v>0.95</v>
      </c>
      <c r="CM27" s="139">
        <v>0.95</v>
      </c>
      <c r="CN27" s="139">
        <v>0.94</v>
      </c>
      <c r="CO27" s="139">
        <v>0.94</v>
      </c>
      <c r="CP27" s="139">
        <v>0.93</v>
      </c>
      <c r="CQ27" s="139">
        <v>0.93</v>
      </c>
      <c r="CR27" s="149">
        <v>0.92</v>
      </c>
      <c r="CS27" s="139">
        <v>0.92</v>
      </c>
      <c r="CT27" s="122">
        <v>0.91</v>
      </c>
      <c r="CU27" s="139">
        <v>0.91</v>
      </c>
      <c r="CV27" s="139">
        <v>0.9</v>
      </c>
      <c r="CW27" s="139">
        <v>0.9</v>
      </c>
      <c r="CX27" s="139">
        <v>0.89</v>
      </c>
      <c r="CY27" s="139">
        <v>0.88</v>
      </c>
      <c r="CZ27" s="139">
        <v>0.87</v>
      </c>
      <c r="DA27" s="139">
        <v>0.86</v>
      </c>
      <c r="DB27" s="149">
        <v>0.85</v>
      </c>
      <c r="DC27" s="139">
        <v>0.85</v>
      </c>
      <c r="DD27" s="122">
        <v>0.84</v>
      </c>
      <c r="DE27" s="139">
        <v>0.84</v>
      </c>
      <c r="DF27" s="139">
        <v>0.83</v>
      </c>
      <c r="DG27" s="139">
        <v>0.83</v>
      </c>
      <c r="DH27" s="122">
        <v>0.82</v>
      </c>
      <c r="DI27" s="122">
        <v>0.81</v>
      </c>
      <c r="DJ27" s="139">
        <v>0.81</v>
      </c>
      <c r="DK27" s="139">
        <v>0.8</v>
      </c>
      <c r="DL27" s="149">
        <v>0.79</v>
      </c>
      <c r="DM27" s="139">
        <v>0.79</v>
      </c>
      <c r="DN27" s="139">
        <v>0.78</v>
      </c>
      <c r="DO27" s="139">
        <v>0.78</v>
      </c>
      <c r="DP27" s="139">
        <v>0.77</v>
      </c>
      <c r="DQ27" s="139">
        <v>0.76</v>
      </c>
      <c r="DR27" s="139">
        <v>0.75</v>
      </c>
      <c r="DS27" s="139">
        <v>0.74</v>
      </c>
      <c r="DT27" s="139">
        <v>0.74</v>
      </c>
      <c r="DU27" s="139">
        <v>0.73</v>
      </c>
      <c r="DV27" s="149">
        <v>0.72</v>
      </c>
      <c r="DW27" s="122">
        <v>0.71</v>
      </c>
      <c r="DX27" s="139">
        <v>0.7</v>
      </c>
      <c r="DY27" s="122">
        <v>0.69</v>
      </c>
      <c r="DZ27" s="122">
        <v>0.68</v>
      </c>
      <c r="EA27" s="122">
        <v>0.67</v>
      </c>
      <c r="EB27" s="122">
        <v>0.66</v>
      </c>
      <c r="EC27" s="122">
        <v>0.65</v>
      </c>
      <c r="ED27" s="122">
        <v>0.64</v>
      </c>
      <c r="EE27" s="122">
        <v>0.63</v>
      </c>
      <c r="EF27" s="143">
        <v>0.62</v>
      </c>
      <c r="EG27" s="122">
        <v>0.6</v>
      </c>
      <c r="EH27" s="139">
        <v>0.57999999999999996</v>
      </c>
      <c r="EI27" s="122">
        <v>0.55000000000000004</v>
      </c>
      <c r="EJ27" s="122">
        <v>0.52</v>
      </c>
      <c r="EK27" s="122">
        <v>0.48</v>
      </c>
      <c r="EL27" s="122">
        <v>0.44</v>
      </c>
      <c r="EM27" s="122">
        <v>0.4</v>
      </c>
      <c r="EN27" s="122">
        <v>0.36</v>
      </c>
      <c r="EO27" s="122">
        <v>0.32</v>
      </c>
      <c r="EP27" s="143">
        <v>0.28000000000000003</v>
      </c>
      <c r="EQ27" s="122">
        <v>0.26</v>
      </c>
      <c r="ER27" s="122">
        <v>0.24</v>
      </c>
      <c r="ES27" s="122">
        <v>0.23</v>
      </c>
      <c r="ET27" s="122">
        <v>0.22</v>
      </c>
      <c r="EU27" s="122">
        <v>0.21</v>
      </c>
      <c r="EV27" s="122">
        <v>0.2</v>
      </c>
      <c r="EW27" s="122">
        <v>0.19</v>
      </c>
      <c r="EX27" s="122">
        <v>0.18</v>
      </c>
      <c r="EY27" s="122">
        <v>0.17</v>
      </c>
      <c r="EZ27" s="143">
        <v>0.16</v>
      </c>
      <c r="FA27" s="122">
        <v>0.15</v>
      </c>
      <c r="FB27" s="122">
        <v>0.15</v>
      </c>
      <c r="FC27" s="122">
        <v>0.15</v>
      </c>
      <c r="FD27" s="139">
        <v>0.14000000000000001</v>
      </c>
      <c r="FE27" s="139">
        <v>0.14000000000000001</v>
      </c>
      <c r="FF27" s="139">
        <v>0.14000000000000001</v>
      </c>
      <c r="FG27" s="139">
        <v>0.13</v>
      </c>
      <c r="FH27" s="139">
        <v>0.13</v>
      </c>
      <c r="FI27" s="139">
        <v>0.13</v>
      </c>
      <c r="FJ27" s="149">
        <v>0.12</v>
      </c>
      <c r="FK27" s="139">
        <v>0.12</v>
      </c>
      <c r="FL27" s="139">
        <v>0.12</v>
      </c>
      <c r="FM27" s="139">
        <v>0.12</v>
      </c>
      <c r="FN27" s="139">
        <v>0.12</v>
      </c>
      <c r="FO27" s="139">
        <v>0.12</v>
      </c>
      <c r="FP27" s="139">
        <v>0.12</v>
      </c>
      <c r="FQ27" s="139">
        <v>0.12</v>
      </c>
      <c r="FR27" s="139">
        <v>0.12</v>
      </c>
      <c r="FS27" s="139">
        <v>0.12</v>
      </c>
      <c r="FT27" s="139">
        <v>0.12</v>
      </c>
      <c r="FU27" s="139">
        <v>0.12</v>
      </c>
      <c r="FV27" s="139">
        <v>0.12</v>
      </c>
      <c r="FW27" s="139">
        <v>0.12</v>
      </c>
      <c r="FX27" s="139">
        <v>0.12</v>
      </c>
      <c r="FY27" s="139">
        <v>0.12</v>
      </c>
      <c r="FZ27" s="139">
        <v>0.12</v>
      </c>
      <c r="GA27" s="139">
        <v>0.12</v>
      </c>
      <c r="GB27" s="65"/>
      <c r="GC27" s="65"/>
      <c r="GD27" s="65"/>
      <c r="GE27" s="65"/>
      <c r="GF27" s="65"/>
      <c r="GG27" s="65"/>
      <c r="GH27" s="65"/>
      <c r="GI27" s="65"/>
      <c r="GJ27" s="65"/>
      <c r="GK27" s="65"/>
      <c r="GL27" s="65"/>
      <c r="GM27" s="65"/>
      <c r="GN27" s="65"/>
      <c r="GO27" s="65"/>
      <c r="GP27" s="65"/>
      <c r="GQ27" s="65"/>
      <c r="GR27" s="65"/>
      <c r="GS27" s="65"/>
      <c r="GT27" s="65"/>
      <c r="GU27" s="65"/>
      <c r="GV27" s="65"/>
      <c r="GW27" s="65"/>
      <c r="GX27" s="65"/>
      <c r="GY27" s="65"/>
      <c r="GZ27" s="65"/>
      <c r="HA27" s="65"/>
      <c r="HB27" s="65"/>
      <c r="HC27" s="65"/>
      <c r="HD27" s="65"/>
      <c r="HE27" s="65"/>
      <c r="HF27" s="65"/>
      <c r="HG27" s="65"/>
      <c r="HH27" s="65"/>
      <c r="HI27" s="65"/>
      <c r="HJ27" s="65"/>
      <c r="HK27" s="65"/>
      <c r="HL27" s="65"/>
      <c r="HM27" s="65"/>
      <c r="HN27" s="65"/>
      <c r="HO27" s="65"/>
      <c r="HP27" s="65"/>
      <c r="HQ27" s="65"/>
      <c r="HR27" s="65"/>
      <c r="HS27" s="65"/>
      <c r="HT27" s="65"/>
      <c r="HU27" s="65"/>
      <c r="HV27" s="65"/>
      <c r="HW27" s="65"/>
      <c r="HX27" s="65"/>
      <c r="HY27" s="65"/>
      <c r="HZ27" s="65"/>
      <c r="IA27" s="65"/>
      <c r="IB27" s="65"/>
      <c r="IC27" s="65"/>
      <c r="ID27" s="65"/>
      <c r="IE27" s="65"/>
      <c r="IF27" s="65"/>
      <c r="IG27" s="65"/>
      <c r="IH27" s="65"/>
      <c r="II27" s="65"/>
      <c r="IJ27" s="65"/>
      <c r="IK27" s="65"/>
      <c r="IL27" s="65"/>
      <c r="IM27" s="65"/>
      <c r="IN27" s="65"/>
      <c r="IO27" s="65"/>
      <c r="IP27" s="65"/>
      <c r="IQ27" s="65"/>
      <c r="IR27" s="65"/>
      <c r="IS27" s="65"/>
      <c r="IT27" s="65"/>
      <c r="IU27" s="65"/>
      <c r="IV27" s="65"/>
    </row>
    <row r="28" spans="1:256" x14ac:dyDescent="0.25">
      <c r="A28" s="65" t="s">
        <v>248</v>
      </c>
      <c r="B28" s="139">
        <v>0.15</v>
      </c>
      <c r="C28" s="149">
        <v>0.15</v>
      </c>
      <c r="D28" s="139">
        <v>0.15</v>
      </c>
      <c r="E28" s="139">
        <v>0.15</v>
      </c>
      <c r="F28" s="139">
        <v>0.15</v>
      </c>
      <c r="G28" s="139">
        <v>0.15</v>
      </c>
      <c r="H28" s="139">
        <v>0.15</v>
      </c>
      <c r="I28" s="149">
        <v>0.15</v>
      </c>
      <c r="J28" s="139">
        <v>0.15</v>
      </c>
      <c r="K28" s="139">
        <v>0.15</v>
      </c>
      <c r="L28" s="139">
        <v>0.15</v>
      </c>
      <c r="M28" s="139">
        <v>0.15</v>
      </c>
      <c r="N28" s="139">
        <v>0.15</v>
      </c>
      <c r="O28" s="139">
        <v>0.15</v>
      </c>
      <c r="P28" s="149">
        <v>0.15</v>
      </c>
      <c r="Q28" s="139">
        <v>0.15</v>
      </c>
      <c r="R28" s="139">
        <v>0.15</v>
      </c>
      <c r="S28" s="139">
        <v>0.15</v>
      </c>
      <c r="T28" s="139">
        <v>0.15</v>
      </c>
      <c r="U28" s="139">
        <v>0.15</v>
      </c>
      <c r="V28" s="149">
        <v>0.16</v>
      </c>
      <c r="W28" s="139">
        <v>0.16</v>
      </c>
      <c r="X28" s="139">
        <v>0.16</v>
      </c>
      <c r="Y28" s="139">
        <v>0.16</v>
      </c>
      <c r="Z28" s="139">
        <v>0.16</v>
      </c>
      <c r="AA28" s="139">
        <v>0.16</v>
      </c>
      <c r="AB28" s="149">
        <v>0.17</v>
      </c>
      <c r="AC28" s="139">
        <v>0.17</v>
      </c>
      <c r="AD28" s="139">
        <v>0.17</v>
      </c>
      <c r="AE28" s="139">
        <v>0.18</v>
      </c>
      <c r="AF28" s="139">
        <v>0.18</v>
      </c>
      <c r="AG28" s="139">
        <v>0.19</v>
      </c>
      <c r="AH28" s="139">
        <v>0.19</v>
      </c>
      <c r="AI28" s="149">
        <v>0.2</v>
      </c>
      <c r="AJ28" s="139">
        <v>0.21</v>
      </c>
      <c r="AK28" s="139">
        <v>0.22</v>
      </c>
      <c r="AL28" s="139">
        <v>0.23</v>
      </c>
      <c r="AM28" s="139">
        <v>0.24</v>
      </c>
      <c r="AN28" s="139">
        <v>0.25</v>
      </c>
      <c r="AO28" s="143">
        <v>0.27</v>
      </c>
      <c r="AP28" s="122">
        <v>0.31</v>
      </c>
      <c r="AQ28" s="122">
        <v>0.33</v>
      </c>
      <c r="AR28" s="122">
        <v>0.35</v>
      </c>
      <c r="AS28" s="122">
        <v>0.37</v>
      </c>
      <c r="AT28" s="122">
        <v>0.39</v>
      </c>
      <c r="AU28" s="143">
        <v>0.41</v>
      </c>
      <c r="AV28" s="122">
        <v>0.43</v>
      </c>
      <c r="AW28" s="122">
        <v>0.45</v>
      </c>
      <c r="AX28" s="122">
        <v>0.47</v>
      </c>
      <c r="AY28" s="122">
        <v>0.49</v>
      </c>
      <c r="AZ28" s="122">
        <v>0.52</v>
      </c>
      <c r="BA28" s="143">
        <v>0.55000000000000004</v>
      </c>
      <c r="BB28" s="122">
        <v>0.57999999999999996</v>
      </c>
      <c r="BC28" s="122">
        <v>0.61</v>
      </c>
      <c r="BD28" s="122">
        <v>0.64</v>
      </c>
      <c r="BE28" s="122">
        <v>0.67</v>
      </c>
      <c r="BF28" s="122">
        <v>0.7</v>
      </c>
      <c r="BG28" s="122">
        <v>0.75</v>
      </c>
      <c r="BH28" s="143">
        <v>0.8</v>
      </c>
      <c r="BI28" s="122">
        <v>0.83</v>
      </c>
      <c r="BJ28" s="122">
        <v>0.86</v>
      </c>
      <c r="BK28" s="139">
        <v>0.88</v>
      </c>
      <c r="BL28" s="139">
        <v>0.91</v>
      </c>
      <c r="BM28" s="139">
        <v>0.93</v>
      </c>
      <c r="BN28" s="149">
        <v>0.96</v>
      </c>
      <c r="BO28" s="139">
        <v>0.96</v>
      </c>
      <c r="BP28" s="139">
        <v>0.96</v>
      </c>
      <c r="BQ28" s="139">
        <v>0.96</v>
      </c>
      <c r="BR28" s="139">
        <v>0.96</v>
      </c>
      <c r="BS28" s="139">
        <v>0.96</v>
      </c>
      <c r="BT28" s="122">
        <v>0.96</v>
      </c>
      <c r="BU28" s="139">
        <v>0.96</v>
      </c>
      <c r="BV28" s="139">
        <v>0.96</v>
      </c>
      <c r="BW28" s="139">
        <v>0.96</v>
      </c>
      <c r="BX28" s="149">
        <v>0.96</v>
      </c>
      <c r="BY28" s="139">
        <v>0.96</v>
      </c>
      <c r="BZ28" s="139">
        <v>0.96</v>
      </c>
      <c r="CA28" s="139">
        <v>0.96</v>
      </c>
      <c r="CB28" s="122">
        <v>0.96</v>
      </c>
      <c r="CC28" s="122">
        <v>0.96</v>
      </c>
      <c r="CD28" s="122">
        <v>0.96</v>
      </c>
      <c r="CE28" s="122">
        <v>0.96</v>
      </c>
      <c r="CF28" s="122">
        <v>0.96</v>
      </c>
      <c r="CG28" s="122">
        <v>0.96</v>
      </c>
      <c r="CH28" s="143">
        <v>0.96</v>
      </c>
      <c r="CI28" s="122">
        <v>0.96</v>
      </c>
      <c r="CJ28" s="139">
        <v>0.95</v>
      </c>
      <c r="CK28" s="139">
        <v>0.96</v>
      </c>
      <c r="CL28" s="139">
        <v>0.95</v>
      </c>
      <c r="CM28" s="139">
        <v>0.95</v>
      </c>
      <c r="CN28" s="139">
        <v>0.94</v>
      </c>
      <c r="CO28" s="139">
        <v>0.94</v>
      </c>
      <c r="CP28" s="139">
        <v>0.93</v>
      </c>
      <c r="CQ28" s="139">
        <v>0.93</v>
      </c>
      <c r="CR28" s="149">
        <v>0.92</v>
      </c>
      <c r="CS28" s="139">
        <v>0.92</v>
      </c>
      <c r="CT28" s="122">
        <v>0.91</v>
      </c>
      <c r="CU28" s="139">
        <v>0.91</v>
      </c>
      <c r="CV28" s="139">
        <v>0.9</v>
      </c>
      <c r="CW28" s="139">
        <v>0.9</v>
      </c>
      <c r="CX28" s="139">
        <v>0.89</v>
      </c>
      <c r="CY28" s="139">
        <v>0.88</v>
      </c>
      <c r="CZ28" s="139">
        <v>0.87</v>
      </c>
      <c r="DA28" s="139">
        <v>0.86</v>
      </c>
      <c r="DB28" s="149">
        <v>0.85</v>
      </c>
      <c r="DC28" s="139">
        <v>0.85</v>
      </c>
      <c r="DD28" s="122">
        <v>0.84</v>
      </c>
      <c r="DE28" s="139">
        <v>0.84</v>
      </c>
      <c r="DF28" s="139">
        <v>0.83</v>
      </c>
      <c r="DG28" s="139">
        <v>0.83</v>
      </c>
      <c r="DH28" s="122">
        <v>0.82</v>
      </c>
      <c r="DI28" s="122">
        <v>0.81</v>
      </c>
      <c r="DJ28" s="139">
        <v>0.81</v>
      </c>
      <c r="DK28" s="139">
        <v>0.8</v>
      </c>
      <c r="DL28" s="149">
        <v>0.79</v>
      </c>
      <c r="DM28" s="139">
        <v>0.79</v>
      </c>
      <c r="DN28" s="139">
        <v>0.78</v>
      </c>
      <c r="DO28" s="139">
        <v>0.78</v>
      </c>
      <c r="DP28" s="139">
        <v>0.77</v>
      </c>
      <c r="DQ28" s="139">
        <v>0.76</v>
      </c>
      <c r="DR28" s="139">
        <v>0.75</v>
      </c>
      <c r="DS28" s="139">
        <v>0.74</v>
      </c>
      <c r="DT28" s="139">
        <v>0.74</v>
      </c>
      <c r="DU28" s="139">
        <v>0.73</v>
      </c>
      <c r="DV28" s="149">
        <v>0.72</v>
      </c>
      <c r="DW28" s="122">
        <v>0.71</v>
      </c>
      <c r="DX28" s="139">
        <v>0.7</v>
      </c>
      <c r="DY28" s="122">
        <v>0.69</v>
      </c>
      <c r="DZ28" s="122">
        <v>0.68</v>
      </c>
      <c r="EA28" s="122">
        <v>0.67</v>
      </c>
      <c r="EB28" s="122">
        <v>0.66</v>
      </c>
      <c r="EC28" s="122">
        <v>0.65</v>
      </c>
      <c r="ED28" s="122">
        <v>0.64</v>
      </c>
      <c r="EE28" s="122">
        <v>0.63</v>
      </c>
      <c r="EF28" s="143">
        <v>0.62</v>
      </c>
      <c r="EG28" s="122">
        <v>0.6</v>
      </c>
      <c r="EH28" s="139">
        <v>0.57999999999999996</v>
      </c>
      <c r="EI28" s="122">
        <v>0.55000000000000004</v>
      </c>
      <c r="EJ28" s="122">
        <v>0.52</v>
      </c>
      <c r="EK28" s="122">
        <v>0.48</v>
      </c>
      <c r="EL28" s="122">
        <v>0.44</v>
      </c>
      <c r="EM28" s="122">
        <v>0.4</v>
      </c>
      <c r="EN28" s="122">
        <v>0.36</v>
      </c>
      <c r="EO28" s="122">
        <v>0.32</v>
      </c>
      <c r="EP28" s="143">
        <v>0.28000000000000003</v>
      </c>
      <c r="EQ28" s="122">
        <v>0.26</v>
      </c>
      <c r="ER28" s="122">
        <v>0.24</v>
      </c>
      <c r="ES28" s="122">
        <v>0.23</v>
      </c>
      <c r="ET28" s="122">
        <v>0.22</v>
      </c>
      <c r="EU28" s="122">
        <v>0.21</v>
      </c>
      <c r="EV28" s="122">
        <v>0.2</v>
      </c>
      <c r="EW28" s="122">
        <v>0.19</v>
      </c>
      <c r="EX28" s="122">
        <v>0.18</v>
      </c>
      <c r="EY28" s="122">
        <v>0.17</v>
      </c>
      <c r="EZ28" s="143">
        <v>0.16</v>
      </c>
      <c r="FA28" s="122">
        <v>0.15</v>
      </c>
      <c r="FB28" s="122">
        <v>0.15</v>
      </c>
      <c r="FC28" s="122">
        <v>0.15</v>
      </c>
      <c r="FD28" s="139">
        <v>0.14000000000000001</v>
      </c>
      <c r="FE28" s="139">
        <v>0.14000000000000001</v>
      </c>
      <c r="FF28" s="139">
        <v>0.14000000000000001</v>
      </c>
      <c r="FG28" s="139">
        <v>0.13</v>
      </c>
      <c r="FH28" s="139">
        <v>0.13</v>
      </c>
      <c r="FI28" s="139">
        <v>0.13</v>
      </c>
      <c r="FJ28" s="149">
        <v>0.12</v>
      </c>
      <c r="FK28" s="139">
        <v>0.12</v>
      </c>
      <c r="FL28" s="139">
        <v>0.12</v>
      </c>
      <c r="FM28" s="139">
        <v>0.12</v>
      </c>
      <c r="FN28" s="139">
        <v>0.12</v>
      </c>
      <c r="FO28" s="139">
        <v>0.12</v>
      </c>
      <c r="FP28" s="139">
        <v>0.12</v>
      </c>
      <c r="FQ28" s="139">
        <v>0.12</v>
      </c>
      <c r="FR28" s="139">
        <v>0.12</v>
      </c>
      <c r="FS28" s="139">
        <v>0.12</v>
      </c>
      <c r="FT28" s="139">
        <v>0.12</v>
      </c>
      <c r="FU28" s="139">
        <v>0.12</v>
      </c>
      <c r="FV28" s="139">
        <v>0.12</v>
      </c>
      <c r="FW28" s="139">
        <v>0.12</v>
      </c>
      <c r="FX28" s="139">
        <v>0.12</v>
      </c>
      <c r="FY28" s="139">
        <v>0.12</v>
      </c>
      <c r="FZ28" s="139">
        <v>0.12</v>
      </c>
      <c r="GA28" s="139">
        <v>0.12</v>
      </c>
      <c r="GB28" s="65"/>
      <c r="GC28" s="65"/>
      <c r="GD28" s="65"/>
      <c r="GE28" s="65"/>
      <c r="GF28" s="65"/>
      <c r="GG28" s="65"/>
      <c r="GH28" s="65"/>
      <c r="GI28" s="65"/>
      <c r="GJ28" s="65"/>
      <c r="GK28" s="65"/>
      <c r="GL28" s="65"/>
      <c r="GM28" s="65"/>
      <c r="GN28" s="65"/>
      <c r="GO28" s="65"/>
      <c r="GP28" s="65"/>
      <c r="GQ28" s="65"/>
      <c r="GR28" s="65"/>
      <c r="GS28" s="65"/>
      <c r="GT28" s="65"/>
      <c r="GU28" s="65"/>
      <c r="GV28" s="65"/>
      <c r="GW28" s="65"/>
      <c r="GX28" s="65"/>
      <c r="GY28" s="65"/>
      <c r="GZ28" s="65"/>
      <c r="HA28" s="65"/>
      <c r="HB28" s="65"/>
      <c r="HC28" s="65"/>
      <c r="HD28" s="65"/>
      <c r="HE28" s="65"/>
      <c r="HF28" s="65"/>
      <c r="HG28" s="65"/>
      <c r="HH28" s="65"/>
      <c r="HI28" s="65"/>
      <c r="HJ28" s="65"/>
      <c r="HK28" s="65"/>
      <c r="HL28" s="65"/>
      <c r="HM28" s="65"/>
      <c r="HN28" s="65"/>
      <c r="HO28" s="65"/>
      <c r="HP28" s="65"/>
      <c r="HQ28" s="65"/>
      <c r="HR28" s="65"/>
      <c r="HS28" s="65"/>
      <c r="HT28" s="65"/>
      <c r="HU28" s="65"/>
      <c r="HV28" s="65"/>
      <c r="HW28" s="65"/>
      <c r="HX28" s="65"/>
      <c r="HY28" s="65"/>
      <c r="HZ28" s="65"/>
      <c r="IA28" s="65"/>
      <c r="IB28" s="65"/>
      <c r="IC28" s="65"/>
      <c r="ID28" s="65"/>
      <c r="IE28" s="65"/>
      <c r="IF28" s="65"/>
      <c r="IG28" s="65"/>
      <c r="IH28" s="65"/>
      <c r="II28" s="65"/>
      <c r="IJ28" s="65"/>
      <c r="IK28" s="65"/>
      <c r="IL28" s="65"/>
      <c r="IM28" s="65"/>
      <c r="IN28" s="65"/>
      <c r="IO28" s="65"/>
      <c r="IP28" s="65"/>
      <c r="IQ28" s="65"/>
      <c r="IR28" s="65"/>
      <c r="IS28" s="65"/>
      <c r="IT28" s="65"/>
      <c r="IU28" s="65"/>
      <c r="IV28" s="65"/>
    </row>
    <row r="29" spans="1:256" x14ac:dyDescent="0.25">
      <c r="A29" s="65" t="s">
        <v>249</v>
      </c>
      <c r="B29" s="139">
        <v>0.15</v>
      </c>
      <c r="C29" s="149">
        <v>0.15</v>
      </c>
      <c r="D29" s="139">
        <v>0.15</v>
      </c>
      <c r="E29" s="139">
        <v>0.15</v>
      </c>
      <c r="F29" s="139">
        <v>0.15</v>
      </c>
      <c r="G29" s="139">
        <v>0.15</v>
      </c>
      <c r="H29" s="139">
        <v>0.15</v>
      </c>
      <c r="I29" s="149">
        <v>0.15</v>
      </c>
      <c r="J29" s="139">
        <v>0.15</v>
      </c>
      <c r="K29" s="139">
        <v>0.15</v>
      </c>
      <c r="L29" s="139">
        <v>0.15</v>
      </c>
      <c r="M29" s="139">
        <v>0.15</v>
      </c>
      <c r="N29" s="139">
        <v>0.15</v>
      </c>
      <c r="O29" s="139">
        <v>0.15</v>
      </c>
      <c r="P29" s="149">
        <v>0.15</v>
      </c>
      <c r="Q29" s="139">
        <v>0.15</v>
      </c>
      <c r="R29" s="139">
        <v>0.15</v>
      </c>
      <c r="S29" s="139">
        <v>0.15</v>
      </c>
      <c r="T29" s="139">
        <v>0.15</v>
      </c>
      <c r="U29" s="139">
        <v>0.15</v>
      </c>
      <c r="V29" s="149">
        <v>0.16</v>
      </c>
      <c r="W29" s="139">
        <v>0.16</v>
      </c>
      <c r="X29" s="139">
        <v>0.16</v>
      </c>
      <c r="Y29" s="139">
        <v>0.16</v>
      </c>
      <c r="Z29" s="139">
        <v>0.16</v>
      </c>
      <c r="AA29" s="139">
        <v>0.16</v>
      </c>
      <c r="AB29" s="149">
        <v>0.17</v>
      </c>
      <c r="AC29" s="139">
        <v>0.17</v>
      </c>
      <c r="AD29" s="139">
        <v>0.17</v>
      </c>
      <c r="AE29" s="139">
        <v>0.18</v>
      </c>
      <c r="AF29" s="139">
        <v>0.18</v>
      </c>
      <c r="AG29" s="139">
        <v>0.19</v>
      </c>
      <c r="AH29" s="139">
        <v>0.19</v>
      </c>
      <c r="AI29" s="149">
        <v>0.2</v>
      </c>
      <c r="AJ29" s="139">
        <v>0.21</v>
      </c>
      <c r="AK29" s="139">
        <v>0.22</v>
      </c>
      <c r="AL29" s="139">
        <v>0.23</v>
      </c>
      <c r="AM29" s="139">
        <v>0.24</v>
      </c>
      <c r="AN29" s="139">
        <v>0.25</v>
      </c>
      <c r="AO29" s="143">
        <v>0.27</v>
      </c>
      <c r="AP29" s="122">
        <v>0.31</v>
      </c>
      <c r="AQ29" s="122">
        <v>0.33</v>
      </c>
      <c r="AR29" s="122">
        <v>0.35</v>
      </c>
      <c r="AS29" s="122">
        <v>0.37</v>
      </c>
      <c r="AT29" s="122">
        <v>0.39</v>
      </c>
      <c r="AU29" s="143">
        <v>0.41</v>
      </c>
      <c r="AV29" s="122">
        <v>0.43</v>
      </c>
      <c r="AW29" s="122">
        <v>0.45</v>
      </c>
      <c r="AX29" s="122">
        <v>0.47</v>
      </c>
      <c r="AY29" s="122">
        <v>0.49</v>
      </c>
      <c r="AZ29" s="122">
        <v>0.52</v>
      </c>
      <c r="BA29" s="143">
        <v>0.55000000000000004</v>
      </c>
      <c r="BB29" s="122">
        <v>0.57999999999999996</v>
      </c>
      <c r="BC29" s="122">
        <v>0.61</v>
      </c>
      <c r="BD29" s="122">
        <v>0.64</v>
      </c>
      <c r="BE29" s="122">
        <v>0.67</v>
      </c>
      <c r="BF29" s="122">
        <v>0.7</v>
      </c>
      <c r="BG29" s="122">
        <v>0.75</v>
      </c>
      <c r="BH29" s="143">
        <v>0.8</v>
      </c>
      <c r="BI29" s="122">
        <v>0.83</v>
      </c>
      <c r="BJ29" s="122">
        <v>0.86</v>
      </c>
      <c r="BK29" s="139">
        <v>0.88</v>
      </c>
      <c r="BL29" s="139">
        <v>0.91</v>
      </c>
      <c r="BM29" s="139">
        <v>0.93</v>
      </c>
      <c r="BN29" s="149">
        <v>0.96</v>
      </c>
      <c r="BO29" s="139">
        <v>0.96</v>
      </c>
      <c r="BP29" s="139">
        <v>0.96</v>
      </c>
      <c r="BQ29" s="139">
        <v>0.96</v>
      </c>
      <c r="BR29" s="139">
        <v>0.96</v>
      </c>
      <c r="BS29" s="139">
        <v>0.96</v>
      </c>
      <c r="BT29" s="122">
        <v>0.96</v>
      </c>
      <c r="BU29" s="139">
        <v>0.96</v>
      </c>
      <c r="BV29" s="139">
        <v>0.96</v>
      </c>
      <c r="BW29" s="139">
        <v>0.96</v>
      </c>
      <c r="BX29" s="149">
        <v>0.96</v>
      </c>
      <c r="BY29" s="139">
        <v>0.96</v>
      </c>
      <c r="BZ29" s="139">
        <v>0.96</v>
      </c>
      <c r="CA29" s="139">
        <v>0.96</v>
      </c>
      <c r="CB29" s="122">
        <v>0.96</v>
      </c>
      <c r="CC29" s="122">
        <v>0.96</v>
      </c>
      <c r="CD29" s="122">
        <v>0.96</v>
      </c>
      <c r="CE29" s="122">
        <v>0.96</v>
      </c>
      <c r="CF29" s="122">
        <v>0.96</v>
      </c>
      <c r="CG29" s="122">
        <v>0.96</v>
      </c>
      <c r="CH29" s="143">
        <v>0.96</v>
      </c>
      <c r="CI29" s="122">
        <v>0.96</v>
      </c>
      <c r="CJ29" s="139">
        <v>0.95</v>
      </c>
      <c r="CK29" s="139">
        <v>0.96</v>
      </c>
      <c r="CL29" s="139">
        <v>0.95</v>
      </c>
      <c r="CM29" s="139">
        <v>0.95</v>
      </c>
      <c r="CN29" s="139">
        <v>0.94</v>
      </c>
      <c r="CO29" s="139">
        <v>0.94</v>
      </c>
      <c r="CP29" s="139">
        <v>0.93</v>
      </c>
      <c r="CQ29" s="139">
        <v>0.93</v>
      </c>
      <c r="CR29" s="149">
        <v>0.92</v>
      </c>
      <c r="CS29" s="139">
        <v>0.92</v>
      </c>
      <c r="CT29" s="122">
        <v>0.91</v>
      </c>
      <c r="CU29" s="139">
        <v>0.91</v>
      </c>
      <c r="CV29" s="139">
        <v>0.9</v>
      </c>
      <c r="CW29" s="139">
        <v>0.9</v>
      </c>
      <c r="CX29" s="139">
        <v>0.89</v>
      </c>
      <c r="CY29" s="139">
        <v>0.88</v>
      </c>
      <c r="CZ29" s="139">
        <v>0.87</v>
      </c>
      <c r="DA29" s="139">
        <v>0.86</v>
      </c>
      <c r="DB29" s="149">
        <v>0.85</v>
      </c>
      <c r="DC29" s="139">
        <v>0.85</v>
      </c>
      <c r="DD29" s="122">
        <v>0.84</v>
      </c>
      <c r="DE29" s="139">
        <v>0.84</v>
      </c>
      <c r="DF29" s="139">
        <v>0.83</v>
      </c>
      <c r="DG29" s="139">
        <v>0.83</v>
      </c>
      <c r="DH29" s="122">
        <v>0.82</v>
      </c>
      <c r="DI29" s="122">
        <v>0.81</v>
      </c>
      <c r="DJ29" s="139">
        <v>0.81</v>
      </c>
      <c r="DK29" s="139">
        <v>0.8</v>
      </c>
      <c r="DL29" s="149">
        <v>0.79</v>
      </c>
      <c r="DM29" s="139">
        <v>0.79</v>
      </c>
      <c r="DN29" s="139">
        <v>0.78</v>
      </c>
      <c r="DO29" s="139">
        <v>0.78</v>
      </c>
      <c r="DP29" s="139">
        <v>0.77</v>
      </c>
      <c r="DQ29" s="139">
        <v>0.76</v>
      </c>
      <c r="DR29" s="139">
        <v>0.75</v>
      </c>
      <c r="DS29" s="139">
        <v>0.74</v>
      </c>
      <c r="DT29" s="139">
        <v>0.74</v>
      </c>
      <c r="DU29" s="139">
        <v>0.73</v>
      </c>
      <c r="DV29" s="149">
        <v>0.72</v>
      </c>
      <c r="DW29" s="122">
        <v>0.71</v>
      </c>
      <c r="DX29" s="139">
        <v>0.7</v>
      </c>
      <c r="DY29" s="122">
        <v>0.69</v>
      </c>
      <c r="DZ29" s="122">
        <v>0.68</v>
      </c>
      <c r="EA29" s="122">
        <v>0.67</v>
      </c>
      <c r="EB29" s="122">
        <v>0.66</v>
      </c>
      <c r="EC29" s="122">
        <v>0.65</v>
      </c>
      <c r="ED29" s="122">
        <v>0.64</v>
      </c>
      <c r="EE29" s="122">
        <v>0.63</v>
      </c>
      <c r="EF29" s="143">
        <v>0.62</v>
      </c>
      <c r="EG29" s="122">
        <v>0.6</v>
      </c>
      <c r="EH29" s="139">
        <v>0.57999999999999996</v>
      </c>
      <c r="EI29" s="122">
        <v>0.55000000000000004</v>
      </c>
      <c r="EJ29" s="122">
        <v>0.52</v>
      </c>
      <c r="EK29" s="122">
        <v>0.48</v>
      </c>
      <c r="EL29" s="122">
        <v>0.44</v>
      </c>
      <c r="EM29" s="122">
        <v>0.4</v>
      </c>
      <c r="EN29" s="122">
        <v>0.36</v>
      </c>
      <c r="EO29" s="122">
        <v>0.32</v>
      </c>
      <c r="EP29" s="143">
        <v>0.28000000000000003</v>
      </c>
      <c r="EQ29" s="122">
        <v>0.26</v>
      </c>
      <c r="ER29" s="122">
        <v>0.24</v>
      </c>
      <c r="ES29" s="122">
        <v>0.23</v>
      </c>
      <c r="ET29" s="122">
        <v>0.22</v>
      </c>
      <c r="EU29" s="122">
        <v>0.21</v>
      </c>
      <c r="EV29" s="122">
        <v>0.2</v>
      </c>
      <c r="EW29" s="122">
        <v>0.19</v>
      </c>
      <c r="EX29" s="122">
        <v>0.18</v>
      </c>
      <c r="EY29" s="122">
        <v>0.17</v>
      </c>
      <c r="EZ29" s="143">
        <v>0.16</v>
      </c>
      <c r="FA29" s="122">
        <v>0.15</v>
      </c>
      <c r="FB29" s="122">
        <v>0.15</v>
      </c>
      <c r="FC29" s="122">
        <v>0.15</v>
      </c>
      <c r="FD29" s="139">
        <v>0.14000000000000001</v>
      </c>
      <c r="FE29" s="139">
        <v>0.14000000000000001</v>
      </c>
      <c r="FF29" s="139">
        <v>0.14000000000000001</v>
      </c>
      <c r="FG29" s="139">
        <v>0.13</v>
      </c>
      <c r="FH29" s="139">
        <v>0.13</v>
      </c>
      <c r="FI29" s="139">
        <v>0.13</v>
      </c>
      <c r="FJ29" s="149">
        <v>0.12</v>
      </c>
      <c r="FK29" s="139">
        <v>0.12</v>
      </c>
      <c r="FL29" s="139">
        <v>0.12</v>
      </c>
      <c r="FM29" s="139">
        <v>0.12</v>
      </c>
      <c r="FN29" s="139">
        <v>0.12</v>
      </c>
      <c r="FO29" s="139">
        <v>0.12</v>
      </c>
      <c r="FP29" s="139">
        <v>0.12</v>
      </c>
      <c r="FQ29" s="139">
        <v>0.12</v>
      </c>
      <c r="FR29" s="139">
        <v>0.12</v>
      </c>
      <c r="FS29" s="139">
        <v>0.12</v>
      </c>
      <c r="FT29" s="139">
        <v>0.12</v>
      </c>
      <c r="FU29" s="139">
        <v>0.12</v>
      </c>
      <c r="FV29" s="139">
        <v>0.12</v>
      </c>
      <c r="FW29" s="139">
        <v>0.12</v>
      </c>
      <c r="FX29" s="139">
        <v>0.12</v>
      </c>
      <c r="FY29" s="139">
        <v>0.12</v>
      </c>
      <c r="FZ29" s="139">
        <v>0.12</v>
      </c>
      <c r="GA29" s="139">
        <v>0.12</v>
      </c>
      <c r="GB29" s="65"/>
      <c r="GC29" s="65"/>
      <c r="GD29" s="65"/>
      <c r="GE29" s="65"/>
      <c r="GF29" s="65"/>
      <c r="GG29" s="65"/>
      <c r="GH29" s="65"/>
      <c r="GI29" s="65"/>
      <c r="GJ29" s="65"/>
      <c r="GK29" s="65"/>
      <c r="GL29" s="65"/>
      <c r="GM29" s="65"/>
      <c r="GN29" s="65"/>
      <c r="GO29" s="65"/>
      <c r="GP29" s="65"/>
      <c r="GQ29" s="65"/>
      <c r="GR29" s="65"/>
      <c r="GS29" s="65"/>
      <c r="GT29" s="65"/>
      <c r="GU29" s="65"/>
      <c r="GV29" s="65"/>
      <c r="GW29" s="65"/>
      <c r="GX29" s="65"/>
      <c r="GY29" s="65"/>
      <c r="GZ29" s="65"/>
      <c r="HA29" s="65"/>
      <c r="HB29" s="65"/>
      <c r="HC29" s="65"/>
      <c r="HD29" s="65"/>
      <c r="HE29" s="65"/>
      <c r="HF29" s="65"/>
      <c r="HG29" s="65"/>
      <c r="HH29" s="65"/>
      <c r="HI29" s="65"/>
      <c r="HJ29" s="65"/>
      <c r="HK29" s="65"/>
      <c r="HL29" s="65"/>
      <c r="HM29" s="65"/>
      <c r="HN29" s="65"/>
      <c r="HO29" s="65"/>
      <c r="HP29" s="65"/>
      <c r="HQ29" s="65"/>
      <c r="HR29" s="65"/>
      <c r="HS29" s="65"/>
      <c r="HT29" s="65"/>
      <c r="HU29" s="65"/>
      <c r="HV29" s="65"/>
      <c r="HW29" s="65"/>
      <c r="HX29" s="65"/>
      <c r="HY29" s="65"/>
      <c r="HZ29" s="65"/>
      <c r="IA29" s="65"/>
      <c r="IB29" s="65"/>
      <c r="IC29" s="65"/>
      <c r="ID29" s="65"/>
      <c r="IE29" s="65"/>
      <c r="IF29" s="65"/>
      <c r="IG29" s="65"/>
      <c r="IH29" s="65"/>
      <c r="II29" s="65"/>
      <c r="IJ29" s="65"/>
      <c r="IK29" s="65"/>
      <c r="IL29" s="65"/>
      <c r="IM29" s="65"/>
      <c r="IN29" s="65"/>
      <c r="IO29" s="65"/>
      <c r="IP29" s="65"/>
      <c r="IQ29" s="65"/>
      <c r="IR29" s="65"/>
      <c r="IS29" s="65"/>
      <c r="IT29" s="65"/>
      <c r="IU29" s="65"/>
      <c r="IV29" s="65"/>
    </row>
    <row r="30" spans="1:256" x14ac:dyDescent="0.25">
      <c r="A30" s="65" t="s">
        <v>250</v>
      </c>
      <c r="B30" s="139">
        <v>0.15</v>
      </c>
      <c r="C30" s="149">
        <v>0.15</v>
      </c>
      <c r="D30" s="139">
        <v>0.15</v>
      </c>
      <c r="E30" s="139">
        <v>0.15</v>
      </c>
      <c r="F30" s="139">
        <v>0.15</v>
      </c>
      <c r="G30" s="139">
        <v>0.15</v>
      </c>
      <c r="H30" s="139">
        <v>0.15</v>
      </c>
      <c r="I30" s="149">
        <v>0.15</v>
      </c>
      <c r="J30" s="139">
        <v>0.15</v>
      </c>
      <c r="K30" s="139">
        <v>0.15</v>
      </c>
      <c r="L30" s="139">
        <v>0.15</v>
      </c>
      <c r="M30" s="139">
        <v>0.15</v>
      </c>
      <c r="N30" s="139">
        <v>0.15</v>
      </c>
      <c r="O30" s="139">
        <v>0.15</v>
      </c>
      <c r="P30" s="149">
        <v>0.15</v>
      </c>
      <c r="Q30" s="139">
        <v>0.15</v>
      </c>
      <c r="R30" s="139">
        <v>0.15</v>
      </c>
      <c r="S30" s="139">
        <v>0.15</v>
      </c>
      <c r="T30" s="139">
        <v>0.15</v>
      </c>
      <c r="U30" s="139">
        <v>0.15</v>
      </c>
      <c r="V30" s="149">
        <v>0.16</v>
      </c>
      <c r="W30" s="139">
        <v>0.16</v>
      </c>
      <c r="X30" s="139">
        <v>0.16</v>
      </c>
      <c r="Y30" s="139">
        <v>0.16</v>
      </c>
      <c r="Z30" s="139">
        <v>0.16</v>
      </c>
      <c r="AA30" s="139">
        <v>0.16</v>
      </c>
      <c r="AB30" s="149">
        <v>0.17</v>
      </c>
      <c r="AC30" s="139">
        <v>0.17</v>
      </c>
      <c r="AD30" s="139">
        <v>0.17</v>
      </c>
      <c r="AE30" s="139">
        <v>0.18</v>
      </c>
      <c r="AF30" s="139">
        <v>0.18</v>
      </c>
      <c r="AG30" s="139">
        <v>0.19</v>
      </c>
      <c r="AH30" s="139">
        <v>0.19</v>
      </c>
      <c r="AI30" s="149">
        <v>0.2</v>
      </c>
      <c r="AJ30" s="139">
        <v>0.21</v>
      </c>
      <c r="AK30" s="139">
        <v>0.22</v>
      </c>
      <c r="AL30" s="139">
        <v>0.23</v>
      </c>
      <c r="AM30" s="139">
        <v>0.24</v>
      </c>
      <c r="AN30" s="139">
        <v>0.25</v>
      </c>
      <c r="AO30" s="143">
        <v>0.27</v>
      </c>
      <c r="AP30" s="122">
        <v>0.31</v>
      </c>
      <c r="AQ30" s="122">
        <v>0.33</v>
      </c>
      <c r="AR30" s="122">
        <v>0.35</v>
      </c>
      <c r="AS30" s="122">
        <v>0.37</v>
      </c>
      <c r="AT30" s="122">
        <v>0.39</v>
      </c>
      <c r="AU30" s="143">
        <v>0.41</v>
      </c>
      <c r="AV30" s="122">
        <v>0.43</v>
      </c>
      <c r="AW30" s="122">
        <v>0.45</v>
      </c>
      <c r="AX30" s="122">
        <v>0.47</v>
      </c>
      <c r="AY30" s="122">
        <v>0.49</v>
      </c>
      <c r="AZ30" s="122">
        <v>0.52</v>
      </c>
      <c r="BA30" s="143">
        <v>0.55000000000000004</v>
      </c>
      <c r="BB30" s="122">
        <v>0.57999999999999996</v>
      </c>
      <c r="BC30" s="122">
        <v>0.61</v>
      </c>
      <c r="BD30" s="122">
        <v>0.64</v>
      </c>
      <c r="BE30" s="122">
        <v>0.67</v>
      </c>
      <c r="BF30" s="122">
        <v>0.7</v>
      </c>
      <c r="BG30" s="122">
        <v>0.75</v>
      </c>
      <c r="BH30" s="143">
        <v>0.8</v>
      </c>
      <c r="BI30" s="122">
        <v>0.83</v>
      </c>
      <c r="BJ30" s="139">
        <v>0.86</v>
      </c>
      <c r="BK30" s="139">
        <v>0.88</v>
      </c>
      <c r="BL30" s="139">
        <v>0.91</v>
      </c>
      <c r="BM30" s="139">
        <v>0.93</v>
      </c>
      <c r="BN30" s="149">
        <v>0.96</v>
      </c>
      <c r="BO30" s="139">
        <v>0.96</v>
      </c>
      <c r="BP30" s="139">
        <v>0.96</v>
      </c>
      <c r="BQ30" s="139">
        <v>0.96</v>
      </c>
      <c r="BR30" s="139">
        <v>0.96</v>
      </c>
      <c r="BS30" s="139">
        <v>0.96</v>
      </c>
      <c r="BT30" s="122">
        <v>0.96</v>
      </c>
      <c r="BU30" s="139">
        <v>0.96</v>
      </c>
      <c r="BV30" s="139">
        <v>0.96</v>
      </c>
      <c r="BW30" s="139">
        <v>0.96</v>
      </c>
      <c r="BX30" s="149">
        <v>0.96</v>
      </c>
      <c r="BY30" s="139">
        <v>0.96</v>
      </c>
      <c r="BZ30" s="139">
        <v>0.96</v>
      </c>
      <c r="CA30" s="139">
        <v>0.96</v>
      </c>
      <c r="CB30" s="139">
        <v>0.96</v>
      </c>
      <c r="CC30" s="139">
        <v>0.96</v>
      </c>
      <c r="CD30" s="139">
        <v>0.96</v>
      </c>
      <c r="CE30" s="139">
        <v>0.96</v>
      </c>
      <c r="CF30" s="139">
        <v>0.96</v>
      </c>
      <c r="CG30" s="139">
        <v>0.96</v>
      </c>
      <c r="CH30" s="143">
        <v>0.96</v>
      </c>
      <c r="CI30" s="122">
        <v>0.96</v>
      </c>
      <c r="CJ30" s="139">
        <v>0.95</v>
      </c>
      <c r="CK30" s="139">
        <v>0.96</v>
      </c>
      <c r="CL30" s="139">
        <v>0.95</v>
      </c>
      <c r="CM30" s="139">
        <v>0.95</v>
      </c>
      <c r="CN30" s="139">
        <v>0.94</v>
      </c>
      <c r="CO30" s="139">
        <v>0.94</v>
      </c>
      <c r="CP30" s="139">
        <v>0.93</v>
      </c>
      <c r="CQ30" s="139">
        <v>0.93</v>
      </c>
      <c r="CR30" s="149">
        <v>0.92</v>
      </c>
      <c r="CS30" s="139">
        <v>0.92</v>
      </c>
      <c r="CT30" s="122">
        <v>0.91</v>
      </c>
      <c r="CU30" s="139">
        <v>0.91</v>
      </c>
      <c r="CV30" s="139">
        <v>0.9</v>
      </c>
      <c r="CW30" s="139">
        <v>0.9</v>
      </c>
      <c r="CX30" s="139">
        <v>0.89</v>
      </c>
      <c r="CY30" s="139">
        <v>0.88</v>
      </c>
      <c r="CZ30" s="139">
        <v>0.87</v>
      </c>
      <c r="DA30" s="139">
        <v>0.86</v>
      </c>
      <c r="DB30" s="149">
        <v>0.85</v>
      </c>
      <c r="DC30" s="139">
        <v>0.85</v>
      </c>
      <c r="DD30" s="122">
        <v>0.84</v>
      </c>
      <c r="DE30" s="139">
        <v>0.84</v>
      </c>
      <c r="DF30" s="139">
        <v>0.83</v>
      </c>
      <c r="DG30" s="139">
        <v>0.83</v>
      </c>
      <c r="DH30" s="122">
        <v>0.82</v>
      </c>
      <c r="DI30" s="122">
        <v>0.81</v>
      </c>
      <c r="DJ30" s="139">
        <v>0.81</v>
      </c>
      <c r="DK30" s="139">
        <v>0.8</v>
      </c>
      <c r="DL30" s="149">
        <v>0.79</v>
      </c>
      <c r="DM30" s="139">
        <v>0.79</v>
      </c>
      <c r="DN30" s="139">
        <v>0.78</v>
      </c>
      <c r="DO30" s="139">
        <v>0.78</v>
      </c>
      <c r="DP30" s="139">
        <v>0.77</v>
      </c>
      <c r="DQ30" s="139">
        <v>0.76</v>
      </c>
      <c r="DR30" s="139">
        <v>0.75</v>
      </c>
      <c r="DS30" s="139">
        <v>0.74</v>
      </c>
      <c r="DT30" s="139">
        <v>0.74</v>
      </c>
      <c r="DU30" s="139">
        <v>0.73</v>
      </c>
      <c r="DV30" s="149">
        <v>0.72</v>
      </c>
      <c r="DW30" s="122">
        <v>0.71</v>
      </c>
      <c r="DX30" s="139">
        <v>0.7</v>
      </c>
      <c r="DY30" s="122">
        <v>0.69</v>
      </c>
      <c r="DZ30" s="122">
        <v>0.68</v>
      </c>
      <c r="EA30" s="122">
        <v>0.67</v>
      </c>
      <c r="EB30" s="122">
        <v>0.66</v>
      </c>
      <c r="EC30" s="122">
        <v>0.65</v>
      </c>
      <c r="ED30" s="122">
        <v>0.64</v>
      </c>
      <c r="EE30" s="122">
        <v>0.63</v>
      </c>
      <c r="EF30" s="143">
        <v>0.62</v>
      </c>
      <c r="EG30" s="122">
        <v>0.6</v>
      </c>
      <c r="EH30" s="139">
        <v>0.57999999999999996</v>
      </c>
      <c r="EI30" s="122">
        <v>0.55000000000000004</v>
      </c>
      <c r="EJ30" s="122">
        <v>0.52</v>
      </c>
      <c r="EK30" s="122">
        <v>0.48</v>
      </c>
      <c r="EL30" s="122">
        <v>0.44</v>
      </c>
      <c r="EM30" s="122">
        <v>0.4</v>
      </c>
      <c r="EN30" s="122">
        <v>0.36</v>
      </c>
      <c r="EO30" s="122">
        <v>0.32</v>
      </c>
      <c r="EP30" s="143">
        <v>0.28000000000000003</v>
      </c>
      <c r="EQ30" s="122">
        <v>0.26</v>
      </c>
      <c r="ER30" s="122">
        <v>0.24</v>
      </c>
      <c r="ES30" s="122">
        <v>0.23</v>
      </c>
      <c r="ET30" s="122">
        <v>0.22</v>
      </c>
      <c r="EU30" s="122">
        <v>0.21</v>
      </c>
      <c r="EV30" s="122">
        <v>0.2</v>
      </c>
      <c r="EW30" s="122">
        <v>0.19</v>
      </c>
      <c r="EX30" s="122">
        <v>0.18</v>
      </c>
      <c r="EY30" s="122">
        <v>0.17</v>
      </c>
      <c r="EZ30" s="143">
        <v>0.16</v>
      </c>
      <c r="FA30" s="122">
        <v>0.15</v>
      </c>
      <c r="FB30" s="122">
        <v>0.15</v>
      </c>
      <c r="FC30" s="122">
        <v>0.15</v>
      </c>
      <c r="FD30" s="139">
        <v>0.14000000000000001</v>
      </c>
      <c r="FE30" s="139">
        <v>0.14000000000000001</v>
      </c>
      <c r="FF30" s="139">
        <v>0.14000000000000001</v>
      </c>
      <c r="FG30" s="139">
        <v>0.13</v>
      </c>
      <c r="FH30" s="139">
        <v>0.13</v>
      </c>
      <c r="FI30" s="139">
        <v>0.13</v>
      </c>
      <c r="FJ30" s="149">
        <v>0.12</v>
      </c>
      <c r="FK30" s="139">
        <v>0.12</v>
      </c>
      <c r="FL30" s="139">
        <v>0.12</v>
      </c>
      <c r="FM30" s="139">
        <v>0.12</v>
      </c>
      <c r="FN30" s="139">
        <v>0.12</v>
      </c>
      <c r="FO30" s="139">
        <v>0.12</v>
      </c>
      <c r="FP30" s="139">
        <v>0.12</v>
      </c>
      <c r="FQ30" s="139">
        <v>0.12</v>
      </c>
      <c r="FR30" s="139">
        <v>0.12</v>
      </c>
      <c r="FS30" s="139">
        <v>0.12</v>
      </c>
      <c r="FT30" s="139">
        <v>0.12</v>
      </c>
      <c r="FU30" s="139">
        <v>0.12</v>
      </c>
      <c r="FV30" s="139">
        <v>0.12</v>
      </c>
      <c r="FW30" s="139">
        <v>0.12</v>
      </c>
      <c r="FX30" s="139">
        <v>0.12</v>
      </c>
      <c r="FY30" s="139">
        <v>0.12</v>
      </c>
      <c r="FZ30" s="139">
        <v>0.12</v>
      </c>
      <c r="GA30" s="139">
        <v>0.12</v>
      </c>
      <c r="GB30" s="65"/>
      <c r="GC30" s="65"/>
      <c r="GD30" s="65"/>
      <c r="GE30" s="65"/>
      <c r="GF30" s="65"/>
      <c r="GG30" s="65"/>
      <c r="GH30" s="65"/>
      <c r="GI30" s="65"/>
      <c r="GJ30" s="65"/>
      <c r="GK30" s="65"/>
      <c r="GL30" s="65"/>
      <c r="GM30" s="65"/>
      <c r="GN30" s="65"/>
      <c r="GO30" s="65"/>
      <c r="GP30" s="65"/>
      <c r="GQ30" s="65"/>
      <c r="GR30" s="65"/>
      <c r="GS30" s="65"/>
      <c r="GT30" s="65"/>
      <c r="GU30" s="65"/>
      <c r="GV30" s="65"/>
      <c r="GW30" s="65"/>
      <c r="GX30" s="65"/>
      <c r="GY30" s="65"/>
      <c r="GZ30" s="65"/>
      <c r="HA30" s="65"/>
      <c r="HB30" s="65"/>
      <c r="HC30" s="65"/>
      <c r="HD30" s="65"/>
      <c r="HE30" s="65"/>
      <c r="HF30" s="65"/>
      <c r="HG30" s="65"/>
      <c r="HH30" s="65"/>
      <c r="HI30" s="65"/>
      <c r="HJ30" s="65"/>
      <c r="HK30" s="65"/>
      <c r="HL30" s="65"/>
      <c r="HM30" s="65"/>
      <c r="HN30" s="65"/>
      <c r="HO30" s="65"/>
      <c r="HP30" s="65"/>
      <c r="HQ30" s="65"/>
      <c r="HR30" s="65"/>
      <c r="HS30" s="65"/>
      <c r="HT30" s="65"/>
      <c r="HU30" s="65"/>
      <c r="HV30" s="65"/>
      <c r="HW30" s="65"/>
      <c r="HX30" s="65"/>
      <c r="HY30" s="65"/>
      <c r="HZ30" s="65"/>
      <c r="IA30" s="65"/>
      <c r="IB30" s="65"/>
      <c r="IC30" s="65"/>
      <c r="ID30" s="65"/>
      <c r="IE30" s="65"/>
      <c r="IF30" s="65"/>
      <c r="IG30" s="65"/>
      <c r="IH30" s="65"/>
      <c r="II30" s="65"/>
      <c r="IJ30" s="65"/>
      <c r="IK30" s="65"/>
      <c r="IL30" s="65"/>
      <c r="IM30" s="65"/>
      <c r="IN30" s="65"/>
      <c r="IO30" s="65"/>
      <c r="IP30" s="65"/>
      <c r="IQ30" s="65"/>
      <c r="IR30" s="65"/>
      <c r="IS30" s="65"/>
      <c r="IT30" s="65"/>
      <c r="IU30" s="65"/>
      <c r="IV30" s="65"/>
    </row>
    <row r="31" spans="1:256" x14ac:dyDescent="0.25">
      <c r="A31" s="65" t="s">
        <v>251</v>
      </c>
      <c r="B31" s="140">
        <v>0.15</v>
      </c>
      <c r="C31" s="149">
        <v>0.15</v>
      </c>
      <c r="D31" s="139">
        <v>0.15</v>
      </c>
      <c r="E31" s="139">
        <v>0.15</v>
      </c>
      <c r="F31" s="139">
        <v>0.15</v>
      </c>
      <c r="G31" s="139">
        <v>0.15</v>
      </c>
      <c r="H31" s="139">
        <v>0.15</v>
      </c>
      <c r="I31" s="139">
        <v>0.15</v>
      </c>
      <c r="J31" s="149">
        <v>0.15</v>
      </c>
      <c r="K31" s="139">
        <v>0.15</v>
      </c>
      <c r="L31" s="139">
        <v>0.15</v>
      </c>
      <c r="M31" s="139">
        <v>0.15</v>
      </c>
      <c r="N31" s="139">
        <v>0.15</v>
      </c>
      <c r="O31" s="139">
        <v>0.15</v>
      </c>
      <c r="P31" s="139">
        <v>0.15</v>
      </c>
      <c r="Q31" s="149">
        <v>0.15</v>
      </c>
      <c r="R31" s="139">
        <v>0.15</v>
      </c>
      <c r="S31" s="139">
        <v>0.15</v>
      </c>
      <c r="T31" s="139">
        <v>0.15</v>
      </c>
      <c r="U31" s="139">
        <v>0.15</v>
      </c>
      <c r="V31" s="139">
        <v>0.15</v>
      </c>
      <c r="W31" s="139">
        <v>0.15</v>
      </c>
      <c r="X31" s="139">
        <v>0.15</v>
      </c>
      <c r="Y31" s="149">
        <v>0.16</v>
      </c>
      <c r="Z31" s="139">
        <v>0.16</v>
      </c>
      <c r="AA31" s="139">
        <v>0.16</v>
      </c>
      <c r="AB31" s="139">
        <v>0.16</v>
      </c>
      <c r="AC31" s="139">
        <v>0.16</v>
      </c>
      <c r="AD31" s="139">
        <v>0.16</v>
      </c>
      <c r="AE31" s="139">
        <v>0.16</v>
      </c>
      <c r="AF31" s="149">
        <v>0.17</v>
      </c>
      <c r="AG31" s="139">
        <v>0.17</v>
      </c>
      <c r="AH31" s="139">
        <v>0.17</v>
      </c>
      <c r="AI31" s="139">
        <v>0.18</v>
      </c>
      <c r="AJ31" s="139">
        <v>0.18</v>
      </c>
      <c r="AK31" s="139">
        <v>0.19</v>
      </c>
      <c r="AL31" s="139">
        <v>0.19</v>
      </c>
      <c r="AM31" s="149">
        <v>0.2</v>
      </c>
      <c r="AN31" s="139">
        <v>0.21</v>
      </c>
      <c r="AO31" s="139">
        <v>0.22</v>
      </c>
      <c r="AP31" s="139">
        <v>0.23</v>
      </c>
      <c r="AQ31" s="139">
        <v>0.24</v>
      </c>
      <c r="AR31" s="139">
        <v>0.25</v>
      </c>
      <c r="AS31" s="139">
        <v>0.26</v>
      </c>
      <c r="AT31" s="149">
        <v>0.27</v>
      </c>
      <c r="AU31" s="139">
        <v>0.28999999999999998</v>
      </c>
      <c r="AV31" s="139">
        <v>0.31</v>
      </c>
      <c r="AW31" s="122">
        <v>0.33</v>
      </c>
      <c r="AX31" s="122">
        <v>0.35</v>
      </c>
      <c r="AY31" s="122">
        <v>0.37</v>
      </c>
      <c r="AZ31" s="122">
        <v>0.39</v>
      </c>
      <c r="BA31" s="143">
        <v>0.4</v>
      </c>
      <c r="BB31" s="122">
        <v>0.41</v>
      </c>
      <c r="BC31" s="122">
        <v>0.43</v>
      </c>
      <c r="BD31" s="122">
        <v>0.45</v>
      </c>
      <c r="BE31" s="122">
        <v>0.47</v>
      </c>
      <c r="BF31" s="122">
        <v>0.49</v>
      </c>
      <c r="BG31" s="122">
        <v>0.51</v>
      </c>
      <c r="BH31" s="122">
        <v>0.53</v>
      </c>
      <c r="BI31" s="143">
        <v>0.55000000000000004</v>
      </c>
      <c r="BJ31" s="122">
        <v>0.57999999999999996</v>
      </c>
      <c r="BK31" s="122">
        <v>0.61</v>
      </c>
      <c r="BL31" s="122">
        <v>0.64</v>
      </c>
      <c r="BM31" s="122">
        <v>0.67</v>
      </c>
      <c r="BN31" s="122">
        <v>0.7</v>
      </c>
      <c r="BO31" s="122">
        <v>0.75</v>
      </c>
      <c r="BP31" s="143">
        <v>0.8</v>
      </c>
      <c r="BQ31" s="122">
        <v>0.82</v>
      </c>
      <c r="BR31" s="139">
        <v>0.84</v>
      </c>
      <c r="BS31" s="139">
        <v>0.86</v>
      </c>
      <c r="BT31" s="139">
        <v>0.88</v>
      </c>
      <c r="BU31" s="139">
        <v>0.91</v>
      </c>
      <c r="BV31" s="139">
        <v>0.93</v>
      </c>
      <c r="BW31" s="149">
        <v>0.96</v>
      </c>
      <c r="BX31" s="139">
        <v>0.96</v>
      </c>
      <c r="BY31" s="139">
        <v>0.96</v>
      </c>
      <c r="BZ31" s="139">
        <v>0.96</v>
      </c>
      <c r="CA31" s="139">
        <v>0.96</v>
      </c>
      <c r="CB31" s="139">
        <v>0.96</v>
      </c>
      <c r="CC31" s="122">
        <v>0.96</v>
      </c>
      <c r="CD31" s="122">
        <v>0.96</v>
      </c>
      <c r="CE31" s="139">
        <v>0.96</v>
      </c>
      <c r="CF31" s="139">
        <v>0.96</v>
      </c>
      <c r="CG31" s="139">
        <v>0.96</v>
      </c>
      <c r="CH31" s="143">
        <v>0.96</v>
      </c>
      <c r="CI31" s="122">
        <v>0.96</v>
      </c>
      <c r="CJ31" s="139">
        <v>0.95</v>
      </c>
      <c r="CK31" s="139">
        <v>0.96</v>
      </c>
      <c r="CL31" s="139">
        <v>0.95</v>
      </c>
      <c r="CM31" s="139">
        <v>0.95</v>
      </c>
      <c r="CN31" s="139">
        <v>0.94</v>
      </c>
      <c r="CO31" s="139">
        <v>0.94</v>
      </c>
      <c r="CP31" s="139">
        <v>0.93</v>
      </c>
      <c r="CQ31" s="139">
        <v>0.93</v>
      </c>
      <c r="CR31" s="149">
        <v>0.92</v>
      </c>
      <c r="CS31" s="139">
        <v>0.92</v>
      </c>
      <c r="CT31" s="122">
        <v>0.91</v>
      </c>
      <c r="CU31" s="139">
        <v>0.91</v>
      </c>
      <c r="CV31" s="139">
        <v>0.9</v>
      </c>
      <c r="CW31" s="139">
        <v>0.9</v>
      </c>
      <c r="CX31" s="139">
        <v>0.89</v>
      </c>
      <c r="CY31" s="139">
        <v>0.88</v>
      </c>
      <c r="CZ31" s="139">
        <v>0.87</v>
      </c>
      <c r="DA31" s="139">
        <v>0.86</v>
      </c>
      <c r="DB31" s="149">
        <v>0.85</v>
      </c>
      <c r="DC31" s="139">
        <v>0.85</v>
      </c>
      <c r="DD31" s="122">
        <v>0.84</v>
      </c>
      <c r="DE31" s="139">
        <v>0.84</v>
      </c>
      <c r="DF31" s="139">
        <v>0.83</v>
      </c>
      <c r="DG31" s="139">
        <v>0.83</v>
      </c>
      <c r="DH31" s="122">
        <v>0.82</v>
      </c>
      <c r="DI31" s="122">
        <v>0.81</v>
      </c>
      <c r="DJ31" s="139">
        <v>0.81</v>
      </c>
      <c r="DK31" s="139">
        <v>0.8</v>
      </c>
      <c r="DL31" s="149">
        <v>0.79</v>
      </c>
      <c r="DM31" s="139">
        <v>0.79</v>
      </c>
      <c r="DN31" s="139">
        <v>0.78</v>
      </c>
      <c r="DO31" s="139">
        <v>0.78</v>
      </c>
      <c r="DP31" s="139">
        <v>0.77</v>
      </c>
      <c r="DQ31" s="139">
        <v>0.76</v>
      </c>
      <c r="DR31" s="139">
        <v>0.75</v>
      </c>
      <c r="DS31" s="139">
        <v>0.74</v>
      </c>
      <c r="DT31" s="139">
        <v>0.74</v>
      </c>
      <c r="DU31" s="139">
        <v>0.73</v>
      </c>
      <c r="DV31" s="149">
        <v>0.72</v>
      </c>
      <c r="DW31" s="122">
        <v>0.71</v>
      </c>
      <c r="DX31" s="139">
        <v>0.7</v>
      </c>
      <c r="DY31" s="122">
        <v>0.69</v>
      </c>
      <c r="DZ31" s="122">
        <v>0.68</v>
      </c>
      <c r="EA31" s="122">
        <v>0.67</v>
      </c>
      <c r="EB31" s="122">
        <v>0.66</v>
      </c>
      <c r="EC31" s="122">
        <v>0.65</v>
      </c>
      <c r="ED31" s="122">
        <v>0.64</v>
      </c>
      <c r="EE31" s="122">
        <v>0.63</v>
      </c>
      <c r="EF31" s="143">
        <v>0.62</v>
      </c>
      <c r="EG31" s="122">
        <v>0.6</v>
      </c>
      <c r="EH31" s="139">
        <v>0.57999999999999996</v>
      </c>
      <c r="EI31" s="122">
        <v>0.55000000000000004</v>
      </c>
      <c r="EJ31" s="122">
        <v>0.52</v>
      </c>
      <c r="EK31" s="122">
        <v>0.48</v>
      </c>
      <c r="EL31" s="122">
        <v>0.44</v>
      </c>
      <c r="EM31" s="122">
        <v>0.4</v>
      </c>
      <c r="EN31" s="122">
        <v>0.36</v>
      </c>
      <c r="EO31" s="122">
        <v>0.32</v>
      </c>
      <c r="EP31" s="143">
        <v>0.28000000000000003</v>
      </c>
      <c r="EQ31" s="122">
        <v>0.26</v>
      </c>
      <c r="ER31" s="122">
        <v>0.24</v>
      </c>
      <c r="ES31" s="122">
        <v>0.23</v>
      </c>
      <c r="ET31" s="122">
        <v>0.22</v>
      </c>
      <c r="EU31" s="122">
        <v>0.21</v>
      </c>
      <c r="EV31" s="122">
        <v>0.2</v>
      </c>
      <c r="EW31" s="122">
        <v>0.19</v>
      </c>
      <c r="EX31" s="122">
        <v>0.18</v>
      </c>
      <c r="EY31" s="122">
        <v>0.17</v>
      </c>
      <c r="EZ31" s="143">
        <v>0.16</v>
      </c>
      <c r="FA31" s="122">
        <v>0.15</v>
      </c>
      <c r="FB31" s="122">
        <v>0.15</v>
      </c>
      <c r="FC31" s="122">
        <v>0.15</v>
      </c>
      <c r="FD31" s="139">
        <v>0.14000000000000001</v>
      </c>
      <c r="FE31" s="139">
        <v>0.14000000000000001</v>
      </c>
      <c r="FF31" s="139">
        <v>0.14000000000000001</v>
      </c>
      <c r="FG31" s="139">
        <v>0.13</v>
      </c>
      <c r="FH31" s="139">
        <v>0.13</v>
      </c>
      <c r="FI31" s="139">
        <v>0.13</v>
      </c>
      <c r="FJ31" s="149">
        <v>0.12</v>
      </c>
      <c r="FK31" s="139">
        <v>0.12</v>
      </c>
      <c r="FL31" s="139">
        <v>0.12</v>
      </c>
      <c r="FM31" s="139">
        <v>0.12</v>
      </c>
      <c r="FN31" s="139">
        <v>0.12</v>
      </c>
      <c r="FO31" s="139">
        <v>0.12</v>
      </c>
      <c r="FP31" s="139">
        <v>0.12</v>
      </c>
      <c r="FQ31" s="139">
        <v>0.12</v>
      </c>
      <c r="FR31" s="139">
        <v>0.12</v>
      </c>
      <c r="FS31" s="139">
        <v>0.12</v>
      </c>
      <c r="FT31" s="139">
        <v>0.12</v>
      </c>
      <c r="FU31" s="139">
        <v>0.12</v>
      </c>
      <c r="FV31" s="139">
        <v>0.12</v>
      </c>
      <c r="FW31" s="139">
        <v>0.12</v>
      </c>
      <c r="FX31" s="139">
        <v>0.12</v>
      </c>
      <c r="FY31" s="139">
        <v>0.12</v>
      </c>
      <c r="FZ31" s="139">
        <v>0.12</v>
      </c>
      <c r="GA31" s="139">
        <v>0.12</v>
      </c>
      <c r="GB31" s="65"/>
      <c r="GC31" s="65"/>
      <c r="GD31" s="65"/>
      <c r="GE31" s="65"/>
      <c r="GF31" s="65"/>
      <c r="GG31" s="65"/>
      <c r="GH31" s="65"/>
      <c r="GI31" s="65"/>
      <c r="GJ31" s="65"/>
      <c r="GK31" s="65"/>
      <c r="GL31" s="65"/>
      <c r="GM31" s="65"/>
      <c r="GN31" s="65"/>
      <c r="GO31" s="65"/>
      <c r="GP31" s="65"/>
      <c r="GQ31" s="65"/>
      <c r="GR31" s="65"/>
      <c r="GS31" s="65"/>
      <c r="GT31" s="65"/>
      <c r="GU31" s="65"/>
      <c r="GV31" s="65"/>
      <c r="GW31" s="65"/>
      <c r="GX31" s="65"/>
      <c r="GY31" s="65"/>
      <c r="GZ31" s="65"/>
      <c r="HA31" s="65"/>
      <c r="HB31" s="65"/>
      <c r="HC31" s="65"/>
      <c r="HD31" s="65"/>
      <c r="HE31" s="65"/>
      <c r="HF31" s="65"/>
      <c r="HG31" s="65"/>
      <c r="HH31" s="65"/>
      <c r="HI31" s="65"/>
      <c r="HJ31" s="65"/>
      <c r="HK31" s="65"/>
      <c r="HL31" s="65"/>
      <c r="HM31" s="65"/>
      <c r="HN31" s="65"/>
      <c r="HO31" s="65"/>
      <c r="HP31" s="65"/>
      <c r="HQ31" s="65"/>
      <c r="HR31" s="65"/>
      <c r="HS31" s="65"/>
      <c r="HT31" s="65"/>
      <c r="HU31" s="65"/>
      <c r="HV31" s="65"/>
      <c r="HW31" s="65"/>
      <c r="HX31" s="65"/>
      <c r="HY31" s="65"/>
      <c r="HZ31" s="65"/>
      <c r="IA31" s="65"/>
      <c r="IB31" s="65"/>
      <c r="IC31" s="65"/>
      <c r="ID31" s="65"/>
      <c r="IE31" s="65"/>
      <c r="IF31" s="65"/>
      <c r="IG31" s="65"/>
      <c r="IH31" s="65"/>
      <c r="II31" s="65"/>
      <c r="IJ31" s="65"/>
      <c r="IK31" s="65"/>
      <c r="IL31" s="65"/>
      <c r="IM31" s="65"/>
      <c r="IN31" s="65"/>
      <c r="IO31" s="65"/>
      <c r="IP31" s="65"/>
      <c r="IQ31" s="65"/>
      <c r="IR31" s="65"/>
      <c r="IS31" s="65"/>
      <c r="IT31" s="65"/>
      <c r="IU31" s="65"/>
      <c r="IV31" s="65"/>
    </row>
    <row r="32" spans="1:256" x14ac:dyDescent="0.25">
      <c r="A32" s="95" t="s">
        <v>252</v>
      </c>
      <c r="B32" s="140">
        <v>0.15</v>
      </c>
      <c r="C32" s="149">
        <v>0.15</v>
      </c>
      <c r="D32" s="139">
        <v>0.15</v>
      </c>
      <c r="E32" s="139">
        <v>0.15</v>
      </c>
      <c r="F32" s="139">
        <v>0.15</v>
      </c>
      <c r="G32" s="139">
        <v>0.15</v>
      </c>
      <c r="H32" s="139">
        <v>0.15</v>
      </c>
      <c r="I32" s="139">
        <v>0.15</v>
      </c>
      <c r="J32" s="139">
        <v>0.15</v>
      </c>
      <c r="K32" s="149">
        <v>0.15</v>
      </c>
      <c r="L32" s="139">
        <v>0.15</v>
      </c>
      <c r="M32" s="139">
        <v>0.15</v>
      </c>
      <c r="N32" s="139">
        <v>0.15</v>
      </c>
      <c r="O32" s="139">
        <v>0.15</v>
      </c>
      <c r="P32" s="139">
        <v>0.15</v>
      </c>
      <c r="Q32" s="139">
        <v>0.15</v>
      </c>
      <c r="R32" s="139">
        <v>0.15</v>
      </c>
      <c r="S32" s="149">
        <v>0.15</v>
      </c>
      <c r="T32" s="139">
        <v>0.15</v>
      </c>
      <c r="U32" s="139">
        <v>0.15</v>
      </c>
      <c r="V32" s="139">
        <v>0.15</v>
      </c>
      <c r="W32" s="139">
        <v>0.15</v>
      </c>
      <c r="X32" s="139">
        <v>0.15</v>
      </c>
      <c r="Y32" s="139">
        <v>0.15</v>
      </c>
      <c r="Z32" s="139">
        <v>0.15</v>
      </c>
      <c r="AA32" s="149">
        <v>0.16</v>
      </c>
      <c r="AB32" s="139">
        <v>0.16</v>
      </c>
      <c r="AC32" s="139">
        <v>0.16</v>
      </c>
      <c r="AD32" s="139">
        <v>0.16</v>
      </c>
      <c r="AE32" s="139">
        <v>0.16</v>
      </c>
      <c r="AF32" s="139">
        <v>0.16</v>
      </c>
      <c r="AG32" s="139">
        <v>0.16</v>
      </c>
      <c r="AH32" s="139">
        <v>0.16</v>
      </c>
      <c r="AI32" s="149">
        <v>0.17</v>
      </c>
      <c r="AJ32" s="139">
        <v>0.17</v>
      </c>
      <c r="AK32" s="139">
        <v>0.17</v>
      </c>
      <c r="AL32" s="139">
        <v>0.18</v>
      </c>
      <c r="AM32" s="139">
        <v>0.18</v>
      </c>
      <c r="AN32" s="139">
        <v>0.18</v>
      </c>
      <c r="AO32" s="139">
        <v>0.19</v>
      </c>
      <c r="AP32" s="139">
        <v>0.19</v>
      </c>
      <c r="AQ32" s="149">
        <v>0.2</v>
      </c>
      <c r="AR32" s="139">
        <v>0.2</v>
      </c>
      <c r="AS32" s="139">
        <v>0.21</v>
      </c>
      <c r="AT32" s="139">
        <v>0.22</v>
      </c>
      <c r="AU32" s="139">
        <v>0.23</v>
      </c>
      <c r="AV32" s="139">
        <v>0.24</v>
      </c>
      <c r="AW32" s="139">
        <v>0.25</v>
      </c>
      <c r="AX32" s="139">
        <v>0.26</v>
      </c>
      <c r="AY32" s="149">
        <v>0.27</v>
      </c>
      <c r="AZ32" s="139">
        <v>0.28999999999999998</v>
      </c>
      <c r="BA32" s="139">
        <v>0.31</v>
      </c>
      <c r="BB32" s="122">
        <v>0.33</v>
      </c>
      <c r="BC32" s="122">
        <v>0.35</v>
      </c>
      <c r="BD32" s="122">
        <v>0.36</v>
      </c>
      <c r="BE32" s="122">
        <v>0.37</v>
      </c>
      <c r="BF32" s="122">
        <v>0.39</v>
      </c>
      <c r="BG32" s="143">
        <v>0.4</v>
      </c>
      <c r="BH32" s="122">
        <v>0.41</v>
      </c>
      <c r="BI32" s="122">
        <v>0.43</v>
      </c>
      <c r="BJ32" s="122">
        <v>0.45</v>
      </c>
      <c r="BK32" s="122">
        <v>0.47</v>
      </c>
      <c r="BL32" s="122">
        <v>0.49</v>
      </c>
      <c r="BM32" s="122">
        <v>0.51</v>
      </c>
      <c r="BN32" s="122">
        <v>0.53</v>
      </c>
      <c r="BO32" s="143">
        <v>0.55000000000000004</v>
      </c>
      <c r="BP32" s="122">
        <v>0.57999999999999996</v>
      </c>
      <c r="BQ32" s="122">
        <v>0.61</v>
      </c>
      <c r="BR32" s="122">
        <v>0.64</v>
      </c>
      <c r="BS32" s="122">
        <v>0.67</v>
      </c>
      <c r="BT32" s="122">
        <v>0.7</v>
      </c>
      <c r="BU32" s="122">
        <v>0.73</v>
      </c>
      <c r="BV32" s="122">
        <v>0.76</v>
      </c>
      <c r="BW32" s="143">
        <v>0.8</v>
      </c>
      <c r="BX32" s="122">
        <v>0.82</v>
      </c>
      <c r="BY32" s="139">
        <v>0.84</v>
      </c>
      <c r="BZ32" s="139">
        <v>0.86</v>
      </c>
      <c r="CA32" s="139">
        <v>0.88</v>
      </c>
      <c r="CB32" s="139">
        <v>0.91</v>
      </c>
      <c r="CC32" s="139">
        <v>0.93</v>
      </c>
      <c r="CD32" s="139">
        <v>0.95</v>
      </c>
      <c r="CE32" s="149">
        <v>0.96</v>
      </c>
      <c r="CF32" s="139">
        <v>0.96</v>
      </c>
      <c r="CG32" s="139">
        <v>0.96</v>
      </c>
      <c r="CH32" s="143">
        <v>0.96</v>
      </c>
      <c r="CI32" s="122">
        <v>0.96</v>
      </c>
      <c r="CJ32" s="139">
        <v>0.95</v>
      </c>
      <c r="CK32" s="139">
        <v>0.96</v>
      </c>
      <c r="CL32" s="139">
        <v>0.95</v>
      </c>
      <c r="CM32" s="139">
        <v>0.95</v>
      </c>
      <c r="CN32" s="139">
        <v>0.94</v>
      </c>
      <c r="CO32" s="139">
        <v>0.94</v>
      </c>
      <c r="CP32" s="139">
        <v>0.93</v>
      </c>
      <c r="CQ32" s="139">
        <v>0.93</v>
      </c>
      <c r="CR32" s="149">
        <v>0.92</v>
      </c>
      <c r="CS32" s="139">
        <v>0.92</v>
      </c>
      <c r="CT32" s="122">
        <v>0.91</v>
      </c>
      <c r="CU32" s="139">
        <v>0.91</v>
      </c>
      <c r="CV32" s="139">
        <v>0.9</v>
      </c>
      <c r="CW32" s="139">
        <v>0.9</v>
      </c>
      <c r="CX32" s="139">
        <v>0.89</v>
      </c>
      <c r="CY32" s="139">
        <v>0.88</v>
      </c>
      <c r="CZ32" s="139">
        <v>0.87</v>
      </c>
      <c r="DA32" s="139">
        <v>0.86</v>
      </c>
      <c r="DB32" s="149">
        <v>0.85</v>
      </c>
      <c r="DC32" s="139">
        <v>0.85</v>
      </c>
      <c r="DD32" s="122">
        <v>0.84</v>
      </c>
      <c r="DE32" s="139">
        <v>0.84</v>
      </c>
      <c r="DF32" s="139">
        <v>0.83</v>
      </c>
      <c r="DG32" s="139">
        <v>0.83</v>
      </c>
      <c r="DH32" s="122">
        <v>0.82</v>
      </c>
      <c r="DI32" s="122">
        <v>0.81</v>
      </c>
      <c r="DJ32" s="139">
        <v>0.81</v>
      </c>
      <c r="DK32" s="139">
        <v>0.8</v>
      </c>
      <c r="DL32" s="149">
        <v>0.79</v>
      </c>
      <c r="DM32" s="139">
        <v>0.79</v>
      </c>
      <c r="DN32" s="139">
        <v>0.78</v>
      </c>
      <c r="DO32" s="139">
        <v>0.78</v>
      </c>
      <c r="DP32" s="139">
        <v>0.77</v>
      </c>
      <c r="DQ32" s="139">
        <v>0.76</v>
      </c>
      <c r="DR32" s="139">
        <v>0.75</v>
      </c>
      <c r="DS32" s="139">
        <v>0.74</v>
      </c>
      <c r="DT32" s="139">
        <v>0.74</v>
      </c>
      <c r="DU32" s="139">
        <v>0.73</v>
      </c>
      <c r="DV32" s="149">
        <v>0.72</v>
      </c>
      <c r="DW32" s="122">
        <v>0.71</v>
      </c>
      <c r="DX32" s="139">
        <v>0.7</v>
      </c>
      <c r="DY32" s="122">
        <v>0.69</v>
      </c>
      <c r="DZ32" s="122">
        <v>0.68</v>
      </c>
      <c r="EA32" s="122">
        <v>0.67</v>
      </c>
      <c r="EB32" s="122">
        <v>0.66</v>
      </c>
      <c r="EC32" s="122">
        <v>0.65</v>
      </c>
      <c r="ED32" s="122">
        <v>0.64</v>
      </c>
      <c r="EE32" s="122">
        <v>0.63</v>
      </c>
      <c r="EF32" s="143">
        <v>0.62</v>
      </c>
      <c r="EG32" s="122">
        <v>0.6</v>
      </c>
      <c r="EH32" s="139">
        <v>0.57999999999999996</v>
      </c>
      <c r="EI32" s="122">
        <v>0.55000000000000004</v>
      </c>
      <c r="EJ32" s="122">
        <v>0.52</v>
      </c>
      <c r="EK32" s="122">
        <v>0.48</v>
      </c>
      <c r="EL32" s="122">
        <v>0.44</v>
      </c>
      <c r="EM32" s="122">
        <v>0.4</v>
      </c>
      <c r="EN32" s="122">
        <v>0.36</v>
      </c>
      <c r="EO32" s="122">
        <v>0.32</v>
      </c>
      <c r="EP32" s="143">
        <v>0.28000000000000003</v>
      </c>
      <c r="EQ32" s="122">
        <v>0.26</v>
      </c>
      <c r="ER32" s="122">
        <v>0.24</v>
      </c>
      <c r="ES32" s="122">
        <v>0.23</v>
      </c>
      <c r="ET32" s="122">
        <v>0.22</v>
      </c>
      <c r="EU32" s="122">
        <v>0.21</v>
      </c>
      <c r="EV32" s="122">
        <v>0.2</v>
      </c>
      <c r="EW32" s="122">
        <v>0.19</v>
      </c>
      <c r="EX32" s="122">
        <v>0.18</v>
      </c>
      <c r="EY32" s="122">
        <v>0.17</v>
      </c>
      <c r="EZ32" s="143">
        <v>0.16</v>
      </c>
      <c r="FA32" s="122">
        <v>0.15</v>
      </c>
      <c r="FB32" s="122">
        <v>0.15</v>
      </c>
      <c r="FC32" s="122">
        <v>0.15</v>
      </c>
      <c r="FD32" s="139">
        <v>0.14000000000000001</v>
      </c>
      <c r="FE32" s="139">
        <v>0.14000000000000001</v>
      </c>
      <c r="FF32" s="139">
        <v>0.14000000000000001</v>
      </c>
      <c r="FG32" s="139">
        <v>0.13</v>
      </c>
      <c r="FH32" s="139">
        <v>0.13</v>
      </c>
      <c r="FI32" s="139">
        <v>0.13</v>
      </c>
      <c r="FJ32" s="149">
        <v>0.12</v>
      </c>
      <c r="FK32" s="139">
        <v>0.12</v>
      </c>
      <c r="FL32" s="139">
        <v>0.12</v>
      </c>
      <c r="FM32" s="139">
        <v>0.12</v>
      </c>
      <c r="FN32" s="139">
        <v>0.12</v>
      </c>
      <c r="FO32" s="139">
        <v>0.12</v>
      </c>
      <c r="FP32" s="139">
        <v>0.12</v>
      </c>
      <c r="FQ32" s="139">
        <v>0.12</v>
      </c>
      <c r="FR32" s="139">
        <v>0.12</v>
      </c>
      <c r="FS32" s="139">
        <v>0.12</v>
      </c>
      <c r="FT32" s="139">
        <v>0.12</v>
      </c>
      <c r="FU32" s="139">
        <v>0.12</v>
      </c>
      <c r="FV32" s="139">
        <v>0.12</v>
      </c>
      <c r="FW32" s="139">
        <v>0.12</v>
      </c>
      <c r="FX32" s="139">
        <v>0.12</v>
      </c>
      <c r="FY32" s="139">
        <v>0.12</v>
      </c>
      <c r="FZ32" s="139">
        <v>0.12</v>
      </c>
      <c r="GA32" s="139">
        <v>0.12</v>
      </c>
      <c r="GB32" s="65"/>
      <c r="GC32" s="65"/>
      <c r="GD32" s="65"/>
      <c r="GE32" s="65"/>
      <c r="GF32" s="65"/>
      <c r="GG32" s="65"/>
      <c r="GH32" s="65"/>
      <c r="GI32" s="65"/>
      <c r="GJ32" s="65"/>
      <c r="GK32" s="65"/>
      <c r="GL32" s="65"/>
      <c r="GM32" s="65"/>
      <c r="GN32" s="65"/>
      <c r="GO32" s="65"/>
      <c r="GP32" s="65"/>
      <c r="GQ32" s="65"/>
      <c r="GR32" s="65"/>
      <c r="GS32" s="65"/>
      <c r="GT32" s="65"/>
      <c r="GU32" s="65"/>
      <c r="GV32" s="65"/>
      <c r="GW32" s="65"/>
      <c r="GX32" s="65"/>
      <c r="GY32" s="65"/>
      <c r="GZ32" s="65"/>
      <c r="HA32" s="65"/>
      <c r="HB32" s="65"/>
      <c r="HC32" s="65"/>
      <c r="HD32" s="65"/>
      <c r="HE32" s="65"/>
      <c r="HF32" s="65"/>
      <c r="HG32" s="65"/>
      <c r="HH32" s="65"/>
      <c r="HI32" s="65"/>
      <c r="HJ32" s="65"/>
      <c r="HK32" s="65"/>
      <c r="HL32" s="65"/>
      <c r="HM32" s="65"/>
      <c r="HN32" s="65"/>
      <c r="HO32" s="65"/>
      <c r="HP32" s="65"/>
      <c r="HQ32" s="65"/>
      <c r="HR32" s="65"/>
      <c r="HS32" s="65"/>
      <c r="HT32" s="65"/>
      <c r="HU32" s="65"/>
      <c r="HV32" s="65"/>
      <c r="HW32" s="65"/>
      <c r="HX32" s="65"/>
      <c r="HY32" s="65"/>
      <c r="HZ32" s="65"/>
      <c r="IA32" s="65"/>
      <c r="IB32" s="65"/>
      <c r="IC32" s="65"/>
      <c r="ID32" s="65"/>
      <c r="IE32" s="65"/>
      <c r="IF32" s="65"/>
      <c r="IG32" s="65"/>
      <c r="IH32" s="65"/>
      <c r="II32" s="65"/>
      <c r="IJ32" s="65"/>
      <c r="IK32" s="65"/>
      <c r="IL32" s="65"/>
      <c r="IM32" s="65"/>
      <c r="IN32" s="65"/>
      <c r="IO32" s="65"/>
      <c r="IP32" s="65"/>
      <c r="IQ32" s="65"/>
      <c r="IR32" s="65"/>
      <c r="IS32" s="65"/>
      <c r="IT32" s="65"/>
      <c r="IU32" s="65"/>
      <c r="IV32" s="65"/>
    </row>
    <row r="34" spans="1:190" x14ac:dyDescent="0.25">
      <c r="A34" s="60" t="s">
        <v>110</v>
      </c>
      <c r="B34" s="143">
        <v>7.3435683250427246</v>
      </c>
      <c r="C34" s="143">
        <v>7.7128524780273438</v>
      </c>
      <c r="D34" s="143">
        <v>7.2187066078186035</v>
      </c>
      <c r="E34" s="143">
        <v>7.653109073638916</v>
      </c>
      <c r="F34" s="143">
        <v>8.5975732803344727</v>
      </c>
      <c r="G34" s="143">
        <v>8.0986671447753906</v>
      </c>
      <c r="H34" s="143">
        <v>6.7325325012207031</v>
      </c>
      <c r="I34" s="143">
        <v>5.8071985244750977</v>
      </c>
      <c r="J34" s="143">
        <v>9.7264442443847656</v>
      </c>
      <c r="K34" s="143">
        <v>7.927375316619873</v>
      </c>
      <c r="L34" s="143">
        <v>5.4946737289428711</v>
      </c>
      <c r="M34" s="143">
        <v>8.2128229141235352</v>
      </c>
      <c r="N34" s="143">
        <v>7.7665953636169434</v>
      </c>
      <c r="O34" s="143">
        <v>8.8919038772583008</v>
      </c>
      <c r="P34" s="143">
        <v>9.2246103286743164</v>
      </c>
      <c r="Q34" s="143">
        <v>7.0233473777770996</v>
      </c>
      <c r="R34" s="143">
        <v>3.1172170639038086</v>
      </c>
      <c r="S34" s="143">
        <v>9.5061988830566406</v>
      </c>
      <c r="T34" s="143">
        <v>11.255740165710449</v>
      </c>
      <c r="U34" s="143">
        <v>8.7055883407592773</v>
      </c>
      <c r="V34" s="143">
        <v>8.3703241348266602</v>
      </c>
      <c r="W34" s="143">
        <v>10.171578407287598</v>
      </c>
      <c r="X34" s="143">
        <v>7.2198176383972168</v>
      </c>
      <c r="Y34" s="143">
        <v>3.6901946067810059</v>
      </c>
      <c r="Z34" s="143">
        <v>7.1546745300292969</v>
      </c>
      <c r="AA34" s="143">
        <v>7.3899869918823242</v>
      </c>
      <c r="AB34" s="143">
        <v>8.7423830032348633</v>
      </c>
      <c r="AC34" s="143">
        <v>8.1982793807983398</v>
      </c>
      <c r="AD34" s="143">
        <v>8.1286001205444336</v>
      </c>
      <c r="AE34" s="143">
        <v>11.489725112915039</v>
      </c>
      <c r="AF34" s="143">
        <v>11.205964088439941</v>
      </c>
      <c r="AG34" s="143">
        <v>8.7938461303710938</v>
      </c>
      <c r="AH34" s="143">
        <v>10.849798202514648</v>
      </c>
      <c r="AI34" s="143">
        <v>8.4363594055175781</v>
      </c>
      <c r="AJ34" s="143">
        <v>7.3721957206726074</v>
      </c>
      <c r="AK34" s="143">
        <v>7.2857136726379395</v>
      </c>
      <c r="AL34" s="143">
        <v>8.3795795440673828</v>
      </c>
      <c r="AM34" s="143">
        <v>11.259197235107422</v>
      </c>
      <c r="AN34" s="143">
        <v>10.380794525146484</v>
      </c>
      <c r="AO34" s="143">
        <v>7.9948887825012207</v>
      </c>
      <c r="AP34" s="143">
        <v>7.4938430786132813</v>
      </c>
      <c r="AQ34" s="143">
        <v>8.0784816741943359</v>
      </c>
      <c r="AR34" s="143">
        <v>8.5965614318847656</v>
      </c>
      <c r="AS34" s="143">
        <v>8.1702537536621094</v>
      </c>
      <c r="AT34" s="143">
        <v>8.692988395690918</v>
      </c>
      <c r="AU34" s="143">
        <v>11.326362609863281</v>
      </c>
      <c r="AV34" s="143">
        <v>10.337225914001465</v>
      </c>
      <c r="AW34" s="143">
        <v>7.7558908462524414</v>
      </c>
      <c r="AX34" s="143">
        <v>7.7265114784240723</v>
      </c>
      <c r="AY34" s="143">
        <v>8.07</v>
      </c>
      <c r="AZ34" s="143">
        <v>8.06</v>
      </c>
      <c r="BA34" s="143">
        <v>8.0408697128295898</v>
      </c>
      <c r="BB34" s="143">
        <v>8.7513589859008789</v>
      </c>
      <c r="BC34" s="143">
        <v>6.000185489654541</v>
      </c>
      <c r="BD34" s="143">
        <v>7.4565386772155762</v>
      </c>
      <c r="BE34" s="143">
        <v>7.006680965423584</v>
      </c>
      <c r="BF34" s="143">
        <v>7.397883415222168</v>
      </c>
      <c r="BG34" s="143">
        <v>7.8118276596069336</v>
      </c>
      <c r="BH34" s="143">
        <v>8.7962779998779297</v>
      </c>
      <c r="BI34" s="143">
        <v>11.246041297912598</v>
      </c>
      <c r="BJ34" s="143">
        <v>6.7958898544311523</v>
      </c>
      <c r="BK34" s="143">
        <v>6.1367735862731934</v>
      </c>
      <c r="BL34" s="143">
        <v>5.6376471519470215</v>
      </c>
      <c r="BM34" s="143">
        <v>5.65</v>
      </c>
      <c r="BN34" s="143">
        <v>9.81</v>
      </c>
      <c r="BO34" s="143">
        <v>9.75</v>
      </c>
      <c r="BP34" s="143">
        <v>7.2645964622497559</v>
      </c>
      <c r="BQ34" s="143">
        <v>4.7841014862060547</v>
      </c>
      <c r="BR34" s="143">
        <v>6.5133481025695801</v>
      </c>
      <c r="BS34" s="143">
        <v>5.5779705047607422</v>
      </c>
      <c r="BT34" s="143">
        <v>7.2908215522766113</v>
      </c>
      <c r="BU34" s="143">
        <v>6.8125338554382324</v>
      </c>
      <c r="BV34" s="143">
        <v>6.0862069129943848</v>
      </c>
      <c r="BW34" s="143">
        <v>3.5619463920593262</v>
      </c>
      <c r="BX34" s="143">
        <v>6.8672709465026855</v>
      </c>
      <c r="BY34" s="143">
        <v>4.4805307388305664</v>
      </c>
      <c r="BZ34" s="143">
        <v>2.6660375595092773</v>
      </c>
      <c r="CA34" s="143">
        <v>2.39</v>
      </c>
      <c r="CB34" s="143">
        <v>6.17</v>
      </c>
      <c r="CC34" s="143">
        <v>6.8746871948242188</v>
      </c>
      <c r="CD34" s="143">
        <v>5.5192975997924805</v>
      </c>
      <c r="CE34" s="143">
        <v>6.7468090057373047</v>
      </c>
      <c r="CF34" s="143">
        <v>5.9656367301940918</v>
      </c>
      <c r="CG34" s="143">
        <v>5.4110383987426758</v>
      </c>
      <c r="CH34" s="143">
        <v>6.20196533203125</v>
      </c>
      <c r="CI34" s="143">
        <v>6.2041206359863281</v>
      </c>
      <c r="CJ34" s="143">
        <v>4.2199530601501465</v>
      </c>
      <c r="CK34" s="143">
        <v>3.2067630290985107</v>
      </c>
      <c r="CL34" s="143">
        <v>5.8859653472900391</v>
      </c>
      <c r="CM34" s="143">
        <v>5.9123225212097168</v>
      </c>
      <c r="CN34" s="150">
        <v>4.5599999999999996</v>
      </c>
      <c r="CO34" s="150">
        <v>4.8899999999999997</v>
      </c>
      <c r="CP34" s="150">
        <v>4.8600000000000003</v>
      </c>
      <c r="CQ34" s="150">
        <v>5.13</v>
      </c>
      <c r="CR34" s="150">
        <v>5.43</v>
      </c>
      <c r="CS34" s="143">
        <v>5.94</v>
      </c>
      <c r="CT34" s="143">
        <v>5.91</v>
      </c>
      <c r="CU34" s="143">
        <v>5.62</v>
      </c>
      <c r="CV34" s="143">
        <v>6.6635379791259766</v>
      </c>
      <c r="CW34" s="143">
        <v>6.542607307434082</v>
      </c>
      <c r="CX34" s="143">
        <v>6.6505112648010254</v>
      </c>
      <c r="CY34" s="143">
        <v>4.575322151184082</v>
      </c>
      <c r="CZ34" s="143">
        <v>5.5355539321899414</v>
      </c>
      <c r="DA34" s="150">
        <v>5.2198529243469238</v>
      </c>
      <c r="DB34" s="150">
        <v>5.3060503005981445</v>
      </c>
      <c r="DC34" s="150">
        <v>6.2651033401489258</v>
      </c>
      <c r="DD34" s="150">
        <v>6.1135106086730957</v>
      </c>
      <c r="DE34" s="150">
        <v>5.1289768218994141</v>
      </c>
      <c r="DF34" s="150">
        <v>6.9720649719238281</v>
      </c>
      <c r="DG34" s="150">
        <v>5.1216545104980469</v>
      </c>
      <c r="DH34" s="150">
        <v>5.766934871673584</v>
      </c>
      <c r="DI34" s="150">
        <v>5.3406190872192383</v>
      </c>
      <c r="DJ34" s="150">
        <v>5.54486083984375</v>
      </c>
      <c r="DK34" s="143">
        <v>4.9988975524902344</v>
      </c>
      <c r="DL34" s="143">
        <v>5.2629070281982422</v>
      </c>
      <c r="DM34" s="143">
        <v>6.1471037864685059</v>
      </c>
      <c r="DN34" s="143">
        <v>6.9368729591369629</v>
      </c>
      <c r="DO34" s="143">
        <v>5.5960249900817871</v>
      </c>
      <c r="DP34" s="143">
        <v>6.5399394035339355</v>
      </c>
      <c r="DQ34" s="143">
        <v>4.5280742645263672</v>
      </c>
      <c r="DR34" s="143">
        <v>2.6047828197479248</v>
      </c>
      <c r="DS34" s="143">
        <v>1.6896073818206787</v>
      </c>
      <c r="DT34" s="143">
        <v>1.0811105966567993</v>
      </c>
      <c r="DU34" s="143">
        <v>2.811530590057373</v>
      </c>
      <c r="DV34" s="143">
        <v>3.9717497825622559</v>
      </c>
      <c r="DW34" s="143">
        <v>0.69694787263870239</v>
      </c>
      <c r="DX34" s="143">
        <v>2.5316863059997559</v>
      </c>
      <c r="DY34" s="143">
        <v>4.4413895606994629</v>
      </c>
      <c r="DZ34" s="143">
        <v>4.7608060836791992</v>
      </c>
      <c r="EA34" s="143">
        <v>3.9206466674804688</v>
      </c>
      <c r="EB34" s="143">
        <v>3.5822348594665527</v>
      </c>
      <c r="EC34" s="143">
        <v>4.7378230094909668</v>
      </c>
      <c r="ED34" s="143">
        <v>3.8489279747009277</v>
      </c>
      <c r="EE34" s="143">
        <v>5.6673974990844727</v>
      </c>
      <c r="EF34" s="143">
        <v>5.1516265869140625</v>
      </c>
      <c r="EG34" s="143">
        <v>4.8054466247558594</v>
      </c>
      <c r="EH34" s="143">
        <v>4.0017728805541992</v>
      </c>
      <c r="EI34" s="143">
        <v>0.4780920147895813</v>
      </c>
      <c r="EJ34" s="143">
        <v>3.5340025424957275</v>
      </c>
      <c r="EK34" s="143">
        <v>3.8295600414276123</v>
      </c>
      <c r="EL34" s="163">
        <v>3.5974767208099365</v>
      </c>
      <c r="EM34" s="163">
        <v>4.3164234161376953</v>
      </c>
      <c r="EN34" s="163">
        <v>4.6633591651916504</v>
      </c>
      <c r="EO34" s="163">
        <v>3.2219142913818359</v>
      </c>
      <c r="EP34" s="163">
        <v>2.3433582782745361</v>
      </c>
      <c r="EQ34" s="163">
        <v>5.6831393241882324</v>
      </c>
      <c r="ER34" s="163">
        <v>3.4033195972442627</v>
      </c>
      <c r="ES34" s="163">
        <v>3.7484261989593506</v>
      </c>
      <c r="ET34" s="163">
        <v>4.5416011810302734</v>
      </c>
      <c r="EU34" s="163">
        <v>3.9297146797180176</v>
      </c>
      <c r="EV34" s="163">
        <v>1.6497424840927124</v>
      </c>
      <c r="EW34" s="163">
        <v>4.3393683433532715</v>
      </c>
      <c r="EX34" s="163">
        <v>2.3076694011688232</v>
      </c>
      <c r="EY34" s="163">
        <v>2.8182854652404785</v>
      </c>
      <c r="EZ34" s="163">
        <v>1.664925217628479</v>
      </c>
      <c r="FA34" s="163">
        <v>2.6499037742614746</v>
      </c>
      <c r="FB34" s="163">
        <v>2.256974458694458</v>
      </c>
      <c r="FC34" s="163">
        <v>1.5887422561645508</v>
      </c>
      <c r="FD34" s="163">
        <v>1.7843762636184692</v>
      </c>
      <c r="FE34" s="163">
        <v>2.2943429946899414</v>
      </c>
      <c r="FF34" s="163">
        <v>0.73704314231872559</v>
      </c>
      <c r="FG34" s="163">
        <v>3.2248461246490479</v>
      </c>
      <c r="FH34" s="163">
        <v>3.0242266654968262</v>
      </c>
      <c r="FI34" s="163">
        <v>2.6677768230438232</v>
      </c>
      <c r="FJ34" s="163">
        <v>1.5388140678405762</v>
      </c>
      <c r="FK34" s="163">
        <v>2.335768461227417</v>
      </c>
      <c r="FL34" s="143">
        <v>2.5178329944610596</v>
      </c>
      <c r="FM34" s="143">
        <v>2.7654991149902344</v>
      </c>
      <c r="FN34" s="143">
        <v>0.22833807766437531</v>
      </c>
      <c r="FO34" s="143">
        <v>0.43895071744918823</v>
      </c>
      <c r="FP34" s="143">
        <v>0.85984784364700317</v>
      </c>
      <c r="FQ34" s="143">
        <v>2.0561759471893311</v>
      </c>
      <c r="FR34" s="143">
        <v>3.3683657646179199</v>
      </c>
      <c r="FS34" s="143">
        <v>1.7104798555374146</v>
      </c>
      <c r="FT34" s="143">
        <v>2.293025016784668</v>
      </c>
      <c r="FU34" s="143">
        <v>2.2970767021179199</v>
      </c>
      <c r="FV34" s="143">
        <v>3.2574598789215088</v>
      </c>
      <c r="FW34" s="143">
        <v>2.7380056381225586</v>
      </c>
      <c r="FX34" s="143">
        <v>2.0250527858734131</v>
      </c>
      <c r="FY34" s="143">
        <v>2.3917732238769531</v>
      </c>
      <c r="FZ34" s="143">
        <v>2.1279678344726563</v>
      </c>
      <c r="GA34" s="143">
        <v>2.0587446689605713</v>
      </c>
      <c r="GB34" s="3"/>
      <c r="GC34" s="3"/>
      <c r="GD34" s="3"/>
      <c r="GE34" s="3"/>
      <c r="GF34" s="3"/>
      <c r="GG34" s="3"/>
      <c r="GH34" s="3"/>
    </row>
    <row r="36" spans="1:190" x14ac:dyDescent="0.25">
      <c r="A36" s="60" t="s">
        <v>111</v>
      </c>
      <c r="B36" s="20">
        <v>0.01</v>
      </c>
      <c r="C36" s="20">
        <v>0.01</v>
      </c>
      <c r="D36" s="20">
        <v>0.01</v>
      </c>
      <c r="E36" s="20">
        <v>0.01</v>
      </c>
      <c r="F36" s="20">
        <v>0.01</v>
      </c>
      <c r="G36" s="20">
        <v>0.01</v>
      </c>
      <c r="H36" s="20">
        <v>0.01</v>
      </c>
      <c r="I36" s="20">
        <v>0.01</v>
      </c>
      <c r="J36" s="20">
        <v>0.01</v>
      </c>
      <c r="K36" s="20">
        <v>0.01</v>
      </c>
      <c r="L36" s="20">
        <v>0.01</v>
      </c>
      <c r="M36" s="20">
        <v>0.01</v>
      </c>
      <c r="N36" s="20">
        <v>0.01</v>
      </c>
      <c r="O36" s="20">
        <v>0.01</v>
      </c>
      <c r="P36" s="20">
        <v>0.01</v>
      </c>
      <c r="Q36" s="20">
        <v>0.01</v>
      </c>
      <c r="R36" s="20">
        <v>0.01</v>
      </c>
      <c r="S36" s="20">
        <v>0.01</v>
      </c>
      <c r="T36" s="20">
        <v>0.01</v>
      </c>
      <c r="U36" s="20">
        <v>0.01</v>
      </c>
      <c r="V36" s="20">
        <v>0.01</v>
      </c>
      <c r="W36" s="20">
        <v>0.01</v>
      </c>
      <c r="X36" s="20">
        <v>0.01</v>
      </c>
      <c r="Y36" s="20">
        <v>0.01</v>
      </c>
      <c r="Z36" s="20">
        <v>0.01</v>
      </c>
      <c r="AA36" s="20">
        <v>0.01</v>
      </c>
      <c r="AB36" s="20">
        <v>0.01</v>
      </c>
      <c r="AC36" s="20">
        <v>0.01</v>
      </c>
      <c r="AD36" s="20">
        <v>0.01</v>
      </c>
      <c r="AE36" s="20">
        <v>0.01</v>
      </c>
      <c r="AF36" s="20">
        <v>0.01</v>
      </c>
      <c r="AG36" s="20">
        <v>0.01</v>
      </c>
      <c r="AH36" s="20">
        <v>0.01</v>
      </c>
      <c r="AI36" s="20">
        <v>0.01</v>
      </c>
      <c r="AJ36" s="20">
        <v>0.01</v>
      </c>
      <c r="AK36" s="20">
        <v>0.01</v>
      </c>
      <c r="AL36" s="20">
        <v>0.01</v>
      </c>
      <c r="AM36" s="20">
        <v>0.01</v>
      </c>
      <c r="AN36" s="20">
        <v>0.01</v>
      </c>
      <c r="AO36" s="20">
        <v>0.01</v>
      </c>
      <c r="AP36" s="20">
        <v>0.01</v>
      </c>
      <c r="AQ36" s="20">
        <v>0.01</v>
      </c>
      <c r="AR36" s="20">
        <v>0.01</v>
      </c>
      <c r="AS36" s="20">
        <v>0.01</v>
      </c>
      <c r="AT36" s="20">
        <v>0.01</v>
      </c>
      <c r="AU36" s="20">
        <v>0.01</v>
      </c>
      <c r="AV36" s="20">
        <v>0.01</v>
      </c>
      <c r="AW36" s="20">
        <v>0.01</v>
      </c>
      <c r="AX36" s="20">
        <v>0.01</v>
      </c>
      <c r="AY36" s="20">
        <v>0.01</v>
      </c>
      <c r="AZ36" s="20">
        <v>0.01</v>
      </c>
      <c r="BA36" s="20">
        <v>0.01</v>
      </c>
      <c r="BB36" s="20">
        <v>0.01</v>
      </c>
      <c r="BC36" s="20">
        <v>0.01</v>
      </c>
      <c r="BD36" s="20">
        <v>0.01</v>
      </c>
      <c r="BE36" s="20">
        <v>0.01</v>
      </c>
      <c r="BF36" s="20">
        <v>0.01</v>
      </c>
      <c r="BG36" s="20">
        <v>0.01</v>
      </c>
      <c r="BH36" s="20">
        <v>0.01</v>
      </c>
      <c r="BI36" s="20">
        <v>0.01</v>
      </c>
      <c r="BJ36" s="20">
        <v>0.01</v>
      </c>
      <c r="BK36" s="20">
        <v>0.01</v>
      </c>
      <c r="BL36" s="20">
        <v>0.01</v>
      </c>
      <c r="BM36" s="20">
        <v>0.01</v>
      </c>
      <c r="BN36" s="20">
        <v>0.01</v>
      </c>
      <c r="BO36" s="20">
        <v>0.01</v>
      </c>
      <c r="BP36" s="20">
        <v>0.01</v>
      </c>
      <c r="BQ36" s="20">
        <v>0.01</v>
      </c>
      <c r="BR36" s="20">
        <v>0.01</v>
      </c>
      <c r="BS36" s="20">
        <v>0.01</v>
      </c>
      <c r="BT36" s="20">
        <v>0.01</v>
      </c>
      <c r="BU36" s="20">
        <v>0.01</v>
      </c>
      <c r="BV36" s="20">
        <v>0.01</v>
      </c>
      <c r="BW36" s="20">
        <v>0.01</v>
      </c>
      <c r="BX36" s="20">
        <v>0.01</v>
      </c>
      <c r="BY36" s="20">
        <v>0.01</v>
      </c>
      <c r="BZ36" s="20">
        <v>0.01</v>
      </c>
      <c r="CA36" s="20">
        <v>0.01</v>
      </c>
      <c r="CB36" s="20">
        <v>0.01</v>
      </c>
      <c r="CC36" s="20">
        <v>0.01</v>
      </c>
      <c r="CD36" s="20">
        <v>0.01</v>
      </c>
      <c r="CE36" s="20">
        <v>0.01</v>
      </c>
      <c r="CF36" s="20">
        <v>0.01</v>
      </c>
      <c r="CG36" s="20">
        <v>0.01</v>
      </c>
      <c r="CH36" s="20">
        <v>0.01</v>
      </c>
      <c r="CI36" s="20">
        <v>0.01</v>
      </c>
      <c r="CJ36" s="20">
        <v>0.01</v>
      </c>
      <c r="CK36" s="20">
        <v>0.01</v>
      </c>
      <c r="CL36" s="20">
        <v>0.01</v>
      </c>
      <c r="CM36" s="20">
        <v>0.01</v>
      </c>
      <c r="CN36" s="20">
        <v>0.01</v>
      </c>
      <c r="CO36" s="20">
        <v>0.01</v>
      </c>
      <c r="CP36" s="20">
        <v>0.01</v>
      </c>
      <c r="CQ36" s="20">
        <v>0.01</v>
      </c>
      <c r="CR36" s="20">
        <v>0.01</v>
      </c>
      <c r="CS36" s="20">
        <v>0.01</v>
      </c>
      <c r="CT36" s="20">
        <v>0.01</v>
      </c>
      <c r="CU36" s="20">
        <v>0.01</v>
      </c>
      <c r="CV36" s="20">
        <v>0.01</v>
      </c>
      <c r="CW36" s="20">
        <v>0.01</v>
      </c>
      <c r="CX36" s="20">
        <v>0.01</v>
      </c>
      <c r="CY36" s="20">
        <v>0.01</v>
      </c>
      <c r="CZ36" s="20">
        <v>0.01</v>
      </c>
      <c r="DA36" s="20">
        <v>0.01</v>
      </c>
      <c r="DB36" s="20">
        <v>0.01</v>
      </c>
      <c r="DC36" s="20">
        <v>0.01</v>
      </c>
      <c r="DD36" s="20">
        <v>0.01</v>
      </c>
      <c r="DE36" s="20">
        <v>0.01</v>
      </c>
      <c r="DF36" s="20">
        <v>0.01</v>
      </c>
      <c r="DG36" s="20">
        <v>0.01</v>
      </c>
      <c r="DH36" s="20">
        <v>0.01</v>
      </c>
      <c r="DI36" s="20">
        <v>0.01</v>
      </c>
      <c r="DJ36" s="20">
        <v>0.01</v>
      </c>
      <c r="DK36" s="20">
        <v>0.01</v>
      </c>
      <c r="DL36" s="20">
        <v>0.01</v>
      </c>
      <c r="DM36" s="20">
        <v>0.01</v>
      </c>
      <c r="DN36" s="20">
        <v>0.01</v>
      </c>
      <c r="DO36" s="20">
        <v>0.01</v>
      </c>
      <c r="DP36" s="20">
        <v>0.01</v>
      </c>
      <c r="DQ36" s="20">
        <v>0.01</v>
      </c>
      <c r="DR36" s="20">
        <v>0.01</v>
      </c>
      <c r="DS36" s="20">
        <v>0.01</v>
      </c>
      <c r="DT36" s="20">
        <v>0.01</v>
      </c>
      <c r="DU36" s="20">
        <v>0.01</v>
      </c>
      <c r="DV36" s="20">
        <v>0.01</v>
      </c>
      <c r="DW36" s="20">
        <v>0.01</v>
      </c>
      <c r="DX36" s="20">
        <v>0.01</v>
      </c>
      <c r="DY36" s="20">
        <v>0.01</v>
      </c>
      <c r="DZ36" s="20">
        <v>0.01</v>
      </c>
      <c r="EA36" s="20">
        <v>0.01</v>
      </c>
      <c r="EB36" s="20">
        <v>0.01</v>
      </c>
      <c r="EC36" s="20">
        <v>0.01</v>
      </c>
      <c r="ED36" s="20">
        <v>0.01</v>
      </c>
      <c r="EE36" s="20">
        <v>0.01</v>
      </c>
      <c r="EF36" s="20">
        <v>0.01</v>
      </c>
      <c r="EG36" s="20">
        <v>0.01</v>
      </c>
      <c r="EH36" s="20">
        <v>0.01</v>
      </c>
      <c r="EI36" s="20">
        <v>0.01</v>
      </c>
      <c r="EJ36" s="20">
        <v>0.01</v>
      </c>
      <c r="EK36" s="20">
        <v>0.01</v>
      </c>
      <c r="EL36" s="20">
        <v>0.01</v>
      </c>
      <c r="EM36" s="20">
        <v>0.01</v>
      </c>
      <c r="EN36" s="20">
        <v>0.01</v>
      </c>
      <c r="EO36" s="20">
        <v>0.01</v>
      </c>
      <c r="EP36" s="20">
        <v>0.01</v>
      </c>
      <c r="EQ36" s="20">
        <v>0.01</v>
      </c>
      <c r="ER36" s="20">
        <v>0.01</v>
      </c>
      <c r="ES36" s="20">
        <v>0.01</v>
      </c>
      <c r="ET36" s="20">
        <v>0.01</v>
      </c>
      <c r="EU36" s="20">
        <v>0.01</v>
      </c>
      <c r="EV36" s="20">
        <v>0.01</v>
      </c>
      <c r="EW36" s="20">
        <v>0.01</v>
      </c>
      <c r="EX36" s="20">
        <v>0.01</v>
      </c>
      <c r="EY36" s="20">
        <v>0.01</v>
      </c>
      <c r="EZ36" s="20">
        <v>0.01</v>
      </c>
      <c r="FA36" s="20">
        <v>0.01</v>
      </c>
      <c r="FB36" s="20">
        <v>0.01</v>
      </c>
      <c r="FC36" s="20">
        <v>0.01</v>
      </c>
      <c r="FD36" s="20">
        <v>0.01</v>
      </c>
      <c r="FE36" s="20">
        <v>0.01</v>
      </c>
      <c r="FF36" s="20">
        <v>0.01</v>
      </c>
      <c r="FG36" s="20">
        <v>0.01</v>
      </c>
      <c r="FH36" s="20">
        <v>0.01</v>
      </c>
      <c r="FI36" s="20">
        <v>0.01</v>
      </c>
      <c r="FJ36" s="20">
        <v>0.01</v>
      </c>
      <c r="FK36" s="20">
        <v>0.01</v>
      </c>
      <c r="FL36" s="20">
        <v>0.01</v>
      </c>
      <c r="FM36" s="20">
        <v>0.01</v>
      </c>
      <c r="FN36" s="20">
        <v>0.01</v>
      </c>
      <c r="FO36" s="20">
        <v>0.01</v>
      </c>
      <c r="FP36" s="20">
        <v>0.01</v>
      </c>
      <c r="FQ36" s="20">
        <v>0.01</v>
      </c>
      <c r="FR36" s="20">
        <v>0.01</v>
      </c>
      <c r="FS36" s="20">
        <v>0.01</v>
      </c>
      <c r="FT36" s="20">
        <v>0.01</v>
      </c>
      <c r="FU36" s="20">
        <v>0.01</v>
      </c>
      <c r="FV36" s="20">
        <v>0.01</v>
      </c>
      <c r="FW36" s="96">
        <v>0.01</v>
      </c>
      <c r="FX36" s="96">
        <v>0.01</v>
      </c>
      <c r="FY36" s="96">
        <v>0.01</v>
      </c>
      <c r="FZ36" s="96">
        <v>0.01</v>
      </c>
      <c r="GA36" s="96">
        <v>0.01</v>
      </c>
    </row>
    <row r="37" spans="1:190" x14ac:dyDescent="0.25">
      <c r="A37" s="83"/>
    </row>
    <row r="38" spans="1:190" x14ac:dyDescent="0.25">
      <c r="A38" s="60" t="s">
        <v>112</v>
      </c>
      <c r="B38" s="121"/>
      <c r="C38" s="121"/>
      <c r="D38" s="121"/>
      <c r="E38" s="121"/>
      <c r="F38" s="121"/>
      <c r="G38" s="121"/>
      <c r="H38" s="121"/>
      <c r="I38" s="142">
        <v>4</v>
      </c>
      <c r="J38" s="121"/>
      <c r="K38" s="121"/>
      <c r="L38" s="121"/>
      <c r="M38" s="121"/>
      <c r="N38" s="121"/>
      <c r="O38" s="121"/>
      <c r="P38" s="121"/>
      <c r="Q38" s="142">
        <v>2</v>
      </c>
      <c r="R38" s="142">
        <v>7</v>
      </c>
      <c r="S38" s="121"/>
      <c r="T38" s="121"/>
      <c r="U38" s="121"/>
      <c r="V38" s="121"/>
      <c r="W38" s="121"/>
      <c r="X38" s="142">
        <v>6</v>
      </c>
      <c r="Y38" s="121"/>
      <c r="Z38" s="121"/>
      <c r="AA38" s="121"/>
      <c r="AB38" s="121"/>
      <c r="AC38" s="121"/>
      <c r="AD38" s="121"/>
      <c r="AE38" s="121"/>
      <c r="AF38" s="121"/>
      <c r="AG38" s="121"/>
      <c r="AH38" s="121"/>
      <c r="AI38" s="121"/>
      <c r="AJ38" s="121"/>
      <c r="AK38" s="121"/>
      <c r="AL38" s="121"/>
      <c r="AM38" s="121"/>
      <c r="AN38" s="121"/>
      <c r="AO38" s="121"/>
      <c r="AP38" s="121"/>
      <c r="AQ38" s="121"/>
      <c r="AR38" s="121"/>
      <c r="AS38" s="121"/>
      <c r="AT38" s="121"/>
      <c r="AU38" s="121"/>
      <c r="AV38" s="142">
        <v>1</v>
      </c>
      <c r="AW38" s="121"/>
      <c r="AX38" s="121"/>
      <c r="AY38" s="121"/>
      <c r="AZ38" s="121"/>
      <c r="BA38" s="121"/>
      <c r="BB38" s="121"/>
      <c r="BC38" s="142">
        <v>4</v>
      </c>
      <c r="BD38" s="121"/>
      <c r="BE38" s="121"/>
      <c r="BF38" s="121"/>
      <c r="BG38" s="121"/>
      <c r="BH38" s="121"/>
      <c r="BI38" s="121"/>
      <c r="BJ38" s="121"/>
      <c r="BK38" s="142">
        <v>8</v>
      </c>
      <c r="BL38" s="142">
        <v>7</v>
      </c>
      <c r="BM38" s="121"/>
      <c r="BN38" s="121"/>
      <c r="BO38" s="121"/>
      <c r="BP38" s="142">
        <v>3</v>
      </c>
      <c r="BQ38" s="121"/>
      <c r="BR38" s="121"/>
      <c r="BS38" s="121"/>
      <c r="BT38" s="121"/>
      <c r="BU38" s="121"/>
      <c r="BV38" s="121"/>
      <c r="BW38" s="121"/>
      <c r="BX38" s="121"/>
      <c r="BY38" s="121"/>
      <c r="BZ38" s="121"/>
      <c r="CA38" s="121"/>
      <c r="CB38" s="121"/>
      <c r="CC38" s="121"/>
      <c r="CD38" s="121"/>
      <c r="CE38" s="121"/>
      <c r="CF38" s="142">
        <v>20</v>
      </c>
      <c r="CG38" s="121"/>
      <c r="CH38" s="121"/>
      <c r="CI38" s="121"/>
      <c r="CJ38" s="121"/>
      <c r="CK38" s="121"/>
      <c r="CL38" s="121"/>
      <c r="CM38" s="121"/>
      <c r="CN38" s="121"/>
      <c r="CO38" s="151">
        <v>6</v>
      </c>
      <c r="CP38" s="121"/>
      <c r="CQ38" s="121"/>
      <c r="CR38" s="121"/>
      <c r="CS38" s="121"/>
      <c r="CT38" s="121"/>
      <c r="CU38" s="121"/>
      <c r="CV38" s="121"/>
      <c r="CW38" s="121"/>
      <c r="CX38" s="121"/>
      <c r="CY38" s="151">
        <v>7</v>
      </c>
      <c r="CZ38" s="121"/>
      <c r="DA38" s="121"/>
      <c r="DB38" s="121"/>
      <c r="DC38" s="121"/>
      <c r="DD38" s="121"/>
      <c r="DE38" s="121"/>
      <c r="DF38" s="121"/>
      <c r="DG38" s="121"/>
      <c r="DH38" s="121"/>
      <c r="DI38" s="121"/>
      <c r="DJ38" s="121"/>
      <c r="DK38" s="121"/>
      <c r="DL38" s="121"/>
      <c r="DM38" s="121"/>
      <c r="DN38" s="121"/>
      <c r="DO38" s="121"/>
      <c r="DP38" s="121"/>
      <c r="DQ38" s="151">
        <v>28</v>
      </c>
      <c r="DR38" s="151">
        <v>2</v>
      </c>
      <c r="DS38" s="151">
        <v>8</v>
      </c>
      <c r="DT38" s="151">
        <v>8</v>
      </c>
      <c r="DU38" s="151">
        <v>9</v>
      </c>
      <c r="DV38" s="151">
        <v>4</v>
      </c>
      <c r="DW38" s="151">
        <v>16</v>
      </c>
      <c r="DX38" s="121"/>
      <c r="DY38" s="121"/>
      <c r="DZ38" s="121"/>
      <c r="EA38" s="121"/>
      <c r="EB38" s="121"/>
      <c r="EC38" s="121"/>
      <c r="ED38" s="151">
        <v>6</v>
      </c>
      <c r="EE38" s="151">
        <v>16</v>
      </c>
      <c r="EF38" s="121"/>
      <c r="EG38" s="121"/>
      <c r="EH38" s="121"/>
      <c r="EI38" s="151">
        <v>4</v>
      </c>
      <c r="EJ38" s="121"/>
      <c r="EK38" s="121"/>
      <c r="EL38" s="121"/>
      <c r="EM38" s="121"/>
      <c r="EN38" s="121"/>
      <c r="EO38" s="121"/>
      <c r="EP38" s="151">
        <v>5</v>
      </c>
      <c r="EQ38" s="121"/>
      <c r="ER38" s="121"/>
      <c r="ES38" s="121"/>
      <c r="ET38" s="121"/>
      <c r="EU38" s="121"/>
      <c r="EV38" s="151">
        <v>5</v>
      </c>
      <c r="EW38" s="121"/>
      <c r="EX38" s="121"/>
      <c r="EY38" s="121"/>
      <c r="EZ38" s="151">
        <v>1</v>
      </c>
      <c r="FA38" s="121"/>
      <c r="FB38" s="121"/>
      <c r="FC38" s="121"/>
      <c r="FD38" s="151">
        <v>7.5</v>
      </c>
      <c r="FE38" s="121"/>
      <c r="FF38" s="151">
        <v>3</v>
      </c>
      <c r="FG38" s="121"/>
      <c r="FH38" s="121"/>
      <c r="FI38" s="121"/>
      <c r="FJ38" s="121"/>
      <c r="FK38" s="121"/>
      <c r="FL38" s="121"/>
      <c r="FM38" s="121"/>
      <c r="FN38" s="121"/>
      <c r="FO38" s="121"/>
      <c r="FP38" s="121"/>
      <c r="FQ38" s="121"/>
      <c r="FR38" s="121"/>
      <c r="FS38" s="121"/>
      <c r="FT38" s="121"/>
      <c r="FU38" s="121"/>
      <c r="FV38" s="121"/>
      <c r="FW38" s="121"/>
      <c r="FX38" s="121"/>
      <c r="FY38" s="121"/>
      <c r="FZ38" s="121"/>
      <c r="GA38" s="121"/>
    </row>
    <row r="40" spans="1:190" x14ac:dyDescent="0.25">
      <c r="A40" s="61" t="s">
        <v>113</v>
      </c>
      <c r="B40" s="121"/>
      <c r="C40" s="121"/>
      <c r="D40" s="121"/>
      <c r="E40" s="121"/>
      <c r="F40" s="121"/>
      <c r="G40" s="121"/>
      <c r="H40" s="121"/>
      <c r="I40" s="121"/>
      <c r="J40" s="121"/>
      <c r="K40" s="121"/>
      <c r="L40" s="121"/>
      <c r="M40" s="121"/>
      <c r="N40" s="121"/>
      <c r="O40" s="121"/>
      <c r="P40" s="121"/>
      <c r="Q40" s="121"/>
      <c r="R40" s="121"/>
      <c r="S40" s="121"/>
      <c r="T40" s="121"/>
      <c r="U40" s="121"/>
      <c r="V40" s="121"/>
      <c r="W40" s="121"/>
      <c r="X40" s="121"/>
      <c r="Y40" s="121"/>
      <c r="Z40" s="121"/>
      <c r="AA40" s="142">
        <v>20.254777070063696</v>
      </c>
      <c r="AB40" s="121"/>
      <c r="AC40" s="121"/>
      <c r="AD40" s="121"/>
      <c r="AE40" s="121"/>
      <c r="AF40" s="121"/>
      <c r="AG40" s="142">
        <v>20.318471337579616</v>
      </c>
      <c r="AH40" s="121"/>
      <c r="AI40" s="121"/>
      <c r="AJ40" s="121"/>
      <c r="AK40" s="121"/>
      <c r="AL40" s="121"/>
      <c r="AM40" s="121"/>
      <c r="AN40" s="142">
        <v>20.254777070063696</v>
      </c>
      <c r="AO40" s="121"/>
      <c r="AP40" s="121"/>
      <c r="AQ40" s="121"/>
      <c r="AR40" s="121"/>
      <c r="AS40" s="121"/>
      <c r="AT40" s="142">
        <v>20.191082802547772</v>
      </c>
      <c r="AU40" s="121"/>
      <c r="AV40" s="121"/>
      <c r="AW40" s="121"/>
      <c r="AX40" s="121"/>
      <c r="AY40" s="142">
        <v>20.254777070063696</v>
      </c>
      <c r="AZ40" s="121"/>
      <c r="BA40" s="121"/>
      <c r="BB40" s="121"/>
      <c r="BC40" s="142">
        <v>25.414012738853501</v>
      </c>
      <c r="BD40" s="121"/>
      <c r="BE40" s="121"/>
      <c r="BF40" s="121"/>
      <c r="BG40" s="121"/>
      <c r="BH40" s="142">
        <v>40.445859872611464</v>
      </c>
      <c r="BI40" s="121"/>
      <c r="BJ40" s="121"/>
      <c r="BK40" s="121"/>
      <c r="BL40" s="121"/>
      <c r="BM40" s="142">
        <v>8.8535031847133752</v>
      </c>
      <c r="BN40" s="142">
        <v>26.30573248407643</v>
      </c>
      <c r="BO40" s="121"/>
      <c r="BP40" s="121"/>
      <c r="BQ40" s="142">
        <v>23.439490445859871</v>
      </c>
      <c r="BR40" s="121"/>
      <c r="BS40" s="121"/>
      <c r="BT40" s="121"/>
      <c r="BU40" s="121"/>
      <c r="BV40" s="142">
        <v>40.445859872611464</v>
      </c>
      <c r="BW40" s="121"/>
      <c r="BX40" s="121"/>
      <c r="BY40" s="121"/>
      <c r="BZ40" s="121"/>
      <c r="CA40" s="142">
        <v>30.445859872611464</v>
      </c>
      <c r="CB40" s="121"/>
      <c r="CC40" s="121"/>
      <c r="CD40" s="121"/>
      <c r="CE40" s="142">
        <v>25.350318471337577</v>
      </c>
      <c r="CF40" s="121"/>
      <c r="CG40" s="121"/>
      <c r="CH40" s="121"/>
      <c r="CI40" s="121"/>
      <c r="CJ40" s="142">
        <v>20.254777070063696</v>
      </c>
      <c r="CK40" s="121"/>
      <c r="CL40" s="121"/>
      <c r="CM40" s="121"/>
      <c r="CN40" s="121"/>
      <c r="CO40" s="151">
        <v>25.414012738853501</v>
      </c>
      <c r="CP40" s="121"/>
      <c r="CQ40" s="121"/>
      <c r="CR40" s="121"/>
      <c r="CS40" s="151">
        <v>25.350318471337577</v>
      </c>
      <c r="CT40" s="121"/>
      <c r="CU40" s="121"/>
      <c r="CV40" s="121"/>
      <c r="CW40" s="121"/>
      <c r="CX40" s="151">
        <v>35.414012738853501</v>
      </c>
      <c r="CY40" s="121"/>
      <c r="CZ40" s="121"/>
      <c r="DA40" s="121"/>
      <c r="DB40" s="121"/>
      <c r="DC40" s="151">
        <v>24.331210191082803</v>
      </c>
      <c r="DD40" s="121"/>
      <c r="DE40" s="121"/>
      <c r="DF40" s="121"/>
      <c r="DG40" s="151">
        <v>30.382165605095544</v>
      </c>
      <c r="DH40" s="121"/>
      <c r="DI40" s="121"/>
      <c r="DJ40" s="121"/>
      <c r="DK40" s="121"/>
      <c r="DL40" s="121"/>
      <c r="DM40" s="151">
        <v>25.350318471337577</v>
      </c>
      <c r="DN40" s="121"/>
      <c r="DO40" s="121"/>
      <c r="DP40" s="121"/>
      <c r="DQ40" s="121"/>
      <c r="DR40" s="121"/>
      <c r="DS40" s="121"/>
      <c r="DT40" s="121"/>
      <c r="DU40" s="121"/>
      <c r="DV40" s="121"/>
      <c r="DW40" s="121"/>
      <c r="DX40" s="121"/>
      <c r="DY40" s="121"/>
      <c r="DZ40" s="121"/>
      <c r="EA40" s="121"/>
      <c r="EB40" s="121"/>
      <c r="EC40" s="121"/>
      <c r="ED40" s="121"/>
      <c r="EE40" s="121"/>
      <c r="EF40" s="121"/>
      <c r="EG40" s="121"/>
      <c r="EH40" s="121"/>
      <c r="EI40" s="121"/>
      <c r="EJ40" s="121"/>
      <c r="EK40" s="121"/>
      <c r="EL40" s="121"/>
      <c r="EM40" s="121"/>
      <c r="EN40" s="121"/>
      <c r="EO40" s="121"/>
      <c r="EP40" s="121"/>
      <c r="EQ40" s="121"/>
      <c r="ER40" s="121"/>
      <c r="ES40" s="121"/>
      <c r="ET40" s="121"/>
      <c r="EU40" s="121"/>
      <c r="EV40" s="121"/>
      <c r="EW40" s="121"/>
      <c r="EX40" s="121"/>
      <c r="EY40" s="121"/>
      <c r="EZ40" s="121"/>
      <c r="FA40" s="121"/>
      <c r="FB40" s="121"/>
      <c r="FC40" s="121"/>
      <c r="FD40" s="121"/>
      <c r="FE40" s="121"/>
      <c r="FF40" s="121"/>
      <c r="FG40" s="121"/>
      <c r="FH40" s="121"/>
      <c r="FI40" s="121"/>
      <c r="FJ40" s="121"/>
      <c r="FK40" s="121"/>
      <c r="FL40" s="121"/>
      <c r="FM40" s="121"/>
      <c r="FN40" s="121"/>
      <c r="FO40" s="121"/>
      <c r="FP40" s="121"/>
      <c r="FQ40" s="121"/>
      <c r="FR40" s="121"/>
      <c r="FS40" s="121"/>
      <c r="FT40" s="121"/>
      <c r="FU40" s="121"/>
      <c r="FV40" s="121"/>
      <c r="FW40" s="121"/>
      <c r="FX40" s="121"/>
      <c r="FY40" s="121"/>
      <c r="FZ40" s="121"/>
      <c r="GA40" s="121"/>
    </row>
    <row r="41" spans="1:190" x14ac:dyDescent="0.25">
      <c r="A41" s="31" t="s">
        <v>114</v>
      </c>
      <c r="B41" s="121"/>
      <c r="C41" s="121"/>
      <c r="D41" s="121"/>
      <c r="E41" s="121"/>
      <c r="F41" s="121"/>
      <c r="G41" s="121"/>
      <c r="H41" s="121"/>
      <c r="I41" s="121"/>
      <c r="J41" s="121"/>
      <c r="K41" s="121"/>
      <c r="L41" s="121"/>
      <c r="M41" s="121"/>
      <c r="N41" s="121"/>
      <c r="O41" s="121"/>
      <c r="P41" s="121"/>
      <c r="Q41" s="121"/>
      <c r="R41" s="121"/>
      <c r="S41" s="121"/>
      <c r="T41" s="121"/>
      <c r="U41" s="121"/>
      <c r="V41" s="121"/>
      <c r="W41" s="121"/>
      <c r="X41" s="121"/>
      <c r="Y41" s="121"/>
      <c r="Z41" s="121"/>
      <c r="AA41" s="142">
        <v>20.254777070063696</v>
      </c>
      <c r="AB41" s="121"/>
      <c r="AC41" s="121"/>
      <c r="AD41" s="121"/>
      <c r="AE41" s="121"/>
      <c r="AF41" s="121"/>
      <c r="AG41" s="142">
        <v>20.318471337579616</v>
      </c>
      <c r="AH41" s="121"/>
      <c r="AI41" s="121"/>
      <c r="AJ41" s="121"/>
      <c r="AK41" s="121"/>
      <c r="AL41" s="121"/>
      <c r="AM41" s="121"/>
      <c r="AN41" s="142">
        <v>20.318471337579616</v>
      </c>
      <c r="AO41" s="121"/>
      <c r="AP41" s="121"/>
      <c r="AQ41" s="121"/>
      <c r="AR41" s="121"/>
      <c r="AS41" s="121"/>
      <c r="AT41" s="142">
        <v>20.254777070063696</v>
      </c>
      <c r="AU41" s="121"/>
      <c r="AV41" s="121"/>
      <c r="AW41" s="121"/>
      <c r="AX41" s="121"/>
      <c r="AY41" s="142">
        <v>20.254777070063696</v>
      </c>
      <c r="AZ41" s="121"/>
      <c r="BA41" s="121"/>
      <c r="BB41" s="121"/>
      <c r="BC41" s="142">
        <v>25.414012738853501</v>
      </c>
      <c r="BD41" s="121"/>
      <c r="BE41" s="121"/>
      <c r="BF41" s="121"/>
      <c r="BG41" s="121"/>
      <c r="BH41" s="142">
        <v>40.445859872611464</v>
      </c>
      <c r="BI41" s="121"/>
      <c r="BJ41" s="121"/>
      <c r="BK41" s="121"/>
      <c r="BL41" s="121"/>
      <c r="BM41" s="142">
        <v>5.3503184713375802</v>
      </c>
      <c r="BN41" s="142">
        <v>29.936305732484076</v>
      </c>
      <c r="BO41" s="121"/>
      <c r="BP41" s="121"/>
      <c r="BQ41" s="142">
        <v>23.375796178343951</v>
      </c>
      <c r="BR41" s="121"/>
      <c r="BS41" s="121"/>
      <c r="BT41" s="121"/>
      <c r="BU41" s="121"/>
      <c r="BV41" s="142">
        <v>40.382165605095544</v>
      </c>
      <c r="BW41" s="121"/>
      <c r="BX41" s="121"/>
      <c r="BY41" s="121"/>
      <c r="BZ41" s="121"/>
      <c r="CA41" s="142">
        <v>30.31847133757962</v>
      </c>
      <c r="CB41" s="121"/>
      <c r="CC41" s="121"/>
      <c r="CD41" s="121"/>
      <c r="CE41" s="142">
        <v>25.477707006369428</v>
      </c>
      <c r="CF41" s="121"/>
      <c r="CG41" s="121"/>
      <c r="CH41" s="121"/>
      <c r="CI41" s="121"/>
      <c r="CJ41" s="142">
        <v>20.254777070063696</v>
      </c>
      <c r="CK41" s="121"/>
      <c r="CL41" s="121"/>
      <c r="CM41" s="121"/>
      <c r="CN41" s="121"/>
      <c r="CO41" s="151">
        <v>20.318471337579616</v>
      </c>
      <c r="CP41" s="121"/>
      <c r="CQ41" s="121"/>
      <c r="CR41" s="121"/>
      <c r="CS41" s="151">
        <v>0</v>
      </c>
      <c r="CT41" s="121"/>
      <c r="CU41" s="121"/>
      <c r="CV41" s="121"/>
      <c r="CW41" s="121"/>
      <c r="CX41" s="151">
        <v>17.261146496815289</v>
      </c>
      <c r="CY41" s="121"/>
      <c r="CZ41" s="121"/>
      <c r="DA41" s="121"/>
      <c r="DB41" s="121"/>
      <c r="DC41" s="151">
        <v>12.229299363057324</v>
      </c>
      <c r="DD41" s="121"/>
      <c r="DE41" s="121"/>
      <c r="DF41" s="121"/>
      <c r="DG41" s="151">
        <v>12.229299363057324</v>
      </c>
      <c r="DH41" s="121"/>
      <c r="DI41" s="121"/>
      <c r="DJ41" s="121"/>
      <c r="DK41" s="121"/>
      <c r="DL41" s="121"/>
      <c r="DM41" s="151">
        <v>10.127388535031848</v>
      </c>
      <c r="DN41" s="121"/>
      <c r="DO41" s="121"/>
      <c r="DP41" s="121"/>
      <c r="DQ41" s="121"/>
      <c r="DR41" s="121"/>
      <c r="DS41" s="121"/>
      <c r="DT41" s="121"/>
      <c r="DU41" s="121"/>
      <c r="DV41" s="121"/>
      <c r="DW41" s="121"/>
      <c r="DX41" s="121"/>
      <c r="DY41" s="121"/>
      <c r="DZ41" s="121"/>
      <c r="EA41" s="121"/>
      <c r="EB41" s="121"/>
      <c r="EC41" s="121"/>
      <c r="ED41" s="121"/>
      <c r="EE41" s="121"/>
      <c r="EF41" s="121"/>
      <c r="EG41" s="121"/>
      <c r="EH41" s="121"/>
      <c r="EI41" s="121"/>
      <c r="EJ41" s="121"/>
      <c r="EK41" s="121"/>
      <c r="EL41" s="121"/>
      <c r="EM41" s="121"/>
      <c r="EN41" s="121"/>
      <c r="EO41" s="121"/>
      <c r="EP41" s="121"/>
      <c r="EQ41" s="121"/>
      <c r="ER41" s="121"/>
      <c r="ES41" s="121"/>
      <c r="ET41" s="121"/>
      <c r="EU41" s="121"/>
      <c r="EV41" s="121"/>
      <c r="EW41" s="121"/>
      <c r="EX41" s="121"/>
      <c r="EY41" s="121"/>
      <c r="EZ41" s="121"/>
      <c r="FA41" s="121"/>
      <c r="FB41" s="121"/>
      <c r="FC41" s="121"/>
      <c r="FD41" s="121"/>
      <c r="FE41" s="121"/>
      <c r="FF41" s="121"/>
      <c r="FG41" s="121"/>
      <c r="FH41" s="121"/>
      <c r="FI41" s="121"/>
      <c r="FJ41" s="121"/>
      <c r="FK41" s="121"/>
      <c r="FL41" s="121"/>
      <c r="FM41" s="121"/>
      <c r="FN41" s="121"/>
      <c r="FO41" s="121"/>
      <c r="FP41" s="121"/>
      <c r="FQ41" s="121"/>
      <c r="FR41" s="121"/>
      <c r="FS41" s="121"/>
      <c r="FT41" s="121"/>
      <c r="FU41" s="121"/>
      <c r="FV41" s="121"/>
      <c r="FW41" s="121"/>
      <c r="FX41" s="121"/>
      <c r="FY41" s="121"/>
      <c r="FZ41" s="121"/>
      <c r="GA41" s="121"/>
    </row>
    <row r="42" spans="1:190" x14ac:dyDescent="0.25">
      <c r="A42" s="31" t="s">
        <v>115</v>
      </c>
      <c r="B42" s="121"/>
      <c r="C42" s="121"/>
      <c r="D42" s="121"/>
      <c r="E42" s="121"/>
      <c r="F42" s="121"/>
      <c r="G42" s="121"/>
      <c r="H42" s="121"/>
      <c r="I42" s="121"/>
      <c r="J42" s="121"/>
      <c r="K42" s="121"/>
      <c r="L42" s="121"/>
      <c r="M42" s="121"/>
      <c r="N42" s="121"/>
      <c r="O42" s="121"/>
      <c r="P42" s="121"/>
      <c r="Q42" s="121"/>
      <c r="R42" s="121"/>
      <c r="S42" s="121"/>
      <c r="T42" s="121"/>
      <c r="U42" s="121"/>
      <c r="V42" s="121"/>
      <c r="W42" s="121"/>
      <c r="X42" s="121"/>
      <c r="Y42" s="121"/>
      <c r="Z42" s="121"/>
      <c r="AA42" s="142">
        <v>20.254777070063696</v>
      </c>
      <c r="AB42" s="121"/>
      <c r="AC42" s="121"/>
      <c r="AD42" s="121"/>
      <c r="AE42" s="121"/>
      <c r="AF42" s="121"/>
      <c r="AG42" s="142">
        <v>20.254777070063696</v>
      </c>
      <c r="AH42" s="121"/>
      <c r="AI42" s="121"/>
      <c r="AJ42" s="121"/>
      <c r="AK42" s="121"/>
      <c r="AL42" s="121"/>
      <c r="AM42" s="121"/>
      <c r="AN42" s="142">
        <v>20.254777070063696</v>
      </c>
      <c r="AO42" s="121"/>
      <c r="AP42" s="121"/>
      <c r="AQ42" s="121"/>
      <c r="AR42" s="121"/>
      <c r="AS42" s="121"/>
      <c r="AT42" s="142">
        <v>15.222929936305732</v>
      </c>
      <c r="AU42" s="121"/>
      <c r="AV42" s="121"/>
      <c r="AW42" s="121"/>
      <c r="AX42" s="121"/>
      <c r="AY42" s="142">
        <v>15.222929936305732</v>
      </c>
      <c r="AZ42" s="121"/>
      <c r="BA42" s="121"/>
      <c r="BB42" s="121"/>
      <c r="BC42" s="142">
        <v>20.700636942675157</v>
      </c>
      <c r="BD42" s="121"/>
      <c r="BE42" s="121"/>
      <c r="BF42" s="121"/>
      <c r="BG42" s="121"/>
      <c r="BH42" s="142">
        <v>32.29299363057325</v>
      </c>
      <c r="BI42" s="121"/>
      <c r="BJ42" s="121"/>
      <c r="BK42" s="121"/>
      <c r="BL42" s="121"/>
      <c r="BM42" s="142">
        <v>0</v>
      </c>
      <c r="BN42" s="142">
        <v>26.242038216560513</v>
      </c>
      <c r="BO42" s="121"/>
      <c r="BP42" s="121"/>
      <c r="BQ42" s="142">
        <v>15.222929936305732</v>
      </c>
      <c r="BR42" s="121"/>
      <c r="BS42" s="121"/>
      <c r="BT42" s="121"/>
      <c r="BU42" s="121"/>
      <c r="BV42" s="142">
        <v>32.35668789808917</v>
      </c>
      <c r="BW42" s="121"/>
      <c r="BX42" s="121"/>
      <c r="BY42" s="121"/>
      <c r="BZ42" s="121"/>
      <c r="CA42" s="142">
        <v>36.433121019108285</v>
      </c>
      <c r="CB42" s="121"/>
      <c r="CC42" s="121"/>
      <c r="CD42" s="121"/>
      <c r="CE42" s="142">
        <v>25.350318471337577</v>
      </c>
      <c r="CF42" s="121"/>
      <c r="CG42" s="121"/>
      <c r="CH42" s="121"/>
      <c r="CI42" s="121"/>
      <c r="CJ42" s="142">
        <v>20.191082802547772</v>
      </c>
      <c r="CK42" s="121"/>
      <c r="CL42" s="121"/>
      <c r="CM42" s="121"/>
      <c r="CN42" s="121"/>
      <c r="CO42" s="151">
        <v>20.191082802547772</v>
      </c>
      <c r="CP42" s="121"/>
      <c r="CQ42" s="121"/>
      <c r="CR42" s="121"/>
      <c r="CS42" s="151">
        <v>13.184713375796179</v>
      </c>
      <c r="CT42" s="121"/>
      <c r="CU42" s="121"/>
      <c r="CV42" s="121"/>
      <c r="CW42" s="121"/>
      <c r="CX42" s="151">
        <v>28.343949044585987</v>
      </c>
      <c r="CY42" s="121"/>
      <c r="CZ42" s="121"/>
      <c r="DA42" s="121"/>
      <c r="DB42" s="121"/>
      <c r="DC42" s="151">
        <v>20.254777070063696</v>
      </c>
      <c r="DD42" s="121"/>
      <c r="DE42" s="121"/>
      <c r="DF42" s="121"/>
      <c r="DG42" s="151">
        <v>24.331210191082803</v>
      </c>
      <c r="DH42" s="121"/>
      <c r="DI42" s="121"/>
      <c r="DJ42" s="121"/>
      <c r="DK42" s="121"/>
      <c r="DL42" s="121"/>
      <c r="DM42" s="151">
        <v>18.216560509554142</v>
      </c>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row>
    <row r="43" spans="1:190" x14ac:dyDescent="0.25">
      <c r="A43" s="31" t="s">
        <v>116</v>
      </c>
      <c r="B43" s="121"/>
      <c r="C43" s="121"/>
      <c r="D43" s="121"/>
      <c r="E43" s="121"/>
      <c r="F43" s="121"/>
      <c r="G43" s="121"/>
      <c r="H43" s="121"/>
      <c r="I43" s="121"/>
      <c r="J43" s="121"/>
      <c r="K43" s="121"/>
      <c r="L43" s="121"/>
      <c r="M43" s="121"/>
      <c r="N43" s="121"/>
      <c r="O43" s="121"/>
      <c r="P43" s="121"/>
      <c r="Q43" s="121"/>
      <c r="R43" s="121"/>
      <c r="S43" s="121"/>
      <c r="T43" s="121"/>
      <c r="U43" s="121"/>
      <c r="V43" s="121"/>
      <c r="W43" s="121"/>
      <c r="X43" s="121"/>
      <c r="Y43" s="121"/>
      <c r="Z43" s="121"/>
      <c r="AA43" s="142">
        <v>20.254777070063696</v>
      </c>
      <c r="AB43" s="121"/>
      <c r="AC43" s="121"/>
      <c r="AD43" s="121"/>
      <c r="AE43" s="121"/>
      <c r="AF43" s="121"/>
      <c r="AG43" s="142">
        <v>20.191082802547772</v>
      </c>
      <c r="AH43" s="121"/>
      <c r="AI43" s="121"/>
      <c r="AJ43" s="121"/>
      <c r="AK43" s="121"/>
      <c r="AL43" s="121"/>
      <c r="AM43" s="121"/>
      <c r="AN43" s="142">
        <v>20.254777070063696</v>
      </c>
      <c r="AO43" s="121"/>
      <c r="AP43" s="121"/>
      <c r="AQ43" s="121"/>
      <c r="AR43" s="121"/>
      <c r="AS43" s="121"/>
      <c r="AT43" s="142">
        <v>15.222929936305732</v>
      </c>
      <c r="AU43" s="121"/>
      <c r="AV43" s="121"/>
      <c r="AW43" s="121"/>
      <c r="AX43" s="121"/>
      <c r="AY43" s="142">
        <v>15.222929936305732</v>
      </c>
      <c r="AZ43" s="121"/>
      <c r="BA43" s="121"/>
      <c r="BB43" s="121"/>
      <c r="BC43" s="142">
        <v>20.764331210191084</v>
      </c>
      <c r="BD43" s="121"/>
      <c r="BE43" s="121"/>
      <c r="BF43" s="121"/>
      <c r="BG43" s="121"/>
      <c r="BH43" s="142">
        <v>32.35668789808917</v>
      </c>
      <c r="BI43" s="121"/>
      <c r="BJ43" s="121"/>
      <c r="BK43" s="121"/>
      <c r="BL43" s="121"/>
      <c r="BM43" s="142">
        <v>0</v>
      </c>
      <c r="BN43" s="142">
        <v>26.369426751592357</v>
      </c>
      <c r="BO43" s="121"/>
      <c r="BP43" s="121"/>
      <c r="BQ43" s="142">
        <v>15.286624203821656</v>
      </c>
      <c r="BR43" s="121"/>
      <c r="BS43" s="121"/>
      <c r="BT43" s="121"/>
      <c r="BU43" s="121"/>
      <c r="BV43" s="142">
        <v>32.35668789808917</v>
      </c>
      <c r="BW43" s="121"/>
      <c r="BX43" s="121"/>
      <c r="BY43" s="121"/>
      <c r="BZ43" s="121"/>
      <c r="CA43" s="142">
        <v>36.369426751592357</v>
      </c>
      <c r="CB43" s="121"/>
      <c r="CC43" s="121"/>
      <c r="CD43" s="121"/>
      <c r="CE43" s="142">
        <v>25.28662420382166</v>
      </c>
      <c r="CF43" s="121"/>
      <c r="CG43" s="121"/>
      <c r="CH43" s="121"/>
      <c r="CI43" s="121"/>
      <c r="CJ43" s="142">
        <v>20.191082802547772</v>
      </c>
      <c r="CK43" s="121"/>
      <c r="CL43" s="121"/>
      <c r="CM43" s="121"/>
      <c r="CN43" s="121"/>
      <c r="CO43" s="151">
        <v>20.509554140127392</v>
      </c>
      <c r="CP43" s="121"/>
      <c r="CQ43" s="121"/>
      <c r="CR43" s="121"/>
      <c r="CS43" s="151">
        <v>10.19108280254777</v>
      </c>
      <c r="CT43" s="121"/>
      <c r="CU43" s="121"/>
      <c r="CV43" s="121"/>
      <c r="CW43" s="121"/>
      <c r="CX43" s="151">
        <v>23.248407643312099</v>
      </c>
      <c r="CY43" s="121"/>
      <c r="CZ43" s="121"/>
      <c r="DA43" s="121"/>
      <c r="DB43" s="121"/>
      <c r="DC43" s="151">
        <v>16.305732484076437</v>
      </c>
      <c r="DD43" s="121"/>
      <c r="DE43" s="121"/>
      <c r="DF43" s="121"/>
      <c r="DG43" s="151">
        <v>18.280254777070063</v>
      </c>
      <c r="DH43" s="121"/>
      <c r="DI43" s="121"/>
      <c r="DJ43" s="121"/>
      <c r="DK43" s="121"/>
      <c r="DL43" s="121"/>
      <c r="DM43" s="151">
        <v>15.222929936305732</v>
      </c>
      <c r="DN43" s="121"/>
      <c r="DO43" s="121"/>
      <c r="DP43" s="121"/>
      <c r="DQ43" s="121"/>
      <c r="DR43" s="121"/>
      <c r="DS43" s="121"/>
      <c r="DT43" s="121"/>
      <c r="DU43" s="121"/>
      <c r="DV43" s="121"/>
      <c r="DW43" s="121"/>
      <c r="DX43" s="121"/>
      <c r="DY43" s="121"/>
      <c r="DZ43" s="121"/>
      <c r="EA43" s="121"/>
      <c r="EB43" s="121"/>
      <c r="EC43" s="121"/>
      <c r="ED43" s="121"/>
      <c r="EE43" s="121"/>
      <c r="EF43" s="121"/>
      <c r="EG43" s="121"/>
      <c r="EH43" s="121"/>
      <c r="EI43" s="121"/>
      <c r="EJ43" s="121"/>
      <c r="EK43" s="121"/>
      <c r="EL43" s="121"/>
      <c r="EM43" s="121"/>
      <c r="EN43" s="121"/>
      <c r="EO43" s="121"/>
      <c r="EP43" s="121"/>
      <c r="EQ43" s="121"/>
      <c r="ER43" s="121"/>
      <c r="ES43" s="121"/>
      <c r="ET43" s="121"/>
      <c r="EU43" s="121"/>
      <c r="EV43" s="121"/>
      <c r="EW43" s="121"/>
      <c r="EX43" s="121"/>
      <c r="EY43" s="121"/>
      <c r="EZ43" s="121"/>
      <c r="FA43" s="121"/>
      <c r="FB43" s="121"/>
      <c r="FC43" s="121"/>
      <c r="FD43" s="121"/>
      <c r="FE43" s="121"/>
      <c r="FF43" s="121"/>
      <c r="FG43" s="121"/>
      <c r="FH43" s="121"/>
      <c r="FI43" s="121"/>
      <c r="FJ43" s="121"/>
      <c r="FK43" s="121"/>
      <c r="FL43" s="121"/>
      <c r="FM43" s="121"/>
      <c r="FN43" s="121"/>
      <c r="FO43" s="121"/>
      <c r="FP43" s="121"/>
      <c r="FQ43" s="121"/>
      <c r="FR43" s="121"/>
      <c r="FS43" s="121"/>
      <c r="FT43" s="121"/>
      <c r="FU43" s="121"/>
      <c r="FV43" s="121"/>
      <c r="FW43" s="121"/>
      <c r="FX43" s="121"/>
      <c r="FY43" s="121"/>
      <c r="FZ43" s="121"/>
      <c r="GA43" s="121"/>
    </row>
    <row r="44" spans="1:190" x14ac:dyDescent="0.25">
      <c r="A44" s="31" t="s">
        <v>117</v>
      </c>
      <c r="B44" s="121"/>
      <c r="C44" s="121"/>
      <c r="D44" s="121"/>
      <c r="E44" s="121"/>
      <c r="F44" s="121"/>
      <c r="G44" s="121"/>
      <c r="H44" s="121"/>
      <c r="I44" s="121"/>
      <c r="J44" s="121"/>
      <c r="K44" s="121"/>
      <c r="L44" s="121"/>
      <c r="M44" s="121"/>
      <c r="N44" s="121"/>
      <c r="O44" s="121"/>
      <c r="P44" s="121"/>
      <c r="Q44" s="121"/>
      <c r="R44" s="121"/>
      <c r="S44" s="121"/>
      <c r="T44" s="121"/>
      <c r="U44" s="121"/>
      <c r="V44" s="121"/>
      <c r="W44" s="121"/>
      <c r="X44" s="121"/>
      <c r="Y44" s="121"/>
      <c r="Z44" s="121"/>
      <c r="AA44" s="142">
        <v>21</v>
      </c>
      <c r="AB44" s="121"/>
      <c r="AC44" s="121"/>
      <c r="AD44" s="121"/>
      <c r="AE44" s="121"/>
      <c r="AF44" s="121"/>
      <c r="AG44" s="142">
        <v>20.254777070063696</v>
      </c>
      <c r="AH44" s="121"/>
      <c r="AI44" s="121"/>
      <c r="AJ44" s="121"/>
      <c r="AK44" s="121"/>
      <c r="AL44" s="121"/>
      <c r="AM44" s="121"/>
      <c r="AN44" s="142">
        <v>20.318471337579616</v>
      </c>
      <c r="AO44" s="121"/>
      <c r="AP44" s="121"/>
      <c r="AQ44" s="121"/>
      <c r="AR44" s="121"/>
      <c r="AS44" s="121"/>
      <c r="AT44" s="142">
        <v>15.222929936305732</v>
      </c>
      <c r="AU44" s="121"/>
      <c r="AV44" s="121"/>
      <c r="AW44" s="121"/>
      <c r="AX44" s="121"/>
      <c r="AY44" s="142">
        <v>15.286624203821656</v>
      </c>
      <c r="AZ44" s="121"/>
      <c r="BA44" s="121"/>
      <c r="BB44" s="121"/>
      <c r="BC44" s="142">
        <v>20.318471337579616</v>
      </c>
      <c r="BD44" s="121"/>
      <c r="BE44" s="121"/>
      <c r="BF44" s="121"/>
      <c r="BG44" s="121"/>
      <c r="BH44" s="142">
        <v>32.420382165605098</v>
      </c>
      <c r="BI44" s="121"/>
      <c r="BJ44" s="121"/>
      <c r="BK44" s="121"/>
      <c r="BL44" s="121"/>
      <c r="BM44" s="142">
        <v>0</v>
      </c>
      <c r="BN44" s="142">
        <v>26.242038216560513</v>
      </c>
      <c r="BO44" s="121"/>
      <c r="BP44" s="121"/>
      <c r="BQ44" s="142">
        <v>15.222929936305732</v>
      </c>
      <c r="BR44" s="121"/>
      <c r="BS44" s="121"/>
      <c r="BT44" s="121"/>
      <c r="BU44" s="121"/>
      <c r="BV44" s="142">
        <v>32.35668789808917</v>
      </c>
      <c r="BW44" s="121"/>
      <c r="BX44" s="121"/>
      <c r="BY44" s="121"/>
      <c r="BZ44" s="121"/>
      <c r="CA44" s="142">
        <v>36.433121019108285</v>
      </c>
      <c r="CB44" s="121"/>
      <c r="CC44" s="121"/>
      <c r="CD44" s="121"/>
      <c r="CE44" s="142">
        <v>25.350318471337577</v>
      </c>
      <c r="CF44" s="121"/>
      <c r="CG44" s="121"/>
      <c r="CH44" s="121"/>
      <c r="CI44" s="121"/>
      <c r="CJ44" s="142">
        <v>20.318471337579616</v>
      </c>
      <c r="CK44" s="121"/>
      <c r="CL44" s="121"/>
      <c r="CM44" s="121"/>
      <c r="CN44" s="121"/>
      <c r="CO44" s="151">
        <v>20.254777070063696</v>
      </c>
      <c r="CP44" s="121"/>
      <c r="CQ44" s="121"/>
      <c r="CR44" s="121"/>
      <c r="CS44" s="151">
        <v>0</v>
      </c>
      <c r="CT44" s="121"/>
      <c r="CU44" s="121"/>
      <c r="CV44" s="121"/>
      <c r="CW44" s="121"/>
      <c r="CX44" s="151">
        <v>17.32484076433121</v>
      </c>
      <c r="CY44" s="121"/>
      <c r="CZ44" s="121"/>
      <c r="DA44" s="121"/>
      <c r="DB44" s="121"/>
      <c r="DC44" s="151">
        <v>12.292993630573248</v>
      </c>
      <c r="DD44" s="121"/>
      <c r="DE44" s="121"/>
      <c r="DF44" s="121"/>
      <c r="DG44" s="151">
        <v>12.229299363057324</v>
      </c>
      <c r="DH44" s="121"/>
      <c r="DI44" s="121"/>
      <c r="DJ44" s="121"/>
      <c r="DK44" s="121"/>
      <c r="DL44" s="121"/>
      <c r="DM44" s="151">
        <v>10.127388535031848</v>
      </c>
      <c r="DN44" s="121"/>
      <c r="DO44" s="121"/>
      <c r="DP44" s="121"/>
      <c r="DQ44" s="121"/>
      <c r="DR44" s="121"/>
      <c r="DS44" s="121"/>
      <c r="DT44" s="121"/>
      <c r="DU44" s="121"/>
      <c r="DV44" s="121"/>
      <c r="DW44" s="121"/>
      <c r="DX44" s="121"/>
      <c r="DY44" s="121"/>
      <c r="DZ44" s="121"/>
      <c r="EA44" s="121"/>
      <c r="EB44" s="121"/>
      <c r="EC44" s="121"/>
      <c r="ED44" s="121"/>
      <c r="EE44" s="121"/>
      <c r="EF44" s="121"/>
      <c r="EG44" s="121"/>
      <c r="EH44" s="121"/>
      <c r="EI44" s="121"/>
      <c r="EJ44" s="121"/>
      <c r="EK44" s="121"/>
      <c r="EL44" s="121"/>
      <c r="EM44" s="121"/>
      <c r="EN44" s="121"/>
      <c r="EO44" s="121"/>
      <c r="EP44" s="121"/>
      <c r="EQ44" s="121"/>
      <c r="ER44" s="121"/>
      <c r="ES44" s="121"/>
      <c r="ET44" s="121"/>
      <c r="EU44" s="121"/>
      <c r="EV44" s="121"/>
      <c r="EW44" s="121"/>
      <c r="EX44" s="121"/>
      <c r="EY44" s="121"/>
      <c r="EZ44" s="121"/>
      <c r="FA44" s="121"/>
      <c r="FB44" s="121"/>
      <c r="FC44" s="121"/>
      <c r="FD44" s="121"/>
      <c r="FE44" s="121"/>
      <c r="FF44" s="121"/>
      <c r="FG44" s="121"/>
      <c r="FH44" s="121"/>
      <c r="FI44" s="121"/>
      <c r="FJ44" s="121"/>
      <c r="FK44" s="121"/>
      <c r="FL44" s="121"/>
      <c r="FM44" s="121"/>
      <c r="FN44" s="121"/>
      <c r="FO44" s="121"/>
      <c r="FP44" s="121"/>
      <c r="FQ44" s="121"/>
      <c r="FR44" s="121"/>
      <c r="FS44" s="121"/>
      <c r="FT44" s="121"/>
      <c r="FU44" s="121"/>
      <c r="FV44" s="121"/>
      <c r="FW44" s="121"/>
      <c r="FX44" s="121"/>
      <c r="FY44" s="121"/>
      <c r="FZ44" s="121"/>
      <c r="GA44" s="121"/>
    </row>
    <row r="45" spans="1:190" x14ac:dyDescent="0.25">
      <c r="A45" s="65" t="s">
        <v>118</v>
      </c>
      <c r="B45" s="123"/>
      <c r="C45" s="121"/>
      <c r="D45" s="121"/>
      <c r="E45" s="121"/>
      <c r="F45" s="121"/>
      <c r="G45" s="121"/>
      <c r="H45" s="121"/>
      <c r="I45" s="121"/>
      <c r="J45" s="121"/>
      <c r="K45" s="121"/>
      <c r="L45" s="121"/>
      <c r="M45" s="121"/>
      <c r="N45" s="121"/>
      <c r="O45" s="121"/>
      <c r="P45" s="121"/>
      <c r="Q45" s="121"/>
      <c r="R45" s="121"/>
      <c r="S45" s="121"/>
      <c r="T45" s="121"/>
      <c r="U45" s="121"/>
      <c r="V45" s="121"/>
      <c r="W45" s="121"/>
      <c r="X45" s="121"/>
      <c r="Y45" s="121"/>
      <c r="Z45" s="121"/>
      <c r="AA45" s="142">
        <v>21</v>
      </c>
      <c r="AB45" s="121"/>
      <c r="AC45" s="121"/>
      <c r="AD45" s="121"/>
      <c r="AE45" s="121"/>
      <c r="AF45" s="121"/>
      <c r="AG45" s="142">
        <v>20.318471337579616</v>
      </c>
      <c r="AH45" s="121"/>
      <c r="AI45" s="121"/>
      <c r="AJ45" s="121"/>
      <c r="AK45" s="121"/>
      <c r="AL45" s="121"/>
      <c r="AM45" s="121"/>
      <c r="AN45" s="142">
        <v>20.191082802547772</v>
      </c>
      <c r="AO45" s="121"/>
      <c r="AP45" s="121"/>
      <c r="AQ45" s="121"/>
      <c r="AR45" s="121"/>
      <c r="AS45" s="121"/>
      <c r="AT45" s="142">
        <v>15.222929936305732</v>
      </c>
      <c r="AU45" s="121"/>
      <c r="AV45" s="121"/>
      <c r="AW45" s="121"/>
      <c r="AX45" s="121"/>
      <c r="AY45" s="142">
        <v>15.222929936305732</v>
      </c>
      <c r="AZ45" s="121"/>
      <c r="BA45" s="121"/>
      <c r="BB45" s="121"/>
      <c r="BC45" s="142">
        <v>20.191082802547772</v>
      </c>
      <c r="BD45" s="121"/>
      <c r="BE45" s="121"/>
      <c r="BF45" s="121"/>
      <c r="BG45" s="121"/>
      <c r="BH45" s="142">
        <v>32.420382165605098</v>
      </c>
      <c r="BI45" s="121"/>
      <c r="BJ45" s="121"/>
      <c r="BK45" s="121"/>
      <c r="BL45" s="121"/>
      <c r="BM45" s="142">
        <v>0</v>
      </c>
      <c r="BN45" s="142">
        <v>26.30573248407643</v>
      </c>
      <c r="BO45" s="121"/>
      <c r="BP45" s="121"/>
      <c r="BQ45" s="142">
        <v>15.15923566878981</v>
      </c>
      <c r="BR45" s="121"/>
      <c r="BS45" s="121"/>
      <c r="BT45" s="121"/>
      <c r="BU45" s="121"/>
      <c r="BV45" s="142">
        <v>32.35668789808917</v>
      </c>
      <c r="BW45" s="121"/>
      <c r="BX45" s="121"/>
      <c r="BY45" s="121"/>
      <c r="BZ45" s="121"/>
      <c r="CA45" s="142">
        <v>36.369426751592357</v>
      </c>
      <c r="CB45" s="121"/>
      <c r="CC45" s="121"/>
      <c r="CD45" s="121"/>
      <c r="CE45" s="142">
        <v>25.222929936305732</v>
      </c>
      <c r="CF45" s="121"/>
      <c r="CG45" s="121"/>
      <c r="CH45" s="121"/>
      <c r="CI45" s="121"/>
      <c r="CJ45" s="142">
        <v>20.191082802547772</v>
      </c>
      <c r="CK45" s="121"/>
      <c r="CL45" s="121"/>
      <c r="CM45" s="121"/>
      <c r="CN45" s="121"/>
      <c r="CO45" s="151">
        <v>20.191082802547772</v>
      </c>
      <c r="CP45" s="121"/>
      <c r="CQ45" s="121"/>
      <c r="CR45" s="121"/>
      <c r="CS45" s="151">
        <v>0</v>
      </c>
      <c r="CT45" s="121"/>
      <c r="CU45" s="121"/>
      <c r="CV45" s="121"/>
      <c r="CW45" s="121"/>
      <c r="CX45" s="151">
        <v>14.140127388535031</v>
      </c>
      <c r="CY45" s="121"/>
      <c r="CZ45" s="121"/>
      <c r="DA45" s="121"/>
      <c r="DB45" s="121"/>
      <c r="DC45" s="151">
        <v>10.127388535031848</v>
      </c>
      <c r="DD45" s="121"/>
      <c r="DE45" s="121"/>
      <c r="DF45" s="121"/>
      <c r="DG45" s="151">
        <v>0</v>
      </c>
      <c r="DH45" s="121"/>
      <c r="DI45" s="121"/>
      <c r="DJ45" s="121"/>
      <c r="DK45" s="121"/>
      <c r="DL45" s="121"/>
      <c r="DM45" s="151">
        <v>0</v>
      </c>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1"/>
      <c r="FJ45" s="121"/>
      <c r="FK45" s="121"/>
      <c r="FL45" s="121"/>
      <c r="FM45" s="121"/>
      <c r="FN45" s="121"/>
      <c r="FO45" s="121"/>
      <c r="FP45" s="121"/>
      <c r="FQ45" s="121"/>
      <c r="FR45" s="121"/>
      <c r="FS45" s="121"/>
      <c r="FT45" s="121"/>
      <c r="FU45" s="121"/>
      <c r="FV45" s="121"/>
      <c r="FW45" s="121"/>
      <c r="FX45" s="121"/>
      <c r="FY45" s="121"/>
      <c r="FZ45" s="121"/>
      <c r="GA45" s="121"/>
    </row>
    <row r="46" spans="1:190" x14ac:dyDescent="0.25">
      <c r="A46" s="65" t="s">
        <v>211</v>
      </c>
      <c r="B46" s="121"/>
      <c r="C46" s="121"/>
      <c r="D46" s="121"/>
      <c r="E46" s="121"/>
      <c r="F46" s="121"/>
      <c r="G46" s="121"/>
      <c r="H46" s="121"/>
      <c r="I46" s="121"/>
      <c r="J46" s="121"/>
      <c r="K46" s="121"/>
      <c r="L46" s="121"/>
      <c r="M46" s="121"/>
      <c r="N46" s="121"/>
      <c r="O46" s="121"/>
      <c r="P46" s="121"/>
      <c r="Q46" s="121"/>
      <c r="R46" s="121"/>
      <c r="S46" s="121"/>
      <c r="T46" s="121"/>
      <c r="U46" s="121"/>
      <c r="V46" s="121"/>
      <c r="W46" s="121"/>
      <c r="X46" s="121"/>
      <c r="Y46" s="121"/>
      <c r="Z46" s="121"/>
      <c r="AA46" s="142">
        <v>20.191082802547772</v>
      </c>
      <c r="AB46" s="121"/>
      <c r="AC46" s="121"/>
      <c r="AD46" s="121"/>
      <c r="AE46" s="121"/>
      <c r="AF46" s="121"/>
      <c r="AG46" s="142">
        <v>20.254777070063696</v>
      </c>
      <c r="AH46" s="121"/>
      <c r="AI46" s="121"/>
      <c r="AJ46" s="121"/>
      <c r="AK46" s="121"/>
      <c r="AL46" s="121"/>
      <c r="AM46" s="121"/>
      <c r="AN46" s="142">
        <v>20.191082802547772</v>
      </c>
      <c r="AO46" s="121"/>
      <c r="AP46" s="121"/>
      <c r="AQ46" s="121"/>
      <c r="AR46" s="121"/>
      <c r="AS46" s="121"/>
      <c r="AT46" s="142">
        <v>12.229299363057324</v>
      </c>
      <c r="AU46" s="121"/>
      <c r="AV46" s="121"/>
      <c r="AW46" s="121"/>
      <c r="AX46" s="121"/>
      <c r="AY46" s="142">
        <v>12.165605095541402</v>
      </c>
      <c r="AZ46" s="121"/>
      <c r="BA46" s="121"/>
      <c r="BB46" s="121"/>
      <c r="BC46" s="142">
        <v>16.687898089171973</v>
      </c>
      <c r="BD46" s="121"/>
      <c r="BE46" s="121"/>
      <c r="BF46" s="121"/>
      <c r="BG46" s="121"/>
      <c r="BH46" s="142">
        <v>25.28662420382166</v>
      </c>
      <c r="BI46" s="121"/>
      <c r="BJ46" s="121"/>
      <c r="BK46" s="121"/>
      <c r="BL46" s="121"/>
      <c r="BM46" s="142">
        <v>16.433121019108281</v>
      </c>
      <c r="BN46" s="142">
        <v>0</v>
      </c>
      <c r="BO46" s="121"/>
      <c r="BP46" s="121"/>
      <c r="BQ46" s="142">
        <v>12.229299363057324</v>
      </c>
      <c r="BR46" s="121"/>
      <c r="BS46" s="121"/>
      <c r="BT46" s="121"/>
      <c r="BU46" s="121"/>
      <c r="BV46" s="142">
        <v>18.280254777070063</v>
      </c>
      <c r="BW46" s="121"/>
      <c r="BX46" s="121"/>
      <c r="BY46" s="121"/>
      <c r="BZ46" s="121"/>
      <c r="CA46" s="142">
        <v>52.547770700636946</v>
      </c>
      <c r="CB46" s="121"/>
      <c r="CC46" s="121"/>
      <c r="CD46" s="121"/>
      <c r="CE46" s="142">
        <v>30.382165605095544</v>
      </c>
      <c r="CF46" s="121"/>
      <c r="CG46" s="121"/>
      <c r="CH46" s="121"/>
      <c r="CI46" s="121"/>
      <c r="CJ46" s="142">
        <v>20.191082802547772</v>
      </c>
      <c r="CK46" s="121"/>
      <c r="CL46" s="121"/>
      <c r="CM46" s="121"/>
      <c r="CN46" s="121"/>
      <c r="CO46" s="151">
        <v>20.318471337579616</v>
      </c>
      <c r="CP46" s="121"/>
      <c r="CQ46" s="121"/>
      <c r="CR46" s="121"/>
      <c r="CS46" s="151">
        <v>13.184713375796179</v>
      </c>
      <c r="CT46" s="121"/>
      <c r="CU46" s="121"/>
      <c r="CV46" s="121"/>
      <c r="CW46" s="121"/>
      <c r="CX46" s="151">
        <v>28.280254777070063</v>
      </c>
      <c r="CY46" s="121"/>
      <c r="CZ46" s="121"/>
      <c r="DA46" s="121"/>
      <c r="DB46" s="121"/>
      <c r="DC46" s="151">
        <v>20.254777070063696</v>
      </c>
      <c r="DD46" s="121"/>
      <c r="DE46" s="121"/>
      <c r="DF46" s="121"/>
      <c r="DG46" s="151">
        <v>24.331210191082803</v>
      </c>
      <c r="DH46" s="121"/>
      <c r="DI46" s="121"/>
      <c r="DJ46" s="121"/>
      <c r="DK46" s="121"/>
      <c r="DL46" s="121"/>
      <c r="DM46" s="151">
        <v>18.216560509554142</v>
      </c>
      <c r="DN46" s="121"/>
      <c r="DO46" s="121"/>
      <c r="DP46" s="121"/>
      <c r="DQ46" s="121"/>
      <c r="DR46" s="121"/>
      <c r="DS46" s="121"/>
      <c r="DT46" s="121"/>
      <c r="DU46" s="121"/>
      <c r="DV46" s="121"/>
      <c r="DW46" s="121"/>
      <c r="DX46" s="121"/>
      <c r="DY46" s="121"/>
      <c r="DZ46" s="121"/>
      <c r="EA46" s="121"/>
      <c r="EB46" s="121"/>
      <c r="EC46" s="121"/>
      <c r="ED46" s="121"/>
      <c r="EE46" s="121"/>
      <c r="EF46" s="121"/>
      <c r="EG46" s="121"/>
      <c r="EH46" s="121"/>
      <c r="EI46" s="121"/>
      <c r="EJ46" s="121"/>
      <c r="EK46" s="121"/>
      <c r="EL46" s="121"/>
      <c r="EM46" s="121"/>
      <c r="EN46" s="121"/>
      <c r="EO46" s="121"/>
      <c r="EP46" s="121"/>
      <c r="EQ46" s="121"/>
      <c r="ER46" s="121"/>
      <c r="ES46" s="121"/>
      <c r="ET46" s="121"/>
      <c r="EU46" s="121"/>
      <c r="EV46" s="121"/>
      <c r="EW46" s="121"/>
      <c r="EX46" s="121"/>
      <c r="EY46" s="121"/>
      <c r="EZ46" s="121"/>
      <c r="FA46" s="121"/>
      <c r="FB46" s="121"/>
      <c r="FC46" s="121"/>
      <c r="FD46" s="121"/>
      <c r="FE46" s="121"/>
      <c r="FF46" s="121"/>
      <c r="FG46" s="121"/>
      <c r="FH46" s="121"/>
      <c r="FI46" s="121"/>
      <c r="FJ46" s="121"/>
      <c r="FK46" s="121"/>
      <c r="FL46" s="121"/>
      <c r="FM46" s="121"/>
      <c r="FN46" s="121"/>
      <c r="FO46" s="121"/>
      <c r="FP46" s="121"/>
      <c r="FQ46" s="121"/>
      <c r="FR46" s="121"/>
      <c r="FS46" s="121"/>
      <c r="FT46" s="121"/>
      <c r="FU46" s="121"/>
      <c r="FV46" s="121"/>
      <c r="FW46" s="121"/>
      <c r="FX46" s="121"/>
      <c r="FY46" s="121"/>
      <c r="FZ46" s="121"/>
      <c r="GA46" s="121"/>
    </row>
    <row r="47" spans="1:190" x14ac:dyDescent="0.25">
      <c r="A47" s="65" t="s">
        <v>212</v>
      </c>
      <c r="B47" s="121"/>
      <c r="C47" s="121"/>
      <c r="D47" s="121"/>
      <c r="E47" s="121"/>
      <c r="F47" s="121"/>
      <c r="G47" s="121"/>
      <c r="H47" s="121"/>
      <c r="I47" s="121"/>
      <c r="J47" s="121"/>
      <c r="K47" s="121"/>
      <c r="L47" s="121"/>
      <c r="M47" s="121"/>
      <c r="N47" s="121"/>
      <c r="O47" s="121"/>
      <c r="P47" s="121"/>
      <c r="Q47" s="121"/>
      <c r="R47" s="121"/>
      <c r="S47" s="121"/>
      <c r="T47" s="121"/>
      <c r="U47" s="121"/>
      <c r="V47" s="121"/>
      <c r="W47" s="121"/>
      <c r="X47" s="121"/>
      <c r="Y47" s="121"/>
      <c r="Z47" s="121"/>
      <c r="AA47" s="142">
        <v>21.97452229299363</v>
      </c>
      <c r="AB47" s="121"/>
      <c r="AC47" s="121"/>
      <c r="AD47" s="121"/>
      <c r="AE47" s="121"/>
      <c r="AF47" s="121"/>
      <c r="AG47" s="142">
        <v>21.783439490445861</v>
      </c>
      <c r="AH47" s="121"/>
      <c r="AI47" s="121"/>
      <c r="AJ47" s="121"/>
      <c r="AK47" s="121"/>
      <c r="AL47" s="121"/>
      <c r="AM47" s="121"/>
      <c r="AN47" s="142">
        <v>20.254777070063696</v>
      </c>
      <c r="AO47" s="121"/>
      <c r="AP47" s="121"/>
      <c r="AQ47" s="121"/>
      <c r="AR47" s="121"/>
      <c r="AS47" s="121"/>
      <c r="AT47" s="142">
        <v>12.165605095541402</v>
      </c>
      <c r="AU47" s="121"/>
      <c r="AV47" s="121"/>
      <c r="AW47" s="121"/>
      <c r="AX47" s="121"/>
      <c r="AY47" s="142">
        <v>12.229299363057324</v>
      </c>
      <c r="AZ47" s="121"/>
      <c r="BA47" s="121"/>
      <c r="BB47" s="121"/>
      <c r="BC47" s="142">
        <v>16.687898089171973</v>
      </c>
      <c r="BD47" s="121"/>
      <c r="BE47" s="121"/>
      <c r="BF47" s="121"/>
      <c r="BG47" s="121"/>
      <c r="BH47" s="142">
        <v>25.28662420382166</v>
      </c>
      <c r="BI47" s="121"/>
      <c r="BJ47" s="121"/>
      <c r="BK47" s="121"/>
      <c r="BL47" s="121"/>
      <c r="BM47" s="142">
        <v>15.6687898089172</v>
      </c>
      <c r="BN47" s="142">
        <v>0</v>
      </c>
      <c r="BO47" s="121"/>
      <c r="BP47" s="121"/>
      <c r="BQ47" s="142">
        <v>12.229299363057324</v>
      </c>
      <c r="BR47" s="121"/>
      <c r="BS47" s="121"/>
      <c r="BT47" s="121"/>
      <c r="BU47" s="121"/>
      <c r="BV47" s="142">
        <v>18.280254777070063</v>
      </c>
      <c r="BW47" s="121"/>
      <c r="BX47" s="121"/>
      <c r="BY47" s="121"/>
      <c r="BZ47" s="121"/>
      <c r="CA47" s="142">
        <v>52.547770700636946</v>
      </c>
      <c r="CB47" s="121"/>
      <c r="CC47" s="121"/>
      <c r="CD47" s="121"/>
      <c r="CE47" s="142">
        <v>30.382165605095544</v>
      </c>
      <c r="CF47" s="121"/>
      <c r="CG47" s="121"/>
      <c r="CH47" s="121"/>
      <c r="CI47" s="121"/>
      <c r="CJ47" s="142">
        <v>20.254777070063696</v>
      </c>
      <c r="CK47" s="121"/>
      <c r="CL47" s="121"/>
      <c r="CM47" s="121"/>
      <c r="CN47" s="121"/>
      <c r="CO47" s="151">
        <v>20.254777070063696</v>
      </c>
      <c r="CP47" s="121"/>
      <c r="CQ47" s="121"/>
      <c r="CR47" s="121"/>
      <c r="CS47" s="151">
        <v>10.127388535031848</v>
      </c>
      <c r="CT47" s="121"/>
      <c r="CU47" s="121"/>
      <c r="CV47" s="121"/>
      <c r="CW47" s="121"/>
      <c r="CX47" s="151">
        <v>23.248407643312099</v>
      </c>
      <c r="CY47" s="121"/>
      <c r="CZ47" s="121"/>
      <c r="DA47" s="121"/>
      <c r="DB47" s="121"/>
      <c r="DC47" s="151">
        <v>16.242038216560509</v>
      </c>
      <c r="DD47" s="121"/>
      <c r="DE47" s="121"/>
      <c r="DF47" s="121"/>
      <c r="DG47" s="151">
        <v>18.216560509554142</v>
      </c>
      <c r="DH47" s="121"/>
      <c r="DI47" s="121"/>
      <c r="DJ47" s="121"/>
      <c r="DK47" s="121"/>
      <c r="DL47" s="121"/>
      <c r="DM47" s="151">
        <v>15.15923566878981</v>
      </c>
      <c r="DN47" s="121"/>
      <c r="DO47" s="121"/>
      <c r="DP47" s="121"/>
      <c r="DQ47" s="121"/>
      <c r="DR47" s="121"/>
      <c r="DS47" s="121"/>
      <c r="DT47" s="121"/>
      <c r="DU47" s="121"/>
      <c r="DV47" s="121"/>
      <c r="DW47" s="121"/>
      <c r="DX47" s="121"/>
      <c r="DY47" s="121"/>
      <c r="DZ47" s="121"/>
      <c r="EA47" s="121"/>
      <c r="EB47" s="121"/>
      <c r="EC47" s="121"/>
      <c r="ED47" s="121"/>
      <c r="EE47" s="121"/>
      <c r="EF47" s="121"/>
      <c r="EG47" s="121"/>
      <c r="EH47" s="121"/>
      <c r="EI47" s="121"/>
      <c r="EJ47" s="121"/>
      <c r="EK47" s="121"/>
      <c r="EL47" s="121"/>
      <c r="EM47" s="121"/>
      <c r="EN47" s="121"/>
      <c r="EO47" s="121"/>
      <c r="EP47" s="121"/>
      <c r="EQ47" s="121"/>
      <c r="ER47" s="121"/>
      <c r="ES47" s="121"/>
      <c r="ET47" s="121"/>
      <c r="EU47" s="121"/>
      <c r="EV47" s="121"/>
      <c r="EW47" s="121"/>
      <c r="EX47" s="121"/>
      <c r="EY47" s="121"/>
      <c r="EZ47" s="121"/>
      <c r="FA47" s="121"/>
      <c r="FB47" s="121"/>
      <c r="FC47" s="121"/>
      <c r="FD47" s="121"/>
      <c r="FE47" s="121"/>
      <c r="FF47" s="121"/>
      <c r="FG47" s="121"/>
      <c r="FH47" s="121"/>
      <c r="FI47" s="121"/>
      <c r="FJ47" s="121"/>
      <c r="FK47" s="121"/>
      <c r="FL47" s="121"/>
      <c r="FM47" s="121"/>
      <c r="FN47" s="121"/>
      <c r="FO47" s="121"/>
      <c r="FP47" s="121"/>
      <c r="FQ47" s="121"/>
      <c r="FR47" s="121"/>
      <c r="FS47" s="121"/>
      <c r="FT47" s="121"/>
      <c r="FU47" s="121"/>
      <c r="FV47" s="121"/>
      <c r="FW47" s="121"/>
      <c r="FX47" s="121"/>
      <c r="FY47" s="121"/>
      <c r="FZ47" s="121"/>
      <c r="GA47" s="121"/>
    </row>
    <row r="48" spans="1:190" x14ac:dyDescent="0.25">
      <c r="A48" s="65" t="s">
        <v>213</v>
      </c>
      <c r="B48" s="121"/>
      <c r="C48" s="121"/>
      <c r="D48" s="121"/>
      <c r="E48" s="121"/>
      <c r="F48" s="121"/>
      <c r="G48" s="121"/>
      <c r="H48" s="121"/>
      <c r="I48" s="121"/>
      <c r="J48" s="121"/>
      <c r="K48" s="121"/>
      <c r="L48" s="121"/>
      <c r="M48" s="121"/>
      <c r="N48" s="121"/>
      <c r="O48" s="121"/>
      <c r="P48" s="121"/>
      <c r="Q48" s="121"/>
      <c r="R48" s="121"/>
      <c r="S48" s="121"/>
      <c r="T48" s="121"/>
      <c r="U48" s="121"/>
      <c r="V48" s="121"/>
      <c r="W48" s="121"/>
      <c r="X48" s="121"/>
      <c r="Y48" s="121"/>
      <c r="Z48" s="121"/>
      <c r="AA48" s="142">
        <v>22.101910828025481</v>
      </c>
      <c r="AB48" s="121"/>
      <c r="AC48" s="121"/>
      <c r="AD48" s="121"/>
      <c r="AE48" s="121"/>
      <c r="AF48" s="121"/>
      <c r="AG48" s="142">
        <v>21.719745222929937</v>
      </c>
      <c r="AH48" s="121"/>
      <c r="AI48" s="121"/>
      <c r="AJ48" s="121"/>
      <c r="AK48" s="121"/>
      <c r="AL48" s="121"/>
      <c r="AM48" s="121"/>
      <c r="AN48" s="142">
        <v>20.254777070063696</v>
      </c>
      <c r="AO48" s="121"/>
      <c r="AP48" s="121"/>
      <c r="AQ48" s="121"/>
      <c r="AR48" s="121"/>
      <c r="AS48" s="121"/>
      <c r="AT48" s="142">
        <v>12.229299363057324</v>
      </c>
      <c r="AU48" s="121"/>
      <c r="AV48" s="121"/>
      <c r="AW48" s="121"/>
      <c r="AX48" s="121"/>
      <c r="AY48" s="142">
        <v>12.229299363057324</v>
      </c>
      <c r="AZ48" s="121"/>
      <c r="BA48" s="121"/>
      <c r="BB48" s="121"/>
      <c r="BC48" s="142">
        <v>16.242038216560509</v>
      </c>
      <c r="BD48" s="121"/>
      <c r="BE48" s="121"/>
      <c r="BF48" s="121"/>
      <c r="BG48" s="121"/>
      <c r="BH48" s="142">
        <v>25.350318471337577</v>
      </c>
      <c r="BI48" s="121"/>
      <c r="BJ48" s="121"/>
      <c r="BK48" s="121"/>
      <c r="BL48" s="121"/>
      <c r="BM48" s="142">
        <v>16.878980891719745</v>
      </c>
      <c r="BN48" s="142">
        <v>0</v>
      </c>
      <c r="BO48" s="121"/>
      <c r="BP48" s="121"/>
      <c r="BQ48" s="142">
        <v>12.165605095541402</v>
      </c>
      <c r="BR48" s="121"/>
      <c r="BS48" s="121"/>
      <c r="BT48" s="121"/>
      <c r="BU48" s="121"/>
      <c r="BV48" s="142">
        <v>18.280254777070063</v>
      </c>
      <c r="BW48" s="121"/>
      <c r="BX48" s="121"/>
      <c r="BY48" s="121"/>
      <c r="BZ48" s="121"/>
      <c r="CA48" s="142">
        <v>52.611464968152859</v>
      </c>
      <c r="CB48" s="121"/>
      <c r="CC48" s="121"/>
      <c r="CD48" s="121"/>
      <c r="CE48" s="142">
        <v>30.445859872611464</v>
      </c>
      <c r="CF48" s="121"/>
      <c r="CG48" s="121"/>
      <c r="CH48" s="121"/>
      <c r="CI48" s="121"/>
      <c r="CJ48" s="142">
        <v>20.254777070063696</v>
      </c>
      <c r="CK48" s="121"/>
      <c r="CL48" s="121"/>
      <c r="CM48" s="121"/>
      <c r="CN48" s="121"/>
      <c r="CO48" s="151">
        <v>20.254777070063696</v>
      </c>
      <c r="CP48" s="121"/>
      <c r="CQ48" s="121"/>
      <c r="CR48" s="121"/>
      <c r="CS48" s="151">
        <v>0</v>
      </c>
      <c r="CT48" s="121"/>
      <c r="CU48" s="121"/>
      <c r="CV48" s="121"/>
      <c r="CW48" s="121"/>
      <c r="CX48" s="151">
        <v>17.261146496815289</v>
      </c>
      <c r="CY48" s="121"/>
      <c r="CZ48" s="121"/>
      <c r="DA48" s="121"/>
      <c r="DB48" s="121"/>
      <c r="DC48" s="151">
        <v>12.229299363057324</v>
      </c>
      <c r="DD48" s="121"/>
      <c r="DE48" s="121"/>
      <c r="DF48" s="121"/>
      <c r="DG48" s="151">
        <v>12.229299363057324</v>
      </c>
      <c r="DH48" s="121"/>
      <c r="DI48" s="121"/>
      <c r="DJ48" s="121"/>
      <c r="DK48" s="121"/>
      <c r="DL48" s="121"/>
      <c r="DM48" s="151">
        <v>10.19108280254777</v>
      </c>
      <c r="DN48" s="121"/>
      <c r="DO48" s="121"/>
      <c r="DP48" s="121"/>
      <c r="DQ48" s="121"/>
      <c r="DR48" s="121"/>
      <c r="DS48" s="121"/>
      <c r="DT48" s="121"/>
      <c r="DU48" s="121"/>
      <c r="DV48" s="121"/>
      <c r="DW48" s="121"/>
      <c r="DX48" s="121"/>
      <c r="DY48" s="121"/>
      <c r="DZ48" s="121"/>
      <c r="EA48" s="121"/>
      <c r="EB48" s="121"/>
      <c r="EC48" s="121"/>
      <c r="ED48" s="121"/>
      <c r="EE48" s="121"/>
      <c r="EF48" s="121"/>
      <c r="EG48" s="121"/>
      <c r="EH48" s="121"/>
      <c r="EI48" s="121"/>
      <c r="EJ48" s="121"/>
      <c r="EK48" s="121"/>
      <c r="EL48" s="121"/>
      <c r="EM48" s="121"/>
      <c r="EN48" s="121"/>
      <c r="EO48" s="121"/>
      <c r="EP48" s="121"/>
      <c r="EQ48" s="121"/>
      <c r="ER48" s="121"/>
      <c r="ES48" s="121"/>
      <c r="ET48" s="121"/>
      <c r="EU48" s="121"/>
      <c r="EV48" s="121"/>
      <c r="EW48" s="121"/>
      <c r="EX48" s="121"/>
      <c r="EY48" s="121"/>
      <c r="EZ48" s="121"/>
      <c r="FA48" s="121"/>
      <c r="FB48" s="121"/>
      <c r="FC48" s="121"/>
      <c r="FD48" s="121"/>
      <c r="FE48" s="121"/>
      <c r="FF48" s="121"/>
      <c r="FG48" s="121"/>
      <c r="FH48" s="121"/>
      <c r="FI48" s="121"/>
      <c r="FJ48" s="121"/>
      <c r="FK48" s="121"/>
      <c r="FL48" s="121"/>
      <c r="FM48" s="121"/>
      <c r="FN48" s="121"/>
      <c r="FO48" s="121"/>
      <c r="FP48" s="121"/>
      <c r="FQ48" s="121"/>
      <c r="FR48" s="121"/>
      <c r="FS48" s="121"/>
      <c r="FT48" s="121"/>
      <c r="FU48" s="121"/>
      <c r="FV48" s="121"/>
      <c r="FW48" s="121"/>
      <c r="FX48" s="121"/>
      <c r="FY48" s="121"/>
      <c r="FZ48" s="121"/>
      <c r="GA48" s="121"/>
    </row>
    <row r="49" spans="1:212" x14ac:dyDescent="0.25">
      <c r="A49" s="65" t="s">
        <v>214</v>
      </c>
      <c r="B49" s="121"/>
      <c r="C49" s="121"/>
      <c r="D49" s="121"/>
      <c r="E49" s="121"/>
      <c r="F49" s="121"/>
      <c r="G49" s="121"/>
      <c r="H49" s="121"/>
      <c r="I49" s="121"/>
      <c r="J49" s="121"/>
      <c r="K49" s="121"/>
      <c r="L49" s="121"/>
      <c r="M49" s="121"/>
      <c r="N49" s="121"/>
      <c r="O49" s="121"/>
      <c r="P49" s="121"/>
      <c r="Q49" s="121"/>
      <c r="R49" s="121"/>
      <c r="S49" s="121"/>
      <c r="T49" s="121"/>
      <c r="U49" s="121"/>
      <c r="V49" s="121"/>
      <c r="W49" s="121"/>
      <c r="X49" s="121"/>
      <c r="Y49" s="121"/>
      <c r="Z49" s="121"/>
      <c r="AA49" s="142">
        <v>22.292993630573246</v>
      </c>
      <c r="AB49" s="121"/>
      <c r="AC49" s="121"/>
      <c r="AD49" s="121"/>
      <c r="AE49" s="121"/>
      <c r="AF49" s="121"/>
      <c r="AG49" s="142">
        <v>21.910828025477706</v>
      </c>
      <c r="AH49" s="121"/>
      <c r="AI49" s="121"/>
      <c r="AJ49" s="121"/>
      <c r="AK49" s="121"/>
      <c r="AL49" s="121"/>
      <c r="AM49" s="121"/>
      <c r="AN49" s="142">
        <v>20.38216560509554</v>
      </c>
      <c r="AO49" s="121"/>
      <c r="AP49" s="121"/>
      <c r="AQ49" s="121"/>
      <c r="AR49" s="121"/>
      <c r="AS49" s="121"/>
      <c r="AT49" s="142">
        <v>12.292993630573248</v>
      </c>
      <c r="AU49" s="121"/>
      <c r="AV49" s="121"/>
      <c r="AW49" s="121"/>
      <c r="AX49" s="121"/>
      <c r="AY49" s="142">
        <v>12.292993630573248</v>
      </c>
      <c r="AZ49" s="121"/>
      <c r="BA49" s="121"/>
      <c r="BB49" s="121"/>
      <c r="BC49" s="142">
        <v>16.305732484076437</v>
      </c>
      <c r="BD49" s="121"/>
      <c r="BE49" s="121"/>
      <c r="BF49" s="121"/>
      <c r="BG49" s="121"/>
      <c r="BH49" s="142">
        <v>25.414012738853501</v>
      </c>
      <c r="BI49" s="121"/>
      <c r="BJ49" s="121"/>
      <c r="BK49" s="121"/>
      <c r="BL49" s="121"/>
      <c r="BM49" s="142">
        <v>16.305732484076437</v>
      </c>
      <c r="BN49" s="142">
        <v>0</v>
      </c>
      <c r="BO49" s="121"/>
      <c r="BP49" s="121"/>
      <c r="BQ49" s="142">
        <v>12.35668789808917</v>
      </c>
      <c r="BR49" s="121"/>
      <c r="BS49" s="121"/>
      <c r="BT49" s="121"/>
      <c r="BU49" s="121"/>
      <c r="BV49" s="142">
        <v>18.34394904458599</v>
      </c>
      <c r="BW49" s="121"/>
      <c r="BX49" s="121"/>
      <c r="BY49" s="121"/>
      <c r="BZ49" s="121"/>
      <c r="CA49" s="142">
        <v>52.611464968152859</v>
      </c>
      <c r="CB49" s="121"/>
      <c r="CC49" s="121"/>
      <c r="CD49" s="121"/>
      <c r="CE49" s="142">
        <v>30.445859872611464</v>
      </c>
      <c r="CF49" s="121"/>
      <c r="CG49" s="121"/>
      <c r="CH49" s="121"/>
      <c r="CI49" s="121"/>
      <c r="CJ49" s="142">
        <v>20.318471337579616</v>
      </c>
      <c r="CK49" s="121"/>
      <c r="CL49" s="121"/>
      <c r="CM49" s="121"/>
      <c r="CN49" s="121"/>
      <c r="CO49" s="151">
        <v>20.254777070063696</v>
      </c>
      <c r="CP49" s="121"/>
      <c r="CQ49" s="121"/>
      <c r="CR49" s="121"/>
      <c r="CS49" s="151">
        <v>0</v>
      </c>
      <c r="CT49" s="121"/>
      <c r="CU49" s="121"/>
      <c r="CV49" s="121"/>
      <c r="CW49" s="121"/>
      <c r="CX49" s="151">
        <v>14.267515923566879</v>
      </c>
      <c r="CY49" s="121"/>
      <c r="CZ49" s="121"/>
      <c r="DA49" s="121"/>
      <c r="DB49" s="121"/>
      <c r="DC49" s="151">
        <v>10.254777070063696</v>
      </c>
      <c r="DD49" s="121"/>
      <c r="DE49" s="121"/>
      <c r="DF49" s="121"/>
      <c r="DG49" s="151">
        <v>0</v>
      </c>
      <c r="DH49" s="121"/>
      <c r="DI49" s="121"/>
      <c r="DJ49" s="121"/>
      <c r="DK49" s="121"/>
      <c r="DL49" s="121"/>
      <c r="DM49" s="151">
        <v>0</v>
      </c>
      <c r="DN49" s="121"/>
      <c r="DO49" s="121"/>
      <c r="DP49" s="121"/>
      <c r="DQ49" s="121"/>
      <c r="DR49" s="121"/>
      <c r="DS49" s="121"/>
      <c r="DT49" s="121"/>
      <c r="DU49" s="121"/>
      <c r="DV49" s="121"/>
      <c r="DW49" s="121"/>
      <c r="DX49" s="121"/>
      <c r="DY49" s="121"/>
      <c r="DZ49" s="121"/>
      <c r="EA49" s="121"/>
      <c r="EB49" s="121"/>
      <c r="EC49" s="121"/>
      <c r="ED49" s="121"/>
      <c r="EE49" s="121"/>
      <c r="EF49" s="121"/>
      <c r="EG49" s="121"/>
      <c r="EH49" s="121"/>
      <c r="EI49" s="121"/>
      <c r="EJ49" s="121"/>
      <c r="EK49" s="121"/>
      <c r="EL49" s="121"/>
      <c r="EM49" s="121"/>
      <c r="EN49" s="121"/>
      <c r="EO49" s="121"/>
      <c r="EP49" s="121"/>
      <c r="EQ49" s="121"/>
      <c r="ER49" s="121"/>
      <c r="ES49" s="121"/>
      <c r="ET49" s="121"/>
      <c r="EU49" s="121"/>
      <c r="EV49" s="121"/>
      <c r="EW49" s="121"/>
      <c r="EX49" s="121"/>
      <c r="EY49" s="121"/>
      <c r="EZ49" s="121"/>
      <c r="FA49" s="121"/>
      <c r="FB49" s="121"/>
      <c r="FC49" s="121"/>
      <c r="FD49" s="121"/>
      <c r="FE49" s="121"/>
      <c r="FF49" s="121"/>
      <c r="FG49" s="121"/>
      <c r="FH49" s="121"/>
      <c r="FI49" s="121"/>
      <c r="FJ49" s="121"/>
      <c r="FK49" s="121"/>
      <c r="FL49" s="121"/>
      <c r="FM49" s="121"/>
      <c r="FN49" s="121"/>
      <c r="FO49" s="121"/>
      <c r="FP49" s="121"/>
      <c r="FQ49" s="121"/>
      <c r="FR49" s="121"/>
      <c r="FS49" s="121"/>
      <c r="FT49" s="121"/>
      <c r="FU49" s="121"/>
      <c r="FV49" s="121"/>
      <c r="FW49" s="121"/>
      <c r="FX49" s="121"/>
      <c r="FY49" s="121"/>
      <c r="FZ49" s="121"/>
      <c r="GA49" s="121"/>
    </row>
    <row r="50" spans="1:212" x14ac:dyDescent="0.25">
      <c r="A50" s="65" t="s">
        <v>215</v>
      </c>
      <c r="B50" s="121"/>
      <c r="C50" s="121"/>
      <c r="D50" s="121"/>
      <c r="E50" s="121"/>
      <c r="F50" s="121"/>
      <c r="G50" s="121"/>
      <c r="H50" s="121"/>
      <c r="I50" s="121"/>
      <c r="J50" s="121"/>
      <c r="K50" s="121"/>
      <c r="L50" s="121"/>
      <c r="M50" s="121"/>
      <c r="N50" s="121"/>
      <c r="O50" s="121"/>
      <c r="P50" s="121"/>
      <c r="Q50" s="121"/>
      <c r="R50" s="121"/>
      <c r="S50" s="121"/>
      <c r="T50" s="121"/>
      <c r="U50" s="121"/>
      <c r="V50" s="121"/>
      <c r="W50" s="121"/>
      <c r="X50" s="121"/>
      <c r="Y50" s="121"/>
      <c r="Z50" s="121"/>
      <c r="AA50" s="142">
        <v>21.082802547770701</v>
      </c>
      <c r="AB50" s="121"/>
      <c r="AC50" s="121"/>
      <c r="AD50" s="121"/>
      <c r="AE50" s="121"/>
      <c r="AF50" s="121"/>
      <c r="AG50" s="142">
        <v>20.891719745222929</v>
      </c>
      <c r="AH50" s="121"/>
      <c r="AI50" s="121"/>
      <c r="AJ50" s="121"/>
      <c r="AK50" s="121"/>
      <c r="AL50" s="121"/>
      <c r="AM50" s="121"/>
      <c r="AN50" s="142">
        <v>20.254777070063696</v>
      </c>
      <c r="AO50" s="121"/>
      <c r="AP50" s="121"/>
      <c r="AQ50" s="121"/>
      <c r="AR50" s="121"/>
      <c r="AS50" s="121"/>
      <c r="AT50" s="142">
        <v>0</v>
      </c>
      <c r="AU50" s="121"/>
      <c r="AV50" s="121"/>
      <c r="AW50" s="121"/>
      <c r="AX50" s="121"/>
      <c r="AY50" s="142">
        <v>15</v>
      </c>
      <c r="AZ50" s="121"/>
      <c r="BA50" s="121"/>
      <c r="BB50" s="121"/>
      <c r="BC50" s="142">
        <v>12.165605095541402</v>
      </c>
      <c r="BD50" s="121"/>
      <c r="BE50" s="121"/>
      <c r="BF50" s="121"/>
      <c r="BG50" s="121"/>
      <c r="BH50" s="142">
        <v>19.171974522292995</v>
      </c>
      <c r="BI50" s="121"/>
      <c r="BJ50" s="121"/>
      <c r="BK50" s="121"/>
      <c r="BL50" s="121"/>
      <c r="BM50" s="142">
        <v>13.184713375796179</v>
      </c>
      <c r="BN50" s="142">
        <v>0</v>
      </c>
      <c r="BO50" s="121"/>
      <c r="BP50" s="121"/>
      <c r="BQ50" s="142">
        <v>0</v>
      </c>
      <c r="BR50" s="121"/>
      <c r="BS50" s="121"/>
      <c r="BT50" s="121"/>
      <c r="BU50" s="121"/>
      <c r="BV50" s="142">
        <v>18.280254777070063</v>
      </c>
      <c r="BW50" s="121"/>
      <c r="BX50" s="121"/>
      <c r="BY50" s="121"/>
      <c r="BZ50" s="121"/>
      <c r="CA50" s="142">
        <v>60.63694267515924</v>
      </c>
      <c r="CB50" s="121"/>
      <c r="CC50" s="121"/>
      <c r="CD50" s="121"/>
      <c r="CE50" s="142">
        <v>30.445859872611464</v>
      </c>
      <c r="CF50" s="121"/>
      <c r="CG50" s="121"/>
      <c r="CH50" s="121"/>
      <c r="CI50" s="121"/>
      <c r="CJ50" s="142">
        <v>20.254777070063696</v>
      </c>
      <c r="CK50" s="121"/>
      <c r="CL50" s="121"/>
      <c r="CM50" s="121"/>
      <c r="CN50" s="121"/>
      <c r="CO50" s="151">
        <v>20.254777070063696</v>
      </c>
      <c r="CP50" s="121"/>
      <c r="CQ50" s="121"/>
      <c r="CR50" s="121"/>
      <c r="CS50" s="151">
        <v>0</v>
      </c>
      <c r="CT50" s="121"/>
      <c r="CU50" s="121"/>
      <c r="CV50" s="121"/>
      <c r="CW50" s="121"/>
      <c r="CX50" s="151">
        <v>17.261146496815289</v>
      </c>
      <c r="CY50" s="121"/>
      <c r="CZ50" s="121"/>
      <c r="DA50" s="121"/>
      <c r="DB50" s="121"/>
      <c r="DC50" s="151">
        <v>12.292993630573248</v>
      </c>
      <c r="DD50" s="121"/>
      <c r="DE50" s="121"/>
      <c r="DF50" s="121"/>
      <c r="DG50" s="151">
        <v>12.229299363057324</v>
      </c>
      <c r="DH50" s="121"/>
      <c r="DI50" s="121"/>
      <c r="DJ50" s="121"/>
      <c r="DK50" s="121"/>
      <c r="DL50" s="121"/>
      <c r="DM50" s="151">
        <v>10.1273885350318</v>
      </c>
      <c r="DN50" s="121"/>
      <c r="DO50" s="121"/>
      <c r="DP50" s="121"/>
      <c r="DQ50" s="121"/>
      <c r="DR50" s="121"/>
      <c r="DS50" s="121"/>
      <c r="DT50" s="121"/>
      <c r="DU50" s="121"/>
      <c r="DV50" s="121"/>
      <c r="DW50" s="121"/>
      <c r="DX50" s="121"/>
      <c r="DY50" s="121"/>
      <c r="DZ50" s="121"/>
      <c r="EA50" s="121"/>
      <c r="EB50" s="121"/>
      <c r="EC50" s="121"/>
      <c r="ED50" s="121"/>
      <c r="EE50" s="121"/>
      <c r="EF50" s="121"/>
      <c r="EG50" s="121"/>
      <c r="EH50" s="121"/>
      <c r="EI50" s="121"/>
      <c r="EJ50" s="121"/>
      <c r="EK50" s="121"/>
      <c r="EL50" s="121"/>
      <c r="EM50" s="121"/>
      <c r="EN50" s="121"/>
      <c r="EO50" s="121"/>
      <c r="EP50" s="121"/>
      <c r="EQ50" s="121"/>
      <c r="ER50" s="121"/>
      <c r="ES50" s="121"/>
      <c r="ET50" s="121"/>
      <c r="EU50" s="121"/>
      <c r="EV50" s="121"/>
      <c r="EW50" s="121"/>
      <c r="EX50" s="121"/>
      <c r="EY50" s="121"/>
      <c r="EZ50" s="121"/>
      <c r="FA50" s="121"/>
      <c r="FB50" s="121"/>
      <c r="FC50" s="121"/>
      <c r="FD50" s="121"/>
      <c r="FE50" s="121"/>
      <c r="FF50" s="121"/>
      <c r="FG50" s="121"/>
      <c r="FH50" s="121"/>
      <c r="FI50" s="121"/>
      <c r="FJ50" s="121"/>
      <c r="FK50" s="121"/>
      <c r="FL50" s="121"/>
      <c r="FM50" s="121"/>
      <c r="FN50" s="121"/>
      <c r="FO50" s="121"/>
      <c r="FP50" s="121"/>
      <c r="FQ50" s="121"/>
      <c r="FR50" s="121"/>
      <c r="FS50" s="121"/>
      <c r="FT50" s="121"/>
      <c r="FU50" s="121"/>
      <c r="FV50" s="121"/>
      <c r="FW50" s="121"/>
      <c r="FX50" s="121"/>
      <c r="FY50" s="121"/>
      <c r="FZ50" s="121"/>
      <c r="GA50" s="121"/>
    </row>
    <row r="51" spans="1:212" x14ac:dyDescent="0.25">
      <c r="A51" s="95" t="s">
        <v>216</v>
      </c>
      <c r="B51" s="121"/>
      <c r="C51" s="121"/>
      <c r="D51" s="121"/>
      <c r="E51" s="121"/>
      <c r="F51" s="121"/>
      <c r="G51" s="121"/>
      <c r="H51" s="121"/>
      <c r="I51" s="121"/>
      <c r="J51" s="121"/>
      <c r="K51" s="121"/>
      <c r="L51" s="121"/>
      <c r="M51" s="121"/>
      <c r="N51" s="121"/>
      <c r="O51" s="121"/>
      <c r="P51" s="121"/>
      <c r="Q51" s="121"/>
      <c r="R51" s="121"/>
      <c r="S51" s="121"/>
      <c r="T51" s="121"/>
      <c r="U51" s="121"/>
      <c r="V51" s="121"/>
      <c r="W51" s="121"/>
      <c r="X51" s="121"/>
      <c r="Y51" s="121"/>
      <c r="Z51" s="121"/>
      <c r="AA51" s="142">
        <v>28.726114649681527</v>
      </c>
      <c r="AB51" s="121"/>
      <c r="AC51" s="121"/>
      <c r="AD51" s="121"/>
      <c r="AE51" s="121"/>
      <c r="AF51" s="121"/>
      <c r="AG51" s="142">
        <v>29.108280254777071</v>
      </c>
      <c r="AH51" s="121"/>
      <c r="AI51" s="121"/>
      <c r="AJ51" s="121"/>
      <c r="AK51" s="121"/>
      <c r="AL51" s="121"/>
      <c r="AM51" s="121"/>
      <c r="AN51" s="142">
        <v>20.38216560509554</v>
      </c>
      <c r="AO51" s="121"/>
      <c r="AP51" s="121"/>
      <c r="AQ51" s="121"/>
      <c r="AR51" s="121"/>
      <c r="AS51" s="121"/>
      <c r="AT51" s="142">
        <v>0</v>
      </c>
      <c r="AU51" s="121"/>
      <c r="AV51" s="121"/>
      <c r="AW51" s="121"/>
      <c r="AX51" s="121"/>
      <c r="AY51" s="142">
        <v>12.229299363057324</v>
      </c>
      <c r="AZ51" s="121"/>
      <c r="BA51" s="121"/>
      <c r="BB51" s="121"/>
      <c r="BC51" s="142">
        <v>10.19108280254777</v>
      </c>
      <c r="BD51" s="121"/>
      <c r="BE51" s="121"/>
      <c r="BF51" s="121"/>
      <c r="BG51" s="121"/>
      <c r="BH51" s="142">
        <v>15.15923566878981</v>
      </c>
      <c r="BI51" s="121"/>
      <c r="BJ51" s="121"/>
      <c r="BK51" s="121"/>
      <c r="BL51" s="121"/>
      <c r="BM51" s="142">
        <v>10.19108280254777</v>
      </c>
      <c r="BN51" s="142">
        <v>0</v>
      </c>
      <c r="BO51" s="121"/>
      <c r="BP51" s="121"/>
      <c r="BQ51" s="142">
        <v>0</v>
      </c>
      <c r="BR51" s="121"/>
      <c r="BS51" s="121"/>
      <c r="BT51" s="121"/>
      <c r="BU51" s="121"/>
      <c r="BV51" s="142">
        <v>12.165605095541402</v>
      </c>
      <c r="BW51" s="121"/>
      <c r="BX51" s="121"/>
      <c r="BY51" s="121"/>
      <c r="BZ51" s="121"/>
      <c r="CA51" s="142">
        <v>60.63694267515924</v>
      </c>
      <c r="CB51" s="121"/>
      <c r="CC51" s="121"/>
      <c r="CD51" s="121"/>
      <c r="CE51" s="142">
        <v>30.382165605095544</v>
      </c>
      <c r="CF51" s="121"/>
      <c r="CG51" s="121"/>
      <c r="CH51" s="121"/>
      <c r="CI51" s="121"/>
      <c r="CJ51" s="142">
        <v>20.828025477707008</v>
      </c>
      <c r="CK51" s="121"/>
      <c r="CL51" s="121"/>
      <c r="CM51" s="121"/>
      <c r="CN51" s="121"/>
      <c r="CO51" s="151">
        <v>20.254777070063696</v>
      </c>
      <c r="CP51" s="121"/>
      <c r="CQ51" s="121"/>
      <c r="CR51" s="121"/>
      <c r="CS51" s="151">
        <v>0</v>
      </c>
      <c r="CT51" s="121"/>
      <c r="CU51" s="121"/>
      <c r="CV51" s="121"/>
      <c r="CW51" s="121"/>
      <c r="CX51" s="151">
        <v>14.267515923566879</v>
      </c>
      <c r="CY51" s="121"/>
      <c r="CZ51" s="121"/>
      <c r="DA51" s="121"/>
      <c r="DB51" s="121"/>
      <c r="DC51" s="151">
        <v>10.19108280254777</v>
      </c>
      <c r="DD51" s="121"/>
      <c r="DE51" s="121"/>
      <c r="DF51" s="121"/>
      <c r="DG51" s="151">
        <v>0</v>
      </c>
      <c r="DH51" s="121"/>
      <c r="DI51" s="121"/>
      <c r="DJ51" s="121"/>
      <c r="DK51" s="121"/>
      <c r="DL51" s="121"/>
      <c r="DM51" s="151">
        <v>0</v>
      </c>
      <c r="DN51" s="121"/>
      <c r="DO51" s="121"/>
      <c r="DP51" s="121"/>
      <c r="DQ51" s="121"/>
      <c r="DR51" s="121"/>
      <c r="DS51" s="121"/>
      <c r="DT51" s="121"/>
      <c r="DU51" s="121"/>
      <c r="DV51" s="121"/>
      <c r="DW51" s="121"/>
      <c r="DX51" s="121"/>
      <c r="DY51" s="121"/>
      <c r="DZ51" s="121"/>
      <c r="EA51" s="121"/>
      <c r="EB51" s="121"/>
      <c r="EC51" s="121"/>
      <c r="ED51" s="121"/>
      <c r="EE51" s="121"/>
      <c r="EF51" s="121"/>
      <c r="EG51" s="121"/>
      <c r="EH51" s="121"/>
      <c r="EI51" s="121"/>
      <c r="EJ51" s="121"/>
      <c r="EK51" s="121"/>
      <c r="EL51" s="121"/>
      <c r="EM51" s="121"/>
      <c r="EN51" s="121"/>
      <c r="EO51" s="121"/>
      <c r="EP51" s="121"/>
      <c r="EQ51" s="121"/>
      <c r="ER51" s="121"/>
      <c r="ES51" s="121"/>
      <c r="ET51" s="121"/>
      <c r="EU51" s="121"/>
      <c r="EV51" s="121"/>
      <c r="EW51" s="121"/>
      <c r="EX51" s="121"/>
      <c r="EY51" s="121"/>
      <c r="EZ51" s="121"/>
      <c r="FA51" s="121"/>
      <c r="FB51" s="121"/>
      <c r="FC51" s="121"/>
      <c r="FD51" s="121"/>
      <c r="FE51" s="121"/>
      <c r="FF51" s="121"/>
      <c r="FG51" s="121"/>
      <c r="FH51" s="121"/>
      <c r="FI51" s="121"/>
      <c r="FJ51" s="121"/>
      <c r="FK51" s="121"/>
      <c r="FL51" s="121"/>
      <c r="FM51" s="121"/>
      <c r="FN51" s="121"/>
      <c r="FO51" s="121"/>
      <c r="FP51" s="121"/>
      <c r="FQ51" s="121"/>
      <c r="FR51" s="121"/>
      <c r="FS51" s="121"/>
      <c r="FT51" s="121"/>
      <c r="FU51" s="121"/>
      <c r="FV51" s="121"/>
      <c r="FW51" s="121"/>
      <c r="FX51" s="121"/>
      <c r="FY51" s="121"/>
      <c r="FZ51" s="121"/>
      <c r="GA51" s="121"/>
    </row>
    <row r="52" spans="1:212" x14ac:dyDescent="0.25">
      <c r="A52" s="63" t="s">
        <v>1</v>
      </c>
      <c r="B52" s="64"/>
      <c r="C52" s="64"/>
      <c r="D52" s="64"/>
      <c r="E52" s="64"/>
      <c r="F52" s="64"/>
      <c r="G52" s="64"/>
      <c r="H52" s="64"/>
      <c r="I52" s="64"/>
      <c r="J52" s="64"/>
      <c r="K52" s="64"/>
      <c r="L52" s="64"/>
      <c r="M52" s="64"/>
      <c r="N52" s="64"/>
      <c r="O52" s="64"/>
      <c r="P52" s="64"/>
      <c r="Q52" s="64"/>
      <c r="R52" s="64"/>
      <c r="S52" s="64"/>
      <c r="T52" s="64"/>
      <c r="U52" s="64"/>
      <c r="V52" s="64"/>
      <c r="W52" s="64"/>
      <c r="X52" s="64"/>
      <c r="Y52" s="64"/>
      <c r="Z52" s="64">
        <v>41431</v>
      </c>
      <c r="AA52" s="64"/>
      <c r="AB52" s="64"/>
      <c r="AC52" s="64"/>
      <c r="AD52" s="64">
        <v>41435</v>
      </c>
      <c r="AE52" s="64"/>
      <c r="AF52" s="64">
        <v>41438</v>
      </c>
      <c r="AG52" s="64"/>
      <c r="AH52" s="64">
        <v>41439</v>
      </c>
      <c r="AI52" s="64"/>
      <c r="AJ52" s="64"/>
      <c r="AK52" s="64"/>
      <c r="AL52" s="64"/>
      <c r="AM52" s="64">
        <v>41445</v>
      </c>
      <c r="AN52" s="64"/>
      <c r="AO52" s="64">
        <v>41446</v>
      </c>
      <c r="AP52" s="64"/>
      <c r="AQ52" s="64"/>
      <c r="AR52" s="64"/>
      <c r="AS52" s="64">
        <v>41451</v>
      </c>
      <c r="AT52" s="64"/>
      <c r="AU52" s="64">
        <v>41452</v>
      </c>
      <c r="AV52" s="64"/>
      <c r="AW52" s="64"/>
      <c r="AX52" s="64">
        <v>41456</v>
      </c>
      <c r="AY52" s="64"/>
      <c r="AZ52" s="64">
        <v>41457</v>
      </c>
      <c r="BA52" s="64"/>
      <c r="BB52" s="64">
        <v>41460</v>
      </c>
      <c r="BC52" s="64"/>
      <c r="BD52" s="64"/>
      <c r="BE52" s="64"/>
      <c r="BF52" s="64"/>
      <c r="BG52" s="64">
        <v>41464</v>
      </c>
      <c r="BH52" s="64"/>
      <c r="BI52" s="80">
        <v>41466</v>
      </c>
      <c r="BJ52" s="64"/>
      <c r="BK52" s="64"/>
      <c r="BL52" s="64">
        <v>41470</v>
      </c>
      <c r="BM52" s="64">
        <v>41471</v>
      </c>
      <c r="BN52" s="64">
        <v>41471</v>
      </c>
      <c r="BO52" s="64">
        <v>41472</v>
      </c>
      <c r="BP52" s="64">
        <v>41473</v>
      </c>
      <c r="BQ52" s="64"/>
      <c r="BR52" s="64"/>
      <c r="BS52" s="64"/>
      <c r="BT52" s="64"/>
      <c r="BU52" s="64">
        <v>41478</v>
      </c>
      <c r="BV52" s="64"/>
      <c r="BW52" s="64">
        <v>41480</v>
      </c>
      <c r="BX52" s="64"/>
      <c r="BY52" s="64"/>
      <c r="BZ52" s="64">
        <v>41484</v>
      </c>
      <c r="CA52" s="64"/>
      <c r="CB52" s="64">
        <v>41485</v>
      </c>
      <c r="CC52" s="64"/>
      <c r="CD52" s="64">
        <v>41487</v>
      </c>
      <c r="CE52" s="64"/>
      <c r="CF52" s="64"/>
      <c r="CG52" s="64"/>
      <c r="CH52" s="64"/>
      <c r="CI52" s="64">
        <v>41492</v>
      </c>
      <c r="CJ52" s="64"/>
      <c r="CK52" s="64">
        <v>41494</v>
      </c>
      <c r="CL52" s="64"/>
      <c r="CM52" s="64"/>
      <c r="CN52" s="64">
        <v>41498</v>
      </c>
      <c r="CO52" s="64"/>
      <c r="CP52" s="64">
        <v>41499</v>
      </c>
      <c r="CQ52" s="64"/>
      <c r="CR52" s="64">
        <v>41501</v>
      </c>
      <c r="CS52" s="64"/>
      <c r="CT52" s="64"/>
      <c r="CU52" s="64"/>
      <c r="CV52" s="64"/>
      <c r="CW52" s="64">
        <v>41506</v>
      </c>
      <c r="CX52" s="64"/>
      <c r="CY52" s="64">
        <v>41508</v>
      </c>
      <c r="CZ52" s="64"/>
      <c r="DA52" s="64"/>
      <c r="DB52" s="64">
        <v>41512</v>
      </c>
      <c r="DC52" s="64"/>
      <c r="DD52" s="64">
        <v>41513</v>
      </c>
      <c r="DE52" s="64"/>
      <c r="DF52" s="64">
        <v>41515</v>
      </c>
      <c r="DG52" s="64"/>
      <c r="DH52" s="64"/>
      <c r="DI52" s="64"/>
      <c r="DJ52" s="64"/>
      <c r="DK52" s="64"/>
      <c r="DL52" s="64">
        <v>41522</v>
      </c>
      <c r="DM52" s="64"/>
      <c r="DN52" s="64">
        <v>41523</v>
      </c>
      <c r="DO52" s="64"/>
      <c r="DP52" s="64"/>
      <c r="DQ52" s="64"/>
      <c r="DR52" s="64"/>
      <c r="DS52" s="64"/>
      <c r="DT52" s="64"/>
      <c r="DU52" s="64"/>
      <c r="DV52" s="64"/>
      <c r="DW52" s="64"/>
      <c r="DX52" s="64"/>
      <c r="DY52" s="64">
        <v>41534</v>
      </c>
      <c r="DZ52" s="64"/>
      <c r="EA52" s="80"/>
      <c r="EB52" s="64"/>
      <c r="EC52" s="64"/>
      <c r="ED52" s="64"/>
      <c r="EE52" s="64"/>
      <c r="EF52" s="64"/>
      <c r="EG52" s="64">
        <v>41542</v>
      </c>
      <c r="EH52" s="64"/>
      <c r="EI52" s="64"/>
      <c r="EJ52" s="64"/>
      <c r="EK52" s="64"/>
      <c r="EL52" s="64"/>
      <c r="EM52" s="64"/>
      <c r="EN52" s="64"/>
      <c r="EO52" s="64"/>
      <c r="EP52" s="64"/>
      <c r="EQ52" s="64"/>
      <c r="ER52" s="64"/>
      <c r="ES52" s="64"/>
      <c r="ET52" s="64"/>
      <c r="EU52" s="64"/>
      <c r="EV52" s="64"/>
      <c r="EW52" s="64"/>
      <c r="EX52" s="64"/>
      <c r="EY52" s="64"/>
      <c r="EZ52" s="64"/>
      <c r="FA52" s="64"/>
      <c r="FB52" s="64"/>
      <c r="FC52" s="64"/>
      <c r="FD52" s="64"/>
      <c r="FE52" s="64"/>
      <c r="FF52" s="64"/>
      <c r="FG52" s="64">
        <v>41568</v>
      </c>
      <c r="FH52" s="64"/>
      <c r="FI52" s="64"/>
      <c r="FJ52" s="64"/>
      <c r="FK52" s="64"/>
      <c r="FL52" s="64"/>
      <c r="FM52" s="64"/>
      <c r="FN52" s="64"/>
      <c r="FO52" s="64"/>
      <c r="FP52" s="64"/>
      <c r="FQ52" s="64"/>
      <c r="FR52" s="64"/>
      <c r="FS52" s="64"/>
      <c r="FT52" s="64"/>
      <c r="FU52" s="64"/>
      <c r="FV52" s="64"/>
      <c r="FW52" s="64">
        <v>41584</v>
      </c>
      <c r="FX52" s="64"/>
      <c r="FY52" s="64"/>
      <c r="FZ52" s="64"/>
      <c r="GA52" s="64"/>
      <c r="GB52" s="64"/>
      <c r="GC52" s="64"/>
      <c r="GD52" s="64"/>
      <c r="GE52" s="64"/>
      <c r="GF52" s="64"/>
      <c r="GG52" s="64"/>
      <c r="GH52" s="64"/>
      <c r="GI52" s="64"/>
      <c r="GJ52" s="64"/>
      <c r="GK52" s="64"/>
      <c r="GL52" s="64"/>
      <c r="GM52" s="64"/>
      <c r="GN52" s="64"/>
      <c r="GO52" s="64"/>
      <c r="GP52" s="64"/>
      <c r="GQ52" s="64"/>
      <c r="GR52" s="64"/>
      <c r="GS52" s="80"/>
      <c r="GT52" s="64"/>
      <c r="GU52" s="64"/>
      <c r="GV52" s="64"/>
      <c r="GW52" s="64"/>
      <c r="GX52" s="64"/>
      <c r="GY52" s="64"/>
      <c r="GZ52" s="64"/>
      <c r="HA52" s="64"/>
      <c r="HB52" s="64"/>
      <c r="HC52" s="64"/>
      <c r="HD52" s="64"/>
    </row>
    <row r="53" spans="1:212" x14ac:dyDescent="0.25">
      <c r="A53" s="61" t="s">
        <v>119</v>
      </c>
      <c r="B53" s="96"/>
      <c r="C53" s="96"/>
      <c r="D53" s="96"/>
      <c r="E53" s="96"/>
      <c r="F53" s="96"/>
      <c r="G53" s="96"/>
      <c r="H53" s="96"/>
      <c r="I53" s="96"/>
      <c r="J53" s="96"/>
      <c r="K53" s="96"/>
      <c r="L53" s="96"/>
      <c r="M53" s="96"/>
      <c r="N53" s="96"/>
      <c r="O53" s="96"/>
      <c r="P53" s="96"/>
      <c r="Q53" s="96"/>
      <c r="R53" s="96"/>
      <c r="S53" s="96"/>
      <c r="T53" s="96"/>
      <c r="U53" s="96"/>
      <c r="V53" s="96"/>
      <c r="W53" s="96"/>
      <c r="X53" s="96"/>
      <c r="Y53" s="96"/>
      <c r="Z53" s="96">
        <v>12.471663563414475</v>
      </c>
      <c r="AA53" s="96"/>
      <c r="AB53" s="96"/>
      <c r="AC53" s="96"/>
      <c r="AD53" s="96">
        <v>12.833333333333325</v>
      </c>
      <c r="AE53" s="96"/>
      <c r="AF53" s="96">
        <v>17.512499999999999</v>
      </c>
      <c r="AG53" s="96"/>
      <c r="AH53" s="96">
        <v>2.895833333333325</v>
      </c>
      <c r="AI53" s="96"/>
      <c r="AJ53" s="96"/>
      <c r="AK53" s="96"/>
      <c r="AL53" s="96"/>
      <c r="AM53" s="96">
        <v>10.7</v>
      </c>
      <c r="AN53" s="96"/>
      <c r="AO53" s="96">
        <v>4.5249999999999995</v>
      </c>
      <c r="AP53" s="96"/>
      <c r="AQ53" s="96"/>
      <c r="AR53" s="96"/>
      <c r="AS53" s="96">
        <v>17.637499999999999</v>
      </c>
      <c r="AT53" s="96"/>
      <c r="AU53" s="96">
        <v>3</v>
      </c>
      <c r="AV53" s="96"/>
      <c r="AW53" s="96"/>
      <c r="AX53" s="96">
        <v>11.9125</v>
      </c>
      <c r="AY53" s="96"/>
      <c r="AZ53" s="96">
        <v>1.7249999999999996</v>
      </c>
      <c r="BA53" s="96"/>
      <c r="BB53" s="96">
        <v>15.125</v>
      </c>
      <c r="BC53" s="96"/>
      <c r="BD53" s="96"/>
      <c r="BE53" s="96"/>
      <c r="BF53" s="96"/>
      <c r="BG53" s="96">
        <v>9.3500000000000014</v>
      </c>
      <c r="BH53" s="96"/>
      <c r="BI53" s="96">
        <v>14.5</v>
      </c>
      <c r="BJ53" s="96"/>
      <c r="BK53" s="96"/>
      <c r="BL53" s="96">
        <v>4.5625</v>
      </c>
      <c r="BM53" s="96">
        <v>3.4750000000000005</v>
      </c>
      <c r="BN53" s="96"/>
      <c r="BO53" s="96">
        <v>0.78750000000000053</v>
      </c>
      <c r="BP53" s="96">
        <v>5.1875</v>
      </c>
      <c r="BQ53" s="96"/>
      <c r="BR53" s="96"/>
      <c r="BS53" s="96"/>
      <c r="BT53" s="96"/>
      <c r="BU53" s="96">
        <v>12.425000000000001</v>
      </c>
      <c r="BV53" s="96"/>
      <c r="BW53" s="96">
        <v>0.375</v>
      </c>
      <c r="BX53" s="96"/>
      <c r="BY53" s="96"/>
      <c r="BZ53" s="96">
        <v>4.45</v>
      </c>
      <c r="CA53" s="96"/>
      <c r="CB53" s="96">
        <v>4.8500000000000005</v>
      </c>
      <c r="CC53" s="96"/>
      <c r="CD53" s="96">
        <v>5.4124999999999996</v>
      </c>
      <c r="CE53" s="96"/>
      <c r="CF53" s="96"/>
      <c r="CG53" s="96"/>
      <c r="CH53" s="96"/>
      <c r="CI53" s="96">
        <v>3.8875000000000002</v>
      </c>
      <c r="CJ53" s="96"/>
      <c r="CK53" s="96">
        <v>0.46250000000000036</v>
      </c>
      <c r="CL53" s="96"/>
      <c r="CM53" s="96"/>
      <c r="CN53" s="96">
        <v>10.15</v>
      </c>
      <c r="CO53" s="96"/>
      <c r="CP53" s="96">
        <v>0.75000000000000089</v>
      </c>
      <c r="CQ53" s="96"/>
      <c r="CR53" s="96">
        <v>11.4</v>
      </c>
      <c r="CS53" s="96"/>
      <c r="CT53" s="96"/>
      <c r="CU53" s="96"/>
      <c r="CV53" s="96"/>
      <c r="CW53" s="96">
        <v>13.05</v>
      </c>
      <c r="CX53" s="96"/>
      <c r="CY53" s="96">
        <v>0.8916666666666746</v>
      </c>
      <c r="CZ53" s="96"/>
      <c r="DA53" s="96"/>
      <c r="DB53" s="96">
        <v>11.35</v>
      </c>
      <c r="DC53" s="96"/>
      <c r="DD53" s="96">
        <v>0.74999999999999878</v>
      </c>
      <c r="DE53" s="96"/>
      <c r="DF53" s="96">
        <v>2.7000000000000006</v>
      </c>
      <c r="DG53" s="96"/>
      <c r="DH53" s="96"/>
      <c r="DI53" s="96"/>
      <c r="DJ53" s="96"/>
      <c r="DK53" s="96"/>
      <c r="DL53" s="96">
        <v>13.637499999999999</v>
      </c>
      <c r="DM53" s="122"/>
      <c r="DN53" s="121">
        <v>3.3125</v>
      </c>
      <c r="DO53" s="96"/>
      <c r="DP53" s="96"/>
      <c r="DQ53" s="96"/>
      <c r="DR53" s="96"/>
      <c r="DS53" s="96"/>
      <c r="DT53" s="96"/>
      <c r="DU53" s="96"/>
      <c r="DV53" s="96"/>
      <c r="DW53" s="96"/>
      <c r="DX53" s="96"/>
      <c r="DY53" s="96">
        <v>12.2</v>
      </c>
      <c r="DZ53" s="96"/>
      <c r="EA53" s="96"/>
      <c r="EB53" s="96"/>
      <c r="EC53" s="96"/>
      <c r="ED53" s="96"/>
      <c r="EE53" s="96"/>
      <c r="EF53" s="96"/>
      <c r="EG53" s="96">
        <v>1.4000000000000004</v>
      </c>
      <c r="EH53" s="96"/>
      <c r="EI53" s="96"/>
      <c r="EJ53" s="96"/>
      <c r="EK53" s="96"/>
      <c r="EL53" s="96"/>
      <c r="EM53" s="96"/>
      <c r="EN53" s="96"/>
      <c r="EO53" s="96"/>
      <c r="EP53" s="96"/>
      <c r="EQ53" s="96"/>
      <c r="ER53" s="96"/>
      <c r="ES53" s="96"/>
      <c r="ET53" s="96"/>
      <c r="EU53" s="96"/>
      <c r="EV53" s="96"/>
      <c r="EW53" s="96"/>
      <c r="EX53" s="96"/>
      <c r="EY53" s="96"/>
      <c r="EZ53" s="96"/>
      <c r="FA53" s="96"/>
      <c r="FB53" s="96"/>
      <c r="FC53" s="96"/>
      <c r="FD53" s="96"/>
      <c r="FE53" s="96"/>
      <c r="FF53" s="96"/>
      <c r="FG53" s="96">
        <v>-0.61249999999999982</v>
      </c>
      <c r="FH53" s="96"/>
      <c r="FI53" s="96"/>
      <c r="FJ53" s="96"/>
      <c r="FK53" s="96"/>
      <c r="FL53" s="96"/>
      <c r="FM53" s="96"/>
      <c r="FN53" s="96"/>
      <c r="FO53" s="96"/>
      <c r="FP53" s="96"/>
      <c r="FQ53" s="96"/>
      <c r="FR53" s="96"/>
      <c r="FS53" s="96"/>
      <c r="FT53" s="96"/>
      <c r="FU53" s="96"/>
      <c r="FV53" s="96"/>
      <c r="FW53" s="96">
        <v>5.2624999999999993</v>
      </c>
      <c r="FX53" s="96"/>
      <c r="FY53" s="96"/>
      <c r="FZ53" s="96"/>
      <c r="GA53" s="96"/>
    </row>
    <row r="54" spans="1:212" x14ac:dyDescent="0.25">
      <c r="A54" s="31" t="s">
        <v>120</v>
      </c>
      <c r="B54" s="96"/>
      <c r="C54" s="96"/>
      <c r="D54" s="96"/>
      <c r="E54" s="96"/>
      <c r="F54" s="96"/>
      <c r="G54" s="96"/>
      <c r="H54" s="96"/>
      <c r="I54" s="96"/>
      <c r="J54" s="96"/>
      <c r="K54" s="96"/>
      <c r="L54" s="96"/>
      <c r="M54" s="96"/>
      <c r="N54" s="96"/>
      <c r="O54" s="96"/>
      <c r="P54" s="96"/>
      <c r="Q54" s="96"/>
      <c r="R54" s="96"/>
      <c r="S54" s="96"/>
      <c r="T54" s="96"/>
      <c r="U54" s="96"/>
      <c r="V54" s="96"/>
      <c r="W54" s="96"/>
      <c r="X54" s="96"/>
      <c r="Y54" s="96"/>
      <c r="Z54" s="96">
        <v>6.6978009386466999</v>
      </c>
      <c r="AA54" s="96"/>
      <c r="AB54" s="96"/>
      <c r="AC54" s="96"/>
      <c r="AD54" s="96">
        <v>2.9429636308462497</v>
      </c>
      <c r="AE54" s="96"/>
      <c r="AF54" s="96">
        <v>3.7334716808698003</v>
      </c>
      <c r="AG54" s="96"/>
      <c r="AH54" s="96">
        <v>0.78741356337344914</v>
      </c>
      <c r="AI54" s="96"/>
      <c r="AJ54" s="96"/>
      <c r="AK54" s="96"/>
      <c r="AL54" s="96"/>
      <c r="AM54" s="96">
        <v>5.8337588195010008</v>
      </c>
      <c r="AN54" s="96"/>
      <c r="AO54" s="96">
        <v>1.3572749859461251</v>
      </c>
      <c r="AP54" s="96"/>
      <c r="AQ54" s="96"/>
      <c r="AR54" s="96"/>
      <c r="AS54" s="96">
        <v>6.5926582023811244</v>
      </c>
      <c r="AT54" s="96"/>
      <c r="AU54" s="96">
        <v>2.2769579917822753</v>
      </c>
      <c r="AV54" s="96"/>
      <c r="AW54" s="96"/>
      <c r="AX54" s="96">
        <v>8.0769067209490757</v>
      </c>
      <c r="AY54" s="96"/>
      <c r="AZ54" s="96">
        <v>2.3315331303337752</v>
      </c>
      <c r="BA54" s="96"/>
      <c r="BB54" s="96">
        <v>8.2018711000483506</v>
      </c>
      <c r="BC54" s="96"/>
      <c r="BD54" s="96"/>
      <c r="BE54" s="96"/>
      <c r="BF54" s="96"/>
      <c r="BG54" s="96">
        <v>7.6948478890403997</v>
      </c>
      <c r="BH54" s="96"/>
      <c r="BI54" s="96">
        <v>2.0441654932855249</v>
      </c>
      <c r="BJ54" s="96"/>
      <c r="BK54" s="96"/>
      <c r="BL54" s="96">
        <v>5.1846183859436499</v>
      </c>
      <c r="BM54" s="96">
        <v>2.4784526201780244</v>
      </c>
      <c r="BN54" s="96"/>
      <c r="BO54" s="96">
        <v>0.31395996836459972</v>
      </c>
      <c r="BP54" s="96">
        <v>3.2562811368619249</v>
      </c>
      <c r="BQ54" s="96"/>
      <c r="BR54" s="96"/>
      <c r="BS54" s="96"/>
      <c r="BT54" s="96"/>
      <c r="BU54" s="96">
        <v>6.9419681183175497</v>
      </c>
      <c r="BV54" s="96"/>
      <c r="BW54" s="96">
        <v>0.51928672952854971</v>
      </c>
      <c r="BX54" s="96"/>
      <c r="BY54" s="96"/>
      <c r="BZ54" s="96">
        <v>4.6554556868354497</v>
      </c>
      <c r="CA54" s="96"/>
      <c r="CB54" s="96">
        <v>0.88540281753147543</v>
      </c>
      <c r="CC54" s="96"/>
      <c r="CD54" s="96">
        <v>3.5404784093153996</v>
      </c>
      <c r="CE54" s="96"/>
      <c r="CF54" s="96"/>
      <c r="CG54" s="96"/>
      <c r="CH54" s="96"/>
      <c r="CI54" s="96">
        <v>2.8527891622920505</v>
      </c>
      <c r="CJ54" s="96"/>
      <c r="CK54" s="96">
        <v>0.18910881836842464</v>
      </c>
      <c r="CL54" s="96"/>
      <c r="CM54" s="96"/>
      <c r="CN54" s="96">
        <v>6.0399743477792747</v>
      </c>
      <c r="CO54" s="96"/>
      <c r="CP54" s="96">
        <v>-4.239151417980036E-2</v>
      </c>
      <c r="CQ54" s="96"/>
      <c r="CR54" s="96">
        <v>2.3642670350598998</v>
      </c>
      <c r="CS54" s="96"/>
      <c r="CT54" s="96"/>
      <c r="CU54" s="96"/>
      <c r="CV54" s="96"/>
      <c r="CW54" s="96">
        <v>6.6527178939201246</v>
      </c>
      <c r="CX54" s="96"/>
      <c r="CY54" s="96">
        <v>0.61426783393800033</v>
      </c>
      <c r="CZ54" s="96"/>
      <c r="DA54" s="96"/>
      <c r="DB54" s="96">
        <v>4.4059028202527992</v>
      </c>
      <c r="DC54" s="96"/>
      <c r="DD54" s="96">
        <v>0.2462362565704499</v>
      </c>
      <c r="DE54" s="96"/>
      <c r="DF54" s="96">
        <v>3.8559332628632257</v>
      </c>
      <c r="DG54" s="96"/>
      <c r="DH54" s="96"/>
      <c r="DI54" s="96"/>
      <c r="DJ54" s="96"/>
      <c r="DK54" s="96"/>
      <c r="DL54" s="96">
        <v>7.8640090186530749</v>
      </c>
      <c r="DM54" s="122"/>
      <c r="DN54" s="121">
        <v>0.19548434598745068</v>
      </c>
      <c r="DO54" s="96"/>
      <c r="DP54" s="96"/>
      <c r="DQ54" s="96"/>
      <c r="DR54" s="96"/>
      <c r="DS54" s="96"/>
      <c r="DT54" s="96"/>
      <c r="DU54" s="96"/>
      <c r="DV54" s="96"/>
      <c r="DW54" s="96"/>
      <c r="DX54" s="96"/>
      <c r="DY54" s="96">
        <v>0.63554393601642545</v>
      </c>
      <c r="DZ54" s="96"/>
      <c r="EA54" s="96"/>
      <c r="EB54" s="96"/>
      <c r="EC54" s="96"/>
      <c r="ED54" s="96"/>
      <c r="EE54" s="96"/>
      <c r="EF54" s="96"/>
      <c r="EG54" s="96">
        <v>0.9049264347573498</v>
      </c>
      <c r="EH54" s="96"/>
      <c r="EI54" s="96"/>
      <c r="EJ54" s="96"/>
      <c r="EK54" s="96"/>
      <c r="EL54" s="96"/>
      <c r="EM54" s="96"/>
      <c r="EN54" s="96"/>
      <c r="EO54" s="96"/>
      <c r="EP54" s="96"/>
      <c r="EQ54" s="96"/>
      <c r="ER54" s="96"/>
      <c r="ES54" s="96"/>
      <c r="ET54" s="96"/>
      <c r="EU54" s="96"/>
      <c r="EV54" s="96"/>
      <c r="EW54" s="96"/>
      <c r="EX54" s="96"/>
      <c r="EY54" s="96"/>
      <c r="EZ54" s="96"/>
      <c r="FA54" s="96"/>
      <c r="FB54" s="96"/>
      <c r="FC54" s="96"/>
      <c r="FD54" s="96"/>
      <c r="FE54" s="96"/>
      <c r="FF54" s="96"/>
      <c r="FG54" s="96">
        <v>2.3754685051835249</v>
      </c>
      <c r="FH54" s="96"/>
      <c r="FI54" s="96"/>
      <c r="FJ54" s="96"/>
      <c r="FK54" s="96"/>
      <c r="FL54" s="96"/>
      <c r="FM54" s="96"/>
      <c r="FN54" s="96"/>
      <c r="FO54" s="96"/>
      <c r="FP54" s="96"/>
      <c r="FQ54" s="96"/>
      <c r="FR54" s="96"/>
      <c r="FS54" s="96"/>
      <c r="FT54" s="96"/>
      <c r="FU54" s="96"/>
      <c r="FV54" s="96"/>
      <c r="FW54" s="96">
        <v>3.1401865788189003</v>
      </c>
      <c r="FX54" s="96"/>
      <c r="FY54" s="96"/>
      <c r="FZ54" s="96"/>
      <c r="GA54" s="96"/>
    </row>
    <row r="55" spans="1:212" x14ac:dyDescent="0.25">
      <c r="A55" s="31" t="s">
        <v>121</v>
      </c>
      <c r="B55" s="96"/>
      <c r="C55" s="96"/>
      <c r="D55" s="96"/>
      <c r="E55" s="96"/>
      <c r="F55" s="96"/>
      <c r="G55" s="96"/>
      <c r="H55" s="96"/>
      <c r="I55" s="96"/>
      <c r="J55" s="96"/>
      <c r="K55" s="96"/>
      <c r="L55" s="96"/>
      <c r="M55" s="96"/>
      <c r="N55" s="96"/>
      <c r="O55" s="96"/>
      <c r="P55" s="96"/>
      <c r="Q55" s="96"/>
      <c r="R55" s="96"/>
      <c r="S55" s="96"/>
      <c r="T55" s="96"/>
      <c r="U55" s="96"/>
      <c r="V55" s="96"/>
      <c r="W55" s="96"/>
      <c r="X55" s="96"/>
      <c r="Y55" s="96"/>
      <c r="Z55" s="96">
        <v>3.5860201897530999</v>
      </c>
      <c r="AA55" s="96"/>
      <c r="AB55" s="96"/>
      <c r="AC55" s="96"/>
      <c r="AD55" s="96">
        <v>3.166569796892825</v>
      </c>
      <c r="AE55" s="96"/>
      <c r="AF55" s="96">
        <v>3.3265513725492246</v>
      </c>
      <c r="AG55" s="96"/>
      <c r="AH55" s="96">
        <v>2.2339983688996252</v>
      </c>
      <c r="AI55" s="96"/>
      <c r="AJ55" s="96"/>
      <c r="AK55" s="96"/>
      <c r="AL55" s="96"/>
      <c r="AM55" s="96">
        <v>2.7427043256499499</v>
      </c>
      <c r="AN55" s="96"/>
      <c r="AO55" s="96">
        <v>2.0543245025239742</v>
      </c>
      <c r="AP55" s="96"/>
      <c r="AQ55" s="96"/>
      <c r="AR55" s="96"/>
      <c r="AS55" s="96">
        <v>2.3933967716278994</v>
      </c>
      <c r="AT55" s="96"/>
      <c r="AU55" s="96">
        <v>1.6634438362784749</v>
      </c>
      <c r="AV55" s="96"/>
      <c r="AW55" s="96"/>
      <c r="AX55" s="96">
        <v>2.6951115402669248</v>
      </c>
      <c r="AY55" s="96"/>
      <c r="AZ55" s="96">
        <v>2.1834932753681748</v>
      </c>
      <c r="BA55" s="96"/>
      <c r="BB55" s="96">
        <v>2.6241238533775495</v>
      </c>
      <c r="BC55" s="96"/>
      <c r="BD55" s="96"/>
      <c r="BE55" s="96"/>
      <c r="BF55" s="96"/>
      <c r="BG55" s="96">
        <v>2.0962900076550754</v>
      </c>
      <c r="BH55" s="96"/>
      <c r="BI55" s="96">
        <v>0.93912951209789997</v>
      </c>
      <c r="BJ55" s="96"/>
      <c r="BK55" s="96"/>
      <c r="BL55" s="96">
        <v>2.5069665722850747</v>
      </c>
      <c r="BM55" s="96">
        <v>2.54915113580955</v>
      </c>
      <c r="BN55" s="96"/>
      <c r="BO55" s="96">
        <v>0.27437801847962451</v>
      </c>
      <c r="BP55" s="96">
        <v>1.7481219141769246</v>
      </c>
      <c r="BQ55" s="96"/>
      <c r="BR55" s="96"/>
      <c r="BS55" s="96"/>
      <c r="BT55" s="96"/>
      <c r="BU55" s="96">
        <v>1.6950714498856505</v>
      </c>
      <c r="BV55" s="96"/>
      <c r="BW55" s="96">
        <v>0.39596563320222522</v>
      </c>
      <c r="BX55" s="96"/>
      <c r="BY55" s="96"/>
      <c r="BZ55" s="96">
        <v>1.991743183918175</v>
      </c>
      <c r="CA55" s="96"/>
      <c r="CB55" s="96">
        <v>0.13796636016052499</v>
      </c>
      <c r="CC55" s="96"/>
      <c r="CD55" s="96">
        <v>1.0007474288845497</v>
      </c>
      <c r="CE55" s="96"/>
      <c r="CF55" s="96"/>
      <c r="CG55" s="96"/>
      <c r="CH55" s="96"/>
      <c r="CI55" s="96">
        <v>1.3464089864245246</v>
      </c>
      <c r="CJ55" s="96"/>
      <c r="CK55" s="96">
        <v>1.1334737567497255</v>
      </c>
      <c r="CL55" s="96"/>
      <c r="CM55" s="96"/>
      <c r="CN55" s="96">
        <v>2.2343818082362747</v>
      </c>
      <c r="CO55" s="96"/>
      <c r="CP55" s="96">
        <v>0.84904872854902536</v>
      </c>
      <c r="CQ55" s="96"/>
      <c r="CR55" s="96">
        <v>1.3714148530134249</v>
      </c>
      <c r="CS55" s="96"/>
      <c r="CT55" s="96"/>
      <c r="CU55" s="96"/>
      <c r="CV55" s="96"/>
      <c r="CW55" s="96">
        <v>2.6035923339192251</v>
      </c>
      <c r="CX55" s="96"/>
      <c r="CY55" s="96">
        <v>0.66354854552967524</v>
      </c>
      <c r="CZ55" s="96"/>
      <c r="DA55" s="96"/>
      <c r="DB55" s="96">
        <v>2.3319638085475498</v>
      </c>
      <c r="DC55" s="96"/>
      <c r="DD55" s="96">
        <v>1.2856904103308997</v>
      </c>
      <c r="DE55" s="96"/>
      <c r="DF55" s="96">
        <v>2.3266295585038752</v>
      </c>
      <c r="DG55" s="96"/>
      <c r="DH55" s="96"/>
      <c r="DI55" s="96"/>
      <c r="DJ55" s="96"/>
      <c r="DK55" s="96"/>
      <c r="DL55" s="96">
        <v>3.0605302451453493</v>
      </c>
      <c r="DM55" s="122"/>
      <c r="DN55" s="121">
        <v>2.4673371473579251</v>
      </c>
      <c r="DO55" s="96"/>
      <c r="DP55" s="96"/>
      <c r="DQ55" s="96"/>
      <c r="DR55" s="96"/>
      <c r="DS55" s="96"/>
      <c r="DT55" s="96"/>
      <c r="DU55" s="96"/>
      <c r="DV55" s="96"/>
      <c r="DW55" s="96"/>
      <c r="DX55" s="96"/>
      <c r="DY55" s="96">
        <v>0.66912176382465027</v>
      </c>
      <c r="DZ55" s="96"/>
      <c r="EA55" s="96"/>
      <c r="EB55" s="96"/>
      <c r="EC55" s="96"/>
      <c r="ED55" s="96"/>
      <c r="EE55" s="96"/>
      <c r="EF55" s="96"/>
      <c r="EG55" s="96">
        <v>2.5059481235235501</v>
      </c>
      <c r="EH55" s="96"/>
      <c r="EI55" s="96"/>
      <c r="EJ55" s="96"/>
      <c r="EK55" s="96"/>
      <c r="EL55" s="96"/>
      <c r="EM55" s="96"/>
      <c r="EN55" s="96"/>
      <c r="EO55" s="96"/>
      <c r="EP55" s="96"/>
      <c r="EQ55" s="96"/>
      <c r="ER55" s="96"/>
      <c r="ES55" s="96"/>
      <c r="ET55" s="96"/>
      <c r="EU55" s="96"/>
      <c r="EV55" s="96"/>
      <c r="EW55" s="96"/>
      <c r="EX55" s="96"/>
      <c r="EY55" s="96"/>
      <c r="EZ55" s="96"/>
      <c r="FA55" s="96"/>
      <c r="FB55" s="96"/>
      <c r="FC55" s="96"/>
      <c r="FD55" s="96"/>
      <c r="FE55" s="96"/>
      <c r="FF55" s="96"/>
      <c r="FG55" s="96">
        <v>3.7585781569938499</v>
      </c>
      <c r="FH55" s="96"/>
      <c r="FI55" s="96"/>
      <c r="FJ55" s="96"/>
      <c r="FK55" s="96"/>
      <c r="FL55" s="96"/>
      <c r="FM55" s="96"/>
      <c r="FN55" s="96"/>
      <c r="FO55" s="96"/>
      <c r="FP55" s="96"/>
      <c r="FQ55" s="96"/>
      <c r="FR55" s="96"/>
      <c r="FS55" s="96"/>
      <c r="FT55" s="96"/>
      <c r="FU55" s="96"/>
      <c r="FV55" s="96"/>
      <c r="FW55" s="96">
        <v>3.2756234144897505</v>
      </c>
      <c r="FX55" s="96"/>
      <c r="FY55" s="96"/>
      <c r="FZ55" s="96"/>
      <c r="GA55" s="96"/>
    </row>
    <row r="56" spans="1:212" x14ac:dyDescent="0.25">
      <c r="A56" s="62" t="s">
        <v>122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v>3.3420707631176754</v>
      </c>
      <c r="AA56" s="96"/>
      <c r="AB56" s="96"/>
      <c r="AC56" s="96"/>
      <c r="AD56" s="96">
        <v>3.2583071580975749</v>
      </c>
      <c r="AE56" s="96"/>
      <c r="AF56" s="96">
        <v>3.3599410821174751</v>
      </c>
      <c r="AG56" s="96"/>
      <c r="AH56" s="96">
        <v>2.7318126985609754</v>
      </c>
      <c r="AI56" s="96"/>
      <c r="AJ56" s="96"/>
      <c r="AK56" s="96"/>
      <c r="AL56" s="96"/>
      <c r="AM56" s="96">
        <v>3.113368298199275</v>
      </c>
      <c r="AN56" s="96"/>
      <c r="AO56" s="96">
        <v>2.9763653744790504</v>
      </c>
      <c r="AP56" s="96"/>
      <c r="AQ56" s="96"/>
      <c r="AR56" s="96"/>
      <c r="AS56" s="96">
        <v>2.6386989224885</v>
      </c>
      <c r="AT56" s="96"/>
      <c r="AU56" s="96">
        <v>2.5081608123268495</v>
      </c>
      <c r="AV56" s="96"/>
      <c r="AW56" s="96"/>
      <c r="AX56" s="96">
        <v>2.6582525190400501</v>
      </c>
      <c r="AY56" s="96"/>
      <c r="AZ56" s="96">
        <v>2.9011327992546998</v>
      </c>
      <c r="BA56" s="96"/>
      <c r="BB56" s="96">
        <v>3.0006183341088497</v>
      </c>
      <c r="BC56" s="96"/>
      <c r="BD56" s="96"/>
      <c r="BE56" s="96"/>
      <c r="BF56" s="96"/>
      <c r="BG56" s="96">
        <v>2.3689838626320494</v>
      </c>
      <c r="BH56" s="96"/>
      <c r="BI56" s="96">
        <v>1.9181750368074999</v>
      </c>
      <c r="BJ56" s="96"/>
      <c r="BK56" s="96"/>
      <c r="BL56" s="96">
        <v>1.9792591947074247</v>
      </c>
      <c r="BM56" s="96">
        <v>2.4391878876297999</v>
      </c>
      <c r="BN56" s="96"/>
      <c r="BO56" s="96">
        <v>1.4886956985702247</v>
      </c>
      <c r="BP56" s="96">
        <v>1.8718502170287743</v>
      </c>
      <c r="BQ56" s="96"/>
      <c r="BR56" s="96"/>
      <c r="BS56" s="96"/>
      <c r="BT56" s="96"/>
      <c r="BU56" s="96">
        <v>2.0602368562361497</v>
      </c>
      <c r="BV56" s="96"/>
      <c r="BW56" s="96">
        <v>1.0159878153476498</v>
      </c>
      <c r="BX56" s="96"/>
      <c r="BY56" s="96"/>
      <c r="BZ56" s="96">
        <v>1.9245226212794497</v>
      </c>
      <c r="CA56" s="96"/>
      <c r="CB56" s="96">
        <v>0.72280718251982545</v>
      </c>
      <c r="CC56" s="96"/>
      <c r="CD56" s="96">
        <v>0.85662752980932577</v>
      </c>
      <c r="CE56" s="96"/>
      <c r="CF56" s="96"/>
      <c r="CG56" s="96"/>
      <c r="CH56" s="96"/>
      <c r="CI56" s="96">
        <v>1.08731747606</v>
      </c>
      <c r="CJ56" s="96"/>
      <c r="CK56" s="96">
        <v>1.4512862744947492</v>
      </c>
      <c r="CL56" s="96"/>
      <c r="CM56" s="96"/>
      <c r="CN56" s="96">
        <v>1.7640575748234752</v>
      </c>
      <c r="CO56" s="96"/>
      <c r="CP56" s="96">
        <v>1.6083561572192755</v>
      </c>
      <c r="CQ56" s="96"/>
      <c r="CR56" s="96">
        <v>1.2663210622161745</v>
      </c>
      <c r="CS56" s="96"/>
      <c r="CT56" s="96"/>
      <c r="CU56" s="96"/>
      <c r="CV56" s="96"/>
      <c r="CW56" s="96">
        <v>2.2515668410887506</v>
      </c>
      <c r="CX56" s="96"/>
      <c r="CY56" s="96">
        <v>1.0817540404115751</v>
      </c>
      <c r="CZ56" s="96"/>
      <c r="DA56" s="96"/>
      <c r="DB56" s="96">
        <v>1.594550397040051</v>
      </c>
      <c r="DC56" s="96"/>
      <c r="DD56" s="96">
        <v>1.5581436010719756</v>
      </c>
      <c r="DE56" s="96"/>
      <c r="DF56" s="96">
        <v>2.0512485256965758</v>
      </c>
      <c r="DG56" s="96"/>
      <c r="DH56" s="96"/>
      <c r="DI56" s="96"/>
      <c r="DJ56" s="96"/>
      <c r="DK56" s="96"/>
      <c r="DL56" s="96">
        <v>2.5848714912886748</v>
      </c>
      <c r="DM56" s="122"/>
      <c r="DN56" s="121">
        <v>2.0459004065415254</v>
      </c>
      <c r="DO56" s="96"/>
      <c r="DP56" s="96"/>
      <c r="DQ56" s="96"/>
      <c r="DR56" s="96"/>
      <c r="DS56" s="96"/>
      <c r="DT56" s="96"/>
      <c r="DU56" s="96"/>
      <c r="DV56" s="96"/>
      <c r="DW56" s="96"/>
      <c r="DX56" s="96"/>
      <c r="DY56" s="96">
        <v>0.30709402187777535</v>
      </c>
      <c r="DZ56" s="96"/>
      <c r="EA56" s="96"/>
      <c r="EB56" s="96"/>
      <c r="EC56" s="96"/>
      <c r="ED56" s="96"/>
      <c r="EE56" s="96"/>
      <c r="EF56" s="96"/>
      <c r="EG56" s="96">
        <v>1.7124224896318747</v>
      </c>
      <c r="EH56" s="96"/>
      <c r="EI56" s="96"/>
      <c r="EJ56" s="96"/>
      <c r="EK56" s="96"/>
      <c r="EL56" s="96"/>
      <c r="EM56" s="96"/>
      <c r="EN56" s="96"/>
      <c r="EO56" s="96"/>
      <c r="EP56" s="96"/>
      <c r="EQ56" s="96"/>
      <c r="ER56" s="96"/>
      <c r="ES56" s="96"/>
      <c r="ET56" s="96"/>
      <c r="EU56" s="96"/>
      <c r="EV56" s="96"/>
      <c r="EW56" s="96"/>
      <c r="EX56" s="96"/>
      <c r="EY56" s="96"/>
      <c r="EZ56" s="96"/>
      <c r="FA56" s="96"/>
      <c r="FB56" s="96"/>
      <c r="FC56" s="96"/>
      <c r="FD56" s="96"/>
      <c r="FE56" s="96"/>
      <c r="FF56" s="96"/>
      <c r="FG56" s="96">
        <v>3.3099107510769752</v>
      </c>
      <c r="FH56" s="96"/>
      <c r="FI56" s="96"/>
      <c r="FJ56" s="96"/>
      <c r="FK56" s="96"/>
      <c r="FL56" s="96"/>
      <c r="FM56" s="96"/>
      <c r="FN56" s="96"/>
      <c r="FO56" s="96"/>
      <c r="FP56" s="96"/>
      <c r="FQ56" s="96"/>
      <c r="FR56" s="96"/>
      <c r="FS56" s="96"/>
      <c r="FT56" s="96"/>
      <c r="FU56" s="96"/>
      <c r="FV56" s="96"/>
      <c r="FW56" s="96">
        <v>3.2774616276596</v>
      </c>
      <c r="FX56" s="96"/>
      <c r="FY56" s="96"/>
      <c r="FZ56" s="96"/>
      <c r="GA56" s="96"/>
    </row>
    <row r="57" spans="1:212" s="18" customFormat="1" ht="3" customHeight="1" x14ac:dyDescent="0.25">
      <c r="A57" s="16"/>
      <c r="B57" s="19"/>
      <c r="C57" s="19"/>
      <c r="D57" s="19"/>
      <c r="E57" s="19"/>
      <c r="F57" s="19"/>
      <c r="G57" s="19"/>
      <c r="H57" s="19"/>
      <c r="I57" s="19"/>
      <c r="J57" s="19"/>
      <c r="K57" s="19"/>
      <c r="L57" s="19"/>
      <c r="M57" s="19"/>
      <c r="N57" s="19"/>
      <c r="O57" s="19"/>
      <c r="P57" s="19"/>
      <c r="Q57" s="19"/>
      <c r="R57" s="19"/>
      <c r="S57" s="19"/>
      <c r="T57" s="19"/>
      <c r="U57" s="19"/>
      <c r="V57" s="19"/>
      <c r="W57" s="19"/>
      <c r="X57" s="19"/>
      <c r="Y57" s="19"/>
      <c r="Z57" s="19">
        <v>2.4266177318929003</v>
      </c>
      <c r="AA57" s="19"/>
      <c r="AB57" s="19"/>
      <c r="AC57" s="19"/>
      <c r="AD57" s="19">
        <v>1.6386257516232248</v>
      </c>
      <c r="AE57" s="19"/>
      <c r="AF57" s="19">
        <v>2.2275339645548495</v>
      </c>
      <c r="AG57" s="19"/>
      <c r="AH57" s="19">
        <v>2.2554465304487001</v>
      </c>
      <c r="AI57" s="19"/>
      <c r="AJ57" s="19"/>
      <c r="AK57" s="19"/>
      <c r="AL57" s="19"/>
      <c r="AM57" s="19">
        <v>1.4703667049362501</v>
      </c>
      <c r="AN57" s="19"/>
      <c r="AO57" s="19">
        <v>1.3393875537393747</v>
      </c>
      <c r="AP57" s="19"/>
      <c r="AQ57" s="19"/>
      <c r="AR57" s="19"/>
      <c r="AS57" s="19">
        <v>1.1478838891608998</v>
      </c>
      <c r="AT57" s="19"/>
      <c r="AU57" s="19">
        <v>1.4017404010507</v>
      </c>
      <c r="AV57" s="81"/>
      <c r="AW57" s="19"/>
      <c r="AX57" s="19">
        <v>1.4707648250231498</v>
      </c>
      <c r="AY57" s="19"/>
      <c r="AZ57" s="19">
        <v>1.4306633583820005</v>
      </c>
      <c r="BA57" s="19"/>
      <c r="BB57" s="19">
        <v>1.3365344089550253</v>
      </c>
      <c r="BC57" s="19"/>
      <c r="BD57" s="19"/>
      <c r="BE57" s="19"/>
      <c r="BF57" s="19"/>
      <c r="BG57" s="19">
        <v>0.90344720818337487</v>
      </c>
      <c r="BH57" s="19"/>
      <c r="BI57" s="19">
        <v>0.51106887525260003</v>
      </c>
      <c r="BJ57" s="19"/>
      <c r="BK57" s="19"/>
      <c r="BL57" s="19">
        <v>1.10928620590495</v>
      </c>
      <c r="BM57" s="19">
        <v>0.91345837499697513</v>
      </c>
      <c r="BN57" s="19"/>
      <c r="BO57" s="19">
        <v>0.77211819103257406</v>
      </c>
      <c r="BP57" s="19">
        <v>0.94267196850214985</v>
      </c>
      <c r="BQ57" s="19"/>
      <c r="BR57" s="81"/>
      <c r="BS57" s="19"/>
      <c r="BT57" s="19"/>
      <c r="BU57" s="19">
        <v>0.41742991809369956</v>
      </c>
      <c r="BV57" s="19"/>
      <c r="BW57" s="19">
        <v>0.32585621460772485</v>
      </c>
      <c r="BX57" s="19"/>
      <c r="BY57" s="19"/>
      <c r="BZ57" s="19">
        <v>0.94062869322884968</v>
      </c>
      <c r="CA57" s="19"/>
      <c r="CB57" s="19">
        <v>0.69387086890479965</v>
      </c>
      <c r="CC57" s="19"/>
      <c r="CD57" s="19">
        <v>0.43347776100269986</v>
      </c>
      <c r="CE57" s="19"/>
      <c r="CF57" s="19"/>
      <c r="CG57" s="19"/>
      <c r="CH57" s="19"/>
      <c r="CI57" s="19">
        <v>0.91779610479304985</v>
      </c>
      <c r="CJ57" s="19"/>
      <c r="CK57" s="19">
        <v>0.93789612277592438</v>
      </c>
      <c r="CL57" s="19"/>
      <c r="CM57" s="19"/>
      <c r="CN57" s="19">
        <v>0.96403298397634929</v>
      </c>
      <c r="CO57" s="19"/>
      <c r="CP57" s="19">
        <v>1.324867218344199</v>
      </c>
      <c r="CQ57" s="19"/>
      <c r="CR57" s="19">
        <v>1.307825217309075</v>
      </c>
      <c r="CS57" s="19"/>
      <c r="CT57" s="19"/>
      <c r="CU57" s="19"/>
      <c r="CV57" s="19"/>
      <c r="CW57" s="19">
        <v>1.3108760985277756</v>
      </c>
      <c r="CX57" s="19"/>
      <c r="CY57" s="19">
        <v>1.0625089190828749</v>
      </c>
      <c r="CZ57" s="19"/>
      <c r="DA57" s="19"/>
      <c r="DB57" s="19">
        <v>1.5095588409801008</v>
      </c>
      <c r="DC57" s="19"/>
      <c r="DD57" s="19">
        <v>1.1739370032766501</v>
      </c>
      <c r="DE57" s="19"/>
      <c r="DF57" s="19">
        <v>1.6632556044328255</v>
      </c>
      <c r="DG57" s="19"/>
      <c r="DH57" s="19"/>
      <c r="DI57" s="19"/>
      <c r="DJ57" s="19"/>
      <c r="DK57" s="19"/>
      <c r="DL57" s="19">
        <v>1.8994177481660004</v>
      </c>
      <c r="DM57" s="19"/>
      <c r="DN57" s="153">
        <v>1.6220382198740753</v>
      </c>
      <c r="DO57" s="19"/>
      <c r="DP57" s="19"/>
      <c r="DQ57" s="19"/>
      <c r="DR57" s="19"/>
      <c r="DS57" s="19"/>
      <c r="DT57" s="19"/>
      <c r="DU57" s="19"/>
      <c r="DV57" s="19"/>
      <c r="DW57" s="19"/>
      <c r="DX57" s="19"/>
      <c r="DY57" s="19">
        <v>0.2545228619877995</v>
      </c>
      <c r="DZ57" s="19"/>
      <c r="EA57" s="19"/>
      <c r="EB57" s="19"/>
      <c r="EC57" s="19"/>
      <c r="ED57" s="19"/>
      <c r="EE57" s="19"/>
      <c r="EF57" s="19"/>
      <c r="EG57" s="19">
        <v>1.8835173258335249</v>
      </c>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v>3.3461032467614751</v>
      </c>
      <c r="FH57" s="19"/>
      <c r="FI57" s="19"/>
      <c r="FJ57" s="19"/>
      <c r="FK57" s="19"/>
      <c r="FL57" s="19"/>
      <c r="FM57" s="19"/>
      <c r="FN57" s="19"/>
      <c r="FO57" s="19"/>
      <c r="FP57" s="19"/>
      <c r="FQ57" s="19"/>
      <c r="FR57" s="19"/>
      <c r="FS57" s="19"/>
      <c r="FT57" s="19"/>
      <c r="FU57" s="19"/>
      <c r="FV57" s="19"/>
      <c r="FW57" s="19">
        <v>2.5749664883688248</v>
      </c>
      <c r="FX57" s="19"/>
      <c r="FY57" s="19"/>
      <c r="FZ57" s="19"/>
      <c r="GA57" s="19"/>
    </row>
    <row r="58" spans="1:212" ht="3" customHeight="1" x14ac:dyDescent="0.25">
      <c r="A58" s="65"/>
      <c r="B58" s="65"/>
      <c r="C58" s="65"/>
      <c r="D58" s="65"/>
      <c r="E58" s="65"/>
      <c r="F58" s="65"/>
      <c r="G58" s="65"/>
      <c r="H58" s="65"/>
      <c r="I58" s="65"/>
      <c r="J58" s="65"/>
      <c r="K58" s="65"/>
      <c r="L58" s="65"/>
      <c r="M58" s="65"/>
      <c r="N58" s="65"/>
      <c r="O58" s="65"/>
      <c r="P58" s="65"/>
      <c r="Q58" s="65"/>
      <c r="R58" s="65"/>
      <c r="S58" s="65"/>
      <c r="T58" s="65"/>
      <c r="U58" s="65"/>
      <c r="V58" s="65"/>
      <c r="W58" s="65"/>
      <c r="X58" s="65"/>
      <c r="Y58" s="65"/>
      <c r="Z58" s="65">
        <v>3.2426983607109747</v>
      </c>
      <c r="AA58" s="65"/>
      <c r="AB58" s="65"/>
      <c r="AC58" s="65"/>
      <c r="AD58" s="65">
        <v>3.1459506694692245</v>
      </c>
      <c r="AE58" s="65"/>
      <c r="AF58" s="65">
        <v>3.4753487532945249</v>
      </c>
      <c r="AG58" s="65"/>
      <c r="AH58" s="65">
        <v>3.6312275966247505</v>
      </c>
      <c r="AI58" s="65"/>
      <c r="AJ58" s="65"/>
      <c r="AK58" s="65"/>
      <c r="AL58" s="65"/>
      <c r="AM58" s="65">
        <v>3.3626316583639251</v>
      </c>
      <c r="AN58" s="65"/>
      <c r="AO58" s="65">
        <v>3.2946834166539745</v>
      </c>
      <c r="AP58" s="65"/>
      <c r="AQ58" s="65"/>
      <c r="AR58" s="65"/>
      <c r="AS58" s="65">
        <v>3.5186687447848004</v>
      </c>
      <c r="AT58" s="65"/>
      <c r="AU58" s="65">
        <v>3.2242872860815757</v>
      </c>
      <c r="AV58" s="82"/>
      <c r="AW58" s="65"/>
      <c r="AX58" s="65">
        <v>3.2917421504276501</v>
      </c>
      <c r="AY58" s="65"/>
      <c r="AZ58" s="65">
        <v>3.0988114808806504</v>
      </c>
      <c r="BA58" s="65"/>
      <c r="BB58" s="65">
        <v>3.3489951212269999</v>
      </c>
      <c r="BC58" s="65"/>
      <c r="BD58" s="65"/>
      <c r="BE58" s="65"/>
      <c r="BF58" s="65"/>
      <c r="BG58" s="65">
        <v>2.6272347401583254</v>
      </c>
      <c r="BH58" s="65"/>
      <c r="BI58" s="82">
        <v>2.8912559093781751</v>
      </c>
      <c r="BJ58" s="65"/>
      <c r="BK58" s="65"/>
      <c r="BL58" s="65">
        <v>2.6197983740135751</v>
      </c>
      <c r="BM58" s="155">
        <v>2.7902595054589256</v>
      </c>
      <c r="BN58" s="65"/>
      <c r="BO58" s="65">
        <v>2.4506377921269999</v>
      </c>
      <c r="BP58" s="65">
        <v>2.3324452300801002</v>
      </c>
      <c r="BQ58" s="65"/>
      <c r="BR58" s="82"/>
      <c r="BS58" s="65"/>
      <c r="BT58" s="65"/>
      <c r="BU58" s="65">
        <v>2.0560529144283506</v>
      </c>
      <c r="BV58" s="65"/>
      <c r="BW58" s="65">
        <v>2.2286511856942495</v>
      </c>
      <c r="BX58" s="65"/>
      <c r="BY58" s="65"/>
      <c r="BZ58" s="65">
        <v>2.2475514681606761</v>
      </c>
      <c r="CA58" s="65"/>
      <c r="CB58" s="65">
        <v>2.0826472644016505</v>
      </c>
      <c r="CC58" s="65"/>
      <c r="CD58" s="65">
        <v>1.4525955113114004</v>
      </c>
      <c r="CE58" s="65"/>
      <c r="CF58" s="65"/>
      <c r="CG58" s="65"/>
      <c r="CH58" s="65"/>
      <c r="CI58" s="65">
        <v>1.3582390162919507</v>
      </c>
      <c r="CJ58" s="65"/>
      <c r="CK58" s="65">
        <v>1.5287114925887502</v>
      </c>
      <c r="CL58" s="65"/>
      <c r="CM58" s="65"/>
      <c r="CN58" s="65">
        <v>1.8739940295355755</v>
      </c>
      <c r="CO58" s="65"/>
      <c r="CP58" s="65">
        <v>2.1819880960826006</v>
      </c>
      <c r="CQ58" s="65"/>
      <c r="CR58" s="65">
        <v>1.7456312500860247</v>
      </c>
      <c r="CS58" s="65"/>
      <c r="CT58" s="65"/>
      <c r="CU58" s="65"/>
      <c r="CV58" s="65"/>
      <c r="CW58" s="65">
        <v>2.2657093401211501</v>
      </c>
      <c r="CX58" s="65"/>
      <c r="CY58" s="65">
        <v>2.1208321433660506</v>
      </c>
      <c r="CZ58" s="65"/>
      <c r="DA58" s="65"/>
      <c r="DB58" s="65">
        <v>1.9439744027686747</v>
      </c>
      <c r="DC58" s="65"/>
      <c r="DD58" s="65">
        <v>2.2039783910932003</v>
      </c>
      <c r="DE58" s="65"/>
      <c r="DF58" s="65">
        <v>2.1703683328927501</v>
      </c>
      <c r="DG58" s="65"/>
      <c r="DH58" s="65"/>
      <c r="DI58" s="65"/>
      <c r="DJ58" s="65"/>
      <c r="DK58" s="65"/>
      <c r="DL58" s="65">
        <v>2.1532823378113997</v>
      </c>
      <c r="DM58" s="65"/>
      <c r="DN58" s="153">
        <v>2.3910443960876999</v>
      </c>
      <c r="DO58" s="65"/>
      <c r="DP58" s="65"/>
      <c r="DQ58" s="65"/>
      <c r="DR58" s="65"/>
      <c r="DS58" s="65"/>
      <c r="DT58" s="65"/>
      <c r="DU58" s="65"/>
      <c r="DV58" s="65"/>
      <c r="DW58" s="65"/>
      <c r="DX58" s="65"/>
      <c r="DY58" s="65">
        <v>1.0237205301873749</v>
      </c>
      <c r="DZ58" s="65"/>
      <c r="EA58" s="65"/>
      <c r="EB58" s="65"/>
      <c r="EC58" s="65"/>
      <c r="ED58" s="65"/>
      <c r="EE58" s="65"/>
      <c r="EF58" s="65"/>
      <c r="EG58" s="65">
        <v>2.061523514691125</v>
      </c>
      <c r="EH58" s="65"/>
      <c r="EI58" s="65"/>
      <c r="EJ58" s="65"/>
      <c r="EK58" s="65"/>
      <c r="EL58" s="65"/>
      <c r="EM58" s="65"/>
      <c r="EN58" s="65"/>
      <c r="EO58" s="65"/>
      <c r="EP58" s="65"/>
      <c r="EQ58" s="65"/>
      <c r="ER58" s="65"/>
      <c r="ES58" s="65"/>
      <c r="ET58" s="65"/>
      <c r="EU58" s="65"/>
      <c r="EV58" s="65"/>
      <c r="EW58" s="65"/>
      <c r="EX58" s="65"/>
      <c r="EY58" s="65"/>
      <c r="EZ58" s="65"/>
      <c r="FA58" s="65"/>
      <c r="FB58" s="65"/>
      <c r="FC58" s="65"/>
      <c r="FD58" s="65"/>
      <c r="FE58" s="65"/>
      <c r="FF58" s="65"/>
      <c r="FG58" s="65">
        <v>3.2954199278470004</v>
      </c>
      <c r="FH58" s="65"/>
      <c r="FI58" s="65"/>
      <c r="FJ58" s="65"/>
      <c r="FK58" s="65"/>
      <c r="FL58" s="65"/>
      <c r="FM58" s="65"/>
      <c r="FN58" s="65"/>
      <c r="FO58" s="65"/>
      <c r="FP58" s="65"/>
      <c r="FQ58" s="65"/>
      <c r="FR58" s="65"/>
      <c r="FS58" s="65"/>
      <c r="FT58" s="65"/>
      <c r="FU58" s="65"/>
      <c r="FV58" s="65"/>
      <c r="FW58" s="65">
        <v>3.6869263604395002</v>
      </c>
      <c r="FX58" s="65"/>
      <c r="FY58" s="65"/>
      <c r="FZ58" s="65"/>
      <c r="GA58" s="65"/>
    </row>
    <row r="59" spans="1:212" ht="3" customHeight="1" x14ac:dyDescent="0.25">
      <c r="A59" s="65"/>
      <c r="B59" s="65"/>
      <c r="C59" s="65"/>
      <c r="D59" s="65"/>
      <c r="E59" s="65"/>
      <c r="F59" s="65"/>
      <c r="G59" s="65"/>
      <c r="H59" s="65"/>
      <c r="I59" s="65"/>
      <c r="J59" s="65"/>
      <c r="K59" s="65"/>
      <c r="L59" s="65"/>
      <c r="M59" s="65"/>
      <c r="N59" s="65"/>
      <c r="O59" s="65"/>
      <c r="P59" s="65"/>
      <c r="Q59" s="65"/>
      <c r="R59" s="65"/>
      <c r="S59" s="65"/>
      <c r="T59" s="65"/>
      <c r="U59" s="65"/>
      <c r="V59" s="65"/>
      <c r="W59" s="65"/>
      <c r="X59" s="65"/>
      <c r="Y59" s="65"/>
      <c r="Z59" s="65">
        <v>3.5393539047698002</v>
      </c>
      <c r="AA59" s="65"/>
      <c r="AB59" s="65"/>
      <c r="AC59" s="65"/>
      <c r="AD59" s="65">
        <v>3.6296650033755751</v>
      </c>
      <c r="AE59" s="65"/>
      <c r="AF59" s="65">
        <v>3.815391813346225</v>
      </c>
      <c r="AG59" s="65"/>
      <c r="AH59" s="65">
        <v>3.8739341774408995</v>
      </c>
      <c r="AI59" s="65"/>
      <c r="AJ59" s="65"/>
      <c r="AK59" s="65"/>
      <c r="AL59" s="65"/>
      <c r="AM59" s="65">
        <v>3.9221527435230756</v>
      </c>
      <c r="AN59" s="65"/>
      <c r="AO59" s="65">
        <v>3.9208963980970757</v>
      </c>
      <c r="AP59" s="65"/>
      <c r="AQ59" s="65"/>
      <c r="AR59" s="65"/>
      <c r="AS59" s="65">
        <v>3.9748819638203998</v>
      </c>
      <c r="AT59" s="65"/>
      <c r="AU59" s="65">
        <v>3.5076307702953748</v>
      </c>
      <c r="AV59" s="82"/>
      <c r="AW59" s="65"/>
      <c r="AX59" s="65">
        <v>3.9754027693165748</v>
      </c>
      <c r="AY59" s="65"/>
      <c r="AZ59" s="65">
        <v>3.8149966128208255</v>
      </c>
      <c r="BA59" s="65"/>
      <c r="BB59" s="65">
        <v>3.6963222036529499</v>
      </c>
      <c r="BC59" s="65"/>
      <c r="BD59" s="65"/>
      <c r="BE59" s="65"/>
      <c r="BF59" s="65"/>
      <c r="BG59" s="65">
        <v>3.8409709738022744</v>
      </c>
      <c r="BH59" s="65"/>
      <c r="BI59" s="82">
        <v>3.4682247314902757</v>
      </c>
      <c r="BJ59" s="65"/>
      <c r="BK59" s="65"/>
      <c r="BL59" s="65">
        <v>3.1538782609694254</v>
      </c>
      <c r="BM59" s="155">
        <v>2.8238510584489247</v>
      </c>
      <c r="BN59" s="65"/>
      <c r="BO59" s="65">
        <v>3.208314028970225</v>
      </c>
      <c r="BP59" s="65">
        <v>2.9159979955402253</v>
      </c>
      <c r="BQ59" s="65"/>
      <c r="BR59" s="82"/>
      <c r="BS59" s="65"/>
      <c r="BT59" s="65"/>
      <c r="BU59" s="65">
        <v>2.5335479632857498</v>
      </c>
      <c r="BV59" s="65"/>
      <c r="BW59" s="65">
        <v>2.9799247118448502</v>
      </c>
      <c r="BX59" s="65"/>
      <c r="BY59" s="65"/>
      <c r="BZ59" s="65">
        <v>2.1923444143110498</v>
      </c>
      <c r="CA59" s="65"/>
      <c r="CB59" s="65">
        <v>2.0600424918941744</v>
      </c>
      <c r="CC59" s="65"/>
      <c r="CD59" s="65">
        <v>1.8962697905668247</v>
      </c>
      <c r="CE59" s="65"/>
      <c r="CF59" s="65"/>
      <c r="CG59" s="65"/>
      <c r="CH59" s="65"/>
      <c r="CI59" s="65">
        <v>1.469851369018325</v>
      </c>
      <c r="CJ59" s="65"/>
      <c r="CK59" s="65">
        <v>1.5103083903106995</v>
      </c>
      <c r="CL59" s="65"/>
      <c r="CM59" s="65"/>
      <c r="CN59" s="65">
        <v>1.0704213792829242</v>
      </c>
      <c r="CO59" s="65"/>
      <c r="CP59" s="65">
        <v>1.5238092265218248</v>
      </c>
      <c r="CQ59" s="65"/>
      <c r="CR59" s="65">
        <v>1.5671848512931255</v>
      </c>
      <c r="CS59" s="65"/>
      <c r="CT59" s="65"/>
      <c r="CU59" s="65"/>
      <c r="CV59" s="65"/>
      <c r="CW59" s="65">
        <v>1.895191942517175</v>
      </c>
      <c r="CX59" s="65"/>
      <c r="CY59" s="65">
        <v>1.6374365664971999</v>
      </c>
      <c r="CZ59" s="65"/>
      <c r="DA59" s="65"/>
      <c r="DB59" s="65">
        <v>1.86423787242465</v>
      </c>
      <c r="DC59" s="65"/>
      <c r="DD59" s="65">
        <v>1.9602427864575747</v>
      </c>
      <c r="DE59" s="65"/>
      <c r="DF59" s="65">
        <v>1.6341229596729994</v>
      </c>
      <c r="DG59" s="65"/>
      <c r="DH59" s="65"/>
      <c r="DI59" s="65"/>
      <c r="DJ59" s="65"/>
      <c r="DK59" s="65"/>
      <c r="DL59" s="65">
        <v>1.967752118814051</v>
      </c>
      <c r="DM59" s="65"/>
      <c r="DN59" s="153">
        <v>1.7628922208794502</v>
      </c>
      <c r="DO59" s="65"/>
      <c r="DP59" s="65"/>
      <c r="DQ59" s="65"/>
      <c r="DR59" s="65"/>
      <c r="DS59" s="65"/>
      <c r="DT59" s="65"/>
      <c r="DU59" s="65"/>
      <c r="DV59" s="65"/>
      <c r="DW59" s="65"/>
      <c r="DX59" s="65"/>
      <c r="DY59" s="65">
        <v>1.8845701613182495</v>
      </c>
      <c r="DZ59" s="65"/>
      <c r="EA59" s="65"/>
      <c r="EB59" s="65"/>
      <c r="EC59" s="65"/>
      <c r="ED59" s="65"/>
      <c r="EE59" s="65"/>
      <c r="EF59" s="65"/>
      <c r="EG59" s="65">
        <v>1.1756604784157747</v>
      </c>
      <c r="EH59" s="65"/>
      <c r="EI59" s="65"/>
      <c r="EJ59" s="65"/>
      <c r="EK59" s="65"/>
      <c r="EL59" s="65"/>
      <c r="EM59" s="65"/>
      <c r="EN59" s="65"/>
      <c r="EO59" s="65"/>
      <c r="EP59" s="65"/>
      <c r="EQ59" s="65"/>
      <c r="ER59" s="65"/>
      <c r="ES59" s="65"/>
      <c r="ET59" s="65"/>
      <c r="EU59" s="65"/>
      <c r="EV59" s="65"/>
      <c r="EW59" s="65"/>
      <c r="EX59" s="65"/>
      <c r="EY59" s="65"/>
      <c r="EZ59" s="65"/>
      <c r="FA59" s="65"/>
      <c r="FB59" s="65"/>
      <c r="FC59" s="65"/>
      <c r="FD59" s="65"/>
      <c r="FE59" s="65"/>
      <c r="FF59" s="65"/>
      <c r="FG59" s="65">
        <v>3.1676565798890501</v>
      </c>
      <c r="FH59" s="65"/>
      <c r="FI59" s="65"/>
      <c r="FJ59" s="65"/>
      <c r="FK59" s="65"/>
      <c r="FL59" s="65"/>
      <c r="FM59" s="65"/>
      <c r="FN59" s="65"/>
      <c r="FO59" s="65"/>
      <c r="FP59" s="65"/>
      <c r="FQ59" s="65"/>
      <c r="FR59" s="65"/>
      <c r="FS59" s="65"/>
      <c r="FT59" s="65"/>
      <c r="FU59" s="65"/>
      <c r="FV59" s="65"/>
      <c r="FW59" s="65">
        <v>3.7989088129809248</v>
      </c>
      <c r="FX59" s="65"/>
      <c r="FY59" s="65"/>
      <c r="FZ59" s="65"/>
      <c r="GA59" s="65"/>
    </row>
    <row r="60" spans="1:212" ht="3" customHeight="1" x14ac:dyDescent="0.25">
      <c r="A60" s="65"/>
      <c r="B60" s="65"/>
      <c r="C60" s="65"/>
      <c r="D60" s="65"/>
      <c r="E60" s="65"/>
      <c r="F60" s="65"/>
      <c r="G60" s="65"/>
      <c r="H60" s="65"/>
      <c r="I60" s="65"/>
      <c r="J60" s="65"/>
      <c r="K60" s="65"/>
      <c r="L60" s="65"/>
      <c r="M60" s="65"/>
      <c r="N60" s="65"/>
      <c r="O60" s="65"/>
      <c r="P60" s="65"/>
      <c r="Q60" s="65"/>
      <c r="R60" s="65"/>
      <c r="S60" s="65"/>
      <c r="T60" s="65"/>
      <c r="U60" s="65"/>
      <c r="V60" s="65"/>
      <c r="W60" s="65"/>
      <c r="X60" s="65"/>
      <c r="Y60" s="65"/>
      <c r="Z60" s="65">
        <v>59.585171019674142</v>
      </c>
      <c r="AA60" s="65"/>
      <c r="AB60" s="65"/>
      <c r="AC60" s="65"/>
      <c r="AD60" s="65">
        <v>47.353521757509938</v>
      </c>
      <c r="AE60" s="65"/>
      <c r="AF60" s="65">
        <v>57.528642406609492</v>
      </c>
      <c r="AG60" s="65"/>
      <c r="AH60" s="65">
        <v>21.603423892502136</v>
      </c>
      <c r="AI60" s="65"/>
      <c r="AJ60" s="65"/>
      <c r="AK60" s="65"/>
      <c r="AL60" s="65"/>
      <c r="AM60" s="65">
        <v>51.119494330050671</v>
      </c>
      <c r="AN60" s="65"/>
      <c r="AO60" s="65">
        <v>25.95139458884745</v>
      </c>
      <c r="AP60" s="65"/>
      <c r="AQ60" s="65"/>
      <c r="AR60" s="65"/>
      <c r="AS60" s="65">
        <v>61.330511689492567</v>
      </c>
      <c r="AT60" s="65"/>
      <c r="AU60" s="65">
        <v>23.845687921162799</v>
      </c>
      <c r="AV60" s="82"/>
      <c r="AW60" s="65"/>
      <c r="AX60" s="65">
        <v>58.159562340768154</v>
      </c>
      <c r="AY60" s="65"/>
      <c r="AZ60" s="65">
        <v>24.835977614869947</v>
      </c>
      <c r="BA60" s="65"/>
      <c r="BB60" s="65">
        <v>64.167339862604251</v>
      </c>
      <c r="BC60" s="65"/>
      <c r="BD60" s="65"/>
      <c r="BE60" s="65"/>
      <c r="BF60" s="65"/>
      <c r="BG60" s="65">
        <v>50.505365277982577</v>
      </c>
      <c r="BH60" s="65"/>
      <c r="BI60" s="82">
        <v>36.454410126572775</v>
      </c>
      <c r="BJ60" s="65"/>
      <c r="BK60" s="65"/>
      <c r="BL60" s="65">
        <v>35.856282458808451</v>
      </c>
      <c r="BM60" s="155">
        <v>27.612874930852122</v>
      </c>
      <c r="BN60" s="65"/>
      <c r="BO60" s="65">
        <v>7.412351056243347</v>
      </c>
      <c r="BP60" s="65">
        <v>28.410009804202872</v>
      </c>
      <c r="BQ60" s="65"/>
      <c r="BR60" s="82"/>
      <c r="BS60" s="65"/>
      <c r="BT60" s="65"/>
      <c r="BU60" s="65">
        <v>50.729329273318051</v>
      </c>
      <c r="BV60" s="65"/>
      <c r="BW60" s="65">
        <v>6.3562205342352742</v>
      </c>
      <c r="BX60" s="65"/>
      <c r="BY60" s="65"/>
      <c r="BZ60" s="65">
        <v>32.390164476099223</v>
      </c>
      <c r="CA60" s="65"/>
      <c r="CB60" s="65">
        <v>12.513529080635479</v>
      </c>
      <c r="CC60" s="65"/>
      <c r="CD60" s="65">
        <v>24.312310104027823</v>
      </c>
      <c r="CE60" s="65"/>
      <c r="CF60" s="65"/>
      <c r="CG60" s="65"/>
      <c r="CH60" s="65"/>
      <c r="CI60" s="65">
        <v>21.690796874329727</v>
      </c>
      <c r="CJ60" s="65"/>
      <c r="CK60" s="65">
        <v>9.0153565488386995</v>
      </c>
      <c r="CL60" s="65"/>
      <c r="CM60" s="65"/>
      <c r="CN60" s="65">
        <v>45.340241192517077</v>
      </c>
      <c r="CO60" s="65"/>
      <c r="CP60" s="65">
        <v>8.3700401147655032</v>
      </c>
      <c r="CQ60" s="65"/>
      <c r="CR60" s="65">
        <v>32.106008850868498</v>
      </c>
      <c r="CS60" s="65"/>
      <c r="CT60" s="65"/>
      <c r="CU60" s="65"/>
      <c r="CV60" s="65"/>
      <c r="CW60" s="65">
        <v>54.098631206784304</v>
      </c>
      <c r="CX60" s="65"/>
      <c r="CY60" s="65">
        <v>8.4162112596377625</v>
      </c>
      <c r="CZ60" s="65"/>
      <c r="DA60" s="65"/>
      <c r="DB60" s="65">
        <v>42.022251077521197</v>
      </c>
      <c r="DC60" s="65"/>
      <c r="DD60" s="65">
        <v>10.395210803919975</v>
      </c>
      <c r="DE60" s="65"/>
      <c r="DF60" s="65">
        <v>28.751434041191029</v>
      </c>
      <c r="DG60" s="65"/>
      <c r="DH60" s="65"/>
      <c r="DI60" s="65"/>
      <c r="DJ60" s="65"/>
      <c r="DK60" s="65"/>
      <c r="DL60" s="65">
        <v>60.984482265261292</v>
      </c>
      <c r="DM60" s="65"/>
      <c r="DN60" s="155">
        <v>19.094915699660703</v>
      </c>
      <c r="DO60" s="65"/>
      <c r="DP60" s="65"/>
      <c r="DQ60" s="65"/>
      <c r="DR60" s="65"/>
      <c r="DS60" s="65"/>
      <c r="DT60" s="65"/>
      <c r="DU60" s="65"/>
      <c r="DV60" s="65"/>
      <c r="DW60" s="65"/>
      <c r="DX60" s="65"/>
      <c r="DY60" s="65">
        <v>23.13527916515655</v>
      </c>
      <c r="DZ60" s="65"/>
      <c r="EA60" s="65"/>
      <c r="EB60" s="65"/>
      <c r="EC60" s="65"/>
      <c r="ED60" s="65"/>
      <c r="EE60" s="65"/>
      <c r="EF60" s="65"/>
      <c r="EG60" s="65">
        <v>17.469891143738327</v>
      </c>
      <c r="EH60" s="65"/>
      <c r="EI60" s="65"/>
      <c r="EJ60" s="65"/>
      <c r="EK60" s="65"/>
      <c r="EL60" s="65"/>
      <c r="EM60" s="65"/>
      <c r="EN60" s="65"/>
      <c r="EO60" s="65"/>
      <c r="EP60" s="65"/>
      <c r="EQ60" s="65"/>
      <c r="ER60" s="65"/>
      <c r="ES60" s="65"/>
      <c r="ET60" s="65"/>
      <c r="EU60" s="65"/>
      <c r="EV60" s="65"/>
      <c r="EW60" s="65"/>
      <c r="EX60" s="65"/>
      <c r="EY60" s="65"/>
      <c r="EZ60" s="65"/>
      <c r="FA60" s="65"/>
      <c r="FB60" s="65"/>
      <c r="FC60" s="65"/>
      <c r="FD60" s="65"/>
      <c r="FE60" s="65"/>
      <c r="FF60" s="65"/>
      <c r="FG60" s="65">
        <v>27.413122239763048</v>
      </c>
      <c r="FH60" s="65"/>
      <c r="FI60" s="65"/>
      <c r="FJ60" s="65"/>
      <c r="FK60" s="65"/>
      <c r="FL60" s="65"/>
      <c r="FM60" s="65"/>
      <c r="FN60" s="65"/>
      <c r="FO60" s="65"/>
      <c r="FP60" s="65"/>
      <c r="FQ60" s="65"/>
      <c r="FR60" s="65"/>
      <c r="FS60" s="65"/>
      <c r="FT60" s="65"/>
      <c r="FU60" s="65"/>
      <c r="FV60" s="65"/>
      <c r="FW60" s="65">
        <v>36.973564862904752</v>
      </c>
      <c r="FX60" s="65"/>
      <c r="FY60" s="65"/>
      <c r="FZ60" s="65"/>
      <c r="GA60" s="65"/>
    </row>
    <row r="61" spans="1:212" ht="3" customHeight="1" x14ac:dyDescent="0.25">
      <c r="A61" s="65"/>
      <c r="B61" s="65"/>
      <c r="C61" s="65"/>
      <c r="D61" s="65"/>
      <c r="E61" s="65"/>
      <c r="F61" s="65"/>
      <c r="G61" s="65"/>
      <c r="H61" s="65"/>
      <c r="I61" s="65"/>
      <c r="J61" s="65"/>
      <c r="K61" s="65"/>
      <c r="L61" s="65"/>
      <c r="M61" s="65"/>
      <c r="N61" s="65"/>
      <c r="O61" s="65"/>
      <c r="P61" s="65"/>
      <c r="Q61" s="65"/>
      <c r="R61" s="65"/>
      <c r="S61" s="65"/>
      <c r="T61" s="65"/>
      <c r="U61" s="65"/>
      <c r="V61" s="65"/>
      <c r="W61" s="65"/>
      <c r="X61" s="65"/>
      <c r="Y61" s="65"/>
      <c r="Z61" s="65">
        <v>76.593119297485771</v>
      </c>
      <c r="AA61" s="65"/>
      <c r="AB61" s="65"/>
      <c r="AC61" s="65"/>
      <c r="AD61" s="65">
        <v>61.707251020787282</v>
      </c>
      <c r="AE61" s="65"/>
      <c r="AF61" s="65">
        <v>74.637290560157624</v>
      </c>
      <c r="AG61" s="65"/>
      <c r="AH61" s="65">
        <v>39.263446273722479</v>
      </c>
      <c r="AI61" s="65"/>
      <c r="AJ61" s="65"/>
      <c r="AK61" s="65"/>
      <c r="AL61" s="65"/>
      <c r="AM61" s="65">
        <v>65.618489419951203</v>
      </c>
      <c r="AN61" s="65"/>
      <c r="AO61" s="65">
        <v>39.853607500027501</v>
      </c>
      <c r="AP61" s="65"/>
      <c r="AQ61" s="65"/>
      <c r="AR61" s="65"/>
      <c r="AS61" s="65">
        <v>75.330169591329664</v>
      </c>
      <c r="AT61" s="65"/>
      <c r="AU61" s="65">
        <v>37.723770982559628</v>
      </c>
      <c r="AV61" s="82"/>
      <c r="AW61" s="65"/>
      <c r="AX61" s="65">
        <v>72.447083267120547</v>
      </c>
      <c r="AY61" s="65"/>
      <c r="AZ61" s="65">
        <v>38.424402132657896</v>
      </c>
      <c r="BA61" s="65"/>
      <c r="BB61" s="65">
        <v>78.223928453150322</v>
      </c>
      <c r="BC61" s="65"/>
      <c r="BD61" s="65"/>
      <c r="BE61" s="65"/>
      <c r="BF61" s="65"/>
      <c r="BG61" s="65">
        <v>61.097411123007674</v>
      </c>
      <c r="BH61" s="65"/>
      <c r="BI61" s="82">
        <v>46.661384480465095</v>
      </c>
      <c r="BJ61" s="65"/>
      <c r="BK61" s="65"/>
      <c r="BL61" s="65">
        <v>47.04353619856402</v>
      </c>
      <c r="BM61" s="155">
        <v>38.724028572219815</v>
      </c>
      <c r="BN61" s="65"/>
      <c r="BO61" s="65">
        <v>17.08061900572207</v>
      </c>
      <c r="BP61" s="65">
        <v>38.235361399949625</v>
      </c>
      <c r="BQ61" s="65"/>
      <c r="BR61" s="82"/>
      <c r="BS61" s="65"/>
      <c r="BT61" s="65"/>
      <c r="BU61" s="65">
        <v>58.149777770884199</v>
      </c>
      <c r="BV61" s="65"/>
      <c r="BW61" s="65">
        <v>14.019742735141199</v>
      </c>
      <c r="BX61" s="65"/>
      <c r="BY61" s="65"/>
      <c r="BZ61" s="65">
        <v>41.95470496026779</v>
      </c>
      <c r="CA61" s="65"/>
      <c r="CB61" s="65">
        <v>20.843083480554832</v>
      </c>
      <c r="CC61" s="65"/>
      <c r="CD61" s="65">
        <v>29.970529920970126</v>
      </c>
      <c r="CE61" s="65"/>
      <c r="CF61" s="65"/>
      <c r="CG61" s="65"/>
      <c r="CH61" s="65"/>
      <c r="CI61" s="65">
        <v>28.518902237584726</v>
      </c>
      <c r="CJ61" s="65"/>
      <c r="CK61" s="65">
        <v>16.415179394932721</v>
      </c>
      <c r="CL61" s="65"/>
      <c r="CM61" s="65"/>
      <c r="CN61" s="65">
        <v>53.854322233052848</v>
      </c>
      <c r="CO61" s="65"/>
      <c r="CP61" s="65">
        <v>18.890606058045897</v>
      </c>
      <c r="CQ61" s="65"/>
      <c r="CR61" s="65">
        <v>41.266378253053801</v>
      </c>
      <c r="CS61" s="65"/>
      <c r="CT61" s="65"/>
      <c r="CU61" s="65"/>
      <c r="CV61" s="65"/>
      <c r="CW61" s="65">
        <v>64.828387522731077</v>
      </c>
      <c r="CX61" s="65"/>
      <c r="CY61" s="65">
        <v>17.96623444698454</v>
      </c>
      <c r="CZ61" s="65"/>
      <c r="DA61" s="65"/>
      <c r="DB61" s="65">
        <v>52.382850808767522</v>
      </c>
      <c r="DC61" s="65"/>
      <c r="DD61" s="65">
        <v>20.528956987029524</v>
      </c>
      <c r="DE61" s="65"/>
      <c r="DF61" s="65">
        <v>40.252305853167755</v>
      </c>
      <c r="DG61" s="65"/>
      <c r="DH61" s="65"/>
      <c r="DI61" s="65"/>
      <c r="DJ61" s="65"/>
      <c r="DK61" s="65"/>
      <c r="DL61" s="65">
        <v>73.142582523193497</v>
      </c>
      <c r="DM61" s="65"/>
      <c r="DN61" s="155">
        <v>31.134163547546031</v>
      </c>
      <c r="DO61" s="65"/>
      <c r="DP61" s="65"/>
      <c r="DQ61" s="65"/>
      <c r="DR61" s="65"/>
      <c r="DS61" s="65"/>
      <c r="DT61" s="65"/>
      <c r="DU61" s="65"/>
      <c r="DV61" s="65"/>
      <c r="DW61" s="65"/>
      <c r="DX61" s="65"/>
      <c r="DY61" s="65">
        <v>26.970009341682072</v>
      </c>
      <c r="DZ61" s="65"/>
      <c r="EA61" s="65"/>
      <c r="EB61" s="65"/>
      <c r="EC61" s="65"/>
      <c r="ED61" s="65"/>
      <c r="EE61" s="65"/>
      <c r="EF61" s="65"/>
      <c r="EG61" s="65">
        <v>29.305013665312273</v>
      </c>
      <c r="EH61" s="65"/>
      <c r="EI61" s="65"/>
      <c r="EJ61" s="65"/>
      <c r="EK61" s="65"/>
      <c r="EL61" s="65"/>
      <c r="EM61" s="65"/>
      <c r="EN61" s="65"/>
      <c r="EO61" s="65"/>
      <c r="EP61" s="65"/>
      <c r="EQ61" s="65"/>
      <c r="ER61" s="65"/>
      <c r="ES61" s="65"/>
      <c r="ET61" s="65"/>
      <c r="EU61" s="65"/>
      <c r="EV61" s="65"/>
      <c r="EW61" s="65"/>
      <c r="EX61" s="65"/>
      <c r="EY61" s="65"/>
      <c r="EZ61" s="65"/>
      <c r="FA61" s="65"/>
      <c r="FB61" s="65"/>
      <c r="FC61" s="65"/>
      <c r="FD61" s="65"/>
      <c r="FE61" s="65"/>
      <c r="FF61" s="65"/>
      <c r="FG61" s="65">
        <v>47.337691763588474</v>
      </c>
      <c r="FH61" s="65"/>
      <c r="FI61" s="65"/>
      <c r="FJ61" s="65"/>
      <c r="FK61" s="65"/>
      <c r="FL61" s="65"/>
      <c r="FM61" s="65"/>
      <c r="FN61" s="65"/>
      <c r="FO61" s="65"/>
      <c r="FP61" s="65"/>
      <c r="FQ61" s="65"/>
      <c r="FR61" s="65"/>
      <c r="FS61" s="65"/>
      <c r="FT61" s="65"/>
      <c r="FU61" s="65"/>
      <c r="FV61" s="65"/>
      <c r="FW61" s="65">
        <v>55.75924340932972</v>
      </c>
      <c r="FX61" s="65"/>
      <c r="FY61" s="65"/>
      <c r="FZ61" s="65"/>
      <c r="GA61" s="65"/>
    </row>
    <row r="62" spans="1:212" ht="3" customHeight="1" x14ac:dyDescent="0.25">
      <c r="A62" s="65"/>
      <c r="B62" s="65"/>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82"/>
      <c r="AW62" s="65"/>
      <c r="AX62" s="65"/>
      <c r="AY62" s="65"/>
      <c r="AZ62" s="65"/>
      <c r="BA62" s="65"/>
      <c r="BB62" s="65"/>
      <c r="BC62" s="65"/>
      <c r="BD62" s="65"/>
      <c r="BE62" s="65"/>
      <c r="BF62" s="65"/>
      <c r="BG62" s="65"/>
      <c r="BH62" s="65"/>
      <c r="BI62" s="82"/>
      <c r="BJ62" s="65"/>
      <c r="BK62" s="65"/>
      <c r="BL62" s="65"/>
      <c r="BM62" s="155"/>
      <c r="BN62" s="65"/>
      <c r="BO62" s="65"/>
      <c r="BP62" s="65"/>
      <c r="BQ62" s="65"/>
      <c r="BR62" s="82"/>
      <c r="BS62" s="65"/>
      <c r="BT62" s="65"/>
      <c r="BU62" s="65"/>
      <c r="BV62" s="65"/>
      <c r="BW62" s="65"/>
      <c r="BX62" s="65"/>
      <c r="BY62" s="65"/>
      <c r="BZ62" s="65"/>
      <c r="CA62" s="65"/>
      <c r="CB62" s="65"/>
      <c r="CC62" s="65"/>
      <c r="CD62" s="65"/>
      <c r="CE62" s="65"/>
      <c r="CF62" s="65"/>
      <c r="CG62" s="65"/>
      <c r="CH62" s="65"/>
      <c r="CI62" s="65"/>
      <c r="CJ62" s="65"/>
      <c r="CK62" s="65"/>
      <c r="CL62" s="65"/>
      <c r="CM62" s="65"/>
      <c r="CN62" s="65"/>
      <c r="CO62" s="65"/>
      <c r="CP62" s="65"/>
      <c r="CQ62" s="65"/>
      <c r="CR62" s="65"/>
      <c r="CS62" s="65"/>
      <c r="CT62" s="65"/>
      <c r="CU62" s="65"/>
      <c r="CV62" s="65"/>
      <c r="CW62" s="65"/>
      <c r="CX62" s="65"/>
      <c r="CY62" s="65"/>
      <c r="CZ62" s="65"/>
      <c r="DA62" s="65"/>
      <c r="DB62" s="65"/>
      <c r="DC62" s="65"/>
      <c r="DD62" s="65"/>
      <c r="DE62" s="65"/>
      <c r="DF62" s="65"/>
      <c r="DG62" s="65"/>
      <c r="DH62" s="65"/>
      <c r="DI62" s="65"/>
      <c r="DJ62" s="65"/>
      <c r="DK62" s="65"/>
      <c r="DL62" s="65"/>
      <c r="DM62" s="65"/>
      <c r="DN62" s="155"/>
      <c r="DO62" s="65"/>
      <c r="DP62" s="65"/>
      <c r="DQ62" s="65"/>
      <c r="DR62" s="65"/>
      <c r="DS62" s="65"/>
      <c r="DT62" s="65"/>
      <c r="DU62" s="65"/>
      <c r="DV62" s="65"/>
      <c r="DW62" s="65"/>
      <c r="DX62" s="65"/>
      <c r="DY62" s="65"/>
      <c r="DZ62" s="65"/>
      <c r="EA62" s="65"/>
      <c r="EB62" s="65"/>
      <c r="EC62" s="65"/>
      <c r="ED62" s="65"/>
      <c r="EE62" s="65"/>
      <c r="EF62" s="65"/>
      <c r="EG62" s="65"/>
      <c r="EH62" s="65"/>
      <c r="EI62" s="65"/>
      <c r="EJ62" s="65"/>
      <c r="EK62" s="65"/>
      <c r="EL62" s="65"/>
      <c r="EM62" s="65"/>
      <c r="EN62" s="65"/>
      <c r="EO62" s="65"/>
      <c r="EP62" s="65"/>
      <c r="EQ62" s="65"/>
      <c r="ER62" s="65"/>
      <c r="ES62" s="65"/>
      <c r="ET62" s="65"/>
      <c r="EU62" s="65"/>
      <c r="EV62" s="65"/>
      <c r="EW62" s="65"/>
      <c r="EX62" s="65"/>
      <c r="EY62" s="65"/>
      <c r="EZ62" s="65"/>
      <c r="FA62" s="65"/>
      <c r="FB62" s="65"/>
      <c r="FC62" s="65"/>
      <c r="FD62" s="65"/>
      <c r="FE62" s="65"/>
      <c r="FF62" s="65"/>
      <c r="FG62" s="65"/>
      <c r="FH62" s="65"/>
      <c r="FI62" s="65"/>
      <c r="FJ62" s="65"/>
      <c r="FK62" s="65"/>
      <c r="FL62" s="65"/>
      <c r="FM62" s="65"/>
      <c r="FN62" s="65"/>
      <c r="FO62" s="65"/>
      <c r="FP62" s="65"/>
      <c r="FQ62" s="65"/>
      <c r="FR62" s="65"/>
      <c r="FS62" s="65"/>
      <c r="FT62" s="65"/>
      <c r="FU62" s="65"/>
      <c r="FV62" s="65"/>
      <c r="FW62" s="65"/>
      <c r="FX62" s="65"/>
      <c r="FY62" s="65"/>
      <c r="FZ62" s="65"/>
      <c r="GA62" s="65"/>
    </row>
    <row r="63" spans="1:212" ht="3" customHeight="1" x14ac:dyDescent="0.25">
      <c r="A63" s="65"/>
      <c r="B63" s="65"/>
      <c r="C63" s="65"/>
      <c r="D63" s="65"/>
      <c r="E63" s="65"/>
      <c r="F63" s="65"/>
      <c r="G63" s="65"/>
      <c r="H63" s="65"/>
      <c r="I63" s="65"/>
      <c r="J63" s="65"/>
      <c r="K63" s="65"/>
      <c r="L63" s="65"/>
      <c r="M63" s="65"/>
      <c r="N63" s="65"/>
      <c r="O63" s="65"/>
      <c r="P63" s="65"/>
      <c r="Q63" s="65"/>
      <c r="R63" s="65"/>
      <c r="S63" s="65"/>
      <c r="T63" s="65"/>
      <c r="U63" s="65"/>
      <c r="V63" s="65"/>
      <c r="W63" s="65"/>
      <c r="X63" s="65"/>
      <c r="Y63" s="65"/>
      <c r="Z63" s="65" t="s">
        <v>285</v>
      </c>
      <c r="AA63" s="65"/>
      <c r="AB63" s="65"/>
      <c r="AC63" s="65"/>
      <c r="AD63" s="65" t="s">
        <v>286</v>
      </c>
      <c r="AE63" s="65"/>
      <c r="AF63" s="65" t="s">
        <v>285</v>
      </c>
      <c r="AG63" s="65"/>
      <c r="AH63" s="65" t="s">
        <v>286</v>
      </c>
      <c r="AI63" s="65"/>
      <c r="AJ63" s="65"/>
      <c r="AK63" s="65"/>
      <c r="AL63" s="65"/>
      <c r="AM63" s="65" t="s">
        <v>285</v>
      </c>
      <c r="AN63" s="65"/>
      <c r="AO63" s="65" t="s">
        <v>286</v>
      </c>
      <c r="AP63" s="65"/>
      <c r="AQ63" s="65"/>
      <c r="AR63" s="65"/>
      <c r="AS63" s="65" t="s">
        <v>285</v>
      </c>
      <c r="AT63" s="65"/>
      <c r="AU63" s="65" t="s">
        <v>286</v>
      </c>
      <c r="AV63" s="82"/>
      <c r="AW63" s="65"/>
      <c r="AX63" s="65" t="s">
        <v>285</v>
      </c>
      <c r="AY63" s="65"/>
      <c r="AZ63" s="65" t="s">
        <v>286</v>
      </c>
      <c r="BA63" s="65"/>
      <c r="BB63" s="65" t="s">
        <v>285</v>
      </c>
      <c r="BC63" s="65"/>
      <c r="BD63" s="65"/>
      <c r="BE63" s="65"/>
      <c r="BF63" s="65"/>
      <c r="BG63" s="65" t="s">
        <v>285</v>
      </c>
      <c r="BH63" s="65"/>
      <c r="BI63" s="82" t="s">
        <v>286</v>
      </c>
      <c r="BJ63" s="65"/>
      <c r="BK63" s="65"/>
      <c r="BL63" s="65" t="s">
        <v>286</v>
      </c>
      <c r="BM63" s="155" t="s">
        <v>287</v>
      </c>
      <c r="BN63" s="65"/>
      <c r="BO63" s="65" t="s">
        <v>286</v>
      </c>
      <c r="BP63" s="65" t="s">
        <v>285</v>
      </c>
      <c r="BQ63" s="65"/>
      <c r="BR63" s="82"/>
      <c r="BS63" s="65"/>
      <c r="BT63" s="65"/>
      <c r="BU63" s="65" t="s">
        <v>285</v>
      </c>
      <c r="BV63" s="65"/>
      <c r="BW63" s="65" t="s">
        <v>286</v>
      </c>
      <c r="BX63" s="65"/>
      <c r="BY63" s="65"/>
      <c r="BZ63" s="65" t="s">
        <v>285</v>
      </c>
      <c r="CA63" s="65"/>
      <c r="CB63" s="65" t="s">
        <v>286</v>
      </c>
      <c r="CC63" s="65"/>
      <c r="CD63" s="65" t="s">
        <v>285</v>
      </c>
      <c r="CE63" s="65"/>
      <c r="CF63" s="65"/>
      <c r="CG63" s="65"/>
      <c r="CH63" s="65"/>
      <c r="CI63" s="65" t="s">
        <v>285</v>
      </c>
      <c r="CJ63" s="65"/>
      <c r="CK63" s="65" t="s">
        <v>286</v>
      </c>
      <c r="CL63" s="65"/>
      <c r="CM63" s="65"/>
      <c r="CN63" s="65" t="s">
        <v>285</v>
      </c>
      <c r="CO63" s="65"/>
      <c r="CP63" s="65" t="s">
        <v>286</v>
      </c>
      <c r="CQ63" s="65"/>
      <c r="CR63" s="65" t="s">
        <v>285</v>
      </c>
      <c r="CS63" s="65"/>
      <c r="CT63" s="65"/>
      <c r="CU63" s="65"/>
      <c r="CV63" s="65"/>
      <c r="CW63" s="65" t="s">
        <v>285</v>
      </c>
      <c r="CX63" s="65"/>
      <c r="CY63" s="65" t="s">
        <v>286</v>
      </c>
      <c r="CZ63" s="65"/>
      <c r="DA63" s="65"/>
      <c r="DB63" s="65" t="s">
        <v>285</v>
      </c>
      <c r="DC63" s="65"/>
      <c r="DD63" s="65" t="s">
        <v>286</v>
      </c>
      <c r="DE63" s="65"/>
      <c r="DF63" s="65" t="s">
        <v>285</v>
      </c>
      <c r="DG63" s="65"/>
      <c r="DH63" s="65"/>
      <c r="DI63" s="65"/>
      <c r="DJ63" s="65"/>
      <c r="DK63" s="65"/>
      <c r="DL63" s="65" t="s">
        <v>285</v>
      </c>
      <c r="DM63" s="65"/>
      <c r="DN63" s="152" t="s">
        <v>286</v>
      </c>
      <c r="DO63" s="65"/>
      <c r="DP63" s="65"/>
      <c r="DQ63" s="65"/>
      <c r="DR63" s="65"/>
      <c r="DS63" s="65"/>
      <c r="DT63" s="65"/>
      <c r="DU63" s="65"/>
      <c r="DV63" s="65"/>
      <c r="DW63" s="65"/>
      <c r="DX63" s="65"/>
      <c r="DY63" s="65" t="s">
        <v>286</v>
      </c>
      <c r="DZ63" s="65"/>
      <c r="EA63" s="65"/>
      <c r="EB63" s="65"/>
      <c r="EC63" s="65"/>
      <c r="ED63" s="65"/>
      <c r="EE63" s="65"/>
      <c r="EF63" s="65"/>
      <c r="EG63" s="65" t="s">
        <v>286</v>
      </c>
      <c r="EH63" s="65"/>
      <c r="EI63" s="65"/>
      <c r="EJ63" s="65"/>
      <c r="EK63" s="65"/>
      <c r="EL63" s="65"/>
      <c r="EM63" s="65"/>
      <c r="EN63" s="65"/>
      <c r="EO63" s="65"/>
      <c r="EP63" s="65"/>
      <c r="EQ63" s="65"/>
      <c r="ER63" s="65"/>
      <c r="ES63" s="65"/>
      <c r="ET63" s="65"/>
      <c r="EU63" s="65"/>
      <c r="EV63" s="65"/>
      <c r="EW63" s="65"/>
      <c r="EX63" s="65"/>
      <c r="EY63" s="65"/>
      <c r="EZ63" s="65"/>
      <c r="FA63" s="65"/>
      <c r="FB63" s="65"/>
      <c r="FC63" s="65"/>
      <c r="FD63" s="65"/>
      <c r="FE63" s="65"/>
      <c r="FF63" s="65"/>
      <c r="FG63" s="65" t="s">
        <v>286</v>
      </c>
      <c r="FH63" s="65"/>
      <c r="FI63" s="65"/>
      <c r="FJ63" s="65"/>
      <c r="FK63" s="65"/>
      <c r="FL63" s="65"/>
      <c r="FM63" s="65"/>
      <c r="FN63" s="65"/>
      <c r="FO63" s="65"/>
      <c r="FP63" s="65"/>
      <c r="FQ63" s="65"/>
      <c r="FR63" s="65"/>
      <c r="FS63" s="65"/>
      <c r="FT63" s="65"/>
      <c r="FU63" s="65"/>
      <c r="FV63" s="65"/>
      <c r="FW63" s="65" t="s">
        <v>286</v>
      </c>
      <c r="FX63" s="65"/>
      <c r="FY63" s="65"/>
      <c r="FZ63" s="65"/>
      <c r="GA63" s="65"/>
    </row>
    <row r="64" spans="1:212" ht="3" customHeight="1" x14ac:dyDescent="0.25">
      <c r="A64" s="65"/>
      <c r="B64" s="65"/>
      <c r="C64" s="65"/>
      <c r="D64" s="65"/>
      <c r="E64" s="65"/>
      <c r="F64" s="65"/>
      <c r="G64" s="65"/>
      <c r="H64" s="65"/>
      <c r="I64" s="65"/>
      <c r="J64" s="65"/>
      <c r="K64" s="65"/>
      <c r="L64" s="65"/>
      <c r="M64" s="65"/>
      <c r="N64" s="65"/>
      <c r="O64" s="65"/>
      <c r="P64" s="65"/>
      <c r="Q64" s="65"/>
      <c r="R64" s="65"/>
      <c r="S64" s="65"/>
      <c r="T64" s="65"/>
      <c r="U64" s="65"/>
      <c r="V64" s="65"/>
      <c r="W64" s="65"/>
      <c r="X64" s="65"/>
      <c r="Y64" s="65"/>
      <c r="Z64" s="65">
        <v>41431</v>
      </c>
      <c r="AA64" s="65"/>
      <c r="AB64" s="65"/>
      <c r="AC64" s="65"/>
      <c r="AD64" s="65">
        <v>41435</v>
      </c>
      <c r="AE64" s="65"/>
      <c r="AF64" s="65">
        <v>41438</v>
      </c>
      <c r="AG64" s="65"/>
      <c r="AH64" s="65">
        <v>41439</v>
      </c>
      <c r="AI64" s="65"/>
      <c r="AJ64" s="65"/>
      <c r="AK64" s="65"/>
      <c r="AL64" s="65"/>
      <c r="AM64" s="100">
        <v>41445</v>
      </c>
      <c r="AN64" s="65"/>
      <c r="AO64" s="65">
        <v>41446</v>
      </c>
      <c r="AP64" s="65"/>
      <c r="AQ64" s="65"/>
      <c r="AR64" s="65"/>
      <c r="AS64" s="65">
        <v>41451</v>
      </c>
      <c r="AT64" s="65"/>
      <c r="AU64" s="65">
        <v>41452</v>
      </c>
      <c r="AV64" s="82"/>
      <c r="AW64" s="65"/>
      <c r="AX64" s="100">
        <v>41456</v>
      </c>
      <c r="AY64" s="65"/>
      <c r="AZ64" s="65">
        <v>41457</v>
      </c>
      <c r="BA64" s="65"/>
      <c r="BB64" s="65">
        <v>41460</v>
      </c>
      <c r="BC64" s="65"/>
      <c r="BD64" s="65"/>
      <c r="BE64" s="65"/>
      <c r="BF64" s="65"/>
      <c r="BG64" s="65">
        <v>41464</v>
      </c>
      <c r="BH64" s="65"/>
      <c r="BI64" s="98">
        <v>41466</v>
      </c>
      <c r="BJ64" s="65"/>
      <c r="BK64" s="65"/>
      <c r="BL64" s="65">
        <v>41470</v>
      </c>
      <c r="BM64" s="100">
        <v>41471</v>
      </c>
      <c r="BN64" s="100"/>
      <c r="BO64" s="65">
        <v>41472</v>
      </c>
      <c r="BP64" s="65">
        <v>41473</v>
      </c>
      <c r="BQ64" s="65"/>
      <c r="BR64" s="82"/>
      <c r="BS64" s="65"/>
      <c r="BT64" s="65"/>
      <c r="BU64" s="65">
        <v>41478</v>
      </c>
      <c r="BV64" s="65"/>
      <c r="BW64" s="65">
        <v>41480</v>
      </c>
      <c r="BX64" s="65"/>
      <c r="BY64" s="65"/>
      <c r="BZ64" s="65">
        <v>41484</v>
      </c>
      <c r="CA64" s="65"/>
      <c r="CB64" s="65">
        <v>41485</v>
      </c>
      <c r="CC64" s="65"/>
      <c r="CD64" s="65">
        <v>41487</v>
      </c>
      <c r="CE64" s="65"/>
      <c r="CF64" s="65"/>
      <c r="CG64" s="65"/>
      <c r="CH64" s="65"/>
      <c r="CI64" s="65">
        <v>41492</v>
      </c>
      <c r="CJ64" s="65"/>
      <c r="CK64" s="65">
        <v>41494</v>
      </c>
      <c r="CL64" s="65"/>
      <c r="CM64" s="65"/>
      <c r="CN64" s="65">
        <v>41498</v>
      </c>
      <c r="CO64" s="65"/>
      <c r="CP64" s="65">
        <v>41499</v>
      </c>
      <c r="CQ64" s="100"/>
      <c r="CR64" s="65">
        <v>41501</v>
      </c>
      <c r="CS64" s="65"/>
      <c r="CT64" s="65"/>
      <c r="CU64" s="65"/>
      <c r="CV64" s="65"/>
      <c r="CW64" s="65">
        <v>41506</v>
      </c>
      <c r="CX64" s="65"/>
      <c r="CY64" s="65">
        <v>41508</v>
      </c>
      <c r="CZ64" s="65"/>
      <c r="DA64" s="65"/>
      <c r="DB64" s="65">
        <v>41512</v>
      </c>
      <c r="DC64" s="65"/>
      <c r="DD64" s="65">
        <v>41513</v>
      </c>
      <c r="DE64" s="65"/>
      <c r="DF64" s="65">
        <v>41515</v>
      </c>
      <c r="DG64" s="65"/>
      <c r="DH64" s="65"/>
      <c r="DI64" s="65"/>
      <c r="DJ64" s="65"/>
      <c r="DK64" s="65"/>
      <c r="DL64" s="65">
        <v>41522</v>
      </c>
      <c r="DM64" s="65"/>
      <c r="DN64" s="156">
        <v>41523</v>
      </c>
      <c r="DO64" s="65"/>
      <c r="DP64" s="65"/>
      <c r="DQ64" s="65"/>
      <c r="DR64" s="65"/>
      <c r="DS64" s="65"/>
      <c r="DT64" s="65"/>
      <c r="DU64" s="65"/>
      <c r="DV64" s="65"/>
      <c r="DW64" s="65"/>
      <c r="DX64" s="65"/>
      <c r="DY64" s="65">
        <v>41534</v>
      </c>
      <c r="DZ64" s="65"/>
      <c r="EA64" s="65"/>
      <c r="EB64" s="65"/>
      <c r="EC64" s="65"/>
      <c r="ED64" s="65"/>
      <c r="EE64" s="65"/>
      <c r="EF64" s="65"/>
      <c r="EG64" s="65">
        <v>41542</v>
      </c>
      <c r="EH64" s="65"/>
      <c r="EI64" s="65"/>
      <c r="EJ64" s="65"/>
      <c r="EK64" s="65"/>
      <c r="EL64" s="65"/>
      <c r="EM64" s="65"/>
      <c r="EN64" s="65"/>
      <c r="EO64" s="65"/>
      <c r="EP64" s="65"/>
      <c r="EQ64" s="65"/>
      <c r="ER64" s="65"/>
      <c r="ES64" s="65"/>
      <c r="ET64" s="65"/>
      <c r="EU64" s="65"/>
      <c r="EV64" s="65"/>
      <c r="EW64" s="65"/>
      <c r="EX64" s="65"/>
      <c r="EY64" s="65"/>
      <c r="EZ64" s="65"/>
      <c r="FA64" s="65"/>
      <c r="FB64" s="65"/>
      <c r="FC64" s="65"/>
      <c r="FD64" s="65"/>
      <c r="FE64" s="65"/>
      <c r="FF64" s="65"/>
      <c r="FG64" s="65">
        <v>41568</v>
      </c>
      <c r="FH64" s="65"/>
      <c r="FI64" s="65"/>
      <c r="FJ64" s="65"/>
      <c r="FK64" s="65"/>
      <c r="FL64" s="65"/>
      <c r="FM64" s="65"/>
      <c r="FN64" s="65"/>
      <c r="FO64" s="65"/>
      <c r="FP64" s="65"/>
      <c r="FQ64" s="65"/>
      <c r="FR64" s="65"/>
      <c r="FS64" s="65"/>
      <c r="FT64" s="65"/>
      <c r="FU64" s="65"/>
      <c r="FV64" s="65"/>
      <c r="FW64" s="65">
        <v>41584</v>
      </c>
      <c r="FX64" s="65"/>
      <c r="FY64" s="65"/>
      <c r="FZ64" s="65"/>
      <c r="GA64" s="65"/>
    </row>
    <row r="65" spans="1:183" x14ac:dyDescent="0.25">
      <c r="A65" s="61" t="s">
        <v>123</v>
      </c>
      <c r="B65" s="96"/>
      <c r="C65" s="96"/>
      <c r="D65" s="96"/>
      <c r="E65" s="96"/>
      <c r="F65" s="96"/>
      <c r="G65" s="96"/>
      <c r="H65" s="96"/>
      <c r="I65" s="96"/>
      <c r="J65" s="96"/>
      <c r="K65" s="96"/>
      <c r="L65" s="96"/>
      <c r="M65" s="96"/>
      <c r="N65" s="96"/>
      <c r="O65" s="96"/>
      <c r="P65" s="96"/>
      <c r="Q65" s="96"/>
      <c r="R65" s="96"/>
      <c r="S65" s="96"/>
      <c r="T65" s="96"/>
      <c r="U65" s="96"/>
      <c r="V65" s="96"/>
      <c r="W65" s="96"/>
      <c r="X65" s="96"/>
      <c r="Y65" s="96"/>
      <c r="Z65" s="96">
        <v>7.8107983915341999</v>
      </c>
      <c r="AA65" s="96"/>
      <c r="AB65" s="96"/>
      <c r="AC65" s="96"/>
      <c r="AD65" s="96">
        <v>14.4375</v>
      </c>
      <c r="AE65" s="96"/>
      <c r="AF65" s="96">
        <v>16.337499999999999</v>
      </c>
      <c r="AG65" s="96"/>
      <c r="AH65" s="96">
        <v>3.5625</v>
      </c>
      <c r="AI65" s="96"/>
      <c r="AJ65" s="96"/>
      <c r="AK65" s="96"/>
      <c r="AL65" s="96"/>
      <c r="AM65" s="96">
        <v>12.912500000000001</v>
      </c>
      <c r="AN65" s="96"/>
      <c r="AO65" s="96">
        <v>6.1124999999999989</v>
      </c>
      <c r="AP65" s="96"/>
      <c r="AQ65" s="96"/>
      <c r="AR65" s="96"/>
      <c r="AS65" s="96">
        <v>17.683333333333323</v>
      </c>
      <c r="AT65" s="96"/>
      <c r="AU65" s="96">
        <v>3</v>
      </c>
      <c r="AV65" s="96"/>
      <c r="AW65" s="96"/>
      <c r="AX65" s="96">
        <v>13.9</v>
      </c>
      <c r="AY65" s="96"/>
      <c r="AZ65" s="96">
        <v>1.8874999999999993</v>
      </c>
      <c r="BA65" s="96"/>
      <c r="BB65" s="96">
        <v>17.275000000000002</v>
      </c>
      <c r="BC65" s="96"/>
      <c r="BD65" s="96"/>
      <c r="BE65" s="96"/>
      <c r="BF65" s="96"/>
      <c r="BG65" s="96">
        <v>11.274999999999999</v>
      </c>
      <c r="BH65" s="96"/>
      <c r="BI65" s="96">
        <v>14.687499999999998</v>
      </c>
      <c r="BJ65" s="96"/>
      <c r="BK65" s="96"/>
      <c r="BL65" s="96">
        <v>2.1375000000000002</v>
      </c>
      <c r="BM65" s="96">
        <v>2.9374999999999991</v>
      </c>
      <c r="BN65" s="96"/>
      <c r="BO65" s="96">
        <v>2.1666666666666656</v>
      </c>
      <c r="BP65" s="96">
        <v>7.0333333333333252</v>
      </c>
      <c r="BQ65" s="96"/>
      <c r="BR65" s="96"/>
      <c r="BS65" s="96"/>
      <c r="BT65" s="96"/>
      <c r="BU65" s="96">
        <v>12.200000000000001</v>
      </c>
      <c r="BV65" s="96"/>
      <c r="BW65" s="96">
        <v>0.32500000000000018</v>
      </c>
      <c r="BX65" s="96"/>
      <c r="BY65" s="96"/>
      <c r="BZ65" s="96">
        <v>3.9374999999999991</v>
      </c>
      <c r="CA65" s="96"/>
      <c r="CB65" s="96">
        <v>-0.48125000000000018</v>
      </c>
      <c r="CC65" s="96"/>
      <c r="CD65" s="96">
        <v>8.4041666666666757</v>
      </c>
      <c r="CE65" s="96"/>
      <c r="CF65" s="96"/>
      <c r="CG65" s="96"/>
      <c r="CH65" s="96"/>
      <c r="CI65" s="96">
        <v>4.9499999999999993</v>
      </c>
      <c r="CJ65" s="96"/>
      <c r="CK65" s="96">
        <v>2.5125000000000002</v>
      </c>
      <c r="CL65" s="96"/>
      <c r="CM65" s="96"/>
      <c r="CN65" s="96">
        <v>14.2</v>
      </c>
      <c r="CO65" s="96"/>
      <c r="CP65" s="96">
        <v>0.18750000000000089</v>
      </c>
      <c r="CQ65" s="96"/>
      <c r="CR65" s="96">
        <v>9.1999999999999993</v>
      </c>
      <c r="CS65" s="96"/>
      <c r="CT65" s="96"/>
      <c r="CU65" s="96"/>
      <c r="CV65" s="96"/>
      <c r="CW65" s="96">
        <v>16.683333333333341</v>
      </c>
      <c r="CX65" s="96"/>
      <c r="CY65" s="96">
        <v>3.8624999999999998</v>
      </c>
      <c r="CZ65" s="96"/>
      <c r="DA65" s="96"/>
      <c r="DB65" s="96">
        <v>15.424999999999999</v>
      </c>
      <c r="DC65" s="96"/>
      <c r="DD65" s="96">
        <v>4.2875000000000005</v>
      </c>
      <c r="DE65" s="96"/>
      <c r="DF65" s="96">
        <v>14.924999999999999</v>
      </c>
      <c r="DG65" s="96"/>
      <c r="DH65" s="96"/>
      <c r="DI65" s="96"/>
      <c r="DJ65" s="96"/>
      <c r="DK65" s="96"/>
      <c r="DL65" s="96">
        <v>17.4375</v>
      </c>
      <c r="DM65" s="96"/>
      <c r="DN65" s="121">
        <v>9.8374999999999986</v>
      </c>
      <c r="DO65" s="96"/>
      <c r="DP65" s="96"/>
      <c r="DQ65" s="96"/>
      <c r="DR65" s="96"/>
      <c r="DS65" s="96"/>
      <c r="DT65" s="96"/>
      <c r="DU65" s="96"/>
      <c r="DV65" s="96"/>
      <c r="DW65" s="96"/>
      <c r="DX65" s="96"/>
      <c r="DY65" s="96">
        <v>11.25</v>
      </c>
      <c r="DZ65" s="96"/>
      <c r="EA65" s="96"/>
      <c r="EB65" s="96"/>
      <c r="EC65" s="96"/>
      <c r="ED65" s="96"/>
      <c r="EE65" s="96"/>
      <c r="EF65" s="96"/>
      <c r="EG65" s="96">
        <v>2.4041666666666748</v>
      </c>
      <c r="EH65" s="96"/>
      <c r="EI65" s="96"/>
      <c r="EJ65" s="96"/>
      <c r="EK65" s="96"/>
      <c r="EL65" s="96"/>
      <c r="EM65" s="96"/>
      <c r="EN65" s="96"/>
      <c r="EO65" s="96"/>
      <c r="EP65" s="96"/>
      <c r="EQ65" s="96"/>
      <c r="ER65" s="96"/>
      <c r="ES65" s="96"/>
      <c r="ET65" s="96"/>
      <c r="EU65" s="96"/>
      <c r="EV65" s="96"/>
      <c r="EW65" s="96"/>
      <c r="EX65" s="96"/>
      <c r="EY65" s="96"/>
      <c r="EZ65" s="96"/>
      <c r="FA65" s="96"/>
      <c r="FB65" s="96"/>
      <c r="FC65" s="96"/>
      <c r="FD65" s="96"/>
      <c r="FE65" s="96"/>
      <c r="FF65" s="96"/>
      <c r="FG65" s="96">
        <v>3.7500000000000533E-2</v>
      </c>
      <c r="FH65" s="96"/>
      <c r="FI65" s="96"/>
      <c r="FJ65" s="96"/>
      <c r="FK65" s="96"/>
      <c r="FL65" s="96"/>
      <c r="FM65" s="96"/>
      <c r="FN65" s="96"/>
      <c r="FO65" s="96"/>
      <c r="FP65" s="96"/>
      <c r="FQ65" s="96"/>
      <c r="FR65" s="96"/>
      <c r="FS65" s="96"/>
      <c r="FT65" s="96"/>
      <c r="FU65" s="96"/>
      <c r="FV65" s="96"/>
      <c r="FW65" s="96">
        <v>1.7374999999999998</v>
      </c>
      <c r="FX65" s="96"/>
      <c r="FY65" s="96"/>
      <c r="FZ65" s="96"/>
      <c r="GA65" s="96"/>
    </row>
    <row r="66" spans="1:183" x14ac:dyDescent="0.25">
      <c r="A66" s="31" t="s">
        <v>124</v>
      </c>
      <c r="B66" s="96"/>
      <c r="C66" s="96"/>
      <c r="D66" s="96"/>
      <c r="E66" s="96"/>
      <c r="F66" s="96"/>
      <c r="G66" s="96"/>
      <c r="H66" s="96"/>
      <c r="I66" s="96"/>
      <c r="J66" s="96"/>
      <c r="K66" s="96"/>
      <c r="L66" s="96"/>
      <c r="M66" s="96"/>
      <c r="N66" s="96"/>
      <c r="O66" s="96"/>
      <c r="P66" s="96"/>
      <c r="Q66" s="96"/>
      <c r="R66" s="96"/>
      <c r="S66" s="96"/>
      <c r="T66" s="96"/>
      <c r="U66" s="96"/>
      <c r="V66" s="96"/>
      <c r="W66" s="96"/>
      <c r="X66" s="96"/>
      <c r="Y66" s="96"/>
      <c r="Z66" s="96">
        <v>6.925839156627676</v>
      </c>
      <c r="AA66" s="96"/>
      <c r="AB66" s="96"/>
      <c r="AC66" s="96"/>
      <c r="AD66" s="96">
        <v>3.6743231207076743</v>
      </c>
      <c r="AE66" s="96"/>
      <c r="AF66" s="96">
        <v>4.6283150446863255</v>
      </c>
      <c r="AG66" s="96"/>
      <c r="AH66" s="96">
        <v>1.0528053479860748</v>
      </c>
      <c r="AI66" s="96"/>
      <c r="AJ66" s="96"/>
      <c r="AK66" s="96"/>
      <c r="AL66" s="96"/>
      <c r="AM66" s="96">
        <v>4.9755836340044501</v>
      </c>
      <c r="AN66" s="96"/>
      <c r="AO66" s="96">
        <v>0.95448327476825057</v>
      </c>
      <c r="AP66" s="96"/>
      <c r="AQ66" s="96"/>
      <c r="AR66" s="96"/>
      <c r="AS66" s="96">
        <v>6.3277417891418493</v>
      </c>
      <c r="AT66" s="96"/>
      <c r="AU66" s="96">
        <v>1.5175125143685504</v>
      </c>
      <c r="AV66" s="96"/>
      <c r="AW66" s="96"/>
      <c r="AX66" s="96">
        <v>7.9603437796757746</v>
      </c>
      <c r="AY66" s="96"/>
      <c r="AZ66" s="96">
        <v>2.5825288903303498</v>
      </c>
      <c r="BA66" s="96"/>
      <c r="BB66" s="96">
        <v>8.0296234070380006</v>
      </c>
      <c r="BC66" s="96"/>
      <c r="BD66" s="96"/>
      <c r="BE66" s="96"/>
      <c r="BF66" s="96"/>
      <c r="BG66" s="96">
        <v>6.6083789886423254</v>
      </c>
      <c r="BH66" s="96"/>
      <c r="BI66" s="96">
        <v>1.1449923831983</v>
      </c>
      <c r="BJ66" s="96"/>
      <c r="BK66" s="96"/>
      <c r="BL66" s="96">
        <v>4.588297958815625</v>
      </c>
      <c r="BM66" s="96">
        <v>3.8800171608810246</v>
      </c>
      <c r="BN66" s="96"/>
      <c r="BO66" s="96">
        <v>-6.8457058746374422E-2</v>
      </c>
      <c r="BP66" s="96">
        <v>2.2509117134438759</v>
      </c>
      <c r="BQ66" s="96"/>
      <c r="BR66" s="96"/>
      <c r="BS66" s="96"/>
      <c r="BT66" s="96"/>
      <c r="BU66" s="96">
        <v>5.8901549051542252</v>
      </c>
      <c r="BV66" s="96"/>
      <c r="BW66" s="96">
        <v>-0.31926682887522428</v>
      </c>
      <c r="BX66" s="96"/>
      <c r="BY66" s="96"/>
      <c r="BZ66" s="96">
        <v>4.4596237664095</v>
      </c>
      <c r="CA66" s="96"/>
      <c r="CB66" s="96">
        <v>0.39844268720255016</v>
      </c>
      <c r="CC66" s="96"/>
      <c r="CD66" s="96">
        <v>2.8069090375127246</v>
      </c>
      <c r="CE66" s="96"/>
      <c r="CF66" s="96"/>
      <c r="CG66" s="96"/>
      <c r="CH66" s="96"/>
      <c r="CI66" s="96">
        <v>2.3688969171249257</v>
      </c>
      <c r="CJ66" s="96"/>
      <c r="CK66" s="96">
        <v>0.31412245644804937</v>
      </c>
      <c r="CL66" s="96"/>
      <c r="CM66" s="96"/>
      <c r="CN66" s="96">
        <v>5.7856896784517753</v>
      </c>
      <c r="CO66" s="96"/>
      <c r="CP66" s="96">
        <v>0.11777424625880073</v>
      </c>
      <c r="CQ66" s="96"/>
      <c r="CR66" s="96">
        <v>1.9590312864564243</v>
      </c>
      <c r="CS66" s="96"/>
      <c r="CT66" s="96"/>
      <c r="CU66" s="96"/>
      <c r="CV66" s="96"/>
      <c r="CW66" s="96">
        <v>10.244192486969176</v>
      </c>
      <c r="CX66" s="96"/>
      <c r="CY66" s="96">
        <v>7.3313109125010758</v>
      </c>
      <c r="CZ66" s="96"/>
      <c r="DA66" s="96"/>
      <c r="DB66" s="96">
        <v>9.8523790986836755</v>
      </c>
      <c r="DC66" s="96"/>
      <c r="DD66" s="96">
        <v>8.5727548817308001</v>
      </c>
      <c r="DE66" s="96"/>
      <c r="DF66" s="96">
        <v>10.081551952309251</v>
      </c>
      <c r="DG66" s="96"/>
      <c r="DH66" s="96"/>
      <c r="DI66" s="96"/>
      <c r="DJ66" s="96"/>
      <c r="DK66" s="96"/>
      <c r="DL66" s="96">
        <v>11.830195766649926</v>
      </c>
      <c r="DM66" s="96"/>
      <c r="DN66" s="121">
        <v>10.455662210549574</v>
      </c>
      <c r="DO66" s="96"/>
      <c r="DP66" s="96"/>
      <c r="DQ66" s="96"/>
      <c r="DR66" s="96"/>
      <c r="DS66" s="96"/>
      <c r="DT66" s="96"/>
      <c r="DU66" s="96"/>
      <c r="DV66" s="96"/>
      <c r="DW66" s="96"/>
      <c r="DX66" s="96"/>
      <c r="DY66" s="96">
        <v>1.1477409756138996</v>
      </c>
      <c r="DZ66" s="96"/>
      <c r="EA66" s="96"/>
      <c r="EB66" s="96"/>
      <c r="EC66" s="96"/>
      <c r="ED66" s="96"/>
      <c r="EE66" s="96"/>
      <c r="EF66" s="96"/>
      <c r="EG66" s="96">
        <v>1.5532453396550006</v>
      </c>
      <c r="EH66" s="96"/>
      <c r="EI66" s="96"/>
      <c r="EJ66" s="96"/>
      <c r="EK66" s="96"/>
      <c r="EL66" s="96"/>
      <c r="EM66" s="96"/>
      <c r="EN66" s="96"/>
      <c r="EO66" s="96"/>
      <c r="EP66" s="96"/>
      <c r="EQ66" s="96"/>
      <c r="ER66" s="96"/>
      <c r="ES66" s="96"/>
      <c r="ET66" s="96"/>
      <c r="EU66" s="96"/>
      <c r="EV66" s="96"/>
      <c r="EW66" s="96"/>
      <c r="EX66" s="96"/>
      <c r="EY66" s="96"/>
      <c r="EZ66" s="96"/>
      <c r="FA66" s="96"/>
      <c r="FB66" s="96"/>
      <c r="FC66" s="96"/>
      <c r="FD66" s="96"/>
      <c r="FE66" s="96"/>
      <c r="FF66" s="96"/>
      <c r="FG66" s="96">
        <v>2.7341254436266746</v>
      </c>
      <c r="FH66" s="96"/>
      <c r="FI66" s="96"/>
      <c r="FJ66" s="96"/>
      <c r="FK66" s="96"/>
      <c r="FL66" s="96"/>
      <c r="FM66" s="96"/>
      <c r="FN66" s="96"/>
      <c r="FO66" s="96"/>
      <c r="FP66" s="96"/>
      <c r="FQ66" s="96"/>
      <c r="FR66" s="96"/>
      <c r="FS66" s="96"/>
      <c r="FT66" s="96"/>
      <c r="FU66" s="96"/>
      <c r="FV66" s="96"/>
      <c r="FW66" s="96">
        <v>3.2291387658671997</v>
      </c>
      <c r="FX66" s="96"/>
      <c r="FY66" s="96"/>
      <c r="FZ66" s="96"/>
      <c r="GA66" s="96"/>
    </row>
    <row r="67" spans="1:183" x14ac:dyDescent="0.25">
      <c r="A67" s="31" t="s">
        <v>125</v>
      </c>
      <c r="B67" s="96"/>
      <c r="C67" s="96"/>
      <c r="D67" s="96"/>
      <c r="E67" s="96"/>
      <c r="F67" s="96"/>
      <c r="G67" s="96"/>
      <c r="H67" s="96"/>
      <c r="I67" s="96"/>
      <c r="J67" s="96"/>
      <c r="K67" s="96"/>
      <c r="L67" s="96"/>
      <c r="M67" s="96"/>
      <c r="N67" s="96"/>
      <c r="O67" s="96"/>
      <c r="P67" s="96"/>
      <c r="Q67" s="96"/>
      <c r="R67" s="96"/>
      <c r="S67" s="96"/>
      <c r="T67" s="96"/>
      <c r="U67" s="96"/>
      <c r="V67" s="96"/>
      <c r="W67" s="96"/>
      <c r="X67" s="96"/>
      <c r="Y67" s="96"/>
      <c r="Z67" s="96">
        <v>3.1131227798773997</v>
      </c>
      <c r="AA67" s="96"/>
      <c r="AB67" s="96"/>
      <c r="AC67" s="96"/>
      <c r="AD67" s="96">
        <v>2.717178560589649</v>
      </c>
      <c r="AE67" s="96"/>
      <c r="AF67" s="96">
        <v>3.2316394364516752</v>
      </c>
      <c r="AG67" s="96"/>
      <c r="AH67" s="96">
        <v>1.6642488471204495</v>
      </c>
      <c r="AI67" s="96"/>
      <c r="AJ67" s="96"/>
      <c r="AK67" s="96"/>
      <c r="AL67" s="96"/>
      <c r="AM67" s="96">
        <v>1.942437966537375</v>
      </c>
      <c r="AN67" s="96"/>
      <c r="AO67" s="96">
        <v>0.79091605957269939</v>
      </c>
      <c r="AP67" s="96"/>
      <c r="AQ67" s="96"/>
      <c r="AR67" s="96"/>
      <c r="AS67" s="96">
        <v>1.9739358782271497</v>
      </c>
      <c r="AT67" s="96"/>
      <c r="AU67" s="96">
        <v>1.6836237652089499</v>
      </c>
      <c r="AV67" s="96"/>
      <c r="AW67" s="96"/>
      <c r="AX67" s="96">
        <v>2.2352664647444245</v>
      </c>
      <c r="AY67" s="96"/>
      <c r="AZ67" s="96">
        <v>2.2116601073998763</v>
      </c>
      <c r="BA67" s="96"/>
      <c r="BB67" s="96">
        <v>2.6400305894815741</v>
      </c>
      <c r="BC67" s="96"/>
      <c r="BD67" s="96"/>
      <c r="BE67" s="96"/>
      <c r="BF67" s="96"/>
      <c r="BG67" s="96">
        <v>1.7414193992823503</v>
      </c>
      <c r="BH67" s="96"/>
      <c r="BI67" s="96">
        <v>0.42260507737359942</v>
      </c>
      <c r="BJ67" s="96"/>
      <c r="BK67" s="96"/>
      <c r="BL67" s="96">
        <v>1.5802262469486239</v>
      </c>
      <c r="BM67" s="96">
        <v>1.8353358068304502</v>
      </c>
      <c r="BN67" s="96"/>
      <c r="BO67" s="96">
        <v>0.18817762822344974</v>
      </c>
      <c r="BP67" s="96">
        <v>0.60316277044387512</v>
      </c>
      <c r="BQ67" s="96"/>
      <c r="BR67" s="96"/>
      <c r="BS67" s="96"/>
      <c r="BT67" s="96"/>
      <c r="BU67" s="96">
        <v>1.0197486686160495</v>
      </c>
      <c r="BV67" s="96"/>
      <c r="BW67" s="96">
        <v>-0.15483669906757624</v>
      </c>
      <c r="BX67" s="96"/>
      <c r="BY67" s="96"/>
      <c r="BZ67" s="96">
        <v>1.2943076980471511</v>
      </c>
      <c r="CA67" s="96"/>
      <c r="CB67" s="96">
        <v>-0.45662676264437474</v>
      </c>
      <c r="CC67" s="96"/>
      <c r="CD67" s="96">
        <v>0.6133630835061008</v>
      </c>
      <c r="CE67" s="96"/>
      <c r="CF67" s="96"/>
      <c r="CG67" s="96"/>
      <c r="CH67" s="96"/>
      <c r="CI67" s="96">
        <v>1.0632236330963507</v>
      </c>
      <c r="CJ67" s="96"/>
      <c r="CK67" s="96">
        <v>1.0158524272303744</v>
      </c>
      <c r="CL67" s="96"/>
      <c r="CM67" s="96"/>
      <c r="CN67" s="96">
        <v>1.6562525741328504</v>
      </c>
      <c r="CO67" s="96"/>
      <c r="CP67" s="96">
        <v>1.1659085721572495</v>
      </c>
      <c r="CQ67" s="96"/>
      <c r="CR67" s="96">
        <v>1.7702442099564002</v>
      </c>
      <c r="CS67" s="96"/>
      <c r="CT67" s="96"/>
      <c r="CU67" s="96"/>
      <c r="CV67" s="96"/>
      <c r="CW67" s="96">
        <v>3.2951603982438749</v>
      </c>
      <c r="CX67" s="96"/>
      <c r="CY67" s="96">
        <v>3.8563535522951744</v>
      </c>
      <c r="CZ67" s="96"/>
      <c r="DA67" s="96"/>
      <c r="DB67" s="96">
        <v>4.1575307457700994</v>
      </c>
      <c r="DC67" s="96"/>
      <c r="DD67" s="96">
        <v>4.355735900428801</v>
      </c>
      <c r="DE67" s="96"/>
      <c r="DF67" s="96">
        <v>4.9068935134882992</v>
      </c>
      <c r="DG67" s="96"/>
      <c r="DH67" s="96"/>
      <c r="DI67" s="96"/>
      <c r="DJ67" s="96"/>
      <c r="DK67" s="96"/>
      <c r="DL67" s="96">
        <v>6.8881863413042241</v>
      </c>
      <c r="DM67" s="96"/>
      <c r="DN67" s="121">
        <v>6.6675861618386509</v>
      </c>
      <c r="DO67" s="96"/>
      <c r="DP67" s="96"/>
      <c r="DQ67" s="96"/>
      <c r="DR67" s="96"/>
      <c r="DS67" s="96"/>
      <c r="DT67" s="96"/>
      <c r="DU67" s="96"/>
      <c r="DV67" s="96"/>
      <c r="DW67" s="96"/>
      <c r="DX67" s="96"/>
      <c r="DY67" s="96">
        <v>2.3890980535051747</v>
      </c>
      <c r="DZ67" s="96"/>
      <c r="EA67" s="96"/>
      <c r="EB67" s="96"/>
      <c r="EC67" s="96"/>
      <c r="ED67" s="96"/>
      <c r="EE67" s="96"/>
      <c r="EF67" s="96"/>
      <c r="EG67" s="96">
        <v>2.1161778252066501</v>
      </c>
      <c r="EH67" s="96"/>
      <c r="EI67" s="96"/>
      <c r="EJ67" s="96"/>
      <c r="EK67" s="96"/>
      <c r="EL67" s="96"/>
      <c r="EM67" s="96"/>
      <c r="EN67" s="96"/>
      <c r="EO67" s="96"/>
      <c r="EP67" s="96"/>
      <c r="EQ67" s="96"/>
      <c r="ER67" s="96"/>
      <c r="ES67" s="96"/>
      <c r="ET67" s="96"/>
      <c r="EU67" s="96"/>
      <c r="EV67" s="96"/>
      <c r="EW67" s="96"/>
      <c r="EX67" s="96"/>
      <c r="EY67" s="96"/>
      <c r="EZ67" s="96"/>
      <c r="FA67" s="96"/>
      <c r="FB67" s="96"/>
      <c r="FC67" s="96"/>
      <c r="FD67" s="96"/>
      <c r="FE67" s="96"/>
      <c r="FF67" s="96"/>
      <c r="FG67" s="96">
        <v>3.6779203877680251</v>
      </c>
      <c r="FH67" s="96"/>
      <c r="FI67" s="96"/>
      <c r="FJ67" s="96"/>
      <c r="FK67" s="96"/>
      <c r="FL67" s="96"/>
      <c r="FM67" s="96"/>
      <c r="FN67" s="96"/>
      <c r="FO67" s="96"/>
      <c r="FP67" s="96"/>
      <c r="FQ67" s="96"/>
      <c r="FR67" s="96"/>
      <c r="FS67" s="96"/>
      <c r="FT67" s="96"/>
      <c r="FU67" s="96"/>
      <c r="FV67" s="96"/>
      <c r="FW67" s="96">
        <v>2.7004461627739258</v>
      </c>
      <c r="FX67" s="96"/>
      <c r="FY67" s="96"/>
      <c r="FZ67" s="96"/>
      <c r="GA67" s="96"/>
    </row>
    <row r="68" spans="1:183" ht="13.2" customHeight="1" x14ac:dyDescent="0.25">
      <c r="A68" s="62" t="s">
        <v>126</v>
      </c>
      <c r="B68" s="96"/>
      <c r="C68" s="96"/>
      <c r="D68" s="96"/>
      <c r="E68" s="96"/>
      <c r="F68" s="96"/>
      <c r="G68" s="96"/>
      <c r="H68" s="96"/>
      <c r="I68" s="96"/>
      <c r="J68" s="96"/>
      <c r="K68" s="96"/>
      <c r="L68" s="96"/>
      <c r="M68" s="96"/>
      <c r="N68" s="96"/>
      <c r="O68" s="96"/>
      <c r="P68" s="96"/>
      <c r="Q68" s="96"/>
      <c r="R68" s="96"/>
      <c r="S68" s="96"/>
      <c r="T68" s="96"/>
      <c r="U68" s="96"/>
      <c r="V68" s="96"/>
      <c r="W68" s="96"/>
      <c r="X68" s="96"/>
      <c r="Y68" s="96"/>
      <c r="Z68" s="96">
        <v>3.6216201725142496</v>
      </c>
      <c r="AA68" s="96"/>
      <c r="AB68" s="96"/>
      <c r="AC68" s="96"/>
      <c r="AD68" s="96">
        <v>3.2012154723591499</v>
      </c>
      <c r="AE68" s="96"/>
      <c r="AF68" s="96">
        <v>3.16362757013985</v>
      </c>
      <c r="AG68" s="96"/>
      <c r="AH68" s="96">
        <v>3.0605125007057752</v>
      </c>
      <c r="AI68" s="96"/>
      <c r="AJ68" s="96"/>
      <c r="AK68" s="96"/>
      <c r="AL68" s="96"/>
      <c r="AM68" s="96">
        <v>2.7434918723613007</v>
      </c>
      <c r="AN68" s="96"/>
      <c r="AO68" s="96">
        <v>2.6387543688623754</v>
      </c>
      <c r="AP68" s="96"/>
      <c r="AQ68" s="96"/>
      <c r="AR68" s="96"/>
      <c r="AS68" s="96">
        <v>2.784383097869775</v>
      </c>
      <c r="AT68" s="96"/>
      <c r="AU68" s="96">
        <v>2.5533634293224003</v>
      </c>
      <c r="AV68" s="96"/>
      <c r="AW68" s="96"/>
      <c r="AX68" s="96">
        <v>2.6480513050191501</v>
      </c>
      <c r="AY68" s="96"/>
      <c r="AZ68" s="96">
        <v>2.8657873943275503</v>
      </c>
      <c r="BA68" s="96"/>
      <c r="BB68" s="96">
        <v>2.9067291543171745</v>
      </c>
      <c r="BC68" s="96"/>
      <c r="BD68" s="96"/>
      <c r="BE68" s="96"/>
      <c r="BF68" s="96"/>
      <c r="BG68" s="96">
        <v>2.639051911858675</v>
      </c>
      <c r="BH68" s="96"/>
      <c r="BI68" s="96">
        <v>2.7115220564690254</v>
      </c>
      <c r="BJ68" s="96"/>
      <c r="BK68" s="96"/>
      <c r="BL68" s="96">
        <v>2.4198205236255745</v>
      </c>
      <c r="BM68" s="96">
        <v>2.4898752604598751</v>
      </c>
      <c r="BN68" s="96"/>
      <c r="BO68" s="96">
        <v>2.2690044555730751</v>
      </c>
      <c r="BP68" s="96">
        <v>1.9127869327707998</v>
      </c>
      <c r="BQ68" s="96"/>
      <c r="BR68" s="96"/>
      <c r="BS68" s="96"/>
      <c r="BT68" s="96"/>
      <c r="BU68" s="96">
        <v>1.1962206787517751</v>
      </c>
      <c r="BV68" s="96"/>
      <c r="BW68" s="96">
        <v>0.76709072295350023</v>
      </c>
      <c r="BX68" s="96"/>
      <c r="BY68" s="96"/>
      <c r="BZ68" s="96">
        <v>1.4055592845547751</v>
      </c>
      <c r="CA68" s="96"/>
      <c r="CB68" s="96">
        <v>0.3702294222518252</v>
      </c>
      <c r="CC68" s="96"/>
      <c r="CD68" s="96">
        <v>0.51434898412515029</v>
      </c>
      <c r="CE68" s="96"/>
      <c r="CF68" s="96"/>
      <c r="CG68" s="96"/>
      <c r="CH68" s="96"/>
      <c r="CI68" s="96">
        <v>0.47839327985825042</v>
      </c>
      <c r="CJ68" s="96"/>
      <c r="CK68" s="96">
        <v>1.2264081422792006</v>
      </c>
      <c r="CL68" s="96"/>
      <c r="CM68" s="96"/>
      <c r="CN68" s="96">
        <v>1.0387119268210503</v>
      </c>
      <c r="CO68" s="96"/>
      <c r="CP68" s="96">
        <v>1.5767257732063746</v>
      </c>
      <c r="CQ68" s="96"/>
      <c r="CR68" s="96">
        <v>1.3095546408484999</v>
      </c>
      <c r="CS68" s="96"/>
      <c r="CT68" s="96"/>
      <c r="CU68" s="96"/>
      <c r="CV68" s="96"/>
      <c r="CW68" s="96">
        <v>2.2584684330751501</v>
      </c>
      <c r="CX68" s="96"/>
      <c r="CY68" s="96">
        <v>2.4440049831101747</v>
      </c>
      <c r="CZ68" s="96"/>
      <c r="DA68" s="96"/>
      <c r="DB68" s="96">
        <v>2.7301204185713503</v>
      </c>
      <c r="DC68" s="96"/>
      <c r="DD68" s="96">
        <v>2.8649907303468249</v>
      </c>
      <c r="DE68" s="96"/>
      <c r="DF68" s="96">
        <v>3.1568620866340997</v>
      </c>
      <c r="DG68" s="96"/>
      <c r="DH68" s="96"/>
      <c r="DI68" s="96"/>
      <c r="DJ68" s="96"/>
      <c r="DK68" s="96"/>
      <c r="DL68" s="96">
        <v>3.9270396352281249</v>
      </c>
      <c r="DM68" s="96"/>
      <c r="DN68" s="121">
        <v>3.8270524535476502</v>
      </c>
      <c r="DO68" s="96"/>
      <c r="DP68" s="96"/>
      <c r="DQ68" s="96"/>
      <c r="DR68" s="96"/>
      <c r="DS68" s="96"/>
      <c r="DT68" s="96"/>
      <c r="DU68" s="96"/>
      <c r="DV68" s="96"/>
      <c r="DW68" s="96"/>
      <c r="DX68" s="96"/>
      <c r="DY68" s="96">
        <v>3.5664789005189501</v>
      </c>
      <c r="DZ68" s="96"/>
      <c r="EA68" s="96"/>
      <c r="EB68" s="96"/>
      <c r="EC68" s="96"/>
      <c r="ED68" s="96"/>
      <c r="EE68" s="96"/>
      <c r="EF68" s="96"/>
      <c r="EG68" s="96">
        <v>2.6314473022176994</v>
      </c>
      <c r="EH68" s="96"/>
      <c r="EI68" s="96"/>
      <c r="EJ68" s="96"/>
      <c r="EK68" s="96"/>
      <c r="EL68" s="96"/>
      <c r="EM68" s="96"/>
      <c r="EN68" s="96"/>
      <c r="EO68" s="96"/>
      <c r="EP68" s="96"/>
      <c r="EQ68" s="96"/>
      <c r="ER68" s="96"/>
      <c r="ES68" s="96"/>
      <c r="ET68" s="96"/>
      <c r="EU68" s="96"/>
      <c r="EV68" s="96"/>
      <c r="EW68" s="96"/>
      <c r="EX68" s="96"/>
      <c r="EY68" s="96"/>
      <c r="EZ68" s="96"/>
      <c r="FA68" s="96"/>
      <c r="FB68" s="96"/>
      <c r="FC68" s="96"/>
      <c r="FD68" s="96"/>
      <c r="FE68" s="96"/>
      <c r="FF68" s="96"/>
      <c r="FG68" s="96">
        <v>3.0146386136343004</v>
      </c>
      <c r="FH68" s="96"/>
      <c r="FI68" s="96"/>
      <c r="FJ68" s="96"/>
      <c r="FK68" s="96"/>
      <c r="FL68" s="96"/>
      <c r="FM68" s="96"/>
      <c r="FN68" s="96"/>
      <c r="FO68" s="96"/>
      <c r="FP68" s="96"/>
      <c r="FQ68" s="96"/>
      <c r="FR68" s="96"/>
      <c r="FS68" s="96"/>
      <c r="FT68" s="96"/>
      <c r="FU68" s="96"/>
      <c r="FV68" s="96"/>
      <c r="FW68" s="96">
        <v>2.575997500965225</v>
      </c>
      <c r="FX68" s="96"/>
      <c r="FY68" s="96"/>
      <c r="FZ68" s="96"/>
      <c r="GA68" s="96"/>
    </row>
    <row r="69" spans="1:183" ht="3.6" customHeight="1" x14ac:dyDescent="0.25">
      <c r="A69" s="65"/>
      <c r="B69" s="65"/>
      <c r="C69" s="65"/>
      <c r="D69" s="65"/>
      <c r="E69" s="65"/>
      <c r="F69" s="65"/>
      <c r="G69" s="65"/>
      <c r="H69" s="65"/>
      <c r="I69" s="65"/>
      <c r="J69" s="65"/>
      <c r="K69" s="65"/>
      <c r="L69" s="65"/>
      <c r="M69" s="65"/>
      <c r="N69" s="65"/>
      <c r="O69" s="65"/>
      <c r="P69" s="65"/>
      <c r="Q69" s="65"/>
      <c r="R69" s="65"/>
      <c r="S69" s="65"/>
      <c r="T69" s="65"/>
      <c r="U69" s="65"/>
      <c r="V69" s="65"/>
      <c r="W69" s="65"/>
      <c r="X69" s="65"/>
      <c r="Y69" s="65"/>
      <c r="Z69" s="65">
        <v>3.3880825928364176</v>
      </c>
      <c r="AA69" s="65"/>
      <c r="AB69" s="65"/>
      <c r="AC69" s="65"/>
      <c r="AD69" s="65">
        <v>3.3264765181973375</v>
      </c>
      <c r="AE69" s="65"/>
      <c r="AF69" s="65">
        <v>3.3914144011371796</v>
      </c>
      <c r="AG69" s="65"/>
      <c r="AH69" s="65">
        <v>3.3693332992492753</v>
      </c>
      <c r="AI69" s="65"/>
      <c r="AJ69" s="65"/>
      <c r="AK69" s="65"/>
      <c r="AL69" s="65"/>
      <c r="AM69" s="65">
        <v>3.0422664793267575</v>
      </c>
      <c r="AN69" s="65"/>
      <c r="AO69" s="65">
        <v>3.069948901386113</v>
      </c>
      <c r="AP69" s="65"/>
      <c r="AQ69" s="65"/>
      <c r="AR69" s="65"/>
      <c r="AS69" s="65">
        <v>2.6586391110196472</v>
      </c>
      <c r="AT69" s="65"/>
      <c r="AU69" s="65">
        <v>2.5553052612270299</v>
      </c>
      <c r="AV69" s="82"/>
      <c r="AW69" s="65"/>
      <c r="AX69" s="65">
        <v>2.7696485546619249</v>
      </c>
      <c r="AY69" s="65"/>
      <c r="AZ69" s="65">
        <v>2.8888444223639822</v>
      </c>
      <c r="BA69" s="65"/>
      <c r="BB69" s="65">
        <v>2.8772255718975832</v>
      </c>
      <c r="BC69" s="65"/>
      <c r="BD69" s="65"/>
      <c r="BE69" s="65"/>
      <c r="BF69" s="65"/>
      <c r="BG69" s="65">
        <v>2.6145852995101801</v>
      </c>
      <c r="BH69" s="65"/>
      <c r="BI69" s="82">
        <v>2.7291423390316898</v>
      </c>
      <c r="BJ69" s="65"/>
      <c r="BK69" s="65"/>
      <c r="BL69" s="65">
        <v>2.7914750142120148</v>
      </c>
      <c r="BM69" s="155">
        <v>2.5128241620782252</v>
      </c>
      <c r="BN69" s="65"/>
      <c r="BO69" s="65">
        <v>2.4186096417302121</v>
      </c>
      <c r="BP69" s="65">
        <v>2.4823132417828648</v>
      </c>
      <c r="BQ69" s="65"/>
      <c r="BR69" s="82"/>
      <c r="BS69" s="65"/>
      <c r="BT69" s="65"/>
      <c r="BU69" s="65">
        <v>1.8742331691112204</v>
      </c>
      <c r="BV69" s="65"/>
      <c r="BW69" s="65">
        <v>1.7905579413468646</v>
      </c>
      <c r="BX69" s="65"/>
      <c r="BY69" s="65"/>
      <c r="BZ69" s="65">
        <v>1.1291976142482998</v>
      </c>
      <c r="CA69" s="65"/>
      <c r="CB69" s="65">
        <v>0.86684509941684995</v>
      </c>
      <c r="CC69" s="65"/>
      <c r="CD69" s="65">
        <v>0.52788055364102515</v>
      </c>
      <c r="CE69" s="65"/>
      <c r="CF69" s="65"/>
      <c r="CG69" s="65"/>
      <c r="CH69" s="65"/>
      <c r="CI69" s="65">
        <v>0.21529644240969992</v>
      </c>
      <c r="CJ69" s="65"/>
      <c r="CK69" s="65">
        <v>0.38494048179655049</v>
      </c>
      <c r="CL69" s="65"/>
      <c r="CM69" s="65"/>
      <c r="CN69" s="65">
        <v>0.94635539862862528</v>
      </c>
      <c r="CO69" s="65"/>
      <c r="CP69" s="65">
        <v>0.83353749526667453</v>
      </c>
      <c r="CQ69" s="65"/>
      <c r="CR69" s="65">
        <v>0.8870172662436997</v>
      </c>
      <c r="CS69" s="65"/>
      <c r="CT69" s="65"/>
      <c r="CU69" s="65"/>
      <c r="CV69" s="65"/>
      <c r="CW69" s="65">
        <v>1.5966608896010501</v>
      </c>
      <c r="CX69" s="65"/>
      <c r="CY69" s="65">
        <v>1.4723968795538251</v>
      </c>
      <c r="CZ69" s="65"/>
      <c r="DA69" s="65"/>
      <c r="DB69" s="65">
        <v>1.737182758584225</v>
      </c>
      <c r="DC69" s="65"/>
      <c r="DD69" s="65">
        <v>1.9666603110479</v>
      </c>
      <c r="DE69" s="65"/>
      <c r="DF69" s="65">
        <v>2.0803881624464751</v>
      </c>
      <c r="DG69" s="65"/>
      <c r="DH69" s="65"/>
      <c r="DI69" s="65"/>
      <c r="DJ69" s="65"/>
      <c r="DK69" s="65"/>
      <c r="DL69" s="65">
        <v>2.7166960862743248</v>
      </c>
      <c r="DM69" s="65"/>
      <c r="DN69" s="153">
        <v>2.5183954986069002</v>
      </c>
      <c r="DO69" s="65"/>
      <c r="DP69" s="65"/>
      <c r="DQ69" s="65"/>
      <c r="DR69" s="65"/>
      <c r="DS69" s="65"/>
      <c r="DT69" s="65"/>
      <c r="DU69" s="65"/>
      <c r="DV69" s="65"/>
      <c r="DW69" s="65"/>
      <c r="DX69" s="65"/>
      <c r="DY69" s="65">
        <v>3.0550101459012997</v>
      </c>
      <c r="DZ69" s="65"/>
      <c r="EA69" s="65"/>
      <c r="EB69" s="65"/>
      <c r="EC69" s="65"/>
      <c r="ED69" s="65"/>
      <c r="EE69" s="65"/>
      <c r="EF69" s="65"/>
      <c r="EG69" s="65">
        <v>2.6958328535736249</v>
      </c>
      <c r="EH69" s="65"/>
      <c r="EI69" s="65"/>
      <c r="EJ69" s="65"/>
      <c r="EK69" s="65"/>
      <c r="EL69" s="65"/>
      <c r="EM69" s="65"/>
      <c r="EN69" s="65"/>
      <c r="EO69" s="65"/>
      <c r="EP69" s="65"/>
      <c r="EQ69" s="65"/>
      <c r="ER69" s="65"/>
      <c r="ES69" s="65"/>
      <c r="ET69" s="65"/>
      <c r="EU69" s="65"/>
      <c r="EV69" s="65"/>
      <c r="EW69" s="65"/>
      <c r="EX69" s="65"/>
      <c r="EY69" s="65"/>
      <c r="EZ69" s="65"/>
      <c r="FA69" s="65"/>
      <c r="FB69" s="65"/>
      <c r="FC69" s="65"/>
      <c r="FD69" s="65"/>
      <c r="FE69" s="65"/>
      <c r="FF69" s="65"/>
      <c r="FG69" s="65">
        <v>2.550752907736225</v>
      </c>
      <c r="FH69" s="65"/>
      <c r="FI69" s="65"/>
      <c r="FJ69" s="65"/>
      <c r="FK69" s="65"/>
      <c r="FL69" s="65"/>
      <c r="FM69" s="65"/>
      <c r="FN69" s="65"/>
      <c r="FO69" s="65"/>
      <c r="FP69" s="65"/>
      <c r="FQ69" s="65"/>
      <c r="FR69" s="65"/>
      <c r="FS69" s="65"/>
      <c r="FT69" s="65"/>
      <c r="FU69" s="65"/>
      <c r="FV69" s="65"/>
      <c r="FW69" s="65">
        <v>2.3615673900664498</v>
      </c>
      <c r="FX69" s="65"/>
      <c r="FY69" s="65"/>
      <c r="FZ69" s="65"/>
      <c r="GA69" s="65"/>
    </row>
    <row r="70" spans="1:183" ht="3.6" customHeight="1" x14ac:dyDescent="0.25">
      <c r="A70" s="65"/>
      <c r="B70" s="65"/>
      <c r="C70" s="65"/>
      <c r="D70" s="65"/>
      <c r="E70" s="65"/>
      <c r="F70" s="65"/>
      <c r="G70" s="65"/>
      <c r="H70" s="65"/>
      <c r="I70" s="65"/>
      <c r="J70" s="65"/>
      <c r="K70" s="65"/>
      <c r="L70" s="65"/>
      <c r="M70" s="65"/>
      <c r="N70" s="65"/>
      <c r="O70" s="65"/>
      <c r="P70" s="65"/>
      <c r="Q70" s="65"/>
      <c r="R70" s="65"/>
      <c r="S70" s="65"/>
      <c r="T70" s="65"/>
      <c r="U70" s="65"/>
      <c r="V70" s="65"/>
      <c r="W70" s="65"/>
      <c r="X70" s="65"/>
      <c r="Y70" s="65"/>
      <c r="Z70" s="65">
        <v>4.4579272204989504</v>
      </c>
      <c r="AA70" s="65"/>
      <c r="AB70" s="65"/>
      <c r="AC70" s="65"/>
      <c r="AD70" s="65">
        <v>4.2880388984296101</v>
      </c>
      <c r="AE70" s="65"/>
      <c r="AF70" s="65">
        <v>4.3983803453724502</v>
      </c>
      <c r="AG70" s="65"/>
      <c r="AH70" s="65">
        <v>4.15342559845885</v>
      </c>
      <c r="AI70" s="65"/>
      <c r="AJ70" s="65"/>
      <c r="AK70" s="65"/>
      <c r="AL70" s="65"/>
      <c r="AM70" s="65">
        <v>4.1408690079147874</v>
      </c>
      <c r="AN70" s="65"/>
      <c r="AO70" s="65">
        <v>4.1574307333058975</v>
      </c>
      <c r="AP70" s="65"/>
      <c r="AQ70" s="65"/>
      <c r="AR70" s="65"/>
      <c r="AS70" s="65">
        <v>3.7579704540494747</v>
      </c>
      <c r="AT70" s="65"/>
      <c r="AU70" s="65">
        <v>3.7511798796942073</v>
      </c>
      <c r="AV70" s="82"/>
      <c r="AW70" s="65"/>
      <c r="AX70" s="65">
        <v>3.4534358657311652</v>
      </c>
      <c r="AY70" s="65"/>
      <c r="AZ70" s="65">
        <v>3.4102183930382299</v>
      </c>
      <c r="BA70" s="65"/>
      <c r="BB70" s="65">
        <v>3.3905879470559497</v>
      </c>
      <c r="BC70" s="65"/>
      <c r="BD70" s="65"/>
      <c r="BE70" s="65"/>
      <c r="BF70" s="65"/>
      <c r="BG70" s="65">
        <v>3.1800901790510547</v>
      </c>
      <c r="BH70" s="65"/>
      <c r="BI70" s="82">
        <v>3.2201237468308852</v>
      </c>
      <c r="BJ70" s="65"/>
      <c r="BK70" s="65"/>
      <c r="BL70" s="65">
        <v>3.368864312410305</v>
      </c>
      <c r="BM70" s="155">
        <v>3.2116187554432107</v>
      </c>
      <c r="BN70" s="65"/>
      <c r="BO70" s="65">
        <v>3.0094658118729818</v>
      </c>
      <c r="BP70" s="65">
        <v>2.9402550018082194</v>
      </c>
      <c r="BQ70" s="65"/>
      <c r="BR70" s="82"/>
      <c r="BS70" s="65"/>
      <c r="BT70" s="65"/>
      <c r="BU70" s="65">
        <v>2.2735474434033596</v>
      </c>
      <c r="BV70" s="65"/>
      <c r="BW70" s="65">
        <v>2.3410726846308201</v>
      </c>
      <c r="BX70" s="65"/>
      <c r="BY70" s="65"/>
      <c r="BZ70" s="65">
        <v>2.2688632277907876</v>
      </c>
      <c r="CA70" s="65"/>
      <c r="CB70" s="65">
        <v>1.936608930506583</v>
      </c>
      <c r="CC70" s="65"/>
      <c r="CD70" s="65">
        <v>1.5272582182398575</v>
      </c>
      <c r="CE70" s="65"/>
      <c r="CF70" s="65"/>
      <c r="CG70" s="65"/>
      <c r="CH70" s="65"/>
      <c r="CI70" s="65">
        <v>0.28397643391882532</v>
      </c>
      <c r="CJ70" s="65"/>
      <c r="CK70" s="65">
        <v>0.6469155282682002</v>
      </c>
      <c r="CL70" s="65"/>
      <c r="CM70" s="65"/>
      <c r="CN70" s="65">
        <v>0.68951856522702526</v>
      </c>
      <c r="CO70" s="65"/>
      <c r="CP70" s="65">
        <v>0.78472311768544989</v>
      </c>
      <c r="CQ70" s="65"/>
      <c r="CR70" s="65">
        <v>0.72109076174724995</v>
      </c>
      <c r="CS70" s="65"/>
      <c r="CT70" s="65"/>
      <c r="CU70" s="65"/>
      <c r="CV70" s="65"/>
      <c r="CW70" s="65">
        <v>1.330298779939</v>
      </c>
      <c r="CX70" s="65"/>
      <c r="CY70" s="65">
        <v>1.3983592658037001</v>
      </c>
      <c r="CZ70" s="65"/>
      <c r="DA70" s="65"/>
      <c r="DB70" s="65">
        <v>1.4653427557954251</v>
      </c>
      <c r="DC70" s="65"/>
      <c r="DD70" s="65">
        <v>1.6268373022800255</v>
      </c>
      <c r="DE70" s="65"/>
      <c r="DF70" s="65">
        <v>1.8291806265060493</v>
      </c>
      <c r="DG70" s="65"/>
      <c r="DH70" s="65"/>
      <c r="DI70" s="65"/>
      <c r="DJ70" s="65"/>
      <c r="DK70" s="65"/>
      <c r="DL70" s="65">
        <v>1.9918263107063749</v>
      </c>
      <c r="DM70" s="65"/>
      <c r="DN70" s="153">
        <v>2.1122860905476752</v>
      </c>
      <c r="DO70" s="65"/>
      <c r="DP70" s="65"/>
      <c r="DQ70" s="65"/>
      <c r="DR70" s="65"/>
      <c r="DS70" s="65"/>
      <c r="DT70" s="65"/>
      <c r="DU70" s="65"/>
      <c r="DV70" s="65"/>
      <c r="DW70" s="65"/>
      <c r="DX70" s="65"/>
      <c r="DY70" s="65">
        <v>3.0324967293826992</v>
      </c>
      <c r="DZ70" s="65"/>
      <c r="EA70" s="65"/>
      <c r="EB70" s="65"/>
      <c r="EC70" s="65"/>
      <c r="ED70" s="65"/>
      <c r="EE70" s="65"/>
      <c r="EF70" s="65"/>
      <c r="EG70" s="65">
        <v>2.783892312736175</v>
      </c>
      <c r="EH70" s="65"/>
      <c r="EI70" s="65"/>
      <c r="EJ70" s="65"/>
      <c r="EK70" s="65"/>
      <c r="EL70" s="65"/>
      <c r="EM70" s="65"/>
      <c r="EN70" s="65"/>
      <c r="EO70" s="65"/>
      <c r="EP70" s="65"/>
      <c r="EQ70" s="65"/>
      <c r="ER70" s="65"/>
      <c r="ES70" s="65"/>
      <c r="ET70" s="65"/>
      <c r="EU70" s="65"/>
      <c r="EV70" s="65"/>
      <c r="EW70" s="65"/>
      <c r="EX70" s="65"/>
      <c r="EY70" s="65"/>
      <c r="EZ70" s="65"/>
      <c r="FA70" s="65"/>
      <c r="FB70" s="65"/>
      <c r="FC70" s="65"/>
      <c r="FD70" s="65"/>
      <c r="FE70" s="65"/>
      <c r="FF70" s="65"/>
      <c r="FG70" s="65">
        <v>2.8083383935766246</v>
      </c>
      <c r="FH70" s="65"/>
      <c r="FI70" s="65"/>
      <c r="FJ70" s="65"/>
      <c r="FK70" s="65"/>
      <c r="FL70" s="65"/>
      <c r="FM70" s="65"/>
      <c r="FN70" s="65"/>
      <c r="FO70" s="65"/>
      <c r="FP70" s="65"/>
      <c r="FQ70" s="65"/>
      <c r="FR70" s="65"/>
      <c r="FS70" s="65"/>
      <c r="FT70" s="65"/>
      <c r="FU70" s="65"/>
      <c r="FV70" s="65"/>
      <c r="FW70" s="65">
        <v>2.7032344381327249</v>
      </c>
      <c r="FX70" s="65"/>
      <c r="FY70" s="65"/>
      <c r="FZ70" s="65"/>
      <c r="GA70" s="65"/>
    </row>
    <row r="71" spans="1:183" ht="3.6" customHeight="1" x14ac:dyDescent="0.25">
      <c r="A71" s="65"/>
      <c r="B71" s="65"/>
      <c r="C71" s="65"/>
      <c r="D71" s="65"/>
      <c r="E71" s="65"/>
      <c r="F71" s="65"/>
      <c r="G71" s="65"/>
      <c r="H71" s="65"/>
      <c r="I71" s="65"/>
      <c r="J71" s="65"/>
      <c r="K71" s="65"/>
      <c r="L71" s="65"/>
      <c r="M71" s="65"/>
      <c r="N71" s="65"/>
      <c r="O71" s="65"/>
      <c r="P71" s="65"/>
      <c r="Q71" s="65"/>
      <c r="R71" s="65"/>
      <c r="S71" s="65"/>
      <c r="T71" s="65"/>
      <c r="U71" s="65"/>
      <c r="V71" s="65"/>
      <c r="W71" s="65"/>
      <c r="X71" s="65"/>
      <c r="Y71" s="65"/>
      <c r="Z71" s="65">
        <v>7.0768134166047005</v>
      </c>
      <c r="AA71" s="65"/>
      <c r="AB71" s="65"/>
      <c r="AC71" s="65"/>
      <c r="AD71" s="65">
        <v>6.7468158425448994</v>
      </c>
      <c r="AE71" s="65"/>
      <c r="AF71" s="65">
        <v>6.8932883982349251</v>
      </c>
      <c r="AG71" s="65"/>
      <c r="AH71" s="65">
        <v>6.74385561888095</v>
      </c>
      <c r="AI71" s="65"/>
      <c r="AJ71" s="65"/>
      <c r="AK71" s="65"/>
      <c r="AL71" s="65"/>
      <c r="AM71" s="65">
        <v>7.2026866657403747</v>
      </c>
      <c r="AN71" s="65"/>
      <c r="AO71" s="65">
        <v>6.7866831619574501</v>
      </c>
      <c r="AP71" s="65"/>
      <c r="AQ71" s="65"/>
      <c r="AR71" s="65"/>
      <c r="AS71" s="65">
        <v>6.7027246381894994</v>
      </c>
      <c r="AT71" s="65"/>
      <c r="AU71" s="65">
        <v>6.7460359117007993</v>
      </c>
      <c r="AV71" s="82"/>
      <c r="AW71" s="65"/>
      <c r="AX71" s="65">
        <v>6.5975620975486997</v>
      </c>
      <c r="AY71" s="65"/>
      <c r="AZ71" s="65">
        <v>6.9751423229979501</v>
      </c>
      <c r="BA71" s="65"/>
      <c r="BB71" s="65">
        <v>6.5974958433710746</v>
      </c>
      <c r="BC71" s="65"/>
      <c r="BD71" s="65"/>
      <c r="BE71" s="65"/>
      <c r="BF71" s="65"/>
      <c r="BG71" s="65">
        <v>6.4725926723621008</v>
      </c>
      <c r="BH71" s="65"/>
      <c r="BI71" s="82">
        <v>6.4620500644969754</v>
      </c>
      <c r="BJ71" s="65"/>
      <c r="BK71" s="65"/>
      <c r="BL71" s="65">
        <v>6.6180541511124495</v>
      </c>
      <c r="BM71" s="155">
        <v>6.4121850948800745</v>
      </c>
      <c r="BN71" s="65"/>
      <c r="BO71" s="65">
        <v>6.4469499477487497</v>
      </c>
      <c r="BP71" s="65">
        <v>6.2906244777333749</v>
      </c>
      <c r="BQ71" s="65"/>
      <c r="BR71" s="82"/>
      <c r="BS71" s="65"/>
      <c r="BT71" s="65"/>
      <c r="BU71" s="65">
        <v>6.0289834364473247</v>
      </c>
      <c r="BV71" s="65"/>
      <c r="BW71" s="65">
        <v>5.4808386849359252</v>
      </c>
      <c r="BX71" s="65"/>
      <c r="BY71" s="65"/>
      <c r="BZ71" s="65">
        <v>4.7808286200776013</v>
      </c>
      <c r="CA71" s="65"/>
      <c r="CB71" s="65">
        <v>4.9468194066335762</v>
      </c>
      <c r="CC71" s="65"/>
      <c r="CD71" s="65">
        <v>4.4665394547168251</v>
      </c>
      <c r="CE71" s="65"/>
      <c r="CF71" s="65"/>
      <c r="CG71" s="65"/>
      <c r="CH71" s="65"/>
      <c r="CI71" s="65">
        <v>3.9192923032658005</v>
      </c>
      <c r="CJ71" s="65"/>
      <c r="CK71" s="65">
        <v>3.6659237127656006</v>
      </c>
      <c r="CL71" s="65"/>
      <c r="CM71" s="65"/>
      <c r="CN71" s="65">
        <v>3.2302119529596252</v>
      </c>
      <c r="CO71" s="65"/>
      <c r="CP71" s="65">
        <v>3.6876541004896248</v>
      </c>
      <c r="CQ71" s="65"/>
      <c r="CR71" s="65">
        <v>3.4254805618794748</v>
      </c>
      <c r="CS71" s="65"/>
      <c r="CT71" s="65"/>
      <c r="CU71" s="65"/>
      <c r="CV71" s="65"/>
      <c r="CW71" s="65">
        <v>3.7143788822114749</v>
      </c>
      <c r="CX71" s="65"/>
      <c r="CY71" s="65">
        <v>3.6287103625507497</v>
      </c>
      <c r="CZ71" s="65"/>
      <c r="DA71" s="65"/>
      <c r="DB71" s="65">
        <v>3.5783321063320748</v>
      </c>
      <c r="DC71" s="65"/>
      <c r="DD71" s="65">
        <v>3.868568688059224</v>
      </c>
      <c r="DE71" s="65"/>
      <c r="DF71" s="65">
        <v>3.7449221303546749</v>
      </c>
      <c r="DG71" s="65"/>
      <c r="DH71" s="65"/>
      <c r="DI71" s="65"/>
      <c r="DJ71" s="65"/>
      <c r="DK71" s="65"/>
      <c r="DL71" s="65">
        <v>4.4380496254899988</v>
      </c>
      <c r="DM71" s="65"/>
      <c r="DN71" s="153">
        <v>3.9390865544092004</v>
      </c>
      <c r="DO71" s="65"/>
      <c r="DP71" s="65"/>
      <c r="DQ71" s="65"/>
      <c r="DR71" s="65"/>
      <c r="DS71" s="65"/>
      <c r="DT71" s="65"/>
      <c r="DU71" s="65"/>
      <c r="DV71" s="65"/>
      <c r="DW71" s="65"/>
      <c r="DX71" s="65"/>
      <c r="DY71" s="65">
        <v>4.6901840724641257</v>
      </c>
      <c r="DZ71" s="65"/>
      <c r="EA71" s="65"/>
      <c r="EB71" s="65"/>
      <c r="EC71" s="65"/>
      <c r="ED71" s="65"/>
      <c r="EE71" s="65"/>
      <c r="EF71" s="65"/>
      <c r="EG71" s="65">
        <v>4.7385274316093504</v>
      </c>
      <c r="EH71" s="65"/>
      <c r="EI71" s="65"/>
      <c r="EJ71" s="65"/>
      <c r="EK71" s="65"/>
      <c r="EL71" s="65"/>
      <c r="EM71" s="65"/>
      <c r="EN71" s="65"/>
      <c r="EO71" s="65"/>
      <c r="EP71" s="65"/>
      <c r="EQ71" s="65"/>
      <c r="ER71" s="65"/>
      <c r="ES71" s="65"/>
      <c r="ET71" s="65"/>
      <c r="EU71" s="65"/>
      <c r="EV71" s="65"/>
      <c r="EW71" s="65"/>
      <c r="EX71" s="65"/>
      <c r="EY71" s="65"/>
      <c r="EZ71" s="65"/>
      <c r="FA71" s="65"/>
      <c r="FB71" s="65"/>
      <c r="FC71" s="65"/>
      <c r="FD71" s="65"/>
      <c r="FE71" s="65"/>
      <c r="FF71" s="65"/>
      <c r="FG71" s="65">
        <v>4.9082956945340506</v>
      </c>
      <c r="FH71" s="65"/>
      <c r="FI71" s="65"/>
      <c r="FJ71" s="65"/>
      <c r="FK71" s="65"/>
      <c r="FL71" s="65"/>
      <c r="FM71" s="65"/>
      <c r="FN71" s="65"/>
      <c r="FO71" s="65"/>
      <c r="FP71" s="65"/>
      <c r="FQ71" s="65"/>
      <c r="FR71" s="65"/>
      <c r="FS71" s="65"/>
      <c r="FT71" s="65"/>
      <c r="FU71" s="65"/>
      <c r="FV71" s="65"/>
      <c r="FW71" s="65">
        <v>4.9787565688412752</v>
      </c>
      <c r="FX71" s="65"/>
      <c r="FY71" s="65"/>
      <c r="FZ71" s="65"/>
      <c r="GA71" s="65"/>
    </row>
    <row r="72" spans="1:183" ht="3.6" customHeight="1" x14ac:dyDescent="0.25">
      <c r="A72" s="65"/>
      <c r="B72" s="65"/>
      <c r="C72" s="65"/>
      <c r="D72" s="65"/>
      <c r="E72" s="65"/>
      <c r="F72" s="65"/>
      <c r="G72" s="65"/>
      <c r="H72" s="65"/>
      <c r="I72" s="65"/>
      <c r="J72" s="65"/>
      <c r="K72" s="65"/>
      <c r="L72" s="65"/>
      <c r="M72" s="65"/>
      <c r="N72" s="65"/>
      <c r="O72" s="65"/>
      <c r="P72" s="65"/>
      <c r="Q72" s="65"/>
      <c r="R72" s="65"/>
      <c r="S72" s="65"/>
      <c r="T72" s="65"/>
      <c r="U72" s="65"/>
      <c r="V72" s="65"/>
      <c r="W72" s="65"/>
      <c r="X72" s="65"/>
      <c r="Y72" s="65"/>
      <c r="Z72" s="65">
        <v>52.697943914359278</v>
      </c>
      <c r="AA72" s="65"/>
      <c r="AB72" s="65"/>
      <c r="AC72" s="65"/>
      <c r="AD72" s="65">
        <v>50.434401460969418</v>
      </c>
      <c r="AE72" s="65"/>
      <c r="AF72" s="65">
        <v>57.576996153833548</v>
      </c>
      <c r="AG72" s="65"/>
      <c r="AH72" s="65">
        <v>22.676450087436898</v>
      </c>
      <c r="AI72" s="65"/>
      <c r="AJ72" s="65"/>
      <c r="AK72" s="65"/>
      <c r="AL72" s="65"/>
      <c r="AM72" s="65">
        <v>48.353290418709378</v>
      </c>
      <c r="AN72" s="65"/>
      <c r="AO72" s="65">
        <v>22.321211109609976</v>
      </c>
      <c r="AP72" s="65"/>
      <c r="AQ72" s="65"/>
      <c r="AR72" s="65"/>
      <c r="AS72" s="65">
        <v>59.783182295716308</v>
      </c>
      <c r="AT72" s="65"/>
      <c r="AU72" s="65">
        <v>21.763499126699703</v>
      </c>
      <c r="AV72" s="82"/>
      <c r="AW72" s="65"/>
      <c r="AX72" s="65">
        <v>59.380984648318048</v>
      </c>
      <c r="AY72" s="65"/>
      <c r="AZ72" s="65">
        <v>25.811179176173326</v>
      </c>
      <c r="BA72" s="65"/>
      <c r="BB72" s="65">
        <v>66.641649452510251</v>
      </c>
      <c r="BC72" s="65"/>
      <c r="BD72" s="65"/>
      <c r="BE72" s="65"/>
      <c r="BF72" s="65"/>
      <c r="BG72" s="65">
        <v>49.879050899350048</v>
      </c>
      <c r="BH72" s="65"/>
      <c r="BI72" s="82">
        <v>34.868608551122776</v>
      </c>
      <c r="BJ72" s="65"/>
      <c r="BK72" s="65"/>
      <c r="BL72" s="65">
        <v>28.971284188169474</v>
      </c>
      <c r="BM72" s="155">
        <v>29.021934684514051</v>
      </c>
      <c r="BN72" s="65"/>
      <c r="BO72" s="65">
        <v>10.416175075150448</v>
      </c>
      <c r="BP72" s="65">
        <v>24.85058424997564</v>
      </c>
      <c r="BQ72" s="65"/>
      <c r="BR72" s="82"/>
      <c r="BS72" s="65"/>
      <c r="BT72" s="65"/>
      <c r="BU72" s="65">
        <v>42.618372757566149</v>
      </c>
      <c r="BV72" s="65"/>
      <c r="BW72" s="65">
        <v>1.3664615850320994</v>
      </c>
      <c r="BX72" s="65"/>
      <c r="BY72" s="65"/>
      <c r="BZ72" s="65">
        <v>27.384722247034276</v>
      </c>
      <c r="CA72" s="65"/>
      <c r="CB72" s="65">
        <v>0.2142610404300016</v>
      </c>
      <c r="CC72" s="65"/>
      <c r="CD72" s="65">
        <v>24.410113315431943</v>
      </c>
      <c r="CE72" s="65"/>
      <c r="CF72" s="65"/>
      <c r="CG72" s="65"/>
      <c r="CH72" s="65"/>
      <c r="CI72" s="65">
        <v>19.156541490238581</v>
      </c>
      <c r="CJ72" s="65"/>
      <c r="CK72" s="65">
        <v>11.437899077872874</v>
      </c>
      <c r="CL72" s="65"/>
      <c r="CM72" s="65"/>
      <c r="CN72" s="65">
        <v>46.741962538217024</v>
      </c>
      <c r="CO72" s="65"/>
      <c r="CP72" s="65">
        <v>8.862475774867276</v>
      </c>
      <c r="CQ72" s="65"/>
      <c r="CR72" s="65">
        <v>28.916490411783975</v>
      </c>
      <c r="CS72" s="65"/>
      <c r="CT72" s="65"/>
      <c r="CU72" s="65"/>
      <c r="CV72" s="65"/>
      <c r="CW72" s="65">
        <v>72.41846395486462</v>
      </c>
      <c r="CX72" s="65"/>
      <c r="CY72" s="65">
        <v>46.688758343719272</v>
      </c>
      <c r="CZ72" s="65"/>
      <c r="DA72" s="65"/>
      <c r="DB72" s="65">
        <v>73.357590789075374</v>
      </c>
      <c r="DC72" s="65"/>
      <c r="DD72" s="65">
        <v>53.81169453751928</v>
      </c>
      <c r="DE72" s="65"/>
      <c r="DF72" s="65">
        <v>76.823422657294955</v>
      </c>
      <c r="DG72" s="65"/>
      <c r="DH72" s="65"/>
      <c r="DI72" s="65"/>
      <c r="DJ72" s="65"/>
      <c r="DK72" s="65"/>
      <c r="DL72" s="65">
        <v>94.092515229546819</v>
      </c>
      <c r="DM72" s="65"/>
      <c r="DN72" s="155">
        <v>77.607152477807631</v>
      </c>
      <c r="DO72" s="65"/>
      <c r="DP72" s="65"/>
      <c r="DQ72" s="65"/>
      <c r="DR72" s="65"/>
      <c r="DS72" s="65"/>
      <c r="DT72" s="65"/>
      <c r="DU72" s="65"/>
      <c r="DV72" s="65"/>
      <c r="DW72" s="65"/>
      <c r="DX72" s="65"/>
      <c r="DY72" s="65">
        <v>38.184953788914072</v>
      </c>
      <c r="DZ72" s="65"/>
      <c r="EA72" s="65"/>
      <c r="EB72" s="65"/>
      <c r="EC72" s="65"/>
      <c r="ED72" s="65"/>
      <c r="EE72" s="65"/>
      <c r="EF72" s="65"/>
      <c r="EG72" s="65">
        <v>22.508861401238065</v>
      </c>
      <c r="EH72" s="65"/>
      <c r="EI72" s="65"/>
      <c r="EJ72" s="65"/>
      <c r="EK72" s="65"/>
      <c r="EL72" s="65"/>
      <c r="EM72" s="65"/>
      <c r="EN72" s="65"/>
      <c r="EO72" s="65"/>
      <c r="EP72" s="65"/>
      <c r="EQ72" s="65"/>
      <c r="ER72" s="65"/>
      <c r="ES72" s="65"/>
      <c r="ET72" s="65"/>
      <c r="EU72" s="65"/>
      <c r="EV72" s="65"/>
      <c r="EW72" s="65"/>
      <c r="EX72" s="65"/>
      <c r="EY72" s="65"/>
      <c r="EZ72" s="65"/>
      <c r="FA72" s="65"/>
      <c r="FB72" s="65"/>
      <c r="FC72" s="65"/>
      <c r="FD72" s="65"/>
      <c r="FE72" s="65"/>
      <c r="FF72" s="65"/>
      <c r="FG72" s="65">
        <v>28.336303335087003</v>
      </c>
      <c r="FH72" s="65"/>
      <c r="FI72" s="65"/>
      <c r="FJ72" s="65"/>
      <c r="FK72" s="65"/>
      <c r="FL72" s="65"/>
      <c r="FM72" s="65"/>
      <c r="FN72" s="65"/>
      <c r="FO72" s="65"/>
      <c r="FP72" s="65"/>
      <c r="FQ72" s="65"/>
      <c r="FR72" s="65"/>
      <c r="FS72" s="65"/>
      <c r="FT72" s="65"/>
      <c r="FU72" s="65"/>
      <c r="FV72" s="65"/>
      <c r="FW72" s="65">
        <v>28.122997288819047</v>
      </c>
      <c r="FX72" s="65"/>
      <c r="FY72" s="65"/>
      <c r="FZ72" s="65"/>
      <c r="GA72" s="65"/>
    </row>
    <row r="73" spans="1:183" ht="3.6" customHeight="1" x14ac:dyDescent="0.25">
      <c r="A73" s="65"/>
      <c r="B73" s="65"/>
      <c r="C73" s="65"/>
      <c r="D73" s="65"/>
      <c r="E73" s="65"/>
      <c r="F73" s="65"/>
      <c r="G73" s="65"/>
      <c r="H73" s="65"/>
      <c r="I73" s="65"/>
      <c r="J73" s="65"/>
      <c r="K73" s="65"/>
      <c r="L73" s="65"/>
      <c r="M73" s="65"/>
      <c r="N73" s="65"/>
      <c r="O73" s="65"/>
      <c r="P73" s="65"/>
      <c r="Q73" s="65"/>
      <c r="R73" s="65"/>
      <c r="S73" s="65"/>
      <c r="T73" s="65"/>
      <c r="U73" s="65"/>
      <c r="V73" s="65"/>
      <c r="W73" s="65"/>
      <c r="X73" s="65"/>
      <c r="Y73" s="65"/>
      <c r="Z73" s="65">
        <v>76.235973354365385</v>
      </c>
      <c r="AA73" s="65"/>
      <c r="AB73" s="65"/>
      <c r="AC73" s="65"/>
      <c r="AD73" s="65">
        <v>73.277947710850256</v>
      </c>
      <c r="AE73" s="65"/>
      <c r="AF73" s="65">
        <v>80.946380393362432</v>
      </c>
      <c r="AG73" s="65"/>
      <c r="AH73" s="65">
        <v>45.244726780561265</v>
      </c>
      <c r="AI73" s="65"/>
      <c r="AJ73" s="65"/>
      <c r="AK73" s="65"/>
      <c r="AL73" s="65"/>
      <c r="AM73" s="65">
        <v>69.902696880434021</v>
      </c>
      <c r="AN73" s="65"/>
      <c r="AO73" s="65">
        <v>44.003350013686003</v>
      </c>
      <c r="AP73" s="65"/>
      <c r="AQ73" s="65"/>
      <c r="AR73" s="65"/>
      <c r="AS73" s="65">
        <v>79.033010990923685</v>
      </c>
      <c r="AT73" s="65"/>
      <c r="AU73" s="65">
        <v>40.68295454946341</v>
      </c>
      <c r="AV73" s="82"/>
      <c r="AW73" s="65"/>
      <c r="AX73" s="65">
        <v>78.050237909497326</v>
      </c>
      <c r="AY73" s="65"/>
      <c r="AZ73" s="65">
        <v>44.70836762237996</v>
      </c>
      <c r="BA73" s="65"/>
      <c r="BB73" s="65">
        <v>85.445090009370858</v>
      </c>
      <c r="BC73" s="65"/>
      <c r="BD73" s="65"/>
      <c r="BE73" s="65"/>
      <c r="BF73" s="65"/>
      <c r="BG73" s="65">
        <v>67.263077335033756</v>
      </c>
      <c r="BH73" s="65"/>
      <c r="BI73" s="82">
        <v>52.716406808710502</v>
      </c>
      <c r="BJ73" s="65"/>
      <c r="BK73" s="65"/>
      <c r="BL73" s="65">
        <v>47.452302168036432</v>
      </c>
      <c r="BM73" s="155">
        <v>46.19526343707836</v>
      </c>
      <c r="BN73" s="65"/>
      <c r="BO73" s="65">
        <v>26.700401435960032</v>
      </c>
      <c r="BP73" s="65">
        <v>41.118288980748893</v>
      </c>
      <c r="BQ73" s="65"/>
      <c r="BR73" s="82"/>
      <c r="BS73" s="65"/>
      <c r="BT73" s="65"/>
      <c r="BU73" s="65">
        <v>55.061714595109891</v>
      </c>
      <c r="BV73" s="65"/>
      <c r="BW73" s="65">
        <v>13.761353462965154</v>
      </c>
      <c r="BX73" s="65"/>
      <c r="BY73" s="65"/>
      <c r="BZ73" s="65">
        <v>37.578904773151535</v>
      </c>
      <c r="CA73" s="65"/>
      <c r="CB73" s="65">
        <v>8.6246231302003</v>
      </c>
      <c r="CC73" s="65"/>
      <c r="CD73" s="65">
        <v>30.575529631074591</v>
      </c>
      <c r="CE73" s="65"/>
      <c r="CF73" s="65"/>
      <c r="CG73" s="65"/>
      <c r="CH73" s="65"/>
      <c r="CI73" s="65">
        <v>20.654360119224158</v>
      </c>
      <c r="CJ73" s="65"/>
      <c r="CK73" s="65">
        <v>14.533467108067125</v>
      </c>
      <c r="CL73" s="65"/>
      <c r="CM73" s="65"/>
      <c r="CN73" s="65">
        <v>51.649584429783978</v>
      </c>
      <c r="CO73" s="65"/>
      <c r="CP73" s="65">
        <v>13.71725761372365</v>
      </c>
      <c r="CQ73" s="65"/>
      <c r="CR73" s="65">
        <v>33.740814495756823</v>
      </c>
      <c r="CS73" s="65"/>
      <c r="CT73" s="65"/>
      <c r="CU73" s="65"/>
      <c r="CV73" s="65"/>
      <c r="CW73" s="65">
        <v>81.199342963484753</v>
      </c>
      <c r="CX73" s="65"/>
      <c r="CY73" s="65">
        <v>55.301026779791854</v>
      </c>
      <c r="CZ73" s="65"/>
      <c r="DA73" s="65"/>
      <c r="DB73" s="65">
        <v>82.965167332214335</v>
      </c>
      <c r="DC73" s="65"/>
      <c r="DD73" s="65">
        <v>64.592187377503066</v>
      </c>
      <c r="DE73" s="65"/>
      <c r="DF73" s="65">
        <v>88.552129024152521</v>
      </c>
      <c r="DG73" s="65"/>
      <c r="DH73" s="65"/>
      <c r="DI73" s="65"/>
      <c r="DJ73" s="65"/>
      <c r="DK73" s="65"/>
      <c r="DL73" s="65">
        <v>108.21808242048893</v>
      </c>
      <c r="DM73" s="65"/>
      <c r="DN73" s="155">
        <v>91.499197245271347</v>
      </c>
      <c r="DO73" s="65"/>
      <c r="DP73" s="65"/>
      <c r="DQ73" s="65"/>
      <c r="DR73" s="65"/>
      <c r="DS73" s="65"/>
      <c r="DT73" s="65"/>
      <c r="DU73" s="65"/>
      <c r="DV73" s="65"/>
      <c r="DW73" s="65"/>
      <c r="DX73" s="65"/>
      <c r="DY73" s="65">
        <v>56.44747441476607</v>
      </c>
      <c r="DZ73" s="65"/>
      <c r="EA73" s="65"/>
      <c r="EB73" s="65"/>
      <c r="EC73" s="65"/>
      <c r="ED73" s="65"/>
      <c r="EE73" s="65"/>
      <c r="EF73" s="65"/>
      <c r="EG73" s="65">
        <v>38.948036900167459</v>
      </c>
      <c r="EH73" s="65"/>
      <c r="EI73" s="65"/>
      <c r="EJ73" s="65"/>
      <c r="EK73" s="65"/>
      <c r="EL73" s="65"/>
      <c r="EM73" s="65"/>
      <c r="EN73" s="65"/>
      <c r="EO73" s="65"/>
      <c r="EP73" s="65"/>
      <c r="EQ73" s="65"/>
      <c r="ER73" s="65"/>
      <c r="ES73" s="65"/>
      <c r="ET73" s="65"/>
      <c r="EU73" s="65"/>
      <c r="EV73" s="65"/>
      <c r="EW73" s="65"/>
      <c r="EX73" s="65"/>
      <c r="EY73" s="65"/>
      <c r="EZ73" s="65"/>
      <c r="FA73" s="65"/>
      <c r="FB73" s="65"/>
      <c r="FC73" s="65"/>
      <c r="FD73" s="65"/>
      <c r="FE73" s="65"/>
      <c r="FF73" s="65"/>
      <c r="FG73" s="65">
        <v>44.41357723902555</v>
      </c>
      <c r="FH73" s="65"/>
      <c r="FI73" s="65"/>
      <c r="FJ73" s="65"/>
      <c r="FK73" s="65"/>
      <c r="FL73" s="65"/>
      <c r="FM73" s="65"/>
      <c r="FN73" s="65"/>
      <c r="FO73" s="65"/>
      <c r="FP73" s="65"/>
      <c r="FQ73" s="65"/>
      <c r="FR73" s="65"/>
      <c r="FS73" s="65"/>
      <c r="FT73" s="65"/>
      <c r="FU73" s="65"/>
      <c r="FV73" s="65"/>
      <c r="FW73" s="65">
        <v>43.317402773416575</v>
      </c>
      <c r="FX73" s="65"/>
      <c r="FY73" s="65"/>
      <c r="FZ73" s="65"/>
      <c r="GA73" s="65"/>
    </row>
    <row r="74" spans="1:183" ht="3.6" customHeight="1" x14ac:dyDescent="0.25">
      <c r="A74" s="65"/>
      <c r="B74" s="65"/>
      <c r="C74" s="65"/>
      <c r="D74" s="65"/>
      <c r="E74" s="65"/>
      <c r="F74" s="65"/>
      <c r="G74" s="65"/>
      <c r="H74" s="65"/>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5"/>
      <c r="AH74" s="65"/>
      <c r="AI74" s="65"/>
      <c r="AJ74" s="65"/>
      <c r="AK74" s="65"/>
      <c r="AL74" s="65"/>
      <c r="AM74" s="65"/>
      <c r="AN74" s="65"/>
      <c r="AO74" s="65"/>
      <c r="AP74" s="65"/>
      <c r="AQ74" s="65"/>
      <c r="AR74" s="65"/>
      <c r="AS74" s="65"/>
      <c r="AT74" s="65"/>
      <c r="AU74" s="65"/>
      <c r="AV74" s="82"/>
      <c r="AW74" s="65"/>
      <c r="AX74" s="65"/>
      <c r="AY74" s="65"/>
      <c r="AZ74" s="65"/>
      <c r="BA74" s="65"/>
      <c r="BB74" s="65"/>
      <c r="BC74" s="65"/>
      <c r="BD74" s="65"/>
      <c r="BE74" s="65"/>
      <c r="BF74" s="65"/>
      <c r="BG74" s="65"/>
      <c r="BH74" s="65"/>
      <c r="BI74" s="82"/>
      <c r="BJ74" s="65"/>
      <c r="BK74" s="65"/>
      <c r="BL74" s="65"/>
      <c r="BM74" s="155"/>
      <c r="BN74" s="65"/>
      <c r="BO74" s="65"/>
      <c r="BP74" s="65"/>
      <c r="BQ74" s="65"/>
      <c r="BR74" s="82"/>
      <c r="BS74" s="65"/>
      <c r="BT74" s="65"/>
      <c r="BU74" s="65"/>
      <c r="BV74" s="65"/>
      <c r="BW74" s="65"/>
      <c r="BX74" s="65"/>
      <c r="BY74" s="65"/>
      <c r="BZ74" s="65"/>
      <c r="CA74" s="65"/>
      <c r="CB74" s="65"/>
      <c r="CC74" s="65"/>
      <c r="CD74" s="65"/>
      <c r="CE74" s="65"/>
      <c r="CF74" s="65"/>
      <c r="CG74" s="65"/>
      <c r="CH74" s="65"/>
      <c r="CI74" s="65"/>
      <c r="CJ74" s="65"/>
      <c r="CK74" s="65"/>
      <c r="CL74" s="65"/>
      <c r="CM74" s="65"/>
      <c r="CN74" s="65"/>
      <c r="CO74" s="65"/>
      <c r="CP74" s="65"/>
      <c r="CQ74" s="65"/>
      <c r="CR74" s="65"/>
      <c r="CS74" s="65"/>
      <c r="CT74" s="65"/>
      <c r="CU74" s="65"/>
      <c r="CV74" s="65"/>
      <c r="CW74" s="65"/>
      <c r="CX74" s="65"/>
      <c r="CY74" s="65"/>
      <c r="CZ74" s="65"/>
      <c r="DA74" s="65"/>
      <c r="DB74" s="65"/>
      <c r="DC74" s="65"/>
      <c r="DD74" s="65"/>
      <c r="DE74" s="65"/>
      <c r="DF74" s="65"/>
      <c r="DG74" s="65"/>
      <c r="DH74" s="65"/>
      <c r="DI74" s="65"/>
      <c r="DJ74" s="65"/>
      <c r="DK74" s="65"/>
      <c r="DL74" s="65"/>
      <c r="DM74" s="65"/>
      <c r="DN74" s="155"/>
      <c r="DO74" s="65"/>
      <c r="DP74" s="65"/>
      <c r="DQ74" s="65"/>
      <c r="DR74" s="65"/>
      <c r="DS74" s="65"/>
      <c r="DT74" s="65"/>
      <c r="DU74" s="65"/>
      <c r="DV74" s="65"/>
      <c r="DW74" s="65"/>
      <c r="DX74" s="65"/>
      <c r="DY74" s="65"/>
      <c r="DZ74" s="65"/>
      <c r="EA74" s="65"/>
      <c r="EB74" s="65"/>
      <c r="EC74" s="65"/>
      <c r="ED74" s="65"/>
      <c r="EE74" s="65"/>
      <c r="EF74" s="65"/>
      <c r="EG74" s="65"/>
      <c r="EH74" s="65"/>
      <c r="EI74" s="65"/>
      <c r="EJ74" s="65"/>
      <c r="EK74" s="65"/>
      <c r="EL74" s="65"/>
      <c r="EM74" s="65"/>
      <c r="EN74" s="65"/>
      <c r="EO74" s="65"/>
      <c r="EP74" s="65"/>
      <c r="EQ74" s="65"/>
      <c r="ER74" s="65"/>
      <c r="ES74" s="65"/>
      <c r="ET74" s="65"/>
      <c r="EU74" s="65"/>
      <c r="EV74" s="65"/>
      <c r="EW74" s="65"/>
      <c r="EX74" s="65"/>
      <c r="EY74" s="65"/>
      <c r="EZ74" s="65"/>
      <c r="FA74" s="65"/>
      <c r="FB74" s="65"/>
      <c r="FC74" s="65"/>
      <c r="FD74" s="65"/>
      <c r="FE74" s="65"/>
      <c r="FF74" s="65"/>
      <c r="FG74" s="65"/>
      <c r="FH74" s="65"/>
      <c r="FI74" s="65"/>
      <c r="FJ74" s="65"/>
      <c r="FK74" s="65"/>
      <c r="FL74" s="65"/>
      <c r="FM74" s="65"/>
      <c r="FN74" s="65"/>
      <c r="FO74" s="65"/>
      <c r="FP74" s="65"/>
      <c r="FQ74" s="65"/>
      <c r="FR74" s="65"/>
      <c r="FS74" s="65"/>
      <c r="FT74" s="65"/>
      <c r="FU74" s="65"/>
      <c r="FV74" s="65"/>
      <c r="FW74" s="65"/>
      <c r="FX74" s="65"/>
      <c r="FY74" s="65"/>
      <c r="FZ74" s="65"/>
      <c r="GA74" s="65"/>
    </row>
    <row r="75" spans="1:183" ht="3.6" customHeight="1" x14ac:dyDescent="0.25">
      <c r="A75" s="65"/>
      <c r="B75" s="65"/>
      <c r="C75" s="65"/>
      <c r="D75" s="65"/>
      <c r="E75" s="65"/>
      <c r="F75" s="65"/>
      <c r="G75" s="65"/>
      <c r="H75" s="65"/>
      <c r="I75" s="65"/>
      <c r="J75" s="65"/>
      <c r="K75" s="65"/>
      <c r="L75" s="65"/>
      <c r="M75" s="65"/>
      <c r="N75" s="65"/>
      <c r="O75" s="65"/>
      <c r="P75" s="65"/>
      <c r="Q75" s="65"/>
      <c r="R75" s="65"/>
      <c r="S75" s="65"/>
      <c r="T75" s="65"/>
      <c r="U75" s="65"/>
      <c r="V75" s="65"/>
      <c r="W75" s="65"/>
      <c r="X75" s="65"/>
      <c r="Y75" s="65"/>
      <c r="Z75" s="65" t="s">
        <v>285</v>
      </c>
      <c r="AA75" s="65"/>
      <c r="AB75" s="65"/>
      <c r="AC75" s="65"/>
      <c r="AD75" s="65" t="s">
        <v>286</v>
      </c>
      <c r="AE75" s="65"/>
      <c r="AF75" s="65" t="s">
        <v>285</v>
      </c>
      <c r="AG75" s="65"/>
      <c r="AH75" s="65" t="s">
        <v>286</v>
      </c>
      <c r="AI75" s="65"/>
      <c r="AJ75" s="65"/>
      <c r="AK75" s="65"/>
      <c r="AL75" s="65"/>
      <c r="AM75" s="65" t="s">
        <v>285</v>
      </c>
      <c r="AN75" s="65"/>
      <c r="AO75" s="65" t="s">
        <v>286</v>
      </c>
      <c r="AP75" s="65"/>
      <c r="AQ75" s="65"/>
      <c r="AR75" s="65"/>
      <c r="AS75" s="65" t="s">
        <v>285</v>
      </c>
      <c r="AT75" s="65"/>
      <c r="AU75" s="65" t="s">
        <v>286</v>
      </c>
      <c r="AV75" s="82"/>
      <c r="AW75" s="65"/>
      <c r="AX75" s="65" t="s">
        <v>285</v>
      </c>
      <c r="AY75" s="65"/>
      <c r="AZ75" s="65" t="s">
        <v>286</v>
      </c>
      <c r="BA75" s="65"/>
      <c r="BB75" s="65" t="s">
        <v>285</v>
      </c>
      <c r="BC75" s="65"/>
      <c r="BD75" s="65"/>
      <c r="BE75" s="65"/>
      <c r="BF75" s="65"/>
      <c r="BG75" s="65" t="s">
        <v>285</v>
      </c>
      <c r="BH75" s="65"/>
      <c r="BI75" s="82" t="s">
        <v>286</v>
      </c>
      <c r="BJ75" s="65"/>
      <c r="BK75" s="65"/>
      <c r="BL75" s="65" t="s">
        <v>286</v>
      </c>
      <c r="BM75" s="155" t="s">
        <v>287</v>
      </c>
      <c r="BN75" s="65"/>
      <c r="BO75" s="65" t="s">
        <v>286</v>
      </c>
      <c r="BP75" s="65" t="s">
        <v>285</v>
      </c>
      <c r="BQ75" s="65"/>
      <c r="BR75" s="82"/>
      <c r="BS75" s="65"/>
      <c r="BT75" s="65"/>
      <c r="BU75" s="65" t="s">
        <v>285</v>
      </c>
      <c r="BV75" s="65"/>
      <c r="BW75" s="65" t="s">
        <v>286</v>
      </c>
      <c r="BX75" s="65"/>
      <c r="BY75" s="65"/>
      <c r="BZ75" s="65" t="s">
        <v>285</v>
      </c>
      <c r="CA75" s="65"/>
      <c r="CB75" s="65" t="s">
        <v>286</v>
      </c>
      <c r="CC75" s="65"/>
      <c r="CD75" s="65" t="s">
        <v>285</v>
      </c>
      <c r="CE75" s="65"/>
      <c r="CF75" s="65"/>
      <c r="CG75" s="65"/>
      <c r="CH75" s="65"/>
      <c r="CI75" s="65" t="s">
        <v>285</v>
      </c>
      <c r="CJ75" s="65"/>
      <c r="CK75" s="65" t="s">
        <v>286</v>
      </c>
      <c r="CL75" s="65"/>
      <c r="CM75" s="65"/>
      <c r="CN75" s="65" t="s">
        <v>285</v>
      </c>
      <c r="CO75" s="65"/>
      <c r="CP75" s="65" t="s">
        <v>286</v>
      </c>
      <c r="CQ75" s="65"/>
      <c r="CR75" s="65" t="s">
        <v>285</v>
      </c>
      <c r="CS75" s="65"/>
      <c r="CT75" s="65"/>
      <c r="CU75" s="65"/>
      <c r="CV75" s="65"/>
      <c r="CW75" s="65" t="s">
        <v>285</v>
      </c>
      <c r="CX75" s="65"/>
      <c r="CY75" s="65" t="s">
        <v>286</v>
      </c>
      <c r="CZ75" s="65"/>
      <c r="DA75" s="65"/>
      <c r="DB75" s="65" t="s">
        <v>285</v>
      </c>
      <c r="DC75" s="65"/>
      <c r="DD75" s="65" t="s">
        <v>286</v>
      </c>
      <c r="DE75" s="65"/>
      <c r="DF75" s="65" t="s">
        <v>285</v>
      </c>
      <c r="DG75" s="65"/>
      <c r="DH75" s="65"/>
      <c r="DI75" s="65"/>
      <c r="DJ75" s="65"/>
      <c r="DK75" s="65"/>
      <c r="DL75" s="65" t="s">
        <v>285</v>
      </c>
      <c r="DM75" s="65"/>
      <c r="DN75" s="155" t="s">
        <v>286</v>
      </c>
      <c r="DO75" s="65"/>
      <c r="DP75" s="65"/>
      <c r="DQ75" s="65"/>
      <c r="DR75" s="65"/>
      <c r="DS75" s="65"/>
      <c r="DT75" s="65"/>
      <c r="DU75" s="65"/>
      <c r="DV75" s="65"/>
      <c r="DW75" s="65"/>
      <c r="DX75" s="65"/>
      <c r="DY75" s="65" t="s">
        <v>286</v>
      </c>
      <c r="DZ75" s="65"/>
      <c r="EA75" s="65"/>
      <c r="EB75" s="65"/>
      <c r="EC75" s="65"/>
      <c r="ED75" s="65"/>
      <c r="EE75" s="65"/>
      <c r="EF75" s="65"/>
      <c r="EG75" s="65" t="s">
        <v>286</v>
      </c>
      <c r="EH75" s="65"/>
      <c r="EI75" s="65"/>
      <c r="EJ75" s="65"/>
      <c r="EK75" s="65"/>
      <c r="EL75" s="65"/>
      <c r="EM75" s="65"/>
      <c r="EN75" s="65"/>
      <c r="EO75" s="65"/>
      <c r="EP75" s="65"/>
      <c r="EQ75" s="65"/>
      <c r="ER75" s="65"/>
      <c r="ES75" s="65"/>
      <c r="ET75" s="65"/>
      <c r="EU75" s="65"/>
      <c r="EV75" s="65"/>
      <c r="EW75" s="65"/>
      <c r="EX75" s="65"/>
      <c r="EY75" s="65"/>
      <c r="EZ75" s="65"/>
      <c r="FA75" s="65"/>
      <c r="FB75" s="65"/>
      <c r="FC75" s="65"/>
      <c r="FD75" s="65"/>
      <c r="FE75" s="65"/>
      <c r="FF75" s="65"/>
      <c r="FG75" s="65" t="s">
        <v>286</v>
      </c>
      <c r="FH75" s="65"/>
      <c r="FI75" s="65"/>
      <c r="FJ75" s="65"/>
      <c r="FK75" s="65"/>
      <c r="FL75" s="65"/>
      <c r="FM75" s="65"/>
      <c r="FN75" s="65"/>
      <c r="FO75" s="65"/>
      <c r="FP75" s="65"/>
      <c r="FQ75" s="65"/>
      <c r="FR75" s="65"/>
      <c r="FS75" s="65"/>
      <c r="FT75" s="65"/>
      <c r="FU75" s="65"/>
      <c r="FV75" s="65"/>
      <c r="FW75" s="65" t="s">
        <v>286</v>
      </c>
      <c r="FX75" s="65"/>
      <c r="FY75" s="65"/>
      <c r="FZ75" s="65"/>
      <c r="GA75" s="65"/>
    </row>
    <row r="76" spans="1:183" ht="3.6" customHeight="1" x14ac:dyDescent="0.25">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v>41431</v>
      </c>
      <c r="AA76" s="65"/>
      <c r="AB76" s="65"/>
      <c r="AC76" s="65"/>
      <c r="AD76" s="65">
        <v>41435</v>
      </c>
      <c r="AE76" s="65"/>
      <c r="AF76" s="65">
        <v>41438</v>
      </c>
      <c r="AG76" s="65"/>
      <c r="AH76" s="65">
        <v>41439</v>
      </c>
      <c r="AI76" s="65"/>
      <c r="AJ76" s="65"/>
      <c r="AK76" s="65"/>
      <c r="AL76" s="65"/>
      <c r="AM76" s="100">
        <v>41445</v>
      </c>
      <c r="AN76" s="65"/>
      <c r="AO76" s="65">
        <v>41446</v>
      </c>
      <c r="AP76" s="65"/>
      <c r="AQ76" s="65"/>
      <c r="AR76" s="65"/>
      <c r="AS76" s="65">
        <v>41451</v>
      </c>
      <c r="AT76" s="65"/>
      <c r="AU76" s="65">
        <v>41452</v>
      </c>
      <c r="AV76" s="82"/>
      <c r="AW76" s="65"/>
      <c r="AX76" s="100">
        <v>41456</v>
      </c>
      <c r="AY76" s="65"/>
      <c r="AZ76" s="65">
        <v>41457</v>
      </c>
      <c r="BA76" s="65"/>
      <c r="BB76" s="65">
        <v>41460</v>
      </c>
      <c r="BC76" s="65"/>
      <c r="BD76" s="65"/>
      <c r="BE76" s="65"/>
      <c r="BF76" s="65"/>
      <c r="BG76" s="65">
        <v>41464</v>
      </c>
      <c r="BH76" s="65"/>
      <c r="BI76" s="98">
        <v>41466</v>
      </c>
      <c r="BJ76" s="65"/>
      <c r="BK76" s="65"/>
      <c r="BL76" s="65">
        <v>41470</v>
      </c>
      <c r="BM76" s="100">
        <v>41471</v>
      </c>
      <c r="BN76" s="100"/>
      <c r="BO76" s="65">
        <v>41472</v>
      </c>
      <c r="BP76" s="65">
        <v>41473</v>
      </c>
      <c r="BQ76" s="65"/>
      <c r="BR76" s="82"/>
      <c r="BS76" s="65"/>
      <c r="BT76" s="65"/>
      <c r="BU76" s="65">
        <v>41478</v>
      </c>
      <c r="BV76" s="65"/>
      <c r="BW76" s="65">
        <v>41480</v>
      </c>
      <c r="BX76" s="65"/>
      <c r="BY76" s="65"/>
      <c r="BZ76" s="65">
        <v>41484</v>
      </c>
      <c r="CA76" s="65"/>
      <c r="CB76" s="65">
        <v>41485</v>
      </c>
      <c r="CC76" s="65"/>
      <c r="CD76" s="65">
        <v>41487</v>
      </c>
      <c r="CE76" s="65"/>
      <c r="CF76" s="65"/>
      <c r="CG76" s="65"/>
      <c r="CH76" s="65"/>
      <c r="CI76" s="65">
        <v>41492</v>
      </c>
      <c r="CJ76" s="65"/>
      <c r="CK76" s="65">
        <v>41494</v>
      </c>
      <c r="CL76" s="65"/>
      <c r="CM76" s="65"/>
      <c r="CN76" s="65">
        <v>41498</v>
      </c>
      <c r="CO76" s="65"/>
      <c r="CP76" s="65">
        <v>41499</v>
      </c>
      <c r="CQ76" s="100"/>
      <c r="CR76" s="65">
        <v>41501</v>
      </c>
      <c r="CS76" s="65"/>
      <c r="CT76" s="65"/>
      <c r="CU76" s="65"/>
      <c r="CV76" s="65"/>
      <c r="CW76" s="65">
        <v>41506</v>
      </c>
      <c r="CX76" s="65"/>
      <c r="CY76" s="65">
        <v>41508</v>
      </c>
      <c r="CZ76" s="65"/>
      <c r="DA76" s="65"/>
      <c r="DB76" s="65">
        <v>41512</v>
      </c>
      <c r="DC76" s="65"/>
      <c r="DD76" s="65">
        <v>41513</v>
      </c>
      <c r="DE76" s="65"/>
      <c r="DF76" s="65">
        <v>41515</v>
      </c>
      <c r="DG76" s="65"/>
      <c r="DH76" s="65"/>
      <c r="DI76" s="65"/>
      <c r="DJ76" s="65"/>
      <c r="DK76" s="65"/>
      <c r="DL76" s="65">
        <v>41522</v>
      </c>
      <c r="DM76" s="65"/>
      <c r="DN76" s="156">
        <v>41523</v>
      </c>
      <c r="DO76" s="65"/>
      <c r="DP76" s="65"/>
      <c r="DQ76" s="65"/>
      <c r="DR76" s="65"/>
      <c r="DS76" s="65"/>
      <c r="DT76" s="65"/>
      <c r="DU76" s="65"/>
      <c r="DV76" s="65"/>
      <c r="DW76" s="65"/>
      <c r="DX76" s="65"/>
      <c r="DY76" s="65">
        <v>41534</v>
      </c>
      <c r="DZ76" s="65"/>
      <c r="EA76" s="65"/>
      <c r="EB76" s="65"/>
      <c r="EC76" s="65"/>
      <c r="ED76" s="65"/>
      <c r="EE76" s="65"/>
      <c r="EF76" s="65"/>
      <c r="EG76" s="65">
        <v>41542</v>
      </c>
      <c r="EH76" s="65"/>
      <c r="EI76" s="65"/>
      <c r="EJ76" s="65"/>
      <c r="EK76" s="65"/>
      <c r="EL76" s="65"/>
      <c r="EM76" s="65"/>
      <c r="EN76" s="65"/>
      <c r="EO76" s="65"/>
      <c r="EP76" s="65"/>
      <c r="EQ76" s="65"/>
      <c r="ER76" s="65"/>
      <c r="ES76" s="65"/>
      <c r="ET76" s="65"/>
      <c r="EU76" s="65"/>
      <c r="EV76" s="65"/>
      <c r="EW76" s="65"/>
      <c r="EX76" s="65"/>
      <c r="EY76" s="65"/>
      <c r="EZ76" s="65"/>
      <c r="FA76" s="65"/>
      <c r="FB76" s="65"/>
      <c r="FC76" s="65"/>
      <c r="FD76" s="65"/>
      <c r="FE76" s="65"/>
      <c r="FF76" s="65"/>
      <c r="FG76" s="65">
        <v>41568</v>
      </c>
      <c r="FH76" s="65"/>
      <c r="FI76" s="65"/>
      <c r="FJ76" s="65"/>
      <c r="FK76" s="65"/>
      <c r="FL76" s="65"/>
      <c r="FM76" s="65"/>
      <c r="FN76" s="65"/>
      <c r="FO76" s="65"/>
      <c r="FP76" s="65"/>
      <c r="FQ76" s="65"/>
      <c r="FR76" s="65"/>
      <c r="FS76" s="65"/>
      <c r="FT76" s="65"/>
      <c r="FU76" s="65"/>
      <c r="FV76" s="65"/>
      <c r="FW76" s="65">
        <v>41584</v>
      </c>
      <c r="FX76" s="65"/>
      <c r="FY76" s="65"/>
      <c r="FZ76" s="65"/>
      <c r="GA76" s="65"/>
    </row>
    <row r="77" spans="1:183" x14ac:dyDescent="0.25">
      <c r="A77" s="61" t="s">
        <v>127</v>
      </c>
      <c r="B77" s="96"/>
      <c r="C77" s="96"/>
      <c r="D77" s="96"/>
      <c r="E77" s="96"/>
      <c r="F77" s="96"/>
      <c r="G77" s="96"/>
      <c r="H77" s="96"/>
      <c r="I77" s="96"/>
      <c r="J77" s="96"/>
      <c r="K77" s="96"/>
      <c r="L77" s="96"/>
      <c r="M77" s="96"/>
      <c r="N77" s="96"/>
      <c r="O77" s="96"/>
      <c r="P77" s="96"/>
      <c r="Q77" s="96"/>
      <c r="R77" s="96"/>
      <c r="S77" s="96"/>
      <c r="T77" s="96"/>
      <c r="U77" s="96"/>
      <c r="V77" s="96"/>
      <c r="W77" s="96"/>
      <c r="X77" s="96"/>
      <c r="Y77" s="96"/>
      <c r="Z77" s="96">
        <v>10.655049526274851</v>
      </c>
      <c r="AA77" s="96"/>
      <c r="AB77" s="96"/>
      <c r="AC77" s="96"/>
      <c r="AD77" s="96">
        <v>11.062499999999998</v>
      </c>
      <c r="AE77" s="96"/>
      <c r="AF77" s="96">
        <v>15.125</v>
      </c>
      <c r="AG77" s="96"/>
      <c r="AH77" s="96">
        <v>1.8250000000000002</v>
      </c>
      <c r="AI77" s="96"/>
      <c r="AJ77" s="96"/>
      <c r="AK77" s="96"/>
      <c r="AL77" s="96"/>
      <c r="AM77" s="96">
        <v>13.512500000000001</v>
      </c>
      <c r="AN77" s="96"/>
      <c r="AO77" s="96">
        <v>5.5875000000000004</v>
      </c>
      <c r="AP77" s="96"/>
      <c r="AQ77" s="96"/>
      <c r="AR77" s="96"/>
      <c r="AS77" s="96">
        <v>17.612500000000001</v>
      </c>
      <c r="AT77" s="96"/>
      <c r="AU77" s="96">
        <v>3</v>
      </c>
      <c r="AV77" s="96"/>
      <c r="AW77" s="96"/>
      <c r="AX77" s="96">
        <v>12.362500000000001</v>
      </c>
      <c r="AY77" s="96"/>
      <c r="AZ77" s="96">
        <v>1.6624999999999996</v>
      </c>
      <c r="BA77" s="96"/>
      <c r="BB77" s="96">
        <v>16.05</v>
      </c>
      <c r="BC77" s="96"/>
      <c r="BD77" s="96"/>
      <c r="BE77" s="96"/>
      <c r="BF77" s="96"/>
      <c r="BG77" s="96">
        <v>13.366666666666649</v>
      </c>
      <c r="BH77" s="96"/>
      <c r="BI77" s="96">
        <v>13.9375</v>
      </c>
      <c r="BJ77" s="96"/>
      <c r="BK77" s="96"/>
      <c r="BL77" s="96">
        <v>3.7333333333333321</v>
      </c>
      <c r="BM77" s="96">
        <v>12.05</v>
      </c>
      <c r="BN77" s="96"/>
      <c r="BO77" s="96">
        <v>2.375</v>
      </c>
      <c r="BP77" s="96">
        <v>9.4875000000000007</v>
      </c>
      <c r="BQ77" s="96"/>
      <c r="BR77" s="96"/>
      <c r="BS77" s="96"/>
      <c r="BT77" s="96"/>
      <c r="BU77" s="96">
        <v>14.0625</v>
      </c>
      <c r="BV77" s="96"/>
      <c r="BW77" s="96">
        <v>0.90000000000000036</v>
      </c>
      <c r="BX77" s="96"/>
      <c r="BY77" s="96"/>
      <c r="BZ77" s="96">
        <v>8.0625</v>
      </c>
      <c r="CA77" s="96"/>
      <c r="CB77" s="96">
        <v>1.5124999999999993</v>
      </c>
      <c r="CC77" s="96"/>
      <c r="CD77" s="96">
        <v>6.5250000000000004</v>
      </c>
      <c r="CE77" s="96"/>
      <c r="CF77" s="96"/>
      <c r="CG77" s="96"/>
      <c r="CH77" s="96"/>
      <c r="CI77" s="96">
        <v>3.9249999999999998</v>
      </c>
      <c r="CJ77" s="96"/>
      <c r="CK77" s="96">
        <v>-0.51250000000000018</v>
      </c>
      <c r="CL77" s="96"/>
      <c r="CM77" s="96"/>
      <c r="CN77" s="96">
        <v>13.312500000000002</v>
      </c>
      <c r="CO77" s="96"/>
      <c r="CP77" s="96">
        <v>-0.36666666666667513</v>
      </c>
      <c r="CQ77" s="96"/>
      <c r="CR77" s="96">
        <v>10.220833333333324</v>
      </c>
      <c r="CS77" s="96"/>
      <c r="CT77" s="96"/>
      <c r="CU77" s="96"/>
      <c r="CV77" s="96"/>
      <c r="CW77" s="96">
        <v>13.875</v>
      </c>
      <c r="CX77" s="96"/>
      <c r="CY77" s="96">
        <v>2.8291666666666746</v>
      </c>
      <c r="CZ77" s="96"/>
      <c r="DA77" s="96"/>
      <c r="DB77" s="96">
        <v>12.600000000000001</v>
      </c>
      <c r="DC77" s="96"/>
      <c r="DD77" s="96">
        <v>1.4375</v>
      </c>
      <c r="DE77" s="96"/>
      <c r="DF77" s="96">
        <v>5.2</v>
      </c>
      <c r="DG77" s="96"/>
      <c r="DH77" s="96"/>
      <c r="DI77" s="96"/>
      <c r="DJ77" s="96"/>
      <c r="DK77" s="96"/>
      <c r="DL77" s="96">
        <v>13.037500000000001</v>
      </c>
      <c r="DM77" s="96"/>
      <c r="DN77" s="121">
        <v>2.5125000000000002</v>
      </c>
      <c r="DO77" s="96"/>
      <c r="DP77" s="96"/>
      <c r="DQ77" s="96"/>
      <c r="DR77" s="96"/>
      <c r="DS77" s="96"/>
      <c r="DT77" s="96"/>
      <c r="DU77" s="96"/>
      <c r="DV77" s="96"/>
      <c r="DW77" s="96"/>
      <c r="DX77" s="96"/>
      <c r="DY77" s="96">
        <v>11.75</v>
      </c>
      <c r="DZ77" s="96"/>
      <c r="EA77" s="96"/>
      <c r="EB77" s="96"/>
      <c r="EC77" s="96"/>
      <c r="ED77" s="96"/>
      <c r="EE77" s="96"/>
      <c r="EF77" s="96"/>
      <c r="EG77" s="96">
        <v>0.72500000000000053</v>
      </c>
      <c r="EH77" s="96"/>
      <c r="EI77" s="96"/>
      <c r="EJ77" s="96"/>
      <c r="EK77" s="96"/>
      <c r="EL77" s="96"/>
      <c r="EM77" s="96"/>
      <c r="EN77" s="96"/>
      <c r="EO77" s="96"/>
      <c r="EP77" s="96"/>
      <c r="EQ77" s="96"/>
      <c r="ER77" s="96"/>
      <c r="ES77" s="96"/>
      <c r="ET77" s="96"/>
      <c r="EU77" s="96"/>
      <c r="EV77" s="96"/>
      <c r="EW77" s="96"/>
      <c r="EX77" s="96"/>
      <c r="EY77" s="96"/>
      <c r="EZ77" s="96"/>
      <c r="FA77" s="96"/>
      <c r="FB77" s="96"/>
      <c r="FC77" s="96"/>
      <c r="FD77" s="96"/>
      <c r="FE77" s="96"/>
      <c r="FF77" s="96"/>
      <c r="FG77" s="96">
        <v>-0.875</v>
      </c>
      <c r="FH77" s="96"/>
      <c r="FI77" s="96"/>
      <c r="FJ77" s="96"/>
      <c r="FK77" s="96"/>
      <c r="FL77" s="96"/>
      <c r="FM77" s="96"/>
      <c r="FN77" s="96"/>
      <c r="FO77" s="96"/>
      <c r="FP77" s="96"/>
      <c r="FQ77" s="96"/>
      <c r="FR77" s="96"/>
      <c r="FS77" s="96"/>
      <c r="FT77" s="96"/>
      <c r="FU77" s="96"/>
      <c r="FV77" s="96"/>
      <c r="FW77" s="96">
        <v>0.19999999999999929</v>
      </c>
      <c r="FX77" s="96"/>
      <c r="FY77" s="96"/>
      <c r="FZ77" s="96"/>
      <c r="GA77" s="96"/>
    </row>
    <row r="78" spans="1:183" x14ac:dyDescent="0.25">
      <c r="A78" s="31" t="s">
        <v>128</v>
      </c>
      <c r="B78" s="96"/>
      <c r="C78" s="96"/>
      <c r="D78" s="96"/>
      <c r="E78" s="96"/>
      <c r="F78" s="96"/>
      <c r="G78" s="96"/>
      <c r="H78" s="96"/>
      <c r="I78" s="96"/>
      <c r="J78" s="96"/>
      <c r="K78" s="96"/>
      <c r="L78" s="96"/>
      <c r="M78" s="96"/>
      <c r="N78" s="96"/>
      <c r="O78" s="96"/>
      <c r="P78" s="96"/>
      <c r="Q78" s="96"/>
      <c r="R78" s="96"/>
      <c r="S78" s="96"/>
      <c r="T78" s="96"/>
      <c r="U78" s="96"/>
      <c r="V78" s="96"/>
      <c r="W78" s="96"/>
      <c r="X78" s="96"/>
      <c r="Y78" s="96"/>
      <c r="Z78" s="96">
        <v>6.4833994305994747</v>
      </c>
      <c r="AA78" s="96"/>
      <c r="AB78" s="96"/>
      <c r="AC78" s="96"/>
      <c r="AD78" s="96">
        <v>2.746956140127474</v>
      </c>
      <c r="AE78" s="96"/>
      <c r="AF78" s="96">
        <v>3.645300364427726</v>
      </c>
      <c r="AG78" s="96"/>
      <c r="AH78" s="96">
        <v>0.22787619964954953</v>
      </c>
      <c r="AI78" s="96"/>
      <c r="AJ78" s="96"/>
      <c r="AK78" s="96"/>
      <c r="AL78" s="96"/>
      <c r="AM78" s="96">
        <v>4.7932780364338754</v>
      </c>
      <c r="AN78" s="96"/>
      <c r="AO78" s="96">
        <v>0.49778442523027433</v>
      </c>
      <c r="AP78" s="96"/>
      <c r="AQ78" s="96"/>
      <c r="AR78" s="96"/>
      <c r="AS78" s="96">
        <v>5.9686728491298</v>
      </c>
      <c r="AT78" s="96"/>
      <c r="AU78" s="96">
        <v>2.8145325268538501</v>
      </c>
      <c r="AV78" s="96"/>
      <c r="AW78" s="96"/>
      <c r="AX78" s="96">
        <v>8.9361750446699997</v>
      </c>
      <c r="AY78" s="96"/>
      <c r="AZ78" s="96">
        <v>4.5582802012923249</v>
      </c>
      <c r="BA78" s="96"/>
      <c r="BB78" s="96">
        <v>9.234167551315025</v>
      </c>
      <c r="BC78" s="96"/>
      <c r="BD78" s="96"/>
      <c r="BE78" s="96"/>
      <c r="BF78" s="96"/>
      <c r="BG78" s="96">
        <v>8.6651677365079252</v>
      </c>
      <c r="BH78" s="96"/>
      <c r="BI78" s="96">
        <v>2.6095894239216006</v>
      </c>
      <c r="BJ78" s="96"/>
      <c r="BK78" s="96"/>
      <c r="BL78" s="96">
        <v>6.6171647975356498</v>
      </c>
      <c r="BM78" s="96">
        <v>7.3942950234980742</v>
      </c>
      <c r="BN78" s="96"/>
      <c r="BO78" s="96">
        <v>1.3889546427706261</v>
      </c>
      <c r="BP78" s="96">
        <v>4.3755442746631994</v>
      </c>
      <c r="BQ78" s="96"/>
      <c r="BR78" s="96"/>
      <c r="BS78" s="96"/>
      <c r="BT78" s="96"/>
      <c r="BU78" s="96">
        <v>7.5836341729580745</v>
      </c>
      <c r="BV78" s="96"/>
      <c r="BW78" s="96">
        <v>0.60936181969127556</v>
      </c>
      <c r="BX78" s="96"/>
      <c r="BY78" s="96"/>
      <c r="BZ78" s="96">
        <v>5.4949887238592998</v>
      </c>
      <c r="CA78" s="96"/>
      <c r="CB78" s="96">
        <v>0.18273090236064959</v>
      </c>
      <c r="CC78" s="96"/>
      <c r="CD78" s="96">
        <v>3.5304323867422749</v>
      </c>
      <c r="CE78" s="96"/>
      <c r="CF78" s="96"/>
      <c r="CG78" s="96"/>
      <c r="CH78" s="96"/>
      <c r="CI78" s="96">
        <v>2.1648602588827002</v>
      </c>
      <c r="CJ78" s="96"/>
      <c r="CK78" s="96">
        <v>-9.8963034093775271E-2</v>
      </c>
      <c r="CL78" s="96"/>
      <c r="CM78" s="96"/>
      <c r="CN78" s="96">
        <v>6.0130304503694498</v>
      </c>
      <c r="CO78" s="96"/>
      <c r="CP78" s="96">
        <v>0.49551602174632503</v>
      </c>
      <c r="CQ78" s="96"/>
      <c r="CR78" s="96">
        <v>2.4097775005780502</v>
      </c>
      <c r="CS78" s="96"/>
      <c r="CT78" s="96"/>
      <c r="CU78" s="96"/>
      <c r="CV78" s="96"/>
      <c r="CW78" s="96">
        <v>8.152068673612451</v>
      </c>
      <c r="CX78" s="96"/>
      <c r="CY78" s="96">
        <v>1.0571970888466504</v>
      </c>
      <c r="CZ78" s="96"/>
      <c r="DA78" s="96"/>
      <c r="DB78" s="96">
        <v>5.574652204003149</v>
      </c>
      <c r="DC78" s="96"/>
      <c r="DD78" s="96">
        <v>1.5368468976186005</v>
      </c>
      <c r="DE78" s="96"/>
      <c r="DF78" s="96">
        <v>4.3142875005032</v>
      </c>
      <c r="DG78" s="96"/>
      <c r="DH78" s="96"/>
      <c r="DI78" s="96"/>
      <c r="DJ78" s="96"/>
      <c r="DK78" s="96"/>
      <c r="DL78" s="96">
        <v>8.1541984324515759</v>
      </c>
      <c r="DM78" s="96"/>
      <c r="DN78" s="121">
        <v>2.7043477726057503</v>
      </c>
      <c r="DO78" s="96"/>
      <c r="DP78" s="96"/>
      <c r="DQ78" s="96"/>
      <c r="DR78" s="96"/>
      <c r="DS78" s="96"/>
      <c r="DT78" s="96"/>
      <c r="DU78" s="96"/>
      <c r="DV78" s="96"/>
      <c r="DW78" s="96"/>
      <c r="DX78" s="96"/>
      <c r="DY78" s="96">
        <v>-3.7935757970600115E-2</v>
      </c>
      <c r="DZ78" s="96"/>
      <c r="EA78" s="96"/>
      <c r="EB78" s="96"/>
      <c r="EC78" s="96"/>
      <c r="ED78" s="96"/>
      <c r="EE78" s="96"/>
      <c r="EF78" s="96"/>
      <c r="EG78" s="96">
        <v>0.5558155233342239</v>
      </c>
      <c r="EH78" s="96"/>
      <c r="EI78" s="96"/>
      <c r="EJ78" s="96"/>
      <c r="EK78" s="96"/>
      <c r="EL78" s="96"/>
      <c r="EM78" s="96"/>
      <c r="EN78" s="96"/>
      <c r="EO78" s="96"/>
      <c r="EP78" s="96"/>
      <c r="EQ78" s="96"/>
      <c r="ER78" s="96"/>
      <c r="ES78" s="96"/>
      <c r="ET78" s="96"/>
      <c r="EU78" s="96"/>
      <c r="EV78" s="96"/>
      <c r="EW78" s="96"/>
      <c r="EX78" s="96"/>
      <c r="EY78" s="96"/>
      <c r="EZ78" s="96"/>
      <c r="FA78" s="96"/>
      <c r="FB78" s="96"/>
      <c r="FC78" s="96"/>
      <c r="FD78" s="96"/>
      <c r="FE78" s="96"/>
      <c r="FF78" s="96"/>
      <c r="FG78" s="96">
        <v>2.1867013878844244</v>
      </c>
      <c r="FH78" s="96"/>
      <c r="FI78" s="96"/>
      <c r="FJ78" s="96"/>
      <c r="FK78" s="96"/>
      <c r="FL78" s="96"/>
      <c r="FM78" s="96"/>
      <c r="FN78" s="96"/>
      <c r="FO78" s="96"/>
      <c r="FP78" s="96"/>
      <c r="FQ78" s="96"/>
      <c r="FR78" s="96"/>
      <c r="FS78" s="96"/>
      <c r="FT78" s="96"/>
      <c r="FU78" s="96"/>
      <c r="FV78" s="96"/>
      <c r="FW78" s="96">
        <v>2.1672225553260009</v>
      </c>
      <c r="FX78" s="96"/>
      <c r="FY78" s="96"/>
      <c r="FZ78" s="96"/>
      <c r="GA78" s="96"/>
    </row>
    <row r="79" spans="1:183" x14ac:dyDescent="0.25">
      <c r="A79" s="31" t="s">
        <v>129</v>
      </c>
      <c r="B79" s="96"/>
      <c r="C79" s="96"/>
      <c r="D79" s="96"/>
      <c r="E79" s="96"/>
      <c r="F79" s="96"/>
      <c r="G79" s="96"/>
      <c r="H79" s="96"/>
      <c r="I79" s="96"/>
      <c r="J79" s="96"/>
      <c r="K79" s="96"/>
      <c r="L79" s="96"/>
      <c r="M79" s="96"/>
      <c r="N79" s="96"/>
      <c r="O79" s="96"/>
      <c r="P79" s="96"/>
      <c r="Q79" s="96"/>
      <c r="R79" s="96"/>
      <c r="S79" s="96"/>
      <c r="T79" s="96"/>
      <c r="U79" s="96"/>
      <c r="V79" s="96"/>
      <c r="W79" s="96"/>
      <c r="X79" s="96"/>
      <c r="Y79" s="96"/>
      <c r="Z79" s="96">
        <v>3.4953116186455251</v>
      </c>
      <c r="AA79" s="96"/>
      <c r="AB79" s="96"/>
      <c r="AC79" s="96"/>
      <c r="AD79" s="96">
        <v>2.8949020801008247</v>
      </c>
      <c r="AE79" s="96"/>
      <c r="AF79" s="96">
        <v>3.4837164315842002</v>
      </c>
      <c r="AG79" s="96"/>
      <c r="AH79" s="96">
        <v>2.1791439456290007</v>
      </c>
      <c r="AI79" s="96"/>
      <c r="AJ79" s="96"/>
      <c r="AK79" s="96"/>
      <c r="AL79" s="96"/>
      <c r="AM79" s="96">
        <v>2.1171480591912237</v>
      </c>
      <c r="AN79" s="96"/>
      <c r="AO79" s="96">
        <v>2.4149057410143002</v>
      </c>
      <c r="AP79" s="96"/>
      <c r="AQ79" s="96"/>
      <c r="AR79" s="96"/>
      <c r="AS79" s="96">
        <v>2.6461332349516247</v>
      </c>
      <c r="AT79" s="96"/>
      <c r="AU79" s="96">
        <v>2.2834796828672257</v>
      </c>
      <c r="AV79" s="96"/>
      <c r="AW79" s="96"/>
      <c r="AX79" s="96">
        <v>2.7667864627320249</v>
      </c>
      <c r="AY79" s="96"/>
      <c r="AZ79" s="96">
        <v>3.0286753343835002</v>
      </c>
      <c r="BA79" s="96"/>
      <c r="BB79" s="96">
        <v>2.9384786772505258</v>
      </c>
      <c r="BC79" s="96"/>
      <c r="BD79" s="96"/>
      <c r="BE79" s="96"/>
      <c r="BF79" s="96"/>
      <c r="BG79" s="96">
        <v>3.4514248670715988</v>
      </c>
      <c r="BH79" s="96"/>
      <c r="BI79" s="96">
        <v>2.8630503262189237</v>
      </c>
      <c r="BJ79" s="96"/>
      <c r="BK79" s="96"/>
      <c r="BL79" s="96">
        <v>3.4044314594972747</v>
      </c>
      <c r="BM79" s="96">
        <v>3.2251172217119248</v>
      </c>
      <c r="BN79" s="96"/>
      <c r="BO79" s="96">
        <v>2.8794754370290745</v>
      </c>
      <c r="BP79" s="96">
        <v>3.1290200138762998</v>
      </c>
      <c r="BQ79" s="96"/>
      <c r="BR79" s="96"/>
      <c r="BS79" s="96"/>
      <c r="BT79" s="96"/>
      <c r="BU79" s="96">
        <v>3.2070613591786987</v>
      </c>
      <c r="BV79" s="96"/>
      <c r="BW79" s="96">
        <v>3.1479719717682255</v>
      </c>
      <c r="BX79" s="96"/>
      <c r="BY79" s="96"/>
      <c r="BZ79" s="96">
        <v>3.2743385438179757</v>
      </c>
      <c r="CA79" s="96"/>
      <c r="CB79" s="96">
        <v>0.22348784778692599</v>
      </c>
      <c r="CC79" s="96"/>
      <c r="CD79" s="96">
        <v>0.71684456476574976</v>
      </c>
      <c r="CE79" s="96"/>
      <c r="CF79" s="96"/>
      <c r="CG79" s="96"/>
      <c r="CH79" s="96"/>
      <c r="CI79" s="96">
        <v>1.241353956712151</v>
      </c>
      <c r="CJ79" s="96"/>
      <c r="CK79" s="96">
        <v>1.2365534034202996</v>
      </c>
      <c r="CL79" s="96"/>
      <c r="CM79" s="96"/>
      <c r="CN79" s="96">
        <v>1.9628797953389259</v>
      </c>
      <c r="CO79" s="96"/>
      <c r="CP79" s="96">
        <v>1.3789223110995499</v>
      </c>
      <c r="CQ79" s="96"/>
      <c r="CR79" s="96">
        <v>1.6254947353201987</v>
      </c>
      <c r="CS79" s="96"/>
      <c r="CT79" s="96"/>
      <c r="CU79" s="96"/>
      <c r="CV79" s="96"/>
      <c r="CW79" s="96">
        <v>2.5913665274586761</v>
      </c>
      <c r="CX79" s="96"/>
      <c r="CY79" s="96">
        <v>2.3847180893983007</v>
      </c>
      <c r="CZ79" s="96"/>
      <c r="DA79" s="96"/>
      <c r="DB79" s="96">
        <v>1.8651181804283241</v>
      </c>
      <c r="DC79" s="96"/>
      <c r="DD79" s="96">
        <v>2.6303414808286756</v>
      </c>
      <c r="DE79" s="96"/>
      <c r="DF79" s="96">
        <v>2.6156974295216506</v>
      </c>
      <c r="DG79" s="96"/>
      <c r="DH79" s="96"/>
      <c r="DI79" s="96"/>
      <c r="DJ79" s="96"/>
      <c r="DK79" s="96"/>
      <c r="DL79" s="96">
        <v>3.0968854556909502</v>
      </c>
      <c r="DM79" s="96"/>
      <c r="DN79" s="121">
        <v>3.1617703607592254</v>
      </c>
      <c r="DO79" s="96"/>
      <c r="DP79" s="96"/>
      <c r="DQ79" s="96"/>
      <c r="DR79" s="96"/>
      <c r="DS79" s="96"/>
      <c r="DT79" s="96"/>
      <c r="DU79" s="96"/>
      <c r="DV79" s="96"/>
      <c r="DW79" s="96"/>
      <c r="DX79" s="96"/>
      <c r="DY79" s="96">
        <v>0.44267191852640009</v>
      </c>
      <c r="DZ79" s="96"/>
      <c r="EA79" s="96"/>
      <c r="EB79" s="96"/>
      <c r="EC79" s="96"/>
      <c r="ED79" s="96"/>
      <c r="EE79" s="96"/>
      <c r="EF79" s="96"/>
      <c r="EG79" s="96">
        <v>1.3911872999723012</v>
      </c>
      <c r="EH79" s="96"/>
      <c r="EI79" s="96"/>
      <c r="EJ79" s="96"/>
      <c r="EK79" s="96"/>
      <c r="EL79" s="96"/>
      <c r="EM79" s="96"/>
      <c r="EN79" s="96"/>
      <c r="EO79" s="96"/>
      <c r="EP79" s="96"/>
      <c r="EQ79" s="96"/>
      <c r="ER79" s="96"/>
      <c r="ES79" s="96"/>
      <c r="ET79" s="96"/>
      <c r="EU79" s="96"/>
      <c r="EV79" s="96"/>
      <c r="EW79" s="96"/>
      <c r="EX79" s="96"/>
      <c r="EY79" s="96"/>
      <c r="EZ79" s="96"/>
      <c r="FA79" s="96"/>
      <c r="FB79" s="96"/>
      <c r="FC79" s="96"/>
      <c r="FD79" s="96"/>
      <c r="FE79" s="96"/>
      <c r="FF79" s="96"/>
      <c r="FG79" s="96">
        <v>3.038905190455826</v>
      </c>
      <c r="FH79" s="96"/>
      <c r="FI79" s="96"/>
      <c r="FJ79" s="96"/>
      <c r="FK79" s="96"/>
      <c r="FL79" s="96"/>
      <c r="FM79" s="96"/>
      <c r="FN79" s="96"/>
      <c r="FO79" s="96"/>
      <c r="FP79" s="96"/>
      <c r="FQ79" s="96"/>
      <c r="FR79" s="96"/>
      <c r="FS79" s="96"/>
      <c r="FT79" s="96"/>
      <c r="FU79" s="96"/>
      <c r="FV79" s="96"/>
      <c r="FW79" s="96">
        <v>3.1207234416391509</v>
      </c>
      <c r="FX79" s="96"/>
      <c r="FY79" s="96"/>
      <c r="FZ79" s="96"/>
      <c r="GA79" s="96"/>
    </row>
    <row r="80" spans="1:183" x14ac:dyDescent="0.25">
      <c r="A80" s="62" t="s">
        <v>130</v>
      </c>
      <c r="B80" s="96"/>
      <c r="C80" s="96"/>
      <c r="D80" s="96"/>
      <c r="E80" s="96"/>
      <c r="F80" s="96"/>
      <c r="G80" s="96"/>
      <c r="H80" s="96"/>
      <c r="I80" s="96"/>
      <c r="J80" s="96"/>
      <c r="K80" s="96"/>
      <c r="L80" s="96"/>
      <c r="M80" s="96"/>
      <c r="N80" s="96"/>
      <c r="O80" s="96"/>
      <c r="P80" s="96"/>
      <c r="Q80" s="96"/>
      <c r="R80" s="96"/>
      <c r="S80" s="96"/>
      <c r="T80" s="96"/>
      <c r="U80" s="96"/>
      <c r="V80" s="96"/>
      <c r="W80" s="96"/>
      <c r="X80" s="96"/>
      <c r="Y80" s="96"/>
      <c r="Z80" s="96">
        <v>3.4319905051137001</v>
      </c>
      <c r="AA80" s="96"/>
      <c r="AB80" s="96"/>
      <c r="AC80" s="96"/>
      <c r="AD80" s="96">
        <v>3.2032456388561501</v>
      </c>
      <c r="AE80" s="96"/>
      <c r="AF80" s="96">
        <v>3.0793319385036506</v>
      </c>
      <c r="AG80" s="96"/>
      <c r="AH80" s="96">
        <v>3.4768385918722498</v>
      </c>
      <c r="AI80" s="96"/>
      <c r="AJ80" s="96"/>
      <c r="AK80" s="96"/>
      <c r="AL80" s="96"/>
      <c r="AM80" s="96">
        <v>2.0114584724451761</v>
      </c>
      <c r="AN80" s="96"/>
      <c r="AO80" s="96">
        <v>1.7683035737635504</v>
      </c>
      <c r="AP80" s="96"/>
      <c r="AQ80" s="96"/>
      <c r="AR80" s="96"/>
      <c r="AS80" s="96">
        <v>1.7295000539870999</v>
      </c>
      <c r="AT80" s="96"/>
      <c r="AU80" s="96">
        <v>1.9437799710138499</v>
      </c>
      <c r="AV80" s="96"/>
      <c r="AW80" s="96"/>
      <c r="AX80" s="96">
        <v>2.282949263155575</v>
      </c>
      <c r="AY80" s="96"/>
      <c r="AZ80" s="96">
        <v>2.2612537364609513</v>
      </c>
      <c r="BA80" s="96"/>
      <c r="BB80" s="96">
        <v>2.6965779922357251</v>
      </c>
      <c r="BC80" s="96"/>
      <c r="BD80" s="96"/>
      <c r="BE80" s="96"/>
      <c r="BF80" s="96"/>
      <c r="BG80" s="96">
        <v>2.6044256846997493</v>
      </c>
      <c r="BH80" s="96"/>
      <c r="BI80" s="96">
        <v>2.65383681841625</v>
      </c>
      <c r="BJ80" s="96"/>
      <c r="BK80" s="96"/>
      <c r="BL80" s="96">
        <v>2.9657899777257501</v>
      </c>
      <c r="BM80" s="96">
        <v>2.9188694246279252</v>
      </c>
      <c r="BN80" s="96"/>
      <c r="BO80" s="96">
        <v>3.0004140768645255</v>
      </c>
      <c r="BP80" s="96">
        <v>3.1529156574642245</v>
      </c>
      <c r="BQ80" s="96"/>
      <c r="BR80" s="96"/>
      <c r="BS80" s="96"/>
      <c r="BT80" s="96"/>
      <c r="BU80" s="96">
        <v>2.802500054087274</v>
      </c>
      <c r="BV80" s="96"/>
      <c r="BW80" s="96">
        <v>3.0346508078109995</v>
      </c>
      <c r="BX80" s="96"/>
      <c r="BY80" s="96"/>
      <c r="BZ80" s="96">
        <v>3.108802013043825</v>
      </c>
      <c r="CA80" s="96"/>
      <c r="CB80" s="96">
        <v>2.2372986700712003</v>
      </c>
      <c r="CC80" s="96"/>
      <c r="CD80" s="96">
        <v>1.8192705590938001</v>
      </c>
      <c r="CE80" s="96"/>
      <c r="CF80" s="96"/>
      <c r="CG80" s="96"/>
      <c r="CH80" s="96"/>
      <c r="CI80" s="96">
        <v>0.56395770552615021</v>
      </c>
      <c r="CJ80" s="96"/>
      <c r="CK80" s="96">
        <v>1.1410671981709757</v>
      </c>
      <c r="CL80" s="96"/>
      <c r="CM80" s="96"/>
      <c r="CN80" s="96">
        <v>1.1684503940799247</v>
      </c>
      <c r="CO80" s="96"/>
      <c r="CP80" s="96">
        <v>1.7559840502854249</v>
      </c>
      <c r="CQ80" s="96"/>
      <c r="CR80" s="96">
        <v>1.4626443703914251</v>
      </c>
      <c r="CS80" s="96"/>
      <c r="CT80" s="96"/>
      <c r="CU80" s="96"/>
      <c r="CV80" s="96"/>
      <c r="CW80" s="96">
        <v>2.0527106934205492</v>
      </c>
      <c r="CX80" s="96"/>
      <c r="CY80" s="96">
        <v>2.4034172478710989</v>
      </c>
      <c r="CZ80" s="96"/>
      <c r="DA80" s="96"/>
      <c r="DB80" s="96">
        <v>2.0843517211028249</v>
      </c>
      <c r="DC80" s="96"/>
      <c r="DD80" s="96">
        <v>2.3779177147818995</v>
      </c>
      <c r="DE80" s="96"/>
      <c r="DF80" s="96">
        <v>2.4658136055219497</v>
      </c>
      <c r="DG80" s="96"/>
      <c r="DH80" s="96"/>
      <c r="DI80" s="96"/>
      <c r="DJ80" s="96"/>
      <c r="DK80" s="96"/>
      <c r="DL80" s="96">
        <v>2.4212203623267494</v>
      </c>
      <c r="DM80" s="96"/>
      <c r="DN80" s="121">
        <v>2.7344330101066752</v>
      </c>
      <c r="DO80" s="96"/>
      <c r="DP80" s="96"/>
      <c r="DQ80" s="96"/>
      <c r="DR80" s="96"/>
      <c r="DS80" s="96"/>
      <c r="DT80" s="96"/>
      <c r="DU80" s="96"/>
      <c r="DV80" s="96"/>
      <c r="DW80" s="96"/>
      <c r="DX80" s="96"/>
      <c r="DY80" s="96">
        <v>0.41125111527757507</v>
      </c>
      <c r="DZ80" s="96"/>
      <c r="EA80" s="96"/>
      <c r="EB80" s="96"/>
      <c r="EC80" s="96"/>
      <c r="ED80" s="96"/>
      <c r="EE80" s="96"/>
      <c r="EF80" s="96"/>
      <c r="EG80" s="96">
        <v>1.7430568987617496</v>
      </c>
      <c r="EH80" s="96"/>
      <c r="EI80" s="96"/>
      <c r="EJ80" s="96"/>
      <c r="EK80" s="96"/>
      <c r="EL80" s="96"/>
      <c r="EM80" s="96"/>
      <c r="EN80" s="96"/>
      <c r="EO80" s="96"/>
      <c r="EP80" s="96"/>
      <c r="EQ80" s="96"/>
      <c r="ER80" s="96"/>
      <c r="ES80" s="96"/>
      <c r="ET80" s="96"/>
      <c r="EU80" s="96"/>
      <c r="EV80" s="96"/>
      <c r="EW80" s="96"/>
      <c r="EX80" s="96"/>
      <c r="EY80" s="96"/>
      <c r="EZ80" s="96"/>
      <c r="FA80" s="96"/>
      <c r="FB80" s="96"/>
      <c r="FC80" s="96"/>
      <c r="FD80" s="96"/>
      <c r="FE80" s="96"/>
      <c r="FF80" s="96"/>
      <c r="FG80" s="96">
        <v>3.4115746463435999</v>
      </c>
      <c r="FH80" s="96"/>
      <c r="FI80" s="96"/>
      <c r="FJ80" s="96"/>
      <c r="FK80" s="96"/>
      <c r="FL80" s="96"/>
      <c r="FM80" s="96"/>
      <c r="FN80" s="96"/>
      <c r="FO80" s="96"/>
      <c r="FP80" s="96"/>
      <c r="FQ80" s="96"/>
      <c r="FR80" s="96"/>
      <c r="FS80" s="96"/>
      <c r="FT80" s="96"/>
      <c r="FU80" s="96"/>
      <c r="FV80" s="96"/>
      <c r="FW80" s="96">
        <v>3.2830279650263248</v>
      </c>
      <c r="FX80" s="96"/>
      <c r="FY80" s="96"/>
      <c r="FZ80" s="96"/>
      <c r="GA80" s="96"/>
    </row>
    <row r="81" spans="1:183" ht="3.6" customHeight="1" x14ac:dyDescent="0.25">
      <c r="A81" s="65"/>
      <c r="B81" s="65"/>
      <c r="C81" s="65"/>
      <c r="D81" s="65"/>
      <c r="E81" s="65"/>
      <c r="F81" s="65"/>
      <c r="G81" s="65"/>
      <c r="H81" s="65"/>
      <c r="I81" s="65"/>
      <c r="J81" s="65"/>
      <c r="K81" s="65"/>
      <c r="L81" s="65"/>
      <c r="M81" s="65"/>
      <c r="N81" s="65"/>
      <c r="O81" s="65"/>
      <c r="P81" s="65"/>
      <c r="Q81" s="65"/>
      <c r="R81" s="65"/>
      <c r="S81" s="65"/>
      <c r="T81" s="65"/>
      <c r="U81" s="65"/>
      <c r="V81" s="65"/>
      <c r="W81" s="65"/>
      <c r="X81" s="65"/>
      <c r="Y81" s="65"/>
      <c r="Z81" s="65">
        <v>4.8351283817856281</v>
      </c>
      <c r="AA81" s="65"/>
      <c r="AB81" s="65"/>
      <c r="AC81" s="65"/>
      <c r="AD81" s="65">
        <v>4.7480467734612812</v>
      </c>
      <c r="AE81" s="65"/>
      <c r="AF81" s="65">
        <v>4.879493720913775</v>
      </c>
      <c r="AG81" s="65"/>
      <c r="AH81" s="65">
        <v>4.983409043327093</v>
      </c>
      <c r="AI81" s="65"/>
      <c r="AJ81" s="65"/>
      <c r="AK81" s="65"/>
      <c r="AL81" s="65"/>
      <c r="AM81" s="65">
        <v>4.8257795113128328</v>
      </c>
      <c r="AN81" s="65"/>
      <c r="AO81" s="65">
        <v>4.6155478344792247</v>
      </c>
      <c r="AP81" s="65"/>
      <c r="AQ81" s="65"/>
      <c r="AR81" s="65"/>
      <c r="AS81" s="65">
        <v>4.4203206354976121</v>
      </c>
      <c r="AT81" s="65"/>
      <c r="AU81" s="65">
        <v>4.4781646803443724</v>
      </c>
      <c r="AV81" s="82"/>
      <c r="AW81" s="65"/>
      <c r="AX81" s="65">
        <v>4.4669702807439924</v>
      </c>
      <c r="AY81" s="65"/>
      <c r="AZ81" s="65">
        <v>4.6486122482953807</v>
      </c>
      <c r="BA81" s="65"/>
      <c r="BB81" s="65">
        <v>4.5676716309635026</v>
      </c>
      <c r="BC81" s="65"/>
      <c r="BD81" s="65"/>
      <c r="BE81" s="65"/>
      <c r="BF81" s="65"/>
      <c r="BG81" s="65">
        <v>4.5821133231935924</v>
      </c>
      <c r="BH81" s="65"/>
      <c r="BI81" s="82">
        <v>4.7863145154533182</v>
      </c>
      <c r="BJ81" s="65"/>
      <c r="BK81" s="65"/>
      <c r="BL81" s="65">
        <v>4.7737564520589428</v>
      </c>
      <c r="BM81" s="155">
        <v>4.8187577245055255</v>
      </c>
      <c r="BN81" s="65"/>
      <c r="BO81" s="65">
        <v>4.8365644956297729</v>
      </c>
      <c r="BP81" s="65">
        <v>4.7148565922208707</v>
      </c>
      <c r="BQ81" s="65"/>
      <c r="BR81" s="82"/>
      <c r="BS81" s="65"/>
      <c r="BT81" s="65"/>
      <c r="BU81" s="65">
        <v>4.7694525693149021</v>
      </c>
      <c r="BV81" s="65"/>
      <c r="BW81" s="65">
        <v>4.7711196860948526</v>
      </c>
      <c r="BX81" s="65"/>
      <c r="BY81" s="65"/>
      <c r="BZ81" s="65">
        <v>4.7733990941187177</v>
      </c>
      <c r="CA81" s="65"/>
      <c r="CB81" s="65">
        <v>4.8074877448605751</v>
      </c>
      <c r="CC81" s="65"/>
      <c r="CD81" s="65">
        <v>4.4830753432513504</v>
      </c>
      <c r="CE81" s="65"/>
      <c r="CF81" s="65"/>
      <c r="CG81" s="65"/>
      <c r="CH81" s="65"/>
      <c r="CI81" s="65">
        <v>3.0048994601331001</v>
      </c>
      <c r="CJ81" s="65"/>
      <c r="CK81" s="65">
        <v>2.7761400713943001</v>
      </c>
      <c r="CL81" s="65"/>
      <c r="CM81" s="65"/>
      <c r="CN81" s="65">
        <v>2.9700506271406004</v>
      </c>
      <c r="CO81" s="65"/>
      <c r="CP81" s="65">
        <v>3.0945002202367502</v>
      </c>
      <c r="CQ81" s="65"/>
      <c r="CR81" s="65">
        <v>2.9326702490228507</v>
      </c>
      <c r="CS81" s="65"/>
      <c r="CT81" s="65"/>
      <c r="CU81" s="65"/>
      <c r="CV81" s="65"/>
      <c r="CW81" s="65">
        <v>3.5057286504398752</v>
      </c>
      <c r="CX81" s="65"/>
      <c r="CY81" s="65">
        <v>3.5097858532203254</v>
      </c>
      <c r="CZ81" s="65"/>
      <c r="DA81" s="65"/>
      <c r="DB81" s="65">
        <v>3.5965930091079503</v>
      </c>
      <c r="DC81" s="65"/>
      <c r="DD81" s="65">
        <v>3.7650748029231758</v>
      </c>
      <c r="DE81" s="65"/>
      <c r="DF81" s="65">
        <v>3.732219885403425</v>
      </c>
      <c r="DG81" s="65"/>
      <c r="DH81" s="65"/>
      <c r="DI81" s="65"/>
      <c r="DJ81" s="65"/>
      <c r="DK81" s="65"/>
      <c r="DL81" s="65">
        <v>3.9339368438909754</v>
      </c>
      <c r="DM81" s="65"/>
      <c r="DN81" s="153">
        <v>3.9372467771477249</v>
      </c>
      <c r="DO81" s="65"/>
      <c r="DP81" s="65"/>
      <c r="DQ81" s="65"/>
      <c r="DR81" s="65"/>
      <c r="DS81" s="65"/>
      <c r="DT81" s="65"/>
      <c r="DU81" s="65"/>
      <c r="DV81" s="65"/>
      <c r="DW81" s="65"/>
      <c r="DX81" s="65"/>
      <c r="DY81" s="65">
        <v>2.6261621679786504</v>
      </c>
      <c r="DZ81" s="65"/>
      <c r="EA81" s="65"/>
      <c r="EB81" s="65"/>
      <c r="EC81" s="65"/>
      <c r="ED81" s="65"/>
      <c r="EE81" s="65"/>
      <c r="EF81" s="65"/>
      <c r="EG81" s="65">
        <v>2.9164333121615753</v>
      </c>
      <c r="EH81" s="65"/>
      <c r="EI81" s="65"/>
      <c r="EJ81" s="65"/>
      <c r="EK81" s="65"/>
      <c r="EL81" s="65"/>
      <c r="EM81" s="65"/>
      <c r="EN81" s="65"/>
      <c r="EO81" s="65"/>
      <c r="EP81" s="65"/>
      <c r="EQ81" s="65"/>
      <c r="ER81" s="65"/>
      <c r="ES81" s="65"/>
      <c r="ET81" s="65"/>
      <c r="EU81" s="65"/>
      <c r="EV81" s="65"/>
      <c r="EW81" s="65"/>
      <c r="EX81" s="65"/>
      <c r="EY81" s="65"/>
      <c r="EZ81" s="65"/>
      <c r="FA81" s="65"/>
      <c r="FB81" s="65"/>
      <c r="FC81" s="65"/>
      <c r="FD81" s="65"/>
      <c r="FE81" s="65"/>
      <c r="FF81" s="65"/>
      <c r="FG81" s="65">
        <v>4.1870901873923749</v>
      </c>
      <c r="FH81" s="65"/>
      <c r="FI81" s="65"/>
      <c r="FJ81" s="65"/>
      <c r="FK81" s="65"/>
      <c r="FL81" s="65"/>
      <c r="FM81" s="65"/>
      <c r="FN81" s="65"/>
      <c r="FO81" s="65"/>
      <c r="FP81" s="65"/>
      <c r="FQ81" s="65"/>
      <c r="FR81" s="65"/>
      <c r="FS81" s="65"/>
      <c r="FT81" s="65"/>
      <c r="FU81" s="65"/>
      <c r="FV81" s="65"/>
      <c r="FW81" s="65">
        <v>4.2465304512479509</v>
      </c>
      <c r="FX81" s="65"/>
      <c r="FY81" s="65"/>
      <c r="FZ81" s="65"/>
      <c r="GA81" s="65"/>
    </row>
    <row r="82" spans="1:183" ht="3.6" customHeight="1" x14ac:dyDescent="0.25">
      <c r="A82" s="65"/>
      <c r="B82" s="65"/>
      <c r="C82" s="65"/>
      <c r="D82" s="65"/>
      <c r="E82" s="65"/>
      <c r="F82" s="65"/>
      <c r="G82" s="65"/>
      <c r="H82" s="65"/>
      <c r="I82" s="65"/>
      <c r="J82" s="65"/>
      <c r="K82" s="65"/>
      <c r="L82" s="65"/>
      <c r="M82" s="65"/>
      <c r="N82" s="65"/>
      <c r="O82" s="65"/>
      <c r="P82" s="65"/>
      <c r="Q82" s="65"/>
      <c r="R82" s="65"/>
      <c r="S82" s="65"/>
      <c r="T82" s="65"/>
      <c r="U82" s="65"/>
      <c r="V82" s="65"/>
      <c r="W82" s="65"/>
      <c r="X82" s="65"/>
      <c r="Y82" s="65"/>
      <c r="Z82" s="65">
        <v>4.2626891257874355</v>
      </c>
      <c r="AA82" s="65"/>
      <c r="AB82" s="65"/>
      <c r="AC82" s="65"/>
      <c r="AD82" s="65">
        <v>4.1146623919350303</v>
      </c>
      <c r="AE82" s="65"/>
      <c r="AF82" s="65">
        <v>4.2265100419697648</v>
      </c>
      <c r="AG82" s="65"/>
      <c r="AH82" s="65">
        <v>4.4036237388041828</v>
      </c>
      <c r="AI82" s="65"/>
      <c r="AJ82" s="65"/>
      <c r="AK82" s="65"/>
      <c r="AL82" s="65"/>
      <c r="AM82" s="65">
        <v>3.7648625618831248</v>
      </c>
      <c r="AN82" s="65"/>
      <c r="AO82" s="65">
        <v>3.74698511548582</v>
      </c>
      <c r="AP82" s="65"/>
      <c r="AQ82" s="65"/>
      <c r="AR82" s="65"/>
      <c r="AS82" s="65">
        <v>3.6174232149360797</v>
      </c>
      <c r="AT82" s="65"/>
      <c r="AU82" s="65">
        <v>3.4510953557620145</v>
      </c>
      <c r="AV82" s="82"/>
      <c r="AW82" s="65"/>
      <c r="AX82" s="65">
        <v>3.6811277422351392</v>
      </c>
      <c r="AY82" s="65"/>
      <c r="AZ82" s="65">
        <v>3.4938913460430299</v>
      </c>
      <c r="BA82" s="65"/>
      <c r="BB82" s="65">
        <v>3.6656221114431973</v>
      </c>
      <c r="BC82" s="65"/>
      <c r="BD82" s="65"/>
      <c r="BE82" s="65"/>
      <c r="BF82" s="65"/>
      <c r="BG82" s="65">
        <v>3.6407276862229971</v>
      </c>
      <c r="BH82" s="65"/>
      <c r="BI82" s="82">
        <v>3.6766901365051523</v>
      </c>
      <c r="BJ82" s="65"/>
      <c r="BK82" s="65"/>
      <c r="BL82" s="65">
        <v>3.9379471027981499</v>
      </c>
      <c r="BM82" s="155">
        <v>3.9247269371503246</v>
      </c>
      <c r="BN82" s="65"/>
      <c r="BO82" s="65">
        <v>3.6940219562766021</v>
      </c>
      <c r="BP82" s="65">
        <v>3.9448317893368223</v>
      </c>
      <c r="BQ82" s="65"/>
      <c r="BR82" s="82"/>
      <c r="BS82" s="65"/>
      <c r="BT82" s="65"/>
      <c r="BU82" s="65">
        <v>3.6649890379610026</v>
      </c>
      <c r="BV82" s="65"/>
      <c r="BW82" s="65">
        <v>3.8995336713623248</v>
      </c>
      <c r="BX82" s="65"/>
      <c r="BY82" s="65"/>
      <c r="BZ82" s="65">
        <v>3.9915295733196974</v>
      </c>
      <c r="CA82" s="65"/>
      <c r="CB82" s="65">
        <v>4.052115136253275</v>
      </c>
      <c r="CC82" s="65"/>
      <c r="CD82" s="65">
        <v>3.8924116354835996</v>
      </c>
      <c r="CE82" s="65"/>
      <c r="CF82" s="65"/>
      <c r="CG82" s="65"/>
      <c r="CH82" s="65"/>
      <c r="CI82" s="65">
        <v>3.5991612894767129</v>
      </c>
      <c r="CJ82" s="65"/>
      <c r="CK82" s="65">
        <v>3.2507830871416994</v>
      </c>
      <c r="CL82" s="65"/>
      <c r="CM82" s="65"/>
      <c r="CN82" s="65">
        <v>2.7938375450918573</v>
      </c>
      <c r="CO82" s="65"/>
      <c r="CP82" s="65">
        <v>2.8564645945182097</v>
      </c>
      <c r="CQ82" s="65"/>
      <c r="CR82" s="65">
        <v>2.5171335111053272</v>
      </c>
      <c r="CS82" s="65"/>
      <c r="CT82" s="65"/>
      <c r="CU82" s="65"/>
      <c r="CV82" s="65"/>
      <c r="CW82" s="65">
        <v>2.8796431864310001</v>
      </c>
      <c r="CX82" s="65"/>
      <c r="CY82" s="65">
        <v>2.6538724590875753</v>
      </c>
      <c r="CZ82" s="65"/>
      <c r="DA82" s="65"/>
      <c r="DB82" s="65">
        <v>2.8013845584003501</v>
      </c>
      <c r="DC82" s="65"/>
      <c r="DD82" s="65">
        <v>2.62790998552925</v>
      </c>
      <c r="DE82" s="65"/>
      <c r="DF82" s="65">
        <v>2.8469581614565493</v>
      </c>
      <c r="DG82" s="65"/>
      <c r="DH82" s="65"/>
      <c r="DI82" s="65"/>
      <c r="DJ82" s="65"/>
      <c r="DK82" s="65"/>
      <c r="DL82" s="65">
        <v>2.9715729317198498</v>
      </c>
      <c r="DM82" s="65"/>
      <c r="DN82" s="153">
        <v>2.8623972862474507</v>
      </c>
      <c r="DO82" s="65"/>
      <c r="DP82" s="65"/>
      <c r="DQ82" s="65"/>
      <c r="DR82" s="65"/>
      <c r="DS82" s="65"/>
      <c r="DT82" s="65"/>
      <c r="DU82" s="65"/>
      <c r="DV82" s="65"/>
      <c r="DW82" s="65"/>
      <c r="DX82" s="65"/>
      <c r="DY82" s="65">
        <v>3.11810540366255</v>
      </c>
      <c r="DZ82" s="65"/>
      <c r="EA82" s="65"/>
      <c r="EB82" s="65"/>
      <c r="EC82" s="65"/>
      <c r="ED82" s="65"/>
      <c r="EE82" s="65"/>
      <c r="EF82" s="65"/>
      <c r="EG82" s="65">
        <v>1.8285373023614251</v>
      </c>
      <c r="EH82" s="65"/>
      <c r="EI82" s="65"/>
      <c r="EJ82" s="65"/>
      <c r="EK82" s="65"/>
      <c r="EL82" s="65"/>
      <c r="EM82" s="65"/>
      <c r="EN82" s="65"/>
      <c r="EO82" s="65"/>
      <c r="EP82" s="65"/>
      <c r="EQ82" s="65"/>
      <c r="ER82" s="65"/>
      <c r="ES82" s="65"/>
      <c r="ET82" s="65"/>
      <c r="EU82" s="65"/>
      <c r="EV82" s="65"/>
      <c r="EW82" s="65"/>
      <c r="EX82" s="65"/>
      <c r="EY82" s="65"/>
      <c r="EZ82" s="65"/>
      <c r="FA82" s="65"/>
      <c r="FB82" s="65"/>
      <c r="FC82" s="65"/>
      <c r="FD82" s="65"/>
      <c r="FE82" s="65"/>
      <c r="FF82" s="65"/>
      <c r="FG82" s="65">
        <v>2.9791493575321244</v>
      </c>
      <c r="FH82" s="65"/>
      <c r="FI82" s="65"/>
      <c r="FJ82" s="65"/>
      <c r="FK82" s="65"/>
      <c r="FL82" s="65"/>
      <c r="FM82" s="65"/>
      <c r="FN82" s="65"/>
      <c r="FO82" s="65"/>
      <c r="FP82" s="65"/>
      <c r="FQ82" s="65"/>
      <c r="FR82" s="65"/>
      <c r="FS82" s="65"/>
      <c r="FT82" s="65"/>
      <c r="FU82" s="65"/>
      <c r="FV82" s="65"/>
      <c r="FW82" s="65">
        <v>3.1956796114557999</v>
      </c>
      <c r="FX82" s="65"/>
      <c r="FY82" s="65"/>
      <c r="FZ82" s="65"/>
      <c r="GA82" s="65"/>
    </row>
    <row r="83" spans="1:183" ht="3.6" customHeight="1" x14ac:dyDescent="0.25">
      <c r="A83" s="65"/>
      <c r="B83" s="65"/>
      <c r="C83" s="65"/>
      <c r="D83" s="65"/>
      <c r="E83" s="65"/>
      <c r="F83" s="65"/>
      <c r="G83" s="65"/>
      <c r="H83" s="65"/>
      <c r="I83" s="65"/>
      <c r="J83" s="65"/>
      <c r="K83" s="65"/>
      <c r="L83" s="65"/>
      <c r="M83" s="65"/>
      <c r="N83" s="65"/>
      <c r="O83" s="65"/>
      <c r="P83" s="65"/>
      <c r="Q83" s="65"/>
      <c r="R83" s="65"/>
      <c r="S83" s="65"/>
      <c r="T83" s="65"/>
      <c r="U83" s="65"/>
      <c r="V83" s="65"/>
      <c r="W83" s="65"/>
      <c r="X83" s="65"/>
      <c r="Y83" s="65"/>
      <c r="Z83" s="65">
        <v>4.868596296052349</v>
      </c>
      <c r="AA83" s="65"/>
      <c r="AB83" s="65"/>
      <c r="AC83" s="65"/>
      <c r="AD83" s="65">
        <v>4.8601653524540751</v>
      </c>
      <c r="AE83" s="65"/>
      <c r="AF83" s="65">
        <v>5.0176284132477775</v>
      </c>
      <c r="AG83" s="65"/>
      <c r="AH83" s="65">
        <v>4.5573079913409495</v>
      </c>
      <c r="AI83" s="65"/>
      <c r="AJ83" s="65"/>
      <c r="AK83" s="65"/>
      <c r="AL83" s="65"/>
      <c r="AM83" s="65">
        <v>4.8805220190346006</v>
      </c>
      <c r="AN83" s="65"/>
      <c r="AO83" s="65">
        <v>5.0090954290895251</v>
      </c>
      <c r="AP83" s="65"/>
      <c r="AQ83" s="65"/>
      <c r="AR83" s="65"/>
      <c r="AS83" s="65">
        <v>4.6164193776429503</v>
      </c>
      <c r="AT83" s="65"/>
      <c r="AU83" s="65">
        <v>4.5578183094951497</v>
      </c>
      <c r="AV83" s="82"/>
      <c r="AW83" s="65"/>
      <c r="AX83" s="65">
        <v>4.6615835276699507</v>
      </c>
      <c r="AY83" s="65"/>
      <c r="AZ83" s="65">
        <v>4.7786818040844743</v>
      </c>
      <c r="BA83" s="65"/>
      <c r="BB83" s="65">
        <v>4.6978124454045496</v>
      </c>
      <c r="BC83" s="65"/>
      <c r="BD83" s="65"/>
      <c r="BE83" s="65"/>
      <c r="BF83" s="65"/>
      <c r="BG83" s="65">
        <v>4.3124841011182253</v>
      </c>
      <c r="BH83" s="65"/>
      <c r="BI83" s="82">
        <v>4.3894634760777507</v>
      </c>
      <c r="BJ83" s="65"/>
      <c r="BK83" s="65"/>
      <c r="BL83" s="65">
        <v>4.4755675293542501</v>
      </c>
      <c r="BM83" s="155">
        <v>4.4082016519821501</v>
      </c>
      <c r="BN83" s="65"/>
      <c r="BO83" s="65">
        <v>4.3716116978454496</v>
      </c>
      <c r="BP83" s="65">
        <v>4.2805729987720751</v>
      </c>
      <c r="BQ83" s="65"/>
      <c r="BR83" s="82"/>
      <c r="BS83" s="65"/>
      <c r="BT83" s="65"/>
      <c r="BU83" s="65">
        <v>4.2836899195737743</v>
      </c>
      <c r="BV83" s="65"/>
      <c r="BW83" s="65">
        <v>4.3796582627839253</v>
      </c>
      <c r="BX83" s="65"/>
      <c r="BY83" s="65"/>
      <c r="BZ83" s="65">
        <v>4.3654158410275503</v>
      </c>
      <c r="CA83" s="65"/>
      <c r="CB83" s="65">
        <v>4.4942690700897749</v>
      </c>
      <c r="CC83" s="65"/>
      <c r="CD83" s="65">
        <v>4.3180912738810502</v>
      </c>
      <c r="CE83" s="65"/>
      <c r="CF83" s="65"/>
      <c r="CG83" s="65"/>
      <c r="CH83" s="65"/>
      <c r="CI83" s="65">
        <v>4.6544701364550001</v>
      </c>
      <c r="CJ83" s="65"/>
      <c r="CK83" s="65">
        <v>4.264170446164</v>
      </c>
      <c r="CL83" s="65"/>
      <c r="CM83" s="65"/>
      <c r="CN83" s="65">
        <v>4.1040344612741251</v>
      </c>
      <c r="CO83" s="65"/>
      <c r="CP83" s="65">
        <v>4.1046210044031248</v>
      </c>
      <c r="CQ83" s="65"/>
      <c r="CR83" s="65">
        <v>3.7944895876413751</v>
      </c>
      <c r="CS83" s="65"/>
      <c r="CT83" s="65"/>
      <c r="CU83" s="65"/>
      <c r="CV83" s="65"/>
      <c r="CW83" s="65">
        <v>3.7727835434558252</v>
      </c>
      <c r="CX83" s="65"/>
      <c r="CY83" s="65">
        <v>3.6616525850395001</v>
      </c>
      <c r="CZ83" s="65"/>
      <c r="DA83" s="65"/>
      <c r="DB83" s="65">
        <v>3.5586714379550504</v>
      </c>
      <c r="DC83" s="65"/>
      <c r="DD83" s="65">
        <v>3.5312496013555994</v>
      </c>
      <c r="DE83" s="65"/>
      <c r="DF83" s="65">
        <v>3.4546881950341</v>
      </c>
      <c r="DG83" s="65"/>
      <c r="DH83" s="65"/>
      <c r="DI83" s="65"/>
      <c r="DJ83" s="65"/>
      <c r="DK83" s="65"/>
      <c r="DL83" s="65">
        <v>3.6590184099717002</v>
      </c>
      <c r="DM83" s="65"/>
      <c r="DN83" s="153">
        <v>3.6234929734871506</v>
      </c>
      <c r="DO83" s="65"/>
      <c r="DP83" s="65"/>
      <c r="DQ83" s="65"/>
      <c r="DR83" s="65"/>
      <c r="DS83" s="65"/>
      <c r="DT83" s="65"/>
      <c r="DU83" s="65"/>
      <c r="DV83" s="65"/>
      <c r="DW83" s="65"/>
      <c r="DX83" s="65"/>
      <c r="DY83" s="65">
        <v>3.9306609419162748</v>
      </c>
      <c r="DZ83" s="65"/>
      <c r="EA83" s="65"/>
      <c r="EB83" s="65"/>
      <c r="EC83" s="65"/>
      <c r="ED83" s="65"/>
      <c r="EE83" s="65"/>
      <c r="EF83" s="65"/>
      <c r="EG83" s="65">
        <v>2.945032999419225</v>
      </c>
      <c r="EH83" s="65"/>
      <c r="EI83" s="65"/>
      <c r="EJ83" s="65"/>
      <c r="EK83" s="65"/>
      <c r="EL83" s="65"/>
      <c r="EM83" s="65"/>
      <c r="EN83" s="65"/>
      <c r="EO83" s="65"/>
      <c r="EP83" s="65"/>
      <c r="EQ83" s="65"/>
      <c r="ER83" s="65"/>
      <c r="ES83" s="65"/>
      <c r="ET83" s="65"/>
      <c r="EU83" s="65"/>
      <c r="EV83" s="65"/>
      <c r="EW83" s="65"/>
      <c r="EX83" s="65"/>
      <c r="EY83" s="65"/>
      <c r="EZ83" s="65"/>
      <c r="FA83" s="65"/>
      <c r="FB83" s="65"/>
      <c r="FC83" s="65"/>
      <c r="FD83" s="65"/>
      <c r="FE83" s="65"/>
      <c r="FF83" s="65"/>
      <c r="FG83" s="65">
        <v>3.3092440710435258</v>
      </c>
      <c r="FH83" s="65"/>
      <c r="FI83" s="65"/>
      <c r="FJ83" s="65"/>
      <c r="FK83" s="65"/>
      <c r="FL83" s="65"/>
      <c r="FM83" s="65"/>
      <c r="FN83" s="65"/>
      <c r="FO83" s="65"/>
      <c r="FP83" s="65"/>
      <c r="FQ83" s="65"/>
      <c r="FR83" s="65"/>
      <c r="FS83" s="65"/>
      <c r="FT83" s="65"/>
      <c r="FU83" s="65"/>
      <c r="FV83" s="65"/>
      <c r="FW83" s="65">
        <v>3.5077807988718255</v>
      </c>
      <c r="FX83" s="65"/>
      <c r="FY83" s="65"/>
      <c r="FZ83" s="65"/>
      <c r="GA83" s="65"/>
    </row>
    <row r="84" spans="1:183" ht="3.6" customHeight="1" x14ac:dyDescent="0.25">
      <c r="A84" s="65"/>
      <c r="B84" s="65"/>
      <c r="C84" s="65"/>
      <c r="D84" s="65"/>
      <c r="E84" s="65"/>
      <c r="F84" s="65"/>
      <c r="G84" s="65"/>
      <c r="H84" s="65"/>
      <c r="I84" s="65"/>
      <c r="J84" s="65"/>
      <c r="K84" s="65"/>
      <c r="L84" s="65"/>
      <c r="M84" s="65"/>
      <c r="N84" s="65"/>
      <c r="O84" s="65"/>
      <c r="P84" s="65"/>
      <c r="Q84" s="65"/>
      <c r="R84" s="65"/>
      <c r="S84" s="65"/>
      <c r="T84" s="65"/>
      <c r="U84" s="65"/>
      <c r="V84" s="65"/>
      <c r="W84" s="65"/>
      <c r="X84" s="65"/>
      <c r="Y84" s="65"/>
      <c r="Z84" s="65">
        <v>56.214678952488377</v>
      </c>
      <c r="AA84" s="65"/>
      <c r="AB84" s="65"/>
      <c r="AC84" s="65"/>
      <c r="AD84" s="65">
        <v>43.129061577253346</v>
      </c>
      <c r="AE84" s="65"/>
      <c r="AF84" s="65">
        <v>53.312546203546731</v>
      </c>
      <c r="AG84" s="65"/>
      <c r="AH84" s="65">
        <v>20.389076211452402</v>
      </c>
      <c r="AI84" s="65"/>
      <c r="AJ84" s="65"/>
      <c r="AK84" s="65"/>
      <c r="AL84" s="65"/>
      <c r="AM84" s="65">
        <v>47.034403704210831</v>
      </c>
      <c r="AN84" s="65"/>
      <c r="AO84" s="65">
        <v>22.424231220024375</v>
      </c>
      <c r="AP84" s="65"/>
      <c r="AQ84" s="65"/>
      <c r="AR84" s="65"/>
      <c r="AS84" s="65">
        <v>57.451668414205578</v>
      </c>
      <c r="AT84" s="65"/>
      <c r="AU84" s="65">
        <v>25.625376542204776</v>
      </c>
      <c r="AV84" s="82"/>
      <c r="AW84" s="65"/>
      <c r="AX84" s="65">
        <v>60.501482311672802</v>
      </c>
      <c r="AY84" s="65"/>
      <c r="AZ84" s="65">
        <v>32.038377816410325</v>
      </c>
      <c r="BA84" s="65"/>
      <c r="BB84" s="65">
        <v>68.682672662403832</v>
      </c>
      <c r="BC84" s="65"/>
      <c r="BD84" s="65"/>
      <c r="BE84" s="65"/>
      <c r="BF84" s="65"/>
      <c r="BG84" s="65">
        <v>64.213054864837801</v>
      </c>
      <c r="BH84" s="65"/>
      <c r="BI84" s="82">
        <v>45.285679705670326</v>
      </c>
      <c r="BJ84" s="65"/>
      <c r="BK84" s="65"/>
      <c r="BL84" s="65">
        <v>44.56215870427603</v>
      </c>
      <c r="BM84" s="155">
        <v>58.689845009513775</v>
      </c>
      <c r="BN84" s="65"/>
      <c r="BO84" s="65">
        <v>25.369032469992678</v>
      </c>
      <c r="BP84" s="65">
        <v>46.203689838011172</v>
      </c>
      <c r="BQ84" s="65"/>
      <c r="BR84" s="82"/>
      <c r="BS84" s="65"/>
      <c r="BT84" s="65"/>
      <c r="BU84" s="65">
        <v>61.873336758672139</v>
      </c>
      <c r="BV84" s="65"/>
      <c r="BW84" s="65">
        <v>21.725953797811506</v>
      </c>
      <c r="BX84" s="65"/>
      <c r="BY84" s="65"/>
      <c r="BZ84" s="65">
        <v>47.728137842163306</v>
      </c>
      <c r="CA84" s="65"/>
      <c r="CB84" s="65">
        <v>10.199302260656326</v>
      </c>
      <c r="CC84" s="65"/>
      <c r="CD84" s="65">
        <v>27.987142531805475</v>
      </c>
      <c r="CE84" s="65"/>
      <c r="CF84" s="65"/>
      <c r="CG84" s="65"/>
      <c r="CH84" s="65"/>
      <c r="CI84" s="65">
        <v>17.798015763363004</v>
      </c>
      <c r="CJ84" s="65"/>
      <c r="CK84" s="65">
        <v>6.067222702492499</v>
      </c>
      <c r="CL84" s="65"/>
      <c r="CM84" s="65"/>
      <c r="CN84" s="65">
        <v>47.401831919364902</v>
      </c>
      <c r="CO84" s="65"/>
      <c r="CP84" s="65">
        <v>10.341267149393886</v>
      </c>
      <c r="CQ84" s="65"/>
      <c r="CR84" s="65">
        <v>31.82499981886901</v>
      </c>
      <c r="CS84" s="65"/>
      <c r="CT84" s="65"/>
      <c r="CU84" s="65"/>
      <c r="CV84" s="65"/>
      <c r="CW84" s="65">
        <v>59.200937683475033</v>
      </c>
      <c r="CX84" s="65"/>
      <c r="CY84" s="65">
        <v>21.779747278348161</v>
      </c>
      <c r="CZ84" s="65"/>
      <c r="DA84" s="65"/>
      <c r="DB84" s="65">
        <v>47.472366316602901</v>
      </c>
      <c r="DC84" s="65"/>
      <c r="DD84" s="65">
        <v>21.791568279687528</v>
      </c>
      <c r="DE84" s="65"/>
      <c r="DF84" s="65">
        <v>35.987395606640405</v>
      </c>
      <c r="DG84" s="65"/>
      <c r="DH84" s="65"/>
      <c r="DI84" s="65"/>
      <c r="DJ84" s="65"/>
      <c r="DK84" s="65"/>
      <c r="DL84" s="65">
        <v>60.573162751407835</v>
      </c>
      <c r="DM84" s="65"/>
      <c r="DN84" s="155">
        <v>29.570403430414956</v>
      </c>
      <c r="DO84" s="65"/>
      <c r="DP84" s="65"/>
      <c r="DQ84" s="65"/>
      <c r="DR84" s="65"/>
      <c r="DS84" s="65"/>
      <c r="DT84" s="65"/>
      <c r="DU84" s="65"/>
      <c r="DV84" s="65"/>
      <c r="DW84" s="65"/>
      <c r="DX84" s="65"/>
      <c r="DY84" s="65">
        <v>20.072961827500126</v>
      </c>
      <c r="DZ84" s="65"/>
      <c r="EA84" s="65"/>
      <c r="EB84" s="65"/>
      <c r="EC84" s="65"/>
      <c r="ED84" s="65"/>
      <c r="EE84" s="65"/>
      <c r="EF84" s="65"/>
      <c r="EG84" s="65">
        <v>12.157679166204824</v>
      </c>
      <c r="EH84" s="65"/>
      <c r="EI84" s="65"/>
      <c r="EJ84" s="65"/>
      <c r="EK84" s="65"/>
      <c r="EL84" s="65"/>
      <c r="EM84" s="65"/>
      <c r="EN84" s="65"/>
      <c r="EO84" s="65"/>
      <c r="EP84" s="65"/>
      <c r="EQ84" s="65"/>
      <c r="ER84" s="65"/>
      <c r="ES84" s="65"/>
      <c r="ET84" s="65"/>
      <c r="EU84" s="65"/>
      <c r="EV84" s="65"/>
      <c r="EW84" s="65"/>
      <c r="EX84" s="65"/>
      <c r="EY84" s="65"/>
      <c r="EZ84" s="65"/>
      <c r="FA84" s="65"/>
      <c r="FB84" s="65"/>
      <c r="FC84" s="65"/>
      <c r="FD84" s="65"/>
      <c r="FE84" s="65"/>
      <c r="FF84" s="65"/>
      <c r="FG84" s="65">
        <v>24.599043674051551</v>
      </c>
      <c r="FH84" s="65"/>
      <c r="FI84" s="65"/>
      <c r="FJ84" s="65"/>
      <c r="FK84" s="65"/>
      <c r="FL84" s="65"/>
      <c r="FM84" s="65"/>
      <c r="FN84" s="65"/>
      <c r="FO84" s="65"/>
      <c r="FP84" s="65"/>
      <c r="FQ84" s="65"/>
      <c r="FR84" s="65"/>
      <c r="FS84" s="65"/>
      <c r="FT84" s="65"/>
      <c r="FU84" s="65"/>
      <c r="FV84" s="65"/>
      <c r="FW84" s="65">
        <v>26.012921885974428</v>
      </c>
      <c r="FX84" s="65"/>
      <c r="FY84" s="65"/>
      <c r="FZ84" s="65"/>
      <c r="GA84" s="65"/>
    </row>
    <row r="85" spans="1:183" ht="3.6" customHeight="1" x14ac:dyDescent="0.25">
      <c r="A85" s="65"/>
      <c r="B85" s="65"/>
      <c r="C85" s="65"/>
      <c r="D85" s="65"/>
      <c r="E85" s="65"/>
      <c r="F85" s="65"/>
      <c r="G85" s="65"/>
      <c r="H85" s="65"/>
      <c r="I85" s="65"/>
      <c r="J85" s="65"/>
      <c r="K85" s="65"/>
      <c r="L85" s="65"/>
      <c r="M85" s="65"/>
      <c r="N85" s="65"/>
      <c r="O85" s="65"/>
      <c r="P85" s="65"/>
      <c r="Q85" s="65"/>
      <c r="R85" s="65"/>
      <c r="S85" s="65"/>
      <c r="T85" s="65"/>
      <c r="U85" s="65"/>
      <c r="V85" s="65"/>
      <c r="W85" s="65"/>
      <c r="X85" s="65"/>
      <c r="Y85" s="65"/>
      <c r="Z85" s="65">
        <v>83.508131475207563</v>
      </c>
      <c r="AA85" s="65"/>
      <c r="AB85" s="65"/>
      <c r="AC85" s="65"/>
      <c r="AD85" s="65">
        <v>69.717189073442285</v>
      </c>
      <c r="AE85" s="65"/>
      <c r="AF85" s="65">
        <v>80.630557492197354</v>
      </c>
      <c r="AG85" s="65"/>
      <c r="AH85" s="65">
        <v>48.550174557846219</v>
      </c>
      <c r="AI85" s="65"/>
      <c r="AJ85" s="65"/>
      <c r="AK85" s="65"/>
      <c r="AL85" s="65"/>
      <c r="AM85" s="65">
        <v>72.8063299237987</v>
      </c>
      <c r="AN85" s="65"/>
      <c r="AO85" s="65">
        <v>47.511830069919512</v>
      </c>
      <c r="AP85" s="65"/>
      <c r="AQ85" s="65"/>
      <c r="AR85" s="65"/>
      <c r="AS85" s="65">
        <v>81.564899965506655</v>
      </c>
      <c r="AT85" s="65"/>
      <c r="AU85" s="65">
        <v>49.413156650523931</v>
      </c>
      <c r="AV85" s="82"/>
      <c r="AW85" s="65"/>
      <c r="AX85" s="65">
        <v>84.945776380610184</v>
      </c>
      <c r="AY85" s="65"/>
      <c r="AZ85" s="65">
        <v>56.465888599425554</v>
      </c>
      <c r="BA85" s="65"/>
      <c r="BB85" s="65">
        <v>93.382553889623935</v>
      </c>
      <c r="BC85" s="65"/>
      <c r="BD85" s="65"/>
      <c r="BE85" s="65"/>
      <c r="BF85" s="65"/>
      <c r="BG85" s="65">
        <v>88.881577893087552</v>
      </c>
      <c r="BH85" s="65"/>
      <c r="BI85" s="82">
        <v>70.674693661545746</v>
      </c>
      <c r="BJ85" s="65"/>
      <c r="BK85" s="65"/>
      <c r="BL85" s="65">
        <v>70.697269368847302</v>
      </c>
      <c r="BM85" s="155">
        <v>84.920298994481328</v>
      </c>
      <c r="BN85" s="65"/>
      <c r="BO85" s="65">
        <v>50.960791825711802</v>
      </c>
      <c r="BP85" s="65">
        <v>72.182754982684258</v>
      </c>
      <c r="BQ85" s="65"/>
      <c r="BR85" s="82"/>
      <c r="BS85" s="65"/>
      <c r="BT85" s="65"/>
      <c r="BU85" s="65">
        <v>87.176661580499854</v>
      </c>
      <c r="BV85" s="65"/>
      <c r="BW85" s="65">
        <v>47.737913870183043</v>
      </c>
      <c r="BX85" s="65"/>
      <c r="BY85" s="65"/>
      <c r="BZ85" s="65">
        <v>74.022923844478555</v>
      </c>
      <c r="CA85" s="65"/>
      <c r="CB85" s="65">
        <v>36.77811090399787</v>
      </c>
      <c r="CC85" s="65"/>
      <c r="CD85" s="65">
        <v>53.113603468010325</v>
      </c>
      <c r="CE85" s="65"/>
      <c r="CF85" s="65"/>
      <c r="CG85" s="65"/>
      <c r="CH85" s="65"/>
      <c r="CI85" s="65">
        <v>37.610198012192441</v>
      </c>
      <c r="CJ85" s="65"/>
      <c r="CK85" s="65">
        <v>24.147992178100502</v>
      </c>
      <c r="CL85" s="65"/>
      <c r="CM85" s="65"/>
      <c r="CN85" s="65">
        <v>64.693496436062276</v>
      </c>
      <c r="CO85" s="65"/>
      <c r="CP85" s="65">
        <v>28.19416159365877</v>
      </c>
      <c r="CQ85" s="65"/>
      <c r="CR85" s="65">
        <v>48.174411099253533</v>
      </c>
      <c r="CS85" s="65"/>
      <c r="CT85" s="65"/>
      <c r="CU85" s="65"/>
      <c r="CV85" s="65"/>
      <c r="CW85" s="65">
        <v>78.357053194087655</v>
      </c>
      <c r="CX85" s="65"/>
      <c r="CY85" s="65">
        <v>40.270722215271867</v>
      </c>
      <c r="CZ85" s="65"/>
      <c r="DA85" s="65"/>
      <c r="DB85" s="65">
        <v>66.666299019127806</v>
      </c>
      <c r="DC85" s="65"/>
      <c r="DD85" s="65">
        <v>40.970522645044802</v>
      </c>
      <c r="DE85" s="65"/>
      <c r="DF85" s="65">
        <v>55.72492974722033</v>
      </c>
      <c r="DG85" s="65"/>
      <c r="DH85" s="65"/>
      <c r="DI85" s="65"/>
      <c r="DJ85" s="65"/>
      <c r="DK85" s="65"/>
      <c r="DL85" s="65">
        <v>81.289692078240293</v>
      </c>
      <c r="DM85" s="65"/>
      <c r="DN85" s="155">
        <v>49.969335620600475</v>
      </c>
      <c r="DO85" s="65"/>
      <c r="DP85" s="65"/>
      <c r="DQ85" s="65"/>
      <c r="DR85" s="65"/>
      <c r="DS85" s="65"/>
      <c r="DT85" s="65"/>
      <c r="DU85" s="65"/>
      <c r="DV85" s="65"/>
      <c r="DW85" s="65"/>
      <c r="DX85" s="65"/>
      <c r="DY85" s="65">
        <v>37.305764542423731</v>
      </c>
      <c r="DZ85" s="65"/>
      <c r="EA85" s="65"/>
      <c r="EB85" s="65"/>
      <c r="EC85" s="65"/>
      <c r="ED85" s="65"/>
      <c r="EE85" s="65"/>
      <c r="EF85" s="65"/>
      <c r="EG85" s="65">
        <v>26.392591009773827</v>
      </c>
      <c r="EH85" s="65"/>
      <c r="EI85" s="65"/>
      <c r="EJ85" s="65"/>
      <c r="EK85" s="65"/>
      <c r="EL85" s="65"/>
      <c r="EM85" s="65"/>
      <c r="EN85" s="65"/>
      <c r="EO85" s="65"/>
      <c r="EP85" s="65"/>
      <c r="EQ85" s="65"/>
      <c r="ER85" s="65"/>
      <c r="ES85" s="65"/>
      <c r="ET85" s="65"/>
      <c r="EU85" s="65"/>
      <c r="EV85" s="65"/>
      <c r="EW85" s="65"/>
      <c r="EX85" s="65"/>
      <c r="EY85" s="65"/>
      <c r="EZ85" s="65"/>
      <c r="FA85" s="65"/>
      <c r="FB85" s="65"/>
      <c r="FC85" s="65"/>
      <c r="FD85" s="65"/>
      <c r="FE85" s="65"/>
      <c r="FF85" s="65"/>
      <c r="FG85" s="65">
        <v>46.097762308825047</v>
      </c>
      <c r="FH85" s="65"/>
      <c r="FI85" s="65"/>
      <c r="FJ85" s="65"/>
      <c r="FK85" s="65"/>
      <c r="FL85" s="65"/>
      <c r="FM85" s="65"/>
      <c r="FN85" s="65"/>
      <c r="FO85" s="65"/>
      <c r="FP85" s="65"/>
      <c r="FQ85" s="65"/>
      <c r="FR85" s="65"/>
      <c r="FS85" s="65"/>
      <c r="FT85" s="65"/>
      <c r="FU85" s="65"/>
      <c r="FV85" s="65"/>
      <c r="FW85" s="65">
        <v>48.339552074085681</v>
      </c>
      <c r="FX85" s="65"/>
      <c r="FY85" s="65"/>
      <c r="FZ85" s="65"/>
      <c r="GA85" s="65"/>
    </row>
    <row r="86" spans="1:183" ht="3.6" customHeight="1" x14ac:dyDescent="0.25">
      <c r="A86" s="65"/>
      <c r="B86" s="65"/>
      <c r="C86" s="65"/>
      <c r="D86" s="65"/>
      <c r="E86" s="65"/>
      <c r="F86" s="65"/>
      <c r="G86" s="65"/>
      <c r="H86" s="65"/>
      <c r="I86" s="65"/>
      <c r="J86" s="65"/>
      <c r="K86" s="65"/>
      <c r="L86" s="65"/>
      <c r="M86" s="65"/>
      <c r="N86" s="65"/>
      <c r="O86" s="65"/>
      <c r="P86" s="65"/>
      <c r="Q86" s="65"/>
      <c r="R86" s="65"/>
      <c r="S86" s="65"/>
      <c r="T86" s="65"/>
      <c r="U86" s="65"/>
      <c r="V86" s="65"/>
      <c r="W86" s="65"/>
      <c r="X86" s="65"/>
      <c r="Y86" s="65"/>
      <c r="Z86" s="65"/>
      <c r="AA86" s="65"/>
      <c r="AB86" s="65"/>
      <c r="AC86" s="65"/>
      <c r="AD86" s="65"/>
      <c r="AE86" s="65"/>
      <c r="AF86" s="65"/>
      <c r="AG86" s="65"/>
      <c r="AH86" s="65"/>
      <c r="AI86" s="65"/>
      <c r="AJ86" s="65"/>
      <c r="AK86" s="65"/>
      <c r="AL86" s="65"/>
      <c r="AM86" s="65"/>
      <c r="AN86" s="65"/>
      <c r="AO86" s="65"/>
      <c r="AP86" s="65"/>
      <c r="AQ86" s="65"/>
      <c r="AR86" s="65"/>
      <c r="AS86" s="65"/>
      <c r="AT86" s="65"/>
      <c r="AU86" s="65"/>
      <c r="AV86" s="82"/>
      <c r="AW86" s="65"/>
      <c r="AX86" s="65"/>
      <c r="AY86" s="65"/>
      <c r="AZ86" s="65"/>
      <c r="BA86" s="65"/>
      <c r="BB86" s="65"/>
      <c r="BC86" s="65"/>
      <c r="BD86" s="65"/>
      <c r="BE86" s="65"/>
      <c r="BF86" s="65"/>
      <c r="BG86" s="65"/>
      <c r="BH86" s="65"/>
      <c r="BI86" s="82"/>
      <c r="BJ86" s="65"/>
      <c r="BK86" s="65"/>
      <c r="BL86" s="65"/>
      <c r="BM86" s="155"/>
      <c r="BN86" s="65"/>
      <c r="BO86" s="65"/>
      <c r="BP86" s="65"/>
      <c r="BQ86" s="65"/>
      <c r="BR86" s="82"/>
      <c r="BS86" s="65"/>
      <c r="BT86" s="65"/>
      <c r="BU86" s="65"/>
      <c r="BV86" s="65"/>
      <c r="BW86" s="65"/>
      <c r="BX86" s="65"/>
      <c r="BY86" s="65"/>
      <c r="BZ86" s="65"/>
      <c r="CA86" s="65"/>
      <c r="CB86" s="65"/>
      <c r="CC86" s="65"/>
      <c r="CD86" s="65"/>
      <c r="CE86" s="65"/>
      <c r="CF86" s="65"/>
      <c r="CG86" s="65"/>
      <c r="CH86" s="65"/>
      <c r="CI86" s="65"/>
      <c r="CJ86" s="65"/>
      <c r="CK86" s="65"/>
      <c r="CL86" s="65"/>
      <c r="CM86" s="65"/>
      <c r="CN86" s="65"/>
      <c r="CO86" s="65"/>
      <c r="CP86" s="65"/>
      <c r="CQ86" s="65"/>
      <c r="CR86" s="65"/>
      <c r="CS86" s="65"/>
      <c r="CT86" s="65"/>
      <c r="CU86" s="65"/>
      <c r="CV86" s="65"/>
      <c r="CW86" s="65"/>
      <c r="CX86" s="65"/>
      <c r="CY86" s="65"/>
      <c r="CZ86" s="65"/>
      <c r="DA86" s="65"/>
      <c r="DB86" s="65"/>
      <c r="DC86" s="65"/>
      <c r="DD86" s="65"/>
      <c r="DE86" s="65"/>
      <c r="DF86" s="65"/>
      <c r="DG86" s="65"/>
      <c r="DH86" s="65"/>
      <c r="DI86" s="65"/>
      <c r="DJ86" s="65"/>
      <c r="DK86" s="65"/>
      <c r="DL86" s="65"/>
      <c r="DM86" s="65"/>
      <c r="DN86" s="155"/>
      <c r="DO86" s="65"/>
      <c r="DP86" s="65"/>
      <c r="DQ86" s="65"/>
      <c r="DR86" s="65"/>
      <c r="DS86" s="65"/>
      <c r="DT86" s="65"/>
      <c r="DU86" s="65"/>
      <c r="DV86" s="65"/>
      <c r="DW86" s="65"/>
      <c r="DX86" s="65"/>
      <c r="DY86" s="65"/>
      <c r="DZ86" s="65"/>
      <c r="EA86" s="65"/>
      <c r="EB86" s="65"/>
      <c r="EC86" s="65"/>
      <c r="ED86" s="65"/>
      <c r="EE86" s="65"/>
      <c r="EF86" s="65"/>
      <c r="EG86" s="65"/>
      <c r="EH86" s="65"/>
      <c r="EI86" s="65"/>
      <c r="EJ86" s="65"/>
      <c r="EK86" s="65"/>
      <c r="EL86" s="65"/>
      <c r="EM86" s="65"/>
      <c r="EN86" s="65"/>
      <c r="EO86" s="65"/>
      <c r="EP86" s="65"/>
      <c r="EQ86" s="65"/>
      <c r="ER86" s="65"/>
      <c r="ES86" s="65"/>
      <c r="ET86" s="65"/>
      <c r="EU86" s="65"/>
      <c r="EV86" s="65"/>
      <c r="EW86" s="65"/>
      <c r="EX86" s="65"/>
      <c r="EY86" s="65"/>
      <c r="EZ86" s="65"/>
      <c r="FA86" s="65"/>
      <c r="FB86" s="65"/>
      <c r="FC86" s="65"/>
      <c r="FD86" s="65"/>
      <c r="FE86" s="65"/>
      <c r="FF86" s="65"/>
      <c r="FG86" s="65"/>
      <c r="FH86" s="65"/>
      <c r="FI86" s="65"/>
      <c r="FJ86" s="65"/>
      <c r="FK86" s="65"/>
      <c r="FL86" s="65"/>
      <c r="FM86" s="65"/>
      <c r="FN86" s="65"/>
      <c r="FO86" s="65"/>
      <c r="FP86" s="65"/>
      <c r="FQ86" s="65"/>
      <c r="FR86" s="65"/>
      <c r="FS86" s="65"/>
      <c r="FT86" s="65"/>
      <c r="FU86" s="65"/>
      <c r="FV86" s="65"/>
      <c r="FW86" s="65"/>
      <c r="FX86" s="65"/>
      <c r="FY86" s="65"/>
      <c r="FZ86" s="65"/>
      <c r="GA86" s="65"/>
    </row>
    <row r="87" spans="1:183" ht="3.6" customHeight="1" x14ac:dyDescent="0.25">
      <c r="A87" s="65"/>
      <c r="B87" s="65"/>
      <c r="C87" s="65"/>
      <c r="D87" s="65"/>
      <c r="E87" s="65"/>
      <c r="F87" s="65"/>
      <c r="G87" s="65"/>
      <c r="H87" s="65"/>
      <c r="I87" s="65"/>
      <c r="J87" s="65"/>
      <c r="K87" s="65"/>
      <c r="L87" s="65"/>
      <c r="M87" s="65"/>
      <c r="N87" s="65"/>
      <c r="O87" s="65"/>
      <c r="P87" s="65"/>
      <c r="Q87" s="65"/>
      <c r="R87" s="65"/>
      <c r="S87" s="65"/>
      <c r="T87" s="65"/>
      <c r="U87" s="65"/>
      <c r="V87" s="65"/>
      <c r="W87" s="65"/>
      <c r="X87" s="65"/>
      <c r="Y87" s="65"/>
      <c r="Z87" s="65" t="s">
        <v>285</v>
      </c>
      <c r="AA87" s="65"/>
      <c r="AB87" s="65"/>
      <c r="AC87" s="65"/>
      <c r="AD87" s="65" t="s">
        <v>286</v>
      </c>
      <c r="AE87" s="65"/>
      <c r="AF87" s="65" t="s">
        <v>285</v>
      </c>
      <c r="AG87" s="65"/>
      <c r="AH87" s="65" t="s">
        <v>286</v>
      </c>
      <c r="AI87" s="65"/>
      <c r="AJ87" s="65"/>
      <c r="AK87" s="65"/>
      <c r="AL87" s="65"/>
      <c r="AM87" s="65" t="s">
        <v>285</v>
      </c>
      <c r="AN87" s="65"/>
      <c r="AO87" s="65" t="s">
        <v>286</v>
      </c>
      <c r="AP87" s="65"/>
      <c r="AQ87" s="65"/>
      <c r="AR87" s="65"/>
      <c r="AS87" s="65" t="s">
        <v>285</v>
      </c>
      <c r="AT87" s="65"/>
      <c r="AU87" s="65" t="s">
        <v>286</v>
      </c>
      <c r="AV87" s="82"/>
      <c r="AW87" s="65"/>
      <c r="AX87" s="65" t="s">
        <v>285</v>
      </c>
      <c r="AY87" s="65"/>
      <c r="AZ87" s="65" t="s">
        <v>286</v>
      </c>
      <c r="BA87" s="65"/>
      <c r="BB87" s="65" t="s">
        <v>285</v>
      </c>
      <c r="BC87" s="65"/>
      <c r="BD87" s="65"/>
      <c r="BE87" s="65"/>
      <c r="BF87" s="65"/>
      <c r="BG87" s="65" t="s">
        <v>285</v>
      </c>
      <c r="BH87" s="65"/>
      <c r="BI87" s="82" t="s">
        <v>286</v>
      </c>
      <c r="BJ87" s="65"/>
      <c r="BK87" s="65"/>
      <c r="BL87" s="65" t="s">
        <v>286</v>
      </c>
      <c r="BM87" s="155" t="s">
        <v>287</v>
      </c>
      <c r="BN87" s="65"/>
      <c r="BO87" s="65" t="s">
        <v>286</v>
      </c>
      <c r="BP87" s="65" t="s">
        <v>285</v>
      </c>
      <c r="BQ87" s="65"/>
      <c r="BR87" s="82"/>
      <c r="BS87" s="65"/>
      <c r="BT87" s="65"/>
      <c r="BU87" s="65" t="s">
        <v>285</v>
      </c>
      <c r="BV87" s="65"/>
      <c r="BW87" s="65" t="s">
        <v>286</v>
      </c>
      <c r="BX87" s="65"/>
      <c r="BY87" s="65"/>
      <c r="BZ87" s="65" t="s">
        <v>285</v>
      </c>
      <c r="CA87" s="65"/>
      <c r="CB87" s="65" t="s">
        <v>286</v>
      </c>
      <c r="CC87" s="65"/>
      <c r="CD87" s="65" t="s">
        <v>285</v>
      </c>
      <c r="CE87" s="65"/>
      <c r="CF87" s="65"/>
      <c r="CG87" s="65"/>
      <c r="CH87" s="65"/>
      <c r="CI87" s="65" t="s">
        <v>285</v>
      </c>
      <c r="CJ87" s="65"/>
      <c r="CK87" s="65" t="s">
        <v>286</v>
      </c>
      <c r="CL87" s="65"/>
      <c r="CM87" s="65"/>
      <c r="CN87" s="65" t="s">
        <v>285</v>
      </c>
      <c r="CO87" s="65"/>
      <c r="CP87" s="65" t="s">
        <v>286</v>
      </c>
      <c r="CQ87" s="65"/>
      <c r="CR87" s="65" t="s">
        <v>285</v>
      </c>
      <c r="CS87" s="65"/>
      <c r="CT87" s="65"/>
      <c r="CU87" s="65"/>
      <c r="CV87" s="65"/>
      <c r="CW87" s="65" t="s">
        <v>285</v>
      </c>
      <c r="CX87" s="65"/>
      <c r="CY87" s="65" t="s">
        <v>286</v>
      </c>
      <c r="CZ87" s="65"/>
      <c r="DA87" s="65"/>
      <c r="DB87" s="65" t="s">
        <v>285</v>
      </c>
      <c r="DC87" s="65"/>
      <c r="DD87" s="65" t="s">
        <v>286</v>
      </c>
      <c r="DE87" s="65"/>
      <c r="DF87" s="65" t="s">
        <v>285</v>
      </c>
      <c r="DG87" s="65"/>
      <c r="DH87" s="65"/>
      <c r="DI87" s="65"/>
      <c r="DJ87" s="65"/>
      <c r="DK87" s="65"/>
      <c r="DL87" s="65" t="s">
        <v>285</v>
      </c>
      <c r="DM87" s="65"/>
      <c r="DN87" s="155" t="s">
        <v>286</v>
      </c>
      <c r="DO87" s="65"/>
      <c r="DP87" s="65"/>
      <c r="DQ87" s="65"/>
      <c r="DR87" s="65"/>
      <c r="DS87" s="65"/>
      <c r="DT87" s="65"/>
      <c r="DU87" s="65"/>
      <c r="DV87" s="65"/>
      <c r="DW87" s="65"/>
      <c r="DX87" s="65"/>
      <c r="DY87" s="65" t="s">
        <v>286</v>
      </c>
      <c r="DZ87" s="65"/>
      <c r="EA87" s="65"/>
      <c r="EB87" s="65"/>
      <c r="EC87" s="65"/>
      <c r="ED87" s="65"/>
      <c r="EE87" s="65"/>
      <c r="EF87" s="65"/>
      <c r="EG87" s="65" t="s">
        <v>286</v>
      </c>
      <c r="EH87" s="65"/>
      <c r="EI87" s="65"/>
      <c r="EJ87" s="65"/>
      <c r="EK87" s="65"/>
      <c r="EL87" s="65"/>
      <c r="EM87" s="65"/>
      <c r="EN87" s="65"/>
      <c r="EO87" s="65"/>
      <c r="EP87" s="65"/>
      <c r="EQ87" s="65"/>
      <c r="ER87" s="65"/>
      <c r="ES87" s="65"/>
      <c r="ET87" s="65"/>
      <c r="EU87" s="65"/>
      <c r="EV87" s="65"/>
      <c r="EW87" s="65"/>
      <c r="EX87" s="65"/>
      <c r="EY87" s="65"/>
      <c r="EZ87" s="65"/>
      <c r="FA87" s="65"/>
      <c r="FB87" s="65"/>
      <c r="FC87" s="65"/>
      <c r="FD87" s="65"/>
      <c r="FE87" s="65"/>
      <c r="FF87" s="65"/>
      <c r="FG87" s="65" t="s">
        <v>286</v>
      </c>
      <c r="FH87" s="65"/>
      <c r="FI87" s="65"/>
      <c r="FJ87" s="65"/>
      <c r="FK87" s="65"/>
      <c r="FL87" s="65"/>
      <c r="FM87" s="65"/>
      <c r="FN87" s="65"/>
      <c r="FO87" s="65"/>
      <c r="FP87" s="65"/>
      <c r="FQ87" s="65"/>
      <c r="FR87" s="65"/>
      <c r="FS87" s="65"/>
      <c r="FT87" s="65"/>
      <c r="FU87" s="65"/>
      <c r="FV87" s="65"/>
      <c r="FW87" s="65" t="s">
        <v>286</v>
      </c>
      <c r="FX87" s="65"/>
      <c r="FY87" s="65"/>
      <c r="FZ87" s="65"/>
      <c r="GA87" s="65"/>
    </row>
    <row r="88" spans="1:183" ht="3.6" customHeight="1" x14ac:dyDescent="0.25">
      <c r="A88" s="65"/>
      <c r="B88" s="65"/>
      <c r="C88" s="65"/>
      <c r="D88" s="65"/>
      <c r="E88" s="65"/>
      <c r="F88" s="65"/>
      <c r="G88" s="65"/>
      <c r="H88" s="65"/>
      <c r="I88" s="65"/>
      <c r="J88" s="65"/>
      <c r="K88" s="65"/>
      <c r="L88" s="65"/>
      <c r="M88" s="65"/>
      <c r="N88" s="65"/>
      <c r="O88" s="65"/>
      <c r="P88" s="65"/>
      <c r="Q88" s="65"/>
      <c r="R88" s="65"/>
      <c r="S88" s="65"/>
      <c r="T88" s="65"/>
      <c r="U88" s="65"/>
      <c r="V88" s="65"/>
      <c r="W88" s="65"/>
      <c r="X88" s="65"/>
      <c r="Y88" s="65"/>
      <c r="Z88" s="65">
        <v>41431</v>
      </c>
      <c r="AA88" s="65"/>
      <c r="AB88" s="65"/>
      <c r="AC88" s="65"/>
      <c r="AD88" s="65">
        <v>41435</v>
      </c>
      <c r="AE88" s="65"/>
      <c r="AF88" s="65">
        <v>41438</v>
      </c>
      <c r="AG88" s="65"/>
      <c r="AH88" s="65">
        <v>41439</v>
      </c>
      <c r="AI88" s="65"/>
      <c r="AJ88" s="65"/>
      <c r="AK88" s="65"/>
      <c r="AL88" s="65"/>
      <c r="AM88" s="100">
        <v>41445</v>
      </c>
      <c r="AN88" s="65"/>
      <c r="AO88" s="65">
        <v>41446</v>
      </c>
      <c r="AP88" s="65"/>
      <c r="AQ88" s="65"/>
      <c r="AR88" s="65"/>
      <c r="AS88" s="65">
        <v>41451</v>
      </c>
      <c r="AT88" s="65"/>
      <c r="AU88" s="65">
        <v>41452</v>
      </c>
      <c r="AV88" s="82"/>
      <c r="AW88" s="65"/>
      <c r="AX88" s="100">
        <v>41456</v>
      </c>
      <c r="AY88" s="65"/>
      <c r="AZ88" s="65">
        <v>41457</v>
      </c>
      <c r="BA88" s="65"/>
      <c r="BB88" s="65">
        <v>41460</v>
      </c>
      <c r="BC88" s="65"/>
      <c r="BD88" s="65"/>
      <c r="BE88" s="65"/>
      <c r="BF88" s="65"/>
      <c r="BG88" s="65">
        <v>41464</v>
      </c>
      <c r="BH88" s="65"/>
      <c r="BI88" s="98">
        <v>41466</v>
      </c>
      <c r="BJ88" s="65"/>
      <c r="BK88" s="65"/>
      <c r="BL88" s="65">
        <v>41470</v>
      </c>
      <c r="BM88" s="100">
        <v>41471</v>
      </c>
      <c r="BN88" s="100"/>
      <c r="BO88" s="65">
        <v>41472</v>
      </c>
      <c r="BP88" s="65">
        <v>41473</v>
      </c>
      <c r="BQ88" s="65"/>
      <c r="BR88" s="82"/>
      <c r="BS88" s="65"/>
      <c r="BT88" s="65"/>
      <c r="BU88" s="65">
        <v>41478</v>
      </c>
      <c r="BV88" s="65"/>
      <c r="BW88" s="65">
        <v>41480</v>
      </c>
      <c r="BX88" s="65"/>
      <c r="BY88" s="65"/>
      <c r="BZ88" s="65">
        <v>41484</v>
      </c>
      <c r="CA88" s="65"/>
      <c r="CB88" s="65">
        <v>41485</v>
      </c>
      <c r="CC88" s="65"/>
      <c r="CD88" s="65">
        <v>41487</v>
      </c>
      <c r="CE88" s="65"/>
      <c r="CF88" s="65"/>
      <c r="CG88" s="65"/>
      <c r="CH88" s="65"/>
      <c r="CI88" s="65">
        <v>41492</v>
      </c>
      <c r="CJ88" s="65"/>
      <c r="CK88" s="65">
        <v>41494</v>
      </c>
      <c r="CL88" s="65"/>
      <c r="CM88" s="65"/>
      <c r="CN88" s="65">
        <v>41498</v>
      </c>
      <c r="CO88" s="65"/>
      <c r="CP88" s="65">
        <v>41499</v>
      </c>
      <c r="CQ88" s="100"/>
      <c r="CR88" s="65">
        <v>41501</v>
      </c>
      <c r="CS88" s="65"/>
      <c r="CT88" s="65"/>
      <c r="CU88" s="65"/>
      <c r="CV88" s="65"/>
      <c r="CW88" s="65">
        <v>41506</v>
      </c>
      <c r="CX88" s="65"/>
      <c r="CY88" s="65">
        <v>41508</v>
      </c>
      <c r="CZ88" s="65"/>
      <c r="DA88" s="65"/>
      <c r="DB88" s="65">
        <v>41512</v>
      </c>
      <c r="DC88" s="65"/>
      <c r="DD88" s="65">
        <v>41513</v>
      </c>
      <c r="DE88" s="65"/>
      <c r="DF88" s="65">
        <v>41515</v>
      </c>
      <c r="DG88" s="65"/>
      <c r="DH88" s="65"/>
      <c r="DI88" s="65"/>
      <c r="DJ88" s="65"/>
      <c r="DK88" s="65"/>
      <c r="DL88" s="65">
        <v>41522</v>
      </c>
      <c r="DM88" s="65"/>
      <c r="DN88" s="156">
        <v>41523</v>
      </c>
      <c r="DO88" s="65"/>
      <c r="DP88" s="65"/>
      <c r="DQ88" s="65"/>
      <c r="DR88" s="65"/>
      <c r="DS88" s="65"/>
      <c r="DT88" s="65"/>
      <c r="DU88" s="65"/>
      <c r="DV88" s="65"/>
      <c r="DW88" s="65"/>
      <c r="DX88" s="65"/>
      <c r="DY88" s="65">
        <v>41534</v>
      </c>
      <c r="DZ88" s="65"/>
      <c r="EA88" s="65"/>
      <c r="EB88" s="65"/>
      <c r="EC88" s="65"/>
      <c r="ED88" s="65"/>
      <c r="EE88" s="65"/>
      <c r="EF88" s="65"/>
      <c r="EG88" s="65">
        <v>41542</v>
      </c>
      <c r="EH88" s="65"/>
      <c r="EI88" s="65"/>
      <c r="EJ88" s="65"/>
      <c r="EK88" s="65"/>
      <c r="EL88" s="65"/>
      <c r="EM88" s="65"/>
      <c r="EN88" s="65"/>
      <c r="EO88" s="65"/>
      <c r="EP88" s="65"/>
      <c r="EQ88" s="65"/>
      <c r="ER88" s="65"/>
      <c r="ES88" s="65"/>
      <c r="ET88" s="65"/>
      <c r="EU88" s="65"/>
      <c r="EV88" s="65"/>
      <c r="EW88" s="65"/>
      <c r="EX88" s="65"/>
      <c r="EY88" s="65"/>
      <c r="EZ88" s="65"/>
      <c r="FA88" s="65"/>
      <c r="FB88" s="65"/>
      <c r="FC88" s="65"/>
      <c r="FD88" s="65"/>
      <c r="FE88" s="65"/>
      <c r="FF88" s="65"/>
      <c r="FG88" s="65">
        <v>41568</v>
      </c>
      <c r="FH88" s="65"/>
      <c r="FI88" s="65"/>
      <c r="FJ88" s="65"/>
      <c r="FK88" s="65"/>
      <c r="FL88" s="65"/>
      <c r="FM88" s="65"/>
      <c r="FN88" s="65"/>
      <c r="FO88" s="65"/>
      <c r="FP88" s="65"/>
      <c r="FQ88" s="65"/>
      <c r="FR88" s="65"/>
      <c r="FS88" s="65"/>
      <c r="FT88" s="65"/>
      <c r="FU88" s="65"/>
      <c r="FV88" s="65"/>
      <c r="FW88" s="65">
        <v>41584</v>
      </c>
      <c r="FX88" s="65"/>
      <c r="FY88" s="65"/>
      <c r="FZ88" s="65"/>
      <c r="GA88" s="65"/>
    </row>
    <row r="89" spans="1:183" x14ac:dyDescent="0.25">
      <c r="A89" s="61" t="s">
        <v>131</v>
      </c>
      <c r="B89" s="96"/>
      <c r="C89" s="96"/>
      <c r="D89" s="96"/>
      <c r="E89" s="96"/>
      <c r="F89" s="96"/>
      <c r="G89" s="96"/>
      <c r="H89" s="96"/>
      <c r="I89" s="96"/>
      <c r="J89" s="96"/>
      <c r="K89" s="96"/>
      <c r="L89" s="96"/>
      <c r="M89" s="96"/>
      <c r="N89" s="96"/>
      <c r="O89" s="96"/>
      <c r="P89" s="96"/>
      <c r="Q89" s="96"/>
      <c r="R89" s="96"/>
      <c r="S89" s="96"/>
      <c r="T89" s="96"/>
      <c r="U89" s="96"/>
      <c r="V89" s="96"/>
      <c r="W89" s="96"/>
      <c r="X89" s="96"/>
      <c r="Y89" s="96"/>
      <c r="Z89" s="96">
        <v>12.170545576401427</v>
      </c>
      <c r="AA89" s="96"/>
      <c r="AB89" s="96"/>
      <c r="AC89" s="96"/>
      <c r="AD89" s="96">
        <v>12.15</v>
      </c>
      <c r="AE89" s="96"/>
      <c r="AF89" s="96">
        <v>15.225000000000001</v>
      </c>
      <c r="AG89" s="96"/>
      <c r="AH89" s="96">
        <v>1.1500000000000004</v>
      </c>
      <c r="AI89" s="96"/>
      <c r="AJ89" s="96"/>
      <c r="AK89" s="96"/>
      <c r="AL89" s="96"/>
      <c r="AM89" s="96">
        <v>9.9666666666666739</v>
      </c>
      <c r="AN89" s="96"/>
      <c r="AO89" s="96">
        <v>5.0249999999999995</v>
      </c>
      <c r="AP89" s="96"/>
      <c r="AQ89" s="96"/>
      <c r="AR89" s="96"/>
      <c r="AS89" s="96">
        <v>15.5625</v>
      </c>
      <c r="AT89" s="96"/>
      <c r="AU89" s="96">
        <v>3</v>
      </c>
      <c r="AV89" s="96"/>
      <c r="AW89" s="96"/>
      <c r="AX89" s="96">
        <v>13.225000000000001</v>
      </c>
      <c r="AY89" s="96"/>
      <c r="AZ89" s="96">
        <v>2.0041666666666744</v>
      </c>
      <c r="BA89" s="96"/>
      <c r="BB89" s="96">
        <v>17.350000000000001</v>
      </c>
      <c r="BC89" s="96"/>
      <c r="BD89" s="96"/>
      <c r="BE89" s="96"/>
      <c r="BF89" s="96"/>
      <c r="BG89" s="96">
        <v>6.15</v>
      </c>
      <c r="BH89" s="96"/>
      <c r="BI89" s="96">
        <v>13.566666666666675</v>
      </c>
      <c r="BJ89" s="96"/>
      <c r="BK89" s="96"/>
      <c r="BL89" s="96">
        <v>4.1541666666666748</v>
      </c>
      <c r="BM89" s="96">
        <v>8.8249999999999993</v>
      </c>
      <c r="BN89" s="96"/>
      <c r="BO89" s="96">
        <v>0.41250000000000053</v>
      </c>
      <c r="BP89" s="96">
        <v>6.2249999999999996</v>
      </c>
      <c r="BQ89" s="96"/>
      <c r="BR89" s="96"/>
      <c r="BS89" s="96"/>
      <c r="BT89" s="96"/>
      <c r="BU89" s="96">
        <v>13.987500000000001</v>
      </c>
      <c r="BV89" s="96"/>
      <c r="BW89" s="96">
        <v>1.8875000000000002</v>
      </c>
      <c r="BX89" s="96"/>
      <c r="BY89" s="96"/>
      <c r="BZ89" s="96">
        <v>6.2458333333333247</v>
      </c>
      <c r="CA89" s="96"/>
      <c r="CB89" s="96">
        <v>3.7499999999999645E-2</v>
      </c>
      <c r="CC89" s="96"/>
      <c r="CD89" s="96">
        <v>8.2791666666666757</v>
      </c>
      <c r="CE89" s="96"/>
      <c r="CF89" s="96"/>
      <c r="CG89" s="96"/>
      <c r="CH89" s="96"/>
      <c r="CI89" s="96">
        <v>3.9874999999999998</v>
      </c>
      <c r="CJ89" s="96"/>
      <c r="CK89" s="96">
        <v>-0.38750000000000107</v>
      </c>
      <c r="CL89" s="96"/>
      <c r="CM89" s="96"/>
      <c r="CN89" s="96">
        <v>10.845833333333324</v>
      </c>
      <c r="CO89" s="96"/>
      <c r="CP89" s="96">
        <v>0.1875</v>
      </c>
      <c r="CQ89" s="96"/>
      <c r="CR89" s="96">
        <v>11.299999999999999</v>
      </c>
      <c r="CS89" s="96"/>
      <c r="CT89" s="96"/>
      <c r="CU89" s="96"/>
      <c r="CV89" s="96"/>
      <c r="CW89" s="96">
        <v>13.737500000000001</v>
      </c>
      <c r="CX89" s="96"/>
      <c r="CY89" s="96">
        <v>1.4000000000000004</v>
      </c>
      <c r="CZ89" s="96"/>
      <c r="DA89" s="96"/>
      <c r="DB89" s="96">
        <v>13.887499999999999</v>
      </c>
      <c r="DC89" s="96"/>
      <c r="DD89" s="96">
        <v>2.4625000000000004</v>
      </c>
      <c r="DE89" s="96"/>
      <c r="DF89" s="96">
        <v>6.7541666666666753</v>
      </c>
      <c r="DG89" s="96"/>
      <c r="DH89" s="96"/>
      <c r="DI89" s="96"/>
      <c r="DJ89" s="96"/>
      <c r="DK89" s="96"/>
      <c r="DL89" s="96">
        <v>13.65</v>
      </c>
      <c r="DM89" s="158"/>
      <c r="DN89" s="121">
        <v>5.3999999999999995</v>
      </c>
      <c r="DO89" s="159"/>
      <c r="DP89" s="96"/>
      <c r="DQ89" s="96"/>
      <c r="DR89" s="96"/>
      <c r="DS89" s="96"/>
      <c r="DT89" s="96"/>
      <c r="DU89" s="96"/>
      <c r="DV89" s="96"/>
      <c r="DW89" s="96"/>
      <c r="DX89" s="96"/>
      <c r="DY89" s="96">
        <v>5.9625000000000004</v>
      </c>
      <c r="DZ89" s="96"/>
      <c r="EA89" s="96"/>
      <c r="EB89" s="96"/>
      <c r="EC89" s="96"/>
      <c r="ED89" s="96"/>
      <c r="EE89" s="96"/>
      <c r="EF89" s="96"/>
      <c r="EG89" s="96">
        <v>3.0875000000000004</v>
      </c>
      <c r="EH89" s="96"/>
      <c r="EI89" s="96"/>
      <c r="EJ89" s="96"/>
      <c r="EK89" s="96"/>
      <c r="EL89" s="96"/>
      <c r="EM89" s="96"/>
      <c r="EN89" s="96"/>
      <c r="EO89" s="96"/>
      <c r="EP89" s="96"/>
      <c r="EQ89" s="96"/>
      <c r="ER89" s="96"/>
      <c r="ES89" s="96"/>
      <c r="ET89" s="96"/>
      <c r="EU89" s="96"/>
      <c r="EV89" s="96"/>
      <c r="EW89" s="96"/>
      <c r="EX89" s="96"/>
      <c r="EY89" s="96"/>
      <c r="EZ89" s="96"/>
      <c r="FA89" s="96"/>
      <c r="FB89" s="96"/>
      <c r="FC89" s="96"/>
      <c r="FD89" s="96"/>
      <c r="FE89" s="96"/>
      <c r="FF89" s="96"/>
      <c r="FG89" s="96">
        <v>-0.5625</v>
      </c>
      <c r="FH89" s="96"/>
      <c r="FI89" s="96"/>
      <c r="FJ89" s="96"/>
      <c r="FK89" s="96"/>
      <c r="FL89" s="96"/>
      <c r="FM89" s="96"/>
      <c r="FN89" s="96"/>
      <c r="FO89" s="96"/>
      <c r="FP89" s="96"/>
      <c r="FQ89" s="96"/>
      <c r="FR89" s="96"/>
      <c r="FS89" s="96"/>
      <c r="FT89" s="96"/>
      <c r="FU89" s="96"/>
      <c r="FV89" s="96"/>
      <c r="FW89" s="96">
        <v>0.875</v>
      </c>
      <c r="FX89" s="96"/>
      <c r="FY89" s="96"/>
      <c r="FZ89" s="96"/>
      <c r="GA89" s="96"/>
    </row>
    <row r="90" spans="1:183" x14ac:dyDescent="0.25">
      <c r="A90" s="31" t="s">
        <v>132</v>
      </c>
      <c r="B90" s="96"/>
      <c r="C90" s="96"/>
      <c r="D90" s="96"/>
      <c r="E90" s="96"/>
      <c r="F90" s="96"/>
      <c r="G90" s="96"/>
      <c r="H90" s="96"/>
      <c r="I90" s="96"/>
      <c r="J90" s="96"/>
      <c r="K90" s="96"/>
      <c r="L90" s="96"/>
      <c r="M90" s="96"/>
      <c r="N90" s="96"/>
      <c r="O90" s="96"/>
      <c r="P90" s="96"/>
      <c r="Q90" s="96"/>
      <c r="R90" s="96"/>
      <c r="S90" s="96"/>
      <c r="T90" s="96"/>
      <c r="U90" s="96"/>
      <c r="V90" s="96"/>
      <c r="W90" s="96"/>
      <c r="X90" s="96"/>
      <c r="Y90" s="96"/>
      <c r="Z90" s="96">
        <v>6.3313909764195255</v>
      </c>
      <c r="AA90" s="96"/>
      <c r="AB90" s="96"/>
      <c r="AC90" s="96"/>
      <c r="AD90" s="96">
        <v>2.2318014552661252</v>
      </c>
      <c r="AE90" s="96"/>
      <c r="AF90" s="96">
        <v>3.5600795039952251</v>
      </c>
      <c r="AG90" s="96"/>
      <c r="AH90" s="96">
        <v>0.1517182782174995</v>
      </c>
      <c r="AI90" s="96"/>
      <c r="AJ90" s="96"/>
      <c r="AK90" s="96"/>
      <c r="AL90" s="96"/>
      <c r="AM90" s="96">
        <v>5.3953555579241499</v>
      </c>
      <c r="AN90" s="96"/>
      <c r="AO90" s="96">
        <v>0.96543901512460017</v>
      </c>
      <c r="AP90" s="96"/>
      <c r="AQ90" s="96"/>
      <c r="AR90" s="96"/>
      <c r="AS90" s="96">
        <v>6.3254376317384251</v>
      </c>
      <c r="AT90" s="96"/>
      <c r="AU90" s="96">
        <v>2.4025740584072004</v>
      </c>
      <c r="AV90" s="96"/>
      <c r="AW90" s="96"/>
      <c r="AX90" s="96">
        <v>8.4685512951662005</v>
      </c>
      <c r="AY90" s="96"/>
      <c r="AZ90" s="96">
        <v>4.2914204330834247</v>
      </c>
      <c r="BA90" s="96"/>
      <c r="BB90" s="96">
        <v>8.6546737132451241</v>
      </c>
      <c r="BC90" s="96"/>
      <c r="BD90" s="96"/>
      <c r="BE90" s="96"/>
      <c r="BF90" s="96"/>
      <c r="BG90" s="96">
        <v>7.8860285092970246</v>
      </c>
      <c r="BH90" s="96"/>
      <c r="BI90" s="96">
        <v>2.547466903128325</v>
      </c>
      <c r="BJ90" s="96"/>
      <c r="BK90" s="96"/>
      <c r="BL90" s="96">
        <v>5.5977128725570333</v>
      </c>
      <c r="BM90" s="96">
        <v>6.6156871429752755</v>
      </c>
      <c r="BN90" s="96"/>
      <c r="BO90" s="96">
        <v>1.0175681932584499</v>
      </c>
      <c r="BP90" s="96">
        <v>3.8324991674507007</v>
      </c>
      <c r="BQ90" s="96"/>
      <c r="BR90" s="96"/>
      <c r="BS90" s="96"/>
      <c r="BT90" s="96"/>
      <c r="BU90" s="96">
        <v>8.085596885970574</v>
      </c>
      <c r="BV90" s="96"/>
      <c r="BW90" s="96">
        <v>0.52304356353722525</v>
      </c>
      <c r="BX90" s="96"/>
      <c r="BY90" s="96"/>
      <c r="BZ90" s="96">
        <v>5.4555192221670001</v>
      </c>
      <c r="CA90" s="96"/>
      <c r="CB90" s="96">
        <v>0.17878993080682548</v>
      </c>
      <c r="CC90" s="96"/>
      <c r="CD90" s="96">
        <v>3.2597274932021501</v>
      </c>
      <c r="CE90" s="96"/>
      <c r="CF90" s="96"/>
      <c r="CG90" s="96"/>
      <c r="CH90" s="96"/>
      <c r="CI90" s="96">
        <v>2.2351413480805995</v>
      </c>
      <c r="CJ90" s="96"/>
      <c r="CK90" s="96">
        <v>-0.62065052494384965</v>
      </c>
      <c r="CL90" s="96"/>
      <c r="CM90" s="96"/>
      <c r="CN90" s="96">
        <v>6.076333879688101</v>
      </c>
      <c r="CO90" s="96"/>
      <c r="CP90" s="96">
        <v>-0.59582047720172504</v>
      </c>
      <c r="CQ90" s="96"/>
      <c r="CR90" s="96">
        <v>1.4350595426916506</v>
      </c>
      <c r="CS90" s="96"/>
      <c r="CT90" s="96"/>
      <c r="CU90" s="96"/>
      <c r="CV90" s="96"/>
      <c r="CW90" s="96">
        <v>8.7798251085888737</v>
      </c>
      <c r="CX90" s="96"/>
      <c r="CY90" s="96">
        <v>2.5007778056186254</v>
      </c>
      <c r="CZ90" s="96"/>
      <c r="DA90" s="96"/>
      <c r="DB90" s="96">
        <v>7.0746272331794495</v>
      </c>
      <c r="DC90" s="96"/>
      <c r="DD90" s="96">
        <v>3.6991353280423249</v>
      </c>
      <c r="DE90" s="96"/>
      <c r="DF90" s="96">
        <v>6.36800448877195</v>
      </c>
      <c r="DG90" s="96"/>
      <c r="DH90" s="96"/>
      <c r="DI90" s="96"/>
      <c r="DJ90" s="96"/>
      <c r="DK90" s="96"/>
      <c r="DL90" s="96">
        <v>9.7294556077729002</v>
      </c>
      <c r="DM90" s="158"/>
      <c r="DN90" s="121">
        <v>5.7788467644759001</v>
      </c>
      <c r="DO90" s="159"/>
      <c r="DP90" s="96"/>
      <c r="DQ90" s="96"/>
      <c r="DR90" s="96"/>
      <c r="DS90" s="96"/>
      <c r="DT90" s="96"/>
      <c r="DU90" s="96"/>
      <c r="DV90" s="96"/>
      <c r="DW90" s="96"/>
      <c r="DX90" s="96"/>
      <c r="DY90" s="96">
        <v>0.64803664125437521</v>
      </c>
      <c r="DZ90" s="96"/>
      <c r="EA90" s="96"/>
      <c r="EB90" s="96"/>
      <c r="EC90" s="96"/>
      <c r="ED90" s="96"/>
      <c r="EE90" s="96"/>
      <c r="EF90" s="96"/>
      <c r="EG90" s="96">
        <v>0.19046508965437603</v>
      </c>
      <c r="EH90" s="96"/>
      <c r="EI90" s="96"/>
      <c r="EJ90" s="96"/>
      <c r="EK90" s="96"/>
      <c r="EL90" s="96"/>
      <c r="EM90" s="96"/>
      <c r="EN90" s="96"/>
      <c r="EO90" s="96"/>
      <c r="EP90" s="96"/>
      <c r="EQ90" s="96"/>
      <c r="ER90" s="96"/>
      <c r="ES90" s="96"/>
      <c r="ET90" s="96"/>
      <c r="EU90" s="96"/>
      <c r="EV90" s="96"/>
      <c r="EW90" s="96"/>
      <c r="EX90" s="96"/>
      <c r="EY90" s="96"/>
      <c r="EZ90" s="96"/>
      <c r="FA90" s="96"/>
      <c r="FB90" s="96"/>
      <c r="FC90" s="96"/>
      <c r="FD90" s="96"/>
      <c r="FE90" s="96"/>
      <c r="FF90" s="96"/>
      <c r="FG90" s="96">
        <v>0.84441977751952546</v>
      </c>
      <c r="FH90" s="96"/>
      <c r="FI90" s="96"/>
      <c r="FJ90" s="96"/>
      <c r="FK90" s="96"/>
      <c r="FL90" s="96"/>
      <c r="FM90" s="96"/>
      <c r="FN90" s="96"/>
      <c r="FO90" s="96"/>
      <c r="FP90" s="96"/>
      <c r="FQ90" s="96"/>
      <c r="FR90" s="96"/>
      <c r="FS90" s="96"/>
      <c r="FT90" s="96"/>
      <c r="FU90" s="96"/>
      <c r="FV90" s="96"/>
      <c r="FW90" s="96">
        <v>1.7702538447322755</v>
      </c>
      <c r="FX90" s="96"/>
      <c r="FY90" s="96"/>
      <c r="FZ90" s="96"/>
      <c r="GA90" s="96"/>
    </row>
    <row r="91" spans="1:183" x14ac:dyDescent="0.25">
      <c r="A91" s="31" t="s">
        <v>133</v>
      </c>
      <c r="B91" s="96"/>
      <c r="C91" s="96"/>
      <c r="D91" s="96"/>
      <c r="E91" s="96"/>
      <c r="F91" s="96"/>
      <c r="G91" s="96"/>
      <c r="H91" s="96"/>
      <c r="I91" s="96"/>
      <c r="J91" s="96"/>
      <c r="K91" s="96"/>
      <c r="L91" s="96"/>
      <c r="M91" s="96"/>
      <c r="N91" s="96"/>
      <c r="O91" s="96"/>
      <c r="P91" s="96"/>
      <c r="Q91" s="96"/>
      <c r="R91" s="96"/>
      <c r="S91" s="96"/>
      <c r="T91" s="96"/>
      <c r="U91" s="96"/>
      <c r="V91" s="96"/>
      <c r="W91" s="96"/>
      <c r="X91" s="96"/>
      <c r="Y91" s="96"/>
      <c r="Z91" s="96">
        <v>3.1256847406490498</v>
      </c>
      <c r="AA91" s="96"/>
      <c r="AB91" s="96"/>
      <c r="AC91" s="96"/>
      <c r="AD91" s="96">
        <v>2.7664005394208253</v>
      </c>
      <c r="AE91" s="96"/>
      <c r="AF91" s="96">
        <v>3.2158176121870996</v>
      </c>
      <c r="AG91" s="96"/>
      <c r="AH91" s="96">
        <v>2.0387430802950255</v>
      </c>
      <c r="AI91" s="96"/>
      <c r="AJ91" s="96"/>
      <c r="AK91" s="96"/>
      <c r="AL91" s="96"/>
      <c r="AM91" s="96">
        <v>1.004131320574924</v>
      </c>
      <c r="AN91" s="96"/>
      <c r="AO91" s="96">
        <v>0.44590525121379976</v>
      </c>
      <c r="AP91" s="96"/>
      <c r="AQ91" s="96"/>
      <c r="AR91" s="96"/>
      <c r="AS91" s="96">
        <v>0.91257046097334982</v>
      </c>
      <c r="AT91" s="96"/>
      <c r="AU91" s="96">
        <v>1.1169270814950507</v>
      </c>
      <c r="AV91" s="96"/>
      <c r="AW91" s="96"/>
      <c r="AX91" s="96">
        <v>1.9680935562327253</v>
      </c>
      <c r="AY91" s="96"/>
      <c r="AZ91" s="96">
        <v>1.85917332039645</v>
      </c>
      <c r="BA91" s="96"/>
      <c r="BB91" s="96">
        <v>2.8033672192518999</v>
      </c>
      <c r="BC91" s="96"/>
      <c r="BD91" s="96"/>
      <c r="BE91" s="96"/>
      <c r="BF91" s="96"/>
      <c r="BG91" s="96">
        <v>2.1088887175052</v>
      </c>
      <c r="BH91" s="96"/>
      <c r="BI91" s="96">
        <v>2.0712451158556751</v>
      </c>
      <c r="BJ91" s="96"/>
      <c r="BK91" s="96"/>
      <c r="BL91" s="96">
        <v>3.1143395773051679</v>
      </c>
      <c r="BM91" s="96">
        <v>2.6965574538115504</v>
      </c>
      <c r="BN91" s="96"/>
      <c r="BO91" s="96">
        <v>2.1975720946564503</v>
      </c>
      <c r="BP91" s="96">
        <v>2.8185482336836496</v>
      </c>
      <c r="BQ91" s="96"/>
      <c r="BR91" s="96"/>
      <c r="BS91" s="96"/>
      <c r="BT91" s="96"/>
      <c r="BU91" s="96">
        <v>2.6782443849526008</v>
      </c>
      <c r="BV91" s="96"/>
      <c r="BW91" s="96">
        <v>2.1427029743871997</v>
      </c>
      <c r="BX91" s="96"/>
      <c r="BY91" s="96"/>
      <c r="BZ91" s="96">
        <v>2.9736999476721251</v>
      </c>
      <c r="CA91" s="96"/>
      <c r="CB91" s="96">
        <v>0.14076013791770059</v>
      </c>
      <c r="CC91" s="96"/>
      <c r="CD91" s="96">
        <v>1.3490888919312001</v>
      </c>
      <c r="CE91" s="96"/>
      <c r="CF91" s="96"/>
      <c r="CG91" s="96"/>
      <c r="CH91" s="96"/>
      <c r="CI91" s="96">
        <v>0.96511465985017519</v>
      </c>
      <c r="CJ91" s="96"/>
      <c r="CK91" s="96">
        <v>0.82585098490040032</v>
      </c>
      <c r="CL91" s="96"/>
      <c r="CM91" s="96"/>
      <c r="CN91" s="96">
        <v>1.6367188568783506</v>
      </c>
      <c r="CO91" s="96"/>
      <c r="CP91" s="96">
        <v>1.3317674895123499</v>
      </c>
      <c r="CQ91" s="96"/>
      <c r="CR91" s="96">
        <v>1.4985700547641745</v>
      </c>
      <c r="CS91" s="96"/>
      <c r="CT91" s="96"/>
      <c r="CU91" s="96"/>
      <c r="CV91" s="96"/>
      <c r="CW91" s="96">
        <v>3.337172983285325</v>
      </c>
      <c r="CX91" s="96"/>
      <c r="CY91" s="96">
        <v>3.4394645196960747</v>
      </c>
      <c r="CZ91" s="96"/>
      <c r="DA91" s="96"/>
      <c r="DB91" s="96">
        <v>4.0950619956765504</v>
      </c>
      <c r="DC91" s="96"/>
      <c r="DD91" s="96">
        <v>4.1208557356909248</v>
      </c>
      <c r="DE91" s="96"/>
      <c r="DF91" s="96">
        <v>4.5411871232648</v>
      </c>
      <c r="DG91" s="96"/>
      <c r="DH91" s="96"/>
      <c r="DI91" s="96"/>
      <c r="DJ91" s="96"/>
      <c r="DK91" s="96"/>
      <c r="DL91" s="96">
        <v>5.7768430470424503</v>
      </c>
      <c r="DM91" s="158"/>
      <c r="DN91" s="160">
        <v>6.1963996784931501</v>
      </c>
      <c r="DO91" s="159"/>
      <c r="DP91" s="96"/>
      <c r="DQ91" s="96"/>
      <c r="DR91" s="96"/>
      <c r="DS91" s="96"/>
      <c r="DT91" s="96"/>
      <c r="DU91" s="96"/>
      <c r="DV91" s="96"/>
      <c r="DW91" s="96"/>
      <c r="DX91" s="96"/>
      <c r="DY91" s="96">
        <v>1.2098131346670007</v>
      </c>
      <c r="DZ91" s="96"/>
      <c r="EA91" s="96"/>
      <c r="EB91" s="96"/>
      <c r="EC91" s="96"/>
      <c r="ED91" s="96"/>
      <c r="EE91" s="96"/>
      <c r="EF91" s="96"/>
      <c r="EG91" s="96">
        <v>2.3738932869921507</v>
      </c>
      <c r="EH91" s="96"/>
      <c r="EI91" s="96"/>
      <c r="EJ91" s="96"/>
      <c r="EK91" s="96"/>
      <c r="EL91" s="96"/>
      <c r="EM91" s="96"/>
      <c r="EN91" s="96"/>
      <c r="EO91" s="96"/>
      <c r="EP91" s="96"/>
      <c r="EQ91" s="96"/>
      <c r="ER91" s="96"/>
      <c r="ES91" s="96"/>
      <c r="ET91" s="96"/>
      <c r="EU91" s="96"/>
      <c r="EV91" s="96"/>
      <c r="EW91" s="96"/>
      <c r="EX91" s="96"/>
      <c r="EY91" s="96"/>
      <c r="EZ91" s="96"/>
      <c r="FA91" s="96"/>
      <c r="FB91" s="96"/>
      <c r="FC91" s="96"/>
      <c r="FD91" s="96"/>
      <c r="FE91" s="96"/>
      <c r="FF91" s="96"/>
      <c r="FG91" s="96">
        <v>3.6042482791921753</v>
      </c>
      <c r="FH91" s="96"/>
      <c r="FI91" s="96"/>
      <c r="FJ91" s="96"/>
      <c r="FK91" s="96"/>
      <c r="FL91" s="96"/>
      <c r="FM91" s="96"/>
      <c r="FN91" s="96"/>
      <c r="FO91" s="96"/>
      <c r="FP91" s="96"/>
      <c r="FQ91" s="96"/>
      <c r="FR91" s="96"/>
      <c r="FS91" s="96"/>
      <c r="FT91" s="96"/>
      <c r="FU91" s="96"/>
      <c r="FV91" s="96"/>
      <c r="FW91" s="96">
        <v>2.2220853327947996</v>
      </c>
      <c r="FX91" s="96"/>
      <c r="FY91" s="96"/>
      <c r="FZ91" s="96"/>
      <c r="GA91" s="96"/>
    </row>
    <row r="92" spans="1:183" x14ac:dyDescent="0.25">
      <c r="A92" s="62" t="s">
        <v>134</v>
      </c>
      <c r="B92" s="96"/>
      <c r="C92" s="96"/>
      <c r="D92" s="96"/>
      <c r="E92" s="96"/>
      <c r="F92" s="96"/>
      <c r="G92" s="96"/>
      <c r="H92" s="96"/>
      <c r="I92" s="96"/>
      <c r="J92" s="96"/>
      <c r="K92" s="96"/>
      <c r="L92" s="96"/>
      <c r="M92" s="96"/>
      <c r="N92" s="96"/>
      <c r="O92" s="96"/>
      <c r="P92" s="96"/>
      <c r="Q92" s="96"/>
      <c r="R92" s="96"/>
      <c r="S92" s="96"/>
      <c r="T92" s="96"/>
      <c r="U92" s="96"/>
      <c r="V92" s="96"/>
      <c r="W92" s="96"/>
      <c r="X92" s="96"/>
      <c r="Y92" s="96"/>
      <c r="Z92" s="96">
        <v>4.1771444341659905</v>
      </c>
      <c r="AA92" s="96"/>
      <c r="AB92" s="96"/>
      <c r="AC92" s="96"/>
      <c r="AD92" s="96">
        <v>3.9463536178135001</v>
      </c>
      <c r="AE92" s="96"/>
      <c r="AF92" s="96">
        <v>3.9525813595879598</v>
      </c>
      <c r="AG92" s="96"/>
      <c r="AH92" s="96">
        <v>3.4603307913974199</v>
      </c>
      <c r="AI92" s="96"/>
      <c r="AJ92" s="96"/>
      <c r="AK92" s="96"/>
      <c r="AL92" s="96"/>
      <c r="AM92" s="96">
        <v>3.7592174842463875</v>
      </c>
      <c r="AN92" s="96"/>
      <c r="AO92" s="96">
        <v>3.3674994384444719</v>
      </c>
      <c r="AP92" s="96"/>
      <c r="AQ92" s="96"/>
      <c r="AR92" s="96"/>
      <c r="AS92" s="96">
        <v>3.2309187055832451</v>
      </c>
      <c r="AT92" s="96"/>
      <c r="AU92" s="96">
        <v>2.9312816606206851</v>
      </c>
      <c r="AV92" s="96"/>
      <c r="AW92" s="96"/>
      <c r="AX92" s="96">
        <v>3.4886688904397829</v>
      </c>
      <c r="AY92" s="96"/>
      <c r="AZ92" s="96">
        <v>3.3033020983382873</v>
      </c>
      <c r="BA92" s="96"/>
      <c r="BB92" s="96">
        <v>3.1203788667953072</v>
      </c>
      <c r="BC92" s="96"/>
      <c r="BD92" s="96"/>
      <c r="BE92" s="96"/>
      <c r="BF92" s="96"/>
      <c r="BG92" s="96">
        <v>2.9396037462804303</v>
      </c>
      <c r="BH92" s="96"/>
      <c r="BI92" s="96">
        <v>3.2192367997913944</v>
      </c>
      <c r="BJ92" s="96"/>
      <c r="BK92" s="96"/>
      <c r="BL92" s="96">
        <v>3.5864332526099236</v>
      </c>
      <c r="BM92" s="96">
        <v>3.1985558321607401</v>
      </c>
      <c r="BN92" s="96"/>
      <c r="BO92" s="96">
        <v>3.0055084835892223</v>
      </c>
      <c r="BP92" s="96">
        <v>3.23560687662849</v>
      </c>
      <c r="BQ92" s="96"/>
      <c r="BR92" s="96"/>
      <c r="BS92" s="96"/>
      <c r="BT92" s="96"/>
      <c r="BU92" s="96">
        <v>3.0441715936772056</v>
      </c>
      <c r="BV92" s="96"/>
      <c r="BW92" s="96">
        <v>2.7852003808509922</v>
      </c>
      <c r="BX92" s="96"/>
      <c r="BY92" s="96"/>
      <c r="BZ92" s="96">
        <v>3.2099905094877199</v>
      </c>
      <c r="CA92" s="96"/>
      <c r="CB92" s="96">
        <v>1.1456165845727249</v>
      </c>
      <c r="CC92" s="96"/>
      <c r="CD92" s="96">
        <v>1.3721223445434423</v>
      </c>
      <c r="CE92" s="96"/>
      <c r="CF92" s="96"/>
      <c r="CG92" s="96"/>
      <c r="CH92" s="96"/>
      <c r="CI92" s="96">
        <v>1.0971231236396504</v>
      </c>
      <c r="CJ92" s="96"/>
      <c r="CK92" s="96">
        <v>0.99778042816198464</v>
      </c>
      <c r="CL92" s="96"/>
      <c r="CM92" s="96"/>
      <c r="CN92" s="96">
        <v>1.6388787810914502</v>
      </c>
      <c r="CO92" s="96"/>
      <c r="CP92" s="96">
        <v>1.7435692910089751</v>
      </c>
      <c r="CQ92" s="96"/>
      <c r="CR92" s="96">
        <v>1.600868820916975</v>
      </c>
      <c r="CS92" s="96"/>
      <c r="CT92" s="96"/>
      <c r="CU92" s="96"/>
      <c r="CV92" s="96"/>
      <c r="CW92" s="96">
        <v>2.7123535309115998</v>
      </c>
      <c r="CX92" s="96"/>
      <c r="CY92" s="96">
        <v>2.3214138944339751</v>
      </c>
      <c r="CZ92" s="96"/>
      <c r="DA92" s="96"/>
      <c r="DB92" s="96">
        <v>2.8795750017221602</v>
      </c>
      <c r="DC92" s="96"/>
      <c r="DD92" s="96">
        <v>3.265076472709425</v>
      </c>
      <c r="DE92" s="96"/>
      <c r="DF92" s="96">
        <v>3.2530176989746598</v>
      </c>
      <c r="DG92" s="96"/>
      <c r="DH92" s="96"/>
      <c r="DI92" s="96"/>
      <c r="DJ92" s="96"/>
      <c r="DK92" s="96"/>
      <c r="DL92" s="96">
        <v>3.7516538476370647</v>
      </c>
      <c r="DM92" s="158"/>
      <c r="DN92" s="121">
        <v>3.6078877997840748</v>
      </c>
      <c r="DO92" s="159"/>
      <c r="DP92" s="96"/>
      <c r="DQ92" s="96"/>
      <c r="DR92" s="96"/>
      <c r="DS92" s="96"/>
      <c r="DT92" s="96"/>
      <c r="DU92" s="96"/>
      <c r="DV92" s="96"/>
      <c r="DW92" s="96"/>
      <c r="DX92" s="96"/>
      <c r="DY92" s="96">
        <v>1.5706696107471947</v>
      </c>
      <c r="DZ92" s="96"/>
      <c r="EA92" s="96"/>
      <c r="EB92" s="96"/>
      <c r="EC92" s="96"/>
      <c r="ED92" s="96"/>
      <c r="EE92" s="96"/>
      <c r="EF92" s="96"/>
      <c r="EG92" s="96">
        <v>1.4928468955472507</v>
      </c>
      <c r="EH92" s="96"/>
      <c r="EI92" s="96"/>
      <c r="EJ92" s="96"/>
      <c r="EK92" s="96"/>
      <c r="EL92" s="96"/>
      <c r="EM92" s="96"/>
      <c r="EN92" s="96"/>
      <c r="EO92" s="96"/>
      <c r="EP92" s="96"/>
      <c r="EQ92" s="96"/>
      <c r="ER92" s="96"/>
      <c r="ES92" s="96"/>
      <c r="ET92" s="96"/>
      <c r="EU92" s="96"/>
      <c r="EV92" s="96"/>
      <c r="EW92" s="96"/>
      <c r="EX92" s="96"/>
      <c r="EY92" s="96"/>
      <c r="EZ92" s="96"/>
      <c r="FA92" s="96"/>
      <c r="FB92" s="96"/>
      <c r="FC92" s="96"/>
      <c r="FD92" s="96"/>
      <c r="FE92" s="96"/>
      <c r="FF92" s="96"/>
      <c r="FG92" s="96">
        <v>2.5779243724512995</v>
      </c>
      <c r="FH92" s="96"/>
      <c r="FI92" s="96"/>
      <c r="FJ92" s="96"/>
      <c r="FK92" s="96"/>
      <c r="FL92" s="96"/>
      <c r="FM92" s="96"/>
      <c r="FN92" s="96"/>
      <c r="FO92" s="96"/>
      <c r="FP92" s="96"/>
      <c r="FQ92" s="96"/>
      <c r="FR92" s="96"/>
      <c r="FS92" s="96"/>
      <c r="FT92" s="96"/>
      <c r="FU92" s="96"/>
      <c r="FV92" s="96"/>
      <c r="FW92" s="96">
        <v>2.5968407181483255</v>
      </c>
      <c r="FX92" s="96"/>
      <c r="FY92" s="96"/>
      <c r="FZ92" s="96"/>
      <c r="GA92" s="96"/>
    </row>
    <row r="93" spans="1:183" ht="3.6" customHeight="1" x14ac:dyDescent="0.25">
      <c r="A93" s="65"/>
      <c r="B93" s="65"/>
      <c r="C93" s="65"/>
      <c r="D93" s="65"/>
      <c r="E93" s="65"/>
      <c r="F93" s="65"/>
      <c r="G93" s="65"/>
      <c r="H93" s="65"/>
      <c r="I93" s="65"/>
      <c r="J93" s="65"/>
      <c r="K93" s="65"/>
      <c r="L93" s="65"/>
      <c r="M93" s="65"/>
      <c r="N93" s="65"/>
      <c r="O93" s="65"/>
      <c r="P93" s="65"/>
      <c r="Q93" s="65"/>
      <c r="R93" s="65"/>
      <c r="S93" s="65"/>
      <c r="T93" s="65"/>
      <c r="U93" s="65"/>
      <c r="V93" s="65"/>
      <c r="W93" s="65"/>
      <c r="X93" s="65"/>
      <c r="Y93" s="65"/>
      <c r="Z93" s="65">
        <v>4.5097712727398331</v>
      </c>
      <c r="AA93" s="65"/>
      <c r="AB93" s="65"/>
      <c r="AC93" s="65"/>
      <c r="AD93" s="65">
        <v>4.2567246508887653</v>
      </c>
      <c r="AE93" s="65"/>
      <c r="AF93" s="65">
        <v>4.2114055117508178</v>
      </c>
      <c r="AG93" s="65"/>
      <c r="AH93" s="65">
        <v>4.2744729421365744</v>
      </c>
      <c r="AI93" s="65"/>
      <c r="AJ93" s="65"/>
      <c r="AK93" s="65"/>
      <c r="AL93" s="65"/>
      <c r="AM93" s="65">
        <v>4.09404530833155</v>
      </c>
      <c r="AN93" s="65"/>
      <c r="AO93" s="65">
        <v>3.9255626034824749</v>
      </c>
      <c r="AP93" s="65"/>
      <c r="AQ93" s="65"/>
      <c r="AR93" s="65"/>
      <c r="AS93" s="65">
        <v>3.5570617988286748</v>
      </c>
      <c r="AT93" s="65"/>
      <c r="AU93" s="65">
        <v>3.6300334787978001</v>
      </c>
      <c r="AV93" s="82"/>
      <c r="AW93" s="65"/>
      <c r="AX93" s="65">
        <v>3.4122327811353004</v>
      </c>
      <c r="AY93" s="65"/>
      <c r="AZ93" s="65">
        <v>3.631405006149425</v>
      </c>
      <c r="BA93" s="65"/>
      <c r="BB93" s="65">
        <v>3.7264338697121251</v>
      </c>
      <c r="BC93" s="65"/>
      <c r="BD93" s="65"/>
      <c r="BE93" s="65"/>
      <c r="BF93" s="65"/>
      <c r="BG93" s="65">
        <v>3.2926667636107498</v>
      </c>
      <c r="BH93" s="65"/>
      <c r="BI93" s="82">
        <v>3.3192543291499002</v>
      </c>
      <c r="BJ93" s="65"/>
      <c r="BK93" s="65"/>
      <c r="BL93" s="65">
        <v>3.1381062481042332</v>
      </c>
      <c r="BM93" s="155">
        <v>3.3113093730253755</v>
      </c>
      <c r="BN93" s="65"/>
      <c r="BO93" s="65">
        <v>3.3062105385484997</v>
      </c>
      <c r="BP93" s="65">
        <v>3.3158006440574996</v>
      </c>
      <c r="BQ93" s="65"/>
      <c r="BR93" s="82"/>
      <c r="BS93" s="65"/>
      <c r="BT93" s="65"/>
      <c r="BU93" s="65">
        <v>3.311208196985425</v>
      </c>
      <c r="BV93" s="65"/>
      <c r="BW93" s="65">
        <v>3.3299410792778499</v>
      </c>
      <c r="BX93" s="65"/>
      <c r="BY93" s="65"/>
      <c r="BZ93" s="65">
        <v>3.2330196209377253</v>
      </c>
      <c r="CA93" s="65"/>
      <c r="CB93" s="65">
        <v>3.0074316796708755</v>
      </c>
      <c r="CC93" s="65"/>
      <c r="CD93" s="65">
        <v>2.4074942340977001</v>
      </c>
      <c r="CE93" s="65"/>
      <c r="CF93" s="65"/>
      <c r="CG93" s="65"/>
      <c r="CH93" s="65"/>
      <c r="CI93" s="65">
        <v>1.4355757407925505</v>
      </c>
      <c r="CJ93" s="65"/>
      <c r="CK93" s="65">
        <v>1.6960999603279245</v>
      </c>
      <c r="CL93" s="65"/>
      <c r="CM93" s="65"/>
      <c r="CN93" s="65">
        <v>2.0063883776500746</v>
      </c>
      <c r="CO93" s="65"/>
      <c r="CP93" s="65">
        <v>2.1374269002017501</v>
      </c>
      <c r="CQ93" s="65"/>
      <c r="CR93" s="65">
        <v>2.1706315464375496</v>
      </c>
      <c r="CS93" s="65"/>
      <c r="CT93" s="65"/>
      <c r="CU93" s="65"/>
      <c r="CV93" s="65"/>
      <c r="CW93" s="65">
        <v>2.3695080181738244</v>
      </c>
      <c r="CX93" s="65"/>
      <c r="CY93" s="65">
        <v>2.6384564962874748</v>
      </c>
      <c r="CZ93" s="65"/>
      <c r="DA93" s="65"/>
      <c r="DB93" s="65">
        <v>2.6253587910426002</v>
      </c>
      <c r="DC93" s="65"/>
      <c r="DD93" s="65">
        <v>2.6584978788358749</v>
      </c>
      <c r="DE93" s="65"/>
      <c r="DF93" s="65">
        <v>2.8656047583249502</v>
      </c>
      <c r="DG93" s="65"/>
      <c r="DH93" s="65"/>
      <c r="DI93" s="65"/>
      <c r="DJ93" s="65"/>
      <c r="DK93" s="65"/>
      <c r="DL93" s="65">
        <v>3.2801662642334</v>
      </c>
      <c r="DM93" s="65"/>
      <c r="DN93" s="154">
        <v>3.0394877637268003</v>
      </c>
      <c r="DO93" s="65"/>
      <c r="DP93" s="65"/>
      <c r="DQ93" s="65"/>
      <c r="DR93" s="65"/>
      <c r="DS93" s="65"/>
      <c r="DT93" s="65"/>
      <c r="DU93" s="65"/>
      <c r="DV93" s="65"/>
      <c r="DW93" s="65"/>
      <c r="DX93" s="65"/>
      <c r="DY93" s="65">
        <v>2.8353971246965255</v>
      </c>
      <c r="DZ93" s="65"/>
      <c r="EA93" s="65"/>
      <c r="EB93" s="65"/>
      <c r="EC93" s="65"/>
      <c r="ED93" s="65"/>
      <c r="EE93" s="65"/>
      <c r="EF93" s="65"/>
      <c r="EG93" s="65">
        <v>2.5472802953787506</v>
      </c>
      <c r="EH93" s="65"/>
      <c r="EI93" s="65"/>
      <c r="EJ93" s="65"/>
      <c r="EK93" s="65"/>
      <c r="EL93" s="65"/>
      <c r="EM93" s="65"/>
      <c r="EN93" s="65"/>
      <c r="EO93" s="65"/>
      <c r="EP93" s="65"/>
      <c r="EQ93" s="65"/>
      <c r="ER93" s="65"/>
      <c r="ES93" s="65"/>
      <c r="ET93" s="65"/>
      <c r="EU93" s="65"/>
      <c r="EV93" s="65"/>
      <c r="EW93" s="65"/>
      <c r="EX93" s="65"/>
      <c r="EY93" s="65"/>
      <c r="EZ93" s="65"/>
      <c r="FA93" s="65"/>
      <c r="FB93" s="65"/>
      <c r="FC93" s="65"/>
      <c r="FD93" s="65"/>
      <c r="FE93" s="65"/>
      <c r="FF93" s="65"/>
      <c r="FG93" s="65">
        <v>3.04112886646665</v>
      </c>
      <c r="FH93" s="65"/>
      <c r="FI93" s="65"/>
      <c r="FJ93" s="65"/>
      <c r="FK93" s="65"/>
      <c r="FL93" s="65"/>
      <c r="FM93" s="65"/>
      <c r="FN93" s="65"/>
      <c r="FO93" s="65"/>
      <c r="FP93" s="65"/>
      <c r="FQ93" s="65"/>
      <c r="FR93" s="65"/>
      <c r="FS93" s="65"/>
      <c r="FT93" s="65"/>
      <c r="FU93" s="65"/>
      <c r="FV93" s="65"/>
      <c r="FW93" s="65">
        <v>2.9260655975766752</v>
      </c>
      <c r="FX93" s="65"/>
      <c r="FY93" s="65"/>
      <c r="FZ93" s="65"/>
      <c r="GA93" s="65"/>
    </row>
    <row r="94" spans="1:183" ht="3.6" customHeight="1" x14ac:dyDescent="0.25">
      <c r="A94" s="65"/>
      <c r="B94" s="65"/>
      <c r="C94" s="65"/>
      <c r="D94" s="65"/>
      <c r="E94" s="65"/>
      <c r="F94" s="65"/>
      <c r="G94" s="65"/>
      <c r="H94" s="65"/>
      <c r="I94" s="65"/>
      <c r="J94" s="65"/>
      <c r="K94" s="65"/>
      <c r="L94" s="65"/>
      <c r="M94" s="65"/>
      <c r="N94" s="65"/>
      <c r="O94" s="65"/>
      <c r="P94" s="65"/>
      <c r="Q94" s="65"/>
      <c r="R94" s="65"/>
      <c r="S94" s="65"/>
      <c r="T94" s="65"/>
      <c r="U94" s="65"/>
      <c r="V94" s="65"/>
      <c r="W94" s="65"/>
      <c r="X94" s="65"/>
      <c r="Y94" s="65"/>
      <c r="Z94" s="65">
        <v>5.8069594560832503</v>
      </c>
      <c r="AA94" s="65"/>
      <c r="AB94" s="65"/>
      <c r="AC94" s="65"/>
      <c r="AD94" s="65">
        <v>5.1342450398106498</v>
      </c>
      <c r="AE94" s="65"/>
      <c r="AF94" s="65">
        <v>5.2085432579172499</v>
      </c>
      <c r="AG94" s="65"/>
      <c r="AH94" s="65">
        <v>5.4009673927158994</v>
      </c>
      <c r="AI94" s="65"/>
      <c r="AJ94" s="65"/>
      <c r="AK94" s="65"/>
      <c r="AL94" s="65"/>
      <c r="AM94" s="65">
        <v>5.8473345311864753</v>
      </c>
      <c r="AN94" s="65"/>
      <c r="AO94" s="65">
        <v>5.2700447362729754</v>
      </c>
      <c r="AP94" s="65"/>
      <c r="AQ94" s="65"/>
      <c r="AR94" s="65"/>
      <c r="AS94" s="65">
        <v>5.2777184374919504</v>
      </c>
      <c r="AT94" s="65"/>
      <c r="AU94" s="65">
        <v>5.1198237362971</v>
      </c>
      <c r="AV94" s="82"/>
      <c r="AW94" s="65"/>
      <c r="AX94" s="65">
        <v>5.2762290512933996</v>
      </c>
      <c r="AY94" s="65"/>
      <c r="AZ94" s="65">
        <v>5.1705340409870253</v>
      </c>
      <c r="BA94" s="65"/>
      <c r="BB94" s="65">
        <v>5.2936985766997005</v>
      </c>
      <c r="BC94" s="65"/>
      <c r="BD94" s="65"/>
      <c r="BE94" s="65"/>
      <c r="BF94" s="65"/>
      <c r="BG94" s="65">
        <v>5.1409036306580242</v>
      </c>
      <c r="BH94" s="65"/>
      <c r="BI94" s="82">
        <v>5.2049602014785252</v>
      </c>
      <c r="BJ94" s="65"/>
      <c r="BK94" s="65"/>
      <c r="BL94" s="65">
        <v>6.0972186597851339</v>
      </c>
      <c r="BM94" s="155">
        <v>5.1330901122753749</v>
      </c>
      <c r="BN94" s="65"/>
      <c r="BO94" s="65">
        <v>4.8768684499495256</v>
      </c>
      <c r="BP94" s="65">
        <v>4.5315985661198495</v>
      </c>
      <c r="BQ94" s="65"/>
      <c r="BR94" s="82"/>
      <c r="BS94" s="65"/>
      <c r="BT94" s="65"/>
      <c r="BU94" s="65">
        <v>4.7499740069601257</v>
      </c>
      <c r="BV94" s="65"/>
      <c r="BW94" s="65">
        <v>4.6127812663486498</v>
      </c>
      <c r="BX94" s="65"/>
      <c r="BY94" s="65"/>
      <c r="BZ94" s="65">
        <v>4.7420978870350501</v>
      </c>
      <c r="CA94" s="65"/>
      <c r="CB94" s="65">
        <v>4.7564081304993246</v>
      </c>
      <c r="CC94" s="65"/>
      <c r="CD94" s="65">
        <v>4.1987643431163253</v>
      </c>
      <c r="CE94" s="65"/>
      <c r="CF94" s="65"/>
      <c r="CG94" s="65"/>
      <c r="CH94" s="65"/>
      <c r="CI94" s="65">
        <v>2.9396687800587498</v>
      </c>
      <c r="CJ94" s="65"/>
      <c r="CK94" s="65">
        <v>2.8499959665450749</v>
      </c>
      <c r="CL94" s="65"/>
      <c r="CM94" s="65"/>
      <c r="CN94" s="65">
        <v>2.8671865845126243</v>
      </c>
      <c r="CO94" s="65"/>
      <c r="CP94" s="65">
        <v>3.3464359175184248</v>
      </c>
      <c r="CQ94" s="65"/>
      <c r="CR94" s="65">
        <v>3.0360914270002257</v>
      </c>
      <c r="CS94" s="65"/>
      <c r="CT94" s="65"/>
      <c r="CU94" s="65"/>
      <c r="CV94" s="65"/>
      <c r="CW94" s="65">
        <v>3.4118695010860751</v>
      </c>
      <c r="CX94" s="65"/>
      <c r="CY94" s="65">
        <v>2.9637363741750997</v>
      </c>
      <c r="CZ94" s="65"/>
      <c r="DA94" s="65"/>
      <c r="DB94" s="65">
        <v>3.4961038716640003</v>
      </c>
      <c r="DC94" s="65"/>
      <c r="DD94" s="65">
        <v>3.3525098589008246</v>
      </c>
      <c r="DE94" s="65"/>
      <c r="DF94" s="65">
        <v>3.4414253278225253</v>
      </c>
      <c r="DG94" s="65"/>
      <c r="DH94" s="65"/>
      <c r="DI94" s="65"/>
      <c r="DJ94" s="65"/>
      <c r="DK94" s="65"/>
      <c r="DL94" s="65">
        <v>3.7280353117441756</v>
      </c>
      <c r="DM94" s="65"/>
      <c r="DN94" s="154">
        <v>3.7179930525422251</v>
      </c>
      <c r="DO94" s="65"/>
      <c r="DP94" s="65"/>
      <c r="DQ94" s="65"/>
      <c r="DR94" s="65"/>
      <c r="DS94" s="65"/>
      <c r="DT94" s="65"/>
      <c r="DU94" s="65"/>
      <c r="DV94" s="65"/>
      <c r="DW94" s="65"/>
      <c r="DX94" s="65"/>
      <c r="DY94" s="65">
        <v>4.1846284126931499</v>
      </c>
      <c r="DZ94" s="65"/>
      <c r="EA94" s="65"/>
      <c r="EB94" s="65"/>
      <c r="EC94" s="65"/>
      <c r="ED94" s="65"/>
      <c r="EE94" s="65"/>
      <c r="EF94" s="65"/>
      <c r="EG94" s="65">
        <v>3.2646778719499996</v>
      </c>
      <c r="EH94" s="65"/>
      <c r="EI94" s="65"/>
      <c r="EJ94" s="65"/>
      <c r="EK94" s="65"/>
      <c r="EL94" s="65"/>
      <c r="EM94" s="65"/>
      <c r="EN94" s="65"/>
      <c r="EO94" s="65"/>
      <c r="EP94" s="65"/>
      <c r="EQ94" s="65"/>
      <c r="ER94" s="65"/>
      <c r="ES94" s="65"/>
      <c r="ET94" s="65"/>
      <c r="EU94" s="65"/>
      <c r="EV94" s="65"/>
      <c r="EW94" s="65"/>
      <c r="EX94" s="65"/>
      <c r="EY94" s="65"/>
      <c r="EZ94" s="65"/>
      <c r="FA94" s="65"/>
      <c r="FB94" s="65"/>
      <c r="FC94" s="65"/>
      <c r="FD94" s="65"/>
      <c r="FE94" s="65"/>
      <c r="FF94" s="65"/>
      <c r="FG94" s="65">
        <v>3.9013030114638503</v>
      </c>
      <c r="FH94" s="65"/>
      <c r="FI94" s="65"/>
      <c r="FJ94" s="65"/>
      <c r="FK94" s="65"/>
      <c r="FL94" s="65"/>
      <c r="FM94" s="65"/>
      <c r="FN94" s="65"/>
      <c r="FO94" s="65"/>
      <c r="FP94" s="65"/>
      <c r="FQ94" s="65"/>
      <c r="FR94" s="65"/>
      <c r="FS94" s="65"/>
      <c r="FT94" s="65"/>
      <c r="FU94" s="65"/>
      <c r="FV94" s="65"/>
      <c r="FW94" s="65">
        <v>4.3929370817054751</v>
      </c>
      <c r="FX94" s="65"/>
      <c r="FY94" s="65"/>
      <c r="FZ94" s="65"/>
      <c r="GA94" s="65"/>
    </row>
    <row r="95" spans="1:183" ht="3.6" customHeight="1" x14ac:dyDescent="0.25">
      <c r="A95" s="65"/>
      <c r="B95" s="65"/>
      <c r="C95" s="65"/>
      <c r="D95" s="65"/>
      <c r="E95" s="65"/>
      <c r="F95" s="65"/>
      <c r="G95" s="65"/>
      <c r="H95" s="65"/>
      <c r="I95" s="65"/>
      <c r="J95" s="65"/>
      <c r="K95" s="65"/>
      <c r="L95" s="65"/>
      <c r="M95" s="65"/>
      <c r="N95" s="65"/>
      <c r="O95" s="65"/>
      <c r="P95" s="65"/>
      <c r="Q95" s="65"/>
      <c r="R95" s="65"/>
      <c r="S95" s="65"/>
      <c r="T95" s="65"/>
      <c r="U95" s="65"/>
      <c r="V95" s="65"/>
      <c r="W95" s="65"/>
      <c r="X95" s="65"/>
      <c r="Y95" s="65"/>
      <c r="Z95" s="65">
        <v>7.8404009419548757</v>
      </c>
      <c r="AA95" s="65"/>
      <c r="AB95" s="65"/>
      <c r="AC95" s="65"/>
      <c r="AD95" s="65">
        <v>7.3690916011561249</v>
      </c>
      <c r="AE95" s="65"/>
      <c r="AF95" s="65">
        <v>7.6770733504842505</v>
      </c>
      <c r="AG95" s="65"/>
      <c r="AH95" s="65">
        <v>7.4737450163795742</v>
      </c>
      <c r="AI95" s="65"/>
      <c r="AJ95" s="65"/>
      <c r="AK95" s="65"/>
      <c r="AL95" s="65"/>
      <c r="AM95" s="65">
        <v>7.6303145820771254</v>
      </c>
      <c r="AN95" s="65"/>
      <c r="AO95" s="65">
        <v>7.4806355863210499</v>
      </c>
      <c r="AP95" s="65"/>
      <c r="AQ95" s="65"/>
      <c r="AR95" s="65"/>
      <c r="AS95" s="65">
        <v>7.4119217500703742</v>
      </c>
      <c r="AT95" s="65"/>
      <c r="AU95" s="65">
        <v>7.3558021034972754</v>
      </c>
      <c r="AV95" s="82"/>
      <c r="AW95" s="65"/>
      <c r="AX95" s="65">
        <v>7.4309565076071253</v>
      </c>
      <c r="AY95" s="65"/>
      <c r="AZ95" s="65">
        <v>7.4284472048174752</v>
      </c>
      <c r="BA95" s="65"/>
      <c r="BB95" s="65">
        <v>7.3485205883618256</v>
      </c>
      <c r="BC95" s="65"/>
      <c r="BD95" s="65"/>
      <c r="BE95" s="65"/>
      <c r="BF95" s="65"/>
      <c r="BG95" s="65">
        <v>7.1874347766476507</v>
      </c>
      <c r="BH95" s="65"/>
      <c r="BI95" s="82">
        <v>7.0539196477430499</v>
      </c>
      <c r="BJ95" s="65"/>
      <c r="BK95" s="65"/>
      <c r="BL95" s="65">
        <v>8.0833181292987994</v>
      </c>
      <c r="BM95" s="155">
        <v>7.1109831693676497</v>
      </c>
      <c r="BN95" s="65"/>
      <c r="BO95" s="65">
        <v>6.8057639408930246</v>
      </c>
      <c r="BP95" s="65">
        <v>7.0003550829446501</v>
      </c>
      <c r="BQ95" s="65"/>
      <c r="BR95" s="82"/>
      <c r="BS95" s="65"/>
      <c r="BT95" s="65"/>
      <c r="BU95" s="65">
        <v>6.6665534670299254</v>
      </c>
      <c r="BV95" s="65"/>
      <c r="BW95" s="65">
        <v>6.8732972212004251</v>
      </c>
      <c r="BX95" s="65"/>
      <c r="BY95" s="65"/>
      <c r="BZ95" s="65">
        <v>6.7225220126398746</v>
      </c>
      <c r="CA95" s="65"/>
      <c r="CB95" s="65">
        <v>6.7806481316711</v>
      </c>
      <c r="CC95" s="65"/>
      <c r="CD95" s="65">
        <v>6.5436970273198005</v>
      </c>
      <c r="CE95" s="65"/>
      <c r="CF95" s="65"/>
      <c r="CG95" s="65"/>
      <c r="CH95" s="65"/>
      <c r="CI95" s="65">
        <v>6.3222039748652001</v>
      </c>
      <c r="CJ95" s="65"/>
      <c r="CK95" s="65">
        <v>5.9471292643625748</v>
      </c>
      <c r="CL95" s="65"/>
      <c r="CM95" s="65"/>
      <c r="CN95" s="65">
        <v>5.8425098670106506</v>
      </c>
      <c r="CO95" s="65"/>
      <c r="CP95" s="65">
        <v>5.4897824407351994</v>
      </c>
      <c r="CQ95" s="65"/>
      <c r="CR95" s="65">
        <v>5.5030221312868752</v>
      </c>
      <c r="CS95" s="65"/>
      <c r="CT95" s="65"/>
      <c r="CU95" s="65"/>
      <c r="CV95" s="65"/>
      <c r="CW95" s="65">
        <v>5.4142903904405006</v>
      </c>
      <c r="CX95" s="65"/>
      <c r="CY95" s="65">
        <v>5.0714945424559001</v>
      </c>
      <c r="CZ95" s="65"/>
      <c r="DA95" s="65"/>
      <c r="DB95" s="65">
        <v>5.0749051194850008</v>
      </c>
      <c r="DC95" s="65"/>
      <c r="DD95" s="65">
        <v>5.0330351919837497</v>
      </c>
      <c r="DE95" s="65"/>
      <c r="DF95" s="65">
        <v>5.2606366419631252</v>
      </c>
      <c r="DG95" s="65"/>
      <c r="DH95" s="65"/>
      <c r="DI95" s="65"/>
      <c r="DJ95" s="65"/>
      <c r="DK95" s="65"/>
      <c r="DL95" s="65">
        <v>5.1561050806608995</v>
      </c>
      <c r="DM95" s="65"/>
      <c r="DN95" s="153">
        <v>5.3548945300634001</v>
      </c>
      <c r="DO95" s="65"/>
      <c r="DP95" s="65"/>
      <c r="DQ95" s="65"/>
      <c r="DR95" s="65"/>
      <c r="DS95" s="65"/>
      <c r="DT95" s="65"/>
      <c r="DU95" s="65"/>
      <c r="DV95" s="65"/>
      <c r="DW95" s="65"/>
      <c r="DX95" s="65"/>
      <c r="DY95" s="65">
        <v>5.5743712870945759</v>
      </c>
      <c r="DZ95" s="65"/>
      <c r="EA95" s="65"/>
      <c r="EB95" s="65"/>
      <c r="EC95" s="65"/>
      <c r="ED95" s="65"/>
      <c r="EE95" s="65"/>
      <c r="EF95" s="65"/>
      <c r="EG95" s="65">
        <v>5.3228685022715752</v>
      </c>
      <c r="EH95" s="65"/>
      <c r="EI95" s="65"/>
      <c r="EJ95" s="65"/>
      <c r="EK95" s="65"/>
      <c r="EL95" s="65"/>
      <c r="EM95" s="65"/>
      <c r="EN95" s="65"/>
      <c r="EO95" s="65"/>
      <c r="EP95" s="65"/>
      <c r="EQ95" s="65"/>
      <c r="ER95" s="65"/>
      <c r="ES95" s="65"/>
      <c r="ET95" s="65"/>
      <c r="EU95" s="65"/>
      <c r="EV95" s="65"/>
      <c r="EW95" s="65"/>
      <c r="EX95" s="65"/>
      <c r="EY95" s="65"/>
      <c r="EZ95" s="65"/>
      <c r="FA95" s="65"/>
      <c r="FB95" s="65"/>
      <c r="FC95" s="65"/>
      <c r="FD95" s="65"/>
      <c r="FE95" s="65"/>
      <c r="FF95" s="65"/>
      <c r="FG95" s="65">
        <v>5.5638814358441246</v>
      </c>
      <c r="FH95" s="65"/>
      <c r="FI95" s="65"/>
      <c r="FJ95" s="65"/>
      <c r="FK95" s="65"/>
      <c r="FL95" s="65"/>
      <c r="FM95" s="65"/>
      <c r="FN95" s="65"/>
      <c r="FO95" s="65"/>
      <c r="FP95" s="65"/>
      <c r="FQ95" s="65"/>
      <c r="FR95" s="65"/>
      <c r="FS95" s="65"/>
      <c r="FT95" s="65"/>
      <c r="FU95" s="65"/>
      <c r="FV95" s="65"/>
      <c r="FW95" s="65">
        <v>5.9730978594706245</v>
      </c>
      <c r="FX95" s="65"/>
      <c r="FY95" s="65"/>
      <c r="FZ95" s="65"/>
      <c r="GA95" s="65"/>
    </row>
    <row r="96" spans="1:183" ht="3.6" customHeight="1" x14ac:dyDescent="0.25">
      <c r="A96" s="65"/>
      <c r="B96" s="65"/>
      <c r="C96" s="65"/>
      <c r="D96" s="65"/>
      <c r="E96" s="65"/>
      <c r="F96" s="65"/>
      <c r="G96" s="65"/>
      <c r="H96" s="65"/>
      <c r="I96" s="65"/>
      <c r="J96" s="65"/>
      <c r="K96" s="65"/>
      <c r="L96" s="65"/>
      <c r="M96" s="65"/>
      <c r="N96" s="65"/>
      <c r="O96" s="65"/>
      <c r="P96" s="65"/>
      <c r="Q96" s="65"/>
      <c r="R96" s="65"/>
      <c r="S96" s="65"/>
      <c r="T96" s="65"/>
      <c r="U96" s="65"/>
      <c r="V96" s="65"/>
      <c r="W96" s="65"/>
      <c r="X96" s="65"/>
      <c r="Y96" s="65"/>
      <c r="Z96" s="65">
        <v>59.158478818305838</v>
      </c>
      <c r="AA96" s="65"/>
      <c r="AB96" s="65"/>
      <c r="AC96" s="65"/>
      <c r="AD96" s="65">
        <v>45.058666837501356</v>
      </c>
      <c r="AE96" s="65"/>
      <c r="AF96" s="65">
        <v>55.022935427310856</v>
      </c>
      <c r="AG96" s="65"/>
      <c r="AH96" s="65">
        <v>18.677376449729834</v>
      </c>
      <c r="AI96" s="65"/>
      <c r="AJ96" s="65"/>
      <c r="AK96" s="65"/>
      <c r="AL96" s="65"/>
      <c r="AM96" s="65">
        <v>45.426113088236391</v>
      </c>
      <c r="AN96" s="65"/>
      <c r="AO96" s="65">
        <v>21.874031114348618</v>
      </c>
      <c r="AP96" s="65"/>
      <c r="AQ96" s="65"/>
      <c r="AR96" s="65"/>
      <c r="AS96" s="65">
        <v>54.750530394885061</v>
      </c>
      <c r="AT96" s="65"/>
      <c r="AU96" s="65">
        <v>23.852348401568808</v>
      </c>
      <c r="AV96" s="82"/>
      <c r="AW96" s="65"/>
      <c r="AX96" s="65">
        <v>61.613441225516127</v>
      </c>
      <c r="AY96" s="65"/>
      <c r="AZ96" s="65">
        <v>31.3679375554545</v>
      </c>
      <c r="BA96" s="65"/>
      <c r="BB96" s="65">
        <v>69.760259397876993</v>
      </c>
      <c r="BC96" s="65"/>
      <c r="BD96" s="65"/>
      <c r="BE96" s="65"/>
      <c r="BF96" s="65"/>
      <c r="BG96" s="65">
        <v>48.028562919247967</v>
      </c>
      <c r="BH96" s="65"/>
      <c r="BI96" s="82">
        <v>43.8638464563262</v>
      </c>
      <c r="BJ96" s="65"/>
      <c r="BK96" s="65"/>
      <c r="BL96" s="65">
        <v>43.126707107416387</v>
      </c>
      <c r="BM96" s="155">
        <v>50.769901286842696</v>
      </c>
      <c r="BN96" s="65"/>
      <c r="BO96" s="65">
        <v>19.280696314512369</v>
      </c>
      <c r="BP96" s="65">
        <v>38.997462833288523</v>
      </c>
      <c r="BQ96" s="65"/>
      <c r="BR96" s="82"/>
      <c r="BS96" s="65"/>
      <c r="BT96" s="65"/>
      <c r="BU96" s="65">
        <v>62.405288593801146</v>
      </c>
      <c r="BV96" s="65"/>
      <c r="BW96" s="65">
        <v>19.184090756326253</v>
      </c>
      <c r="BX96" s="65"/>
      <c r="BY96" s="65"/>
      <c r="BZ96" s="65">
        <v>44.286379037980524</v>
      </c>
      <c r="CA96" s="65"/>
      <c r="CB96" s="65">
        <v>4.4517499598917523</v>
      </c>
      <c r="CC96" s="65"/>
      <c r="CD96" s="65">
        <v>30.361566189030388</v>
      </c>
      <c r="CE96" s="65"/>
      <c r="CF96" s="65"/>
      <c r="CG96" s="65"/>
      <c r="CH96" s="65"/>
      <c r="CI96" s="65">
        <v>18.873387394711273</v>
      </c>
      <c r="CJ96" s="65"/>
      <c r="CK96" s="65">
        <v>3.0276926643556044</v>
      </c>
      <c r="CL96" s="65"/>
      <c r="CM96" s="65"/>
      <c r="CN96" s="65">
        <v>44.324544552973691</v>
      </c>
      <c r="CO96" s="65"/>
      <c r="CP96" s="65">
        <v>7.7197989099587998</v>
      </c>
      <c r="CQ96" s="65"/>
      <c r="CR96" s="65">
        <v>30.553495255118399</v>
      </c>
      <c r="CS96" s="65"/>
      <c r="CT96" s="65"/>
      <c r="CU96" s="65"/>
      <c r="CV96" s="65"/>
      <c r="CW96" s="65">
        <v>65.094304868357398</v>
      </c>
      <c r="CX96" s="65"/>
      <c r="CY96" s="65">
        <v>26.884968659246027</v>
      </c>
      <c r="CZ96" s="65"/>
      <c r="DA96" s="65"/>
      <c r="DB96" s="65">
        <v>62.979042691734477</v>
      </c>
      <c r="DC96" s="65"/>
      <c r="DD96" s="65">
        <v>36.948952609328025</v>
      </c>
      <c r="DE96" s="65"/>
      <c r="DF96" s="65">
        <v>52.617877933034237</v>
      </c>
      <c r="DG96" s="65"/>
      <c r="DH96" s="65"/>
      <c r="DI96" s="65"/>
      <c r="DJ96" s="65"/>
      <c r="DK96" s="65"/>
      <c r="DL96" s="65">
        <v>78.248857507357258</v>
      </c>
      <c r="DM96" s="65"/>
      <c r="DN96" s="155">
        <v>54.849402728259378</v>
      </c>
      <c r="DO96" s="65"/>
      <c r="DP96" s="65"/>
      <c r="DQ96" s="65"/>
      <c r="DR96" s="65"/>
      <c r="DS96" s="65"/>
      <c r="DT96" s="65"/>
      <c r="DU96" s="65"/>
      <c r="DV96" s="65"/>
      <c r="DW96" s="65"/>
      <c r="DX96" s="65"/>
      <c r="DY96" s="65">
        <v>19.229308160005715</v>
      </c>
      <c r="DZ96" s="65"/>
      <c r="EA96" s="65"/>
      <c r="EB96" s="65"/>
      <c r="EC96" s="65"/>
      <c r="ED96" s="65"/>
      <c r="EE96" s="65"/>
      <c r="EF96" s="65"/>
      <c r="EG96" s="65">
        <v>16.802865816581335</v>
      </c>
      <c r="EH96" s="65"/>
      <c r="EI96" s="65"/>
      <c r="EJ96" s="65"/>
      <c r="EK96" s="65"/>
      <c r="EL96" s="65"/>
      <c r="EM96" s="65"/>
      <c r="EN96" s="65"/>
      <c r="EO96" s="65"/>
      <c r="EP96" s="65"/>
      <c r="EQ96" s="65"/>
      <c r="ER96" s="65"/>
      <c r="ES96" s="65"/>
      <c r="ET96" s="65"/>
      <c r="EU96" s="65"/>
      <c r="EV96" s="65"/>
      <c r="EW96" s="65"/>
      <c r="EX96" s="65"/>
      <c r="EY96" s="65"/>
      <c r="EZ96" s="65"/>
      <c r="FA96" s="65"/>
      <c r="FB96" s="65"/>
      <c r="FC96" s="65"/>
      <c r="FD96" s="65"/>
      <c r="FE96" s="65"/>
      <c r="FF96" s="65"/>
      <c r="FG96" s="65">
        <v>20.236027287489001</v>
      </c>
      <c r="FH96" s="65"/>
      <c r="FI96" s="65"/>
      <c r="FJ96" s="65"/>
      <c r="FK96" s="65"/>
      <c r="FL96" s="65"/>
      <c r="FM96" s="65"/>
      <c r="FN96" s="65"/>
      <c r="FO96" s="65"/>
      <c r="FP96" s="65"/>
      <c r="FQ96" s="65"/>
      <c r="FR96" s="65"/>
      <c r="FS96" s="65"/>
      <c r="FT96" s="65"/>
      <c r="FU96" s="65"/>
      <c r="FV96" s="65"/>
      <c r="FW96" s="65">
        <v>21.080039687026201</v>
      </c>
      <c r="FX96" s="65"/>
      <c r="FY96" s="65"/>
      <c r="FZ96" s="65"/>
      <c r="GA96" s="65"/>
    </row>
    <row r="97" spans="1:183" ht="3.6" customHeight="1" x14ac:dyDescent="0.25">
      <c r="A97" s="65"/>
      <c r="B97" s="65"/>
      <c r="C97" s="65"/>
      <c r="D97" s="65"/>
      <c r="E97" s="65"/>
      <c r="F97" s="65"/>
      <c r="G97" s="65"/>
      <c r="H97" s="65"/>
      <c r="I97" s="65"/>
      <c r="J97" s="65"/>
      <c r="K97" s="65"/>
      <c r="L97" s="65"/>
      <c r="M97" s="65"/>
      <c r="N97" s="65"/>
      <c r="O97" s="65"/>
      <c r="P97" s="65"/>
      <c r="Q97" s="65"/>
      <c r="R97" s="65"/>
      <c r="S97" s="65"/>
      <c r="T97" s="65"/>
      <c r="U97" s="65"/>
      <c r="V97" s="65"/>
      <c r="W97" s="65"/>
      <c r="X97" s="65"/>
      <c r="Y97" s="65"/>
      <c r="Z97" s="65">
        <v>90.10867100477509</v>
      </c>
      <c r="AA97" s="65"/>
      <c r="AB97" s="65"/>
      <c r="AC97" s="65"/>
      <c r="AD97" s="65">
        <v>73.231575909599599</v>
      </c>
      <c r="AE97" s="65"/>
      <c r="AF97" s="65">
        <v>83.282781736315059</v>
      </c>
      <c r="AG97" s="65"/>
      <c r="AH97" s="65">
        <v>47.703697454287258</v>
      </c>
      <c r="AI97" s="65"/>
      <c r="AJ97" s="65"/>
      <c r="AK97" s="65"/>
      <c r="AL97" s="65"/>
      <c r="AM97" s="65">
        <v>75.250252606790468</v>
      </c>
      <c r="AN97" s="65"/>
      <c r="AO97" s="65">
        <v>49.460853133614968</v>
      </c>
      <c r="AP97" s="65"/>
      <c r="AQ97" s="65"/>
      <c r="AR97" s="65"/>
      <c r="AS97" s="65">
        <v>81.254871103846938</v>
      </c>
      <c r="AT97" s="65"/>
      <c r="AU97" s="65">
        <v>50.101920046853508</v>
      </c>
      <c r="AV97" s="82"/>
      <c r="AW97" s="65"/>
      <c r="AX97" s="65">
        <v>87.678826722802228</v>
      </c>
      <c r="AY97" s="65"/>
      <c r="AZ97" s="65">
        <v>57.77375469686384</v>
      </c>
      <c r="BA97" s="65"/>
      <c r="BB97" s="65">
        <v>96.820656737112472</v>
      </c>
      <c r="BC97" s="65"/>
      <c r="BD97" s="65"/>
      <c r="BE97" s="65"/>
      <c r="BF97" s="65"/>
      <c r="BG97" s="65">
        <v>73.329274102054285</v>
      </c>
      <c r="BH97" s="65"/>
      <c r="BI97" s="82">
        <v>69.436490048211468</v>
      </c>
      <c r="BJ97" s="65"/>
      <c r="BK97" s="65"/>
      <c r="BL97" s="65">
        <v>70.8326818310845</v>
      </c>
      <c r="BM97" s="155">
        <v>76.103099742744945</v>
      </c>
      <c r="BN97" s="65"/>
      <c r="BO97" s="65">
        <v>43.829933280006443</v>
      </c>
      <c r="BP97" s="65">
        <v>62.539660463820574</v>
      </c>
      <c r="BQ97" s="65"/>
      <c r="BR97" s="82"/>
      <c r="BS97" s="65"/>
      <c r="BT97" s="65"/>
      <c r="BU97" s="65">
        <v>86.588835205637793</v>
      </c>
      <c r="BV97" s="65"/>
      <c r="BW97" s="65">
        <v>43.012257793205748</v>
      </c>
      <c r="BX97" s="65"/>
      <c r="BY97" s="65"/>
      <c r="BZ97" s="65">
        <v>68.211731561898858</v>
      </c>
      <c r="CA97" s="65"/>
      <c r="CB97" s="65">
        <v>27.743269390402354</v>
      </c>
      <c r="CC97" s="65"/>
      <c r="CD97" s="65">
        <v>50.180341920672461</v>
      </c>
      <c r="CE97" s="65"/>
      <c r="CF97" s="65"/>
      <c r="CG97" s="65"/>
      <c r="CH97" s="65"/>
      <c r="CI97" s="65">
        <v>31.999120957265173</v>
      </c>
      <c r="CJ97" s="65"/>
      <c r="CK97" s="65">
        <v>16.665980444974604</v>
      </c>
      <c r="CL97" s="65"/>
      <c r="CM97" s="65"/>
      <c r="CN97" s="65">
        <v>58.945269439461796</v>
      </c>
      <c r="CO97" s="65"/>
      <c r="CP97" s="65">
        <v>24.171387363119326</v>
      </c>
      <c r="CQ97" s="65"/>
      <c r="CR97" s="65">
        <v>46.173664175431725</v>
      </c>
      <c r="CS97" s="65"/>
      <c r="CT97" s="65"/>
      <c r="CU97" s="65"/>
      <c r="CV97" s="65"/>
      <c r="CW97" s="65">
        <v>82.438437426137099</v>
      </c>
      <c r="CX97" s="65"/>
      <c r="CY97" s="65">
        <v>43.691547270633755</v>
      </c>
      <c r="CZ97" s="65"/>
      <c r="DA97" s="65"/>
      <c r="DB97" s="65">
        <v>81.343430679854279</v>
      </c>
      <c r="DC97" s="65"/>
      <c r="DD97" s="65">
        <v>54.981975822538125</v>
      </c>
      <c r="DE97" s="65"/>
      <c r="DF97" s="65">
        <v>71.538968191476656</v>
      </c>
      <c r="DG97" s="65"/>
      <c r="DH97" s="65"/>
      <c r="DI97" s="65"/>
      <c r="DJ97" s="65"/>
      <c r="DK97" s="65"/>
      <c r="DL97" s="65">
        <v>99.273462235289969</v>
      </c>
      <c r="DM97" s="65"/>
      <c r="DN97" s="155">
        <v>75.121845177066447</v>
      </c>
      <c r="DO97" s="65"/>
      <c r="DP97" s="65"/>
      <c r="DQ97" s="65"/>
      <c r="DR97" s="65"/>
      <c r="DS97" s="65"/>
      <c r="DT97" s="65"/>
      <c r="DU97" s="65"/>
      <c r="DV97" s="65"/>
      <c r="DW97" s="65"/>
      <c r="DX97" s="65"/>
      <c r="DY97" s="65">
        <v>40.289384772174742</v>
      </c>
      <c r="DZ97" s="65"/>
      <c r="EA97" s="65"/>
      <c r="EB97" s="65"/>
      <c r="EC97" s="65"/>
      <c r="ED97" s="65"/>
      <c r="EE97" s="65"/>
      <c r="EF97" s="65"/>
      <c r="EG97" s="65">
        <v>34.238740318567579</v>
      </c>
      <c r="EH97" s="65"/>
      <c r="EI97" s="65"/>
      <c r="EJ97" s="65"/>
      <c r="EK97" s="65"/>
      <c r="EL97" s="65"/>
      <c r="EM97" s="65"/>
      <c r="EN97" s="65"/>
      <c r="EO97" s="65"/>
      <c r="EP97" s="65"/>
      <c r="EQ97" s="65"/>
      <c r="ER97" s="65"/>
      <c r="ES97" s="65"/>
      <c r="ET97" s="65"/>
      <c r="EU97" s="65"/>
      <c r="EV97" s="65"/>
      <c r="EW97" s="65"/>
      <c r="EX97" s="65"/>
      <c r="EY97" s="65"/>
      <c r="EZ97" s="65"/>
      <c r="FA97" s="65"/>
      <c r="FB97" s="65"/>
      <c r="FC97" s="65"/>
      <c r="FD97" s="65"/>
      <c r="FE97" s="65"/>
      <c r="FF97" s="65"/>
      <c r="FG97" s="65">
        <v>41.063322921280502</v>
      </c>
      <c r="FH97" s="65"/>
      <c r="FI97" s="65"/>
      <c r="FJ97" s="65"/>
      <c r="FK97" s="65"/>
      <c r="FL97" s="65"/>
      <c r="FM97" s="65"/>
      <c r="FN97" s="65"/>
      <c r="FO97" s="65"/>
      <c r="FP97" s="65"/>
      <c r="FQ97" s="65"/>
      <c r="FR97" s="65"/>
      <c r="FS97" s="65"/>
      <c r="FT97" s="65"/>
      <c r="FU97" s="65"/>
      <c r="FV97" s="65"/>
      <c r="FW97" s="65">
        <v>43.03704772487265</v>
      </c>
      <c r="FX97" s="65"/>
      <c r="FY97" s="65"/>
      <c r="FZ97" s="65"/>
      <c r="GA97" s="65"/>
    </row>
    <row r="98" spans="1:183" ht="3.6" customHeight="1" x14ac:dyDescent="0.25">
      <c r="A98" s="65"/>
      <c r="B98" s="65"/>
      <c r="C98" s="65"/>
      <c r="D98" s="65"/>
      <c r="E98" s="65"/>
      <c r="F98" s="65"/>
      <c r="G98" s="65"/>
      <c r="H98" s="65"/>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5"/>
      <c r="AH98" s="65"/>
      <c r="AI98" s="65"/>
      <c r="AJ98" s="65"/>
      <c r="AK98" s="65"/>
      <c r="AL98" s="65"/>
      <c r="AM98" s="65"/>
      <c r="AN98" s="65"/>
      <c r="AO98" s="65"/>
      <c r="AP98" s="65"/>
      <c r="AQ98" s="65"/>
      <c r="AR98" s="65"/>
      <c r="AS98" s="65"/>
      <c r="AT98" s="65"/>
      <c r="AU98" s="65"/>
      <c r="AV98" s="82"/>
      <c r="AW98" s="65"/>
      <c r="AX98" s="65"/>
      <c r="AY98" s="65"/>
      <c r="AZ98" s="65"/>
      <c r="BA98" s="65"/>
      <c r="BB98" s="65"/>
      <c r="BC98" s="65"/>
      <c r="BD98" s="65"/>
      <c r="BE98" s="65"/>
      <c r="BF98" s="65"/>
      <c r="BG98" s="65"/>
      <c r="BH98" s="65"/>
      <c r="BI98" s="82"/>
      <c r="BJ98" s="65"/>
      <c r="BK98" s="65"/>
      <c r="BL98" s="65"/>
      <c r="BM98" s="155"/>
      <c r="BN98" s="65"/>
      <c r="BO98" s="65"/>
      <c r="BP98" s="65"/>
      <c r="BQ98" s="65"/>
      <c r="BR98" s="82"/>
      <c r="BS98" s="65"/>
      <c r="BT98" s="65"/>
      <c r="BU98" s="65"/>
      <c r="BV98" s="65"/>
      <c r="BW98" s="65"/>
      <c r="BX98" s="65"/>
      <c r="BY98" s="65"/>
      <c r="BZ98" s="65"/>
      <c r="CA98" s="65"/>
      <c r="CB98" s="65"/>
      <c r="CC98" s="65"/>
      <c r="CD98" s="65"/>
      <c r="CE98" s="65"/>
      <c r="CF98" s="65"/>
      <c r="CG98" s="65"/>
      <c r="CH98" s="65"/>
      <c r="CI98" s="65"/>
      <c r="CJ98" s="65"/>
      <c r="CK98" s="65"/>
      <c r="CL98" s="65"/>
      <c r="CM98" s="65"/>
      <c r="CN98" s="65"/>
      <c r="CO98" s="65"/>
      <c r="CP98" s="65"/>
      <c r="CQ98" s="65"/>
      <c r="CR98" s="65"/>
      <c r="CS98" s="65"/>
      <c r="CT98" s="65"/>
      <c r="CU98" s="65"/>
      <c r="CV98" s="65"/>
      <c r="CW98" s="65"/>
      <c r="CX98" s="65"/>
      <c r="CY98" s="65"/>
      <c r="CZ98" s="65"/>
      <c r="DA98" s="65"/>
      <c r="DB98" s="65"/>
      <c r="DC98" s="65"/>
      <c r="DD98" s="65"/>
      <c r="DE98" s="65"/>
      <c r="DF98" s="65"/>
      <c r="DG98" s="65"/>
      <c r="DH98" s="65"/>
      <c r="DI98" s="65"/>
      <c r="DJ98" s="65"/>
      <c r="DK98" s="65"/>
      <c r="DL98" s="65"/>
      <c r="DM98" s="65"/>
      <c r="DN98" s="155"/>
      <c r="DO98" s="65"/>
      <c r="DP98" s="65"/>
      <c r="DQ98" s="65"/>
      <c r="DR98" s="65"/>
      <c r="DS98" s="65"/>
      <c r="DT98" s="65"/>
      <c r="DU98" s="65"/>
      <c r="DV98" s="65"/>
      <c r="DW98" s="65"/>
      <c r="DX98" s="65"/>
      <c r="DY98" s="65"/>
      <c r="DZ98" s="65"/>
      <c r="EA98" s="65"/>
      <c r="EB98" s="65"/>
      <c r="EC98" s="65"/>
      <c r="ED98" s="65"/>
      <c r="EE98" s="65"/>
      <c r="EF98" s="65"/>
      <c r="EG98" s="65"/>
      <c r="EH98" s="65"/>
      <c r="EI98" s="65"/>
      <c r="EJ98" s="65"/>
      <c r="EK98" s="65"/>
      <c r="EL98" s="65"/>
      <c r="EM98" s="65"/>
      <c r="EN98" s="65"/>
      <c r="EO98" s="65"/>
      <c r="EP98" s="65"/>
      <c r="EQ98" s="65"/>
      <c r="ER98" s="65"/>
      <c r="ES98" s="65"/>
      <c r="ET98" s="65"/>
      <c r="EU98" s="65"/>
      <c r="EV98" s="65"/>
      <c r="EW98" s="65"/>
      <c r="EX98" s="65"/>
      <c r="EY98" s="65"/>
      <c r="EZ98" s="65"/>
      <c r="FA98" s="65"/>
      <c r="FB98" s="65"/>
      <c r="FC98" s="65"/>
      <c r="FD98" s="65"/>
      <c r="FE98" s="65"/>
      <c r="FF98" s="65"/>
      <c r="FG98" s="65"/>
      <c r="FH98" s="65"/>
      <c r="FI98" s="65"/>
      <c r="FJ98" s="65"/>
      <c r="FK98" s="65"/>
      <c r="FL98" s="65"/>
      <c r="FM98" s="65"/>
      <c r="FN98" s="65"/>
      <c r="FO98" s="65"/>
      <c r="FP98" s="65"/>
      <c r="FQ98" s="65"/>
      <c r="FR98" s="65"/>
      <c r="FS98" s="65"/>
      <c r="FT98" s="65"/>
      <c r="FU98" s="65"/>
      <c r="FV98" s="65"/>
      <c r="FW98" s="65"/>
      <c r="FX98" s="65"/>
      <c r="FY98" s="65"/>
      <c r="FZ98" s="65"/>
      <c r="GA98" s="65"/>
    </row>
    <row r="99" spans="1:183" ht="3.6" customHeight="1" x14ac:dyDescent="0.25">
      <c r="A99" s="65"/>
      <c r="B99" s="65"/>
      <c r="C99" s="65"/>
      <c r="D99" s="65"/>
      <c r="E99" s="65"/>
      <c r="F99" s="65"/>
      <c r="G99" s="65"/>
      <c r="H99" s="65"/>
      <c r="I99" s="65"/>
      <c r="J99" s="65"/>
      <c r="K99" s="65"/>
      <c r="L99" s="65"/>
      <c r="M99" s="65"/>
      <c r="N99" s="65"/>
      <c r="O99" s="65"/>
      <c r="P99" s="65"/>
      <c r="Q99" s="65"/>
      <c r="R99" s="65"/>
      <c r="S99" s="65"/>
      <c r="T99" s="65"/>
      <c r="U99" s="65"/>
      <c r="V99" s="65"/>
      <c r="W99" s="65"/>
      <c r="X99" s="65"/>
      <c r="Y99" s="65"/>
      <c r="Z99" s="65" t="s">
        <v>285</v>
      </c>
      <c r="AA99" s="65"/>
      <c r="AB99" s="65"/>
      <c r="AC99" s="65"/>
      <c r="AD99" s="65" t="s">
        <v>286</v>
      </c>
      <c r="AE99" s="65"/>
      <c r="AF99" s="65" t="s">
        <v>285</v>
      </c>
      <c r="AG99" s="65"/>
      <c r="AH99" s="65" t="s">
        <v>286</v>
      </c>
      <c r="AI99" s="65"/>
      <c r="AJ99" s="65"/>
      <c r="AK99" s="65"/>
      <c r="AL99" s="65"/>
      <c r="AM99" s="65" t="s">
        <v>285</v>
      </c>
      <c r="AN99" s="65"/>
      <c r="AO99" s="65" t="s">
        <v>286</v>
      </c>
      <c r="AP99" s="65"/>
      <c r="AQ99" s="65"/>
      <c r="AR99" s="65"/>
      <c r="AS99" s="65" t="s">
        <v>285</v>
      </c>
      <c r="AT99" s="65"/>
      <c r="AU99" s="65" t="s">
        <v>286</v>
      </c>
      <c r="AV99" s="82"/>
      <c r="AW99" s="65"/>
      <c r="AX99" s="65" t="s">
        <v>285</v>
      </c>
      <c r="AY99" s="65"/>
      <c r="AZ99" s="65" t="s">
        <v>286</v>
      </c>
      <c r="BA99" s="65"/>
      <c r="BB99" s="65" t="s">
        <v>285</v>
      </c>
      <c r="BC99" s="65"/>
      <c r="BD99" s="65"/>
      <c r="BE99" s="65"/>
      <c r="BF99" s="65"/>
      <c r="BG99" s="65" t="s">
        <v>285</v>
      </c>
      <c r="BH99" s="65"/>
      <c r="BI99" s="82" t="s">
        <v>286</v>
      </c>
      <c r="BJ99" s="65"/>
      <c r="BK99" s="65"/>
      <c r="BL99" s="65" t="s">
        <v>286</v>
      </c>
      <c r="BM99" s="155" t="s">
        <v>287</v>
      </c>
      <c r="BN99" s="65"/>
      <c r="BO99" s="65" t="s">
        <v>286</v>
      </c>
      <c r="BP99" s="65" t="s">
        <v>285</v>
      </c>
      <c r="BQ99" s="65"/>
      <c r="BR99" s="82"/>
      <c r="BS99" s="65"/>
      <c r="BT99" s="65"/>
      <c r="BU99" s="65" t="s">
        <v>285</v>
      </c>
      <c r="BV99" s="65"/>
      <c r="BW99" s="65" t="s">
        <v>286</v>
      </c>
      <c r="BX99" s="65"/>
      <c r="BY99" s="65"/>
      <c r="BZ99" s="65" t="s">
        <v>285</v>
      </c>
      <c r="CA99" s="65"/>
      <c r="CB99" s="65" t="s">
        <v>286</v>
      </c>
      <c r="CC99" s="65"/>
      <c r="CD99" s="65" t="s">
        <v>285</v>
      </c>
      <c r="CE99" s="65"/>
      <c r="CF99" s="65"/>
      <c r="CG99" s="65"/>
      <c r="CH99" s="65"/>
      <c r="CI99" s="65" t="s">
        <v>285</v>
      </c>
      <c r="CJ99" s="65"/>
      <c r="CK99" s="65" t="s">
        <v>286</v>
      </c>
      <c r="CL99" s="65"/>
      <c r="CM99" s="65"/>
      <c r="CN99" s="65" t="s">
        <v>285</v>
      </c>
      <c r="CO99" s="65"/>
      <c r="CP99" s="65" t="s">
        <v>286</v>
      </c>
      <c r="CQ99" s="65"/>
      <c r="CR99" s="65" t="s">
        <v>285</v>
      </c>
      <c r="CS99" s="65"/>
      <c r="CT99" s="65"/>
      <c r="CU99" s="65"/>
      <c r="CV99" s="65"/>
      <c r="CW99" s="65" t="s">
        <v>285</v>
      </c>
      <c r="CX99" s="65"/>
      <c r="CY99" s="65" t="s">
        <v>286</v>
      </c>
      <c r="CZ99" s="65"/>
      <c r="DA99" s="65"/>
      <c r="DB99" s="65" t="s">
        <v>285</v>
      </c>
      <c r="DC99" s="65"/>
      <c r="DD99" s="65" t="s">
        <v>286</v>
      </c>
      <c r="DE99" s="65"/>
      <c r="DF99" s="65" t="s">
        <v>285</v>
      </c>
      <c r="DG99" s="65"/>
      <c r="DH99" s="65"/>
      <c r="DI99" s="65"/>
      <c r="DJ99" s="65"/>
      <c r="DK99" s="65"/>
      <c r="DL99" s="65" t="s">
        <v>285</v>
      </c>
      <c r="DM99" s="65"/>
      <c r="DN99" s="155" t="s">
        <v>286</v>
      </c>
      <c r="DO99" s="65"/>
      <c r="DP99" s="65"/>
      <c r="DQ99" s="65"/>
      <c r="DR99" s="65"/>
      <c r="DS99" s="65"/>
      <c r="DT99" s="65"/>
      <c r="DU99" s="65"/>
      <c r="DV99" s="65"/>
      <c r="DW99" s="65"/>
      <c r="DX99" s="65"/>
      <c r="DY99" s="65" t="s">
        <v>286</v>
      </c>
      <c r="DZ99" s="65"/>
      <c r="EA99" s="65"/>
      <c r="EB99" s="65"/>
      <c r="EC99" s="65"/>
      <c r="ED99" s="65"/>
      <c r="EE99" s="65"/>
      <c r="EF99" s="65"/>
      <c r="EG99" s="65" t="s">
        <v>286</v>
      </c>
      <c r="EH99" s="65"/>
      <c r="EI99" s="65"/>
      <c r="EJ99" s="65"/>
      <c r="EK99" s="65"/>
      <c r="EL99" s="65"/>
      <c r="EM99" s="65"/>
      <c r="EN99" s="65"/>
      <c r="EO99" s="65"/>
      <c r="EP99" s="65"/>
      <c r="EQ99" s="65"/>
      <c r="ER99" s="65"/>
      <c r="ES99" s="65"/>
      <c r="ET99" s="65"/>
      <c r="EU99" s="65"/>
      <c r="EV99" s="65"/>
      <c r="EW99" s="65"/>
      <c r="EX99" s="65"/>
      <c r="EY99" s="65"/>
      <c r="EZ99" s="65"/>
      <c r="FA99" s="65"/>
      <c r="FB99" s="65"/>
      <c r="FC99" s="65"/>
      <c r="FD99" s="65"/>
      <c r="FE99" s="65"/>
      <c r="FF99" s="65"/>
      <c r="FG99" s="65" t="s">
        <v>286</v>
      </c>
      <c r="FH99" s="65"/>
      <c r="FI99" s="65"/>
      <c r="FJ99" s="65"/>
      <c r="FK99" s="65"/>
      <c r="FL99" s="65"/>
      <c r="FM99" s="65"/>
      <c r="FN99" s="65"/>
      <c r="FO99" s="65"/>
      <c r="FP99" s="65"/>
      <c r="FQ99" s="65"/>
      <c r="FR99" s="65"/>
      <c r="FS99" s="65"/>
      <c r="FT99" s="65"/>
      <c r="FU99" s="65"/>
      <c r="FV99" s="65"/>
      <c r="FW99" s="65" t="s">
        <v>286</v>
      </c>
      <c r="FX99" s="65"/>
      <c r="FY99" s="65"/>
      <c r="FZ99" s="65"/>
      <c r="GA99" s="65"/>
    </row>
    <row r="100" spans="1:183" ht="3.6" customHeight="1" x14ac:dyDescent="0.25">
      <c r="A100" s="65"/>
      <c r="B100" s="65"/>
      <c r="C100" s="65"/>
      <c r="D100" s="65"/>
      <c r="E100" s="65"/>
      <c r="F100" s="65"/>
      <c r="G100" s="65"/>
      <c r="H100" s="65"/>
      <c r="I100" s="65"/>
      <c r="J100" s="65"/>
      <c r="K100" s="65"/>
      <c r="L100" s="65"/>
      <c r="M100" s="65"/>
      <c r="N100" s="65"/>
      <c r="O100" s="65"/>
      <c r="P100" s="65"/>
      <c r="Q100" s="65"/>
      <c r="R100" s="65"/>
      <c r="S100" s="65"/>
      <c r="T100" s="65"/>
      <c r="U100" s="65"/>
      <c r="V100" s="65"/>
      <c r="W100" s="65"/>
      <c r="X100" s="65"/>
      <c r="Y100" s="65"/>
      <c r="Z100" s="65">
        <v>41431</v>
      </c>
      <c r="AA100" s="65"/>
      <c r="AB100" s="65"/>
      <c r="AC100" s="65"/>
      <c r="AD100" s="65">
        <v>41435</v>
      </c>
      <c r="AE100" s="65"/>
      <c r="AF100" s="65">
        <v>41438</v>
      </c>
      <c r="AG100" s="65"/>
      <c r="AH100" s="65">
        <v>41439</v>
      </c>
      <c r="AI100" s="65"/>
      <c r="AJ100" s="65"/>
      <c r="AK100" s="65"/>
      <c r="AL100" s="65"/>
      <c r="AM100" s="100">
        <v>41445</v>
      </c>
      <c r="AN100" s="65"/>
      <c r="AO100" s="65">
        <v>41446</v>
      </c>
      <c r="AP100" s="65"/>
      <c r="AQ100" s="65"/>
      <c r="AR100" s="65"/>
      <c r="AS100" s="65">
        <v>41451</v>
      </c>
      <c r="AT100" s="65"/>
      <c r="AU100" s="65">
        <v>41452</v>
      </c>
      <c r="AV100" s="82"/>
      <c r="AW100" s="65"/>
      <c r="AX100" s="100">
        <v>41456</v>
      </c>
      <c r="AY100" s="65"/>
      <c r="AZ100" s="65">
        <v>41457</v>
      </c>
      <c r="BA100" s="65"/>
      <c r="BB100" s="65">
        <v>41460</v>
      </c>
      <c r="BC100" s="65"/>
      <c r="BD100" s="65"/>
      <c r="BE100" s="65"/>
      <c r="BF100" s="65"/>
      <c r="BG100" s="65">
        <v>41464</v>
      </c>
      <c r="BH100" s="65"/>
      <c r="BI100" s="98">
        <v>41466</v>
      </c>
      <c r="BJ100" s="65"/>
      <c r="BK100" s="65"/>
      <c r="BL100" s="65">
        <v>41470</v>
      </c>
      <c r="BM100" s="100">
        <v>41471</v>
      </c>
      <c r="BN100" s="100"/>
      <c r="BO100" s="65">
        <v>41472</v>
      </c>
      <c r="BP100" s="65">
        <v>41473</v>
      </c>
      <c r="BQ100" s="65"/>
      <c r="BR100" s="82"/>
      <c r="BS100" s="65"/>
      <c r="BT100" s="65"/>
      <c r="BU100" s="65">
        <v>41478</v>
      </c>
      <c r="BV100" s="65"/>
      <c r="BW100" s="65">
        <v>41480</v>
      </c>
      <c r="BX100" s="65"/>
      <c r="BY100" s="65"/>
      <c r="BZ100" s="65">
        <v>41484</v>
      </c>
      <c r="CA100" s="65"/>
      <c r="CB100" s="65">
        <v>41485</v>
      </c>
      <c r="CC100" s="65"/>
      <c r="CD100" s="65">
        <v>41487</v>
      </c>
      <c r="CE100" s="65"/>
      <c r="CF100" s="65"/>
      <c r="CG100" s="65"/>
      <c r="CH100" s="65"/>
      <c r="CI100" s="65">
        <v>41492</v>
      </c>
      <c r="CJ100" s="65"/>
      <c r="CK100" s="65">
        <v>41494</v>
      </c>
      <c r="CL100" s="65"/>
      <c r="CM100" s="65"/>
      <c r="CN100" s="65">
        <v>41498</v>
      </c>
      <c r="CO100" s="65"/>
      <c r="CP100" s="65">
        <v>41499</v>
      </c>
      <c r="CQ100" s="100"/>
      <c r="CR100" s="65">
        <v>41501</v>
      </c>
      <c r="CS100" s="65"/>
      <c r="CT100" s="65"/>
      <c r="CU100" s="65"/>
      <c r="CV100" s="65"/>
      <c r="CW100" s="65">
        <v>41506</v>
      </c>
      <c r="CX100" s="65"/>
      <c r="CY100" s="65">
        <v>41508</v>
      </c>
      <c r="CZ100" s="65"/>
      <c r="DA100" s="65"/>
      <c r="DB100" s="65">
        <v>41512</v>
      </c>
      <c r="DC100" s="65"/>
      <c r="DD100" s="65">
        <v>41513</v>
      </c>
      <c r="DE100" s="65"/>
      <c r="DF100" s="65">
        <v>41515</v>
      </c>
      <c r="DG100" s="65"/>
      <c r="DH100" s="65"/>
      <c r="DI100" s="65"/>
      <c r="DJ100" s="65"/>
      <c r="DK100" s="65"/>
      <c r="DL100" s="65">
        <v>41522</v>
      </c>
      <c r="DM100" s="65"/>
      <c r="DN100" s="156">
        <v>41523</v>
      </c>
      <c r="DO100" s="65"/>
      <c r="DP100" s="65"/>
      <c r="DQ100" s="65"/>
      <c r="DR100" s="65"/>
      <c r="DS100" s="65"/>
      <c r="DT100" s="65"/>
      <c r="DU100" s="65"/>
      <c r="DV100" s="65"/>
      <c r="DW100" s="65"/>
      <c r="DX100" s="65"/>
      <c r="DY100" s="65">
        <v>41534</v>
      </c>
      <c r="DZ100" s="65"/>
      <c r="EA100" s="65"/>
      <c r="EB100" s="65"/>
      <c r="EC100" s="65"/>
      <c r="ED100" s="65"/>
      <c r="EE100" s="65"/>
      <c r="EF100" s="65"/>
      <c r="EG100" s="65">
        <v>41542</v>
      </c>
      <c r="EH100" s="65"/>
      <c r="EI100" s="65"/>
      <c r="EJ100" s="65"/>
      <c r="EK100" s="65"/>
      <c r="EL100" s="65"/>
      <c r="EM100" s="65"/>
      <c r="EN100" s="65"/>
      <c r="EO100" s="65"/>
      <c r="EP100" s="65"/>
      <c r="EQ100" s="65"/>
      <c r="ER100" s="65"/>
      <c r="ES100" s="65"/>
      <c r="ET100" s="65"/>
      <c r="EU100" s="65"/>
      <c r="EV100" s="65"/>
      <c r="EW100" s="65"/>
      <c r="EX100" s="65"/>
      <c r="EY100" s="65"/>
      <c r="EZ100" s="65"/>
      <c r="FA100" s="65"/>
      <c r="FB100" s="65"/>
      <c r="FC100" s="65"/>
      <c r="FD100" s="65"/>
      <c r="FE100" s="65"/>
      <c r="FF100" s="65"/>
      <c r="FG100" s="65">
        <v>41568</v>
      </c>
      <c r="FH100" s="65"/>
      <c r="FI100" s="65"/>
      <c r="FJ100" s="65"/>
      <c r="FK100" s="65"/>
      <c r="FL100" s="65"/>
      <c r="FM100" s="65"/>
      <c r="FN100" s="65"/>
      <c r="FO100" s="65"/>
      <c r="FP100" s="65"/>
      <c r="FQ100" s="65"/>
      <c r="FR100" s="65"/>
      <c r="FS100" s="65"/>
      <c r="FT100" s="65"/>
      <c r="FU100" s="65"/>
      <c r="FV100" s="65"/>
      <c r="FW100" s="65">
        <v>41584</v>
      </c>
      <c r="FX100" s="65"/>
      <c r="FY100" s="65"/>
      <c r="FZ100" s="65"/>
      <c r="GA100" s="65"/>
    </row>
    <row r="101" spans="1:183" x14ac:dyDescent="0.25">
      <c r="A101" s="61" t="s">
        <v>135</v>
      </c>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v>11.447128900936624</v>
      </c>
      <c r="AA101" s="96"/>
      <c r="AB101" s="96"/>
      <c r="AC101" s="96"/>
      <c r="AD101" s="96">
        <v>11.4125</v>
      </c>
      <c r="AE101" s="96"/>
      <c r="AF101" s="96">
        <v>14.462500000000002</v>
      </c>
      <c r="AG101" s="96"/>
      <c r="AH101" s="96">
        <v>0.13749999999999929</v>
      </c>
      <c r="AI101" s="96"/>
      <c r="AJ101" s="96"/>
      <c r="AK101" s="96"/>
      <c r="AL101" s="96"/>
      <c r="AM101" s="96">
        <v>10.8125</v>
      </c>
      <c r="AN101" s="96"/>
      <c r="AO101" s="96">
        <v>4.3875000000000002</v>
      </c>
      <c r="AP101" s="96"/>
      <c r="AQ101" s="96"/>
      <c r="AR101" s="96"/>
      <c r="AS101" s="96">
        <v>16.962500000000002</v>
      </c>
      <c r="AT101" s="96"/>
      <c r="AU101" s="96">
        <v>3</v>
      </c>
      <c r="AV101" s="96"/>
      <c r="AW101" s="96"/>
      <c r="AX101" s="96">
        <v>13.2</v>
      </c>
      <c r="AY101" s="96"/>
      <c r="AZ101" s="96">
        <v>1.8458333333333252</v>
      </c>
      <c r="BA101" s="96"/>
      <c r="BB101" s="96">
        <v>17.375</v>
      </c>
      <c r="BC101" s="96"/>
      <c r="BD101" s="96"/>
      <c r="BE101" s="96"/>
      <c r="BF101" s="96"/>
      <c r="BG101" s="96">
        <v>14.158333333333349</v>
      </c>
      <c r="BH101" s="96"/>
      <c r="BI101" s="96">
        <v>12.6875</v>
      </c>
      <c r="BJ101" s="96"/>
      <c r="BK101" s="96"/>
      <c r="BL101" s="96">
        <v>4.3249999999999993</v>
      </c>
      <c r="BM101" s="96">
        <v>11.4625</v>
      </c>
      <c r="BN101" s="96"/>
      <c r="BO101" s="96">
        <v>0.79999999999999982</v>
      </c>
      <c r="BP101" s="96">
        <v>7.8250000000000002</v>
      </c>
      <c r="BQ101" s="96"/>
      <c r="BR101" s="96"/>
      <c r="BS101" s="96"/>
      <c r="BT101" s="96"/>
      <c r="BU101" s="96">
        <v>14.025</v>
      </c>
      <c r="BV101" s="96"/>
      <c r="BW101" s="96">
        <v>-0.86666666666667602</v>
      </c>
      <c r="BX101" s="96"/>
      <c r="BY101" s="96"/>
      <c r="BZ101" s="96">
        <v>5.8749999999999991</v>
      </c>
      <c r="CA101" s="96"/>
      <c r="CB101" s="96">
        <v>2.2875000000000005</v>
      </c>
      <c r="CC101" s="96"/>
      <c r="CD101" s="96">
        <v>6.9999999999999991</v>
      </c>
      <c r="CE101" s="96"/>
      <c r="CF101" s="96"/>
      <c r="CG101" s="96"/>
      <c r="CH101" s="96"/>
      <c r="CI101" s="96">
        <v>3.1375000000000002</v>
      </c>
      <c r="CJ101" s="96"/>
      <c r="CK101" s="96">
        <v>0.86249999999999982</v>
      </c>
      <c r="CL101" s="96"/>
      <c r="CM101" s="96"/>
      <c r="CN101" s="96">
        <v>12.608333333333325</v>
      </c>
      <c r="CO101" s="96"/>
      <c r="CP101" s="96">
        <v>-1.0750000000000011</v>
      </c>
      <c r="CQ101" s="96"/>
      <c r="CR101" s="96">
        <v>7.5874999999999995</v>
      </c>
      <c r="CS101" s="96"/>
      <c r="CT101" s="96"/>
      <c r="CU101" s="96"/>
      <c r="CV101" s="96"/>
      <c r="CW101" s="96">
        <v>16.625</v>
      </c>
      <c r="CX101" s="96"/>
      <c r="CY101" s="96">
        <v>3.5624999999999991</v>
      </c>
      <c r="CZ101" s="96"/>
      <c r="DA101" s="96"/>
      <c r="DB101" s="96">
        <v>15.149999999999999</v>
      </c>
      <c r="DC101" s="96"/>
      <c r="DD101" s="96">
        <v>3.8041666666666751</v>
      </c>
      <c r="DE101" s="96"/>
      <c r="DF101" s="96">
        <v>11.574999999999999</v>
      </c>
      <c r="DG101" s="96"/>
      <c r="DH101" s="96"/>
      <c r="DI101" s="96"/>
      <c r="DJ101" s="96"/>
      <c r="DK101" s="96"/>
      <c r="DL101" s="96">
        <v>17.225000000000001</v>
      </c>
      <c r="DM101" s="96"/>
      <c r="DN101" s="121">
        <v>8.6000000000000014</v>
      </c>
      <c r="DO101" s="96"/>
      <c r="DP101" s="96"/>
      <c r="DQ101" s="96"/>
      <c r="DR101" s="96"/>
      <c r="DS101" s="96"/>
      <c r="DT101" s="96"/>
      <c r="DU101" s="96"/>
      <c r="DV101" s="96"/>
      <c r="DW101" s="96"/>
      <c r="DX101" s="96"/>
      <c r="DY101" s="96">
        <v>7.5874999999999995</v>
      </c>
      <c r="DZ101" s="96"/>
      <c r="EA101" s="96"/>
      <c r="EB101" s="96"/>
      <c r="EC101" s="96"/>
      <c r="ED101" s="96"/>
      <c r="EE101" s="96"/>
      <c r="EF101" s="96"/>
      <c r="EG101" s="96">
        <v>0.79999999999999982</v>
      </c>
      <c r="EH101" s="96"/>
      <c r="EI101" s="96"/>
      <c r="EJ101" s="96"/>
      <c r="EK101" s="96"/>
      <c r="EL101" s="96"/>
      <c r="EM101" s="96"/>
      <c r="EN101" s="96"/>
      <c r="EO101" s="96"/>
      <c r="EP101" s="96"/>
      <c r="EQ101" s="96"/>
      <c r="ER101" s="96"/>
      <c r="ES101" s="96"/>
      <c r="ET101" s="96"/>
      <c r="EU101" s="96"/>
      <c r="EV101" s="96"/>
      <c r="EW101" s="96"/>
      <c r="EX101" s="96"/>
      <c r="EY101" s="96"/>
      <c r="EZ101" s="96"/>
      <c r="FA101" s="96"/>
      <c r="FB101" s="96"/>
      <c r="FC101" s="96"/>
      <c r="FD101" s="96"/>
      <c r="FE101" s="96"/>
      <c r="FF101" s="96"/>
      <c r="FG101" s="96">
        <v>-0.49166666666667513</v>
      </c>
      <c r="FH101" s="96"/>
      <c r="FI101" s="96"/>
      <c r="FJ101" s="96"/>
      <c r="FK101" s="96"/>
      <c r="FL101" s="96"/>
      <c r="FM101" s="96"/>
      <c r="FN101" s="96"/>
      <c r="FO101" s="96"/>
      <c r="FP101" s="96"/>
      <c r="FQ101" s="96"/>
      <c r="FR101" s="96"/>
      <c r="FS101" s="96"/>
      <c r="FT101" s="96"/>
      <c r="FU101" s="96"/>
      <c r="FV101" s="96"/>
      <c r="FW101" s="96">
        <v>1.875</v>
      </c>
      <c r="FX101" s="96"/>
      <c r="FY101" s="96"/>
      <c r="FZ101" s="96"/>
      <c r="GA101" s="96"/>
    </row>
    <row r="102" spans="1:183" x14ac:dyDescent="0.25">
      <c r="A102" s="31" t="s">
        <v>136</v>
      </c>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v>7.3629528486023004</v>
      </c>
      <c r="AA102" s="96"/>
      <c r="AB102" s="96"/>
      <c r="AC102" s="96"/>
      <c r="AD102" s="96">
        <v>4.009502832671175</v>
      </c>
      <c r="AE102" s="96"/>
      <c r="AF102" s="96">
        <v>5.0516565090890753</v>
      </c>
      <c r="AG102" s="96"/>
      <c r="AH102" s="96">
        <v>1.5883903567820745</v>
      </c>
      <c r="AI102" s="96"/>
      <c r="AJ102" s="96"/>
      <c r="AK102" s="96"/>
      <c r="AL102" s="96"/>
      <c r="AM102" s="96">
        <v>5.1002852140214507</v>
      </c>
      <c r="AN102" s="96"/>
      <c r="AO102" s="96">
        <v>1.9525065562293751</v>
      </c>
      <c r="AP102" s="96"/>
      <c r="AQ102" s="96"/>
      <c r="AR102" s="96"/>
      <c r="AS102" s="96">
        <v>5.7037411794121988</v>
      </c>
      <c r="AT102" s="96"/>
      <c r="AU102" s="96">
        <v>2.904322382788151</v>
      </c>
      <c r="AV102" s="96"/>
      <c r="AW102" s="96"/>
      <c r="AX102" s="96">
        <v>7.5030264106287756</v>
      </c>
      <c r="AY102" s="96"/>
      <c r="AZ102" s="96">
        <v>3.8981203273627001</v>
      </c>
      <c r="BA102" s="96"/>
      <c r="BB102" s="96">
        <v>8.2045864060630258</v>
      </c>
      <c r="BC102" s="96"/>
      <c r="BD102" s="96"/>
      <c r="BE102" s="96"/>
      <c r="BF102" s="96"/>
      <c r="BG102" s="96">
        <v>7.4996870108124742</v>
      </c>
      <c r="BH102" s="96"/>
      <c r="BI102" s="96">
        <v>2.3797173492238999</v>
      </c>
      <c r="BJ102" s="96"/>
      <c r="BK102" s="96"/>
      <c r="BL102" s="96">
        <v>5.4598274985943753</v>
      </c>
      <c r="BM102" s="96">
        <v>6.1660755167208006</v>
      </c>
      <c r="BN102" s="96"/>
      <c r="BO102" s="96">
        <v>1.0852418032267499</v>
      </c>
      <c r="BP102" s="96">
        <v>3.5295901964549499</v>
      </c>
      <c r="BQ102" s="96"/>
      <c r="BR102" s="96"/>
      <c r="BS102" s="96"/>
      <c r="BT102" s="96"/>
      <c r="BU102" s="96">
        <v>7.337333885513325</v>
      </c>
      <c r="BV102" s="96"/>
      <c r="BW102" s="96">
        <v>1.2729417016295494</v>
      </c>
      <c r="BX102" s="96"/>
      <c r="BY102" s="96"/>
      <c r="BZ102" s="96">
        <v>5.3423369285827258</v>
      </c>
      <c r="CA102" s="96"/>
      <c r="CB102" s="96">
        <v>0.7344845881459996</v>
      </c>
      <c r="CC102" s="96"/>
      <c r="CD102" s="96">
        <v>2.9583276767707005</v>
      </c>
      <c r="CE102" s="96"/>
      <c r="CF102" s="96"/>
      <c r="CG102" s="96"/>
      <c r="CH102" s="96"/>
      <c r="CI102" s="96">
        <v>2.8803137315502747</v>
      </c>
      <c r="CJ102" s="96"/>
      <c r="CK102" s="96">
        <v>0.23724145878904945</v>
      </c>
      <c r="CL102" s="96"/>
      <c r="CM102" s="96"/>
      <c r="CN102" s="96">
        <v>5.7308182138325749</v>
      </c>
      <c r="CO102" s="96"/>
      <c r="CP102" s="96">
        <v>-0.2266246599302244</v>
      </c>
      <c r="CQ102" s="96"/>
      <c r="CR102" s="96">
        <v>2.5310215612534499</v>
      </c>
      <c r="CS102" s="96"/>
      <c r="CT102" s="96"/>
      <c r="CU102" s="96"/>
      <c r="CV102" s="96"/>
      <c r="CW102" s="96">
        <v>10.252573331379274</v>
      </c>
      <c r="CX102" s="96"/>
      <c r="CY102" s="96">
        <v>7.2153363444186001</v>
      </c>
      <c r="CZ102" s="96"/>
      <c r="DA102" s="96"/>
      <c r="DB102" s="96">
        <v>9.6314398860269002</v>
      </c>
      <c r="DC102" s="96"/>
      <c r="DD102" s="96">
        <v>8.3472421076832006</v>
      </c>
      <c r="DE102" s="96"/>
      <c r="DF102" s="96">
        <v>9.8252227123329234</v>
      </c>
      <c r="DG102" s="96"/>
      <c r="DH102" s="96"/>
      <c r="DI102" s="96"/>
      <c r="DJ102" s="96"/>
      <c r="DK102" s="96"/>
      <c r="DL102" s="96">
        <v>11.340975198018301</v>
      </c>
      <c r="DM102" s="96"/>
      <c r="DN102" s="121">
        <v>11.065645378602127</v>
      </c>
      <c r="DO102" s="96"/>
      <c r="DP102" s="96"/>
      <c r="DQ102" s="96"/>
      <c r="DR102" s="96"/>
      <c r="DS102" s="96"/>
      <c r="DT102" s="96"/>
      <c r="DU102" s="96"/>
      <c r="DV102" s="96"/>
      <c r="DW102" s="96"/>
      <c r="DX102" s="96"/>
      <c r="DY102" s="96">
        <v>1.6373555695119002</v>
      </c>
      <c r="DZ102" s="96"/>
      <c r="EA102" s="96"/>
      <c r="EB102" s="96"/>
      <c r="EC102" s="96"/>
      <c r="ED102" s="96"/>
      <c r="EE102" s="96"/>
      <c r="EF102" s="96"/>
      <c r="EG102" s="96">
        <v>0.96526402634437503</v>
      </c>
      <c r="EH102" s="96"/>
      <c r="EI102" s="96"/>
      <c r="EJ102" s="96"/>
      <c r="EK102" s="96"/>
      <c r="EL102" s="96"/>
      <c r="EM102" s="96"/>
      <c r="EN102" s="96"/>
      <c r="EO102" s="96"/>
      <c r="EP102" s="96"/>
      <c r="EQ102" s="96"/>
      <c r="ER102" s="96"/>
      <c r="ES102" s="96"/>
      <c r="ET102" s="96"/>
      <c r="EU102" s="96"/>
      <c r="EV102" s="96"/>
      <c r="EW102" s="96"/>
      <c r="EX102" s="96"/>
      <c r="EY102" s="96"/>
      <c r="EZ102" s="96"/>
      <c r="FA102" s="96"/>
      <c r="FB102" s="96"/>
      <c r="FC102" s="96"/>
      <c r="FD102" s="96"/>
      <c r="FE102" s="96"/>
      <c r="FF102" s="96"/>
      <c r="FG102" s="96">
        <v>2.3305622292343751</v>
      </c>
      <c r="FH102" s="96"/>
      <c r="FI102" s="96"/>
      <c r="FJ102" s="96"/>
      <c r="FK102" s="96"/>
      <c r="FL102" s="96"/>
      <c r="FM102" s="96"/>
      <c r="FN102" s="96"/>
      <c r="FO102" s="96"/>
      <c r="FP102" s="96"/>
      <c r="FQ102" s="96"/>
      <c r="FR102" s="96"/>
      <c r="FS102" s="96"/>
      <c r="FT102" s="96"/>
      <c r="FU102" s="96"/>
      <c r="FV102" s="96"/>
      <c r="FW102" s="96">
        <v>3.2340291743398746</v>
      </c>
      <c r="FX102" s="96"/>
      <c r="FY102" s="96"/>
      <c r="FZ102" s="96"/>
      <c r="GA102" s="96"/>
    </row>
    <row r="103" spans="1:183" x14ac:dyDescent="0.25">
      <c r="A103" s="31" t="s">
        <v>137</v>
      </c>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v>4.5369170689202001</v>
      </c>
      <c r="AA103" s="96"/>
      <c r="AB103" s="96"/>
      <c r="AC103" s="96"/>
      <c r="AD103" s="96">
        <v>4.0868439341949756</v>
      </c>
      <c r="AE103" s="96"/>
      <c r="AF103" s="96">
        <v>4.1603735979999499</v>
      </c>
      <c r="AG103" s="96"/>
      <c r="AH103" s="96">
        <v>2.8175054606175243</v>
      </c>
      <c r="AI103" s="96"/>
      <c r="AJ103" s="96"/>
      <c r="AK103" s="96"/>
      <c r="AL103" s="96"/>
      <c r="AM103" s="96">
        <v>2.76262749880435</v>
      </c>
      <c r="AN103" s="96"/>
      <c r="AO103" s="96">
        <v>1.9344528056818251</v>
      </c>
      <c r="AP103" s="96"/>
      <c r="AQ103" s="96"/>
      <c r="AR103" s="96"/>
      <c r="AS103" s="96">
        <v>2.1873019585508753</v>
      </c>
      <c r="AT103" s="96"/>
      <c r="AU103" s="96">
        <v>1.9992487513120758</v>
      </c>
      <c r="AV103" s="96"/>
      <c r="AW103" s="96"/>
      <c r="AX103" s="96">
        <v>2.4565841909633748</v>
      </c>
      <c r="AY103" s="96"/>
      <c r="AZ103" s="96">
        <v>2.5189036153171256</v>
      </c>
      <c r="BA103" s="96"/>
      <c r="BB103" s="96">
        <v>2.7115294137027504</v>
      </c>
      <c r="BC103" s="96"/>
      <c r="BD103" s="96"/>
      <c r="BE103" s="96"/>
      <c r="BF103" s="96"/>
      <c r="BG103" s="96">
        <v>2.1229089972791493</v>
      </c>
      <c r="BH103" s="96"/>
      <c r="BI103" s="96">
        <v>1.0740660521753504</v>
      </c>
      <c r="BJ103" s="96"/>
      <c r="BK103" s="96"/>
      <c r="BL103" s="96">
        <v>2.1777563635816253</v>
      </c>
      <c r="BM103" s="96">
        <v>2.3762921381400997</v>
      </c>
      <c r="BN103" s="96"/>
      <c r="BO103" s="96">
        <v>1.1522917647696995</v>
      </c>
      <c r="BP103" s="96">
        <v>1.439383416991725</v>
      </c>
      <c r="BQ103" s="96"/>
      <c r="BR103" s="96"/>
      <c r="BS103" s="96"/>
      <c r="BT103" s="96"/>
      <c r="BU103" s="96">
        <v>1.7038255880802504</v>
      </c>
      <c r="BV103" s="96"/>
      <c r="BW103" s="96">
        <v>1.2348217643544506</v>
      </c>
      <c r="BX103" s="96"/>
      <c r="BY103" s="96"/>
      <c r="BZ103" s="96">
        <v>1.7378923020627499</v>
      </c>
      <c r="CA103" s="96"/>
      <c r="CB103" s="96">
        <v>-0.58294325497952393</v>
      </c>
      <c r="CC103" s="96"/>
      <c r="CD103" s="96">
        <v>0.28190203935349967</v>
      </c>
      <c r="CE103" s="96"/>
      <c r="CF103" s="96"/>
      <c r="CG103" s="96"/>
      <c r="CH103" s="96"/>
      <c r="CI103" s="96">
        <v>0.30815474067082427</v>
      </c>
      <c r="CJ103" s="96"/>
      <c r="CK103" s="96">
        <v>5.1081895382250053E-2</v>
      </c>
      <c r="CL103" s="96"/>
      <c r="CM103" s="96"/>
      <c r="CN103" s="96">
        <v>0.78986896653020056</v>
      </c>
      <c r="CO103" s="96"/>
      <c r="CP103" s="96">
        <v>0.46840291736244977</v>
      </c>
      <c r="CQ103" s="96"/>
      <c r="CR103" s="96">
        <v>0.44097587221869938</v>
      </c>
      <c r="CS103" s="96"/>
      <c r="CT103" s="96"/>
      <c r="CU103" s="96"/>
      <c r="CV103" s="96"/>
      <c r="CW103" s="96">
        <v>2.4153403524510502</v>
      </c>
      <c r="CX103" s="96"/>
      <c r="CY103" s="96">
        <v>2.7046854674830505</v>
      </c>
      <c r="CZ103" s="96"/>
      <c r="DA103" s="96"/>
      <c r="DB103" s="96">
        <v>2.9866212284476497</v>
      </c>
      <c r="DC103" s="96"/>
      <c r="DD103" s="96">
        <v>3.1653623614096253</v>
      </c>
      <c r="DE103" s="96"/>
      <c r="DF103" s="96">
        <v>3.7210386576635495</v>
      </c>
      <c r="DG103" s="96"/>
      <c r="DH103" s="96"/>
      <c r="DI103" s="96"/>
      <c r="DJ103" s="96"/>
      <c r="DK103" s="96"/>
      <c r="DL103" s="96">
        <v>5.5009517369785499</v>
      </c>
      <c r="DM103" s="96"/>
      <c r="DN103" s="121">
        <v>5.2764551477998989</v>
      </c>
      <c r="DO103" s="96"/>
      <c r="DP103" s="96"/>
      <c r="DQ103" s="96"/>
      <c r="DR103" s="96"/>
      <c r="DS103" s="96"/>
      <c r="DT103" s="96"/>
      <c r="DU103" s="96"/>
      <c r="DV103" s="96"/>
      <c r="DW103" s="96"/>
      <c r="DX103" s="96"/>
      <c r="DY103" s="96">
        <v>1.1817249065754254</v>
      </c>
      <c r="DZ103" s="96"/>
      <c r="EA103" s="96"/>
      <c r="EB103" s="96"/>
      <c r="EC103" s="96"/>
      <c r="ED103" s="96"/>
      <c r="EE103" s="96"/>
      <c r="EF103" s="96"/>
      <c r="EG103" s="96">
        <v>0.79344576085162544</v>
      </c>
      <c r="EH103" s="96"/>
      <c r="EI103" s="96"/>
      <c r="EJ103" s="96"/>
      <c r="EK103" s="96"/>
      <c r="EL103" s="96"/>
      <c r="EM103" s="96"/>
      <c r="EN103" s="96"/>
      <c r="EO103" s="96"/>
      <c r="EP103" s="96"/>
      <c r="EQ103" s="96"/>
      <c r="ER103" s="96"/>
      <c r="ES103" s="96"/>
      <c r="ET103" s="96"/>
      <c r="EU103" s="96"/>
      <c r="EV103" s="96"/>
      <c r="EW103" s="96"/>
      <c r="EX103" s="96"/>
      <c r="EY103" s="96"/>
      <c r="EZ103" s="96"/>
      <c r="FA103" s="96"/>
      <c r="FB103" s="96"/>
      <c r="FC103" s="96"/>
      <c r="FD103" s="96"/>
      <c r="FE103" s="96"/>
      <c r="FF103" s="96"/>
      <c r="FG103" s="96">
        <v>2.0860853482299251</v>
      </c>
      <c r="FH103" s="96"/>
      <c r="FI103" s="96"/>
      <c r="FJ103" s="96"/>
      <c r="FK103" s="96"/>
      <c r="FL103" s="96"/>
      <c r="FM103" s="96"/>
      <c r="FN103" s="96"/>
      <c r="FO103" s="96"/>
      <c r="FP103" s="96"/>
      <c r="FQ103" s="96"/>
      <c r="FR103" s="96"/>
      <c r="FS103" s="96"/>
      <c r="FT103" s="96"/>
      <c r="FU103" s="96"/>
      <c r="FV103" s="96"/>
      <c r="FW103" s="96">
        <v>1.3677246970345505</v>
      </c>
      <c r="FX103" s="96"/>
      <c r="FY103" s="96"/>
      <c r="FZ103" s="96"/>
      <c r="GA103" s="96"/>
    </row>
    <row r="104" spans="1:183" x14ac:dyDescent="0.25">
      <c r="A104" s="62" t="s">
        <v>138</v>
      </c>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v>7.1888265315489095</v>
      </c>
      <c r="AA104" s="96"/>
      <c r="AB104" s="96"/>
      <c r="AC104" s="96"/>
      <c r="AD104" s="96">
        <v>6.5342167119640573</v>
      </c>
      <c r="AE104" s="96"/>
      <c r="AF104" s="96">
        <v>6.5449177552684548</v>
      </c>
      <c r="AG104" s="96"/>
      <c r="AH104" s="96">
        <v>6.5958698056757852</v>
      </c>
      <c r="AI104" s="96"/>
      <c r="AJ104" s="96"/>
      <c r="AK104" s="96"/>
      <c r="AL104" s="96"/>
      <c r="AM104" s="96">
        <v>6.0557198659813256</v>
      </c>
      <c r="AN104" s="96"/>
      <c r="AO104" s="96">
        <v>6.1529161631547256</v>
      </c>
      <c r="AP104" s="96"/>
      <c r="AQ104" s="96"/>
      <c r="AR104" s="96"/>
      <c r="AS104" s="96">
        <v>5.6850881394443</v>
      </c>
      <c r="AT104" s="96"/>
      <c r="AU104" s="96">
        <v>5.8578134811611502</v>
      </c>
      <c r="AV104" s="96"/>
      <c r="AW104" s="96"/>
      <c r="AX104" s="96">
        <v>5.8164011152729751</v>
      </c>
      <c r="AY104" s="96"/>
      <c r="AZ104" s="96">
        <v>5.8833914693218743</v>
      </c>
      <c r="BA104" s="96"/>
      <c r="BB104" s="96">
        <v>6.0459094866899497</v>
      </c>
      <c r="BC104" s="96"/>
      <c r="BD104" s="96"/>
      <c r="BE104" s="96"/>
      <c r="BF104" s="96"/>
      <c r="BG104" s="96">
        <v>5.3981326786922992</v>
      </c>
      <c r="BH104" s="96"/>
      <c r="BI104" s="96">
        <v>4.4914496595641005</v>
      </c>
      <c r="BJ104" s="96"/>
      <c r="BK104" s="96"/>
      <c r="BL104" s="96">
        <v>4.6839418451644752</v>
      </c>
      <c r="BM104" s="96">
        <v>4.4486433768635996</v>
      </c>
      <c r="BN104" s="96"/>
      <c r="BO104" s="96">
        <v>4.3116425170986998</v>
      </c>
      <c r="BP104" s="96">
        <v>4.2697511437441751</v>
      </c>
      <c r="BQ104" s="96"/>
      <c r="BR104" s="96"/>
      <c r="BS104" s="96"/>
      <c r="BT104" s="96"/>
      <c r="BU104" s="96">
        <v>4.1178075839902242</v>
      </c>
      <c r="BV104" s="96"/>
      <c r="BW104" s="96">
        <v>3.8210985490417992</v>
      </c>
      <c r="BX104" s="96"/>
      <c r="BY104" s="96"/>
      <c r="BZ104" s="96">
        <v>4.1720332819224506</v>
      </c>
      <c r="CA104" s="96"/>
      <c r="CB104" s="96">
        <v>1.6270225314022002</v>
      </c>
      <c r="CC104" s="96"/>
      <c r="CD104" s="96">
        <v>0.86262980904800024</v>
      </c>
      <c r="CE104" s="96"/>
      <c r="CF104" s="96"/>
      <c r="CG104" s="96"/>
      <c r="CH104" s="96"/>
      <c r="CI104" s="96">
        <v>0.18018589649389982</v>
      </c>
      <c r="CJ104" s="96"/>
      <c r="CK104" s="96">
        <v>0.18218352799632465</v>
      </c>
      <c r="CL104" s="96"/>
      <c r="CM104" s="96"/>
      <c r="CN104" s="96">
        <v>3.9939637144999818E-2</v>
      </c>
      <c r="CO104" s="96"/>
      <c r="CP104" s="96">
        <v>0.41962111132102509</v>
      </c>
      <c r="CQ104" s="96"/>
      <c r="CR104" s="96">
        <v>0.27263879996939933</v>
      </c>
      <c r="CS104" s="96"/>
      <c r="CT104" s="96"/>
      <c r="CU104" s="96"/>
      <c r="CV104" s="96"/>
      <c r="CW104" s="96">
        <v>1.455034758861149</v>
      </c>
      <c r="CX104" s="96"/>
      <c r="CY104" s="96">
        <v>1.5238843529875004</v>
      </c>
      <c r="CZ104" s="96"/>
      <c r="DA104" s="96"/>
      <c r="DB104" s="96">
        <v>2.270607043285275</v>
      </c>
      <c r="DC104" s="96"/>
      <c r="DD104" s="96">
        <v>2.0430558980139502</v>
      </c>
      <c r="DE104" s="96"/>
      <c r="DF104" s="96">
        <v>2.6541007855607002</v>
      </c>
      <c r="DG104" s="96"/>
      <c r="DH104" s="96"/>
      <c r="DI104" s="96"/>
      <c r="DJ104" s="96"/>
      <c r="DK104" s="96"/>
      <c r="DL104" s="96">
        <v>3.4700955513346252</v>
      </c>
      <c r="DM104" s="96"/>
      <c r="DN104" s="121">
        <v>3.4226025537097495</v>
      </c>
      <c r="DO104" s="96"/>
      <c r="DP104" s="96"/>
      <c r="DQ104" s="96"/>
      <c r="DR104" s="96"/>
      <c r="DS104" s="96"/>
      <c r="DT104" s="96"/>
      <c r="DU104" s="96"/>
      <c r="DV104" s="96"/>
      <c r="DW104" s="96"/>
      <c r="DX104" s="96"/>
      <c r="DY104" s="96">
        <v>3.2541298097504501</v>
      </c>
      <c r="DZ104" s="96"/>
      <c r="EA104" s="96"/>
      <c r="EB104" s="96"/>
      <c r="EC104" s="96"/>
      <c r="ED104" s="96"/>
      <c r="EE104" s="96"/>
      <c r="EF104" s="96"/>
      <c r="EG104" s="96">
        <v>2.0041485620200996</v>
      </c>
      <c r="EH104" s="96"/>
      <c r="EI104" s="96"/>
      <c r="EJ104" s="96"/>
      <c r="EK104" s="96"/>
      <c r="EL104" s="96"/>
      <c r="EM104" s="96"/>
      <c r="EN104" s="96"/>
      <c r="EO104" s="96"/>
      <c r="EP104" s="96"/>
      <c r="EQ104" s="96"/>
      <c r="ER104" s="96"/>
      <c r="ES104" s="96"/>
      <c r="ET104" s="96"/>
      <c r="EU104" s="96"/>
      <c r="EV104" s="96"/>
      <c r="EW104" s="96"/>
      <c r="EX104" s="96"/>
      <c r="EY104" s="96"/>
      <c r="EZ104" s="96"/>
      <c r="FA104" s="96"/>
      <c r="FB104" s="96"/>
      <c r="FC104" s="96"/>
      <c r="FD104" s="96"/>
      <c r="FE104" s="96"/>
      <c r="FF104" s="96"/>
      <c r="FG104" s="96">
        <v>2.3093482800460503</v>
      </c>
      <c r="FH104" s="96"/>
      <c r="FI104" s="96"/>
      <c r="FJ104" s="96"/>
      <c r="FK104" s="96"/>
      <c r="FL104" s="96"/>
      <c r="FM104" s="96"/>
      <c r="FN104" s="96"/>
      <c r="FO104" s="96"/>
      <c r="FP104" s="96"/>
      <c r="FQ104" s="96"/>
      <c r="FR104" s="96"/>
      <c r="FS104" s="96"/>
      <c r="FT104" s="96"/>
      <c r="FU104" s="96"/>
      <c r="FV104" s="96"/>
      <c r="FW104" s="96">
        <v>1.7072158721305497</v>
      </c>
      <c r="FX104" s="96"/>
      <c r="FY104" s="96"/>
      <c r="FZ104" s="96"/>
      <c r="GA104" s="96"/>
    </row>
    <row r="105" spans="1:183" ht="3.6" customHeight="1" x14ac:dyDescent="0.25">
      <c r="A105" s="65"/>
      <c r="B105" s="65"/>
      <c r="C105" s="65"/>
      <c r="D105" s="65"/>
      <c r="E105" s="65"/>
      <c r="F105" s="65"/>
      <c r="G105" s="65"/>
      <c r="H105" s="65"/>
      <c r="I105" s="65"/>
      <c r="J105" s="65"/>
      <c r="K105" s="65"/>
      <c r="L105" s="65"/>
      <c r="M105" s="65"/>
      <c r="N105" s="65"/>
      <c r="O105" s="65"/>
      <c r="P105" s="65"/>
      <c r="Q105" s="65"/>
      <c r="R105" s="65"/>
      <c r="S105" s="65"/>
      <c r="T105" s="65"/>
      <c r="U105" s="65"/>
      <c r="V105" s="65"/>
      <c r="W105" s="65"/>
      <c r="X105" s="65"/>
      <c r="Y105" s="65"/>
      <c r="Z105" s="65">
        <v>6.3149453380954172</v>
      </c>
      <c r="AA105" s="65"/>
      <c r="AB105" s="65"/>
      <c r="AC105" s="65"/>
      <c r="AD105" s="65">
        <v>6.0393075388312845</v>
      </c>
      <c r="AE105" s="65"/>
      <c r="AF105" s="65">
        <v>6.1892741891829282</v>
      </c>
      <c r="AG105" s="65"/>
      <c r="AH105" s="65">
        <v>6.1869603902477097</v>
      </c>
      <c r="AI105" s="65"/>
      <c r="AJ105" s="65"/>
      <c r="AK105" s="65"/>
      <c r="AL105" s="65"/>
      <c r="AM105" s="65">
        <v>5.8233911278739878</v>
      </c>
      <c r="AN105" s="65"/>
      <c r="AO105" s="65">
        <v>5.8816864381355458</v>
      </c>
      <c r="AP105" s="65"/>
      <c r="AQ105" s="65"/>
      <c r="AR105" s="65"/>
      <c r="AS105" s="65">
        <v>5.6108418835206741</v>
      </c>
      <c r="AT105" s="65"/>
      <c r="AU105" s="65">
        <v>5.4317202510868725</v>
      </c>
      <c r="AV105" s="82"/>
      <c r="AW105" s="65"/>
      <c r="AX105" s="65">
        <v>5.4635414945840051</v>
      </c>
      <c r="AY105" s="65"/>
      <c r="AZ105" s="65">
        <v>5.4944598132881541</v>
      </c>
      <c r="BA105" s="65"/>
      <c r="BB105" s="65">
        <v>5.48028248336737</v>
      </c>
      <c r="BC105" s="65"/>
      <c r="BD105" s="65"/>
      <c r="BE105" s="65"/>
      <c r="BF105" s="65"/>
      <c r="BG105" s="65">
        <v>5.26968935754096</v>
      </c>
      <c r="BH105" s="65"/>
      <c r="BI105" s="82">
        <v>5.3779544381431297</v>
      </c>
      <c r="BJ105" s="65"/>
      <c r="BK105" s="65"/>
      <c r="BL105" s="65">
        <v>5.0632774331262169</v>
      </c>
      <c r="BM105" s="155">
        <v>5.0937590352399944</v>
      </c>
      <c r="BN105" s="65"/>
      <c r="BO105" s="65">
        <v>4.9414484776635259</v>
      </c>
      <c r="BP105" s="65">
        <v>4.8532120215711902</v>
      </c>
      <c r="BQ105" s="65"/>
      <c r="BR105" s="82"/>
      <c r="BS105" s="65"/>
      <c r="BT105" s="65"/>
      <c r="BU105" s="65">
        <v>4.4808443403335749</v>
      </c>
      <c r="BV105" s="65"/>
      <c r="BW105" s="65">
        <v>4.4649908543096704</v>
      </c>
      <c r="BX105" s="65"/>
      <c r="BY105" s="65"/>
      <c r="BZ105" s="65">
        <v>4.3974065030123661</v>
      </c>
      <c r="CA105" s="65"/>
      <c r="CB105" s="65">
        <v>3.7713111557793706</v>
      </c>
      <c r="CC105" s="65"/>
      <c r="CD105" s="65">
        <v>3.509485351831898</v>
      </c>
      <c r="CE105" s="65"/>
      <c r="CF105" s="65"/>
      <c r="CG105" s="65"/>
      <c r="CH105" s="65"/>
      <c r="CI105" s="65">
        <v>2.2806193171917997</v>
      </c>
      <c r="CJ105" s="65"/>
      <c r="CK105" s="65">
        <v>2.3339558291300495</v>
      </c>
      <c r="CL105" s="65"/>
      <c r="CM105" s="65"/>
      <c r="CN105" s="65">
        <v>2.0853367260481255</v>
      </c>
      <c r="CO105" s="65"/>
      <c r="CP105" s="65">
        <v>2.4114588458195998</v>
      </c>
      <c r="CQ105" s="65"/>
      <c r="CR105" s="65">
        <v>2.0832004387457492</v>
      </c>
      <c r="CS105" s="65"/>
      <c r="CT105" s="65"/>
      <c r="CU105" s="65"/>
      <c r="CV105" s="65"/>
      <c r="CW105" s="65">
        <v>2.4461193913158006</v>
      </c>
      <c r="CX105" s="65"/>
      <c r="CY105" s="65">
        <v>2.4620682047622755</v>
      </c>
      <c r="CZ105" s="65"/>
      <c r="DA105" s="65"/>
      <c r="DB105" s="65">
        <v>2.5007363097315256</v>
      </c>
      <c r="DC105" s="65"/>
      <c r="DD105" s="65">
        <v>2.6206617390381246</v>
      </c>
      <c r="DE105" s="65"/>
      <c r="DF105" s="65">
        <v>3.0732136827575998</v>
      </c>
      <c r="DG105" s="65"/>
      <c r="DH105" s="65"/>
      <c r="DI105" s="65"/>
      <c r="DJ105" s="65"/>
      <c r="DK105" s="65"/>
      <c r="DL105" s="65">
        <v>3.2585224111607003</v>
      </c>
      <c r="DM105" s="65"/>
      <c r="DN105" s="153">
        <v>3.2054674952210003</v>
      </c>
      <c r="DO105" s="65"/>
      <c r="DP105" s="65"/>
      <c r="DQ105" s="65"/>
      <c r="DR105" s="65"/>
      <c r="DS105" s="65"/>
      <c r="DT105" s="65"/>
      <c r="DU105" s="65"/>
      <c r="DV105" s="65"/>
      <c r="DW105" s="65"/>
      <c r="DX105" s="65"/>
      <c r="DY105" s="65">
        <v>3.6486494342582496</v>
      </c>
      <c r="DZ105" s="65"/>
      <c r="EA105" s="65"/>
      <c r="EB105" s="65"/>
      <c r="EC105" s="65"/>
      <c r="ED105" s="65"/>
      <c r="EE105" s="65"/>
      <c r="EF105" s="65"/>
      <c r="EG105" s="65">
        <v>3.316759733799175</v>
      </c>
      <c r="EH105" s="65"/>
      <c r="EI105" s="65"/>
      <c r="EJ105" s="65"/>
      <c r="EK105" s="65"/>
      <c r="EL105" s="65"/>
      <c r="EM105" s="65"/>
      <c r="EN105" s="65"/>
      <c r="EO105" s="65"/>
      <c r="EP105" s="65"/>
      <c r="EQ105" s="65"/>
      <c r="ER105" s="65"/>
      <c r="ES105" s="65"/>
      <c r="ET105" s="65"/>
      <c r="EU105" s="65"/>
      <c r="EV105" s="65"/>
      <c r="EW105" s="65"/>
      <c r="EX105" s="65"/>
      <c r="EY105" s="65"/>
      <c r="EZ105" s="65"/>
      <c r="FA105" s="65"/>
      <c r="FB105" s="65"/>
      <c r="FC105" s="65"/>
      <c r="FD105" s="65"/>
      <c r="FE105" s="65"/>
      <c r="FF105" s="65"/>
      <c r="FG105" s="65">
        <v>2.7210062432778748</v>
      </c>
      <c r="FH105" s="65"/>
      <c r="FI105" s="65"/>
      <c r="FJ105" s="65"/>
      <c r="FK105" s="65"/>
      <c r="FL105" s="65"/>
      <c r="FM105" s="65"/>
      <c r="FN105" s="65"/>
      <c r="FO105" s="65"/>
      <c r="FP105" s="65"/>
      <c r="FQ105" s="65"/>
      <c r="FR105" s="65"/>
      <c r="FS105" s="65"/>
      <c r="FT105" s="65"/>
      <c r="FU105" s="65"/>
      <c r="FV105" s="65"/>
      <c r="FW105" s="65">
        <v>2.4266352623278</v>
      </c>
      <c r="FX105" s="65"/>
      <c r="FY105" s="65"/>
      <c r="FZ105" s="65"/>
      <c r="GA105" s="65"/>
    </row>
    <row r="106" spans="1:183" ht="3.6" customHeight="1" x14ac:dyDescent="0.25">
      <c r="A106" s="6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v>6.0619013175027412</v>
      </c>
      <c r="AA106" s="65"/>
      <c r="AB106" s="65"/>
      <c r="AC106" s="65"/>
      <c r="AD106" s="65">
        <v>5.9317617237114142</v>
      </c>
      <c r="AE106" s="65"/>
      <c r="AF106" s="65">
        <v>6.1508939804328993</v>
      </c>
      <c r="AG106" s="65"/>
      <c r="AH106" s="65">
        <v>5.9831769753367814</v>
      </c>
      <c r="AI106" s="65"/>
      <c r="AJ106" s="65"/>
      <c r="AK106" s="65"/>
      <c r="AL106" s="65"/>
      <c r="AM106" s="65">
        <v>6.1452202782550387</v>
      </c>
      <c r="AN106" s="65"/>
      <c r="AO106" s="65">
        <v>5.9581193054771244</v>
      </c>
      <c r="AP106" s="65"/>
      <c r="AQ106" s="65"/>
      <c r="AR106" s="65"/>
      <c r="AS106" s="65">
        <v>5.9903618041454987</v>
      </c>
      <c r="AT106" s="65"/>
      <c r="AU106" s="65">
        <v>5.8455577068723041</v>
      </c>
      <c r="AV106" s="82"/>
      <c r="AW106" s="65"/>
      <c r="AX106" s="65">
        <v>5.8648906282572577</v>
      </c>
      <c r="AY106" s="65"/>
      <c r="AZ106" s="65">
        <v>5.8758399507012644</v>
      </c>
      <c r="BA106" s="65"/>
      <c r="BB106" s="65">
        <v>5.9064375455388678</v>
      </c>
      <c r="BC106" s="65"/>
      <c r="BD106" s="65"/>
      <c r="BE106" s="65"/>
      <c r="BF106" s="65"/>
      <c r="BG106" s="65">
        <v>5.8859946178403071</v>
      </c>
      <c r="BH106" s="65"/>
      <c r="BI106" s="82">
        <v>5.8429368093813023</v>
      </c>
      <c r="BJ106" s="65"/>
      <c r="BK106" s="65"/>
      <c r="BL106" s="65">
        <v>5.8170709034111647</v>
      </c>
      <c r="BM106" s="155">
        <v>5.853877747013617</v>
      </c>
      <c r="BN106" s="65"/>
      <c r="BO106" s="65">
        <v>5.7044854181527187</v>
      </c>
      <c r="BP106" s="65">
        <v>5.6809722419343869</v>
      </c>
      <c r="BQ106" s="65"/>
      <c r="BR106" s="82"/>
      <c r="BS106" s="65"/>
      <c r="BT106" s="65"/>
      <c r="BU106" s="65">
        <v>5.7164879325945721</v>
      </c>
      <c r="BV106" s="65"/>
      <c r="BW106" s="65">
        <v>5.5803537640764622</v>
      </c>
      <c r="BX106" s="65"/>
      <c r="BY106" s="65"/>
      <c r="BZ106" s="65">
        <v>5.7056326057631672</v>
      </c>
      <c r="CA106" s="65"/>
      <c r="CB106" s="65">
        <v>5.576149578894265</v>
      </c>
      <c r="CC106" s="65"/>
      <c r="CD106" s="65">
        <v>5.0844818961045126</v>
      </c>
      <c r="CE106" s="65"/>
      <c r="CF106" s="65"/>
      <c r="CG106" s="65"/>
      <c r="CH106" s="65"/>
      <c r="CI106" s="65">
        <v>4.2537238125139423</v>
      </c>
      <c r="CJ106" s="65"/>
      <c r="CK106" s="65">
        <v>4.0358103562759151</v>
      </c>
      <c r="CL106" s="65"/>
      <c r="CM106" s="65"/>
      <c r="CN106" s="65">
        <v>3.7159116311812599</v>
      </c>
      <c r="CO106" s="65"/>
      <c r="CP106" s="65">
        <v>3.7559007929249995</v>
      </c>
      <c r="CQ106" s="65"/>
      <c r="CR106" s="65">
        <v>3.7418838496085116</v>
      </c>
      <c r="CS106" s="65"/>
      <c r="CT106" s="65"/>
      <c r="CU106" s="65"/>
      <c r="CV106" s="65"/>
      <c r="CW106" s="65">
        <v>3.8425327721073175</v>
      </c>
      <c r="CX106" s="65"/>
      <c r="CY106" s="65">
        <v>4.0078650715815574</v>
      </c>
      <c r="CZ106" s="65"/>
      <c r="DA106" s="65"/>
      <c r="DB106" s="65">
        <v>3.8415604363547922</v>
      </c>
      <c r="DC106" s="65"/>
      <c r="DD106" s="65">
        <v>3.9562573035744499</v>
      </c>
      <c r="DE106" s="65"/>
      <c r="DF106" s="65">
        <v>4.0085699979727245</v>
      </c>
      <c r="DG106" s="65"/>
      <c r="DH106" s="65"/>
      <c r="DI106" s="65"/>
      <c r="DJ106" s="65"/>
      <c r="DK106" s="65"/>
      <c r="DL106" s="65">
        <v>4.1338676557875145</v>
      </c>
      <c r="DM106" s="65"/>
      <c r="DN106" s="153">
        <v>3.8939058705655043</v>
      </c>
      <c r="DO106" s="65"/>
      <c r="DP106" s="65"/>
      <c r="DQ106" s="65"/>
      <c r="DR106" s="65"/>
      <c r="DS106" s="65"/>
      <c r="DT106" s="65"/>
      <c r="DU106" s="65"/>
      <c r="DV106" s="65"/>
      <c r="DW106" s="65"/>
      <c r="DX106" s="65"/>
      <c r="DY106" s="65">
        <v>4.3057328760662346</v>
      </c>
      <c r="DZ106" s="65"/>
      <c r="EA106" s="65"/>
      <c r="EB106" s="65"/>
      <c r="EC106" s="65"/>
      <c r="ED106" s="65"/>
      <c r="EE106" s="65"/>
      <c r="EF106" s="65"/>
      <c r="EG106" s="65">
        <v>3.9405540708911571</v>
      </c>
      <c r="EH106" s="65"/>
      <c r="EI106" s="65"/>
      <c r="EJ106" s="65"/>
      <c r="EK106" s="65"/>
      <c r="EL106" s="65"/>
      <c r="EM106" s="65"/>
      <c r="EN106" s="65"/>
      <c r="EO106" s="65"/>
      <c r="EP106" s="65"/>
      <c r="EQ106" s="65"/>
      <c r="ER106" s="65"/>
      <c r="ES106" s="65"/>
      <c r="ET106" s="65"/>
      <c r="EU106" s="65"/>
      <c r="EV106" s="65"/>
      <c r="EW106" s="65"/>
      <c r="EX106" s="65"/>
      <c r="EY106" s="65"/>
      <c r="EZ106" s="65"/>
      <c r="FA106" s="65"/>
      <c r="FB106" s="65"/>
      <c r="FC106" s="65"/>
      <c r="FD106" s="65"/>
      <c r="FE106" s="65"/>
      <c r="FF106" s="65"/>
      <c r="FG106" s="65">
        <v>3.8935111193590748</v>
      </c>
      <c r="FH106" s="65"/>
      <c r="FI106" s="65"/>
      <c r="FJ106" s="65"/>
      <c r="FK106" s="65"/>
      <c r="FL106" s="65"/>
      <c r="FM106" s="65"/>
      <c r="FN106" s="65"/>
      <c r="FO106" s="65"/>
      <c r="FP106" s="65"/>
      <c r="FQ106" s="65"/>
      <c r="FR106" s="65"/>
      <c r="FS106" s="65"/>
      <c r="FT106" s="65"/>
      <c r="FU106" s="65"/>
      <c r="FV106" s="65"/>
      <c r="FW106" s="65">
        <v>3.2390827797192747</v>
      </c>
      <c r="FX106" s="65"/>
      <c r="FY106" s="65"/>
      <c r="FZ106" s="65"/>
      <c r="GA106" s="65"/>
    </row>
    <row r="107" spans="1:183" ht="3.6" customHeight="1" x14ac:dyDescent="0.25">
      <c r="A107" s="6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v>7.1120874368116</v>
      </c>
      <c r="AA107" s="65"/>
      <c r="AB107" s="65"/>
      <c r="AC107" s="65"/>
      <c r="AD107" s="65">
        <v>6.8408146199429494</v>
      </c>
      <c r="AE107" s="65"/>
      <c r="AF107" s="65">
        <v>6.9588651938908503</v>
      </c>
      <c r="AG107" s="65"/>
      <c r="AH107" s="65">
        <v>6.7751925559916248</v>
      </c>
      <c r="AI107" s="65"/>
      <c r="AJ107" s="65"/>
      <c r="AK107" s="65"/>
      <c r="AL107" s="65"/>
      <c r="AM107" s="65">
        <v>6.9511830334726747</v>
      </c>
      <c r="AN107" s="65"/>
      <c r="AO107" s="65">
        <v>7.0705807745065741</v>
      </c>
      <c r="AP107" s="65"/>
      <c r="AQ107" s="65"/>
      <c r="AR107" s="65"/>
      <c r="AS107" s="65">
        <v>7.0213379329508507</v>
      </c>
      <c r="AT107" s="65"/>
      <c r="AU107" s="65">
        <v>6.9714206965851258</v>
      </c>
      <c r="AV107" s="82"/>
      <c r="AW107" s="65"/>
      <c r="AX107" s="65">
        <v>7.1079545235594495</v>
      </c>
      <c r="AY107" s="65"/>
      <c r="AZ107" s="65">
        <v>7.1258925699567506</v>
      </c>
      <c r="BA107" s="65"/>
      <c r="BB107" s="65">
        <v>7.0505430777687499</v>
      </c>
      <c r="BC107" s="65"/>
      <c r="BD107" s="65"/>
      <c r="BE107" s="65"/>
      <c r="BF107" s="65"/>
      <c r="BG107" s="65">
        <v>6.8694042088556007</v>
      </c>
      <c r="BH107" s="65"/>
      <c r="BI107" s="82">
        <v>7.032940537495751</v>
      </c>
      <c r="BJ107" s="65"/>
      <c r="BK107" s="65"/>
      <c r="BL107" s="65">
        <v>7.19114146902385</v>
      </c>
      <c r="BM107" s="155">
        <v>7.0783244823810501</v>
      </c>
      <c r="BN107" s="65"/>
      <c r="BO107" s="65">
        <v>7.0626325810021244</v>
      </c>
      <c r="BP107" s="65">
        <v>6.9059885204894744</v>
      </c>
      <c r="BQ107" s="65"/>
      <c r="BR107" s="82"/>
      <c r="BS107" s="65"/>
      <c r="BT107" s="65"/>
      <c r="BU107" s="65">
        <v>6.9834890623496753</v>
      </c>
      <c r="BV107" s="65"/>
      <c r="BW107" s="65">
        <v>6.9048376418950248</v>
      </c>
      <c r="BX107" s="65"/>
      <c r="BY107" s="65"/>
      <c r="BZ107" s="65">
        <v>6.9410040779543491</v>
      </c>
      <c r="CA107" s="65"/>
      <c r="CB107" s="65">
        <v>6.9979304949939749</v>
      </c>
      <c r="CC107" s="65"/>
      <c r="CD107" s="65">
        <v>7.1123665043425497</v>
      </c>
      <c r="CE107" s="65"/>
      <c r="CF107" s="65"/>
      <c r="CG107" s="65"/>
      <c r="CH107" s="65"/>
      <c r="CI107" s="65">
        <v>7.1005829286590245</v>
      </c>
      <c r="CJ107" s="65"/>
      <c r="CK107" s="65">
        <v>6.861403412977725</v>
      </c>
      <c r="CL107" s="65"/>
      <c r="CM107" s="65"/>
      <c r="CN107" s="65">
        <v>6.3264450445902751</v>
      </c>
      <c r="CO107" s="65"/>
      <c r="CP107" s="65">
        <v>6.5558299848103996</v>
      </c>
      <c r="CQ107" s="65"/>
      <c r="CR107" s="65">
        <v>6.3826292197918502</v>
      </c>
      <c r="CS107" s="65"/>
      <c r="CT107" s="65"/>
      <c r="CU107" s="65"/>
      <c r="CV107" s="65"/>
      <c r="CW107" s="65">
        <v>6.1718314462243749</v>
      </c>
      <c r="CX107" s="65"/>
      <c r="CY107" s="65">
        <v>5.734763781150825</v>
      </c>
      <c r="CZ107" s="65"/>
      <c r="DA107" s="65"/>
      <c r="DB107" s="65">
        <v>5.6371546858070989</v>
      </c>
      <c r="DC107" s="65"/>
      <c r="DD107" s="65">
        <v>5.5343639273831506</v>
      </c>
      <c r="DE107" s="65"/>
      <c r="DF107" s="65">
        <v>5.7022272323037502</v>
      </c>
      <c r="DG107" s="65"/>
      <c r="DH107" s="65"/>
      <c r="DI107" s="65"/>
      <c r="DJ107" s="65"/>
      <c r="DK107" s="65"/>
      <c r="DL107" s="65">
        <v>5.5703411765634998</v>
      </c>
      <c r="DM107" s="65"/>
      <c r="DN107" s="153">
        <v>5.6563059523482995</v>
      </c>
      <c r="DO107" s="65"/>
      <c r="DP107" s="65"/>
      <c r="DQ107" s="65"/>
      <c r="DR107" s="65"/>
      <c r="DS107" s="65"/>
      <c r="DT107" s="65"/>
      <c r="DU107" s="65"/>
      <c r="DV107" s="65"/>
      <c r="DW107" s="65"/>
      <c r="DX107" s="65"/>
      <c r="DY107" s="65">
        <v>5.8031350333519747</v>
      </c>
      <c r="DZ107" s="65"/>
      <c r="EA107" s="65"/>
      <c r="EB107" s="65"/>
      <c r="EC107" s="65"/>
      <c r="ED107" s="65"/>
      <c r="EE107" s="65"/>
      <c r="EF107" s="65"/>
      <c r="EG107" s="65">
        <v>5.6879660666723506</v>
      </c>
      <c r="EH107" s="65"/>
      <c r="EI107" s="65"/>
      <c r="EJ107" s="65"/>
      <c r="EK107" s="65"/>
      <c r="EL107" s="65"/>
      <c r="EM107" s="65"/>
      <c r="EN107" s="65"/>
      <c r="EO107" s="65"/>
      <c r="EP107" s="65"/>
      <c r="EQ107" s="65"/>
      <c r="ER107" s="65"/>
      <c r="ES107" s="65"/>
      <c r="ET107" s="65"/>
      <c r="EU107" s="65"/>
      <c r="EV107" s="65"/>
      <c r="EW107" s="65"/>
      <c r="EX107" s="65"/>
      <c r="EY107" s="65"/>
      <c r="EZ107" s="65"/>
      <c r="FA107" s="65"/>
      <c r="FB107" s="65"/>
      <c r="FC107" s="65"/>
      <c r="FD107" s="65"/>
      <c r="FE107" s="65"/>
      <c r="FF107" s="65"/>
      <c r="FG107" s="65">
        <v>5.6894690363127998</v>
      </c>
      <c r="FH107" s="65"/>
      <c r="FI107" s="65"/>
      <c r="FJ107" s="65"/>
      <c r="FK107" s="65"/>
      <c r="FL107" s="65"/>
      <c r="FM107" s="65"/>
      <c r="FN107" s="65"/>
      <c r="FO107" s="65"/>
      <c r="FP107" s="65"/>
      <c r="FQ107" s="65"/>
      <c r="FR107" s="65"/>
      <c r="FS107" s="65"/>
      <c r="FT107" s="65"/>
      <c r="FU107" s="65"/>
      <c r="FV107" s="65"/>
      <c r="FW107" s="65">
        <v>6.0314707640795255</v>
      </c>
      <c r="FX107" s="65"/>
      <c r="FY107" s="65"/>
      <c r="FZ107" s="65"/>
      <c r="GA107" s="65"/>
    </row>
    <row r="108" spans="1:183" ht="3.6" customHeight="1" x14ac:dyDescent="0.25">
      <c r="A108" s="6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v>74.436782698619169</v>
      </c>
      <c r="AA108" s="65"/>
      <c r="AB108" s="65"/>
      <c r="AC108" s="65"/>
      <c r="AD108" s="65">
        <v>61.010440436490619</v>
      </c>
      <c r="AE108" s="65"/>
      <c r="AF108" s="65">
        <v>68.964593587072443</v>
      </c>
      <c r="AG108" s="65"/>
      <c r="AH108" s="65">
        <v>33.211546869226147</v>
      </c>
      <c r="AI108" s="65"/>
      <c r="AJ108" s="65"/>
      <c r="AK108" s="65"/>
      <c r="AL108" s="65"/>
      <c r="AM108" s="65">
        <v>57.974647736421382</v>
      </c>
      <c r="AN108" s="65"/>
      <c r="AO108" s="65">
        <v>36.700876575197782</v>
      </c>
      <c r="AP108" s="65"/>
      <c r="AQ108" s="65"/>
      <c r="AR108" s="65"/>
      <c r="AS108" s="65">
        <v>66.172143832222133</v>
      </c>
      <c r="AT108" s="65"/>
      <c r="AU108" s="65">
        <v>36.784153845784132</v>
      </c>
      <c r="AV108" s="82"/>
      <c r="AW108" s="65"/>
      <c r="AX108" s="65">
        <v>67.128035150595366</v>
      </c>
      <c r="AY108" s="65"/>
      <c r="AZ108" s="65">
        <v>39.669996236005098</v>
      </c>
      <c r="BA108" s="65"/>
      <c r="BB108" s="65">
        <v>76.948575919367173</v>
      </c>
      <c r="BC108" s="65"/>
      <c r="BD108" s="65"/>
      <c r="BE108" s="65"/>
      <c r="BF108" s="65"/>
      <c r="BG108" s="65">
        <v>66.299686060351789</v>
      </c>
      <c r="BH108" s="65"/>
      <c r="BI108" s="82">
        <v>42.866949182890053</v>
      </c>
      <c r="BJ108" s="65"/>
      <c r="BK108" s="65"/>
      <c r="BL108" s="65">
        <v>43.452077122021429</v>
      </c>
      <c r="BM108" s="155">
        <v>56.166783095173507</v>
      </c>
      <c r="BN108" s="65"/>
      <c r="BO108" s="65">
        <v>20.84752825528545</v>
      </c>
      <c r="BP108" s="65">
        <v>39.453674271572552</v>
      </c>
      <c r="BQ108" s="65"/>
      <c r="BR108" s="82"/>
      <c r="BS108" s="65"/>
      <c r="BT108" s="65"/>
      <c r="BU108" s="65">
        <v>60.514401172751398</v>
      </c>
      <c r="BV108" s="65"/>
      <c r="BW108" s="65">
        <v>17.686586045077384</v>
      </c>
      <c r="BX108" s="65"/>
      <c r="BY108" s="65"/>
      <c r="BZ108" s="65">
        <v>42.569287537703779</v>
      </c>
      <c r="CA108" s="65"/>
      <c r="CB108" s="65">
        <v>8.7669415937060275</v>
      </c>
      <c r="CC108" s="65"/>
      <c r="CD108" s="65">
        <v>22.808578575516599</v>
      </c>
      <c r="CE108" s="65"/>
      <c r="CF108" s="65"/>
      <c r="CG108" s="65"/>
      <c r="CH108" s="65"/>
      <c r="CI108" s="65">
        <v>14.812213106144997</v>
      </c>
      <c r="CJ108" s="65"/>
      <c r="CK108" s="65">
        <v>2.7052706465028722</v>
      </c>
      <c r="CL108" s="65"/>
      <c r="CM108" s="65"/>
      <c r="CN108" s="65">
        <v>38.594380452523318</v>
      </c>
      <c r="CO108" s="65"/>
      <c r="CP108" s="65">
        <v>0.37169810625974975</v>
      </c>
      <c r="CQ108" s="65"/>
      <c r="CR108" s="65">
        <v>21.115158700324645</v>
      </c>
      <c r="CS108" s="65"/>
      <c r="CT108" s="65"/>
      <c r="CU108" s="65"/>
      <c r="CV108" s="65"/>
      <c r="CW108" s="65">
        <v>67.306345328074428</v>
      </c>
      <c r="CX108" s="65"/>
      <c r="CY108" s="65">
        <v>39.675468494667449</v>
      </c>
      <c r="CZ108" s="65"/>
      <c r="DA108" s="65"/>
      <c r="DB108" s="65">
        <v>67.391004473279466</v>
      </c>
      <c r="DC108" s="65"/>
      <c r="DD108" s="65">
        <v>46.373231101320343</v>
      </c>
      <c r="DE108" s="65"/>
      <c r="DF108" s="65">
        <v>65.963586466671515</v>
      </c>
      <c r="DG108" s="65"/>
      <c r="DH108" s="65"/>
      <c r="DI108" s="65"/>
      <c r="DJ108" s="65"/>
      <c r="DK108" s="65"/>
      <c r="DL108" s="65">
        <v>86.773567458994435</v>
      </c>
      <c r="DM108" s="65"/>
      <c r="DN108" s="155">
        <v>72.194109240335337</v>
      </c>
      <c r="DO108" s="65"/>
      <c r="DP108" s="65"/>
      <c r="DQ108" s="65"/>
      <c r="DR108" s="65"/>
      <c r="DS108" s="65"/>
      <c r="DT108" s="65"/>
      <c r="DU108" s="65"/>
      <c r="DV108" s="65"/>
      <c r="DW108" s="65"/>
      <c r="DX108" s="65"/>
      <c r="DY108" s="65">
        <v>29.600880857513332</v>
      </c>
      <c r="DZ108" s="65"/>
      <c r="EA108" s="65"/>
      <c r="EB108" s="65"/>
      <c r="EC108" s="65"/>
      <c r="ED108" s="65"/>
      <c r="EE108" s="65"/>
      <c r="EF108" s="65"/>
      <c r="EG108" s="65">
        <v>12.4885750476483</v>
      </c>
      <c r="EH108" s="65"/>
      <c r="EI108" s="65"/>
      <c r="EJ108" s="65"/>
      <c r="EK108" s="65"/>
      <c r="EL108" s="65"/>
      <c r="EM108" s="65"/>
      <c r="EN108" s="65"/>
      <c r="EO108" s="65"/>
      <c r="EP108" s="65"/>
      <c r="EQ108" s="65"/>
      <c r="ER108" s="65"/>
      <c r="ES108" s="65"/>
      <c r="ET108" s="65"/>
      <c r="EU108" s="65"/>
      <c r="EV108" s="65"/>
      <c r="EW108" s="65"/>
      <c r="EX108" s="65"/>
      <c r="EY108" s="65"/>
      <c r="EZ108" s="65"/>
      <c r="FA108" s="65"/>
      <c r="FB108" s="65"/>
      <c r="FC108" s="65"/>
      <c r="FD108" s="65"/>
      <c r="FE108" s="65"/>
      <c r="FF108" s="65"/>
      <c r="FG108" s="65">
        <v>19.44048757253104</v>
      </c>
      <c r="FH108" s="65"/>
      <c r="FI108" s="65"/>
      <c r="FJ108" s="65"/>
      <c r="FK108" s="65"/>
      <c r="FL108" s="65"/>
      <c r="FM108" s="65"/>
      <c r="FN108" s="65"/>
      <c r="FO108" s="65"/>
      <c r="FP108" s="65"/>
      <c r="FQ108" s="65"/>
      <c r="FR108" s="65"/>
      <c r="FS108" s="65"/>
      <c r="FT108" s="65"/>
      <c r="FU108" s="65"/>
      <c r="FV108" s="65"/>
      <c r="FW108" s="65">
        <v>21.739409230514926</v>
      </c>
      <c r="FX108" s="65"/>
      <c r="FY108" s="65"/>
      <c r="FZ108" s="65"/>
      <c r="GA108" s="65"/>
    </row>
    <row r="109" spans="1:183" ht="3.6" customHeight="1" x14ac:dyDescent="0.25">
      <c r="A109" s="6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v>111.56732266541364</v>
      </c>
      <c r="AA109" s="65"/>
      <c r="AB109" s="65"/>
      <c r="AC109" s="65"/>
      <c r="AD109" s="65">
        <v>96.923648224118722</v>
      </c>
      <c r="AE109" s="65"/>
      <c r="AF109" s="65">
        <v>105.98509809591991</v>
      </c>
      <c r="AG109" s="65"/>
      <c r="AH109" s="65">
        <v>69.721958965979624</v>
      </c>
      <c r="AI109" s="65"/>
      <c r="AJ109" s="65"/>
      <c r="AK109" s="65"/>
      <c r="AL109" s="65"/>
      <c r="AM109" s="65">
        <v>93.880481954808459</v>
      </c>
      <c r="AN109" s="65"/>
      <c r="AO109" s="65">
        <v>72.220293806035784</v>
      </c>
      <c r="AP109" s="65"/>
      <c r="AQ109" s="65"/>
      <c r="AR109" s="65"/>
      <c r="AS109" s="65">
        <v>100.97575489522063</v>
      </c>
      <c r="AT109" s="65"/>
      <c r="AU109" s="65">
        <v>70.615987719661661</v>
      </c>
      <c r="AV109" s="82"/>
      <c r="AW109" s="65"/>
      <c r="AX109" s="65">
        <v>101.11333151911914</v>
      </c>
      <c r="AY109" s="65"/>
      <c r="AZ109" s="65">
        <v>73.780895527973342</v>
      </c>
      <c r="BA109" s="65"/>
      <c r="BB109" s="65">
        <v>111.10873600608589</v>
      </c>
      <c r="BC109" s="65"/>
      <c r="BD109" s="65"/>
      <c r="BE109" s="65"/>
      <c r="BF109" s="65"/>
      <c r="BG109" s="65">
        <v>99.766737986495585</v>
      </c>
      <c r="BH109" s="65"/>
      <c r="BI109" s="82">
        <v>76.529622925463357</v>
      </c>
      <c r="BJ109" s="65"/>
      <c r="BK109" s="65"/>
      <c r="BL109" s="65">
        <v>76.093122131633564</v>
      </c>
      <c r="BM109" s="155">
        <v>89.009693441934331</v>
      </c>
      <c r="BN109" s="65"/>
      <c r="BO109" s="65">
        <v>52.78532994273418</v>
      </c>
      <c r="BP109" s="65">
        <v>71.056227062089278</v>
      </c>
      <c r="BQ109" s="65"/>
      <c r="BR109" s="82"/>
      <c r="BS109" s="65"/>
      <c r="BT109" s="65"/>
      <c r="BU109" s="65">
        <v>91.106397991535829</v>
      </c>
      <c r="BV109" s="65"/>
      <c r="BW109" s="65">
        <v>47.822619900235793</v>
      </c>
      <c r="BX109" s="65"/>
      <c r="BY109" s="65"/>
      <c r="BZ109" s="65">
        <v>72.878404864030372</v>
      </c>
      <c r="CA109" s="65"/>
      <c r="CB109" s="65">
        <v>36.809323797726933</v>
      </c>
      <c r="CC109" s="65"/>
      <c r="CD109" s="65">
        <v>48.590480319325835</v>
      </c>
      <c r="CE109" s="65"/>
      <c r="CF109" s="65"/>
      <c r="CG109" s="65"/>
      <c r="CH109" s="65"/>
      <c r="CI109" s="65">
        <v>34.415242495262227</v>
      </c>
      <c r="CJ109" s="65"/>
      <c r="CK109" s="65">
        <v>21.814569202720765</v>
      </c>
      <c r="CL109" s="65"/>
      <c r="CM109" s="65"/>
      <c r="CN109" s="65">
        <v>55.998125524211467</v>
      </c>
      <c r="CO109" s="65"/>
      <c r="CP109" s="65">
        <v>18.873777022493545</v>
      </c>
      <c r="CQ109" s="65"/>
      <c r="CR109" s="65">
        <v>38.590411565387427</v>
      </c>
      <c r="CS109" s="65"/>
      <c r="CT109" s="65"/>
      <c r="CU109" s="65"/>
      <c r="CV109" s="65"/>
      <c r="CW109" s="65">
        <v>86.172301818343783</v>
      </c>
      <c r="CX109" s="65"/>
      <c r="CY109" s="65">
        <v>59.085268323698941</v>
      </c>
      <c r="CZ109" s="65"/>
      <c r="DA109" s="65"/>
      <c r="DB109" s="65">
        <v>86.417894711538423</v>
      </c>
      <c r="DC109" s="65"/>
      <c r="DD109" s="65">
        <v>66.103988229158062</v>
      </c>
      <c r="DE109" s="65"/>
      <c r="DF109" s="65">
        <v>87.208937508862491</v>
      </c>
      <c r="DG109" s="65"/>
      <c r="DH109" s="65"/>
      <c r="DI109" s="65"/>
      <c r="DJ109" s="65"/>
      <c r="DK109" s="65"/>
      <c r="DL109" s="65">
        <v>108.95073765983908</v>
      </c>
      <c r="DM109" s="65"/>
      <c r="DN109" s="155">
        <v>93.492229337694852</v>
      </c>
      <c r="DO109" s="65"/>
      <c r="DP109" s="65"/>
      <c r="DQ109" s="65"/>
      <c r="DR109" s="65"/>
      <c r="DS109" s="65"/>
      <c r="DT109" s="65"/>
      <c r="DU109" s="65"/>
      <c r="DV109" s="65"/>
      <c r="DW109" s="65"/>
      <c r="DX109" s="65"/>
      <c r="DY109" s="65">
        <v>53.464027788486781</v>
      </c>
      <c r="DZ109" s="65"/>
      <c r="EA109" s="65"/>
      <c r="EB109" s="65"/>
      <c r="EC109" s="65"/>
      <c r="ED109" s="65"/>
      <c r="EE109" s="65"/>
      <c r="EF109" s="65"/>
      <c r="EG109" s="65">
        <v>34.260516461719298</v>
      </c>
      <c r="EH109" s="65"/>
      <c r="EI109" s="65"/>
      <c r="EJ109" s="65"/>
      <c r="EK109" s="65"/>
      <c r="EL109" s="65"/>
      <c r="EM109" s="65"/>
      <c r="EN109" s="65"/>
      <c r="EO109" s="65"/>
      <c r="EP109" s="65"/>
      <c r="EQ109" s="65"/>
      <c r="ER109" s="65"/>
      <c r="ES109" s="65"/>
      <c r="ET109" s="65"/>
      <c r="EU109" s="65"/>
      <c r="EV109" s="65"/>
      <c r="EW109" s="65"/>
      <c r="EX109" s="65"/>
      <c r="EY109" s="65"/>
      <c r="EZ109" s="65"/>
      <c r="FA109" s="65"/>
      <c r="FB109" s="65"/>
      <c r="FC109" s="65"/>
      <c r="FD109" s="65"/>
      <c r="FE109" s="65"/>
      <c r="FF109" s="65"/>
      <c r="FG109" s="65">
        <v>39.284039660441891</v>
      </c>
      <c r="FH109" s="65"/>
      <c r="FI109" s="65"/>
      <c r="FJ109" s="65"/>
      <c r="FK109" s="65"/>
      <c r="FL109" s="65"/>
      <c r="FM109" s="65"/>
      <c r="FN109" s="65"/>
      <c r="FO109" s="65"/>
      <c r="FP109" s="65"/>
      <c r="FQ109" s="65"/>
      <c r="FR109" s="65"/>
      <c r="FS109" s="65"/>
      <c r="FT109" s="65"/>
      <c r="FU109" s="65"/>
      <c r="FV109" s="65"/>
      <c r="FW109" s="65">
        <v>38.736563356656148</v>
      </c>
      <c r="FX109" s="65"/>
      <c r="FY109" s="65"/>
      <c r="FZ109" s="65"/>
      <c r="GA109" s="65"/>
    </row>
    <row r="110" spans="1:183" ht="3.6" customHeight="1" x14ac:dyDescent="0.25">
      <c r="A110" s="65"/>
      <c r="B110" s="65"/>
      <c r="C110" s="65"/>
      <c r="D110" s="65"/>
      <c r="E110" s="65"/>
      <c r="F110" s="65"/>
      <c r="G110" s="65"/>
      <c r="H110" s="65"/>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5"/>
      <c r="AH110" s="65"/>
      <c r="AI110" s="65"/>
      <c r="AJ110" s="65"/>
      <c r="AK110" s="65"/>
      <c r="AL110" s="65"/>
      <c r="AM110" s="65"/>
      <c r="AN110" s="65"/>
      <c r="AO110" s="65"/>
      <c r="AP110" s="65"/>
      <c r="AQ110" s="65"/>
      <c r="AR110" s="65"/>
      <c r="AS110" s="65"/>
      <c r="AT110" s="65"/>
      <c r="AU110" s="65"/>
      <c r="AV110" s="82"/>
      <c r="AW110" s="65"/>
      <c r="AX110" s="65"/>
      <c r="AY110" s="65"/>
      <c r="AZ110" s="65"/>
      <c r="BA110" s="65"/>
      <c r="BB110" s="65"/>
      <c r="BC110" s="65"/>
      <c r="BD110" s="65"/>
      <c r="BE110" s="65"/>
      <c r="BF110" s="65"/>
      <c r="BG110" s="65"/>
      <c r="BH110" s="65"/>
      <c r="BI110" s="82"/>
      <c r="BJ110" s="65"/>
      <c r="BK110" s="65"/>
      <c r="BL110" s="65"/>
      <c r="BM110" s="155"/>
      <c r="BN110" s="65"/>
      <c r="BO110" s="65"/>
      <c r="BP110" s="65"/>
      <c r="BQ110" s="65"/>
      <c r="BR110" s="82"/>
      <c r="BS110" s="65"/>
      <c r="BT110" s="65"/>
      <c r="BU110" s="65"/>
      <c r="BV110" s="65"/>
      <c r="BW110" s="65"/>
      <c r="BX110" s="65"/>
      <c r="BY110" s="65"/>
      <c r="BZ110" s="65"/>
      <c r="CA110" s="65"/>
      <c r="CB110" s="65"/>
      <c r="CC110" s="65"/>
      <c r="CD110" s="65"/>
      <c r="CE110" s="65"/>
      <c r="CF110" s="65"/>
      <c r="CG110" s="65"/>
      <c r="CH110" s="65"/>
      <c r="CI110" s="65"/>
      <c r="CJ110" s="65"/>
      <c r="CK110" s="65"/>
      <c r="CL110" s="65"/>
      <c r="CM110" s="65"/>
      <c r="CN110" s="65"/>
      <c r="CO110" s="65"/>
      <c r="CP110" s="65"/>
      <c r="CQ110" s="65"/>
      <c r="CR110" s="65"/>
      <c r="CS110" s="65"/>
      <c r="CT110" s="65"/>
      <c r="CU110" s="65"/>
      <c r="CV110" s="65"/>
      <c r="CW110" s="65"/>
      <c r="CX110" s="65"/>
      <c r="CY110" s="65"/>
      <c r="CZ110" s="65"/>
      <c r="DA110" s="65"/>
      <c r="DB110" s="65"/>
      <c r="DC110" s="65"/>
      <c r="DD110" s="65"/>
      <c r="DE110" s="65"/>
      <c r="DF110" s="65"/>
      <c r="DG110" s="65"/>
      <c r="DH110" s="65"/>
      <c r="DI110" s="65"/>
      <c r="DJ110" s="65"/>
      <c r="DK110" s="65"/>
      <c r="DL110" s="65"/>
      <c r="DM110" s="65"/>
      <c r="DN110" s="155"/>
      <c r="DO110" s="65"/>
      <c r="DP110" s="65"/>
      <c r="DQ110" s="65"/>
      <c r="DR110" s="65"/>
      <c r="DS110" s="65"/>
      <c r="DT110" s="65"/>
      <c r="DU110" s="65"/>
      <c r="DV110" s="65"/>
      <c r="DW110" s="65"/>
      <c r="DX110" s="65"/>
      <c r="DY110" s="65"/>
      <c r="DZ110" s="65"/>
      <c r="EA110" s="65"/>
      <c r="EB110" s="65"/>
      <c r="EC110" s="65"/>
      <c r="ED110" s="65"/>
      <c r="EE110" s="65"/>
      <c r="EF110" s="65"/>
      <c r="EG110" s="65"/>
      <c r="EH110" s="65"/>
      <c r="EI110" s="65"/>
      <c r="EJ110" s="65"/>
      <c r="EK110" s="65"/>
      <c r="EL110" s="65"/>
      <c r="EM110" s="65"/>
      <c r="EN110" s="65"/>
      <c r="EO110" s="65"/>
      <c r="EP110" s="65"/>
      <c r="EQ110" s="65"/>
      <c r="ER110" s="65"/>
      <c r="ES110" s="65"/>
      <c r="ET110" s="65"/>
      <c r="EU110" s="65"/>
      <c r="EV110" s="65"/>
      <c r="EW110" s="65"/>
      <c r="EX110" s="65"/>
      <c r="EY110" s="65"/>
      <c r="EZ110" s="65"/>
      <c r="FA110" s="65"/>
      <c r="FB110" s="65"/>
      <c r="FC110" s="65"/>
      <c r="FD110" s="65"/>
      <c r="FE110" s="65"/>
      <c r="FF110" s="65"/>
      <c r="FG110" s="65"/>
      <c r="FH110" s="65"/>
      <c r="FI110" s="65"/>
      <c r="FJ110" s="65"/>
      <c r="FK110" s="65"/>
      <c r="FL110" s="65"/>
      <c r="FM110" s="65"/>
      <c r="FN110" s="65"/>
      <c r="FO110" s="65"/>
      <c r="FP110" s="65"/>
      <c r="FQ110" s="65"/>
      <c r="FR110" s="65"/>
      <c r="FS110" s="65"/>
      <c r="FT110" s="65"/>
      <c r="FU110" s="65"/>
      <c r="FV110" s="65"/>
      <c r="FW110" s="65"/>
      <c r="FX110" s="65"/>
      <c r="FY110" s="65"/>
      <c r="FZ110" s="65"/>
      <c r="GA110" s="65"/>
    </row>
    <row r="111" spans="1:183" ht="3.6" customHeight="1" x14ac:dyDescent="0.25">
      <c r="A111" s="65"/>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t="s">
        <v>285</v>
      </c>
      <c r="AA111" s="65"/>
      <c r="AB111" s="65"/>
      <c r="AC111" s="65"/>
      <c r="AD111" s="65" t="s">
        <v>286</v>
      </c>
      <c r="AE111" s="65"/>
      <c r="AF111" s="65" t="s">
        <v>285</v>
      </c>
      <c r="AG111" s="65"/>
      <c r="AH111" s="65" t="s">
        <v>286</v>
      </c>
      <c r="AI111" s="65"/>
      <c r="AJ111" s="65"/>
      <c r="AK111" s="65"/>
      <c r="AL111" s="65"/>
      <c r="AM111" s="65" t="s">
        <v>285</v>
      </c>
      <c r="AN111" s="65"/>
      <c r="AO111" s="65" t="s">
        <v>286</v>
      </c>
      <c r="AP111" s="65"/>
      <c r="AQ111" s="65"/>
      <c r="AR111" s="65"/>
      <c r="AS111" s="65" t="s">
        <v>285</v>
      </c>
      <c r="AT111" s="65"/>
      <c r="AU111" s="65" t="s">
        <v>286</v>
      </c>
      <c r="AV111" s="82"/>
      <c r="AW111" s="65"/>
      <c r="AX111" s="65" t="s">
        <v>285</v>
      </c>
      <c r="AY111" s="65"/>
      <c r="AZ111" s="65" t="s">
        <v>286</v>
      </c>
      <c r="BA111" s="65"/>
      <c r="BB111" s="65" t="s">
        <v>285</v>
      </c>
      <c r="BC111" s="65"/>
      <c r="BD111" s="65"/>
      <c r="BE111" s="65"/>
      <c r="BF111" s="65"/>
      <c r="BG111" s="65" t="s">
        <v>285</v>
      </c>
      <c r="BH111" s="65"/>
      <c r="BI111" s="82" t="s">
        <v>286</v>
      </c>
      <c r="BJ111" s="65"/>
      <c r="BK111" s="65"/>
      <c r="BL111" s="65" t="s">
        <v>286</v>
      </c>
      <c r="BM111" s="155" t="s">
        <v>287</v>
      </c>
      <c r="BN111" s="65"/>
      <c r="BO111" s="65" t="s">
        <v>286</v>
      </c>
      <c r="BP111" s="65" t="s">
        <v>285</v>
      </c>
      <c r="BQ111" s="65"/>
      <c r="BR111" s="82"/>
      <c r="BS111" s="65"/>
      <c r="BT111" s="65"/>
      <c r="BU111" s="65" t="s">
        <v>285</v>
      </c>
      <c r="BV111" s="65"/>
      <c r="BW111" s="65" t="s">
        <v>286</v>
      </c>
      <c r="BX111" s="65"/>
      <c r="BY111" s="65"/>
      <c r="BZ111" s="65" t="s">
        <v>285</v>
      </c>
      <c r="CA111" s="65"/>
      <c r="CB111" s="65" t="s">
        <v>286</v>
      </c>
      <c r="CC111" s="65"/>
      <c r="CD111" s="65" t="s">
        <v>285</v>
      </c>
      <c r="CE111" s="65"/>
      <c r="CF111" s="65"/>
      <c r="CG111" s="65"/>
      <c r="CH111" s="65"/>
      <c r="CI111" s="65" t="s">
        <v>285</v>
      </c>
      <c r="CJ111" s="65"/>
      <c r="CK111" s="65" t="s">
        <v>286</v>
      </c>
      <c r="CL111" s="65"/>
      <c r="CM111" s="65"/>
      <c r="CN111" s="65" t="s">
        <v>285</v>
      </c>
      <c r="CO111" s="65"/>
      <c r="CP111" s="65" t="s">
        <v>286</v>
      </c>
      <c r="CQ111" s="65"/>
      <c r="CR111" s="65" t="s">
        <v>285</v>
      </c>
      <c r="CS111" s="65"/>
      <c r="CT111" s="65"/>
      <c r="CU111" s="65"/>
      <c r="CV111" s="65"/>
      <c r="CW111" s="65" t="s">
        <v>285</v>
      </c>
      <c r="CX111" s="65"/>
      <c r="CY111" s="65" t="s">
        <v>286</v>
      </c>
      <c r="CZ111" s="65"/>
      <c r="DA111" s="65"/>
      <c r="DB111" s="65" t="s">
        <v>285</v>
      </c>
      <c r="DC111" s="65"/>
      <c r="DD111" s="65" t="s">
        <v>286</v>
      </c>
      <c r="DE111" s="65"/>
      <c r="DF111" s="65" t="s">
        <v>285</v>
      </c>
      <c r="DG111" s="65"/>
      <c r="DH111" s="65"/>
      <c r="DI111" s="65"/>
      <c r="DJ111" s="65"/>
      <c r="DK111" s="65"/>
      <c r="DL111" s="65" t="s">
        <v>285</v>
      </c>
      <c r="DM111" s="65"/>
      <c r="DN111" s="152" t="s">
        <v>286</v>
      </c>
      <c r="DO111" s="65"/>
      <c r="DP111" s="65"/>
      <c r="DQ111" s="65"/>
      <c r="DR111" s="65"/>
      <c r="DS111" s="65"/>
      <c r="DT111" s="65"/>
      <c r="DU111" s="65"/>
      <c r="DV111" s="65"/>
      <c r="DW111" s="65"/>
      <c r="DX111" s="65"/>
      <c r="DY111" s="65" t="s">
        <v>286</v>
      </c>
      <c r="DZ111" s="65"/>
      <c r="EA111" s="65"/>
      <c r="EB111" s="65"/>
      <c r="EC111" s="65"/>
      <c r="ED111" s="65"/>
      <c r="EE111" s="65"/>
      <c r="EF111" s="65"/>
      <c r="EG111" s="65" t="s">
        <v>286</v>
      </c>
      <c r="EH111" s="65"/>
      <c r="EI111" s="65"/>
      <c r="EJ111" s="65"/>
      <c r="EK111" s="65"/>
      <c r="EL111" s="65"/>
      <c r="EM111" s="65"/>
      <c r="EN111" s="65"/>
      <c r="EO111" s="65"/>
      <c r="EP111" s="65"/>
      <c r="EQ111" s="65"/>
      <c r="ER111" s="65"/>
      <c r="ES111" s="65"/>
      <c r="ET111" s="65"/>
      <c r="EU111" s="65"/>
      <c r="EV111" s="65"/>
      <c r="EW111" s="65"/>
      <c r="EX111" s="65"/>
      <c r="EY111" s="65"/>
      <c r="EZ111" s="65"/>
      <c r="FA111" s="65"/>
      <c r="FB111" s="65"/>
      <c r="FC111" s="65"/>
      <c r="FD111" s="65"/>
      <c r="FE111" s="65"/>
      <c r="FF111" s="65"/>
      <c r="FG111" s="65" t="s">
        <v>286</v>
      </c>
      <c r="FH111" s="65"/>
      <c r="FI111" s="65"/>
      <c r="FJ111" s="65"/>
      <c r="FK111" s="65"/>
      <c r="FL111" s="65"/>
      <c r="FM111" s="65"/>
      <c r="FN111" s="65"/>
      <c r="FO111" s="65"/>
      <c r="FP111" s="65"/>
      <c r="FQ111" s="65"/>
      <c r="FR111" s="65"/>
      <c r="FS111" s="65"/>
      <c r="FT111" s="65"/>
      <c r="FU111" s="65"/>
      <c r="FV111" s="65"/>
      <c r="FW111" s="65" t="s">
        <v>286</v>
      </c>
      <c r="FX111" s="65"/>
      <c r="FY111" s="65"/>
      <c r="FZ111" s="65"/>
      <c r="GA111" s="65"/>
    </row>
    <row r="112" spans="1:183" ht="3.6" customHeight="1" x14ac:dyDescent="0.25">
      <c r="A112" s="65"/>
      <c r="B112" s="65"/>
      <c r="C112" s="65"/>
      <c r="D112" s="65"/>
      <c r="E112" s="65"/>
      <c r="F112" s="65"/>
      <c r="G112" s="65"/>
      <c r="H112" s="65"/>
      <c r="I112" s="65"/>
      <c r="J112" s="65"/>
      <c r="K112" s="65"/>
      <c r="L112" s="65"/>
      <c r="M112" s="65"/>
      <c r="N112" s="65"/>
      <c r="O112" s="65"/>
      <c r="P112" s="65"/>
      <c r="Q112" s="65"/>
      <c r="R112" s="65"/>
      <c r="S112" s="65"/>
      <c r="T112" s="65"/>
      <c r="U112" s="65"/>
      <c r="V112" s="65"/>
      <c r="W112" s="65"/>
      <c r="X112" s="65"/>
      <c r="Y112" s="65"/>
      <c r="Z112" s="65">
        <v>41431</v>
      </c>
      <c r="AA112" s="65"/>
      <c r="AB112" s="65"/>
      <c r="AC112" s="65"/>
      <c r="AD112" s="65">
        <v>41435</v>
      </c>
      <c r="AE112" s="65"/>
      <c r="AF112" s="65">
        <v>41438</v>
      </c>
      <c r="AG112" s="65"/>
      <c r="AH112" s="65">
        <v>41439</v>
      </c>
      <c r="AI112" s="65"/>
      <c r="AJ112" s="65"/>
      <c r="AK112" s="65"/>
      <c r="AL112" s="65"/>
      <c r="AM112" s="100">
        <v>41445</v>
      </c>
      <c r="AN112" s="65"/>
      <c r="AO112" s="65">
        <v>41446</v>
      </c>
      <c r="AP112" s="65"/>
      <c r="AQ112" s="65"/>
      <c r="AR112" s="65"/>
      <c r="AS112" s="65">
        <v>41451</v>
      </c>
      <c r="AT112" s="65"/>
      <c r="AU112" s="65">
        <v>41452</v>
      </c>
      <c r="AV112" s="82"/>
      <c r="AW112" s="65"/>
      <c r="AX112" s="100">
        <v>41456</v>
      </c>
      <c r="AY112" s="65"/>
      <c r="AZ112" s="65">
        <v>41457</v>
      </c>
      <c r="BA112" s="65"/>
      <c r="BB112" s="65">
        <v>41460</v>
      </c>
      <c r="BC112" s="65"/>
      <c r="BD112" s="65"/>
      <c r="BE112" s="65"/>
      <c r="BF112" s="65"/>
      <c r="BG112" s="65">
        <v>41464</v>
      </c>
      <c r="BH112" s="65"/>
      <c r="BI112" s="98">
        <v>41466</v>
      </c>
      <c r="BJ112" s="65"/>
      <c r="BK112" s="65"/>
      <c r="BL112" s="65">
        <v>41470</v>
      </c>
      <c r="BM112" s="100">
        <v>41471</v>
      </c>
      <c r="BN112" s="100"/>
      <c r="BO112" s="65">
        <v>41472</v>
      </c>
      <c r="BP112" s="65">
        <v>41473</v>
      </c>
      <c r="BQ112" s="65"/>
      <c r="BR112" s="82"/>
      <c r="BS112" s="65"/>
      <c r="BT112" s="65"/>
      <c r="BU112" s="65">
        <v>41478</v>
      </c>
      <c r="BV112" s="65"/>
      <c r="BW112" s="65">
        <v>41480</v>
      </c>
      <c r="BX112" s="65"/>
      <c r="BY112" s="65"/>
      <c r="BZ112" s="65">
        <v>41484</v>
      </c>
      <c r="CA112" s="65"/>
      <c r="CB112" s="65">
        <v>41485</v>
      </c>
      <c r="CC112" s="65"/>
      <c r="CD112" s="65">
        <v>41487</v>
      </c>
      <c r="CE112" s="65"/>
      <c r="CF112" s="65"/>
      <c r="CG112" s="65"/>
      <c r="CH112" s="65"/>
      <c r="CI112" s="65">
        <v>41492</v>
      </c>
      <c r="CJ112" s="65"/>
      <c r="CK112" s="65">
        <v>41494</v>
      </c>
      <c r="CL112" s="65"/>
      <c r="CM112" s="65"/>
      <c r="CN112" s="65">
        <v>41498</v>
      </c>
      <c r="CO112" s="65"/>
      <c r="CP112" s="65">
        <v>41499</v>
      </c>
      <c r="CQ112" s="100"/>
      <c r="CR112" s="65">
        <v>41501</v>
      </c>
      <c r="CS112" s="65"/>
      <c r="CT112" s="65"/>
      <c r="CU112" s="65"/>
      <c r="CV112" s="65"/>
      <c r="CW112" s="65">
        <v>41506</v>
      </c>
      <c r="CX112" s="65"/>
      <c r="CY112" s="65">
        <v>41508</v>
      </c>
      <c r="CZ112" s="65"/>
      <c r="DA112" s="65"/>
      <c r="DB112" s="65">
        <v>41512</v>
      </c>
      <c r="DC112" s="65"/>
      <c r="DD112" s="65">
        <v>41513</v>
      </c>
      <c r="DE112" s="65"/>
      <c r="DF112" s="65">
        <v>41515</v>
      </c>
      <c r="DG112" s="65"/>
      <c r="DH112" s="65"/>
      <c r="DI112" s="65"/>
      <c r="DJ112" s="65"/>
      <c r="DK112" s="65"/>
      <c r="DL112" s="65">
        <v>41522</v>
      </c>
      <c r="DM112" s="65"/>
      <c r="DN112" s="156">
        <v>41523</v>
      </c>
      <c r="DO112" s="65"/>
      <c r="DP112" s="65"/>
      <c r="DQ112" s="65"/>
      <c r="DR112" s="65"/>
      <c r="DS112" s="65"/>
      <c r="DT112" s="65"/>
      <c r="DU112" s="65"/>
      <c r="DV112" s="65"/>
      <c r="DW112" s="65"/>
      <c r="DX112" s="65"/>
      <c r="DY112" s="65">
        <v>41534</v>
      </c>
      <c r="DZ112" s="65"/>
      <c r="EA112" s="65"/>
      <c r="EB112" s="65"/>
      <c r="EC112" s="65"/>
      <c r="ED112" s="65"/>
      <c r="EE112" s="65"/>
      <c r="EF112" s="65"/>
      <c r="EG112" s="65">
        <v>41542</v>
      </c>
      <c r="EH112" s="65"/>
      <c r="EI112" s="65"/>
      <c r="EJ112" s="65"/>
      <c r="EK112" s="65"/>
      <c r="EL112" s="65"/>
      <c r="EM112" s="65"/>
      <c r="EN112" s="65"/>
      <c r="EO112" s="65"/>
      <c r="EP112" s="65"/>
      <c r="EQ112" s="65"/>
      <c r="ER112" s="65"/>
      <c r="ES112" s="65"/>
      <c r="ET112" s="65"/>
      <c r="EU112" s="65"/>
      <c r="EV112" s="65"/>
      <c r="EW112" s="65"/>
      <c r="EX112" s="65"/>
      <c r="EY112" s="65"/>
      <c r="EZ112" s="65"/>
      <c r="FA112" s="65"/>
      <c r="FB112" s="65"/>
      <c r="FC112" s="65"/>
      <c r="FD112" s="65"/>
      <c r="FE112" s="65"/>
      <c r="FF112" s="65"/>
      <c r="FG112" s="65">
        <v>41568</v>
      </c>
      <c r="FH112" s="65"/>
      <c r="FI112" s="65"/>
      <c r="FJ112" s="65"/>
      <c r="FK112" s="65"/>
      <c r="FL112" s="65"/>
      <c r="FM112" s="65"/>
      <c r="FN112" s="65"/>
      <c r="FO112" s="65"/>
      <c r="FP112" s="65"/>
      <c r="FQ112" s="65"/>
      <c r="FR112" s="65"/>
      <c r="FS112" s="65"/>
      <c r="FT112" s="65"/>
      <c r="FU112" s="65"/>
      <c r="FV112" s="65"/>
      <c r="FW112" s="65">
        <v>41584</v>
      </c>
      <c r="FX112" s="65"/>
      <c r="FY112" s="65"/>
      <c r="FZ112" s="65"/>
      <c r="GA112" s="65"/>
    </row>
    <row r="113" spans="1:183" x14ac:dyDescent="0.25">
      <c r="A113" s="61" t="s">
        <v>139</v>
      </c>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v>11.156899792325525</v>
      </c>
      <c r="AA113" s="96"/>
      <c r="AB113" s="96"/>
      <c r="AC113" s="96"/>
      <c r="AD113" s="96">
        <v>7.2875000000000005</v>
      </c>
      <c r="AE113" s="96"/>
      <c r="AF113" s="96">
        <v>13.187500000000002</v>
      </c>
      <c r="AG113" s="96"/>
      <c r="AH113" s="96">
        <v>0.6875</v>
      </c>
      <c r="AI113" s="96"/>
      <c r="AJ113" s="96"/>
      <c r="AK113" s="96"/>
      <c r="AL113" s="96"/>
      <c r="AM113" s="96">
        <v>14.729166666666675</v>
      </c>
      <c r="AN113" s="96"/>
      <c r="AO113" s="96">
        <v>3.3250000000000002</v>
      </c>
      <c r="AP113" s="96"/>
      <c r="AQ113" s="96"/>
      <c r="AR113" s="96"/>
      <c r="AS113" s="96">
        <v>15.8</v>
      </c>
      <c r="AT113" s="96"/>
      <c r="AU113" s="96">
        <v>3</v>
      </c>
      <c r="AV113" s="96"/>
      <c r="AW113" s="96"/>
      <c r="AX113" s="96">
        <v>14.074999999999999</v>
      </c>
      <c r="AY113" s="96"/>
      <c r="AZ113" s="96">
        <v>2.9374999999999991</v>
      </c>
      <c r="BA113" s="96"/>
      <c r="BB113" s="96">
        <v>18.512499999999999</v>
      </c>
      <c r="BC113" s="96"/>
      <c r="BD113" s="96"/>
      <c r="BE113" s="96"/>
      <c r="BF113" s="96"/>
      <c r="BG113" s="96">
        <v>15.475</v>
      </c>
      <c r="BH113" s="96"/>
      <c r="BI113" s="96">
        <v>13.6875</v>
      </c>
      <c r="BJ113" s="96"/>
      <c r="BK113" s="96"/>
      <c r="BL113" s="96">
        <v>4.5999999999999988</v>
      </c>
      <c r="BM113" s="96">
        <v>9.8374999999999986</v>
      </c>
      <c r="BN113" s="96"/>
      <c r="BO113" s="96">
        <v>1.7625000000000002</v>
      </c>
      <c r="BP113" s="96">
        <v>8.5</v>
      </c>
      <c r="BQ113" s="96"/>
      <c r="BR113" s="96"/>
      <c r="BS113" s="96"/>
      <c r="BT113" s="96"/>
      <c r="BU113" s="96">
        <v>15.075000000000001</v>
      </c>
      <c r="BV113" s="96"/>
      <c r="BW113" s="96">
        <v>2.0875000000000004</v>
      </c>
      <c r="BX113" s="96"/>
      <c r="BY113" s="96"/>
      <c r="BZ113" s="96">
        <v>6.979166666666675</v>
      </c>
      <c r="CA113" s="96"/>
      <c r="CB113" s="96">
        <v>1.40625</v>
      </c>
      <c r="CC113" s="96"/>
      <c r="CD113" s="96">
        <v>10.512499999999999</v>
      </c>
      <c r="CE113" s="96"/>
      <c r="CF113" s="96"/>
      <c r="CG113" s="96"/>
      <c r="CH113" s="96"/>
      <c r="CI113" s="96">
        <v>5.0916666666666748</v>
      </c>
      <c r="CJ113" s="96"/>
      <c r="CK113" s="96">
        <v>0.96250000000000036</v>
      </c>
      <c r="CL113" s="96"/>
      <c r="CM113" s="96"/>
      <c r="CN113" s="96">
        <v>13.537500000000001</v>
      </c>
      <c r="CO113" s="96"/>
      <c r="CP113" s="96">
        <v>-0.54999999999999982</v>
      </c>
      <c r="CQ113" s="96"/>
      <c r="CR113" s="96">
        <v>8.3375000000000004</v>
      </c>
      <c r="CS113" s="96"/>
      <c r="CT113" s="96"/>
      <c r="CU113" s="96"/>
      <c r="CV113" s="96"/>
      <c r="CW113" s="96">
        <v>15.670833333333325</v>
      </c>
      <c r="CX113" s="96"/>
      <c r="CY113" s="96">
        <v>5.875</v>
      </c>
      <c r="CZ113" s="96"/>
      <c r="DA113" s="96"/>
      <c r="DB113" s="96">
        <v>15.425000000000001</v>
      </c>
      <c r="DC113" s="96"/>
      <c r="DD113" s="96">
        <v>2.5249999999999995</v>
      </c>
      <c r="DE113" s="96"/>
      <c r="DF113" s="96">
        <v>15.670833333333325</v>
      </c>
      <c r="DG113" s="96"/>
      <c r="DH113" s="96"/>
      <c r="DI113" s="96"/>
      <c r="DJ113" s="96"/>
      <c r="DK113" s="96"/>
      <c r="DL113" s="96">
        <v>18.924999999999997</v>
      </c>
      <c r="DM113" s="96"/>
      <c r="DN113" s="121">
        <v>18.433333333333334</v>
      </c>
      <c r="DO113" s="96"/>
      <c r="DP113" s="96"/>
      <c r="DQ113" s="96"/>
      <c r="DR113" s="96"/>
      <c r="DS113" s="96"/>
      <c r="DT113" s="96"/>
      <c r="DU113" s="96"/>
      <c r="DV113" s="96"/>
      <c r="DW113" s="96"/>
      <c r="DX113" s="96"/>
      <c r="DY113" s="96">
        <v>6.9375</v>
      </c>
      <c r="DZ113" s="96"/>
      <c r="EA113" s="96"/>
      <c r="EB113" s="96"/>
      <c r="EC113" s="96"/>
      <c r="ED113" s="96"/>
      <c r="EE113" s="96"/>
      <c r="EF113" s="96"/>
      <c r="EG113" s="96">
        <v>1.6500000000000004</v>
      </c>
      <c r="EH113" s="96"/>
      <c r="EI113" s="96"/>
      <c r="EJ113" s="96"/>
      <c r="EK113" s="96"/>
      <c r="EL113" s="96"/>
      <c r="EM113" s="96"/>
      <c r="EN113" s="96"/>
      <c r="EO113" s="96"/>
      <c r="EP113" s="96"/>
      <c r="EQ113" s="96"/>
      <c r="ER113" s="96"/>
      <c r="ES113" s="96"/>
      <c r="ET113" s="96"/>
      <c r="EU113" s="96"/>
      <c r="EV113" s="96"/>
      <c r="EW113" s="96"/>
      <c r="EX113" s="96"/>
      <c r="EY113" s="96"/>
      <c r="EZ113" s="96"/>
      <c r="FA113" s="96"/>
      <c r="FB113" s="96"/>
      <c r="FC113" s="96"/>
      <c r="FD113" s="96"/>
      <c r="FE113" s="96"/>
      <c r="FF113" s="96"/>
      <c r="FG113" s="96">
        <v>2.375</v>
      </c>
      <c r="FH113" s="96"/>
      <c r="FI113" s="96"/>
      <c r="FJ113" s="96"/>
      <c r="FK113" s="96"/>
      <c r="FL113" s="96"/>
      <c r="FM113" s="96"/>
      <c r="FN113" s="96"/>
      <c r="FO113" s="96"/>
      <c r="FP113" s="96"/>
      <c r="FQ113" s="96"/>
      <c r="FR113" s="96"/>
      <c r="FS113" s="96"/>
      <c r="FT113" s="96"/>
      <c r="FU113" s="96"/>
      <c r="FV113" s="96"/>
      <c r="FW113" s="96">
        <v>2.9874999999999998</v>
      </c>
      <c r="FX113" s="96"/>
      <c r="FY113" s="96"/>
      <c r="FZ113" s="96"/>
      <c r="GA113" s="96"/>
    </row>
    <row r="114" spans="1:183" x14ac:dyDescent="0.25">
      <c r="A114" s="31" t="s">
        <v>140</v>
      </c>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v>7.9585949077739997</v>
      </c>
      <c r="AA114" s="96"/>
      <c r="AB114" s="96"/>
      <c r="AC114" s="96"/>
      <c r="AD114" s="96">
        <v>3.6363029176140254</v>
      </c>
      <c r="AE114" s="96"/>
      <c r="AF114" s="96">
        <v>4.3657364071734754</v>
      </c>
      <c r="AG114" s="96"/>
      <c r="AH114" s="96">
        <v>0.99609018047922593</v>
      </c>
      <c r="AI114" s="96"/>
      <c r="AJ114" s="96"/>
      <c r="AK114" s="96"/>
      <c r="AL114" s="96"/>
      <c r="AM114" s="96">
        <v>5.0858845436346005</v>
      </c>
      <c r="AN114" s="96"/>
      <c r="AO114" s="96">
        <v>0.55515860996282473</v>
      </c>
      <c r="AP114" s="96"/>
      <c r="AQ114" s="96"/>
      <c r="AR114" s="96"/>
      <c r="AS114" s="96">
        <v>6.1539509910841748</v>
      </c>
      <c r="AT114" s="96"/>
      <c r="AU114" s="96">
        <v>2.8112063217486751</v>
      </c>
      <c r="AV114" s="96"/>
      <c r="AW114" s="96"/>
      <c r="AX114" s="96">
        <v>8.8066956578660758</v>
      </c>
      <c r="AY114" s="96"/>
      <c r="AZ114" s="96">
        <v>4.4446365179626746</v>
      </c>
      <c r="BA114" s="96"/>
      <c r="BB114" s="96">
        <v>8.9444590913363253</v>
      </c>
      <c r="BC114" s="96"/>
      <c r="BD114" s="96"/>
      <c r="BE114" s="96"/>
      <c r="BF114" s="96"/>
      <c r="BG114" s="96">
        <v>8.5398060544807244</v>
      </c>
      <c r="BH114" s="96"/>
      <c r="BI114" s="96">
        <v>2.7144250836424</v>
      </c>
      <c r="BJ114" s="96"/>
      <c r="BK114" s="96"/>
      <c r="BL114" s="96">
        <v>5.964235392268975</v>
      </c>
      <c r="BM114" s="96">
        <v>6.8028338223006504</v>
      </c>
      <c r="BN114" s="96"/>
      <c r="BO114" s="96">
        <v>0.86486398186317448</v>
      </c>
      <c r="BP114" s="96">
        <v>4.0327757564923754</v>
      </c>
      <c r="BQ114" s="96"/>
      <c r="BR114" s="96"/>
      <c r="BS114" s="96"/>
      <c r="BT114" s="96"/>
      <c r="BU114" s="96">
        <v>8.0359806380231511</v>
      </c>
      <c r="BV114" s="96"/>
      <c r="BW114" s="96">
        <v>0.89184131991124982</v>
      </c>
      <c r="BX114" s="96"/>
      <c r="BY114" s="96"/>
      <c r="BZ114" s="96">
        <v>6.2963630123436252</v>
      </c>
      <c r="CA114" s="96"/>
      <c r="CB114" s="96">
        <v>0.35707399422729935</v>
      </c>
      <c r="CC114" s="96"/>
      <c r="CD114" s="96">
        <v>4.2915556832700004</v>
      </c>
      <c r="CE114" s="96"/>
      <c r="CF114" s="96"/>
      <c r="CG114" s="96"/>
      <c r="CH114" s="96"/>
      <c r="CI114" s="96">
        <v>3.0635261876507496</v>
      </c>
      <c r="CJ114" s="96"/>
      <c r="CK114" s="96">
        <v>-4.5195943049005649E-3</v>
      </c>
      <c r="CL114" s="96"/>
      <c r="CM114" s="96"/>
      <c r="CN114" s="96">
        <v>6.2630908631522999</v>
      </c>
      <c r="CO114" s="96"/>
      <c r="CP114" s="96">
        <v>0.39835963306230049</v>
      </c>
      <c r="CQ114" s="96"/>
      <c r="CR114" s="96">
        <v>3.1914273449652741</v>
      </c>
      <c r="CS114" s="96"/>
      <c r="CT114" s="96"/>
      <c r="CU114" s="96"/>
      <c r="CV114" s="96"/>
      <c r="CW114" s="96">
        <v>10.246366236964976</v>
      </c>
      <c r="CX114" s="96"/>
      <c r="CY114" s="96">
        <v>8.0976184237949234</v>
      </c>
      <c r="CZ114" s="96"/>
      <c r="DA114" s="96"/>
      <c r="DB114" s="96">
        <v>10.3148229696885</v>
      </c>
      <c r="DC114" s="96"/>
      <c r="DD114" s="96">
        <v>9.5440373061140011</v>
      </c>
      <c r="DE114" s="96"/>
      <c r="DF114" s="96">
        <v>10.508370922057775</v>
      </c>
      <c r="DG114" s="96"/>
      <c r="DH114" s="96"/>
      <c r="DI114" s="96"/>
      <c r="DJ114" s="96"/>
      <c r="DK114" s="96"/>
      <c r="DL114" s="96">
        <v>12.200234303485999</v>
      </c>
      <c r="DM114" s="96"/>
      <c r="DN114" s="121">
        <v>12.379146239107024</v>
      </c>
      <c r="DO114" s="96"/>
      <c r="DP114" s="96"/>
      <c r="DQ114" s="96"/>
      <c r="DR114" s="96"/>
      <c r="DS114" s="96"/>
      <c r="DT114" s="96"/>
      <c r="DU114" s="96"/>
      <c r="DV114" s="96"/>
      <c r="DW114" s="96"/>
      <c r="DX114" s="96"/>
      <c r="DY114" s="96">
        <v>1.0475286911079493</v>
      </c>
      <c r="DZ114" s="96"/>
      <c r="EA114" s="96"/>
      <c r="EB114" s="96"/>
      <c r="EC114" s="96"/>
      <c r="ED114" s="96"/>
      <c r="EE114" s="96"/>
      <c r="EF114" s="96"/>
      <c r="EG114" s="96">
        <v>1.1735502581601507</v>
      </c>
      <c r="EH114" s="96"/>
      <c r="EI114" s="96"/>
      <c r="EJ114" s="96"/>
      <c r="EK114" s="96"/>
      <c r="EL114" s="96"/>
      <c r="EM114" s="96"/>
      <c r="EN114" s="96"/>
      <c r="EO114" s="96"/>
      <c r="EP114" s="96"/>
      <c r="EQ114" s="96"/>
      <c r="ER114" s="96"/>
      <c r="ES114" s="96"/>
      <c r="ET114" s="96"/>
      <c r="EU114" s="96"/>
      <c r="EV114" s="96"/>
      <c r="EW114" s="96"/>
      <c r="EX114" s="96"/>
      <c r="EY114" s="96"/>
      <c r="EZ114" s="96"/>
      <c r="FA114" s="96"/>
      <c r="FB114" s="96"/>
      <c r="FC114" s="96"/>
      <c r="FD114" s="96"/>
      <c r="FE114" s="96"/>
      <c r="FF114" s="96"/>
      <c r="FG114" s="96">
        <v>2.9086594362613498</v>
      </c>
      <c r="FH114" s="96"/>
      <c r="FI114" s="96"/>
      <c r="FJ114" s="96"/>
      <c r="FK114" s="96"/>
      <c r="FL114" s="96"/>
      <c r="FM114" s="96"/>
      <c r="FN114" s="96"/>
      <c r="FO114" s="96"/>
      <c r="FP114" s="96"/>
      <c r="FQ114" s="96"/>
      <c r="FR114" s="96"/>
      <c r="FS114" s="96"/>
      <c r="FT114" s="96"/>
      <c r="FU114" s="96"/>
      <c r="FV114" s="96"/>
      <c r="FW114" s="96">
        <v>3.2486146008554257</v>
      </c>
      <c r="FX114" s="96"/>
      <c r="FY114" s="96"/>
      <c r="FZ114" s="96"/>
      <c r="GA114" s="96"/>
    </row>
    <row r="115" spans="1:183" x14ac:dyDescent="0.25">
      <c r="A115" s="31" t="s">
        <v>141</v>
      </c>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v>3.5362495266113751</v>
      </c>
      <c r="AA115" s="96"/>
      <c r="AB115" s="96"/>
      <c r="AC115" s="96"/>
      <c r="AD115" s="96">
        <v>2.83138579936915</v>
      </c>
      <c r="AE115" s="96"/>
      <c r="AF115" s="96">
        <v>2.8619378069699501</v>
      </c>
      <c r="AG115" s="96"/>
      <c r="AH115" s="96">
        <v>2.0625344361180247</v>
      </c>
      <c r="AI115" s="96"/>
      <c r="AJ115" s="96"/>
      <c r="AK115" s="96"/>
      <c r="AL115" s="96"/>
      <c r="AM115" s="96">
        <v>1.2317350276682992</v>
      </c>
      <c r="AN115" s="96"/>
      <c r="AO115" s="96">
        <v>1.0834802039913995</v>
      </c>
      <c r="AP115" s="96"/>
      <c r="AQ115" s="96"/>
      <c r="AR115" s="96"/>
      <c r="AS115" s="96">
        <v>1.5582617382640742</v>
      </c>
      <c r="AT115" s="96"/>
      <c r="AU115" s="96">
        <v>1.6230253292703005</v>
      </c>
      <c r="AV115" s="96"/>
      <c r="AW115" s="96"/>
      <c r="AX115" s="96">
        <v>2.2196312435213996</v>
      </c>
      <c r="AY115" s="96"/>
      <c r="AZ115" s="96">
        <v>2.2772175029332002</v>
      </c>
      <c r="BA115" s="96"/>
      <c r="BB115" s="96">
        <v>3.0687343691918745</v>
      </c>
      <c r="BC115" s="96"/>
      <c r="BD115" s="96"/>
      <c r="BE115" s="96"/>
      <c r="BF115" s="96"/>
      <c r="BG115" s="96">
        <v>2.1755591865402009</v>
      </c>
      <c r="BH115" s="96"/>
      <c r="BI115" s="96">
        <v>1.6453754095073001</v>
      </c>
      <c r="BJ115" s="96"/>
      <c r="BK115" s="96"/>
      <c r="BL115" s="96">
        <v>2.5258217203084254</v>
      </c>
      <c r="BM115" s="96">
        <v>2.5053773778140251</v>
      </c>
      <c r="BN115" s="96"/>
      <c r="BO115" s="96">
        <v>1.9399198536117002</v>
      </c>
      <c r="BP115" s="96">
        <v>2.2874897420915992</v>
      </c>
      <c r="BQ115" s="96"/>
      <c r="BR115" s="96"/>
      <c r="BS115" s="96"/>
      <c r="BT115" s="96"/>
      <c r="BU115" s="96">
        <v>2.3294771294575503</v>
      </c>
      <c r="BV115" s="96"/>
      <c r="BW115" s="96">
        <v>1.6077667616177238</v>
      </c>
      <c r="BX115" s="96"/>
      <c r="BY115" s="96"/>
      <c r="BZ115" s="96">
        <v>1.9855078411808997</v>
      </c>
      <c r="CA115" s="96"/>
      <c r="CB115" s="96">
        <v>-0.85492229391529984</v>
      </c>
      <c r="CC115" s="96"/>
      <c r="CD115" s="96">
        <v>0.18281835938807545</v>
      </c>
      <c r="CE115" s="96"/>
      <c r="CF115" s="96"/>
      <c r="CG115" s="96"/>
      <c r="CH115" s="96"/>
      <c r="CI115" s="96">
        <v>0.37524974250990084</v>
      </c>
      <c r="CJ115" s="96"/>
      <c r="CK115" s="96">
        <v>0.38819075887660093</v>
      </c>
      <c r="CL115" s="96"/>
      <c r="CM115" s="96"/>
      <c r="CN115" s="96">
        <v>1.6263224748304501</v>
      </c>
      <c r="CO115" s="96"/>
      <c r="CP115" s="96">
        <v>1.1344059727997502</v>
      </c>
      <c r="CQ115" s="96"/>
      <c r="CR115" s="96">
        <v>1.2662998055242505</v>
      </c>
      <c r="CS115" s="96"/>
      <c r="CT115" s="96"/>
      <c r="CU115" s="96"/>
      <c r="CV115" s="96"/>
      <c r="CW115" s="96">
        <v>3.0113762198612251</v>
      </c>
      <c r="CX115" s="96"/>
      <c r="CY115" s="96">
        <v>3.3930185812916749</v>
      </c>
      <c r="CZ115" s="96"/>
      <c r="DA115" s="96"/>
      <c r="DB115" s="96">
        <v>4.2664597470876995</v>
      </c>
      <c r="DC115" s="96"/>
      <c r="DD115" s="96">
        <v>4.5309751478027502</v>
      </c>
      <c r="DE115" s="96"/>
      <c r="DF115" s="96">
        <v>5.0005446660738757</v>
      </c>
      <c r="DG115" s="96"/>
      <c r="DH115" s="96"/>
      <c r="DI115" s="96"/>
      <c r="DJ115" s="96"/>
      <c r="DK115" s="96"/>
      <c r="DL115" s="96">
        <v>6.8359196460911251</v>
      </c>
      <c r="DM115" s="96"/>
      <c r="DN115" s="121">
        <v>6.7659812212892998</v>
      </c>
      <c r="DO115" s="96"/>
      <c r="DP115" s="96"/>
      <c r="DQ115" s="96"/>
      <c r="DR115" s="96"/>
      <c r="DS115" s="96"/>
      <c r="DT115" s="96"/>
      <c r="DU115" s="96"/>
      <c r="DV115" s="96"/>
      <c r="DW115" s="96"/>
      <c r="DX115" s="96"/>
      <c r="DY115" s="96">
        <v>2.6751673438736998</v>
      </c>
      <c r="DZ115" s="96"/>
      <c r="EA115" s="96"/>
      <c r="EB115" s="96"/>
      <c r="EC115" s="96"/>
      <c r="ED115" s="96"/>
      <c r="EE115" s="96"/>
      <c r="EF115" s="96"/>
      <c r="EG115" s="96">
        <v>1.16919775053415</v>
      </c>
      <c r="EH115" s="96"/>
      <c r="EI115" s="96"/>
      <c r="EJ115" s="96"/>
      <c r="EK115" s="96"/>
      <c r="EL115" s="96"/>
      <c r="EM115" s="96"/>
      <c r="EN115" s="96"/>
      <c r="EO115" s="96"/>
      <c r="EP115" s="96"/>
      <c r="EQ115" s="96"/>
      <c r="ER115" s="96"/>
      <c r="ES115" s="96"/>
      <c r="ET115" s="96"/>
      <c r="EU115" s="96"/>
      <c r="EV115" s="96"/>
      <c r="EW115" s="96"/>
      <c r="EX115" s="96"/>
      <c r="EY115" s="96"/>
      <c r="EZ115" s="96"/>
      <c r="FA115" s="96"/>
      <c r="FB115" s="96"/>
      <c r="FC115" s="96"/>
      <c r="FD115" s="96"/>
      <c r="FE115" s="96"/>
      <c r="FF115" s="96"/>
      <c r="FG115" s="96">
        <v>2.5963191858205499</v>
      </c>
      <c r="FH115" s="96"/>
      <c r="FI115" s="96"/>
      <c r="FJ115" s="96"/>
      <c r="FK115" s="96"/>
      <c r="FL115" s="96"/>
      <c r="FM115" s="96"/>
      <c r="FN115" s="96"/>
      <c r="FO115" s="96"/>
      <c r="FP115" s="96"/>
      <c r="FQ115" s="96"/>
      <c r="FR115" s="96"/>
      <c r="FS115" s="96"/>
      <c r="FT115" s="96"/>
      <c r="FU115" s="96"/>
      <c r="FV115" s="96"/>
      <c r="FW115" s="96">
        <v>2.3643828097804493</v>
      </c>
      <c r="FX115" s="96"/>
      <c r="FY115" s="96"/>
      <c r="FZ115" s="96"/>
      <c r="GA115" s="96"/>
    </row>
    <row r="116" spans="1:183" x14ac:dyDescent="0.25">
      <c r="A116" s="62" t="s">
        <v>142</v>
      </c>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v>4.1312320878669055</v>
      </c>
      <c r="AA116" s="96"/>
      <c r="AB116" s="96"/>
      <c r="AC116" s="96"/>
      <c r="AD116" s="96">
        <v>3.9296153276897949</v>
      </c>
      <c r="AE116" s="96"/>
      <c r="AF116" s="96">
        <v>3.9721449731626075</v>
      </c>
      <c r="AG116" s="96"/>
      <c r="AH116" s="96">
        <v>3.6921600636904195</v>
      </c>
      <c r="AI116" s="96"/>
      <c r="AJ116" s="96"/>
      <c r="AK116" s="96"/>
      <c r="AL116" s="96"/>
      <c r="AM116" s="96">
        <v>3.2730047794786374</v>
      </c>
      <c r="AN116" s="96"/>
      <c r="AO116" s="96">
        <v>3.130459779098453</v>
      </c>
      <c r="AP116" s="96"/>
      <c r="AQ116" s="96"/>
      <c r="AR116" s="96"/>
      <c r="AS116" s="96">
        <v>2.8493526681870094</v>
      </c>
      <c r="AT116" s="96"/>
      <c r="AU116" s="96">
        <v>2.9314220618091724</v>
      </c>
      <c r="AV116" s="96"/>
      <c r="AW116" s="96"/>
      <c r="AX116" s="96">
        <v>3.1219834672713502</v>
      </c>
      <c r="AY116" s="96"/>
      <c r="AZ116" s="96">
        <v>3.2530703917566002</v>
      </c>
      <c r="BA116" s="96"/>
      <c r="BB116" s="96">
        <v>3.2021724375949998</v>
      </c>
      <c r="BC116" s="96"/>
      <c r="BD116" s="96"/>
      <c r="BE116" s="96"/>
      <c r="BF116" s="96"/>
      <c r="BG116" s="96">
        <v>3.1398810621888251</v>
      </c>
      <c r="BH116" s="96"/>
      <c r="BI116" s="96">
        <v>3.5368244734477496</v>
      </c>
      <c r="BJ116" s="96"/>
      <c r="BK116" s="96"/>
      <c r="BL116" s="96">
        <v>3.3302129567817249</v>
      </c>
      <c r="BM116" s="96">
        <v>3.3797188938748</v>
      </c>
      <c r="BN116" s="96"/>
      <c r="BO116" s="96">
        <v>3.2805154739725748</v>
      </c>
      <c r="BP116" s="96">
        <v>3.23508007639145</v>
      </c>
      <c r="BQ116" s="96"/>
      <c r="BR116" s="96"/>
      <c r="BS116" s="96"/>
      <c r="BT116" s="96"/>
      <c r="BU116" s="96">
        <v>3.0766265289871497</v>
      </c>
      <c r="BV116" s="96"/>
      <c r="BW116" s="96">
        <v>3.1358221292235253</v>
      </c>
      <c r="BX116" s="96"/>
      <c r="BY116" s="96"/>
      <c r="BZ116" s="96">
        <v>3.271573493654425</v>
      </c>
      <c r="CA116" s="96"/>
      <c r="CB116" s="96">
        <v>1.4275172647422747</v>
      </c>
      <c r="CC116" s="96"/>
      <c r="CD116" s="96">
        <v>1.4568360041595256</v>
      </c>
      <c r="CE116" s="96"/>
      <c r="CF116" s="96"/>
      <c r="CG116" s="96"/>
      <c r="CH116" s="96"/>
      <c r="CI116" s="96">
        <v>0.49887657189230028</v>
      </c>
      <c r="CJ116" s="96"/>
      <c r="CK116" s="96">
        <v>0.52995817601167472</v>
      </c>
      <c r="CL116" s="96"/>
      <c r="CM116" s="96"/>
      <c r="CN116" s="96">
        <v>0.82794264878312518</v>
      </c>
      <c r="CO116" s="96"/>
      <c r="CP116" s="96">
        <v>1.1949942585727253</v>
      </c>
      <c r="CQ116" s="96"/>
      <c r="CR116" s="96">
        <v>1.2308415766888259</v>
      </c>
      <c r="CS116" s="96"/>
      <c r="CT116" s="96"/>
      <c r="CU116" s="96"/>
      <c r="CV116" s="96"/>
      <c r="CW116" s="96">
        <v>1.938143944872575</v>
      </c>
      <c r="CX116" s="96"/>
      <c r="CY116" s="96">
        <v>1.9408446569117253</v>
      </c>
      <c r="CZ116" s="96"/>
      <c r="DA116" s="96"/>
      <c r="DB116" s="96">
        <v>2.6634299385174498</v>
      </c>
      <c r="DC116" s="96"/>
      <c r="DD116" s="96">
        <v>2.4887774081061247</v>
      </c>
      <c r="DE116" s="96"/>
      <c r="DF116" s="96">
        <v>2.7678411491542998</v>
      </c>
      <c r="DG116" s="96"/>
      <c r="DH116" s="96"/>
      <c r="DI116" s="96"/>
      <c r="DJ116" s="96"/>
      <c r="DK116" s="96"/>
      <c r="DL116" s="96">
        <v>3.835113852702825</v>
      </c>
      <c r="DM116" s="96"/>
      <c r="DN116" s="121">
        <v>3.7598156698024998</v>
      </c>
      <c r="DO116" s="96"/>
      <c r="DP116" s="96"/>
      <c r="DQ116" s="96"/>
      <c r="DR116" s="96"/>
      <c r="DS116" s="96"/>
      <c r="DT116" s="96"/>
      <c r="DU116" s="96"/>
      <c r="DV116" s="96"/>
      <c r="DW116" s="96"/>
      <c r="DX116" s="96"/>
      <c r="DY116" s="96">
        <v>3.8495562933828751</v>
      </c>
      <c r="DZ116" s="96"/>
      <c r="EA116" s="96"/>
      <c r="EB116" s="96"/>
      <c r="EC116" s="96"/>
      <c r="ED116" s="96"/>
      <c r="EE116" s="96"/>
      <c r="EF116" s="96"/>
      <c r="EG116" s="96">
        <v>2.6330546209099497</v>
      </c>
      <c r="EH116" s="96"/>
      <c r="EI116" s="96"/>
      <c r="EJ116" s="96"/>
      <c r="EK116" s="96"/>
      <c r="EL116" s="96"/>
      <c r="EM116" s="96"/>
      <c r="EN116" s="96"/>
      <c r="EO116" s="96"/>
      <c r="EP116" s="96"/>
      <c r="EQ116" s="96"/>
      <c r="ER116" s="96"/>
      <c r="ES116" s="96"/>
      <c r="ET116" s="96"/>
      <c r="EU116" s="96"/>
      <c r="EV116" s="96"/>
      <c r="EW116" s="96"/>
      <c r="EX116" s="96"/>
      <c r="EY116" s="96"/>
      <c r="EZ116" s="96"/>
      <c r="FA116" s="96"/>
      <c r="FB116" s="96"/>
      <c r="FC116" s="96"/>
      <c r="FD116" s="96"/>
      <c r="FE116" s="96"/>
      <c r="FF116" s="96"/>
      <c r="FG116" s="96">
        <v>2.1741372264869749</v>
      </c>
      <c r="FH116" s="96"/>
      <c r="FI116" s="96"/>
      <c r="FJ116" s="96"/>
      <c r="FK116" s="96"/>
      <c r="FL116" s="96"/>
      <c r="FM116" s="96"/>
      <c r="FN116" s="96"/>
      <c r="FO116" s="96"/>
      <c r="FP116" s="96"/>
      <c r="FQ116" s="96"/>
      <c r="FR116" s="96"/>
      <c r="FS116" s="96"/>
      <c r="FT116" s="96"/>
      <c r="FU116" s="96"/>
      <c r="FV116" s="96"/>
      <c r="FW116" s="96">
        <v>2.1235574406326254</v>
      </c>
      <c r="FX116" s="96"/>
      <c r="FY116" s="96"/>
      <c r="FZ116" s="96"/>
      <c r="GA116" s="96"/>
    </row>
    <row r="117" spans="1:183" ht="3.6" customHeight="1" x14ac:dyDescent="0.25">
      <c r="Z117">
        <v>4.9812798788096</v>
      </c>
      <c r="AD117">
        <v>4.64259140461228</v>
      </c>
      <c r="AF117">
        <v>4.8113638646417503</v>
      </c>
      <c r="AH117">
        <v>4.7342693692423623</v>
      </c>
      <c r="AM117">
        <v>4.1562147005335799</v>
      </c>
      <c r="AO117">
        <v>4.250733898688738</v>
      </c>
      <c r="AS117">
        <v>3.7453907286846753</v>
      </c>
      <c r="AU117">
        <v>3.7328900644202152</v>
      </c>
      <c r="AV117" s="55"/>
      <c r="AX117">
        <v>3.6219126251064502</v>
      </c>
      <c r="AZ117">
        <v>3.6630379801755075</v>
      </c>
      <c r="BB117">
        <v>3.7903871361431527</v>
      </c>
      <c r="BG117">
        <v>3.5932642542740876</v>
      </c>
      <c r="BI117" s="55">
        <v>3.6876895718951874</v>
      </c>
      <c r="BJ117" s="18"/>
      <c r="BK117" s="18"/>
      <c r="BL117">
        <v>3.8215721258114228</v>
      </c>
      <c r="BM117" s="166">
        <v>3.7182943235689647</v>
      </c>
      <c r="BO117">
        <v>3.6799069099153496</v>
      </c>
      <c r="BP117">
        <v>3.7931666646887825</v>
      </c>
      <c r="BU117">
        <v>3.6036576691307127</v>
      </c>
      <c r="BW117">
        <v>3.643276327199755</v>
      </c>
      <c r="BY117" s="55"/>
      <c r="BZ117">
        <v>3.5327807171040901</v>
      </c>
      <c r="CB117">
        <v>3.5960565391573773</v>
      </c>
      <c r="CD117">
        <v>2.8303155882680375</v>
      </c>
      <c r="CI117">
        <v>1.8845509870349697</v>
      </c>
      <c r="CK117">
        <v>1.84397212766339</v>
      </c>
      <c r="CN117">
        <v>1.659910762701668</v>
      </c>
      <c r="CP117">
        <v>2.0037478864962424</v>
      </c>
      <c r="CR117">
        <v>1.8502135906093495</v>
      </c>
      <c r="CW117">
        <v>1.9652646832299747</v>
      </c>
      <c r="CY117">
        <v>1.8983120442597499</v>
      </c>
      <c r="DB117">
        <v>2.3904582921110253</v>
      </c>
      <c r="DD117">
        <v>2.2819326380702747</v>
      </c>
      <c r="DF117">
        <v>2.5445612797197499</v>
      </c>
      <c r="DL117">
        <v>3.1212225601846502</v>
      </c>
      <c r="DN117" s="153">
        <v>2.8785377718846004</v>
      </c>
      <c r="DY117">
        <v>3.3559896376413496</v>
      </c>
      <c r="EG117">
        <v>3.05793118044055</v>
      </c>
      <c r="FG117">
        <v>2.6387329684071501</v>
      </c>
      <c r="FW117">
        <v>2.2718731889100501</v>
      </c>
    </row>
    <row r="118" spans="1:183" ht="3.6" customHeight="1" x14ac:dyDescent="0.25">
      <c r="Z118">
        <v>6.1098327403384456</v>
      </c>
      <c r="AD118">
        <v>6.0521958073708406</v>
      </c>
      <c r="AF118">
        <v>6.0510204921518849</v>
      </c>
      <c r="AH118">
        <v>5.9371106161345129</v>
      </c>
      <c r="AM118">
        <v>6.0145759682765156</v>
      </c>
      <c r="AO118">
        <v>6.0352914843377121</v>
      </c>
      <c r="AS118">
        <v>5.6320350092828502</v>
      </c>
      <c r="AU118">
        <v>5.7237884812333597</v>
      </c>
      <c r="AV118" s="55"/>
      <c r="AX118">
        <v>5.7106404772564527</v>
      </c>
      <c r="AZ118">
        <v>5.6607080510054502</v>
      </c>
      <c r="BB118">
        <v>5.6451955893084786</v>
      </c>
      <c r="BG118">
        <v>5.4566203331834249</v>
      </c>
      <c r="BI118" s="55">
        <v>5.35724657114765</v>
      </c>
      <c r="BJ118" s="18"/>
      <c r="BK118" s="18"/>
      <c r="BL118">
        <v>5.3490400658754504</v>
      </c>
      <c r="BM118" s="166">
        <v>5.4265494236799503</v>
      </c>
      <c r="BO118">
        <v>5.3587226260079923</v>
      </c>
      <c r="BP118">
        <v>5.3764127251181186</v>
      </c>
      <c r="BU118">
        <v>5.124502877087302</v>
      </c>
      <c r="BW118">
        <v>5.2445921742761747</v>
      </c>
      <c r="BZ118">
        <v>5.1134953901233997</v>
      </c>
      <c r="CB118">
        <v>5.1626115572472493</v>
      </c>
      <c r="CD118">
        <v>5.1132391176922001</v>
      </c>
      <c r="CI118">
        <v>4.0636170435450829</v>
      </c>
      <c r="CK118">
        <v>3.8085192436053004</v>
      </c>
      <c r="CN118">
        <v>3.3835433293529258</v>
      </c>
      <c r="CP118">
        <v>3.7029299696673901</v>
      </c>
      <c r="CR118">
        <v>3.3780556240276498</v>
      </c>
      <c r="CW118">
        <v>3.8034717771889248</v>
      </c>
      <c r="CY118">
        <v>3.2988366066943504</v>
      </c>
      <c r="DB118">
        <v>3.6247666816569497</v>
      </c>
      <c r="DD118">
        <v>3.7058677728294502</v>
      </c>
      <c r="DF118">
        <v>3.9286023879324747</v>
      </c>
      <c r="DL118">
        <v>4.1379370345721753</v>
      </c>
      <c r="DN118" s="153">
        <v>3.9161488947221499</v>
      </c>
      <c r="DY118">
        <v>4.3441541100546504</v>
      </c>
      <c r="EG118">
        <v>4.4194089223501498</v>
      </c>
      <c r="FG118">
        <v>4.0820098186928497</v>
      </c>
      <c r="FW118">
        <v>3.4556490814882252</v>
      </c>
    </row>
    <row r="119" spans="1:183" ht="3.6" customHeight="1" x14ac:dyDescent="0.25">
      <c r="Z119">
        <v>5.3076660267187874</v>
      </c>
      <c r="AD119">
        <v>5.012014949693663</v>
      </c>
      <c r="AF119">
        <v>4.7945311887984676</v>
      </c>
      <c r="AH119">
        <v>4.599460685695318</v>
      </c>
      <c r="AM119">
        <v>4.9762802260188499</v>
      </c>
      <c r="AO119">
        <v>4.9606509338949953</v>
      </c>
      <c r="AS119">
        <v>4.541660333852743</v>
      </c>
      <c r="AU119">
        <v>4.7316480144971846</v>
      </c>
      <c r="AV119" s="55"/>
      <c r="AX119">
        <v>4.8417882026106405</v>
      </c>
      <c r="AZ119">
        <v>4.9743120144137976</v>
      </c>
      <c r="BB119">
        <v>4.89905266745901</v>
      </c>
      <c r="BG119">
        <v>4.5551353390389595</v>
      </c>
      <c r="BI119" s="55">
        <v>5.0748013520034299</v>
      </c>
      <c r="BJ119" s="18"/>
      <c r="BK119" s="18"/>
      <c r="BL119">
        <v>4.9291682130996008</v>
      </c>
      <c r="BM119" s="166">
        <v>4.9308155232364754</v>
      </c>
      <c r="BO119">
        <v>5.134407424444615</v>
      </c>
      <c r="BP119">
        <v>4.7279283166591153</v>
      </c>
      <c r="BU119">
        <v>4.5111274838109843</v>
      </c>
      <c r="BW119">
        <v>4.7186664020506175</v>
      </c>
      <c r="BZ119">
        <v>4.767741446380052</v>
      </c>
      <c r="CB119">
        <v>4.9235781232468501</v>
      </c>
      <c r="CD119">
        <v>4.4391189623024196</v>
      </c>
      <c r="CI119">
        <v>4.8274479622279429</v>
      </c>
      <c r="CK119">
        <v>4.5593618961726872</v>
      </c>
      <c r="CN119">
        <v>4.0812309191666749</v>
      </c>
      <c r="CP119">
        <v>3.9899452752202529</v>
      </c>
      <c r="CR119">
        <v>3.8008710400725452</v>
      </c>
      <c r="CW119">
        <v>3.0393024487530846</v>
      </c>
      <c r="CY119">
        <v>2.9281277898312501</v>
      </c>
      <c r="DB119">
        <v>3.1662564020622503</v>
      </c>
      <c r="DD119">
        <v>2.7143455729527122</v>
      </c>
      <c r="DF119">
        <v>2.9232283092915825</v>
      </c>
      <c r="DL119">
        <v>2.749516280869325</v>
      </c>
      <c r="DN119" s="153">
        <v>2.8508872804939229</v>
      </c>
      <c r="DY119">
        <v>3.3697984440564093</v>
      </c>
      <c r="EG119">
        <v>2.9271087379909497</v>
      </c>
      <c r="FG119">
        <v>3.2665926798162244</v>
      </c>
      <c r="FW119">
        <v>3.00014609359294</v>
      </c>
    </row>
    <row r="120" spans="1:183" ht="3.6" customHeight="1" x14ac:dyDescent="0.25">
      <c r="Z120">
        <v>63.613579255245128</v>
      </c>
      <c r="AD120">
        <v>42.123162134018912</v>
      </c>
      <c r="AF120">
        <v>53.380707561918101</v>
      </c>
      <c r="AH120">
        <v>21.283604040863011</v>
      </c>
      <c r="AM120">
        <v>50.865623052344624</v>
      </c>
      <c r="AO120">
        <v>19.294795779158029</v>
      </c>
      <c r="AS120">
        <v>55.384696192605773</v>
      </c>
      <c r="AU120">
        <v>26.596961138484446</v>
      </c>
      <c r="AV120" s="55"/>
      <c r="AX120">
        <v>63.557431105976477</v>
      </c>
      <c r="AZ120">
        <v>34.331023237957424</v>
      </c>
      <c r="BB120">
        <v>73.414847694369598</v>
      </c>
      <c r="BG120">
        <v>64.778238909629252</v>
      </c>
      <c r="BI120" s="55">
        <v>44.221124899792351</v>
      </c>
      <c r="BJ120" s="18"/>
      <c r="BK120" s="18"/>
      <c r="BL120">
        <v>42.360810208077375</v>
      </c>
      <c r="BM120" s="166">
        <v>52.820040281968417</v>
      </c>
      <c r="BO120">
        <v>20.89964792834235</v>
      </c>
      <c r="BP120">
        <v>41.416036724926272</v>
      </c>
      <c r="BU120">
        <v>62.93875288940356</v>
      </c>
      <c r="BW120">
        <v>20.0375406322575</v>
      </c>
      <c r="BZ120">
        <v>45.129083041536859</v>
      </c>
      <c r="CB120">
        <v>4.8983818951628226</v>
      </c>
      <c r="CD120">
        <v>33.562380140452802</v>
      </c>
      <c r="CI120">
        <v>19.450457506158862</v>
      </c>
      <c r="CK120">
        <v>4.1846380217501258</v>
      </c>
      <c r="CN120">
        <v>46.458317960297634</v>
      </c>
      <c r="CP120">
        <v>7.3582795933043279</v>
      </c>
      <c r="CR120">
        <v>29.571956181535057</v>
      </c>
      <c r="CW120">
        <v>69.09390920509631</v>
      </c>
      <c r="CY120">
        <v>49.106944985994971</v>
      </c>
      <c r="DB120">
        <v>74.87163796588095</v>
      </c>
      <c r="DD120">
        <v>53.478869586068633</v>
      </c>
      <c r="DF120">
        <v>78.336520211857845</v>
      </c>
      <c r="DL120">
        <v>97.001303406839838</v>
      </c>
      <c r="DN120" s="155">
        <v>96.364829390596469</v>
      </c>
      <c r="DY120">
        <v>33.123006985093568</v>
      </c>
      <c r="EG120">
        <v>17.402407888812753</v>
      </c>
      <c r="FG120">
        <v>26.599847545706623</v>
      </c>
      <c r="FW120">
        <v>27.690914553805502</v>
      </c>
    </row>
    <row r="121" spans="1:183" ht="3.6" customHeight="1" x14ac:dyDescent="0.25">
      <c r="Z121">
        <v>96.886917112689261</v>
      </c>
      <c r="AD121">
        <v>74.207523769968276</v>
      </c>
      <c r="AF121">
        <v>85.967860632298994</v>
      </c>
      <c r="AH121">
        <v>53.297743996993638</v>
      </c>
      <c r="AM121">
        <v>81.3779950587749</v>
      </c>
      <c r="AO121">
        <v>50.152871928237374</v>
      </c>
      <c r="AS121">
        <v>83.516973406508356</v>
      </c>
      <c r="AU121">
        <v>54.966996775445168</v>
      </c>
      <c r="AV121" s="55"/>
      <c r="AX121">
        <v>91.555090413065173</v>
      </c>
      <c r="AZ121">
        <v>62.302261331500304</v>
      </c>
      <c r="BB121">
        <v>101.72159587072449</v>
      </c>
      <c r="BG121">
        <v>91.927892672001803</v>
      </c>
      <c r="BI121" s="55">
        <v>71.355933328920869</v>
      </c>
      <c r="BJ121" s="18"/>
      <c r="BK121" s="18"/>
      <c r="BL121">
        <v>69.872646783138009</v>
      </c>
      <c r="BM121" s="166">
        <v>80.254571523715171</v>
      </c>
      <c r="BO121">
        <v>48.015536536112371</v>
      </c>
      <c r="BP121">
        <v>68.924774894346967</v>
      </c>
      <c r="BU121">
        <v>89.123234528057608</v>
      </c>
      <c r="BW121">
        <v>46.701146136685288</v>
      </c>
      <c r="BZ121">
        <v>71.067911363219324</v>
      </c>
      <c r="CB121">
        <v>31.174386184376701</v>
      </c>
      <c r="CD121">
        <v>57.393044258333518</v>
      </c>
      <c r="CI121">
        <v>37.294961597899018</v>
      </c>
      <c r="CK121">
        <v>21.142112135556197</v>
      </c>
      <c r="CN121">
        <v>61.588680236461414</v>
      </c>
      <c r="CP121">
        <v>24.478313161795224</v>
      </c>
      <c r="CR121">
        <v>45.256763825446058</v>
      </c>
      <c r="CW121">
        <v>86.400118586353017</v>
      </c>
      <c r="CY121">
        <v>64.698390938857273</v>
      </c>
      <c r="DB121">
        <v>92.917312887184877</v>
      </c>
      <c r="DD121">
        <v>71.442270818767796</v>
      </c>
      <c r="DF121">
        <v>97.756011214814521</v>
      </c>
      <c r="DL121">
        <v>118.77878219111031</v>
      </c>
      <c r="DN121" s="155">
        <v>116.74888939041674</v>
      </c>
      <c r="DY121">
        <v>56.223438228181571</v>
      </c>
      <c r="EG121">
        <v>39.834428197184856</v>
      </c>
      <c r="FG121">
        <v>46.762075907006619</v>
      </c>
      <c r="FW121">
        <v>44.87348136500033</v>
      </c>
    </row>
    <row r="122" spans="1:183" ht="3.6" customHeight="1" x14ac:dyDescent="0.25">
      <c r="AV122" s="55"/>
      <c r="BI122" s="55"/>
      <c r="BJ122" s="18"/>
      <c r="BK122" s="18"/>
      <c r="BM122" s="166"/>
      <c r="DN122" s="155"/>
    </row>
    <row r="123" spans="1:183" ht="3.6" customHeight="1" x14ac:dyDescent="0.25">
      <c r="Z123" t="s">
        <v>285</v>
      </c>
      <c r="AD123" t="s">
        <v>286</v>
      </c>
      <c r="AF123" t="s">
        <v>285</v>
      </c>
      <c r="AH123" t="s">
        <v>286</v>
      </c>
      <c r="AM123" t="s">
        <v>285</v>
      </c>
      <c r="AO123" t="s">
        <v>286</v>
      </c>
      <c r="AS123" t="s">
        <v>285</v>
      </c>
      <c r="AU123" t="s">
        <v>286</v>
      </c>
      <c r="AV123" s="55"/>
      <c r="AX123" t="s">
        <v>285</v>
      </c>
      <c r="AZ123" t="s">
        <v>286</v>
      </c>
      <c r="BB123" t="s">
        <v>285</v>
      </c>
      <c r="BG123" t="s">
        <v>285</v>
      </c>
      <c r="BI123" s="18" t="s">
        <v>286</v>
      </c>
      <c r="BJ123" s="18"/>
      <c r="BK123" s="18"/>
      <c r="BL123" t="s">
        <v>286</v>
      </c>
      <c r="BM123" s="166" t="s">
        <v>287</v>
      </c>
      <c r="BO123" t="s">
        <v>286</v>
      </c>
      <c r="BP123" t="s">
        <v>285</v>
      </c>
      <c r="BU123" t="s">
        <v>285</v>
      </c>
      <c r="BW123" t="s">
        <v>286</v>
      </c>
      <c r="BZ123" t="s">
        <v>285</v>
      </c>
      <c r="CB123" t="s">
        <v>286</v>
      </c>
      <c r="CD123" t="s">
        <v>285</v>
      </c>
      <c r="CI123" t="s">
        <v>285</v>
      </c>
      <c r="CK123" t="s">
        <v>286</v>
      </c>
      <c r="CN123" t="s">
        <v>285</v>
      </c>
      <c r="CP123" t="s">
        <v>286</v>
      </c>
      <c r="CR123" t="s">
        <v>285</v>
      </c>
      <c r="CW123" t="s">
        <v>285</v>
      </c>
      <c r="CY123" t="s">
        <v>286</v>
      </c>
      <c r="DB123" t="s">
        <v>285</v>
      </c>
      <c r="DD123" t="s">
        <v>286</v>
      </c>
      <c r="DF123" t="s">
        <v>285</v>
      </c>
      <c r="DL123" t="s">
        <v>285</v>
      </c>
      <c r="DN123" s="155" t="s">
        <v>286</v>
      </c>
      <c r="DY123" t="s">
        <v>286</v>
      </c>
      <c r="EG123" t="s">
        <v>286</v>
      </c>
      <c r="FG123" t="s">
        <v>286</v>
      </c>
      <c r="FW123" t="s">
        <v>286</v>
      </c>
    </row>
    <row r="124" spans="1:183" ht="3.6" customHeight="1" x14ac:dyDescent="0.25">
      <c r="Z124">
        <v>41431</v>
      </c>
      <c r="AD124">
        <v>41435</v>
      </c>
      <c r="AF124">
        <v>41438</v>
      </c>
      <c r="AH124">
        <v>41439</v>
      </c>
      <c r="AM124" s="2">
        <v>41445</v>
      </c>
      <c r="AO124">
        <v>41446</v>
      </c>
      <c r="AS124">
        <v>41451</v>
      </c>
      <c r="AU124">
        <v>41452</v>
      </c>
      <c r="AV124" s="55"/>
      <c r="AX124" s="145">
        <v>41456</v>
      </c>
      <c r="AZ124">
        <v>41457</v>
      </c>
      <c r="BB124">
        <v>41460</v>
      </c>
      <c r="BG124">
        <v>41464</v>
      </c>
      <c r="BI124" s="99">
        <v>41466</v>
      </c>
      <c r="BJ124" s="18"/>
      <c r="BK124" s="18"/>
      <c r="BL124">
        <v>41470</v>
      </c>
      <c r="BM124" s="145">
        <v>41471</v>
      </c>
      <c r="BN124" s="2"/>
      <c r="BO124">
        <v>41472</v>
      </c>
      <c r="BP124">
        <v>41473</v>
      </c>
      <c r="BU124">
        <v>41478</v>
      </c>
      <c r="BW124">
        <v>41480</v>
      </c>
      <c r="BZ124">
        <v>41484</v>
      </c>
      <c r="CB124">
        <v>41485</v>
      </c>
      <c r="CD124">
        <v>41487</v>
      </c>
      <c r="CI124">
        <v>41492</v>
      </c>
      <c r="CK124">
        <v>41494</v>
      </c>
      <c r="CN124">
        <v>41498</v>
      </c>
      <c r="CP124">
        <v>41499</v>
      </c>
      <c r="CQ124" s="2"/>
      <c r="CR124">
        <v>41501</v>
      </c>
      <c r="CW124">
        <v>41506</v>
      </c>
      <c r="CY124">
        <v>41508</v>
      </c>
      <c r="DB124">
        <v>41512</v>
      </c>
      <c r="DD124">
        <v>41513</v>
      </c>
      <c r="DF124">
        <v>41515</v>
      </c>
      <c r="DL124">
        <v>41522</v>
      </c>
      <c r="DN124" s="156">
        <v>41523</v>
      </c>
      <c r="DY124">
        <v>41534</v>
      </c>
      <c r="EG124">
        <v>41542</v>
      </c>
      <c r="FG124">
        <v>41568</v>
      </c>
      <c r="FW124">
        <v>41584</v>
      </c>
    </row>
    <row r="125" spans="1:183" x14ac:dyDescent="0.25">
      <c r="A125" s="61" t="s">
        <v>217</v>
      </c>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v>11.122285040885998</v>
      </c>
      <c r="AA125" s="96"/>
      <c r="AB125" s="96"/>
      <c r="AC125" s="96"/>
      <c r="AD125" s="96">
        <v>12.537500000000001</v>
      </c>
      <c r="AE125" s="96"/>
      <c r="AF125" s="96">
        <v>14.987499999999999</v>
      </c>
      <c r="AG125" s="96"/>
      <c r="AH125" s="96">
        <v>0.39999999999999947</v>
      </c>
      <c r="AI125" s="96"/>
      <c r="AJ125" s="96"/>
      <c r="AK125" s="96"/>
      <c r="AL125" s="96"/>
      <c r="AM125" s="96">
        <v>10.55</v>
      </c>
      <c r="AN125" s="96"/>
      <c r="AO125" s="96">
        <v>3.8625000000000007</v>
      </c>
      <c r="AP125" s="96"/>
      <c r="AQ125" s="96"/>
      <c r="AR125" s="96"/>
      <c r="AS125" s="96">
        <v>16.25</v>
      </c>
      <c r="AT125" s="96"/>
      <c r="AU125" s="96">
        <v>3</v>
      </c>
      <c r="AV125" s="96"/>
      <c r="AW125" s="96"/>
      <c r="AX125" s="96">
        <v>13.999999999999998</v>
      </c>
      <c r="AY125" s="96"/>
      <c r="AZ125" s="96">
        <v>3.6125000000000007</v>
      </c>
      <c r="BA125" s="96"/>
      <c r="BB125" s="96">
        <v>17.324999999999999</v>
      </c>
      <c r="BC125" s="96"/>
      <c r="BD125" s="96"/>
      <c r="BE125" s="96"/>
      <c r="BF125" s="96"/>
      <c r="BG125" s="96">
        <v>13.175000000000001</v>
      </c>
      <c r="BH125" s="96"/>
      <c r="BI125" s="96">
        <v>14.637499999999999</v>
      </c>
      <c r="BJ125" s="96"/>
      <c r="BK125" s="96"/>
      <c r="BL125" s="96">
        <v>6.4333333333333256</v>
      </c>
      <c r="BM125" s="96"/>
      <c r="BN125" s="96">
        <v>1.7416666666666742</v>
      </c>
      <c r="BO125" s="96"/>
      <c r="BP125" s="96">
        <v>14.012499999999999</v>
      </c>
      <c r="BQ125" s="96"/>
      <c r="BR125" s="96"/>
      <c r="BS125" s="96"/>
      <c r="BT125" s="96"/>
      <c r="BU125" s="96">
        <v>15.0375</v>
      </c>
      <c r="BV125" s="96"/>
      <c r="BW125" s="96">
        <v>5.2999999999999989</v>
      </c>
      <c r="BX125" s="96"/>
      <c r="BY125" s="96"/>
      <c r="BZ125" s="96">
        <v>12.625</v>
      </c>
      <c r="CA125" s="96"/>
      <c r="CB125" s="96">
        <v>3.1791666666666742</v>
      </c>
      <c r="CC125" s="96"/>
      <c r="CD125" s="96">
        <v>10.875</v>
      </c>
      <c r="CE125" s="96"/>
      <c r="CF125" s="96"/>
      <c r="CG125" s="96"/>
      <c r="CH125" s="96"/>
      <c r="CI125" s="96">
        <v>3.95</v>
      </c>
      <c r="CJ125" s="96"/>
      <c r="CK125" s="96">
        <v>8.8817841970012523E-16</v>
      </c>
      <c r="CL125" s="96"/>
      <c r="CM125" s="96"/>
      <c r="CN125" s="96">
        <v>14.849999999999998</v>
      </c>
      <c r="CO125" s="96"/>
      <c r="CP125" s="96">
        <v>-1.1499999999999995</v>
      </c>
      <c r="CQ125" s="96"/>
      <c r="CR125" s="96">
        <v>9.9625000000000004</v>
      </c>
      <c r="CS125" s="96"/>
      <c r="CT125" s="96"/>
      <c r="CU125" s="96"/>
      <c r="CV125" s="96"/>
      <c r="CW125" s="96">
        <v>15.6625</v>
      </c>
      <c r="CX125" s="96"/>
      <c r="CY125" s="96">
        <v>1.5625000000000009</v>
      </c>
      <c r="CZ125" s="96"/>
      <c r="DA125" s="96"/>
      <c r="DB125" s="96">
        <v>12.649999999999999</v>
      </c>
      <c r="DC125" s="96"/>
      <c r="DD125" s="96">
        <v>0.28750000000000053</v>
      </c>
      <c r="DE125" s="96"/>
      <c r="DF125" s="96">
        <v>5.375</v>
      </c>
      <c r="DG125" s="96"/>
      <c r="DH125" s="96"/>
      <c r="DI125" s="96"/>
      <c r="DJ125" s="96"/>
      <c r="DK125" s="96"/>
      <c r="DL125" s="96">
        <v>13.8125</v>
      </c>
      <c r="DM125" s="96"/>
      <c r="DN125" s="121">
        <v>4.5999999999999996</v>
      </c>
      <c r="DO125" s="96"/>
      <c r="DP125" s="96"/>
      <c r="DQ125" s="96"/>
      <c r="DR125" s="96"/>
      <c r="DS125" s="96"/>
      <c r="DT125" s="96"/>
      <c r="DU125" s="96"/>
      <c r="DV125" s="96"/>
      <c r="DW125" s="96"/>
      <c r="DX125" s="96"/>
      <c r="DY125" s="96">
        <v>5.9875000000000007</v>
      </c>
      <c r="DZ125" s="96"/>
      <c r="EA125" s="96"/>
      <c r="EB125" s="96"/>
      <c r="EC125" s="96"/>
      <c r="ED125" s="96"/>
      <c r="EE125" s="96"/>
      <c r="EF125" s="96"/>
      <c r="EG125" s="96">
        <v>2.0708333333333249</v>
      </c>
      <c r="EH125" s="96"/>
      <c r="EI125" s="96"/>
      <c r="EJ125" s="96"/>
      <c r="EK125" s="96"/>
      <c r="EL125" s="96"/>
      <c r="EM125" s="96"/>
      <c r="EN125" s="96"/>
      <c r="EO125" s="96"/>
      <c r="EP125" s="96"/>
      <c r="EQ125" s="96"/>
      <c r="ER125" s="96"/>
      <c r="ES125" s="96"/>
      <c r="ET125" s="96"/>
      <c r="EU125" s="96"/>
      <c r="EV125" s="96"/>
      <c r="EW125" s="96"/>
      <c r="EX125" s="96"/>
      <c r="EY125" s="96"/>
      <c r="EZ125" s="96"/>
      <c r="FA125" s="96"/>
      <c r="FB125" s="96"/>
      <c r="FC125" s="96"/>
      <c r="FD125" s="96"/>
      <c r="FE125" s="96"/>
      <c r="FF125" s="96"/>
      <c r="FG125" s="96">
        <v>-1.0875000000000004</v>
      </c>
      <c r="FH125" s="96"/>
      <c r="FI125" s="96"/>
      <c r="FJ125" s="96"/>
      <c r="FK125" s="96"/>
      <c r="FL125" s="96"/>
      <c r="FM125" s="96"/>
      <c r="FN125" s="96"/>
      <c r="FO125" s="96"/>
      <c r="FP125" s="96"/>
      <c r="FQ125" s="96"/>
      <c r="FR125" s="96"/>
      <c r="FS125" s="96"/>
      <c r="FT125" s="96"/>
      <c r="FU125" s="96"/>
      <c r="FV125" s="96"/>
      <c r="FW125" s="96">
        <v>0.95000000000000018</v>
      </c>
      <c r="FX125" s="96"/>
      <c r="FY125" s="96"/>
      <c r="FZ125" s="96"/>
      <c r="GA125" s="96"/>
    </row>
    <row r="126" spans="1:183" x14ac:dyDescent="0.25">
      <c r="A126" s="31" t="s">
        <v>218</v>
      </c>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v>6.0728194429063</v>
      </c>
      <c r="AA126" s="96"/>
      <c r="AB126" s="96"/>
      <c r="AC126" s="96"/>
      <c r="AD126" s="96">
        <v>2.3378139075481998</v>
      </c>
      <c r="AE126" s="96"/>
      <c r="AF126" s="96">
        <v>3.6530933732718003</v>
      </c>
      <c r="AG126" s="96"/>
      <c r="AH126" s="96">
        <v>0.27581898895815105</v>
      </c>
      <c r="AI126" s="96"/>
      <c r="AJ126" s="96"/>
      <c r="AK126" s="96"/>
      <c r="AL126" s="96"/>
      <c r="AM126" s="96">
        <v>4.9126667352006006</v>
      </c>
      <c r="AN126" s="96"/>
      <c r="AO126" s="96">
        <v>0.54311741790157519</v>
      </c>
      <c r="AP126" s="96"/>
      <c r="AQ126" s="96"/>
      <c r="AR126" s="96"/>
      <c r="AS126" s="96">
        <v>6.3884396492762505</v>
      </c>
      <c r="AT126" s="96"/>
      <c r="AU126" s="96">
        <v>4.5548082814067001</v>
      </c>
      <c r="AV126" s="96"/>
      <c r="AW126" s="96"/>
      <c r="AX126" s="96">
        <v>9.3354314622034735</v>
      </c>
      <c r="AY126" s="96"/>
      <c r="AZ126" s="96">
        <v>6.7793633359155248</v>
      </c>
      <c r="BA126" s="96"/>
      <c r="BB126" s="96">
        <v>9.9153764775325257</v>
      </c>
      <c r="BC126" s="96"/>
      <c r="BD126" s="96"/>
      <c r="BE126" s="96"/>
      <c r="BF126" s="96"/>
      <c r="BG126" s="96">
        <v>9.0032200254117338</v>
      </c>
      <c r="BH126" s="96"/>
      <c r="BI126" s="96">
        <v>4.2916928646800496</v>
      </c>
      <c r="BJ126" s="96"/>
      <c r="BK126" s="96"/>
      <c r="BL126" s="96">
        <v>7.7422567356473753</v>
      </c>
      <c r="BM126" s="96"/>
      <c r="BN126" s="96">
        <v>3.2432260919214499</v>
      </c>
      <c r="BO126" s="96"/>
      <c r="BP126" s="96">
        <v>7.2248049801368746</v>
      </c>
      <c r="BQ126" s="96"/>
      <c r="BR126" s="96"/>
      <c r="BS126" s="96"/>
      <c r="BT126" s="96"/>
      <c r="BU126" s="96">
        <v>9.5253994166399991</v>
      </c>
      <c r="BV126" s="96"/>
      <c r="BW126" s="96">
        <v>6.1908078528008241</v>
      </c>
      <c r="BX126" s="96"/>
      <c r="BY126" s="96"/>
      <c r="BZ126" s="96">
        <v>9.1890819503071484</v>
      </c>
      <c r="CA126" s="96"/>
      <c r="CB126" s="96">
        <v>1.0142575664513496</v>
      </c>
      <c r="CC126" s="96"/>
      <c r="CD126" s="96">
        <v>3.9749309273478506</v>
      </c>
      <c r="CE126" s="96"/>
      <c r="CF126" s="96"/>
      <c r="CG126" s="96"/>
      <c r="CH126" s="96"/>
      <c r="CI126" s="96">
        <v>2.6176050212619</v>
      </c>
      <c r="CJ126" s="96"/>
      <c r="CK126" s="96">
        <v>0.10397371203020001</v>
      </c>
      <c r="CL126" s="96"/>
      <c r="CM126" s="96"/>
      <c r="CN126" s="96">
        <v>4.2065490923092499</v>
      </c>
      <c r="CO126" s="96"/>
      <c r="CP126" s="96">
        <v>2.1400912798149818E-2</v>
      </c>
      <c r="CQ126" s="96"/>
      <c r="CR126" s="96">
        <v>2.0074737147633748</v>
      </c>
      <c r="CS126" s="96"/>
      <c r="CT126" s="96"/>
      <c r="CU126" s="96"/>
      <c r="CV126" s="96"/>
      <c r="CW126" s="96">
        <v>6.1110529433884242</v>
      </c>
      <c r="CX126" s="96"/>
      <c r="CY126" s="96">
        <v>0.83934953771465004</v>
      </c>
      <c r="CZ126" s="96"/>
      <c r="DA126" s="96"/>
      <c r="DB126" s="96">
        <v>3.7830074973392502</v>
      </c>
      <c r="DC126" s="96"/>
      <c r="DD126" s="96">
        <v>0.50330039741492527</v>
      </c>
      <c r="DE126" s="96"/>
      <c r="DF126" s="96">
        <v>2.7924789538817993</v>
      </c>
      <c r="DG126" s="96"/>
      <c r="DH126" s="96"/>
      <c r="DI126" s="96"/>
      <c r="DJ126" s="96"/>
      <c r="DK126" s="96"/>
      <c r="DL126" s="96">
        <v>6.2143318884886005</v>
      </c>
      <c r="DM126" s="96"/>
      <c r="DN126" s="121">
        <v>1.353696630669325</v>
      </c>
      <c r="DO126" s="96"/>
      <c r="DP126" s="96"/>
      <c r="DQ126" s="96"/>
      <c r="DR126" s="96"/>
      <c r="DS126" s="96"/>
      <c r="DT126" s="96"/>
      <c r="DU126" s="96"/>
      <c r="DV126" s="96"/>
      <c r="DW126" s="96"/>
      <c r="DX126" s="96"/>
      <c r="DY126" s="96">
        <v>0.70060360872443417</v>
      </c>
      <c r="DZ126" s="96"/>
      <c r="EA126" s="96"/>
      <c r="EB126" s="96"/>
      <c r="EC126" s="96"/>
      <c r="ED126" s="96"/>
      <c r="EE126" s="96"/>
      <c r="EF126" s="96"/>
      <c r="EG126" s="96">
        <v>-0.24397321254450066</v>
      </c>
      <c r="EH126" s="96"/>
      <c r="EI126" s="96"/>
      <c r="EJ126" s="96"/>
      <c r="EK126" s="96"/>
      <c r="EL126" s="96"/>
      <c r="EM126" s="96"/>
      <c r="EN126" s="96"/>
      <c r="EO126" s="96"/>
      <c r="EP126" s="96"/>
      <c r="EQ126" s="96"/>
      <c r="ER126" s="96"/>
      <c r="ES126" s="96"/>
      <c r="ET126" s="96"/>
      <c r="EU126" s="96"/>
      <c r="EV126" s="96"/>
      <c r="EW126" s="96"/>
      <c r="EX126" s="96"/>
      <c r="EY126" s="96"/>
      <c r="EZ126" s="96"/>
      <c r="FA126" s="96"/>
      <c r="FB126" s="96"/>
      <c r="FC126" s="96"/>
      <c r="FD126" s="96"/>
      <c r="FE126" s="96"/>
      <c r="FF126" s="96"/>
      <c r="FG126" s="96">
        <v>1.0803954718186253</v>
      </c>
      <c r="FH126" s="96"/>
      <c r="FI126" s="96"/>
      <c r="FJ126" s="96"/>
      <c r="FK126" s="96"/>
      <c r="FL126" s="96"/>
      <c r="FM126" s="96"/>
      <c r="FN126" s="96"/>
      <c r="FO126" s="96"/>
      <c r="FP126" s="96"/>
      <c r="FQ126" s="96"/>
      <c r="FR126" s="96"/>
      <c r="FS126" s="96"/>
      <c r="FT126" s="96"/>
      <c r="FU126" s="96"/>
      <c r="FV126" s="96"/>
      <c r="FW126" s="96">
        <v>1.8071743316655251</v>
      </c>
      <c r="FX126" s="96"/>
      <c r="FY126" s="96"/>
      <c r="FZ126" s="96"/>
      <c r="GA126" s="96"/>
    </row>
    <row r="127" spans="1:183" x14ac:dyDescent="0.25">
      <c r="A127" s="31" t="s">
        <v>219</v>
      </c>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v>2.9320381016861008</v>
      </c>
      <c r="AA127" s="96"/>
      <c r="AB127" s="96"/>
      <c r="AC127" s="96"/>
      <c r="AD127" s="96">
        <v>2.2062569276272757</v>
      </c>
      <c r="AE127" s="96"/>
      <c r="AF127" s="96">
        <v>2.6841591994539242</v>
      </c>
      <c r="AG127" s="96"/>
      <c r="AH127" s="96">
        <v>1.5839983170996752</v>
      </c>
      <c r="AI127" s="96"/>
      <c r="AJ127" s="96"/>
      <c r="AK127" s="96"/>
      <c r="AL127" s="96"/>
      <c r="AM127" s="96">
        <v>1.2556421670425255</v>
      </c>
      <c r="AN127" s="96"/>
      <c r="AO127" s="96">
        <v>0.61977769578062603</v>
      </c>
      <c r="AP127" s="96"/>
      <c r="AQ127" s="96"/>
      <c r="AR127" s="96"/>
      <c r="AS127" s="96">
        <v>0.90818980328337506</v>
      </c>
      <c r="AT127" s="96"/>
      <c r="AU127" s="96">
        <v>1.0977676216275003</v>
      </c>
      <c r="AV127" s="96"/>
      <c r="AW127" s="96"/>
      <c r="AX127" s="96">
        <v>1.7328374256667751</v>
      </c>
      <c r="AY127" s="96"/>
      <c r="AZ127" s="96">
        <v>2.032079390774375</v>
      </c>
      <c r="BA127" s="96"/>
      <c r="BB127" s="96">
        <v>2.1236327105208508</v>
      </c>
      <c r="BC127" s="96"/>
      <c r="BD127" s="96"/>
      <c r="BE127" s="96"/>
      <c r="BF127" s="96"/>
      <c r="BG127" s="96">
        <v>1.9052135014852674</v>
      </c>
      <c r="BH127" s="96"/>
      <c r="BI127" s="96">
        <v>2.1619875694966746</v>
      </c>
      <c r="BJ127" s="96"/>
      <c r="BK127" s="96"/>
      <c r="BL127" s="96">
        <v>2.8373985574705243</v>
      </c>
      <c r="BM127" s="96"/>
      <c r="BN127" s="96">
        <v>3.0758362471031497</v>
      </c>
      <c r="BO127" s="96"/>
      <c r="BP127" s="96">
        <v>3.3999626570222752</v>
      </c>
      <c r="BQ127" s="96"/>
      <c r="BR127" s="96"/>
      <c r="BS127" s="96"/>
      <c r="BT127" s="96"/>
      <c r="BU127" s="96">
        <v>4.0257127734029998</v>
      </c>
      <c r="BV127" s="96"/>
      <c r="BW127" s="96">
        <v>4.992980660945725</v>
      </c>
      <c r="BX127" s="96"/>
      <c r="BY127" s="96"/>
      <c r="BZ127" s="96">
        <v>4.9517631607387749</v>
      </c>
      <c r="CA127" s="96"/>
      <c r="CB127" s="96">
        <v>0.23455369125902514</v>
      </c>
      <c r="CC127" s="96"/>
      <c r="CD127" s="96">
        <v>0.77804399270307512</v>
      </c>
      <c r="CE127" s="96"/>
      <c r="CF127" s="96"/>
      <c r="CG127" s="96"/>
      <c r="CH127" s="96"/>
      <c r="CI127" s="96">
        <v>0.86077743667797524</v>
      </c>
      <c r="CJ127" s="96"/>
      <c r="CK127" s="96">
        <v>0.22799214806979951</v>
      </c>
      <c r="CL127" s="96"/>
      <c r="CM127" s="96"/>
      <c r="CN127" s="96">
        <v>1.3243421799570498</v>
      </c>
      <c r="CO127" s="96"/>
      <c r="CP127" s="96">
        <v>0.64672748502642419</v>
      </c>
      <c r="CQ127" s="96"/>
      <c r="CR127" s="96">
        <v>0.94800612080042512</v>
      </c>
      <c r="CS127" s="96"/>
      <c r="CT127" s="96"/>
      <c r="CU127" s="96"/>
      <c r="CV127" s="96"/>
      <c r="CW127" s="96">
        <v>1.7896827782948006</v>
      </c>
      <c r="CX127" s="96"/>
      <c r="CY127" s="96">
        <v>1.5620330020370252</v>
      </c>
      <c r="CZ127" s="96"/>
      <c r="DA127" s="96"/>
      <c r="DB127" s="96">
        <v>1.5079047897818243</v>
      </c>
      <c r="DC127" s="96"/>
      <c r="DD127" s="96">
        <v>1.5526388653363505</v>
      </c>
      <c r="DE127" s="96"/>
      <c r="DF127" s="96">
        <v>1.8539684069457754</v>
      </c>
      <c r="DG127" s="96"/>
      <c r="DH127" s="96"/>
      <c r="DI127" s="96"/>
      <c r="DJ127" s="96"/>
      <c r="DK127" s="96"/>
      <c r="DL127" s="96">
        <v>2.1534454972603343</v>
      </c>
      <c r="DM127" s="96"/>
      <c r="DN127" s="121">
        <v>1.8140853777169741</v>
      </c>
      <c r="DO127" s="96"/>
      <c r="DP127" s="96"/>
      <c r="DQ127" s="96"/>
      <c r="DR127" s="96"/>
      <c r="DS127" s="96"/>
      <c r="DT127" s="96"/>
      <c r="DU127" s="96"/>
      <c r="DV127" s="96"/>
      <c r="DW127" s="96"/>
      <c r="DX127" s="96"/>
      <c r="DY127" s="96">
        <v>0.10134055781567497</v>
      </c>
      <c r="DZ127" s="96"/>
      <c r="EA127" s="96"/>
      <c r="EB127" s="96"/>
      <c r="EC127" s="96"/>
      <c r="ED127" s="96"/>
      <c r="EE127" s="96"/>
      <c r="EF127" s="96"/>
      <c r="EG127" s="96">
        <v>1.1629997496956004</v>
      </c>
      <c r="EH127" s="96"/>
      <c r="EI127" s="96"/>
      <c r="EJ127" s="96"/>
      <c r="EK127" s="96"/>
      <c r="EL127" s="96"/>
      <c r="EM127" s="96"/>
      <c r="EN127" s="96"/>
      <c r="EO127" s="96"/>
      <c r="EP127" s="96"/>
      <c r="EQ127" s="96"/>
      <c r="ER127" s="96"/>
      <c r="ES127" s="96"/>
      <c r="ET127" s="96"/>
      <c r="EU127" s="96"/>
      <c r="EV127" s="96"/>
      <c r="EW127" s="96"/>
      <c r="EX127" s="96"/>
      <c r="EY127" s="96"/>
      <c r="EZ127" s="96"/>
      <c r="FA127" s="96"/>
      <c r="FB127" s="96"/>
      <c r="FC127" s="96"/>
      <c r="FD127" s="96"/>
      <c r="FE127" s="96"/>
      <c r="FF127" s="96"/>
      <c r="FG127" s="96">
        <v>3.1104283428546995</v>
      </c>
      <c r="FH127" s="96"/>
      <c r="FI127" s="96"/>
      <c r="FJ127" s="96"/>
      <c r="FK127" s="96"/>
      <c r="FL127" s="96"/>
      <c r="FM127" s="96"/>
      <c r="FN127" s="96"/>
      <c r="FO127" s="96"/>
      <c r="FP127" s="96"/>
      <c r="FQ127" s="96"/>
      <c r="FR127" s="96"/>
      <c r="FS127" s="96"/>
      <c r="FT127" s="96"/>
      <c r="FU127" s="96"/>
      <c r="FV127" s="96"/>
      <c r="FW127" s="96">
        <v>1.8212429004582749</v>
      </c>
      <c r="FX127" s="96"/>
      <c r="FY127" s="96"/>
      <c r="FZ127" s="96"/>
      <c r="GA127" s="96"/>
    </row>
    <row r="128" spans="1:183" x14ac:dyDescent="0.25">
      <c r="A128" s="62" t="s">
        <v>220</v>
      </c>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v>3.4718283072657696</v>
      </c>
      <c r="AA128" s="96"/>
      <c r="AB128" s="96"/>
      <c r="AC128" s="96"/>
      <c r="AD128" s="96">
        <v>2.8592071009143303</v>
      </c>
      <c r="AE128" s="96"/>
      <c r="AF128" s="96">
        <v>3.1151829621836318</v>
      </c>
      <c r="AG128" s="96"/>
      <c r="AH128" s="96">
        <v>3.307946967505488</v>
      </c>
      <c r="AI128" s="96"/>
      <c r="AJ128" s="96"/>
      <c r="AK128" s="96"/>
      <c r="AL128" s="96"/>
      <c r="AM128" s="96">
        <v>2.7651690476690129</v>
      </c>
      <c r="AN128" s="96"/>
      <c r="AO128" s="96">
        <v>2.5074588930172825</v>
      </c>
      <c r="AP128" s="96"/>
      <c r="AQ128" s="96"/>
      <c r="AR128" s="96"/>
      <c r="AS128" s="96">
        <v>2.2171713488638738</v>
      </c>
      <c r="AT128" s="96"/>
      <c r="AU128" s="96">
        <v>2.3651966301534917</v>
      </c>
      <c r="AV128" s="96"/>
      <c r="AW128" s="96"/>
      <c r="AX128" s="96">
        <v>2.3623814826881868</v>
      </c>
      <c r="AY128" s="96"/>
      <c r="AZ128" s="96">
        <v>2.5995997416452932</v>
      </c>
      <c r="BA128" s="96"/>
      <c r="BB128" s="96">
        <v>2.6011672160213348</v>
      </c>
      <c r="BC128" s="96"/>
      <c r="BD128" s="96"/>
      <c r="BE128" s="96"/>
      <c r="BF128" s="96"/>
      <c r="BG128" s="96">
        <v>2.8739603652824592</v>
      </c>
      <c r="BH128" s="96"/>
      <c r="BI128" s="96">
        <v>2.6119559293009029</v>
      </c>
      <c r="BJ128" s="96"/>
      <c r="BK128" s="96"/>
      <c r="BL128" s="96">
        <v>3.091567113085687</v>
      </c>
      <c r="BM128" s="96"/>
      <c r="BN128" s="96">
        <v>2.9091385472150701</v>
      </c>
      <c r="BO128" s="96"/>
      <c r="BP128" s="96">
        <v>2.9925266756356645</v>
      </c>
      <c r="BQ128" s="96"/>
      <c r="BR128" s="96"/>
      <c r="BS128" s="96"/>
      <c r="BT128" s="96"/>
      <c r="BU128" s="96">
        <v>3.2084530092261891</v>
      </c>
      <c r="BV128" s="96"/>
      <c r="BW128" s="96">
        <v>3.1255847132645669</v>
      </c>
      <c r="BX128" s="96"/>
      <c r="BY128" s="96"/>
      <c r="BZ128" s="96">
        <v>3.1541230847754758</v>
      </c>
      <c r="CA128" s="96"/>
      <c r="CB128" s="96">
        <v>2.7728018177490505</v>
      </c>
      <c r="CC128" s="96"/>
      <c r="CD128" s="96">
        <v>2.3037859453292917</v>
      </c>
      <c r="CE128" s="96"/>
      <c r="CF128" s="96"/>
      <c r="CG128" s="96"/>
      <c r="CH128" s="96"/>
      <c r="CI128" s="96">
        <v>1.5592024537265501</v>
      </c>
      <c r="CJ128" s="96"/>
      <c r="CK128" s="96">
        <v>1.0711402146621003</v>
      </c>
      <c r="CL128" s="96"/>
      <c r="CM128" s="96"/>
      <c r="CN128" s="96">
        <v>1.1905536149317753</v>
      </c>
      <c r="CO128" s="96"/>
      <c r="CP128" s="96">
        <v>1.7516930441694001</v>
      </c>
      <c r="CQ128" s="96"/>
      <c r="CR128" s="96">
        <v>1.4032649942619257</v>
      </c>
      <c r="CS128" s="96"/>
      <c r="CT128" s="96"/>
      <c r="CU128" s="96"/>
      <c r="CV128" s="96"/>
      <c r="CW128" s="96">
        <v>1.9138748850107747</v>
      </c>
      <c r="CX128" s="96"/>
      <c r="CY128" s="96">
        <v>1.6846420608782493</v>
      </c>
      <c r="CZ128" s="96"/>
      <c r="DA128" s="96"/>
      <c r="DB128" s="96">
        <v>2.1006839040843244</v>
      </c>
      <c r="DC128" s="96"/>
      <c r="DD128" s="96">
        <v>2.1451352318522003</v>
      </c>
      <c r="DE128" s="96"/>
      <c r="DF128" s="96">
        <v>1.85961306643985</v>
      </c>
      <c r="DG128" s="96"/>
      <c r="DH128" s="96"/>
      <c r="DI128" s="96"/>
      <c r="DJ128" s="96"/>
      <c r="DK128" s="96"/>
      <c r="DL128" s="96">
        <v>1.8726420773815997</v>
      </c>
      <c r="DM128" s="96"/>
      <c r="DN128" s="121">
        <v>2.1300725615107488</v>
      </c>
      <c r="DO128" s="96"/>
      <c r="DP128" s="96"/>
      <c r="DQ128" s="96"/>
      <c r="DR128" s="96"/>
      <c r="DS128" s="96"/>
      <c r="DT128" s="96"/>
      <c r="DU128" s="96"/>
      <c r="DV128" s="96"/>
      <c r="DW128" s="96"/>
      <c r="DX128" s="96"/>
      <c r="DY128" s="96">
        <v>-5.9855515777247348E-3</v>
      </c>
      <c r="DZ128" s="96"/>
      <c r="EA128" s="96"/>
      <c r="EB128" s="96"/>
      <c r="EC128" s="96"/>
      <c r="ED128" s="96"/>
      <c r="EE128" s="96"/>
      <c r="EF128" s="96"/>
      <c r="EG128" s="96">
        <v>1.0166974805087006</v>
      </c>
      <c r="EH128" s="96"/>
      <c r="EI128" s="96"/>
      <c r="EJ128" s="96"/>
      <c r="EK128" s="96"/>
      <c r="EL128" s="96"/>
      <c r="EM128" s="96"/>
      <c r="EN128" s="96"/>
      <c r="EO128" s="96"/>
      <c r="EP128" s="96"/>
      <c r="EQ128" s="96"/>
      <c r="ER128" s="96"/>
      <c r="ES128" s="96"/>
      <c r="ET128" s="96"/>
      <c r="EU128" s="96"/>
      <c r="EV128" s="96"/>
      <c r="EW128" s="96"/>
      <c r="EX128" s="96"/>
      <c r="EY128" s="96"/>
      <c r="EZ128" s="96"/>
      <c r="FA128" s="96"/>
      <c r="FB128" s="96"/>
      <c r="FC128" s="96"/>
      <c r="FD128" s="96"/>
      <c r="FE128" s="96"/>
      <c r="FF128" s="96"/>
      <c r="FG128" s="96">
        <v>2.3443076718682248</v>
      </c>
      <c r="FH128" s="96"/>
      <c r="FI128" s="96"/>
      <c r="FJ128" s="96"/>
      <c r="FK128" s="96"/>
      <c r="FL128" s="96"/>
      <c r="FM128" s="96"/>
      <c r="FN128" s="96"/>
      <c r="FO128" s="96"/>
      <c r="FP128" s="96"/>
      <c r="FQ128" s="96"/>
      <c r="FR128" s="96"/>
      <c r="FS128" s="96"/>
      <c r="FT128" s="96"/>
      <c r="FU128" s="96"/>
      <c r="FV128" s="96"/>
      <c r="FW128" s="96">
        <v>2.4681616731797242</v>
      </c>
      <c r="FX128" s="96"/>
      <c r="FY128" s="96"/>
      <c r="FZ128" s="96"/>
      <c r="GA128" s="96"/>
    </row>
    <row r="129" spans="1:183" ht="3.6" customHeight="1" x14ac:dyDescent="0.25">
      <c r="Z129">
        <v>3.8534392954721945</v>
      </c>
      <c r="AD129">
        <v>3.7308391818927396</v>
      </c>
      <c r="AF129">
        <v>3.5255677413868103</v>
      </c>
      <c r="AH129">
        <v>3.5989320606944148</v>
      </c>
      <c r="AM129">
        <v>3.3338580617263327</v>
      </c>
      <c r="AO129">
        <v>3.4032036455666148</v>
      </c>
      <c r="AS129">
        <v>3.0524380615865021</v>
      </c>
      <c r="AU129">
        <v>2.9767576941837599</v>
      </c>
      <c r="AX129">
        <v>3.0592372115416779</v>
      </c>
      <c r="AZ129">
        <v>2.8607658079233556</v>
      </c>
      <c r="BB129">
        <v>3.0376546901005153</v>
      </c>
      <c r="BG129">
        <v>2.7775656798876729</v>
      </c>
      <c r="BI129">
        <v>2.9620991031206598</v>
      </c>
      <c r="BL129">
        <v>2.9450743771809247</v>
      </c>
      <c r="BN129">
        <v>2.9830884842506675</v>
      </c>
      <c r="BP129">
        <v>2.9215883662466977</v>
      </c>
      <c r="BU129">
        <v>2.9673475781218803</v>
      </c>
      <c r="BW129">
        <v>3.1101392385414499</v>
      </c>
      <c r="BZ129">
        <v>3.2353609945861423</v>
      </c>
      <c r="CB129">
        <v>2.9493691558037201</v>
      </c>
      <c r="CD129">
        <v>2.9749512160223825</v>
      </c>
      <c r="CI129">
        <v>1.8106619020574253</v>
      </c>
      <c r="CK129">
        <v>1.7279014469257969</v>
      </c>
      <c r="CN129">
        <v>1.4330815138639448</v>
      </c>
      <c r="CP129">
        <v>1.671836378968595</v>
      </c>
      <c r="CR129">
        <v>1.5562125794687898</v>
      </c>
      <c r="CW129">
        <v>1.642044188320245</v>
      </c>
      <c r="CY129">
        <v>1.6383768453296077</v>
      </c>
      <c r="DB129">
        <v>1.51653390808662</v>
      </c>
      <c r="DD129">
        <v>1.6809839577191097</v>
      </c>
      <c r="DF129">
        <v>1.7087163907019551</v>
      </c>
      <c r="DL129">
        <v>1.5967208273169349</v>
      </c>
      <c r="DN129" s="153">
        <v>1.5592364314455875</v>
      </c>
      <c r="DY129">
        <v>-0.6791754465291997</v>
      </c>
      <c r="EG129">
        <v>0.1229965129573749</v>
      </c>
      <c r="FG129">
        <v>1.7423338927146501</v>
      </c>
      <c r="FW129">
        <v>1.5729484892040499</v>
      </c>
    </row>
    <row r="130" spans="1:183" ht="3.6" customHeight="1" x14ac:dyDescent="0.25">
      <c r="Z130">
        <v>3.9060258055356498</v>
      </c>
      <c r="AD130">
        <v>3.6293393838936745</v>
      </c>
      <c r="AF130">
        <v>3.9625968266300027</v>
      </c>
      <c r="AH130">
        <v>3.794277621941875</v>
      </c>
      <c r="AM130">
        <v>4.2870361022491972</v>
      </c>
      <c r="AO130">
        <v>4.032262423481999</v>
      </c>
      <c r="AS130">
        <v>3.718396345810675</v>
      </c>
      <c r="AU130">
        <v>3.8115085211895754</v>
      </c>
      <c r="AX130">
        <v>3.696131697560642</v>
      </c>
      <c r="AZ130">
        <v>3.7950826403672804</v>
      </c>
      <c r="BB130">
        <v>3.5694226885530007</v>
      </c>
      <c r="BG130">
        <v>3.282334641770102</v>
      </c>
      <c r="BI130">
        <v>3.3470976655194651</v>
      </c>
      <c r="BL130">
        <v>3.5503215407268924</v>
      </c>
      <c r="BN130">
        <v>3.3871259322278382</v>
      </c>
      <c r="BP130">
        <v>2.9926528965281749</v>
      </c>
      <c r="BU130">
        <v>3.1636182842417759</v>
      </c>
      <c r="BW130">
        <v>2.9256824632205252</v>
      </c>
      <c r="BZ130">
        <v>3.186287794503925</v>
      </c>
      <c r="CB130">
        <v>3.2743590282714496</v>
      </c>
      <c r="CD130">
        <v>3.1368415278001254</v>
      </c>
      <c r="CI130">
        <v>3.0481282539000998</v>
      </c>
      <c r="CK130">
        <v>2.640478706065875</v>
      </c>
      <c r="CN130">
        <v>1.9752137552236007</v>
      </c>
      <c r="CP130">
        <v>2.0644852758180749</v>
      </c>
      <c r="CR130">
        <v>1.8634539381278752</v>
      </c>
      <c r="CW130">
        <v>1.8319486353079255</v>
      </c>
      <c r="CY130">
        <v>1.4068638711170998</v>
      </c>
      <c r="DB130">
        <v>1.3591605260069248</v>
      </c>
      <c r="DD130">
        <v>1.6605551548916</v>
      </c>
      <c r="DF130">
        <v>1.5976509450173495</v>
      </c>
      <c r="DL130">
        <v>2.157473037782375</v>
      </c>
      <c r="DN130" s="153">
        <v>1.4727467762903004</v>
      </c>
      <c r="DY130">
        <v>0.8830477676665498</v>
      </c>
      <c r="EG130">
        <v>-0.74319182856677513</v>
      </c>
      <c r="FG130">
        <v>0.32678454035844995</v>
      </c>
      <c r="FW130">
        <v>1.1338521165732254</v>
      </c>
    </row>
    <row r="131" spans="1:183" ht="3.6" customHeight="1" x14ac:dyDescent="0.25">
      <c r="Z131">
        <v>5.0796744805243996</v>
      </c>
      <c r="AD131">
        <v>4.6811317343599752</v>
      </c>
      <c r="AF131">
        <v>4.7225387296919754</v>
      </c>
      <c r="AH131">
        <v>4.4891006898496997</v>
      </c>
      <c r="AM131">
        <v>5.2150564703168003</v>
      </c>
      <c r="AO131">
        <v>4.8173234022660258</v>
      </c>
      <c r="AS131">
        <v>4.7919228993895997</v>
      </c>
      <c r="AU131">
        <v>4.7830588960075993</v>
      </c>
      <c r="AX131">
        <v>4.803907805565875</v>
      </c>
      <c r="AZ131">
        <v>4.7736174654234009</v>
      </c>
      <c r="BB131">
        <v>4.9039609005082996</v>
      </c>
      <c r="BG131">
        <v>4.5724142934657248</v>
      </c>
      <c r="BI131">
        <v>4.6827876896513754</v>
      </c>
      <c r="BL131">
        <v>4.8550312834503746</v>
      </c>
      <c r="BN131">
        <v>4.5283068121779255</v>
      </c>
      <c r="BP131">
        <v>4.6678192294371499</v>
      </c>
      <c r="BU131">
        <v>4.8161821617076255</v>
      </c>
      <c r="BW131">
        <v>4.3531549482572247</v>
      </c>
      <c r="BZ131">
        <v>4.7146792929695742</v>
      </c>
      <c r="CB131">
        <v>4.8184256065166</v>
      </c>
      <c r="CD131">
        <v>4.4913658844590003</v>
      </c>
      <c r="CI131">
        <v>4.6306985734419994</v>
      </c>
      <c r="CK131">
        <v>4.716854190433275</v>
      </c>
      <c r="CN131">
        <v>4.7912602831887501</v>
      </c>
      <c r="CP131">
        <v>4.6171596354363746</v>
      </c>
      <c r="CR131">
        <v>4.3500293948475743</v>
      </c>
      <c r="CW131">
        <v>4.14326233333205</v>
      </c>
      <c r="CY131">
        <v>3.6713950912122746</v>
      </c>
      <c r="DB131">
        <v>3.3221227018537745</v>
      </c>
      <c r="DD131">
        <v>3.2703750322325251</v>
      </c>
      <c r="DF131">
        <v>3.7322162275818251</v>
      </c>
      <c r="DL131">
        <v>3.5777015469963502</v>
      </c>
      <c r="DN131" s="153">
        <v>3.18662642487365</v>
      </c>
      <c r="DY131">
        <v>3.2342826826576747</v>
      </c>
      <c r="EG131">
        <v>1.6488591268269004</v>
      </c>
      <c r="FG131">
        <v>1.8487980039227003</v>
      </c>
      <c r="FW131">
        <v>2.1198482928806004</v>
      </c>
    </row>
    <row r="132" spans="1:183" ht="3.6" customHeight="1" x14ac:dyDescent="0.25">
      <c r="Z132">
        <v>54.113485116903512</v>
      </c>
      <c r="AD132">
        <v>41.016083808269414</v>
      </c>
      <c r="AF132">
        <v>50.838556604728069</v>
      </c>
      <c r="AH132">
        <v>16.103292820689941</v>
      </c>
      <c r="AM132">
        <v>42.625433849736417</v>
      </c>
      <c r="AO132">
        <v>16.804812020098453</v>
      </c>
      <c r="AS132">
        <v>52.916402404270499</v>
      </c>
      <c r="AU132">
        <v>28.553317599563076</v>
      </c>
      <c r="AX132">
        <v>61.291951111675303</v>
      </c>
      <c r="AZ132">
        <v>39.651877405005578</v>
      </c>
      <c r="BB132">
        <v>69.908029212224136</v>
      </c>
      <c r="BG132">
        <v>61.109681676538386</v>
      </c>
      <c r="BI132">
        <v>49.153159090432879</v>
      </c>
      <c r="BL132">
        <v>50.663667218610755</v>
      </c>
      <c r="BN132">
        <v>30.29710265871902</v>
      </c>
      <c r="BP132">
        <v>61.870632938384439</v>
      </c>
      <c r="BU132">
        <v>72.834945597807575</v>
      </c>
      <c r="BW132">
        <v>50.878119681033347</v>
      </c>
      <c r="BZ132">
        <v>70.822404587464192</v>
      </c>
      <c r="CB132">
        <v>16.833589226378287</v>
      </c>
      <c r="CD132">
        <v>37.482782596140652</v>
      </c>
      <c r="CI132">
        <v>21.037754734999275</v>
      </c>
      <c r="CK132">
        <v>4.2093182242863012</v>
      </c>
      <c r="CN132">
        <v>42.439334661594224</v>
      </c>
      <c r="CP132">
        <v>5.5344643259819222</v>
      </c>
      <c r="CR132">
        <v>28.019984489477181</v>
      </c>
      <c r="CW132">
        <v>52.937581820082002</v>
      </c>
      <c r="CY132">
        <v>14.601823801889775</v>
      </c>
      <c r="DB132">
        <v>41.149788573616192</v>
      </c>
      <c r="DD132">
        <v>13.03447348381043</v>
      </c>
      <c r="DF132">
        <v>27.580681281802274</v>
      </c>
      <c r="DL132">
        <v>51.440008389391608</v>
      </c>
      <c r="DN132" s="155">
        <v>22.793563709691142</v>
      </c>
      <c r="DY132">
        <v>11.369125844887154</v>
      </c>
      <c r="EG132">
        <v>8.9134220529793886</v>
      </c>
      <c r="FG132">
        <v>17.974144459624647</v>
      </c>
      <c r="FW132">
        <v>19.714736715910572</v>
      </c>
    </row>
    <row r="133" spans="1:183" ht="3.6" customHeight="1" x14ac:dyDescent="0.25">
      <c r="Z133">
        <v>77.391880419927048</v>
      </c>
      <c r="AD133">
        <v>63.096619505628652</v>
      </c>
      <c r="AF133">
        <v>73.303050308778509</v>
      </c>
      <c r="AH133">
        <v>38.282921868598812</v>
      </c>
      <c r="AM133">
        <v>65.488116341663002</v>
      </c>
      <c r="AO133">
        <v>39.111210227244293</v>
      </c>
      <c r="AS133">
        <v>73.228905626462037</v>
      </c>
      <c r="AU133">
        <v>48.91811624568308</v>
      </c>
      <c r="AX133">
        <v>81.558057838982265</v>
      </c>
      <c r="AZ133">
        <v>59.619422749877494</v>
      </c>
      <c r="BB133">
        <v>89.729261348184679</v>
      </c>
      <c r="BG133">
        <v>79.289382641511708</v>
      </c>
      <c r="BI133">
        <v>68.080749396353255</v>
      </c>
      <c r="BL133">
        <v>70.149854972334197</v>
      </c>
      <c r="BN133">
        <v>49.407745908154538</v>
      </c>
      <c r="BP133">
        <v>79.613356726709043</v>
      </c>
      <c r="BU133">
        <v>91.227843184898546</v>
      </c>
      <c r="BW133">
        <v>68.985584786319265</v>
      </c>
      <c r="BZ133">
        <v>90.08735095473439</v>
      </c>
      <c r="CB133">
        <v>35.504773778603791</v>
      </c>
      <c r="CD133">
        <v>55.818160827608182</v>
      </c>
      <c r="CI133">
        <v>35.614125202871847</v>
      </c>
      <c r="CK133">
        <v>17.314458683261314</v>
      </c>
      <c r="CN133">
        <v>52.664220468856861</v>
      </c>
      <c r="CP133">
        <v>16.743429290341933</v>
      </c>
      <c r="CR133">
        <v>38.278984042267176</v>
      </c>
      <c r="CW133">
        <v>63.359560290966513</v>
      </c>
      <c r="CY133">
        <v>23.737545951229897</v>
      </c>
      <c r="DB133">
        <v>49.77687187589683</v>
      </c>
      <c r="DD133">
        <v>23.05909082164256</v>
      </c>
      <c r="DF133">
        <v>37.499783288960188</v>
      </c>
      <c r="DL133">
        <v>62.702589984689538</v>
      </c>
      <c r="DN133" s="155">
        <v>31.889513332898805</v>
      </c>
      <c r="DY133">
        <v>11.980742808299205</v>
      </c>
      <c r="EG133">
        <v>7.0528361061511875</v>
      </c>
      <c r="FG133">
        <v>24.181499758843945</v>
      </c>
      <c r="FW133">
        <v>27.835138533242397</v>
      </c>
    </row>
    <row r="134" spans="1:183" ht="3.6" customHeight="1" x14ac:dyDescent="0.25">
      <c r="Z134" t="s">
        <v>277</v>
      </c>
      <c r="AD134" t="s">
        <v>277</v>
      </c>
      <c r="AF134" t="s">
        <v>277</v>
      </c>
      <c r="AH134" t="s">
        <v>277</v>
      </c>
      <c r="DN134" s="155"/>
    </row>
    <row r="135" spans="1:183" ht="3.6" customHeight="1" x14ac:dyDescent="0.25">
      <c r="Z135" t="s">
        <v>285</v>
      </c>
      <c r="AD135" t="s">
        <v>286</v>
      </c>
      <c r="AF135" t="s">
        <v>285</v>
      </c>
      <c r="AH135" t="s">
        <v>286</v>
      </c>
      <c r="AM135" t="s">
        <v>285</v>
      </c>
      <c r="AO135" t="s">
        <v>286</v>
      </c>
      <c r="AS135" t="s">
        <v>285</v>
      </c>
      <c r="AU135" t="s">
        <v>286</v>
      </c>
      <c r="AX135" t="s">
        <v>285</v>
      </c>
      <c r="AZ135" t="s">
        <v>286</v>
      </c>
      <c r="BB135" t="s">
        <v>285</v>
      </c>
      <c r="BG135" t="s">
        <v>285</v>
      </c>
      <c r="BI135" t="s">
        <v>286</v>
      </c>
      <c r="BL135" t="s">
        <v>286</v>
      </c>
      <c r="BN135" t="s">
        <v>287</v>
      </c>
      <c r="BO135" t="s">
        <v>286</v>
      </c>
      <c r="BP135" t="s">
        <v>285</v>
      </c>
      <c r="BU135" t="s">
        <v>285</v>
      </c>
      <c r="BW135" t="s">
        <v>286</v>
      </c>
      <c r="BZ135" t="s">
        <v>285</v>
      </c>
      <c r="CB135" t="s">
        <v>286</v>
      </c>
      <c r="CD135" t="s">
        <v>285</v>
      </c>
      <c r="CI135" t="s">
        <v>285</v>
      </c>
      <c r="CK135" t="s">
        <v>286</v>
      </c>
      <c r="CN135" t="s">
        <v>285</v>
      </c>
      <c r="CP135" t="s">
        <v>286</v>
      </c>
      <c r="CR135" t="s">
        <v>285</v>
      </c>
      <c r="CW135" t="s">
        <v>285</v>
      </c>
      <c r="CY135" t="s">
        <v>286</v>
      </c>
      <c r="DB135" t="s">
        <v>285</v>
      </c>
      <c r="DD135" t="s">
        <v>286</v>
      </c>
      <c r="DF135" t="s">
        <v>285</v>
      </c>
      <c r="DL135" t="s">
        <v>285</v>
      </c>
      <c r="DN135" s="157" t="s">
        <v>286</v>
      </c>
      <c r="DY135" t="s">
        <v>286</v>
      </c>
      <c r="EG135" t="s">
        <v>286</v>
      </c>
      <c r="FG135" t="s">
        <v>286</v>
      </c>
      <c r="FW135" t="s">
        <v>286</v>
      </c>
    </row>
    <row r="136" spans="1:183" ht="3.6" customHeight="1" x14ac:dyDescent="0.25">
      <c r="Z136">
        <v>41431</v>
      </c>
      <c r="AD136">
        <v>41435</v>
      </c>
      <c r="AF136">
        <v>41438</v>
      </c>
      <c r="AH136">
        <v>41439</v>
      </c>
      <c r="AM136" s="2">
        <v>41445</v>
      </c>
      <c r="AO136">
        <v>41446</v>
      </c>
      <c r="AS136">
        <v>41451</v>
      </c>
      <c r="AU136">
        <v>41452</v>
      </c>
      <c r="AX136" s="145">
        <v>41456</v>
      </c>
      <c r="AZ136">
        <v>41457</v>
      </c>
      <c r="BB136">
        <v>41460</v>
      </c>
      <c r="BG136">
        <v>41464</v>
      </c>
      <c r="BI136" s="2">
        <v>41466</v>
      </c>
      <c r="BL136">
        <v>41470</v>
      </c>
      <c r="BN136" s="2">
        <v>41471</v>
      </c>
      <c r="BO136">
        <v>41472</v>
      </c>
      <c r="BP136">
        <v>41473</v>
      </c>
      <c r="BU136">
        <v>41478</v>
      </c>
      <c r="BW136">
        <v>41480</v>
      </c>
      <c r="BZ136">
        <v>41484</v>
      </c>
      <c r="CB136">
        <v>41485</v>
      </c>
      <c r="CD136">
        <v>41487</v>
      </c>
      <c r="CI136">
        <v>41492</v>
      </c>
      <c r="CK136">
        <v>41494</v>
      </c>
      <c r="CN136">
        <v>41498</v>
      </c>
      <c r="CP136">
        <v>41499</v>
      </c>
      <c r="CQ136" s="2"/>
      <c r="CR136">
        <v>41501</v>
      </c>
      <c r="CW136">
        <v>41506</v>
      </c>
      <c r="CY136">
        <v>41508</v>
      </c>
      <c r="DB136">
        <v>41512</v>
      </c>
      <c r="DD136">
        <v>41513</v>
      </c>
      <c r="DF136">
        <v>41515</v>
      </c>
      <c r="DL136">
        <v>41522</v>
      </c>
      <c r="DN136" s="156">
        <v>41523</v>
      </c>
      <c r="DY136">
        <v>41534</v>
      </c>
      <c r="EG136">
        <v>41542</v>
      </c>
      <c r="FG136">
        <v>41568</v>
      </c>
      <c r="FW136">
        <v>41584</v>
      </c>
    </row>
    <row r="137" spans="1:183" x14ac:dyDescent="0.25">
      <c r="A137" s="61" t="s">
        <v>221</v>
      </c>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v>11.110542352691825</v>
      </c>
      <c r="AA137" s="96"/>
      <c r="AB137" s="96"/>
      <c r="AC137" s="96"/>
      <c r="AD137" s="96">
        <v>8.979166666666675</v>
      </c>
      <c r="AE137" s="96"/>
      <c r="AF137" s="96">
        <v>13.387499999999999</v>
      </c>
      <c r="AG137" s="96"/>
      <c r="AH137" s="96">
        <v>-0.52500000000000036</v>
      </c>
      <c r="AI137" s="96"/>
      <c r="AJ137" s="96"/>
      <c r="AK137" s="96"/>
      <c r="AL137" s="96"/>
      <c r="AM137" s="96">
        <v>11.804166666666676</v>
      </c>
      <c r="AN137" s="96"/>
      <c r="AO137" s="96">
        <v>3.7625000000000002</v>
      </c>
      <c r="AP137" s="96"/>
      <c r="AQ137" s="96"/>
      <c r="AR137" s="96"/>
      <c r="AS137" s="96">
        <v>16.737499999999997</v>
      </c>
      <c r="AT137" s="96"/>
      <c r="AU137" s="96">
        <v>3</v>
      </c>
      <c r="AV137" s="96"/>
      <c r="AW137" s="96"/>
      <c r="AX137" s="96">
        <v>15.325000000000001</v>
      </c>
      <c r="AY137" s="96"/>
      <c r="AZ137" s="96">
        <v>2.4625000000000004</v>
      </c>
      <c r="BA137" s="96"/>
      <c r="BB137" s="96">
        <v>18.024999999999999</v>
      </c>
      <c r="BC137" s="96"/>
      <c r="BD137" s="96"/>
      <c r="BE137" s="96"/>
      <c r="BF137" s="96"/>
      <c r="BG137" s="96">
        <v>16.25</v>
      </c>
      <c r="BH137" s="96"/>
      <c r="BI137" s="96">
        <v>15.35</v>
      </c>
      <c r="BJ137" s="96"/>
      <c r="BK137" s="96"/>
      <c r="BL137" s="96">
        <v>6.1875</v>
      </c>
      <c r="BM137" s="96"/>
      <c r="BN137" s="96">
        <v>0.86249999999999982</v>
      </c>
      <c r="BO137" s="96"/>
      <c r="BP137" s="96">
        <v>13.8125</v>
      </c>
      <c r="BQ137" s="96"/>
      <c r="BR137" s="96"/>
      <c r="BS137" s="96"/>
      <c r="BT137" s="96"/>
      <c r="BU137" s="96">
        <v>15.929166666666676</v>
      </c>
      <c r="BV137" s="96"/>
      <c r="BW137" s="96">
        <v>7.3125</v>
      </c>
      <c r="BX137" s="96"/>
      <c r="BY137" s="96"/>
      <c r="BZ137" s="96">
        <v>12.0875</v>
      </c>
      <c r="CA137" s="96"/>
      <c r="CB137" s="96">
        <v>3.1937499999999996</v>
      </c>
      <c r="CC137" s="96"/>
      <c r="CD137" s="96">
        <v>11.399999999999999</v>
      </c>
      <c r="CE137" s="96"/>
      <c r="CF137" s="96"/>
      <c r="CG137" s="96"/>
      <c r="CH137" s="96"/>
      <c r="CI137" s="96">
        <v>4.1624999999999996</v>
      </c>
      <c r="CJ137" s="96"/>
      <c r="CK137" s="96">
        <v>2.0750000000000011</v>
      </c>
      <c r="CL137" s="96"/>
      <c r="CM137" s="96"/>
      <c r="CN137" s="96">
        <v>13.599999999999998</v>
      </c>
      <c r="CO137" s="96"/>
      <c r="CP137" s="96">
        <v>-1.8500000000000005</v>
      </c>
      <c r="CQ137" s="96"/>
      <c r="CR137" s="96">
        <v>9.5124999999999993</v>
      </c>
      <c r="CS137" s="96"/>
      <c r="CT137" s="96"/>
      <c r="CU137" s="96"/>
      <c r="CV137" s="96"/>
      <c r="CW137" s="96">
        <v>13.6875</v>
      </c>
      <c r="CX137" s="96"/>
      <c r="CY137" s="96">
        <v>1.3249999999999993</v>
      </c>
      <c r="CZ137" s="96"/>
      <c r="DA137" s="96"/>
      <c r="DB137" s="96">
        <v>14.358333333333325</v>
      </c>
      <c r="DC137" s="96"/>
      <c r="DD137" s="96">
        <v>1.3000000000000007</v>
      </c>
      <c r="DE137" s="96"/>
      <c r="DF137" s="96">
        <v>10.025</v>
      </c>
      <c r="DG137" s="96"/>
      <c r="DH137" s="96"/>
      <c r="DI137" s="96"/>
      <c r="DJ137" s="96"/>
      <c r="DK137" s="96"/>
      <c r="DL137" s="96">
        <v>15.299999999999999</v>
      </c>
      <c r="DM137" s="96"/>
      <c r="DN137" s="121">
        <v>5.2374999999999998</v>
      </c>
      <c r="DO137" s="96"/>
      <c r="DP137" s="96"/>
      <c r="DQ137" s="96"/>
      <c r="DR137" s="96"/>
      <c r="DS137" s="96"/>
      <c r="DT137" s="96"/>
      <c r="DU137" s="96"/>
      <c r="DV137" s="96"/>
      <c r="DW137" s="96"/>
      <c r="DX137" s="96"/>
      <c r="DY137" s="96">
        <v>9.7374999999999989</v>
      </c>
      <c r="DZ137" s="96"/>
      <c r="EA137" s="96"/>
      <c r="EB137" s="96"/>
      <c r="EC137" s="96"/>
      <c r="ED137" s="96"/>
      <c r="EE137" s="96"/>
      <c r="EF137" s="96"/>
      <c r="EG137" s="96">
        <v>1.0000000000000009</v>
      </c>
      <c r="EH137" s="96"/>
      <c r="EI137" s="96"/>
      <c r="EJ137" s="96"/>
      <c r="EK137" s="96"/>
      <c r="EL137" s="96"/>
      <c r="EM137" s="96"/>
      <c r="EN137" s="96"/>
      <c r="EO137" s="96"/>
      <c r="EP137" s="96"/>
      <c r="EQ137" s="96"/>
      <c r="ER137" s="96"/>
      <c r="ES137" s="96"/>
      <c r="ET137" s="96"/>
      <c r="EU137" s="96"/>
      <c r="EV137" s="96"/>
      <c r="EW137" s="96"/>
      <c r="EX137" s="96"/>
      <c r="EY137" s="96"/>
      <c r="EZ137" s="96"/>
      <c r="FA137" s="96"/>
      <c r="FB137" s="96"/>
      <c r="FC137" s="96"/>
      <c r="FD137" s="96"/>
      <c r="FE137" s="96"/>
      <c r="FF137" s="96"/>
      <c r="FG137" s="96">
        <v>0.54999999999999982</v>
      </c>
      <c r="FH137" s="96"/>
      <c r="FI137" s="96"/>
      <c r="FJ137" s="96"/>
      <c r="FK137" s="96"/>
      <c r="FL137" s="96"/>
      <c r="FM137" s="96"/>
      <c r="FN137" s="96"/>
      <c r="FO137" s="96"/>
      <c r="FP137" s="96"/>
      <c r="FQ137" s="96"/>
      <c r="FR137" s="96"/>
      <c r="FS137" s="96"/>
      <c r="FT137" s="96"/>
      <c r="FU137" s="96"/>
      <c r="FV137" s="96"/>
      <c r="FW137" s="96">
        <v>0.14999999999999947</v>
      </c>
      <c r="FX137" s="96"/>
      <c r="FY137" s="96"/>
      <c r="FZ137" s="96"/>
      <c r="GA137" s="96"/>
    </row>
    <row r="138" spans="1:183" x14ac:dyDescent="0.25">
      <c r="A138" s="31" t="s">
        <v>222</v>
      </c>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v>5.1238815641707998</v>
      </c>
      <c r="AA138" s="96"/>
      <c r="AB138" s="96"/>
      <c r="AC138" s="96"/>
      <c r="AD138" s="96">
        <v>2.2966988392139251</v>
      </c>
      <c r="AE138" s="96"/>
      <c r="AF138" s="96">
        <v>3.4668583231759253</v>
      </c>
      <c r="AG138" s="96"/>
      <c r="AH138" s="96">
        <v>7.2320857091024315E-2</v>
      </c>
      <c r="AI138" s="96"/>
      <c r="AJ138" s="96"/>
      <c r="AK138" s="96"/>
      <c r="AL138" s="96"/>
      <c r="AM138" s="96">
        <v>4.5668227666354753</v>
      </c>
      <c r="AN138" s="96"/>
      <c r="AO138" s="96">
        <v>0.58164792744975014</v>
      </c>
      <c r="AP138" s="96"/>
      <c r="AQ138" s="96"/>
      <c r="AR138" s="96"/>
      <c r="AS138" s="96">
        <v>6.2976997725229253</v>
      </c>
      <c r="AT138" s="96"/>
      <c r="AU138" s="96">
        <v>4.5655857130730757</v>
      </c>
      <c r="AV138" s="96"/>
      <c r="AW138" s="96"/>
      <c r="AX138" s="96">
        <v>8.9283594920799008</v>
      </c>
      <c r="AY138" s="96"/>
      <c r="AZ138" s="96">
        <v>7.051649008889199</v>
      </c>
      <c r="BA138" s="96"/>
      <c r="BB138" s="96">
        <v>9.3748613969342998</v>
      </c>
      <c r="BC138" s="96"/>
      <c r="BD138" s="96"/>
      <c r="BE138" s="96"/>
      <c r="BF138" s="96"/>
      <c r="BG138" s="96">
        <v>9.0271757978092246</v>
      </c>
      <c r="BH138" s="96"/>
      <c r="BI138" s="96">
        <v>4.9780957473887995</v>
      </c>
      <c r="BJ138" s="96"/>
      <c r="BK138" s="96"/>
      <c r="BL138" s="96">
        <v>7.1986493187689753</v>
      </c>
      <c r="BM138" s="96"/>
      <c r="BN138" s="96">
        <v>3.987941676851424</v>
      </c>
      <c r="BO138" s="96"/>
      <c r="BP138" s="96">
        <v>7.5571110356348745</v>
      </c>
      <c r="BQ138" s="96"/>
      <c r="BR138" s="96"/>
      <c r="BS138" s="96"/>
      <c r="BT138" s="96"/>
      <c r="BU138" s="96">
        <v>9.7112939559676743</v>
      </c>
      <c r="BV138" s="96"/>
      <c r="BW138" s="96">
        <v>6.4777329501502008</v>
      </c>
      <c r="BX138" s="96"/>
      <c r="BY138" s="96"/>
      <c r="BZ138" s="96">
        <v>9.3369015438162002</v>
      </c>
      <c r="CA138" s="96"/>
      <c r="CB138" s="96">
        <v>0.66355210088810068</v>
      </c>
      <c r="CC138" s="96"/>
      <c r="CD138" s="96">
        <v>4.0546737807409503</v>
      </c>
      <c r="CE138" s="96"/>
      <c r="CF138" s="96"/>
      <c r="CG138" s="96"/>
      <c r="CH138" s="96"/>
      <c r="CI138" s="96">
        <v>2.7502407992010509</v>
      </c>
      <c r="CJ138" s="96"/>
      <c r="CK138" s="96">
        <v>0.48427138240612511</v>
      </c>
      <c r="CL138" s="96"/>
      <c r="CM138" s="96"/>
      <c r="CN138" s="96">
        <v>5.5494244665615495</v>
      </c>
      <c r="CO138" s="96"/>
      <c r="CP138" s="96">
        <v>0.26368080872395083</v>
      </c>
      <c r="CQ138" s="96"/>
      <c r="CR138" s="96">
        <v>2.4186508473752246</v>
      </c>
      <c r="CS138" s="96"/>
      <c r="CT138" s="96"/>
      <c r="CU138" s="96"/>
      <c r="CV138" s="96"/>
      <c r="CW138" s="96">
        <v>7.5755150884240496</v>
      </c>
      <c r="CX138" s="96"/>
      <c r="CY138" s="96">
        <v>2.5216946872773249</v>
      </c>
      <c r="CZ138" s="96"/>
      <c r="DA138" s="96"/>
      <c r="DB138" s="96">
        <v>6.4448504863459748</v>
      </c>
      <c r="DC138" s="96"/>
      <c r="DD138" s="96">
        <v>3.2421962919255503</v>
      </c>
      <c r="DE138" s="96"/>
      <c r="DF138" s="96">
        <v>5.5350664147967503</v>
      </c>
      <c r="DG138" s="96"/>
      <c r="DH138" s="96"/>
      <c r="DI138" s="96"/>
      <c r="DJ138" s="96"/>
      <c r="DK138" s="96"/>
      <c r="DL138" s="96">
        <v>8.3244928851701747</v>
      </c>
      <c r="DM138" s="96"/>
      <c r="DN138" s="121">
        <v>5.3044354714834503</v>
      </c>
      <c r="DO138" s="96"/>
      <c r="DP138" s="96"/>
      <c r="DQ138" s="96"/>
      <c r="DR138" s="96"/>
      <c r="DS138" s="96"/>
      <c r="DT138" s="96"/>
      <c r="DU138" s="96"/>
      <c r="DV138" s="96"/>
      <c r="DW138" s="96"/>
      <c r="DX138" s="96"/>
      <c r="DY138" s="96">
        <v>0.83056330150327451</v>
      </c>
      <c r="DZ138" s="96"/>
      <c r="EA138" s="96"/>
      <c r="EB138" s="96"/>
      <c r="EC138" s="96"/>
      <c r="ED138" s="96"/>
      <c r="EE138" s="96"/>
      <c r="EF138" s="96"/>
      <c r="EG138" s="96">
        <v>1.1544434082347497</v>
      </c>
      <c r="EH138" s="96"/>
      <c r="EI138" s="96"/>
      <c r="EJ138" s="96"/>
      <c r="EK138" s="96"/>
      <c r="EL138" s="96"/>
      <c r="EM138" s="96"/>
      <c r="EN138" s="96"/>
      <c r="EO138" s="96"/>
      <c r="EP138" s="96"/>
      <c r="EQ138" s="96"/>
      <c r="ER138" s="96"/>
      <c r="ES138" s="96"/>
      <c r="ET138" s="96"/>
      <c r="EU138" s="96"/>
      <c r="EV138" s="96"/>
      <c r="EW138" s="96"/>
      <c r="EX138" s="96"/>
      <c r="EY138" s="96"/>
      <c r="EZ138" s="96"/>
      <c r="FA138" s="96"/>
      <c r="FB138" s="96"/>
      <c r="FC138" s="96"/>
      <c r="FD138" s="96"/>
      <c r="FE138" s="96"/>
      <c r="FF138" s="96"/>
      <c r="FG138" s="96">
        <v>2.2308337433279251</v>
      </c>
      <c r="FH138" s="96"/>
      <c r="FI138" s="96"/>
      <c r="FJ138" s="96"/>
      <c r="FK138" s="96"/>
      <c r="FL138" s="96"/>
      <c r="FM138" s="96"/>
      <c r="FN138" s="96"/>
      <c r="FO138" s="96"/>
      <c r="FP138" s="96"/>
      <c r="FQ138" s="96"/>
      <c r="FR138" s="96"/>
      <c r="FS138" s="96"/>
      <c r="FT138" s="96"/>
      <c r="FU138" s="96"/>
      <c r="FV138" s="96"/>
      <c r="FW138" s="96">
        <v>2.6008044944949251</v>
      </c>
      <c r="FX138" s="96"/>
      <c r="FY138" s="96"/>
      <c r="FZ138" s="96"/>
      <c r="GA138" s="96"/>
    </row>
    <row r="139" spans="1:183" x14ac:dyDescent="0.25">
      <c r="A139" s="31" t="s">
        <v>223</v>
      </c>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v>3.1932222123900003</v>
      </c>
      <c r="AA139" s="96"/>
      <c r="AB139" s="96"/>
      <c r="AC139" s="96"/>
      <c r="AD139" s="96">
        <v>2.123609503856501</v>
      </c>
      <c r="AE139" s="96"/>
      <c r="AF139" s="96">
        <v>2.4293524716475501</v>
      </c>
      <c r="AG139" s="96"/>
      <c r="AH139" s="96">
        <v>1.4025934072473496</v>
      </c>
      <c r="AI139" s="96"/>
      <c r="AJ139" s="96"/>
      <c r="AK139" s="96"/>
      <c r="AL139" s="96"/>
      <c r="AM139" s="96">
        <v>1.497627402342276</v>
      </c>
      <c r="AN139" s="96"/>
      <c r="AO139" s="96">
        <v>1.3272941432873502</v>
      </c>
      <c r="AP139" s="96"/>
      <c r="AQ139" s="96"/>
      <c r="AR139" s="96"/>
      <c r="AS139" s="96">
        <v>1.2782222843583257</v>
      </c>
      <c r="AT139" s="96"/>
      <c r="AU139" s="96">
        <v>1.5326243721776258</v>
      </c>
      <c r="AV139" s="96"/>
      <c r="AW139" s="96"/>
      <c r="AX139" s="96">
        <v>2.4047269191868756</v>
      </c>
      <c r="AY139" s="96"/>
      <c r="AZ139" s="96">
        <v>2.4200278259106254</v>
      </c>
      <c r="BA139" s="96"/>
      <c r="BB139" s="96">
        <v>3.2944451245176509</v>
      </c>
      <c r="BC139" s="96"/>
      <c r="BD139" s="96"/>
      <c r="BE139" s="96"/>
      <c r="BF139" s="96"/>
      <c r="BG139" s="96">
        <v>3.1273239822708998</v>
      </c>
      <c r="BH139" s="96"/>
      <c r="BI139" s="96">
        <v>3.6985673000363004</v>
      </c>
      <c r="BJ139" s="96"/>
      <c r="BK139" s="96"/>
      <c r="BL139" s="96">
        <v>3.7880634571660754</v>
      </c>
      <c r="BM139" s="96"/>
      <c r="BN139" s="96">
        <v>3.7861044161011503</v>
      </c>
      <c r="BO139" s="96"/>
      <c r="BP139" s="96">
        <v>4.0756829774025007</v>
      </c>
      <c r="BQ139" s="96"/>
      <c r="BR139" s="96"/>
      <c r="BS139" s="96"/>
      <c r="BT139" s="96"/>
      <c r="BU139" s="96">
        <v>4.4398343150104509</v>
      </c>
      <c r="BV139" s="96"/>
      <c r="BW139" s="96">
        <v>4.5896125107623256</v>
      </c>
      <c r="BX139" s="96"/>
      <c r="BY139" s="96"/>
      <c r="BZ139" s="96">
        <v>4.6888800540261499</v>
      </c>
      <c r="CA139" s="96"/>
      <c r="CB139" s="96">
        <v>1.0994546067580746</v>
      </c>
      <c r="CC139" s="96"/>
      <c r="CD139" s="96">
        <v>1.43275302403045</v>
      </c>
      <c r="CE139" s="96"/>
      <c r="CF139" s="96"/>
      <c r="CG139" s="96"/>
      <c r="CH139" s="96"/>
      <c r="CI139" s="96">
        <v>0.22823566240972504</v>
      </c>
      <c r="CJ139" s="96"/>
      <c r="CK139" s="96">
        <v>0.5593821831100505</v>
      </c>
      <c r="CL139" s="96"/>
      <c r="CM139" s="96"/>
      <c r="CN139" s="96">
        <v>1.2175604344993265</v>
      </c>
      <c r="CO139" s="96"/>
      <c r="CP139" s="96">
        <v>1.0787428026381001</v>
      </c>
      <c r="CQ139" s="96"/>
      <c r="CR139" s="96">
        <v>1.3596651263268762</v>
      </c>
      <c r="CS139" s="96"/>
      <c r="CT139" s="96"/>
      <c r="CU139" s="96"/>
      <c r="CV139" s="96"/>
      <c r="CW139" s="96">
        <v>2.2295773286125256</v>
      </c>
      <c r="CX139" s="96"/>
      <c r="CY139" s="96">
        <v>2.6414813855435009</v>
      </c>
      <c r="CZ139" s="96"/>
      <c r="DA139" s="96"/>
      <c r="DB139" s="96">
        <v>2.527912367959801</v>
      </c>
      <c r="DC139" s="96"/>
      <c r="DD139" s="96">
        <v>2.7505670062813756</v>
      </c>
      <c r="DE139" s="96"/>
      <c r="DF139" s="96">
        <v>3.1925683007676007</v>
      </c>
      <c r="DG139" s="96"/>
      <c r="DH139" s="96"/>
      <c r="DI139" s="96"/>
      <c r="DJ139" s="96"/>
      <c r="DK139" s="96"/>
      <c r="DL139" s="96">
        <v>4.0929307555486512</v>
      </c>
      <c r="DM139" s="96"/>
      <c r="DN139" s="121">
        <v>4.1881656903523012</v>
      </c>
      <c r="DO139" s="96"/>
      <c r="DP139" s="96"/>
      <c r="DQ139" s="96"/>
      <c r="DR139" s="96"/>
      <c r="DS139" s="96"/>
      <c r="DT139" s="96"/>
      <c r="DU139" s="96"/>
      <c r="DV139" s="96"/>
      <c r="DW139" s="96"/>
      <c r="DX139" s="96"/>
      <c r="DY139" s="96">
        <v>1.9050212489975848E-2</v>
      </c>
      <c r="DZ139" s="96"/>
      <c r="EA139" s="96"/>
      <c r="EB139" s="96"/>
      <c r="EC139" s="96"/>
      <c r="ED139" s="96"/>
      <c r="EE139" s="96"/>
      <c r="EF139" s="96"/>
      <c r="EG139" s="96">
        <v>0.64505040764764976</v>
      </c>
      <c r="EH139" s="96"/>
      <c r="EI139" s="96"/>
      <c r="EJ139" s="96"/>
      <c r="EK139" s="96"/>
      <c r="EL139" s="96"/>
      <c r="EM139" s="96"/>
      <c r="EN139" s="96"/>
      <c r="EO139" s="96"/>
      <c r="EP139" s="96"/>
      <c r="EQ139" s="96"/>
      <c r="ER139" s="96"/>
      <c r="ES139" s="96"/>
      <c r="ET139" s="96"/>
      <c r="EU139" s="96"/>
      <c r="EV139" s="96"/>
      <c r="EW139" s="96"/>
      <c r="EX139" s="96"/>
      <c r="EY139" s="96"/>
      <c r="EZ139" s="96"/>
      <c r="FA139" s="96"/>
      <c r="FB139" s="96"/>
      <c r="FC139" s="96"/>
      <c r="FD139" s="96"/>
      <c r="FE139" s="96"/>
      <c r="FF139" s="96"/>
      <c r="FG139" s="96">
        <v>2.443508593972326</v>
      </c>
      <c r="FH139" s="96"/>
      <c r="FI139" s="96"/>
      <c r="FJ139" s="96"/>
      <c r="FK139" s="96"/>
      <c r="FL139" s="96"/>
      <c r="FM139" s="96"/>
      <c r="FN139" s="96"/>
      <c r="FO139" s="96"/>
      <c r="FP139" s="96"/>
      <c r="FQ139" s="96"/>
      <c r="FR139" s="96"/>
      <c r="FS139" s="96"/>
      <c r="FT139" s="96"/>
      <c r="FU139" s="96"/>
      <c r="FV139" s="96"/>
      <c r="FW139" s="96">
        <v>1.8893093754774757</v>
      </c>
      <c r="FX139" s="96"/>
      <c r="FY139" s="96"/>
      <c r="FZ139" s="96"/>
      <c r="GA139" s="96"/>
    </row>
    <row r="140" spans="1:183" x14ac:dyDescent="0.25">
      <c r="A140" s="62" t="s">
        <v>224</v>
      </c>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v>2.2539695171039251</v>
      </c>
      <c r="AA140" s="96"/>
      <c r="AB140" s="96"/>
      <c r="AC140" s="96"/>
      <c r="AD140" s="96">
        <v>1.9570569846959125</v>
      </c>
      <c r="AE140" s="96"/>
      <c r="AF140" s="96">
        <v>1.9047278106346672</v>
      </c>
      <c r="AG140" s="96"/>
      <c r="AH140" s="96">
        <v>1.9732359796215251</v>
      </c>
      <c r="AI140" s="96"/>
      <c r="AJ140" s="96"/>
      <c r="AK140" s="96"/>
      <c r="AL140" s="96"/>
      <c r="AM140" s="96">
        <v>1.4309339422734246</v>
      </c>
      <c r="AN140" s="96"/>
      <c r="AO140" s="96">
        <v>1.4699767728233746</v>
      </c>
      <c r="AP140" s="96"/>
      <c r="AQ140" s="96"/>
      <c r="AR140" s="96"/>
      <c r="AS140" s="96">
        <v>1.4212097592896251</v>
      </c>
      <c r="AT140" s="96"/>
      <c r="AU140" s="96">
        <v>1.4731092696454993</v>
      </c>
      <c r="AV140" s="96"/>
      <c r="AW140" s="96"/>
      <c r="AX140" s="96">
        <v>1.9912302529742751</v>
      </c>
      <c r="AY140" s="96"/>
      <c r="AZ140" s="96">
        <v>2.0740007267594498</v>
      </c>
      <c r="BA140" s="96"/>
      <c r="BB140" s="96">
        <v>2.0649975068989002</v>
      </c>
      <c r="BC140" s="96"/>
      <c r="BD140" s="96"/>
      <c r="BE140" s="96"/>
      <c r="BF140" s="96"/>
      <c r="BG140" s="96">
        <v>2.1607006164497</v>
      </c>
      <c r="BH140" s="96"/>
      <c r="BI140" s="96">
        <v>2.3691047829941247</v>
      </c>
      <c r="BJ140" s="96"/>
      <c r="BK140" s="96"/>
      <c r="BL140" s="96">
        <v>2.5982472166964752</v>
      </c>
      <c r="BM140" s="96"/>
      <c r="BN140" s="96">
        <v>2.5569603799342748</v>
      </c>
      <c r="BO140" s="96"/>
      <c r="BP140" s="96">
        <v>2.5285998908075999</v>
      </c>
      <c r="BQ140" s="96"/>
      <c r="BR140" s="96"/>
      <c r="BS140" s="96"/>
      <c r="BT140" s="96"/>
      <c r="BU140" s="96">
        <v>2.8362006941893751</v>
      </c>
      <c r="BV140" s="96"/>
      <c r="BW140" s="96">
        <v>2.9575502082395997</v>
      </c>
      <c r="BX140" s="96"/>
      <c r="BY140" s="96"/>
      <c r="BZ140" s="96">
        <v>2.9956763672853248</v>
      </c>
      <c r="CA140" s="96"/>
      <c r="CB140" s="96">
        <v>2.6693768513765002</v>
      </c>
      <c r="CC140" s="96"/>
      <c r="CD140" s="96">
        <v>2.4343377102408752</v>
      </c>
      <c r="CE140" s="96"/>
      <c r="CF140" s="96"/>
      <c r="CG140" s="96"/>
      <c r="CH140" s="96"/>
      <c r="CI140" s="96">
        <v>0.1932411920403001</v>
      </c>
      <c r="CJ140" s="96"/>
      <c r="CK140" s="96">
        <v>0.27904348620564967</v>
      </c>
      <c r="CL140" s="96"/>
      <c r="CM140" s="96"/>
      <c r="CN140" s="96">
        <v>0.52903117126529997</v>
      </c>
      <c r="CO140" s="96"/>
      <c r="CP140" s="96">
        <v>0.75169626782987464</v>
      </c>
      <c r="CQ140" s="96"/>
      <c r="CR140" s="96">
        <v>0.30906389966650005</v>
      </c>
      <c r="CS140" s="96"/>
      <c r="CT140" s="96"/>
      <c r="CU140" s="96"/>
      <c r="CV140" s="96"/>
      <c r="CW140" s="96">
        <v>1.3228623781193756</v>
      </c>
      <c r="CX140" s="96"/>
      <c r="CY140" s="96">
        <v>1.2935933640606749</v>
      </c>
      <c r="CZ140" s="96"/>
      <c r="DA140" s="96"/>
      <c r="DB140" s="96">
        <v>1.467847886255925</v>
      </c>
      <c r="DC140" s="96"/>
      <c r="DD140" s="96">
        <v>1.5531595738657002</v>
      </c>
      <c r="DE140" s="96"/>
      <c r="DF140" s="96">
        <v>1.7172222084557753</v>
      </c>
      <c r="DG140" s="96"/>
      <c r="DH140" s="96"/>
      <c r="DI140" s="96"/>
      <c r="DJ140" s="96"/>
      <c r="DK140" s="96"/>
      <c r="DL140" s="96">
        <v>2.3614809965504753</v>
      </c>
      <c r="DM140" s="96"/>
      <c r="DN140" s="121">
        <v>2.378262488366</v>
      </c>
      <c r="DO140" s="96"/>
      <c r="DP140" s="96"/>
      <c r="DQ140" s="96"/>
      <c r="DR140" s="96"/>
      <c r="DS140" s="96"/>
      <c r="DT140" s="96"/>
      <c r="DU140" s="96"/>
      <c r="DV140" s="96"/>
      <c r="DW140" s="96"/>
      <c r="DX140" s="96"/>
      <c r="DY140" s="96">
        <v>9.8725177954075871E-2</v>
      </c>
      <c r="DZ140" s="96"/>
      <c r="EA140" s="96"/>
      <c r="EB140" s="96"/>
      <c r="EC140" s="96"/>
      <c r="ED140" s="96"/>
      <c r="EE140" s="96"/>
      <c r="EF140" s="96"/>
      <c r="EG140" s="96">
        <v>0.16160776868640037</v>
      </c>
      <c r="EH140" s="96"/>
      <c r="EI140" s="96"/>
      <c r="EJ140" s="96"/>
      <c r="EK140" s="96"/>
      <c r="EL140" s="96"/>
      <c r="EM140" s="96"/>
      <c r="EN140" s="96"/>
      <c r="EO140" s="96"/>
      <c r="EP140" s="96"/>
      <c r="EQ140" s="96"/>
      <c r="ER140" s="96"/>
      <c r="ES140" s="96"/>
      <c r="ET140" s="96"/>
      <c r="EU140" s="96"/>
      <c r="EV140" s="96"/>
      <c r="EW140" s="96"/>
      <c r="EX140" s="96"/>
      <c r="EY140" s="96"/>
      <c r="EZ140" s="96"/>
      <c r="FA140" s="96"/>
      <c r="FB140" s="96"/>
      <c r="FC140" s="96"/>
      <c r="FD140" s="96"/>
      <c r="FE140" s="96"/>
      <c r="FF140" s="96"/>
      <c r="FG140" s="96">
        <v>1.7823951631417505</v>
      </c>
      <c r="FH140" s="96"/>
      <c r="FI140" s="96"/>
      <c r="FJ140" s="96"/>
      <c r="FK140" s="96"/>
      <c r="FL140" s="96"/>
      <c r="FM140" s="96"/>
      <c r="FN140" s="96"/>
      <c r="FO140" s="96"/>
      <c r="FP140" s="96"/>
      <c r="FQ140" s="96"/>
      <c r="FR140" s="96"/>
      <c r="FS140" s="96"/>
      <c r="FT140" s="96"/>
      <c r="FU140" s="96"/>
      <c r="FV140" s="96"/>
      <c r="FW140" s="96">
        <v>1.3841380865457751</v>
      </c>
      <c r="FX140" s="96"/>
      <c r="FY140" s="96"/>
      <c r="FZ140" s="96"/>
      <c r="GA140" s="96"/>
    </row>
    <row r="141" spans="1:183" ht="3.6" customHeight="1" x14ac:dyDescent="0.25">
      <c r="Z141">
        <v>3.3514961038030897</v>
      </c>
      <c r="AD141">
        <v>3.0780186750790377</v>
      </c>
      <c r="AF141">
        <v>3.3620887786565952</v>
      </c>
      <c r="AH141">
        <v>2.9486287804507727</v>
      </c>
      <c r="AM141">
        <v>2.8433829132491346</v>
      </c>
      <c r="AO141">
        <v>2.8823280401494267</v>
      </c>
      <c r="AS141">
        <v>2.6635619647169251</v>
      </c>
      <c r="AU141">
        <v>2.5454235225453745</v>
      </c>
      <c r="AX141">
        <v>2.9336976489514126</v>
      </c>
      <c r="AZ141">
        <v>3.0253844117095428</v>
      </c>
      <c r="BB141">
        <v>2.7887001157493252</v>
      </c>
      <c r="BG141">
        <v>2.8697484028589497</v>
      </c>
      <c r="BI141">
        <v>3.1102420457835001</v>
      </c>
      <c r="BL141">
        <v>3.1433114817356249</v>
      </c>
      <c r="BN141">
        <v>3.1036349238289125</v>
      </c>
      <c r="BP141">
        <v>3.0690551165261248</v>
      </c>
      <c r="BU141">
        <v>3.0189443540944256</v>
      </c>
      <c r="BW141">
        <v>3.2285479432940498</v>
      </c>
      <c r="BZ141">
        <v>3.1848950024278504</v>
      </c>
      <c r="CB141">
        <v>3.2662879291508253</v>
      </c>
      <c r="CD141">
        <v>3.16868373236685</v>
      </c>
      <c r="CI141">
        <v>2.2490673108402248</v>
      </c>
      <c r="CK141">
        <v>1.8391390361846245</v>
      </c>
      <c r="CN141">
        <v>1.5389143944055754</v>
      </c>
      <c r="CP141">
        <v>1.6073063187554251</v>
      </c>
      <c r="CR141">
        <v>1.458359039619725</v>
      </c>
      <c r="CW141">
        <v>2.0004228704951252</v>
      </c>
      <c r="CY141">
        <v>1.7771038688436751</v>
      </c>
      <c r="DB141">
        <v>1.8186144442580501</v>
      </c>
      <c r="DD141">
        <v>1.9738796124017752</v>
      </c>
      <c r="DF141">
        <v>1.7292643483142247</v>
      </c>
      <c r="DL141">
        <v>2.3838209123311747</v>
      </c>
      <c r="DN141" s="153">
        <v>2.2168614860849498</v>
      </c>
      <c r="DY141">
        <v>2.3061294605226998</v>
      </c>
      <c r="EG141">
        <v>1.004157792649226</v>
      </c>
      <c r="FG141">
        <v>1.6047012207801248</v>
      </c>
      <c r="FW141">
        <v>1.8097747667521253</v>
      </c>
    </row>
    <row r="142" spans="1:183" ht="3.6" customHeight="1" x14ac:dyDescent="0.25">
      <c r="Z142">
        <v>4.9290891775364845</v>
      </c>
      <c r="AD142">
        <v>4.6441423129677464</v>
      </c>
      <c r="AF142">
        <v>4.7512947340601865</v>
      </c>
      <c r="AH142">
        <v>4.5382978484665575</v>
      </c>
      <c r="AM142">
        <v>4.1199441744441501</v>
      </c>
      <c r="AO142">
        <v>3.9955940534199526</v>
      </c>
      <c r="AS142">
        <v>3.4990301429305544</v>
      </c>
      <c r="AU142">
        <v>3.6251344586930228</v>
      </c>
      <c r="AX142">
        <v>3.4192062658399074</v>
      </c>
      <c r="AZ142">
        <v>3.4627027919886175</v>
      </c>
      <c r="BB142">
        <v>3.7109159694691174</v>
      </c>
      <c r="BG142">
        <v>3.4474150796938297</v>
      </c>
      <c r="BI142">
        <v>3.7295239508054676</v>
      </c>
      <c r="BL142">
        <v>3.9672143278826701</v>
      </c>
      <c r="BN142">
        <v>3.8077373749603298</v>
      </c>
      <c r="BP142">
        <v>3.7453895350077073</v>
      </c>
      <c r="BU142">
        <v>3.7721827161576997</v>
      </c>
      <c r="BW142">
        <v>3.8015939748234895</v>
      </c>
      <c r="BZ142">
        <v>3.9038521181513799</v>
      </c>
      <c r="CB142">
        <v>3.9809670572073248</v>
      </c>
      <c r="CD142">
        <v>3.9205211464481176</v>
      </c>
      <c r="CI142">
        <v>3.9104014446800743</v>
      </c>
      <c r="CK142">
        <v>3.7049469693041219</v>
      </c>
      <c r="CN142">
        <v>2.997396012625035</v>
      </c>
      <c r="CP142">
        <v>3.0299234630685872</v>
      </c>
      <c r="CR142">
        <v>2.7105093952239305</v>
      </c>
      <c r="CW142">
        <v>2.7093978148227245</v>
      </c>
      <c r="CY142">
        <v>2.6653080049838795</v>
      </c>
      <c r="DB142">
        <v>3.0256184401203248</v>
      </c>
      <c r="DD142">
        <v>2.7944961437617248</v>
      </c>
      <c r="DF142">
        <v>3.0532448123343801</v>
      </c>
      <c r="DL142">
        <v>3.3510106488049574</v>
      </c>
      <c r="DN142" s="153">
        <v>3.1446487196072948</v>
      </c>
      <c r="DY142">
        <v>3.4142814234343248</v>
      </c>
      <c r="EG142">
        <v>2.27098753983595</v>
      </c>
      <c r="FG142">
        <v>2.6554136691770247</v>
      </c>
      <c r="FW142">
        <v>2.5215603379123501</v>
      </c>
    </row>
    <row r="143" spans="1:183" ht="3.6" customHeight="1" x14ac:dyDescent="0.25">
      <c r="Z143">
        <v>6.4992011241868495</v>
      </c>
      <c r="AD143">
        <v>6.3882749613294294</v>
      </c>
      <c r="AF143">
        <v>6.633236375562257</v>
      </c>
      <c r="AH143">
        <v>6.25668126499738</v>
      </c>
      <c r="AM143">
        <v>6.7959019639270242</v>
      </c>
      <c r="AO143">
        <v>6.6983680800785521</v>
      </c>
      <c r="AS143">
        <v>6.564721800894997</v>
      </c>
      <c r="AU143">
        <v>6.498424152312154</v>
      </c>
      <c r="AX143">
        <v>6.4742503422796842</v>
      </c>
      <c r="AZ143">
        <v>6.519174757366935</v>
      </c>
      <c r="BB143">
        <v>6.4683698083775907</v>
      </c>
      <c r="BG143">
        <v>5.9196619417187346</v>
      </c>
      <c r="BI143">
        <v>6.1513593186384421</v>
      </c>
      <c r="BL143">
        <v>5.8541967893757345</v>
      </c>
      <c r="BN143">
        <v>5.8198062699805995</v>
      </c>
      <c r="BP143">
        <v>5.9181515739726329</v>
      </c>
      <c r="BU143">
        <v>5.655917986762649</v>
      </c>
      <c r="BW143">
        <v>5.8942369382508755</v>
      </c>
      <c r="BZ143">
        <v>5.8504074299454576</v>
      </c>
      <c r="CB143">
        <v>5.566759093420365</v>
      </c>
      <c r="CD143">
        <v>5.696038247061912</v>
      </c>
      <c r="CI143">
        <v>5.7159240962946081</v>
      </c>
      <c r="CK143">
        <v>5.763515361408329</v>
      </c>
      <c r="CN143">
        <v>5.7902011582886406</v>
      </c>
      <c r="CP143">
        <v>5.7314250070717243</v>
      </c>
      <c r="CR143">
        <v>5.3345698064052804</v>
      </c>
      <c r="CW143">
        <v>5.2482034897976453</v>
      </c>
      <c r="CY143">
        <v>4.9058704931228849</v>
      </c>
      <c r="DB143">
        <v>4.8951511597519479</v>
      </c>
      <c r="DD143">
        <v>4.6091507377890704</v>
      </c>
      <c r="DF143">
        <v>4.8959101495965527</v>
      </c>
      <c r="DL143">
        <v>4.8663232982495082</v>
      </c>
      <c r="DN143" s="153">
        <v>4.6116911214457073</v>
      </c>
      <c r="DY143">
        <v>5.1471893506864275</v>
      </c>
      <c r="EG143">
        <v>4.5811936499381751</v>
      </c>
      <c r="FG143">
        <v>4.4414574414086676</v>
      </c>
      <c r="FW143">
        <v>4.5662070944659749</v>
      </c>
    </row>
    <row r="144" spans="1:183" ht="3.6" customHeight="1" x14ac:dyDescent="0.25">
      <c r="Z144">
        <v>48.379033410031909</v>
      </c>
      <c r="AD144">
        <v>32.600845983299024</v>
      </c>
      <c r="AF144">
        <v>43.484065816374425</v>
      </c>
      <c r="AH144">
        <v>9.5569507318796951</v>
      </c>
      <c r="AM144">
        <v>40.192402333753549</v>
      </c>
      <c r="AO144">
        <v>15.780506530681425</v>
      </c>
      <c r="AS144">
        <v>52.097645448512623</v>
      </c>
      <c r="AU144">
        <v>27.213958064688601</v>
      </c>
      <c r="AX144">
        <v>62.960449992723156</v>
      </c>
      <c r="AZ144">
        <v>38.330782684677821</v>
      </c>
      <c r="BB144">
        <v>71.240412085052554</v>
      </c>
      <c r="BG144">
        <v>67.320601189589468</v>
      </c>
      <c r="BI144">
        <v>56.162303491257674</v>
      </c>
      <c r="BL144">
        <v>50.036129977894575</v>
      </c>
      <c r="BN144">
        <v>32.286769418660548</v>
      </c>
      <c r="BP144">
        <v>63.20293171153493</v>
      </c>
      <c r="BU144">
        <v>74.855736895502517</v>
      </c>
      <c r="BW144">
        <v>53.043437007456376</v>
      </c>
      <c r="BZ144">
        <v>69.195623895383022</v>
      </c>
      <c r="CB144">
        <v>18.087775677068024</v>
      </c>
      <c r="CD144">
        <v>40.86529354503682</v>
      </c>
      <c r="CI144">
        <v>15.758902960953229</v>
      </c>
      <c r="CK144">
        <v>7.080591155165477</v>
      </c>
      <c r="CN144">
        <v>42.288048216978531</v>
      </c>
      <c r="CP144">
        <v>3.5073596375757758</v>
      </c>
      <c r="CR144">
        <v>26.530889620105803</v>
      </c>
      <c r="CW144">
        <v>53.915114385467852</v>
      </c>
      <c r="CY144">
        <v>21.357808310644501</v>
      </c>
      <c r="DB144">
        <v>52.859332221685086</v>
      </c>
      <c r="DD144">
        <v>24.587768616217879</v>
      </c>
      <c r="DF144">
        <v>46.372070772060383</v>
      </c>
      <c r="DL144">
        <v>67.286713911807908</v>
      </c>
      <c r="DN144" s="155">
        <v>43.468840950605255</v>
      </c>
      <c r="DY144">
        <v>17.451266075841978</v>
      </c>
      <c r="EG144">
        <v>7.3833047537064012</v>
      </c>
      <c r="FG144">
        <v>20.195212501326001</v>
      </c>
      <c r="FW144">
        <v>17.847755869554526</v>
      </c>
    </row>
    <row r="145" spans="1:183" ht="3.6" customHeight="1" x14ac:dyDescent="0.25">
      <c r="Z145">
        <v>73.220789254050644</v>
      </c>
      <c r="AD145">
        <v>55.767328947439381</v>
      </c>
      <c r="AF145">
        <v>67.824216354524765</v>
      </c>
      <c r="AH145">
        <v>32.017730618631681</v>
      </c>
      <c r="AM145">
        <v>61.082383596833395</v>
      </c>
      <c r="AO145">
        <v>36.414272811389566</v>
      </c>
      <c r="AS145">
        <v>70.58542177145506</v>
      </c>
      <c r="AU145">
        <v>45.725632008403792</v>
      </c>
      <c r="AX145">
        <v>82.019161737097122</v>
      </c>
      <c r="AZ145">
        <v>57.795044295772307</v>
      </c>
      <c r="BB145">
        <v>90.739260340707872</v>
      </c>
      <c r="BG145">
        <v>86.272091637247811</v>
      </c>
      <c r="BI145">
        <v>76.681601481024586</v>
      </c>
      <c r="BL145">
        <v>71.36770740674946</v>
      </c>
      <c r="BN145">
        <v>53.020886315028278</v>
      </c>
      <c r="BP145">
        <v>83.646265666136429</v>
      </c>
      <c r="BU145">
        <v>95.229118106258895</v>
      </c>
      <c r="BW145">
        <v>74.133862761808999</v>
      </c>
      <c r="BZ145">
        <v>90.461865257120706</v>
      </c>
      <c r="CB145">
        <v>39.829540636142475</v>
      </c>
      <c r="CD145">
        <v>62.132908181481724</v>
      </c>
      <c r="CI145">
        <v>34.237309227514125</v>
      </c>
      <c r="CK145">
        <v>23.712849171631717</v>
      </c>
      <c r="CN145">
        <v>55.89697943807036</v>
      </c>
      <c r="CP145">
        <v>17.419048983047812</v>
      </c>
      <c r="CR145">
        <v>39.037494924636768</v>
      </c>
      <c r="CW145">
        <v>68.044576441421398</v>
      </c>
      <c r="CY145">
        <v>34.685043932127165</v>
      </c>
      <c r="DB145">
        <v>67.392030874820222</v>
      </c>
      <c r="DD145">
        <v>38.892895884708381</v>
      </c>
      <c r="DF145">
        <v>60.719598254006193</v>
      </c>
      <c r="DL145">
        <v>84.491208595216307</v>
      </c>
      <c r="DN145" s="155">
        <v>59.553371567681992</v>
      </c>
      <c r="DY145">
        <v>34.612498727713053</v>
      </c>
      <c r="EG145">
        <v>17.208740751161926</v>
      </c>
      <c r="FG145">
        <v>32.975557171197451</v>
      </c>
      <c r="FW145">
        <v>30.841761183547952</v>
      </c>
    </row>
    <row r="146" spans="1:183" ht="3.6" customHeight="1" x14ac:dyDescent="0.25">
      <c r="Z146" t="s">
        <v>277</v>
      </c>
      <c r="AD146" t="s">
        <v>277</v>
      </c>
      <c r="AF146" t="s">
        <v>277</v>
      </c>
      <c r="AH146" t="s">
        <v>277</v>
      </c>
      <c r="DN146" s="155"/>
    </row>
    <row r="147" spans="1:183" ht="3.6" customHeight="1" x14ac:dyDescent="0.25">
      <c r="Z147" t="s">
        <v>285</v>
      </c>
      <c r="AD147" t="s">
        <v>286</v>
      </c>
      <c r="AF147" t="s">
        <v>285</v>
      </c>
      <c r="AH147" t="s">
        <v>286</v>
      </c>
      <c r="AM147" t="s">
        <v>285</v>
      </c>
      <c r="AO147" t="s">
        <v>286</v>
      </c>
      <c r="AS147" t="s">
        <v>285</v>
      </c>
      <c r="AU147" t="s">
        <v>286</v>
      </c>
      <c r="AX147" t="s">
        <v>285</v>
      </c>
      <c r="AZ147" t="s">
        <v>286</v>
      </c>
      <c r="BB147" t="s">
        <v>285</v>
      </c>
      <c r="BG147" t="s">
        <v>285</v>
      </c>
      <c r="BI147" t="s">
        <v>286</v>
      </c>
      <c r="BL147" t="s">
        <v>286</v>
      </c>
      <c r="BN147" t="s">
        <v>287</v>
      </c>
      <c r="BO147" t="s">
        <v>286</v>
      </c>
      <c r="BP147" t="s">
        <v>285</v>
      </c>
      <c r="BU147" t="s">
        <v>285</v>
      </c>
      <c r="BW147" t="s">
        <v>286</v>
      </c>
      <c r="BZ147" t="s">
        <v>285</v>
      </c>
      <c r="CB147" t="s">
        <v>286</v>
      </c>
      <c r="CD147" t="s">
        <v>285</v>
      </c>
      <c r="CI147" t="s">
        <v>285</v>
      </c>
      <c r="CK147" t="s">
        <v>286</v>
      </c>
      <c r="CN147" t="s">
        <v>285</v>
      </c>
      <c r="CP147" t="s">
        <v>286</v>
      </c>
      <c r="CR147" t="s">
        <v>285</v>
      </c>
      <c r="CW147" t="s">
        <v>285</v>
      </c>
      <c r="CY147" t="s">
        <v>286</v>
      </c>
      <c r="DB147" t="s">
        <v>285</v>
      </c>
      <c r="DD147" t="s">
        <v>286</v>
      </c>
      <c r="DF147" t="s">
        <v>285</v>
      </c>
      <c r="DL147" t="s">
        <v>285</v>
      </c>
      <c r="DN147" s="157" t="s">
        <v>286</v>
      </c>
      <c r="DY147" t="s">
        <v>286</v>
      </c>
      <c r="EG147" t="s">
        <v>286</v>
      </c>
      <c r="FG147" t="s">
        <v>286</v>
      </c>
      <c r="FW147" t="s">
        <v>286</v>
      </c>
    </row>
    <row r="148" spans="1:183" ht="3.6" customHeight="1" x14ac:dyDescent="0.25">
      <c r="Z148">
        <v>41431</v>
      </c>
      <c r="AD148">
        <v>41435</v>
      </c>
      <c r="AF148">
        <v>41438</v>
      </c>
      <c r="AH148">
        <v>41439</v>
      </c>
      <c r="AM148" s="2">
        <v>41445</v>
      </c>
      <c r="AO148">
        <v>41446</v>
      </c>
      <c r="AS148">
        <v>41451</v>
      </c>
      <c r="AU148">
        <v>41452</v>
      </c>
      <c r="AX148" s="145">
        <v>41456</v>
      </c>
      <c r="AZ148">
        <v>41457</v>
      </c>
      <c r="BB148">
        <v>41460</v>
      </c>
      <c r="BG148">
        <v>41464</v>
      </c>
      <c r="BI148" s="2">
        <v>41466</v>
      </c>
      <c r="BL148">
        <v>41470</v>
      </c>
      <c r="BN148" s="2">
        <v>41471</v>
      </c>
      <c r="BO148">
        <v>41472</v>
      </c>
      <c r="BP148">
        <v>41473</v>
      </c>
      <c r="BU148">
        <v>41478</v>
      </c>
      <c r="BW148">
        <v>41480</v>
      </c>
      <c r="BZ148">
        <v>41484</v>
      </c>
      <c r="CB148">
        <v>41485</v>
      </c>
      <c r="CD148">
        <v>41487</v>
      </c>
      <c r="CI148">
        <v>41492</v>
      </c>
      <c r="CK148">
        <v>41494</v>
      </c>
      <c r="CN148">
        <v>41498</v>
      </c>
      <c r="CP148">
        <v>41499</v>
      </c>
      <c r="CQ148" s="2"/>
      <c r="CR148">
        <v>41501</v>
      </c>
      <c r="CW148">
        <v>41506</v>
      </c>
      <c r="CY148">
        <v>41508</v>
      </c>
      <c r="DB148">
        <v>41512</v>
      </c>
      <c r="DD148">
        <v>41513</v>
      </c>
      <c r="DF148">
        <v>41515</v>
      </c>
      <c r="DL148">
        <v>41522</v>
      </c>
      <c r="DN148" s="156">
        <v>41523</v>
      </c>
      <c r="DY148">
        <v>41534</v>
      </c>
      <c r="EG148">
        <v>41542</v>
      </c>
      <c r="FG148">
        <v>41568</v>
      </c>
      <c r="FW148">
        <v>41584</v>
      </c>
    </row>
    <row r="149" spans="1:183" x14ac:dyDescent="0.25">
      <c r="A149" s="61" t="s">
        <v>225</v>
      </c>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v>9.0208309446893509</v>
      </c>
      <c r="AA149" s="96"/>
      <c r="AB149" s="96"/>
      <c r="AC149" s="96"/>
      <c r="AD149" s="96">
        <v>10.2125</v>
      </c>
      <c r="AE149" s="96"/>
      <c r="AF149" s="96">
        <v>13.387499999999999</v>
      </c>
      <c r="AG149" s="96"/>
      <c r="AH149" s="96">
        <v>-0.55833333333332558</v>
      </c>
      <c r="AI149" s="96"/>
      <c r="AJ149" s="96"/>
      <c r="AK149" s="96"/>
      <c r="AL149" s="96"/>
      <c r="AM149" s="96">
        <v>13.35</v>
      </c>
      <c r="AN149" s="96"/>
      <c r="AO149" s="96">
        <v>4.5</v>
      </c>
      <c r="AP149" s="96"/>
      <c r="AQ149" s="96"/>
      <c r="AR149" s="96"/>
      <c r="AS149" s="96">
        <v>16.274999999999999</v>
      </c>
      <c r="AT149" s="96"/>
      <c r="AU149" s="96">
        <v>3</v>
      </c>
      <c r="AV149" s="96"/>
      <c r="AW149" s="96"/>
      <c r="AX149" s="96">
        <v>15.270833333333325</v>
      </c>
      <c r="AY149" s="96"/>
      <c r="AZ149" s="96">
        <v>3.7249999999999996</v>
      </c>
      <c r="BA149" s="96"/>
      <c r="BB149" s="96">
        <v>16.725000000000001</v>
      </c>
      <c r="BC149" s="96"/>
      <c r="BD149" s="96"/>
      <c r="BE149" s="96"/>
      <c r="BF149" s="96"/>
      <c r="BG149" s="96">
        <v>17.200000000000003</v>
      </c>
      <c r="BH149" s="96"/>
      <c r="BI149" s="96">
        <v>14.112500000000001</v>
      </c>
      <c r="BJ149" s="96"/>
      <c r="BK149" s="96"/>
      <c r="BL149" s="96">
        <v>5.6625000000000005</v>
      </c>
      <c r="BM149" s="96"/>
      <c r="BN149" s="96">
        <v>1.9291666666666751</v>
      </c>
      <c r="BO149" s="96"/>
      <c r="BP149" s="96">
        <v>14.237500000000001</v>
      </c>
      <c r="BQ149" s="96"/>
      <c r="BR149" s="96"/>
      <c r="BS149" s="96"/>
      <c r="BT149" s="96"/>
      <c r="BU149" s="96">
        <v>15.574999999999999</v>
      </c>
      <c r="BV149" s="96"/>
      <c r="BW149" s="96">
        <v>3.2624999999999993</v>
      </c>
      <c r="BX149" s="96"/>
      <c r="BY149" s="96"/>
      <c r="BZ149" s="96">
        <v>12.75</v>
      </c>
      <c r="CA149" s="96"/>
      <c r="CB149" s="96">
        <v>0.72083333333332522</v>
      </c>
      <c r="CC149" s="96"/>
      <c r="CD149" s="96">
        <v>10.5</v>
      </c>
      <c r="CE149" s="96"/>
      <c r="CF149" s="96"/>
      <c r="CG149" s="96"/>
      <c r="CH149" s="96"/>
      <c r="CI149" s="96">
        <v>6.7</v>
      </c>
      <c r="CJ149" s="96"/>
      <c r="CK149" s="96">
        <v>0.88333333333332487</v>
      </c>
      <c r="CL149" s="96"/>
      <c r="CM149" s="96"/>
      <c r="CN149" s="96">
        <v>13.9125</v>
      </c>
      <c r="CO149" s="96"/>
      <c r="CP149" s="96">
        <v>-0.53749999999999964</v>
      </c>
      <c r="CQ149" s="96"/>
      <c r="CR149" s="96">
        <v>7.7625000000000002</v>
      </c>
      <c r="CS149" s="96"/>
      <c r="CT149" s="96"/>
      <c r="CU149" s="96"/>
      <c r="CV149" s="96"/>
      <c r="CW149" s="96">
        <v>16.350000000000001</v>
      </c>
      <c r="CX149" s="96"/>
      <c r="CY149" s="96">
        <v>1.9750000000000005</v>
      </c>
      <c r="CZ149" s="96"/>
      <c r="DA149" s="96"/>
      <c r="DB149" s="96">
        <v>15.35</v>
      </c>
      <c r="DC149" s="96"/>
      <c r="DD149" s="96">
        <v>0.89999999999999947</v>
      </c>
      <c r="DE149" s="96"/>
      <c r="DF149" s="96">
        <v>13.4375</v>
      </c>
      <c r="DG149" s="96"/>
      <c r="DH149" s="96"/>
      <c r="DI149" s="96"/>
      <c r="DJ149" s="96"/>
      <c r="DK149" s="96"/>
      <c r="DL149" s="96">
        <v>17.212499999999999</v>
      </c>
      <c r="DM149" s="96"/>
      <c r="DN149" s="121">
        <v>7.6250000000000009</v>
      </c>
      <c r="DO149" s="96"/>
      <c r="DP149" s="96"/>
      <c r="DQ149" s="96"/>
      <c r="DR149" s="96"/>
      <c r="DS149" s="96"/>
      <c r="DT149" s="96"/>
      <c r="DU149" s="96"/>
      <c r="DV149" s="96"/>
      <c r="DW149" s="96"/>
      <c r="DX149" s="96"/>
      <c r="DY149" s="96">
        <v>9.5250000000000004</v>
      </c>
      <c r="DZ149" s="96"/>
      <c r="EA149" s="96"/>
      <c r="EB149" s="96"/>
      <c r="EC149" s="96"/>
      <c r="ED149" s="96"/>
      <c r="EE149" s="96"/>
      <c r="EF149" s="96"/>
      <c r="EG149" s="96">
        <v>-0.11249999999999982</v>
      </c>
      <c r="EH149" s="96"/>
      <c r="EI149" s="96"/>
      <c r="EJ149" s="96"/>
      <c r="EK149" s="96"/>
      <c r="EL149" s="96"/>
      <c r="EM149" s="96"/>
      <c r="EN149" s="96"/>
      <c r="EO149" s="96"/>
      <c r="EP149" s="96"/>
      <c r="EQ149" s="96"/>
      <c r="ER149" s="96"/>
      <c r="ES149" s="96"/>
      <c r="ET149" s="96"/>
      <c r="EU149" s="96"/>
      <c r="EV149" s="96"/>
      <c r="EW149" s="96"/>
      <c r="EX149" s="96"/>
      <c r="EY149" s="96"/>
      <c r="EZ149" s="96"/>
      <c r="FA149" s="96"/>
      <c r="FB149" s="96"/>
      <c r="FC149" s="96"/>
      <c r="FD149" s="96"/>
      <c r="FE149" s="96"/>
      <c r="FF149" s="96"/>
      <c r="FG149" s="96">
        <v>-1.1500000000000004</v>
      </c>
      <c r="FH149" s="96"/>
      <c r="FI149" s="96"/>
      <c r="FJ149" s="96"/>
      <c r="FK149" s="96"/>
      <c r="FL149" s="96"/>
      <c r="FM149" s="96"/>
      <c r="FN149" s="96"/>
      <c r="FO149" s="96"/>
      <c r="FP149" s="96"/>
      <c r="FQ149" s="96"/>
      <c r="FR149" s="96"/>
      <c r="FS149" s="96"/>
      <c r="FT149" s="96"/>
      <c r="FU149" s="96"/>
      <c r="FV149" s="96"/>
      <c r="FW149" s="96">
        <v>1.0958333333333243</v>
      </c>
      <c r="FX149" s="96"/>
      <c r="FY149" s="96"/>
      <c r="FZ149" s="96"/>
      <c r="GA149" s="96"/>
    </row>
    <row r="150" spans="1:183" x14ac:dyDescent="0.25">
      <c r="A150" s="31" t="s">
        <v>226</v>
      </c>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v>5.6375125057273507</v>
      </c>
      <c r="AA150" s="96"/>
      <c r="AB150" s="96"/>
      <c r="AC150" s="96"/>
      <c r="AD150" s="96">
        <v>2.3263109409136753</v>
      </c>
      <c r="AE150" s="96"/>
      <c r="AF150" s="96">
        <v>3.3745132867346754</v>
      </c>
      <c r="AG150" s="96"/>
      <c r="AH150" s="96">
        <v>-0.46498582802967459</v>
      </c>
      <c r="AI150" s="96"/>
      <c r="AJ150" s="96"/>
      <c r="AK150" s="96"/>
      <c r="AL150" s="96"/>
      <c r="AM150" s="96">
        <v>4.3031552166473253</v>
      </c>
      <c r="AN150" s="96"/>
      <c r="AO150" s="96">
        <v>0.66826590223047511</v>
      </c>
      <c r="AP150" s="96"/>
      <c r="AQ150" s="96"/>
      <c r="AR150" s="96"/>
      <c r="AS150" s="96">
        <v>6.4338836935800998</v>
      </c>
      <c r="AT150" s="96"/>
      <c r="AU150" s="96">
        <v>4.8984101632577248</v>
      </c>
      <c r="AV150" s="96"/>
      <c r="AW150" s="96"/>
      <c r="AX150" s="96">
        <v>9.033287101379976</v>
      </c>
      <c r="AY150" s="96"/>
      <c r="AZ150" s="96">
        <v>7.4024278726278494</v>
      </c>
      <c r="BA150" s="96"/>
      <c r="BB150" s="96">
        <v>9.7028931313703755</v>
      </c>
      <c r="BC150" s="96"/>
      <c r="BD150" s="96"/>
      <c r="BE150" s="96"/>
      <c r="BF150" s="96"/>
      <c r="BG150" s="96">
        <v>8.7923088449215001</v>
      </c>
      <c r="BH150" s="96"/>
      <c r="BI150" s="96">
        <v>4.6092434879330755</v>
      </c>
      <c r="BJ150" s="96"/>
      <c r="BK150" s="96"/>
      <c r="BL150" s="96">
        <v>7.3609792406356247</v>
      </c>
      <c r="BM150" s="96"/>
      <c r="BN150" s="96">
        <v>2.879972274153924</v>
      </c>
      <c r="BO150" s="96"/>
      <c r="BP150" s="96">
        <v>7.3246486078021755</v>
      </c>
      <c r="BQ150" s="96"/>
      <c r="BR150" s="96"/>
      <c r="BS150" s="96"/>
      <c r="BT150" s="96"/>
      <c r="BU150" s="96">
        <v>9.3733010808346009</v>
      </c>
      <c r="BV150" s="96"/>
      <c r="BW150" s="96">
        <v>5.9270063941435254</v>
      </c>
      <c r="BX150" s="96"/>
      <c r="BY150" s="96"/>
      <c r="BZ150" s="96">
        <v>9.0443267988685498</v>
      </c>
      <c r="CA150" s="96"/>
      <c r="CB150" s="96">
        <v>-3.3743532174974611E-2</v>
      </c>
      <c r="CC150" s="96"/>
      <c r="CD150" s="96">
        <v>3.3976331678511755</v>
      </c>
      <c r="CE150" s="96"/>
      <c r="CF150" s="96"/>
      <c r="CG150" s="96"/>
      <c r="CH150" s="96"/>
      <c r="CI150" s="96">
        <v>2.4444000966053254</v>
      </c>
      <c r="CJ150" s="96"/>
      <c r="CK150" s="96">
        <v>-0.25265405105977479</v>
      </c>
      <c r="CL150" s="96"/>
      <c r="CM150" s="96"/>
      <c r="CN150" s="96">
        <v>4.9316650725520752</v>
      </c>
      <c r="CO150" s="96"/>
      <c r="CP150" s="96">
        <v>7.5534957267574754E-2</v>
      </c>
      <c r="CQ150" s="96"/>
      <c r="CR150" s="96">
        <v>1.9294713556848251</v>
      </c>
      <c r="CS150" s="96"/>
      <c r="CT150" s="96"/>
      <c r="CU150" s="96"/>
      <c r="CV150" s="96"/>
      <c r="CW150" s="96">
        <v>8.661215973386426</v>
      </c>
      <c r="CX150" s="96"/>
      <c r="CY150" s="96">
        <v>6.0448448654948752</v>
      </c>
      <c r="CZ150" s="96"/>
      <c r="DA150" s="96"/>
      <c r="DB150" s="96">
        <v>8.2050319570679004</v>
      </c>
      <c r="DC150" s="96"/>
      <c r="DD150" s="96">
        <v>7.0591080172230747</v>
      </c>
      <c r="DE150" s="96"/>
      <c r="DF150" s="96">
        <v>8.5828937446380991</v>
      </c>
      <c r="DG150" s="96"/>
      <c r="DH150" s="96"/>
      <c r="DI150" s="96"/>
      <c r="DJ150" s="96"/>
      <c r="DK150" s="96"/>
      <c r="DL150" s="96">
        <v>9.7854022480759237</v>
      </c>
      <c r="DM150" s="96"/>
      <c r="DN150" s="121">
        <v>8.9218874999754245</v>
      </c>
      <c r="DO150" s="96"/>
      <c r="DP150" s="96"/>
      <c r="DQ150" s="96"/>
      <c r="DR150" s="96"/>
      <c r="DS150" s="96"/>
      <c r="DT150" s="96"/>
      <c r="DU150" s="96"/>
      <c r="DV150" s="96"/>
      <c r="DW150" s="96"/>
      <c r="DX150" s="96"/>
      <c r="DY150" s="96">
        <v>0.59831667208452455</v>
      </c>
      <c r="DZ150" s="96"/>
      <c r="EA150" s="96"/>
      <c r="EB150" s="96"/>
      <c r="EC150" s="96"/>
      <c r="ED150" s="96"/>
      <c r="EE150" s="96"/>
      <c r="EF150" s="96"/>
      <c r="EG150" s="96">
        <v>0.67083636776202482</v>
      </c>
      <c r="EH150" s="96"/>
      <c r="EI150" s="96"/>
      <c r="EJ150" s="96"/>
      <c r="EK150" s="96"/>
      <c r="EL150" s="96"/>
      <c r="EM150" s="96"/>
      <c r="EN150" s="96"/>
      <c r="EO150" s="96"/>
      <c r="EP150" s="96"/>
      <c r="EQ150" s="96"/>
      <c r="ER150" s="96"/>
      <c r="ES150" s="96"/>
      <c r="ET150" s="96"/>
      <c r="EU150" s="96"/>
      <c r="EV150" s="96"/>
      <c r="EW150" s="96"/>
      <c r="EX150" s="96"/>
      <c r="EY150" s="96"/>
      <c r="EZ150" s="96"/>
      <c r="FA150" s="96"/>
      <c r="FB150" s="96"/>
      <c r="FC150" s="96"/>
      <c r="FD150" s="96"/>
      <c r="FE150" s="96"/>
      <c r="FF150" s="96"/>
      <c r="FG150" s="96">
        <v>2.3241586620504249</v>
      </c>
      <c r="FH150" s="96"/>
      <c r="FI150" s="96"/>
      <c r="FJ150" s="96"/>
      <c r="FK150" s="96"/>
      <c r="FL150" s="96"/>
      <c r="FM150" s="96"/>
      <c r="FN150" s="96"/>
      <c r="FO150" s="96"/>
      <c r="FP150" s="96"/>
      <c r="FQ150" s="96"/>
      <c r="FR150" s="96"/>
      <c r="FS150" s="96"/>
      <c r="FT150" s="96"/>
      <c r="FU150" s="96"/>
      <c r="FV150" s="96"/>
      <c r="FW150" s="96">
        <v>2.8688908805014508</v>
      </c>
      <c r="FX150" s="96"/>
      <c r="FY150" s="96"/>
      <c r="FZ150" s="96"/>
      <c r="GA150" s="96"/>
    </row>
    <row r="151" spans="1:183" x14ac:dyDescent="0.25">
      <c r="A151" s="31" t="s">
        <v>227</v>
      </c>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v>3.5631398569484505</v>
      </c>
      <c r="AA151" s="96"/>
      <c r="AB151" s="96"/>
      <c r="AC151" s="96"/>
      <c r="AD151" s="96">
        <v>2.3583183234551495</v>
      </c>
      <c r="AE151" s="96"/>
      <c r="AF151" s="96">
        <v>2.2070275286862002</v>
      </c>
      <c r="AG151" s="96"/>
      <c r="AH151" s="96">
        <v>1.83148702072</v>
      </c>
      <c r="AI151" s="96"/>
      <c r="AJ151" s="96"/>
      <c r="AK151" s="96"/>
      <c r="AL151" s="96"/>
      <c r="AM151" s="96">
        <v>1.9719897519082745</v>
      </c>
      <c r="AN151" s="96"/>
      <c r="AO151" s="96">
        <v>1.6252619134531749</v>
      </c>
      <c r="AP151" s="96"/>
      <c r="AQ151" s="96"/>
      <c r="AR151" s="96"/>
      <c r="AS151" s="96">
        <v>1.8565759686912</v>
      </c>
      <c r="AT151" s="96"/>
      <c r="AU151" s="96">
        <v>2.0232264870074994</v>
      </c>
      <c r="AV151" s="96"/>
      <c r="AW151" s="96"/>
      <c r="AX151" s="96">
        <v>2.5849438854999502</v>
      </c>
      <c r="AY151" s="96"/>
      <c r="AZ151" s="96">
        <v>2.8509883366141002</v>
      </c>
      <c r="BA151" s="96"/>
      <c r="BB151" s="96">
        <v>2.8361012595758002</v>
      </c>
      <c r="BC151" s="96"/>
      <c r="BD151" s="96"/>
      <c r="BE151" s="96"/>
      <c r="BF151" s="96"/>
      <c r="BG151" s="96">
        <v>3.3108014512494495</v>
      </c>
      <c r="BH151" s="96"/>
      <c r="BI151" s="96">
        <v>3.6245220419562503</v>
      </c>
      <c r="BJ151" s="96"/>
      <c r="BK151" s="96"/>
      <c r="BL151" s="96">
        <v>3.7891569800495506</v>
      </c>
      <c r="BM151" s="96"/>
      <c r="BN151" s="96">
        <v>3.9038463305031499</v>
      </c>
      <c r="BO151" s="96"/>
      <c r="BP151" s="96">
        <v>3.970947645662025</v>
      </c>
      <c r="BQ151" s="96"/>
      <c r="BR151" s="96"/>
      <c r="BS151" s="96"/>
      <c r="BT151" s="96"/>
      <c r="BU151" s="96">
        <v>4.16477955518915</v>
      </c>
      <c r="BV151" s="96"/>
      <c r="BW151" s="96">
        <v>5.1974114742485504</v>
      </c>
      <c r="BX151" s="96"/>
      <c r="BY151" s="96"/>
      <c r="BZ151" s="96">
        <v>4.9842446185535749</v>
      </c>
      <c r="CA151" s="96"/>
      <c r="CB151" s="96">
        <v>0.61544293550122475</v>
      </c>
      <c r="CC151" s="96"/>
      <c r="CD151" s="96">
        <v>1.681053049390925</v>
      </c>
      <c r="CE151" s="96"/>
      <c r="CF151" s="96"/>
      <c r="CG151" s="96"/>
      <c r="CH151" s="96"/>
      <c r="CI151" s="96">
        <v>0.17291210484829911</v>
      </c>
      <c r="CJ151" s="96"/>
      <c r="CK151" s="96">
        <v>0.36239555321902506</v>
      </c>
      <c r="CL151" s="96"/>
      <c r="CM151" s="96"/>
      <c r="CN151" s="96">
        <v>1.0411001566969249</v>
      </c>
      <c r="CO151" s="96"/>
      <c r="CP151" s="96">
        <v>0.80006053359707519</v>
      </c>
      <c r="CQ151" s="96"/>
      <c r="CR151" s="96">
        <v>0.91119626450697577</v>
      </c>
      <c r="CS151" s="96"/>
      <c r="CT151" s="96"/>
      <c r="CU151" s="96"/>
      <c r="CV151" s="96"/>
      <c r="CW151" s="96">
        <v>2.1666357519369743</v>
      </c>
      <c r="CX151" s="96"/>
      <c r="CY151" s="96">
        <v>2.3932277453791504</v>
      </c>
      <c r="CZ151" s="96"/>
      <c r="DA151" s="96"/>
      <c r="DB151" s="96">
        <v>2.7305148071930008</v>
      </c>
      <c r="DC151" s="96"/>
      <c r="DD151" s="96">
        <v>2.9537842980179008</v>
      </c>
      <c r="DE151" s="96"/>
      <c r="DF151" s="96">
        <v>3.1426157968160502</v>
      </c>
      <c r="DG151" s="96"/>
      <c r="DH151" s="96"/>
      <c r="DI151" s="96"/>
      <c r="DJ151" s="96"/>
      <c r="DK151" s="96"/>
      <c r="DL151" s="96">
        <v>4.606532218652525</v>
      </c>
      <c r="DM151" s="96"/>
      <c r="DN151" s="121">
        <v>4.3834853429621496</v>
      </c>
      <c r="DO151" s="96"/>
      <c r="DP151" s="96"/>
      <c r="DQ151" s="96"/>
      <c r="DR151" s="96"/>
      <c r="DS151" s="96"/>
      <c r="DT151" s="96"/>
      <c r="DU151" s="96"/>
      <c r="DV151" s="96"/>
      <c r="DW151" s="96"/>
      <c r="DX151" s="96"/>
      <c r="DY151" s="96">
        <v>-0.31881019501937446</v>
      </c>
      <c r="DZ151" s="96"/>
      <c r="EA151" s="96"/>
      <c r="EB151" s="96"/>
      <c r="EC151" s="96"/>
      <c r="ED151" s="96"/>
      <c r="EE151" s="96"/>
      <c r="EF151" s="96"/>
      <c r="EG151" s="96">
        <v>-3.3329160170675554E-2</v>
      </c>
      <c r="EH151" s="96"/>
      <c r="EI151" s="96"/>
      <c r="EJ151" s="96"/>
      <c r="EK151" s="96"/>
      <c r="EL151" s="96"/>
      <c r="EM151" s="96"/>
      <c r="EN151" s="96"/>
      <c r="EO151" s="96"/>
      <c r="EP151" s="96"/>
      <c r="EQ151" s="96"/>
      <c r="ER151" s="96"/>
      <c r="ES151" s="96"/>
      <c r="ET151" s="96"/>
      <c r="EU151" s="96"/>
      <c r="EV151" s="96"/>
      <c r="EW151" s="96"/>
      <c r="EX151" s="96"/>
      <c r="EY151" s="96"/>
      <c r="EZ151" s="96"/>
      <c r="FA151" s="96"/>
      <c r="FB151" s="96"/>
      <c r="FC151" s="96"/>
      <c r="FD151" s="96"/>
      <c r="FE151" s="96"/>
      <c r="FF151" s="96"/>
      <c r="FG151" s="96">
        <v>1.7899729774538495</v>
      </c>
      <c r="FH151" s="96"/>
      <c r="FI151" s="96"/>
      <c r="FJ151" s="96"/>
      <c r="FK151" s="96"/>
      <c r="FL151" s="96"/>
      <c r="FM151" s="96"/>
      <c r="FN151" s="96"/>
      <c r="FO151" s="96"/>
      <c r="FP151" s="96"/>
      <c r="FQ151" s="96"/>
      <c r="FR151" s="96"/>
      <c r="FS151" s="96"/>
      <c r="FT151" s="96"/>
      <c r="FU151" s="96"/>
      <c r="FV151" s="96"/>
      <c r="FW151" s="96">
        <v>1.5994451020112996</v>
      </c>
      <c r="FX151" s="96"/>
      <c r="FY151" s="96"/>
      <c r="FZ151" s="96"/>
      <c r="GA151" s="96"/>
    </row>
    <row r="152" spans="1:183" x14ac:dyDescent="0.25">
      <c r="A152" s="62" t="s">
        <v>228</v>
      </c>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v>3.5550730212232202</v>
      </c>
      <c r="AA152" s="96"/>
      <c r="AB152" s="96"/>
      <c r="AC152" s="96"/>
      <c r="AD152" s="96">
        <v>3.5548331345292326</v>
      </c>
      <c r="AE152" s="96"/>
      <c r="AF152" s="96">
        <v>3.4171531978592102</v>
      </c>
      <c r="AG152" s="96"/>
      <c r="AH152" s="96">
        <v>3.3015269532432878</v>
      </c>
      <c r="AI152" s="96"/>
      <c r="AJ152" s="96"/>
      <c r="AK152" s="96"/>
      <c r="AL152" s="96"/>
      <c r="AM152" s="96">
        <v>2.7502338306783849</v>
      </c>
      <c r="AN152" s="96"/>
      <c r="AO152" s="96">
        <v>3.0066900998968631</v>
      </c>
      <c r="AP152" s="96"/>
      <c r="AQ152" s="96"/>
      <c r="AR152" s="96"/>
      <c r="AS152" s="96">
        <v>2.8716328248041605</v>
      </c>
      <c r="AT152" s="96"/>
      <c r="AU152" s="96">
        <v>3.0645590833103102</v>
      </c>
      <c r="AV152" s="96"/>
      <c r="AW152" s="96"/>
      <c r="AX152" s="96">
        <v>2.9750822128674921</v>
      </c>
      <c r="AY152" s="96"/>
      <c r="AZ152" s="96">
        <v>3.1577406125529626</v>
      </c>
      <c r="BA152" s="96"/>
      <c r="BB152" s="96">
        <v>3.4111803677376749</v>
      </c>
      <c r="BC152" s="96"/>
      <c r="BD152" s="96"/>
      <c r="BE152" s="96"/>
      <c r="BF152" s="96"/>
      <c r="BG152" s="96">
        <v>3.2789602086095075</v>
      </c>
      <c r="BH152" s="96"/>
      <c r="BI152" s="96">
        <v>3.4270491005626424</v>
      </c>
      <c r="BJ152" s="96"/>
      <c r="BK152" s="96"/>
      <c r="BL152" s="96">
        <v>3.5301694486481932</v>
      </c>
      <c r="BM152" s="96"/>
      <c r="BN152" s="96">
        <v>3.6647368381043126</v>
      </c>
      <c r="BO152" s="96"/>
      <c r="BP152" s="96">
        <v>3.7111022536882952</v>
      </c>
      <c r="BQ152" s="96"/>
      <c r="BR152" s="96"/>
      <c r="BS152" s="96"/>
      <c r="BT152" s="96"/>
      <c r="BU152" s="96">
        <v>3.8866789179805399</v>
      </c>
      <c r="BV152" s="96"/>
      <c r="BW152" s="96">
        <v>3.9924653495092852</v>
      </c>
      <c r="BX152" s="96"/>
      <c r="BY152" s="96"/>
      <c r="BZ152" s="96">
        <v>4.3248750143416679</v>
      </c>
      <c r="CA152" s="96"/>
      <c r="CB152" s="96">
        <v>4.0389338628921703</v>
      </c>
      <c r="CC152" s="96"/>
      <c r="CD152" s="96">
        <v>3.12410403994468</v>
      </c>
      <c r="CE152" s="96"/>
      <c r="CF152" s="96"/>
      <c r="CG152" s="96"/>
      <c r="CH152" s="96"/>
      <c r="CI152" s="96">
        <v>0.91901936218422531</v>
      </c>
      <c r="CJ152" s="96"/>
      <c r="CK152" s="96">
        <v>1.5081159943233251</v>
      </c>
      <c r="CL152" s="96"/>
      <c r="CM152" s="96"/>
      <c r="CN152" s="96">
        <v>1.3058920984270497</v>
      </c>
      <c r="CO152" s="96"/>
      <c r="CP152" s="96">
        <v>1.7017743106162007</v>
      </c>
      <c r="CQ152" s="96"/>
      <c r="CR152" s="96">
        <v>1.4445975018241</v>
      </c>
      <c r="CS152" s="96"/>
      <c r="CT152" s="96"/>
      <c r="CU152" s="96"/>
      <c r="CV152" s="96"/>
      <c r="CW152" s="96">
        <v>2.0425615336601002</v>
      </c>
      <c r="CX152" s="96"/>
      <c r="CY152" s="96">
        <v>2.2749131348214</v>
      </c>
      <c r="CZ152" s="96"/>
      <c r="DA152" s="96"/>
      <c r="DB152" s="96">
        <v>2.6193279874109501</v>
      </c>
      <c r="DC152" s="96"/>
      <c r="DD152" s="96">
        <v>2.9182487655425255</v>
      </c>
      <c r="DE152" s="96"/>
      <c r="DF152" s="96">
        <v>2.8387973346188504</v>
      </c>
      <c r="DG152" s="96"/>
      <c r="DH152" s="96"/>
      <c r="DI152" s="96"/>
      <c r="DJ152" s="96"/>
      <c r="DK152" s="96"/>
      <c r="DL152" s="96">
        <v>3.6044487677441253</v>
      </c>
      <c r="DM152" s="96"/>
      <c r="DN152" s="121">
        <v>3.8226209167883498</v>
      </c>
      <c r="DO152" s="96"/>
      <c r="DP152" s="96"/>
      <c r="DQ152" s="96"/>
      <c r="DR152" s="96"/>
      <c r="DS152" s="96"/>
      <c r="DT152" s="96"/>
      <c r="DU152" s="96"/>
      <c r="DV152" s="96"/>
      <c r="DW152" s="96"/>
      <c r="DX152" s="96"/>
      <c r="DY152" s="96">
        <v>2.731307206294725</v>
      </c>
      <c r="DZ152" s="96"/>
      <c r="EA152" s="96"/>
      <c r="EB152" s="96"/>
      <c r="EC152" s="96"/>
      <c r="ED152" s="96"/>
      <c r="EE152" s="96"/>
      <c r="EF152" s="96"/>
      <c r="EG152" s="96">
        <v>1.0257082331010503</v>
      </c>
      <c r="EH152" s="96"/>
      <c r="EI152" s="96"/>
      <c r="EJ152" s="96"/>
      <c r="EK152" s="96"/>
      <c r="EL152" s="96"/>
      <c r="EM152" s="96"/>
      <c r="EN152" s="96"/>
      <c r="EO152" s="96"/>
      <c r="EP152" s="96"/>
      <c r="EQ152" s="96"/>
      <c r="ER152" s="96"/>
      <c r="ES152" s="96"/>
      <c r="ET152" s="96"/>
      <c r="EU152" s="96"/>
      <c r="EV152" s="96"/>
      <c r="EW152" s="96"/>
      <c r="EX152" s="96"/>
      <c r="EY152" s="96"/>
      <c r="EZ152" s="96"/>
      <c r="FA152" s="96"/>
      <c r="FB152" s="96"/>
      <c r="FC152" s="96"/>
      <c r="FD152" s="96"/>
      <c r="FE152" s="96"/>
      <c r="FF152" s="96"/>
      <c r="FG152" s="96">
        <v>2.0421793124581256</v>
      </c>
      <c r="FH152" s="96"/>
      <c r="FI152" s="96"/>
      <c r="FJ152" s="96"/>
      <c r="FK152" s="96"/>
      <c r="FL152" s="96"/>
      <c r="FM152" s="96"/>
      <c r="FN152" s="96"/>
      <c r="FO152" s="96"/>
      <c r="FP152" s="96"/>
      <c r="FQ152" s="96"/>
      <c r="FR152" s="96"/>
      <c r="FS152" s="96"/>
      <c r="FT152" s="96"/>
      <c r="FU152" s="96"/>
      <c r="FV152" s="96"/>
      <c r="FW152" s="96">
        <v>2.1219659690001254</v>
      </c>
      <c r="FX152" s="96"/>
      <c r="FY152" s="96"/>
      <c r="FZ152" s="96"/>
      <c r="GA152" s="96"/>
    </row>
    <row r="153" spans="1:183" ht="3.6" customHeight="1" x14ac:dyDescent="0.25">
      <c r="Z153">
        <v>6.1145667571277658</v>
      </c>
      <c r="AD153">
        <v>5.6961293249794558</v>
      </c>
      <c r="AF153">
        <v>6.0136251762656006</v>
      </c>
      <c r="AH153">
        <v>5.9006298301758173</v>
      </c>
      <c r="AM153">
        <v>5.3837498373136174</v>
      </c>
      <c r="AO153">
        <v>5.1999707016280476</v>
      </c>
      <c r="AS153">
        <v>4.9987377877545001</v>
      </c>
      <c r="AU153">
        <v>5.1412765580045416</v>
      </c>
      <c r="AX153">
        <v>5.2837051259201928</v>
      </c>
      <c r="AZ153">
        <v>5.2009629162785878</v>
      </c>
      <c r="BB153">
        <v>5.2309075196361725</v>
      </c>
      <c r="BG153">
        <v>5.216742832565112</v>
      </c>
      <c r="BI153">
        <v>5.2489309875725496</v>
      </c>
      <c r="BL153">
        <v>5.3248071780874628</v>
      </c>
      <c r="BN153">
        <v>5.4656281994012073</v>
      </c>
      <c r="BP153">
        <v>5.3975744426532</v>
      </c>
      <c r="BU153">
        <v>5.651446752375298</v>
      </c>
      <c r="BW153">
        <v>5.4586747653848819</v>
      </c>
      <c r="BZ153">
        <v>5.47051557470121</v>
      </c>
      <c r="CB153">
        <v>5.6355911353464627</v>
      </c>
      <c r="CD153">
        <v>5.5427445885292173</v>
      </c>
      <c r="CI153">
        <v>4.47511621244705</v>
      </c>
      <c r="CK153">
        <v>4.3625530430349277</v>
      </c>
      <c r="CN153">
        <v>4.0912883257270547</v>
      </c>
      <c r="CP153">
        <v>3.9838175800089002</v>
      </c>
      <c r="CR153">
        <v>3.9055288327851345</v>
      </c>
      <c r="CW153">
        <v>4.2000811465664274</v>
      </c>
      <c r="CY153">
        <v>4.1734543739414747</v>
      </c>
      <c r="DB153">
        <v>4.2966761341758843</v>
      </c>
      <c r="DD153">
        <v>4.435250606993268</v>
      </c>
      <c r="DF153">
        <v>4.5537713706975449</v>
      </c>
      <c r="DL153">
        <v>4.92740456282454</v>
      </c>
      <c r="DN153" s="153">
        <v>5.1589834982866254</v>
      </c>
      <c r="DY153">
        <v>5.200877614146842</v>
      </c>
      <c r="EG153">
        <v>4.1733113607935799</v>
      </c>
      <c r="FG153">
        <v>3.8713092522150245</v>
      </c>
      <c r="FW153">
        <v>3.717536563378725</v>
      </c>
    </row>
    <row r="154" spans="1:183" ht="3.6" customHeight="1" x14ac:dyDescent="0.25">
      <c r="Z154">
        <v>5.3896448956311378</v>
      </c>
      <c r="AD154">
        <v>5.2573806048363698</v>
      </c>
      <c r="AF154">
        <v>5.3393308375842121</v>
      </c>
      <c r="AH154">
        <v>5.3338542436912633</v>
      </c>
      <c r="AM154">
        <v>5.1118186525099869</v>
      </c>
      <c r="AO154">
        <v>5.1426526762306324</v>
      </c>
      <c r="AS154">
        <v>4.7577882390870858</v>
      </c>
      <c r="AU154">
        <v>4.5275168384421427</v>
      </c>
      <c r="AX154">
        <v>4.4373404911732148</v>
      </c>
      <c r="AZ154">
        <v>4.3907040096299799</v>
      </c>
      <c r="BB154">
        <v>4.5038729719793853</v>
      </c>
      <c r="BG154">
        <v>4.3190371408349275</v>
      </c>
      <c r="BI154">
        <v>4.2571599064215304</v>
      </c>
      <c r="BL154">
        <v>4.2743058817173676</v>
      </c>
      <c r="BN154">
        <v>4.22101462348901</v>
      </c>
      <c r="BP154">
        <v>4.2887734193489253</v>
      </c>
      <c r="BU154">
        <v>4.311606398349447</v>
      </c>
      <c r="BW154">
        <v>4.5344381434676198</v>
      </c>
      <c r="BZ154">
        <v>4.4526756399781569</v>
      </c>
      <c r="CB154">
        <v>4.3733655447510849</v>
      </c>
      <c r="CD154">
        <v>4.4042443977620955</v>
      </c>
      <c r="CI154">
        <v>4.201386152182323</v>
      </c>
      <c r="CK154">
        <v>3.669947581156717</v>
      </c>
      <c r="CN154">
        <v>3.5201331901357951</v>
      </c>
      <c r="CP154">
        <v>3.3619287791553827</v>
      </c>
      <c r="CR154">
        <v>3.3029326811913746</v>
      </c>
      <c r="CW154">
        <v>3.1037466499328126</v>
      </c>
      <c r="CY154">
        <v>3.1688285706828325</v>
      </c>
      <c r="DB154">
        <v>3.1518679607225621</v>
      </c>
      <c r="DD154">
        <v>3.144381658029145</v>
      </c>
      <c r="DF154">
        <v>3.3054943292488748</v>
      </c>
      <c r="DL154">
        <v>3.3872611729774995</v>
      </c>
      <c r="DN154" s="153">
        <v>3.4179298420653548</v>
      </c>
      <c r="DY154">
        <v>3.6009498149636321</v>
      </c>
      <c r="EG154">
        <v>3.1939620831939797</v>
      </c>
      <c r="FG154">
        <v>2.6855554477775776</v>
      </c>
      <c r="FW154">
        <v>2.2877699984401749</v>
      </c>
    </row>
    <row r="155" spans="1:183" ht="3.6" customHeight="1" x14ac:dyDescent="0.25">
      <c r="Z155">
        <v>6.4167232152975249</v>
      </c>
      <c r="AD155">
        <v>6.2056110524612347</v>
      </c>
      <c r="AF155">
        <v>6.4328489026307611</v>
      </c>
      <c r="AH155">
        <v>6.1752803910870329</v>
      </c>
      <c r="AM155">
        <v>6.6666839551823145</v>
      </c>
      <c r="AO155">
        <v>6.6482030107777552</v>
      </c>
      <c r="AS155">
        <v>6.41482227953753</v>
      </c>
      <c r="AU155">
        <v>6.2349106584334564</v>
      </c>
      <c r="AX155">
        <v>6.5960027903973701</v>
      </c>
      <c r="AZ155">
        <v>6.7336973705051175</v>
      </c>
      <c r="BB155">
        <v>6.3450564967810763</v>
      </c>
      <c r="BG155">
        <v>6.7047935535769003</v>
      </c>
      <c r="BI155">
        <v>6.4357851385668905</v>
      </c>
      <c r="BL155">
        <v>6.6904202319533095</v>
      </c>
      <c r="BN155">
        <v>6.4492907655122353</v>
      </c>
      <c r="BP155">
        <v>6.4137225849283936</v>
      </c>
      <c r="BU155">
        <v>6.2692431896189671</v>
      </c>
      <c r="BW155">
        <v>6.373263379427625</v>
      </c>
      <c r="BZ155">
        <v>6.5356284689048003</v>
      </c>
      <c r="CB155">
        <v>6.2508998033845895</v>
      </c>
      <c r="CD155">
        <v>5.8629142023239122</v>
      </c>
      <c r="CI155">
        <v>6.0446666171606251</v>
      </c>
      <c r="CK155">
        <v>6.313556889364758</v>
      </c>
      <c r="CN155">
        <v>5.8814307250539883</v>
      </c>
      <c r="CP155">
        <v>5.9819783652562952</v>
      </c>
      <c r="CR155">
        <v>5.2292802612899498</v>
      </c>
      <c r="CW155">
        <v>4.9914451427473123</v>
      </c>
      <c r="CY155">
        <v>5.0486331420929007</v>
      </c>
      <c r="DB155">
        <v>4.3556850930721129</v>
      </c>
      <c r="DD155">
        <v>4.6985230872589501</v>
      </c>
      <c r="DF155">
        <v>4.6335505730810649</v>
      </c>
      <c r="DL155">
        <v>4.6745696991456747</v>
      </c>
      <c r="DN155" s="153">
        <v>4.7044948926820496</v>
      </c>
      <c r="DY155">
        <v>5.0032101415878074</v>
      </c>
      <c r="EG155">
        <v>4.5142128509865529</v>
      </c>
      <c r="FG155">
        <v>4.420602247228457</v>
      </c>
      <c r="FW155">
        <v>4.3071091655124576</v>
      </c>
    </row>
    <row r="156" spans="1:183" ht="3.6" customHeight="1" x14ac:dyDescent="0.25">
      <c r="Z156">
        <v>51.798422568731091</v>
      </c>
      <c r="AD156">
        <v>40.037137196694175</v>
      </c>
      <c r="AF156">
        <v>47.077332039840257</v>
      </c>
      <c r="AH156">
        <v>13.166584437800852</v>
      </c>
      <c r="AM156">
        <v>47.10113639770195</v>
      </c>
      <c r="AO156">
        <v>22.65065374674154</v>
      </c>
      <c r="AS156">
        <v>57.898777461226373</v>
      </c>
      <c r="AU156">
        <v>34.458587200726605</v>
      </c>
      <c r="AX156">
        <v>66.68618959924224</v>
      </c>
      <c r="AZ156">
        <v>45.820970465384733</v>
      </c>
      <c r="BB156">
        <v>72.93802427605155</v>
      </c>
      <c r="BG156">
        <v>71.946211514341371</v>
      </c>
      <c r="BI156">
        <v>56.151193891355909</v>
      </c>
      <c r="BL156">
        <v>52.534667008000106</v>
      </c>
      <c r="BN156">
        <v>34.239416328284172</v>
      </c>
      <c r="BP156">
        <v>66.376345521457495</v>
      </c>
      <c r="BU156">
        <v>75.636778662012858</v>
      </c>
      <c r="BW156">
        <v>50.244399653704079</v>
      </c>
      <c r="BZ156">
        <v>74.185339295291385</v>
      </c>
      <c r="CB156">
        <v>14.94314979865525</v>
      </c>
      <c r="CD156">
        <v>40.358370771560345</v>
      </c>
      <c r="CI156">
        <v>20.658994690913552</v>
      </c>
      <c r="CK156">
        <v>6.1785724894477134</v>
      </c>
      <c r="CN156">
        <v>42.704721983028151</v>
      </c>
      <c r="CP156">
        <v>6.9258594044425523</v>
      </c>
      <c r="CR156">
        <v>24.499545366047702</v>
      </c>
      <c r="CW156">
        <v>63.136239776950504</v>
      </c>
      <c r="CY156">
        <v>35.101457237086272</v>
      </c>
      <c r="DB156">
        <v>63.689624255015552</v>
      </c>
      <c r="DD156">
        <v>40.143423242350501</v>
      </c>
      <c r="DF156">
        <v>63.849170628218999</v>
      </c>
      <c r="DL156">
        <v>79.807899703417718</v>
      </c>
      <c r="DN156" s="155">
        <v>62.821481279177775</v>
      </c>
      <c r="DY156">
        <v>23.319941050079628</v>
      </c>
      <c r="EG156">
        <v>4.8208963220771999</v>
      </c>
      <c r="FG156">
        <v>16.743932855887198</v>
      </c>
      <c r="FW156">
        <v>21.414655854538612</v>
      </c>
    </row>
    <row r="157" spans="1:183" ht="3.6" customHeight="1" x14ac:dyDescent="0.25">
      <c r="Z157">
        <v>86.31105752700779</v>
      </c>
      <c r="AD157">
        <v>72.897666986141644</v>
      </c>
      <c r="AF157">
        <v>81.136200081389688</v>
      </c>
      <c r="AH157">
        <v>46.870036659402089</v>
      </c>
      <c r="AM157">
        <v>78.587841867172756</v>
      </c>
      <c r="AO157">
        <v>53.678523880317584</v>
      </c>
      <c r="AS157">
        <v>87.16835554175114</v>
      </c>
      <c r="AU157">
        <v>63.464967390066661</v>
      </c>
      <c r="AX157">
        <v>95.849326450522454</v>
      </c>
      <c r="AZ157">
        <v>74.595971243110455</v>
      </c>
      <c r="BB157">
        <v>102.14236575089824</v>
      </c>
      <c r="BG157">
        <v>100.5535514345415</v>
      </c>
      <c r="BI157">
        <v>84.669466573338141</v>
      </c>
      <c r="BL157">
        <v>81.332006187414606</v>
      </c>
      <c r="BN157">
        <v>63.29934479695482</v>
      </c>
      <c r="BP157">
        <v>95.435389107463863</v>
      </c>
      <c r="BU157">
        <v>105.5259381141871</v>
      </c>
      <c r="BW157">
        <v>80.223738380261594</v>
      </c>
      <c r="BZ157">
        <v>103.95491293932947</v>
      </c>
      <c r="CB157">
        <v>44.970019838947891</v>
      </c>
      <c r="CD157">
        <v>70.19933773043428</v>
      </c>
      <c r="CI157">
        <v>46.688501784801673</v>
      </c>
      <c r="CK157">
        <v>30.276074362022648</v>
      </c>
      <c r="CN157">
        <v>65.538986530616683</v>
      </c>
      <c r="CP157">
        <v>28.9630984819354</v>
      </c>
      <c r="CR157">
        <v>46.124929907977233</v>
      </c>
      <c r="CW157">
        <v>85.047723166448236</v>
      </c>
      <c r="CY157">
        <v>57.128306070959191</v>
      </c>
      <c r="DB157">
        <v>86.0352565397109</v>
      </c>
      <c r="DD157">
        <v>62.882320037417749</v>
      </c>
      <c r="DF157">
        <v>87.426967728058258</v>
      </c>
      <c r="DL157">
        <v>104.75189691082385</v>
      </c>
      <c r="DN157" s="155">
        <v>88.552221300233711</v>
      </c>
      <c r="DY157">
        <v>49.725423337411051</v>
      </c>
      <c r="EG157">
        <v>26.922716654039874</v>
      </c>
      <c r="FG157">
        <v>36.414526955865007</v>
      </c>
      <c r="FW157">
        <v>39.430575539995317</v>
      </c>
    </row>
    <row r="158" spans="1:183" ht="3.6" customHeight="1" x14ac:dyDescent="0.25">
      <c r="DN158" s="155"/>
    </row>
    <row r="159" spans="1:183" ht="3.6" customHeight="1" x14ac:dyDescent="0.25">
      <c r="Z159" t="s">
        <v>285</v>
      </c>
      <c r="AD159" t="s">
        <v>286</v>
      </c>
      <c r="AF159" t="s">
        <v>285</v>
      </c>
      <c r="AH159" t="s">
        <v>286</v>
      </c>
      <c r="AM159" t="s">
        <v>285</v>
      </c>
      <c r="AO159" t="s">
        <v>286</v>
      </c>
      <c r="AS159" t="s">
        <v>285</v>
      </c>
      <c r="AU159" t="s">
        <v>286</v>
      </c>
      <c r="AX159" t="s">
        <v>285</v>
      </c>
      <c r="AZ159" t="s">
        <v>286</v>
      </c>
      <c r="BB159" t="s">
        <v>285</v>
      </c>
      <c r="BG159" t="s">
        <v>285</v>
      </c>
      <c r="BI159" t="s">
        <v>286</v>
      </c>
      <c r="BL159" t="s">
        <v>286</v>
      </c>
      <c r="BN159" t="s">
        <v>287</v>
      </c>
      <c r="BO159" t="s">
        <v>286</v>
      </c>
      <c r="BP159" t="s">
        <v>285</v>
      </c>
      <c r="BU159" t="s">
        <v>285</v>
      </c>
      <c r="BW159" t="s">
        <v>286</v>
      </c>
      <c r="BZ159" t="s">
        <v>285</v>
      </c>
      <c r="CB159" t="s">
        <v>286</v>
      </c>
      <c r="CD159" t="s">
        <v>285</v>
      </c>
      <c r="CI159" t="s">
        <v>285</v>
      </c>
      <c r="CK159" t="s">
        <v>286</v>
      </c>
      <c r="CN159" t="s">
        <v>285</v>
      </c>
      <c r="CP159" t="s">
        <v>286</v>
      </c>
      <c r="CR159" t="s">
        <v>285</v>
      </c>
      <c r="CW159" t="s">
        <v>285</v>
      </c>
      <c r="CY159" t="s">
        <v>286</v>
      </c>
      <c r="DB159" t="s">
        <v>285</v>
      </c>
      <c r="DD159" t="s">
        <v>286</v>
      </c>
      <c r="DF159" t="s">
        <v>285</v>
      </c>
      <c r="DL159" t="s">
        <v>285</v>
      </c>
      <c r="DN159" s="157" t="s">
        <v>286</v>
      </c>
      <c r="DY159" t="s">
        <v>286</v>
      </c>
      <c r="EG159" t="s">
        <v>286</v>
      </c>
      <c r="FG159" t="s">
        <v>286</v>
      </c>
      <c r="FW159" t="s">
        <v>286</v>
      </c>
    </row>
    <row r="160" spans="1:183" ht="3.6" customHeight="1" x14ac:dyDescent="0.25">
      <c r="Z160">
        <v>41431</v>
      </c>
      <c r="AD160">
        <v>41435</v>
      </c>
      <c r="AF160">
        <v>41438</v>
      </c>
      <c r="AH160">
        <v>41439</v>
      </c>
      <c r="AM160" s="2">
        <v>41445</v>
      </c>
      <c r="AO160">
        <v>41446</v>
      </c>
      <c r="AS160">
        <v>41451</v>
      </c>
      <c r="AU160">
        <v>41452</v>
      </c>
      <c r="AX160" s="145">
        <v>41456</v>
      </c>
      <c r="AZ160">
        <v>41457</v>
      </c>
      <c r="BB160">
        <v>41460</v>
      </c>
      <c r="BG160">
        <v>41464</v>
      </c>
      <c r="BI160" s="2">
        <v>41466</v>
      </c>
      <c r="BL160">
        <v>41470</v>
      </c>
      <c r="BN160" s="2">
        <v>41471</v>
      </c>
      <c r="BO160">
        <v>41472</v>
      </c>
      <c r="BP160">
        <v>41473</v>
      </c>
      <c r="BU160">
        <v>41478</v>
      </c>
      <c r="BW160">
        <v>41480</v>
      </c>
      <c r="BZ160">
        <v>41484</v>
      </c>
      <c r="CB160">
        <v>41485</v>
      </c>
      <c r="CD160">
        <v>41487</v>
      </c>
      <c r="CI160">
        <v>41492</v>
      </c>
      <c r="CK160">
        <v>41494</v>
      </c>
      <c r="CN160">
        <v>41498</v>
      </c>
      <c r="CP160">
        <v>41499</v>
      </c>
      <c r="CQ160" s="2"/>
      <c r="CR160">
        <v>41501</v>
      </c>
      <c r="CW160">
        <v>41506</v>
      </c>
      <c r="CY160">
        <v>41508</v>
      </c>
      <c r="DB160">
        <v>41512</v>
      </c>
      <c r="DD160">
        <v>41513</v>
      </c>
      <c r="DF160">
        <v>41515</v>
      </c>
      <c r="DL160">
        <v>41522</v>
      </c>
      <c r="DN160" s="156">
        <v>41523</v>
      </c>
      <c r="DY160">
        <v>41534</v>
      </c>
      <c r="EG160">
        <v>41542</v>
      </c>
      <c r="FG160">
        <v>41568</v>
      </c>
      <c r="FW160">
        <v>41584</v>
      </c>
    </row>
    <row r="161" spans="1:183" x14ac:dyDescent="0.25">
      <c r="A161" s="61" t="s">
        <v>229</v>
      </c>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v>8.380524737291374</v>
      </c>
      <c r="AA161" s="96"/>
      <c r="AB161" s="96"/>
      <c r="AC161" s="96"/>
      <c r="AD161" s="96">
        <v>11.6</v>
      </c>
      <c r="AE161" s="96"/>
      <c r="AF161" s="96">
        <v>15.908333333333326</v>
      </c>
      <c r="AG161" s="96"/>
      <c r="AH161" s="96">
        <v>-7.4999999999999289E-2</v>
      </c>
      <c r="AI161" s="96"/>
      <c r="AJ161" s="96"/>
      <c r="AK161" s="96"/>
      <c r="AL161" s="96"/>
      <c r="AM161" s="96">
        <v>10.737500000000001</v>
      </c>
      <c r="AN161" s="96"/>
      <c r="AO161" s="96">
        <v>5.05</v>
      </c>
      <c r="AP161" s="96"/>
      <c r="AQ161" s="96"/>
      <c r="AR161" s="96"/>
      <c r="AS161" s="96">
        <v>17.762499999999999</v>
      </c>
      <c r="AT161" s="96"/>
      <c r="AU161" s="96">
        <v>3</v>
      </c>
      <c r="AV161" s="96"/>
      <c r="AW161" s="96"/>
      <c r="AX161" s="96">
        <v>14.8125</v>
      </c>
      <c r="AY161" s="96"/>
      <c r="AZ161" s="96">
        <v>3.5249999999999995</v>
      </c>
      <c r="BA161" s="96"/>
      <c r="BB161" s="96">
        <v>18.024999999999999</v>
      </c>
      <c r="BC161" s="96"/>
      <c r="BD161" s="96"/>
      <c r="BE161" s="96"/>
      <c r="BF161" s="96"/>
      <c r="BG161" s="96">
        <v>16.55</v>
      </c>
      <c r="BH161" s="96"/>
      <c r="BI161" s="96">
        <v>15.675000000000001</v>
      </c>
      <c r="BJ161" s="96"/>
      <c r="BK161" s="96"/>
      <c r="BL161" s="96">
        <v>6.3416666666666757</v>
      </c>
      <c r="BM161" s="96"/>
      <c r="BN161" s="96">
        <v>2.7625000000000002</v>
      </c>
      <c r="BO161" s="96"/>
      <c r="BP161" s="96">
        <v>14.0625</v>
      </c>
      <c r="BQ161" s="96"/>
      <c r="BR161" s="96"/>
      <c r="BS161" s="96"/>
      <c r="BT161" s="96"/>
      <c r="BU161" s="96">
        <v>16.737500000000001</v>
      </c>
      <c r="BV161" s="96"/>
      <c r="BW161" s="96">
        <v>5.3375000000000004</v>
      </c>
      <c r="BX161" s="96"/>
      <c r="BY161" s="96"/>
      <c r="BZ161" s="96">
        <v>15.524999999999999</v>
      </c>
      <c r="CA161" s="96"/>
      <c r="CB161" s="96">
        <v>2.4874999999999989</v>
      </c>
      <c r="CC161" s="96"/>
      <c r="CD161" s="96">
        <v>7.3625000000000007</v>
      </c>
      <c r="CE161" s="96"/>
      <c r="CF161" s="96"/>
      <c r="CG161" s="96"/>
      <c r="CH161" s="96"/>
      <c r="CI161" s="96">
        <v>4.2750000000000012</v>
      </c>
      <c r="CJ161" s="96"/>
      <c r="CK161" s="96">
        <v>0.19999999999999929</v>
      </c>
      <c r="CL161" s="96"/>
      <c r="CM161" s="96"/>
      <c r="CN161" s="96">
        <v>11.65</v>
      </c>
      <c r="CO161" s="96"/>
      <c r="CP161" s="96">
        <v>-1.0499999999999998</v>
      </c>
      <c r="CQ161" s="96"/>
      <c r="CR161" s="96">
        <v>9.875</v>
      </c>
      <c r="CS161" s="96"/>
      <c r="CT161" s="96"/>
      <c r="CU161" s="96"/>
      <c r="CV161" s="96"/>
      <c r="CW161" s="96">
        <v>16.9375</v>
      </c>
      <c r="CX161" s="96"/>
      <c r="CY161" s="96">
        <v>7.1249999999999991</v>
      </c>
      <c r="CZ161" s="96"/>
      <c r="DA161" s="96"/>
      <c r="DB161" s="96">
        <v>17.049999999999997</v>
      </c>
      <c r="DC161" s="96"/>
      <c r="DD161" s="96">
        <v>4.3625000000000007</v>
      </c>
      <c r="DE161" s="96"/>
      <c r="DF161" s="96">
        <v>15.175000000000001</v>
      </c>
      <c r="DG161" s="96"/>
      <c r="DH161" s="96"/>
      <c r="DI161" s="96"/>
      <c r="DJ161" s="96"/>
      <c r="DK161" s="96"/>
      <c r="DL161" s="96">
        <v>18.862500000000001</v>
      </c>
      <c r="DM161" s="96"/>
      <c r="DN161" s="121">
        <v>18.766666666666669</v>
      </c>
      <c r="DO161" s="96"/>
      <c r="DP161" s="96"/>
      <c r="DQ161" s="96"/>
      <c r="DR161" s="96"/>
      <c r="DS161" s="96"/>
      <c r="DT161" s="96"/>
      <c r="DU161" s="96"/>
      <c r="DV161" s="96"/>
      <c r="DW161" s="96"/>
      <c r="DX161" s="96"/>
      <c r="DY161" s="96">
        <v>9.6999999999999993</v>
      </c>
      <c r="DZ161" s="96"/>
      <c r="EA161" s="96"/>
      <c r="EB161" s="96"/>
      <c r="EC161" s="96"/>
      <c r="ED161" s="96"/>
      <c r="EE161" s="96"/>
      <c r="EF161" s="96"/>
      <c r="EG161" s="96">
        <v>8.8817841970012523E-16</v>
      </c>
      <c r="EH161" s="96"/>
      <c r="EI161" s="96"/>
      <c r="EJ161" s="96"/>
      <c r="EK161" s="96"/>
      <c r="EL161" s="96"/>
      <c r="EM161" s="96"/>
      <c r="EN161" s="96"/>
      <c r="EO161" s="96"/>
      <c r="EP161" s="96"/>
      <c r="EQ161" s="96"/>
      <c r="ER161" s="96"/>
      <c r="ES161" s="96"/>
      <c r="ET161" s="96"/>
      <c r="EU161" s="96"/>
      <c r="EV161" s="96"/>
      <c r="EW161" s="96"/>
      <c r="EX161" s="96"/>
      <c r="EY161" s="96"/>
      <c r="EZ161" s="96"/>
      <c r="FA161" s="96"/>
      <c r="FB161" s="96"/>
      <c r="FC161" s="96"/>
      <c r="FD161" s="96"/>
      <c r="FE161" s="96"/>
      <c r="FF161" s="96"/>
      <c r="FG161" s="96">
        <v>-0.59999999999999964</v>
      </c>
      <c r="FH161" s="96"/>
      <c r="FI161" s="96"/>
      <c r="FJ161" s="96"/>
      <c r="FK161" s="96"/>
      <c r="FL161" s="96"/>
      <c r="FM161" s="96"/>
      <c r="FN161" s="96"/>
      <c r="FO161" s="96"/>
      <c r="FP161" s="96"/>
      <c r="FQ161" s="96"/>
      <c r="FR161" s="96"/>
      <c r="FS161" s="96"/>
      <c r="FT161" s="96"/>
      <c r="FU161" s="96"/>
      <c r="FV161" s="96"/>
      <c r="FW161" s="96">
        <v>0.86249999999999982</v>
      </c>
      <c r="FX161" s="96"/>
      <c r="FY161" s="96"/>
      <c r="FZ161" s="96"/>
      <c r="GA161" s="96"/>
    </row>
    <row r="162" spans="1:183" x14ac:dyDescent="0.25">
      <c r="A162" s="31" t="s">
        <v>230</v>
      </c>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v>7.5597098136224741</v>
      </c>
      <c r="AA162" s="96"/>
      <c r="AB162" s="96"/>
      <c r="AC162" s="96"/>
      <c r="AD162" s="96">
        <v>3.0064102233529502</v>
      </c>
      <c r="AE162" s="96"/>
      <c r="AF162" s="96">
        <v>3.8808621819901497</v>
      </c>
      <c r="AG162" s="96"/>
      <c r="AH162" s="96">
        <v>0.17451490587512453</v>
      </c>
      <c r="AI162" s="96"/>
      <c r="AJ162" s="96"/>
      <c r="AK162" s="96"/>
      <c r="AL162" s="96"/>
      <c r="AM162" s="96">
        <v>4.7341353888586752</v>
      </c>
      <c r="AN162" s="96"/>
      <c r="AO162" s="96">
        <v>0.70259414821012456</v>
      </c>
      <c r="AP162" s="96"/>
      <c r="AQ162" s="96"/>
      <c r="AR162" s="96"/>
      <c r="AS162" s="96">
        <v>5.524704179065651</v>
      </c>
      <c r="AT162" s="96"/>
      <c r="AU162" s="96">
        <v>4.4850722978095243</v>
      </c>
      <c r="AV162" s="96"/>
      <c r="AW162" s="96"/>
      <c r="AX162" s="96">
        <v>8.44174999471735</v>
      </c>
      <c r="AY162" s="96"/>
      <c r="AZ162" s="96">
        <v>8.0176773852253014</v>
      </c>
      <c r="BA162" s="96"/>
      <c r="BB162" s="96">
        <v>9.9419758224258992</v>
      </c>
      <c r="BC162" s="96"/>
      <c r="BD162" s="96"/>
      <c r="BE162" s="96"/>
      <c r="BF162" s="96"/>
      <c r="BG162" s="96">
        <v>9.2771964013419002</v>
      </c>
      <c r="BH162" s="96"/>
      <c r="BI162" s="96">
        <v>5.9036920160661746</v>
      </c>
      <c r="BJ162" s="96"/>
      <c r="BK162" s="96"/>
      <c r="BL162" s="96">
        <v>7.4453484681674507</v>
      </c>
      <c r="BM162" s="96"/>
      <c r="BN162" s="96">
        <v>4.0003748551040497</v>
      </c>
      <c r="BO162" s="96"/>
      <c r="BP162" s="96">
        <v>7.6989317275564</v>
      </c>
      <c r="BQ162" s="96"/>
      <c r="BR162" s="96"/>
      <c r="BS162" s="96"/>
      <c r="BT162" s="96"/>
      <c r="BU162" s="96">
        <v>9.8362896327757987</v>
      </c>
      <c r="BV162" s="96"/>
      <c r="BW162" s="96">
        <v>7.8187026913170499</v>
      </c>
      <c r="BX162" s="96"/>
      <c r="BY162" s="96"/>
      <c r="BZ162" s="96">
        <v>9.9499701157573242</v>
      </c>
      <c r="CA162" s="96"/>
      <c r="CB162" s="96">
        <v>0.44318675478484959</v>
      </c>
      <c r="CC162" s="96"/>
      <c r="CD162" s="96">
        <v>3.4972261387241996</v>
      </c>
      <c r="CE162" s="96"/>
      <c r="CF162" s="96"/>
      <c r="CG162" s="96"/>
      <c r="CH162" s="96"/>
      <c r="CI162" s="96">
        <v>2.0475500515921743</v>
      </c>
      <c r="CJ162" s="96"/>
      <c r="CK162" s="96">
        <v>0.13754842144867485</v>
      </c>
      <c r="CL162" s="96"/>
      <c r="CM162" s="96"/>
      <c r="CN162" s="96">
        <v>4.3193637280528998</v>
      </c>
      <c r="CO162" s="96"/>
      <c r="CP162" s="96">
        <v>-0.64075052114845032</v>
      </c>
      <c r="CQ162" s="96"/>
      <c r="CR162" s="96">
        <v>1.7388413191271246</v>
      </c>
      <c r="CS162" s="96"/>
      <c r="CT162" s="96"/>
      <c r="CU162" s="96"/>
      <c r="CV162" s="96"/>
      <c r="CW162" s="96">
        <v>9.104801859179549</v>
      </c>
      <c r="CX162" s="96"/>
      <c r="CY162" s="96">
        <v>7.789916325289175</v>
      </c>
      <c r="CZ162" s="96"/>
      <c r="DA162" s="96"/>
      <c r="DB162" s="96">
        <v>9.6943261070303492</v>
      </c>
      <c r="DC162" s="96"/>
      <c r="DD162" s="96">
        <v>9.520000051128374</v>
      </c>
      <c r="DE162" s="96"/>
      <c r="DF162" s="96">
        <v>10.050259984462826</v>
      </c>
      <c r="DG162" s="96"/>
      <c r="DH162" s="96"/>
      <c r="DI162" s="96"/>
      <c r="DJ162" s="96"/>
      <c r="DK162" s="96"/>
      <c r="DL162" s="96">
        <v>12.116526322140924</v>
      </c>
      <c r="DM162" s="96"/>
      <c r="DN162" s="121">
        <v>12.166128942229451</v>
      </c>
      <c r="DO162" s="96"/>
      <c r="DP162" s="96"/>
      <c r="DQ162" s="96"/>
      <c r="DR162" s="96"/>
      <c r="DS162" s="96"/>
      <c r="DT162" s="96"/>
      <c r="DU162" s="96"/>
      <c r="DV162" s="96"/>
      <c r="DW162" s="96"/>
      <c r="DX162" s="96"/>
      <c r="DY162" s="96">
        <v>0.52251732953742458</v>
      </c>
      <c r="DZ162" s="96"/>
      <c r="EA162" s="96"/>
      <c r="EB162" s="96"/>
      <c r="EC162" s="96"/>
      <c r="ED162" s="96"/>
      <c r="EE162" s="96"/>
      <c r="EF162" s="96"/>
      <c r="EG162" s="96">
        <v>-0.76499548133809991</v>
      </c>
      <c r="EH162" s="96"/>
      <c r="EI162" s="96"/>
      <c r="EJ162" s="96"/>
      <c r="EK162" s="96"/>
      <c r="EL162" s="96"/>
      <c r="EM162" s="96"/>
      <c r="EN162" s="96"/>
      <c r="EO162" s="96"/>
      <c r="EP162" s="96"/>
      <c r="EQ162" s="96"/>
      <c r="ER162" s="96"/>
      <c r="ES162" s="96"/>
      <c r="ET162" s="96"/>
      <c r="EU162" s="96"/>
      <c r="EV162" s="96"/>
      <c r="EW162" s="96"/>
      <c r="EX162" s="96"/>
      <c r="EY162" s="96"/>
      <c r="EZ162" s="96"/>
      <c r="FA162" s="96"/>
      <c r="FB162" s="96"/>
      <c r="FC162" s="96"/>
      <c r="FD162" s="96"/>
      <c r="FE162" s="96"/>
      <c r="FF162" s="96"/>
      <c r="FG162" s="96">
        <v>0.81278179415242402</v>
      </c>
      <c r="FH162" s="96"/>
      <c r="FI162" s="96"/>
      <c r="FJ162" s="96"/>
      <c r="FK162" s="96"/>
      <c r="FL162" s="96"/>
      <c r="FM162" s="96"/>
      <c r="FN162" s="96"/>
      <c r="FO162" s="96"/>
      <c r="FP162" s="96"/>
      <c r="FQ162" s="96"/>
      <c r="FR162" s="96"/>
      <c r="FS162" s="96"/>
      <c r="FT162" s="96"/>
      <c r="FU162" s="96"/>
      <c r="FV162" s="96"/>
      <c r="FW162" s="96">
        <v>2.0486577888828492</v>
      </c>
      <c r="FX162" s="96"/>
      <c r="FY162" s="96"/>
      <c r="FZ162" s="96"/>
      <c r="GA162" s="96"/>
    </row>
    <row r="163" spans="1:183" x14ac:dyDescent="0.25">
      <c r="A163" s="31" t="s">
        <v>231</v>
      </c>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v>5.1597476381860004</v>
      </c>
      <c r="AA163" s="96"/>
      <c r="AB163" s="96"/>
      <c r="AC163" s="96"/>
      <c r="AD163" s="96">
        <v>3.8276053099775749</v>
      </c>
      <c r="AE163" s="96"/>
      <c r="AF163" s="96">
        <v>4.162250339584876</v>
      </c>
      <c r="AG163" s="96"/>
      <c r="AH163" s="96">
        <v>3.2729410748390246</v>
      </c>
      <c r="AI163" s="96"/>
      <c r="AJ163" s="96"/>
      <c r="AK163" s="96"/>
      <c r="AL163" s="96"/>
      <c r="AM163" s="96">
        <v>2.8560427083275255</v>
      </c>
      <c r="AN163" s="96"/>
      <c r="AO163" s="96">
        <v>2.2476650472404249</v>
      </c>
      <c r="AP163" s="96"/>
      <c r="AQ163" s="96"/>
      <c r="AR163" s="96"/>
      <c r="AS163" s="96">
        <v>2.6645038602652749</v>
      </c>
      <c r="AT163" s="96"/>
      <c r="AU163" s="96">
        <v>3.2682402522623755</v>
      </c>
      <c r="AV163" s="96"/>
      <c r="AW163" s="96"/>
      <c r="AX163" s="96">
        <v>3.5439202213571512</v>
      </c>
      <c r="AY163" s="96"/>
      <c r="AZ163" s="96">
        <v>3.3554422993925752</v>
      </c>
      <c r="BA163" s="96"/>
      <c r="BB163" s="96">
        <v>3.9417492861867252</v>
      </c>
      <c r="BC163" s="96"/>
      <c r="BD163" s="96"/>
      <c r="BE163" s="96"/>
      <c r="BF163" s="96"/>
      <c r="BG163" s="96">
        <v>3.4292965157985669</v>
      </c>
      <c r="BH163" s="96"/>
      <c r="BI163" s="96">
        <v>3.7812934264989497</v>
      </c>
      <c r="BJ163" s="96"/>
      <c r="BK163" s="96"/>
      <c r="BL163" s="96">
        <v>4.4785533760383496</v>
      </c>
      <c r="BM163" s="96"/>
      <c r="BN163" s="96">
        <v>4.0788166884121004</v>
      </c>
      <c r="BO163" s="96"/>
      <c r="BP163" s="96">
        <v>4.9528366017741012</v>
      </c>
      <c r="BQ163" s="96"/>
      <c r="BR163" s="96"/>
      <c r="BS163" s="96"/>
      <c r="BT163" s="96"/>
      <c r="BU163" s="96">
        <v>4.8615068442838005</v>
      </c>
      <c r="BV163" s="96"/>
      <c r="BW163" s="96">
        <v>5.3669412927692761</v>
      </c>
      <c r="BX163" s="96"/>
      <c r="BY163" s="96"/>
      <c r="BZ163" s="96">
        <v>5.6242716118394007</v>
      </c>
      <c r="CA163" s="96"/>
      <c r="CB163" s="96">
        <v>2.7438427892860506</v>
      </c>
      <c r="CC163" s="96"/>
      <c r="CD163" s="96">
        <v>2.4754022838119507</v>
      </c>
      <c r="CE163" s="96"/>
      <c r="CF163" s="96"/>
      <c r="CG163" s="96"/>
      <c r="CH163" s="96"/>
      <c r="CI163" s="96">
        <v>0.72860269362597574</v>
      </c>
      <c r="CJ163" s="96"/>
      <c r="CK163" s="96">
        <v>0.33912886500120054</v>
      </c>
      <c r="CL163" s="96"/>
      <c r="CM163" s="96"/>
      <c r="CN163" s="96">
        <v>0.50036776929520066</v>
      </c>
      <c r="CO163" s="96"/>
      <c r="CP163" s="96">
        <v>0.25840589755112475</v>
      </c>
      <c r="CQ163" s="96"/>
      <c r="CR163" s="96">
        <v>0.44901944664500038</v>
      </c>
      <c r="CS163" s="96"/>
      <c r="CT163" s="96"/>
      <c r="CU163" s="96"/>
      <c r="CV163" s="96"/>
      <c r="CW163" s="96">
        <v>2.1296334284013252</v>
      </c>
      <c r="CX163" s="96"/>
      <c r="CY163" s="96">
        <v>2.483244107673801</v>
      </c>
      <c r="CZ163" s="96"/>
      <c r="DA163" s="96"/>
      <c r="DB163" s="96">
        <v>2.8070148599869498</v>
      </c>
      <c r="DC163" s="96"/>
      <c r="DD163" s="96">
        <v>3.8123405339475758</v>
      </c>
      <c r="DE163" s="96"/>
      <c r="DF163" s="96">
        <v>4.0191943707447999</v>
      </c>
      <c r="DG163" s="96"/>
      <c r="DH163" s="96"/>
      <c r="DI163" s="96"/>
      <c r="DJ163" s="96"/>
      <c r="DK163" s="96"/>
      <c r="DL163" s="96">
        <v>6.9422150500876008</v>
      </c>
      <c r="DM163" s="96"/>
      <c r="DN163" s="121">
        <v>6.933246635731825</v>
      </c>
      <c r="DO163" s="96"/>
      <c r="DP163" s="96"/>
      <c r="DQ163" s="96"/>
      <c r="DR163" s="96"/>
      <c r="DS163" s="96"/>
      <c r="DT163" s="96"/>
      <c r="DU163" s="96"/>
      <c r="DV163" s="96"/>
      <c r="DW163" s="96"/>
      <c r="DX163" s="96"/>
      <c r="DY163" s="96">
        <v>3.3017700127508505</v>
      </c>
      <c r="DZ163" s="96"/>
      <c r="EA163" s="96"/>
      <c r="EB163" s="96"/>
      <c r="EC163" s="96"/>
      <c r="ED163" s="96"/>
      <c r="EE163" s="96"/>
      <c r="EF163" s="96"/>
      <c r="EG163" s="96">
        <v>0.71233458420962537</v>
      </c>
      <c r="EH163" s="96"/>
      <c r="EI163" s="96"/>
      <c r="EJ163" s="96"/>
      <c r="EK163" s="96"/>
      <c r="EL163" s="96"/>
      <c r="EM163" s="96"/>
      <c r="EN163" s="96"/>
      <c r="EO163" s="96"/>
      <c r="EP163" s="96"/>
      <c r="EQ163" s="96"/>
      <c r="ER163" s="96"/>
      <c r="ES163" s="96"/>
      <c r="ET163" s="96"/>
      <c r="EU163" s="96"/>
      <c r="EV163" s="96"/>
      <c r="EW163" s="96"/>
      <c r="EX163" s="96"/>
      <c r="EY163" s="96"/>
      <c r="EZ163" s="96"/>
      <c r="FA163" s="96"/>
      <c r="FB163" s="96"/>
      <c r="FC163" s="96"/>
      <c r="FD163" s="96"/>
      <c r="FE163" s="96"/>
      <c r="FF163" s="96"/>
      <c r="FG163" s="96">
        <v>1.5860876239954003</v>
      </c>
      <c r="FH163" s="96"/>
      <c r="FI163" s="96"/>
      <c r="FJ163" s="96"/>
      <c r="FK163" s="96"/>
      <c r="FL163" s="96"/>
      <c r="FM163" s="96"/>
      <c r="FN163" s="96"/>
      <c r="FO163" s="96"/>
      <c r="FP163" s="96"/>
      <c r="FQ163" s="96"/>
      <c r="FR163" s="96"/>
      <c r="FS163" s="96"/>
      <c r="FT163" s="96"/>
      <c r="FU163" s="96"/>
      <c r="FV163" s="96"/>
      <c r="FW163" s="96">
        <v>1.177195183064375</v>
      </c>
      <c r="FX163" s="96"/>
      <c r="FY163" s="96"/>
      <c r="FZ163" s="96"/>
      <c r="GA163" s="96"/>
    </row>
    <row r="164" spans="1:183" x14ac:dyDescent="0.25">
      <c r="A164" s="62" t="s">
        <v>232</v>
      </c>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v>6.1658974820439951</v>
      </c>
      <c r="AA164" s="96"/>
      <c r="AB164" s="96"/>
      <c r="AC164" s="96"/>
      <c r="AD164" s="96">
        <v>6.0510027296279674</v>
      </c>
      <c r="AE164" s="96"/>
      <c r="AF164" s="96">
        <v>6.0709616339268075</v>
      </c>
      <c r="AG164" s="96"/>
      <c r="AH164" s="96">
        <v>6.1344387015634192</v>
      </c>
      <c r="AI164" s="96"/>
      <c r="AJ164" s="96"/>
      <c r="AK164" s="96"/>
      <c r="AL164" s="96"/>
      <c r="AM164" s="96">
        <v>5.7174809230837731</v>
      </c>
      <c r="AN164" s="96"/>
      <c r="AO164" s="96">
        <v>5.5240582940700023</v>
      </c>
      <c r="AP164" s="96"/>
      <c r="AQ164" s="96"/>
      <c r="AR164" s="96"/>
      <c r="AS164" s="96">
        <v>5.350907784626358</v>
      </c>
      <c r="AT164" s="96"/>
      <c r="AU164" s="96">
        <v>5.3077263002886443</v>
      </c>
      <c r="AV164" s="96"/>
      <c r="AW164" s="96"/>
      <c r="AX164" s="96">
        <v>5.1595480105028466</v>
      </c>
      <c r="AY164" s="96"/>
      <c r="AZ164" s="96">
        <v>5.3425404271448569</v>
      </c>
      <c r="BA164" s="96"/>
      <c r="BB164" s="96">
        <v>5.3341776465224422</v>
      </c>
      <c r="BC164" s="96"/>
      <c r="BD164" s="96"/>
      <c r="BE164" s="96"/>
      <c r="BF164" s="96"/>
      <c r="BG164" s="96">
        <v>4.9892554315802276</v>
      </c>
      <c r="BH164" s="96"/>
      <c r="BI164" s="96">
        <v>5.0997092924738228</v>
      </c>
      <c r="BJ164" s="96"/>
      <c r="BK164" s="96"/>
      <c r="BL164" s="96">
        <v>5.2004153698203979</v>
      </c>
      <c r="BM164" s="96"/>
      <c r="BN164" s="96">
        <v>5.3052009732970271</v>
      </c>
      <c r="BO164" s="96"/>
      <c r="BP164" s="96">
        <v>5.1313389515180825</v>
      </c>
      <c r="BQ164" s="96"/>
      <c r="BR164" s="96"/>
      <c r="BS164" s="96"/>
      <c r="BT164" s="96"/>
      <c r="BU164" s="96">
        <v>5.2143176844063008</v>
      </c>
      <c r="BV164" s="96"/>
      <c r="BW164" s="96">
        <v>5.2504693725775269</v>
      </c>
      <c r="BX164" s="96"/>
      <c r="BY164" s="96"/>
      <c r="BZ164" s="96">
        <v>5.4112115525169795</v>
      </c>
      <c r="CA164" s="96"/>
      <c r="CB164" s="96">
        <v>4.7495060804617371</v>
      </c>
      <c r="CC164" s="96"/>
      <c r="CD164" s="96">
        <v>4.35732427382057</v>
      </c>
      <c r="CE164" s="96"/>
      <c r="CF164" s="96"/>
      <c r="CG164" s="96"/>
      <c r="CH164" s="96"/>
      <c r="CI164" s="96">
        <v>2.6147146970400645</v>
      </c>
      <c r="CJ164" s="96"/>
      <c r="CK164" s="96">
        <v>2.535654943784968</v>
      </c>
      <c r="CL164" s="96"/>
      <c r="CM164" s="96"/>
      <c r="CN164" s="96">
        <v>2.1605941403453754</v>
      </c>
      <c r="CO164" s="96"/>
      <c r="CP164" s="96">
        <v>2.4276527554720002</v>
      </c>
      <c r="CQ164" s="96"/>
      <c r="CR164" s="96">
        <v>2.1516335286584249</v>
      </c>
      <c r="CS164" s="96"/>
      <c r="CT164" s="96"/>
      <c r="CU164" s="96"/>
      <c r="CV164" s="96"/>
      <c r="CW164" s="96">
        <v>2.4391549671299</v>
      </c>
      <c r="CX164" s="96"/>
      <c r="CY164" s="96">
        <v>2.7955286663934751</v>
      </c>
      <c r="CZ164" s="96"/>
      <c r="DA164" s="96"/>
      <c r="DB164" s="96">
        <v>2.8366441677720249</v>
      </c>
      <c r="DC164" s="96"/>
      <c r="DD164" s="96">
        <v>2.8037567065957001</v>
      </c>
      <c r="DE164" s="96"/>
      <c r="DF164" s="96">
        <v>3.0524674966050176</v>
      </c>
      <c r="DG164" s="96"/>
      <c r="DH164" s="96"/>
      <c r="DI164" s="96"/>
      <c r="DJ164" s="96"/>
      <c r="DK164" s="96"/>
      <c r="DL164" s="96">
        <v>4.1475826278610253</v>
      </c>
      <c r="DM164" s="96"/>
      <c r="DN164" s="121">
        <v>3.9887452021986998</v>
      </c>
      <c r="DO164" s="96"/>
      <c r="DP164" s="96"/>
      <c r="DQ164" s="96"/>
      <c r="DR164" s="96"/>
      <c r="DS164" s="96"/>
      <c r="DT164" s="96"/>
      <c r="DU164" s="96"/>
      <c r="DV164" s="96"/>
      <c r="DW164" s="96"/>
      <c r="DX164" s="96"/>
      <c r="DY164" s="96">
        <v>4.4024210935675994</v>
      </c>
      <c r="DZ164" s="96"/>
      <c r="EA164" s="96"/>
      <c r="EB164" s="96"/>
      <c r="EC164" s="96"/>
      <c r="ED164" s="96"/>
      <c r="EE164" s="96"/>
      <c r="EF164" s="96"/>
      <c r="EG164" s="96">
        <v>3.2626585038327001</v>
      </c>
      <c r="EH164" s="96"/>
      <c r="EI164" s="96"/>
      <c r="EJ164" s="96"/>
      <c r="EK164" s="96"/>
      <c r="EL164" s="96"/>
      <c r="EM164" s="96"/>
      <c r="EN164" s="96"/>
      <c r="EO164" s="96"/>
      <c r="EP164" s="96"/>
      <c r="EQ164" s="96"/>
      <c r="ER164" s="96"/>
      <c r="ES164" s="96"/>
      <c r="ET164" s="96"/>
      <c r="EU164" s="96"/>
      <c r="EV164" s="96"/>
      <c r="EW164" s="96"/>
      <c r="EX164" s="96"/>
      <c r="EY164" s="96"/>
      <c r="EZ164" s="96"/>
      <c r="FA164" s="96"/>
      <c r="FB164" s="96"/>
      <c r="FC164" s="96"/>
      <c r="FD164" s="96"/>
      <c r="FE164" s="96"/>
      <c r="FF164" s="96"/>
      <c r="FG164" s="96">
        <v>2.3786791258553999</v>
      </c>
      <c r="FH164" s="96"/>
      <c r="FI164" s="96"/>
      <c r="FJ164" s="96"/>
      <c r="FK164" s="96"/>
      <c r="FL164" s="96"/>
      <c r="FM164" s="96"/>
      <c r="FN164" s="96"/>
      <c r="FO164" s="96"/>
      <c r="FP164" s="96"/>
      <c r="FQ164" s="96"/>
      <c r="FR164" s="96"/>
      <c r="FS164" s="96"/>
      <c r="FT164" s="96"/>
      <c r="FU164" s="96"/>
      <c r="FV164" s="96"/>
      <c r="FW164" s="96">
        <v>1.8041777179256995</v>
      </c>
      <c r="FX164" s="96"/>
      <c r="FY164" s="96"/>
      <c r="FZ164" s="96"/>
      <c r="GA164" s="96"/>
    </row>
    <row r="165" spans="1:183" ht="3.6" customHeight="1" x14ac:dyDescent="0.25">
      <c r="Z165">
        <v>5.6068528622913245</v>
      </c>
      <c r="AD165">
        <v>5.8245181374351436</v>
      </c>
      <c r="AF165">
        <v>5.7092998811940641</v>
      </c>
      <c r="AH165">
        <v>5.6777314286371592</v>
      </c>
      <c r="AM165">
        <v>5.6480518192984546</v>
      </c>
      <c r="AO165">
        <v>5.8873310421434777</v>
      </c>
      <c r="AS165">
        <v>5.6228993526253035</v>
      </c>
      <c r="AU165">
        <v>5.6430946460632478</v>
      </c>
      <c r="AX165">
        <v>5.5171352798026501</v>
      </c>
      <c r="AZ165">
        <v>5.6879614883001155</v>
      </c>
      <c r="BB165">
        <v>5.767667604953334</v>
      </c>
      <c r="BG165">
        <v>5.5421048785014317</v>
      </c>
      <c r="BI165">
        <v>5.6048020402118777</v>
      </c>
      <c r="BL165">
        <v>5.7686653446992757</v>
      </c>
      <c r="BN165">
        <v>5.6069377981587802</v>
      </c>
      <c r="BP165">
        <v>5.4756098432054481</v>
      </c>
      <c r="BU165">
        <v>5.5041285291358601</v>
      </c>
      <c r="BW165">
        <v>5.6771286334650695</v>
      </c>
      <c r="BZ165">
        <v>5.7826053077294519</v>
      </c>
      <c r="CB165">
        <v>5.4952554113125505</v>
      </c>
      <c r="CD165">
        <v>5.4862771850445773</v>
      </c>
      <c r="CI165">
        <v>5.1650048864250273</v>
      </c>
      <c r="CK165">
        <v>4.7603992963794042</v>
      </c>
      <c r="CN165">
        <v>4.5074778482201525</v>
      </c>
      <c r="CP165">
        <v>4.370467259510125</v>
      </c>
      <c r="CR165">
        <v>4.4508950202765565</v>
      </c>
      <c r="CW165">
        <v>4.0161172871704505</v>
      </c>
      <c r="CY165">
        <v>3.8263960573610905</v>
      </c>
      <c r="DB165">
        <v>3.6442203770168198</v>
      </c>
      <c r="DD165">
        <v>3.8438661146519006</v>
      </c>
      <c r="DF165">
        <v>4.0014748927775248</v>
      </c>
      <c r="DL165">
        <v>3.851428588865855</v>
      </c>
      <c r="DN165" s="153">
        <v>3.7670014433751922</v>
      </c>
      <c r="DY165">
        <v>3.9167362095992</v>
      </c>
      <c r="EG165">
        <v>4.3197236291169947</v>
      </c>
      <c r="FG165">
        <v>3.1935316888290903</v>
      </c>
      <c r="FW165">
        <v>2.5667207872022502</v>
      </c>
    </row>
    <row r="166" spans="1:183" ht="3.6" customHeight="1" x14ac:dyDescent="0.25">
      <c r="Z166">
        <v>7.7305100187111</v>
      </c>
      <c r="AD166">
        <v>7.6484380426098202</v>
      </c>
      <c r="AF166">
        <v>7.8480832135540304</v>
      </c>
      <c r="AH166">
        <v>7.6241577632896202</v>
      </c>
      <c r="AM166">
        <v>7.7399609890922854</v>
      </c>
      <c r="AO166">
        <v>7.6238015937107075</v>
      </c>
      <c r="AS166">
        <v>7.6016043157565232</v>
      </c>
      <c r="AU166">
        <v>7.4413404752109757</v>
      </c>
      <c r="AX166">
        <v>7.6069668989724244</v>
      </c>
      <c r="AZ166">
        <v>7.6645122217690442</v>
      </c>
      <c r="BB166">
        <v>7.7901798400299125</v>
      </c>
      <c r="BG166">
        <v>7.5677681458597448</v>
      </c>
      <c r="BI166">
        <v>7.6788538769246664</v>
      </c>
      <c r="BL166">
        <v>7.6398375652458697</v>
      </c>
      <c r="BN166">
        <v>7.7868808665437381</v>
      </c>
      <c r="BP166">
        <v>7.5269073233899313</v>
      </c>
      <c r="BU166">
        <v>7.4545810330090374</v>
      </c>
      <c r="BW166">
        <v>7.5817600232246534</v>
      </c>
      <c r="BZ166">
        <v>7.7010841824611376</v>
      </c>
      <c r="CB166">
        <v>7.6879846151658153</v>
      </c>
      <c r="CD166">
        <v>7.5329406433202752</v>
      </c>
      <c r="CI166">
        <v>7.8178051087114575</v>
      </c>
      <c r="CK166">
        <v>7.7772169284165784</v>
      </c>
      <c r="CN166">
        <v>7.5649875651212852</v>
      </c>
      <c r="CP166">
        <v>7.794488078029099</v>
      </c>
      <c r="CR166">
        <v>7.7200524908483175</v>
      </c>
      <c r="CW166">
        <v>7.602787016925272</v>
      </c>
      <c r="CY166">
        <v>7.3722983517834182</v>
      </c>
      <c r="DB166">
        <v>7.1188825828409703</v>
      </c>
      <c r="DD166">
        <v>7.2350432389376866</v>
      </c>
      <c r="DF166">
        <v>7.1582173831238753</v>
      </c>
      <c r="DL166">
        <v>7.0791501726465524</v>
      </c>
      <c r="DN166" s="153">
        <v>7.1783727370277077</v>
      </c>
      <c r="DY166">
        <v>7.243339920234015</v>
      </c>
      <c r="EG166">
        <v>7.2891494547599551</v>
      </c>
      <c r="FG166">
        <v>6.9019960649227201</v>
      </c>
      <c r="FW166">
        <v>6.4174429954954748</v>
      </c>
    </row>
    <row r="167" spans="1:183" ht="3.6" customHeight="1" x14ac:dyDescent="0.25">
      <c r="Z167">
        <v>6.189063302589525</v>
      </c>
      <c r="AD167">
        <v>6.1270689178209246</v>
      </c>
      <c r="AF167">
        <v>5.9308237177978995</v>
      </c>
      <c r="AH167">
        <v>5.9184617939459994</v>
      </c>
      <c r="AM167">
        <v>5.9645449375341997</v>
      </c>
      <c r="AO167">
        <v>5.884085464021175</v>
      </c>
      <c r="AS167">
        <v>5.8217050310943499</v>
      </c>
      <c r="AU167">
        <v>5.867570415402775</v>
      </c>
      <c r="AX167">
        <v>6.0979797140933503</v>
      </c>
      <c r="AZ167">
        <v>6.215377788659775</v>
      </c>
      <c r="BB167">
        <v>6.0208391040741009</v>
      </c>
      <c r="BG167">
        <v>5.9565511974874497</v>
      </c>
      <c r="BI167">
        <v>6.0820174504851252</v>
      </c>
      <c r="BL167">
        <v>6.1342623385383757</v>
      </c>
      <c r="BN167">
        <v>5.9347615849173252</v>
      </c>
      <c r="BP167">
        <v>5.7949216150917255</v>
      </c>
      <c r="BU167">
        <v>5.8273453756143496</v>
      </c>
      <c r="BW167">
        <v>5.9031265730138003</v>
      </c>
      <c r="BZ167">
        <v>6.0759111911930752</v>
      </c>
      <c r="CB167">
        <v>5.9047884320301502</v>
      </c>
      <c r="CD167">
        <v>5.8470846485770007</v>
      </c>
      <c r="CI167">
        <v>6.048389435286575</v>
      </c>
      <c r="CK167">
        <v>6.0733899837535752</v>
      </c>
      <c r="CN167">
        <v>6.0491925488786746</v>
      </c>
      <c r="CP167">
        <v>5.8490158799357239</v>
      </c>
      <c r="CR167">
        <v>5.9883447206005496</v>
      </c>
      <c r="CW167">
        <v>5.9812179665941247</v>
      </c>
      <c r="CY167">
        <v>5.7431617021561747</v>
      </c>
      <c r="DB167">
        <v>6.0014546195419252</v>
      </c>
      <c r="DD167">
        <v>5.877811122641325</v>
      </c>
      <c r="DF167">
        <v>6.1579395998710496</v>
      </c>
      <c r="DL167">
        <v>5.6490156922784003</v>
      </c>
      <c r="DN167" s="153">
        <v>5.7263558601321503</v>
      </c>
      <c r="DY167">
        <v>5.9245256379682498</v>
      </c>
      <c r="EG167">
        <v>5.9372019151406761</v>
      </c>
      <c r="FG167">
        <v>6.0659511141501739</v>
      </c>
      <c r="FW167">
        <v>6.125511779595425</v>
      </c>
    </row>
    <row r="168" spans="1:183" ht="3.6" customHeight="1" x14ac:dyDescent="0.25">
      <c r="Z168">
        <v>69.226851907494463</v>
      </c>
      <c r="AD168">
        <v>56.055054788875474</v>
      </c>
      <c r="AF168">
        <v>66.204722466505487</v>
      </c>
      <c r="AH168">
        <v>28.633184046832703</v>
      </c>
      <c r="AM168">
        <v>56.029227060809923</v>
      </c>
      <c r="AO168">
        <v>32.99795246856165</v>
      </c>
      <c r="AS168">
        <v>67.26409747187185</v>
      </c>
      <c r="AU168">
        <v>43.683116551081632</v>
      </c>
      <c r="AX168">
        <v>73.654404679732039</v>
      </c>
      <c r="AZ168">
        <v>55.434480335288207</v>
      </c>
      <c r="BB168">
        <v>84.691208265405194</v>
      </c>
      <c r="BG168">
        <v>77.912245046162084</v>
      </c>
      <c r="BI168">
        <v>67.866584205116851</v>
      </c>
      <c r="BL168">
        <v>60.885451642078607</v>
      </c>
      <c r="BN168">
        <v>44.29692755043952</v>
      </c>
      <c r="BP168">
        <v>74.443071842545748</v>
      </c>
      <c r="BU168">
        <v>84.842592484397699</v>
      </c>
      <c r="BW168">
        <v>63.31459006999156</v>
      </c>
      <c r="BZ168">
        <v>86.243859840341102</v>
      </c>
      <c r="CB168">
        <v>27.54085687359791</v>
      </c>
      <c r="CD168">
        <v>42.033608089070164</v>
      </c>
      <c r="CI168">
        <v>22.585102326774646</v>
      </c>
      <c r="CK168">
        <v>9.3369966907045292</v>
      </c>
      <c r="CN168">
        <v>38.415976913080428</v>
      </c>
      <c r="CP168">
        <v>4.5609243956240242</v>
      </c>
      <c r="CR168">
        <v>27.830982883291647</v>
      </c>
      <c r="CW168">
        <v>66.427020764132322</v>
      </c>
      <c r="CY168">
        <v>49.893567298069357</v>
      </c>
      <c r="DB168">
        <v>71.588955404367965</v>
      </c>
      <c r="DD168">
        <v>54.952041875014956</v>
      </c>
      <c r="DF168">
        <v>74.128265555437935</v>
      </c>
      <c r="DL168">
        <v>97.912722000268658</v>
      </c>
      <c r="DN168" s="155">
        <v>97.414362340479926</v>
      </c>
      <c r="DY168">
        <v>39.230125307567619</v>
      </c>
      <c r="EG168">
        <v>9.6299928201126779</v>
      </c>
      <c r="FG168">
        <v>13.432645632009674</v>
      </c>
      <c r="FW168">
        <v>16.383842069618769</v>
      </c>
    </row>
    <row r="169" spans="1:183" ht="3.6" customHeight="1" x14ac:dyDescent="0.25">
      <c r="Z169">
        <v>109.23894055050175</v>
      </c>
      <c r="AD169">
        <v>96.473923329010375</v>
      </c>
      <c r="AF169">
        <v>106.87687175074976</v>
      </c>
      <c r="AH169">
        <v>68.538851622613052</v>
      </c>
      <c r="AM169">
        <v>96.193265485982138</v>
      </c>
      <c r="AO169">
        <v>73.531350376124209</v>
      </c>
      <c r="AS169">
        <v>106.93760847701732</v>
      </c>
      <c r="AU169">
        <v>82.936421914904301</v>
      </c>
      <c r="AX169">
        <v>113.02671121605727</v>
      </c>
      <c r="AZ169">
        <v>95.491901465495673</v>
      </c>
      <c r="BB169">
        <v>125.36475060035494</v>
      </c>
      <c r="BG169">
        <v>117.24186411924562</v>
      </c>
      <c r="BI169">
        <v>107.71755195652648</v>
      </c>
      <c r="BL169">
        <v>101.11096037191405</v>
      </c>
      <c r="BN169">
        <v>84.478383544547071</v>
      </c>
      <c r="BP169">
        <v>113.45062334233188</v>
      </c>
      <c r="BU169">
        <v>123.7187211708324</v>
      </c>
      <c r="BW169">
        <v>103.09125604006073</v>
      </c>
      <c r="BZ169">
        <v>126.69492831091286</v>
      </c>
      <c r="CB169">
        <v>67.090576953033008</v>
      </c>
      <c r="CD169">
        <v>81.091261574164719</v>
      </c>
      <c r="CI169">
        <v>61.533532312184093</v>
      </c>
      <c r="CK169">
        <v>46.949845365092472</v>
      </c>
      <c r="CN169">
        <v>74.633373153104742</v>
      </c>
      <c r="CP169">
        <v>41.055790408241691</v>
      </c>
      <c r="CR169">
        <v>64.343825416666277</v>
      </c>
      <c r="CW169">
        <v>101.2837336764195</v>
      </c>
      <c r="CY169">
        <v>83.489650525502881</v>
      </c>
      <c r="DB169">
        <v>103.87826428394135</v>
      </c>
      <c r="DD169">
        <v>88.188769935783696</v>
      </c>
      <c r="DF169">
        <v>107.60734238314213</v>
      </c>
      <c r="DL169">
        <v>130.70445828480587</v>
      </c>
      <c r="DN169" s="155">
        <v>130.25048488168864</v>
      </c>
      <c r="DY169">
        <v>72.710353697067276</v>
      </c>
      <c r="EG169">
        <v>44.456612071743521</v>
      </c>
      <c r="FG169">
        <v>43.719228893265104</v>
      </c>
      <c r="FW169">
        <v>43.336333417711941</v>
      </c>
    </row>
    <row r="170" spans="1:183" ht="3.6" customHeight="1" x14ac:dyDescent="0.25">
      <c r="DN170" s="155"/>
    </row>
    <row r="171" spans="1:183" ht="3.6" customHeight="1" x14ac:dyDescent="0.25">
      <c r="Z171" t="s">
        <v>285</v>
      </c>
      <c r="AD171" t="s">
        <v>286</v>
      </c>
      <c r="AF171" t="s">
        <v>285</v>
      </c>
      <c r="AH171" t="s">
        <v>286</v>
      </c>
      <c r="AM171" t="s">
        <v>285</v>
      </c>
      <c r="AO171" t="s">
        <v>286</v>
      </c>
      <c r="AS171" t="s">
        <v>285</v>
      </c>
      <c r="AU171" t="s">
        <v>286</v>
      </c>
      <c r="AX171" t="s">
        <v>285</v>
      </c>
      <c r="AZ171" t="s">
        <v>286</v>
      </c>
      <c r="BB171" t="s">
        <v>285</v>
      </c>
      <c r="BG171" t="s">
        <v>285</v>
      </c>
      <c r="BI171" t="s">
        <v>286</v>
      </c>
      <c r="BL171" t="s">
        <v>286</v>
      </c>
      <c r="BN171" t="s">
        <v>287</v>
      </c>
      <c r="BO171" t="s">
        <v>286</v>
      </c>
      <c r="BP171" t="s">
        <v>285</v>
      </c>
      <c r="BU171" t="s">
        <v>285</v>
      </c>
      <c r="BW171" t="s">
        <v>286</v>
      </c>
      <c r="BZ171" t="s">
        <v>285</v>
      </c>
      <c r="CB171" t="s">
        <v>286</v>
      </c>
      <c r="CD171" t="s">
        <v>285</v>
      </c>
      <c r="CI171" t="s">
        <v>285</v>
      </c>
      <c r="CK171" t="s">
        <v>286</v>
      </c>
      <c r="CN171" t="s">
        <v>285</v>
      </c>
      <c r="CP171" t="s">
        <v>286</v>
      </c>
      <c r="CR171" t="s">
        <v>285</v>
      </c>
      <c r="CW171" t="s">
        <v>285</v>
      </c>
      <c r="CY171" t="s">
        <v>286</v>
      </c>
      <c r="DB171" t="s">
        <v>285</v>
      </c>
      <c r="DD171" t="s">
        <v>286</v>
      </c>
      <c r="DF171" t="s">
        <v>285</v>
      </c>
      <c r="DL171" t="s">
        <v>285</v>
      </c>
      <c r="DN171" s="157" t="s">
        <v>286</v>
      </c>
      <c r="DY171" t="s">
        <v>286</v>
      </c>
      <c r="EG171" t="s">
        <v>286</v>
      </c>
      <c r="FG171" t="s">
        <v>286</v>
      </c>
      <c r="FW171" t="s">
        <v>286</v>
      </c>
    </row>
    <row r="172" spans="1:183" ht="3.6" customHeight="1" x14ac:dyDescent="0.25">
      <c r="Z172">
        <v>41431</v>
      </c>
      <c r="AD172">
        <v>41435</v>
      </c>
      <c r="AF172">
        <v>41438</v>
      </c>
      <c r="AH172">
        <v>41439</v>
      </c>
      <c r="AM172" s="2">
        <v>41445</v>
      </c>
      <c r="AO172">
        <v>41446</v>
      </c>
      <c r="AS172">
        <v>41451</v>
      </c>
      <c r="AU172">
        <v>41452</v>
      </c>
      <c r="AX172" s="145">
        <v>41456</v>
      </c>
      <c r="AZ172">
        <v>41457</v>
      </c>
      <c r="BB172">
        <v>41460</v>
      </c>
      <c r="BG172">
        <v>41464</v>
      </c>
      <c r="BI172" s="2">
        <v>41466</v>
      </c>
      <c r="BL172">
        <v>41470</v>
      </c>
      <c r="BN172" s="2">
        <v>41471</v>
      </c>
      <c r="BO172">
        <v>41472</v>
      </c>
      <c r="BP172">
        <v>41473</v>
      </c>
      <c r="BU172">
        <v>41478</v>
      </c>
      <c r="BW172">
        <v>41480</v>
      </c>
      <c r="BZ172">
        <v>41484</v>
      </c>
      <c r="CB172">
        <v>41485</v>
      </c>
      <c r="CD172">
        <v>41487</v>
      </c>
      <c r="CI172">
        <v>41492</v>
      </c>
      <c r="CK172">
        <v>41494</v>
      </c>
      <c r="CN172">
        <v>41498</v>
      </c>
      <c r="CP172">
        <v>41499</v>
      </c>
      <c r="CQ172" s="2"/>
      <c r="CR172">
        <v>41501</v>
      </c>
      <c r="CW172">
        <v>41506</v>
      </c>
      <c r="CY172">
        <v>41508</v>
      </c>
      <c r="DB172">
        <v>41512</v>
      </c>
      <c r="DD172">
        <v>41513</v>
      </c>
      <c r="DF172">
        <v>41515</v>
      </c>
      <c r="DL172">
        <v>41522</v>
      </c>
      <c r="DN172" s="156">
        <v>41523</v>
      </c>
      <c r="DY172">
        <v>41534</v>
      </c>
      <c r="EG172">
        <v>41542</v>
      </c>
      <c r="FG172">
        <v>41568</v>
      </c>
      <c r="FW172">
        <v>41584</v>
      </c>
    </row>
    <row r="173" spans="1:183" x14ac:dyDescent="0.25">
      <c r="A173" s="61" t="s">
        <v>233</v>
      </c>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v>9.7139021018612759</v>
      </c>
      <c r="AA173" s="96"/>
      <c r="AB173" s="96"/>
      <c r="AC173" s="96"/>
      <c r="AD173" s="96">
        <v>9.0749999999999993</v>
      </c>
      <c r="AE173" s="96"/>
      <c r="AF173" s="96">
        <v>13.612499999999999</v>
      </c>
      <c r="AG173" s="96"/>
      <c r="AH173" s="96">
        <v>0.98749999999999982</v>
      </c>
      <c r="AI173" s="96"/>
      <c r="AJ173" s="96"/>
      <c r="AK173" s="96"/>
      <c r="AL173" s="96"/>
      <c r="AM173" s="96">
        <v>14.237499999999999</v>
      </c>
      <c r="AN173" s="96"/>
      <c r="AO173" s="96">
        <v>1.5250000000000004</v>
      </c>
      <c r="AP173" s="96"/>
      <c r="AQ173" s="96"/>
      <c r="AR173" s="96"/>
      <c r="AS173" s="96">
        <v>15.662499999999998</v>
      </c>
      <c r="AT173" s="96"/>
      <c r="AU173" s="96">
        <v>15</v>
      </c>
      <c r="AV173" s="96"/>
      <c r="AW173" s="96"/>
      <c r="AX173" s="96">
        <v>18.2</v>
      </c>
      <c r="AY173" s="96"/>
      <c r="AZ173" s="96">
        <v>4.0999999999999996</v>
      </c>
      <c r="BA173" s="96"/>
      <c r="BB173" s="96">
        <v>16.074999999999999</v>
      </c>
      <c r="BC173" s="96"/>
      <c r="BD173" s="96"/>
      <c r="BE173" s="96"/>
      <c r="BF173" s="96"/>
      <c r="BG173" s="96">
        <v>13.125</v>
      </c>
      <c r="BH173" s="96"/>
      <c r="BI173" s="96">
        <v>16.783333333333331</v>
      </c>
      <c r="BJ173" s="96"/>
      <c r="BK173" s="96"/>
      <c r="BL173" s="96">
        <v>9.2874999999999996</v>
      </c>
      <c r="BM173" s="96"/>
      <c r="BN173" s="96">
        <v>2.4499999999999993</v>
      </c>
      <c r="BO173" s="96"/>
      <c r="BP173" s="96">
        <v>15.3125</v>
      </c>
      <c r="BQ173" s="96"/>
      <c r="BR173" s="96"/>
      <c r="BS173" s="96"/>
      <c r="BT173" s="96"/>
      <c r="BU173" s="96">
        <v>18.387500000000003</v>
      </c>
      <c r="BV173" s="96"/>
      <c r="BW173" s="96">
        <v>4.25</v>
      </c>
      <c r="BX173" s="96"/>
      <c r="BY173" s="96"/>
      <c r="BZ173" s="96">
        <v>14.975000000000001</v>
      </c>
      <c r="CA173" s="96"/>
      <c r="CB173" s="96">
        <v>1.4375</v>
      </c>
      <c r="CC173" s="96"/>
      <c r="CD173" s="96">
        <v>7.4624999999999995</v>
      </c>
      <c r="CE173" s="96"/>
      <c r="CF173" s="96"/>
      <c r="CG173" s="96"/>
      <c r="CH173" s="96"/>
      <c r="CI173" s="96">
        <v>3.2624999999999993</v>
      </c>
      <c r="CJ173" s="96"/>
      <c r="CK173" s="96">
        <v>-0.23750000000000071</v>
      </c>
      <c r="CL173" s="96"/>
      <c r="CM173" s="96"/>
      <c r="CN173" s="96">
        <v>14.583333333333325</v>
      </c>
      <c r="CO173" s="96"/>
      <c r="CP173" s="96">
        <v>-1.0458333333333245</v>
      </c>
      <c r="CQ173" s="96"/>
      <c r="CR173" s="96">
        <v>5.6499999999999995</v>
      </c>
      <c r="CS173" s="96"/>
      <c r="CT173" s="96"/>
      <c r="CU173" s="96"/>
      <c r="CV173" s="96"/>
      <c r="CW173" s="96">
        <v>15.9375</v>
      </c>
      <c r="CX173" s="96"/>
      <c r="CY173" s="96">
        <v>3.1500000000000004</v>
      </c>
      <c r="CZ173" s="96"/>
      <c r="DA173" s="96"/>
      <c r="DB173" s="96">
        <v>14.637500000000001</v>
      </c>
      <c r="DC173" s="96"/>
      <c r="DD173" s="96">
        <v>4.625</v>
      </c>
      <c r="DE173" s="96"/>
      <c r="DF173" s="96">
        <v>12.5625</v>
      </c>
      <c r="DG173" s="96"/>
      <c r="DH173" s="96"/>
      <c r="DI173" s="96"/>
      <c r="DJ173" s="96"/>
      <c r="DK173" s="96"/>
      <c r="DL173" s="96">
        <v>16.024999999999999</v>
      </c>
      <c r="DM173" s="96"/>
      <c r="DN173" s="121">
        <v>8.7624999999999993</v>
      </c>
      <c r="DO173" s="96"/>
      <c r="DP173" s="96"/>
      <c r="DQ173" s="96"/>
      <c r="DR173" s="96"/>
      <c r="DS173" s="96"/>
      <c r="DT173" s="96"/>
      <c r="DU173" s="96"/>
      <c r="DV173" s="96"/>
      <c r="DW173" s="96"/>
      <c r="DX173" s="96"/>
      <c r="DY173" s="96">
        <v>12.525000000000002</v>
      </c>
      <c r="DZ173" s="96"/>
      <c r="EA173" s="96"/>
      <c r="EB173" s="96"/>
      <c r="EC173" s="96"/>
      <c r="ED173" s="96"/>
      <c r="EE173" s="96"/>
      <c r="EF173" s="96"/>
      <c r="EG173" s="96">
        <v>0.58750000000000036</v>
      </c>
      <c r="EH173" s="96"/>
      <c r="EI173" s="96"/>
      <c r="EJ173" s="96"/>
      <c r="EK173" s="96"/>
      <c r="EL173" s="96"/>
      <c r="EM173" s="96"/>
      <c r="EN173" s="96"/>
      <c r="EO173" s="96"/>
      <c r="EP173" s="96"/>
      <c r="EQ173" s="96"/>
      <c r="ER173" s="96"/>
      <c r="ES173" s="96"/>
      <c r="ET173" s="96"/>
      <c r="EU173" s="96"/>
      <c r="EV173" s="96"/>
      <c r="EW173" s="96"/>
      <c r="EX173" s="96"/>
      <c r="EY173" s="96"/>
      <c r="EZ173" s="96"/>
      <c r="FA173" s="96"/>
      <c r="FB173" s="96"/>
      <c r="FC173" s="96"/>
      <c r="FD173" s="96"/>
      <c r="FE173" s="96"/>
      <c r="FF173" s="96"/>
      <c r="FG173" s="96">
        <v>8.7500000000000355E-2</v>
      </c>
      <c r="FH173" s="96"/>
      <c r="FI173" s="96"/>
      <c r="FJ173" s="96"/>
      <c r="FK173" s="96"/>
      <c r="FL173" s="96"/>
      <c r="FM173" s="96"/>
      <c r="FN173" s="96"/>
      <c r="FO173" s="96"/>
      <c r="FP173" s="96"/>
      <c r="FQ173" s="96"/>
      <c r="FR173" s="96"/>
      <c r="FS173" s="96"/>
      <c r="FT173" s="96"/>
      <c r="FU173" s="96"/>
      <c r="FV173" s="96"/>
      <c r="FW173" s="96">
        <v>1.2500000000000178E-2</v>
      </c>
      <c r="FX173" s="96"/>
      <c r="FY173" s="96"/>
      <c r="FZ173" s="96"/>
      <c r="GA173" s="96"/>
    </row>
    <row r="174" spans="1:183" x14ac:dyDescent="0.25">
      <c r="A174" s="31" t="s">
        <v>234</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v>7.4037338009316249</v>
      </c>
      <c r="AA174" s="96"/>
      <c r="AB174" s="96"/>
      <c r="AC174" s="96"/>
      <c r="AD174" s="96">
        <v>3.4721722331522749</v>
      </c>
      <c r="AE174" s="96"/>
      <c r="AF174" s="96">
        <v>4.6125495308015747</v>
      </c>
      <c r="AG174" s="96"/>
      <c r="AH174" s="96">
        <v>0.57414815719477552</v>
      </c>
      <c r="AI174" s="96"/>
      <c r="AJ174" s="96"/>
      <c r="AK174" s="96"/>
      <c r="AL174" s="96"/>
      <c r="AM174" s="96">
        <v>6.0469801132348504</v>
      </c>
      <c r="AN174" s="96"/>
      <c r="AO174" s="96">
        <v>1.0603739487604749</v>
      </c>
      <c r="AP174" s="96"/>
      <c r="AQ174" s="96"/>
      <c r="AR174" s="96"/>
      <c r="AS174" s="96">
        <v>6.7952226204427504</v>
      </c>
      <c r="AT174" s="96"/>
      <c r="AU174" s="96">
        <v>7.8295354959567334</v>
      </c>
      <c r="AV174" s="96"/>
      <c r="AW174" s="96"/>
      <c r="AX174" s="96">
        <v>10.9170969475578</v>
      </c>
      <c r="AY174" s="96"/>
      <c r="AZ174" s="96">
        <v>6.9860549643662671</v>
      </c>
      <c r="BA174" s="96"/>
      <c r="BB174" s="96">
        <v>10.313789456390733</v>
      </c>
      <c r="BC174" s="96"/>
      <c r="BD174" s="96"/>
      <c r="BE174" s="96"/>
      <c r="BF174" s="96"/>
      <c r="BG174" s="96">
        <v>10.402328802396374</v>
      </c>
      <c r="BH174" s="96"/>
      <c r="BI174" s="96">
        <v>7.7578398798989259</v>
      </c>
      <c r="BJ174" s="96"/>
      <c r="BK174" s="96"/>
      <c r="BL174" s="96">
        <v>10.452852775463374</v>
      </c>
      <c r="BM174" s="96"/>
      <c r="BN174" s="96">
        <v>7.1819238242938246</v>
      </c>
      <c r="BO174" s="96"/>
      <c r="BP174" s="96">
        <v>10.387199701020599</v>
      </c>
      <c r="BQ174" s="96"/>
      <c r="BR174" s="96"/>
      <c r="BS174" s="96"/>
      <c r="BT174" s="96"/>
      <c r="BU174" s="96">
        <v>13.206566683440325</v>
      </c>
      <c r="BV174" s="96"/>
      <c r="BW174" s="96">
        <v>9.4546493459478498</v>
      </c>
      <c r="BX174" s="96"/>
      <c r="BY174" s="96"/>
      <c r="BZ174" s="96">
        <v>12.018730021921074</v>
      </c>
      <c r="CA174" s="96"/>
      <c r="CB174" s="96">
        <v>0.57429528641777505</v>
      </c>
      <c r="CC174" s="96"/>
      <c r="CD174" s="96">
        <v>3.9383247209237995</v>
      </c>
      <c r="CE174" s="96"/>
      <c r="CF174" s="96"/>
      <c r="CG174" s="96"/>
      <c r="CH174" s="96"/>
      <c r="CI174" s="96">
        <v>2.5089270158825991</v>
      </c>
      <c r="CJ174" s="96"/>
      <c r="CK174" s="96">
        <v>0.28964916053597545</v>
      </c>
      <c r="CL174" s="96"/>
      <c r="CM174" s="96"/>
      <c r="CN174" s="96">
        <v>5.2832046229261742</v>
      </c>
      <c r="CO174" s="96"/>
      <c r="CP174" s="96">
        <v>0.15694606062917504</v>
      </c>
      <c r="CQ174" s="96"/>
      <c r="CR174" s="96">
        <v>1.7617239984061248</v>
      </c>
      <c r="CS174" s="96"/>
      <c r="CT174" s="96"/>
      <c r="CU174" s="96"/>
      <c r="CV174" s="96"/>
      <c r="CW174" s="96">
        <v>9.8070433464429989</v>
      </c>
      <c r="CX174" s="96"/>
      <c r="CY174" s="96">
        <v>6.627087295603725</v>
      </c>
      <c r="CZ174" s="96"/>
      <c r="DA174" s="96"/>
      <c r="DB174" s="96">
        <v>9.7479438971942258</v>
      </c>
      <c r="DC174" s="96"/>
      <c r="DD174" s="96">
        <v>7.8231006075143501</v>
      </c>
      <c r="DE174" s="96"/>
      <c r="DF174" s="96">
        <v>9.7963029419190999</v>
      </c>
      <c r="DG174" s="96"/>
      <c r="DH174" s="96"/>
      <c r="DI174" s="96"/>
      <c r="DJ174" s="96"/>
      <c r="DK174" s="96"/>
      <c r="DL174" s="96">
        <v>11.664813723580124</v>
      </c>
      <c r="DM174" s="96"/>
      <c r="DN174" s="121">
        <v>10.654044871153552</v>
      </c>
      <c r="DO174" s="96"/>
      <c r="DP174" s="96"/>
      <c r="DQ174" s="96"/>
      <c r="DR174" s="96"/>
      <c r="DS174" s="96"/>
      <c r="DT174" s="96"/>
      <c r="DU174" s="96"/>
      <c r="DV174" s="96"/>
      <c r="DW174" s="96"/>
      <c r="DX174" s="96"/>
      <c r="DY174" s="96">
        <v>0.38437413221589889</v>
      </c>
      <c r="DZ174" s="96"/>
      <c r="EA174" s="96"/>
      <c r="EB174" s="96"/>
      <c r="EC174" s="96"/>
      <c r="ED174" s="96"/>
      <c r="EE174" s="96"/>
      <c r="EF174" s="96"/>
      <c r="EG174" s="96">
        <v>0.46213227964237458</v>
      </c>
      <c r="EH174" s="96"/>
      <c r="EI174" s="96"/>
      <c r="EJ174" s="96"/>
      <c r="EK174" s="96"/>
      <c r="EL174" s="96"/>
      <c r="EM174" s="96"/>
      <c r="EN174" s="96"/>
      <c r="EO174" s="96"/>
      <c r="EP174" s="96"/>
      <c r="EQ174" s="96"/>
      <c r="ER174" s="96"/>
      <c r="ES174" s="96"/>
      <c r="ET174" s="96"/>
      <c r="EU174" s="96"/>
      <c r="EV174" s="96"/>
      <c r="EW174" s="96"/>
      <c r="EX174" s="96"/>
      <c r="EY174" s="96"/>
      <c r="EZ174" s="96"/>
      <c r="FA174" s="96"/>
      <c r="FB174" s="96"/>
      <c r="FC174" s="96"/>
      <c r="FD174" s="96"/>
      <c r="FE174" s="96"/>
      <c r="FF174" s="96"/>
      <c r="FG174" s="96">
        <v>2.1320099299827753</v>
      </c>
      <c r="FH174" s="96"/>
      <c r="FI174" s="96"/>
      <c r="FJ174" s="96"/>
      <c r="FK174" s="96"/>
      <c r="FL174" s="96"/>
      <c r="FM174" s="96"/>
      <c r="FN174" s="96"/>
      <c r="FO174" s="96"/>
      <c r="FP174" s="96"/>
      <c r="FQ174" s="96"/>
      <c r="FR174" s="96"/>
      <c r="FS174" s="96"/>
      <c r="FT174" s="96"/>
      <c r="FU174" s="96"/>
      <c r="FV174" s="96"/>
      <c r="FW174" s="96">
        <v>2.495621031544351</v>
      </c>
      <c r="FX174" s="96"/>
      <c r="FY174" s="96"/>
      <c r="FZ174" s="96"/>
      <c r="GA174" s="96"/>
    </row>
    <row r="175" spans="1:183" x14ac:dyDescent="0.25">
      <c r="A175" s="31" t="s">
        <v>235</v>
      </c>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v>5.9344256346440991</v>
      </c>
      <c r="AA175" s="96"/>
      <c r="AB175" s="96"/>
      <c r="AC175" s="96"/>
      <c r="AD175" s="96">
        <v>5.0183372674910505</v>
      </c>
      <c r="AE175" s="96"/>
      <c r="AF175" s="96">
        <v>4.4159127751786746</v>
      </c>
      <c r="AG175" s="96"/>
      <c r="AH175" s="96">
        <v>4.3165691735940754</v>
      </c>
      <c r="AI175" s="96"/>
      <c r="AJ175" s="96"/>
      <c r="AK175" s="96"/>
      <c r="AL175" s="96"/>
      <c r="AM175" s="96">
        <v>4.784653419254524</v>
      </c>
      <c r="AN175" s="96"/>
      <c r="AO175" s="96">
        <v>3.6798363927140487</v>
      </c>
      <c r="AP175" s="96"/>
      <c r="AQ175" s="96"/>
      <c r="AR175" s="96"/>
      <c r="AS175" s="96">
        <v>3.7430087036191253</v>
      </c>
      <c r="AT175" s="96"/>
      <c r="AU175" s="96">
        <v>3.8554000856048334</v>
      </c>
      <c r="AV175" s="96"/>
      <c r="AW175" s="96"/>
      <c r="AX175" s="96">
        <v>4.1975799192659666</v>
      </c>
      <c r="AY175" s="96"/>
      <c r="AZ175" s="96">
        <v>4.4735312808746004</v>
      </c>
      <c r="BA175" s="96"/>
      <c r="BB175" s="96">
        <v>4.8405098988891346</v>
      </c>
      <c r="BC175" s="96"/>
      <c r="BD175" s="96"/>
      <c r="BE175" s="96"/>
      <c r="BF175" s="96"/>
      <c r="BG175" s="96">
        <v>3.4966448394119753</v>
      </c>
      <c r="BH175" s="96"/>
      <c r="BI175" s="96">
        <v>4.353920972168801</v>
      </c>
      <c r="BJ175" s="96"/>
      <c r="BK175" s="96"/>
      <c r="BL175" s="96">
        <v>4.8227864719941751</v>
      </c>
      <c r="BM175" s="96"/>
      <c r="BN175" s="96">
        <v>4.8047012780543756</v>
      </c>
      <c r="BO175" s="96"/>
      <c r="BP175" s="96">
        <v>4.9847560123543753</v>
      </c>
      <c r="BQ175" s="96"/>
      <c r="BR175" s="96"/>
      <c r="BS175" s="96"/>
      <c r="BT175" s="96"/>
      <c r="BU175" s="96">
        <v>5.8754431955193755</v>
      </c>
      <c r="BV175" s="96"/>
      <c r="BW175" s="96">
        <v>6.3940515459616494</v>
      </c>
      <c r="BX175" s="96"/>
      <c r="BY175" s="96"/>
      <c r="BZ175" s="96">
        <v>6.522206459128375</v>
      </c>
      <c r="CA175" s="96"/>
      <c r="CB175" s="96">
        <v>1.4611248609131495</v>
      </c>
      <c r="CC175" s="96"/>
      <c r="CD175" s="96">
        <v>2.7316383167208258</v>
      </c>
      <c r="CE175" s="96"/>
      <c r="CF175" s="96"/>
      <c r="CG175" s="96"/>
      <c r="CH175" s="96"/>
      <c r="CI175" s="96">
        <v>0.88372915543024977</v>
      </c>
      <c r="CJ175" s="96"/>
      <c r="CK175" s="96">
        <v>1.0809310914132251</v>
      </c>
      <c r="CL175" s="96"/>
      <c r="CM175" s="96"/>
      <c r="CN175" s="96">
        <v>1.3613013991195251</v>
      </c>
      <c r="CO175" s="96"/>
      <c r="CP175" s="96">
        <v>1.0528041034369755</v>
      </c>
      <c r="CQ175" s="96"/>
      <c r="CR175" s="96">
        <v>1.0881646149014497</v>
      </c>
      <c r="CS175" s="96"/>
      <c r="CT175" s="96"/>
      <c r="CU175" s="96"/>
      <c r="CV175" s="96"/>
      <c r="CW175" s="96">
        <v>3.1781802355699753</v>
      </c>
      <c r="CX175" s="96"/>
      <c r="CY175" s="96">
        <v>3.0403065278623007</v>
      </c>
      <c r="CZ175" s="96"/>
      <c r="DA175" s="96"/>
      <c r="DB175" s="96">
        <v>3.0121049538243492</v>
      </c>
      <c r="DC175" s="96"/>
      <c r="DD175" s="96">
        <v>3.1445217163981498</v>
      </c>
      <c r="DE175" s="96"/>
      <c r="DF175" s="96">
        <v>3.87175725992895</v>
      </c>
      <c r="DG175" s="96"/>
      <c r="DH175" s="96"/>
      <c r="DI175" s="96"/>
      <c r="DJ175" s="96"/>
      <c r="DK175" s="96"/>
      <c r="DL175" s="96">
        <v>5.1195224528083747</v>
      </c>
      <c r="DM175" s="96"/>
      <c r="DN175" s="121">
        <v>4.6143051010605758</v>
      </c>
      <c r="DO175" s="96"/>
      <c r="DP175" s="96"/>
      <c r="DQ175" s="96"/>
      <c r="DR175" s="96"/>
      <c r="DS175" s="96"/>
      <c r="DT175" s="96"/>
      <c r="DU175" s="96"/>
      <c r="DV175" s="96"/>
      <c r="DW175" s="96"/>
      <c r="DX175" s="96"/>
      <c r="DY175" s="96">
        <v>1.5063447840364255</v>
      </c>
      <c r="DZ175" s="96"/>
      <c r="EA175" s="96"/>
      <c r="EB175" s="96"/>
      <c r="EC175" s="96"/>
      <c r="ED175" s="96"/>
      <c r="EE175" s="96"/>
      <c r="EF175" s="96"/>
      <c r="EG175" s="96">
        <v>0.36200727818222589</v>
      </c>
      <c r="EH175" s="96"/>
      <c r="EI175" s="96"/>
      <c r="EJ175" s="96"/>
      <c r="EK175" s="96"/>
      <c r="EL175" s="96"/>
      <c r="EM175" s="96"/>
      <c r="EN175" s="96"/>
      <c r="EO175" s="96"/>
      <c r="EP175" s="96"/>
      <c r="EQ175" s="96"/>
      <c r="ER175" s="96"/>
      <c r="ES175" s="96"/>
      <c r="ET175" s="96"/>
      <c r="EU175" s="96"/>
      <c r="EV175" s="96"/>
      <c r="EW175" s="96"/>
      <c r="EX175" s="96"/>
      <c r="EY175" s="96"/>
      <c r="EZ175" s="96"/>
      <c r="FA175" s="96"/>
      <c r="FB175" s="96"/>
      <c r="FC175" s="96"/>
      <c r="FD175" s="96"/>
      <c r="FE175" s="96"/>
      <c r="FF175" s="96"/>
      <c r="FG175" s="96">
        <v>2.1961397831407243</v>
      </c>
      <c r="FH175" s="96"/>
      <c r="FI175" s="96"/>
      <c r="FJ175" s="96"/>
      <c r="FK175" s="96"/>
      <c r="FL175" s="96"/>
      <c r="FM175" s="96"/>
      <c r="FN175" s="96"/>
      <c r="FO175" s="96"/>
      <c r="FP175" s="96"/>
      <c r="FQ175" s="96"/>
      <c r="FR175" s="96"/>
      <c r="FS175" s="96"/>
      <c r="FT175" s="96"/>
      <c r="FU175" s="96"/>
      <c r="FV175" s="96"/>
      <c r="FW175" s="96">
        <v>1.8665905774734757</v>
      </c>
      <c r="FX175" s="96"/>
      <c r="FY175" s="96"/>
      <c r="FZ175" s="96"/>
      <c r="GA175" s="96"/>
    </row>
    <row r="176" spans="1:183" x14ac:dyDescent="0.25">
      <c r="A176" s="62" t="s">
        <v>236</v>
      </c>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v>6.3487908804322997</v>
      </c>
      <c r="AA176" s="96"/>
      <c r="AB176" s="96"/>
      <c r="AC176" s="96"/>
      <c r="AD176" s="96">
        <v>6.2189716290607997</v>
      </c>
      <c r="AE176" s="96"/>
      <c r="AF176" s="96">
        <v>6.088567660756147</v>
      </c>
      <c r="AG176" s="96"/>
      <c r="AH176" s="96">
        <v>6.0344186505150752</v>
      </c>
      <c r="AI176" s="96"/>
      <c r="AJ176" s="96"/>
      <c r="AK176" s="96"/>
      <c r="AL176" s="96"/>
      <c r="AM176" s="96">
        <v>5.6590956215040009</v>
      </c>
      <c r="AN176" s="96"/>
      <c r="AO176" s="96">
        <v>5.8982839148189257</v>
      </c>
      <c r="AP176" s="96"/>
      <c r="AQ176" s="96"/>
      <c r="AR176" s="96"/>
      <c r="AS176" s="96">
        <v>5.5562618537740756</v>
      </c>
      <c r="AT176" s="96"/>
      <c r="AU176" s="96">
        <v>4.9170053542094001</v>
      </c>
      <c r="AV176" s="96"/>
      <c r="AW176" s="96"/>
      <c r="AX176" s="96">
        <v>5.0433153690915669</v>
      </c>
      <c r="AY176" s="96"/>
      <c r="AZ176" s="96">
        <v>5.2106606699671669</v>
      </c>
      <c r="BA176" s="96"/>
      <c r="BB176" s="96">
        <v>5.1606165813844003</v>
      </c>
      <c r="BC176" s="96"/>
      <c r="BD176" s="96"/>
      <c r="BE176" s="96"/>
      <c r="BF176" s="96"/>
      <c r="BG176" s="96">
        <v>5.0247679736821</v>
      </c>
      <c r="BH176" s="96"/>
      <c r="BI176" s="96">
        <v>5.0439183204834999</v>
      </c>
      <c r="BJ176" s="96"/>
      <c r="BK176" s="96"/>
      <c r="BL176" s="96">
        <v>5.1449734868102661</v>
      </c>
      <c r="BM176" s="96"/>
      <c r="BN176" s="96">
        <v>5.3034351122050669</v>
      </c>
      <c r="BO176" s="96"/>
      <c r="BP176" s="96">
        <v>5.3766362916642008</v>
      </c>
      <c r="BQ176" s="96"/>
      <c r="BR176" s="96"/>
      <c r="BS176" s="96"/>
      <c r="BT176" s="96"/>
      <c r="BU176" s="96">
        <v>5.4110594014393998</v>
      </c>
      <c r="BV176" s="96"/>
      <c r="BW176" s="96">
        <v>5.0072919530904496</v>
      </c>
      <c r="BX176" s="96"/>
      <c r="BY176" s="96"/>
      <c r="BZ176" s="96">
        <v>5.3767321431962252</v>
      </c>
      <c r="CA176" s="96"/>
      <c r="CB176" s="96">
        <v>4.4009425428510003</v>
      </c>
      <c r="CC176" s="96"/>
      <c r="CD176" s="96">
        <v>4.3789985243158256</v>
      </c>
      <c r="CE176" s="96"/>
      <c r="CF176" s="96"/>
      <c r="CG176" s="96"/>
      <c r="CH176" s="96"/>
      <c r="CI176" s="96">
        <v>1.9815064925787005</v>
      </c>
      <c r="CJ176" s="96"/>
      <c r="CK176" s="96">
        <v>2.0064097980237503</v>
      </c>
      <c r="CL176" s="96"/>
      <c r="CM176" s="96"/>
      <c r="CN176" s="96">
        <v>1.8299245362833751</v>
      </c>
      <c r="CO176" s="96"/>
      <c r="CP176" s="96">
        <v>1.7983173687709</v>
      </c>
      <c r="CQ176" s="96"/>
      <c r="CR176" s="96">
        <v>1.4867988497841007</v>
      </c>
      <c r="CS176" s="96"/>
      <c r="CT176" s="96"/>
      <c r="CU176" s="96"/>
      <c r="CV176" s="96"/>
      <c r="CW176" s="96">
        <v>2.5174426891618258</v>
      </c>
      <c r="CX176" s="96"/>
      <c r="CY176" s="96">
        <v>2.4957461544829753</v>
      </c>
      <c r="CZ176" s="96"/>
      <c r="DA176" s="96"/>
      <c r="DB176" s="96">
        <v>2.6704104211003497</v>
      </c>
      <c r="DC176" s="96"/>
      <c r="DD176" s="96">
        <v>2.6603633219593501</v>
      </c>
      <c r="DE176" s="96"/>
      <c r="DF176" s="96">
        <v>2.9708264664427007</v>
      </c>
      <c r="DG176" s="96"/>
      <c r="DH176" s="96"/>
      <c r="DI176" s="96"/>
      <c r="DJ176" s="96"/>
      <c r="DK176" s="96"/>
      <c r="DL176" s="96">
        <v>4.1387017419878251</v>
      </c>
      <c r="DM176" s="96"/>
      <c r="DN176" s="121">
        <v>3.7330493070141753</v>
      </c>
      <c r="DO176" s="96"/>
      <c r="DP176" s="96"/>
      <c r="DQ176" s="96"/>
      <c r="DR176" s="96"/>
      <c r="DS176" s="96"/>
      <c r="DT176" s="96"/>
      <c r="DU176" s="96"/>
      <c r="DV176" s="96"/>
      <c r="DW176" s="96"/>
      <c r="DX176" s="96"/>
      <c r="DY176" s="96">
        <v>3.8778104403309257</v>
      </c>
      <c r="DZ176" s="96"/>
      <c r="EA176" s="96"/>
      <c r="EB176" s="96"/>
      <c r="EC176" s="96"/>
      <c r="ED176" s="96"/>
      <c r="EE176" s="96"/>
      <c r="EF176" s="96"/>
      <c r="EG176" s="96">
        <v>1.9639175216203753</v>
      </c>
      <c r="EH176" s="96"/>
      <c r="EI176" s="96"/>
      <c r="EJ176" s="96"/>
      <c r="EK176" s="96"/>
      <c r="EL176" s="96"/>
      <c r="EM176" s="96"/>
      <c r="EN176" s="96"/>
      <c r="EO176" s="96"/>
      <c r="EP176" s="96"/>
      <c r="EQ176" s="96"/>
      <c r="ER176" s="96"/>
      <c r="ES176" s="96"/>
      <c r="ET176" s="96"/>
      <c r="EU176" s="96"/>
      <c r="EV176" s="96"/>
      <c r="EW176" s="96"/>
      <c r="EX176" s="96"/>
      <c r="EY176" s="96"/>
      <c r="EZ176" s="96"/>
      <c r="FA176" s="96"/>
      <c r="FB176" s="96"/>
      <c r="FC176" s="96"/>
      <c r="FD176" s="96"/>
      <c r="FE176" s="96"/>
      <c r="FF176" s="96"/>
      <c r="FG176" s="96">
        <v>2.7658776740149253</v>
      </c>
      <c r="FH176" s="96"/>
      <c r="FI176" s="96"/>
      <c r="FJ176" s="96"/>
      <c r="FK176" s="96"/>
      <c r="FL176" s="96"/>
      <c r="FM176" s="96"/>
      <c r="FN176" s="96"/>
      <c r="FO176" s="96"/>
      <c r="FP176" s="96"/>
      <c r="FQ176" s="96"/>
      <c r="FR176" s="96"/>
      <c r="FS176" s="96"/>
      <c r="FT176" s="96"/>
      <c r="FU176" s="96"/>
      <c r="FV176" s="96"/>
      <c r="FW176" s="96">
        <v>3.24806264605825</v>
      </c>
      <c r="FX176" s="96"/>
      <c r="FY176" s="96"/>
      <c r="FZ176" s="96"/>
      <c r="GA176" s="96"/>
    </row>
    <row r="177" spans="1:183" ht="3.6" customHeight="1" x14ac:dyDescent="0.25">
      <c r="Z177">
        <v>5.2828539089736166</v>
      </c>
      <c r="AD177">
        <v>5.1389172699485481</v>
      </c>
      <c r="AF177">
        <v>5.1956053938239428</v>
      </c>
      <c r="AH177">
        <v>5.1431194500195456</v>
      </c>
      <c r="AM177">
        <v>4.8901634747252256</v>
      </c>
      <c r="AO177">
        <v>4.6706957320188431</v>
      </c>
      <c r="AS177">
        <v>4.8024859684037899</v>
      </c>
      <c r="AU177">
        <v>4.9886812622412666</v>
      </c>
      <c r="AX177">
        <v>5.0461794773950004</v>
      </c>
      <c r="AZ177">
        <v>5.2620859001994988</v>
      </c>
      <c r="BB177">
        <v>4.6084831854908339</v>
      </c>
      <c r="BG177">
        <v>4.5736718407960666</v>
      </c>
      <c r="BI177">
        <v>4.3049692119983662</v>
      </c>
      <c r="BL177">
        <v>4.7792152672777659</v>
      </c>
      <c r="BN177">
        <v>4.5420856640385336</v>
      </c>
      <c r="BP177">
        <v>4.3985036762106997</v>
      </c>
      <c r="BU177">
        <v>4.8409274403408675</v>
      </c>
      <c r="BW177">
        <v>3.7661616362875994</v>
      </c>
      <c r="BZ177">
        <v>4.0285309976115196</v>
      </c>
      <c r="CB177">
        <v>3.52595362292575</v>
      </c>
      <c r="CD177">
        <v>3.8609213608362003</v>
      </c>
      <c r="CI177">
        <v>3.0471126718966901</v>
      </c>
      <c r="CK177">
        <v>2.7385539544290403</v>
      </c>
      <c r="CN177">
        <v>2.3879092765061047</v>
      </c>
      <c r="CP177">
        <v>2.4064368158902956</v>
      </c>
      <c r="CR177">
        <v>2.3688748962053325</v>
      </c>
      <c r="CW177">
        <v>2.3277684296019752</v>
      </c>
      <c r="CY177">
        <v>1.8839565720567872</v>
      </c>
      <c r="DB177">
        <v>1.9852785918344393</v>
      </c>
      <c r="DD177">
        <v>2.1335148330574256</v>
      </c>
      <c r="DF177">
        <v>2.4535848358632926</v>
      </c>
      <c r="DL177">
        <v>2.2874845296204671</v>
      </c>
      <c r="DN177" s="153">
        <v>1.9725784621986402</v>
      </c>
      <c r="DY177">
        <v>2.7528499673978799</v>
      </c>
      <c r="EG177">
        <v>2.746380196050862</v>
      </c>
      <c r="FG177">
        <v>2.3530414572248626</v>
      </c>
      <c r="FW177">
        <v>1.8535910932436508</v>
      </c>
    </row>
    <row r="178" spans="1:183" ht="3.6" customHeight="1" x14ac:dyDescent="0.25">
      <c r="Z178">
        <v>7.6827128806460925</v>
      </c>
      <c r="AD178">
        <v>7.6212631286777457</v>
      </c>
      <c r="AF178">
        <v>7.5251046423331083</v>
      </c>
      <c r="AH178">
        <v>7.7429984969000119</v>
      </c>
      <c r="AM178">
        <v>7.640146773182205</v>
      </c>
      <c r="AO178">
        <v>7.5706410749513875</v>
      </c>
      <c r="AS178">
        <v>7.4749232693719563</v>
      </c>
      <c r="AU178">
        <v>7.5472320479105894</v>
      </c>
      <c r="AX178">
        <v>7.5313252857366493</v>
      </c>
      <c r="AZ178">
        <v>7.5906695130775903</v>
      </c>
      <c r="BB178">
        <v>7.6512106566407638</v>
      </c>
      <c r="BG178">
        <v>7.4544391260435301</v>
      </c>
      <c r="BI178">
        <v>7.439899236739258</v>
      </c>
      <c r="BL178">
        <v>7.515193711185062</v>
      </c>
      <c r="BN178">
        <v>7.6210084113114185</v>
      </c>
      <c r="BP178">
        <v>7.5978071822999382</v>
      </c>
      <c r="BU178">
        <v>7.407344560682608</v>
      </c>
      <c r="BW178">
        <v>7.5216385001631227</v>
      </c>
      <c r="BZ178">
        <v>7.505327552529792</v>
      </c>
      <c r="CB178">
        <v>7.4828236566688879</v>
      </c>
      <c r="CD178">
        <v>7.4057434639109498</v>
      </c>
      <c r="CI178">
        <v>7.5008909262224943</v>
      </c>
      <c r="CK178">
        <v>7.3806488876026819</v>
      </c>
      <c r="CN178">
        <v>6.8756775269181212</v>
      </c>
      <c r="CP178">
        <v>6.8655485347670373</v>
      </c>
      <c r="CR178">
        <v>6.7516630060808804</v>
      </c>
      <c r="CW178">
        <v>6.5927588651729572</v>
      </c>
      <c r="CY178">
        <v>6.5347478745133998</v>
      </c>
      <c r="DB178">
        <v>6.3453224532358723</v>
      </c>
      <c r="DD178">
        <v>6.4425574526291953</v>
      </c>
      <c r="DF178">
        <v>6.4797312829778848</v>
      </c>
      <c r="DL178">
        <v>6.3370970501790698</v>
      </c>
      <c r="DN178" s="153">
        <v>6.3242871071246345</v>
      </c>
      <c r="DY178">
        <v>6.280214536705552</v>
      </c>
      <c r="EG178">
        <v>6.4459503789664927</v>
      </c>
      <c r="FG178">
        <v>6.1149575660177327</v>
      </c>
      <c r="FW178">
        <v>5.8732106046715797</v>
      </c>
    </row>
    <row r="179" spans="1:183" ht="3.6" customHeight="1" x14ac:dyDescent="0.25">
      <c r="Z179">
        <v>5.7945901505132751</v>
      </c>
      <c r="AD179">
        <v>5.8519771492401507</v>
      </c>
      <c r="AF179">
        <v>5.8170848754368496</v>
      </c>
      <c r="AH179">
        <v>5.6565992398554492</v>
      </c>
      <c r="AM179">
        <v>5.9400359818103254</v>
      </c>
      <c r="AO179">
        <v>5.7934889661436504</v>
      </c>
      <c r="AS179">
        <v>5.7740156216287009</v>
      </c>
      <c r="AU179">
        <v>5.4306370902928753</v>
      </c>
      <c r="AX179">
        <v>5.6425239593819505</v>
      </c>
      <c r="AZ179">
        <v>5.6729739879249994</v>
      </c>
      <c r="BB179">
        <v>5.7205164627846754</v>
      </c>
      <c r="BG179">
        <v>5.7225846428837492</v>
      </c>
      <c r="BI179">
        <v>5.5476928380955002</v>
      </c>
      <c r="BL179">
        <v>5.8076273153050995</v>
      </c>
      <c r="BN179">
        <v>5.7973238032863996</v>
      </c>
      <c r="BP179">
        <v>5.7224849154176001</v>
      </c>
      <c r="BU179">
        <v>5.8307274479705002</v>
      </c>
      <c r="BW179">
        <v>5.8882477476306754</v>
      </c>
      <c r="BZ179">
        <v>5.8107542329281499</v>
      </c>
      <c r="CB179">
        <v>5.8530708377423508</v>
      </c>
      <c r="CD179">
        <v>5.5196977624273753</v>
      </c>
      <c r="CI179">
        <v>5.9319897138229249</v>
      </c>
      <c r="CK179">
        <v>5.9583529997409244</v>
      </c>
      <c r="CN179">
        <v>5.5464592895660001</v>
      </c>
      <c r="CP179">
        <v>5.7982452584741004</v>
      </c>
      <c r="CR179">
        <v>5.7667331992087005</v>
      </c>
      <c r="CW179">
        <v>6.0031579045834</v>
      </c>
      <c r="CY179">
        <v>5.5609267082386999</v>
      </c>
      <c r="DB179">
        <v>5.3922317902081751</v>
      </c>
      <c r="DD179">
        <v>5.4321071301567745</v>
      </c>
      <c r="DF179">
        <v>5.4128615405944505</v>
      </c>
      <c r="DL179">
        <v>5.3521899991426753</v>
      </c>
      <c r="DN179" s="153">
        <v>5.1421941044833748</v>
      </c>
      <c r="DY179">
        <v>5.4441945072067259</v>
      </c>
      <c r="EG179">
        <v>5.2271473762661245</v>
      </c>
      <c r="FG179">
        <v>5.2264489305673001</v>
      </c>
      <c r="FW179">
        <v>4.8748971342654999</v>
      </c>
    </row>
    <row r="180" spans="1:183" ht="3.6" customHeight="1" x14ac:dyDescent="0.25">
      <c r="Z180">
        <v>73.63170410081598</v>
      </c>
      <c r="AD180">
        <v>57.740943389112374</v>
      </c>
      <c r="AF180">
        <v>65.769839900209192</v>
      </c>
      <c r="AH180">
        <v>34.256657943911783</v>
      </c>
      <c r="AM180">
        <v>70.82843746198013</v>
      </c>
      <c r="AO180">
        <v>34.202982768880346</v>
      </c>
      <c r="AS180">
        <v>71.77722953350785</v>
      </c>
      <c r="AU180">
        <v>72.305822807312893</v>
      </c>
      <c r="AX180">
        <v>87.773976707746002</v>
      </c>
      <c r="AZ180">
        <v>56.160740745624096</v>
      </c>
      <c r="BB180">
        <v>85.057247809992802</v>
      </c>
      <c r="BG180">
        <v>76.458724846471341</v>
      </c>
      <c r="BI180">
        <v>76.642037517653677</v>
      </c>
      <c r="BL180">
        <v>75.193088202803438</v>
      </c>
      <c r="BN180">
        <v>55.545180643659791</v>
      </c>
      <c r="BP180">
        <v>85.214526015117528</v>
      </c>
      <c r="BU180">
        <v>101.06045784119732</v>
      </c>
      <c r="BW180">
        <v>68.942978534999838</v>
      </c>
      <c r="BZ180">
        <v>94.215505872737026</v>
      </c>
      <c r="CB180">
        <v>21.465338070545776</v>
      </c>
      <c r="CD180">
        <v>44.340634685881348</v>
      </c>
      <c r="CI180">
        <v>21.01623799167465</v>
      </c>
      <c r="CK180">
        <v>9.774720149918851</v>
      </c>
      <c r="CN180">
        <v>47.298291674987212</v>
      </c>
      <c r="CP180">
        <v>7.4554525985111653</v>
      </c>
      <c r="CR180">
        <v>21.485062389275022</v>
      </c>
      <c r="CW180">
        <v>70.414248813524395</v>
      </c>
      <c r="CY180">
        <v>41.214419933847005</v>
      </c>
      <c r="DB180">
        <v>68.247627816356768</v>
      </c>
      <c r="DD180">
        <v>47.821456937615551</v>
      </c>
      <c r="DF180">
        <v>68.760410004872256</v>
      </c>
      <c r="DL180">
        <v>86.806613755128964</v>
      </c>
      <c r="DN180" s="155">
        <v>70.14794783768491</v>
      </c>
      <c r="DY180">
        <v>36.093088069749754</v>
      </c>
      <c r="EG180">
        <v>9.2454212383349272</v>
      </c>
      <c r="FG180">
        <v>21.413332161415276</v>
      </c>
      <c r="FW180">
        <v>22.849572765228228</v>
      </c>
    </row>
    <row r="181" spans="1:183" ht="3.6" customHeight="1" x14ac:dyDescent="0.25">
      <c r="Z181">
        <v>112.5284044696751</v>
      </c>
      <c r="AD181">
        <v>96.021484584991256</v>
      </c>
      <c r="AF181">
        <v>103.93197000868035</v>
      </c>
      <c r="AH181">
        <v>72.915011784670455</v>
      </c>
      <c r="AM181">
        <v>108.41936820570241</v>
      </c>
      <c r="AO181">
        <v>70.926993189791034</v>
      </c>
      <c r="AS181">
        <v>108.60945724683509</v>
      </c>
      <c r="AU181">
        <v>109.91356273776847</v>
      </c>
      <c r="AX181">
        <v>125.50649099714096</v>
      </c>
      <c r="AZ181">
        <v>94.719006985455366</v>
      </c>
      <c r="BB181">
        <v>121.83632933638758</v>
      </c>
      <c r="BG181">
        <v>112.54305774699014</v>
      </c>
      <c r="BI181">
        <v>111.87664286386655</v>
      </c>
      <c r="BL181">
        <v>112.07631513819192</v>
      </c>
      <c r="BN181">
        <v>92.034462869709657</v>
      </c>
      <c r="BP181">
        <v>121.20345859064943</v>
      </c>
      <c r="BU181">
        <v>137.80527384426773</v>
      </c>
      <c r="BW181">
        <v>102.80637894435199</v>
      </c>
      <c r="BZ181">
        <v>128.81708152316094</v>
      </c>
      <c r="CB181">
        <v>54.491669909329687</v>
      </c>
      <c r="CD181">
        <v>78.140629160122785</v>
      </c>
      <c r="CI181">
        <v>52.660248786032199</v>
      </c>
      <c r="CK181">
        <v>40.132328676014019</v>
      </c>
      <c r="CN181">
        <v>75.08905208525988</v>
      </c>
      <c r="CP181">
        <v>35.271408650483167</v>
      </c>
      <c r="CR181">
        <v>48.846676096133663</v>
      </c>
      <c r="CW181">
        <v>97.175830697849193</v>
      </c>
      <c r="CY181">
        <v>66.470533273557564</v>
      </c>
      <c r="DB181">
        <v>93.239430951567712</v>
      </c>
      <c r="DD181">
        <v>73.549673794675414</v>
      </c>
      <c r="DF181">
        <v>95.560358361395785</v>
      </c>
      <c r="DL181">
        <v>112.68035849452758</v>
      </c>
      <c r="DN181" s="155">
        <v>95.038544545654716</v>
      </c>
      <c r="DY181">
        <v>63.192281582060048</v>
      </c>
      <c r="EG181">
        <v>36.822412963386988</v>
      </c>
      <c r="FG181">
        <v>46.817329231143056</v>
      </c>
      <c r="FW181">
        <v>46.029977858973915</v>
      </c>
    </row>
    <row r="182" spans="1:183" ht="3.6" customHeight="1" x14ac:dyDescent="0.25">
      <c r="DN182" s="155"/>
    </row>
    <row r="183" spans="1:183" ht="3.6" customHeight="1" x14ac:dyDescent="0.25">
      <c r="Z183" t="s">
        <v>285</v>
      </c>
      <c r="AD183" t="s">
        <v>286</v>
      </c>
      <c r="AF183" t="s">
        <v>285</v>
      </c>
      <c r="AH183" t="s">
        <v>286</v>
      </c>
      <c r="AM183" t="s">
        <v>285</v>
      </c>
      <c r="AO183" t="s">
        <v>286</v>
      </c>
      <c r="AS183" t="s">
        <v>285</v>
      </c>
      <c r="AU183" t="s">
        <v>286</v>
      </c>
      <c r="AX183" t="s">
        <v>285</v>
      </c>
      <c r="AZ183" t="s">
        <v>286</v>
      </c>
      <c r="BB183" t="s">
        <v>285</v>
      </c>
      <c r="BG183" t="s">
        <v>285</v>
      </c>
      <c r="BI183" t="s">
        <v>286</v>
      </c>
      <c r="BL183" t="s">
        <v>286</v>
      </c>
      <c r="BN183" t="s">
        <v>287</v>
      </c>
      <c r="BO183" t="s">
        <v>286</v>
      </c>
      <c r="BP183" t="s">
        <v>285</v>
      </c>
      <c r="BU183" t="s">
        <v>285</v>
      </c>
      <c r="BW183" t="s">
        <v>286</v>
      </c>
      <c r="BZ183" t="s">
        <v>285</v>
      </c>
      <c r="CB183" t="s">
        <v>286</v>
      </c>
      <c r="CD183" t="s">
        <v>285</v>
      </c>
      <c r="CI183" t="s">
        <v>285</v>
      </c>
      <c r="CK183" t="s">
        <v>286</v>
      </c>
      <c r="CN183" t="s">
        <v>285</v>
      </c>
      <c r="CP183" t="s">
        <v>286</v>
      </c>
      <c r="CR183" t="s">
        <v>285</v>
      </c>
      <c r="CW183" t="s">
        <v>285</v>
      </c>
      <c r="CY183" t="s">
        <v>286</v>
      </c>
      <c r="DB183" t="s">
        <v>285</v>
      </c>
      <c r="DD183" t="s">
        <v>286</v>
      </c>
      <c r="DF183" t="s">
        <v>285</v>
      </c>
      <c r="DL183" t="s">
        <v>285</v>
      </c>
      <c r="DN183" s="157" t="s">
        <v>286</v>
      </c>
      <c r="DY183" t="s">
        <v>286</v>
      </c>
      <c r="EG183" t="s">
        <v>286</v>
      </c>
      <c r="FG183" t="s">
        <v>286</v>
      </c>
      <c r="FW183" t="s">
        <v>286</v>
      </c>
    </row>
    <row r="184" spans="1:183" ht="3.6" customHeight="1" x14ac:dyDescent="0.25">
      <c r="Z184">
        <v>41431</v>
      </c>
      <c r="AD184">
        <v>41435</v>
      </c>
      <c r="AF184">
        <v>41438</v>
      </c>
      <c r="AH184">
        <v>41439</v>
      </c>
      <c r="AM184" s="2">
        <v>41445</v>
      </c>
      <c r="AO184">
        <v>41446</v>
      </c>
      <c r="AS184">
        <v>41451</v>
      </c>
      <c r="AU184">
        <v>41452</v>
      </c>
      <c r="AX184" s="145">
        <v>41456</v>
      </c>
      <c r="AZ184">
        <v>41457</v>
      </c>
      <c r="BB184">
        <v>41460</v>
      </c>
      <c r="BG184">
        <v>41464</v>
      </c>
      <c r="BI184" s="2">
        <v>41466</v>
      </c>
      <c r="BL184">
        <v>41470</v>
      </c>
      <c r="BN184" s="2">
        <v>41471</v>
      </c>
      <c r="BO184">
        <v>41472</v>
      </c>
      <c r="BP184">
        <v>41473</v>
      </c>
      <c r="BU184">
        <v>41478</v>
      </c>
      <c r="BW184">
        <v>41480</v>
      </c>
      <c r="BZ184">
        <v>41484</v>
      </c>
      <c r="CB184">
        <v>41485</v>
      </c>
      <c r="CD184">
        <v>41487</v>
      </c>
      <c r="CI184">
        <v>41492</v>
      </c>
      <c r="CK184">
        <v>41494</v>
      </c>
      <c r="CN184">
        <v>41498</v>
      </c>
      <c r="CP184">
        <v>41499</v>
      </c>
      <c r="CQ184" s="2"/>
      <c r="CR184">
        <v>41501</v>
      </c>
      <c r="CW184">
        <v>41506</v>
      </c>
      <c r="CY184">
        <v>41508</v>
      </c>
      <c r="DB184">
        <v>41512</v>
      </c>
      <c r="DD184">
        <v>41513</v>
      </c>
      <c r="DF184">
        <v>41515</v>
      </c>
      <c r="DL184">
        <v>41522</v>
      </c>
      <c r="DN184" s="156">
        <v>41523</v>
      </c>
      <c r="DY184">
        <v>41534</v>
      </c>
      <c r="EG184">
        <v>41542</v>
      </c>
      <c r="FG184">
        <v>41568</v>
      </c>
      <c r="FW184">
        <v>41584</v>
      </c>
    </row>
    <row r="185" spans="1:183" x14ac:dyDescent="0.25">
      <c r="A185" s="61" t="s">
        <v>237</v>
      </c>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v>10.956049909424127</v>
      </c>
      <c r="AA185" s="96"/>
      <c r="AB185" s="96"/>
      <c r="AC185" s="96"/>
      <c r="AD185" s="96">
        <v>8.5750000000000011</v>
      </c>
      <c r="AE185" s="96"/>
      <c r="AF185" s="96">
        <v>13.525</v>
      </c>
      <c r="AG185" s="96"/>
      <c r="AH185" s="96">
        <v>-0.97499999999999964</v>
      </c>
      <c r="AI185" s="96"/>
      <c r="AJ185" s="96"/>
      <c r="AK185" s="96"/>
      <c r="AL185" s="96"/>
      <c r="AM185" s="96">
        <v>11.8</v>
      </c>
      <c r="AN185" s="96"/>
      <c r="AO185" s="96">
        <v>3.05</v>
      </c>
      <c r="AP185" s="96"/>
      <c r="AQ185" s="96"/>
      <c r="AR185" s="96"/>
      <c r="AS185" s="96">
        <v>17.212499999999999</v>
      </c>
      <c r="AT185" s="96"/>
      <c r="AU185" s="96">
        <v>17</v>
      </c>
      <c r="AV185" s="96"/>
      <c r="AW185" s="96"/>
      <c r="AX185" s="96">
        <v>17.987500000000001</v>
      </c>
      <c r="AY185" s="96"/>
      <c r="AZ185" s="96">
        <v>5.1625000000000005</v>
      </c>
      <c r="BA185" s="96"/>
      <c r="BB185" s="96">
        <v>18.225000000000001</v>
      </c>
      <c r="BC185" s="96"/>
      <c r="BD185" s="96"/>
      <c r="BE185" s="96"/>
      <c r="BF185" s="96"/>
      <c r="BG185" s="96">
        <v>16.574999999999999</v>
      </c>
      <c r="BH185" s="96"/>
      <c r="BI185" s="96">
        <v>18.274999999999999</v>
      </c>
      <c r="BJ185" s="96"/>
      <c r="BK185" s="96"/>
      <c r="BL185" s="96">
        <v>10.475000000000001</v>
      </c>
      <c r="BM185" s="96"/>
      <c r="BN185" s="96">
        <v>5.5374999999999996</v>
      </c>
      <c r="BO185" s="96"/>
      <c r="BP185" s="96">
        <v>15.9625</v>
      </c>
      <c r="BQ185" s="96"/>
      <c r="BR185" s="96"/>
      <c r="BS185" s="96"/>
      <c r="BT185" s="96"/>
      <c r="BU185" s="96">
        <v>18.100000000000001</v>
      </c>
      <c r="BV185" s="96"/>
      <c r="BW185" s="96">
        <v>8.3875000000000011</v>
      </c>
      <c r="BX185" s="96"/>
      <c r="BY185" s="96"/>
      <c r="BZ185" s="96">
        <v>15.612500000000001</v>
      </c>
      <c r="CA185" s="96"/>
      <c r="CB185" s="96">
        <v>2.3125</v>
      </c>
      <c r="CC185" s="96"/>
      <c r="CD185" s="96">
        <v>9.0749999999999993</v>
      </c>
      <c r="CE185" s="96"/>
      <c r="CF185" s="96"/>
      <c r="CG185" s="96"/>
      <c r="CH185" s="96"/>
      <c r="CI185" s="96">
        <v>4.3374999999999995</v>
      </c>
      <c r="CJ185" s="96"/>
      <c r="CK185" s="96">
        <v>0.48749999999999982</v>
      </c>
      <c r="CL185" s="96"/>
      <c r="CM185" s="96"/>
      <c r="CN185" s="96">
        <v>11.324999999999999</v>
      </c>
      <c r="CO185" s="96"/>
      <c r="CP185" s="96">
        <v>-0.64583333333332416</v>
      </c>
      <c r="CQ185" s="96"/>
      <c r="CR185" s="96">
        <v>9.1437500000000007</v>
      </c>
      <c r="CS185" s="96"/>
      <c r="CT185" s="96"/>
      <c r="CU185" s="96"/>
      <c r="CV185" s="96"/>
      <c r="CW185" s="96">
        <v>15.616666666666674</v>
      </c>
      <c r="CX185" s="96"/>
      <c r="CY185" s="96">
        <v>3.9874999999999998</v>
      </c>
      <c r="CZ185" s="96"/>
      <c r="DA185" s="96"/>
      <c r="DB185" s="96">
        <v>16.174999999999997</v>
      </c>
      <c r="DC185" s="96"/>
      <c r="DD185" s="96">
        <v>4.2374999999999998</v>
      </c>
      <c r="DE185" s="96"/>
      <c r="DF185" s="96">
        <v>14.5</v>
      </c>
      <c r="DG185" s="96"/>
      <c r="DH185" s="96"/>
      <c r="DI185" s="96"/>
      <c r="DJ185" s="96"/>
      <c r="DK185" s="96"/>
      <c r="DL185" s="96">
        <v>18.8</v>
      </c>
      <c r="DM185" s="96"/>
      <c r="DN185" s="121">
        <v>18.362500000000001</v>
      </c>
      <c r="DO185" s="96"/>
      <c r="DP185" s="96"/>
      <c r="DQ185" s="96"/>
      <c r="DR185" s="96"/>
      <c r="DS185" s="96"/>
      <c r="DT185" s="96"/>
      <c r="DU185" s="96"/>
      <c r="DV185" s="96"/>
      <c r="DW185" s="96"/>
      <c r="DX185" s="96"/>
      <c r="DY185" s="96">
        <v>13.637499999999999</v>
      </c>
      <c r="DZ185" s="96"/>
      <c r="EA185" s="96"/>
      <c r="EB185" s="96"/>
      <c r="EC185" s="96"/>
      <c r="ED185" s="96"/>
      <c r="EE185" s="96"/>
      <c r="EF185" s="96"/>
      <c r="EG185" s="96">
        <v>0.61249999999999982</v>
      </c>
      <c r="EH185" s="96"/>
      <c r="EI185" s="96"/>
      <c r="EJ185" s="96"/>
      <c r="EK185" s="96"/>
      <c r="EL185" s="96"/>
      <c r="EM185" s="96"/>
      <c r="EN185" s="96"/>
      <c r="EO185" s="96"/>
      <c r="EP185" s="96"/>
      <c r="EQ185" s="96"/>
      <c r="ER185" s="96"/>
      <c r="ES185" s="96"/>
      <c r="ET185" s="96"/>
      <c r="EU185" s="96"/>
      <c r="EV185" s="96"/>
      <c r="EW185" s="96"/>
      <c r="EX185" s="96"/>
      <c r="EY185" s="96"/>
      <c r="EZ185" s="96"/>
      <c r="FA185" s="96"/>
      <c r="FB185" s="96"/>
      <c r="FC185" s="96"/>
      <c r="FD185" s="96"/>
      <c r="FE185" s="96"/>
      <c r="FF185" s="96"/>
      <c r="FG185" s="96">
        <v>-0.625</v>
      </c>
      <c r="FH185" s="96"/>
      <c r="FI185" s="96"/>
      <c r="FJ185" s="96"/>
      <c r="FK185" s="96"/>
      <c r="FL185" s="96"/>
      <c r="FM185" s="96"/>
      <c r="FN185" s="96"/>
      <c r="FO185" s="96"/>
      <c r="FP185" s="96"/>
      <c r="FQ185" s="96"/>
      <c r="FR185" s="96"/>
      <c r="FS185" s="96"/>
      <c r="FT185" s="96"/>
      <c r="FU185" s="96"/>
      <c r="FV185" s="96"/>
      <c r="FW185" s="96">
        <v>2.9874999999999998</v>
      </c>
      <c r="FX185" s="96"/>
      <c r="FY185" s="96"/>
      <c r="FZ185" s="96"/>
      <c r="GA185" s="96"/>
    </row>
    <row r="186" spans="1:183" x14ac:dyDescent="0.25">
      <c r="A186" s="31" t="s">
        <v>238</v>
      </c>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v>7.1080684312705245</v>
      </c>
      <c r="AA186" s="96"/>
      <c r="AB186" s="96"/>
      <c r="AC186" s="96"/>
      <c r="AD186" s="96">
        <v>2.6938022960739492</v>
      </c>
      <c r="AE186" s="96"/>
      <c r="AF186" s="96">
        <v>4.0806184998976001</v>
      </c>
      <c r="AG186" s="96"/>
      <c r="AH186" s="96">
        <v>-0.8624154533632753</v>
      </c>
      <c r="AI186" s="96"/>
      <c r="AJ186" s="96"/>
      <c r="AK186" s="96"/>
      <c r="AL186" s="96"/>
      <c r="AM186" s="96">
        <v>5.6616500355654749</v>
      </c>
      <c r="AN186" s="96"/>
      <c r="AO186" s="96">
        <v>0.95946759090042466</v>
      </c>
      <c r="AP186" s="96"/>
      <c r="AQ186" s="96"/>
      <c r="AR186" s="96"/>
      <c r="AS186" s="96">
        <v>7.6273768556221251</v>
      </c>
      <c r="AT186" s="96"/>
      <c r="AU186" s="96">
        <v>8.6135846296538254</v>
      </c>
      <c r="AV186" s="96"/>
      <c r="AW186" s="96"/>
      <c r="AX186" s="96">
        <v>10.967165201595675</v>
      </c>
      <c r="AY186" s="96"/>
      <c r="AZ186" s="96">
        <v>9.5181248632915754</v>
      </c>
      <c r="BA186" s="96"/>
      <c r="BB186" s="96">
        <v>11.238962542278426</v>
      </c>
      <c r="BC186" s="96"/>
      <c r="BD186" s="96"/>
      <c r="BE186" s="96"/>
      <c r="BF186" s="96"/>
      <c r="BG186" s="96">
        <v>11.205315038563576</v>
      </c>
      <c r="BH186" s="96"/>
      <c r="BI186" s="96">
        <v>9.9447608671968251</v>
      </c>
      <c r="BJ186" s="96"/>
      <c r="BK186" s="96"/>
      <c r="BL186" s="96">
        <v>10.922395365085849</v>
      </c>
      <c r="BM186" s="96"/>
      <c r="BN186" s="96">
        <v>9.3369174696186263</v>
      </c>
      <c r="BO186" s="96"/>
      <c r="BP186" s="96">
        <v>11.070686901965525</v>
      </c>
      <c r="BQ186" s="96"/>
      <c r="BR186" s="96"/>
      <c r="BS186" s="96"/>
      <c r="BT186" s="96"/>
      <c r="BU186" s="96">
        <v>12.48025034075985</v>
      </c>
      <c r="BV186" s="96"/>
      <c r="BW186" s="96">
        <v>11.136161643494775</v>
      </c>
      <c r="BX186" s="96"/>
      <c r="BY186" s="96"/>
      <c r="BZ186" s="96">
        <v>12.248596386749925</v>
      </c>
      <c r="CA186" s="96"/>
      <c r="CB186" s="96">
        <v>0.34080366541839879</v>
      </c>
      <c r="CC186" s="96"/>
      <c r="CD186" s="96">
        <v>3.9544799659180505</v>
      </c>
      <c r="CE186" s="96"/>
      <c r="CF186" s="96"/>
      <c r="CG186" s="96"/>
      <c r="CH186" s="96"/>
      <c r="CI186" s="96">
        <v>2.3290431161666252</v>
      </c>
      <c r="CJ186" s="96"/>
      <c r="CK186" s="96">
        <v>-0.28506762664594998</v>
      </c>
      <c r="CL186" s="96"/>
      <c r="CM186" s="96"/>
      <c r="CN186" s="96">
        <v>4.7723312648456249</v>
      </c>
      <c r="CO186" s="96"/>
      <c r="CP186" s="96">
        <v>-0.19799019025324949</v>
      </c>
      <c r="CQ186" s="96"/>
      <c r="CR186" s="96">
        <v>2.2182527784123254</v>
      </c>
      <c r="CS186" s="96"/>
      <c r="CT186" s="96"/>
      <c r="CU186" s="96"/>
      <c r="CV186" s="96"/>
      <c r="CW186" s="96">
        <v>8.9912138544206002</v>
      </c>
      <c r="CX186" s="96"/>
      <c r="CY186" s="96">
        <v>8.0015087307779496</v>
      </c>
      <c r="CZ186" s="96"/>
      <c r="DA186" s="96"/>
      <c r="DB186" s="96">
        <v>9.7372600019383491</v>
      </c>
      <c r="DC186" s="96"/>
      <c r="DD186" s="96">
        <v>8.6872013589816994</v>
      </c>
      <c r="DE186" s="96"/>
      <c r="DF186" s="96">
        <v>9.8939597024151489</v>
      </c>
      <c r="DG186" s="96"/>
      <c r="DH186" s="96"/>
      <c r="DI186" s="96"/>
      <c r="DJ186" s="96"/>
      <c r="DK186" s="96"/>
      <c r="DL186" s="96">
        <v>11.811967789531526</v>
      </c>
      <c r="DM186" s="96"/>
      <c r="DN186" s="121">
        <v>11.739554962592226</v>
      </c>
      <c r="DO186" s="96"/>
      <c r="DP186" s="96"/>
      <c r="DQ186" s="96"/>
      <c r="DR186" s="96"/>
      <c r="DS186" s="96"/>
      <c r="DT186" s="96"/>
      <c r="DU186" s="96"/>
      <c r="DV186" s="96"/>
      <c r="DW186" s="96"/>
      <c r="DX186" s="96"/>
      <c r="DY186" s="96">
        <v>0.37112594851439962</v>
      </c>
      <c r="DZ186" s="96"/>
      <c r="EA186" s="96"/>
      <c r="EB186" s="96"/>
      <c r="EC186" s="96"/>
      <c r="ED186" s="96"/>
      <c r="EE186" s="96"/>
      <c r="EF186" s="96"/>
      <c r="EG186" s="96">
        <v>1.1578551786237004</v>
      </c>
      <c r="EH186" s="96"/>
      <c r="EI186" s="96"/>
      <c r="EJ186" s="96"/>
      <c r="EK186" s="96"/>
      <c r="EL186" s="96"/>
      <c r="EM186" s="96"/>
      <c r="EN186" s="96"/>
      <c r="EO186" s="96"/>
      <c r="EP186" s="96"/>
      <c r="EQ186" s="96"/>
      <c r="ER186" s="96"/>
      <c r="ES186" s="96"/>
      <c r="ET186" s="96"/>
      <c r="EU186" s="96"/>
      <c r="EV186" s="96"/>
      <c r="EW186" s="96"/>
      <c r="EX186" s="96"/>
      <c r="EY186" s="96"/>
      <c r="EZ186" s="96"/>
      <c r="FA186" s="96"/>
      <c r="FB186" s="96"/>
      <c r="FC186" s="96"/>
      <c r="FD186" s="96"/>
      <c r="FE186" s="96"/>
      <c r="FF186" s="96"/>
      <c r="FG186" s="96">
        <v>2.8199389836866251</v>
      </c>
      <c r="FH186" s="96"/>
      <c r="FI186" s="96"/>
      <c r="FJ186" s="96"/>
      <c r="FK186" s="96"/>
      <c r="FL186" s="96"/>
      <c r="FM186" s="96"/>
      <c r="FN186" s="96"/>
      <c r="FO186" s="96"/>
      <c r="FP186" s="96"/>
      <c r="FQ186" s="96"/>
      <c r="FR186" s="96"/>
      <c r="FS186" s="96"/>
      <c r="FT186" s="96"/>
      <c r="FU186" s="96"/>
      <c r="FV186" s="96"/>
      <c r="FW186" s="96">
        <v>3.3914148300846501</v>
      </c>
      <c r="FX186" s="96"/>
      <c r="FY186" s="96"/>
      <c r="FZ186" s="96"/>
      <c r="GA186" s="96"/>
    </row>
    <row r="187" spans="1:183" x14ac:dyDescent="0.25">
      <c r="A187" s="31" t="s">
        <v>239</v>
      </c>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v>5.2428268341155499</v>
      </c>
      <c r="AA187" s="96"/>
      <c r="AB187" s="96"/>
      <c r="AC187" s="96"/>
      <c r="AD187" s="96">
        <v>3.0231993299863253</v>
      </c>
      <c r="AE187" s="96"/>
      <c r="AF187" s="96">
        <v>3.61521771298835</v>
      </c>
      <c r="AG187" s="96"/>
      <c r="AH187" s="96">
        <v>0.96239664909562439</v>
      </c>
      <c r="AI187" s="96"/>
      <c r="AJ187" s="96"/>
      <c r="AK187" s="96"/>
      <c r="AL187" s="96"/>
      <c r="AM187" s="96">
        <v>1.063132772117275</v>
      </c>
      <c r="AN187" s="96"/>
      <c r="AO187" s="96">
        <v>0.86381169658857537</v>
      </c>
      <c r="AP187" s="96"/>
      <c r="AQ187" s="96"/>
      <c r="AR187" s="96"/>
      <c r="AS187" s="96">
        <v>1.7681807039110748</v>
      </c>
      <c r="AT187" s="96"/>
      <c r="AU187" s="96">
        <v>1.338271595728175</v>
      </c>
      <c r="AV187" s="96"/>
      <c r="AW187" s="96"/>
      <c r="AX187" s="96">
        <v>2.308309230822251</v>
      </c>
      <c r="AY187" s="96"/>
      <c r="AZ187" s="96">
        <v>2.6318493726805996</v>
      </c>
      <c r="BA187" s="96"/>
      <c r="BB187" s="96">
        <v>3.1895257274996993</v>
      </c>
      <c r="BC187" s="96"/>
      <c r="BD187" s="96"/>
      <c r="BE187" s="96"/>
      <c r="BF187" s="96"/>
      <c r="BG187" s="96">
        <v>3.4349301060728501</v>
      </c>
      <c r="BH187" s="96"/>
      <c r="BI187" s="96">
        <v>3.9025343497489997</v>
      </c>
      <c r="BJ187" s="96"/>
      <c r="BK187" s="96"/>
      <c r="BL187" s="96">
        <v>4.0910540125806243</v>
      </c>
      <c r="BM187" s="96"/>
      <c r="BN187" s="96">
        <v>4.5628989375121494</v>
      </c>
      <c r="BO187" s="96"/>
      <c r="BP187" s="96">
        <v>4.9296136420167</v>
      </c>
      <c r="BQ187" s="96"/>
      <c r="BR187" s="96"/>
      <c r="BS187" s="96"/>
      <c r="BT187" s="96"/>
      <c r="BU187" s="96">
        <v>6.5421995958166006</v>
      </c>
      <c r="BV187" s="96"/>
      <c r="BW187" s="96">
        <v>6.7827241345565996</v>
      </c>
      <c r="BX187" s="96"/>
      <c r="BY187" s="96"/>
      <c r="BZ187" s="96">
        <v>6.9031632730849495</v>
      </c>
      <c r="CA187" s="96"/>
      <c r="CB187" s="96">
        <v>2.7986050998685252</v>
      </c>
      <c r="CC187" s="96"/>
      <c r="CD187" s="96">
        <v>2.4440250726400254</v>
      </c>
      <c r="CE187" s="96"/>
      <c r="CF187" s="96"/>
      <c r="CG187" s="96"/>
      <c r="CH187" s="96"/>
      <c r="CI187" s="96">
        <v>0.85661421726227482</v>
      </c>
      <c r="CJ187" s="96"/>
      <c r="CK187" s="96">
        <v>-2.915300252477504E-2</v>
      </c>
      <c r="CL187" s="96"/>
      <c r="CM187" s="96"/>
      <c r="CN187" s="96">
        <v>1.0209815284299002</v>
      </c>
      <c r="CO187" s="96"/>
      <c r="CP187" s="96">
        <v>0.42345075431737467</v>
      </c>
      <c r="CQ187" s="96"/>
      <c r="CR187" s="96">
        <v>0.58090773205292523</v>
      </c>
      <c r="CS187" s="96"/>
      <c r="CT187" s="96"/>
      <c r="CU187" s="96"/>
      <c r="CV187" s="96"/>
      <c r="CW187" s="96">
        <v>2.0577059997322995</v>
      </c>
      <c r="CX187" s="96"/>
      <c r="CY187" s="96">
        <v>2.3091225547808008</v>
      </c>
      <c r="CZ187" s="96"/>
      <c r="DA187" s="96"/>
      <c r="DB187" s="96">
        <v>2.7083575296350499</v>
      </c>
      <c r="DC187" s="96"/>
      <c r="DD187" s="96">
        <v>3.1330164393969246</v>
      </c>
      <c r="DE187" s="96"/>
      <c r="DF187" s="96">
        <v>3.4545042343558245</v>
      </c>
      <c r="DG187" s="96"/>
      <c r="DH187" s="96"/>
      <c r="DI187" s="96"/>
      <c r="DJ187" s="96"/>
      <c r="DK187" s="96"/>
      <c r="DL187" s="96">
        <v>5.9126119269474007</v>
      </c>
      <c r="DM187" s="96"/>
      <c r="DN187" s="121">
        <v>5.9382615603122257</v>
      </c>
      <c r="DO187" s="96"/>
      <c r="DP187" s="96"/>
      <c r="DQ187" s="96"/>
      <c r="DR187" s="96"/>
      <c r="DS187" s="96"/>
      <c r="DT187" s="96"/>
      <c r="DU187" s="96"/>
      <c r="DV187" s="96"/>
      <c r="DW187" s="96"/>
      <c r="DX187" s="96"/>
      <c r="DY187" s="96">
        <v>1.8590549739124747</v>
      </c>
      <c r="DZ187" s="96"/>
      <c r="EA187" s="96"/>
      <c r="EB187" s="96"/>
      <c r="EC187" s="96"/>
      <c r="ED187" s="96"/>
      <c r="EE187" s="96"/>
      <c r="EF187" s="96"/>
      <c r="EG187" s="96">
        <v>0.28166401277029918</v>
      </c>
      <c r="EH187" s="96"/>
      <c r="EI187" s="96"/>
      <c r="EJ187" s="96"/>
      <c r="EK187" s="96"/>
      <c r="EL187" s="96"/>
      <c r="EM187" s="96"/>
      <c r="EN187" s="96"/>
      <c r="EO187" s="96"/>
      <c r="EP187" s="96"/>
      <c r="EQ187" s="96"/>
      <c r="ER187" s="96"/>
      <c r="ES187" s="96"/>
      <c r="ET187" s="96"/>
      <c r="EU187" s="96"/>
      <c r="EV187" s="96"/>
      <c r="EW187" s="96"/>
      <c r="EX187" s="96"/>
      <c r="EY187" s="96"/>
      <c r="EZ187" s="96"/>
      <c r="FA187" s="96"/>
      <c r="FB187" s="96"/>
      <c r="FC187" s="96"/>
      <c r="FD187" s="96"/>
      <c r="FE187" s="96"/>
      <c r="FF187" s="96"/>
      <c r="FG187" s="96">
        <v>2.43493011456555</v>
      </c>
      <c r="FH187" s="96"/>
      <c r="FI187" s="96"/>
      <c r="FJ187" s="96"/>
      <c r="FK187" s="96"/>
      <c r="FL187" s="96"/>
      <c r="FM187" s="96"/>
      <c r="FN187" s="96"/>
      <c r="FO187" s="96"/>
      <c r="FP187" s="96"/>
      <c r="FQ187" s="96"/>
      <c r="FR187" s="96"/>
      <c r="FS187" s="96"/>
      <c r="FT187" s="96"/>
      <c r="FU187" s="96"/>
      <c r="FV187" s="96"/>
      <c r="FW187" s="96">
        <v>1.2787038367619008</v>
      </c>
      <c r="FX187" s="96"/>
      <c r="FY187" s="96"/>
      <c r="FZ187" s="96"/>
      <c r="GA187" s="96"/>
    </row>
    <row r="188" spans="1:183" x14ac:dyDescent="0.25">
      <c r="A188" s="62" t="s">
        <v>240</v>
      </c>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v>6.5244543698061834</v>
      </c>
      <c r="AA188" s="96"/>
      <c r="AB188" s="96"/>
      <c r="AC188" s="96"/>
      <c r="AD188" s="96">
        <v>6.3098985639461258</v>
      </c>
      <c r="AE188" s="96"/>
      <c r="AF188" s="96">
        <v>6.0837287136273108</v>
      </c>
      <c r="AG188" s="96"/>
      <c r="AH188" s="96">
        <v>6.3712128636936773</v>
      </c>
      <c r="AI188" s="96"/>
      <c r="AJ188" s="96"/>
      <c r="AK188" s="96"/>
      <c r="AL188" s="96"/>
      <c r="AM188" s="96">
        <v>4.961913194817158</v>
      </c>
      <c r="AN188" s="96"/>
      <c r="AO188" s="96">
        <v>5.1409755945579274</v>
      </c>
      <c r="AP188" s="96"/>
      <c r="AQ188" s="96"/>
      <c r="AR188" s="96"/>
      <c r="AS188" s="96">
        <v>4.8550477492076034</v>
      </c>
      <c r="AT188" s="96"/>
      <c r="AU188" s="96">
        <v>4.7243243366251582</v>
      </c>
      <c r="AV188" s="96"/>
      <c r="AW188" s="96"/>
      <c r="AX188" s="96">
        <v>5.1125898620278249</v>
      </c>
      <c r="AY188" s="96"/>
      <c r="AZ188" s="96">
        <v>4.989002784122027</v>
      </c>
      <c r="BA188" s="96"/>
      <c r="BB188" s="96">
        <v>5.1963047951338428</v>
      </c>
      <c r="BC188" s="96"/>
      <c r="BD188" s="96"/>
      <c r="BE188" s="96"/>
      <c r="BF188" s="96"/>
      <c r="BG188" s="96">
        <v>5.1226306200749852</v>
      </c>
      <c r="BH188" s="96"/>
      <c r="BI188" s="96">
        <v>5.0988660029645168</v>
      </c>
      <c r="BJ188" s="96"/>
      <c r="BK188" s="96"/>
      <c r="BL188" s="96">
        <v>5.3077187552425382</v>
      </c>
      <c r="BM188" s="96"/>
      <c r="BN188" s="96">
        <v>5.2022835608701703</v>
      </c>
      <c r="BO188" s="96"/>
      <c r="BP188" s="96">
        <v>5.6438966668569028</v>
      </c>
      <c r="BQ188" s="96"/>
      <c r="BR188" s="96"/>
      <c r="BS188" s="96"/>
      <c r="BT188" s="96"/>
      <c r="BU188" s="96">
        <v>5.8856063739301403</v>
      </c>
      <c r="BV188" s="96"/>
      <c r="BW188" s="96">
        <v>5.984080781595793</v>
      </c>
      <c r="BX188" s="96"/>
      <c r="BY188" s="96"/>
      <c r="BZ188" s="96">
        <v>6.1642502053629897</v>
      </c>
      <c r="CA188" s="96"/>
      <c r="CB188" s="96">
        <v>6.0878735578892798</v>
      </c>
      <c r="CC188" s="96"/>
      <c r="CD188" s="96">
        <v>5.8712603336651181</v>
      </c>
      <c r="CE188" s="96"/>
      <c r="CF188" s="96"/>
      <c r="CG188" s="96"/>
      <c r="CH188" s="96"/>
      <c r="CI188" s="96">
        <v>3.5408885813343005</v>
      </c>
      <c r="CJ188" s="96"/>
      <c r="CK188" s="96">
        <v>3.2887095469993257</v>
      </c>
      <c r="CL188" s="96"/>
      <c r="CM188" s="96"/>
      <c r="CN188" s="96">
        <v>2.9332758285360758</v>
      </c>
      <c r="CO188" s="96"/>
      <c r="CP188" s="96">
        <v>2.9593019871414006</v>
      </c>
      <c r="CQ188" s="96"/>
      <c r="CR188" s="96">
        <v>2.5231812098337003</v>
      </c>
      <c r="CS188" s="96"/>
      <c r="CT188" s="96"/>
      <c r="CU188" s="96"/>
      <c r="CV188" s="96"/>
      <c r="CW188" s="96">
        <v>3.5651780543695248</v>
      </c>
      <c r="CX188" s="96"/>
      <c r="CY188" s="96">
        <v>3.5181578053281006</v>
      </c>
      <c r="CZ188" s="96"/>
      <c r="DA188" s="96"/>
      <c r="DB188" s="96">
        <v>3.8709620711707751</v>
      </c>
      <c r="DC188" s="96"/>
      <c r="DD188" s="96">
        <v>3.8835035339600257</v>
      </c>
      <c r="DE188" s="96"/>
      <c r="DF188" s="96">
        <v>4.261801109479725</v>
      </c>
      <c r="DG188" s="96"/>
      <c r="DH188" s="96"/>
      <c r="DI188" s="96"/>
      <c r="DJ188" s="96"/>
      <c r="DK188" s="96"/>
      <c r="DL188" s="96">
        <v>5.216533215048333</v>
      </c>
      <c r="DM188" s="96"/>
      <c r="DN188" s="121">
        <v>5.1381710105783132</v>
      </c>
      <c r="DO188" s="96"/>
      <c r="DP188" s="96"/>
      <c r="DQ188" s="96"/>
      <c r="DR188" s="96"/>
      <c r="DS188" s="96"/>
      <c r="DT188" s="96"/>
      <c r="DU188" s="96"/>
      <c r="DV188" s="96"/>
      <c r="DW188" s="96"/>
      <c r="DX188" s="96"/>
      <c r="DY188" s="96">
        <v>5.3421600314218249</v>
      </c>
      <c r="DZ188" s="96"/>
      <c r="EA188" s="96"/>
      <c r="EB188" s="96"/>
      <c r="EC188" s="96"/>
      <c r="ED188" s="96"/>
      <c r="EE188" s="96"/>
      <c r="EF188" s="96"/>
      <c r="EG188" s="96">
        <v>3.7779381912279248</v>
      </c>
      <c r="EH188" s="96"/>
      <c r="EI188" s="96"/>
      <c r="EJ188" s="96"/>
      <c r="EK188" s="96"/>
      <c r="EL188" s="96"/>
      <c r="EM188" s="96"/>
      <c r="EN188" s="96"/>
      <c r="EO188" s="96"/>
      <c r="EP188" s="96"/>
      <c r="EQ188" s="96"/>
      <c r="ER188" s="96"/>
      <c r="ES188" s="96"/>
      <c r="ET188" s="96"/>
      <c r="EU188" s="96"/>
      <c r="EV188" s="96"/>
      <c r="EW188" s="96"/>
      <c r="EX188" s="96"/>
      <c r="EY188" s="96"/>
      <c r="EZ188" s="96"/>
      <c r="FA188" s="96"/>
      <c r="FB188" s="96"/>
      <c r="FC188" s="96"/>
      <c r="FD188" s="96"/>
      <c r="FE188" s="96"/>
      <c r="FF188" s="96"/>
      <c r="FG188" s="96">
        <v>3.7712927694394005</v>
      </c>
      <c r="FH188" s="96"/>
      <c r="FI188" s="96"/>
      <c r="FJ188" s="96"/>
      <c r="FK188" s="96"/>
      <c r="FL188" s="96"/>
      <c r="FM188" s="96"/>
      <c r="FN188" s="96"/>
      <c r="FO188" s="96"/>
      <c r="FP188" s="96"/>
      <c r="FQ188" s="96"/>
      <c r="FR188" s="96"/>
      <c r="FS188" s="96"/>
      <c r="FT188" s="96"/>
      <c r="FU188" s="96"/>
      <c r="FV188" s="96"/>
      <c r="FW188" s="96">
        <v>3.347954267221775</v>
      </c>
      <c r="FX188" s="96"/>
      <c r="FY188" s="96"/>
      <c r="FZ188" s="96"/>
      <c r="GA188" s="96"/>
    </row>
    <row r="189" spans="1:183" ht="3.6" customHeight="1" x14ac:dyDescent="0.25">
      <c r="Z189">
        <v>6.2230594659527076</v>
      </c>
      <c r="AD189">
        <v>6.1427053461188734</v>
      </c>
      <c r="AF189">
        <v>6.1229289067481627</v>
      </c>
      <c r="AH189">
        <v>6.2578787878263391</v>
      </c>
      <c r="AM189">
        <v>5.5883413026943654</v>
      </c>
      <c r="AO189">
        <v>5.5829641061571422</v>
      </c>
      <c r="AS189">
        <v>5.043036851477293</v>
      </c>
      <c r="AU189">
        <v>4.9133818745322602</v>
      </c>
      <c r="AX189">
        <v>4.9405698771810753</v>
      </c>
      <c r="AZ189">
        <v>4.9343301245711206</v>
      </c>
      <c r="BB189">
        <v>4.9829003818394302</v>
      </c>
      <c r="BG189">
        <v>4.9406335177478145</v>
      </c>
      <c r="BI189">
        <v>5.0065496201089292</v>
      </c>
      <c r="BL189">
        <v>5.0899945514190001</v>
      </c>
      <c r="BN189">
        <v>4.998911329893895</v>
      </c>
      <c r="BP189">
        <v>4.9825600013599072</v>
      </c>
      <c r="BU189">
        <v>5.0235815903142154</v>
      </c>
      <c r="BW189">
        <v>5.0285299473458895</v>
      </c>
      <c r="BZ189">
        <v>5.1460988807684007</v>
      </c>
      <c r="CB189">
        <v>5.0640646213581579</v>
      </c>
      <c r="CD189">
        <v>5.176173089929172</v>
      </c>
      <c r="CI189">
        <v>5.153625484833471</v>
      </c>
      <c r="CK189">
        <v>4.87753112712873</v>
      </c>
      <c r="CN189">
        <v>4.562115309445721</v>
      </c>
      <c r="CP189">
        <v>4.5255518306918177</v>
      </c>
      <c r="CR189">
        <v>4.2172744116163674</v>
      </c>
      <c r="CW189">
        <v>4.0827573176806897</v>
      </c>
      <c r="CY189">
        <v>3.808050121769945</v>
      </c>
      <c r="DB189">
        <v>3.6394720382738632</v>
      </c>
      <c r="DD189">
        <v>3.6474296703980347</v>
      </c>
      <c r="DF189">
        <v>3.7758468210147647</v>
      </c>
      <c r="DL189">
        <v>4.3066436334567744</v>
      </c>
      <c r="DN189" s="153">
        <v>3.8357918367359845</v>
      </c>
      <c r="DY189">
        <v>4.2425135890208399</v>
      </c>
      <c r="EG189">
        <v>4.2760293468820425</v>
      </c>
      <c r="FG189">
        <v>2.7567607552684676</v>
      </c>
      <c r="FW189">
        <v>2.3453417025322998</v>
      </c>
    </row>
    <row r="190" spans="1:183" ht="3.6" customHeight="1" x14ac:dyDescent="0.25">
      <c r="Z190">
        <v>6.1154435634499427</v>
      </c>
      <c r="AD190">
        <v>6.0652490101632655</v>
      </c>
      <c r="AF190">
        <v>5.9190775717872945</v>
      </c>
      <c r="AH190">
        <v>6.04222196096201</v>
      </c>
      <c r="AM190">
        <v>6.2322615757123128</v>
      </c>
      <c r="AO190">
        <v>6.1279106346806298</v>
      </c>
      <c r="AS190">
        <v>5.8987543715337321</v>
      </c>
      <c r="AU190">
        <v>5.8976423764556278</v>
      </c>
      <c r="AX190">
        <v>5.9926194118187075</v>
      </c>
      <c r="AZ190">
        <v>5.9382534808651082</v>
      </c>
      <c r="BB190">
        <v>5.9578730207669226</v>
      </c>
      <c r="BG190">
        <v>5.8449143746294254</v>
      </c>
      <c r="BI190">
        <v>5.8971214148729025</v>
      </c>
      <c r="BL190">
        <v>5.7284892956558355</v>
      </c>
      <c r="BN190">
        <v>5.6993951393692335</v>
      </c>
      <c r="BP190">
        <v>5.743487774526927</v>
      </c>
      <c r="BU190">
        <v>5.598352845234011</v>
      </c>
      <c r="BW190">
        <v>5.6198655639230726</v>
      </c>
      <c r="BZ190">
        <v>5.6658025314542426</v>
      </c>
      <c r="CB190">
        <v>5.5894857727129761</v>
      </c>
      <c r="CD190">
        <v>5.6640547985560525</v>
      </c>
      <c r="CI190">
        <v>5.6481488324407518</v>
      </c>
      <c r="CK190">
        <v>5.6687359468056773</v>
      </c>
      <c r="CN190">
        <v>5.5902776281520072</v>
      </c>
      <c r="CP190">
        <v>5.5712620019287131</v>
      </c>
      <c r="CR190">
        <v>5.4075568287306774</v>
      </c>
      <c r="CW190">
        <v>5.2075127727818433</v>
      </c>
      <c r="CY190">
        <v>5.1621776447023802</v>
      </c>
      <c r="DB190">
        <v>5.0236193683597197</v>
      </c>
      <c r="DD190">
        <v>5.1165345204747581</v>
      </c>
      <c r="DF190">
        <v>5.0976102829383478</v>
      </c>
      <c r="DL190">
        <v>5.1319073005588223</v>
      </c>
      <c r="DN190" s="153">
        <v>5.2531499706357874</v>
      </c>
      <c r="DY190">
        <v>5.2458585276476075</v>
      </c>
      <c r="EG190">
        <v>5.0981892478041075</v>
      </c>
      <c r="FG190">
        <v>4.0091459956216404</v>
      </c>
      <c r="FW190">
        <v>3.7379591235260552</v>
      </c>
    </row>
    <row r="191" spans="1:183" ht="3.6" customHeight="1" x14ac:dyDescent="0.25">
      <c r="Z191">
        <v>6.1510297999284926</v>
      </c>
      <c r="AD191">
        <v>5.9925467432014656</v>
      </c>
      <c r="AF191">
        <v>6.2951257186525007</v>
      </c>
      <c r="AH191">
        <v>6.132344112320288</v>
      </c>
      <c r="AM191">
        <v>6.4535600189120998</v>
      </c>
      <c r="AO191">
        <v>6.3827364097121526</v>
      </c>
      <c r="AS191">
        <v>6.4737996460069436</v>
      </c>
      <c r="AU191">
        <v>6.1942610260542654</v>
      </c>
      <c r="AX191">
        <v>6.3443773908315952</v>
      </c>
      <c r="AZ191">
        <v>6.452346920665808</v>
      </c>
      <c r="BB191">
        <v>6.4321639497878795</v>
      </c>
      <c r="BG191">
        <v>6.2789106505946801</v>
      </c>
      <c r="BI191">
        <v>6.2787049804472028</v>
      </c>
      <c r="BL191">
        <v>6.3788498728598544</v>
      </c>
      <c r="BN191">
        <v>6.5817361741768003</v>
      </c>
      <c r="BP191">
        <v>6.3857323207327372</v>
      </c>
      <c r="BU191">
        <v>6.2109593517211437</v>
      </c>
      <c r="BW191">
        <v>6.1386943643526823</v>
      </c>
      <c r="BZ191">
        <v>6.4932146585400528</v>
      </c>
      <c r="CB191">
        <v>6.19629907639787</v>
      </c>
      <c r="CD191">
        <v>6.2909588011080704</v>
      </c>
      <c r="CI191">
        <v>6.4060956031922647</v>
      </c>
      <c r="CK191">
        <v>6.2742574481571651</v>
      </c>
      <c r="CN191">
        <v>6.254680638840922</v>
      </c>
      <c r="CP191">
        <v>6.4084150251317329</v>
      </c>
      <c r="CR191">
        <v>6.251264827606537</v>
      </c>
      <c r="CW191">
        <v>6.3922575991554282</v>
      </c>
      <c r="CY191">
        <v>6.3179347543808824</v>
      </c>
      <c r="DB191">
        <v>6.2593152919239472</v>
      </c>
      <c r="DD191">
        <v>6.2742855606486101</v>
      </c>
      <c r="DF191">
        <v>6.1828699172295778</v>
      </c>
      <c r="DL191">
        <v>6.1339208077550715</v>
      </c>
      <c r="DN191" s="153">
        <v>6.0480868547336701</v>
      </c>
      <c r="DY191">
        <v>6.2336310954320293</v>
      </c>
      <c r="EG191">
        <v>6.0320984590745397</v>
      </c>
      <c r="FG191">
        <v>5.9415218547791673</v>
      </c>
      <c r="FW191">
        <v>5.7673957463472494</v>
      </c>
    </row>
    <row r="192" spans="1:183" ht="3.6" customHeight="1" x14ac:dyDescent="0.25">
      <c r="Z192">
        <v>73.060123769712959</v>
      </c>
      <c r="AD192">
        <v>48.943200570019201</v>
      </c>
      <c r="AF192">
        <v>61.626194779539787</v>
      </c>
      <c r="AH192">
        <v>17.951082178278082</v>
      </c>
      <c r="AM192">
        <v>52.760088007499725</v>
      </c>
      <c r="AO192">
        <v>25.467764646140783</v>
      </c>
      <c r="AS192">
        <v>68.570565926222415</v>
      </c>
      <c r="AU192">
        <v>69.52854168602147</v>
      </c>
      <c r="AX192">
        <v>82.145442883337253</v>
      </c>
      <c r="AZ192">
        <v>59.160681060282606</v>
      </c>
      <c r="BB192">
        <v>86.211879194735914</v>
      </c>
      <c r="BG192">
        <v>84.151127294134227</v>
      </c>
      <c r="BI192">
        <v>84.25098365973102</v>
      </c>
      <c r="BL192">
        <v>76.676004398727045</v>
      </c>
      <c r="BN192">
        <v>65.612549904002833</v>
      </c>
      <c r="BP192">
        <v>88.876341632517381</v>
      </c>
      <c r="BU192">
        <v>101.87416893151978</v>
      </c>
      <c r="BW192">
        <v>84.290149678941503</v>
      </c>
      <c r="BZ192">
        <v>99.366779595593599</v>
      </c>
      <c r="CB192">
        <v>31.150596969528614</v>
      </c>
      <c r="CD192">
        <v>50.421796116669583</v>
      </c>
      <c r="CI192">
        <v>26.685887744289602</v>
      </c>
      <c r="CK192">
        <v>9.6547167534858005</v>
      </c>
      <c r="CN192">
        <v>43.1672658654348</v>
      </c>
      <c r="CP192">
        <v>8.5855376536165906</v>
      </c>
      <c r="CR192">
        <v>29.682650160896856</v>
      </c>
      <c r="CW192">
        <v>67.267293725567285</v>
      </c>
      <c r="CY192">
        <v>47.467617272660547</v>
      </c>
      <c r="DB192">
        <v>73.212238808232513</v>
      </c>
      <c r="DD192">
        <v>53.467413997015953</v>
      </c>
      <c r="DF192">
        <v>74.58079513875208</v>
      </c>
      <c r="DL192">
        <v>97.02333879458179</v>
      </c>
      <c r="DN192" s="155">
        <v>95.991712600448281</v>
      </c>
      <c r="DY192">
        <v>43.173272861546096</v>
      </c>
      <c r="EG192">
        <v>16.571122147865776</v>
      </c>
      <c r="FG192">
        <v>26.140985603074725</v>
      </c>
      <c r="FW192">
        <v>28.535468802204974</v>
      </c>
    </row>
    <row r="193" spans="1:179" ht="3.6" customHeight="1" x14ac:dyDescent="0.25">
      <c r="Z193">
        <v>110.07563285792092</v>
      </c>
      <c r="AD193">
        <v>85.567063638865605</v>
      </c>
      <c r="AF193">
        <v>97.752214215146154</v>
      </c>
      <c r="AH193">
        <v>54.851384424643122</v>
      </c>
      <c r="AM193">
        <v>88.22189664271977</v>
      </c>
      <c r="AO193">
        <v>60.600388868654093</v>
      </c>
      <c r="AS193">
        <v>101.3959395952555</v>
      </c>
      <c r="AU193">
        <v>101.96161443898514</v>
      </c>
      <c r="AX193">
        <v>114.94501075033661</v>
      </c>
      <c r="AZ193">
        <v>91.778431876591299</v>
      </c>
      <c r="BB193">
        <v>119.03419940255496</v>
      </c>
      <c r="BG193">
        <v>116.50777097126594</v>
      </c>
      <c r="BI193">
        <v>116.96199676467651</v>
      </c>
      <c r="BL193">
        <v>109.13145593995154</v>
      </c>
      <c r="BN193">
        <v>97.707469311792238</v>
      </c>
      <c r="BP193">
        <v>121.05448496017789</v>
      </c>
      <c r="BU193">
        <v>133.73997223816446</v>
      </c>
      <c r="BW193">
        <v>116.23533621274838</v>
      </c>
      <c r="BZ193">
        <v>131.80248383226149</v>
      </c>
      <c r="CB193">
        <v>63.111248151742011</v>
      </c>
      <c r="CD193">
        <v>82.942479782125247</v>
      </c>
      <c r="CI193">
        <v>59.09121069611227</v>
      </c>
      <c r="CK193">
        <v>41.293517975289021</v>
      </c>
      <c r="CN193">
        <v>73.624444678227988</v>
      </c>
      <c r="CP193">
        <v>38.875979151478184</v>
      </c>
      <c r="CR193">
        <v>58.557143881937989</v>
      </c>
      <c r="CW193">
        <v>95.138103996954882</v>
      </c>
      <c r="CY193">
        <v>74.378300572077535</v>
      </c>
      <c r="DB193">
        <v>99.201513028133263</v>
      </c>
      <c r="DD193">
        <v>79.759306569634333</v>
      </c>
      <c r="DF193">
        <v>101.20116645061142</v>
      </c>
      <c r="DL193">
        <v>125.33899159662859</v>
      </c>
      <c r="DN193" s="155">
        <v>123.25853802256361</v>
      </c>
      <c r="DY193">
        <v>71.638389211551441</v>
      </c>
      <c r="EG193">
        <v>44.693777931924231</v>
      </c>
      <c r="FG193">
        <v>46.438705855745056</v>
      </c>
      <c r="FW193">
        <v>46.785371280380048</v>
      </c>
    </row>
    <row r="194" spans="1:179" ht="3.6" customHeight="1" x14ac:dyDescent="0.25"/>
    <row r="195" spans="1:179" ht="3.6" customHeight="1" x14ac:dyDescent="0.25"/>
    <row r="196" spans="1:179" ht="3.6" customHeight="1" x14ac:dyDescent="0.25"/>
    <row r="198" spans="1:179" x14ac:dyDescent="0.25">
      <c r="A198" s="13" t="s">
        <v>24</v>
      </c>
    </row>
    <row r="199" spans="1:179" x14ac:dyDescent="0.25">
      <c r="A199" s="4" t="s">
        <v>171</v>
      </c>
      <c r="B199" s="6">
        <v>0.2</v>
      </c>
    </row>
    <row r="200" spans="1:179" x14ac:dyDescent="0.25">
      <c r="A200" t="s">
        <v>22</v>
      </c>
      <c r="B200" s="27">
        <v>12</v>
      </c>
    </row>
    <row r="201" spans="1:179" x14ac:dyDescent="0.25">
      <c r="A201" t="s">
        <v>85</v>
      </c>
      <c r="B201" s="20">
        <v>0.1</v>
      </c>
    </row>
    <row r="202" spans="1:179" s="166" customFormat="1" x14ac:dyDescent="0.25">
      <c r="B202" s="173"/>
    </row>
    <row r="203" spans="1:179" x14ac:dyDescent="0.25">
      <c r="A203" s="13" t="s">
        <v>18</v>
      </c>
    </row>
    <row r="204" spans="1:179" x14ac:dyDescent="0.25">
      <c r="A204" t="s">
        <v>25</v>
      </c>
      <c r="B204" s="20">
        <v>0.15</v>
      </c>
    </row>
    <row r="205" spans="1:179" x14ac:dyDescent="0.25">
      <c r="A205" t="s">
        <v>26</v>
      </c>
      <c r="B205" s="28">
        <f>(B206-B204)/B207</f>
        <v>1.0125</v>
      </c>
    </row>
    <row r="206" spans="1:179" x14ac:dyDescent="0.25">
      <c r="A206" t="s">
        <v>36</v>
      </c>
      <c r="B206" s="20">
        <v>0.96</v>
      </c>
    </row>
    <row r="207" spans="1:179" x14ac:dyDescent="0.25">
      <c r="A207" t="s">
        <v>37</v>
      </c>
      <c r="B207" s="20">
        <v>0.8</v>
      </c>
    </row>
    <row r="208" spans="1:179" x14ac:dyDescent="0.25">
      <c r="M208">
        <v>144</v>
      </c>
      <c r="W208">
        <v>154</v>
      </c>
      <c r="AE208">
        <v>162</v>
      </c>
      <c r="AF208" s="152"/>
      <c r="AG208" s="152"/>
      <c r="AH208" s="152"/>
      <c r="AI208" s="152"/>
      <c r="AJ208" s="152"/>
      <c r="AK208" s="152">
        <v>168</v>
      </c>
      <c r="AL208" s="152"/>
      <c r="AM208" s="152"/>
      <c r="AN208" s="152"/>
      <c r="AO208" s="152"/>
      <c r="AP208" s="152"/>
      <c r="AQ208" s="152"/>
      <c r="AR208" s="152">
        <v>175</v>
      </c>
      <c r="AS208" s="152"/>
      <c r="AT208" s="152"/>
      <c r="AU208" s="152"/>
      <c r="AV208" s="152"/>
      <c r="AW208" s="152"/>
      <c r="AX208" s="152"/>
      <c r="AY208" s="152">
        <v>182</v>
      </c>
      <c r="AZ208" s="152"/>
      <c r="BA208" s="152"/>
      <c r="BB208" s="152"/>
      <c r="BC208" s="152"/>
      <c r="BD208" s="152"/>
      <c r="BE208" s="152"/>
      <c r="BF208" s="152">
        <v>189</v>
      </c>
      <c r="BG208" s="152"/>
      <c r="BH208" s="152"/>
      <c r="BI208" s="152"/>
      <c r="BJ208" s="152"/>
      <c r="BK208" s="152"/>
      <c r="BL208" s="152"/>
      <c r="BM208" s="152">
        <v>196</v>
      </c>
      <c r="BN208" s="152"/>
      <c r="BO208" s="152"/>
      <c r="BP208" s="152"/>
      <c r="BQ208" s="152"/>
      <c r="BR208" s="152"/>
      <c r="BS208" s="152"/>
      <c r="BT208" s="152">
        <v>203</v>
      </c>
      <c r="BU208" s="152"/>
      <c r="BV208" s="152"/>
      <c r="BW208" s="152">
        <v>206</v>
      </c>
      <c r="BX208" s="152"/>
      <c r="BY208" s="152"/>
      <c r="BZ208" s="152"/>
      <c r="CA208" s="152">
        <v>210</v>
      </c>
      <c r="CB208" s="152"/>
      <c r="CC208" s="152"/>
      <c r="CD208" s="152">
        <v>213</v>
      </c>
      <c r="CE208" s="152"/>
      <c r="CF208" s="152"/>
      <c r="CG208" s="152"/>
      <c r="CH208" s="152">
        <v>217</v>
      </c>
      <c r="CI208" s="152"/>
      <c r="CJ208" s="152"/>
      <c r="CK208" s="152">
        <v>220</v>
      </c>
      <c r="CL208" s="152"/>
      <c r="CM208" s="152"/>
      <c r="CN208" s="152"/>
      <c r="CO208" s="152">
        <v>224</v>
      </c>
      <c r="CP208" s="152"/>
      <c r="CQ208" s="152">
        <v>226</v>
      </c>
      <c r="CR208" s="152"/>
      <c r="CS208" s="152"/>
      <c r="CT208" s="152"/>
      <c r="CU208" s="152"/>
      <c r="CV208" s="152">
        <v>231</v>
      </c>
      <c r="CW208" s="152"/>
      <c r="CX208" s="152"/>
      <c r="CY208" s="152"/>
      <c r="CZ208" s="152"/>
      <c r="DA208" s="152"/>
      <c r="DB208" s="152"/>
      <c r="DC208" s="152">
        <v>238</v>
      </c>
      <c r="DD208" s="152"/>
      <c r="DE208" s="152"/>
      <c r="DF208" s="152"/>
      <c r="DG208" s="152"/>
      <c r="DH208" s="152"/>
      <c r="DI208" s="152"/>
      <c r="DJ208" s="152"/>
      <c r="DK208" s="152">
        <v>246</v>
      </c>
      <c r="DL208" s="152"/>
      <c r="DM208" s="152"/>
      <c r="DQ208">
        <v>252</v>
      </c>
      <c r="DS208" s="152"/>
      <c r="DT208" s="152"/>
      <c r="DU208" s="152"/>
      <c r="DV208" s="152"/>
      <c r="DW208" s="152"/>
      <c r="DX208" s="152"/>
      <c r="DY208" s="152"/>
      <c r="DZ208">
        <v>261</v>
      </c>
      <c r="EC208" s="152"/>
      <c r="ED208" s="152"/>
      <c r="EE208" s="152"/>
      <c r="EJ208" s="152"/>
      <c r="EK208" s="152"/>
      <c r="EP208" s="152"/>
    </row>
    <row r="209" spans="1:183" x14ac:dyDescent="0.25">
      <c r="A209" s="60" t="s">
        <v>177</v>
      </c>
      <c r="B209" s="60"/>
      <c r="C209" s="101" t="s">
        <v>284</v>
      </c>
      <c r="D209" s="60"/>
      <c r="E209" s="60"/>
      <c r="F209" s="60"/>
      <c r="G209" s="60"/>
      <c r="H209" s="60"/>
      <c r="I209" s="60"/>
      <c r="J209" s="60"/>
      <c r="K209" s="60"/>
      <c r="L209" s="101"/>
      <c r="M209" s="101" t="s">
        <v>341</v>
      </c>
      <c r="N209" s="60"/>
      <c r="O209" s="60"/>
      <c r="P209" s="60"/>
      <c r="Q209" s="102"/>
      <c r="R209" s="102"/>
      <c r="S209" s="101"/>
      <c r="T209" s="60"/>
      <c r="U209" s="60"/>
      <c r="V209" s="60"/>
      <c r="W209" s="101" t="s">
        <v>342</v>
      </c>
      <c r="X209" s="60"/>
      <c r="Y209" s="60"/>
      <c r="Z209" s="60"/>
      <c r="AA209" s="60"/>
      <c r="AB209" s="60"/>
      <c r="AC209" s="101"/>
      <c r="AD209" s="60"/>
      <c r="AE209" s="101" t="s">
        <v>343</v>
      </c>
      <c r="AF209" s="60"/>
      <c r="AG209" s="60"/>
      <c r="AH209" s="101"/>
      <c r="AI209" s="60"/>
      <c r="AJ209" s="101"/>
      <c r="AK209" s="60" t="s">
        <v>344</v>
      </c>
      <c r="AL209" s="60"/>
      <c r="AM209" s="60"/>
      <c r="AN209" s="101"/>
      <c r="AO209" s="60"/>
      <c r="AP209" s="60"/>
      <c r="AQ209" s="101"/>
      <c r="AR209" s="60" t="s">
        <v>345</v>
      </c>
      <c r="AS209" s="60"/>
      <c r="AT209" s="101"/>
      <c r="AU209" s="60"/>
      <c r="AV209" s="60"/>
      <c r="AW209" s="60"/>
      <c r="AX209" s="60"/>
      <c r="AY209" s="60" t="s">
        <v>288</v>
      </c>
      <c r="AZ209" s="60"/>
      <c r="BA209" s="60"/>
      <c r="BB209" s="60"/>
      <c r="BC209" s="60"/>
      <c r="BD209" s="60"/>
      <c r="BE209" s="60"/>
      <c r="BF209" s="60" t="s">
        <v>346</v>
      </c>
      <c r="BG209" s="101"/>
      <c r="BH209" s="60"/>
      <c r="BI209" s="60"/>
      <c r="BJ209" s="60"/>
      <c r="BK209" s="60"/>
      <c r="BL209" s="101"/>
      <c r="BM209" s="60" t="s">
        <v>347</v>
      </c>
      <c r="BN209" s="60"/>
      <c r="BO209" s="101"/>
      <c r="BP209" s="60"/>
      <c r="BQ209" s="60"/>
      <c r="BR209" s="60"/>
      <c r="BS209" s="60"/>
      <c r="BT209" s="102" t="s">
        <v>348</v>
      </c>
      <c r="BU209" s="60"/>
      <c r="BV209" s="60"/>
      <c r="BW209" s="102" t="s">
        <v>349</v>
      </c>
      <c r="BX209" s="60"/>
      <c r="BY209" s="60"/>
      <c r="BZ209" s="60"/>
      <c r="CA209" s="101" t="s">
        <v>350</v>
      </c>
      <c r="CB209" s="60"/>
      <c r="CC209" s="102"/>
      <c r="CD209" s="60" t="s">
        <v>293</v>
      </c>
      <c r="CE209" s="60"/>
      <c r="CF209" s="60"/>
      <c r="CG209" s="101"/>
      <c r="CH209" s="60" t="s">
        <v>351</v>
      </c>
      <c r="CI209" s="102"/>
      <c r="CJ209" s="60"/>
      <c r="CK209" s="60" t="s">
        <v>351</v>
      </c>
      <c r="CL209" s="60"/>
      <c r="CM209" s="60"/>
      <c r="CN209" s="60"/>
      <c r="CO209" s="101" t="s">
        <v>352</v>
      </c>
      <c r="CP209" s="60"/>
      <c r="CQ209" s="60" t="s">
        <v>352</v>
      </c>
      <c r="CR209" s="101"/>
      <c r="CS209" s="60"/>
      <c r="CT209" s="101"/>
      <c r="CU209" s="60"/>
      <c r="CV209" s="102" t="s">
        <v>298</v>
      </c>
      <c r="CW209" s="60"/>
      <c r="CX209" s="60"/>
      <c r="CY209" s="102"/>
      <c r="CZ209" s="60"/>
      <c r="DA209" s="60"/>
      <c r="DB209" s="102"/>
      <c r="DC209" s="60" t="s">
        <v>353</v>
      </c>
      <c r="DD209" s="60"/>
      <c r="DE209" s="102"/>
      <c r="DF209" s="60"/>
      <c r="DG209" s="101"/>
      <c r="DH209" s="102"/>
      <c r="DI209" s="60"/>
      <c r="DJ209" s="60"/>
      <c r="DK209" s="102" t="s">
        <v>354</v>
      </c>
      <c r="DL209" s="60"/>
      <c r="DM209" s="101"/>
      <c r="DN209" s="60"/>
      <c r="DO209" s="60"/>
      <c r="DP209" s="60"/>
      <c r="DQ209" s="101" t="s">
        <v>354</v>
      </c>
      <c r="DR209" s="60"/>
      <c r="DS209" s="60"/>
      <c r="DT209" s="60"/>
      <c r="DU209" s="102"/>
      <c r="DV209" s="60"/>
      <c r="DW209" s="102"/>
      <c r="DX209" s="60"/>
      <c r="DY209" s="101"/>
      <c r="DZ209" s="101" t="s">
        <v>355</v>
      </c>
      <c r="EA209" s="60"/>
      <c r="EB209" s="60"/>
      <c r="EC209" s="102"/>
      <c r="ED209" s="60"/>
      <c r="EE209" s="101"/>
      <c r="EF209" s="60"/>
      <c r="EG209" s="60"/>
      <c r="EH209" s="60"/>
      <c r="EI209" s="60"/>
      <c r="EJ209" s="60"/>
      <c r="EK209" s="101"/>
      <c r="EL209" s="60"/>
      <c r="EM209" s="60"/>
      <c r="EN209" s="60"/>
      <c r="EO209" s="60"/>
      <c r="EP209" s="101"/>
      <c r="EQ209" s="60"/>
      <c r="ER209" s="60"/>
      <c r="ES209" s="60"/>
      <c r="ET209" s="60"/>
      <c r="EU209" s="60"/>
      <c r="EV209" s="60"/>
      <c r="EW209" s="60"/>
      <c r="EX209" s="60"/>
      <c r="EY209" s="60"/>
      <c r="EZ209" s="60"/>
      <c r="FA209" s="60"/>
      <c r="FB209" s="60"/>
      <c r="FC209" s="60"/>
      <c r="FD209" s="60"/>
      <c r="FE209" s="60"/>
      <c r="FF209" s="60"/>
      <c r="FG209" s="60"/>
      <c r="FH209" s="60"/>
      <c r="FI209" s="60"/>
      <c r="FJ209" s="60"/>
      <c r="FK209" s="60"/>
      <c r="FL209" s="60"/>
      <c r="FM209" s="60"/>
      <c r="FN209" s="60"/>
      <c r="FO209" s="60"/>
      <c r="FP209" s="60"/>
      <c r="FQ209" s="60"/>
      <c r="FR209" s="60"/>
      <c r="FS209" s="60"/>
      <c r="FT209" s="60"/>
      <c r="FU209" s="60"/>
      <c r="FV209" s="60"/>
      <c r="FW209" s="60"/>
      <c r="FX209" s="60"/>
      <c r="FY209" s="60"/>
      <c r="FZ209" s="60"/>
      <c r="GA209" s="60"/>
    </row>
    <row r="210" spans="1:183" x14ac:dyDescent="0.25">
      <c r="A210" s="60" t="s">
        <v>178</v>
      </c>
      <c r="B210" s="60"/>
      <c r="C210" s="101" t="s">
        <v>284</v>
      </c>
      <c r="D210" s="167"/>
      <c r="E210" s="167"/>
      <c r="F210" s="167"/>
      <c r="G210" s="167"/>
      <c r="H210" s="167"/>
      <c r="I210" s="167"/>
      <c r="J210" s="167"/>
      <c r="K210" s="167"/>
      <c r="L210" s="167"/>
      <c r="M210" s="101" t="s">
        <v>341</v>
      </c>
      <c r="N210" s="167"/>
      <c r="O210" s="167"/>
      <c r="P210" s="167"/>
      <c r="Q210" s="102"/>
      <c r="R210" s="102"/>
      <c r="S210" s="167"/>
      <c r="T210" s="167"/>
      <c r="U210" s="167"/>
      <c r="V210" s="167"/>
      <c r="W210" s="101" t="s">
        <v>342</v>
      </c>
      <c r="X210" s="167"/>
      <c r="Y210" s="167"/>
      <c r="Z210" s="167"/>
      <c r="AA210" s="167"/>
      <c r="AB210" s="167"/>
      <c r="AC210" s="101"/>
      <c r="AD210" s="167"/>
      <c r="AE210" s="101" t="s">
        <v>343</v>
      </c>
      <c r="AF210" s="167"/>
      <c r="AG210" s="167"/>
      <c r="AH210" s="167"/>
      <c r="AI210" s="167"/>
      <c r="AJ210" s="167"/>
      <c r="AK210" s="101" t="s">
        <v>344</v>
      </c>
      <c r="AL210" s="167"/>
      <c r="AM210" s="167"/>
      <c r="AN210" s="102"/>
      <c r="AO210" s="167"/>
      <c r="AP210" s="167"/>
      <c r="AQ210" s="167"/>
      <c r="AR210" s="101" t="s">
        <v>345</v>
      </c>
      <c r="AS210" s="167"/>
      <c r="AT210" s="102"/>
      <c r="AU210" s="167"/>
      <c r="AV210" s="167"/>
      <c r="AW210" s="102"/>
      <c r="AX210" s="167"/>
      <c r="AY210" s="101" t="s">
        <v>288</v>
      </c>
      <c r="AZ210" s="167"/>
      <c r="BA210" s="102"/>
      <c r="BB210" s="167"/>
      <c r="BC210" s="167"/>
      <c r="BD210" s="167"/>
      <c r="BE210" s="167"/>
      <c r="BF210" s="101" t="s">
        <v>346</v>
      </c>
      <c r="BG210" s="102"/>
      <c r="BH210" s="167"/>
      <c r="BI210" s="167"/>
      <c r="BJ210" s="102"/>
      <c r="BK210" s="101"/>
      <c r="BL210" s="102"/>
      <c r="BM210" s="101" t="s">
        <v>347</v>
      </c>
      <c r="BN210" s="167"/>
      <c r="BO210" s="102"/>
      <c r="BP210" s="167"/>
      <c r="BQ210" s="102"/>
      <c r="BR210" s="167"/>
      <c r="BS210" s="167"/>
      <c r="BT210" s="101" t="s">
        <v>348</v>
      </c>
      <c r="BU210" s="167"/>
      <c r="BV210" s="167"/>
      <c r="BW210" s="101" t="s">
        <v>349</v>
      </c>
      <c r="BX210" s="167"/>
      <c r="BY210" s="167"/>
      <c r="BZ210" s="167"/>
      <c r="CA210" s="101" t="s">
        <v>350</v>
      </c>
      <c r="CB210" s="167"/>
      <c r="CC210" s="167"/>
      <c r="CD210" s="101" t="s">
        <v>293</v>
      </c>
      <c r="CE210" s="167"/>
      <c r="CF210" s="167"/>
      <c r="CG210" s="167"/>
      <c r="CH210" s="101" t="s">
        <v>351</v>
      </c>
      <c r="CI210" s="167"/>
      <c r="CJ210" s="167"/>
      <c r="CK210" s="167" t="s">
        <v>351</v>
      </c>
      <c r="CL210" s="167"/>
      <c r="CM210" s="167"/>
      <c r="CN210" s="167"/>
      <c r="CO210" s="167" t="s">
        <v>352</v>
      </c>
      <c r="CP210" s="167"/>
      <c r="CQ210" s="167" t="s">
        <v>352</v>
      </c>
      <c r="CR210" s="167"/>
      <c r="CS210" s="167"/>
      <c r="CT210" s="101"/>
      <c r="CU210" s="167"/>
      <c r="CV210" s="101" t="s">
        <v>298</v>
      </c>
      <c r="CW210" s="167"/>
      <c r="CX210" s="167"/>
      <c r="CY210" s="167"/>
      <c r="CZ210" s="167"/>
      <c r="DA210" s="167"/>
      <c r="DB210" s="167"/>
      <c r="DC210" s="101" t="s">
        <v>353</v>
      </c>
      <c r="DD210" s="167"/>
      <c r="DE210" s="167"/>
      <c r="DF210" s="167"/>
      <c r="DG210" s="167"/>
      <c r="DH210" s="167"/>
      <c r="DI210" s="167"/>
      <c r="DJ210" s="167"/>
      <c r="DK210" s="101" t="s">
        <v>354</v>
      </c>
      <c r="DL210" s="167"/>
      <c r="DM210" s="167"/>
      <c r="DN210" s="167"/>
      <c r="DO210" s="167"/>
      <c r="DP210" s="167"/>
      <c r="DQ210" s="101" t="s">
        <v>354</v>
      </c>
      <c r="DR210" s="167"/>
      <c r="DS210" s="167"/>
      <c r="DT210" s="101"/>
      <c r="DU210" s="167"/>
      <c r="DV210" s="167"/>
      <c r="DW210" s="167"/>
      <c r="DX210" s="167"/>
      <c r="DY210" s="167"/>
      <c r="DZ210" s="101" t="s">
        <v>355</v>
      </c>
      <c r="EA210" s="60"/>
      <c r="EB210" s="60"/>
      <c r="EC210" s="102"/>
      <c r="ED210" s="60"/>
      <c r="EE210" s="101"/>
      <c r="EF210" s="60"/>
      <c r="EG210" s="60"/>
      <c r="EH210" s="60"/>
      <c r="EI210" s="60"/>
      <c r="EJ210" s="60"/>
      <c r="EK210" s="101"/>
      <c r="EL210" s="60"/>
      <c r="EM210" s="60"/>
      <c r="EN210" s="60"/>
      <c r="EO210" s="60"/>
      <c r="EP210" s="101"/>
      <c r="EQ210" s="60"/>
      <c r="ER210" s="60"/>
      <c r="ES210" s="60"/>
      <c r="ET210" s="60"/>
      <c r="EU210" s="60"/>
      <c r="EV210" s="60"/>
      <c r="EW210" s="60"/>
      <c r="EX210" s="60"/>
      <c r="EY210" s="60"/>
      <c r="EZ210" s="60"/>
      <c r="FA210" s="60"/>
      <c r="FB210" s="60"/>
      <c r="FC210" s="60"/>
      <c r="FD210" s="60"/>
      <c r="FE210" s="60"/>
      <c r="FF210" s="60"/>
      <c r="FG210" s="60"/>
      <c r="FH210" s="60"/>
      <c r="FI210" s="60"/>
      <c r="FJ210" s="60"/>
      <c r="FK210" s="60"/>
      <c r="FL210" s="60"/>
      <c r="FM210" s="60"/>
      <c r="FN210" s="60"/>
      <c r="FO210" s="60"/>
      <c r="FP210" s="60"/>
      <c r="FQ210" s="60"/>
      <c r="FR210" s="60"/>
      <c r="FS210" s="60"/>
      <c r="FT210" s="60"/>
      <c r="FU210" s="60"/>
      <c r="FV210" s="60"/>
      <c r="FW210" s="60"/>
      <c r="FX210" s="60"/>
      <c r="FY210" s="60"/>
      <c r="FZ210" s="60"/>
      <c r="GA210" s="60"/>
    </row>
    <row r="211" spans="1:183" x14ac:dyDescent="0.25">
      <c r="A211" s="60" t="s">
        <v>179</v>
      </c>
      <c r="B211" s="60"/>
      <c r="C211" s="101" t="s">
        <v>284</v>
      </c>
      <c r="D211" s="167"/>
      <c r="E211" s="167"/>
      <c r="F211" s="167"/>
      <c r="G211" s="167"/>
      <c r="H211" s="167"/>
      <c r="I211" s="167"/>
      <c r="J211" s="167"/>
      <c r="K211" s="167"/>
      <c r="L211" s="101"/>
      <c r="M211" s="101" t="s">
        <v>341</v>
      </c>
      <c r="N211" s="167"/>
      <c r="O211" s="167"/>
      <c r="P211" s="167"/>
      <c r="Q211" s="102"/>
      <c r="R211" s="102"/>
      <c r="S211" s="101"/>
      <c r="T211" s="167"/>
      <c r="U211" s="167"/>
      <c r="V211" s="167"/>
      <c r="W211" s="101" t="s">
        <v>342</v>
      </c>
      <c r="X211" s="167"/>
      <c r="Y211" s="167"/>
      <c r="Z211" s="167"/>
      <c r="AA211" s="167"/>
      <c r="AB211" s="167"/>
      <c r="AC211" s="101"/>
      <c r="AD211" s="167"/>
      <c r="AE211" s="101" t="s">
        <v>343</v>
      </c>
      <c r="AF211" s="167"/>
      <c r="AG211" s="167"/>
      <c r="AH211" s="101"/>
      <c r="AI211" s="167"/>
      <c r="AJ211" s="101"/>
      <c r="AK211" s="167" t="s">
        <v>344</v>
      </c>
      <c r="AL211" s="167"/>
      <c r="AM211" s="167"/>
      <c r="AN211" s="101"/>
      <c r="AO211" s="167"/>
      <c r="AP211" s="167"/>
      <c r="AQ211" s="101"/>
      <c r="AR211" s="167" t="s">
        <v>345</v>
      </c>
      <c r="AS211" s="167"/>
      <c r="AT211" s="101"/>
      <c r="AU211" s="167"/>
      <c r="AV211" s="167"/>
      <c r="AW211" s="167"/>
      <c r="AX211" s="167"/>
      <c r="AY211" s="167" t="s">
        <v>288</v>
      </c>
      <c r="AZ211" s="167"/>
      <c r="BA211" s="167"/>
      <c r="BB211" s="167"/>
      <c r="BC211" s="167"/>
      <c r="BD211" s="167"/>
      <c r="BE211" s="167"/>
      <c r="BF211" s="167" t="s">
        <v>346</v>
      </c>
      <c r="BG211" s="101"/>
      <c r="BH211" s="167"/>
      <c r="BI211" s="167"/>
      <c r="BJ211" s="167"/>
      <c r="BK211" s="167"/>
      <c r="BL211" s="101"/>
      <c r="BM211" s="167" t="s">
        <v>347</v>
      </c>
      <c r="BN211" s="167"/>
      <c r="BO211" s="101"/>
      <c r="BP211" s="167"/>
      <c r="BQ211" s="167"/>
      <c r="BR211" s="167"/>
      <c r="BS211" s="167"/>
      <c r="BT211" s="102" t="s">
        <v>348</v>
      </c>
      <c r="BU211" s="167"/>
      <c r="BV211" s="167"/>
      <c r="BW211" s="102" t="s">
        <v>349</v>
      </c>
      <c r="BX211" s="167"/>
      <c r="BY211" s="167"/>
      <c r="BZ211" s="167"/>
      <c r="CA211" s="101" t="s">
        <v>350</v>
      </c>
      <c r="CB211" s="167"/>
      <c r="CC211" s="102"/>
      <c r="CD211" s="167" t="s">
        <v>293</v>
      </c>
      <c r="CE211" s="167"/>
      <c r="CF211" s="167"/>
      <c r="CG211" s="101"/>
      <c r="CH211" s="167" t="s">
        <v>351</v>
      </c>
      <c r="CI211" s="102"/>
      <c r="CJ211" s="167"/>
      <c r="CK211" s="167" t="s">
        <v>351</v>
      </c>
      <c r="CL211" s="167"/>
      <c r="CM211" s="167"/>
      <c r="CN211" s="167"/>
      <c r="CO211" s="101" t="s">
        <v>352</v>
      </c>
      <c r="CP211" s="167"/>
      <c r="CQ211" s="167" t="s">
        <v>352</v>
      </c>
      <c r="CR211" s="101"/>
      <c r="CS211" s="167"/>
      <c r="CT211" s="101"/>
      <c r="CU211" s="167"/>
      <c r="CV211" s="102" t="s">
        <v>298</v>
      </c>
      <c r="CW211" s="167"/>
      <c r="CX211" s="167"/>
      <c r="CY211" s="102"/>
      <c r="CZ211" s="167"/>
      <c r="DA211" s="167"/>
      <c r="DB211" s="102"/>
      <c r="DC211" s="167" t="s">
        <v>353</v>
      </c>
      <c r="DD211" s="167"/>
      <c r="DE211" s="102"/>
      <c r="DF211" s="167"/>
      <c r="DG211" s="101"/>
      <c r="DH211" s="102"/>
      <c r="DI211" s="167"/>
      <c r="DJ211" s="167"/>
      <c r="DK211" s="102" t="s">
        <v>354</v>
      </c>
      <c r="DL211" s="167"/>
      <c r="DM211" s="101"/>
      <c r="DN211" s="167"/>
      <c r="DO211" s="167"/>
      <c r="DP211" s="167"/>
      <c r="DQ211" s="101" t="s">
        <v>354</v>
      </c>
      <c r="DR211" s="167"/>
      <c r="DS211" s="167"/>
      <c r="DT211" s="167"/>
      <c r="DU211" s="102"/>
      <c r="DV211" s="167"/>
      <c r="DW211" s="102"/>
      <c r="DX211" s="167"/>
      <c r="DY211" s="101"/>
      <c r="DZ211" s="101" t="s">
        <v>355</v>
      </c>
      <c r="EA211" s="60"/>
      <c r="EB211" s="60"/>
      <c r="EC211" s="102"/>
      <c r="ED211" s="60"/>
      <c r="EE211" s="101"/>
      <c r="EF211" s="60"/>
      <c r="EG211" s="60"/>
      <c r="EH211" s="60"/>
      <c r="EI211" s="60"/>
      <c r="EJ211" s="60"/>
      <c r="EK211" s="101"/>
      <c r="EL211" s="60"/>
      <c r="EM211" s="60"/>
      <c r="EN211" s="60"/>
      <c r="EO211" s="60"/>
      <c r="EP211" s="101"/>
      <c r="EQ211" s="60"/>
      <c r="ER211" s="60"/>
      <c r="ES211" s="60"/>
      <c r="ET211" s="60"/>
      <c r="EU211" s="60"/>
      <c r="EV211" s="60"/>
      <c r="EW211" s="60"/>
      <c r="EX211" s="60"/>
      <c r="EY211" s="60"/>
      <c r="EZ211" s="60"/>
      <c r="FA211" s="60"/>
      <c r="FB211" s="60"/>
      <c r="FC211" s="60"/>
      <c r="FD211" s="60"/>
      <c r="FE211" s="60"/>
      <c r="FF211" s="60"/>
      <c r="FG211" s="60"/>
      <c r="FH211" s="60"/>
      <c r="FI211" s="60"/>
      <c r="FJ211" s="60"/>
      <c r="FK211" s="60"/>
      <c r="FL211" s="60"/>
      <c r="FM211" s="60"/>
      <c r="FN211" s="60"/>
      <c r="FO211" s="60"/>
      <c r="FP211" s="60"/>
      <c r="FQ211" s="60"/>
      <c r="FR211" s="60"/>
      <c r="FS211" s="60"/>
      <c r="FT211" s="60"/>
      <c r="FU211" s="60"/>
      <c r="FV211" s="60"/>
      <c r="FW211" s="60"/>
      <c r="FX211" s="60"/>
      <c r="FY211" s="60"/>
      <c r="FZ211" s="60"/>
      <c r="GA211" s="60"/>
    </row>
    <row r="212" spans="1:183" x14ac:dyDescent="0.25">
      <c r="A212" s="60" t="s">
        <v>180</v>
      </c>
      <c r="B212" s="60"/>
      <c r="C212" s="101" t="s">
        <v>284</v>
      </c>
      <c r="D212" s="167"/>
      <c r="E212" s="167"/>
      <c r="F212" s="167"/>
      <c r="G212" s="167"/>
      <c r="H212" s="167"/>
      <c r="I212" s="167"/>
      <c r="J212" s="167"/>
      <c r="K212" s="167"/>
      <c r="L212" s="167"/>
      <c r="M212" s="101" t="s">
        <v>341</v>
      </c>
      <c r="N212" s="167"/>
      <c r="O212" s="167"/>
      <c r="P212" s="167"/>
      <c r="Q212" s="102"/>
      <c r="R212" s="102"/>
      <c r="S212" s="167"/>
      <c r="T212" s="167"/>
      <c r="U212" s="167"/>
      <c r="V212" s="167"/>
      <c r="W212" s="101" t="s">
        <v>342</v>
      </c>
      <c r="X212" s="167"/>
      <c r="Y212" s="167"/>
      <c r="Z212" s="167"/>
      <c r="AA212" s="167"/>
      <c r="AB212" s="167"/>
      <c r="AC212" s="101"/>
      <c r="AD212" s="167"/>
      <c r="AE212" s="101" t="s">
        <v>343</v>
      </c>
      <c r="AF212" s="167"/>
      <c r="AG212" s="167"/>
      <c r="AH212" s="167"/>
      <c r="AI212" s="167"/>
      <c r="AJ212" s="167"/>
      <c r="AK212" s="101" t="s">
        <v>344</v>
      </c>
      <c r="AL212" s="167"/>
      <c r="AM212" s="167"/>
      <c r="AN212" s="102"/>
      <c r="AO212" s="167"/>
      <c r="AP212" s="167"/>
      <c r="AQ212" s="167"/>
      <c r="AR212" s="101" t="s">
        <v>345</v>
      </c>
      <c r="AS212" s="167"/>
      <c r="AT212" s="102"/>
      <c r="AU212" s="167"/>
      <c r="AV212" s="167"/>
      <c r="AW212" s="102"/>
      <c r="AX212" s="167"/>
      <c r="AY212" s="101" t="s">
        <v>288</v>
      </c>
      <c r="AZ212" s="167"/>
      <c r="BA212" s="102"/>
      <c r="BB212" s="167"/>
      <c r="BC212" s="167"/>
      <c r="BD212" s="167"/>
      <c r="BE212" s="167"/>
      <c r="BF212" s="101" t="s">
        <v>346</v>
      </c>
      <c r="BG212" s="102"/>
      <c r="BH212" s="167"/>
      <c r="BI212" s="167"/>
      <c r="BJ212" s="102"/>
      <c r="BK212" s="101"/>
      <c r="BL212" s="102"/>
      <c r="BM212" s="101" t="s">
        <v>347</v>
      </c>
      <c r="BN212" s="167"/>
      <c r="BO212" s="102"/>
      <c r="BP212" s="167"/>
      <c r="BQ212" s="102"/>
      <c r="BR212" s="167"/>
      <c r="BS212" s="167"/>
      <c r="BT212" s="101" t="s">
        <v>348</v>
      </c>
      <c r="BU212" s="167"/>
      <c r="BV212" s="167"/>
      <c r="BW212" s="101" t="s">
        <v>349</v>
      </c>
      <c r="BX212" s="167"/>
      <c r="BY212" s="167"/>
      <c r="BZ212" s="167"/>
      <c r="CA212" s="101" t="s">
        <v>350</v>
      </c>
      <c r="CB212" s="167"/>
      <c r="CC212" s="167"/>
      <c r="CD212" s="101" t="s">
        <v>293</v>
      </c>
      <c r="CE212" s="167"/>
      <c r="CF212" s="167"/>
      <c r="CG212" s="167"/>
      <c r="CH212" s="101" t="s">
        <v>351</v>
      </c>
      <c r="CI212" s="167"/>
      <c r="CJ212" s="167"/>
      <c r="CK212" s="167" t="s">
        <v>351</v>
      </c>
      <c r="CL212" s="167"/>
      <c r="CM212" s="167"/>
      <c r="CN212" s="167"/>
      <c r="CO212" s="167" t="s">
        <v>352</v>
      </c>
      <c r="CP212" s="167"/>
      <c r="CQ212" s="167" t="s">
        <v>352</v>
      </c>
      <c r="CR212" s="167"/>
      <c r="CS212" s="167"/>
      <c r="CT212" s="101"/>
      <c r="CU212" s="167"/>
      <c r="CV212" s="101" t="s">
        <v>298</v>
      </c>
      <c r="CW212" s="167"/>
      <c r="CX212" s="167"/>
      <c r="CY212" s="167"/>
      <c r="CZ212" s="167"/>
      <c r="DA212" s="167"/>
      <c r="DB212" s="167"/>
      <c r="DC212" s="101" t="s">
        <v>353</v>
      </c>
      <c r="DD212" s="167"/>
      <c r="DE212" s="167"/>
      <c r="DF212" s="167"/>
      <c r="DG212" s="167"/>
      <c r="DH212" s="167"/>
      <c r="DI212" s="167"/>
      <c r="DJ212" s="167"/>
      <c r="DK212" s="101" t="s">
        <v>354</v>
      </c>
      <c r="DL212" s="167"/>
      <c r="DM212" s="167"/>
      <c r="DN212" s="167"/>
      <c r="DO212" s="167"/>
      <c r="DP212" s="167"/>
      <c r="DQ212" s="101" t="s">
        <v>354</v>
      </c>
      <c r="DR212" s="167"/>
      <c r="DS212" s="167"/>
      <c r="DT212" s="101"/>
      <c r="DU212" s="167"/>
      <c r="DV212" s="167"/>
      <c r="DW212" s="167"/>
      <c r="DX212" s="167"/>
      <c r="DY212" s="167"/>
      <c r="DZ212" s="101" t="s">
        <v>355</v>
      </c>
      <c r="EA212" s="60"/>
      <c r="EB212" s="60"/>
      <c r="EC212" s="102"/>
      <c r="ED212" s="60"/>
      <c r="EE212" s="101"/>
      <c r="EF212" s="60"/>
      <c r="EG212" s="60"/>
      <c r="EH212" s="60"/>
      <c r="EI212" s="60"/>
      <c r="EJ212" s="60"/>
      <c r="EK212" s="101"/>
      <c r="EL212" s="60"/>
      <c r="EM212" s="60"/>
      <c r="EN212" s="60"/>
      <c r="EO212" s="60"/>
      <c r="EP212" s="101"/>
      <c r="EQ212" s="60"/>
      <c r="ER212" s="60"/>
      <c r="ES212" s="60"/>
      <c r="ET212" s="60"/>
      <c r="EU212" s="60"/>
      <c r="EV212" s="60"/>
      <c r="EW212" s="60"/>
      <c r="EX212" s="60"/>
      <c r="EY212" s="60"/>
      <c r="EZ212" s="60"/>
      <c r="FA212" s="60"/>
      <c r="FB212" s="60"/>
      <c r="FC212" s="60"/>
      <c r="FD212" s="60"/>
      <c r="FE212" s="60"/>
      <c r="FF212" s="60"/>
      <c r="FG212" s="60"/>
      <c r="FH212" s="60"/>
      <c r="FI212" s="60"/>
      <c r="FJ212" s="60"/>
      <c r="FK212" s="60"/>
      <c r="FL212" s="60"/>
      <c r="FM212" s="60"/>
      <c r="FN212" s="60"/>
      <c r="FO212" s="60"/>
      <c r="FP212" s="60"/>
      <c r="FQ212" s="60"/>
      <c r="FR212" s="60"/>
      <c r="FS212" s="60"/>
      <c r="FT212" s="60"/>
      <c r="FU212" s="60"/>
      <c r="FV212" s="60"/>
      <c r="FW212" s="60"/>
      <c r="FX212" s="60"/>
      <c r="FY212" s="60"/>
      <c r="FZ212" s="60"/>
      <c r="GA212" s="60"/>
    </row>
    <row r="213" spans="1:183" x14ac:dyDescent="0.25">
      <c r="A213" s="60" t="s">
        <v>181</v>
      </c>
      <c r="B213" s="60"/>
      <c r="C213" s="101" t="s">
        <v>284</v>
      </c>
      <c r="D213" s="167"/>
      <c r="E213" s="167"/>
      <c r="F213" s="167"/>
      <c r="G213" s="167"/>
      <c r="H213" s="167"/>
      <c r="I213" s="167"/>
      <c r="J213" s="167"/>
      <c r="K213" s="167"/>
      <c r="L213" s="101"/>
      <c r="M213" s="101" t="s">
        <v>341</v>
      </c>
      <c r="N213" s="167"/>
      <c r="O213" s="167"/>
      <c r="P213" s="167"/>
      <c r="Q213" s="102"/>
      <c r="R213" s="102"/>
      <c r="S213" s="101"/>
      <c r="T213" s="167"/>
      <c r="U213" s="167"/>
      <c r="V213" s="167"/>
      <c r="W213" s="101" t="s">
        <v>342</v>
      </c>
      <c r="X213" s="167"/>
      <c r="Y213" s="167"/>
      <c r="Z213" s="167"/>
      <c r="AA213" s="167"/>
      <c r="AB213" s="167"/>
      <c r="AC213" s="101"/>
      <c r="AD213" s="167"/>
      <c r="AE213" s="101" t="s">
        <v>343</v>
      </c>
      <c r="AF213" s="167"/>
      <c r="AG213" s="167"/>
      <c r="AH213" s="101"/>
      <c r="AI213" s="167"/>
      <c r="AJ213" s="101"/>
      <c r="AK213" s="167" t="s">
        <v>344</v>
      </c>
      <c r="AL213" s="167"/>
      <c r="AM213" s="167"/>
      <c r="AN213" s="101"/>
      <c r="AO213" s="167"/>
      <c r="AP213" s="167"/>
      <c r="AQ213" s="101"/>
      <c r="AR213" s="167" t="s">
        <v>345</v>
      </c>
      <c r="AS213" s="167"/>
      <c r="AT213" s="101"/>
      <c r="AU213" s="167"/>
      <c r="AV213" s="167"/>
      <c r="AW213" s="167"/>
      <c r="AX213" s="167"/>
      <c r="AY213" s="167" t="s">
        <v>288</v>
      </c>
      <c r="AZ213" s="167"/>
      <c r="BA213" s="167"/>
      <c r="BB213" s="167"/>
      <c r="BC213" s="167"/>
      <c r="BD213" s="167"/>
      <c r="BE213" s="167"/>
      <c r="BF213" s="167" t="s">
        <v>346</v>
      </c>
      <c r="BG213" s="101"/>
      <c r="BH213" s="167"/>
      <c r="BI213" s="167"/>
      <c r="BJ213" s="167"/>
      <c r="BK213" s="167"/>
      <c r="BL213" s="101"/>
      <c r="BM213" s="167" t="s">
        <v>347</v>
      </c>
      <c r="BN213" s="167"/>
      <c r="BO213" s="101"/>
      <c r="BP213" s="167"/>
      <c r="BQ213" s="167"/>
      <c r="BR213" s="167"/>
      <c r="BS213" s="167"/>
      <c r="BT213" s="102" t="s">
        <v>348</v>
      </c>
      <c r="BU213" s="167"/>
      <c r="BV213" s="167"/>
      <c r="BW213" s="102" t="s">
        <v>349</v>
      </c>
      <c r="BX213" s="167"/>
      <c r="BY213" s="167"/>
      <c r="BZ213" s="167"/>
      <c r="CA213" s="101" t="s">
        <v>350</v>
      </c>
      <c r="CB213" s="167"/>
      <c r="CC213" s="102"/>
      <c r="CD213" s="167" t="s">
        <v>293</v>
      </c>
      <c r="CE213" s="167"/>
      <c r="CF213" s="167"/>
      <c r="CG213" s="101"/>
      <c r="CH213" s="167" t="s">
        <v>351</v>
      </c>
      <c r="CI213" s="102"/>
      <c r="CJ213" s="167"/>
      <c r="CK213" s="167" t="s">
        <v>351</v>
      </c>
      <c r="CL213" s="167"/>
      <c r="CM213" s="167"/>
      <c r="CN213" s="167"/>
      <c r="CO213" s="101" t="s">
        <v>352</v>
      </c>
      <c r="CP213" s="167"/>
      <c r="CQ213" s="167" t="s">
        <v>352</v>
      </c>
      <c r="CR213" s="101"/>
      <c r="CS213" s="167"/>
      <c r="CT213" s="101"/>
      <c r="CU213" s="167"/>
      <c r="CV213" s="102" t="s">
        <v>298</v>
      </c>
      <c r="CW213" s="167"/>
      <c r="CX213" s="167"/>
      <c r="CY213" s="102"/>
      <c r="CZ213" s="167"/>
      <c r="DA213" s="167"/>
      <c r="DB213" s="102"/>
      <c r="DC213" s="167" t="s">
        <v>353</v>
      </c>
      <c r="DD213" s="167"/>
      <c r="DE213" s="102"/>
      <c r="DF213" s="167"/>
      <c r="DG213" s="101"/>
      <c r="DH213" s="102"/>
      <c r="DI213" s="167"/>
      <c r="DJ213" s="167"/>
      <c r="DK213" s="102" t="s">
        <v>354</v>
      </c>
      <c r="DL213" s="167"/>
      <c r="DM213" s="101"/>
      <c r="DN213" s="167"/>
      <c r="DO213" s="167"/>
      <c r="DP213" s="167"/>
      <c r="DQ213" s="101" t="s">
        <v>354</v>
      </c>
      <c r="DR213" s="167"/>
      <c r="DS213" s="167"/>
      <c r="DT213" s="167"/>
      <c r="DU213" s="102"/>
      <c r="DV213" s="167"/>
      <c r="DW213" s="102"/>
      <c r="DX213" s="167"/>
      <c r="DY213" s="101"/>
      <c r="DZ213" s="101" t="s">
        <v>355</v>
      </c>
      <c r="EA213" s="60"/>
      <c r="EB213" s="60"/>
      <c r="EC213" s="102"/>
      <c r="ED213" s="60"/>
      <c r="EE213" s="101"/>
      <c r="EF213" s="60"/>
      <c r="EG213" s="60"/>
      <c r="EH213" s="60"/>
      <c r="EI213" s="60"/>
      <c r="EJ213" s="60"/>
      <c r="EK213" s="101"/>
      <c r="EL213" s="60"/>
      <c r="EM213" s="60"/>
      <c r="EN213" s="60"/>
      <c r="EO213" s="60"/>
      <c r="EP213" s="101"/>
      <c r="EQ213" s="60"/>
      <c r="ER213" s="60"/>
      <c r="ES213" s="60"/>
      <c r="ET213" s="60"/>
      <c r="EU213" s="60"/>
      <c r="EV213" s="60"/>
      <c r="EW213" s="60"/>
      <c r="EX213" s="60"/>
      <c r="EY213" s="60"/>
      <c r="EZ213" s="60"/>
      <c r="FA213" s="60"/>
      <c r="FB213" s="60"/>
      <c r="FC213" s="60"/>
      <c r="FD213" s="60"/>
      <c r="FE213" s="60"/>
      <c r="FF213" s="60"/>
      <c r="FG213" s="60"/>
      <c r="FH213" s="60"/>
      <c r="FI213" s="60"/>
      <c r="FJ213" s="60"/>
      <c r="FK213" s="60"/>
      <c r="FL213" s="60"/>
      <c r="FM213" s="60"/>
      <c r="FN213" s="60"/>
      <c r="FO213" s="60"/>
      <c r="FP213" s="60"/>
      <c r="FQ213" s="60"/>
      <c r="FR213" s="60"/>
      <c r="FS213" s="60"/>
      <c r="FT213" s="60"/>
      <c r="FU213" s="60"/>
      <c r="FV213" s="60"/>
      <c r="FW213" s="60"/>
      <c r="FX213" s="60"/>
      <c r="FY213" s="60"/>
      <c r="FZ213" s="60"/>
      <c r="GA213" s="60"/>
    </row>
    <row r="214" spans="1:183" x14ac:dyDescent="0.25">
      <c r="A214" s="60" t="s">
        <v>182</v>
      </c>
      <c r="B214" s="60"/>
      <c r="C214" s="101" t="s">
        <v>284</v>
      </c>
      <c r="D214" s="167"/>
      <c r="E214" s="167"/>
      <c r="F214" s="167"/>
      <c r="G214" s="167"/>
      <c r="H214" s="167"/>
      <c r="I214" s="167"/>
      <c r="J214" s="167"/>
      <c r="K214" s="167"/>
      <c r="L214" s="167"/>
      <c r="M214" s="101" t="s">
        <v>341</v>
      </c>
      <c r="N214" s="167"/>
      <c r="O214" s="167"/>
      <c r="P214" s="167"/>
      <c r="Q214" s="102"/>
      <c r="R214" s="102"/>
      <c r="S214" s="167"/>
      <c r="T214" s="167"/>
      <c r="U214" s="167"/>
      <c r="V214" s="167"/>
      <c r="W214" s="101" t="s">
        <v>342</v>
      </c>
      <c r="X214" s="167"/>
      <c r="Y214" s="167"/>
      <c r="Z214" s="167"/>
      <c r="AA214" s="167"/>
      <c r="AB214" s="167"/>
      <c r="AC214" s="101"/>
      <c r="AD214" s="167"/>
      <c r="AE214" s="101" t="s">
        <v>343</v>
      </c>
      <c r="AF214" s="167"/>
      <c r="AG214" s="167"/>
      <c r="AH214" s="167"/>
      <c r="AI214" s="167"/>
      <c r="AJ214" s="167"/>
      <c r="AK214" s="101" t="s">
        <v>344</v>
      </c>
      <c r="AL214" s="167"/>
      <c r="AM214" s="167"/>
      <c r="AN214" s="102"/>
      <c r="AO214" s="167"/>
      <c r="AP214" s="167"/>
      <c r="AQ214" s="167"/>
      <c r="AR214" s="101" t="s">
        <v>345</v>
      </c>
      <c r="AS214" s="167"/>
      <c r="AT214" s="102"/>
      <c r="AU214" s="167"/>
      <c r="AV214" s="167"/>
      <c r="AW214" s="102"/>
      <c r="AX214" s="167"/>
      <c r="AY214" s="101" t="s">
        <v>288</v>
      </c>
      <c r="AZ214" s="167"/>
      <c r="BA214" s="102"/>
      <c r="BB214" s="167"/>
      <c r="BC214" s="167"/>
      <c r="BD214" s="167"/>
      <c r="BE214" s="167"/>
      <c r="BF214" s="101" t="s">
        <v>346</v>
      </c>
      <c r="BG214" s="102"/>
      <c r="BH214" s="167"/>
      <c r="BI214" s="167"/>
      <c r="BJ214" s="102"/>
      <c r="BK214" s="101"/>
      <c r="BL214" s="102"/>
      <c r="BM214" s="101" t="s">
        <v>347</v>
      </c>
      <c r="BN214" s="167"/>
      <c r="BO214" s="102"/>
      <c r="BP214" s="167"/>
      <c r="BQ214" s="102"/>
      <c r="BR214" s="167"/>
      <c r="BS214" s="167"/>
      <c r="BT214" s="101" t="s">
        <v>348</v>
      </c>
      <c r="BU214" s="167"/>
      <c r="BV214" s="167"/>
      <c r="BW214" s="101" t="s">
        <v>349</v>
      </c>
      <c r="BX214" s="167"/>
      <c r="BY214" s="167"/>
      <c r="BZ214" s="167"/>
      <c r="CA214" s="101" t="s">
        <v>350</v>
      </c>
      <c r="CB214" s="167"/>
      <c r="CC214" s="167"/>
      <c r="CD214" s="101" t="s">
        <v>293</v>
      </c>
      <c r="CE214" s="167"/>
      <c r="CF214" s="167"/>
      <c r="CG214" s="167"/>
      <c r="CH214" s="101" t="s">
        <v>351</v>
      </c>
      <c r="CI214" s="167"/>
      <c r="CJ214" s="167"/>
      <c r="CK214" s="167" t="s">
        <v>351</v>
      </c>
      <c r="CL214" s="167"/>
      <c r="CM214" s="167"/>
      <c r="CN214" s="167"/>
      <c r="CO214" s="167" t="s">
        <v>352</v>
      </c>
      <c r="CP214" s="167"/>
      <c r="CQ214" s="167" t="s">
        <v>352</v>
      </c>
      <c r="CR214" s="167"/>
      <c r="CS214" s="167"/>
      <c r="CT214" s="101"/>
      <c r="CU214" s="167"/>
      <c r="CV214" s="101" t="s">
        <v>298</v>
      </c>
      <c r="CW214" s="167"/>
      <c r="CX214" s="167"/>
      <c r="CY214" s="167"/>
      <c r="CZ214" s="167"/>
      <c r="DA214" s="167"/>
      <c r="DB214" s="167"/>
      <c r="DC214" s="101" t="s">
        <v>353</v>
      </c>
      <c r="DD214" s="167"/>
      <c r="DE214" s="167"/>
      <c r="DF214" s="167"/>
      <c r="DG214" s="167"/>
      <c r="DH214" s="167"/>
      <c r="DI214" s="167"/>
      <c r="DJ214" s="167"/>
      <c r="DK214" s="101" t="s">
        <v>354</v>
      </c>
      <c r="DL214" s="167"/>
      <c r="DM214" s="167"/>
      <c r="DN214" s="167"/>
      <c r="DO214" s="167"/>
      <c r="DP214" s="167"/>
      <c r="DQ214" s="101" t="s">
        <v>354</v>
      </c>
      <c r="DR214" s="167"/>
      <c r="DS214" s="167"/>
      <c r="DT214" s="101"/>
      <c r="DU214" s="167"/>
      <c r="DV214" s="167"/>
      <c r="DW214" s="167"/>
      <c r="DX214" s="167"/>
      <c r="DY214" s="167"/>
      <c r="DZ214" s="101" t="s">
        <v>355</v>
      </c>
      <c r="EA214" s="60"/>
      <c r="EB214" s="60"/>
      <c r="EC214" s="102"/>
      <c r="ED214" s="60"/>
      <c r="EE214" s="101"/>
      <c r="EF214" s="60"/>
      <c r="EG214" s="60"/>
      <c r="EH214" s="60"/>
      <c r="EI214" s="60"/>
      <c r="EJ214" s="60"/>
      <c r="EK214" s="101"/>
      <c r="EL214" s="60"/>
      <c r="EM214" s="60"/>
      <c r="EN214" s="60"/>
      <c r="EO214" s="60"/>
      <c r="EP214" s="101"/>
      <c r="EQ214" s="60"/>
      <c r="ER214" s="60"/>
      <c r="ES214" s="60"/>
      <c r="ET214" s="60"/>
      <c r="EU214" s="60"/>
      <c r="EV214" s="60"/>
      <c r="EW214" s="60"/>
      <c r="EX214" s="60"/>
      <c r="EY214" s="60"/>
      <c r="EZ214" s="60"/>
      <c r="FA214" s="60"/>
      <c r="FB214" s="60"/>
      <c r="FC214" s="60"/>
      <c r="FD214" s="60"/>
      <c r="FE214" s="60"/>
      <c r="FF214" s="60"/>
      <c r="FG214" s="60"/>
      <c r="FH214" s="60"/>
      <c r="FI214" s="60"/>
      <c r="FJ214" s="60"/>
      <c r="FK214" s="60"/>
      <c r="FL214" s="60"/>
      <c r="FM214" s="60"/>
      <c r="FN214" s="60"/>
      <c r="FO214" s="60"/>
      <c r="FP214" s="60"/>
      <c r="FQ214" s="60"/>
      <c r="FR214" s="60"/>
      <c r="FS214" s="60"/>
      <c r="FT214" s="60"/>
      <c r="FU214" s="60"/>
      <c r="FV214" s="60"/>
      <c r="FW214" s="60"/>
      <c r="FX214" s="60"/>
      <c r="FY214" s="60"/>
      <c r="FZ214" s="60"/>
      <c r="GA214" s="60"/>
    </row>
    <row r="215" spans="1:183" x14ac:dyDescent="0.25">
      <c r="A215" s="60" t="s">
        <v>259</v>
      </c>
      <c r="B215" s="60"/>
      <c r="C215" s="101" t="s">
        <v>284</v>
      </c>
      <c r="D215" s="167"/>
      <c r="E215" s="167"/>
      <c r="F215" s="167"/>
      <c r="G215" s="167"/>
      <c r="H215" s="167"/>
      <c r="I215" s="167"/>
      <c r="J215" s="167"/>
      <c r="K215" s="167"/>
      <c r="L215" s="101"/>
      <c r="M215" s="101" t="s">
        <v>341</v>
      </c>
      <c r="N215" s="167"/>
      <c r="O215" s="167"/>
      <c r="P215" s="167"/>
      <c r="Q215" s="102"/>
      <c r="R215" s="102"/>
      <c r="S215" s="101"/>
      <c r="T215" s="167"/>
      <c r="U215" s="167"/>
      <c r="V215" s="167"/>
      <c r="W215" s="101" t="s">
        <v>342</v>
      </c>
      <c r="X215" s="167"/>
      <c r="Y215" s="167"/>
      <c r="Z215" s="167"/>
      <c r="AA215" s="167"/>
      <c r="AB215" s="167"/>
      <c r="AC215" s="101"/>
      <c r="AD215" s="167"/>
      <c r="AE215" s="101" t="s">
        <v>343</v>
      </c>
      <c r="AF215" s="167"/>
      <c r="AG215" s="167"/>
      <c r="AH215" s="101"/>
      <c r="AI215" s="167"/>
      <c r="AJ215" s="101"/>
      <c r="AK215" s="167" t="s">
        <v>344</v>
      </c>
      <c r="AL215" s="167"/>
      <c r="AM215" s="167"/>
      <c r="AN215" s="101"/>
      <c r="AO215" s="167"/>
      <c r="AP215" s="167"/>
      <c r="AQ215" s="101"/>
      <c r="AR215" s="167" t="s">
        <v>345</v>
      </c>
      <c r="AS215" s="167"/>
      <c r="AT215" s="101"/>
      <c r="AU215" s="167"/>
      <c r="AV215" s="167"/>
      <c r="AW215" s="167"/>
      <c r="AX215" s="167"/>
      <c r="AY215" s="167" t="s">
        <v>288</v>
      </c>
      <c r="AZ215" s="167"/>
      <c r="BA215" s="167"/>
      <c r="BB215" s="167"/>
      <c r="BC215" s="167"/>
      <c r="BD215" s="167"/>
      <c r="BE215" s="167"/>
      <c r="BF215" s="167" t="s">
        <v>346</v>
      </c>
      <c r="BG215" s="101"/>
      <c r="BH215" s="167"/>
      <c r="BI215" s="167"/>
      <c r="BJ215" s="167"/>
      <c r="BK215" s="167"/>
      <c r="BL215" s="101"/>
      <c r="BM215" s="167" t="s">
        <v>347</v>
      </c>
      <c r="BN215" s="167"/>
      <c r="BO215" s="101"/>
      <c r="BP215" s="167"/>
      <c r="BQ215" s="167"/>
      <c r="BR215" s="167"/>
      <c r="BS215" s="167"/>
      <c r="BT215" s="102" t="s">
        <v>348</v>
      </c>
      <c r="BU215" s="167"/>
      <c r="BV215" s="167"/>
      <c r="BW215" s="102" t="s">
        <v>349</v>
      </c>
      <c r="BX215" s="167"/>
      <c r="BY215" s="167"/>
      <c r="BZ215" s="167"/>
      <c r="CA215" s="101" t="s">
        <v>350</v>
      </c>
      <c r="CB215" s="167"/>
      <c r="CC215" s="102"/>
      <c r="CD215" s="167" t="s">
        <v>293</v>
      </c>
      <c r="CE215" s="167"/>
      <c r="CF215" s="167"/>
      <c r="CG215" s="101"/>
      <c r="CH215" s="167" t="s">
        <v>351</v>
      </c>
      <c r="CI215" s="102"/>
      <c r="CJ215" s="167"/>
      <c r="CK215" s="167" t="s">
        <v>351</v>
      </c>
      <c r="CL215" s="167"/>
      <c r="CM215" s="167"/>
      <c r="CN215" s="167"/>
      <c r="CO215" s="101" t="s">
        <v>352</v>
      </c>
      <c r="CP215" s="167"/>
      <c r="CQ215" s="167" t="s">
        <v>352</v>
      </c>
      <c r="CR215" s="101"/>
      <c r="CS215" s="167"/>
      <c r="CT215" s="101"/>
      <c r="CU215" s="167"/>
      <c r="CV215" s="102" t="s">
        <v>298</v>
      </c>
      <c r="CW215" s="167"/>
      <c r="CX215" s="167"/>
      <c r="CY215" s="102"/>
      <c r="CZ215" s="167"/>
      <c r="DA215" s="167"/>
      <c r="DB215" s="102"/>
      <c r="DC215" s="167" t="s">
        <v>353</v>
      </c>
      <c r="DD215" s="167"/>
      <c r="DE215" s="102"/>
      <c r="DF215" s="167"/>
      <c r="DG215" s="101"/>
      <c r="DH215" s="102"/>
      <c r="DI215" s="167"/>
      <c r="DJ215" s="167"/>
      <c r="DK215" s="102" t="s">
        <v>354</v>
      </c>
      <c r="DL215" s="167"/>
      <c r="DM215" s="101"/>
      <c r="DN215" s="167"/>
      <c r="DO215" s="167"/>
      <c r="DP215" s="167"/>
      <c r="DQ215" s="101" t="s">
        <v>354</v>
      </c>
      <c r="DR215" s="167"/>
      <c r="DS215" s="167"/>
      <c r="DT215" s="167"/>
      <c r="DU215" s="102"/>
      <c r="DV215" s="167"/>
      <c r="DW215" s="102"/>
      <c r="DX215" s="167"/>
      <c r="DY215" s="101"/>
      <c r="DZ215" s="101" t="s">
        <v>355</v>
      </c>
      <c r="EA215" s="60"/>
      <c r="EB215" s="60"/>
      <c r="EC215" s="102"/>
      <c r="ED215" s="60"/>
      <c r="EE215" s="101"/>
      <c r="EF215" s="60"/>
      <c r="EG215" s="60"/>
      <c r="EH215" s="60"/>
      <c r="EI215" s="60"/>
      <c r="EJ215" s="60"/>
      <c r="EK215" s="101"/>
      <c r="EL215" s="60"/>
      <c r="EM215" s="60"/>
      <c r="EN215" s="60"/>
      <c r="EO215" s="60"/>
      <c r="EP215" s="101"/>
      <c r="EQ215" s="60"/>
      <c r="ER215" s="60"/>
      <c r="ES215" s="60"/>
      <c r="ET215" s="60"/>
      <c r="EU215" s="60"/>
      <c r="EV215" s="60"/>
      <c r="EW215" s="60"/>
      <c r="EX215" s="60"/>
      <c r="EY215" s="60"/>
      <c r="EZ215" s="60"/>
      <c r="FA215" s="60"/>
      <c r="FB215" s="60"/>
      <c r="FC215" s="60"/>
      <c r="FD215" s="60"/>
      <c r="FE215" s="60"/>
      <c r="FF215" s="60"/>
      <c r="FG215" s="60"/>
      <c r="FH215" s="60"/>
      <c r="FI215" s="60"/>
      <c r="FJ215" s="60"/>
      <c r="FK215" s="60"/>
      <c r="FL215" s="60"/>
      <c r="FM215" s="60"/>
      <c r="FN215" s="60"/>
      <c r="FO215" s="60"/>
      <c r="FP215" s="60"/>
      <c r="FQ215" s="60"/>
      <c r="FR215" s="60"/>
      <c r="FS215" s="60"/>
      <c r="FT215" s="60"/>
      <c r="FU215" s="60"/>
      <c r="FV215" s="60"/>
      <c r="FW215" s="60"/>
      <c r="FX215" s="60"/>
      <c r="FY215" s="60"/>
      <c r="FZ215" s="60"/>
      <c r="GA215" s="60"/>
    </row>
    <row r="216" spans="1:183" x14ac:dyDescent="0.25">
      <c r="A216" s="60" t="s">
        <v>260</v>
      </c>
      <c r="B216" s="60"/>
      <c r="C216" s="101" t="s">
        <v>284</v>
      </c>
      <c r="D216" s="167"/>
      <c r="E216" s="167"/>
      <c r="F216" s="167"/>
      <c r="G216" s="167"/>
      <c r="H216" s="167"/>
      <c r="I216" s="167"/>
      <c r="J216" s="167"/>
      <c r="K216" s="167"/>
      <c r="L216" s="167"/>
      <c r="M216" s="101" t="s">
        <v>341</v>
      </c>
      <c r="N216" s="167"/>
      <c r="O216" s="167"/>
      <c r="P216" s="167"/>
      <c r="Q216" s="102"/>
      <c r="R216" s="102"/>
      <c r="S216" s="167"/>
      <c r="T216" s="167"/>
      <c r="U216" s="167"/>
      <c r="V216" s="167"/>
      <c r="W216" s="101" t="s">
        <v>342</v>
      </c>
      <c r="X216" s="167"/>
      <c r="Y216" s="167"/>
      <c r="Z216" s="167"/>
      <c r="AA216" s="167"/>
      <c r="AB216" s="167"/>
      <c r="AC216" s="101"/>
      <c r="AD216" s="167"/>
      <c r="AE216" s="101" t="s">
        <v>343</v>
      </c>
      <c r="AF216" s="167"/>
      <c r="AG216" s="167"/>
      <c r="AH216" s="167"/>
      <c r="AI216" s="167"/>
      <c r="AJ216" s="167"/>
      <c r="AK216" s="101" t="s">
        <v>344</v>
      </c>
      <c r="AL216" s="167"/>
      <c r="AM216" s="167"/>
      <c r="AN216" s="102"/>
      <c r="AO216" s="167"/>
      <c r="AP216" s="167"/>
      <c r="AQ216" s="167"/>
      <c r="AR216" s="101" t="s">
        <v>345</v>
      </c>
      <c r="AS216" s="167"/>
      <c r="AT216" s="102"/>
      <c r="AU216" s="167"/>
      <c r="AV216" s="167"/>
      <c r="AW216" s="102"/>
      <c r="AX216" s="167"/>
      <c r="AY216" s="101" t="s">
        <v>288</v>
      </c>
      <c r="AZ216" s="167"/>
      <c r="BA216" s="102"/>
      <c r="BB216" s="167"/>
      <c r="BC216" s="167"/>
      <c r="BD216" s="167"/>
      <c r="BE216" s="167"/>
      <c r="BF216" s="101" t="s">
        <v>346</v>
      </c>
      <c r="BG216" s="102"/>
      <c r="BH216" s="167"/>
      <c r="BI216" s="167"/>
      <c r="BJ216" s="102"/>
      <c r="BK216" s="101"/>
      <c r="BL216" s="102"/>
      <c r="BM216" s="101" t="s">
        <v>347</v>
      </c>
      <c r="BN216" s="167"/>
      <c r="BO216" s="102"/>
      <c r="BP216" s="167"/>
      <c r="BQ216" s="102"/>
      <c r="BR216" s="167"/>
      <c r="BS216" s="167"/>
      <c r="BT216" s="101" t="s">
        <v>348</v>
      </c>
      <c r="BU216" s="167"/>
      <c r="BV216" s="167"/>
      <c r="BW216" s="101" t="s">
        <v>349</v>
      </c>
      <c r="BX216" s="167"/>
      <c r="BY216" s="167"/>
      <c r="BZ216" s="167"/>
      <c r="CA216" s="101" t="s">
        <v>350</v>
      </c>
      <c r="CB216" s="167"/>
      <c r="CC216" s="167"/>
      <c r="CD216" s="101" t="s">
        <v>293</v>
      </c>
      <c r="CE216" s="167"/>
      <c r="CF216" s="167"/>
      <c r="CG216" s="167"/>
      <c r="CH216" s="101" t="s">
        <v>351</v>
      </c>
      <c r="CI216" s="167"/>
      <c r="CJ216" s="167"/>
      <c r="CK216" s="167" t="s">
        <v>351</v>
      </c>
      <c r="CL216" s="167"/>
      <c r="CM216" s="167"/>
      <c r="CN216" s="167"/>
      <c r="CO216" s="167" t="s">
        <v>352</v>
      </c>
      <c r="CP216" s="167"/>
      <c r="CQ216" s="167" t="s">
        <v>352</v>
      </c>
      <c r="CR216" s="167"/>
      <c r="CS216" s="167"/>
      <c r="CT216" s="101"/>
      <c r="CU216" s="167"/>
      <c r="CV216" s="101" t="s">
        <v>298</v>
      </c>
      <c r="CW216" s="167"/>
      <c r="CX216" s="167"/>
      <c r="CY216" s="167"/>
      <c r="CZ216" s="167"/>
      <c r="DA216" s="167"/>
      <c r="DB216" s="167"/>
      <c r="DC216" s="101" t="s">
        <v>353</v>
      </c>
      <c r="DD216" s="167"/>
      <c r="DE216" s="167"/>
      <c r="DF216" s="167"/>
      <c r="DG216" s="167"/>
      <c r="DH216" s="167"/>
      <c r="DI216" s="167"/>
      <c r="DJ216" s="167"/>
      <c r="DK216" s="101" t="s">
        <v>354</v>
      </c>
      <c r="DL216" s="167"/>
      <c r="DM216" s="167"/>
      <c r="DN216" s="167"/>
      <c r="DO216" s="167"/>
      <c r="DP216" s="167"/>
      <c r="DQ216" s="101" t="s">
        <v>354</v>
      </c>
      <c r="DR216" s="167"/>
      <c r="DS216" s="167"/>
      <c r="DT216" s="101"/>
      <c r="DU216" s="167"/>
      <c r="DV216" s="167"/>
      <c r="DW216" s="167"/>
      <c r="DX216" s="167"/>
      <c r="DY216" s="167"/>
      <c r="DZ216" s="101" t="s">
        <v>355</v>
      </c>
      <c r="EA216" s="60"/>
      <c r="EB216" s="60"/>
      <c r="EC216" s="102"/>
      <c r="ED216" s="60"/>
      <c r="EE216" s="101"/>
      <c r="EF216" s="60"/>
      <c r="EG216" s="60"/>
      <c r="EH216" s="60"/>
      <c r="EI216" s="60"/>
      <c r="EJ216" s="60"/>
      <c r="EK216" s="101"/>
      <c r="EL216" s="60"/>
      <c r="EM216" s="60"/>
      <c r="EN216" s="60"/>
      <c r="EO216" s="60"/>
      <c r="EP216" s="101"/>
      <c r="EQ216" s="60"/>
      <c r="ER216" s="60"/>
      <c r="ES216" s="60"/>
      <c r="ET216" s="60"/>
      <c r="EU216" s="60"/>
      <c r="EV216" s="60"/>
      <c r="EW216" s="60"/>
      <c r="EX216" s="60"/>
      <c r="EY216" s="60"/>
      <c r="EZ216" s="60"/>
      <c r="FA216" s="60"/>
      <c r="FB216" s="60"/>
      <c r="FC216" s="60"/>
      <c r="FD216" s="60"/>
      <c r="FE216" s="60"/>
      <c r="FF216" s="60"/>
      <c r="FG216" s="60"/>
      <c r="FH216" s="60"/>
      <c r="FI216" s="60"/>
      <c r="FJ216" s="60"/>
      <c r="FK216" s="60"/>
      <c r="FL216" s="60"/>
      <c r="FM216" s="60"/>
      <c r="FN216" s="60"/>
      <c r="FO216" s="60"/>
      <c r="FP216" s="60"/>
      <c r="FQ216" s="60"/>
      <c r="FR216" s="60"/>
      <c r="FS216" s="60"/>
      <c r="FT216" s="60"/>
      <c r="FU216" s="60"/>
      <c r="FV216" s="60"/>
      <c r="FW216" s="60"/>
      <c r="FX216" s="60"/>
      <c r="FY216" s="60"/>
      <c r="FZ216" s="60"/>
      <c r="GA216" s="60"/>
    </row>
    <row r="217" spans="1:183" x14ac:dyDescent="0.25">
      <c r="A217" s="60" t="s">
        <v>261</v>
      </c>
      <c r="B217" s="60"/>
      <c r="C217" s="101" t="s">
        <v>284</v>
      </c>
      <c r="D217" s="167"/>
      <c r="E217" s="167"/>
      <c r="F217" s="167"/>
      <c r="G217" s="167"/>
      <c r="H217" s="167"/>
      <c r="I217" s="167"/>
      <c r="J217" s="167"/>
      <c r="K217" s="167"/>
      <c r="L217" s="101"/>
      <c r="M217" s="101" t="s">
        <v>341</v>
      </c>
      <c r="N217" s="167"/>
      <c r="O217" s="167"/>
      <c r="P217" s="167"/>
      <c r="Q217" s="102"/>
      <c r="R217" s="102"/>
      <c r="S217" s="101"/>
      <c r="T217" s="167"/>
      <c r="U217" s="167"/>
      <c r="V217" s="167"/>
      <c r="W217" s="101" t="s">
        <v>342</v>
      </c>
      <c r="X217" s="167"/>
      <c r="Y217" s="167"/>
      <c r="Z217" s="167"/>
      <c r="AA217" s="167"/>
      <c r="AB217" s="167"/>
      <c r="AC217" s="101"/>
      <c r="AD217" s="167"/>
      <c r="AE217" s="101" t="s">
        <v>343</v>
      </c>
      <c r="AF217" s="167"/>
      <c r="AG217" s="167"/>
      <c r="AH217" s="101"/>
      <c r="AI217" s="167"/>
      <c r="AJ217" s="101"/>
      <c r="AK217" s="167" t="s">
        <v>344</v>
      </c>
      <c r="AL217" s="167"/>
      <c r="AM217" s="167"/>
      <c r="AN217" s="101"/>
      <c r="AO217" s="167"/>
      <c r="AP217" s="167"/>
      <c r="AQ217" s="101"/>
      <c r="AR217" s="167" t="s">
        <v>345</v>
      </c>
      <c r="AS217" s="167"/>
      <c r="AT217" s="101"/>
      <c r="AU217" s="167"/>
      <c r="AV217" s="167"/>
      <c r="AW217" s="167"/>
      <c r="AX217" s="167"/>
      <c r="AY217" s="167" t="s">
        <v>288</v>
      </c>
      <c r="AZ217" s="167"/>
      <c r="BA217" s="167"/>
      <c r="BB217" s="167"/>
      <c r="BC217" s="167"/>
      <c r="BD217" s="167"/>
      <c r="BE217" s="167"/>
      <c r="BF217" s="167" t="s">
        <v>346</v>
      </c>
      <c r="BG217" s="101"/>
      <c r="BH217" s="167"/>
      <c r="BI217" s="167"/>
      <c r="BJ217" s="167"/>
      <c r="BK217" s="167"/>
      <c r="BL217" s="101"/>
      <c r="BM217" s="167" t="s">
        <v>347</v>
      </c>
      <c r="BN217" s="167"/>
      <c r="BO217" s="101"/>
      <c r="BP217" s="167"/>
      <c r="BQ217" s="167"/>
      <c r="BR217" s="167"/>
      <c r="BS217" s="167"/>
      <c r="BT217" s="102" t="s">
        <v>348</v>
      </c>
      <c r="BU217" s="167"/>
      <c r="BV217" s="167"/>
      <c r="BW217" s="102" t="s">
        <v>349</v>
      </c>
      <c r="BX217" s="167"/>
      <c r="BY217" s="167"/>
      <c r="BZ217" s="167"/>
      <c r="CA217" s="101" t="s">
        <v>350</v>
      </c>
      <c r="CB217" s="167"/>
      <c r="CC217" s="102"/>
      <c r="CD217" s="167" t="s">
        <v>293</v>
      </c>
      <c r="CE217" s="167"/>
      <c r="CF217" s="167"/>
      <c r="CG217" s="101"/>
      <c r="CH217" s="167" t="s">
        <v>351</v>
      </c>
      <c r="CI217" s="102"/>
      <c r="CJ217" s="167"/>
      <c r="CK217" s="167" t="s">
        <v>351</v>
      </c>
      <c r="CL217" s="167"/>
      <c r="CM217" s="167"/>
      <c r="CN217" s="167"/>
      <c r="CO217" s="101" t="s">
        <v>352</v>
      </c>
      <c r="CP217" s="167"/>
      <c r="CQ217" s="167" t="s">
        <v>352</v>
      </c>
      <c r="CR217" s="101"/>
      <c r="CS217" s="167"/>
      <c r="CT217" s="101"/>
      <c r="CU217" s="167"/>
      <c r="CV217" s="102" t="s">
        <v>298</v>
      </c>
      <c r="CW217" s="167"/>
      <c r="CX217" s="167"/>
      <c r="CY217" s="102"/>
      <c r="CZ217" s="167"/>
      <c r="DA217" s="167"/>
      <c r="DB217" s="102"/>
      <c r="DC217" s="167" t="s">
        <v>353</v>
      </c>
      <c r="DD217" s="167"/>
      <c r="DE217" s="102"/>
      <c r="DF217" s="167"/>
      <c r="DG217" s="101"/>
      <c r="DH217" s="102"/>
      <c r="DI217" s="167"/>
      <c r="DJ217" s="167"/>
      <c r="DK217" s="102" t="s">
        <v>354</v>
      </c>
      <c r="DL217" s="167"/>
      <c r="DM217" s="101"/>
      <c r="DN217" s="167"/>
      <c r="DO217" s="167"/>
      <c r="DP217" s="167"/>
      <c r="DQ217" s="101" t="s">
        <v>354</v>
      </c>
      <c r="DR217" s="167"/>
      <c r="DS217" s="167"/>
      <c r="DT217" s="167"/>
      <c r="DU217" s="102"/>
      <c r="DV217" s="167"/>
      <c r="DW217" s="102"/>
      <c r="DX217" s="167"/>
      <c r="DY217" s="101"/>
      <c r="DZ217" s="101" t="s">
        <v>355</v>
      </c>
      <c r="EA217" s="60"/>
      <c r="EB217" s="60"/>
      <c r="EC217" s="102"/>
      <c r="ED217" s="60"/>
      <c r="EE217" s="101"/>
      <c r="EF217" s="60"/>
      <c r="EG217" s="60"/>
      <c r="EH217" s="60"/>
      <c r="EI217" s="60"/>
      <c r="EJ217" s="60"/>
      <c r="EK217" s="101"/>
      <c r="EL217" s="60"/>
      <c r="EM217" s="60"/>
      <c r="EN217" s="60"/>
      <c r="EO217" s="60"/>
      <c r="EP217" s="101"/>
      <c r="EQ217" s="60"/>
      <c r="ER217" s="60"/>
      <c r="ES217" s="60"/>
      <c r="ET217" s="60"/>
      <c r="EU217" s="60"/>
      <c r="EV217" s="60"/>
      <c r="EW217" s="60"/>
      <c r="EX217" s="60"/>
      <c r="EY217" s="60"/>
      <c r="EZ217" s="60"/>
      <c r="FA217" s="60"/>
      <c r="FB217" s="60"/>
      <c r="FC217" s="60"/>
      <c r="FD217" s="60"/>
      <c r="FE217" s="60"/>
      <c r="FF217" s="60"/>
      <c r="FG217" s="60"/>
      <c r="FH217" s="60"/>
      <c r="FI217" s="60"/>
      <c r="FJ217" s="60"/>
      <c r="FK217" s="60"/>
      <c r="FL217" s="60"/>
      <c r="FM217" s="60"/>
      <c r="FN217" s="60"/>
      <c r="FO217" s="60"/>
      <c r="FP217" s="60"/>
      <c r="FQ217" s="60"/>
      <c r="FR217" s="60"/>
      <c r="FS217" s="60"/>
      <c r="FT217" s="60"/>
      <c r="FU217" s="60"/>
      <c r="FV217" s="60"/>
      <c r="FW217" s="60"/>
      <c r="FX217" s="60"/>
      <c r="FY217" s="60"/>
      <c r="FZ217" s="60"/>
      <c r="GA217" s="60"/>
    </row>
    <row r="218" spans="1:183" x14ac:dyDescent="0.25">
      <c r="A218" s="60" t="s">
        <v>262</v>
      </c>
      <c r="B218" s="60"/>
      <c r="C218" s="101" t="s">
        <v>284</v>
      </c>
      <c r="D218" s="167"/>
      <c r="E218" s="167"/>
      <c r="F218" s="167"/>
      <c r="G218" s="167"/>
      <c r="H218" s="167"/>
      <c r="I218" s="167"/>
      <c r="J218" s="167"/>
      <c r="K218" s="167"/>
      <c r="L218" s="167"/>
      <c r="M218" s="101" t="s">
        <v>341</v>
      </c>
      <c r="N218" s="167"/>
      <c r="O218" s="167"/>
      <c r="P218" s="167"/>
      <c r="Q218" s="102"/>
      <c r="R218" s="102"/>
      <c r="S218" s="167"/>
      <c r="T218" s="167"/>
      <c r="U218" s="167"/>
      <c r="V218" s="167"/>
      <c r="W218" s="101" t="s">
        <v>342</v>
      </c>
      <c r="X218" s="167"/>
      <c r="Y218" s="167"/>
      <c r="Z218" s="167"/>
      <c r="AA218" s="167"/>
      <c r="AB218" s="167"/>
      <c r="AC218" s="101"/>
      <c r="AD218" s="167"/>
      <c r="AE218" s="101" t="s">
        <v>343</v>
      </c>
      <c r="AF218" s="167"/>
      <c r="AG218" s="167"/>
      <c r="AH218" s="167"/>
      <c r="AI218" s="167"/>
      <c r="AJ218" s="167"/>
      <c r="AK218" s="101" t="s">
        <v>344</v>
      </c>
      <c r="AL218" s="167"/>
      <c r="AM218" s="167"/>
      <c r="AN218" s="102"/>
      <c r="AO218" s="167"/>
      <c r="AP218" s="167"/>
      <c r="AQ218" s="167"/>
      <c r="AR218" s="101" t="s">
        <v>345</v>
      </c>
      <c r="AS218" s="167"/>
      <c r="AT218" s="102"/>
      <c r="AU218" s="167"/>
      <c r="AV218" s="167"/>
      <c r="AW218" s="102"/>
      <c r="AX218" s="167"/>
      <c r="AY218" s="101" t="s">
        <v>288</v>
      </c>
      <c r="AZ218" s="167"/>
      <c r="BA218" s="102"/>
      <c r="BB218" s="167"/>
      <c r="BC218" s="167"/>
      <c r="BD218" s="167"/>
      <c r="BE218" s="167"/>
      <c r="BF218" s="101" t="s">
        <v>346</v>
      </c>
      <c r="BG218" s="102"/>
      <c r="BH218" s="167"/>
      <c r="BI218" s="167"/>
      <c r="BJ218" s="102"/>
      <c r="BK218" s="101"/>
      <c r="BL218" s="102"/>
      <c r="BM218" s="101" t="s">
        <v>347</v>
      </c>
      <c r="BN218" s="167"/>
      <c r="BO218" s="102"/>
      <c r="BP218" s="167"/>
      <c r="BQ218" s="102"/>
      <c r="BR218" s="167"/>
      <c r="BS218" s="167"/>
      <c r="BT218" s="101" t="s">
        <v>348</v>
      </c>
      <c r="BU218" s="167"/>
      <c r="BV218" s="167"/>
      <c r="BW218" s="101" t="s">
        <v>349</v>
      </c>
      <c r="BX218" s="167"/>
      <c r="BY218" s="167"/>
      <c r="BZ218" s="167"/>
      <c r="CA218" s="101" t="s">
        <v>350</v>
      </c>
      <c r="CB218" s="167"/>
      <c r="CC218" s="167"/>
      <c r="CD218" s="101" t="s">
        <v>293</v>
      </c>
      <c r="CE218" s="167"/>
      <c r="CF218" s="167"/>
      <c r="CG218" s="167"/>
      <c r="CH218" s="101" t="s">
        <v>351</v>
      </c>
      <c r="CI218" s="167"/>
      <c r="CJ218" s="167"/>
      <c r="CK218" s="167" t="s">
        <v>351</v>
      </c>
      <c r="CL218" s="167"/>
      <c r="CM218" s="167"/>
      <c r="CN218" s="167"/>
      <c r="CO218" s="167" t="s">
        <v>352</v>
      </c>
      <c r="CP218" s="167"/>
      <c r="CQ218" s="167" t="s">
        <v>352</v>
      </c>
      <c r="CR218" s="167"/>
      <c r="CS218" s="167"/>
      <c r="CT218" s="101"/>
      <c r="CU218" s="167"/>
      <c r="CV218" s="101" t="s">
        <v>298</v>
      </c>
      <c r="CW218" s="167"/>
      <c r="CX218" s="167"/>
      <c r="CY218" s="167"/>
      <c r="CZ218" s="167"/>
      <c r="DA218" s="167"/>
      <c r="DB218" s="167"/>
      <c r="DC218" s="101" t="s">
        <v>353</v>
      </c>
      <c r="DD218" s="167"/>
      <c r="DE218" s="167"/>
      <c r="DF218" s="167"/>
      <c r="DG218" s="167"/>
      <c r="DH218" s="167"/>
      <c r="DI218" s="167"/>
      <c r="DJ218" s="167"/>
      <c r="DK218" s="101" t="s">
        <v>354</v>
      </c>
      <c r="DL218" s="167"/>
      <c r="DM218" s="167"/>
      <c r="DN218" s="167"/>
      <c r="DO218" s="167"/>
      <c r="DP218" s="167"/>
      <c r="DQ218" s="101" t="s">
        <v>354</v>
      </c>
      <c r="DR218" s="167"/>
      <c r="DS218" s="167"/>
      <c r="DT218" s="101"/>
      <c r="DU218" s="167"/>
      <c r="DV218" s="167"/>
      <c r="DW218" s="167"/>
      <c r="DX218" s="167"/>
      <c r="DY218" s="167"/>
      <c r="DZ218" s="101" t="s">
        <v>355</v>
      </c>
      <c r="EA218" s="60"/>
      <c r="EB218" s="60"/>
      <c r="EC218" s="102"/>
      <c r="ED218" s="60"/>
      <c r="EE218" s="101"/>
      <c r="EF218" s="60"/>
      <c r="EG218" s="60"/>
      <c r="EH218" s="60"/>
      <c r="EI218" s="60"/>
      <c r="EJ218" s="60"/>
      <c r="EK218" s="101"/>
      <c r="EL218" s="60"/>
      <c r="EM218" s="60"/>
      <c r="EN218" s="60"/>
      <c r="EO218" s="60"/>
      <c r="EP218" s="101"/>
      <c r="EQ218" s="60"/>
      <c r="ER218" s="60"/>
      <c r="ES218" s="60"/>
      <c r="ET218" s="60"/>
      <c r="EU218" s="60"/>
      <c r="EV218" s="60"/>
      <c r="EW218" s="60"/>
      <c r="EX218" s="60"/>
      <c r="EY218" s="60"/>
      <c r="EZ218" s="60"/>
      <c r="FA218" s="60"/>
      <c r="FB218" s="60"/>
      <c r="FC218" s="60"/>
      <c r="FD218" s="60"/>
      <c r="FE218" s="60"/>
      <c r="FF218" s="60"/>
      <c r="FG218" s="60"/>
      <c r="FH218" s="60"/>
      <c r="FI218" s="60"/>
      <c r="FJ218" s="60"/>
      <c r="FK218" s="60"/>
      <c r="FL218" s="60"/>
      <c r="FM218" s="60"/>
      <c r="FN218" s="60"/>
      <c r="FO218" s="60"/>
      <c r="FP218" s="60"/>
      <c r="FQ218" s="60"/>
      <c r="FR218" s="60"/>
      <c r="FS218" s="60"/>
      <c r="FT218" s="60"/>
      <c r="FU218" s="60"/>
      <c r="FV218" s="60"/>
      <c r="FW218" s="60"/>
      <c r="FX218" s="60"/>
      <c r="FY218" s="60"/>
      <c r="FZ218" s="60"/>
      <c r="GA218" s="60"/>
    </row>
    <row r="219" spans="1:183" x14ac:dyDescent="0.25">
      <c r="A219" s="60" t="s">
        <v>263</v>
      </c>
      <c r="B219" s="60"/>
      <c r="C219" s="101" t="s">
        <v>284</v>
      </c>
      <c r="D219" s="167"/>
      <c r="E219" s="167"/>
      <c r="F219" s="167"/>
      <c r="G219" s="167"/>
      <c r="H219" s="167"/>
      <c r="I219" s="167"/>
      <c r="J219" s="167"/>
      <c r="K219" s="167"/>
      <c r="L219" s="101"/>
      <c r="M219" s="101" t="s">
        <v>341</v>
      </c>
      <c r="N219" s="167"/>
      <c r="O219" s="167"/>
      <c r="P219" s="167"/>
      <c r="Q219" s="102"/>
      <c r="R219" s="102"/>
      <c r="S219" s="101"/>
      <c r="T219" s="167"/>
      <c r="U219" s="167"/>
      <c r="V219" s="167"/>
      <c r="W219" s="101" t="s">
        <v>342</v>
      </c>
      <c r="X219" s="167"/>
      <c r="Y219" s="167"/>
      <c r="Z219" s="167"/>
      <c r="AA219" s="167"/>
      <c r="AB219" s="167"/>
      <c r="AC219" s="101"/>
      <c r="AD219" s="167"/>
      <c r="AE219" s="101" t="s">
        <v>343</v>
      </c>
      <c r="AF219" s="167"/>
      <c r="AG219" s="167"/>
      <c r="AH219" s="101"/>
      <c r="AI219" s="167"/>
      <c r="AJ219" s="101"/>
      <c r="AK219" s="167" t="s">
        <v>344</v>
      </c>
      <c r="AL219" s="167"/>
      <c r="AM219" s="167"/>
      <c r="AN219" s="101"/>
      <c r="AO219" s="167"/>
      <c r="AP219" s="167"/>
      <c r="AQ219" s="101"/>
      <c r="AR219" s="167" t="s">
        <v>345</v>
      </c>
      <c r="AS219" s="167"/>
      <c r="AT219" s="101"/>
      <c r="AU219" s="167"/>
      <c r="AV219" s="167"/>
      <c r="AW219" s="167"/>
      <c r="AX219" s="167"/>
      <c r="AY219" s="167" t="s">
        <v>288</v>
      </c>
      <c r="AZ219" s="167"/>
      <c r="BA219" s="167"/>
      <c r="BB219" s="167"/>
      <c r="BC219" s="167"/>
      <c r="BD219" s="167"/>
      <c r="BE219" s="167"/>
      <c r="BF219" s="167" t="s">
        <v>346</v>
      </c>
      <c r="BG219" s="101"/>
      <c r="BH219" s="167"/>
      <c r="BI219" s="167"/>
      <c r="BJ219" s="167"/>
      <c r="BK219" s="167"/>
      <c r="BL219" s="101"/>
      <c r="BM219" s="167" t="s">
        <v>347</v>
      </c>
      <c r="BN219" s="167"/>
      <c r="BO219" s="101"/>
      <c r="BP219" s="167"/>
      <c r="BQ219" s="167"/>
      <c r="BR219" s="167"/>
      <c r="BS219" s="167"/>
      <c r="BT219" s="102" t="s">
        <v>348</v>
      </c>
      <c r="BU219" s="167"/>
      <c r="BV219" s="167"/>
      <c r="BW219" s="102" t="s">
        <v>349</v>
      </c>
      <c r="BX219" s="167"/>
      <c r="BY219" s="167"/>
      <c r="BZ219" s="167"/>
      <c r="CA219" s="101" t="s">
        <v>350</v>
      </c>
      <c r="CB219" s="167"/>
      <c r="CC219" s="102"/>
      <c r="CD219" s="167" t="s">
        <v>293</v>
      </c>
      <c r="CE219" s="167"/>
      <c r="CF219" s="167"/>
      <c r="CG219" s="101"/>
      <c r="CH219" s="167" t="s">
        <v>351</v>
      </c>
      <c r="CI219" s="102"/>
      <c r="CJ219" s="167"/>
      <c r="CK219" s="167" t="s">
        <v>351</v>
      </c>
      <c r="CL219" s="167"/>
      <c r="CM219" s="167"/>
      <c r="CN219" s="167"/>
      <c r="CO219" s="101" t="s">
        <v>352</v>
      </c>
      <c r="CP219" s="167"/>
      <c r="CQ219" s="167" t="s">
        <v>352</v>
      </c>
      <c r="CR219" s="101"/>
      <c r="CS219" s="167"/>
      <c r="CT219" s="101"/>
      <c r="CU219" s="167"/>
      <c r="CV219" s="102" t="s">
        <v>298</v>
      </c>
      <c r="CW219" s="167"/>
      <c r="CX219" s="167"/>
      <c r="CY219" s="102"/>
      <c r="CZ219" s="167"/>
      <c r="DA219" s="167"/>
      <c r="DB219" s="102"/>
      <c r="DC219" s="167" t="s">
        <v>353</v>
      </c>
      <c r="DD219" s="167"/>
      <c r="DE219" s="102"/>
      <c r="DF219" s="167"/>
      <c r="DG219" s="101"/>
      <c r="DH219" s="102"/>
      <c r="DI219" s="167"/>
      <c r="DJ219" s="167"/>
      <c r="DK219" s="102" t="s">
        <v>354</v>
      </c>
      <c r="DL219" s="167"/>
      <c r="DM219" s="101"/>
      <c r="DN219" s="167"/>
      <c r="DO219" s="167"/>
      <c r="DP219" s="167"/>
      <c r="DQ219" s="101" t="s">
        <v>354</v>
      </c>
      <c r="DR219" s="167"/>
      <c r="DS219" s="167"/>
      <c r="DT219" s="167"/>
      <c r="DU219" s="102"/>
      <c r="DV219" s="167"/>
      <c r="DW219" s="102"/>
      <c r="DX219" s="167"/>
      <c r="DY219" s="101"/>
      <c r="DZ219" s="101" t="s">
        <v>355</v>
      </c>
      <c r="EA219" s="60"/>
      <c r="EB219" s="60"/>
      <c r="EC219" s="102"/>
      <c r="ED219" s="60"/>
      <c r="EE219" s="101"/>
      <c r="EF219" s="60"/>
      <c r="EG219" s="60"/>
      <c r="EH219" s="60"/>
      <c r="EI219" s="60"/>
      <c r="EJ219" s="60"/>
      <c r="EK219" s="101"/>
      <c r="EL219" s="60"/>
      <c r="EM219" s="60"/>
      <c r="EN219" s="60"/>
      <c r="EO219" s="60"/>
      <c r="EP219" s="101"/>
      <c r="EQ219" s="60"/>
      <c r="ER219" s="60"/>
      <c r="ES219" s="60"/>
      <c r="ET219" s="60"/>
      <c r="EU219" s="60"/>
      <c r="EV219" s="60"/>
      <c r="EW219" s="60"/>
      <c r="EX219" s="60"/>
      <c r="EY219" s="60"/>
      <c r="EZ219" s="60"/>
      <c r="FA219" s="60"/>
      <c r="FB219" s="60"/>
      <c r="FC219" s="60"/>
      <c r="FD219" s="60"/>
      <c r="FE219" s="60"/>
      <c r="FF219" s="60"/>
      <c r="FG219" s="60"/>
      <c r="FH219" s="60"/>
      <c r="FI219" s="60"/>
      <c r="FJ219" s="60"/>
      <c r="FK219" s="60"/>
      <c r="FL219" s="60"/>
      <c r="FM219" s="60"/>
      <c r="FN219" s="60"/>
      <c r="FO219" s="60"/>
      <c r="FP219" s="60"/>
      <c r="FQ219" s="60"/>
      <c r="FR219" s="60"/>
      <c r="FS219" s="60"/>
      <c r="FT219" s="60"/>
      <c r="FU219" s="60"/>
      <c r="FV219" s="60"/>
      <c r="FW219" s="60"/>
      <c r="FX219" s="60"/>
      <c r="FY219" s="60"/>
      <c r="FZ219" s="60"/>
      <c r="GA219" s="60"/>
    </row>
    <row r="220" spans="1:183" x14ac:dyDescent="0.25">
      <c r="A220" s="60" t="s">
        <v>264</v>
      </c>
      <c r="B220" s="60"/>
      <c r="C220" s="101" t="s">
        <v>284</v>
      </c>
      <c r="D220" s="167"/>
      <c r="E220" s="167"/>
      <c r="F220" s="167"/>
      <c r="G220" s="167"/>
      <c r="H220" s="167"/>
      <c r="I220" s="167"/>
      <c r="J220" s="167"/>
      <c r="K220" s="167"/>
      <c r="L220" s="167"/>
      <c r="M220" s="101" t="s">
        <v>341</v>
      </c>
      <c r="N220" s="167"/>
      <c r="O220" s="167"/>
      <c r="P220" s="167"/>
      <c r="Q220" s="102"/>
      <c r="R220" s="102"/>
      <c r="S220" s="167"/>
      <c r="T220" s="167"/>
      <c r="U220" s="167"/>
      <c r="V220" s="167"/>
      <c r="W220" s="101" t="s">
        <v>342</v>
      </c>
      <c r="X220" s="167"/>
      <c r="Y220" s="167"/>
      <c r="Z220" s="167"/>
      <c r="AA220" s="167"/>
      <c r="AB220" s="167"/>
      <c r="AC220" s="101"/>
      <c r="AD220" s="167"/>
      <c r="AE220" s="101" t="s">
        <v>343</v>
      </c>
      <c r="AF220" s="167"/>
      <c r="AG220" s="167"/>
      <c r="AH220" s="167"/>
      <c r="AI220" s="167"/>
      <c r="AJ220" s="167"/>
      <c r="AK220" s="101" t="s">
        <v>344</v>
      </c>
      <c r="AL220" s="167"/>
      <c r="AM220" s="167"/>
      <c r="AN220" s="102"/>
      <c r="AO220" s="167"/>
      <c r="AP220" s="167"/>
      <c r="AQ220" s="167"/>
      <c r="AR220" s="101" t="s">
        <v>345</v>
      </c>
      <c r="AS220" s="167"/>
      <c r="AT220" s="102"/>
      <c r="AU220" s="167"/>
      <c r="AV220" s="167"/>
      <c r="AW220" s="102"/>
      <c r="AX220" s="167"/>
      <c r="AY220" s="101" t="s">
        <v>288</v>
      </c>
      <c r="AZ220" s="167"/>
      <c r="BA220" s="102"/>
      <c r="BB220" s="167"/>
      <c r="BC220" s="167"/>
      <c r="BD220" s="167"/>
      <c r="BE220" s="167"/>
      <c r="BF220" s="101" t="s">
        <v>346</v>
      </c>
      <c r="BG220" s="102"/>
      <c r="BH220" s="167"/>
      <c r="BI220" s="167"/>
      <c r="BJ220" s="102"/>
      <c r="BK220" s="101"/>
      <c r="BL220" s="102"/>
      <c r="BM220" s="101" t="s">
        <v>347</v>
      </c>
      <c r="BN220" s="167"/>
      <c r="BO220" s="102"/>
      <c r="BP220" s="167"/>
      <c r="BQ220" s="102"/>
      <c r="BR220" s="167"/>
      <c r="BS220" s="167"/>
      <c r="BT220" s="101" t="s">
        <v>348</v>
      </c>
      <c r="BU220" s="167"/>
      <c r="BV220" s="167"/>
      <c r="BW220" s="101" t="s">
        <v>349</v>
      </c>
      <c r="BX220" s="167"/>
      <c r="BY220" s="167"/>
      <c r="BZ220" s="167"/>
      <c r="CA220" s="101" t="s">
        <v>350</v>
      </c>
      <c r="CB220" s="167"/>
      <c r="CC220" s="167"/>
      <c r="CD220" s="101" t="s">
        <v>293</v>
      </c>
      <c r="CE220" s="167"/>
      <c r="CF220" s="167"/>
      <c r="CG220" s="167"/>
      <c r="CH220" s="101" t="s">
        <v>351</v>
      </c>
      <c r="CI220" s="167"/>
      <c r="CJ220" s="167"/>
      <c r="CK220" s="167" t="s">
        <v>351</v>
      </c>
      <c r="CL220" s="167"/>
      <c r="CM220" s="167"/>
      <c r="CN220" s="167"/>
      <c r="CO220" s="167" t="s">
        <v>352</v>
      </c>
      <c r="CP220" s="167"/>
      <c r="CQ220" s="167" t="s">
        <v>352</v>
      </c>
      <c r="CR220" s="167"/>
      <c r="CS220" s="167"/>
      <c r="CT220" s="101"/>
      <c r="CU220" s="167"/>
      <c r="CV220" s="101" t="s">
        <v>298</v>
      </c>
      <c r="CW220" s="167"/>
      <c r="CX220" s="167"/>
      <c r="CY220" s="167"/>
      <c r="CZ220" s="167"/>
      <c r="DA220" s="167"/>
      <c r="DB220" s="167"/>
      <c r="DC220" s="101" t="s">
        <v>353</v>
      </c>
      <c r="DD220" s="167"/>
      <c r="DE220" s="167"/>
      <c r="DF220" s="167"/>
      <c r="DG220" s="167"/>
      <c r="DH220" s="167"/>
      <c r="DI220" s="167"/>
      <c r="DJ220" s="167"/>
      <c r="DK220" s="101" t="s">
        <v>354</v>
      </c>
      <c r="DL220" s="167"/>
      <c r="DM220" s="167"/>
      <c r="DN220" s="167"/>
      <c r="DO220" s="167"/>
      <c r="DP220" s="167"/>
      <c r="DQ220" s="101" t="s">
        <v>354</v>
      </c>
      <c r="DR220" s="167"/>
      <c r="DS220" s="167"/>
      <c r="DT220" s="101"/>
      <c r="DU220" s="167"/>
      <c r="DV220" s="167"/>
      <c r="DW220" s="167"/>
      <c r="DX220" s="167"/>
      <c r="DY220" s="167"/>
      <c r="DZ220" s="101" t="s">
        <v>355</v>
      </c>
      <c r="EA220" s="60"/>
      <c r="EB220" s="60"/>
      <c r="EC220" s="102"/>
      <c r="ED220" s="60"/>
      <c r="EE220" s="101"/>
      <c r="EF220" s="60"/>
      <c r="EG220" s="60"/>
      <c r="EH220" s="60"/>
      <c r="EI220" s="60"/>
      <c r="EJ220" s="60"/>
      <c r="EK220" s="101"/>
      <c r="EL220" s="60"/>
      <c r="EM220" s="60"/>
      <c r="EN220" s="60"/>
      <c r="EO220" s="60"/>
      <c r="EP220" s="101"/>
      <c r="EQ220" s="60"/>
      <c r="ER220" s="60"/>
      <c r="ES220" s="60"/>
      <c r="ET220" s="60"/>
      <c r="EU220" s="60"/>
      <c r="EV220" s="60"/>
      <c r="EW220" s="60"/>
      <c r="EX220" s="60"/>
      <c r="EY220" s="60"/>
      <c r="EZ220" s="60"/>
      <c r="FA220" s="60"/>
      <c r="FB220" s="60"/>
      <c r="FC220" s="60"/>
      <c r="FD220" s="60"/>
      <c r="FE220" s="60"/>
      <c r="FF220" s="60"/>
      <c r="FG220" s="60"/>
      <c r="FH220" s="60"/>
      <c r="FI220" s="60"/>
      <c r="FJ220" s="60"/>
      <c r="FK220" s="60"/>
      <c r="FL220" s="60"/>
      <c r="FM220" s="60"/>
      <c r="FN220" s="60"/>
      <c r="FO220" s="60"/>
      <c r="FP220" s="60"/>
      <c r="FQ220" s="60"/>
      <c r="FR220" s="60"/>
      <c r="FS220" s="60"/>
      <c r="FT220" s="60"/>
      <c r="FU220" s="60"/>
      <c r="FV220" s="60"/>
      <c r="FW220" s="60"/>
      <c r="FX220" s="60"/>
      <c r="FY220" s="60"/>
      <c r="FZ220" s="60"/>
      <c r="GA220" s="60"/>
    </row>
    <row r="221" spans="1:183" s="152" customFormat="1" x14ac:dyDescent="0.25">
      <c r="A221" s="155"/>
      <c r="B221" s="155"/>
      <c r="C221" s="161"/>
      <c r="D221" s="155"/>
      <c r="E221" s="155"/>
      <c r="F221" s="155"/>
      <c r="G221" s="155"/>
      <c r="H221" s="155"/>
      <c r="I221" s="155"/>
      <c r="J221" s="155"/>
      <c r="K221" s="155"/>
      <c r="L221" s="155"/>
      <c r="M221" s="161"/>
      <c r="N221" s="155"/>
      <c r="O221" s="155"/>
      <c r="P221" s="155"/>
      <c r="Q221" s="162"/>
      <c r="R221" s="162"/>
      <c r="S221" s="155"/>
      <c r="T221" s="155"/>
      <c r="U221" s="155"/>
      <c r="V221" s="155"/>
      <c r="W221" s="161"/>
      <c r="X221" s="155"/>
      <c r="Y221" s="155"/>
      <c r="Z221" s="155"/>
      <c r="AA221" s="155"/>
      <c r="AB221" s="155"/>
      <c r="AC221" s="161"/>
      <c r="AD221" s="155"/>
      <c r="AE221" s="161"/>
      <c r="AF221" s="155"/>
      <c r="AG221" s="155"/>
      <c r="AH221" s="155"/>
      <c r="AI221" s="155"/>
      <c r="AJ221" s="155"/>
      <c r="AK221" s="161"/>
      <c r="AL221" s="155"/>
      <c r="AM221" s="155"/>
      <c r="AN221" s="162"/>
      <c r="AO221" s="155"/>
      <c r="AP221" s="155"/>
      <c r="AQ221" s="155"/>
      <c r="AR221" s="161"/>
      <c r="AS221" s="155"/>
      <c r="AT221" s="162"/>
      <c r="AU221" s="155"/>
      <c r="AV221" s="155"/>
      <c r="AW221" s="162"/>
      <c r="AX221" s="155"/>
      <c r="AY221" s="161"/>
      <c r="AZ221" s="155"/>
      <c r="BA221" s="162"/>
      <c r="BB221" s="155"/>
      <c r="BC221" s="155"/>
      <c r="BD221" s="155"/>
      <c r="BE221" s="155"/>
      <c r="BF221" s="161"/>
      <c r="BG221" s="162"/>
      <c r="BH221" s="155"/>
      <c r="BI221" s="155"/>
      <c r="BJ221" s="162"/>
      <c r="BK221" s="161"/>
      <c r="BL221" s="162"/>
      <c r="BM221" s="161"/>
      <c r="BN221" s="155"/>
      <c r="BO221" s="162"/>
      <c r="BP221" s="155"/>
      <c r="BQ221" s="162"/>
      <c r="BR221" s="155"/>
      <c r="BS221" s="155"/>
      <c r="BT221" s="161"/>
      <c r="BU221" s="155"/>
      <c r="BV221" s="155"/>
      <c r="BW221" s="161"/>
      <c r="BX221" s="155"/>
      <c r="BY221" s="155"/>
      <c r="BZ221" s="155"/>
      <c r="CA221" s="161"/>
      <c r="CB221" s="155"/>
      <c r="CC221" s="155"/>
      <c r="CD221" s="161"/>
      <c r="CE221" s="155"/>
      <c r="CF221" s="155"/>
      <c r="CG221" s="155"/>
      <c r="CH221" s="161"/>
      <c r="CI221" s="155"/>
      <c r="CJ221" s="155"/>
      <c r="CK221" s="155"/>
      <c r="CL221" s="155"/>
      <c r="CM221" s="155"/>
      <c r="CN221" s="155"/>
      <c r="CO221" s="155"/>
      <c r="CP221" s="155"/>
      <c r="CQ221" s="155"/>
      <c r="CR221" s="155"/>
      <c r="CS221" s="155"/>
      <c r="CT221" s="161"/>
      <c r="CU221" s="155"/>
      <c r="CV221" s="161"/>
      <c r="CW221" s="155"/>
      <c r="CX221" s="155"/>
      <c r="CY221" s="155"/>
      <c r="CZ221" s="155"/>
      <c r="DA221" s="155"/>
      <c r="DB221" s="155"/>
      <c r="DC221" s="161"/>
      <c r="DD221" s="155"/>
      <c r="DE221" s="155"/>
      <c r="DF221" s="155"/>
      <c r="DG221" s="155"/>
      <c r="DH221" s="155"/>
      <c r="DI221" s="155"/>
      <c r="DJ221" s="155"/>
      <c r="DK221" s="161"/>
      <c r="DL221" s="155"/>
      <c r="DM221" s="155"/>
      <c r="DN221" s="155"/>
      <c r="DO221" s="155"/>
      <c r="DP221" s="155"/>
      <c r="DQ221" s="161"/>
      <c r="DR221" s="155"/>
      <c r="DS221" s="155"/>
      <c r="DT221" s="161"/>
      <c r="DU221" s="155"/>
      <c r="DV221" s="155"/>
      <c r="DW221" s="155"/>
      <c r="DX221" s="155"/>
      <c r="DY221" s="155"/>
      <c r="DZ221" s="155"/>
      <c r="EA221" s="155"/>
      <c r="EB221" s="155"/>
      <c r="EC221" s="155"/>
      <c r="ED221" s="155"/>
      <c r="EE221" s="155"/>
      <c r="EF221" s="155"/>
      <c r="EG221" s="155"/>
      <c r="EH221" s="155"/>
      <c r="EI221" s="155"/>
      <c r="EJ221" s="155"/>
      <c r="EK221" s="155"/>
      <c r="EL221" s="155"/>
      <c r="EM221" s="155"/>
      <c r="EN221" s="155"/>
      <c r="EO221" s="155"/>
      <c r="EP221" s="155"/>
      <c r="EQ221" s="155"/>
      <c r="ER221" s="155"/>
      <c r="ES221" s="155"/>
      <c r="ET221" s="155"/>
      <c r="EU221" s="155"/>
      <c r="EV221" s="155"/>
      <c r="EW221" s="155"/>
      <c r="EX221" s="155"/>
      <c r="EY221" s="155"/>
      <c r="EZ221" s="155"/>
      <c r="FA221" s="155"/>
      <c r="FB221" s="155"/>
      <c r="FC221" s="155"/>
      <c r="FD221" s="155"/>
      <c r="FE221" s="155"/>
      <c r="FF221" s="155"/>
      <c r="FG221" s="155"/>
      <c r="FH221" s="155"/>
      <c r="FI221" s="155"/>
      <c r="FJ221" s="155"/>
      <c r="FK221" s="155"/>
      <c r="FL221" s="155"/>
      <c r="FM221" s="155"/>
      <c r="FN221" s="155"/>
      <c r="FO221" s="155"/>
      <c r="FP221" s="155"/>
      <c r="FQ221" s="155"/>
      <c r="FR221" s="155"/>
      <c r="FS221" s="155"/>
      <c r="FT221" s="155"/>
      <c r="FU221" s="155"/>
      <c r="FV221" s="155"/>
      <c r="FW221" s="155"/>
      <c r="FX221" s="155"/>
      <c r="FY221" s="155"/>
      <c r="FZ221" s="155"/>
      <c r="GA221" s="155"/>
    </row>
    <row r="222" spans="1:183" s="152" customFormat="1" x14ac:dyDescent="0.25">
      <c r="A222" s="13" t="s">
        <v>78</v>
      </c>
      <c r="B222" s="155"/>
      <c r="C222" s="161"/>
      <c r="D222" s="155"/>
      <c r="E222" s="155"/>
      <c r="F222" s="155"/>
      <c r="G222" s="155"/>
      <c r="H222" s="155"/>
      <c r="I222" s="155"/>
      <c r="J222" s="155"/>
      <c r="K222" s="155"/>
      <c r="L222" s="155"/>
      <c r="M222" s="161"/>
      <c r="N222" s="155"/>
      <c r="O222" s="155"/>
      <c r="P222" s="155"/>
      <c r="Q222" s="162"/>
      <c r="R222" s="162"/>
      <c r="S222" s="155"/>
      <c r="T222" s="155"/>
      <c r="U222" s="155"/>
      <c r="V222" s="155"/>
      <c r="W222" s="161"/>
      <c r="X222" s="155"/>
      <c r="Y222" s="155"/>
      <c r="Z222" s="155"/>
      <c r="AA222" s="155"/>
      <c r="AB222" s="155"/>
      <c r="AC222" s="161"/>
      <c r="AD222" s="155"/>
      <c r="AE222" s="161"/>
      <c r="AF222" s="155"/>
      <c r="AG222" s="155"/>
      <c r="AH222" s="155"/>
      <c r="AI222" s="155"/>
      <c r="AJ222" s="155"/>
      <c r="AK222" s="161"/>
      <c r="AL222" s="155"/>
      <c r="AM222" s="155"/>
      <c r="AN222" s="162"/>
      <c r="AO222" s="155"/>
      <c r="AP222" s="155"/>
      <c r="AQ222" s="155"/>
      <c r="AR222" s="161"/>
      <c r="AS222" s="155"/>
      <c r="AT222" s="162"/>
      <c r="AU222" s="155"/>
      <c r="AV222" s="155"/>
      <c r="AW222" s="162"/>
      <c r="AX222" s="155"/>
      <c r="AY222" s="161"/>
      <c r="AZ222" s="155"/>
      <c r="BA222" s="162"/>
      <c r="BB222" s="155"/>
      <c r="BC222" s="155"/>
      <c r="BD222" s="155"/>
      <c r="BE222" s="155"/>
      <c r="BF222" s="161"/>
      <c r="BG222" s="162"/>
      <c r="BH222" s="155"/>
      <c r="BI222" s="155"/>
      <c r="BJ222" s="162"/>
      <c r="BK222" s="161"/>
      <c r="BL222" s="162"/>
      <c r="BM222" s="161"/>
      <c r="BN222" s="155"/>
      <c r="BO222" s="162"/>
      <c r="BP222" s="155"/>
      <c r="BQ222" s="162"/>
      <c r="BR222" s="155"/>
      <c r="BS222" s="155"/>
      <c r="BT222" s="161"/>
      <c r="BU222" s="155"/>
      <c r="BV222" s="155"/>
      <c r="BW222" s="161"/>
      <c r="BX222" s="155"/>
      <c r="BY222" s="155"/>
      <c r="BZ222" s="155"/>
      <c r="CA222" s="161"/>
      <c r="CB222" s="155"/>
      <c r="CC222" s="155"/>
      <c r="CD222" s="161"/>
      <c r="CE222" s="155"/>
      <c r="CF222" s="155"/>
      <c r="CG222" s="155"/>
      <c r="CH222" s="161"/>
      <c r="CI222" s="155"/>
      <c r="CJ222" s="155"/>
      <c r="CK222" s="155"/>
      <c r="CL222" s="155"/>
      <c r="CM222" s="155"/>
      <c r="CN222" s="155"/>
      <c r="CO222" s="155"/>
      <c r="CP222" s="155"/>
      <c r="CQ222" s="155"/>
      <c r="CR222" s="155"/>
      <c r="CS222" s="155"/>
      <c r="CT222" s="161"/>
      <c r="CU222" s="155"/>
      <c r="CV222" s="161"/>
      <c r="CW222" s="155"/>
      <c r="CX222" s="155"/>
      <c r="CY222" s="155"/>
      <c r="CZ222" s="155"/>
      <c r="DA222" s="155"/>
      <c r="DB222" s="155"/>
      <c r="DC222" s="161"/>
      <c r="DD222" s="155"/>
      <c r="DE222" s="155"/>
      <c r="DF222" s="155"/>
      <c r="DG222" s="155"/>
      <c r="DH222" s="155"/>
      <c r="DI222" s="155"/>
      <c r="DJ222" s="155"/>
      <c r="DK222" s="161"/>
      <c r="DL222" s="155"/>
      <c r="DM222" s="155"/>
      <c r="DN222" s="155"/>
      <c r="DO222" s="155"/>
      <c r="DP222" s="155"/>
      <c r="DQ222" s="161"/>
      <c r="DR222" s="155"/>
      <c r="DS222" s="155"/>
      <c r="DT222" s="161"/>
      <c r="DU222" s="155"/>
      <c r="DV222" s="155"/>
      <c r="DW222" s="155"/>
      <c r="DX222" s="155"/>
      <c r="DY222" s="155"/>
      <c r="DZ222" s="155"/>
      <c r="EA222" s="155"/>
      <c r="EB222" s="155"/>
      <c r="EC222" s="155"/>
      <c r="ED222" s="155"/>
      <c r="EE222" s="155"/>
      <c r="EF222" s="155"/>
      <c r="EG222" s="155"/>
      <c r="EH222" s="155"/>
      <c r="EI222" s="155"/>
      <c r="EJ222" s="155"/>
      <c r="EK222" s="155"/>
      <c r="EL222" s="155"/>
      <c r="EM222" s="155"/>
      <c r="EN222" s="155"/>
      <c r="EO222" s="155"/>
      <c r="EP222" s="155"/>
      <c r="EQ222" s="155"/>
      <c r="ER222" s="155"/>
      <c r="ES222" s="155"/>
      <c r="ET222" s="155"/>
      <c r="EU222" s="155"/>
      <c r="EV222" s="155"/>
      <c r="EW222" s="155"/>
      <c r="EX222" s="155"/>
      <c r="EY222" s="155"/>
      <c r="EZ222" s="155"/>
      <c r="FA222" s="155"/>
      <c r="FB222" s="155"/>
      <c r="FC222" s="155"/>
      <c r="FD222" s="155"/>
      <c r="FE222" s="155"/>
      <c r="FF222" s="155"/>
      <c r="FG222" s="155"/>
      <c r="FH222" s="155"/>
      <c r="FI222" s="155"/>
      <c r="FJ222" s="155"/>
      <c r="FK222" s="155"/>
      <c r="FL222" s="155"/>
      <c r="FM222" s="155"/>
      <c r="FN222" s="155"/>
      <c r="FO222" s="155"/>
      <c r="FP222" s="155"/>
      <c r="FQ222" s="155"/>
      <c r="FR222" s="155"/>
      <c r="FS222" s="155"/>
      <c r="FT222" s="155"/>
      <c r="FU222" s="155"/>
      <c r="FV222" s="155"/>
      <c r="FW222" s="155"/>
      <c r="FX222" s="155"/>
      <c r="FY222" s="155"/>
      <c r="FZ222" s="155"/>
      <c r="GA222" s="155"/>
    </row>
    <row r="223" spans="1:183" s="152" customFormat="1" x14ac:dyDescent="0.25">
      <c r="A223" s="152" t="s">
        <v>79</v>
      </c>
      <c r="B223" s="141">
        <v>0.5</v>
      </c>
      <c r="C223" s="161"/>
      <c r="D223" s="155"/>
      <c r="E223" s="155"/>
      <c r="F223" s="155"/>
      <c r="G223" s="155"/>
      <c r="H223" s="155"/>
      <c r="I223" s="155"/>
      <c r="J223" s="155"/>
      <c r="K223" s="155"/>
      <c r="L223" s="155"/>
      <c r="M223" s="161"/>
      <c r="N223" s="155"/>
      <c r="O223" s="155"/>
      <c r="P223" s="155"/>
      <c r="Q223" s="162"/>
      <c r="R223" s="162"/>
      <c r="S223" s="155"/>
      <c r="T223" s="155"/>
      <c r="U223" s="155"/>
      <c r="V223" s="155"/>
      <c r="W223" s="161"/>
      <c r="X223" s="155"/>
      <c r="Y223" s="155"/>
      <c r="Z223" s="155"/>
      <c r="AA223" s="155"/>
      <c r="AB223" s="155"/>
      <c r="AC223" s="161"/>
      <c r="AD223" s="155"/>
      <c r="AE223" s="161"/>
      <c r="AF223" s="155"/>
      <c r="AG223" s="155"/>
      <c r="AH223" s="155"/>
      <c r="AI223" s="155"/>
      <c r="AJ223" s="155"/>
      <c r="AK223" s="161"/>
      <c r="AL223" s="155"/>
      <c r="AM223" s="155"/>
      <c r="AN223" s="162"/>
      <c r="AO223" s="155"/>
      <c r="AP223" s="155"/>
      <c r="AQ223" s="155"/>
      <c r="AR223" s="161"/>
      <c r="AS223" s="155"/>
      <c r="AT223" s="162"/>
      <c r="AU223" s="155"/>
      <c r="AV223" s="155"/>
      <c r="AW223" s="162"/>
      <c r="AX223" s="155"/>
      <c r="AY223" s="161"/>
      <c r="AZ223" s="155"/>
      <c r="BA223" s="162"/>
      <c r="BB223" s="155"/>
      <c r="BC223" s="155"/>
      <c r="BD223" s="155"/>
      <c r="BE223" s="155"/>
      <c r="BF223" s="161"/>
      <c r="BG223" s="162"/>
      <c r="BH223" s="155"/>
      <c r="BI223" s="155"/>
      <c r="BJ223" s="162"/>
      <c r="BK223" s="161"/>
      <c r="BL223" s="162"/>
      <c r="BM223" s="161"/>
      <c r="BN223" s="155"/>
      <c r="BO223" s="162"/>
      <c r="BP223" s="155"/>
      <c r="BQ223" s="162"/>
      <c r="BR223" s="155"/>
      <c r="BS223" s="155"/>
      <c r="BT223" s="161"/>
      <c r="BU223" s="155"/>
      <c r="BV223" s="155"/>
      <c r="BW223" s="161"/>
      <c r="BX223" s="155"/>
      <c r="BY223" s="155"/>
      <c r="BZ223" s="155"/>
      <c r="CA223" s="161"/>
      <c r="CB223" s="155"/>
      <c r="CC223" s="155"/>
      <c r="CD223" s="161"/>
      <c r="CE223" s="155"/>
      <c r="CF223" s="155"/>
      <c r="CG223" s="155"/>
      <c r="CH223" s="161"/>
      <c r="CI223" s="155"/>
      <c r="CJ223" s="155"/>
      <c r="CK223" s="155"/>
      <c r="CL223" s="155"/>
      <c r="CM223" s="155"/>
      <c r="CN223" s="155"/>
      <c r="CO223" s="155"/>
      <c r="CP223" s="155"/>
      <c r="CQ223" s="155"/>
      <c r="CR223" s="155"/>
      <c r="CS223" s="155"/>
      <c r="CT223" s="161"/>
      <c r="CU223" s="155"/>
      <c r="CV223" s="161"/>
      <c r="CW223" s="155"/>
      <c r="CX223" s="155"/>
      <c r="CY223" s="155"/>
      <c r="CZ223" s="155"/>
      <c r="DA223" s="155"/>
      <c r="DB223" s="155"/>
      <c r="DC223" s="161"/>
      <c r="DD223" s="155"/>
      <c r="DE223" s="155"/>
      <c r="DF223" s="155"/>
      <c r="DG223" s="155"/>
      <c r="DH223" s="155"/>
      <c r="DI223" s="155"/>
      <c r="DJ223" s="155"/>
      <c r="DK223" s="161"/>
      <c r="DL223" s="155"/>
      <c r="DM223" s="155"/>
      <c r="DN223" s="155"/>
      <c r="DO223" s="155"/>
      <c r="DP223" s="155"/>
      <c r="DQ223" s="161"/>
      <c r="DR223" s="155"/>
      <c r="DS223" s="155"/>
      <c r="DT223" s="161"/>
      <c r="DU223" s="155"/>
      <c r="DV223" s="155"/>
      <c r="DW223" s="155"/>
      <c r="DX223" s="155"/>
      <c r="DY223" s="155"/>
      <c r="DZ223" s="155"/>
      <c r="EA223" s="155"/>
      <c r="EB223" s="155"/>
      <c r="EC223" s="155"/>
      <c r="ED223" s="155"/>
      <c r="EE223" s="155"/>
      <c r="EF223" s="155"/>
      <c r="EG223" s="155"/>
      <c r="EH223" s="155"/>
      <c r="EI223" s="155"/>
      <c r="EJ223" s="155"/>
      <c r="EK223" s="155"/>
      <c r="EL223" s="155"/>
      <c r="EM223" s="155"/>
      <c r="EN223" s="155"/>
      <c r="EO223" s="155"/>
      <c r="EP223" s="155"/>
      <c r="EQ223" s="155"/>
      <c r="ER223" s="155"/>
      <c r="ES223" s="155"/>
      <c r="ET223" s="155"/>
      <c r="EU223" s="155"/>
      <c r="EV223" s="155"/>
      <c r="EW223" s="155"/>
      <c r="EX223" s="155"/>
      <c r="EY223" s="155"/>
      <c r="EZ223" s="155"/>
      <c r="FA223" s="155"/>
      <c r="FB223" s="155"/>
      <c r="FC223" s="155"/>
      <c r="FD223" s="155"/>
      <c r="FE223" s="155"/>
      <c r="FF223" s="155"/>
      <c r="FG223" s="155"/>
      <c r="FH223" s="155"/>
      <c r="FI223" s="155"/>
      <c r="FJ223" s="155"/>
      <c r="FK223" s="155"/>
      <c r="FL223" s="155"/>
      <c r="FM223" s="155"/>
      <c r="FN223" s="155"/>
      <c r="FO223" s="155"/>
      <c r="FP223" s="155"/>
      <c r="FQ223" s="155"/>
      <c r="FR223" s="155"/>
      <c r="FS223" s="155"/>
      <c r="FT223" s="155"/>
      <c r="FU223" s="155"/>
      <c r="FV223" s="155"/>
      <c r="FW223" s="155"/>
      <c r="FX223" s="155"/>
      <c r="FY223" s="155"/>
      <c r="FZ223" s="155"/>
      <c r="GA223" s="155"/>
    </row>
    <row r="224" spans="1:183" x14ac:dyDescent="0.25">
      <c r="A224" s="152" t="s">
        <v>84</v>
      </c>
      <c r="B224" s="141">
        <v>0.5</v>
      </c>
      <c r="CT224" t="str">
        <f>IF(CT211="R1",BR4, "")</f>
        <v/>
      </c>
      <c r="CU224" t="str">
        <f>IF(CU211="R1",BS4, "")</f>
        <v/>
      </c>
    </row>
    <row r="225" spans="1:13" s="152" customFormat="1" x14ac:dyDescent="0.25">
      <c r="B225" s="171"/>
    </row>
    <row r="226" spans="1:13" s="152" customFormat="1" x14ac:dyDescent="0.25">
      <c r="A226" s="170" t="s">
        <v>326</v>
      </c>
      <c r="B226" s="167">
        <v>1</v>
      </c>
      <c r="C226" s="167">
        <v>2</v>
      </c>
      <c r="D226" s="167">
        <v>3</v>
      </c>
      <c r="E226" s="167">
        <v>4</v>
      </c>
      <c r="F226" s="167">
        <v>5</v>
      </c>
      <c r="G226" s="167">
        <v>6</v>
      </c>
      <c r="H226" s="169">
        <v>7</v>
      </c>
      <c r="I226" s="169">
        <v>8</v>
      </c>
      <c r="J226" s="169">
        <v>9</v>
      </c>
      <c r="K226" s="169">
        <v>10</v>
      </c>
      <c r="L226" s="169">
        <v>11</v>
      </c>
      <c r="M226" s="169">
        <v>12</v>
      </c>
    </row>
    <row r="227" spans="1:13" s="152" customFormat="1" x14ac:dyDescent="0.25">
      <c r="A227" s="166" t="s">
        <v>96</v>
      </c>
      <c r="B227" s="168">
        <v>48</v>
      </c>
      <c r="C227" s="168">
        <v>48</v>
      </c>
      <c r="D227" s="168">
        <v>44</v>
      </c>
      <c r="E227" s="168">
        <v>47</v>
      </c>
      <c r="F227" s="168">
        <v>63</v>
      </c>
      <c r="G227" s="168">
        <v>46</v>
      </c>
      <c r="H227" s="168">
        <v>42</v>
      </c>
      <c r="I227" s="168">
        <v>36</v>
      </c>
      <c r="J227" s="168">
        <v>40</v>
      </c>
      <c r="K227" s="168">
        <v>57</v>
      </c>
      <c r="L227" s="168">
        <v>60</v>
      </c>
      <c r="M227" s="168">
        <v>59</v>
      </c>
    </row>
    <row r="228" spans="1:13" s="152" customFormat="1" x14ac:dyDescent="0.25">
      <c r="A228" s="166" t="s">
        <v>77</v>
      </c>
      <c r="B228" s="168">
        <v>6</v>
      </c>
      <c r="C228" s="168">
        <v>6</v>
      </c>
      <c r="D228" s="168">
        <v>6</v>
      </c>
      <c r="E228" s="168">
        <v>6</v>
      </c>
      <c r="F228" s="168">
        <v>6</v>
      </c>
      <c r="G228" s="168">
        <v>6</v>
      </c>
      <c r="H228" s="168">
        <v>6</v>
      </c>
      <c r="I228" s="168">
        <v>6</v>
      </c>
      <c r="J228" s="168">
        <v>6</v>
      </c>
      <c r="K228" s="168">
        <v>6</v>
      </c>
      <c r="L228" s="168">
        <v>6</v>
      </c>
      <c r="M228" s="168">
        <v>6</v>
      </c>
    </row>
    <row r="229" spans="1:13" s="152" customFormat="1" x14ac:dyDescent="0.25"/>
    <row r="230" spans="1:13" x14ac:dyDescent="0.25">
      <c r="A230" t="s">
        <v>21</v>
      </c>
      <c r="B230" s="66" t="s">
        <v>143</v>
      </c>
    </row>
    <row r="231" spans="1:13" x14ac:dyDescent="0.25">
      <c r="A231">
        <v>15</v>
      </c>
      <c r="B231" s="153">
        <v>28.25</v>
      </c>
    </row>
    <row r="232" spans="1:13" x14ac:dyDescent="0.25">
      <c r="A232">
        <v>30</v>
      </c>
      <c r="B232" s="153">
        <v>27.625</v>
      </c>
    </row>
    <row r="233" spans="1:13" x14ac:dyDescent="0.25">
      <c r="A233">
        <v>60</v>
      </c>
      <c r="B233" s="153">
        <v>20.75</v>
      </c>
    </row>
    <row r="234" spans="1:13" x14ac:dyDescent="0.25">
      <c r="A234">
        <v>90</v>
      </c>
      <c r="B234" s="153">
        <v>22.25</v>
      </c>
    </row>
    <row r="235" spans="1:13" x14ac:dyDescent="0.25">
      <c r="A235">
        <v>120</v>
      </c>
      <c r="B235" s="153">
        <v>21.125</v>
      </c>
    </row>
    <row r="236" spans="1:13" x14ac:dyDescent="0.25">
      <c r="A236">
        <v>150</v>
      </c>
      <c r="B236" s="153">
        <v>17.95</v>
      </c>
    </row>
    <row r="237" spans="1:13" x14ac:dyDescent="0.25">
      <c r="A237">
        <v>200</v>
      </c>
      <c r="B237" s="153">
        <v>19.375</v>
      </c>
    </row>
    <row r="238" spans="1:13" ht="3.6" customHeight="1" x14ac:dyDescent="0.25">
      <c r="B238" s="153">
        <v>254.25</v>
      </c>
    </row>
    <row r="239" spans="1:13" ht="3.6" customHeight="1" x14ac:dyDescent="0.25">
      <c r="B239" s="153">
        <v>371.47500000000002</v>
      </c>
    </row>
    <row r="240" spans="1:13" ht="3.6" customHeight="1" x14ac:dyDescent="0.25">
      <c r="B240" s="153"/>
    </row>
    <row r="241" spans="1:2" ht="3.6" customHeight="1" x14ac:dyDescent="0.25">
      <c r="B241" s="153"/>
    </row>
    <row r="242" spans="1:2" x14ac:dyDescent="0.25">
      <c r="A242" t="s">
        <v>45</v>
      </c>
      <c r="B242" s="153" t="s">
        <v>143</v>
      </c>
    </row>
    <row r="243" spans="1:2" x14ac:dyDescent="0.25">
      <c r="A243">
        <v>15</v>
      </c>
      <c r="B243" s="153">
        <v>27.25</v>
      </c>
    </row>
    <row r="244" spans="1:2" x14ac:dyDescent="0.25">
      <c r="A244">
        <v>30</v>
      </c>
      <c r="B244" s="153">
        <v>25.375</v>
      </c>
    </row>
    <row r="245" spans="1:2" x14ac:dyDescent="0.25">
      <c r="A245">
        <v>60</v>
      </c>
      <c r="B245" s="153">
        <v>24.75</v>
      </c>
    </row>
    <row r="246" spans="1:2" x14ac:dyDescent="0.25">
      <c r="A246">
        <v>90</v>
      </c>
      <c r="B246" s="153">
        <v>16.25</v>
      </c>
    </row>
    <row r="247" spans="1:2" x14ac:dyDescent="0.25">
      <c r="A247">
        <v>120</v>
      </c>
      <c r="B247" s="153">
        <v>14.875</v>
      </c>
    </row>
    <row r="248" spans="1:2" x14ac:dyDescent="0.25">
      <c r="A248">
        <v>150</v>
      </c>
      <c r="B248" s="153">
        <v>16.175000000000001</v>
      </c>
    </row>
    <row r="249" spans="1:2" x14ac:dyDescent="0.25">
      <c r="A249">
        <v>200</v>
      </c>
      <c r="B249" s="153">
        <v>21</v>
      </c>
    </row>
    <row r="250" spans="1:2" ht="3.6" customHeight="1" x14ac:dyDescent="0.25">
      <c r="B250" s="153">
        <v>240</v>
      </c>
    </row>
    <row r="251" spans="1:2" ht="3.6" customHeight="1" x14ac:dyDescent="0.25">
      <c r="B251" s="153">
        <v>333.15</v>
      </c>
    </row>
    <row r="252" spans="1:2" ht="3.6" customHeight="1" x14ac:dyDescent="0.25">
      <c r="B252" s="153"/>
    </row>
    <row r="253" spans="1:2" ht="3.6" customHeight="1" x14ac:dyDescent="0.25">
      <c r="B253" s="153"/>
    </row>
    <row r="254" spans="1:2" x14ac:dyDescent="0.25">
      <c r="A254" t="s">
        <v>46</v>
      </c>
      <c r="B254" s="153" t="s">
        <v>143</v>
      </c>
    </row>
    <row r="255" spans="1:2" x14ac:dyDescent="0.25">
      <c r="A255">
        <v>15</v>
      </c>
      <c r="B255" s="153">
        <v>26.75</v>
      </c>
    </row>
    <row r="256" spans="1:2" x14ac:dyDescent="0.25">
      <c r="A256">
        <v>30</v>
      </c>
      <c r="B256" s="153">
        <v>26</v>
      </c>
    </row>
    <row r="257" spans="1:2" x14ac:dyDescent="0.25">
      <c r="A257">
        <v>60</v>
      </c>
      <c r="B257" s="153">
        <v>24.75</v>
      </c>
    </row>
    <row r="258" spans="1:2" x14ac:dyDescent="0.25">
      <c r="A258">
        <v>90</v>
      </c>
      <c r="B258" s="153">
        <v>19.625</v>
      </c>
    </row>
    <row r="259" spans="1:2" x14ac:dyDescent="0.25">
      <c r="A259">
        <v>120</v>
      </c>
      <c r="B259" s="153">
        <v>16.3</v>
      </c>
    </row>
    <row r="260" spans="1:2" x14ac:dyDescent="0.25">
      <c r="A260">
        <v>150</v>
      </c>
      <c r="B260" s="153">
        <v>17.175000000000001</v>
      </c>
    </row>
    <row r="261" spans="1:2" x14ac:dyDescent="0.25">
      <c r="A261">
        <v>200</v>
      </c>
      <c r="B261" s="153">
        <v>18</v>
      </c>
    </row>
    <row r="262" spans="1:2" ht="1.95" customHeight="1" x14ac:dyDescent="0.25">
      <c r="B262" s="153">
        <v>251.25</v>
      </c>
    </row>
    <row r="263" spans="1:2" ht="1.95" customHeight="1" x14ac:dyDescent="0.25">
      <c r="B263" s="153">
        <v>351.67499999999995</v>
      </c>
    </row>
    <row r="264" spans="1:2" ht="1.95" customHeight="1" x14ac:dyDescent="0.25">
      <c r="B264" s="153"/>
    </row>
    <row r="265" spans="1:2" ht="1.95" customHeight="1" x14ac:dyDescent="0.25">
      <c r="B265" s="153"/>
    </row>
    <row r="266" spans="1:2" x14ac:dyDescent="0.25">
      <c r="A266" t="s">
        <v>47</v>
      </c>
      <c r="B266" s="153" t="s">
        <v>143</v>
      </c>
    </row>
    <row r="267" spans="1:2" x14ac:dyDescent="0.25">
      <c r="A267">
        <v>15</v>
      </c>
      <c r="B267" s="153">
        <v>27.5</v>
      </c>
    </row>
    <row r="268" spans="1:2" x14ac:dyDescent="0.25">
      <c r="A268">
        <v>30</v>
      </c>
      <c r="B268" s="153">
        <v>27.875</v>
      </c>
    </row>
    <row r="269" spans="1:2" x14ac:dyDescent="0.25">
      <c r="A269">
        <v>60</v>
      </c>
      <c r="B269" s="153">
        <v>22.375</v>
      </c>
    </row>
    <row r="270" spans="1:2" x14ac:dyDescent="0.25">
      <c r="A270">
        <v>90</v>
      </c>
      <c r="B270" s="153">
        <v>17.5</v>
      </c>
    </row>
    <row r="271" spans="1:2" x14ac:dyDescent="0.25">
      <c r="A271">
        <v>120</v>
      </c>
      <c r="B271" s="153">
        <v>16.375</v>
      </c>
    </row>
    <row r="272" spans="1:2" x14ac:dyDescent="0.25">
      <c r="A272">
        <v>150</v>
      </c>
      <c r="B272" s="153">
        <v>21</v>
      </c>
    </row>
    <row r="273" spans="1:2" x14ac:dyDescent="0.25">
      <c r="A273">
        <v>200</v>
      </c>
      <c r="B273" s="153">
        <v>22</v>
      </c>
    </row>
    <row r="274" spans="1:2" ht="3.6" customHeight="1" x14ac:dyDescent="0.25">
      <c r="B274" s="153">
        <v>244.5</v>
      </c>
    </row>
    <row r="275" spans="1:2" ht="3.6" customHeight="1" x14ac:dyDescent="0.25">
      <c r="B275" s="153">
        <v>356.625</v>
      </c>
    </row>
    <row r="276" spans="1:2" ht="3.6" customHeight="1" x14ac:dyDescent="0.25">
      <c r="B276" s="153"/>
    </row>
    <row r="277" spans="1:2" ht="3.6" customHeight="1" x14ac:dyDescent="0.25">
      <c r="B277" s="153"/>
    </row>
    <row r="278" spans="1:2" x14ac:dyDescent="0.25">
      <c r="A278" t="s">
        <v>48</v>
      </c>
      <c r="B278" s="153" t="s">
        <v>143</v>
      </c>
    </row>
    <row r="279" spans="1:2" x14ac:dyDescent="0.25">
      <c r="A279">
        <v>15</v>
      </c>
      <c r="B279" s="153">
        <v>26.5</v>
      </c>
    </row>
    <row r="280" spans="1:2" x14ac:dyDescent="0.25">
      <c r="A280">
        <v>30</v>
      </c>
      <c r="B280" s="153">
        <v>26.375</v>
      </c>
    </row>
    <row r="281" spans="1:2" x14ac:dyDescent="0.25">
      <c r="A281">
        <v>60</v>
      </c>
      <c r="B281" s="153">
        <v>22.625</v>
      </c>
    </row>
    <row r="282" spans="1:2" x14ac:dyDescent="0.25">
      <c r="A282">
        <v>90</v>
      </c>
      <c r="B282" s="153">
        <v>21</v>
      </c>
    </row>
    <row r="283" spans="1:2" x14ac:dyDescent="0.25">
      <c r="A283">
        <v>120</v>
      </c>
      <c r="B283" s="153">
        <v>17</v>
      </c>
    </row>
    <row r="284" spans="1:2" x14ac:dyDescent="0.25">
      <c r="A284">
        <v>150</v>
      </c>
      <c r="B284" s="153">
        <v>16.225000000000001</v>
      </c>
    </row>
    <row r="285" spans="1:2" x14ac:dyDescent="0.25">
      <c r="A285">
        <v>200</v>
      </c>
      <c r="B285" s="153">
        <v>20.375</v>
      </c>
    </row>
    <row r="286" spans="1:2" ht="3" customHeight="1" x14ac:dyDescent="0.25">
      <c r="B286" s="153">
        <v>249.75</v>
      </c>
    </row>
    <row r="287" spans="1:2" ht="3" customHeight="1" x14ac:dyDescent="0.25">
      <c r="B287" s="153">
        <v>349.42499999999995</v>
      </c>
    </row>
    <row r="288" spans="1:2" ht="3" customHeight="1" x14ac:dyDescent="0.25">
      <c r="B288" s="153"/>
    </row>
    <row r="289" spans="1:2" ht="3" customHeight="1" x14ac:dyDescent="0.25">
      <c r="B289" s="153"/>
    </row>
    <row r="290" spans="1:2" x14ac:dyDescent="0.25">
      <c r="A290" t="s">
        <v>44</v>
      </c>
      <c r="B290" s="153" t="s">
        <v>143</v>
      </c>
    </row>
    <row r="291" spans="1:2" x14ac:dyDescent="0.25">
      <c r="A291">
        <v>15</v>
      </c>
      <c r="B291" s="153">
        <v>27.625</v>
      </c>
    </row>
    <row r="292" spans="1:2" x14ac:dyDescent="0.25">
      <c r="A292">
        <v>30</v>
      </c>
      <c r="B292" s="153">
        <v>24.625</v>
      </c>
    </row>
    <row r="293" spans="1:2" x14ac:dyDescent="0.25">
      <c r="A293">
        <v>60</v>
      </c>
      <c r="B293" s="153">
        <v>19.5</v>
      </c>
    </row>
    <row r="294" spans="1:2" x14ac:dyDescent="0.25">
      <c r="A294">
        <v>90</v>
      </c>
      <c r="B294" s="153">
        <v>15.625</v>
      </c>
    </row>
    <row r="295" spans="1:2" x14ac:dyDescent="0.25">
      <c r="A295">
        <v>120</v>
      </c>
      <c r="B295" s="153">
        <v>15.5</v>
      </c>
    </row>
    <row r="296" spans="1:2" x14ac:dyDescent="0.25">
      <c r="A296">
        <v>150</v>
      </c>
      <c r="B296" s="153">
        <v>16.475000000000001</v>
      </c>
    </row>
    <row r="297" spans="1:2" x14ac:dyDescent="0.25">
      <c r="A297">
        <v>200</v>
      </c>
      <c r="B297" s="153">
        <v>19.625</v>
      </c>
    </row>
    <row r="298" spans="1:2" ht="3" customHeight="1" x14ac:dyDescent="0.25">
      <c r="B298" s="153">
        <v>220.6875</v>
      </c>
    </row>
    <row r="299" spans="1:2" ht="3" customHeight="1" x14ac:dyDescent="0.25">
      <c r="B299" s="153">
        <v>316.61249999999995</v>
      </c>
    </row>
    <row r="300" spans="1:2" ht="3" customHeight="1" x14ac:dyDescent="0.25">
      <c r="B300" s="153"/>
    </row>
    <row r="301" spans="1:2" ht="3" customHeight="1" x14ac:dyDescent="0.25">
      <c r="B301" s="153"/>
    </row>
    <row r="302" spans="1:2" x14ac:dyDescent="0.25">
      <c r="A302" s="74" t="s">
        <v>253</v>
      </c>
      <c r="B302" s="153" t="s">
        <v>143</v>
      </c>
    </row>
    <row r="303" spans="1:2" x14ac:dyDescent="0.25">
      <c r="A303">
        <v>15</v>
      </c>
      <c r="B303" s="153">
        <v>26.75</v>
      </c>
    </row>
    <row r="304" spans="1:2" x14ac:dyDescent="0.25">
      <c r="A304">
        <v>30</v>
      </c>
      <c r="B304" s="153">
        <v>26.375</v>
      </c>
    </row>
    <row r="305" spans="1:2" x14ac:dyDescent="0.25">
      <c r="A305">
        <v>60</v>
      </c>
      <c r="B305" s="153">
        <v>23.25</v>
      </c>
    </row>
    <row r="306" spans="1:2" x14ac:dyDescent="0.25">
      <c r="A306">
        <v>90</v>
      </c>
      <c r="B306" s="153">
        <v>19.875</v>
      </c>
    </row>
    <row r="307" spans="1:2" x14ac:dyDescent="0.25">
      <c r="A307">
        <v>120</v>
      </c>
      <c r="B307" s="153">
        <v>14.25</v>
      </c>
    </row>
    <row r="308" spans="1:2" x14ac:dyDescent="0.25">
      <c r="A308">
        <v>150</v>
      </c>
      <c r="B308" s="153">
        <v>16.75</v>
      </c>
    </row>
    <row r="309" spans="1:2" x14ac:dyDescent="0.25">
      <c r="A309">
        <v>200</v>
      </c>
      <c r="B309" s="153">
        <v>19.625</v>
      </c>
    </row>
    <row r="310" spans="1:2" ht="3" customHeight="1" x14ac:dyDescent="0.25">
      <c r="B310" s="153">
        <v>248.625</v>
      </c>
    </row>
    <row r="311" spans="1:2" ht="3" customHeight="1" x14ac:dyDescent="0.25">
      <c r="B311" s="153">
        <v>341.625</v>
      </c>
    </row>
    <row r="312" spans="1:2" ht="3" customHeight="1" x14ac:dyDescent="0.25">
      <c r="B312" s="153" t="s">
        <v>277</v>
      </c>
    </row>
    <row r="313" spans="1:2" ht="3" customHeight="1" x14ac:dyDescent="0.25">
      <c r="B313" s="153"/>
    </row>
    <row r="314" spans="1:2" x14ac:dyDescent="0.25">
      <c r="A314" s="74" t="s">
        <v>254</v>
      </c>
      <c r="B314" s="153" t="s">
        <v>143</v>
      </c>
    </row>
    <row r="315" spans="1:2" x14ac:dyDescent="0.25">
      <c r="A315">
        <v>15</v>
      </c>
      <c r="B315" s="153">
        <v>26.125</v>
      </c>
    </row>
    <row r="316" spans="1:2" x14ac:dyDescent="0.25">
      <c r="A316">
        <v>30</v>
      </c>
      <c r="B316" s="153">
        <v>23.875</v>
      </c>
    </row>
    <row r="317" spans="1:2" x14ac:dyDescent="0.25">
      <c r="A317">
        <v>60</v>
      </c>
      <c r="B317" s="153">
        <v>18.774999999999999</v>
      </c>
    </row>
    <row r="318" spans="1:2" x14ac:dyDescent="0.25">
      <c r="A318">
        <v>90</v>
      </c>
      <c r="B318" s="153">
        <v>14.875</v>
      </c>
    </row>
    <row r="319" spans="1:2" x14ac:dyDescent="0.25">
      <c r="A319">
        <v>120</v>
      </c>
      <c r="B319" s="153">
        <v>15.875</v>
      </c>
    </row>
    <row r="320" spans="1:2" x14ac:dyDescent="0.25">
      <c r="A320">
        <v>150</v>
      </c>
      <c r="B320" s="153">
        <v>15.7</v>
      </c>
    </row>
    <row r="321" spans="1:2" x14ac:dyDescent="0.25">
      <c r="A321">
        <v>200</v>
      </c>
      <c r="B321" s="153">
        <v>18.75</v>
      </c>
    </row>
    <row r="322" spans="1:2" ht="3" customHeight="1" x14ac:dyDescent="0.25">
      <c r="B322" s="153">
        <v>211.76249999999999</v>
      </c>
    </row>
    <row r="323" spans="1:2" ht="3" customHeight="1" x14ac:dyDescent="0.25">
      <c r="B323" s="153">
        <v>306.48750000000001</v>
      </c>
    </row>
    <row r="324" spans="1:2" ht="3" customHeight="1" x14ac:dyDescent="0.25">
      <c r="B324" s="153" t="s">
        <v>277</v>
      </c>
    </row>
    <row r="325" spans="1:2" ht="3" customHeight="1" x14ac:dyDescent="0.25">
      <c r="B325" s="153"/>
    </row>
    <row r="326" spans="1:2" x14ac:dyDescent="0.25">
      <c r="A326" s="74" t="s">
        <v>255</v>
      </c>
      <c r="B326" s="153" t="s">
        <v>143</v>
      </c>
    </row>
    <row r="327" spans="1:2" x14ac:dyDescent="0.25">
      <c r="A327">
        <v>15</v>
      </c>
      <c r="B327" s="153">
        <v>26</v>
      </c>
    </row>
    <row r="328" spans="1:2" x14ac:dyDescent="0.25">
      <c r="A328">
        <v>30</v>
      </c>
      <c r="B328" s="153">
        <v>22.875</v>
      </c>
    </row>
    <row r="329" spans="1:2" x14ac:dyDescent="0.25">
      <c r="A329">
        <v>60</v>
      </c>
      <c r="B329" s="153">
        <v>22.5</v>
      </c>
    </row>
    <row r="330" spans="1:2" x14ac:dyDescent="0.25">
      <c r="A330">
        <v>90</v>
      </c>
      <c r="B330" s="153">
        <v>15.975</v>
      </c>
    </row>
    <row r="331" spans="1:2" x14ac:dyDescent="0.25">
      <c r="A331">
        <v>120</v>
      </c>
      <c r="B331" s="153">
        <v>16.649999999999999</v>
      </c>
    </row>
    <row r="332" spans="1:2" x14ac:dyDescent="0.25">
      <c r="A332">
        <v>150</v>
      </c>
      <c r="B332" s="153">
        <v>15.25</v>
      </c>
    </row>
    <row r="333" spans="1:2" x14ac:dyDescent="0.25">
      <c r="A333">
        <v>200</v>
      </c>
      <c r="B333" s="153">
        <v>20.625</v>
      </c>
    </row>
    <row r="334" spans="1:2" ht="3" customHeight="1" x14ac:dyDescent="0.25">
      <c r="B334" s="153">
        <v>223.05</v>
      </c>
    </row>
    <row r="335" spans="1:2" ht="3" customHeight="1" x14ac:dyDescent="0.25">
      <c r="B335" s="153">
        <v>318.75</v>
      </c>
    </row>
    <row r="336" spans="1:2" ht="3" customHeight="1" x14ac:dyDescent="0.25">
      <c r="B336" s="153"/>
    </row>
    <row r="337" spans="1:2" ht="3" customHeight="1" x14ac:dyDescent="0.25">
      <c r="B337" s="153"/>
    </row>
    <row r="338" spans="1:2" x14ac:dyDescent="0.25">
      <c r="A338" s="74" t="s">
        <v>256</v>
      </c>
      <c r="B338" s="153" t="s">
        <v>143</v>
      </c>
    </row>
    <row r="339" spans="1:2" x14ac:dyDescent="0.25">
      <c r="A339">
        <v>15</v>
      </c>
      <c r="B339" s="153">
        <v>28.5</v>
      </c>
    </row>
    <row r="340" spans="1:2" x14ac:dyDescent="0.25">
      <c r="A340">
        <v>30</v>
      </c>
      <c r="B340" s="153">
        <v>26.875</v>
      </c>
    </row>
    <row r="341" spans="1:2" x14ac:dyDescent="0.25">
      <c r="A341">
        <v>60</v>
      </c>
      <c r="B341" s="153">
        <v>22.15</v>
      </c>
    </row>
    <row r="342" spans="1:2" x14ac:dyDescent="0.25">
      <c r="A342">
        <v>90</v>
      </c>
      <c r="B342" s="153">
        <v>16.75</v>
      </c>
    </row>
    <row r="343" spans="1:2" x14ac:dyDescent="0.25">
      <c r="A343">
        <v>120</v>
      </c>
      <c r="B343" s="153">
        <v>17.5</v>
      </c>
    </row>
    <row r="344" spans="1:2" x14ac:dyDescent="0.25">
      <c r="A344">
        <v>150</v>
      </c>
      <c r="B344" s="153">
        <v>18.25</v>
      </c>
    </row>
    <row r="345" spans="1:2" x14ac:dyDescent="0.25">
      <c r="A345">
        <v>200</v>
      </c>
      <c r="B345" s="153">
        <v>19</v>
      </c>
    </row>
    <row r="346" spans="1:2" ht="3" customHeight="1" x14ac:dyDescent="0.25">
      <c r="B346" s="153">
        <v>240.07500000000002</v>
      </c>
    </row>
    <row r="347" spans="1:2" ht="3" customHeight="1" x14ac:dyDescent="0.25">
      <c r="B347" s="153">
        <v>347.32500000000005</v>
      </c>
    </row>
    <row r="348" spans="1:2" ht="3" customHeight="1" x14ac:dyDescent="0.25">
      <c r="B348" s="153"/>
    </row>
    <row r="349" spans="1:2" ht="3" customHeight="1" x14ac:dyDescent="0.25">
      <c r="B349" s="153"/>
    </row>
    <row r="350" spans="1:2" x14ac:dyDescent="0.25">
      <c r="A350" s="74" t="s">
        <v>257</v>
      </c>
      <c r="B350" s="153" t="s">
        <v>143</v>
      </c>
    </row>
    <row r="351" spans="1:2" x14ac:dyDescent="0.25">
      <c r="A351">
        <v>15</v>
      </c>
      <c r="B351" s="153">
        <v>27.75</v>
      </c>
    </row>
    <row r="352" spans="1:2" x14ac:dyDescent="0.25">
      <c r="A352">
        <v>30</v>
      </c>
      <c r="B352" s="153">
        <v>27.25</v>
      </c>
    </row>
    <row r="353" spans="1:2" x14ac:dyDescent="0.25">
      <c r="A353">
        <v>60</v>
      </c>
      <c r="B353" s="153">
        <v>26.25</v>
      </c>
    </row>
    <row r="354" spans="1:2" x14ac:dyDescent="0.25">
      <c r="A354">
        <v>90</v>
      </c>
      <c r="B354" s="153">
        <v>22.024999999999999</v>
      </c>
    </row>
    <row r="355" spans="1:2" x14ac:dyDescent="0.25">
      <c r="A355">
        <v>120</v>
      </c>
      <c r="B355" s="153">
        <v>20</v>
      </c>
    </row>
    <row r="356" spans="1:2" x14ac:dyDescent="0.25">
      <c r="A356">
        <v>150</v>
      </c>
      <c r="B356" s="153">
        <v>18.75</v>
      </c>
    </row>
    <row r="357" spans="1:2" x14ac:dyDescent="0.25">
      <c r="A357">
        <v>200</v>
      </c>
      <c r="B357" s="153">
        <v>19.75</v>
      </c>
    </row>
    <row r="358" spans="1:2" ht="3" customHeight="1" x14ac:dyDescent="0.25">
      <c r="B358" s="153">
        <v>268.20000000000005</v>
      </c>
    </row>
    <row r="359" spans="1:2" ht="3" customHeight="1" x14ac:dyDescent="0.25">
      <c r="B359" s="153">
        <v>384.45000000000005</v>
      </c>
    </row>
    <row r="360" spans="1:2" ht="3" customHeight="1" x14ac:dyDescent="0.25">
      <c r="B360" s="153"/>
    </row>
    <row r="361" spans="1:2" ht="3" customHeight="1" x14ac:dyDescent="0.25">
      <c r="B361" s="153"/>
    </row>
    <row r="362" spans="1:2" x14ac:dyDescent="0.25">
      <c r="A362" s="74" t="s">
        <v>258</v>
      </c>
      <c r="B362" s="153" t="s">
        <v>143</v>
      </c>
    </row>
    <row r="363" spans="1:2" x14ac:dyDescent="0.25">
      <c r="A363">
        <v>15</v>
      </c>
      <c r="B363" s="153">
        <v>27.375</v>
      </c>
    </row>
    <row r="364" spans="1:2" x14ac:dyDescent="0.25">
      <c r="A364">
        <v>30</v>
      </c>
      <c r="B364" s="153">
        <v>24.5</v>
      </c>
    </row>
    <row r="365" spans="1:2" x14ac:dyDescent="0.25">
      <c r="A365">
        <v>60</v>
      </c>
      <c r="B365" s="153">
        <v>22.75</v>
      </c>
    </row>
    <row r="366" spans="1:2" x14ac:dyDescent="0.25">
      <c r="A366">
        <v>90</v>
      </c>
      <c r="B366" s="153">
        <v>17.574999999999999</v>
      </c>
    </row>
    <row r="367" spans="1:2" x14ac:dyDescent="0.25">
      <c r="A367">
        <v>120</v>
      </c>
      <c r="B367" s="153">
        <v>15.5</v>
      </c>
    </row>
    <row r="368" spans="1:2" x14ac:dyDescent="0.25">
      <c r="A368">
        <v>150</v>
      </c>
      <c r="B368" s="153">
        <v>15.25</v>
      </c>
    </row>
    <row r="369" spans="1:8" x14ac:dyDescent="0.25">
      <c r="A369">
        <v>200</v>
      </c>
      <c r="B369" s="153">
        <v>18.5</v>
      </c>
    </row>
    <row r="370" spans="1:8" ht="3" customHeight="1" x14ac:dyDescent="0.25">
      <c r="B370">
        <v>235.53750000000002</v>
      </c>
      <c r="C370">
        <v>235.53750000000002</v>
      </c>
    </row>
    <row r="371" spans="1:8" ht="3" customHeight="1" x14ac:dyDescent="0.25">
      <c r="B371">
        <v>327.78750000000002</v>
      </c>
      <c r="C371">
        <v>329.13750000000005</v>
      </c>
    </row>
    <row r="372" spans="1:8" ht="3" customHeight="1" x14ac:dyDescent="0.25"/>
    <row r="373" spans="1:8" x14ac:dyDescent="0.25">
      <c r="A373" t="s">
        <v>184</v>
      </c>
      <c r="B373" t="s">
        <v>62</v>
      </c>
      <c r="C373" t="s">
        <v>62</v>
      </c>
      <c r="D373" t="s">
        <v>61</v>
      </c>
      <c r="E373" t="s">
        <v>185</v>
      </c>
    </row>
    <row r="374" spans="1:8" x14ac:dyDescent="0.25">
      <c r="B374" t="s">
        <v>186</v>
      </c>
      <c r="C374" t="s">
        <v>189</v>
      </c>
      <c r="D374" t="s">
        <v>186</v>
      </c>
    </row>
    <row r="375" spans="1:8" ht="14.4" x14ac:dyDescent="0.3">
      <c r="A375">
        <v>1</v>
      </c>
      <c r="B375" s="175">
        <v>14987.690059171597</v>
      </c>
      <c r="C375" s="178">
        <v>235.52084378698225</v>
      </c>
      <c r="D375" s="176">
        <v>26128.671446640154</v>
      </c>
      <c r="E375" s="166">
        <v>0.45</v>
      </c>
      <c r="G375" s="120"/>
      <c r="H375" s="177"/>
    </row>
    <row r="376" spans="1:8" ht="14.4" x14ac:dyDescent="0.3">
      <c r="A376">
        <v>2</v>
      </c>
      <c r="B376" s="175">
        <v>13028.703639053254</v>
      </c>
      <c r="C376" s="178">
        <v>204.73677147083689</v>
      </c>
      <c r="D376" s="176">
        <v>20082.627096074397</v>
      </c>
      <c r="E376" s="166">
        <v>0.45</v>
      </c>
      <c r="G376" s="120"/>
      <c r="H376" s="177"/>
    </row>
    <row r="377" spans="1:8" ht="14.4" x14ac:dyDescent="0.3">
      <c r="A377">
        <v>3</v>
      </c>
      <c r="B377" s="175">
        <v>15221.323302958579</v>
      </c>
      <c r="C377" s="178">
        <v>239.19222333220625</v>
      </c>
      <c r="D377" s="176">
        <v>24860.775964080232</v>
      </c>
      <c r="E377" s="166">
        <v>0.47</v>
      </c>
      <c r="G377" s="120"/>
      <c r="H377" s="177"/>
    </row>
    <row r="378" spans="1:8" ht="14.4" x14ac:dyDescent="0.3">
      <c r="A378">
        <v>4</v>
      </c>
      <c r="B378" s="175">
        <v>14750.869982703685</v>
      </c>
      <c r="C378" s="178">
        <v>231.79938544248654</v>
      </c>
      <c r="D378" s="176">
        <v>22984.310058721036</v>
      </c>
      <c r="E378" s="166">
        <v>0.46</v>
      </c>
      <c r="G378" s="120"/>
      <c r="H378" s="177"/>
    </row>
    <row r="379" spans="1:8" ht="14.4" x14ac:dyDescent="0.3">
      <c r="A379">
        <v>5</v>
      </c>
      <c r="B379" s="175">
        <v>13002.46367928994</v>
      </c>
      <c r="C379" s="178">
        <v>204.32442924598482</v>
      </c>
      <c r="D379" s="176">
        <v>21357.948034216621</v>
      </c>
      <c r="E379" s="166">
        <v>0.46</v>
      </c>
      <c r="G379" s="120"/>
      <c r="H379" s="177"/>
    </row>
    <row r="380" spans="1:8" ht="14.4" x14ac:dyDescent="0.3">
      <c r="A380">
        <v>6</v>
      </c>
      <c r="B380" s="175">
        <v>10540.135874556214</v>
      </c>
      <c r="C380" s="178">
        <v>165.63070660016908</v>
      </c>
      <c r="D380" s="176">
        <v>18085.158763081767</v>
      </c>
      <c r="E380" s="166">
        <v>0.46</v>
      </c>
      <c r="G380" s="120"/>
      <c r="H380" s="177"/>
    </row>
    <row r="381" spans="1:8" ht="14.4" x14ac:dyDescent="0.3">
      <c r="A381">
        <v>7</v>
      </c>
      <c r="B381" s="175">
        <v>14994.973686390535</v>
      </c>
      <c r="C381" s="178">
        <v>235.63530078613698</v>
      </c>
      <c r="D381" s="176">
        <v>24845.728610407539</v>
      </c>
      <c r="E381" s="166">
        <v>0.48</v>
      </c>
      <c r="G381" s="120"/>
      <c r="H381" s="177"/>
    </row>
    <row r="382" spans="1:8" ht="14.4" x14ac:dyDescent="0.3">
      <c r="A382">
        <v>8</v>
      </c>
      <c r="B382" s="175">
        <v>13830.172842603552</v>
      </c>
      <c r="C382" s="178">
        <v>217.33128752662722</v>
      </c>
      <c r="D382" s="176">
        <v>22150.584722803807</v>
      </c>
      <c r="E382" s="166">
        <v>0.48</v>
      </c>
      <c r="G382" s="120"/>
      <c r="H382" s="177"/>
    </row>
    <row r="383" spans="1:8" ht="14.4" x14ac:dyDescent="0.3">
      <c r="A383">
        <v>9</v>
      </c>
      <c r="B383" s="175">
        <v>12068.908871005915</v>
      </c>
      <c r="C383" s="178">
        <v>189.65428225866444</v>
      </c>
      <c r="D383" s="176">
        <v>18932.493424384385</v>
      </c>
      <c r="E383" s="166">
        <v>0.46</v>
      </c>
      <c r="G383" s="120"/>
      <c r="H383" s="177"/>
    </row>
    <row r="384" spans="1:8" ht="14.4" x14ac:dyDescent="0.3">
      <c r="A384">
        <v>10</v>
      </c>
      <c r="B384" s="175">
        <v>10849.621512426034</v>
      </c>
      <c r="C384" s="178">
        <v>170.49405233812342</v>
      </c>
      <c r="D384" s="176">
        <v>17996.339407322532</v>
      </c>
      <c r="E384" s="166">
        <v>0.45</v>
      </c>
      <c r="G384" s="120"/>
      <c r="H384" s="177"/>
    </row>
    <row r="385" spans="1:8" ht="14.4" x14ac:dyDescent="0.3">
      <c r="A385">
        <v>11</v>
      </c>
      <c r="B385" s="175">
        <v>12006.869378698224</v>
      </c>
      <c r="C385" s="178">
        <v>188.67937595097212</v>
      </c>
      <c r="D385" s="176">
        <v>18532.543726144155</v>
      </c>
      <c r="E385" s="166">
        <v>0.47</v>
      </c>
      <c r="G385" s="120"/>
      <c r="H385" s="177"/>
    </row>
    <row r="386" spans="1:8" ht="14.4" x14ac:dyDescent="0.3">
      <c r="A386">
        <v>12</v>
      </c>
      <c r="B386" s="175">
        <v>8924.5921313609451</v>
      </c>
      <c r="C386" s="178">
        <v>140.24359063567201</v>
      </c>
      <c r="D386" s="176">
        <v>15658.657892604391</v>
      </c>
      <c r="E386" s="166">
        <v>0.46</v>
      </c>
      <c r="G386" s="120"/>
      <c r="H386" s="177"/>
    </row>
  </sheetData>
  <phoneticPr fontId="13" type="noConversion"/>
  <conditionalFormatting sqref="A117:AZ124 A57:AZ64 A105:AZ112 A93:AZ100 A81:AZ88 A69:AZ76 BQ69:BU76 BQ81:BU88 BQ93:BU100 BQ105:BU112 BQ57:BU64 BQ117:BU124 BL69:BL76 BL81:BL88 BL93:BL100 BL105:BL112 BL57:BL64 BL117:BL124 BB69:BJ76 BB81:BJ88 BB93:BJ100 BB105:BJ112 BB57:BJ64 BB117:BJ124 BW69:IV76 BW81:IV88 BW93:IV100 BW105:IV112 BW57:IV64 BW117:IV124 BN117:BO124 BN57:BO64 BN105:BO112 BN93:BO100 BN81:BO88 BN69:BO76">
    <cfRule type="cellIs" dxfId="5" priority="6" stopIfTrue="1" operator="greaterThanOrEqual">
      <formula>0</formula>
    </cfRule>
  </conditionalFormatting>
  <conditionalFormatting sqref="BV117:BV124 BV57:BV64 BV105:BV112 BV93:BV100 BV81:BV88 BV69:BV76">
    <cfRule type="cellIs" dxfId="4" priority="5" stopIfTrue="1" operator="greaterThanOrEqual">
      <formula>0</formula>
    </cfRule>
  </conditionalFormatting>
  <conditionalFormatting sqref="BP117:BP124 BP57:BP64 BP105:BP112 BP93:BP100 BP81:BP88 BP69:BP76">
    <cfRule type="cellIs" dxfId="3" priority="4" stopIfTrue="1" operator="greaterThanOrEqual">
      <formula>0</formula>
    </cfRule>
  </conditionalFormatting>
  <conditionalFormatting sqref="BK117:BK124 BK57:BK64 BK105:BK112 BK93:BK100 BK81:BK88 BK69:BK76">
    <cfRule type="cellIs" dxfId="2" priority="3" stopIfTrue="1" operator="greaterThanOrEqual">
      <formula>0</formula>
    </cfRule>
  </conditionalFormatting>
  <conditionalFormatting sqref="BA69:BA76 BA81:BA88 BA93:BA100 BA105:BA112 BA57:BA64 BA117:BA124">
    <cfRule type="cellIs" dxfId="1" priority="2" stopIfTrue="1" operator="greaterThanOrEqual">
      <formula>0</formula>
    </cfRule>
  </conditionalFormatting>
  <conditionalFormatting sqref="BM117:BM124 BM57:BM64 BM105:BM112 BM93:BM100 BM81:BM88 BM69:BM76">
    <cfRule type="cellIs" dxfId="0" priority="1" stopIfTrue="1" operator="greaterThanOrEqual">
      <formula>0</formula>
    </cfRule>
  </conditionalFormatting>
  <pageMargins left="0.75" right="0.75" top="1" bottom="1" header="0.5" footer="0.5"/>
  <pageSetup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CAX89"/>
  <sheetViews>
    <sheetView zoomScaleNormal="100" workbookViewId="0">
      <pane xSplit="1" ySplit="8" topLeftCell="B9" activePane="bottomRight" state="frozen"/>
      <selection pane="topRight" activeCell="B1" sqref="B1"/>
      <selection pane="bottomLeft" activeCell="A9" sqref="A9"/>
      <selection pane="bottomRight" activeCell="C28" sqref="C28"/>
    </sheetView>
  </sheetViews>
  <sheetFormatPr defaultColWidth="7.33203125" defaultRowHeight="13.2" x14ac:dyDescent="0.25"/>
  <cols>
    <col min="1" max="1" width="18.44140625" customWidth="1"/>
    <col min="2" max="2" width="8.21875" bestFit="1" customWidth="1"/>
    <col min="3" max="175" width="7.6640625" customWidth="1"/>
  </cols>
  <sheetData>
    <row r="1" spans="1:175" ht="15.6" x14ac:dyDescent="0.3">
      <c r="A1" s="7" t="s">
        <v>0</v>
      </c>
      <c r="B1" s="7"/>
      <c r="C1" s="7"/>
      <c r="D1" s="7" t="s">
        <v>308</v>
      </c>
      <c r="E1" s="7"/>
      <c r="F1" s="7" t="s">
        <v>21</v>
      </c>
      <c r="H1" s="97" t="s">
        <v>265</v>
      </c>
      <c r="U1" s="7" t="str">
        <f>D1</f>
        <v>Corn 13 #1</v>
      </c>
      <c r="W1" s="29" t="str">
        <f>$H1</f>
        <v>100-100</v>
      </c>
      <c r="AJ1" s="7" t="str">
        <f>D1</f>
        <v>Corn 13 #1</v>
      </c>
      <c r="AL1" s="29" t="str">
        <f>$H1</f>
        <v>100-100</v>
      </c>
      <c r="AZ1" s="7" t="str">
        <f>D1</f>
        <v>Corn 13 #1</v>
      </c>
      <c r="BB1" s="29" t="str">
        <f>$H1</f>
        <v>100-100</v>
      </c>
      <c r="BS1" s="7" t="str">
        <f>D1</f>
        <v>Corn 13 #1</v>
      </c>
      <c r="BU1" s="29" t="str">
        <f>$H1</f>
        <v>100-100</v>
      </c>
      <c r="CH1" s="7" t="str">
        <f>D1</f>
        <v>Corn 13 #1</v>
      </c>
      <c r="CJ1" s="29" t="str">
        <f>$H1</f>
        <v>100-100</v>
      </c>
      <c r="CK1" t="s">
        <v>9</v>
      </c>
      <c r="DF1" s="7" t="str">
        <f>D1</f>
        <v>Corn 13 #1</v>
      </c>
      <c r="DH1" s="29" t="str">
        <f>$H1</f>
        <v>100-100</v>
      </c>
      <c r="DX1" s="7" t="str">
        <f>D1</f>
        <v>Corn 13 #1</v>
      </c>
      <c r="DZ1" s="29" t="str">
        <f>$H1</f>
        <v>100-100</v>
      </c>
    </row>
    <row r="3" spans="1:175" x14ac:dyDescent="0.25">
      <c r="A3" t="s">
        <v>1</v>
      </c>
      <c r="C3" s="144">
        <f>'Raw Data'!B3</f>
        <v>41042</v>
      </c>
      <c r="D3" s="144">
        <f>'Raw Data'!C3</f>
        <v>41043</v>
      </c>
      <c r="E3" s="144">
        <f>'Raw Data'!D3</f>
        <v>41044</v>
      </c>
      <c r="F3" s="144">
        <f>'Raw Data'!E3</f>
        <v>41045</v>
      </c>
      <c r="G3" s="144">
        <f>'Raw Data'!F3</f>
        <v>41046</v>
      </c>
      <c r="H3" s="144">
        <f>'Raw Data'!G3</f>
        <v>41047</v>
      </c>
      <c r="I3" s="144">
        <f>'Raw Data'!H3</f>
        <v>41048</v>
      </c>
      <c r="J3" s="144">
        <f>'Raw Data'!I3</f>
        <v>41049</v>
      </c>
      <c r="K3" s="144">
        <f>'Raw Data'!J3</f>
        <v>41050</v>
      </c>
      <c r="L3" s="144">
        <f>'Raw Data'!K3</f>
        <v>41051</v>
      </c>
      <c r="M3" s="144">
        <f>'Raw Data'!L3</f>
        <v>41052</v>
      </c>
      <c r="N3" s="144">
        <f>'Raw Data'!M3</f>
        <v>41053</v>
      </c>
      <c r="O3" s="144">
        <f>'Raw Data'!N3</f>
        <v>41054</v>
      </c>
      <c r="P3" s="144">
        <f>'Raw Data'!O3</f>
        <v>41055</v>
      </c>
      <c r="Q3" s="144">
        <f>'Raw Data'!P3</f>
        <v>41056</v>
      </c>
      <c r="R3" s="144">
        <f>'Raw Data'!Q3</f>
        <v>41057</v>
      </c>
      <c r="S3" s="144">
        <f>'Raw Data'!R3</f>
        <v>41058</v>
      </c>
      <c r="T3" s="144">
        <f>'Raw Data'!S3</f>
        <v>41059</v>
      </c>
      <c r="U3" s="144">
        <f>'Raw Data'!T3</f>
        <v>41060</v>
      </c>
      <c r="V3" s="144">
        <f>'Raw Data'!U3</f>
        <v>41061</v>
      </c>
      <c r="W3" s="144">
        <f>'Raw Data'!V3</f>
        <v>41062</v>
      </c>
      <c r="X3" s="144">
        <f>'Raw Data'!W3</f>
        <v>41063</v>
      </c>
      <c r="Y3" s="144">
        <f>'Raw Data'!X3</f>
        <v>41064</v>
      </c>
      <c r="Z3" s="144">
        <f>'Raw Data'!Y3</f>
        <v>41065</v>
      </c>
      <c r="AA3" s="144">
        <f>'Raw Data'!Z3</f>
        <v>41066</v>
      </c>
      <c r="AB3" s="144">
        <f>'Raw Data'!AA3</f>
        <v>41067</v>
      </c>
      <c r="AC3" s="144">
        <f>'Raw Data'!AB3</f>
        <v>41068</v>
      </c>
      <c r="AD3" s="144">
        <f>'Raw Data'!AC3</f>
        <v>41069</v>
      </c>
      <c r="AE3" s="144">
        <f>'Raw Data'!AD3</f>
        <v>41070</v>
      </c>
      <c r="AF3" s="144">
        <f>'Raw Data'!AE3</f>
        <v>41071</v>
      </c>
      <c r="AG3" s="144">
        <f>'Raw Data'!AF3</f>
        <v>41072</v>
      </c>
      <c r="AH3" s="144">
        <f>'Raw Data'!AG3</f>
        <v>41073</v>
      </c>
      <c r="AI3" s="144">
        <f>'Raw Data'!AH3</f>
        <v>41074</v>
      </c>
      <c r="AJ3" s="144">
        <f>'Raw Data'!AI3</f>
        <v>41075</v>
      </c>
      <c r="AK3" s="144">
        <f>'Raw Data'!AJ3</f>
        <v>41076</v>
      </c>
      <c r="AL3" s="144">
        <f>'Raw Data'!AK3</f>
        <v>41077</v>
      </c>
      <c r="AM3" s="144">
        <f>'Raw Data'!AL3</f>
        <v>41078</v>
      </c>
      <c r="AN3" s="144">
        <f>'Raw Data'!AM3</f>
        <v>41079</v>
      </c>
      <c r="AO3" s="144">
        <f>'Raw Data'!AN3</f>
        <v>41080</v>
      </c>
      <c r="AP3" s="144">
        <f>'Raw Data'!AO3</f>
        <v>41081</v>
      </c>
      <c r="AQ3" s="144">
        <f>'Raw Data'!AP3</f>
        <v>41082</v>
      </c>
      <c r="AR3" s="144">
        <f>'Raw Data'!AQ3</f>
        <v>41083</v>
      </c>
      <c r="AS3" s="144">
        <f>'Raw Data'!AR3</f>
        <v>41084</v>
      </c>
      <c r="AT3" s="144">
        <f>'Raw Data'!AS3</f>
        <v>41085</v>
      </c>
      <c r="AU3" s="144">
        <f>'Raw Data'!AT3</f>
        <v>41086</v>
      </c>
      <c r="AV3" s="144">
        <f>'Raw Data'!AU3</f>
        <v>41087</v>
      </c>
      <c r="AW3" s="144">
        <f>'Raw Data'!AV3</f>
        <v>41088</v>
      </c>
      <c r="AX3" s="144">
        <f>'Raw Data'!AW3</f>
        <v>41089</v>
      </c>
      <c r="AY3" s="144">
        <f>'Raw Data'!AX3</f>
        <v>41090</v>
      </c>
      <c r="AZ3" s="144">
        <f>'Raw Data'!AY3</f>
        <v>41091</v>
      </c>
      <c r="BA3" s="144">
        <f>'Raw Data'!AZ3</f>
        <v>41092</v>
      </c>
      <c r="BB3" s="144">
        <f>'Raw Data'!BA3</f>
        <v>41093</v>
      </c>
      <c r="BC3" s="144">
        <f>'Raw Data'!BB3</f>
        <v>41094</v>
      </c>
      <c r="BD3" s="144">
        <f>'Raw Data'!BC3</f>
        <v>41095</v>
      </c>
      <c r="BE3" s="144">
        <f>'Raw Data'!BD3</f>
        <v>41096</v>
      </c>
      <c r="BF3" s="144">
        <f>'Raw Data'!BE3</f>
        <v>41097</v>
      </c>
      <c r="BG3" s="144">
        <f>'Raw Data'!BF3</f>
        <v>41098</v>
      </c>
      <c r="BH3" s="144">
        <f>'Raw Data'!BG3</f>
        <v>41099</v>
      </c>
      <c r="BI3" s="144">
        <f>'Raw Data'!BH3</f>
        <v>41100</v>
      </c>
      <c r="BJ3" s="144">
        <f>'Raw Data'!BI3</f>
        <v>41101</v>
      </c>
      <c r="BK3" s="144">
        <f>'Raw Data'!BJ3</f>
        <v>41102</v>
      </c>
      <c r="BL3" s="144">
        <f>'Raw Data'!BK3</f>
        <v>41103</v>
      </c>
      <c r="BM3" s="144">
        <f>'Raw Data'!BL3</f>
        <v>41104</v>
      </c>
      <c r="BN3" s="144">
        <f>'Raw Data'!BM3</f>
        <v>41105</v>
      </c>
      <c r="BO3" s="144">
        <f>'Raw Data'!BN3</f>
        <v>41106</v>
      </c>
      <c r="BP3" s="144">
        <f>'Raw Data'!BO3</f>
        <v>41107</v>
      </c>
      <c r="BQ3" s="144">
        <f>'Raw Data'!BP3</f>
        <v>41108</v>
      </c>
      <c r="BR3" s="144">
        <f>'Raw Data'!BQ3</f>
        <v>41109</v>
      </c>
      <c r="BS3" s="144">
        <f>'Raw Data'!BR3</f>
        <v>41110</v>
      </c>
      <c r="BT3" s="144">
        <f>'Raw Data'!BS3</f>
        <v>41111</v>
      </c>
      <c r="BU3" s="144">
        <f>'Raw Data'!BT3</f>
        <v>41112</v>
      </c>
      <c r="BV3" s="144">
        <f>'Raw Data'!BU3</f>
        <v>41113</v>
      </c>
      <c r="BW3" s="144">
        <f>'Raw Data'!BV3</f>
        <v>41114</v>
      </c>
      <c r="BX3" s="144">
        <f>'Raw Data'!BW3</f>
        <v>41115</v>
      </c>
      <c r="BY3" s="144">
        <f>'Raw Data'!BX3</f>
        <v>41116</v>
      </c>
      <c r="BZ3" s="144">
        <f>'Raw Data'!BY3</f>
        <v>41117</v>
      </c>
      <c r="CA3" s="144">
        <f>'Raw Data'!BZ3</f>
        <v>41118</v>
      </c>
      <c r="CB3" s="144">
        <f>'Raw Data'!CA3</f>
        <v>41119</v>
      </c>
      <c r="CC3" s="144">
        <f>'Raw Data'!CB3</f>
        <v>41120</v>
      </c>
      <c r="CD3" s="144">
        <f>'Raw Data'!CC3</f>
        <v>41121</v>
      </c>
      <c r="CE3" s="144">
        <f>'Raw Data'!CD3</f>
        <v>41122</v>
      </c>
      <c r="CF3" s="144">
        <f>'Raw Data'!CE3</f>
        <v>41123</v>
      </c>
      <c r="CG3" s="144">
        <f>'Raw Data'!CF3</f>
        <v>41124</v>
      </c>
      <c r="CH3" s="144">
        <f>'Raw Data'!CG3</f>
        <v>41125</v>
      </c>
      <c r="CI3" s="144">
        <f>'Raw Data'!CH3</f>
        <v>41126</v>
      </c>
      <c r="CJ3" s="144">
        <f>'Raw Data'!CI3</f>
        <v>41127</v>
      </c>
      <c r="CK3" s="144">
        <f>'Raw Data'!CJ3</f>
        <v>41128</v>
      </c>
      <c r="CL3" s="144">
        <f>'Raw Data'!CK3</f>
        <v>41129</v>
      </c>
      <c r="CM3" s="144">
        <f>'Raw Data'!CL3</f>
        <v>41130</v>
      </c>
      <c r="CN3" s="144">
        <f>'Raw Data'!CM3</f>
        <v>41131</v>
      </c>
      <c r="CO3" s="144">
        <f>'Raw Data'!CN3</f>
        <v>41132</v>
      </c>
      <c r="CP3" s="144">
        <f>'Raw Data'!CO3</f>
        <v>41133</v>
      </c>
      <c r="CQ3" s="144">
        <f>'Raw Data'!CP3</f>
        <v>41134</v>
      </c>
      <c r="CR3" s="144">
        <f>'Raw Data'!CQ3</f>
        <v>41135</v>
      </c>
      <c r="CS3" s="144">
        <f>'Raw Data'!CR3</f>
        <v>41136</v>
      </c>
      <c r="CT3" s="144">
        <f>'Raw Data'!CS3</f>
        <v>41137</v>
      </c>
      <c r="CU3" s="144">
        <f>'Raw Data'!CT3</f>
        <v>41138</v>
      </c>
      <c r="CV3" s="144">
        <f>'Raw Data'!CU3</f>
        <v>41139</v>
      </c>
      <c r="CW3" s="144">
        <f>'Raw Data'!CV3</f>
        <v>41140</v>
      </c>
      <c r="CX3" s="144">
        <f>'Raw Data'!CW3</f>
        <v>41141</v>
      </c>
      <c r="CY3" s="144">
        <f>'Raw Data'!CX3</f>
        <v>41142</v>
      </c>
      <c r="CZ3" s="144">
        <f>'Raw Data'!CY3</f>
        <v>41143</v>
      </c>
      <c r="DA3" s="144">
        <f>'Raw Data'!CZ3</f>
        <v>41144</v>
      </c>
      <c r="DB3" s="144">
        <f>'Raw Data'!DA3</f>
        <v>41145</v>
      </c>
      <c r="DC3" s="144">
        <f>'Raw Data'!DB3</f>
        <v>41146</v>
      </c>
      <c r="DD3" s="144">
        <f>'Raw Data'!DC3</f>
        <v>41147</v>
      </c>
      <c r="DE3" s="144">
        <f>'Raw Data'!DD3</f>
        <v>41148</v>
      </c>
      <c r="DF3" s="144">
        <f>'Raw Data'!DE3</f>
        <v>41149</v>
      </c>
      <c r="DG3" s="144">
        <f>'Raw Data'!DF3</f>
        <v>41150</v>
      </c>
      <c r="DH3" s="144">
        <f>'Raw Data'!DG3</f>
        <v>41151</v>
      </c>
      <c r="DI3" s="144">
        <f>'Raw Data'!DH3</f>
        <v>41152</v>
      </c>
      <c r="DJ3" s="144">
        <f>'Raw Data'!DI3</f>
        <v>41153</v>
      </c>
      <c r="DK3" s="144">
        <f>'Raw Data'!DJ3</f>
        <v>41154</v>
      </c>
      <c r="DL3" s="144">
        <f>'Raw Data'!DK3</f>
        <v>41155</v>
      </c>
      <c r="DM3" s="144">
        <f>'Raw Data'!DL3</f>
        <v>41156</v>
      </c>
      <c r="DN3" s="144">
        <f>'Raw Data'!DM3</f>
        <v>41157</v>
      </c>
      <c r="DO3" s="144">
        <f>'Raw Data'!DN3</f>
        <v>41158</v>
      </c>
      <c r="DP3" s="144">
        <f>'Raw Data'!DO3</f>
        <v>41159</v>
      </c>
      <c r="DQ3" s="144">
        <f>'Raw Data'!DP3</f>
        <v>41160</v>
      </c>
      <c r="DR3" s="144">
        <f>'Raw Data'!DQ3</f>
        <v>41161</v>
      </c>
      <c r="DS3" s="144">
        <f>'Raw Data'!DR3</f>
        <v>41162</v>
      </c>
      <c r="DT3" s="144">
        <f>'Raw Data'!DS3</f>
        <v>41163</v>
      </c>
      <c r="DU3" s="144">
        <f>'Raw Data'!DT3</f>
        <v>41164</v>
      </c>
      <c r="DV3" s="144">
        <f>'Raw Data'!DU3</f>
        <v>41165</v>
      </c>
      <c r="DW3" s="144">
        <f>'Raw Data'!DV3</f>
        <v>41166</v>
      </c>
      <c r="DX3" s="144">
        <f>'Raw Data'!DW3</f>
        <v>41167</v>
      </c>
      <c r="DY3" s="144">
        <f>'Raw Data'!DX3</f>
        <v>41168</v>
      </c>
      <c r="DZ3" s="144">
        <f>'Raw Data'!DY3</f>
        <v>41169</v>
      </c>
      <c r="EA3" s="144">
        <f>'Raw Data'!DZ3</f>
        <v>41170</v>
      </c>
      <c r="EB3" s="144">
        <f>'Raw Data'!EA3</f>
        <v>41171</v>
      </c>
      <c r="EC3" s="144">
        <f>'Raw Data'!EB3</f>
        <v>41172</v>
      </c>
      <c r="ED3" s="144">
        <f>'Raw Data'!EC3</f>
        <v>41173</v>
      </c>
      <c r="EE3" s="144">
        <f>'Raw Data'!ED3</f>
        <v>41174</v>
      </c>
      <c r="EF3" s="144">
        <f>'Raw Data'!EE3</f>
        <v>41175</v>
      </c>
      <c r="EG3" s="144">
        <f>'Raw Data'!EF3</f>
        <v>41176</v>
      </c>
      <c r="EH3" s="144">
        <f>'Raw Data'!EG3</f>
        <v>41177</v>
      </c>
      <c r="EI3" s="144">
        <f>'Raw Data'!EH3</f>
        <v>41178</v>
      </c>
      <c r="EJ3" s="144">
        <f>'Raw Data'!EI3</f>
        <v>41179</v>
      </c>
      <c r="EK3" s="144">
        <f>'Raw Data'!EJ3</f>
        <v>41180</v>
      </c>
      <c r="EL3" s="144">
        <f>'Raw Data'!EK3</f>
        <v>41181</v>
      </c>
      <c r="EM3" s="144">
        <f>'Raw Data'!EL3</f>
        <v>41182</v>
      </c>
      <c r="EN3" s="144">
        <f>'Raw Data'!EM3</f>
        <v>41183</v>
      </c>
      <c r="EO3" s="144">
        <f>'Raw Data'!EN3</f>
        <v>41184</v>
      </c>
      <c r="EP3" s="144">
        <f>'Raw Data'!EO3</f>
        <v>41185</v>
      </c>
      <c r="EQ3" s="144">
        <f>'Raw Data'!EP3</f>
        <v>41186</v>
      </c>
      <c r="ER3" s="144">
        <f>'Raw Data'!EQ3</f>
        <v>41187</v>
      </c>
      <c r="ES3" s="144">
        <f>'Raw Data'!ER3</f>
        <v>41188</v>
      </c>
      <c r="ET3" s="144">
        <f>'Raw Data'!ES3</f>
        <v>41189</v>
      </c>
      <c r="EU3" s="144">
        <f>'Raw Data'!ET3</f>
        <v>41190</v>
      </c>
      <c r="EV3" s="144">
        <f>'Raw Data'!EU3</f>
        <v>41191</v>
      </c>
      <c r="EW3" s="144">
        <f>'Raw Data'!EV3</f>
        <v>41192</v>
      </c>
      <c r="EX3" s="144">
        <f>'Raw Data'!EW3</f>
        <v>41193</v>
      </c>
      <c r="EY3" s="144">
        <f>'Raw Data'!EX3</f>
        <v>41194</v>
      </c>
      <c r="EZ3" s="144">
        <f>'Raw Data'!EY3</f>
        <v>41195</v>
      </c>
      <c r="FA3" s="144">
        <f>'Raw Data'!EZ3</f>
        <v>41196</v>
      </c>
      <c r="FB3" s="144">
        <f>'Raw Data'!FA3</f>
        <v>41197</v>
      </c>
      <c r="FC3" s="144">
        <f>'Raw Data'!FB3</f>
        <v>41198</v>
      </c>
      <c r="FD3" s="144">
        <f>'Raw Data'!FC3</f>
        <v>41199</v>
      </c>
      <c r="FE3" s="144">
        <f>'Raw Data'!FD3</f>
        <v>41200</v>
      </c>
      <c r="FF3" s="144">
        <f>'Raw Data'!FE3</f>
        <v>41201</v>
      </c>
      <c r="FG3" s="144">
        <f>'Raw Data'!FF3</f>
        <v>41202</v>
      </c>
      <c r="FH3" s="144">
        <f>'Raw Data'!FG3</f>
        <v>41203</v>
      </c>
      <c r="FI3" s="144">
        <f>'Raw Data'!FH3</f>
        <v>41204</v>
      </c>
      <c r="FJ3" s="144">
        <f>'Raw Data'!FI3</f>
        <v>41205</v>
      </c>
      <c r="FK3" s="144">
        <f>'Raw Data'!FJ3</f>
        <v>41206</v>
      </c>
      <c r="FL3" s="144">
        <f>'Raw Data'!FK3</f>
        <v>41207</v>
      </c>
      <c r="FM3" s="144">
        <f>'Raw Data'!FL3</f>
        <v>41208</v>
      </c>
      <c r="FN3" s="144">
        <f>'Raw Data'!FM3</f>
        <v>41209</v>
      </c>
      <c r="FO3" s="144">
        <f>'Raw Data'!FN3</f>
        <v>41210</v>
      </c>
      <c r="FP3" s="144">
        <f>'Raw Data'!FO3</f>
        <v>41211</v>
      </c>
      <c r="FQ3" s="144">
        <f>'Raw Data'!FP3</f>
        <v>41212</v>
      </c>
      <c r="FR3" s="144">
        <f>'Raw Data'!FQ3</f>
        <v>41213</v>
      </c>
      <c r="FS3" s="144">
        <f>'Raw Data'!FR3</f>
        <v>41214</v>
      </c>
    </row>
    <row r="4" spans="1:175" x14ac:dyDescent="0.25">
      <c r="A4" t="s">
        <v>2</v>
      </c>
      <c r="C4">
        <f>'Raw Data'!B4</f>
        <v>133</v>
      </c>
      <c r="D4" s="109">
        <f>'Raw Data'!C4</f>
        <v>134</v>
      </c>
      <c r="E4" s="109">
        <f>'Raw Data'!D4</f>
        <v>135</v>
      </c>
      <c r="F4" s="109">
        <f>'Raw Data'!E4</f>
        <v>136</v>
      </c>
      <c r="G4" s="109">
        <f>'Raw Data'!F4</f>
        <v>137</v>
      </c>
      <c r="H4" s="109">
        <f>'Raw Data'!G4</f>
        <v>138</v>
      </c>
      <c r="I4" s="109">
        <f>'Raw Data'!H4</f>
        <v>139</v>
      </c>
      <c r="J4" s="109">
        <f>'Raw Data'!I4</f>
        <v>140</v>
      </c>
      <c r="K4" s="109">
        <f>'Raw Data'!J4</f>
        <v>141</v>
      </c>
      <c r="L4" s="109">
        <f>'Raw Data'!K4</f>
        <v>142</v>
      </c>
      <c r="M4" s="109">
        <f>'Raw Data'!L4</f>
        <v>143</v>
      </c>
      <c r="N4" s="109">
        <f>'Raw Data'!M4</f>
        <v>144</v>
      </c>
      <c r="O4" s="109">
        <f>'Raw Data'!N4</f>
        <v>145</v>
      </c>
      <c r="P4" s="109">
        <f>'Raw Data'!O4</f>
        <v>146</v>
      </c>
      <c r="Q4" s="109">
        <f>'Raw Data'!P4</f>
        <v>147</v>
      </c>
      <c r="R4" s="109">
        <f>'Raw Data'!Q4</f>
        <v>148</v>
      </c>
      <c r="S4" s="109">
        <f>'Raw Data'!R4</f>
        <v>149</v>
      </c>
      <c r="T4" s="109">
        <f>'Raw Data'!S4</f>
        <v>150</v>
      </c>
      <c r="U4" s="109">
        <f>'Raw Data'!T4</f>
        <v>151</v>
      </c>
      <c r="V4" s="109">
        <f>'Raw Data'!U4</f>
        <v>152</v>
      </c>
      <c r="W4" s="109">
        <f>'Raw Data'!V4</f>
        <v>153</v>
      </c>
      <c r="X4" s="109">
        <f>'Raw Data'!W4</f>
        <v>154</v>
      </c>
      <c r="Y4" s="109">
        <f>'Raw Data'!X4</f>
        <v>155</v>
      </c>
      <c r="Z4" s="109">
        <f>'Raw Data'!Y4</f>
        <v>156</v>
      </c>
      <c r="AA4" s="109">
        <f>'Raw Data'!Z4</f>
        <v>157</v>
      </c>
      <c r="AB4" s="109">
        <f>'Raw Data'!AA4</f>
        <v>158</v>
      </c>
      <c r="AC4" s="109">
        <f>'Raw Data'!AB4</f>
        <v>159</v>
      </c>
      <c r="AD4" s="109">
        <f>'Raw Data'!AC4</f>
        <v>160</v>
      </c>
      <c r="AE4" s="109">
        <f>'Raw Data'!AD4</f>
        <v>161</v>
      </c>
      <c r="AF4" s="109">
        <f>'Raw Data'!AE4</f>
        <v>162</v>
      </c>
      <c r="AG4" s="109">
        <f>'Raw Data'!AF4</f>
        <v>163</v>
      </c>
      <c r="AH4" s="109">
        <f>'Raw Data'!AG4</f>
        <v>164</v>
      </c>
      <c r="AI4" s="109">
        <f>'Raw Data'!AH4</f>
        <v>165</v>
      </c>
      <c r="AJ4" s="109">
        <f>'Raw Data'!AI4</f>
        <v>166</v>
      </c>
      <c r="AK4" s="109">
        <f>'Raw Data'!AJ4</f>
        <v>167</v>
      </c>
      <c r="AL4" s="109">
        <f>'Raw Data'!AK4</f>
        <v>168</v>
      </c>
      <c r="AM4" s="109">
        <f>'Raw Data'!AL4</f>
        <v>169</v>
      </c>
      <c r="AN4" s="109">
        <f>'Raw Data'!AM4</f>
        <v>170</v>
      </c>
      <c r="AO4" s="109">
        <f>'Raw Data'!AN4</f>
        <v>171</v>
      </c>
      <c r="AP4" s="109">
        <f>'Raw Data'!AO4</f>
        <v>172</v>
      </c>
      <c r="AQ4" s="109">
        <f>'Raw Data'!AP4</f>
        <v>173</v>
      </c>
      <c r="AR4" s="109">
        <f>'Raw Data'!AQ4</f>
        <v>174</v>
      </c>
      <c r="AS4" s="109">
        <f>'Raw Data'!AR4</f>
        <v>175</v>
      </c>
      <c r="AT4" s="109">
        <f>'Raw Data'!AS4</f>
        <v>176</v>
      </c>
      <c r="AU4" s="109">
        <f>'Raw Data'!AT4</f>
        <v>177</v>
      </c>
      <c r="AV4" s="109">
        <f>'Raw Data'!AU4</f>
        <v>178</v>
      </c>
      <c r="AW4" s="109">
        <f>'Raw Data'!AV4</f>
        <v>179</v>
      </c>
      <c r="AX4" s="109">
        <f>'Raw Data'!AW4</f>
        <v>180</v>
      </c>
      <c r="AY4" s="109">
        <f>'Raw Data'!AX4</f>
        <v>181</v>
      </c>
      <c r="AZ4" s="109">
        <f>'Raw Data'!AY4</f>
        <v>182</v>
      </c>
      <c r="BA4" s="109">
        <f>'Raw Data'!AZ4</f>
        <v>183</v>
      </c>
      <c r="BB4" s="109">
        <f>'Raw Data'!BA4</f>
        <v>184</v>
      </c>
      <c r="BC4" s="109">
        <f>'Raw Data'!BB4</f>
        <v>185</v>
      </c>
      <c r="BD4" s="109">
        <f>'Raw Data'!BC4</f>
        <v>186</v>
      </c>
      <c r="BE4" s="109">
        <f>'Raw Data'!BD4</f>
        <v>187</v>
      </c>
      <c r="BF4" s="109">
        <f>'Raw Data'!BE4</f>
        <v>188</v>
      </c>
      <c r="BG4" s="109">
        <f>'Raw Data'!BF4</f>
        <v>189</v>
      </c>
      <c r="BH4" s="109">
        <f>'Raw Data'!BG4</f>
        <v>190</v>
      </c>
      <c r="BI4" s="109">
        <f>'Raw Data'!BH4</f>
        <v>191</v>
      </c>
      <c r="BJ4" s="109">
        <f>'Raw Data'!BI4</f>
        <v>192</v>
      </c>
      <c r="BK4" s="109">
        <f>'Raw Data'!BJ4</f>
        <v>193</v>
      </c>
      <c r="BL4" s="109">
        <f>'Raw Data'!BK4</f>
        <v>194</v>
      </c>
      <c r="BM4" s="109">
        <f>'Raw Data'!BL4</f>
        <v>195</v>
      </c>
      <c r="BN4" s="109">
        <f>'Raw Data'!BM4</f>
        <v>196</v>
      </c>
      <c r="BO4" s="109">
        <f>'Raw Data'!BN4</f>
        <v>197</v>
      </c>
      <c r="BP4" s="109">
        <f>'Raw Data'!BO4</f>
        <v>198</v>
      </c>
      <c r="BQ4" s="109">
        <f>'Raw Data'!BP4</f>
        <v>199</v>
      </c>
      <c r="BR4" s="109">
        <f>'Raw Data'!BQ4</f>
        <v>200</v>
      </c>
      <c r="BS4" s="109">
        <f>'Raw Data'!BR4</f>
        <v>201</v>
      </c>
      <c r="BT4" s="109">
        <f>'Raw Data'!BS4</f>
        <v>202</v>
      </c>
      <c r="BU4" s="109">
        <f>'Raw Data'!BT4</f>
        <v>203</v>
      </c>
      <c r="BV4" s="109">
        <f>'Raw Data'!BU4</f>
        <v>204</v>
      </c>
      <c r="BW4" s="109">
        <f>'Raw Data'!BV4</f>
        <v>205</v>
      </c>
      <c r="BX4" s="109">
        <f>'Raw Data'!BW4</f>
        <v>206</v>
      </c>
      <c r="BY4" s="109">
        <f>'Raw Data'!BX4</f>
        <v>207</v>
      </c>
      <c r="BZ4" s="109">
        <f>'Raw Data'!BY4</f>
        <v>208</v>
      </c>
      <c r="CA4" s="109">
        <f>'Raw Data'!BZ4</f>
        <v>209</v>
      </c>
      <c r="CB4" s="109">
        <f>'Raw Data'!CA4</f>
        <v>210</v>
      </c>
      <c r="CC4" s="109">
        <f>'Raw Data'!CB4</f>
        <v>211</v>
      </c>
      <c r="CD4" s="109">
        <f>'Raw Data'!CC4</f>
        <v>212</v>
      </c>
      <c r="CE4" s="109">
        <f>'Raw Data'!CD4</f>
        <v>213</v>
      </c>
      <c r="CF4" s="109">
        <f>'Raw Data'!CE4</f>
        <v>214</v>
      </c>
      <c r="CG4" s="109">
        <f>'Raw Data'!CF4</f>
        <v>215</v>
      </c>
      <c r="CH4" s="109">
        <f>'Raw Data'!CG4</f>
        <v>216</v>
      </c>
      <c r="CI4" s="109">
        <f>'Raw Data'!CH4</f>
        <v>217</v>
      </c>
      <c r="CJ4" s="109">
        <f>'Raw Data'!CI4</f>
        <v>218</v>
      </c>
      <c r="CK4" s="109">
        <f>'Raw Data'!CJ4</f>
        <v>219</v>
      </c>
      <c r="CL4" s="109">
        <f>'Raw Data'!CK4</f>
        <v>220</v>
      </c>
      <c r="CM4" s="109">
        <f>'Raw Data'!CL4</f>
        <v>221</v>
      </c>
      <c r="CN4" s="109">
        <f>'Raw Data'!CM4</f>
        <v>222</v>
      </c>
      <c r="CO4" s="109">
        <f>'Raw Data'!CN4</f>
        <v>223</v>
      </c>
      <c r="CP4" s="109">
        <f>'Raw Data'!CO4</f>
        <v>224</v>
      </c>
      <c r="CQ4" s="109">
        <f>'Raw Data'!CP4</f>
        <v>225</v>
      </c>
      <c r="CR4" s="109">
        <f>'Raw Data'!CQ4</f>
        <v>226</v>
      </c>
      <c r="CS4" s="109">
        <f>'Raw Data'!CR4</f>
        <v>227</v>
      </c>
      <c r="CT4" s="109">
        <f>'Raw Data'!CS4</f>
        <v>228</v>
      </c>
      <c r="CU4" s="109">
        <f>'Raw Data'!CT4</f>
        <v>229</v>
      </c>
      <c r="CV4" s="109">
        <f>'Raw Data'!CU4</f>
        <v>230</v>
      </c>
      <c r="CW4" s="109">
        <f>'Raw Data'!CV4</f>
        <v>231</v>
      </c>
      <c r="CX4" s="109">
        <f>'Raw Data'!CW4</f>
        <v>232</v>
      </c>
      <c r="CY4" s="109">
        <f>'Raw Data'!CX4</f>
        <v>233</v>
      </c>
      <c r="CZ4" s="109">
        <f>'Raw Data'!CY4</f>
        <v>234</v>
      </c>
      <c r="DA4" s="109">
        <f>'Raw Data'!CZ4</f>
        <v>235</v>
      </c>
      <c r="DB4" s="109">
        <f>'Raw Data'!DA4</f>
        <v>236</v>
      </c>
      <c r="DC4" s="109">
        <f>'Raw Data'!DB4</f>
        <v>237</v>
      </c>
      <c r="DD4" s="109">
        <f>'Raw Data'!DC4</f>
        <v>238</v>
      </c>
      <c r="DE4" s="109">
        <f>'Raw Data'!DD4</f>
        <v>239</v>
      </c>
      <c r="DF4" s="109">
        <f>'Raw Data'!DE4</f>
        <v>240</v>
      </c>
      <c r="DG4" s="109">
        <f>'Raw Data'!DF4</f>
        <v>241</v>
      </c>
      <c r="DH4" s="109">
        <f>'Raw Data'!DG4</f>
        <v>242</v>
      </c>
      <c r="DI4" s="109">
        <f>'Raw Data'!DH4</f>
        <v>243</v>
      </c>
      <c r="DJ4" s="109">
        <f>'Raw Data'!DI4</f>
        <v>244</v>
      </c>
      <c r="DK4" s="109">
        <f>'Raw Data'!DJ4</f>
        <v>245</v>
      </c>
      <c r="DL4" s="109">
        <f>'Raw Data'!DK4</f>
        <v>246</v>
      </c>
      <c r="DM4" s="109">
        <f>'Raw Data'!DL4</f>
        <v>247</v>
      </c>
      <c r="DN4" s="109">
        <f>'Raw Data'!DM4</f>
        <v>248</v>
      </c>
      <c r="DO4" s="109">
        <f>'Raw Data'!DN4</f>
        <v>249</v>
      </c>
      <c r="DP4" s="109">
        <f>'Raw Data'!DO4</f>
        <v>250</v>
      </c>
      <c r="DQ4" s="109">
        <f>'Raw Data'!DP4</f>
        <v>251</v>
      </c>
      <c r="DR4" s="109">
        <f>'Raw Data'!DQ4</f>
        <v>252</v>
      </c>
      <c r="DS4" s="109">
        <f>'Raw Data'!DR4</f>
        <v>253</v>
      </c>
      <c r="DT4" s="109">
        <f>'Raw Data'!DS4</f>
        <v>254</v>
      </c>
      <c r="DU4" s="109">
        <f>'Raw Data'!DT4</f>
        <v>255</v>
      </c>
      <c r="DV4" s="109">
        <f>'Raw Data'!DU4</f>
        <v>256</v>
      </c>
      <c r="DW4" s="109">
        <f>'Raw Data'!DV4</f>
        <v>257</v>
      </c>
      <c r="DX4" s="109">
        <f>'Raw Data'!DW4</f>
        <v>258</v>
      </c>
      <c r="DY4" s="109">
        <f>'Raw Data'!DX4</f>
        <v>259</v>
      </c>
      <c r="DZ4" s="109">
        <f>'Raw Data'!DY4</f>
        <v>260</v>
      </c>
      <c r="EA4" s="109">
        <f>'Raw Data'!DZ4</f>
        <v>261</v>
      </c>
      <c r="EB4" s="109">
        <f>'Raw Data'!EA4</f>
        <v>262</v>
      </c>
      <c r="EC4" s="109">
        <f>'Raw Data'!EB4</f>
        <v>263</v>
      </c>
      <c r="ED4" s="109">
        <f>'Raw Data'!EC4</f>
        <v>264</v>
      </c>
      <c r="EE4" s="109">
        <f>'Raw Data'!ED4</f>
        <v>265</v>
      </c>
      <c r="EF4" s="109">
        <f>'Raw Data'!EE4</f>
        <v>266</v>
      </c>
      <c r="EG4" s="109">
        <f>'Raw Data'!EF4</f>
        <v>267</v>
      </c>
      <c r="EH4" s="109">
        <f>'Raw Data'!EG4</f>
        <v>268</v>
      </c>
      <c r="EI4" s="109">
        <f>'Raw Data'!EH4</f>
        <v>269</v>
      </c>
      <c r="EJ4" s="109">
        <f>'Raw Data'!EI4</f>
        <v>270</v>
      </c>
      <c r="EK4" s="109">
        <f>'Raw Data'!EJ4</f>
        <v>271</v>
      </c>
      <c r="EL4" s="109">
        <f>'Raw Data'!EK4</f>
        <v>272</v>
      </c>
      <c r="EM4" s="109">
        <f>'Raw Data'!EL4</f>
        <v>273</v>
      </c>
      <c r="EN4" s="109">
        <f>'Raw Data'!EM4</f>
        <v>274</v>
      </c>
      <c r="EO4" s="109">
        <f>'Raw Data'!EN4</f>
        <v>275</v>
      </c>
      <c r="EP4" s="109">
        <f>'Raw Data'!EO4</f>
        <v>276</v>
      </c>
      <c r="EQ4" s="109">
        <f>'Raw Data'!EP4</f>
        <v>277</v>
      </c>
      <c r="ER4" s="109">
        <f>'Raw Data'!EQ4</f>
        <v>278</v>
      </c>
      <c r="ES4" s="109">
        <f>'Raw Data'!ER4</f>
        <v>279</v>
      </c>
      <c r="ET4" s="109">
        <f>'Raw Data'!ES4</f>
        <v>280</v>
      </c>
      <c r="EU4" s="109">
        <f>'Raw Data'!ET4</f>
        <v>281</v>
      </c>
      <c r="EV4" s="109">
        <f>'Raw Data'!EU4</f>
        <v>282</v>
      </c>
      <c r="EW4" s="109">
        <f>'Raw Data'!EV4</f>
        <v>283</v>
      </c>
      <c r="EX4" s="109">
        <f>'Raw Data'!EW4</f>
        <v>284</v>
      </c>
      <c r="EY4" s="109">
        <f>'Raw Data'!EX4</f>
        <v>285</v>
      </c>
      <c r="EZ4" s="109">
        <f>'Raw Data'!EY4</f>
        <v>286</v>
      </c>
      <c r="FA4" s="109">
        <f>'Raw Data'!EZ4</f>
        <v>287</v>
      </c>
      <c r="FB4" s="109">
        <f>'Raw Data'!FA4</f>
        <v>288</v>
      </c>
      <c r="FC4" s="109">
        <f>'Raw Data'!FB4</f>
        <v>289</v>
      </c>
      <c r="FD4" s="109">
        <f>'Raw Data'!FC4</f>
        <v>290</v>
      </c>
      <c r="FE4" s="109">
        <f>'Raw Data'!FD4</f>
        <v>291</v>
      </c>
      <c r="FF4" s="109">
        <f>'Raw Data'!FE4</f>
        <v>292</v>
      </c>
      <c r="FG4" s="109">
        <f>'Raw Data'!FF4</f>
        <v>293</v>
      </c>
      <c r="FH4" s="109">
        <f>'Raw Data'!FG4</f>
        <v>294</v>
      </c>
      <c r="FI4" s="109">
        <f>'Raw Data'!FH4</f>
        <v>295</v>
      </c>
      <c r="FJ4" s="109">
        <f>'Raw Data'!FI4</f>
        <v>296</v>
      </c>
      <c r="FK4" s="109">
        <f>'Raw Data'!FJ4</f>
        <v>297</v>
      </c>
      <c r="FL4" s="109">
        <f>'Raw Data'!FK4</f>
        <v>298</v>
      </c>
      <c r="FM4" s="109">
        <f>'Raw Data'!FL4</f>
        <v>299</v>
      </c>
      <c r="FN4" s="109">
        <f>'Raw Data'!FM4</f>
        <v>300</v>
      </c>
      <c r="FO4" s="109">
        <f>'Raw Data'!FN4</f>
        <v>301</v>
      </c>
      <c r="FP4" s="109">
        <f>'Raw Data'!FO4</f>
        <v>302</v>
      </c>
      <c r="FQ4" s="109">
        <f>'Raw Data'!FP4</f>
        <v>303</v>
      </c>
      <c r="FR4" s="109">
        <f>'Raw Data'!FQ4</f>
        <v>304</v>
      </c>
      <c r="FS4" s="109">
        <f>'Raw Data'!FR4</f>
        <v>305</v>
      </c>
    </row>
    <row r="5" spans="1:175" x14ac:dyDescent="0.25">
      <c r="A5" t="s">
        <v>43</v>
      </c>
      <c r="C5" t="str">
        <f>IF(ISTEXT('Raw Data'!B209),'Raw Data'!B209,"")</f>
        <v/>
      </c>
      <c r="D5" t="str">
        <f>IF(ISTEXT('Raw Data'!C209),'Raw Data'!C209,"")</f>
        <v>Planting</v>
      </c>
      <c r="E5" t="str">
        <f>IF(ISTEXT('Raw Data'!D209),'Raw Data'!D209,"")</f>
        <v/>
      </c>
      <c r="F5" t="str">
        <f>IF(ISTEXT('Raw Data'!E209),'Raw Data'!E209,"")</f>
        <v/>
      </c>
      <c r="G5" t="str">
        <f>IF(ISTEXT('Raw Data'!F209),'Raw Data'!F209,"")</f>
        <v/>
      </c>
      <c r="H5" t="str">
        <f>IF(ISTEXT('Raw Data'!G209),'Raw Data'!G209,"")</f>
        <v/>
      </c>
      <c r="I5" t="str">
        <f>IF(ISTEXT('Raw Data'!H209),'Raw Data'!H209,"")</f>
        <v/>
      </c>
      <c r="J5" t="str">
        <f>IF(ISTEXT('Raw Data'!I209),'Raw Data'!I209,"")</f>
        <v/>
      </c>
      <c r="K5" t="str">
        <f>IF(ISTEXT('Raw Data'!J209),'Raw Data'!J209,"")</f>
        <v/>
      </c>
      <c r="L5" t="str">
        <f>IF(ISTEXT('Raw Data'!K209),'Raw Data'!K209,"")</f>
        <v/>
      </c>
      <c r="M5" t="str">
        <f>IF(ISTEXT('Raw Data'!L209),'Raw Data'!L209,"")</f>
        <v/>
      </c>
      <c r="N5" t="str">
        <f>IF(ISTEXT('Raw Data'!M209),'Raw Data'!M209,"")</f>
        <v>Emergence</v>
      </c>
      <c r="O5" t="str">
        <f>IF(ISTEXT('Raw Data'!N209),'Raw Data'!N209,"")</f>
        <v/>
      </c>
      <c r="P5" t="str">
        <f>IF(ISTEXT('Raw Data'!O209),'Raw Data'!O209,"")</f>
        <v/>
      </c>
      <c r="Q5" t="str">
        <f>IF(ISTEXT('Raw Data'!P209),'Raw Data'!P209,"")</f>
        <v/>
      </c>
      <c r="R5" t="str">
        <f>IF(ISTEXT('Raw Data'!Q209),'Raw Data'!Q209,"")</f>
        <v/>
      </c>
      <c r="S5" t="str">
        <f>IF(ISTEXT('Raw Data'!R209),'Raw Data'!R209,"")</f>
        <v/>
      </c>
      <c r="T5" t="str">
        <f>IF(ISTEXT('Raw Data'!S209),'Raw Data'!S209,"")</f>
        <v/>
      </c>
      <c r="U5" t="str">
        <f>IF(ISTEXT('Raw Data'!T209),'Raw Data'!T209,"")</f>
        <v/>
      </c>
      <c r="V5" t="str">
        <f>IF(ISTEXT('Raw Data'!U209),'Raw Data'!U209,"")</f>
        <v/>
      </c>
      <c r="W5" t="str">
        <f>IF(ISTEXT('Raw Data'!V209),'Raw Data'!V209,"")</f>
        <v/>
      </c>
      <c r="X5" t="str">
        <f>IF(ISTEXT('Raw Data'!W209),'Raw Data'!W209,"")</f>
        <v>V2/V3</v>
      </c>
      <c r="Y5" t="str">
        <f>IF(ISTEXT('Raw Data'!X209),'Raw Data'!X209,"")</f>
        <v/>
      </c>
      <c r="Z5" t="str">
        <f>IF(ISTEXT('Raw Data'!Y209),'Raw Data'!Y209,"")</f>
        <v/>
      </c>
      <c r="AA5" t="str">
        <f>IF(ISTEXT('Raw Data'!Z209),'Raw Data'!Z209,"")</f>
        <v/>
      </c>
      <c r="AB5" t="str">
        <f>IF(ISTEXT('Raw Data'!AA209),'Raw Data'!AA209,"")</f>
        <v/>
      </c>
      <c r="AC5" t="str">
        <f>IF(ISTEXT('Raw Data'!AB209),'Raw Data'!AB209,"")</f>
        <v/>
      </c>
      <c r="AD5" t="str">
        <f>IF(ISTEXT('Raw Data'!AC209),'Raw Data'!AC209,"")</f>
        <v/>
      </c>
      <c r="AE5" t="str">
        <f>IF(ISTEXT('Raw Data'!AD209),'Raw Data'!AD209,"")</f>
        <v/>
      </c>
      <c r="AF5" t="str">
        <f>IF(ISTEXT('Raw Data'!AE209),'Raw Data'!AE209,"")</f>
        <v>V4/V5</v>
      </c>
      <c r="AG5" t="str">
        <f>IF(ISTEXT('Raw Data'!AF209),'Raw Data'!AF209,"")</f>
        <v/>
      </c>
      <c r="AH5" t="str">
        <f>IF(ISTEXT('Raw Data'!AG209),'Raw Data'!AG209,"")</f>
        <v/>
      </c>
      <c r="AI5" t="str">
        <f>IF(ISTEXT('Raw Data'!AH209),'Raw Data'!AH209,"")</f>
        <v/>
      </c>
      <c r="AJ5" t="str">
        <f>IF(ISTEXT('Raw Data'!AI209),'Raw Data'!AI209,"")</f>
        <v/>
      </c>
      <c r="AK5" t="str">
        <f>IF(ISTEXT('Raw Data'!AJ209),'Raw Data'!AJ209,"")</f>
        <v/>
      </c>
      <c r="AL5" t="str">
        <f>IF(ISTEXT('Raw Data'!AK209),'Raw Data'!AK209,"")</f>
        <v>V5/V6</v>
      </c>
      <c r="AM5" t="str">
        <f>IF(ISTEXT('Raw Data'!AL209),'Raw Data'!AL209,"")</f>
        <v/>
      </c>
      <c r="AN5" t="str">
        <f>IF(ISTEXT('Raw Data'!AM209),'Raw Data'!AM209,"")</f>
        <v/>
      </c>
      <c r="AO5" t="str">
        <f>IF(ISTEXT('Raw Data'!AN209),'Raw Data'!AN209,"")</f>
        <v/>
      </c>
      <c r="AP5" t="str">
        <f>IF(ISTEXT('Raw Data'!AO209),'Raw Data'!AO209,"")</f>
        <v/>
      </c>
      <c r="AQ5" t="str">
        <f>IF(ISTEXT('Raw Data'!AP209),'Raw Data'!AP209,"")</f>
        <v/>
      </c>
      <c r="AR5" t="str">
        <f>IF(ISTEXT('Raw Data'!AQ209),'Raw Data'!AQ209,"")</f>
        <v/>
      </c>
      <c r="AS5" t="str">
        <f>IF(ISTEXT('Raw Data'!AR209),'Raw Data'!AR209,"")</f>
        <v>V7</v>
      </c>
      <c r="AT5" t="str">
        <f>IF(ISTEXT('Raw Data'!AS209),'Raw Data'!AS209,"")</f>
        <v/>
      </c>
      <c r="AU5" t="str">
        <f>IF(ISTEXT('Raw Data'!AT209),'Raw Data'!AT209,"")</f>
        <v/>
      </c>
      <c r="AV5" t="str">
        <f>IF(ISTEXT('Raw Data'!AU209),'Raw Data'!AU209,"")</f>
        <v/>
      </c>
      <c r="AW5" t="str">
        <f>IF(ISTEXT('Raw Data'!AV209),'Raw Data'!AV209,"")</f>
        <v/>
      </c>
      <c r="AX5" t="str">
        <f>IF(ISTEXT('Raw Data'!AW209),'Raw Data'!AW209,"")</f>
        <v/>
      </c>
      <c r="AY5" t="str">
        <f>IF(ISTEXT('Raw Data'!AX209),'Raw Data'!AX209,"")</f>
        <v/>
      </c>
      <c r="AZ5" t="str">
        <f>IF(ISTEXT('Raw Data'!AY209),'Raw Data'!AY209,"")</f>
        <v>V8</v>
      </c>
      <c r="BA5" t="str">
        <f>IF(ISTEXT('Raw Data'!AZ209),'Raw Data'!AZ209,"")</f>
        <v/>
      </c>
      <c r="BB5" t="str">
        <f>IF(ISTEXT('Raw Data'!BA209),'Raw Data'!BA209,"")</f>
        <v/>
      </c>
      <c r="BC5" t="str">
        <f>IF(ISTEXT('Raw Data'!BB209),'Raw Data'!BB209,"")</f>
        <v/>
      </c>
      <c r="BD5" t="str">
        <f>IF(ISTEXT('Raw Data'!BC209),'Raw Data'!BC209,"")</f>
        <v/>
      </c>
      <c r="BE5" t="str">
        <f>IF(ISTEXT('Raw Data'!BD209),'Raw Data'!BD209,"")</f>
        <v/>
      </c>
      <c r="BF5" t="str">
        <f>IF(ISTEXT('Raw Data'!BE209),'Raw Data'!BE209,"")</f>
        <v/>
      </c>
      <c r="BG5" t="str">
        <f>IF(ISTEXT('Raw Data'!BF209),'Raw Data'!BF209,"")</f>
        <v>V9/V10</v>
      </c>
      <c r="BH5" t="str">
        <f>IF(ISTEXT('Raw Data'!BG209),'Raw Data'!BG209,"")</f>
        <v/>
      </c>
      <c r="BI5" t="str">
        <f>IF(ISTEXT('Raw Data'!BH209),'Raw Data'!BH209,"")</f>
        <v/>
      </c>
      <c r="BJ5" t="str">
        <f>IF(ISTEXT('Raw Data'!BI209),'Raw Data'!BI209,"")</f>
        <v/>
      </c>
      <c r="BK5" t="str">
        <f>IF(ISTEXT('Raw Data'!BJ209),'Raw Data'!BJ209,"")</f>
        <v/>
      </c>
      <c r="BL5" t="str">
        <f>IF(ISTEXT('Raw Data'!BK209),'Raw Data'!BK209,"")</f>
        <v/>
      </c>
      <c r="BM5" t="str">
        <f>IF(ISTEXT('Raw Data'!BL209),'Raw Data'!BL209,"")</f>
        <v/>
      </c>
      <c r="BN5" t="str">
        <f>IF(ISTEXT('Raw Data'!BM209),'Raw Data'!BM209,"")</f>
        <v>V12/V15</v>
      </c>
      <c r="BO5" t="str">
        <f>IF(ISTEXT('Raw Data'!BN209),'Raw Data'!BN209,"")</f>
        <v/>
      </c>
      <c r="BP5" t="str">
        <f>IF(ISTEXT('Raw Data'!BO209),'Raw Data'!BO209,"")</f>
        <v/>
      </c>
      <c r="BQ5" t="str">
        <f>IF(ISTEXT('Raw Data'!BP209),'Raw Data'!BP209,"")</f>
        <v/>
      </c>
      <c r="BR5" t="str">
        <f>IF(ISTEXT('Raw Data'!BQ209),'Raw Data'!BQ209,"")</f>
        <v/>
      </c>
      <c r="BS5" t="str">
        <f>IF(ISTEXT('Raw Data'!BR209),'Raw Data'!BR209,"")</f>
        <v/>
      </c>
      <c r="BT5" t="str">
        <f>IF(ISTEXT('Raw Data'!BS209),'Raw Data'!BS209,"")</f>
        <v/>
      </c>
      <c r="BU5" t="str">
        <f>IF(ISTEXT('Raw Data'!BT209),'Raw Data'!BT209,"")</f>
        <v>V14/V17</v>
      </c>
      <c r="BV5" t="str">
        <f>IF(ISTEXT('Raw Data'!BU209),'Raw Data'!BU209,"")</f>
        <v/>
      </c>
      <c r="BW5" t="str">
        <f>IF(ISTEXT('Raw Data'!BV209),'Raw Data'!BV209,"")</f>
        <v/>
      </c>
      <c r="BX5" t="str">
        <f>IF(ISTEXT('Raw Data'!BW209),'Raw Data'!BW209,"")</f>
        <v>V16/VT</v>
      </c>
      <c r="BY5" t="str">
        <f>IF(ISTEXT('Raw Data'!BX209),'Raw Data'!BX209,"")</f>
        <v/>
      </c>
      <c r="BZ5" t="str">
        <f>IF(ISTEXT('Raw Data'!BY209),'Raw Data'!BY209,"")</f>
        <v/>
      </c>
      <c r="CA5" t="str">
        <f>IF(ISTEXT('Raw Data'!BZ209),'Raw Data'!BZ209,"")</f>
        <v/>
      </c>
      <c r="CB5" t="str">
        <f>IF(ISTEXT('Raw Data'!CA209),'Raw Data'!CA209,"")</f>
        <v>V18/R1</v>
      </c>
      <c r="CC5" t="str">
        <f>IF(ISTEXT('Raw Data'!CB209),'Raw Data'!CB209,"")</f>
        <v/>
      </c>
      <c r="CD5" t="str">
        <f>IF(ISTEXT('Raw Data'!CC209),'Raw Data'!CC209,"")</f>
        <v/>
      </c>
      <c r="CE5" t="str">
        <f>IF(ISTEXT('Raw Data'!CD209),'Raw Data'!CD209,"")</f>
        <v>R1</v>
      </c>
      <c r="CF5" t="str">
        <f>IF(ISTEXT('Raw Data'!CE209),'Raw Data'!CE209,"")</f>
        <v/>
      </c>
      <c r="CG5" t="str">
        <f>IF(ISTEXT('Raw Data'!CF209),'Raw Data'!CF209,"")</f>
        <v/>
      </c>
      <c r="CH5" t="str">
        <f>IF(ISTEXT('Raw Data'!CG209),'Raw Data'!CG209,"")</f>
        <v/>
      </c>
      <c r="CI5" t="str">
        <f>IF(ISTEXT('Raw Data'!CH209),'Raw Data'!CH209,"")</f>
        <v>R1/R2</v>
      </c>
      <c r="CJ5" t="str">
        <f>IF(ISTEXT('Raw Data'!CI209),'Raw Data'!CI209,"")</f>
        <v/>
      </c>
      <c r="CK5" t="str">
        <f>IF(ISTEXT('Raw Data'!CJ209),'Raw Data'!CJ209,"")</f>
        <v/>
      </c>
      <c r="CL5" t="str">
        <f>IF(ISTEXT('Raw Data'!CK209),'Raw Data'!CK209,"")</f>
        <v>R1/R2</v>
      </c>
      <c r="CM5" t="str">
        <f>IF(ISTEXT('Raw Data'!CL209),'Raw Data'!CL209,"")</f>
        <v/>
      </c>
      <c r="CN5" t="str">
        <f>IF(ISTEXT('Raw Data'!CM209),'Raw Data'!CM209,"")</f>
        <v/>
      </c>
      <c r="CO5" t="str">
        <f>IF(ISTEXT('Raw Data'!CN209),'Raw Data'!CN209,"")</f>
        <v/>
      </c>
      <c r="CP5" t="str">
        <f>IF(ISTEXT('Raw Data'!CO209),'Raw Data'!CO209,"")</f>
        <v>R2/R3</v>
      </c>
      <c r="CQ5" t="str">
        <f>IF(ISTEXT('Raw Data'!CP209),'Raw Data'!CP209,"")</f>
        <v/>
      </c>
      <c r="CR5" t="str">
        <f>IF(ISTEXT('Raw Data'!CQ209),'Raw Data'!CQ209,"")</f>
        <v>R2/R3</v>
      </c>
      <c r="CS5" t="str">
        <f>IF(ISTEXT('Raw Data'!CR209),'Raw Data'!CR209,"")</f>
        <v/>
      </c>
      <c r="CT5" t="str">
        <f>IF(ISTEXT('Raw Data'!CS209),'Raw Data'!CS209,"")</f>
        <v/>
      </c>
      <c r="CU5" t="str">
        <f>IF(ISTEXT('Raw Data'!CT209),'Raw Data'!CT209,"")</f>
        <v/>
      </c>
      <c r="CV5" t="str">
        <f>IF(ISTEXT('Raw Data'!CU209),'Raw Data'!CU209,"")</f>
        <v/>
      </c>
      <c r="CW5" t="str">
        <f>IF(ISTEXT('Raw Data'!CV209),'Raw Data'!CV209,"")</f>
        <v>R3</v>
      </c>
      <c r="CX5" t="str">
        <f>IF(ISTEXT('Raw Data'!CW209),'Raw Data'!CW209,"")</f>
        <v/>
      </c>
      <c r="CY5" t="str">
        <f>IF(ISTEXT('Raw Data'!CX209),'Raw Data'!CX209,"")</f>
        <v/>
      </c>
      <c r="CZ5" t="str">
        <f>IF(ISTEXT('Raw Data'!CY209),'Raw Data'!CY209,"")</f>
        <v/>
      </c>
      <c r="DA5" t="str">
        <f>IF(ISTEXT('Raw Data'!CZ209),'Raw Data'!CZ209,"")</f>
        <v/>
      </c>
      <c r="DB5" t="str">
        <f>IF(ISTEXT('Raw Data'!DA209),'Raw Data'!DA209,"")</f>
        <v/>
      </c>
      <c r="DC5" t="str">
        <f>IF(ISTEXT('Raw Data'!DB209),'Raw Data'!DB209,"")</f>
        <v/>
      </c>
      <c r="DD5" t="str">
        <f>IF(ISTEXT('Raw Data'!DC209),'Raw Data'!DC209,"")</f>
        <v>R4/R3</v>
      </c>
      <c r="DE5" t="str">
        <f>IF(ISTEXT('Raw Data'!DD209),'Raw Data'!DD209,"")</f>
        <v/>
      </c>
      <c r="DF5" t="str">
        <f>IF(ISTEXT('Raw Data'!DE209),'Raw Data'!DE209,"")</f>
        <v/>
      </c>
      <c r="DG5" t="str">
        <f>IF(ISTEXT('Raw Data'!DF209),'Raw Data'!DF209,"")</f>
        <v/>
      </c>
      <c r="DH5" t="str">
        <f>IF(ISTEXT('Raw Data'!DG209),'Raw Data'!DG209,"")</f>
        <v/>
      </c>
      <c r="DI5" t="str">
        <f>IF(ISTEXT('Raw Data'!DH209),'Raw Data'!DH209,"")</f>
        <v/>
      </c>
      <c r="DJ5" t="str">
        <f>IF(ISTEXT('Raw Data'!DI209),'Raw Data'!DI209,"")</f>
        <v/>
      </c>
      <c r="DK5" t="str">
        <f>IF(ISTEXT('Raw Data'!DJ209),'Raw Data'!DJ209,"")</f>
        <v/>
      </c>
      <c r="DL5" t="str">
        <f>IF(ISTEXT('Raw Data'!DK209),'Raw Data'!DK209,"")</f>
        <v>R4/R5</v>
      </c>
      <c r="DM5" t="str">
        <f>IF(ISTEXT('Raw Data'!DL209),'Raw Data'!DL209,"")</f>
        <v/>
      </c>
      <c r="DN5" t="str">
        <f>IF(ISTEXT('Raw Data'!DM209),'Raw Data'!DM209,"")</f>
        <v/>
      </c>
      <c r="DO5" t="str">
        <f>IF(ISTEXT('Raw Data'!DN209),'Raw Data'!DN209,"")</f>
        <v/>
      </c>
      <c r="DP5" t="str">
        <f>IF(ISTEXT('Raw Data'!DO209),'Raw Data'!DO209,"")</f>
        <v/>
      </c>
      <c r="DQ5" t="str">
        <f>IF(ISTEXT('Raw Data'!DP209),'Raw Data'!DP209,"")</f>
        <v/>
      </c>
      <c r="DR5" t="str">
        <f>IF(ISTEXT('Raw Data'!DQ209),'Raw Data'!DQ209,"")</f>
        <v>R4/R5</v>
      </c>
      <c r="DS5" t="str">
        <f>IF(ISTEXT('Raw Data'!DR209),'Raw Data'!DR209,"")</f>
        <v/>
      </c>
      <c r="DT5" t="str">
        <f>IF(ISTEXT('Raw Data'!DS209),'Raw Data'!DS209,"")</f>
        <v/>
      </c>
      <c r="DU5" t="str">
        <f>IF(ISTEXT('Raw Data'!DT209),'Raw Data'!DT209,"")</f>
        <v/>
      </c>
      <c r="DV5" t="str">
        <f>IF(ISTEXT('Raw Data'!DU209),'Raw Data'!DU209,"")</f>
        <v/>
      </c>
      <c r="DW5" t="str">
        <f>IF(ISTEXT('Raw Data'!DV209),'Raw Data'!DV209,"")</f>
        <v/>
      </c>
      <c r="DX5" t="str">
        <f>IF(ISTEXT('Raw Data'!DW209),'Raw Data'!DW209,"")</f>
        <v/>
      </c>
      <c r="DY5" t="str">
        <f>IF(ISTEXT('Raw Data'!DX209),'Raw Data'!DX209,"")</f>
        <v/>
      </c>
      <c r="DZ5" t="str">
        <f>IF(ISTEXT('Raw Data'!DY209),'Raw Data'!DY209,"")</f>
        <v/>
      </c>
      <c r="EA5" t="str">
        <f>IF(ISTEXT('Raw Data'!DZ209),'Raw Data'!DZ209,"")</f>
        <v>R5/R6</v>
      </c>
      <c r="EB5" t="str">
        <f>IF(ISTEXT('Raw Data'!EA209),'Raw Data'!EA209,"")</f>
        <v/>
      </c>
      <c r="EC5" t="str">
        <f>IF(ISTEXT('Raw Data'!EB209),'Raw Data'!EB209,"")</f>
        <v/>
      </c>
      <c r="ED5" t="str">
        <f>IF(ISTEXT('Raw Data'!EC209),'Raw Data'!EC209,"")</f>
        <v/>
      </c>
      <c r="EE5" t="str">
        <f>IF(ISTEXT('Raw Data'!ED209),'Raw Data'!ED209,"")</f>
        <v/>
      </c>
      <c r="EF5" t="str">
        <f>IF(ISTEXT('Raw Data'!EE209),'Raw Data'!EE209,"")</f>
        <v/>
      </c>
      <c r="EG5" t="str">
        <f>IF(ISTEXT('Raw Data'!EF209),'Raw Data'!EF209,"")</f>
        <v/>
      </c>
      <c r="EH5" t="str">
        <f>IF(ISTEXT('Raw Data'!EG209),'Raw Data'!EG209,"")</f>
        <v/>
      </c>
      <c r="EI5" t="str">
        <f>IF(ISTEXT('Raw Data'!EH209),'Raw Data'!EH209,"")</f>
        <v/>
      </c>
      <c r="EJ5" t="str">
        <f>IF(ISTEXT('Raw Data'!EI209),'Raw Data'!EI209,"")</f>
        <v/>
      </c>
      <c r="EK5" t="str">
        <f>IF(ISTEXT('Raw Data'!EJ209),'Raw Data'!EJ209,"")</f>
        <v/>
      </c>
      <c r="EL5" t="str">
        <f>IF(ISTEXT('Raw Data'!EK209),'Raw Data'!EK209,"")</f>
        <v/>
      </c>
      <c r="EM5" t="str">
        <f>IF(ISTEXT('Raw Data'!EL209),'Raw Data'!EL209,"")</f>
        <v/>
      </c>
      <c r="EN5" t="str">
        <f>IF(ISTEXT('Raw Data'!EM209),'Raw Data'!EM209,"")</f>
        <v/>
      </c>
      <c r="EO5" t="str">
        <f>IF(ISTEXT('Raw Data'!EN209),'Raw Data'!EN209,"")</f>
        <v/>
      </c>
      <c r="EP5" t="str">
        <f>IF(ISTEXT('Raw Data'!EO209),'Raw Data'!EO209,"")</f>
        <v/>
      </c>
      <c r="EQ5" t="str">
        <f>IF(ISTEXT('Raw Data'!EP209),'Raw Data'!EP209,"")</f>
        <v/>
      </c>
      <c r="ER5" t="str">
        <f>IF(ISTEXT('Raw Data'!EQ209),'Raw Data'!EQ209,"")</f>
        <v/>
      </c>
      <c r="ES5" t="str">
        <f>IF(ISTEXT('Raw Data'!ER209),'Raw Data'!ER209,"")</f>
        <v/>
      </c>
      <c r="ET5" t="str">
        <f>IF(ISTEXT('Raw Data'!ES209),'Raw Data'!ES209,"")</f>
        <v/>
      </c>
      <c r="EU5" t="str">
        <f>IF(ISTEXT('Raw Data'!ET209),'Raw Data'!ET209,"")</f>
        <v/>
      </c>
      <c r="EV5" t="str">
        <f>IF(ISTEXT('Raw Data'!EU209),'Raw Data'!EU209,"")</f>
        <v/>
      </c>
      <c r="EW5" t="str">
        <f>IF(ISTEXT('Raw Data'!EV209),'Raw Data'!EV209,"")</f>
        <v/>
      </c>
      <c r="EX5" t="str">
        <f>IF(ISTEXT('Raw Data'!EW209),'Raw Data'!EW209,"")</f>
        <v/>
      </c>
      <c r="EY5" t="str">
        <f>IF(ISTEXT('Raw Data'!EX209),'Raw Data'!EX209,"")</f>
        <v/>
      </c>
      <c r="EZ5" t="str">
        <f>IF(ISTEXT('Raw Data'!EY209),'Raw Data'!EY209,"")</f>
        <v/>
      </c>
      <c r="FA5" t="str">
        <f>IF(ISTEXT('Raw Data'!EZ209),'Raw Data'!EZ209,"")</f>
        <v/>
      </c>
      <c r="FB5" t="str">
        <f>IF(ISTEXT('Raw Data'!FA209),'Raw Data'!FA209,"")</f>
        <v/>
      </c>
      <c r="FC5" t="str">
        <f>IF(ISTEXT('Raw Data'!FB209),'Raw Data'!FB209,"")</f>
        <v/>
      </c>
      <c r="FD5" t="str">
        <f>IF(ISTEXT('Raw Data'!FC209),'Raw Data'!FC209,"")</f>
        <v/>
      </c>
      <c r="FE5" t="str">
        <f>IF(ISTEXT('Raw Data'!FD209),'Raw Data'!FD209,"")</f>
        <v/>
      </c>
      <c r="FF5" t="str">
        <f>IF(ISTEXT('Raw Data'!FE209),'Raw Data'!FE209,"")</f>
        <v/>
      </c>
      <c r="FG5" t="str">
        <f>IF(ISTEXT('Raw Data'!FF209),'Raw Data'!FF209,"")</f>
        <v/>
      </c>
      <c r="FH5" t="str">
        <f>IF(ISTEXT('Raw Data'!FG209),'Raw Data'!FG209,"")</f>
        <v/>
      </c>
      <c r="FI5" t="str">
        <f>IF(ISTEXT('Raw Data'!FH209),'Raw Data'!FH209,"")</f>
        <v/>
      </c>
      <c r="FJ5" t="str">
        <f>IF(ISTEXT('Raw Data'!FI209),'Raw Data'!FI209,"")</f>
        <v/>
      </c>
      <c r="FK5" t="str">
        <f>IF(ISTEXT('Raw Data'!FJ209),'Raw Data'!FJ209,"")</f>
        <v/>
      </c>
      <c r="FL5" t="str">
        <f>IF(ISTEXT('Raw Data'!FK209),'Raw Data'!FK209,"")</f>
        <v/>
      </c>
      <c r="FM5" t="str">
        <f>IF(ISTEXT('Raw Data'!FL209),'Raw Data'!FL209,"")</f>
        <v/>
      </c>
      <c r="FN5" t="str">
        <f>IF(ISTEXT('Raw Data'!FM209),'Raw Data'!FM209,"")</f>
        <v/>
      </c>
      <c r="FO5" t="str">
        <f>IF(ISTEXT('Raw Data'!FN209),'Raw Data'!FN209,"")</f>
        <v/>
      </c>
      <c r="FP5" t="str">
        <f>IF(ISTEXT('Raw Data'!FO209),'Raw Data'!FO209,"")</f>
        <v/>
      </c>
      <c r="FQ5" t="str">
        <f>IF(ISTEXT('Raw Data'!FP209),'Raw Data'!FP209,"")</f>
        <v/>
      </c>
      <c r="FR5" t="str">
        <f>IF(ISTEXT('Raw Data'!FQ209),'Raw Data'!FQ209,"")</f>
        <v/>
      </c>
      <c r="FS5" t="str">
        <f>IF(ISTEXT('Raw Data'!FR209),'Raw Data'!FR209,"")</f>
        <v/>
      </c>
    </row>
    <row r="6" spans="1:175" x14ac:dyDescent="0.25">
      <c r="A6" s="5" t="s">
        <v>5</v>
      </c>
      <c r="B6" s="8" t="s">
        <v>8</v>
      </c>
      <c r="C6" s="5">
        <f>'Raw Data'!B5</f>
        <v>80</v>
      </c>
      <c r="D6" s="5">
        <f>'Raw Data'!C5</f>
        <v>80</v>
      </c>
      <c r="E6" s="5">
        <f>'Raw Data'!D5</f>
        <v>80</v>
      </c>
      <c r="F6" s="5">
        <f>'Raw Data'!E5</f>
        <v>80</v>
      </c>
      <c r="G6" s="5">
        <f>'Raw Data'!F5</f>
        <v>80</v>
      </c>
      <c r="H6" s="5">
        <f>'Raw Data'!G5</f>
        <v>80</v>
      </c>
      <c r="I6" s="5">
        <f>'Raw Data'!H5</f>
        <v>80</v>
      </c>
      <c r="J6" s="5">
        <f>'Raw Data'!I5</f>
        <v>80</v>
      </c>
      <c r="K6" s="5">
        <f>'Raw Data'!J5</f>
        <v>80</v>
      </c>
      <c r="L6" s="5">
        <f>'Raw Data'!K5</f>
        <v>80</v>
      </c>
      <c r="M6" s="5">
        <f>'Raw Data'!L5</f>
        <v>90</v>
      </c>
      <c r="N6" s="5">
        <f>'Raw Data'!M5</f>
        <v>100</v>
      </c>
      <c r="O6" s="5">
        <f>'Raw Data'!N5</f>
        <v>110</v>
      </c>
      <c r="P6" s="5">
        <f>'Raw Data'!O5</f>
        <v>120</v>
      </c>
      <c r="Q6" s="5">
        <f>'Raw Data'!P5</f>
        <v>130</v>
      </c>
      <c r="R6" s="5">
        <f>'Raw Data'!Q5</f>
        <v>140</v>
      </c>
      <c r="S6" s="5">
        <f>'Raw Data'!R5</f>
        <v>150</v>
      </c>
      <c r="T6" s="5">
        <f>'Raw Data'!S5</f>
        <v>160</v>
      </c>
      <c r="U6" s="5">
        <f>'Raw Data'!T5</f>
        <v>170</v>
      </c>
      <c r="V6" s="5">
        <f>'Raw Data'!U5</f>
        <v>180</v>
      </c>
      <c r="W6" s="5">
        <f>'Raw Data'!V5</f>
        <v>190</v>
      </c>
      <c r="X6" s="5">
        <f>'Raw Data'!W5</f>
        <v>200</v>
      </c>
      <c r="Y6" s="5">
        <f>'Raw Data'!X5</f>
        <v>210</v>
      </c>
      <c r="Z6" s="5">
        <f>'Raw Data'!Y5</f>
        <v>220</v>
      </c>
      <c r="AA6" s="5">
        <f>'Raw Data'!Z5</f>
        <v>230</v>
      </c>
      <c r="AB6" s="5">
        <f>'Raw Data'!AA5</f>
        <v>240</v>
      </c>
      <c r="AC6" s="5">
        <f>'Raw Data'!AB5</f>
        <v>250</v>
      </c>
      <c r="AD6" s="5">
        <f>'Raw Data'!AC5</f>
        <v>260</v>
      </c>
      <c r="AE6" s="5">
        <f>'Raw Data'!AD5</f>
        <v>275</v>
      </c>
      <c r="AF6" s="5">
        <f>'Raw Data'!AE5</f>
        <v>290</v>
      </c>
      <c r="AG6" s="5">
        <f>'Raw Data'!AF5</f>
        <v>305</v>
      </c>
      <c r="AH6" s="5">
        <f>'Raw Data'!AG5</f>
        <v>320</v>
      </c>
      <c r="AI6" s="5">
        <f>'Raw Data'!AH5</f>
        <v>335</v>
      </c>
      <c r="AJ6" s="5">
        <f>'Raw Data'!AI5</f>
        <v>350</v>
      </c>
      <c r="AK6" s="5">
        <f>'Raw Data'!AJ5</f>
        <v>365</v>
      </c>
      <c r="AL6" s="5">
        <f>'Raw Data'!AK5</f>
        <v>380</v>
      </c>
      <c r="AM6" s="5">
        <f>'Raw Data'!AL5</f>
        <v>395</v>
      </c>
      <c r="AN6" s="5">
        <f>'Raw Data'!AM5</f>
        <v>410</v>
      </c>
      <c r="AO6" s="5">
        <f>'Raw Data'!AN5</f>
        <v>425</v>
      </c>
      <c r="AP6" s="5">
        <f>'Raw Data'!AO5</f>
        <v>440</v>
      </c>
      <c r="AQ6" s="5">
        <f>'Raw Data'!AP5</f>
        <v>455</v>
      </c>
      <c r="AR6" s="5">
        <f>'Raw Data'!AQ5</f>
        <v>470</v>
      </c>
      <c r="AS6" s="5">
        <f>'Raw Data'!AR5</f>
        <v>485</v>
      </c>
      <c r="AT6" s="5">
        <f>'Raw Data'!AS5</f>
        <v>500</v>
      </c>
      <c r="AU6" s="5">
        <f>'Raw Data'!AT5</f>
        <v>520</v>
      </c>
      <c r="AV6" s="5">
        <f>'Raw Data'!AU5</f>
        <v>540</v>
      </c>
      <c r="AW6" s="5">
        <f>'Raw Data'!AV5</f>
        <v>560</v>
      </c>
      <c r="AX6" s="5">
        <f>'Raw Data'!AW5</f>
        <v>580</v>
      </c>
      <c r="AY6" s="5">
        <f>'Raw Data'!AX5</f>
        <v>600</v>
      </c>
      <c r="AZ6" s="5">
        <f>'Raw Data'!AY5</f>
        <v>620</v>
      </c>
      <c r="BA6" s="5">
        <f>'Raw Data'!AZ5</f>
        <v>640</v>
      </c>
      <c r="BB6" s="5">
        <f>'Raw Data'!BA5</f>
        <v>660</v>
      </c>
      <c r="BC6" s="5">
        <f>'Raw Data'!BB5</f>
        <v>680</v>
      </c>
      <c r="BD6" s="5">
        <f>'Raw Data'!BC5</f>
        <v>700</v>
      </c>
      <c r="BE6" s="5">
        <f>'Raw Data'!BD5</f>
        <v>720</v>
      </c>
      <c r="BF6" s="5">
        <f>'Raw Data'!BE5</f>
        <v>740</v>
      </c>
      <c r="BG6" s="5">
        <f>'Raw Data'!BF5</f>
        <v>760</v>
      </c>
      <c r="BH6" s="5">
        <f>'Raw Data'!BG5</f>
        <v>780</v>
      </c>
      <c r="BI6" s="5">
        <f>'Raw Data'!BH5</f>
        <v>800</v>
      </c>
      <c r="BJ6" s="5">
        <f>'Raw Data'!BI5</f>
        <v>820</v>
      </c>
      <c r="BK6" s="5">
        <f>'Raw Data'!BJ5</f>
        <v>840</v>
      </c>
      <c r="BL6" s="5">
        <f>'Raw Data'!BK5</f>
        <v>860</v>
      </c>
      <c r="BM6" s="5">
        <f>'Raw Data'!BL5</f>
        <v>880</v>
      </c>
      <c r="BN6" s="5">
        <f>'Raw Data'!BM5</f>
        <v>900</v>
      </c>
      <c r="BO6" s="5">
        <f>'Raw Data'!BN5</f>
        <v>910</v>
      </c>
      <c r="BP6" s="5">
        <f>'Raw Data'!BO5</f>
        <v>920</v>
      </c>
      <c r="BQ6" s="5">
        <f>'Raw Data'!BP5</f>
        <v>930</v>
      </c>
      <c r="BR6" s="5">
        <f>'Raw Data'!BQ5</f>
        <v>940</v>
      </c>
      <c r="BS6" s="5">
        <f>'Raw Data'!BR5</f>
        <v>950</v>
      </c>
      <c r="BT6" s="5">
        <f>'Raw Data'!BS5</f>
        <v>955</v>
      </c>
      <c r="BU6" s="5">
        <f>'Raw Data'!BT5</f>
        <v>960</v>
      </c>
      <c r="BV6" s="5">
        <f>'Raw Data'!BU5</f>
        <v>965</v>
      </c>
      <c r="BW6" s="5">
        <f>'Raw Data'!BV5</f>
        <v>970</v>
      </c>
      <c r="BX6" s="5">
        <f>'Raw Data'!BW5</f>
        <v>975</v>
      </c>
      <c r="BY6" s="5">
        <f>'Raw Data'!BX5</f>
        <v>980</v>
      </c>
      <c r="BZ6" s="5">
        <f>'Raw Data'!BY5</f>
        <v>985</v>
      </c>
      <c r="CA6" s="5">
        <f>'Raw Data'!BZ5</f>
        <v>990</v>
      </c>
      <c r="CB6" s="5">
        <f>'Raw Data'!CA5</f>
        <v>995</v>
      </c>
      <c r="CC6" s="5">
        <f>'Raw Data'!CB5</f>
        <v>1000</v>
      </c>
      <c r="CD6" s="5">
        <f>'Raw Data'!CC5</f>
        <v>1005</v>
      </c>
      <c r="CE6" s="5">
        <f>'Raw Data'!CD5</f>
        <v>1010</v>
      </c>
      <c r="CF6" s="5">
        <f>'Raw Data'!CE5</f>
        <v>1015</v>
      </c>
      <c r="CG6" s="5">
        <f>'Raw Data'!CF5</f>
        <v>1020</v>
      </c>
      <c r="CH6" s="5">
        <f>'Raw Data'!CG5</f>
        <v>1025</v>
      </c>
      <c r="CI6" s="5">
        <f>'Raw Data'!CH5</f>
        <v>1030</v>
      </c>
      <c r="CJ6" s="5">
        <f>'Raw Data'!CI5</f>
        <v>1035</v>
      </c>
      <c r="CK6" s="5">
        <f>'Raw Data'!CJ5</f>
        <v>1040</v>
      </c>
      <c r="CL6" s="5">
        <f>'Raw Data'!CK5</f>
        <v>1045</v>
      </c>
      <c r="CM6" s="5">
        <f>'Raw Data'!CL5</f>
        <v>1050</v>
      </c>
      <c r="CN6" s="5">
        <f>'Raw Data'!CM5</f>
        <v>1050</v>
      </c>
      <c r="CO6" s="5">
        <f>'Raw Data'!CN5</f>
        <v>1050</v>
      </c>
      <c r="CP6" s="5">
        <f>'Raw Data'!CO5</f>
        <v>1050</v>
      </c>
      <c r="CQ6" s="5">
        <f>'Raw Data'!CP5</f>
        <v>1050</v>
      </c>
      <c r="CR6" s="5">
        <f>'Raw Data'!CQ5</f>
        <v>1050</v>
      </c>
      <c r="CS6" s="5">
        <f>'Raw Data'!CR5</f>
        <v>1050</v>
      </c>
      <c r="CT6" s="5">
        <f>'Raw Data'!CS5</f>
        <v>1050</v>
      </c>
      <c r="CU6" s="5">
        <f>'Raw Data'!CT5</f>
        <v>1050</v>
      </c>
      <c r="CV6" s="5">
        <f>'Raw Data'!CU5</f>
        <v>1050</v>
      </c>
      <c r="CW6" s="5">
        <f>'Raw Data'!CV5</f>
        <v>1050</v>
      </c>
      <c r="CX6" s="5">
        <f>'Raw Data'!CW5</f>
        <v>1050</v>
      </c>
      <c r="CY6" s="5">
        <f>'Raw Data'!CX5</f>
        <v>1050</v>
      </c>
      <c r="CZ6" s="5">
        <f>'Raw Data'!CY5</f>
        <v>1050</v>
      </c>
      <c r="DA6" s="5">
        <f>'Raw Data'!CZ5</f>
        <v>1050</v>
      </c>
      <c r="DB6" s="5">
        <f>'Raw Data'!DA5</f>
        <v>1050</v>
      </c>
      <c r="DC6" s="5">
        <f>'Raw Data'!DB5</f>
        <v>1050</v>
      </c>
      <c r="DD6" s="5">
        <f>'Raw Data'!DC5</f>
        <v>1050</v>
      </c>
      <c r="DE6" s="5">
        <f>'Raw Data'!DD5</f>
        <v>1050</v>
      </c>
      <c r="DF6" s="5">
        <f>'Raw Data'!DE5</f>
        <v>1050</v>
      </c>
      <c r="DG6" s="5">
        <f>'Raw Data'!DF5</f>
        <v>1050</v>
      </c>
      <c r="DH6" s="5">
        <f>'Raw Data'!DG5</f>
        <v>1050</v>
      </c>
      <c r="DI6" s="5">
        <f>'Raw Data'!DH5</f>
        <v>1050</v>
      </c>
      <c r="DJ6" s="5">
        <f>'Raw Data'!DI5</f>
        <v>1050</v>
      </c>
      <c r="DK6" s="5">
        <f>'Raw Data'!DJ5</f>
        <v>1050</v>
      </c>
      <c r="DL6" s="5">
        <f>'Raw Data'!DK5</f>
        <v>1050</v>
      </c>
      <c r="DM6" s="5">
        <f>'Raw Data'!DL5</f>
        <v>1050</v>
      </c>
      <c r="DN6" s="5">
        <f>'Raw Data'!DM5</f>
        <v>1050</v>
      </c>
      <c r="DO6" s="5">
        <f>'Raw Data'!DN5</f>
        <v>1050</v>
      </c>
      <c r="DP6" s="5">
        <f>'Raw Data'!DO5</f>
        <v>1050</v>
      </c>
      <c r="DQ6" s="5">
        <f>'Raw Data'!DP5</f>
        <v>1050</v>
      </c>
      <c r="DR6" s="5">
        <f>'Raw Data'!DQ5</f>
        <v>1050</v>
      </c>
      <c r="DS6" s="5">
        <f>'Raw Data'!DR5</f>
        <v>1050</v>
      </c>
      <c r="DT6" s="5">
        <f>'Raw Data'!DS5</f>
        <v>1050</v>
      </c>
      <c r="DU6" s="5">
        <f>'Raw Data'!DT5</f>
        <v>1050</v>
      </c>
      <c r="DV6" s="5">
        <f>'Raw Data'!DU5</f>
        <v>1050</v>
      </c>
      <c r="DW6" s="5">
        <f>'Raw Data'!DV5</f>
        <v>1050</v>
      </c>
      <c r="DX6" s="5">
        <f>'Raw Data'!DW5</f>
        <v>1050</v>
      </c>
      <c r="DY6" s="5">
        <f>'Raw Data'!DX5</f>
        <v>1050</v>
      </c>
      <c r="DZ6" s="5">
        <f>'Raw Data'!DY5</f>
        <v>1050</v>
      </c>
      <c r="EA6" s="5">
        <f>'Raw Data'!DZ5</f>
        <v>1050</v>
      </c>
      <c r="EB6" s="5">
        <f>'Raw Data'!EA5</f>
        <v>1050</v>
      </c>
      <c r="EC6" s="5">
        <f>'Raw Data'!EB5</f>
        <v>1050</v>
      </c>
      <c r="ED6" s="5">
        <f>'Raw Data'!EC5</f>
        <v>1050</v>
      </c>
      <c r="EE6" s="5">
        <f>'Raw Data'!ED5</f>
        <v>1050</v>
      </c>
      <c r="EF6" s="5">
        <f>'Raw Data'!EE5</f>
        <v>1050</v>
      </c>
      <c r="EG6" s="5">
        <f>'Raw Data'!EF5</f>
        <v>1050</v>
      </c>
      <c r="EH6" s="5">
        <f>'Raw Data'!EG5</f>
        <v>1050</v>
      </c>
      <c r="EI6" s="5">
        <f>'Raw Data'!EH5</f>
        <v>1050</v>
      </c>
      <c r="EJ6" s="5">
        <f>'Raw Data'!EI5</f>
        <v>1050</v>
      </c>
      <c r="EK6" s="5">
        <f>'Raw Data'!EJ5</f>
        <v>1050</v>
      </c>
      <c r="EL6" s="5">
        <f>'Raw Data'!EK5</f>
        <v>1050</v>
      </c>
      <c r="EM6" s="5">
        <f>'Raw Data'!EL5</f>
        <v>1050</v>
      </c>
      <c r="EN6" s="5">
        <f>'Raw Data'!EM5</f>
        <v>1050</v>
      </c>
      <c r="EO6" s="5">
        <f>'Raw Data'!EN5</f>
        <v>1050</v>
      </c>
      <c r="EP6" s="5">
        <f>'Raw Data'!EO5</f>
        <v>1050</v>
      </c>
      <c r="EQ6" s="5">
        <f>'Raw Data'!EP5</f>
        <v>1050</v>
      </c>
      <c r="ER6" s="5">
        <f>'Raw Data'!EQ5</f>
        <v>1050</v>
      </c>
      <c r="ES6" s="5">
        <f>'Raw Data'!ER5</f>
        <v>1050</v>
      </c>
      <c r="ET6" s="5">
        <f>'Raw Data'!ES5</f>
        <v>1050</v>
      </c>
      <c r="EU6" s="5">
        <f>'Raw Data'!ET5</f>
        <v>1050</v>
      </c>
      <c r="EV6" s="5">
        <f>'Raw Data'!EU5</f>
        <v>1050</v>
      </c>
      <c r="EW6" s="5">
        <f>'Raw Data'!EV5</f>
        <v>1050</v>
      </c>
      <c r="EX6" s="5">
        <f>'Raw Data'!EW5</f>
        <v>1050</v>
      </c>
      <c r="EY6" s="5">
        <f>'Raw Data'!EX5</f>
        <v>1050</v>
      </c>
      <c r="EZ6" s="5">
        <f>'Raw Data'!EY5</f>
        <v>1050</v>
      </c>
      <c r="FA6" s="5">
        <f>'Raw Data'!EZ5</f>
        <v>1050</v>
      </c>
      <c r="FB6" s="5">
        <f>'Raw Data'!FA5</f>
        <v>1050</v>
      </c>
      <c r="FC6" s="5">
        <f>'Raw Data'!FB5</f>
        <v>1050</v>
      </c>
      <c r="FD6" s="5">
        <f>'Raw Data'!FC5</f>
        <v>1050</v>
      </c>
      <c r="FE6" s="5">
        <f>'Raw Data'!FD5</f>
        <v>1050</v>
      </c>
      <c r="FF6" s="5">
        <f>'Raw Data'!FE5</f>
        <v>1050</v>
      </c>
      <c r="FG6" s="5">
        <f>'Raw Data'!FF5</f>
        <v>1050</v>
      </c>
      <c r="FH6" s="5">
        <f>'Raw Data'!FG5</f>
        <v>1050</v>
      </c>
      <c r="FI6" s="5">
        <f>'Raw Data'!FH5</f>
        <v>1050</v>
      </c>
      <c r="FJ6" s="5">
        <f>'Raw Data'!FI5</f>
        <v>1050</v>
      </c>
      <c r="FK6" s="5">
        <f>'Raw Data'!FJ5</f>
        <v>1050</v>
      </c>
      <c r="FL6" s="5">
        <f>'Raw Data'!FK5</f>
        <v>1050</v>
      </c>
      <c r="FM6" s="5">
        <f>'Raw Data'!FL5</f>
        <v>1050</v>
      </c>
      <c r="FN6" s="5">
        <f>'Raw Data'!FM5</f>
        <v>1050</v>
      </c>
      <c r="FO6" s="5">
        <f>'Raw Data'!FN5</f>
        <v>1050</v>
      </c>
      <c r="FP6" s="5">
        <f>'Raw Data'!FO5</f>
        <v>1050</v>
      </c>
      <c r="FQ6" s="5">
        <f>'Raw Data'!FP5</f>
        <v>1050</v>
      </c>
      <c r="FR6" s="5">
        <f>'Raw Data'!FQ5</f>
        <v>1050</v>
      </c>
      <c r="FS6" s="5">
        <f>'Raw Data'!FR5</f>
        <v>1050</v>
      </c>
    </row>
    <row r="7" spans="1:175" s="1" customFormat="1" x14ac:dyDescent="0.25">
      <c r="A7" s="6" t="s">
        <v>6</v>
      </c>
      <c r="B7" s="9" t="s">
        <v>9</v>
      </c>
      <c r="C7" s="6">
        <f>'Raw Data'!B8</f>
        <v>0</v>
      </c>
      <c r="D7" s="6">
        <f>'Raw Data'!C8</f>
        <v>0</v>
      </c>
      <c r="E7" s="6">
        <f>'Raw Data'!D8</f>
        <v>0</v>
      </c>
      <c r="F7" s="6">
        <f>'Raw Data'!E8</f>
        <v>0</v>
      </c>
      <c r="G7" s="6">
        <f>'Raw Data'!F8</f>
        <v>0</v>
      </c>
      <c r="H7" s="6">
        <f>'Raw Data'!G8</f>
        <v>0</v>
      </c>
      <c r="I7" s="6">
        <f>'Raw Data'!H8</f>
        <v>0</v>
      </c>
      <c r="J7" s="6">
        <f>'Raw Data'!I8</f>
        <v>0</v>
      </c>
      <c r="K7" s="6">
        <f>'Raw Data'!J8</f>
        <v>0</v>
      </c>
      <c r="L7" s="6">
        <f>'Raw Data'!K8</f>
        <v>0</v>
      </c>
      <c r="M7" s="6">
        <f>'Raw Data'!L8</f>
        <v>0</v>
      </c>
      <c r="N7" s="6">
        <f>'Raw Data'!M8</f>
        <v>0.01</v>
      </c>
      <c r="O7" s="6">
        <f>'Raw Data'!N8</f>
        <v>0.01</v>
      </c>
      <c r="P7" s="6">
        <f>'Raw Data'!O8</f>
        <v>0.01</v>
      </c>
      <c r="Q7" s="6">
        <f>'Raw Data'!P8</f>
        <v>2.1749999999999999E-2</v>
      </c>
      <c r="R7" s="6">
        <f>'Raw Data'!Q8</f>
        <v>2.7624999999999997E-2</v>
      </c>
      <c r="S7" s="6">
        <f>'Raw Data'!R8</f>
        <v>3.3499999999999995E-2</v>
      </c>
      <c r="T7" s="6">
        <f>'Raw Data'!S8</f>
        <v>3.9375E-2</v>
      </c>
      <c r="U7" s="6">
        <f>'Raw Data'!T8</f>
        <v>4.5249999999999999E-2</v>
      </c>
      <c r="V7" s="6">
        <f>'Raw Data'!U8</f>
        <v>5.1124999999999997E-2</v>
      </c>
      <c r="W7" s="6">
        <f>'Raw Data'!V8</f>
        <v>5.6999999999999995E-2</v>
      </c>
      <c r="X7" s="6">
        <f>'Raw Data'!W8</f>
        <v>6.2875E-2</v>
      </c>
      <c r="Y7" s="6">
        <f>'Raw Data'!X8</f>
        <v>6.8749999999999992E-2</v>
      </c>
      <c r="Z7" s="6">
        <f>'Raw Data'!Y8</f>
        <v>7.4624999999999997E-2</v>
      </c>
      <c r="AA7" s="6">
        <f>'Raw Data'!Z8</f>
        <v>8.0499999999999988E-2</v>
      </c>
      <c r="AB7" s="141">
        <f>'Raw Data'!AA8</f>
        <v>8.637499999999998E-2</v>
      </c>
      <c r="AC7" s="6">
        <f>'Raw Data'!AB8</f>
        <v>9.2249999999999985E-2</v>
      </c>
      <c r="AD7" s="6">
        <f>'Raw Data'!AC8</f>
        <v>9.812499999999999E-2</v>
      </c>
      <c r="AE7" s="6">
        <f>'Raw Data'!AD8</f>
        <v>0.10399999999999998</v>
      </c>
      <c r="AF7" s="6">
        <f>'Raw Data'!AE8</f>
        <v>0.10987499999999999</v>
      </c>
      <c r="AG7" s="6">
        <f>'Raw Data'!AF8</f>
        <v>0.11574999999999999</v>
      </c>
      <c r="AH7" s="141">
        <f>'Raw Data'!AG8</f>
        <v>0.12162499999999998</v>
      </c>
      <c r="AI7" s="6">
        <f>'Raw Data'!AH8</f>
        <v>0.1275</v>
      </c>
      <c r="AJ7" s="6">
        <f>'Raw Data'!AI8</f>
        <v>0.13337499999999999</v>
      </c>
      <c r="AK7" s="6">
        <f>'Raw Data'!AJ8</f>
        <v>0.13925000000000001</v>
      </c>
      <c r="AL7" s="6">
        <f>'Raw Data'!AK8</f>
        <v>0.145125</v>
      </c>
      <c r="AM7" s="6">
        <f>'Raw Data'!AL8</f>
        <v>0.151</v>
      </c>
      <c r="AN7" s="6">
        <f>'Raw Data'!AM8</f>
        <v>0.16642857142857143</v>
      </c>
      <c r="AO7" s="6">
        <f>'Raw Data'!AN8</f>
        <v>0.18185714285714286</v>
      </c>
      <c r="AP7" s="6">
        <f>'Raw Data'!AO8</f>
        <v>0.19728571428571429</v>
      </c>
      <c r="AQ7" s="6">
        <f>'Raw Data'!AP8</f>
        <v>0.21271428571428572</v>
      </c>
      <c r="AR7" s="6">
        <f>'Raw Data'!AQ8</f>
        <v>0.22814285714285715</v>
      </c>
      <c r="AS7" s="6">
        <f>'Raw Data'!AR8</f>
        <v>0.24357142857142861</v>
      </c>
      <c r="AT7" s="6">
        <f>'Raw Data'!AS8</f>
        <v>0.25900000000000001</v>
      </c>
      <c r="AU7" s="6">
        <f>'Raw Data'!AT8</f>
        <v>0.29000000000000004</v>
      </c>
      <c r="AV7" s="6">
        <f>'Raw Data'!AU8</f>
        <v>0.32100000000000001</v>
      </c>
      <c r="AW7" s="6">
        <f>'Raw Data'!AV8</f>
        <v>0.3538</v>
      </c>
      <c r="AX7" s="6">
        <f>'Raw Data'!AW8</f>
        <v>0.3866</v>
      </c>
      <c r="AY7" s="6">
        <f>'Raw Data'!AX8</f>
        <v>0.4194</v>
      </c>
      <c r="AZ7" s="6">
        <f>'Raw Data'!AY8</f>
        <v>0.45219999999999999</v>
      </c>
      <c r="BA7" s="6">
        <f>'Raw Data'!AZ8</f>
        <v>0.48499999999999999</v>
      </c>
      <c r="BB7" s="6">
        <f>'Raw Data'!BA8</f>
        <v>0.51466666666666661</v>
      </c>
      <c r="BC7" s="6">
        <f>'Raw Data'!BB8</f>
        <v>0.54433333333333334</v>
      </c>
      <c r="BD7" s="6">
        <f>'Raw Data'!BC8</f>
        <v>0.57399999999999995</v>
      </c>
      <c r="BE7" s="6">
        <f>'Raw Data'!BD8</f>
        <v>0.60366666666666668</v>
      </c>
      <c r="BF7" s="6">
        <f>'Raw Data'!BE8</f>
        <v>0.6333333333333333</v>
      </c>
      <c r="BG7" s="6">
        <f>'Raw Data'!BF8</f>
        <v>0.66300000000000003</v>
      </c>
      <c r="BH7" s="6">
        <f>'Raw Data'!BG8</f>
        <v>0.69266666666666665</v>
      </c>
      <c r="BI7" s="6">
        <f>'Raw Data'!BH8</f>
        <v>0.72233333333333327</v>
      </c>
      <c r="BJ7" s="6">
        <f>'Raw Data'!BI8</f>
        <v>0.752</v>
      </c>
      <c r="BK7" s="6">
        <f>'Raw Data'!BJ8</f>
        <v>0.77</v>
      </c>
      <c r="BL7" s="6">
        <f>'Raw Data'!BK8</f>
        <v>0.78800000000000003</v>
      </c>
      <c r="BM7" s="6">
        <f>'Raw Data'!BL8</f>
        <v>0.80599999999999994</v>
      </c>
      <c r="BN7" s="6">
        <f>'Raw Data'!BM8</f>
        <v>0.82399999999999995</v>
      </c>
      <c r="BO7" s="6">
        <f>'Raw Data'!BN8</f>
        <v>0.84199999999999997</v>
      </c>
      <c r="BP7" s="6">
        <f>'Raw Data'!BO8</f>
        <v>0.84577777777777774</v>
      </c>
      <c r="BQ7" s="6">
        <f>'Raw Data'!BP8</f>
        <v>0.84955555555555551</v>
      </c>
      <c r="BR7" s="6">
        <f>'Raw Data'!BQ8</f>
        <v>0.85333333333333328</v>
      </c>
      <c r="BS7" s="6">
        <f>'Raw Data'!BR8</f>
        <v>0.85711111111111105</v>
      </c>
      <c r="BT7" s="6">
        <f>'Raw Data'!BS8</f>
        <v>0.86088888888888893</v>
      </c>
      <c r="BU7" s="6">
        <f>'Raw Data'!BT8</f>
        <v>0.86466666666666669</v>
      </c>
      <c r="BV7" s="6">
        <f>'Raw Data'!BU8</f>
        <v>0.86844444444444446</v>
      </c>
      <c r="BW7" s="6">
        <f>'Raw Data'!BV8</f>
        <v>0.87222222222222223</v>
      </c>
      <c r="BX7" s="6">
        <f>'Raw Data'!BW8</f>
        <v>0.876</v>
      </c>
      <c r="BY7" s="6">
        <f>'Raw Data'!BX8</f>
        <v>0.87119999999999997</v>
      </c>
      <c r="BZ7" s="6">
        <f>'Raw Data'!BY8</f>
        <v>0.86639999999999995</v>
      </c>
      <c r="CA7" s="6">
        <f>'Raw Data'!BZ8</f>
        <v>0.86160000000000003</v>
      </c>
      <c r="CB7" s="6">
        <f>'Raw Data'!CA8</f>
        <v>0.85680000000000001</v>
      </c>
      <c r="CC7" s="6">
        <f>'Raw Data'!CB8</f>
        <v>0.85199999999999998</v>
      </c>
      <c r="CD7" s="6">
        <f>'Raw Data'!CC8</f>
        <v>0.84933333333333327</v>
      </c>
      <c r="CE7" s="6">
        <f>'Raw Data'!CD8</f>
        <v>0.84666666666666668</v>
      </c>
      <c r="CF7" s="6">
        <f>'Raw Data'!CE8</f>
        <v>0.84399999999999997</v>
      </c>
      <c r="CG7" s="6">
        <f>'Raw Data'!CF8</f>
        <v>0.84509090909090911</v>
      </c>
      <c r="CH7" s="6">
        <f>'Raw Data'!CG8</f>
        <v>0.84618181818181815</v>
      </c>
      <c r="CI7" s="6">
        <f>'Raw Data'!CH8</f>
        <v>0.84727272727272729</v>
      </c>
      <c r="CJ7" s="6">
        <f>'Raw Data'!CI8</f>
        <v>0.84836363636363632</v>
      </c>
      <c r="CK7" s="6">
        <f>'Raw Data'!CJ8</f>
        <v>0.84945454545454546</v>
      </c>
      <c r="CL7" s="6">
        <f>'Raw Data'!CK8</f>
        <v>0.85054545454545449</v>
      </c>
      <c r="CM7" s="6">
        <f>'Raw Data'!CL8</f>
        <v>0.85163636363636364</v>
      </c>
      <c r="CN7" s="6">
        <f>'Raw Data'!CM8</f>
        <v>0.85272727272727267</v>
      </c>
      <c r="CO7" s="6">
        <f>'Raw Data'!CN8</f>
        <v>0.85381818181818181</v>
      </c>
      <c r="CP7" s="6">
        <f>'Raw Data'!CO8</f>
        <v>0.85490909090909084</v>
      </c>
      <c r="CQ7" s="6">
        <f>'Raw Data'!CP8</f>
        <v>0.85599999999999998</v>
      </c>
      <c r="CR7" s="6">
        <f>'Raw Data'!CQ8</f>
        <v>0.85788888888888892</v>
      </c>
      <c r="CS7" s="6">
        <f>'Raw Data'!CR8</f>
        <v>0.85977777777777775</v>
      </c>
      <c r="CT7" s="6">
        <f>'Raw Data'!CS8</f>
        <v>0.86166666666666669</v>
      </c>
      <c r="CU7" s="6">
        <f>'Raw Data'!CT8</f>
        <v>0.86355555555555552</v>
      </c>
      <c r="CV7" s="6">
        <f>'Raw Data'!CU8</f>
        <v>0.86544444444444446</v>
      </c>
      <c r="CW7" s="6">
        <f>'Raw Data'!CV8</f>
        <v>0.86733333333333329</v>
      </c>
      <c r="CX7" s="6">
        <f>'Raw Data'!CW8</f>
        <v>0.86922222222222223</v>
      </c>
      <c r="CY7" s="6">
        <f>'Raw Data'!CX8</f>
        <v>0.87111111111111106</v>
      </c>
      <c r="CZ7" s="6">
        <f>'Raw Data'!CY8</f>
        <v>0.873</v>
      </c>
      <c r="DA7" s="6">
        <f>'Raw Data'!CZ8</f>
        <v>0.8631428571428571</v>
      </c>
      <c r="DB7" s="6">
        <f>'Raw Data'!DA8</f>
        <v>0.85328571428571431</v>
      </c>
      <c r="DC7" s="6">
        <f>'Raw Data'!DB8</f>
        <v>0.84342857142857142</v>
      </c>
      <c r="DD7" s="6">
        <f>'Raw Data'!DC8</f>
        <v>0.83357142857142863</v>
      </c>
      <c r="DE7" s="6">
        <f>'Raw Data'!DD8</f>
        <v>0.82371428571428573</v>
      </c>
      <c r="DF7" s="6">
        <f>'Raw Data'!DE8</f>
        <v>0.81385714285714295</v>
      </c>
      <c r="DG7" s="6">
        <f>'Raw Data'!DF8</f>
        <v>0.80400000000000005</v>
      </c>
      <c r="DH7" s="6">
        <f>'Raw Data'!DG8</f>
        <v>0.8035000000000001</v>
      </c>
      <c r="DI7" s="6">
        <f>'Raw Data'!DH8</f>
        <v>0.80300000000000005</v>
      </c>
      <c r="DJ7" s="6">
        <f>'Raw Data'!DI8</f>
        <v>0.80249999999999999</v>
      </c>
      <c r="DK7" s="6">
        <f>'Raw Data'!DJ8</f>
        <v>0.80200000000000005</v>
      </c>
      <c r="DL7" s="6">
        <f>'Raw Data'!DK8</f>
        <v>0.8015000000000001</v>
      </c>
      <c r="DM7" s="6">
        <f>'Raw Data'!DL8</f>
        <v>0.80100000000000005</v>
      </c>
      <c r="DN7" s="6">
        <f>'Raw Data'!DM8</f>
        <v>0.7774411764705883</v>
      </c>
      <c r="DO7" s="6">
        <f>'Raw Data'!DN8</f>
        <v>0.75388235294117656</v>
      </c>
      <c r="DP7" s="6">
        <f>'Raw Data'!DO8</f>
        <v>0.7303235294117647</v>
      </c>
      <c r="DQ7" s="6">
        <f>'Raw Data'!DP8</f>
        <v>0.70676470588235296</v>
      </c>
      <c r="DR7" s="6">
        <f>'Raw Data'!DQ8</f>
        <v>0.68320588235294122</v>
      </c>
      <c r="DS7" s="6">
        <f>'Raw Data'!DR8</f>
        <v>0.65964705882352948</v>
      </c>
      <c r="DT7" s="6">
        <f>'Raw Data'!DS8</f>
        <v>0.63608823529411773</v>
      </c>
      <c r="DU7" s="6">
        <f>'Raw Data'!DT8</f>
        <v>0.61252941176470588</v>
      </c>
      <c r="DV7" s="6">
        <f>'Raw Data'!DU8</f>
        <v>0.58897058823529413</v>
      </c>
      <c r="DW7" s="6">
        <f>'Raw Data'!DV8</f>
        <v>0.56541176470588239</v>
      </c>
      <c r="DX7" s="6">
        <f>'Raw Data'!DW8</f>
        <v>0.54185294117647065</v>
      </c>
      <c r="DY7" s="6">
        <f>'Raw Data'!DX8</f>
        <v>0.51829411764705879</v>
      </c>
      <c r="DZ7" s="6">
        <f>'Raw Data'!DY8</f>
        <v>0.49473529411764711</v>
      </c>
      <c r="EA7" s="6">
        <f>'Raw Data'!DZ8</f>
        <v>0.47117647058823531</v>
      </c>
      <c r="EB7" s="6">
        <f>'Raw Data'!EA8</f>
        <v>0.44761764705882356</v>
      </c>
      <c r="EC7" s="6">
        <f>'Raw Data'!EB8</f>
        <v>0.42405882352941177</v>
      </c>
      <c r="ED7" s="6">
        <f>'Raw Data'!EC8</f>
        <v>0.40050000000000002</v>
      </c>
      <c r="EE7" s="6">
        <f>'Raw Data'!ED8</f>
        <v>0.37694117647058822</v>
      </c>
      <c r="EF7" s="6">
        <f>'Raw Data'!EE8</f>
        <v>0.35338235294117648</v>
      </c>
      <c r="EG7" s="6">
        <f>'Raw Data'!EF8</f>
        <v>0.32982352941176474</v>
      </c>
      <c r="EH7" s="6">
        <f>'Raw Data'!EG8</f>
        <v>0.30626470588235294</v>
      </c>
      <c r="EI7" s="6">
        <f>'Raw Data'!EH8</f>
        <v>0.28270588235294125</v>
      </c>
      <c r="EJ7" s="6">
        <f>'Raw Data'!EI8</f>
        <v>0.2591470588235294</v>
      </c>
      <c r="EK7" s="6">
        <f>'Raw Data'!EJ8</f>
        <v>0.23558823529411765</v>
      </c>
      <c r="EL7" s="6">
        <f>'Raw Data'!EK8</f>
        <v>0.21202941176470591</v>
      </c>
      <c r="EM7" s="6">
        <f>'Raw Data'!EL8</f>
        <v>0.18847058823529417</v>
      </c>
      <c r="EN7" s="6">
        <f>'Raw Data'!EM8</f>
        <v>0.16491176470588231</v>
      </c>
      <c r="EO7" s="6">
        <f>'Raw Data'!EN8</f>
        <v>0.14135294117647057</v>
      </c>
      <c r="EP7" s="6">
        <f>'Raw Data'!EO8</f>
        <v>0.11779411764705883</v>
      </c>
      <c r="EQ7" s="6">
        <f>'Raw Data'!EP8</f>
        <v>9.4235294117647084E-2</v>
      </c>
      <c r="ER7" s="6">
        <f>'Raw Data'!EQ8</f>
        <v>7.067647058823523E-2</v>
      </c>
      <c r="ES7" s="6">
        <f>'Raw Data'!ER8</f>
        <v>4.7117647058823486E-2</v>
      </c>
      <c r="ET7" s="6">
        <f>'Raw Data'!ES8</f>
        <v>2.3558823529411854E-2</v>
      </c>
      <c r="EU7" s="146">
        <f>'Raw Data'!ET8</f>
        <v>0</v>
      </c>
      <c r="EV7" s="6">
        <f>'Raw Data'!EU8</f>
        <v>0</v>
      </c>
      <c r="EW7" s="6">
        <f>'Raw Data'!EV8</f>
        <v>0</v>
      </c>
      <c r="EX7" s="6">
        <f>'Raw Data'!EW8</f>
        <v>0</v>
      </c>
      <c r="EY7" s="6">
        <f>'Raw Data'!EX8</f>
        <v>0</v>
      </c>
      <c r="EZ7" s="6">
        <f>'Raw Data'!EY8</f>
        <v>0</v>
      </c>
      <c r="FA7" s="6">
        <f>'Raw Data'!EZ8</f>
        <v>0</v>
      </c>
      <c r="FB7" s="6">
        <f>'Raw Data'!FA8</f>
        <v>0</v>
      </c>
      <c r="FC7" s="6">
        <f>'Raw Data'!FB8</f>
        <v>0</v>
      </c>
      <c r="FD7" s="6">
        <f>'Raw Data'!FC8</f>
        <v>0</v>
      </c>
      <c r="FE7" s="6">
        <f>'Raw Data'!FD8</f>
        <v>0</v>
      </c>
      <c r="FF7" s="6">
        <f>'Raw Data'!FE8</f>
        <v>0</v>
      </c>
      <c r="FG7" s="6">
        <f>'Raw Data'!FF8</f>
        <v>0</v>
      </c>
      <c r="FH7" s="6">
        <f>'Raw Data'!FG8</f>
        <v>0</v>
      </c>
      <c r="FI7" s="6">
        <f>'Raw Data'!FH8</f>
        <v>0</v>
      </c>
      <c r="FJ7" s="6">
        <f>'Raw Data'!FI8</f>
        <v>0</v>
      </c>
      <c r="FK7" s="6">
        <f>'Raw Data'!FJ8</f>
        <v>0</v>
      </c>
      <c r="FL7" s="6">
        <f>'Raw Data'!FK8</f>
        <v>0</v>
      </c>
      <c r="FM7" s="6">
        <f>'Raw Data'!FL8</f>
        <v>0</v>
      </c>
      <c r="FN7" s="6">
        <f>'Raw Data'!FM8</f>
        <v>0</v>
      </c>
      <c r="FO7" s="6">
        <f>'Raw Data'!FN8</f>
        <v>0</v>
      </c>
      <c r="FP7" s="6">
        <f>'Raw Data'!FO8</f>
        <v>0</v>
      </c>
      <c r="FQ7" s="6">
        <f>'Raw Data'!FP8</f>
        <v>0</v>
      </c>
      <c r="FR7" s="6">
        <f>'Raw Data'!FQ8</f>
        <v>0</v>
      </c>
      <c r="FS7" s="6">
        <f>'Raw Data'!FR8</f>
        <v>0</v>
      </c>
    </row>
    <row r="8" spans="1:175" s="14" customFormat="1" ht="5.25" customHeight="1" x14ac:dyDescent="0.25">
      <c r="B8" s="15"/>
      <c r="CZ8" s="14">
        <v>8</v>
      </c>
    </row>
    <row r="9" spans="1:175" x14ac:dyDescent="0.25">
      <c r="A9" s="5" t="s">
        <v>35</v>
      </c>
      <c r="B9" s="8"/>
      <c r="C9" s="5">
        <f>'Raw Data'!B21</f>
        <v>0.15</v>
      </c>
      <c r="D9" s="5">
        <f>'Raw Data'!C21</f>
        <v>0.15</v>
      </c>
      <c r="E9" s="5">
        <f>'Raw Data'!D21</f>
        <v>0.15</v>
      </c>
      <c r="F9" s="5">
        <f>'Raw Data'!E21</f>
        <v>0.15</v>
      </c>
      <c r="G9" s="5">
        <f>'Raw Data'!F21</f>
        <v>0.15</v>
      </c>
      <c r="H9" s="5">
        <f>'Raw Data'!G21</f>
        <v>0.15</v>
      </c>
      <c r="I9" s="5">
        <f>'Raw Data'!H21</f>
        <v>0.15</v>
      </c>
      <c r="J9" s="5">
        <f>'Raw Data'!I21</f>
        <v>0.15</v>
      </c>
      <c r="K9" s="5">
        <f>'Raw Data'!J21</f>
        <v>0.15</v>
      </c>
      <c r="L9" s="5">
        <f>'Raw Data'!K21</f>
        <v>0.15</v>
      </c>
      <c r="M9" s="5">
        <f>'Raw Data'!L21</f>
        <v>0.15</v>
      </c>
      <c r="N9" s="5">
        <f>'Raw Data'!M21</f>
        <v>0.15</v>
      </c>
      <c r="O9" s="5">
        <f>'Raw Data'!N21</f>
        <v>0.15</v>
      </c>
      <c r="P9" s="5">
        <f>'Raw Data'!O21</f>
        <v>0.15</v>
      </c>
      <c r="Q9" s="201">
        <f>'Raw Data'!P21</f>
        <v>0.15</v>
      </c>
      <c r="R9" s="5">
        <f>'Raw Data'!Q21</f>
        <v>0.15</v>
      </c>
      <c r="S9" s="5">
        <f>'Raw Data'!R21</f>
        <v>0.15</v>
      </c>
      <c r="T9" s="5">
        <f>'Raw Data'!S21</f>
        <v>0.15</v>
      </c>
      <c r="U9" s="5">
        <f>'Raw Data'!T21</f>
        <v>0.15</v>
      </c>
      <c r="V9" s="5">
        <f>'Raw Data'!U21</f>
        <v>0.15</v>
      </c>
      <c r="W9" s="5">
        <f>'Raw Data'!V21</f>
        <v>0.16</v>
      </c>
      <c r="X9" s="5">
        <f>'Raw Data'!W21</f>
        <v>0.16</v>
      </c>
      <c r="Y9" s="5">
        <f>'Raw Data'!X21</f>
        <v>0.16</v>
      </c>
      <c r="Z9" s="5">
        <f>'Raw Data'!Y21</f>
        <v>0.16</v>
      </c>
      <c r="AA9" s="5">
        <f>'Raw Data'!Z21</f>
        <v>0.16</v>
      </c>
      <c r="AB9" s="5">
        <f>'Raw Data'!AA21</f>
        <v>0.16</v>
      </c>
      <c r="AC9" s="5">
        <f>'Raw Data'!AB21</f>
        <v>0.17</v>
      </c>
      <c r="AD9" s="5">
        <f>'Raw Data'!AC21</f>
        <v>0.17</v>
      </c>
      <c r="AE9" s="5">
        <f>'Raw Data'!AD21</f>
        <v>0.17</v>
      </c>
      <c r="AF9" s="5">
        <f>'Raw Data'!AE21</f>
        <v>0.18</v>
      </c>
      <c r="AG9" s="5">
        <f>'Raw Data'!AF21</f>
        <v>0.18</v>
      </c>
      <c r="AH9" s="5">
        <f>'Raw Data'!AG21</f>
        <v>0.19</v>
      </c>
      <c r="AI9" s="5">
        <f>'Raw Data'!AH21</f>
        <v>0.19</v>
      </c>
      <c r="AJ9" s="5">
        <f>'Raw Data'!AI21</f>
        <v>0.2</v>
      </c>
      <c r="AK9" s="5">
        <f>'Raw Data'!AJ21</f>
        <v>0.21</v>
      </c>
      <c r="AL9" s="5">
        <f>'Raw Data'!AK21</f>
        <v>0.22</v>
      </c>
      <c r="AM9" s="5">
        <f>'Raw Data'!AL21</f>
        <v>0.23</v>
      </c>
      <c r="AN9" s="5">
        <f>'Raw Data'!AM21</f>
        <v>0.24</v>
      </c>
      <c r="AO9" s="5">
        <f>'Raw Data'!AN21</f>
        <v>0.25</v>
      </c>
      <c r="AP9" s="5">
        <f>'Raw Data'!AO21</f>
        <v>0.27</v>
      </c>
      <c r="AQ9" s="5">
        <f>'Raw Data'!AP21</f>
        <v>0.31</v>
      </c>
      <c r="AR9" s="5">
        <f>'Raw Data'!AQ21</f>
        <v>0.33</v>
      </c>
      <c r="AS9" s="5">
        <f>'Raw Data'!AR21</f>
        <v>0.35</v>
      </c>
      <c r="AT9" s="5">
        <f>'Raw Data'!AS21</f>
        <v>0.37</v>
      </c>
      <c r="AU9" s="5">
        <f>'Raw Data'!AT21</f>
        <v>0.39</v>
      </c>
      <c r="AV9" s="5">
        <f>'Raw Data'!AU21</f>
        <v>0.41</v>
      </c>
      <c r="AW9" s="5">
        <f>'Raw Data'!AV21</f>
        <v>0.43</v>
      </c>
      <c r="AX9" s="5">
        <f>'Raw Data'!AW21</f>
        <v>0.45</v>
      </c>
      <c r="AY9" s="5">
        <f>'Raw Data'!AX21</f>
        <v>0.47</v>
      </c>
      <c r="AZ9" s="5">
        <f>'Raw Data'!AY21</f>
        <v>0.49</v>
      </c>
      <c r="BA9" s="5">
        <f>'Raw Data'!AZ21</f>
        <v>0.52</v>
      </c>
      <c r="BB9" s="5">
        <f>'Raw Data'!BA21</f>
        <v>0.55000000000000004</v>
      </c>
      <c r="BC9" s="5">
        <f>'Raw Data'!BB21</f>
        <v>0.57999999999999996</v>
      </c>
      <c r="BD9" s="5">
        <f>'Raw Data'!BC21</f>
        <v>0.61</v>
      </c>
      <c r="BE9" s="5">
        <f>'Raw Data'!BD21</f>
        <v>0.64</v>
      </c>
      <c r="BF9" s="5">
        <f>'Raw Data'!BE21</f>
        <v>0.67</v>
      </c>
      <c r="BG9" s="5">
        <f>'Raw Data'!BF21</f>
        <v>0.7</v>
      </c>
      <c r="BH9" s="5">
        <f>'Raw Data'!BG21</f>
        <v>0.75</v>
      </c>
      <c r="BI9" s="5">
        <f>'Raw Data'!BH21</f>
        <v>0.8</v>
      </c>
      <c r="BJ9" s="5">
        <f>'Raw Data'!BI21</f>
        <v>0.83</v>
      </c>
      <c r="BK9" s="5">
        <f>'Raw Data'!BJ21</f>
        <v>0.86</v>
      </c>
      <c r="BL9" s="5">
        <f>'Raw Data'!BK21</f>
        <v>0.88</v>
      </c>
      <c r="BM9" s="5">
        <f>'Raw Data'!BL21</f>
        <v>0.91</v>
      </c>
      <c r="BN9" s="5">
        <f>'Raw Data'!BM21</f>
        <v>0.93</v>
      </c>
      <c r="BO9" s="5">
        <f>'Raw Data'!BN21</f>
        <v>0.96</v>
      </c>
      <c r="BP9" s="5">
        <f>'Raw Data'!BO21</f>
        <v>0.96</v>
      </c>
      <c r="BQ9" s="5">
        <f>'Raw Data'!BP21</f>
        <v>0.96</v>
      </c>
      <c r="BR9" s="5">
        <f>'Raw Data'!BQ21</f>
        <v>0.96</v>
      </c>
      <c r="BS9" s="5">
        <f>'Raw Data'!BR21</f>
        <v>0.96</v>
      </c>
      <c r="BT9" s="5">
        <f>'Raw Data'!BS21</f>
        <v>0.96</v>
      </c>
      <c r="BU9" s="5">
        <f>'Raw Data'!BT21</f>
        <v>0.96</v>
      </c>
      <c r="BV9" s="5">
        <f>'Raw Data'!BU21</f>
        <v>0.96</v>
      </c>
      <c r="BW9" s="5">
        <f>'Raw Data'!BV21</f>
        <v>0.96</v>
      </c>
      <c r="BX9" s="5">
        <f>'Raw Data'!BW21</f>
        <v>0.96</v>
      </c>
      <c r="BY9" s="5">
        <f>'Raw Data'!BX21</f>
        <v>0.96</v>
      </c>
      <c r="BZ9" s="5">
        <f>'Raw Data'!BY21</f>
        <v>0.96</v>
      </c>
      <c r="CA9" s="5">
        <f>'Raw Data'!BZ21</f>
        <v>0.96</v>
      </c>
      <c r="CB9" s="5">
        <f>'Raw Data'!CA21</f>
        <v>0.96</v>
      </c>
      <c r="CC9" s="5">
        <f>'Raw Data'!CB21</f>
        <v>0.96</v>
      </c>
      <c r="CD9" s="5">
        <f>'Raw Data'!CC21</f>
        <v>0.96</v>
      </c>
      <c r="CE9" s="5">
        <f>'Raw Data'!CD21</f>
        <v>0.96</v>
      </c>
      <c r="CF9" s="5">
        <f>'Raw Data'!CE21</f>
        <v>0.96</v>
      </c>
      <c r="CG9" s="5">
        <f>'Raw Data'!CF21</f>
        <v>0.96</v>
      </c>
      <c r="CH9" s="5">
        <f>'Raw Data'!CG21</f>
        <v>0.96</v>
      </c>
      <c r="CI9" s="5">
        <f>'Raw Data'!CH21</f>
        <v>0.96</v>
      </c>
      <c r="CJ9" s="5">
        <f>'Raw Data'!CI21</f>
        <v>0.96</v>
      </c>
      <c r="CK9" s="5">
        <f>'Raw Data'!CJ21</f>
        <v>0.95</v>
      </c>
      <c r="CL9" s="5">
        <f>'Raw Data'!CK21</f>
        <v>0.96</v>
      </c>
      <c r="CM9" s="5">
        <f>'Raw Data'!CL21</f>
        <v>0.95</v>
      </c>
      <c r="CN9" s="5">
        <f>'Raw Data'!CM21</f>
        <v>0.95</v>
      </c>
      <c r="CO9" s="5">
        <f>'Raw Data'!CN21</f>
        <v>0.94</v>
      </c>
      <c r="CP9" s="5">
        <f>'Raw Data'!CO21</f>
        <v>0.94</v>
      </c>
      <c r="CQ9" s="5">
        <f>'Raw Data'!CP21</f>
        <v>0.93</v>
      </c>
      <c r="CR9" s="5">
        <f>'Raw Data'!CQ21</f>
        <v>0.93</v>
      </c>
      <c r="CS9" s="5">
        <f>'Raw Data'!CR21</f>
        <v>0.92</v>
      </c>
      <c r="CT9" s="5">
        <f>'Raw Data'!CS21</f>
        <v>0.92</v>
      </c>
      <c r="CU9" s="5">
        <f>'Raw Data'!CT21</f>
        <v>0.91</v>
      </c>
      <c r="CV9" s="5">
        <f>'Raw Data'!CU21</f>
        <v>0.91</v>
      </c>
      <c r="CW9" s="5">
        <f>'Raw Data'!CV21</f>
        <v>0.9</v>
      </c>
      <c r="CX9" s="5">
        <f>'Raw Data'!CW21</f>
        <v>0.9</v>
      </c>
      <c r="CY9" s="5">
        <f>'Raw Data'!CX21</f>
        <v>0.89</v>
      </c>
      <c r="CZ9" s="5">
        <f>'Raw Data'!CY21</f>
        <v>0.88</v>
      </c>
      <c r="DA9" s="5">
        <f>'Raw Data'!CZ21</f>
        <v>0.87</v>
      </c>
      <c r="DB9" s="5">
        <f>'Raw Data'!DA21</f>
        <v>0.86</v>
      </c>
      <c r="DC9" s="5">
        <f>'Raw Data'!DB21</f>
        <v>0.85</v>
      </c>
      <c r="DD9" s="5">
        <f>'Raw Data'!DC21</f>
        <v>0.85</v>
      </c>
      <c r="DE9" s="5">
        <f>'Raw Data'!DD21</f>
        <v>0.84</v>
      </c>
      <c r="DF9" s="5">
        <f>'Raw Data'!DE21</f>
        <v>0.84</v>
      </c>
      <c r="DG9" s="5">
        <f>'Raw Data'!DF21</f>
        <v>0.83</v>
      </c>
      <c r="DH9" s="5">
        <f>'Raw Data'!DG21</f>
        <v>0.83</v>
      </c>
      <c r="DI9" s="5">
        <f>'Raw Data'!DH21</f>
        <v>0.82</v>
      </c>
      <c r="DJ9" s="5">
        <f>'Raw Data'!DI21</f>
        <v>0.81</v>
      </c>
      <c r="DK9" s="5">
        <f>'Raw Data'!DJ21</f>
        <v>0.81</v>
      </c>
      <c r="DL9" s="5">
        <f>'Raw Data'!DK21</f>
        <v>0.8</v>
      </c>
      <c r="DM9" s="5">
        <f>'Raw Data'!DL21</f>
        <v>0.79</v>
      </c>
      <c r="DN9" s="5">
        <f>'Raw Data'!DM21</f>
        <v>0.79</v>
      </c>
      <c r="DO9" s="5">
        <f>'Raw Data'!DN21</f>
        <v>0.78</v>
      </c>
      <c r="DP9" s="5">
        <f>'Raw Data'!DO21</f>
        <v>0.78</v>
      </c>
      <c r="DQ9" s="5">
        <f>'Raw Data'!DP21</f>
        <v>0.77</v>
      </c>
      <c r="DR9" s="5">
        <f>'Raw Data'!DQ21</f>
        <v>0.76</v>
      </c>
      <c r="DS9" s="5">
        <f>'Raw Data'!DR21</f>
        <v>0.75</v>
      </c>
      <c r="DT9" s="5">
        <f>'Raw Data'!DS21</f>
        <v>0.74</v>
      </c>
      <c r="DU9" s="5">
        <f>'Raw Data'!DT21</f>
        <v>0.74</v>
      </c>
      <c r="DV9" s="5">
        <f>'Raw Data'!DU21</f>
        <v>0.73</v>
      </c>
      <c r="DW9" s="5">
        <f>'Raw Data'!DV21</f>
        <v>0.72</v>
      </c>
      <c r="DX9" s="5">
        <f>'Raw Data'!DW21</f>
        <v>0.71</v>
      </c>
      <c r="DY9" s="5">
        <f>'Raw Data'!DX21</f>
        <v>0.7</v>
      </c>
      <c r="DZ9" s="5">
        <f>'Raw Data'!DY21</f>
        <v>0.69</v>
      </c>
      <c r="EA9" s="5">
        <f>'Raw Data'!DZ21</f>
        <v>0.68</v>
      </c>
      <c r="EB9" s="5">
        <f>'Raw Data'!EA21</f>
        <v>0.67</v>
      </c>
      <c r="EC9" s="5">
        <f>'Raw Data'!EB21</f>
        <v>0.66</v>
      </c>
      <c r="ED9" s="5">
        <f>'Raw Data'!EC21</f>
        <v>0.65</v>
      </c>
      <c r="EE9" s="5">
        <f>'Raw Data'!ED21</f>
        <v>0.64</v>
      </c>
      <c r="EF9" s="5">
        <f>'Raw Data'!EE21</f>
        <v>0.63</v>
      </c>
      <c r="EG9" s="5">
        <f>'Raw Data'!EF21</f>
        <v>0.62</v>
      </c>
      <c r="EH9" s="5">
        <f>'Raw Data'!EG21</f>
        <v>0.6</v>
      </c>
      <c r="EI9" s="5">
        <f>'Raw Data'!EH21</f>
        <v>0.57999999999999996</v>
      </c>
      <c r="EJ9" s="5">
        <f>'Raw Data'!EI21</f>
        <v>0.55000000000000004</v>
      </c>
      <c r="EK9" s="5">
        <f>'Raw Data'!EJ21</f>
        <v>0.52</v>
      </c>
      <c r="EL9" s="5">
        <f>'Raw Data'!EK21</f>
        <v>0.48</v>
      </c>
      <c r="EM9" s="5">
        <f>'Raw Data'!EL21</f>
        <v>0.44</v>
      </c>
      <c r="EN9" s="5">
        <f>'Raw Data'!EM21</f>
        <v>0.4</v>
      </c>
      <c r="EO9" s="5">
        <f>'Raw Data'!EN21</f>
        <v>0.36</v>
      </c>
      <c r="EP9" s="5">
        <f>'Raw Data'!EO21</f>
        <v>0.32</v>
      </c>
      <c r="EQ9" s="5">
        <f>'Raw Data'!EP21</f>
        <v>0.28000000000000003</v>
      </c>
      <c r="ER9" s="5">
        <f>'Raw Data'!EQ21</f>
        <v>0.26</v>
      </c>
      <c r="ES9" s="5">
        <f>'Raw Data'!ER21</f>
        <v>0.24</v>
      </c>
      <c r="ET9" s="5">
        <f>'Raw Data'!ES21</f>
        <v>0.23</v>
      </c>
      <c r="EU9" s="5">
        <f>'Raw Data'!ET21</f>
        <v>0.22</v>
      </c>
      <c r="EV9" s="5">
        <f>'Raw Data'!EU21</f>
        <v>0.21</v>
      </c>
      <c r="EW9" s="5">
        <f>'Raw Data'!EV21</f>
        <v>0.2</v>
      </c>
      <c r="EX9" s="5">
        <f>'Raw Data'!EW21</f>
        <v>0.19</v>
      </c>
      <c r="EY9" s="5">
        <f>'Raw Data'!EX21</f>
        <v>0.18</v>
      </c>
      <c r="EZ9" s="5">
        <f>'Raw Data'!EY21</f>
        <v>0.17</v>
      </c>
      <c r="FA9" s="5">
        <f>'Raw Data'!EZ21</f>
        <v>0.16</v>
      </c>
      <c r="FB9" s="5">
        <f>'Raw Data'!FA21</f>
        <v>0.15</v>
      </c>
      <c r="FC9" s="5">
        <f>'Raw Data'!FB21</f>
        <v>0.15</v>
      </c>
      <c r="FD9" s="5">
        <f>'Raw Data'!FC21</f>
        <v>0.15</v>
      </c>
      <c r="FE9" s="5">
        <f>'Raw Data'!FD21</f>
        <v>0.14000000000000001</v>
      </c>
      <c r="FF9" s="5">
        <f>'Raw Data'!FE21</f>
        <v>0.14000000000000001</v>
      </c>
      <c r="FG9" s="5">
        <f>'Raw Data'!FF21</f>
        <v>0.14000000000000001</v>
      </c>
      <c r="FH9" s="5">
        <f>'Raw Data'!FG21</f>
        <v>0.13</v>
      </c>
      <c r="FI9" s="5">
        <f>'Raw Data'!FH21</f>
        <v>0.13</v>
      </c>
      <c r="FJ9" s="5">
        <f>'Raw Data'!FI21</f>
        <v>0.13</v>
      </c>
      <c r="FK9" s="5">
        <f>'Raw Data'!FJ21</f>
        <v>0.12</v>
      </c>
      <c r="FL9" s="5">
        <f>'Raw Data'!FK21</f>
        <v>0.12</v>
      </c>
      <c r="FM9" s="5">
        <f>'Raw Data'!FL21</f>
        <v>0.12</v>
      </c>
      <c r="FN9" s="5">
        <f>'Raw Data'!FM21</f>
        <v>0.12</v>
      </c>
      <c r="FO9" s="5">
        <f>'Raw Data'!FN21</f>
        <v>0.12</v>
      </c>
      <c r="FP9" s="5">
        <f>'Raw Data'!FO21</f>
        <v>0.12</v>
      </c>
      <c r="FQ9" s="5">
        <f>'Raw Data'!FP21</f>
        <v>0.12</v>
      </c>
      <c r="FR9" s="5">
        <f>'Raw Data'!FQ21</f>
        <v>0.12</v>
      </c>
      <c r="FS9" s="5">
        <f>'Raw Data'!FR21</f>
        <v>0.12</v>
      </c>
    </row>
    <row r="10" spans="1:175" s="3" customFormat="1" x14ac:dyDescent="0.25">
      <c r="A10" s="3" t="s">
        <v>18</v>
      </c>
      <c r="B10" s="11"/>
      <c r="C10" s="3">
        <f t="shared" ref="C10:AH10" si="0">IF(C7&lt;$B$69,$B$66+$B$67*C7,$B$68)</f>
        <v>0.15</v>
      </c>
      <c r="D10" s="3">
        <f t="shared" si="0"/>
        <v>0.15</v>
      </c>
      <c r="E10" s="3">
        <f t="shared" si="0"/>
        <v>0.15</v>
      </c>
      <c r="F10" s="3">
        <f t="shared" si="0"/>
        <v>0.15</v>
      </c>
      <c r="G10" s="3">
        <f t="shared" si="0"/>
        <v>0.15</v>
      </c>
      <c r="H10" s="3">
        <f t="shared" si="0"/>
        <v>0.15</v>
      </c>
      <c r="I10" s="3">
        <f t="shared" si="0"/>
        <v>0.15</v>
      </c>
      <c r="J10" s="3">
        <f t="shared" si="0"/>
        <v>0.15</v>
      </c>
      <c r="K10" s="3">
        <f t="shared" si="0"/>
        <v>0.15</v>
      </c>
      <c r="L10" s="3">
        <f t="shared" si="0"/>
        <v>0.15</v>
      </c>
      <c r="M10" s="3">
        <f t="shared" si="0"/>
        <v>0.15</v>
      </c>
      <c r="N10" s="3">
        <f t="shared" si="0"/>
        <v>0.16012499999999999</v>
      </c>
      <c r="O10" s="3">
        <f t="shared" si="0"/>
        <v>0.16012499999999999</v>
      </c>
      <c r="P10" s="3">
        <f t="shared" si="0"/>
        <v>0.16012499999999999</v>
      </c>
      <c r="Q10" s="196">
        <f t="shared" si="0"/>
        <v>0.17202187499999999</v>
      </c>
      <c r="R10" s="3">
        <f t="shared" si="0"/>
        <v>0.17797031250000001</v>
      </c>
      <c r="S10" s="3">
        <f t="shared" si="0"/>
        <v>0.18391874999999999</v>
      </c>
      <c r="T10" s="3">
        <f t="shared" si="0"/>
        <v>0.18986718749999998</v>
      </c>
      <c r="U10" s="3">
        <f t="shared" si="0"/>
        <v>0.19581562499999999</v>
      </c>
      <c r="V10" s="3">
        <f t="shared" si="0"/>
        <v>0.20176406249999998</v>
      </c>
      <c r="W10" s="3">
        <f t="shared" si="0"/>
        <v>0.20771249999999999</v>
      </c>
      <c r="X10" s="3">
        <f t="shared" si="0"/>
        <v>0.21366093749999998</v>
      </c>
      <c r="Y10" s="3">
        <f t="shared" si="0"/>
        <v>0.219609375</v>
      </c>
      <c r="Z10" s="3">
        <f t="shared" si="0"/>
        <v>0.22555781249999998</v>
      </c>
      <c r="AA10" s="3">
        <f t="shared" si="0"/>
        <v>0.23150624999999997</v>
      </c>
      <c r="AB10" s="3">
        <f t="shared" si="0"/>
        <v>0.23745468749999998</v>
      </c>
      <c r="AC10" s="3">
        <f t="shared" si="0"/>
        <v>0.24340312499999997</v>
      </c>
      <c r="AD10" s="3">
        <f t="shared" si="0"/>
        <v>0.24935156249999998</v>
      </c>
      <c r="AE10" s="3">
        <f t="shared" si="0"/>
        <v>0.25529999999999997</v>
      </c>
      <c r="AF10" s="3">
        <f t="shared" si="0"/>
        <v>0.26124843749999999</v>
      </c>
      <c r="AG10" s="3">
        <f t="shared" si="0"/>
        <v>0.267196875</v>
      </c>
      <c r="AH10" s="3">
        <f t="shared" si="0"/>
        <v>0.27314531249999996</v>
      </c>
      <c r="AI10" s="3">
        <f t="shared" ref="AI10:BN10" si="1">IF(AI7&lt;$B$69,$B$66+$B$67*AI7,$B$68)</f>
        <v>0.27909375000000003</v>
      </c>
      <c r="AJ10" s="3">
        <f t="shared" si="1"/>
        <v>0.28504218749999999</v>
      </c>
      <c r="AK10" s="3">
        <f t="shared" si="1"/>
        <v>0.290990625</v>
      </c>
      <c r="AL10" s="3">
        <f t="shared" si="1"/>
        <v>0.29693906250000002</v>
      </c>
      <c r="AM10" s="3">
        <f t="shared" si="1"/>
        <v>0.30288749999999998</v>
      </c>
      <c r="AN10" s="3">
        <f t="shared" si="1"/>
        <v>0.31850892857142854</v>
      </c>
      <c r="AO10" s="3">
        <f t="shared" si="1"/>
        <v>0.3341303571428571</v>
      </c>
      <c r="AP10" s="3">
        <f t="shared" si="1"/>
        <v>0.34975178571428567</v>
      </c>
      <c r="AQ10" s="3">
        <f t="shared" si="1"/>
        <v>0.36537321428571423</v>
      </c>
      <c r="AR10" s="3">
        <f t="shared" si="1"/>
        <v>0.38099464285714285</v>
      </c>
      <c r="AS10" s="3">
        <f t="shared" si="1"/>
        <v>0.39661607142857147</v>
      </c>
      <c r="AT10" s="3">
        <f t="shared" si="1"/>
        <v>0.41223750000000003</v>
      </c>
      <c r="AU10" s="3">
        <f t="shared" si="1"/>
        <v>0.44362500000000005</v>
      </c>
      <c r="AV10" s="3">
        <f t="shared" si="1"/>
        <v>0.47501249999999995</v>
      </c>
      <c r="AW10" s="3">
        <f t="shared" si="1"/>
        <v>0.50822250000000002</v>
      </c>
      <c r="AX10" s="3">
        <f t="shared" si="1"/>
        <v>0.54143249999999998</v>
      </c>
      <c r="AY10" s="3">
        <f t="shared" si="1"/>
        <v>0.57464249999999995</v>
      </c>
      <c r="AZ10" s="3">
        <f t="shared" si="1"/>
        <v>0.60785250000000002</v>
      </c>
      <c r="BA10" s="3">
        <f t="shared" si="1"/>
        <v>0.64106249999999998</v>
      </c>
      <c r="BB10" s="3">
        <f t="shared" si="1"/>
        <v>0.67109999999999992</v>
      </c>
      <c r="BC10" s="3">
        <f t="shared" si="1"/>
        <v>0.70113749999999997</v>
      </c>
      <c r="BD10" s="3">
        <f t="shared" si="1"/>
        <v>0.73117499999999991</v>
      </c>
      <c r="BE10" s="3">
        <f t="shared" si="1"/>
        <v>0.76121249999999996</v>
      </c>
      <c r="BF10" s="3">
        <f t="shared" si="1"/>
        <v>0.79125000000000001</v>
      </c>
      <c r="BG10" s="3">
        <f t="shared" si="1"/>
        <v>0.82128750000000006</v>
      </c>
      <c r="BH10" s="3">
        <f t="shared" si="1"/>
        <v>0.851325</v>
      </c>
      <c r="BI10" s="3">
        <f t="shared" si="1"/>
        <v>0.88136249999999994</v>
      </c>
      <c r="BJ10" s="3">
        <f t="shared" si="1"/>
        <v>0.91139999999999999</v>
      </c>
      <c r="BK10" s="3">
        <f t="shared" si="1"/>
        <v>0.92962500000000003</v>
      </c>
      <c r="BL10" s="3">
        <f t="shared" si="1"/>
        <v>0.94784999999999997</v>
      </c>
      <c r="BM10" s="3">
        <f t="shared" si="1"/>
        <v>0.96</v>
      </c>
      <c r="BN10" s="3">
        <f t="shared" si="1"/>
        <v>0.96</v>
      </c>
      <c r="BO10" s="3">
        <f t="shared" ref="BO10:CT10" si="2">IF(BO7&lt;$B$69,$B$66+$B$67*BO7,$B$68)</f>
        <v>0.96</v>
      </c>
      <c r="BP10" s="3">
        <f t="shared" si="2"/>
        <v>0.96</v>
      </c>
      <c r="BQ10" s="3">
        <f t="shared" si="2"/>
        <v>0.96</v>
      </c>
      <c r="BR10" s="3">
        <f t="shared" si="2"/>
        <v>0.96</v>
      </c>
      <c r="BS10" s="3">
        <f t="shared" si="2"/>
        <v>0.96</v>
      </c>
      <c r="BT10" s="3">
        <f t="shared" si="2"/>
        <v>0.96</v>
      </c>
      <c r="BU10" s="3">
        <f t="shared" si="2"/>
        <v>0.96</v>
      </c>
      <c r="BV10" s="3">
        <f t="shared" si="2"/>
        <v>0.96</v>
      </c>
      <c r="BW10" s="3">
        <f t="shared" si="2"/>
        <v>0.96</v>
      </c>
      <c r="BX10" s="3">
        <f t="shared" si="2"/>
        <v>0.96</v>
      </c>
      <c r="BY10" s="3">
        <f t="shared" si="2"/>
        <v>0.96</v>
      </c>
      <c r="BZ10" s="3">
        <f t="shared" si="2"/>
        <v>0.96</v>
      </c>
      <c r="CA10" s="3">
        <f t="shared" si="2"/>
        <v>0.96</v>
      </c>
      <c r="CB10" s="3">
        <f t="shared" si="2"/>
        <v>0.96</v>
      </c>
      <c r="CC10" s="3">
        <f t="shared" si="2"/>
        <v>0.96</v>
      </c>
      <c r="CD10" s="3">
        <f t="shared" si="2"/>
        <v>0.96</v>
      </c>
      <c r="CE10" s="3">
        <f t="shared" si="2"/>
        <v>0.96</v>
      </c>
      <c r="CF10" s="3">
        <f t="shared" si="2"/>
        <v>0.96</v>
      </c>
      <c r="CG10" s="3">
        <f t="shared" si="2"/>
        <v>0.96</v>
      </c>
      <c r="CH10" s="3">
        <f t="shared" si="2"/>
        <v>0.96</v>
      </c>
      <c r="CI10" s="3">
        <f t="shared" si="2"/>
        <v>0.96</v>
      </c>
      <c r="CJ10" s="3">
        <f t="shared" si="2"/>
        <v>0.96</v>
      </c>
      <c r="CK10" s="3">
        <f t="shared" si="2"/>
        <v>0.96</v>
      </c>
      <c r="CL10" s="3">
        <f t="shared" si="2"/>
        <v>0.96</v>
      </c>
      <c r="CM10" s="3">
        <f t="shared" si="2"/>
        <v>0.96</v>
      </c>
      <c r="CN10" s="3">
        <f t="shared" si="2"/>
        <v>0.96</v>
      </c>
      <c r="CO10" s="3">
        <f t="shared" si="2"/>
        <v>0.96</v>
      </c>
      <c r="CP10" s="3">
        <f t="shared" si="2"/>
        <v>0.96</v>
      </c>
      <c r="CQ10" s="3">
        <f t="shared" si="2"/>
        <v>0.96</v>
      </c>
      <c r="CR10" s="3">
        <f t="shared" si="2"/>
        <v>0.96</v>
      </c>
      <c r="CS10" s="3">
        <f t="shared" si="2"/>
        <v>0.96</v>
      </c>
      <c r="CT10" s="3">
        <f t="shared" si="2"/>
        <v>0.96</v>
      </c>
      <c r="CU10" s="3">
        <f t="shared" ref="CU10:DZ10" si="3">IF(CU7&lt;$B$69,$B$66+$B$67*CU7,$B$68)</f>
        <v>0.96</v>
      </c>
      <c r="CV10" s="3">
        <f t="shared" si="3"/>
        <v>0.96</v>
      </c>
      <c r="CW10" s="3">
        <f t="shared" si="3"/>
        <v>0.96</v>
      </c>
      <c r="CX10" s="3">
        <f t="shared" si="3"/>
        <v>0.96</v>
      </c>
      <c r="CY10" s="3">
        <f t="shared" si="3"/>
        <v>0.96</v>
      </c>
      <c r="CZ10" s="3">
        <f t="shared" si="3"/>
        <v>0.96</v>
      </c>
      <c r="DA10" s="3">
        <f t="shared" si="3"/>
        <v>0.96</v>
      </c>
      <c r="DB10" s="3">
        <f t="shared" si="3"/>
        <v>0.96</v>
      </c>
      <c r="DC10" s="3">
        <f t="shared" si="3"/>
        <v>0.96</v>
      </c>
      <c r="DD10" s="3">
        <f t="shared" si="3"/>
        <v>0.96</v>
      </c>
      <c r="DE10" s="3">
        <f t="shared" si="3"/>
        <v>0.96</v>
      </c>
      <c r="DF10" s="3">
        <f t="shared" si="3"/>
        <v>0.96</v>
      </c>
      <c r="DG10" s="3">
        <f t="shared" si="3"/>
        <v>0.96</v>
      </c>
      <c r="DH10" s="3">
        <f t="shared" si="3"/>
        <v>0.96</v>
      </c>
      <c r="DI10" s="3">
        <f t="shared" si="3"/>
        <v>0.96</v>
      </c>
      <c r="DJ10" s="3">
        <f t="shared" si="3"/>
        <v>0.96</v>
      </c>
      <c r="DK10" s="3">
        <f t="shared" si="3"/>
        <v>0.96</v>
      </c>
      <c r="DL10" s="3">
        <f t="shared" si="3"/>
        <v>0.96</v>
      </c>
      <c r="DM10" s="3">
        <f t="shared" si="3"/>
        <v>0.96</v>
      </c>
      <c r="DN10" s="3">
        <f t="shared" si="3"/>
        <v>0.93715919117647062</v>
      </c>
      <c r="DO10" s="3">
        <f t="shared" si="3"/>
        <v>0.9133058823529413</v>
      </c>
      <c r="DP10" s="3">
        <f t="shared" si="3"/>
        <v>0.88945257352941176</v>
      </c>
      <c r="DQ10" s="3">
        <f t="shared" si="3"/>
        <v>0.86559926470588233</v>
      </c>
      <c r="DR10" s="3">
        <f t="shared" si="3"/>
        <v>0.84174595588235301</v>
      </c>
      <c r="DS10" s="3">
        <f t="shared" si="3"/>
        <v>0.81789264705882359</v>
      </c>
      <c r="DT10" s="3">
        <f t="shared" si="3"/>
        <v>0.79403933823529416</v>
      </c>
      <c r="DU10" s="3">
        <f t="shared" si="3"/>
        <v>0.77018602941176473</v>
      </c>
      <c r="DV10" s="3">
        <f t="shared" si="3"/>
        <v>0.7463327205882353</v>
      </c>
      <c r="DW10" s="3">
        <f t="shared" si="3"/>
        <v>0.72247941176470587</v>
      </c>
      <c r="DX10" s="3">
        <f t="shared" si="3"/>
        <v>0.69862610294117655</v>
      </c>
      <c r="DY10" s="3">
        <f t="shared" si="3"/>
        <v>0.67477279411764701</v>
      </c>
      <c r="DZ10" s="3">
        <f t="shared" si="3"/>
        <v>0.65091948529411769</v>
      </c>
      <c r="EA10" s="3">
        <f t="shared" ref="EA10:FF10" si="4">IF(EA7&lt;$B$69,$B$66+$B$67*EA7,$B$68)</f>
        <v>0.62706617647058827</v>
      </c>
      <c r="EB10" s="3">
        <f t="shared" si="4"/>
        <v>0.60321286764705884</v>
      </c>
      <c r="EC10" s="3">
        <f t="shared" si="4"/>
        <v>0.57935955882352941</v>
      </c>
      <c r="ED10" s="3">
        <f t="shared" si="4"/>
        <v>0.55550624999999998</v>
      </c>
      <c r="EE10" s="3">
        <f t="shared" si="4"/>
        <v>0.53165294117647055</v>
      </c>
      <c r="EF10" s="3">
        <f t="shared" si="4"/>
        <v>0.50779963235294112</v>
      </c>
      <c r="EG10" s="3">
        <f t="shared" si="4"/>
        <v>0.4839463235294118</v>
      </c>
      <c r="EH10" s="3">
        <f t="shared" si="4"/>
        <v>0.46009301470588237</v>
      </c>
      <c r="EI10" s="3">
        <f t="shared" si="4"/>
        <v>0.43623970588235295</v>
      </c>
      <c r="EJ10" s="3">
        <f t="shared" si="4"/>
        <v>0.41238639705882352</v>
      </c>
      <c r="EK10" s="3">
        <f t="shared" si="4"/>
        <v>0.38853308823529409</v>
      </c>
      <c r="EL10" s="3">
        <f t="shared" si="4"/>
        <v>0.36467977941176472</v>
      </c>
      <c r="EM10" s="3">
        <f t="shared" si="4"/>
        <v>0.34082647058823534</v>
      </c>
      <c r="EN10" s="3">
        <f t="shared" si="4"/>
        <v>0.3169731617647058</v>
      </c>
      <c r="EO10" s="3">
        <f t="shared" si="4"/>
        <v>0.29311985294117643</v>
      </c>
      <c r="EP10" s="3">
        <f t="shared" si="4"/>
        <v>0.26926654411764706</v>
      </c>
      <c r="EQ10" s="3">
        <f t="shared" si="4"/>
        <v>0.24541323529411768</v>
      </c>
      <c r="ER10" s="3">
        <f t="shared" si="4"/>
        <v>0.22155992647058814</v>
      </c>
      <c r="ES10" s="3">
        <f t="shared" si="4"/>
        <v>0.19770661764705877</v>
      </c>
      <c r="ET10" s="3">
        <f t="shared" si="4"/>
        <v>0.17385330882352951</v>
      </c>
      <c r="EU10" s="3">
        <f t="shared" si="4"/>
        <v>0.15</v>
      </c>
      <c r="EV10" s="3">
        <f t="shared" si="4"/>
        <v>0.15</v>
      </c>
      <c r="EW10" s="3">
        <f t="shared" si="4"/>
        <v>0.15</v>
      </c>
      <c r="EX10" s="3">
        <f t="shared" si="4"/>
        <v>0.15</v>
      </c>
      <c r="EY10" s="3">
        <f t="shared" si="4"/>
        <v>0.15</v>
      </c>
      <c r="EZ10" s="3">
        <f t="shared" si="4"/>
        <v>0.15</v>
      </c>
      <c r="FA10" s="3">
        <f t="shared" si="4"/>
        <v>0.15</v>
      </c>
      <c r="FB10" s="3">
        <f t="shared" si="4"/>
        <v>0.15</v>
      </c>
      <c r="FC10" s="3">
        <f t="shared" si="4"/>
        <v>0.15</v>
      </c>
      <c r="FD10" s="3">
        <f t="shared" si="4"/>
        <v>0.15</v>
      </c>
      <c r="FE10" s="3">
        <f t="shared" si="4"/>
        <v>0.15</v>
      </c>
      <c r="FF10" s="3">
        <f t="shared" si="4"/>
        <v>0.15</v>
      </c>
      <c r="FG10" s="3">
        <f t="shared" ref="FG10:FS10" si="5">IF(FG7&lt;$B$69,$B$66+$B$67*FG7,$B$68)</f>
        <v>0.15</v>
      </c>
      <c r="FH10" s="3">
        <f t="shared" si="5"/>
        <v>0.15</v>
      </c>
      <c r="FI10" s="3">
        <f t="shared" si="5"/>
        <v>0.15</v>
      </c>
      <c r="FJ10" s="3">
        <f t="shared" si="5"/>
        <v>0.15</v>
      </c>
      <c r="FK10" s="3">
        <f t="shared" si="5"/>
        <v>0.15</v>
      </c>
      <c r="FL10" s="3">
        <f t="shared" si="5"/>
        <v>0.15</v>
      </c>
      <c r="FM10" s="3">
        <f t="shared" si="5"/>
        <v>0.15</v>
      </c>
      <c r="FN10" s="3">
        <f t="shared" si="5"/>
        <v>0.15</v>
      </c>
      <c r="FO10" s="3">
        <f t="shared" si="5"/>
        <v>0.15</v>
      </c>
      <c r="FP10" s="3">
        <f t="shared" si="5"/>
        <v>0.15</v>
      </c>
      <c r="FQ10" s="3">
        <f t="shared" si="5"/>
        <v>0.15</v>
      </c>
      <c r="FR10" s="3">
        <f t="shared" si="5"/>
        <v>0.15</v>
      </c>
      <c r="FS10" s="3">
        <f t="shared" si="5"/>
        <v>0.15</v>
      </c>
    </row>
    <row r="11" spans="1:175" x14ac:dyDescent="0.25">
      <c r="A11" t="s">
        <v>161</v>
      </c>
      <c r="B11" s="10"/>
      <c r="C11" s="77">
        <v>0</v>
      </c>
      <c r="D11" s="77">
        <v>0</v>
      </c>
      <c r="E11" s="77">
        <v>0</v>
      </c>
      <c r="F11" s="77">
        <v>0</v>
      </c>
      <c r="G11" s="77">
        <v>0</v>
      </c>
      <c r="H11" s="77">
        <v>0</v>
      </c>
      <c r="I11" s="77">
        <v>0</v>
      </c>
      <c r="J11" s="77">
        <v>0</v>
      </c>
      <c r="K11" s="77">
        <v>0</v>
      </c>
      <c r="L11" s="77">
        <v>0</v>
      </c>
      <c r="M11" s="77">
        <v>0</v>
      </c>
      <c r="N11" s="77">
        <v>0</v>
      </c>
      <c r="O11" s="77">
        <v>0</v>
      </c>
      <c r="P11" s="77">
        <v>0</v>
      </c>
      <c r="Q11" s="199">
        <v>0</v>
      </c>
      <c r="R11" s="77">
        <v>0</v>
      </c>
      <c r="S11" s="77">
        <v>0</v>
      </c>
      <c r="T11" s="77">
        <v>0</v>
      </c>
      <c r="U11" s="77">
        <v>0</v>
      </c>
      <c r="V11" s="77">
        <v>0</v>
      </c>
      <c r="W11" s="77">
        <v>0</v>
      </c>
      <c r="X11" s="77">
        <v>0</v>
      </c>
      <c r="Y11" s="77">
        <v>0</v>
      </c>
      <c r="Z11" s="77">
        <v>0</v>
      </c>
      <c r="AA11" s="77">
        <v>0</v>
      </c>
      <c r="AB11" s="77">
        <v>0</v>
      </c>
      <c r="AC11" s="77">
        <v>0</v>
      </c>
      <c r="AD11" s="77">
        <v>0</v>
      </c>
      <c r="AE11" s="77">
        <v>0</v>
      </c>
      <c r="AF11" s="77">
        <v>0</v>
      </c>
      <c r="AG11" s="77">
        <v>0</v>
      </c>
      <c r="AH11" s="77">
        <v>0</v>
      </c>
      <c r="AI11" s="77">
        <v>0</v>
      </c>
      <c r="AJ11" s="77">
        <v>0</v>
      </c>
      <c r="AK11" s="77">
        <v>0</v>
      </c>
      <c r="AL11" s="77">
        <v>0</v>
      </c>
      <c r="AM11" s="77">
        <v>0</v>
      </c>
      <c r="AN11" s="77">
        <v>0</v>
      </c>
      <c r="AO11" s="77">
        <v>0</v>
      </c>
      <c r="AP11" s="77">
        <v>0</v>
      </c>
      <c r="AQ11" s="77">
        <v>0</v>
      </c>
      <c r="AR11" s="77">
        <v>0</v>
      </c>
      <c r="AS11" s="77">
        <v>0</v>
      </c>
      <c r="AT11" s="77">
        <v>0</v>
      </c>
      <c r="AU11" s="77">
        <v>0</v>
      </c>
      <c r="AV11" s="77">
        <v>0</v>
      </c>
      <c r="AW11" s="77">
        <v>0</v>
      </c>
      <c r="AX11" s="77">
        <v>0</v>
      </c>
      <c r="AY11" s="77">
        <v>0</v>
      </c>
      <c r="AZ11" s="77">
        <v>0</v>
      </c>
      <c r="BA11" s="77">
        <v>0</v>
      </c>
      <c r="BB11" s="77">
        <v>0</v>
      </c>
      <c r="BC11" s="77">
        <v>0</v>
      </c>
      <c r="BD11" s="77">
        <v>0</v>
      </c>
      <c r="BE11" s="77">
        <v>0</v>
      </c>
      <c r="BF11" s="77">
        <v>0</v>
      </c>
      <c r="BG11" s="77">
        <v>0</v>
      </c>
      <c r="BH11" s="77">
        <v>0</v>
      </c>
      <c r="BI11" s="77">
        <v>0</v>
      </c>
      <c r="BJ11" s="77">
        <v>0</v>
      </c>
      <c r="BK11" s="77">
        <v>0</v>
      </c>
      <c r="BL11" s="77">
        <v>0</v>
      </c>
      <c r="BM11" s="77">
        <v>0</v>
      </c>
      <c r="BN11" s="77">
        <v>0</v>
      </c>
      <c r="BO11" s="77">
        <v>0</v>
      </c>
      <c r="BP11" s="77">
        <v>0</v>
      </c>
      <c r="BQ11" s="77">
        <v>0</v>
      </c>
      <c r="BR11" s="77">
        <v>0</v>
      </c>
      <c r="BS11" s="77">
        <v>0</v>
      </c>
      <c r="BT11" s="77">
        <v>0</v>
      </c>
      <c r="BU11" s="77">
        <v>0</v>
      </c>
      <c r="BV11" s="77">
        <v>0</v>
      </c>
      <c r="BW11" s="77">
        <v>0</v>
      </c>
      <c r="BX11" s="77">
        <v>0</v>
      </c>
      <c r="BY11" s="77">
        <v>0</v>
      </c>
      <c r="BZ11" s="77">
        <v>0</v>
      </c>
      <c r="CA11" s="77">
        <v>0</v>
      </c>
      <c r="CB11" s="77">
        <v>0</v>
      </c>
      <c r="CC11" s="77">
        <v>0</v>
      </c>
      <c r="CD11" s="77">
        <v>0</v>
      </c>
      <c r="CE11" s="77">
        <v>0</v>
      </c>
      <c r="CF11" s="77">
        <v>0</v>
      </c>
      <c r="CG11" s="77">
        <v>0</v>
      </c>
      <c r="CH11" s="77">
        <v>0</v>
      </c>
      <c r="CI11" s="77">
        <v>0</v>
      </c>
      <c r="CJ11" s="77">
        <v>0</v>
      </c>
      <c r="CK11" s="77">
        <v>0</v>
      </c>
      <c r="CL11" s="77">
        <v>0</v>
      </c>
      <c r="CM11" s="77">
        <v>0</v>
      </c>
      <c r="CN11" s="77">
        <v>0</v>
      </c>
      <c r="CO11" s="77">
        <v>0</v>
      </c>
      <c r="CP11" s="77">
        <v>0</v>
      </c>
      <c r="CQ11" s="77">
        <v>0</v>
      </c>
      <c r="CR11" s="77">
        <v>0</v>
      </c>
      <c r="CS11" s="77">
        <v>0</v>
      </c>
      <c r="CT11" s="77">
        <v>0</v>
      </c>
      <c r="CU11" s="77">
        <v>0</v>
      </c>
      <c r="CV11" s="77">
        <v>0</v>
      </c>
      <c r="CW11" s="77">
        <v>0</v>
      </c>
      <c r="CX11" s="77">
        <v>0</v>
      </c>
      <c r="CY11" s="77">
        <v>0</v>
      </c>
      <c r="CZ11" s="77">
        <v>0</v>
      </c>
      <c r="DA11" s="77">
        <v>0</v>
      </c>
      <c r="DB11" s="77">
        <v>0</v>
      </c>
      <c r="DC11" s="77">
        <v>0</v>
      </c>
      <c r="DD11" s="77">
        <v>0</v>
      </c>
      <c r="DE11" s="77">
        <v>0</v>
      </c>
      <c r="DF11" s="77">
        <v>0</v>
      </c>
      <c r="DG11" s="77">
        <v>0</v>
      </c>
      <c r="DH11" s="77">
        <v>0</v>
      </c>
      <c r="DI11" s="77">
        <v>0</v>
      </c>
      <c r="DJ11" s="77">
        <v>0</v>
      </c>
      <c r="DK11" s="77">
        <v>0</v>
      </c>
      <c r="DL11" s="77">
        <v>0</v>
      </c>
      <c r="DM11" s="77">
        <v>0</v>
      </c>
      <c r="DN11" s="77">
        <v>0</v>
      </c>
      <c r="DO11" s="77">
        <v>0</v>
      </c>
      <c r="DP11" s="77">
        <v>0</v>
      </c>
      <c r="DQ11" s="77">
        <v>0</v>
      </c>
      <c r="DR11" s="77">
        <v>0</v>
      </c>
      <c r="DS11" s="77">
        <v>0</v>
      </c>
      <c r="DT11" s="77">
        <v>0</v>
      </c>
      <c r="DU11" s="77">
        <v>0</v>
      </c>
      <c r="DV11" s="77">
        <v>0</v>
      </c>
      <c r="DW11" s="77">
        <v>0</v>
      </c>
      <c r="DX11" s="77">
        <v>0</v>
      </c>
      <c r="DY11" s="77">
        <v>0</v>
      </c>
      <c r="DZ11" s="77">
        <v>0</v>
      </c>
      <c r="EA11" s="77">
        <v>0</v>
      </c>
      <c r="EB11" s="77">
        <v>0</v>
      </c>
      <c r="EC11" s="77">
        <v>0</v>
      </c>
      <c r="ED11" s="77">
        <v>0</v>
      </c>
      <c r="EE11" s="77">
        <v>0</v>
      </c>
      <c r="EF11" s="77">
        <v>0</v>
      </c>
      <c r="EG11" s="77">
        <v>0</v>
      </c>
      <c r="EH11" s="77">
        <v>0</v>
      </c>
      <c r="EI11" s="77">
        <v>0</v>
      </c>
      <c r="EJ11" s="77">
        <v>0</v>
      </c>
      <c r="EK11" s="77">
        <v>0</v>
      </c>
      <c r="EL11" s="77">
        <v>0</v>
      </c>
      <c r="EM11" s="77">
        <v>0</v>
      </c>
      <c r="EN11" s="77">
        <v>0</v>
      </c>
      <c r="EO11" s="77">
        <v>0</v>
      </c>
      <c r="EP11" s="77">
        <v>0</v>
      </c>
      <c r="EQ11" s="77">
        <v>0</v>
      </c>
      <c r="ER11" s="77">
        <v>0</v>
      </c>
      <c r="ES11" s="77">
        <v>0</v>
      </c>
      <c r="ET11" s="77">
        <v>0</v>
      </c>
      <c r="EU11" s="77">
        <v>0</v>
      </c>
      <c r="EV11" s="77">
        <v>0</v>
      </c>
      <c r="EW11" s="77">
        <v>0</v>
      </c>
      <c r="EX11" s="77">
        <v>0</v>
      </c>
      <c r="EY11" s="77">
        <v>0</v>
      </c>
      <c r="EZ11" s="77">
        <v>0</v>
      </c>
      <c r="FA11" s="77">
        <v>0</v>
      </c>
      <c r="FB11" s="77">
        <v>0</v>
      </c>
      <c r="FC11" s="77">
        <v>0</v>
      </c>
      <c r="FD11" s="77">
        <v>0</v>
      </c>
      <c r="FE11" s="77">
        <v>0</v>
      </c>
      <c r="FF11" s="77">
        <v>0</v>
      </c>
      <c r="FG11" s="77">
        <v>0</v>
      </c>
      <c r="FH11" s="77">
        <v>0</v>
      </c>
      <c r="FI11" s="77">
        <v>0</v>
      </c>
      <c r="FJ11" s="77">
        <v>0</v>
      </c>
      <c r="FK11" s="77">
        <v>0</v>
      </c>
      <c r="FL11" s="77">
        <v>0</v>
      </c>
      <c r="FM11" s="77">
        <v>0</v>
      </c>
      <c r="FN11" s="77">
        <v>0</v>
      </c>
      <c r="FO11" s="77">
        <v>0</v>
      </c>
      <c r="FP11" s="77">
        <v>0</v>
      </c>
      <c r="FQ11" s="77">
        <v>0</v>
      </c>
      <c r="FR11" s="77">
        <v>0</v>
      </c>
      <c r="FS11" s="77">
        <v>0</v>
      </c>
    </row>
    <row r="12" spans="1:175" x14ac:dyDescent="0.25">
      <c r="A12" t="s">
        <v>175</v>
      </c>
      <c r="B12" s="10"/>
      <c r="C12">
        <f>IF(C11=1,C9,IF(C11=0,C10,""))</f>
        <v>0.15</v>
      </c>
      <c r="D12">
        <f t="shared" ref="D12:K12" si="6">IF(D11=1,D9,IF(D11=0,D10,""))</f>
        <v>0.15</v>
      </c>
      <c r="E12">
        <f t="shared" si="6"/>
        <v>0.15</v>
      </c>
      <c r="F12">
        <f t="shared" si="6"/>
        <v>0.15</v>
      </c>
      <c r="G12">
        <f t="shared" si="6"/>
        <v>0.15</v>
      </c>
      <c r="H12">
        <f t="shared" si="6"/>
        <v>0.15</v>
      </c>
      <c r="I12">
        <f t="shared" si="6"/>
        <v>0.15</v>
      </c>
      <c r="J12">
        <f t="shared" si="6"/>
        <v>0.15</v>
      </c>
      <c r="K12">
        <f t="shared" si="6"/>
        <v>0.15</v>
      </c>
      <c r="L12">
        <f t="shared" ref="L12:AQ12" si="7">IF(L11=1,L9,IF(L11=0,L10,""))</f>
        <v>0.15</v>
      </c>
      <c r="M12">
        <f t="shared" si="7"/>
        <v>0.15</v>
      </c>
      <c r="N12">
        <f t="shared" si="7"/>
        <v>0.16012499999999999</v>
      </c>
      <c r="O12">
        <f t="shared" si="7"/>
        <v>0.16012499999999999</v>
      </c>
      <c r="P12">
        <f t="shared" si="7"/>
        <v>0.16012499999999999</v>
      </c>
      <c r="Q12" s="196">
        <f t="shared" si="7"/>
        <v>0.17202187499999999</v>
      </c>
      <c r="R12">
        <f t="shared" si="7"/>
        <v>0.17797031250000001</v>
      </c>
      <c r="S12">
        <f t="shared" si="7"/>
        <v>0.18391874999999999</v>
      </c>
      <c r="T12">
        <f t="shared" si="7"/>
        <v>0.18986718749999998</v>
      </c>
      <c r="U12">
        <f t="shared" si="7"/>
        <v>0.19581562499999999</v>
      </c>
      <c r="V12">
        <f t="shared" si="7"/>
        <v>0.20176406249999998</v>
      </c>
      <c r="W12">
        <f t="shared" si="7"/>
        <v>0.20771249999999999</v>
      </c>
      <c r="X12">
        <f t="shared" si="7"/>
        <v>0.21366093749999998</v>
      </c>
      <c r="Y12">
        <f t="shared" si="7"/>
        <v>0.219609375</v>
      </c>
      <c r="Z12">
        <f t="shared" si="7"/>
        <v>0.22555781249999998</v>
      </c>
      <c r="AA12">
        <f t="shared" si="7"/>
        <v>0.23150624999999997</v>
      </c>
      <c r="AB12">
        <f t="shared" si="7"/>
        <v>0.23745468749999998</v>
      </c>
      <c r="AC12">
        <f t="shared" si="7"/>
        <v>0.24340312499999997</v>
      </c>
      <c r="AD12">
        <f t="shared" si="7"/>
        <v>0.24935156249999998</v>
      </c>
      <c r="AE12">
        <f t="shared" si="7"/>
        <v>0.25529999999999997</v>
      </c>
      <c r="AF12">
        <f t="shared" si="7"/>
        <v>0.26124843749999999</v>
      </c>
      <c r="AG12">
        <f t="shared" si="7"/>
        <v>0.267196875</v>
      </c>
      <c r="AH12">
        <f t="shared" si="7"/>
        <v>0.27314531249999996</v>
      </c>
      <c r="AI12">
        <f t="shared" si="7"/>
        <v>0.27909375000000003</v>
      </c>
      <c r="AJ12">
        <f t="shared" si="7"/>
        <v>0.28504218749999999</v>
      </c>
      <c r="AK12">
        <f t="shared" si="7"/>
        <v>0.290990625</v>
      </c>
      <c r="AL12">
        <f t="shared" si="7"/>
        <v>0.29693906250000002</v>
      </c>
      <c r="AM12">
        <f t="shared" si="7"/>
        <v>0.30288749999999998</v>
      </c>
      <c r="AN12">
        <f t="shared" si="7"/>
        <v>0.31850892857142854</v>
      </c>
      <c r="AO12">
        <f t="shared" si="7"/>
        <v>0.3341303571428571</v>
      </c>
      <c r="AP12">
        <f t="shared" si="7"/>
        <v>0.34975178571428567</v>
      </c>
      <c r="AQ12">
        <f t="shared" si="7"/>
        <v>0.36537321428571423</v>
      </c>
      <c r="AR12">
        <f t="shared" ref="AR12:BW12" si="8">IF(AR11=1,AR9,IF(AR11=0,AR10,""))</f>
        <v>0.38099464285714285</v>
      </c>
      <c r="AS12">
        <f t="shared" si="8"/>
        <v>0.39661607142857147</v>
      </c>
      <c r="AT12">
        <f t="shared" si="8"/>
        <v>0.41223750000000003</v>
      </c>
      <c r="AU12">
        <f t="shared" si="8"/>
        <v>0.44362500000000005</v>
      </c>
      <c r="AV12">
        <f t="shared" si="8"/>
        <v>0.47501249999999995</v>
      </c>
      <c r="AW12">
        <f t="shared" si="8"/>
        <v>0.50822250000000002</v>
      </c>
      <c r="AX12">
        <f t="shared" si="8"/>
        <v>0.54143249999999998</v>
      </c>
      <c r="AY12">
        <f t="shared" si="8"/>
        <v>0.57464249999999995</v>
      </c>
      <c r="AZ12">
        <f t="shared" si="8"/>
        <v>0.60785250000000002</v>
      </c>
      <c r="BA12">
        <f t="shared" si="8"/>
        <v>0.64106249999999998</v>
      </c>
      <c r="BB12">
        <f t="shared" si="8"/>
        <v>0.67109999999999992</v>
      </c>
      <c r="BC12">
        <f t="shared" si="8"/>
        <v>0.70113749999999997</v>
      </c>
      <c r="BD12">
        <f t="shared" si="8"/>
        <v>0.73117499999999991</v>
      </c>
      <c r="BE12">
        <f t="shared" si="8"/>
        <v>0.76121249999999996</v>
      </c>
      <c r="BF12">
        <f t="shared" si="8"/>
        <v>0.79125000000000001</v>
      </c>
      <c r="BG12">
        <f t="shared" si="8"/>
        <v>0.82128750000000006</v>
      </c>
      <c r="BH12">
        <f t="shared" si="8"/>
        <v>0.851325</v>
      </c>
      <c r="BI12">
        <f t="shared" si="8"/>
        <v>0.88136249999999994</v>
      </c>
      <c r="BJ12">
        <f t="shared" si="8"/>
        <v>0.91139999999999999</v>
      </c>
      <c r="BK12">
        <f t="shared" si="8"/>
        <v>0.92962500000000003</v>
      </c>
      <c r="BL12">
        <f t="shared" si="8"/>
        <v>0.94784999999999997</v>
      </c>
      <c r="BM12">
        <f t="shared" si="8"/>
        <v>0.96</v>
      </c>
      <c r="BN12">
        <f t="shared" si="8"/>
        <v>0.96</v>
      </c>
      <c r="BO12">
        <f t="shared" si="8"/>
        <v>0.96</v>
      </c>
      <c r="BP12">
        <f t="shared" si="8"/>
        <v>0.96</v>
      </c>
      <c r="BQ12">
        <f t="shared" si="8"/>
        <v>0.96</v>
      </c>
      <c r="BR12">
        <f t="shared" si="8"/>
        <v>0.96</v>
      </c>
      <c r="BS12">
        <f t="shared" si="8"/>
        <v>0.96</v>
      </c>
      <c r="BT12">
        <f t="shared" si="8"/>
        <v>0.96</v>
      </c>
      <c r="BU12">
        <f t="shared" si="8"/>
        <v>0.96</v>
      </c>
      <c r="BV12">
        <f t="shared" si="8"/>
        <v>0.96</v>
      </c>
      <c r="BW12">
        <f t="shared" si="8"/>
        <v>0.96</v>
      </c>
      <c r="BX12">
        <f t="shared" ref="BX12:DC12" si="9">IF(BX11=1,BX9,IF(BX11=0,BX10,""))</f>
        <v>0.96</v>
      </c>
      <c r="BY12">
        <f t="shared" si="9"/>
        <v>0.96</v>
      </c>
      <c r="BZ12">
        <f t="shared" si="9"/>
        <v>0.96</v>
      </c>
      <c r="CA12">
        <f t="shared" si="9"/>
        <v>0.96</v>
      </c>
      <c r="CB12">
        <f t="shared" si="9"/>
        <v>0.96</v>
      </c>
      <c r="CC12">
        <f t="shared" si="9"/>
        <v>0.96</v>
      </c>
      <c r="CD12">
        <f t="shared" si="9"/>
        <v>0.96</v>
      </c>
      <c r="CE12">
        <f t="shared" si="9"/>
        <v>0.96</v>
      </c>
      <c r="CF12">
        <f t="shared" si="9"/>
        <v>0.96</v>
      </c>
      <c r="CG12">
        <f t="shared" si="9"/>
        <v>0.96</v>
      </c>
      <c r="CH12">
        <f t="shared" si="9"/>
        <v>0.96</v>
      </c>
      <c r="CI12">
        <f t="shared" si="9"/>
        <v>0.96</v>
      </c>
      <c r="CJ12">
        <f t="shared" si="9"/>
        <v>0.96</v>
      </c>
      <c r="CK12">
        <f t="shared" si="9"/>
        <v>0.96</v>
      </c>
      <c r="CL12">
        <f t="shared" si="9"/>
        <v>0.96</v>
      </c>
      <c r="CM12">
        <f t="shared" si="9"/>
        <v>0.96</v>
      </c>
      <c r="CN12">
        <f t="shared" si="9"/>
        <v>0.96</v>
      </c>
      <c r="CO12">
        <f t="shared" si="9"/>
        <v>0.96</v>
      </c>
      <c r="CP12">
        <f t="shared" si="9"/>
        <v>0.96</v>
      </c>
      <c r="CQ12">
        <f t="shared" si="9"/>
        <v>0.96</v>
      </c>
      <c r="CR12">
        <f t="shared" si="9"/>
        <v>0.96</v>
      </c>
      <c r="CS12">
        <f t="shared" si="9"/>
        <v>0.96</v>
      </c>
      <c r="CT12">
        <f t="shared" si="9"/>
        <v>0.96</v>
      </c>
      <c r="CU12">
        <f t="shared" si="9"/>
        <v>0.96</v>
      </c>
      <c r="CV12">
        <f t="shared" si="9"/>
        <v>0.96</v>
      </c>
      <c r="CW12">
        <f t="shared" si="9"/>
        <v>0.96</v>
      </c>
      <c r="CX12">
        <f t="shared" si="9"/>
        <v>0.96</v>
      </c>
      <c r="CY12">
        <f t="shared" si="9"/>
        <v>0.96</v>
      </c>
      <c r="CZ12">
        <f t="shared" si="9"/>
        <v>0.96</v>
      </c>
      <c r="DA12">
        <f t="shared" si="9"/>
        <v>0.96</v>
      </c>
      <c r="DB12">
        <f t="shared" si="9"/>
        <v>0.96</v>
      </c>
      <c r="DC12">
        <f t="shared" si="9"/>
        <v>0.96</v>
      </c>
      <c r="DD12">
        <f t="shared" ref="DD12:EI12" si="10">IF(DD11=1,DD9,IF(DD11=0,DD10,""))</f>
        <v>0.96</v>
      </c>
      <c r="DE12">
        <f t="shared" si="10"/>
        <v>0.96</v>
      </c>
      <c r="DF12">
        <f t="shared" si="10"/>
        <v>0.96</v>
      </c>
      <c r="DG12">
        <f t="shared" si="10"/>
        <v>0.96</v>
      </c>
      <c r="DH12">
        <f t="shared" si="10"/>
        <v>0.96</v>
      </c>
      <c r="DI12">
        <f t="shared" si="10"/>
        <v>0.96</v>
      </c>
      <c r="DJ12">
        <f t="shared" si="10"/>
        <v>0.96</v>
      </c>
      <c r="DK12">
        <f t="shared" si="10"/>
        <v>0.96</v>
      </c>
      <c r="DL12">
        <f t="shared" si="10"/>
        <v>0.96</v>
      </c>
      <c r="DM12">
        <f t="shared" si="10"/>
        <v>0.96</v>
      </c>
      <c r="DN12">
        <f t="shared" si="10"/>
        <v>0.93715919117647062</v>
      </c>
      <c r="DO12">
        <f t="shared" si="10"/>
        <v>0.9133058823529413</v>
      </c>
      <c r="DP12">
        <f t="shared" si="10"/>
        <v>0.88945257352941176</v>
      </c>
      <c r="DQ12">
        <f t="shared" si="10"/>
        <v>0.86559926470588233</v>
      </c>
      <c r="DR12">
        <f t="shared" si="10"/>
        <v>0.84174595588235301</v>
      </c>
      <c r="DS12">
        <f t="shared" si="10"/>
        <v>0.81789264705882359</v>
      </c>
      <c r="DT12">
        <f t="shared" si="10"/>
        <v>0.79403933823529416</v>
      </c>
      <c r="DU12">
        <f t="shared" si="10"/>
        <v>0.77018602941176473</v>
      </c>
      <c r="DV12">
        <f t="shared" si="10"/>
        <v>0.7463327205882353</v>
      </c>
      <c r="DW12">
        <f t="shared" si="10"/>
        <v>0.72247941176470587</v>
      </c>
      <c r="DX12">
        <f t="shared" si="10"/>
        <v>0.69862610294117655</v>
      </c>
      <c r="DY12">
        <f t="shared" si="10"/>
        <v>0.67477279411764701</v>
      </c>
      <c r="DZ12">
        <f t="shared" si="10"/>
        <v>0.65091948529411769</v>
      </c>
      <c r="EA12">
        <f t="shared" si="10"/>
        <v>0.62706617647058827</v>
      </c>
      <c r="EB12">
        <f t="shared" si="10"/>
        <v>0.60321286764705884</v>
      </c>
      <c r="EC12">
        <f t="shared" si="10"/>
        <v>0.57935955882352941</v>
      </c>
      <c r="ED12">
        <f t="shared" si="10"/>
        <v>0.55550624999999998</v>
      </c>
      <c r="EE12">
        <f t="shared" si="10"/>
        <v>0.53165294117647055</v>
      </c>
      <c r="EF12">
        <f t="shared" si="10"/>
        <v>0.50779963235294112</v>
      </c>
      <c r="EG12">
        <f t="shared" si="10"/>
        <v>0.4839463235294118</v>
      </c>
      <c r="EH12">
        <f t="shared" si="10"/>
        <v>0.46009301470588237</v>
      </c>
      <c r="EI12">
        <f t="shared" si="10"/>
        <v>0.43623970588235295</v>
      </c>
      <c r="EJ12">
        <f t="shared" ref="EJ12:FO12" si="11">IF(EJ11=1,EJ9,IF(EJ11=0,EJ10,""))</f>
        <v>0.41238639705882352</v>
      </c>
      <c r="EK12">
        <f t="shared" si="11"/>
        <v>0.38853308823529409</v>
      </c>
      <c r="EL12">
        <f t="shared" si="11"/>
        <v>0.36467977941176472</v>
      </c>
      <c r="EM12">
        <f t="shared" si="11"/>
        <v>0.34082647058823534</v>
      </c>
      <c r="EN12">
        <f t="shared" si="11"/>
        <v>0.3169731617647058</v>
      </c>
      <c r="EO12">
        <f t="shared" si="11"/>
        <v>0.29311985294117643</v>
      </c>
      <c r="EP12">
        <f t="shared" si="11"/>
        <v>0.26926654411764706</v>
      </c>
      <c r="EQ12">
        <f t="shared" si="11"/>
        <v>0.24541323529411768</v>
      </c>
      <c r="ER12">
        <f t="shared" si="11"/>
        <v>0.22155992647058814</v>
      </c>
      <c r="ES12">
        <f t="shared" si="11"/>
        <v>0.19770661764705877</v>
      </c>
      <c r="ET12">
        <f t="shared" si="11"/>
        <v>0.17385330882352951</v>
      </c>
      <c r="EU12">
        <f t="shared" si="11"/>
        <v>0.15</v>
      </c>
      <c r="EV12">
        <f t="shared" si="11"/>
        <v>0.15</v>
      </c>
      <c r="EW12">
        <f t="shared" si="11"/>
        <v>0.15</v>
      </c>
      <c r="EX12">
        <f t="shared" si="11"/>
        <v>0.15</v>
      </c>
      <c r="EY12">
        <f t="shared" si="11"/>
        <v>0.15</v>
      </c>
      <c r="EZ12">
        <f t="shared" si="11"/>
        <v>0.15</v>
      </c>
      <c r="FA12">
        <f t="shared" si="11"/>
        <v>0.15</v>
      </c>
      <c r="FB12">
        <f t="shared" si="11"/>
        <v>0.15</v>
      </c>
      <c r="FC12">
        <f t="shared" si="11"/>
        <v>0.15</v>
      </c>
      <c r="FD12">
        <f t="shared" si="11"/>
        <v>0.15</v>
      </c>
      <c r="FE12">
        <f t="shared" si="11"/>
        <v>0.15</v>
      </c>
      <c r="FF12">
        <f t="shared" si="11"/>
        <v>0.15</v>
      </c>
      <c r="FG12">
        <f t="shared" si="11"/>
        <v>0.15</v>
      </c>
      <c r="FH12">
        <f t="shared" si="11"/>
        <v>0.15</v>
      </c>
      <c r="FI12">
        <f t="shared" si="11"/>
        <v>0.15</v>
      </c>
      <c r="FJ12">
        <f t="shared" si="11"/>
        <v>0.15</v>
      </c>
      <c r="FK12">
        <f t="shared" si="11"/>
        <v>0.15</v>
      </c>
      <c r="FL12">
        <f t="shared" si="11"/>
        <v>0.15</v>
      </c>
      <c r="FM12">
        <f t="shared" si="11"/>
        <v>0.15</v>
      </c>
      <c r="FN12">
        <f t="shared" si="11"/>
        <v>0.15</v>
      </c>
      <c r="FO12">
        <f t="shared" si="11"/>
        <v>0.15</v>
      </c>
      <c r="FP12">
        <f>IF(FP11=1,FP9,IF(FP11=0,FP10,""))</f>
        <v>0.15</v>
      </c>
      <c r="FQ12">
        <f>IF(FQ11=1,FQ9,IF(FQ11=0,FQ10,""))</f>
        <v>0.15</v>
      </c>
      <c r="FR12">
        <f>IF(FR11=1,FR9,IF(FR11=0,FR10,""))</f>
        <v>0.15</v>
      </c>
      <c r="FS12">
        <f>IF(FS11=1,FS9,IF(FS11=0,FS10,""))</f>
        <v>0.15</v>
      </c>
    </row>
    <row r="13" spans="1:175" x14ac:dyDescent="0.25">
      <c r="A13" s="16" t="s">
        <v>11</v>
      </c>
      <c r="B13" s="17"/>
      <c r="C13" s="3">
        <v>1</v>
      </c>
      <c r="D13" s="3">
        <f>IF(C30&gt;D49*$B71*$B72,(D49*$B71-C30)/((1-$B72)*D49*$B71),1)</f>
        <v>0.95822029300054234</v>
      </c>
      <c r="E13" s="3">
        <f t="shared" ref="E13:AI13" si="12">IF(D30&gt;E49*$B71*$B72,(E49*$B71-D30)/((1-$B72)*E49*$B71),1)</f>
        <v>0.76573555911799462</v>
      </c>
      <c r="F13" s="3">
        <f t="shared" si="12"/>
        <v>0.62177149165112344</v>
      </c>
      <c r="G13" s="3">
        <f t="shared" si="12"/>
        <v>0.49783916276599566</v>
      </c>
      <c r="H13" s="3">
        <f t="shared" si="12"/>
        <v>0.38636329905593125</v>
      </c>
      <c r="I13" s="3">
        <f t="shared" si="12"/>
        <v>0.31368976010392791</v>
      </c>
      <c r="J13" s="3">
        <f t="shared" si="12"/>
        <v>0.40863253153659673</v>
      </c>
      <c r="K13" s="3">
        <f t="shared" si="12"/>
        <v>0.38211028995156759</v>
      </c>
      <c r="L13" s="3">
        <f t="shared" si="12"/>
        <v>0.32059560049951047</v>
      </c>
      <c r="M13" s="3">
        <f t="shared" si="12"/>
        <v>0.44131132389524902</v>
      </c>
      <c r="N13" s="3">
        <f t="shared" si="12"/>
        <v>0.54112613090177997</v>
      </c>
      <c r="O13" s="3">
        <f t="shared" si="12"/>
        <v>0.57891212295181815</v>
      </c>
      <c r="P13" s="3">
        <f t="shared" si="12"/>
        <v>0.60959652039377388</v>
      </c>
      <c r="Q13" s="196">
        <f t="shared" si="12"/>
        <v>0.6196148713055496</v>
      </c>
      <c r="R13" s="3">
        <f t="shared" si="12"/>
        <v>0.66120364867415793</v>
      </c>
      <c r="S13" s="3">
        <f t="shared" si="12"/>
        <v>0.83554719052309534</v>
      </c>
      <c r="T13" s="3">
        <f t="shared" si="12"/>
        <v>0.86436303217937394</v>
      </c>
      <c r="U13" s="3">
        <f t="shared" si="12"/>
        <v>0.79957783520777681</v>
      </c>
      <c r="V13" s="3">
        <f t="shared" si="12"/>
        <v>0.72589273822082145</v>
      </c>
      <c r="W13" s="3">
        <f t="shared" si="12"/>
        <v>0.69631242747527122</v>
      </c>
      <c r="X13" s="3">
        <f t="shared" si="12"/>
        <v>0.67422465737190229</v>
      </c>
      <c r="Y13" s="3">
        <f t="shared" si="12"/>
        <v>0.74046186610429165</v>
      </c>
      <c r="Z13" s="3">
        <f t="shared" si="12"/>
        <v>0.72074701959575005</v>
      </c>
      <c r="AA13" s="3">
        <f t="shared" si="12"/>
        <v>0.73833949453722603</v>
      </c>
      <c r="AB13" s="3">
        <f t="shared" si="12"/>
        <v>0.71742166051932321</v>
      </c>
      <c r="AC13" s="3">
        <f t="shared" si="12"/>
        <v>1</v>
      </c>
      <c r="AD13" s="3">
        <f t="shared" si="12"/>
        <v>1</v>
      </c>
      <c r="AE13" s="3">
        <f t="shared" si="12"/>
        <v>1</v>
      </c>
      <c r="AF13" s="3">
        <f t="shared" si="12"/>
        <v>1</v>
      </c>
      <c r="AG13" s="3">
        <f t="shared" si="12"/>
        <v>1</v>
      </c>
      <c r="AH13" s="3">
        <f t="shared" si="12"/>
        <v>1</v>
      </c>
      <c r="AI13" s="3">
        <f t="shared" si="12"/>
        <v>1</v>
      </c>
      <c r="AJ13" s="3">
        <f t="shared" ref="AJ13:BO13" si="13">IF(AI30&gt;AJ49*$B71*$B72,(AJ49*$B71-AI30)/((1-$B72)*AJ49*$B71),1)</f>
        <v>1</v>
      </c>
      <c r="AK13" s="3">
        <f t="shared" si="13"/>
        <v>1</v>
      </c>
      <c r="AL13" s="3">
        <f t="shared" si="13"/>
        <v>1</v>
      </c>
      <c r="AM13" s="3">
        <f t="shared" si="13"/>
        <v>1</v>
      </c>
      <c r="AN13" s="3">
        <f t="shared" si="13"/>
        <v>1</v>
      </c>
      <c r="AO13" s="3">
        <f t="shared" si="13"/>
        <v>1</v>
      </c>
      <c r="AP13" s="3">
        <f t="shared" si="13"/>
        <v>1</v>
      </c>
      <c r="AQ13" s="3">
        <f t="shared" si="13"/>
        <v>1</v>
      </c>
      <c r="AR13" s="3">
        <f t="shared" si="13"/>
        <v>1</v>
      </c>
      <c r="AS13" s="3">
        <f t="shared" si="13"/>
        <v>1</v>
      </c>
      <c r="AT13" s="3">
        <f t="shared" si="13"/>
        <v>1</v>
      </c>
      <c r="AU13" s="3">
        <f t="shared" si="13"/>
        <v>1</v>
      </c>
      <c r="AV13" s="3">
        <f t="shared" si="13"/>
        <v>1</v>
      </c>
      <c r="AW13" s="3">
        <f t="shared" si="13"/>
        <v>1</v>
      </c>
      <c r="AX13" s="3">
        <f t="shared" si="13"/>
        <v>1</v>
      </c>
      <c r="AY13" s="3">
        <f t="shared" si="13"/>
        <v>1</v>
      </c>
      <c r="AZ13" s="3">
        <f t="shared" si="13"/>
        <v>1</v>
      </c>
      <c r="BA13" s="3">
        <f t="shared" si="13"/>
        <v>1</v>
      </c>
      <c r="BB13" s="3">
        <f t="shared" si="13"/>
        <v>1</v>
      </c>
      <c r="BC13" s="3">
        <f t="shared" si="13"/>
        <v>1</v>
      </c>
      <c r="BD13" s="3">
        <f t="shared" si="13"/>
        <v>1</v>
      </c>
      <c r="BE13" s="3">
        <f t="shared" si="13"/>
        <v>1</v>
      </c>
      <c r="BF13" s="3">
        <f t="shared" si="13"/>
        <v>1</v>
      </c>
      <c r="BG13" s="3">
        <f t="shared" si="13"/>
        <v>1</v>
      </c>
      <c r="BH13" s="3">
        <f t="shared" si="13"/>
        <v>1</v>
      </c>
      <c r="BI13" s="3">
        <f t="shared" si="13"/>
        <v>1</v>
      </c>
      <c r="BJ13" s="3">
        <f t="shared" si="13"/>
        <v>1</v>
      </c>
      <c r="BK13" s="3">
        <f t="shared" si="13"/>
        <v>1</v>
      </c>
      <c r="BL13" s="3">
        <f t="shared" si="13"/>
        <v>1</v>
      </c>
      <c r="BM13" s="3">
        <f t="shared" si="13"/>
        <v>1</v>
      </c>
      <c r="BN13" s="3">
        <f t="shared" si="13"/>
        <v>1</v>
      </c>
      <c r="BO13" s="3">
        <f t="shared" si="13"/>
        <v>1</v>
      </c>
      <c r="BP13" s="3">
        <f t="shared" ref="BP13:CU13" si="14">IF(BO30&gt;BP49*$B71*$B72,(BP49*$B71-BO30)/((1-$B72)*BP49*$B71),1)</f>
        <v>1</v>
      </c>
      <c r="BQ13" s="3">
        <f t="shared" si="14"/>
        <v>1</v>
      </c>
      <c r="BR13" s="3">
        <f t="shared" si="14"/>
        <v>1</v>
      </c>
      <c r="BS13" s="3">
        <f t="shared" si="14"/>
        <v>1</v>
      </c>
      <c r="BT13" s="3">
        <f t="shared" si="14"/>
        <v>1</v>
      </c>
      <c r="BU13" s="3">
        <f t="shared" si="14"/>
        <v>1</v>
      </c>
      <c r="BV13" s="3">
        <f t="shared" si="14"/>
        <v>1</v>
      </c>
      <c r="BW13" s="3">
        <f t="shared" si="14"/>
        <v>1</v>
      </c>
      <c r="BX13" s="3">
        <f t="shared" si="14"/>
        <v>1</v>
      </c>
      <c r="BY13" s="3">
        <f t="shared" si="14"/>
        <v>1</v>
      </c>
      <c r="BZ13" s="3">
        <f t="shared" si="14"/>
        <v>1</v>
      </c>
      <c r="CA13" s="3">
        <f t="shared" si="14"/>
        <v>1</v>
      </c>
      <c r="CB13" s="3">
        <f t="shared" si="14"/>
        <v>1</v>
      </c>
      <c r="CC13" s="3">
        <f t="shared" si="14"/>
        <v>1</v>
      </c>
      <c r="CD13" s="3">
        <f t="shared" si="14"/>
        <v>1</v>
      </c>
      <c r="CE13" s="3">
        <f t="shared" si="14"/>
        <v>1</v>
      </c>
      <c r="CF13" s="3">
        <f t="shared" si="14"/>
        <v>1</v>
      </c>
      <c r="CG13" s="3">
        <f t="shared" si="14"/>
        <v>1</v>
      </c>
      <c r="CH13" s="3">
        <f t="shared" si="14"/>
        <v>1</v>
      </c>
      <c r="CI13" s="3">
        <f t="shared" si="14"/>
        <v>1</v>
      </c>
      <c r="CJ13" s="3">
        <f t="shared" si="14"/>
        <v>1</v>
      </c>
      <c r="CK13" s="3">
        <f t="shared" si="14"/>
        <v>1</v>
      </c>
      <c r="CL13" s="3">
        <f t="shared" si="14"/>
        <v>1</v>
      </c>
      <c r="CM13" s="3">
        <f t="shared" si="14"/>
        <v>1</v>
      </c>
      <c r="CN13" s="3">
        <f t="shared" si="14"/>
        <v>1</v>
      </c>
      <c r="CO13" s="3">
        <f t="shared" si="14"/>
        <v>1</v>
      </c>
      <c r="CP13" s="3">
        <f t="shared" si="14"/>
        <v>1</v>
      </c>
      <c r="CQ13" s="3">
        <f t="shared" si="14"/>
        <v>1</v>
      </c>
      <c r="CR13" s="3">
        <f t="shared" si="14"/>
        <v>1</v>
      </c>
      <c r="CS13" s="3">
        <f t="shared" si="14"/>
        <v>1</v>
      </c>
      <c r="CT13" s="3">
        <f t="shared" si="14"/>
        <v>1</v>
      </c>
      <c r="CU13" s="3">
        <f t="shared" si="14"/>
        <v>1</v>
      </c>
      <c r="CV13" s="3">
        <f t="shared" ref="CV13:EA13" si="15">IF(CU30&gt;CV49*$B71*$B72,(CV49*$B71-CU30)/((1-$B72)*CV49*$B71),1)</f>
        <v>1</v>
      </c>
      <c r="CW13" s="3">
        <f t="shared" si="15"/>
        <v>1</v>
      </c>
      <c r="CX13" s="3">
        <f t="shared" si="15"/>
        <v>1</v>
      </c>
      <c r="CY13" s="3">
        <f t="shared" si="15"/>
        <v>1</v>
      </c>
      <c r="CZ13" s="3">
        <f t="shared" si="15"/>
        <v>1</v>
      </c>
      <c r="DA13" s="3">
        <f t="shared" si="15"/>
        <v>1</v>
      </c>
      <c r="DB13" s="3">
        <f t="shared" si="15"/>
        <v>1</v>
      </c>
      <c r="DC13" s="3">
        <f t="shared" si="15"/>
        <v>1</v>
      </c>
      <c r="DD13" s="3">
        <f t="shared" si="15"/>
        <v>1</v>
      </c>
      <c r="DE13" s="3">
        <f t="shared" si="15"/>
        <v>1</v>
      </c>
      <c r="DF13" s="3">
        <f t="shared" si="15"/>
        <v>1</v>
      </c>
      <c r="DG13" s="3">
        <f t="shared" si="15"/>
        <v>1</v>
      </c>
      <c r="DH13" s="3">
        <f t="shared" si="15"/>
        <v>1</v>
      </c>
      <c r="DI13" s="3">
        <f t="shared" si="15"/>
        <v>1</v>
      </c>
      <c r="DJ13" s="3">
        <f t="shared" si="15"/>
        <v>1</v>
      </c>
      <c r="DK13" s="3">
        <f t="shared" si="15"/>
        <v>1</v>
      </c>
      <c r="DL13" s="3">
        <f t="shared" si="15"/>
        <v>1</v>
      </c>
      <c r="DM13" s="3">
        <f t="shared" si="15"/>
        <v>1</v>
      </c>
      <c r="DN13" s="3">
        <f t="shared" si="15"/>
        <v>1</v>
      </c>
      <c r="DO13" s="3">
        <f t="shared" si="15"/>
        <v>1</v>
      </c>
      <c r="DP13" s="3">
        <f t="shared" si="15"/>
        <v>1</v>
      </c>
      <c r="DQ13" s="3">
        <f t="shared" si="15"/>
        <v>1</v>
      </c>
      <c r="DR13" s="3">
        <f t="shared" si="15"/>
        <v>1</v>
      </c>
      <c r="DS13" s="3">
        <f t="shared" si="15"/>
        <v>1</v>
      </c>
      <c r="DT13" s="3">
        <f t="shared" si="15"/>
        <v>1</v>
      </c>
      <c r="DU13" s="3">
        <f t="shared" si="15"/>
        <v>1</v>
      </c>
      <c r="DV13" s="3">
        <f t="shared" si="15"/>
        <v>1</v>
      </c>
      <c r="DW13" s="3">
        <f t="shared" si="15"/>
        <v>1</v>
      </c>
      <c r="DX13" s="3">
        <f t="shared" si="15"/>
        <v>1</v>
      </c>
      <c r="DY13" s="3">
        <f t="shared" si="15"/>
        <v>1</v>
      </c>
      <c r="DZ13" s="3">
        <f t="shared" si="15"/>
        <v>1</v>
      </c>
      <c r="EA13" s="3">
        <f t="shared" si="15"/>
        <v>1</v>
      </c>
      <c r="EB13" s="3">
        <f t="shared" ref="EB13:FG13" si="16">IF(EA30&gt;EB49*$B71*$B72,(EB49*$B71-EA30)/((1-$B72)*EB49*$B71),1)</f>
        <v>1</v>
      </c>
      <c r="EC13" s="3">
        <f t="shared" si="16"/>
        <v>1</v>
      </c>
      <c r="ED13" s="3">
        <f t="shared" si="16"/>
        <v>1</v>
      </c>
      <c r="EE13" s="3">
        <f t="shared" si="16"/>
        <v>1</v>
      </c>
      <c r="EF13" s="3">
        <f t="shared" si="16"/>
        <v>1</v>
      </c>
      <c r="EG13" s="3">
        <f t="shared" si="16"/>
        <v>1</v>
      </c>
      <c r="EH13" s="3">
        <f t="shared" si="16"/>
        <v>1</v>
      </c>
      <c r="EI13" s="3">
        <f t="shared" si="16"/>
        <v>1</v>
      </c>
      <c r="EJ13" s="3">
        <f t="shared" si="16"/>
        <v>1</v>
      </c>
      <c r="EK13" s="3">
        <f t="shared" si="16"/>
        <v>1</v>
      </c>
      <c r="EL13" s="3">
        <f t="shared" si="16"/>
        <v>1</v>
      </c>
      <c r="EM13" s="3">
        <f t="shared" si="16"/>
        <v>1</v>
      </c>
      <c r="EN13" s="3">
        <f t="shared" si="16"/>
        <v>1</v>
      </c>
      <c r="EO13" s="3">
        <f t="shared" si="16"/>
        <v>1</v>
      </c>
      <c r="EP13" s="3">
        <f t="shared" si="16"/>
        <v>1</v>
      </c>
      <c r="EQ13" s="3">
        <f t="shared" si="16"/>
        <v>1</v>
      </c>
      <c r="ER13" s="3">
        <f t="shared" si="16"/>
        <v>1</v>
      </c>
      <c r="ES13" s="3">
        <f t="shared" si="16"/>
        <v>1</v>
      </c>
      <c r="ET13" s="3">
        <f t="shared" si="16"/>
        <v>1</v>
      </c>
      <c r="EU13" s="3">
        <f t="shared" si="16"/>
        <v>1</v>
      </c>
      <c r="EV13" s="3">
        <f t="shared" si="16"/>
        <v>1</v>
      </c>
      <c r="EW13" s="3">
        <f t="shared" si="16"/>
        <v>1</v>
      </c>
      <c r="EX13" s="3">
        <f t="shared" si="16"/>
        <v>1</v>
      </c>
      <c r="EY13" s="3">
        <f t="shared" si="16"/>
        <v>1</v>
      </c>
      <c r="EZ13" s="3">
        <f t="shared" si="16"/>
        <v>1</v>
      </c>
      <c r="FA13" s="3">
        <f t="shared" si="16"/>
        <v>1</v>
      </c>
      <c r="FB13" s="3">
        <f t="shared" si="16"/>
        <v>1</v>
      </c>
      <c r="FC13" s="3">
        <f t="shared" si="16"/>
        <v>1</v>
      </c>
      <c r="FD13" s="3">
        <f t="shared" si="16"/>
        <v>1</v>
      </c>
      <c r="FE13" s="3">
        <f t="shared" si="16"/>
        <v>1</v>
      </c>
      <c r="FF13" s="3">
        <f t="shared" si="16"/>
        <v>1</v>
      </c>
      <c r="FG13" s="3">
        <f t="shared" si="16"/>
        <v>1</v>
      </c>
      <c r="FH13" s="3">
        <f t="shared" ref="FH13:FS13" si="17">IF(FG30&gt;FH49*$B71*$B72,(FH49*$B71-FG30)/((1-$B72)*FH49*$B71),1)</f>
        <v>1</v>
      </c>
      <c r="FI13" s="3">
        <f t="shared" si="17"/>
        <v>1</v>
      </c>
      <c r="FJ13" s="3">
        <f t="shared" si="17"/>
        <v>1</v>
      </c>
      <c r="FK13" s="3">
        <f t="shared" si="17"/>
        <v>1</v>
      </c>
      <c r="FL13" s="3">
        <f t="shared" si="17"/>
        <v>1</v>
      </c>
      <c r="FM13" s="3">
        <f t="shared" si="17"/>
        <v>1</v>
      </c>
      <c r="FN13" s="3">
        <f t="shared" si="17"/>
        <v>1</v>
      </c>
      <c r="FO13" s="3">
        <f t="shared" si="17"/>
        <v>1</v>
      </c>
      <c r="FP13" s="3">
        <f t="shared" si="17"/>
        <v>1</v>
      </c>
      <c r="FQ13" s="3">
        <f t="shared" si="17"/>
        <v>1</v>
      </c>
      <c r="FR13" s="3">
        <f t="shared" si="17"/>
        <v>1</v>
      </c>
      <c r="FS13" s="3">
        <f t="shared" si="17"/>
        <v>1</v>
      </c>
    </row>
    <row r="14" spans="1:175" x14ac:dyDescent="0.25">
      <c r="A14" t="s">
        <v>170</v>
      </c>
      <c r="B14" s="10"/>
      <c r="C14" s="3">
        <f t="shared" ref="C14:K14" si="18">C12*C13</f>
        <v>0.15</v>
      </c>
      <c r="D14" s="3">
        <f t="shared" si="18"/>
        <v>0.14373304395008135</v>
      </c>
      <c r="E14" s="3">
        <f t="shared" si="18"/>
        <v>0.11486033386769919</v>
      </c>
      <c r="F14" s="3">
        <f t="shared" si="18"/>
        <v>9.3265723747668519E-2</v>
      </c>
      <c r="G14" s="3">
        <f t="shared" si="18"/>
        <v>7.467587441489934E-2</v>
      </c>
      <c r="H14" s="3">
        <f t="shared" si="18"/>
        <v>5.7954494858389688E-2</v>
      </c>
      <c r="I14" s="3">
        <f t="shared" si="18"/>
        <v>4.7053464015589186E-2</v>
      </c>
      <c r="J14" s="3">
        <f t="shared" si="18"/>
        <v>6.1294879730489506E-2</v>
      </c>
      <c r="K14" s="3">
        <f t="shared" si="18"/>
        <v>5.7316543492735135E-2</v>
      </c>
      <c r="L14" s="3">
        <f t="shared" ref="L14:BW14" si="19">L12*L13</f>
        <v>4.8089340074926566E-2</v>
      </c>
      <c r="M14" s="3">
        <f t="shared" si="19"/>
        <v>6.6196698584287353E-2</v>
      </c>
      <c r="N14" s="3">
        <f t="shared" si="19"/>
        <v>8.6647821710647513E-2</v>
      </c>
      <c r="O14" s="3">
        <f t="shared" si="19"/>
        <v>9.2698303687659869E-2</v>
      </c>
      <c r="P14" s="3">
        <f t="shared" si="19"/>
        <v>9.7611642828053041E-2</v>
      </c>
      <c r="Q14" s="196">
        <f t="shared" si="19"/>
        <v>0.10658731193986433</v>
      </c>
      <c r="R14" s="3">
        <f t="shared" si="19"/>
        <v>0.1176746199806801</v>
      </c>
      <c r="S14" s="3">
        <f t="shared" si="19"/>
        <v>0.15367279484701954</v>
      </c>
      <c r="T14" s="3">
        <f t="shared" si="19"/>
        <v>0.1641141778988697</v>
      </c>
      <c r="U14" s="3">
        <f t="shared" si="19"/>
        <v>0.15656983353735782</v>
      </c>
      <c r="V14" s="3">
        <f t="shared" si="19"/>
        <v>0.14645906780268195</v>
      </c>
      <c r="W14" s="3">
        <f t="shared" si="19"/>
        <v>0.14463279509195728</v>
      </c>
      <c r="X14" s="3">
        <f t="shared" si="19"/>
        <v>0.14405547237969693</v>
      </c>
      <c r="Y14" s="3">
        <f t="shared" si="19"/>
        <v>0.16261236762649717</v>
      </c>
      <c r="Z14" s="3">
        <f t="shared" si="19"/>
        <v>0.16257012110591201</v>
      </c>
      <c r="AA14" s="3">
        <f t="shared" si="19"/>
        <v>0.17093020760720867</v>
      </c>
      <c r="AB14" s="3">
        <f t="shared" si="19"/>
        <v>0.17035513620434697</v>
      </c>
      <c r="AC14" s="3">
        <f t="shared" si="19"/>
        <v>0.24340312499999997</v>
      </c>
      <c r="AD14" s="3">
        <f t="shared" si="19"/>
        <v>0.24935156249999998</v>
      </c>
      <c r="AE14" s="3">
        <f t="shared" si="19"/>
        <v>0.25529999999999997</v>
      </c>
      <c r="AF14" s="3">
        <f t="shared" si="19"/>
        <v>0.26124843749999999</v>
      </c>
      <c r="AG14" s="3">
        <f t="shared" si="19"/>
        <v>0.267196875</v>
      </c>
      <c r="AH14" s="3">
        <f t="shared" si="19"/>
        <v>0.27314531249999996</v>
      </c>
      <c r="AI14" s="3">
        <f t="shared" si="19"/>
        <v>0.27909375000000003</v>
      </c>
      <c r="AJ14" s="3">
        <f t="shared" si="19"/>
        <v>0.28504218749999999</v>
      </c>
      <c r="AK14" s="3">
        <f t="shared" si="19"/>
        <v>0.290990625</v>
      </c>
      <c r="AL14" s="3">
        <f t="shared" si="19"/>
        <v>0.29693906250000002</v>
      </c>
      <c r="AM14" s="3">
        <f t="shared" si="19"/>
        <v>0.30288749999999998</v>
      </c>
      <c r="AN14" s="3">
        <f t="shared" si="19"/>
        <v>0.31850892857142854</v>
      </c>
      <c r="AO14" s="3">
        <f t="shared" si="19"/>
        <v>0.3341303571428571</v>
      </c>
      <c r="AP14" s="3">
        <f t="shared" si="19"/>
        <v>0.34975178571428567</v>
      </c>
      <c r="AQ14" s="3">
        <f t="shared" si="19"/>
        <v>0.36537321428571423</v>
      </c>
      <c r="AR14" s="3">
        <f t="shared" si="19"/>
        <v>0.38099464285714285</v>
      </c>
      <c r="AS14" s="3">
        <f t="shared" si="19"/>
        <v>0.39661607142857147</v>
      </c>
      <c r="AT14" s="3">
        <f t="shared" si="19"/>
        <v>0.41223750000000003</v>
      </c>
      <c r="AU14" s="3">
        <f t="shared" si="19"/>
        <v>0.44362500000000005</v>
      </c>
      <c r="AV14" s="3">
        <f t="shared" si="19"/>
        <v>0.47501249999999995</v>
      </c>
      <c r="AW14" s="3">
        <f t="shared" si="19"/>
        <v>0.50822250000000002</v>
      </c>
      <c r="AX14" s="3">
        <f t="shared" si="19"/>
        <v>0.54143249999999998</v>
      </c>
      <c r="AY14" s="3">
        <f t="shared" si="19"/>
        <v>0.57464249999999995</v>
      </c>
      <c r="AZ14" s="3">
        <f t="shared" si="19"/>
        <v>0.60785250000000002</v>
      </c>
      <c r="BA14" s="3">
        <f t="shared" si="19"/>
        <v>0.64106249999999998</v>
      </c>
      <c r="BB14" s="3">
        <f t="shared" si="19"/>
        <v>0.67109999999999992</v>
      </c>
      <c r="BC14" s="3">
        <f t="shared" si="19"/>
        <v>0.70113749999999997</v>
      </c>
      <c r="BD14" s="3">
        <f t="shared" si="19"/>
        <v>0.73117499999999991</v>
      </c>
      <c r="BE14" s="3">
        <f t="shared" si="19"/>
        <v>0.76121249999999996</v>
      </c>
      <c r="BF14" s="3">
        <f t="shared" si="19"/>
        <v>0.79125000000000001</v>
      </c>
      <c r="BG14" s="3">
        <f t="shared" si="19"/>
        <v>0.82128750000000006</v>
      </c>
      <c r="BH14" s="3">
        <f t="shared" si="19"/>
        <v>0.851325</v>
      </c>
      <c r="BI14" s="3">
        <f t="shared" si="19"/>
        <v>0.88136249999999994</v>
      </c>
      <c r="BJ14" s="3">
        <f t="shared" si="19"/>
        <v>0.91139999999999999</v>
      </c>
      <c r="BK14" s="3">
        <f t="shared" si="19"/>
        <v>0.92962500000000003</v>
      </c>
      <c r="BL14" s="3">
        <f t="shared" si="19"/>
        <v>0.94784999999999997</v>
      </c>
      <c r="BM14" s="3">
        <f t="shared" si="19"/>
        <v>0.96</v>
      </c>
      <c r="BN14" s="3">
        <f t="shared" si="19"/>
        <v>0.96</v>
      </c>
      <c r="BO14" s="3">
        <f t="shared" si="19"/>
        <v>0.96</v>
      </c>
      <c r="BP14" s="3">
        <f t="shared" si="19"/>
        <v>0.96</v>
      </c>
      <c r="BQ14" s="3">
        <f t="shared" si="19"/>
        <v>0.96</v>
      </c>
      <c r="BR14" s="3">
        <f t="shared" si="19"/>
        <v>0.96</v>
      </c>
      <c r="BS14" s="3">
        <f t="shared" si="19"/>
        <v>0.96</v>
      </c>
      <c r="BT14" s="3">
        <f t="shared" si="19"/>
        <v>0.96</v>
      </c>
      <c r="BU14" s="3">
        <f t="shared" si="19"/>
        <v>0.96</v>
      </c>
      <c r="BV14" s="3">
        <f t="shared" si="19"/>
        <v>0.96</v>
      </c>
      <c r="BW14" s="3">
        <f t="shared" si="19"/>
        <v>0.96</v>
      </c>
      <c r="BX14" s="3">
        <f t="shared" ref="BX14:EI14" si="20">BX12*BX13</f>
        <v>0.96</v>
      </c>
      <c r="BY14" s="3">
        <f t="shared" si="20"/>
        <v>0.96</v>
      </c>
      <c r="BZ14" s="3">
        <f t="shared" si="20"/>
        <v>0.96</v>
      </c>
      <c r="CA14" s="3">
        <f t="shared" si="20"/>
        <v>0.96</v>
      </c>
      <c r="CB14" s="3">
        <f t="shared" si="20"/>
        <v>0.96</v>
      </c>
      <c r="CC14" s="3">
        <f t="shared" si="20"/>
        <v>0.96</v>
      </c>
      <c r="CD14" s="3">
        <f t="shared" si="20"/>
        <v>0.96</v>
      </c>
      <c r="CE14" s="3">
        <f t="shared" si="20"/>
        <v>0.96</v>
      </c>
      <c r="CF14" s="3">
        <f t="shared" si="20"/>
        <v>0.96</v>
      </c>
      <c r="CG14" s="3">
        <f t="shared" si="20"/>
        <v>0.96</v>
      </c>
      <c r="CH14" s="3">
        <f t="shared" si="20"/>
        <v>0.96</v>
      </c>
      <c r="CI14" s="3">
        <f t="shared" si="20"/>
        <v>0.96</v>
      </c>
      <c r="CJ14" s="3">
        <f t="shared" si="20"/>
        <v>0.96</v>
      </c>
      <c r="CK14" s="3">
        <f t="shared" si="20"/>
        <v>0.96</v>
      </c>
      <c r="CL14" s="3">
        <f t="shared" si="20"/>
        <v>0.96</v>
      </c>
      <c r="CM14" s="3">
        <f t="shared" si="20"/>
        <v>0.96</v>
      </c>
      <c r="CN14" s="3">
        <f t="shared" si="20"/>
        <v>0.96</v>
      </c>
      <c r="CO14" s="3">
        <f t="shared" si="20"/>
        <v>0.96</v>
      </c>
      <c r="CP14" s="3">
        <f t="shared" si="20"/>
        <v>0.96</v>
      </c>
      <c r="CQ14" s="3">
        <f t="shared" si="20"/>
        <v>0.96</v>
      </c>
      <c r="CR14" s="3">
        <f t="shared" si="20"/>
        <v>0.96</v>
      </c>
      <c r="CS14" s="3">
        <f t="shared" si="20"/>
        <v>0.96</v>
      </c>
      <c r="CT14" s="3">
        <f t="shared" si="20"/>
        <v>0.96</v>
      </c>
      <c r="CU14" s="3">
        <f t="shared" si="20"/>
        <v>0.96</v>
      </c>
      <c r="CV14" s="3">
        <f t="shared" si="20"/>
        <v>0.96</v>
      </c>
      <c r="CW14" s="3">
        <f t="shared" si="20"/>
        <v>0.96</v>
      </c>
      <c r="CX14" s="3">
        <f t="shared" si="20"/>
        <v>0.96</v>
      </c>
      <c r="CY14" s="3">
        <f t="shared" si="20"/>
        <v>0.96</v>
      </c>
      <c r="CZ14" s="3">
        <f t="shared" si="20"/>
        <v>0.96</v>
      </c>
      <c r="DA14" s="3">
        <f t="shared" si="20"/>
        <v>0.96</v>
      </c>
      <c r="DB14" s="3">
        <f t="shared" si="20"/>
        <v>0.96</v>
      </c>
      <c r="DC14" s="3">
        <f t="shared" si="20"/>
        <v>0.96</v>
      </c>
      <c r="DD14" s="3">
        <f t="shared" si="20"/>
        <v>0.96</v>
      </c>
      <c r="DE14" s="3">
        <f t="shared" si="20"/>
        <v>0.96</v>
      </c>
      <c r="DF14" s="3">
        <f t="shared" si="20"/>
        <v>0.96</v>
      </c>
      <c r="DG14" s="3">
        <f t="shared" si="20"/>
        <v>0.96</v>
      </c>
      <c r="DH14" s="3">
        <f t="shared" si="20"/>
        <v>0.96</v>
      </c>
      <c r="DI14" s="3">
        <f t="shared" si="20"/>
        <v>0.96</v>
      </c>
      <c r="DJ14" s="3">
        <f t="shared" si="20"/>
        <v>0.96</v>
      </c>
      <c r="DK14" s="3">
        <f t="shared" si="20"/>
        <v>0.96</v>
      </c>
      <c r="DL14" s="3">
        <f t="shared" si="20"/>
        <v>0.96</v>
      </c>
      <c r="DM14" s="3">
        <f t="shared" si="20"/>
        <v>0.96</v>
      </c>
      <c r="DN14" s="3">
        <f t="shared" si="20"/>
        <v>0.93715919117647062</v>
      </c>
      <c r="DO14" s="3">
        <f t="shared" si="20"/>
        <v>0.9133058823529413</v>
      </c>
      <c r="DP14" s="3">
        <f t="shared" si="20"/>
        <v>0.88945257352941176</v>
      </c>
      <c r="DQ14" s="3">
        <f t="shared" si="20"/>
        <v>0.86559926470588233</v>
      </c>
      <c r="DR14" s="3">
        <f t="shared" si="20"/>
        <v>0.84174595588235301</v>
      </c>
      <c r="DS14" s="3">
        <f t="shared" si="20"/>
        <v>0.81789264705882359</v>
      </c>
      <c r="DT14" s="3">
        <f t="shared" si="20"/>
        <v>0.79403933823529416</v>
      </c>
      <c r="DU14" s="3">
        <f t="shared" si="20"/>
        <v>0.77018602941176473</v>
      </c>
      <c r="DV14" s="3">
        <f t="shared" si="20"/>
        <v>0.7463327205882353</v>
      </c>
      <c r="DW14" s="3">
        <f t="shared" si="20"/>
        <v>0.72247941176470587</v>
      </c>
      <c r="DX14" s="3">
        <f t="shared" si="20"/>
        <v>0.69862610294117655</v>
      </c>
      <c r="DY14" s="3">
        <f t="shared" si="20"/>
        <v>0.67477279411764701</v>
      </c>
      <c r="DZ14" s="3">
        <f t="shared" si="20"/>
        <v>0.65091948529411769</v>
      </c>
      <c r="EA14" s="3">
        <f t="shared" si="20"/>
        <v>0.62706617647058827</v>
      </c>
      <c r="EB14" s="3">
        <f t="shared" si="20"/>
        <v>0.60321286764705884</v>
      </c>
      <c r="EC14" s="3">
        <f t="shared" si="20"/>
        <v>0.57935955882352941</v>
      </c>
      <c r="ED14" s="3">
        <f t="shared" si="20"/>
        <v>0.55550624999999998</v>
      </c>
      <c r="EE14" s="3">
        <f t="shared" si="20"/>
        <v>0.53165294117647055</v>
      </c>
      <c r="EF14" s="3">
        <f t="shared" si="20"/>
        <v>0.50779963235294112</v>
      </c>
      <c r="EG14" s="3">
        <f t="shared" si="20"/>
        <v>0.4839463235294118</v>
      </c>
      <c r="EH14" s="3">
        <f t="shared" si="20"/>
        <v>0.46009301470588237</v>
      </c>
      <c r="EI14" s="3">
        <f t="shared" si="20"/>
        <v>0.43623970588235295</v>
      </c>
      <c r="EJ14" s="3">
        <f t="shared" ref="EJ14:FS14" si="21">EJ12*EJ13</f>
        <v>0.41238639705882352</v>
      </c>
      <c r="EK14" s="3">
        <f t="shared" si="21"/>
        <v>0.38853308823529409</v>
      </c>
      <c r="EL14" s="3">
        <f t="shared" si="21"/>
        <v>0.36467977941176472</v>
      </c>
      <c r="EM14" s="3">
        <f t="shared" si="21"/>
        <v>0.34082647058823534</v>
      </c>
      <c r="EN14" s="3">
        <f t="shared" si="21"/>
        <v>0.3169731617647058</v>
      </c>
      <c r="EO14" s="3">
        <f t="shared" si="21"/>
        <v>0.29311985294117643</v>
      </c>
      <c r="EP14" s="3">
        <f t="shared" si="21"/>
        <v>0.26926654411764706</v>
      </c>
      <c r="EQ14" s="3">
        <f t="shared" si="21"/>
        <v>0.24541323529411768</v>
      </c>
      <c r="ER14" s="3">
        <f t="shared" si="21"/>
        <v>0.22155992647058814</v>
      </c>
      <c r="ES14" s="3">
        <f t="shared" si="21"/>
        <v>0.19770661764705877</v>
      </c>
      <c r="ET14" s="3">
        <f t="shared" si="21"/>
        <v>0.17385330882352951</v>
      </c>
      <c r="EU14" s="3">
        <f t="shared" si="21"/>
        <v>0.15</v>
      </c>
      <c r="EV14" s="3">
        <f t="shared" si="21"/>
        <v>0.15</v>
      </c>
      <c r="EW14" s="3">
        <f t="shared" si="21"/>
        <v>0.15</v>
      </c>
      <c r="EX14" s="3">
        <f t="shared" si="21"/>
        <v>0.15</v>
      </c>
      <c r="EY14" s="3">
        <f t="shared" si="21"/>
        <v>0.15</v>
      </c>
      <c r="EZ14" s="3">
        <f t="shared" si="21"/>
        <v>0.15</v>
      </c>
      <c r="FA14" s="3">
        <f t="shared" si="21"/>
        <v>0.15</v>
      </c>
      <c r="FB14" s="3">
        <f t="shared" si="21"/>
        <v>0.15</v>
      </c>
      <c r="FC14" s="3">
        <f t="shared" si="21"/>
        <v>0.15</v>
      </c>
      <c r="FD14" s="3">
        <f t="shared" si="21"/>
        <v>0.15</v>
      </c>
      <c r="FE14" s="3">
        <f t="shared" si="21"/>
        <v>0.15</v>
      </c>
      <c r="FF14" s="3">
        <f t="shared" si="21"/>
        <v>0.15</v>
      </c>
      <c r="FG14" s="3">
        <f t="shared" si="21"/>
        <v>0.15</v>
      </c>
      <c r="FH14" s="3">
        <f t="shared" si="21"/>
        <v>0.15</v>
      </c>
      <c r="FI14" s="3">
        <f t="shared" si="21"/>
        <v>0.15</v>
      </c>
      <c r="FJ14" s="3">
        <f t="shared" si="21"/>
        <v>0.15</v>
      </c>
      <c r="FK14" s="3">
        <f t="shared" si="21"/>
        <v>0.15</v>
      </c>
      <c r="FL14" s="3">
        <f t="shared" si="21"/>
        <v>0.15</v>
      </c>
      <c r="FM14" s="3">
        <f t="shared" si="21"/>
        <v>0.15</v>
      </c>
      <c r="FN14" s="3">
        <f t="shared" si="21"/>
        <v>0.15</v>
      </c>
      <c r="FO14" s="3">
        <f t="shared" si="21"/>
        <v>0.15</v>
      </c>
      <c r="FP14" s="3">
        <f t="shared" si="21"/>
        <v>0.15</v>
      </c>
      <c r="FQ14" s="3">
        <f t="shared" si="21"/>
        <v>0.15</v>
      </c>
      <c r="FR14" s="3">
        <f t="shared" si="21"/>
        <v>0.15</v>
      </c>
      <c r="FS14" s="3">
        <f t="shared" si="21"/>
        <v>0.15</v>
      </c>
    </row>
    <row r="15" spans="1:175" s="14" customFormat="1" ht="5.25" customHeight="1" x14ac:dyDescent="0.25">
      <c r="B15" s="15"/>
      <c r="Q15" s="200"/>
    </row>
    <row r="16" spans="1:175" s="3" customFormat="1" x14ac:dyDescent="0.25">
      <c r="A16" s="20" t="s">
        <v>38</v>
      </c>
      <c r="B16" s="21" t="s">
        <v>10</v>
      </c>
      <c r="C16" s="20">
        <f>'Raw Data'!B34</f>
        <v>7.3435683250427246</v>
      </c>
      <c r="D16" s="20">
        <f>'Raw Data'!C34</f>
        <v>7.7128524780273438</v>
      </c>
      <c r="E16" s="20">
        <f>'Raw Data'!D34</f>
        <v>7.2187066078186035</v>
      </c>
      <c r="F16" s="20">
        <f>'Raw Data'!E34</f>
        <v>7.653109073638916</v>
      </c>
      <c r="G16" s="20">
        <f>'Raw Data'!F34</f>
        <v>8.5975732803344727</v>
      </c>
      <c r="H16" s="20">
        <f>'Raw Data'!G34</f>
        <v>8.0986671447753906</v>
      </c>
      <c r="I16" s="20">
        <f>'Raw Data'!H34</f>
        <v>6.7325325012207031</v>
      </c>
      <c r="J16" s="20">
        <f>'Raw Data'!I34</f>
        <v>5.8071985244750977</v>
      </c>
      <c r="K16" s="20">
        <f>'Raw Data'!J34</f>
        <v>9.7264442443847656</v>
      </c>
      <c r="L16" s="20">
        <f>'Raw Data'!K34</f>
        <v>7.927375316619873</v>
      </c>
      <c r="M16" s="20">
        <f>'Raw Data'!L34</f>
        <v>5.4946737289428711</v>
      </c>
      <c r="N16" s="20">
        <f>'Raw Data'!M34</f>
        <v>8.2128229141235352</v>
      </c>
      <c r="O16" s="20">
        <f>'Raw Data'!N34</f>
        <v>7.7665953636169434</v>
      </c>
      <c r="P16" s="20">
        <f>'Raw Data'!O34</f>
        <v>8.8919038772583008</v>
      </c>
      <c r="Q16" s="201">
        <f>'Raw Data'!P34</f>
        <v>9.2246103286743164</v>
      </c>
      <c r="R16" s="20">
        <f>'Raw Data'!Q34</f>
        <v>7.0233473777770996</v>
      </c>
      <c r="S16" s="20">
        <f>'Raw Data'!R34</f>
        <v>3.1172170639038086</v>
      </c>
      <c r="T16" s="20">
        <f>'Raw Data'!S34</f>
        <v>9.5061988830566406</v>
      </c>
      <c r="U16" s="20">
        <f>'Raw Data'!T34</f>
        <v>11.255740165710449</v>
      </c>
      <c r="V16" s="20">
        <f>'Raw Data'!U34</f>
        <v>8.7055883407592773</v>
      </c>
      <c r="W16" s="20">
        <f>'Raw Data'!V34</f>
        <v>8.3703241348266602</v>
      </c>
      <c r="X16" s="20">
        <f>'Raw Data'!W34</f>
        <v>10.171578407287598</v>
      </c>
      <c r="Y16" s="20">
        <f>'Raw Data'!X34</f>
        <v>7.2198176383972168</v>
      </c>
      <c r="Z16" s="20">
        <f>'Raw Data'!Y34</f>
        <v>3.6901946067810059</v>
      </c>
      <c r="AA16" s="20">
        <f>'Raw Data'!Z34</f>
        <v>7.1546745300292969</v>
      </c>
      <c r="AB16" s="20">
        <f>'Raw Data'!AA34</f>
        <v>7.3899869918823242</v>
      </c>
      <c r="AC16" s="20">
        <f>'Raw Data'!AB34</f>
        <v>8.7423830032348633</v>
      </c>
      <c r="AD16" s="20">
        <f>'Raw Data'!AC34</f>
        <v>8.1982793807983398</v>
      </c>
      <c r="AE16" s="20">
        <f>'Raw Data'!AD34</f>
        <v>8.1286001205444336</v>
      </c>
      <c r="AF16" s="20">
        <f>'Raw Data'!AE34</f>
        <v>11.489725112915039</v>
      </c>
      <c r="AG16" s="20">
        <f>'Raw Data'!AF34</f>
        <v>11.205964088439941</v>
      </c>
      <c r="AH16" s="20">
        <f>'Raw Data'!AG34</f>
        <v>8.7938461303710938</v>
      </c>
      <c r="AI16" s="20">
        <f>'Raw Data'!AH34</f>
        <v>10.849798202514648</v>
      </c>
      <c r="AJ16" s="20">
        <f>'Raw Data'!AI34</f>
        <v>8.4363594055175781</v>
      </c>
      <c r="AK16" s="20">
        <f>'Raw Data'!AJ34</f>
        <v>7.3721957206726074</v>
      </c>
      <c r="AL16" s="20">
        <f>'Raw Data'!AK34</f>
        <v>7.2857136726379395</v>
      </c>
      <c r="AM16" s="20">
        <f>'Raw Data'!AL34</f>
        <v>8.3795795440673828</v>
      </c>
      <c r="AN16" s="20">
        <f>'Raw Data'!AM34</f>
        <v>11.259197235107422</v>
      </c>
      <c r="AO16" s="20">
        <f>'Raw Data'!AN34</f>
        <v>10.380794525146484</v>
      </c>
      <c r="AP16" s="20">
        <f>'Raw Data'!AO34</f>
        <v>7.9948887825012207</v>
      </c>
      <c r="AQ16" s="20">
        <f>'Raw Data'!AP34</f>
        <v>7.4938430786132813</v>
      </c>
      <c r="AR16" s="20">
        <f>'Raw Data'!AQ34</f>
        <v>8.0784816741943359</v>
      </c>
      <c r="AS16" s="20">
        <f>'Raw Data'!AR34</f>
        <v>8.5965614318847656</v>
      </c>
      <c r="AT16" s="20">
        <f>'Raw Data'!AS34</f>
        <v>8.1702537536621094</v>
      </c>
      <c r="AU16" s="20">
        <f>'Raw Data'!AT34</f>
        <v>8.692988395690918</v>
      </c>
      <c r="AV16" s="20">
        <f>'Raw Data'!AU34</f>
        <v>11.326362609863281</v>
      </c>
      <c r="AW16" s="20">
        <f>'Raw Data'!AV34</f>
        <v>10.337225914001465</v>
      </c>
      <c r="AX16" s="20">
        <f>'Raw Data'!AW34</f>
        <v>7.7558908462524414</v>
      </c>
      <c r="AY16" s="20">
        <f>'Raw Data'!AX34</f>
        <v>7.7265114784240723</v>
      </c>
      <c r="AZ16" s="20">
        <f>'Raw Data'!AY34</f>
        <v>8.07</v>
      </c>
      <c r="BA16" s="20">
        <f>'Raw Data'!AZ34</f>
        <v>8.06</v>
      </c>
      <c r="BB16" s="20">
        <f>'Raw Data'!BA34</f>
        <v>8.0408697128295898</v>
      </c>
      <c r="BC16" s="20">
        <f>'Raw Data'!BB34</f>
        <v>8.7513589859008789</v>
      </c>
      <c r="BD16" s="20">
        <f>'Raw Data'!BC34</f>
        <v>6.000185489654541</v>
      </c>
      <c r="BE16" s="20">
        <f>'Raw Data'!BD34</f>
        <v>7.4565386772155762</v>
      </c>
      <c r="BF16" s="20">
        <f>'Raw Data'!BE34</f>
        <v>7.006680965423584</v>
      </c>
      <c r="BG16" s="20">
        <f>'Raw Data'!BF34</f>
        <v>7.397883415222168</v>
      </c>
      <c r="BH16" s="20">
        <f>'Raw Data'!BG34</f>
        <v>7.8118276596069336</v>
      </c>
      <c r="BI16" s="20">
        <f>'Raw Data'!BH34</f>
        <v>8.7962779998779297</v>
      </c>
      <c r="BJ16" s="20">
        <f>'Raw Data'!BI34</f>
        <v>11.246041297912598</v>
      </c>
      <c r="BK16" s="20">
        <f>'Raw Data'!BJ34</f>
        <v>6.7958898544311523</v>
      </c>
      <c r="BL16" s="20">
        <f>'Raw Data'!BK34</f>
        <v>6.1367735862731934</v>
      </c>
      <c r="BM16" s="20">
        <f>'Raw Data'!BL34</f>
        <v>5.6376471519470215</v>
      </c>
      <c r="BN16" s="20">
        <f>'Raw Data'!BM34</f>
        <v>5.65</v>
      </c>
      <c r="BO16" s="20">
        <f>'Raw Data'!BN34</f>
        <v>9.81</v>
      </c>
      <c r="BP16" s="20">
        <f>'Raw Data'!BO34</f>
        <v>9.75</v>
      </c>
      <c r="BQ16" s="20">
        <f>'Raw Data'!BP34</f>
        <v>7.2645964622497559</v>
      </c>
      <c r="BR16" s="20">
        <f>'Raw Data'!BQ34</f>
        <v>4.7841014862060547</v>
      </c>
      <c r="BS16" s="20">
        <f>'Raw Data'!BR34</f>
        <v>6.5133481025695801</v>
      </c>
      <c r="BT16" s="20">
        <f>'Raw Data'!BS34</f>
        <v>5.5779705047607422</v>
      </c>
      <c r="BU16" s="20">
        <f>'Raw Data'!BT34</f>
        <v>7.2908215522766113</v>
      </c>
      <c r="BV16" s="20">
        <f>'Raw Data'!BU34</f>
        <v>6.8125338554382324</v>
      </c>
      <c r="BW16" s="20">
        <f>'Raw Data'!BV34</f>
        <v>6.0862069129943848</v>
      </c>
      <c r="BX16" s="20">
        <f>'Raw Data'!BW34</f>
        <v>3.5619463920593262</v>
      </c>
      <c r="BY16" s="20">
        <f>'Raw Data'!BX34</f>
        <v>6.8672709465026855</v>
      </c>
      <c r="BZ16" s="20">
        <f>'Raw Data'!BY34</f>
        <v>4.4805307388305664</v>
      </c>
      <c r="CA16" s="20">
        <f>'Raw Data'!BZ34</f>
        <v>2.6660375595092773</v>
      </c>
      <c r="CB16" s="20">
        <f>'Raw Data'!CA34</f>
        <v>2.39</v>
      </c>
      <c r="CC16" s="20">
        <f>'Raw Data'!CB34</f>
        <v>6.17</v>
      </c>
      <c r="CD16" s="20">
        <f>'Raw Data'!CC34</f>
        <v>6.8746871948242188</v>
      </c>
      <c r="CE16" s="20">
        <f>'Raw Data'!CD34</f>
        <v>5.5192975997924805</v>
      </c>
      <c r="CF16" s="20">
        <f>'Raw Data'!CE34</f>
        <v>6.7468090057373047</v>
      </c>
      <c r="CG16" s="20">
        <f>'Raw Data'!CF34</f>
        <v>5.9656367301940918</v>
      </c>
      <c r="CH16" s="20">
        <f>'Raw Data'!CG34</f>
        <v>5.4110383987426758</v>
      </c>
      <c r="CI16" s="20">
        <f>'Raw Data'!CH34</f>
        <v>6.20196533203125</v>
      </c>
      <c r="CJ16" s="20">
        <f>'Raw Data'!CI34</f>
        <v>6.2041206359863281</v>
      </c>
      <c r="CK16" s="20">
        <f>'Raw Data'!CJ34</f>
        <v>4.2199530601501465</v>
      </c>
      <c r="CL16" s="20">
        <f>'Raw Data'!CK34</f>
        <v>3.2067630290985107</v>
      </c>
      <c r="CM16" s="20">
        <f>'Raw Data'!CL34</f>
        <v>5.8859653472900391</v>
      </c>
      <c r="CN16" s="20">
        <f>'Raw Data'!CM34</f>
        <v>5.9123225212097168</v>
      </c>
      <c r="CO16" s="20">
        <f>'Raw Data'!CN34</f>
        <v>4.5599999999999996</v>
      </c>
      <c r="CP16" s="20">
        <f>'Raw Data'!CO34</f>
        <v>4.8899999999999997</v>
      </c>
      <c r="CQ16" s="20">
        <f>'Raw Data'!CP34</f>
        <v>4.8600000000000003</v>
      </c>
      <c r="CR16" s="20">
        <f>'Raw Data'!CQ34</f>
        <v>5.13</v>
      </c>
      <c r="CS16" s="20">
        <f>'Raw Data'!CR34</f>
        <v>5.43</v>
      </c>
      <c r="CT16" s="20">
        <f>'Raw Data'!CS34</f>
        <v>5.94</v>
      </c>
      <c r="CU16" s="20">
        <f>'Raw Data'!CT34</f>
        <v>5.91</v>
      </c>
      <c r="CV16" s="20">
        <f>'Raw Data'!CU34</f>
        <v>5.62</v>
      </c>
      <c r="CW16" s="20">
        <f>'Raw Data'!CV34</f>
        <v>6.6635379791259766</v>
      </c>
      <c r="CX16" s="20">
        <f>'Raw Data'!CW34</f>
        <v>6.542607307434082</v>
      </c>
      <c r="CY16" s="20">
        <f>'Raw Data'!CX34</f>
        <v>6.6505112648010254</v>
      </c>
      <c r="CZ16" s="20">
        <f>'Raw Data'!CY34</f>
        <v>4.575322151184082</v>
      </c>
      <c r="DA16" s="20">
        <f>'Raw Data'!CZ34</f>
        <v>5.5355539321899414</v>
      </c>
      <c r="DB16" s="20">
        <f>'Raw Data'!DA34</f>
        <v>5.2198529243469238</v>
      </c>
      <c r="DC16" s="20">
        <f>'Raw Data'!DB34</f>
        <v>5.3060503005981445</v>
      </c>
      <c r="DD16" s="20">
        <f>'Raw Data'!DC34</f>
        <v>6.2651033401489258</v>
      </c>
      <c r="DE16" s="20">
        <f>'Raw Data'!DD34</f>
        <v>6.1135106086730957</v>
      </c>
      <c r="DF16" s="20">
        <f>'Raw Data'!DE34</f>
        <v>5.1289768218994141</v>
      </c>
      <c r="DG16" s="20">
        <f>'Raw Data'!DF34</f>
        <v>6.9720649719238281</v>
      </c>
      <c r="DH16" s="20">
        <f>'Raw Data'!DG34</f>
        <v>5.1216545104980469</v>
      </c>
      <c r="DI16" s="20">
        <f>'Raw Data'!DH34</f>
        <v>5.766934871673584</v>
      </c>
      <c r="DJ16" s="20">
        <f>'Raw Data'!DI34</f>
        <v>5.3406190872192383</v>
      </c>
      <c r="DK16" s="20">
        <f>'Raw Data'!DJ34</f>
        <v>5.54486083984375</v>
      </c>
      <c r="DL16" s="20">
        <f>'Raw Data'!DK34</f>
        <v>4.9988975524902344</v>
      </c>
      <c r="DM16" s="20">
        <f>'Raw Data'!DL34</f>
        <v>5.2629070281982422</v>
      </c>
      <c r="DN16" s="20">
        <f>'Raw Data'!DM34</f>
        <v>6.1471037864685059</v>
      </c>
      <c r="DO16" s="20">
        <f>'Raw Data'!DN34</f>
        <v>6.9368729591369629</v>
      </c>
      <c r="DP16" s="20">
        <f>'Raw Data'!DO34</f>
        <v>5.5960249900817871</v>
      </c>
      <c r="DQ16" s="20">
        <f>'Raw Data'!DP34</f>
        <v>6.5399394035339355</v>
      </c>
      <c r="DR16" s="20">
        <f>'Raw Data'!DQ34</f>
        <v>4.5280742645263672</v>
      </c>
      <c r="DS16" s="20">
        <f>'Raw Data'!DR34</f>
        <v>2.6047828197479248</v>
      </c>
      <c r="DT16" s="20">
        <f>'Raw Data'!DS34</f>
        <v>1.6896073818206787</v>
      </c>
      <c r="DU16" s="20">
        <f>'Raw Data'!DT34</f>
        <v>1.0811105966567993</v>
      </c>
      <c r="DV16" s="20">
        <f>'Raw Data'!DU34</f>
        <v>2.811530590057373</v>
      </c>
      <c r="DW16" s="20">
        <f>'Raw Data'!DV34</f>
        <v>3.9717497825622559</v>
      </c>
      <c r="DX16" s="20">
        <f>'Raw Data'!DW34</f>
        <v>0.69694787263870239</v>
      </c>
      <c r="DY16" s="20">
        <f>'Raw Data'!DX34</f>
        <v>2.5316863059997559</v>
      </c>
      <c r="DZ16" s="20">
        <f>'Raw Data'!DY34</f>
        <v>4.4413895606994629</v>
      </c>
      <c r="EA16" s="20">
        <f>'Raw Data'!DZ34</f>
        <v>4.7608060836791992</v>
      </c>
      <c r="EB16" s="20">
        <f>'Raw Data'!EA34</f>
        <v>3.9206466674804688</v>
      </c>
      <c r="EC16" s="20">
        <f>'Raw Data'!EB34</f>
        <v>3.5822348594665527</v>
      </c>
      <c r="ED16" s="20">
        <f>'Raw Data'!EC34</f>
        <v>4.7378230094909668</v>
      </c>
      <c r="EE16" s="20">
        <f>'Raw Data'!ED34</f>
        <v>3.8489279747009277</v>
      </c>
      <c r="EF16" s="20">
        <f>'Raw Data'!EE34</f>
        <v>5.6673974990844727</v>
      </c>
      <c r="EG16" s="20">
        <f>'Raw Data'!EF34</f>
        <v>5.1516265869140625</v>
      </c>
      <c r="EH16" s="20">
        <f>'Raw Data'!EG34</f>
        <v>4.8054466247558594</v>
      </c>
      <c r="EI16" s="20">
        <f>'Raw Data'!EH34</f>
        <v>4.0017728805541992</v>
      </c>
      <c r="EJ16" s="20">
        <f>'Raw Data'!EI34</f>
        <v>0.4780920147895813</v>
      </c>
      <c r="EK16" s="20">
        <f>'Raw Data'!EJ34</f>
        <v>3.5340025424957275</v>
      </c>
      <c r="EL16" s="20">
        <f>'Raw Data'!EK34</f>
        <v>3.8295600414276123</v>
      </c>
      <c r="EM16" s="20">
        <f>'Raw Data'!EL34</f>
        <v>3.5974767208099365</v>
      </c>
      <c r="EN16" s="20">
        <f>'Raw Data'!EM34</f>
        <v>4.3164234161376953</v>
      </c>
      <c r="EO16" s="20">
        <f>'Raw Data'!EN34</f>
        <v>4.6633591651916504</v>
      </c>
      <c r="EP16" s="20">
        <f>'Raw Data'!EO34</f>
        <v>3.2219142913818359</v>
      </c>
      <c r="EQ16" s="20">
        <f>'Raw Data'!EP34</f>
        <v>2.3433582782745361</v>
      </c>
      <c r="ER16" s="20">
        <f>'Raw Data'!EQ34</f>
        <v>5.6831393241882324</v>
      </c>
      <c r="ES16" s="20">
        <f>'Raw Data'!ER34</f>
        <v>3.4033195972442627</v>
      </c>
      <c r="ET16" s="20">
        <f>'Raw Data'!ES34</f>
        <v>3.7484261989593506</v>
      </c>
      <c r="EU16" s="20">
        <f>'Raw Data'!ET34</f>
        <v>4.5416011810302734</v>
      </c>
      <c r="EV16" s="20">
        <f>'Raw Data'!EU34</f>
        <v>3.9297146797180176</v>
      </c>
      <c r="EW16" s="20">
        <f>'Raw Data'!EV34</f>
        <v>1.6497424840927124</v>
      </c>
      <c r="EX16" s="20">
        <f>'Raw Data'!EW34</f>
        <v>4.3393683433532715</v>
      </c>
      <c r="EY16" s="20">
        <f>'Raw Data'!EX34</f>
        <v>2.3076694011688232</v>
      </c>
      <c r="EZ16" s="20">
        <f>'Raw Data'!EY34</f>
        <v>2.8182854652404785</v>
      </c>
      <c r="FA16" s="20">
        <f>'Raw Data'!EZ34</f>
        <v>1.664925217628479</v>
      </c>
      <c r="FB16" s="20">
        <f>'Raw Data'!FA34</f>
        <v>2.6499037742614746</v>
      </c>
      <c r="FC16" s="20">
        <f>'Raw Data'!FB34</f>
        <v>2.256974458694458</v>
      </c>
      <c r="FD16" s="20">
        <f>'Raw Data'!FC34</f>
        <v>1.5887422561645508</v>
      </c>
      <c r="FE16" s="20">
        <f>'Raw Data'!FD34</f>
        <v>1.7843762636184692</v>
      </c>
      <c r="FF16" s="20">
        <f>'Raw Data'!FE34</f>
        <v>2.2943429946899414</v>
      </c>
      <c r="FG16" s="20">
        <f>'Raw Data'!FF34</f>
        <v>0.73704314231872559</v>
      </c>
      <c r="FH16" s="20">
        <f>'Raw Data'!FG34</f>
        <v>3.2248461246490479</v>
      </c>
      <c r="FI16" s="20">
        <f>'Raw Data'!FH34</f>
        <v>3.0242266654968262</v>
      </c>
      <c r="FJ16" s="20">
        <f>'Raw Data'!FI34</f>
        <v>2.6677768230438232</v>
      </c>
      <c r="FK16" s="20">
        <f>'Raw Data'!FJ34</f>
        <v>1.5388140678405762</v>
      </c>
      <c r="FL16" s="20">
        <f>'Raw Data'!FK34</f>
        <v>2.335768461227417</v>
      </c>
      <c r="FM16" s="20">
        <f>'Raw Data'!FL34</f>
        <v>2.5178329944610596</v>
      </c>
      <c r="FN16" s="20">
        <f>'Raw Data'!FM34</f>
        <v>2.7654991149902344</v>
      </c>
      <c r="FO16" s="20">
        <f>'Raw Data'!FN34</f>
        <v>0.22833807766437531</v>
      </c>
      <c r="FP16" s="20">
        <f>'Raw Data'!FO34</f>
        <v>0.43895071744918823</v>
      </c>
      <c r="FQ16" s="20">
        <f>'Raw Data'!FP34</f>
        <v>0.85984784364700317</v>
      </c>
      <c r="FR16" s="20">
        <f>'Raw Data'!FQ34</f>
        <v>2.0561759471893311</v>
      </c>
      <c r="FS16" s="20">
        <f>'Raw Data'!FR34</f>
        <v>3.3683657646179199</v>
      </c>
    </row>
    <row r="17" spans="1:2078" s="18" customFormat="1" x14ac:dyDescent="0.25">
      <c r="A17" s="16" t="s">
        <v>172</v>
      </c>
      <c r="B17" s="12" t="s">
        <v>10</v>
      </c>
      <c r="C17" s="4">
        <f t="shared" ref="C17:AH17" si="22">C16*C14</f>
        <v>1.1015352487564087</v>
      </c>
      <c r="D17" s="4">
        <f t="shared" si="22"/>
        <v>1.108591764204798</v>
      </c>
      <c r="E17" s="4">
        <f t="shared" si="22"/>
        <v>0.82914305106701103</v>
      </c>
      <c r="F17" s="4">
        <f t="shared" si="22"/>
        <v>0.7137727566727825</v>
      </c>
      <c r="G17" s="4">
        <f t="shared" si="22"/>
        <v>0.64203130255515128</v>
      </c>
      <c r="H17" s="4">
        <f t="shared" si="22"/>
        <v>0.46935416340169489</v>
      </c>
      <c r="I17" s="4">
        <f t="shared" si="22"/>
        <v>0.316788975779973</v>
      </c>
      <c r="J17" s="4">
        <f t="shared" si="22"/>
        <v>0.35595153512877725</v>
      </c>
      <c r="K17" s="4">
        <f t="shared" si="22"/>
        <v>0.55748616456294275</v>
      </c>
      <c r="L17" s="4">
        <f t="shared" si="22"/>
        <v>0.38122224750251171</v>
      </c>
      <c r="M17" s="4">
        <f t="shared" si="22"/>
        <v>0.36372926065383349</v>
      </c>
      <c r="N17" s="4">
        <f t="shared" si="22"/>
        <v>0.71162321560409658</v>
      </c>
      <c r="O17" s="4">
        <f t="shared" si="22"/>
        <v>0.71995021563573458</v>
      </c>
      <c r="P17" s="4">
        <f t="shared" si="22"/>
        <v>0.86795334532831725</v>
      </c>
      <c r="Q17" s="196">
        <f t="shared" si="22"/>
        <v>0.98322641862610383</v>
      </c>
      <c r="R17" s="4">
        <f t="shared" si="22"/>
        <v>0.82646973367222631</v>
      </c>
      <c r="S17" s="4">
        <f t="shared" si="22"/>
        <v>0.47903145835491856</v>
      </c>
      <c r="T17" s="4">
        <f t="shared" si="22"/>
        <v>1.5601020146359941</v>
      </c>
      <c r="U17" s="4">
        <f t="shared" si="22"/>
        <v>1.7623093640850374</v>
      </c>
      <c r="V17" s="4">
        <f t="shared" si="22"/>
        <v>1.2750123530615005</v>
      </c>
      <c r="W17" s="4">
        <f t="shared" si="22"/>
        <v>1.210623375445649</v>
      </c>
      <c r="X17" s="4">
        <f t="shared" si="22"/>
        <v>1.4652715323089402</v>
      </c>
      <c r="Y17" s="4">
        <f t="shared" si="22"/>
        <v>1.1740316400113169</v>
      </c>
      <c r="Z17" s="4">
        <f t="shared" si="22"/>
        <v>0.59991538412877143</v>
      </c>
      <c r="AA17" s="4">
        <f t="shared" si="22"/>
        <v>1.2229500027799158</v>
      </c>
      <c r="AB17" s="4">
        <f t="shared" si="22"/>
        <v>1.2589222405504656</v>
      </c>
      <c r="AC17" s="4">
        <f t="shared" si="22"/>
        <v>2.1279233429342508</v>
      </c>
      <c r="AD17" s="4">
        <f t="shared" si="22"/>
        <v>2.0442537734135984</v>
      </c>
      <c r="AE17" s="4">
        <f t="shared" si="22"/>
        <v>2.0752316107749937</v>
      </c>
      <c r="AF17" s="4">
        <f t="shared" si="22"/>
        <v>3.0016727330535651</v>
      </c>
      <c r="AG17" s="4">
        <f t="shared" si="22"/>
        <v>2.9941985857933759</v>
      </c>
      <c r="AH17" s="4">
        <f t="shared" si="22"/>
        <v>2.4019978493571279</v>
      </c>
      <c r="AI17" s="4">
        <f t="shared" ref="AI17:BN17" si="23">AI16*AI14</f>
        <v>3.0281108670830732</v>
      </c>
      <c r="AJ17" s="4">
        <f t="shared" si="23"/>
        <v>2.4047183394849299</v>
      </c>
      <c r="AK17" s="4">
        <f t="shared" si="23"/>
        <v>2.1452398403808477</v>
      </c>
      <c r="AL17" s="4">
        <f t="shared" si="23"/>
        <v>2.1634129875965415</v>
      </c>
      <c r="AM17" s="4">
        <f t="shared" si="23"/>
        <v>2.5380698991537094</v>
      </c>
      <c r="AN17" s="4">
        <f t="shared" si="23"/>
        <v>3.5861548479284555</v>
      </c>
      <c r="AO17" s="4">
        <f t="shared" si="23"/>
        <v>3.4685385821138106</v>
      </c>
      <c r="AP17" s="4">
        <f t="shared" si="23"/>
        <v>2.796226628266913</v>
      </c>
      <c r="AQ17" s="4">
        <f t="shared" si="23"/>
        <v>2.7380495329856869</v>
      </c>
      <c r="AR17" s="4">
        <f t="shared" si="23"/>
        <v>3.0778582402876444</v>
      </c>
      <c r="AS17" s="4">
        <f t="shared" si="23"/>
        <v>3.4095344229085107</v>
      </c>
      <c r="AT17" s="4">
        <f t="shared" si="23"/>
        <v>3.3680849817752843</v>
      </c>
      <c r="AU17" s="4">
        <f t="shared" si="23"/>
        <v>3.8564269770383839</v>
      </c>
      <c r="AV17" s="4">
        <f t="shared" si="23"/>
        <v>5.3801638192176817</v>
      </c>
      <c r="AW17" s="4">
        <f t="shared" si="23"/>
        <v>5.2536107970786095</v>
      </c>
      <c r="AX17" s="4">
        <f t="shared" si="23"/>
        <v>4.199291370613575</v>
      </c>
      <c r="AY17" s="4">
        <f t="shared" si="23"/>
        <v>4.4399818722403044</v>
      </c>
      <c r="AZ17" s="4">
        <f t="shared" si="23"/>
        <v>4.9053696750000002</v>
      </c>
      <c r="BA17" s="4">
        <f t="shared" si="23"/>
        <v>5.1669637499999999</v>
      </c>
      <c r="BB17" s="4">
        <f t="shared" si="23"/>
        <v>5.3962276642799374</v>
      </c>
      <c r="BC17" s="4">
        <f t="shared" si="23"/>
        <v>6.1359059609770776</v>
      </c>
      <c r="BD17" s="4">
        <f t="shared" si="23"/>
        <v>4.3871856253981587</v>
      </c>
      <c r="BE17" s="4">
        <f t="shared" si="23"/>
        <v>5.6760104478299613</v>
      </c>
      <c r="BF17" s="4">
        <f t="shared" si="23"/>
        <v>5.5440363138914108</v>
      </c>
      <c r="BG17" s="4">
        <f t="shared" si="23"/>
        <v>6.0757891753792768</v>
      </c>
      <c r="BH17" s="4">
        <f t="shared" si="23"/>
        <v>6.6504041823148725</v>
      </c>
      <c r="BI17" s="4">
        <f t="shared" si="23"/>
        <v>7.7527095686674112</v>
      </c>
      <c r="BJ17" s="4">
        <f t="shared" si="23"/>
        <v>10.249642038917541</v>
      </c>
      <c r="BK17" s="4">
        <f t="shared" si="23"/>
        <v>6.31762910592556</v>
      </c>
      <c r="BL17" s="4">
        <f t="shared" si="23"/>
        <v>5.816740843749046</v>
      </c>
      <c r="BM17" s="4">
        <f t="shared" si="23"/>
        <v>5.4121412658691401</v>
      </c>
      <c r="BN17" s="4">
        <f t="shared" si="23"/>
        <v>5.4240000000000004</v>
      </c>
      <c r="BO17" s="4">
        <f t="shared" ref="BO17:CT17" si="24">BO16*BO14</f>
        <v>9.4176000000000002</v>
      </c>
      <c r="BP17" s="4">
        <f t="shared" si="24"/>
        <v>9.36</v>
      </c>
      <c r="BQ17" s="4">
        <f t="shared" si="24"/>
        <v>6.9740126037597649</v>
      </c>
      <c r="BR17" s="4">
        <f t="shared" si="24"/>
        <v>4.5927374267578127</v>
      </c>
      <c r="BS17" s="4">
        <f t="shared" si="24"/>
        <v>6.2528141784667968</v>
      </c>
      <c r="BT17" s="4">
        <f t="shared" si="24"/>
        <v>5.3548516845703125</v>
      </c>
      <c r="BU17" s="4">
        <f t="shared" si="24"/>
        <v>6.9991886901855462</v>
      </c>
      <c r="BV17" s="4">
        <f t="shared" si="24"/>
        <v>6.5400325012207032</v>
      </c>
      <c r="BW17" s="4">
        <f t="shared" si="24"/>
        <v>5.8427586364746089</v>
      </c>
      <c r="BX17" s="4">
        <f t="shared" si="24"/>
        <v>3.4194685363769528</v>
      </c>
      <c r="BY17" s="4">
        <f t="shared" si="24"/>
        <v>6.5925801086425775</v>
      </c>
      <c r="BZ17" s="4">
        <f t="shared" si="24"/>
        <v>4.3013095092773437</v>
      </c>
      <c r="CA17" s="4">
        <f t="shared" si="24"/>
        <v>2.5593960571289061</v>
      </c>
      <c r="CB17" s="4">
        <f t="shared" si="24"/>
        <v>2.2944</v>
      </c>
      <c r="CC17" s="4">
        <f t="shared" si="24"/>
        <v>5.9231999999999996</v>
      </c>
      <c r="CD17" s="4">
        <f t="shared" si="24"/>
        <v>6.5996997070312498</v>
      </c>
      <c r="CE17" s="4">
        <f t="shared" si="24"/>
        <v>5.2985256958007811</v>
      </c>
      <c r="CF17" s="4">
        <f t="shared" si="24"/>
        <v>6.4769366455078119</v>
      </c>
      <c r="CG17" s="4">
        <f t="shared" si="24"/>
        <v>5.7270112609863277</v>
      </c>
      <c r="CH17" s="4">
        <f t="shared" si="24"/>
        <v>5.1945968627929684</v>
      </c>
      <c r="CI17" s="4">
        <f t="shared" si="24"/>
        <v>5.9538867187499998</v>
      </c>
      <c r="CJ17" s="4">
        <f t="shared" si="24"/>
        <v>5.9559558105468744</v>
      </c>
      <c r="CK17" s="4">
        <f t="shared" si="24"/>
        <v>4.0511549377441405</v>
      </c>
      <c r="CL17" s="4">
        <f t="shared" si="24"/>
        <v>3.0784925079345702</v>
      </c>
      <c r="CM17" s="4">
        <f t="shared" si="24"/>
        <v>5.6505267333984373</v>
      </c>
      <c r="CN17" s="4">
        <f t="shared" si="24"/>
        <v>5.6758296203613279</v>
      </c>
      <c r="CO17" s="4">
        <f t="shared" si="24"/>
        <v>4.3775999999999993</v>
      </c>
      <c r="CP17" s="4">
        <f t="shared" si="24"/>
        <v>4.6943999999999999</v>
      </c>
      <c r="CQ17" s="4">
        <f t="shared" si="24"/>
        <v>4.6656000000000004</v>
      </c>
      <c r="CR17" s="4">
        <f t="shared" si="24"/>
        <v>4.9247999999999994</v>
      </c>
      <c r="CS17" s="4">
        <f t="shared" si="24"/>
        <v>5.2127999999999997</v>
      </c>
      <c r="CT17" s="4">
        <f t="shared" si="24"/>
        <v>5.7023999999999999</v>
      </c>
      <c r="CU17" s="4">
        <f t="shared" ref="CU17:DZ17" si="25">CU16*CU14</f>
        <v>5.6735999999999995</v>
      </c>
      <c r="CV17" s="4">
        <f t="shared" si="25"/>
        <v>5.3952</v>
      </c>
      <c r="CW17" s="4">
        <f t="shared" si="25"/>
        <v>6.3969964599609375</v>
      </c>
      <c r="CX17" s="4">
        <f t="shared" si="25"/>
        <v>6.2809030151367189</v>
      </c>
      <c r="CY17" s="4">
        <f t="shared" si="25"/>
        <v>6.3844908142089842</v>
      </c>
      <c r="CZ17" s="4">
        <f t="shared" si="25"/>
        <v>4.3923092651367188</v>
      </c>
      <c r="DA17" s="4">
        <f t="shared" si="25"/>
        <v>5.3141317749023438</v>
      </c>
      <c r="DB17" s="4">
        <f t="shared" si="25"/>
        <v>5.0110588073730469</v>
      </c>
      <c r="DC17" s="4">
        <f t="shared" si="25"/>
        <v>5.0938082885742189</v>
      </c>
      <c r="DD17" s="4">
        <f t="shared" si="25"/>
        <v>6.0144992065429683</v>
      </c>
      <c r="DE17" s="4">
        <f t="shared" si="25"/>
        <v>5.8689701843261712</v>
      </c>
      <c r="DF17" s="4">
        <f t="shared" si="25"/>
        <v>4.9238177490234376</v>
      </c>
      <c r="DG17" s="4">
        <f t="shared" si="25"/>
        <v>6.6931823730468745</v>
      </c>
      <c r="DH17" s="4">
        <f t="shared" si="25"/>
        <v>4.9167883300781252</v>
      </c>
      <c r="DI17" s="4">
        <f t="shared" si="25"/>
        <v>5.5362574768066404</v>
      </c>
      <c r="DJ17" s="4">
        <f t="shared" si="25"/>
        <v>5.1269943237304689</v>
      </c>
      <c r="DK17" s="4">
        <f t="shared" si="25"/>
        <v>5.3230664062499997</v>
      </c>
      <c r="DL17" s="4">
        <f t="shared" si="25"/>
        <v>4.798941650390625</v>
      </c>
      <c r="DM17" s="4">
        <f t="shared" si="25"/>
        <v>5.0523907470703122</v>
      </c>
      <c r="DN17" s="4">
        <f t="shared" si="25"/>
        <v>5.7608148126046448</v>
      </c>
      <c r="DO17" s="4">
        <f t="shared" si="25"/>
        <v>6.3354868787148426</v>
      </c>
      <c r="DP17" s="4">
        <f t="shared" si="25"/>
        <v>4.9773988289631461</v>
      </c>
      <c r="DQ17" s="4">
        <f t="shared" si="25"/>
        <v>5.6609667389200009</v>
      </c>
      <c r="DR17" s="4">
        <f t="shared" si="25"/>
        <v>3.8114882001000296</v>
      </c>
      <c r="DS17" s="4">
        <f t="shared" si="25"/>
        <v>2.1304327154569767</v>
      </c>
      <c r="DT17" s="4">
        <f t="shared" si="25"/>
        <v>1.3416147273383596</v>
      </c>
      <c r="DU17" s="4">
        <f t="shared" si="25"/>
        <v>0.83265627779408413</v>
      </c>
      <c r="DV17" s="4">
        <f t="shared" si="25"/>
        <v>2.0983372742945656</v>
      </c>
      <c r="DW17" s="4">
        <f t="shared" si="25"/>
        <v>2.869507446582177</v>
      </c>
      <c r="DX17" s="4">
        <f t="shared" si="25"/>
        <v>0.48690597621472009</v>
      </c>
      <c r="DY17" s="4">
        <f t="shared" si="25"/>
        <v>1.7083130425288395</v>
      </c>
      <c r="DZ17" s="4">
        <f t="shared" si="25"/>
        <v>2.8909870068411618</v>
      </c>
      <c r="EA17" s="4">
        <f t="shared" ref="EA17:FF17" si="26">EA16*EA14</f>
        <v>2.985340467810631</v>
      </c>
      <c r="EB17" s="4">
        <f t="shared" si="26"/>
        <v>2.3649845193217782</v>
      </c>
      <c r="EC17" s="4">
        <f t="shared" si="26"/>
        <v>2.0754020077828099</v>
      </c>
      <c r="ED17" s="4">
        <f t="shared" si="26"/>
        <v>2.6318902931660411</v>
      </c>
      <c r="EE17" s="4">
        <f t="shared" si="26"/>
        <v>2.0462938781261442</v>
      </c>
      <c r="EF17" s="4">
        <f t="shared" si="26"/>
        <v>2.8779023664330734</v>
      </c>
      <c r="EG17" s="4">
        <f t="shared" si="26"/>
        <v>2.4931107469334326</v>
      </c>
      <c r="EH17" s="4">
        <f t="shared" si="26"/>
        <v>2.2109524245921306</v>
      </c>
      <c r="EI17" s="4">
        <f t="shared" si="26"/>
        <v>1.7457322244209401</v>
      </c>
      <c r="EJ17" s="4">
        <f t="shared" si="26"/>
        <v>0.1971586434416692</v>
      </c>
      <c r="EK17" s="4">
        <f t="shared" si="26"/>
        <v>1.3730769216672463</v>
      </c>
      <c r="EL17" s="4">
        <f t="shared" si="26"/>
        <v>1.3965631111519301</v>
      </c>
      <c r="EM17" s="4">
        <f t="shared" si="26"/>
        <v>1.2261152937769892</v>
      </c>
      <c r="EN17" s="4">
        <f t="shared" si="26"/>
        <v>1.3681903777283777</v>
      </c>
      <c r="EO17" s="4">
        <f t="shared" si="26"/>
        <v>1.3669231527128638</v>
      </c>
      <c r="EP17" s="4">
        <f t="shared" si="26"/>
        <v>0.86755372668364472</v>
      </c>
      <c r="EQ17" s="4">
        <f t="shared" si="26"/>
        <v>0.57509113652460719</v>
      </c>
      <c r="ER17" s="4">
        <f t="shared" si="26"/>
        <v>1.2591559307892528</v>
      </c>
      <c r="ES17" s="4">
        <f t="shared" si="26"/>
        <v>0.67285880634311346</v>
      </c>
      <c r="ET17" s="4">
        <f t="shared" si="26"/>
        <v>0.65167629756988887</v>
      </c>
      <c r="EU17" s="4">
        <f t="shared" si="26"/>
        <v>0.68124017715454099</v>
      </c>
      <c r="EV17" s="4">
        <f t="shared" si="26"/>
        <v>0.58945720195770257</v>
      </c>
      <c r="EW17" s="4">
        <f t="shared" si="26"/>
        <v>0.24746137261390685</v>
      </c>
      <c r="EX17" s="4">
        <f t="shared" si="26"/>
        <v>0.65090525150299072</v>
      </c>
      <c r="EY17" s="4">
        <f t="shared" si="26"/>
        <v>0.3461504101753235</v>
      </c>
      <c r="EZ17" s="4">
        <f t="shared" si="26"/>
        <v>0.42274281978607176</v>
      </c>
      <c r="FA17" s="4">
        <f t="shared" si="26"/>
        <v>0.24973878264427185</v>
      </c>
      <c r="FB17" s="4">
        <f t="shared" si="26"/>
        <v>0.3974855661392212</v>
      </c>
      <c r="FC17" s="4">
        <f t="shared" si="26"/>
        <v>0.33854616880416871</v>
      </c>
      <c r="FD17" s="4">
        <f t="shared" si="26"/>
        <v>0.23831133842468261</v>
      </c>
      <c r="FE17" s="4">
        <f t="shared" si="26"/>
        <v>0.26765643954277035</v>
      </c>
      <c r="FF17" s="4">
        <f t="shared" si="26"/>
        <v>0.34415144920349122</v>
      </c>
      <c r="FG17" s="4">
        <f t="shared" ref="FG17:FS17" si="27">FG16*FG14</f>
        <v>0.11055647134780884</v>
      </c>
      <c r="FH17" s="4">
        <f t="shared" si="27"/>
        <v>0.48372691869735718</v>
      </c>
      <c r="FI17" s="4">
        <f t="shared" si="27"/>
        <v>0.4536339998245239</v>
      </c>
      <c r="FJ17" s="4">
        <f t="shared" si="27"/>
        <v>0.4001665234565735</v>
      </c>
      <c r="FK17" s="3">
        <f t="shared" si="27"/>
        <v>0.23082211017608642</v>
      </c>
      <c r="FL17" s="3">
        <f t="shared" si="27"/>
        <v>0.35036526918411254</v>
      </c>
      <c r="FM17" s="3">
        <f t="shared" si="27"/>
        <v>0.37767494916915895</v>
      </c>
      <c r="FN17" s="3">
        <f t="shared" si="27"/>
        <v>0.41482486724853512</v>
      </c>
      <c r="FO17" s="196">
        <f t="shared" si="27"/>
        <v>3.4250711649656297E-2</v>
      </c>
      <c r="FP17" s="196">
        <f t="shared" si="27"/>
        <v>6.5842607617378229E-2</v>
      </c>
      <c r="FQ17" s="196">
        <f t="shared" si="27"/>
        <v>0.12897717654705046</v>
      </c>
      <c r="FR17" s="196">
        <f t="shared" si="27"/>
        <v>0.30842639207839967</v>
      </c>
      <c r="FS17" s="196">
        <f t="shared" si="27"/>
        <v>0.50525486469268799</v>
      </c>
    </row>
    <row r="18" spans="1:2078" s="4" customFormat="1" x14ac:dyDescent="0.25">
      <c r="A18" s="4" t="s">
        <v>173</v>
      </c>
      <c r="B18" s="12" t="s">
        <v>8</v>
      </c>
      <c r="C18" s="4">
        <v>0</v>
      </c>
      <c r="D18" s="4">
        <f t="shared" ref="D18:AI18" si="28">C18+D17</f>
        <v>1.108591764204798</v>
      </c>
      <c r="E18" s="4">
        <f t="shared" si="28"/>
        <v>1.937734815271809</v>
      </c>
      <c r="F18" s="4">
        <f t="shared" si="28"/>
        <v>2.6515075719445917</v>
      </c>
      <c r="G18" s="4">
        <f t="shared" si="28"/>
        <v>3.2935388744997431</v>
      </c>
      <c r="H18" s="4">
        <f t="shared" si="28"/>
        <v>3.762893037901438</v>
      </c>
      <c r="I18" s="4">
        <f t="shared" si="28"/>
        <v>4.0796820136814107</v>
      </c>
      <c r="J18" s="4">
        <f t="shared" si="28"/>
        <v>4.4356335488101877</v>
      </c>
      <c r="K18" s="4">
        <f t="shared" si="28"/>
        <v>4.9931197133731304</v>
      </c>
      <c r="L18" s="4">
        <f t="shared" si="28"/>
        <v>5.3743419608756424</v>
      </c>
      <c r="M18" s="4">
        <f t="shared" si="28"/>
        <v>5.7380712215294762</v>
      </c>
      <c r="N18" s="4">
        <f t="shared" si="28"/>
        <v>6.4496944371335729</v>
      </c>
      <c r="O18" s="4">
        <f t="shared" si="28"/>
        <v>7.1696446527693078</v>
      </c>
      <c r="P18" s="4">
        <f t="shared" si="28"/>
        <v>8.0375979980976258</v>
      </c>
      <c r="Q18" s="196">
        <f t="shared" si="28"/>
        <v>9.0208244167237304</v>
      </c>
      <c r="R18" s="4">
        <f t="shared" si="28"/>
        <v>9.8472941503959568</v>
      </c>
      <c r="S18" s="4">
        <f t="shared" si="28"/>
        <v>10.326325608750876</v>
      </c>
      <c r="T18" s="4">
        <f t="shared" si="28"/>
        <v>11.88642762338687</v>
      </c>
      <c r="U18" s="4">
        <f t="shared" si="28"/>
        <v>13.648736987471908</v>
      </c>
      <c r="V18" s="4">
        <f t="shared" si="28"/>
        <v>14.923749340533409</v>
      </c>
      <c r="W18" s="4">
        <f t="shared" si="28"/>
        <v>16.134372715979058</v>
      </c>
      <c r="X18" s="4">
        <f t="shared" si="28"/>
        <v>17.599644248287998</v>
      </c>
      <c r="Y18" s="4">
        <f t="shared" si="28"/>
        <v>18.773675888299316</v>
      </c>
      <c r="Z18" s="4">
        <f t="shared" si="28"/>
        <v>19.373591272428087</v>
      </c>
      <c r="AA18" s="4">
        <f t="shared" si="28"/>
        <v>20.596541275208004</v>
      </c>
      <c r="AB18" s="4">
        <f t="shared" si="28"/>
        <v>21.855463515758469</v>
      </c>
      <c r="AC18" s="4">
        <f t="shared" si="28"/>
        <v>23.983386858692718</v>
      </c>
      <c r="AD18" s="4">
        <f t="shared" si="28"/>
        <v>26.027640632106316</v>
      </c>
      <c r="AE18" s="4">
        <f t="shared" si="28"/>
        <v>28.102872242881311</v>
      </c>
      <c r="AF18" s="4">
        <f t="shared" si="28"/>
        <v>31.104544975934875</v>
      </c>
      <c r="AG18" s="4">
        <f t="shared" si="28"/>
        <v>34.098743561728249</v>
      </c>
      <c r="AH18" s="4">
        <f t="shared" si="28"/>
        <v>36.500741411085379</v>
      </c>
      <c r="AI18" s="4">
        <f t="shared" si="28"/>
        <v>39.528852278168451</v>
      </c>
      <c r="AJ18" s="4">
        <f t="shared" ref="AJ18:BO18" si="29">AI18+AJ17</f>
        <v>41.93357061765338</v>
      </c>
      <c r="AK18" s="4">
        <f t="shared" si="29"/>
        <v>44.078810458034226</v>
      </c>
      <c r="AL18" s="4">
        <f t="shared" si="29"/>
        <v>46.242223445630771</v>
      </c>
      <c r="AM18" s="4">
        <f t="shared" si="29"/>
        <v>48.780293344784482</v>
      </c>
      <c r="AN18" s="4">
        <f t="shared" si="29"/>
        <v>52.366448192712937</v>
      </c>
      <c r="AO18" s="4">
        <f t="shared" si="29"/>
        <v>55.834986774826746</v>
      </c>
      <c r="AP18" s="4">
        <f t="shared" si="29"/>
        <v>58.63121340309366</v>
      </c>
      <c r="AQ18" s="4">
        <f t="shared" si="29"/>
        <v>61.369262936079345</v>
      </c>
      <c r="AR18" s="4">
        <f t="shared" si="29"/>
        <v>64.447121176366991</v>
      </c>
      <c r="AS18" s="4">
        <f t="shared" si="29"/>
        <v>67.856655599275499</v>
      </c>
      <c r="AT18" s="4">
        <f t="shared" si="29"/>
        <v>71.224740581050781</v>
      </c>
      <c r="AU18" s="4">
        <f t="shared" si="29"/>
        <v>75.081167558089163</v>
      </c>
      <c r="AV18" s="4">
        <f t="shared" si="29"/>
        <v>80.461331377306848</v>
      </c>
      <c r="AW18" s="4">
        <f t="shared" si="29"/>
        <v>85.714942174385456</v>
      </c>
      <c r="AX18" s="4">
        <f t="shared" si="29"/>
        <v>89.914233544999036</v>
      </c>
      <c r="AY18" s="4">
        <f t="shared" si="29"/>
        <v>94.354215417239345</v>
      </c>
      <c r="AZ18" s="4">
        <f t="shared" si="29"/>
        <v>99.259585092239348</v>
      </c>
      <c r="BA18" s="4">
        <f t="shared" si="29"/>
        <v>104.42654884223934</v>
      </c>
      <c r="BB18" s="4">
        <f t="shared" si="29"/>
        <v>109.82277650651928</v>
      </c>
      <c r="BC18" s="4">
        <f t="shared" si="29"/>
        <v>115.95868246749636</v>
      </c>
      <c r="BD18" s="4">
        <f t="shared" si="29"/>
        <v>120.34586809289452</v>
      </c>
      <c r="BE18" s="4">
        <f t="shared" si="29"/>
        <v>126.02187854072449</v>
      </c>
      <c r="BF18" s="4">
        <f t="shared" si="29"/>
        <v>131.5659148546159</v>
      </c>
      <c r="BG18" s="4">
        <f t="shared" si="29"/>
        <v>137.64170402999517</v>
      </c>
      <c r="BH18" s="4">
        <f t="shared" si="29"/>
        <v>144.29210821231004</v>
      </c>
      <c r="BI18" s="4">
        <f t="shared" si="29"/>
        <v>152.04481778097744</v>
      </c>
      <c r="BJ18" s="4">
        <f t="shared" si="29"/>
        <v>162.29445981989497</v>
      </c>
      <c r="BK18" s="4">
        <f t="shared" si="29"/>
        <v>168.61208892582053</v>
      </c>
      <c r="BL18" s="4">
        <f t="shared" si="29"/>
        <v>174.42882976956957</v>
      </c>
      <c r="BM18" s="4">
        <f t="shared" si="29"/>
        <v>179.84097103543871</v>
      </c>
      <c r="BN18" s="4">
        <f t="shared" si="29"/>
        <v>185.26497103543872</v>
      </c>
      <c r="BO18" s="4">
        <f t="shared" si="29"/>
        <v>194.68257103543871</v>
      </c>
      <c r="BP18" s="4">
        <f t="shared" ref="BP18:CU18" si="30">BO18+BP17</f>
        <v>204.0425710354387</v>
      </c>
      <c r="BQ18" s="4">
        <f t="shared" si="30"/>
        <v>211.01658363919847</v>
      </c>
      <c r="BR18" s="4">
        <f t="shared" si="30"/>
        <v>215.60932106595629</v>
      </c>
      <c r="BS18" s="4">
        <f t="shared" si="30"/>
        <v>221.86213524442309</v>
      </c>
      <c r="BT18" s="4">
        <f t="shared" si="30"/>
        <v>227.21698692899341</v>
      </c>
      <c r="BU18" s="4">
        <f t="shared" si="30"/>
        <v>234.21617561917896</v>
      </c>
      <c r="BV18" s="4">
        <f t="shared" si="30"/>
        <v>240.75620812039966</v>
      </c>
      <c r="BW18" s="4">
        <f t="shared" si="30"/>
        <v>246.59896675687426</v>
      </c>
      <c r="BX18" s="4">
        <f t="shared" si="30"/>
        <v>250.0184352932512</v>
      </c>
      <c r="BY18" s="4">
        <f t="shared" si="30"/>
        <v>256.61101540189378</v>
      </c>
      <c r="BZ18" s="4">
        <f t="shared" si="30"/>
        <v>260.91232491117114</v>
      </c>
      <c r="CA18" s="4">
        <f t="shared" si="30"/>
        <v>263.47172096830002</v>
      </c>
      <c r="CB18" s="4">
        <f t="shared" si="30"/>
        <v>265.76612096830002</v>
      </c>
      <c r="CC18" s="4">
        <f t="shared" si="30"/>
        <v>271.68932096830002</v>
      </c>
      <c r="CD18" s="4">
        <f t="shared" si="30"/>
        <v>278.2890206753313</v>
      </c>
      <c r="CE18" s="4">
        <f t="shared" si="30"/>
        <v>283.58754637113208</v>
      </c>
      <c r="CF18" s="4">
        <f t="shared" si="30"/>
        <v>290.06448301663988</v>
      </c>
      <c r="CG18" s="4">
        <f t="shared" si="30"/>
        <v>295.79149427762621</v>
      </c>
      <c r="CH18" s="4">
        <f t="shared" si="30"/>
        <v>300.98609114041921</v>
      </c>
      <c r="CI18" s="4">
        <f t="shared" si="30"/>
        <v>306.93997785916923</v>
      </c>
      <c r="CJ18" s="4">
        <f t="shared" si="30"/>
        <v>312.8959336697161</v>
      </c>
      <c r="CK18" s="4">
        <f t="shared" si="30"/>
        <v>316.94708860746022</v>
      </c>
      <c r="CL18" s="4">
        <f t="shared" si="30"/>
        <v>320.0255811153948</v>
      </c>
      <c r="CM18" s="4">
        <f t="shared" si="30"/>
        <v>325.67610784879327</v>
      </c>
      <c r="CN18" s="4">
        <f t="shared" si="30"/>
        <v>331.35193746915462</v>
      </c>
      <c r="CO18" s="4">
        <f t="shared" si="30"/>
        <v>335.72953746915459</v>
      </c>
      <c r="CP18" s="4">
        <f t="shared" si="30"/>
        <v>340.42393746915457</v>
      </c>
      <c r="CQ18" s="4">
        <f t="shared" si="30"/>
        <v>345.08953746915455</v>
      </c>
      <c r="CR18" s="4">
        <f t="shared" si="30"/>
        <v>350.01433746915455</v>
      </c>
      <c r="CS18" s="4">
        <f t="shared" si="30"/>
        <v>355.22713746915457</v>
      </c>
      <c r="CT18" s="4">
        <f t="shared" si="30"/>
        <v>360.92953746915458</v>
      </c>
      <c r="CU18" s="4">
        <f t="shared" si="30"/>
        <v>366.6031374691546</v>
      </c>
      <c r="CV18" s="4">
        <f t="shared" ref="CV18:EA18" si="31">CU18+CV17</f>
        <v>371.99833746915459</v>
      </c>
      <c r="CW18" s="4">
        <f t="shared" si="31"/>
        <v>378.39533392911551</v>
      </c>
      <c r="CX18" s="4">
        <f t="shared" si="31"/>
        <v>384.67623694425225</v>
      </c>
      <c r="CY18" s="4">
        <f t="shared" si="31"/>
        <v>391.06072775846121</v>
      </c>
      <c r="CZ18" s="4">
        <f t="shared" si="31"/>
        <v>395.45303702359791</v>
      </c>
      <c r="DA18" s="4">
        <f t="shared" si="31"/>
        <v>400.76716879850028</v>
      </c>
      <c r="DB18" s="4">
        <f t="shared" si="31"/>
        <v>405.77822760587333</v>
      </c>
      <c r="DC18" s="4">
        <f t="shared" si="31"/>
        <v>410.87203589444755</v>
      </c>
      <c r="DD18" s="4">
        <f t="shared" si="31"/>
        <v>416.8865351009905</v>
      </c>
      <c r="DE18" s="4">
        <f t="shared" si="31"/>
        <v>422.75550528531664</v>
      </c>
      <c r="DF18" s="4">
        <f t="shared" si="31"/>
        <v>427.67932303434009</v>
      </c>
      <c r="DG18" s="4">
        <f t="shared" si="31"/>
        <v>434.37250540738694</v>
      </c>
      <c r="DH18" s="4">
        <f t="shared" si="31"/>
        <v>439.28929373746507</v>
      </c>
      <c r="DI18" s="4">
        <f t="shared" si="31"/>
        <v>444.82555121427174</v>
      </c>
      <c r="DJ18" s="4">
        <f t="shared" si="31"/>
        <v>449.9525455380022</v>
      </c>
      <c r="DK18" s="4">
        <f t="shared" si="31"/>
        <v>455.2756119442522</v>
      </c>
      <c r="DL18" s="4">
        <f t="shared" si="31"/>
        <v>460.07455359464285</v>
      </c>
      <c r="DM18" s="4">
        <f t="shared" si="31"/>
        <v>465.12694434171317</v>
      </c>
      <c r="DN18" s="4">
        <f t="shared" si="31"/>
        <v>470.88775915431779</v>
      </c>
      <c r="DO18" s="4">
        <f t="shared" si="31"/>
        <v>477.22324603303264</v>
      </c>
      <c r="DP18" s="4">
        <f t="shared" si="31"/>
        <v>482.20064486199578</v>
      </c>
      <c r="DQ18" s="4">
        <f t="shared" si="31"/>
        <v>487.86161160091581</v>
      </c>
      <c r="DR18" s="4">
        <f t="shared" si="31"/>
        <v>491.67309980101584</v>
      </c>
      <c r="DS18" s="4">
        <f t="shared" si="31"/>
        <v>493.80353251647284</v>
      </c>
      <c r="DT18" s="4">
        <f t="shared" si="31"/>
        <v>495.14514724381121</v>
      </c>
      <c r="DU18" s="4">
        <f t="shared" si="31"/>
        <v>495.97780352160527</v>
      </c>
      <c r="DV18" s="4">
        <f t="shared" si="31"/>
        <v>498.07614079589985</v>
      </c>
      <c r="DW18" s="4">
        <f t="shared" si="31"/>
        <v>500.94564824248204</v>
      </c>
      <c r="DX18" s="4">
        <f t="shared" si="31"/>
        <v>501.43255421869674</v>
      </c>
      <c r="DY18" s="4">
        <f t="shared" si="31"/>
        <v>503.14086726122559</v>
      </c>
      <c r="DZ18" s="4">
        <f t="shared" si="31"/>
        <v>506.03185426806675</v>
      </c>
      <c r="EA18" s="4">
        <f t="shared" si="31"/>
        <v>509.01719473587741</v>
      </c>
      <c r="EB18" s="4">
        <f t="shared" ref="EB18:FG18" si="32">EA18+EB17</f>
        <v>511.38217925519916</v>
      </c>
      <c r="EC18" s="4">
        <f t="shared" si="32"/>
        <v>513.45758126298199</v>
      </c>
      <c r="ED18" s="4">
        <f t="shared" si="32"/>
        <v>516.08947155614806</v>
      </c>
      <c r="EE18" s="4">
        <f t="shared" si="32"/>
        <v>518.13576543427416</v>
      </c>
      <c r="EF18" s="4">
        <f t="shared" si="32"/>
        <v>521.01366780070725</v>
      </c>
      <c r="EG18" s="4">
        <f t="shared" si="32"/>
        <v>523.50677854764069</v>
      </c>
      <c r="EH18" s="4">
        <f t="shared" si="32"/>
        <v>525.71773097223286</v>
      </c>
      <c r="EI18" s="4">
        <f t="shared" si="32"/>
        <v>527.46346319665383</v>
      </c>
      <c r="EJ18" s="4">
        <f t="shared" si="32"/>
        <v>527.66062184009547</v>
      </c>
      <c r="EK18" s="4">
        <f t="shared" si="32"/>
        <v>529.03369876176271</v>
      </c>
      <c r="EL18" s="4">
        <f t="shared" si="32"/>
        <v>530.43026187291468</v>
      </c>
      <c r="EM18" s="4">
        <f t="shared" si="32"/>
        <v>531.65637716669164</v>
      </c>
      <c r="EN18" s="4">
        <f t="shared" si="32"/>
        <v>533.02456754442005</v>
      </c>
      <c r="EO18" s="4">
        <f t="shared" si="32"/>
        <v>534.39149069713289</v>
      </c>
      <c r="EP18" s="4">
        <f t="shared" si="32"/>
        <v>535.25904442381659</v>
      </c>
      <c r="EQ18" s="4">
        <f t="shared" si="32"/>
        <v>535.83413556034122</v>
      </c>
      <c r="ER18" s="4">
        <f t="shared" si="32"/>
        <v>537.09329149113046</v>
      </c>
      <c r="ES18" s="4">
        <f t="shared" si="32"/>
        <v>537.76615029747359</v>
      </c>
      <c r="ET18" s="4">
        <f t="shared" si="32"/>
        <v>538.41782659504349</v>
      </c>
      <c r="EU18" s="4">
        <f t="shared" si="32"/>
        <v>539.09906677219806</v>
      </c>
      <c r="EV18" s="4">
        <f t="shared" si="32"/>
        <v>539.68852397415571</v>
      </c>
      <c r="EW18" s="4">
        <f t="shared" si="32"/>
        <v>539.9359853467696</v>
      </c>
      <c r="EX18" s="4">
        <f t="shared" si="32"/>
        <v>540.58689059827259</v>
      </c>
      <c r="EY18" s="4">
        <f t="shared" si="32"/>
        <v>540.93304100844796</v>
      </c>
      <c r="EZ18" s="4">
        <f t="shared" si="32"/>
        <v>541.35578382823405</v>
      </c>
      <c r="FA18" s="4">
        <f t="shared" si="32"/>
        <v>541.60552261087832</v>
      </c>
      <c r="FB18" s="4">
        <f t="shared" si="32"/>
        <v>542.00300817701759</v>
      </c>
      <c r="FC18" s="4">
        <f t="shared" si="32"/>
        <v>542.34155434582181</v>
      </c>
      <c r="FD18" s="4">
        <f t="shared" si="32"/>
        <v>542.57986568424644</v>
      </c>
      <c r="FE18" s="4">
        <f t="shared" si="32"/>
        <v>542.84752212378919</v>
      </c>
      <c r="FF18" s="4">
        <f t="shared" si="32"/>
        <v>543.19167357299273</v>
      </c>
      <c r="FG18" s="4">
        <f t="shared" si="32"/>
        <v>543.30223004434049</v>
      </c>
      <c r="FH18" s="4">
        <f t="shared" ref="FH18:FS18" si="33">FG18+FH17</f>
        <v>543.78595696303785</v>
      </c>
      <c r="FI18" s="4">
        <f t="shared" si="33"/>
        <v>544.23959096286239</v>
      </c>
      <c r="FJ18" s="4">
        <f t="shared" si="33"/>
        <v>544.63975748631901</v>
      </c>
      <c r="FK18" s="4">
        <f t="shared" si="33"/>
        <v>544.87057959649508</v>
      </c>
      <c r="FL18" s="4">
        <f t="shared" si="33"/>
        <v>545.22094486567914</v>
      </c>
      <c r="FM18" s="4">
        <f t="shared" si="33"/>
        <v>545.59861981484835</v>
      </c>
      <c r="FN18" s="4">
        <f t="shared" si="33"/>
        <v>546.01344468209686</v>
      </c>
      <c r="FO18" s="4">
        <f t="shared" si="33"/>
        <v>546.04769539374649</v>
      </c>
      <c r="FP18" s="4">
        <f t="shared" si="33"/>
        <v>546.11353800136385</v>
      </c>
      <c r="FQ18" s="4">
        <f t="shared" si="33"/>
        <v>546.24251517791095</v>
      </c>
      <c r="FR18" s="4">
        <f t="shared" si="33"/>
        <v>546.55094156998939</v>
      </c>
      <c r="FS18" s="4">
        <f t="shared" si="33"/>
        <v>547.05619643468208</v>
      </c>
    </row>
    <row r="19" spans="1:2078" s="23" customFormat="1" x14ac:dyDescent="0.25">
      <c r="A19" s="23" t="s">
        <v>174</v>
      </c>
      <c r="B19" s="24" t="s">
        <v>8</v>
      </c>
      <c r="C19" s="3">
        <f>C17</f>
        <v>1.1015352487564087</v>
      </c>
      <c r="D19" s="3">
        <f t="shared" ref="D19:AI19" si="34">C19+D17+(D24-D25)+(D34-D35)</f>
        <v>2.2101270129612067</v>
      </c>
      <c r="E19" s="3">
        <f>D19+E17+(E24-E25)+(E34-E35)</f>
        <v>3.0392700640282175</v>
      </c>
      <c r="F19" s="3">
        <f t="shared" si="34"/>
        <v>3.7530428207010003</v>
      </c>
      <c r="G19" s="3">
        <f t="shared" si="34"/>
        <v>4.3950741232561512</v>
      </c>
      <c r="H19" s="3">
        <f t="shared" si="34"/>
        <v>5.0676282866578459</v>
      </c>
      <c r="I19" s="3">
        <f t="shared" si="34"/>
        <v>8.8388172624378178</v>
      </c>
      <c r="J19" s="3">
        <f t="shared" si="34"/>
        <v>10.007568797566595</v>
      </c>
      <c r="K19" s="3">
        <f t="shared" si="34"/>
        <v>11.377854962129536</v>
      </c>
      <c r="L19" s="3">
        <f t="shared" si="34"/>
        <v>11.759077209632048</v>
      </c>
      <c r="M19" s="3">
        <f t="shared" si="34"/>
        <v>12.122806470285882</v>
      </c>
      <c r="N19" s="3">
        <f t="shared" si="34"/>
        <v>12.834429685889978</v>
      </c>
      <c r="O19" s="3">
        <f t="shared" si="34"/>
        <v>13.554379901525712</v>
      </c>
      <c r="P19" s="3">
        <f t="shared" si="34"/>
        <v>14.422333246854029</v>
      </c>
      <c r="Q19" s="196">
        <f t="shared" si="34"/>
        <v>16.995802865480133</v>
      </c>
      <c r="R19" s="23">
        <f t="shared" si="34"/>
        <v>23.947457199152353</v>
      </c>
      <c r="S19" s="23">
        <f t="shared" si="34"/>
        <v>24.426488657507271</v>
      </c>
      <c r="T19" s="23">
        <f t="shared" si="34"/>
        <v>25.986590672143265</v>
      </c>
      <c r="U19" s="23">
        <f t="shared" si="34"/>
        <v>27.748900036228303</v>
      </c>
      <c r="V19" s="23">
        <f t="shared" si="34"/>
        <v>29.023912389289805</v>
      </c>
      <c r="W19" s="23">
        <f t="shared" si="34"/>
        <v>30.234535764735455</v>
      </c>
      <c r="X19" s="23">
        <f t="shared" si="34"/>
        <v>36.269978497044391</v>
      </c>
      <c r="Y19" s="23">
        <f t="shared" si="34"/>
        <v>37.444010137055706</v>
      </c>
      <c r="Z19" s="23">
        <f t="shared" si="34"/>
        <v>38.043925521184477</v>
      </c>
      <c r="AA19" s="23">
        <f t="shared" si="34"/>
        <v>39.266875523964394</v>
      </c>
      <c r="AB19" s="23">
        <f t="shared" si="34"/>
        <v>44.017107288606979</v>
      </c>
      <c r="AC19" s="23">
        <f t="shared" si="34"/>
        <v>46.145030631541232</v>
      </c>
      <c r="AD19" s="23">
        <f t="shared" si="34"/>
        <v>48.189284404954833</v>
      </c>
      <c r="AE19" s="23">
        <f t="shared" si="34"/>
        <v>50.264516015729825</v>
      </c>
      <c r="AF19" s="23">
        <f t="shared" si="34"/>
        <v>53.266188748783392</v>
      </c>
      <c r="AG19" s="23">
        <f t="shared" si="34"/>
        <v>56.26038733457677</v>
      </c>
      <c r="AH19" s="23">
        <f t="shared" si="34"/>
        <v>61.822082629766967</v>
      </c>
      <c r="AI19" s="23">
        <f t="shared" si="34"/>
        <v>64.850193496850039</v>
      </c>
      <c r="AJ19" s="23">
        <f t="shared" ref="AJ19:BO19" si="35">AI19+AJ17+(AJ24-AJ25)+(AJ34-AJ35)</f>
        <v>67.254911836334969</v>
      </c>
      <c r="AK19" s="23">
        <f t="shared" si="35"/>
        <v>69.400151676715822</v>
      </c>
      <c r="AL19" s="23">
        <f t="shared" si="35"/>
        <v>71.563564664312366</v>
      </c>
      <c r="AM19" s="23">
        <f t="shared" si="35"/>
        <v>74.101634563466078</v>
      </c>
      <c r="AN19" s="23">
        <f t="shared" si="35"/>
        <v>77.857171125680253</v>
      </c>
      <c r="AO19" s="23">
        <f t="shared" si="35"/>
        <v>83.900390660457617</v>
      </c>
      <c r="AP19" s="23">
        <f t="shared" si="35"/>
        <v>86.696617288724525</v>
      </c>
      <c r="AQ19" s="23">
        <f t="shared" si="35"/>
        <v>89.434666821710209</v>
      </c>
      <c r="AR19" s="23">
        <f t="shared" si="35"/>
        <v>92.826207804854988</v>
      </c>
      <c r="AS19" s="23">
        <f t="shared" si="35"/>
        <v>96.235742227763495</v>
      </c>
      <c r="AT19" s="23">
        <f t="shared" si="35"/>
        <v>99.603827209538778</v>
      </c>
      <c r="AU19" s="23">
        <f t="shared" si="35"/>
        <v>105.18510964712777</v>
      </c>
      <c r="AV19" s="23">
        <f t="shared" si="35"/>
        <v>110.97919186634546</v>
      </c>
      <c r="AW19" s="23">
        <f t="shared" si="35"/>
        <v>116.62672618342407</v>
      </c>
      <c r="AX19" s="23">
        <f t="shared" si="35"/>
        <v>120.82601755403765</v>
      </c>
      <c r="AY19" s="23">
        <f t="shared" si="35"/>
        <v>125.50195526627796</v>
      </c>
      <c r="AZ19" s="23">
        <f t="shared" si="35"/>
        <v>131.357019703324</v>
      </c>
      <c r="BA19" s="23">
        <f t="shared" si="35"/>
        <v>136.52398345332401</v>
      </c>
      <c r="BB19" s="23">
        <f t="shared" si="35"/>
        <v>141.92021111760394</v>
      </c>
      <c r="BC19" s="23">
        <f t="shared" si="35"/>
        <v>149.63017201191437</v>
      </c>
      <c r="BD19" s="23">
        <f t="shared" si="35"/>
        <v>154.72851184792313</v>
      </c>
      <c r="BE19" s="23">
        <f t="shared" si="35"/>
        <v>160.64612709575309</v>
      </c>
      <c r="BF19" s="23">
        <f t="shared" si="35"/>
        <v>166.1901634096445</v>
      </c>
      <c r="BG19" s="23">
        <f t="shared" si="35"/>
        <v>172.26595258502377</v>
      </c>
      <c r="BH19" s="23">
        <f t="shared" si="35"/>
        <v>178.91635676733864</v>
      </c>
      <c r="BI19" s="23">
        <f t="shared" si="35"/>
        <v>187.2145251958608</v>
      </c>
      <c r="BJ19" s="23">
        <f t="shared" si="35"/>
        <v>199.02636883477834</v>
      </c>
      <c r="BK19" s="23">
        <f t="shared" si="35"/>
        <v>205.5686650892095</v>
      </c>
      <c r="BL19" s="23">
        <f t="shared" si="35"/>
        <v>211.55771953295854</v>
      </c>
      <c r="BM19" s="23">
        <f t="shared" si="35"/>
        <v>216.96986079882768</v>
      </c>
      <c r="BN19" s="23">
        <f t="shared" si="35"/>
        <v>222.39386079882769</v>
      </c>
      <c r="BO19" s="23">
        <f t="shared" si="35"/>
        <v>231.81146079882768</v>
      </c>
      <c r="BP19" s="23">
        <f t="shared" ref="BP19:CU19" si="36">BO19+BP17+(BP24-BP25)+(BP34-BP35)</f>
        <v>241.54751626549435</v>
      </c>
      <c r="BQ19" s="23">
        <f t="shared" si="36"/>
        <v>248.68061974996633</v>
      </c>
      <c r="BR19" s="23">
        <f t="shared" si="36"/>
        <v>253.27335717672415</v>
      </c>
      <c r="BS19" s="23">
        <f t="shared" si="36"/>
        <v>259.55520637741319</v>
      </c>
      <c r="BT19" s="23">
        <f t="shared" si="36"/>
        <v>264.91005806198348</v>
      </c>
      <c r="BU19" s="23">
        <f t="shared" si="36"/>
        <v>271.909246752169</v>
      </c>
      <c r="BV19" s="23">
        <f t="shared" si="36"/>
        <v>278.4492792533897</v>
      </c>
      <c r="BW19" s="23">
        <f t="shared" si="36"/>
        <v>284.29203788986433</v>
      </c>
      <c r="BX19" s="23">
        <f t="shared" si="36"/>
        <v>287.76190002624128</v>
      </c>
      <c r="BY19" s="23">
        <f t="shared" si="36"/>
        <v>294.4068244548838</v>
      </c>
      <c r="BZ19" s="23">
        <f t="shared" si="36"/>
        <v>298.76242900416116</v>
      </c>
      <c r="CA19" s="23">
        <f t="shared" si="36"/>
        <v>301.32182506129004</v>
      </c>
      <c r="CB19" s="23">
        <f t="shared" si="36"/>
        <v>303.61622506129004</v>
      </c>
      <c r="CC19" s="23">
        <f t="shared" si="36"/>
        <v>309.53942506129005</v>
      </c>
      <c r="CD19" s="23">
        <f t="shared" si="36"/>
        <v>316.13912476832132</v>
      </c>
      <c r="CE19" s="23">
        <f t="shared" si="36"/>
        <v>321.46880779745544</v>
      </c>
      <c r="CF19" s="23">
        <f t="shared" si="36"/>
        <v>329.44334444296322</v>
      </c>
      <c r="CG19" s="23">
        <f t="shared" si="36"/>
        <v>335.17035570394955</v>
      </c>
      <c r="CH19" s="23">
        <f t="shared" si="36"/>
        <v>340.36495256674255</v>
      </c>
      <c r="CI19" s="23">
        <f t="shared" si="36"/>
        <v>346.31883928549257</v>
      </c>
      <c r="CJ19" s="23">
        <f t="shared" si="36"/>
        <v>352.27479509603944</v>
      </c>
      <c r="CK19" s="23">
        <f t="shared" si="36"/>
        <v>356.32595003378356</v>
      </c>
      <c r="CL19" s="23">
        <f t="shared" si="36"/>
        <v>359.40444254171814</v>
      </c>
      <c r="CM19" s="23">
        <f t="shared" si="36"/>
        <v>365.0549692751166</v>
      </c>
      <c r="CN19" s="23">
        <f t="shared" si="36"/>
        <v>370.73079889547796</v>
      </c>
      <c r="CO19" s="23">
        <f t="shared" si="36"/>
        <v>375.79159424093245</v>
      </c>
      <c r="CP19" s="23">
        <f t="shared" si="36"/>
        <v>380.08684631365969</v>
      </c>
      <c r="CQ19" s="23">
        <f t="shared" si="36"/>
        <v>384.75244631365968</v>
      </c>
      <c r="CR19" s="23">
        <f t="shared" si="36"/>
        <v>389.67724631365968</v>
      </c>
      <c r="CS19" s="23">
        <f t="shared" si="36"/>
        <v>394.8900463136597</v>
      </c>
      <c r="CT19" s="23">
        <f t="shared" si="36"/>
        <v>400.59244631365971</v>
      </c>
      <c r="CU19" s="23">
        <f t="shared" si="36"/>
        <v>406.29377182477083</v>
      </c>
      <c r="CV19" s="23">
        <f t="shared" ref="CV19:EA19" si="37">CU19+CV17+(CV24-CV25)+(CV34-CV35)</f>
        <v>411.68897182477082</v>
      </c>
      <c r="CW19" s="23">
        <f t="shared" si="37"/>
        <v>418.08596828473173</v>
      </c>
      <c r="CX19" s="23">
        <f t="shared" si="37"/>
        <v>424.36687129986848</v>
      </c>
      <c r="CY19" s="23">
        <f t="shared" si="37"/>
        <v>431.45849811407743</v>
      </c>
      <c r="CZ19" s="23">
        <f t="shared" si="37"/>
        <v>435.85080737921413</v>
      </c>
      <c r="DA19" s="23">
        <f t="shared" si="37"/>
        <v>441.1649391541165</v>
      </c>
      <c r="DB19" s="23">
        <f t="shared" si="37"/>
        <v>446.26543499006095</v>
      </c>
      <c r="DC19" s="23">
        <f t="shared" si="37"/>
        <v>451.35924327863518</v>
      </c>
      <c r="DD19" s="23">
        <f t="shared" si="37"/>
        <v>457.37374248517813</v>
      </c>
      <c r="DE19" s="23">
        <f t="shared" si="37"/>
        <v>463.49346146950427</v>
      </c>
      <c r="DF19" s="23">
        <f t="shared" si="37"/>
        <v>468.41727921852771</v>
      </c>
      <c r="DG19" s="23">
        <f t="shared" si="37"/>
        <v>475.11046159157456</v>
      </c>
      <c r="DH19" s="23">
        <f t="shared" si="37"/>
        <v>480.0272499216527</v>
      </c>
      <c r="DI19" s="23">
        <f t="shared" si="37"/>
        <v>485.56350739845936</v>
      </c>
      <c r="DJ19" s="23">
        <f t="shared" si="37"/>
        <v>490.69050172218982</v>
      </c>
      <c r="DK19" s="23">
        <f t="shared" si="37"/>
        <v>496.05380172843985</v>
      </c>
      <c r="DL19" s="23">
        <f t="shared" si="37"/>
        <v>500.8527433788305</v>
      </c>
      <c r="DM19" s="23">
        <f t="shared" si="37"/>
        <v>505.90513412590082</v>
      </c>
      <c r="DN19" s="23">
        <f t="shared" si="37"/>
        <v>511.66594893850544</v>
      </c>
      <c r="DO19" s="23">
        <f t="shared" si="37"/>
        <v>518.00143581722023</v>
      </c>
      <c r="DP19" s="23">
        <f t="shared" si="37"/>
        <v>522.97883464618337</v>
      </c>
      <c r="DQ19" s="23">
        <f t="shared" si="37"/>
        <v>531.45486020863279</v>
      </c>
      <c r="DR19" s="23">
        <f t="shared" si="37"/>
        <v>533.74722873198266</v>
      </c>
      <c r="DS19" s="23">
        <f t="shared" si="37"/>
        <v>537.12253636508672</v>
      </c>
      <c r="DT19" s="23">
        <f t="shared" si="37"/>
        <v>540.52514365278967</v>
      </c>
      <c r="DU19" s="23">
        <f t="shared" si="37"/>
        <v>542.69462263025821</v>
      </c>
      <c r="DV19" s="23">
        <f t="shared" si="37"/>
        <v>545.33862699122926</v>
      </c>
      <c r="DW19" s="23">
        <f t="shared" si="37"/>
        <v>552.38018149663492</v>
      </c>
      <c r="DX19" s="23">
        <f t="shared" si="37"/>
        <v>552.86708747284968</v>
      </c>
      <c r="DY19" s="23">
        <f t="shared" si="37"/>
        <v>554.57540051537853</v>
      </c>
      <c r="DZ19" s="23">
        <f t="shared" si="37"/>
        <v>557.67172709869033</v>
      </c>
      <c r="EA19" s="23">
        <f t="shared" si="37"/>
        <v>560.9794383900304</v>
      </c>
      <c r="EB19" s="23">
        <f t="shared" ref="EB19:FG19" si="38">EA19+EB17+(EB24-EB25)+(EB34-EB35)</f>
        <v>563.34442290935215</v>
      </c>
      <c r="EC19" s="23">
        <f t="shared" si="38"/>
        <v>565.41982491713497</v>
      </c>
      <c r="ED19" s="23">
        <f t="shared" si="38"/>
        <v>570.366264810301</v>
      </c>
      <c r="EE19" s="23">
        <f t="shared" si="38"/>
        <v>577.88200789088421</v>
      </c>
      <c r="EF19" s="23">
        <f t="shared" si="38"/>
        <v>580.7599102573173</v>
      </c>
      <c r="EG19" s="23">
        <f t="shared" si="38"/>
        <v>583.25302100425074</v>
      </c>
      <c r="EH19" s="23">
        <f t="shared" si="38"/>
        <v>585.46397342884291</v>
      </c>
      <c r="EI19" s="23">
        <f t="shared" si="38"/>
        <v>589.6875264532639</v>
      </c>
      <c r="EJ19" s="23">
        <f t="shared" si="38"/>
        <v>587.83833898570049</v>
      </c>
      <c r="EK19" s="23">
        <f t="shared" si="38"/>
        <v>589.21141590736772</v>
      </c>
      <c r="EL19" s="23">
        <f t="shared" si="38"/>
        <v>590.6079790185197</v>
      </c>
      <c r="EM19" s="23">
        <f t="shared" si="38"/>
        <v>591.83409431229666</v>
      </c>
      <c r="EN19" s="23">
        <f t="shared" si="38"/>
        <v>593.20228469002507</v>
      </c>
      <c r="EO19" s="23">
        <f t="shared" si="38"/>
        <v>594.91816200744381</v>
      </c>
      <c r="EP19" s="23">
        <f t="shared" si="38"/>
        <v>599.19173620471577</v>
      </c>
      <c r="EQ19" s="23">
        <f t="shared" si="38"/>
        <v>599.7668273412404</v>
      </c>
      <c r="ER19" s="23">
        <f t="shared" si="38"/>
        <v>601.02598327202963</v>
      </c>
      <c r="ES19" s="23">
        <f t="shared" si="38"/>
        <v>601.69884207837276</v>
      </c>
      <c r="ET19" s="23">
        <f t="shared" si="38"/>
        <v>602.35051837594267</v>
      </c>
      <c r="EU19" s="23">
        <f t="shared" si="38"/>
        <v>603.03175855309723</v>
      </c>
      <c r="EV19" s="23">
        <f t="shared" si="38"/>
        <v>607.68521575505486</v>
      </c>
      <c r="EW19" s="23">
        <f t="shared" si="38"/>
        <v>607.93267712766874</v>
      </c>
      <c r="EX19" s="23">
        <f t="shared" si="38"/>
        <v>608.58358237917173</v>
      </c>
      <c r="EY19" s="23">
        <f t="shared" si="38"/>
        <v>608.9297327893471</v>
      </c>
      <c r="EZ19" s="23">
        <f t="shared" si="38"/>
        <v>610.16527560913323</v>
      </c>
      <c r="FA19" s="23">
        <f t="shared" si="38"/>
        <v>610.4150143917775</v>
      </c>
      <c r="FB19" s="23">
        <f t="shared" si="38"/>
        <v>610.81249995791677</v>
      </c>
      <c r="FC19" s="23">
        <f t="shared" si="38"/>
        <v>611.15104612672098</v>
      </c>
      <c r="FD19" s="23">
        <f t="shared" si="38"/>
        <v>617.07895746514566</v>
      </c>
      <c r="FE19" s="23">
        <f t="shared" si="38"/>
        <v>617.34661390468841</v>
      </c>
      <c r="FF19" s="23">
        <f t="shared" si="38"/>
        <v>619.92596535389191</v>
      </c>
      <c r="FG19" s="23">
        <f t="shared" si="38"/>
        <v>618.6310084962106</v>
      </c>
      <c r="FH19" s="23">
        <f t="shared" ref="FH19:FR19" si="39">FG19+FH17+(FH24-FH25)+(FH34-FH35)</f>
        <v>619.11473541490795</v>
      </c>
      <c r="FI19" s="23">
        <f t="shared" si="39"/>
        <v>619.5683694147325</v>
      </c>
      <c r="FJ19" s="23">
        <f t="shared" si="39"/>
        <v>619.96853593818912</v>
      </c>
      <c r="FK19" s="23">
        <f t="shared" si="39"/>
        <v>620.19935804836518</v>
      </c>
      <c r="FL19" s="23">
        <f t="shared" si="39"/>
        <v>620.54972331754925</v>
      </c>
      <c r="FM19" s="23">
        <f t="shared" si="39"/>
        <v>620.92739826671846</v>
      </c>
      <c r="FN19" s="23">
        <f t="shared" si="39"/>
        <v>621.54542313396701</v>
      </c>
      <c r="FO19" s="23">
        <f t="shared" si="39"/>
        <v>621.57967384561664</v>
      </c>
      <c r="FP19" s="23">
        <f t="shared" si="39"/>
        <v>625.50631645323404</v>
      </c>
      <c r="FQ19" s="23">
        <f t="shared" si="39"/>
        <v>625.63529362978113</v>
      </c>
      <c r="FR19" s="23">
        <f t="shared" si="39"/>
        <v>625.94372002185958</v>
      </c>
      <c r="FS19" s="23">
        <f>FR19+FS17+(FS24-FS25)+(FS34-FS35)</f>
        <v>626.44897488655226</v>
      </c>
    </row>
    <row r="20" spans="1:2078" s="3" customFormat="1" x14ac:dyDescent="0.25">
      <c r="A20" s="20" t="s">
        <v>7</v>
      </c>
      <c r="B20" s="21" t="s">
        <v>10</v>
      </c>
      <c r="C20" s="56">
        <f>'Raw Data'!B36</f>
        <v>0.01</v>
      </c>
      <c r="D20" s="56">
        <f>'Raw Data'!C36</f>
        <v>0.01</v>
      </c>
      <c r="E20" s="56">
        <f>'Raw Data'!D36</f>
        <v>0.01</v>
      </c>
      <c r="F20" s="56">
        <f>'Raw Data'!E36</f>
        <v>0.01</v>
      </c>
      <c r="G20" s="56">
        <f>'Raw Data'!F36</f>
        <v>0.01</v>
      </c>
      <c r="H20" s="56">
        <f>'Raw Data'!G36</f>
        <v>0.01</v>
      </c>
      <c r="I20" s="56">
        <f>'Raw Data'!H36</f>
        <v>0.01</v>
      </c>
      <c r="J20" s="56">
        <f>'Raw Data'!I36</f>
        <v>0.01</v>
      </c>
      <c r="K20" s="56">
        <f>'Raw Data'!J36</f>
        <v>0.01</v>
      </c>
      <c r="L20" s="56">
        <f>'Raw Data'!K36</f>
        <v>0.01</v>
      </c>
      <c r="M20" s="56">
        <f>'Raw Data'!L36</f>
        <v>0.01</v>
      </c>
      <c r="N20" s="56">
        <f>'Raw Data'!M36</f>
        <v>0.01</v>
      </c>
      <c r="O20" s="56">
        <f>'Raw Data'!N36</f>
        <v>0.01</v>
      </c>
      <c r="P20" s="56">
        <f>'Raw Data'!O36</f>
        <v>0.01</v>
      </c>
      <c r="Q20" s="202">
        <f>'Raw Data'!P36</f>
        <v>0.01</v>
      </c>
      <c r="R20" s="56">
        <f>'Raw Data'!Q36</f>
        <v>0.01</v>
      </c>
      <c r="S20" s="56">
        <f>'Raw Data'!R36</f>
        <v>0.01</v>
      </c>
      <c r="T20" s="56">
        <f>'Raw Data'!S36</f>
        <v>0.01</v>
      </c>
      <c r="U20" s="56">
        <f>'Raw Data'!T36</f>
        <v>0.01</v>
      </c>
      <c r="V20" s="56">
        <f>'Raw Data'!U36</f>
        <v>0.01</v>
      </c>
      <c r="W20" s="56">
        <f>'Raw Data'!V36</f>
        <v>0.01</v>
      </c>
      <c r="X20" s="56">
        <f>'Raw Data'!W36</f>
        <v>0.01</v>
      </c>
      <c r="Y20" s="56">
        <f>'Raw Data'!X36</f>
        <v>0.01</v>
      </c>
      <c r="Z20" s="56">
        <f>'Raw Data'!Y36</f>
        <v>0.01</v>
      </c>
      <c r="AA20" s="56">
        <f>'Raw Data'!Z36</f>
        <v>0.01</v>
      </c>
      <c r="AB20" s="56">
        <f>'Raw Data'!AA36</f>
        <v>0.01</v>
      </c>
      <c r="AC20" s="56">
        <f>'Raw Data'!AB36</f>
        <v>0.01</v>
      </c>
      <c r="AD20" s="56">
        <f>'Raw Data'!AC36</f>
        <v>0.01</v>
      </c>
      <c r="AE20" s="56">
        <f>'Raw Data'!AD36</f>
        <v>0.01</v>
      </c>
      <c r="AF20" s="56">
        <f>'Raw Data'!AE36</f>
        <v>0.01</v>
      </c>
      <c r="AG20" s="56">
        <f>'Raw Data'!AF36</f>
        <v>0.01</v>
      </c>
      <c r="AH20" s="56">
        <f>'Raw Data'!AG36</f>
        <v>0.01</v>
      </c>
      <c r="AI20" s="56">
        <f>'Raw Data'!AH36</f>
        <v>0.01</v>
      </c>
      <c r="AJ20" s="56">
        <f>'Raw Data'!AI36</f>
        <v>0.01</v>
      </c>
      <c r="AK20" s="56">
        <f>'Raw Data'!AJ36</f>
        <v>0.01</v>
      </c>
      <c r="AL20" s="56">
        <f>'Raw Data'!AK36</f>
        <v>0.01</v>
      </c>
      <c r="AM20" s="56">
        <f>'Raw Data'!AL36</f>
        <v>0.01</v>
      </c>
      <c r="AN20" s="56">
        <f>'Raw Data'!AM36</f>
        <v>0.01</v>
      </c>
      <c r="AO20" s="56">
        <f>'Raw Data'!AN36</f>
        <v>0.01</v>
      </c>
      <c r="AP20" s="56">
        <f>'Raw Data'!AO36</f>
        <v>0.01</v>
      </c>
      <c r="AQ20" s="56">
        <f>'Raw Data'!AP36</f>
        <v>0.01</v>
      </c>
      <c r="AR20" s="56">
        <f>'Raw Data'!AQ36</f>
        <v>0.01</v>
      </c>
      <c r="AS20" s="56">
        <f>'Raw Data'!AR36</f>
        <v>0.01</v>
      </c>
      <c r="AT20" s="56">
        <f>'Raw Data'!AS36</f>
        <v>0.01</v>
      </c>
      <c r="AU20" s="56">
        <f>'Raw Data'!AT36</f>
        <v>0.01</v>
      </c>
      <c r="AV20" s="56">
        <f>'Raw Data'!AU36</f>
        <v>0.01</v>
      </c>
      <c r="AW20" s="56">
        <f>'Raw Data'!AV36</f>
        <v>0.01</v>
      </c>
      <c r="AX20" s="56">
        <f>'Raw Data'!AW36</f>
        <v>0.01</v>
      </c>
      <c r="AY20" s="56">
        <f>'Raw Data'!AX36</f>
        <v>0.01</v>
      </c>
      <c r="AZ20" s="56">
        <f>'Raw Data'!AY36</f>
        <v>0.01</v>
      </c>
      <c r="BA20" s="56">
        <f>'Raw Data'!AZ36</f>
        <v>0.01</v>
      </c>
      <c r="BB20" s="56">
        <f>'Raw Data'!BA36</f>
        <v>0.01</v>
      </c>
      <c r="BC20" s="56">
        <f>'Raw Data'!BB36</f>
        <v>0.01</v>
      </c>
      <c r="BD20" s="56">
        <f>'Raw Data'!BC36</f>
        <v>0.01</v>
      </c>
      <c r="BE20" s="56">
        <f>'Raw Data'!BD36</f>
        <v>0.01</v>
      </c>
      <c r="BF20" s="56">
        <f>'Raw Data'!BE36</f>
        <v>0.01</v>
      </c>
      <c r="BG20" s="56">
        <f>'Raw Data'!BF36</f>
        <v>0.01</v>
      </c>
      <c r="BH20" s="56">
        <f>'Raw Data'!BG36</f>
        <v>0.01</v>
      </c>
      <c r="BI20" s="56">
        <f>'Raw Data'!BH36</f>
        <v>0.01</v>
      </c>
      <c r="BJ20" s="56">
        <f>'Raw Data'!BI36</f>
        <v>0.01</v>
      </c>
      <c r="BK20" s="56">
        <f>'Raw Data'!BJ36</f>
        <v>0.01</v>
      </c>
      <c r="BL20" s="56">
        <f>'Raw Data'!BK36</f>
        <v>0.01</v>
      </c>
      <c r="BM20" s="56">
        <f>'Raw Data'!BL36</f>
        <v>0.01</v>
      </c>
      <c r="BN20" s="56">
        <f>'Raw Data'!BM36</f>
        <v>0.01</v>
      </c>
      <c r="BO20" s="56">
        <f>'Raw Data'!BN36</f>
        <v>0.01</v>
      </c>
      <c r="BP20" s="56">
        <f>'Raw Data'!BO36</f>
        <v>0.01</v>
      </c>
      <c r="BQ20" s="56">
        <f>'Raw Data'!BP36</f>
        <v>0.01</v>
      </c>
      <c r="BR20" s="56">
        <f>'Raw Data'!BQ36</f>
        <v>0.01</v>
      </c>
      <c r="BS20" s="56">
        <f>'Raw Data'!BR36</f>
        <v>0.01</v>
      </c>
      <c r="BT20" s="56">
        <f>'Raw Data'!BS36</f>
        <v>0.01</v>
      </c>
      <c r="BU20" s="56">
        <f>'Raw Data'!BT36</f>
        <v>0.01</v>
      </c>
      <c r="BV20" s="56">
        <f>'Raw Data'!BU36</f>
        <v>0.01</v>
      </c>
      <c r="BW20" s="56">
        <f>'Raw Data'!BV36</f>
        <v>0.01</v>
      </c>
      <c r="BX20" s="56">
        <f>'Raw Data'!BW36</f>
        <v>0.01</v>
      </c>
      <c r="BY20" s="56">
        <f>'Raw Data'!BX36</f>
        <v>0.01</v>
      </c>
      <c r="BZ20" s="56">
        <f>'Raw Data'!BY36</f>
        <v>0.01</v>
      </c>
      <c r="CA20" s="56">
        <f>'Raw Data'!BZ36</f>
        <v>0.01</v>
      </c>
      <c r="CB20" s="56">
        <f>'Raw Data'!CA36</f>
        <v>0.01</v>
      </c>
      <c r="CC20" s="56">
        <f>'Raw Data'!CB36</f>
        <v>0.01</v>
      </c>
      <c r="CD20" s="56">
        <f>'Raw Data'!CC36</f>
        <v>0.01</v>
      </c>
      <c r="CE20" s="56">
        <f>'Raw Data'!CD36</f>
        <v>0.01</v>
      </c>
      <c r="CF20" s="56">
        <f>'Raw Data'!CE36</f>
        <v>0.01</v>
      </c>
      <c r="CG20" s="56">
        <f>'Raw Data'!CF36</f>
        <v>0.01</v>
      </c>
      <c r="CH20" s="56">
        <f>'Raw Data'!CG36</f>
        <v>0.01</v>
      </c>
      <c r="CI20" s="56">
        <f>'Raw Data'!CH36</f>
        <v>0.01</v>
      </c>
      <c r="CJ20" s="56">
        <f>'Raw Data'!CI36</f>
        <v>0.01</v>
      </c>
      <c r="CK20" s="56">
        <f>'Raw Data'!CJ36</f>
        <v>0.01</v>
      </c>
      <c r="CL20" s="56">
        <f>'Raw Data'!CK36</f>
        <v>0.01</v>
      </c>
      <c r="CM20" s="56">
        <f>'Raw Data'!CL36</f>
        <v>0.01</v>
      </c>
      <c r="CN20" s="56">
        <f>'Raw Data'!CM36</f>
        <v>0.01</v>
      </c>
      <c r="CO20" s="56">
        <f>'Raw Data'!CN36</f>
        <v>0.01</v>
      </c>
      <c r="CP20" s="56">
        <f>'Raw Data'!CO36</f>
        <v>0.01</v>
      </c>
      <c r="CQ20" s="56">
        <f>'Raw Data'!CP36</f>
        <v>0.01</v>
      </c>
      <c r="CR20" s="56">
        <f>'Raw Data'!CQ36</f>
        <v>0.01</v>
      </c>
      <c r="CS20" s="56">
        <f>'Raw Data'!CR36</f>
        <v>0.01</v>
      </c>
      <c r="CT20" s="56">
        <f>'Raw Data'!CS36</f>
        <v>0.01</v>
      </c>
      <c r="CU20" s="56">
        <f>'Raw Data'!CT36</f>
        <v>0.01</v>
      </c>
      <c r="CV20" s="56">
        <f>'Raw Data'!CU36</f>
        <v>0.01</v>
      </c>
      <c r="CW20" s="56">
        <f>'Raw Data'!CV36</f>
        <v>0.01</v>
      </c>
      <c r="CX20" s="56">
        <f>'Raw Data'!CW36</f>
        <v>0.01</v>
      </c>
      <c r="CY20" s="56">
        <f>'Raw Data'!CX36</f>
        <v>0.01</v>
      </c>
      <c r="CZ20" s="56">
        <f>'Raw Data'!CY36</f>
        <v>0.01</v>
      </c>
      <c r="DA20" s="56">
        <f>'Raw Data'!CZ36</f>
        <v>0.01</v>
      </c>
      <c r="DB20" s="56">
        <f>'Raw Data'!DA36</f>
        <v>0.01</v>
      </c>
      <c r="DC20" s="56">
        <f>'Raw Data'!DB36</f>
        <v>0.01</v>
      </c>
      <c r="DD20" s="56">
        <f>'Raw Data'!DC36</f>
        <v>0.01</v>
      </c>
      <c r="DE20" s="56">
        <f>'Raw Data'!DD36</f>
        <v>0.01</v>
      </c>
      <c r="DF20" s="56">
        <f>'Raw Data'!DE36</f>
        <v>0.01</v>
      </c>
      <c r="DG20" s="56">
        <f>'Raw Data'!DF36</f>
        <v>0.01</v>
      </c>
      <c r="DH20" s="56">
        <f>'Raw Data'!DG36</f>
        <v>0.01</v>
      </c>
      <c r="DI20" s="56">
        <f>'Raw Data'!DH36</f>
        <v>0.01</v>
      </c>
      <c r="DJ20" s="56">
        <f>'Raw Data'!DI36</f>
        <v>0.01</v>
      </c>
      <c r="DK20" s="56">
        <f>'Raw Data'!DJ36</f>
        <v>0.01</v>
      </c>
      <c r="DL20" s="56">
        <f>'Raw Data'!DK36</f>
        <v>0.01</v>
      </c>
      <c r="DM20" s="56">
        <f>'Raw Data'!DL36</f>
        <v>0.01</v>
      </c>
      <c r="DN20" s="56">
        <f>'Raw Data'!DM36</f>
        <v>0.01</v>
      </c>
      <c r="DO20" s="56">
        <f>'Raw Data'!DN36</f>
        <v>0.01</v>
      </c>
      <c r="DP20" s="56">
        <f>'Raw Data'!DO36</f>
        <v>0.01</v>
      </c>
      <c r="DQ20" s="56">
        <f>'Raw Data'!DP36</f>
        <v>0.01</v>
      </c>
      <c r="DR20" s="56">
        <f>'Raw Data'!DQ36</f>
        <v>0.01</v>
      </c>
      <c r="DS20" s="56">
        <f>'Raw Data'!DR36</f>
        <v>0.01</v>
      </c>
      <c r="DT20" s="56">
        <f>'Raw Data'!DS36</f>
        <v>0.01</v>
      </c>
      <c r="DU20" s="56">
        <f>'Raw Data'!DT36</f>
        <v>0.01</v>
      </c>
      <c r="DV20" s="56">
        <f>'Raw Data'!DU36</f>
        <v>0.01</v>
      </c>
      <c r="DW20" s="56">
        <f>'Raw Data'!DV36</f>
        <v>0.01</v>
      </c>
      <c r="DX20" s="56">
        <f>'Raw Data'!DW36</f>
        <v>0.01</v>
      </c>
      <c r="DY20" s="56">
        <f>'Raw Data'!DX36</f>
        <v>0.01</v>
      </c>
      <c r="DZ20" s="56">
        <f>'Raw Data'!DY36</f>
        <v>0.01</v>
      </c>
      <c r="EA20" s="56">
        <f>'Raw Data'!DZ36</f>
        <v>0.01</v>
      </c>
      <c r="EB20" s="56">
        <f>'Raw Data'!EA36</f>
        <v>0.01</v>
      </c>
      <c r="EC20" s="56">
        <f>'Raw Data'!EB36</f>
        <v>0.01</v>
      </c>
      <c r="ED20" s="56">
        <f>'Raw Data'!EC36</f>
        <v>0.01</v>
      </c>
      <c r="EE20" s="56">
        <f>'Raw Data'!ED36</f>
        <v>0.01</v>
      </c>
      <c r="EF20" s="56">
        <f>'Raw Data'!EE36</f>
        <v>0.01</v>
      </c>
      <c r="EG20" s="56">
        <f>'Raw Data'!EF36</f>
        <v>0.01</v>
      </c>
      <c r="EH20" s="56">
        <f>'Raw Data'!EG36</f>
        <v>0.01</v>
      </c>
      <c r="EI20" s="56">
        <f>'Raw Data'!EH36</f>
        <v>0.01</v>
      </c>
      <c r="EJ20" s="56">
        <f>'Raw Data'!EI36</f>
        <v>0.01</v>
      </c>
      <c r="EK20" s="56">
        <f>'Raw Data'!EJ36</f>
        <v>0.01</v>
      </c>
      <c r="EL20" s="56">
        <f>'Raw Data'!EK36</f>
        <v>0.01</v>
      </c>
      <c r="EM20" s="56">
        <f>'Raw Data'!EL36</f>
        <v>0.01</v>
      </c>
      <c r="EN20" s="56">
        <f>'Raw Data'!EM36</f>
        <v>0.01</v>
      </c>
      <c r="EO20" s="56">
        <f>'Raw Data'!EN36</f>
        <v>0.01</v>
      </c>
      <c r="EP20" s="56">
        <f>'Raw Data'!EO36</f>
        <v>0.01</v>
      </c>
      <c r="EQ20" s="56">
        <f>'Raw Data'!EP36</f>
        <v>0.01</v>
      </c>
      <c r="ER20" s="56">
        <f>'Raw Data'!EQ36</f>
        <v>0.01</v>
      </c>
      <c r="ES20" s="56">
        <f>'Raw Data'!ER36</f>
        <v>0.01</v>
      </c>
      <c r="ET20" s="56">
        <f>'Raw Data'!ES36</f>
        <v>0.01</v>
      </c>
      <c r="EU20" s="56">
        <f>'Raw Data'!ET36</f>
        <v>0.01</v>
      </c>
      <c r="EV20" s="56">
        <f>'Raw Data'!EU36</f>
        <v>0.01</v>
      </c>
      <c r="EW20" s="56">
        <f>'Raw Data'!EV36</f>
        <v>0.01</v>
      </c>
      <c r="EX20" s="56">
        <f>'Raw Data'!EW36</f>
        <v>0.01</v>
      </c>
      <c r="EY20" s="56">
        <f>'Raw Data'!EX36</f>
        <v>0.01</v>
      </c>
      <c r="EZ20" s="56">
        <f>'Raw Data'!EY36</f>
        <v>0.01</v>
      </c>
      <c r="FA20" s="56">
        <f>'Raw Data'!EZ36</f>
        <v>0.01</v>
      </c>
      <c r="FB20" s="56">
        <f>'Raw Data'!FA36</f>
        <v>0.01</v>
      </c>
      <c r="FC20" s="56">
        <f>'Raw Data'!FB36</f>
        <v>0.01</v>
      </c>
      <c r="FD20" s="56">
        <f>'Raw Data'!FC36</f>
        <v>0.01</v>
      </c>
      <c r="FE20" s="56">
        <f>'Raw Data'!FD36</f>
        <v>0.01</v>
      </c>
      <c r="FF20" s="56">
        <f>'Raw Data'!FE36</f>
        <v>0.01</v>
      </c>
      <c r="FG20" s="56">
        <f>'Raw Data'!FF36</f>
        <v>0.01</v>
      </c>
      <c r="FH20" s="56">
        <f>'Raw Data'!FG36</f>
        <v>0.01</v>
      </c>
      <c r="FI20" s="56">
        <f>'Raw Data'!FH36</f>
        <v>0.01</v>
      </c>
      <c r="FJ20" s="56">
        <f>'Raw Data'!FI36</f>
        <v>0.01</v>
      </c>
      <c r="FK20" s="56">
        <f>'Raw Data'!FJ36</f>
        <v>0.01</v>
      </c>
      <c r="FL20" s="56">
        <f>'Raw Data'!FK36</f>
        <v>0.01</v>
      </c>
      <c r="FM20" s="56">
        <f>'Raw Data'!FL36</f>
        <v>0.01</v>
      </c>
      <c r="FN20" s="56">
        <f>'Raw Data'!FM36</f>
        <v>0.01</v>
      </c>
      <c r="FO20" s="56">
        <f>'Raw Data'!FN36</f>
        <v>0.01</v>
      </c>
      <c r="FP20" s="56">
        <f>'Raw Data'!FO36</f>
        <v>0.01</v>
      </c>
      <c r="FQ20" s="56">
        <f>'Raw Data'!FP36</f>
        <v>0.01</v>
      </c>
      <c r="FR20" s="56">
        <f>'Raw Data'!FQ36</f>
        <v>0.01</v>
      </c>
      <c r="FS20" s="56">
        <f>'Raw Data'!FR36</f>
        <v>0.01</v>
      </c>
    </row>
    <row r="21" spans="1:2078" s="18" customFormat="1" x14ac:dyDescent="0.25">
      <c r="A21" s="16" t="s">
        <v>40</v>
      </c>
      <c r="B21" s="17"/>
      <c r="C21" s="19">
        <f t="shared" ref="C21:AH21" si="40">C20/C16</f>
        <v>1.3617358152573356E-3</v>
      </c>
      <c r="D21" s="19">
        <f t="shared" si="40"/>
        <v>1.2965371797902742E-3</v>
      </c>
      <c r="E21" s="19">
        <f t="shared" si="40"/>
        <v>1.3852897123106471E-3</v>
      </c>
      <c r="F21" s="19">
        <f t="shared" si="40"/>
        <v>1.306658497060356E-3</v>
      </c>
      <c r="G21" s="19">
        <f t="shared" si="40"/>
        <v>1.1631189027342572E-3</v>
      </c>
      <c r="H21" s="19">
        <f t="shared" si="40"/>
        <v>1.2347710828504905E-3</v>
      </c>
      <c r="I21" s="19">
        <f t="shared" si="40"/>
        <v>1.4853251726875227E-3</v>
      </c>
      <c r="J21" s="19">
        <f t="shared" si="40"/>
        <v>1.7220007130553338E-3</v>
      </c>
      <c r="K21" s="19">
        <f t="shared" si="40"/>
        <v>1.0281249497495616E-3</v>
      </c>
      <c r="L21" s="19">
        <f t="shared" si="40"/>
        <v>1.2614515650640175E-3</v>
      </c>
      <c r="M21" s="19">
        <f t="shared" si="40"/>
        <v>1.8199442757311662E-3</v>
      </c>
      <c r="N21" s="19">
        <f t="shared" si="40"/>
        <v>1.21760813602873E-3</v>
      </c>
      <c r="O21" s="19">
        <f t="shared" si="40"/>
        <v>1.2875654687568207E-3</v>
      </c>
      <c r="P21" s="19">
        <f t="shared" si="40"/>
        <v>1.1246185449187926E-3</v>
      </c>
      <c r="Q21" s="203">
        <f t="shared" si="40"/>
        <v>1.0840566315213789E-3</v>
      </c>
      <c r="R21" s="19">
        <f t="shared" si="40"/>
        <v>1.4238224968967741E-3</v>
      </c>
      <c r="S21" s="19">
        <f t="shared" si="40"/>
        <v>3.2079896250396573E-3</v>
      </c>
      <c r="T21" s="19">
        <f t="shared" si="40"/>
        <v>1.0519451699904454E-3</v>
      </c>
      <c r="U21" s="19">
        <f t="shared" si="40"/>
        <v>8.8843557622839033E-4</v>
      </c>
      <c r="V21" s="19">
        <f t="shared" si="40"/>
        <v>1.1486874417413388E-3</v>
      </c>
      <c r="W21" s="19">
        <f t="shared" si="40"/>
        <v>1.1946968646521941E-3</v>
      </c>
      <c r="X21" s="19">
        <f t="shared" si="40"/>
        <v>9.8313158485170129E-4</v>
      </c>
      <c r="Y21" s="19">
        <f t="shared" si="40"/>
        <v>1.3850765352876667E-3</v>
      </c>
      <c r="Z21" s="19">
        <f t="shared" si="40"/>
        <v>2.7098841837837656E-3</v>
      </c>
      <c r="AA21" s="19">
        <f t="shared" si="40"/>
        <v>1.3976876177984651E-3</v>
      </c>
      <c r="AB21" s="19">
        <f t="shared" si="40"/>
        <v>1.3531823548518687E-3</v>
      </c>
      <c r="AC21" s="19">
        <f t="shared" si="40"/>
        <v>1.1438528827094161E-3</v>
      </c>
      <c r="AD21" s="19">
        <f t="shared" si="40"/>
        <v>1.2197681410347607E-3</v>
      </c>
      <c r="AE21" s="19">
        <f t="shared" si="40"/>
        <v>1.2302241285957396E-3</v>
      </c>
      <c r="AF21" s="19">
        <f t="shared" si="40"/>
        <v>8.7034284125383371E-4</v>
      </c>
      <c r="AG21" s="19">
        <f t="shared" si="40"/>
        <v>8.9238194242617533E-4</v>
      </c>
      <c r="AH21" s="19">
        <f t="shared" si="40"/>
        <v>1.1371588553799278E-3</v>
      </c>
      <c r="AI21" s="19">
        <f t="shared" ref="AI21:BN21" si="41">AI20/AI16</f>
        <v>9.2167612828801819E-4</v>
      </c>
      <c r="AJ21" s="19">
        <f t="shared" si="41"/>
        <v>1.1853454220382982E-3</v>
      </c>
      <c r="AK21" s="19">
        <f t="shared" si="41"/>
        <v>1.3564479808856247E-3</v>
      </c>
      <c r="AL21" s="19">
        <f t="shared" si="41"/>
        <v>1.3725491351047423E-3</v>
      </c>
      <c r="AM21" s="19">
        <f t="shared" si="41"/>
        <v>1.1933772986354489E-3</v>
      </c>
      <c r="AN21" s="19">
        <f t="shared" si="41"/>
        <v>8.8816278738051545E-4</v>
      </c>
      <c r="AO21" s="19">
        <f t="shared" si="41"/>
        <v>9.6331740078044647E-4</v>
      </c>
      <c r="AP21" s="19">
        <f t="shared" si="41"/>
        <v>1.2507991383053957E-3</v>
      </c>
      <c r="AQ21" s="19">
        <f t="shared" si="41"/>
        <v>1.3344287964261025E-3</v>
      </c>
      <c r="AR21" s="19">
        <f t="shared" si="41"/>
        <v>1.2378563699591851E-3</v>
      </c>
      <c r="AS21" s="19">
        <f t="shared" si="41"/>
        <v>1.1632558063169143E-3</v>
      </c>
      <c r="AT21" s="19">
        <f t="shared" si="41"/>
        <v>1.2239521931026627E-3</v>
      </c>
      <c r="AU21" s="19">
        <f t="shared" si="41"/>
        <v>1.1503523926198916E-3</v>
      </c>
      <c r="AV21" s="19">
        <f t="shared" si="41"/>
        <v>8.8289597856347534E-4</v>
      </c>
      <c r="AW21" s="19">
        <f t="shared" si="41"/>
        <v>9.6737752306015655E-4</v>
      </c>
      <c r="AX21" s="19">
        <f t="shared" si="41"/>
        <v>1.2893425395268277E-3</v>
      </c>
      <c r="AY21" s="19">
        <f t="shared" si="41"/>
        <v>1.2942451490461822E-3</v>
      </c>
      <c r="AZ21" s="19">
        <f t="shared" si="41"/>
        <v>1.2391573729863693E-3</v>
      </c>
      <c r="BA21" s="19">
        <f t="shared" si="41"/>
        <v>1.2406947890818859E-3</v>
      </c>
      <c r="BB21" s="19">
        <f t="shared" si="41"/>
        <v>1.2436465652520803E-3</v>
      </c>
      <c r="BC21" s="19">
        <f t="shared" si="41"/>
        <v>1.1426796702215941E-3</v>
      </c>
      <c r="BD21" s="19">
        <f t="shared" si="41"/>
        <v>1.6666151433554677E-3</v>
      </c>
      <c r="BE21" s="19">
        <f t="shared" si="41"/>
        <v>1.3411048252933095E-3</v>
      </c>
      <c r="BF21" s="19">
        <f t="shared" si="41"/>
        <v>1.4272092663199284E-3</v>
      </c>
      <c r="BG21" s="19">
        <f t="shared" si="41"/>
        <v>1.3517379821671178E-3</v>
      </c>
      <c r="BH21" s="19">
        <f t="shared" si="41"/>
        <v>1.2801101657308155E-3</v>
      </c>
      <c r="BI21" s="19">
        <f t="shared" si="41"/>
        <v>1.1368444699154318E-3</v>
      </c>
      <c r="BJ21" s="19">
        <f t="shared" si="41"/>
        <v>8.8920178533010742E-4</v>
      </c>
      <c r="BK21" s="19">
        <f t="shared" si="41"/>
        <v>1.4714776451945669E-3</v>
      </c>
      <c r="BL21" s="19">
        <f t="shared" si="41"/>
        <v>1.6295207668029527E-3</v>
      </c>
      <c r="BM21" s="19">
        <f t="shared" si="41"/>
        <v>1.7737896201159723E-3</v>
      </c>
      <c r="BN21" s="19">
        <f t="shared" si="41"/>
        <v>1.7699115044247787E-3</v>
      </c>
      <c r="BO21" s="19">
        <f t="shared" ref="BO21:CT21" si="42">BO20/BO16</f>
        <v>1.0193679918450559E-3</v>
      </c>
      <c r="BP21" s="19">
        <f t="shared" si="42"/>
        <v>1.0256410256410256E-3</v>
      </c>
      <c r="BQ21" s="19">
        <f t="shared" si="42"/>
        <v>1.376538951883244E-3</v>
      </c>
      <c r="BR21" s="19">
        <f t="shared" si="42"/>
        <v>2.0902566613256192E-3</v>
      </c>
      <c r="BS21" s="19">
        <f t="shared" si="42"/>
        <v>1.5353086987712052E-3</v>
      </c>
      <c r="BT21" s="19">
        <f t="shared" si="42"/>
        <v>1.7927667404237975E-3</v>
      </c>
      <c r="BU21" s="19">
        <f t="shared" si="42"/>
        <v>1.3715875403475524E-3</v>
      </c>
      <c r="BV21" s="19">
        <f t="shared" si="42"/>
        <v>1.467882613459207E-3</v>
      </c>
      <c r="BW21" s="19">
        <f t="shared" si="42"/>
        <v>1.6430594856460521E-3</v>
      </c>
      <c r="BX21" s="19">
        <f t="shared" si="42"/>
        <v>2.8074538185900483E-3</v>
      </c>
      <c r="BY21" s="19">
        <f t="shared" si="42"/>
        <v>1.4561825327560039E-3</v>
      </c>
      <c r="BZ21" s="19">
        <f t="shared" si="42"/>
        <v>2.2318784498753454E-3</v>
      </c>
      <c r="CA21" s="19">
        <f t="shared" si="42"/>
        <v>3.7508848906992309E-3</v>
      </c>
      <c r="CB21" s="19">
        <f t="shared" si="42"/>
        <v>4.1841004184100415E-3</v>
      </c>
      <c r="CC21" s="19">
        <f t="shared" si="42"/>
        <v>1.620745542949757E-3</v>
      </c>
      <c r="CD21" s="19">
        <f t="shared" si="42"/>
        <v>1.4546116378253184E-3</v>
      </c>
      <c r="CE21" s="19">
        <f t="shared" si="42"/>
        <v>1.8118247511016599E-3</v>
      </c>
      <c r="CF21" s="19">
        <f t="shared" si="42"/>
        <v>1.4821821681177383E-3</v>
      </c>
      <c r="CG21" s="19">
        <f t="shared" si="42"/>
        <v>1.6762670025458708E-3</v>
      </c>
      <c r="CH21" s="19">
        <f t="shared" si="42"/>
        <v>1.8480741150023309E-3</v>
      </c>
      <c r="CI21" s="19">
        <f t="shared" si="42"/>
        <v>1.6123921151821126E-3</v>
      </c>
      <c r="CJ21" s="19">
        <f t="shared" si="42"/>
        <v>1.6118319721244757E-3</v>
      </c>
      <c r="CK21" s="19">
        <f t="shared" si="42"/>
        <v>2.3696946050021225E-3</v>
      </c>
      <c r="CL21" s="19">
        <f t="shared" si="42"/>
        <v>3.1184094082596469E-3</v>
      </c>
      <c r="CM21" s="19">
        <f t="shared" si="42"/>
        <v>1.6989566553605529E-3</v>
      </c>
      <c r="CN21" s="19">
        <f t="shared" si="42"/>
        <v>1.6913826950620931E-3</v>
      </c>
      <c r="CO21" s="19">
        <f t="shared" si="42"/>
        <v>2.1929824561403512E-3</v>
      </c>
      <c r="CP21" s="19">
        <f t="shared" si="42"/>
        <v>2.0449897750511249E-3</v>
      </c>
      <c r="CQ21" s="19">
        <f t="shared" si="42"/>
        <v>2.0576131687242796E-3</v>
      </c>
      <c r="CR21" s="19">
        <f t="shared" si="42"/>
        <v>1.9493177387914231E-3</v>
      </c>
      <c r="CS21" s="19">
        <f t="shared" si="42"/>
        <v>1.841620626151013E-3</v>
      </c>
      <c r="CT21" s="19">
        <f t="shared" si="42"/>
        <v>1.6835016835016834E-3</v>
      </c>
      <c r="CU21" s="19">
        <f t="shared" ref="CU21:DZ21" si="43">CU20/CU16</f>
        <v>1.6920473773265651E-3</v>
      </c>
      <c r="CV21" s="19">
        <f t="shared" si="43"/>
        <v>1.7793594306049821E-3</v>
      </c>
      <c r="CW21" s="19">
        <f t="shared" si="43"/>
        <v>1.5007042852199142E-3</v>
      </c>
      <c r="CX21" s="19">
        <f t="shared" si="43"/>
        <v>1.5284426422226857E-3</v>
      </c>
      <c r="CY21" s="19">
        <f t="shared" si="43"/>
        <v>1.5036437954667817E-3</v>
      </c>
      <c r="CZ21" s="19">
        <f t="shared" si="43"/>
        <v>2.1856384467729829E-3</v>
      </c>
      <c r="DA21" s="19">
        <f t="shared" si="43"/>
        <v>1.8065039420623733E-3</v>
      </c>
      <c r="DB21" s="19">
        <f t="shared" si="43"/>
        <v>1.9157627896673236E-3</v>
      </c>
      <c r="DC21" s="19">
        <f t="shared" si="43"/>
        <v>1.884641010446643E-3</v>
      </c>
      <c r="DD21" s="19">
        <f t="shared" si="43"/>
        <v>1.5961428658193997E-3</v>
      </c>
      <c r="DE21" s="19">
        <f t="shared" si="43"/>
        <v>1.6357213784520522E-3</v>
      </c>
      <c r="DF21" s="19">
        <f t="shared" si="43"/>
        <v>1.949706607622512E-3</v>
      </c>
      <c r="DG21" s="19">
        <f t="shared" si="43"/>
        <v>1.4342952970561121E-3</v>
      </c>
      <c r="DH21" s="19">
        <f t="shared" si="43"/>
        <v>1.9524940582193949E-3</v>
      </c>
      <c r="DI21" s="19">
        <f t="shared" si="43"/>
        <v>1.734023397614332E-3</v>
      </c>
      <c r="DJ21" s="19">
        <f t="shared" si="43"/>
        <v>1.8724420964474392E-3</v>
      </c>
      <c r="DK21" s="19">
        <f t="shared" si="43"/>
        <v>1.8034717712197431E-3</v>
      </c>
      <c r="DL21" s="19">
        <f t="shared" si="43"/>
        <v>2.0004410762565904E-3</v>
      </c>
      <c r="DM21" s="19">
        <f t="shared" si="43"/>
        <v>1.9000905671372847E-3</v>
      </c>
      <c r="DN21" s="19">
        <f t="shared" si="43"/>
        <v>1.6267823592002459E-3</v>
      </c>
      <c r="DO21" s="19">
        <f t="shared" si="43"/>
        <v>1.441571736848433E-3</v>
      </c>
      <c r="DP21" s="19">
        <f t="shared" si="43"/>
        <v>1.7869827275117025E-3</v>
      </c>
      <c r="DQ21" s="19">
        <f t="shared" si="43"/>
        <v>1.5290661553525066E-3</v>
      </c>
      <c r="DR21" s="19">
        <f t="shared" si="43"/>
        <v>2.2084443442859461E-3</v>
      </c>
      <c r="DS21" s="19">
        <f t="shared" si="43"/>
        <v>3.8390916602282182E-3</v>
      </c>
      <c r="DT21" s="19">
        <f t="shared" si="43"/>
        <v>5.9185347481284381E-3</v>
      </c>
      <c r="DU21" s="19">
        <f t="shared" si="43"/>
        <v>9.2497474642499692E-3</v>
      </c>
      <c r="DV21" s="19">
        <f t="shared" si="43"/>
        <v>3.5567815037701356E-3</v>
      </c>
      <c r="DW21" s="19">
        <f t="shared" si="43"/>
        <v>2.5177819720427603E-3</v>
      </c>
      <c r="DX21" s="19">
        <f t="shared" si="43"/>
        <v>1.4348275376950605E-2</v>
      </c>
      <c r="DY21" s="19">
        <f t="shared" si="43"/>
        <v>3.9499364420865829E-3</v>
      </c>
      <c r="DZ21" s="19">
        <f t="shared" si="43"/>
        <v>2.2515475986360283E-3</v>
      </c>
      <c r="EA21" s="19">
        <f t="shared" ref="EA21:FF21" si="44">EA20/EA16</f>
        <v>2.1004846289122323E-3</v>
      </c>
      <c r="EB21" s="19">
        <f t="shared" si="44"/>
        <v>2.5505996454473455E-3</v>
      </c>
      <c r="EC21" s="19">
        <f t="shared" si="44"/>
        <v>2.7915534274849715E-3</v>
      </c>
      <c r="ED21" s="19">
        <f t="shared" si="44"/>
        <v>2.1106740331936552E-3</v>
      </c>
      <c r="EE21" s="19">
        <f t="shared" si="44"/>
        <v>2.5981260407391821E-3</v>
      </c>
      <c r="EF21" s="19">
        <f t="shared" si="44"/>
        <v>1.7644783168315665E-3</v>
      </c>
      <c r="EG21" s="19">
        <f t="shared" si="44"/>
        <v>1.9411344807874012E-3</v>
      </c>
      <c r="EH21" s="19">
        <f t="shared" si="44"/>
        <v>2.0809720263011036E-3</v>
      </c>
      <c r="EI21" s="19">
        <f t="shared" si="44"/>
        <v>2.49889244054628E-3</v>
      </c>
      <c r="EJ21" s="19">
        <f t="shared" si="44"/>
        <v>2.0916475679689437E-2</v>
      </c>
      <c r="EK21" s="19">
        <f t="shared" si="44"/>
        <v>2.8296527463553996E-3</v>
      </c>
      <c r="EL21" s="19">
        <f t="shared" si="44"/>
        <v>2.6112660179815656E-3</v>
      </c>
      <c r="EM21" s="19">
        <f t="shared" si="44"/>
        <v>2.7797261180743924E-3</v>
      </c>
      <c r="EN21" s="19">
        <f t="shared" si="44"/>
        <v>2.3167328679140398E-3</v>
      </c>
      <c r="EO21" s="19">
        <f t="shared" si="44"/>
        <v>2.1443769707129193E-3</v>
      </c>
      <c r="EP21" s="19">
        <f t="shared" si="44"/>
        <v>3.1037448844460523E-3</v>
      </c>
      <c r="EQ21" s="19">
        <f t="shared" si="44"/>
        <v>4.2673798935104409E-3</v>
      </c>
      <c r="ER21" s="19">
        <f t="shared" si="44"/>
        <v>1.7595908580735663E-3</v>
      </c>
      <c r="ES21" s="19">
        <f t="shared" si="44"/>
        <v>2.9383076476558957E-3</v>
      </c>
      <c r="ET21" s="19">
        <f t="shared" si="44"/>
        <v>2.6677862839546451E-3</v>
      </c>
      <c r="EU21" s="19">
        <f t="shared" si="44"/>
        <v>2.2018666107822956E-3</v>
      </c>
      <c r="EV21" s="19">
        <f t="shared" si="44"/>
        <v>2.5447140098012319E-3</v>
      </c>
      <c r="EW21" s="19">
        <f t="shared" si="44"/>
        <v>6.0615520885367582E-3</v>
      </c>
      <c r="EX21" s="19">
        <f t="shared" si="44"/>
        <v>2.3044828668018634E-3</v>
      </c>
      <c r="EY21" s="19">
        <f t="shared" si="44"/>
        <v>4.3333763471210601E-3</v>
      </c>
      <c r="EZ21" s="19">
        <f t="shared" si="44"/>
        <v>3.5482565990335975E-3</v>
      </c>
      <c r="FA21" s="19">
        <f t="shared" si="44"/>
        <v>6.006275773901731E-3</v>
      </c>
      <c r="FB21" s="19">
        <f t="shared" si="44"/>
        <v>3.773721935539712E-3</v>
      </c>
      <c r="FC21" s="19">
        <f t="shared" si="44"/>
        <v>4.4307103084296655E-3</v>
      </c>
      <c r="FD21" s="19">
        <f t="shared" si="44"/>
        <v>6.2942871703692326E-3</v>
      </c>
      <c r="FE21" s="19">
        <f t="shared" si="44"/>
        <v>5.6041991837088093E-3</v>
      </c>
      <c r="FF21" s="19">
        <f t="shared" si="44"/>
        <v>4.3585462257143487E-3</v>
      </c>
      <c r="FG21" s="19">
        <f t="shared" ref="FG21:FS21" si="45">FG20/FG16</f>
        <v>1.3567726807063377E-2</v>
      </c>
      <c r="FH21" s="19">
        <f t="shared" si="45"/>
        <v>3.1009231490349873E-3</v>
      </c>
      <c r="FI21" s="19">
        <f t="shared" si="45"/>
        <v>3.3066304566682272E-3</v>
      </c>
      <c r="FJ21" s="19">
        <f t="shared" si="45"/>
        <v>3.7484394922474859E-3</v>
      </c>
      <c r="FK21" s="19">
        <f t="shared" si="45"/>
        <v>6.4985109045909879E-3</v>
      </c>
      <c r="FL21" s="19">
        <f t="shared" si="45"/>
        <v>4.281246264771092E-3</v>
      </c>
      <c r="FM21" s="19">
        <f t="shared" si="45"/>
        <v>3.9716692973675539E-3</v>
      </c>
      <c r="FN21" s="19">
        <f t="shared" si="45"/>
        <v>3.6159838004631989E-3</v>
      </c>
      <c r="FO21" s="19">
        <f t="shared" si="45"/>
        <v>4.379471046742623E-2</v>
      </c>
      <c r="FP21" s="19">
        <f t="shared" si="45"/>
        <v>2.2781600764002791E-2</v>
      </c>
      <c r="FQ21" s="19">
        <f t="shared" si="45"/>
        <v>1.1629964619769798E-2</v>
      </c>
      <c r="FR21" s="19">
        <f t="shared" si="45"/>
        <v>4.8633970325688324E-3</v>
      </c>
      <c r="FS21" s="19">
        <f t="shared" si="45"/>
        <v>2.9687987287610731E-3</v>
      </c>
    </row>
    <row r="22" spans="1:2078" s="23" customFormat="1" x14ac:dyDescent="0.25">
      <c r="A22" s="23" t="s">
        <v>16</v>
      </c>
      <c r="B22" s="24" t="s">
        <v>8</v>
      </c>
      <c r="C22" s="23">
        <f>C20</f>
        <v>0.01</v>
      </c>
      <c r="D22" s="23">
        <f>C22+D20</f>
        <v>0.02</v>
      </c>
      <c r="E22" s="23">
        <f t="shared" ref="E22:P22" si="46">D22+E20</f>
        <v>0.03</v>
      </c>
      <c r="F22" s="23">
        <f t="shared" si="46"/>
        <v>0.04</v>
      </c>
      <c r="G22" s="23">
        <f t="shared" si="46"/>
        <v>0.05</v>
      </c>
      <c r="H22" s="23">
        <f t="shared" si="46"/>
        <v>6.0000000000000005E-2</v>
      </c>
      <c r="I22" s="23">
        <f t="shared" si="46"/>
        <v>7.0000000000000007E-2</v>
      </c>
      <c r="J22" s="23">
        <f t="shared" si="46"/>
        <v>0.08</v>
      </c>
      <c r="K22" s="23">
        <f t="shared" si="46"/>
        <v>0.09</v>
      </c>
      <c r="L22" s="23">
        <f t="shared" si="46"/>
        <v>9.9999999999999992E-2</v>
      </c>
      <c r="M22" s="23">
        <f t="shared" si="46"/>
        <v>0.10999999999999999</v>
      </c>
      <c r="N22" s="23">
        <f t="shared" si="46"/>
        <v>0.11999999999999998</v>
      </c>
      <c r="O22" s="23">
        <f t="shared" si="46"/>
        <v>0.12999999999999998</v>
      </c>
      <c r="P22" s="23">
        <f t="shared" si="46"/>
        <v>0.13999999999999999</v>
      </c>
      <c r="Q22" s="196">
        <f t="shared" ref="Q22:Z22" si="47">P22+Q20</f>
        <v>0.15</v>
      </c>
      <c r="R22" s="23">
        <f t="shared" si="47"/>
        <v>0.16</v>
      </c>
      <c r="S22" s="23">
        <f t="shared" si="47"/>
        <v>0.17</v>
      </c>
      <c r="T22" s="23">
        <f t="shared" si="47"/>
        <v>0.18000000000000002</v>
      </c>
      <c r="U22" s="23">
        <f t="shared" si="47"/>
        <v>0.19000000000000003</v>
      </c>
      <c r="V22" s="23">
        <f t="shared" si="47"/>
        <v>0.20000000000000004</v>
      </c>
      <c r="W22" s="23">
        <f t="shared" si="47"/>
        <v>0.21000000000000005</v>
      </c>
      <c r="X22" s="23">
        <f t="shared" si="47"/>
        <v>0.22000000000000006</v>
      </c>
      <c r="Y22" s="23">
        <f t="shared" si="47"/>
        <v>0.23000000000000007</v>
      </c>
      <c r="Z22" s="23">
        <f t="shared" si="47"/>
        <v>0.24000000000000007</v>
      </c>
      <c r="AA22" s="23">
        <f t="shared" ref="AA22:BF22" si="48">Z22+AA20</f>
        <v>0.25000000000000006</v>
      </c>
      <c r="AB22" s="23">
        <f t="shared" si="48"/>
        <v>0.26000000000000006</v>
      </c>
      <c r="AC22" s="23">
        <f t="shared" si="48"/>
        <v>0.27000000000000007</v>
      </c>
      <c r="AD22" s="23">
        <f t="shared" si="48"/>
        <v>0.28000000000000008</v>
      </c>
      <c r="AE22" s="23">
        <f t="shared" si="48"/>
        <v>0.29000000000000009</v>
      </c>
      <c r="AF22" s="23">
        <f t="shared" si="48"/>
        <v>0.3000000000000001</v>
      </c>
      <c r="AG22" s="23">
        <f t="shared" si="48"/>
        <v>0.31000000000000011</v>
      </c>
      <c r="AH22" s="23">
        <f t="shared" si="48"/>
        <v>0.32000000000000012</v>
      </c>
      <c r="AI22" s="23">
        <f t="shared" si="48"/>
        <v>0.33000000000000013</v>
      </c>
      <c r="AJ22" s="23">
        <f t="shared" si="48"/>
        <v>0.34000000000000014</v>
      </c>
      <c r="AK22" s="23">
        <f t="shared" si="48"/>
        <v>0.35000000000000014</v>
      </c>
      <c r="AL22" s="23">
        <f t="shared" si="48"/>
        <v>0.36000000000000015</v>
      </c>
      <c r="AM22" s="23">
        <f t="shared" si="48"/>
        <v>0.37000000000000016</v>
      </c>
      <c r="AN22" s="23">
        <f t="shared" si="48"/>
        <v>0.38000000000000017</v>
      </c>
      <c r="AO22" s="23">
        <f t="shared" si="48"/>
        <v>0.39000000000000018</v>
      </c>
      <c r="AP22" s="23">
        <f t="shared" si="48"/>
        <v>0.40000000000000019</v>
      </c>
      <c r="AQ22" s="23">
        <f t="shared" si="48"/>
        <v>0.4100000000000002</v>
      </c>
      <c r="AR22" s="23">
        <f t="shared" si="48"/>
        <v>0.42000000000000021</v>
      </c>
      <c r="AS22" s="23">
        <f t="shared" si="48"/>
        <v>0.43000000000000022</v>
      </c>
      <c r="AT22" s="23">
        <f t="shared" si="48"/>
        <v>0.44000000000000022</v>
      </c>
      <c r="AU22" s="23">
        <f t="shared" si="48"/>
        <v>0.45000000000000023</v>
      </c>
      <c r="AV22" s="23">
        <f t="shared" si="48"/>
        <v>0.46000000000000024</v>
      </c>
      <c r="AW22" s="23">
        <f t="shared" si="48"/>
        <v>0.47000000000000025</v>
      </c>
      <c r="AX22" s="23">
        <f t="shared" si="48"/>
        <v>0.48000000000000026</v>
      </c>
      <c r="AY22" s="23">
        <f t="shared" si="48"/>
        <v>0.49000000000000027</v>
      </c>
      <c r="AZ22" s="23">
        <f t="shared" si="48"/>
        <v>0.50000000000000022</v>
      </c>
      <c r="BA22" s="23">
        <f t="shared" si="48"/>
        <v>0.51000000000000023</v>
      </c>
      <c r="BB22" s="23">
        <f t="shared" si="48"/>
        <v>0.52000000000000024</v>
      </c>
      <c r="BC22" s="23">
        <f t="shared" si="48"/>
        <v>0.53000000000000025</v>
      </c>
      <c r="BD22" s="23">
        <f t="shared" si="48"/>
        <v>0.54000000000000026</v>
      </c>
      <c r="BE22" s="23">
        <f t="shared" si="48"/>
        <v>0.55000000000000027</v>
      </c>
      <c r="BF22" s="23">
        <f t="shared" si="48"/>
        <v>0.56000000000000028</v>
      </c>
      <c r="BG22" s="23">
        <f t="shared" ref="BG22:CL22" si="49">BF22+BG20</f>
        <v>0.57000000000000028</v>
      </c>
      <c r="BH22" s="23">
        <f t="shared" si="49"/>
        <v>0.58000000000000029</v>
      </c>
      <c r="BI22" s="23">
        <f t="shared" si="49"/>
        <v>0.5900000000000003</v>
      </c>
      <c r="BJ22" s="23">
        <f t="shared" si="49"/>
        <v>0.60000000000000031</v>
      </c>
      <c r="BK22" s="23">
        <f t="shared" si="49"/>
        <v>0.61000000000000032</v>
      </c>
      <c r="BL22" s="23">
        <f t="shared" si="49"/>
        <v>0.62000000000000033</v>
      </c>
      <c r="BM22" s="23">
        <f t="shared" si="49"/>
        <v>0.63000000000000034</v>
      </c>
      <c r="BN22" s="23">
        <f t="shared" si="49"/>
        <v>0.64000000000000035</v>
      </c>
      <c r="BO22" s="23">
        <f t="shared" si="49"/>
        <v>0.65000000000000036</v>
      </c>
      <c r="BP22" s="23">
        <f t="shared" si="49"/>
        <v>0.66000000000000036</v>
      </c>
      <c r="BQ22" s="23">
        <f t="shared" si="49"/>
        <v>0.67000000000000037</v>
      </c>
      <c r="BR22" s="23">
        <f t="shared" si="49"/>
        <v>0.68000000000000038</v>
      </c>
      <c r="BS22" s="23">
        <f t="shared" si="49"/>
        <v>0.69000000000000039</v>
      </c>
      <c r="BT22" s="23">
        <f t="shared" si="49"/>
        <v>0.7000000000000004</v>
      </c>
      <c r="BU22" s="23">
        <f t="shared" si="49"/>
        <v>0.71000000000000041</v>
      </c>
      <c r="BV22" s="23">
        <f t="shared" si="49"/>
        <v>0.72000000000000042</v>
      </c>
      <c r="BW22" s="23">
        <f t="shared" si="49"/>
        <v>0.73000000000000043</v>
      </c>
      <c r="BX22" s="23">
        <f t="shared" si="49"/>
        <v>0.74000000000000044</v>
      </c>
      <c r="BY22" s="23">
        <f t="shared" si="49"/>
        <v>0.75000000000000044</v>
      </c>
      <c r="BZ22" s="23">
        <f t="shared" si="49"/>
        <v>0.76000000000000045</v>
      </c>
      <c r="CA22" s="23">
        <f t="shared" si="49"/>
        <v>0.77000000000000046</v>
      </c>
      <c r="CB22" s="23">
        <f t="shared" si="49"/>
        <v>0.78000000000000047</v>
      </c>
      <c r="CC22" s="23">
        <f t="shared" si="49"/>
        <v>0.79000000000000048</v>
      </c>
      <c r="CD22" s="23">
        <f t="shared" si="49"/>
        <v>0.80000000000000049</v>
      </c>
      <c r="CE22" s="23">
        <f t="shared" si="49"/>
        <v>0.8100000000000005</v>
      </c>
      <c r="CF22" s="23">
        <f t="shared" si="49"/>
        <v>0.82000000000000051</v>
      </c>
      <c r="CG22" s="23">
        <f t="shared" si="49"/>
        <v>0.83000000000000052</v>
      </c>
      <c r="CH22" s="23">
        <f t="shared" si="49"/>
        <v>0.84000000000000052</v>
      </c>
      <c r="CI22" s="23">
        <f t="shared" si="49"/>
        <v>0.85000000000000053</v>
      </c>
      <c r="CJ22" s="23">
        <f t="shared" si="49"/>
        <v>0.86000000000000054</v>
      </c>
      <c r="CK22" s="23">
        <f t="shared" si="49"/>
        <v>0.87000000000000055</v>
      </c>
      <c r="CL22" s="23">
        <f t="shared" si="49"/>
        <v>0.88000000000000056</v>
      </c>
      <c r="CM22" s="23">
        <f t="shared" ref="CM22:DD22" si="50">CL22+CM20</f>
        <v>0.89000000000000057</v>
      </c>
      <c r="CN22" s="23">
        <f t="shared" si="50"/>
        <v>0.90000000000000058</v>
      </c>
      <c r="CO22" s="23">
        <f t="shared" si="50"/>
        <v>0.91000000000000059</v>
      </c>
      <c r="CP22" s="23">
        <f t="shared" si="50"/>
        <v>0.9200000000000006</v>
      </c>
      <c r="CQ22" s="23">
        <f t="shared" si="50"/>
        <v>0.9300000000000006</v>
      </c>
      <c r="CR22" s="23">
        <f t="shared" si="50"/>
        <v>0.94000000000000061</v>
      </c>
      <c r="CS22" s="23">
        <f t="shared" si="50"/>
        <v>0.95000000000000062</v>
      </c>
      <c r="CT22" s="23">
        <f t="shared" si="50"/>
        <v>0.96000000000000063</v>
      </c>
      <c r="CU22" s="23">
        <f t="shared" si="50"/>
        <v>0.97000000000000064</v>
      </c>
      <c r="CV22" s="23">
        <f t="shared" si="50"/>
        <v>0.98000000000000065</v>
      </c>
      <c r="CW22" s="23">
        <f t="shared" si="50"/>
        <v>0.99000000000000066</v>
      </c>
      <c r="CX22" s="23">
        <f t="shared" si="50"/>
        <v>1.0000000000000007</v>
      </c>
      <c r="CY22" s="23">
        <f t="shared" si="50"/>
        <v>1.0100000000000007</v>
      </c>
      <c r="CZ22" s="23">
        <f t="shared" si="50"/>
        <v>1.0200000000000007</v>
      </c>
      <c r="DA22" s="23">
        <f t="shared" si="50"/>
        <v>1.0300000000000007</v>
      </c>
      <c r="DB22" s="23">
        <f t="shared" si="50"/>
        <v>1.0400000000000007</v>
      </c>
      <c r="DC22" s="23">
        <f t="shared" si="50"/>
        <v>1.0500000000000007</v>
      </c>
      <c r="DD22" s="23">
        <f t="shared" si="50"/>
        <v>1.0600000000000007</v>
      </c>
      <c r="DE22" s="23">
        <f t="shared" ref="DE22:EI22" si="51">DD22+DE20</f>
        <v>1.0700000000000007</v>
      </c>
      <c r="DF22" s="23">
        <f t="shared" si="51"/>
        <v>1.0800000000000007</v>
      </c>
      <c r="DG22" s="23">
        <f t="shared" si="51"/>
        <v>1.0900000000000007</v>
      </c>
      <c r="DH22" s="23">
        <f t="shared" si="51"/>
        <v>1.1000000000000008</v>
      </c>
      <c r="DI22" s="23">
        <f t="shared" si="51"/>
        <v>1.1100000000000008</v>
      </c>
      <c r="DJ22" s="23">
        <f t="shared" si="51"/>
        <v>1.1200000000000008</v>
      </c>
      <c r="DK22" s="23">
        <f t="shared" si="51"/>
        <v>1.1300000000000008</v>
      </c>
      <c r="DL22" s="23">
        <f t="shared" si="51"/>
        <v>1.1400000000000008</v>
      </c>
      <c r="DM22" s="23">
        <f t="shared" si="51"/>
        <v>1.1500000000000008</v>
      </c>
      <c r="DN22" s="23">
        <f t="shared" si="51"/>
        <v>1.1600000000000008</v>
      </c>
      <c r="DO22" s="23">
        <f t="shared" si="51"/>
        <v>1.1700000000000008</v>
      </c>
      <c r="DP22" s="23">
        <f t="shared" si="51"/>
        <v>1.1800000000000008</v>
      </c>
      <c r="DQ22" s="23">
        <f t="shared" si="51"/>
        <v>1.1900000000000008</v>
      </c>
      <c r="DR22" s="23">
        <f t="shared" si="51"/>
        <v>1.2000000000000008</v>
      </c>
      <c r="DS22" s="23">
        <f t="shared" si="51"/>
        <v>1.2100000000000009</v>
      </c>
      <c r="DT22" s="23">
        <f t="shared" si="51"/>
        <v>1.2200000000000009</v>
      </c>
      <c r="DU22" s="23">
        <f t="shared" si="51"/>
        <v>1.2300000000000009</v>
      </c>
      <c r="DV22" s="23">
        <f t="shared" si="51"/>
        <v>1.2400000000000009</v>
      </c>
      <c r="DW22" s="23">
        <f t="shared" si="51"/>
        <v>1.2500000000000009</v>
      </c>
      <c r="DX22" s="23">
        <f t="shared" si="51"/>
        <v>1.2600000000000009</v>
      </c>
      <c r="DY22" s="23">
        <f t="shared" si="51"/>
        <v>1.2700000000000009</v>
      </c>
      <c r="DZ22" s="23">
        <f t="shared" si="51"/>
        <v>1.2800000000000009</v>
      </c>
      <c r="EA22" s="23">
        <f t="shared" si="51"/>
        <v>1.2900000000000009</v>
      </c>
      <c r="EB22" s="23">
        <f t="shared" si="51"/>
        <v>1.3000000000000009</v>
      </c>
      <c r="EC22" s="23">
        <f t="shared" si="51"/>
        <v>1.3100000000000009</v>
      </c>
      <c r="ED22" s="23">
        <f t="shared" si="51"/>
        <v>1.320000000000001</v>
      </c>
      <c r="EE22" s="23">
        <f t="shared" si="51"/>
        <v>1.330000000000001</v>
      </c>
      <c r="EF22" s="23">
        <f t="shared" si="51"/>
        <v>1.340000000000001</v>
      </c>
      <c r="EG22" s="23">
        <f t="shared" si="51"/>
        <v>1.350000000000001</v>
      </c>
      <c r="EH22" s="23">
        <f t="shared" si="51"/>
        <v>1.360000000000001</v>
      </c>
      <c r="EI22" s="23">
        <f t="shared" si="51"/>
        <v>1.370000000000001</v>
      </c>
      <c r="EJ22" s="23">
        <f t="shared" ref="EJ22:ES22" si="52">EI22+EJ20</f>
        <v>1.380000000000001</v>
      </c>
      <c r="EK22" s="23">
        <f t="shared" si="52"/>
        <v>1.390000000000001</v>
      </c>
      <c r="EL22" s="23">
        <f t="shared" si="52"/>
        <v>1.400000000000001</v>
      </c>
      <c r="EM22" s="23">
        <f t="shared" si="52"/>
        <v>1.410000000000001</v>
      </c>
      <c r="EN22" s="23">
        <f t="shared" si="52"/>
        <v>1.420000000000001</v>
      </c>
      <c r="EO22" s="23">
        <f t="shared" si="52"/>
        <v>1.430000000000001</v>
      </c>
      <c r="EP22" s="23">
        <f t="shared" si="52"/>
        <v>1.4400000000000011</v>
      </c>
      <c r="EQ22" s="23">
        <f t="shared" si="52"/>
        <v>1.4500000000000011</v>
      </c>
      <c r="ER22" s="23">
        <f t="shared" si="52"/>
        <v>1.4600000000000011</v>
      </c>
      <c r="ES22" s="23">
        <f t="shared" si="52"/>
        <v>1.4700000000000011</v>
      </c>
      <c r="ET22" s="23">
        <f t="shared" ref="ET22:FS22" si="53">ES22+ET20</f>
        <v>1.4800000000000011</v>
      </c>
      <c r="EU22" s="23">
        <f t="shared" si="53"/>
        <v>1.4900000000000011</v>
      </c>
      <c r="EV22" s="23">
        <f t="shared" si="53"/>
        <v>1.5000000000000011</v>
      </c>
      <c r="EW22" s="23">
        <f t="shared" si="53"/>
        <v>1.5100000000000011</v>
      </c>
      <c r="EX22" s="23">
        <f t="shared" si="53"/>
        <v>1.5200000000000011</v>
      </c>
      <c r="EY22" s="23">
        <f t="shared" si="53"/>
        <v>1.5300000000000011</v>
      </c>
      <c r="EZ22" s="23">
        <f t="shared" si="53"/>
        <v>1.5400000000000011</v>
      </c>
      <c r="FA22" s="23">
        <f t="shared" si="53"/>
        <v>1.5500000000000012</v>
      </c>
      <c r="FB22" s="23">
        <f t="shared" si="53"/>
        <v>1.5600000000000012</v>
      </c>
      <c r="FC22" s="23">
        <f t="shared" si="53"/>
        <v>1.5700000000000012</v>
      </c>
      <c r="FD22" s="23">
        <f t="shared" si="53"/>
        <v>1.5800000000000012</v>
      </c>
      <c r="FE22" s="23">
        <f t="shared" si="53"/>
        <v>1.5900000000000012</v>
      </c>
      <c r="FF22" s="23">
        <f t="shared" si="53"/>
        <v>1.6000000000000012</v>
      </c>
      <c r="FG22" s="23">
        <f t="shared" si="53"/>
        <v>1.6100000000000012</v>
      </c>
      <c r="FH22" s="23">
        <f t="shared" si="53"/>
        <v>1.6200000000000012</v>
      </c>
      <c r="FI22" s="23">
        <f t="shared" si="53"/>
        <v>1.6300000000000012</v>
      </c>
      <c r="FJ22" s="23">
        <f t="shared" si="53"/>
        <v>1.6400000000000012</v>
      </c>
      <c r="FK22" s="23">
        <f t="shared" si="53"/>
        <v>1.6500000000000012</v>
      </c>
      <c r="FL22" s="23">
        <f t="shared" si="53"/>
        <v>1.6600000000000013</v>
      </c>
      <c r="FM22" s="23">
        <f t="shared" si="53"/>
        <v>1.6700000000000013</v>
      </c>
      <c r="FN22" s="23">
        <f t="shared" si="53"/>
        <v>1.6800000000000013</v>
      </c>
      <c r="FO22" s="23">
        <f t="shared" si="53"/>
        <v>1.6900000000000013</v>
      </c>
      <c r="FP22" s="23">
        <f t="shared" si="53"/>
        <v>1.7000000000000013</v>
      </c>
      <c r="FQ22" s="23">
        <f t="shared" si="53"/>
        <v>1.7100000000000013</v>
      </c>
      <c r="FR22" s="23">
        <f t="shared" si="53"/>
        <v>1.7200000000000013</v>
      </c>
      <c r="FS22" s="23">
        <f t="shared" si="53"/>
        <v>1.7300000000000013</v>
      </c>
    </row>
    <row r="23" spans="1:2078" s="14" customFormat="1" ht="6" customHeight="1" x14ac:dyDescent="0.25">
      <c r="Q23" s="200"/>
    </row>
    <row r="24" spans="1:2078" s="4" customFormat="1" ht="14.4" x14ac:dyDescent="0.3">
      <c r="A24" s="25" t="s">
        <v>3</v>
      </c>
      <c r="B24" s="26" t="s">
        <v>8</v>
      </c>
      <c r="C24" s="198">
        <v>1.27</v>
      </c>
      <c r="D24" s="198">
        <v>0</v>
      </c>
      <c r="E24" s="198">
        <v>0</v>
      </c>
      <c r="F24" s="198">
        <v>0</v>
      </c>
      <c r="G24" s="198">
        <v>0</v>
      </c>
      <c r="H24" s="198">
        <v>0.254</v>
      </c>
      <c r="I24" s="198">
        <v>4.3179999999999996</v>
      </c>
      <c r="J24" s="198">
        <v>1.016</v>
      </c>
      <c r="K24" s="198">
        <v>1.016</v>
      </c>
      <c r="L24" s="198">
        <v>0</v>
      </c>
      <c r="M24" s="198">
        <v>0</v>
      </c>
      <c r="N24" s="198">
        <v>0</v>
      </c>
      <c r="O24" s="198">
        <v>0</v>
      </c>
      <c r="P24" s="198">
        <v>0</v>
      </c>
      <c r="Q24" s="204">
        <v>2.032</v>
      </c>
      <c r="R24" s="198">
        <v>7.8739999999999899</v>
      </c>
      <c r="S24" s="198">
        <v>0</v>
      </c>
      <c r="T24" s="198">
        <v>0</v>
      </c>
      <c r="U24" s="198">
        <v>0</v>
      </c>
      <c r="V24" s="198">
        <v>0</v>
      </c>
      <c r="W24" s="198">
        <v>0</v>
      </c>
      <c r="X24" s="198">
        <v>6.0960000000000001</v>
      </c>
      <c r="Y24" s="198">
        <v>0</v>
      </c>
      <c r="Z24" s="198">
        <v>0</v>
      </c>
      <c r="AA24" s="198">
        <v>0</v>
      </c>
      <c r="AB24" s="198">
        <v>0</v>
      </c>
      <c r="AC24" s="198">
        <v>0</v>
      </c>
      <c r="AD24" s="198">
        <v>0</v>
      </c>
      <c r="AE24" s="198">
        <v>0</v>
      </c>
      <c r="AF24" s="198">
        <v>0</v>
      </c>
      <c r="AG24" s="198">
        <v>0</v>
      </c>
      <c r="AH24" s="198">
        <v>0</v>
      </c>
      <c r="AI24" s="198">
        <v>0</v>
      </c>
      <c r="AJ24" s="198">
        <v>0</v>
      </c>
      <c r="AK24" s="198">
        <v>0</v>
      </c>
      <c r="AL24" s="198">
        <v>0</v>
      </c>
      <c r="AM24" s="198">
        <v>0</v>
      </c>
      <c r="AN24" s="198">
        <v>0.254</v>
      </c>
      <c r="AO24" s="198">
        <v>0</v>
      </c>
      <c r="AP24" s="198">
        <v>0</v>
      </c>
      <c r="AQ24" s="198">
        <v>0</v>
      </c>
      <c r="AR24" s="198">
        <v>0.50800000000000001</v>
      </c>
      <c r="AS24" s="198">
        <v>0</v>
      </c>
      <c r="AT24" s="198">
        <v>0</v>
      </c>
      <c r="AU24" s="198">
        <v>0</v>
      </c>
      <c r="AV24" s="198">
        <v>0.76200000000000001</v>
      </c>
      <c r="AW24" s="198">
        <v>0.76200000000000001</v>
      </c>
      <c r="AX24" s="198">
        <v>0</v>
      </c>
      <c r="AY24" s="198">
        <v>0.50800000000000001</v>
      </c>
      <c r="AZ24" s="198">
        <v>0</v>
      </c>
      <c r="BA24" s="198">
        <v>0</v>
      </c>
      <c r="BB24" s="198">
        <v>0</v>
      </c>
      <c r="BC24" s="198">
        <v>4.3179999999999996</v>
      </c>
      <c r="BD24" s="198">
        <v>0.254</v>
      </c>
      <c r="BE24" s="198">
        <v>0.76200000000000001</v>
      </c>
      <c r="BF24" s="198">
        <v>0</v>
      </c>
      <c r="BG24" s="198">
        <v>0</v>
      </c>
      <c r="BH24" s="198">
        <v>0</v>
      </c>
      <c r="BI24" s="198">
        <v>0</v>
      </c>
      <c r="BJ24" s="198">
        <v>7.8739999999999997</v>
      </c>
      <c r="BK24" s="198">
        <v>7.1120000000000001</v>
      </c>
      <c r="BL24" s="198">
        <v>1.016</v>
      </c>
      <c r="BM24" s="198">
        <v>0</v>
      </c>
      <c r="BN24" s="198">
        <v>0</v>
      </c>
      <c r="BO24" s="198">
        <v>0</v>
      </c>
      <c r="BP24" s="198">
        <v>3.048</v>
      </c>
      <c r="BQ24" s="198">
        <v>2.032</v>
      </c>
      <c r="BR24" s="198">
        <v>0</v>
      </c>
      <c r="BS24" s="198">
        <v>0.254</v>
      </c>
      <c r="BT24" s="198">
        <v>0</v>
      </c>
      <c r="BU24" s="198">
        <v>0</v>
      </c>
      <c r="BV24" s="198">
        <v>0</v>
      </c>
      <c r="BW24" s="198">
        <v>0</v>
      </c>
      <c r="BX24" s="198">
        <v>0.50800000000000001</v>
      </c>
      <c r="BY24" s="198">
        <v>0.50800000000000001</v>
      </c>
      <c r="BZ24" s="198">
        <v>0.50800000000000001</v>
      </c>
      <c r="CA24" s="198">
        <v>0</v>
      </c>
      <c r="CB24" s="198">
        <v>0</v>
      </c>
      <c r="CC24" s="198">
        <v>0</v>
      </c>
      <c r="CD24" s="198">
        <v>0</v>
      </c>
      <c r="CE24" s="198">
        <v>0.254</v>
      </c>
      <c r="CF24" s="198">
        <v>19.815999999999999</v>
      </c>
      <c r="CG24" s="198">
        <v>0</v>
      </c>
      <c r="CH24" s="198">
        <v>0</v>
      </c>
      <c r="CI24" s="198">
        <v>0</v>
      </c>
      <c r="CJ24" s="198">
        <v>0</v>
      </c>
      <c r="CK24" s="198">
        <v>0</v>
      </c>
      <c r="CL24" s="198">
        <v>0</v>
      </c>
      <c r="CM24" s="198">
        <v>0</v>
      </c>
      <c r="CN24" s="198">
        <v>0</v>
      </c>
      <c r="CO24" s="198">
        <v>5.8419999999999996</v>
      </c>
      <c r="CP24" s="198">
        <v>0.76200000000000001</v>
      </c>
      <c r="CQ24" s="198">
        <v>0</v>
      </c>
      <c r="CR24" s="198">
        <v>0</v>
      </c>
      <c r="CS24" s="198">
        <v>0</v>
      </c>
      <c r="CT24" s="198">
        <v>0</v>
      </c>
      <c r="CU24" s="198">
        <v>0.254</v>
      </c>
      <c r="CV24" s="198">
        <v>0</v>
      </c>
      <c r="CW24" s="198">
        <v>0</v>
      </c>
      <c r="CX24" s="198">
        <v>0</v>
      </c>
      <c r="CY24" s="198">
        <v>6.8579999999999997</v>
      </c>
      <c r="CZ24" s="198">
        <v>0</v>
      </c>
      <c r="DA24" s="198">
        <v>0</v>
      </c>
      <c r="DB24" s="198">
        <v>0.76200000000000001</v>
      </c>
      <c r="DC24" s="198">
        <v>0</v>
      </c>
      <c r="DD24" s="198">
        <v>0</v>
      </c>
      <c r="DE24" s="198">
        <v>1.778</v>
      </c>
      <c r="DF24" s="198">
        <v>0</v>
      </c>
      <c r="DG24" s="198">
        <v>0</v>
      </c>
      <c r="DH24" s="198">
        <v>0</v>
      </c>
      <c r="DI24" s="198">
        <v>0</v>
      </c>
      <c r="DJ24" s="198">
        <v>0</v>
      </c>
      <c r="DK24" s="198">
        <v>0.254</v>
      </c>
      <c r="DL24" s="198">
        <v>0</v>
      </c>
      <c r="DM24" s="198">
        <v>0</v>
      </c>
      <c r="DN24" s="198">
        <v>0</v>
      </c>
      <c r="DO24" s="198">
        <v>0</v>
      </c>
      <c r="DP24" s="198">
        <v>0</v>
      </c>
      <c r="DQ24" s="198">
        <v>27.937999999999999</v>
      </c>
      <c r="DR24" s="198">
        <v>2.286</v>
      </c>
      <c r="DS24" s="198">
        <v>4.5720000000000001</v>
      </c>
      <c r="DT24" s="198">
        <v>10.16</v>
      </c>
      <c r="DU24" s="198">
        <v>10.16</v>
      </c>
      <c r="DV24" s="198">
        <v>3.556</v>
      </c>
      <c r="DW24" s="198">
        <v>15.24</v>
      </c>
      <c r="DX24" s="198">
        <v>0</v>
      </c>
      <c r="DY24" s="198">
        <v>0</v>
      </c>
      <c r="DZ24" s="198">
        <v>0.50800000000000001</v>
      </c>
      <c r="EA24" s="198">
        <v>0.76200000000000001</v>
      </c>
      <c r="EB24" s="198">
        <v>0</v>
      </c>
      <c r="EC24" s="198">
        <v>0</v>
      </c>
      <c r="ED24" s="198">
        <v>4.8259999999999996</v>
      </c>
      <c r="EE24" s="198">
        <v>17.526</v>
      </c>
      <c r="EF24" s="198">
        <v>0</v>
      </c>
      <c r="EG24" s="198">
        <v>0</v>
      </c>
      <c r="EH24" s="198">
        <v>0</v>
      </c>
      <c r="EI24" s="198">
        <v>4.3179999999999996</v>
      </c>
      <c r="EJ24" s="198">
        <v>0.254</v>
      </c>
      <c r="EK24" s="198">
        <v>0</v>
      </c>
      <c r="EL24" s="198">
        <v>0</v>
      </c>
      <c r="EM24" s="198">
        <v>0</v>
      </c>
      <c r="EN24" s="198">
        <v>0</v>
      </c>
      <c r="EO24" s="198">
        <v>0.50800000000000001</v>
      </c>
      <c r="EP24" s="198">
        <v>4.8259999999999996</v>
      </c>
      <c r="EQ24" s="198">
        <v>0</v>
      </c>
      <c r="ER24" s="198">
        <v>0</v>
      </c>
      <c r="ES24" s="198">
        <v>0</v>
      </c>
      <c r="ET24" s="198">
        <v>0</v>
      </c>
      <c r="EU24" s="198">
        <v>0</v>
      </c>
      <c r="EV24" s="198">
        <v>5.0799999999999903</v>
      </c>
      <c r="EW24" s="198">
        <v>0</v>
      </c>
      <c r="EX24" s="198">
        <v>0</v>
      </c>
      <c r="EY24" s="198">
        <v>0</v>
      </c>
      <c r="EZ24" s="198">
        <v>1.016</v>
      </c>
      <c r="FA24" s="198">
        <v>0</v>
      </c>
      <c r="FB24" s="198">
        <v>0</v>
      </c>
      <c r="FC24" s="198">
        <v>0</v>
      </c>
      <c r="FD24" s="198">
        <v>7.1120000000000001</v>
      </c>
      <c r="FE24" s="198">
        <v>0</v>
      </c>
      <c r="FF24" s="198">
        <v>2.794</v>
      </c>
      <c r="FG24" s="198">
        <v>0.254</v>
      </c>
      <c r="FH24" s="198">
        <v>0</v>
      </c>
      <c r="FI24" s="198">
        <v>0</v>
      </c>
      <c r="FJ24" s="198">
        <v>0</v>
      </c>
      <c r="FK24" s="198">
        <v>0</v>
      </c>
      <c r="FL24" s="198">
        <v>0</v>
      </c>
      <c r="FM24" s="198">
        <v>0</v>
      </c>
      <c r="FN24" s="198">
        <v>0.254</v>
      </c>
      <c r="FO24" s="198">
        <v>0</v>
      </c>
      <c r="FP24" s="198">
        <v>4.8259999999999996</v>
      </c>
      <c r="FQ24" s="198">
        <v>0</v>
      </c>
      <c r="FR24" s="198">
        <v>0</v>
      </c>
      <c r="FS24" s="198">
        <v>0</v>
      </c>
      <c r="FT24" s="198">
        <v>1.27</v>
      </c>
      <c r="FU24" s="198">
        <v>0</v>
      </c>
      <c r="FV24" s="198">
        <v>0</v>
      </c>
      <c r="FW24" s="198">
        <v>0</v>
      </c>
      <c r="FX24" s="198">
        <v>0</v>
      </c>
      <c r="FY24" s="198">
        <v>0.254</v>
      </c>
      <c r="FZ24" s="198">
        <v>4.3179999999999996</v>
      </c>
      <c r="GA24" s="198">
        <v>1.016</v>
      </c>
      <c r="GB24" s="198">
        <v>1.016</v>
      </c>
      <c r="GC24" s="198">
        <v>0</v>
      </c>
      <c r="GD24" s="198">
        <v>0</v>
      </c>
      <c r="GE24" s="198">
        <v>0</v>
      </c>
      <c r="GF24" s="198">
        <v>0</v>
      </c>
      <c r="GG24" s="198">
        <v>0</v>
      </c>
      <c r="GH24" s="198">
        <v>2.032</v>
      </c>
      <c r="GI24" s="198">
        <v>7.8739999999999899</v>
      </c>
      <c r="GJ24" s="198">
        <v>0</v>
      </c>
      <c r="GK24" s="198">
        <v>0</v>
      </c>
      <c r="GL24" s="198">
        <v>0</v>
      </c>
      <c r="GM24" s="198">
        <v>0</v>
      </c>
      <c r="GN24" s="198">
        <v>0</v>
      </c>
      <c r="GO24" s="198">
        <v>6.0960000000000001</v>
      </c>
      <c r="GP24" s="198">
        <v>0</v>
      </c>
      <c r="GQ24" s="198">
        <v>0</v>
      </c>
      <c r="GR24" s="198">
        <v>0</v>
      </c>
      <c r="GS24" s="198">
        <v>0</v>
      </c>
      <c r="GT24" s="198">
        <v>0</v>
      </c>
      <c r="GU24" s="198">
        <v>0</v>
      </c>
      <c r="GV24" s="198">
        <v>0</v>
      </c>
      <c r="GW24" s="198">
        <v>0</v>
      </c>
      <c r="GX24" s="198">
        <v>0</v>
      </c>
      <c r="GY24" s="198">
        <v>0</v>
      </c>
      <c r="GZ24" s="198">
        <v>0</v>
      </c>
      <c r="HA24" s="198">
        <v>0</v>
      </c>
      <c r="HB24" s="198">
        <v>0</v>
      </c>
      <c r="HC24" s="198">
        <v>0</v>
      </c>
      <c r="HD24" s="198">
        <v>0</v>
      </c>
      <c r="HE24" s="198">
        <v>0.254</v>
      </c>
      <c r="HF24" s="198">
        <v>0</v>
      </c>
      <c r="HG24" s="198">
        <v>0</v>
      </c>
      <c r="HH24" s="198">
        <v>0</v>
      </c>
      <c r="HI24" s="198">
        <v>0.50800000000000001</v>
      </c>
      <c r="HJ24" s="198">
        <v>0</v>
      </c>
      <c r="HK24" s="198">
        <v>0</v>
      </c>
      <c r="HL24" s="198">
        <v>0</v>
      </c>
      <c r="HM24" s="198">
        <v>0.76200000000000001</v>
      </c>
      <c r="HN24" s="198">
        <v>0.76200000000000001</v>
      </c>
      <c r="HO24" s="198">
        <v>0</v>
      </c>
      <c r="HP24" s="198">
        <v>0.50800000000000001</v>
      </c>
      <c r="HQ24" s="198">
        <v>0</v>
      </c>
      <c r="HR24" s="198">
        <v>0</v>
      </c>
      <c r="HS24" s="198">
        <v>0</v>
      </c>
      <c r="HT24" s="198">
        <v>4.3179999999999996</v>
      </c>
      <c r="HU24" s="198">
        <v>0.254</v>
      </c>
      <c r="HV24" s="198">
        <v>0.76200000000000001</v>
      </c>
      <c r="HW24" s="198">
        <v>0</v>
      </c>
      <c r="HX24" s="198">
        <v>0</v>
      </c>
      <c r="HY24" s="198">
        <v>0</v>
      </c>
      <c r="HZ24" s="198">
        <v>0</v>
      </c>
      <c r="IA24" s="198">
        <v>7.8739999999999997</v>
      </c>
      <c r="IB24" s="198">
        <v>7.1120000000000001</v>
      </c>
      <c r="IC24" s="198">
        <v>1.016</v>
      </c>
      <c r="ID24" s="198">
        <v>0</v>
      </c>
      <c r="IE24" s="198">
        <v>0</v>
      </c>
      <c r="IF24" s="198">
        <v>0</v>
      </c>
      <c r="IG24" s="198">
        <v>3.048</v>
      </c>
      <c r="IH24" s="198">
        <v>2.032</v>
      </c>
      <c r="II24" s="198">
        <v>0</v>
      </c>
      <c r="IJ24" s="198">
        <v>0.254</v>
      </c>
      <c r="IK24" s="198">
        <v>0</v>
      </c>
      <c r="IL24" s="198">
        <v>0</v>
      </c>
      <c r="IM24" s="198">
        <v>0</v>
      </c>
      <c r="IN24" s="198">
        <v>0</v>
      </c>
      <c r="IO24" s="198">
        <v>0.50800000000000001</v>
      </c>
      <c r="IP24" s="198">
        <v>0.50800000000000001</v>
      </c>
      <c r="IQ24" s="198">
        <v>0.50800000000000001</v>
      </c>
      <c r="IR24" s="198">
        <v>0</v>
      </c>
      <c r="IS24" s="198">
        <v>0</v>
      </c>
      <c r="IT24" s="198">
        <v>0</v>
      </c>
      <c r="IU24" s="198">
        <v>0</v>
      </c>
      <c r="IV24" s="198">
        <v>0.254</v>
      </c>
      <c r="IW24" s="198">
        <v>19.815999999999999</v>
      </c>
      <c r="IX24" s="198">
        <v>0</v>
      </c>
      <c r="IY24" s="198">
        <v>0</v>
      </c>
      <c r="IZ24" s="198">
        <v>0</v>
      </c>
      <c r="JA24" s="198">
        <v>0</v>
      </c>
      <c r="JB24" s="198">
        <v>0</v>
      </c>
      <c r="JC24" s="198">
        <v>0</v>
      </c>
      <c r="JD24" s="198">
        <v>0</v>
      </c>
      <c r="JE24" s="198">
        <v>0</v>
      </c>
      <c r="JF24" s="198">
        <v>5.8419999999999996</v>
      </c>
      <c r="JG24" s="198">
        <v>0.76200000000000001</v>
      </c>
      <c r="JH24" s="198">
        <v>0</v>
      </c>
      <c r="JI24" s="198">
        <v>0</v>
      </c>
      <c r="JJ24" s="198">
        <v>0</v>
      </c>
      <c r="JK24" s="198">
        <v>0</v>
      </c>
      <c r="JL24" s="198">
        <v>0.254</v>
      </c>
      <c r="JM24" s="198">
        <v>0</v>
      </c>
      <c r="JN24" s="198">
        <v>0</v>
      </c>
      <c r="JO24" s="198">
        <v>0</v>
      </c>
      <c r="JP24" s="198">
        <v>6.8579999999999997</v>
      </c>
      <c r="JQ24" s="198">
        <v>0</v>
      </c>
      <c r="JR24" s="198">
        <v>0</v>
      </c>
      <c r="JS24" s="198">
        <v>0.76200000000000001</v>
      </c>
      <c r="JT24" s="198">
        <v>0</v>
      </c>
      <c r="JU24" s="198">
        <v>0</v>
      </c>
      <c r="JV24" s="198">
        <v>1.778</v>
      </c>
      <c r="JW24" s="198">
        <v>0</v>
      </c>
      <c r="JX24" s="198">
        <v>0</v>
      </c>
      <c r="JY24" s="198">
        <v>0</v>
      </c>
      <c r="JZ24" s="198">
        <v>0</v>
      </c>
      <c r="KA24" s="198">
        <v>0</v>
      </c>
      <c r="KB24" s="198">
        <v>0.254</v>
      </c>
      <c r="KC24" s="198">
        <v>0</v>
      </c>
      <c r="KD24" s="198">
        <v>0</v>
      </c>
      <c r="KE24" s="198">
        <v>0</v>
      </c>
      <c r="KF24" s="198">
        <v>0</v>
      </c>
      <c r="KG24" s="198">
        <v>0</v>
      </c>
      <c r="KH24" s="198">
        <v>27.937999999999999</v>
      </c>
      <c r="KI24" s="198">
        <v>2.286</v>
      </c>
      <c r="KJ24" s="198">
        <v>4.5720000000000001</v>
      </c>
      <c r="KK24" s="198">
        <v>10.16</v>
      </c>
      <c r="KL24" s="198">
        <v>10.16</v>
      </c>
      <c r="KM24" s="198">
        <v>3.556</v>
      </c>
      <c r="KN24" s="198">
        <v>15.24</v>
      </c>
      <c r="KO24" s="198">
        <v>0</v>
      </c>
      <c r="KP24" s="198">
        <v>0</v>
      </c>
      <c r="KQ24" s="198">
        <v>0.50800000000000001</v>
      </c>
      <c r="KR24" s="198">
        <v>0.76200000000000001</v>
      </c>
      <c r="KS24" s="198">
        <v>0</v>
      </c>
      <c r="KT24" s="198">
        <v>0</v>
      </c>
      <c r="KU24" s="198">
        <v>4.8259999999999996</v>
      </c>
      <c r="KV24" s="198">
        <v>17.526</v>
      </c>
      <c r="KW24" s="198">
        <v>0</v>
      </c>
      <c r="KX24" s="198">
        <v>0</v>
      </c>
      <c r="KY24" s="198">
        <v>0</v>
      </c>
      <c r="KZ24" s="198">
        <v>4.3179999999999996</v>
      </c>
      <c r="LA24" s="198">
        <v>0.254</v>
      </c>
      <c r="LB24" s="198">
        <v>0</v>
      </c>
      <c r="LC24" s="198">
        <v>0</v>
      </c>
      <c r="LD24" s="198">
        <v>0</v>
      </c>
      <c r="LE24" s="198">
        <v>0</v>
      </c>
      <c r="LF24" s="198">
        <v>0.50800000000000001</v>
      </c>
      <c r="LG24" s="198">
        <v>4.8259999999999996</v>
      </c>
      <c r="LH24" s="198">
        <v>0</v>
      </c>
      <c r="LI24" s="198">
        <v>0</v>
      </c>
      <c r="LJ24" s="198">
        <v>0</v>
      </c>
      <c r="LK24" s="198">
        <v>0</v>
      </c>
      <c r="LL24" s="198">
        <v>0</v>
      </c>
      <c r="LM24" s="198">
        <v>5.0799999999999903</v>
      </c>
      <c r="LN24" s="198">
        <v>0</v>
      </c>
      <c r="LO24" s="198">
        <v>0</v>
      </c>
      <c r="LP24" s="198">
        <v>0</v>
      </c>
      <c r="LQ24" s="198">
        <v>1.016</v>
      </c>
      <c r="LR24" s="198">
        <v>0</v>
      </c>
      <c r="LS24" s="198">
        <v>0</v>
      </c>
      <c r="LT24" s="198">
        <v>0</v>
      </c>
      <c r="LU24" s="198">
        <v>7.1120000000000001</v>
      </c>
      <c r="LV24" s="198">
        <v>0</v>
      </c>
      <c r="LW24" s="198">
        <v>2.794</v>
      </c>
      <c r="LX24" s="198">
        <v>0.254</v>
      </c>
      <c r="LY24" s="198">
        <v>0</v>
      </c>
      <c r="LZ24" s="198">
        <v>0</v>
      </c>
      <c r="MA24" s="198">
        <v>0</v>
      </c>
      <c r="MB24" s="198">
        <v>0</v>
      </c>
      <c r="MC24" s="198">
        <v>0</v>
      </c>
      <c r="MD24" s="198">
        <v>0</v>
      </c>
      <c r="ME24" s="198">
        <v>0.254</v>
      </c>
      <c r="MF24" s="198">
        <v>0</v>
      </c>
      <c r="MG24" s="198">
        <v>4.8259999999999996</v>
      </c>
      <c r="MH24" s="198">
        <v>0</v>
      </c>
      <c r="MI24" s="198">
        <v>0</v>
      </c>
      <c r="MJ24" s="198">
        <v>0</v>
      </c>
      <c r="MK24" s="198">
        <v>1.27</v>
      </c>
      <c r="ML24" s="198">
        <v>0</v>
      </c>
      <c r="MM24" s="198">
        <v>0</v>
      </c>
      <c r="MN24" s="198">
        <v>0</v>
      </c>
      <c r="MO24" s="198">
        <v>0</v>
      </c>
      <c r="MP24" s="198">
        <v>0.254</v>
      </c>
      <c r="MQ24" s="198">
        <v>4.3179999999999996</v>
      </c>
      <c r="MR24" s="198">
        <v>1.016</v>
      </c>
      <c r="MS24" s="198">
        <v>1.016</v>
      </c>
      <c r="MT24" s="198">
        <v>0</v>
      </c>
      <c r="MU24" s="198">
        <v>0</v>
      </c>
      <c r="MV24" s="198">
        <v>0</v>
      </c>
      <c r="MW24" s="198">
        <v>0</v>
      </c>
      <c r="MX24" s="198">
        <v>0</v>
      </c>
      <c r="MY24" s="198">
        <v>2.032</v>
      </c>
      <c r="MZ24" s="198">
        <v>7.8739999999999899</v>
      </c>
      <c r="NA24" s="198">
        <v>0</v>
      </c>
      <c r="NB24" s="198">
        <v>0</v>
      </c>
      <c r="NC24" s="198">
        <v>0</v>
      </c>
      <c r="ND24" s="198">
        <v>0</v>
      </c>
      <c r="NE24" s="198">
        <v>0</v>
      </c>
      <c r="NF24" s="198">
        <v>6.0960000000000001</v>
      </c>
      <c r="NG24" s="198">
        <v>0</v>
      </c>
      <c r="NH24" s="198">
        <v>0</v>
      </c>
      <c r="NI24" s="198">
        <v>0</v>
      </c>
      <c r="NJ24" s="198">
        <v>0</v>
      </c>
      <c r="NK24" s="198">
        <v>0</v>
      </c>
      <c r="NL24" s="198">
        <v>0</v>
      </c>
      <c r="NM24" s="198">
        <v>0</v>
      </c>
      <c r="NN24" s="198">
        <v>0</v>
      </c>
      <c r="NO24" s="198">
        <v>0</v>
      </c>
      <c r="NP24" s="198">
        <v>0</v>
      </c>
      <c r="NQ24" s="198">
        <v>0</v>
      </c>
      <c r="NR24" s="198">
        <v>0</v>
      </c>
      <c r="NS24" s="198">
        <v>0</v>
      </c>
      <c r="NT24" s="198">
        <v>0</v>
      </c>
      <c r="NU24" s="198">
        <v>0</v>
      </c>
      <c r="NV24" s="198">
        <v>0.254</v>
      </c>
      <c r="NW24" s="198">
        <v>0</v>
      </c>
      <c r="NX24" s="198">
        <v>0</v>
      </c>
      <c r="NY24" s="198">
        <v>0</v>
      </c>
      <c r="NZ24" s="198">
        <v>0.50800000000000001</v>
      </c>
      <c r="OA24" s="198">
        <v>0</v>
      </c>
      <c r="OB24" s="198">
        <v>0</v>
      </c>
      <c r="OC24" s="198">
        <v>0</v>
      </c>
      <c r="OD24" s="198">
        <v>0.76200000000000001</v>
      </c>
      <c r="OE24" s="198">
        <v>0.76200000000000001</v>
      </c>
      <c r="OF24" s="198">
        <v>0</v>
      </c>
      <c r="OG24" s="198">
        <v>0.50800000000000001</v>
      </c>
      <c r="OH24" s="198">
        <v>0</v>
      </c>
      <c r="OI24" s="198">
        <v>0</v>
      </c>
      <c r="OJ24" s="198">
        <v>0</v>
      </c>
      <c r="OK24" s="198">
        <v>4.3179999999999996</v>
      </c>
      <c r="OL24" s="198">
        <v>0.254</v>
      </c>
      <c r="OM24" s="198">
        <v>0.76200000000000001</v>
      </c>
      <c r="ON24" s="198">
        <v>0</v>
      </c>
      <c r="OO24" s="198">
        <v>0</v>
      </c>
      <c r="OP24" s="198">
        <v>0</v>
      </c>
      <c r="OQ24" s="198">
        <v>0</v>
      </c>
      <c r="OR24" s="198">
        <v>7.8739999999999997</v>
      </c>
      <c r="OS24" s="198">
        <v>7.1120000000000001</v>
      </c>
      <c r="OT24" s="198">
        <v>1.016</v>
      </c>
      <c r="OU24" s="198">
        <v>0</v>
      </c>
      <c r="OV24" s="198">
        <v>0</v>
      </c>
      <c r="OW24" s="198">
        <v>0</v>
      </c>
      <c r="OX24" s="198">
        <v>3.048</v>
      </c>
      <c r="OY24" s="198">
        <v>2.032</v>
      </c>
      <c r="OZ24" s="198">
        <v>0</v>
      </c>
      <c r="PA24" s="198">
        <v>0.254</v>
      </c>
      <c r="PB24" s="198">
        <v>0</v>
      </c>
      <c r="PC24" s="198">
        <v>0</v>
      </c>
      <c r="PD24" s="198">
        <v>0</v>
      </c>
      <c r="PE24" s="198">
        <v>0</v>
      </c>
      <c r="PF24" s="198">
        <v>0.50800000000000001</v>
      </c>
      <c r="PG24" s="198">
        <v>0.50800000000000001</v>
      </c>
      <c r="PH24" s="198">
        <v>0.50800000000000001</v>
      </c>
      <c r="PI24" s="198">
        <v>0</v>
      </c>
      <c r="PJ24" s="198">
        <v>0</v>
      </c>
      <c r="PK24" s="198">
        <v>0</v>
      </c>
      <c r="PL24" s="198">
        <v>0</v>
      </c>
      <c r="PM24" s="198">
        <v>0.254</v>
      </c>
      <c r="PN24" s="198">
        <v>19.815999999999999</v>
      </c>
      <c r="PO24" s="198">
        <v>0</v>
      </c>
      <c r="PP24" s="198">
        <v>0</v>
      </c>
      <c r="PQ24" s="198">
        <v>0</v>
      </c>
      <c r="PR24" s="198">
        <v>0</v>
      </c>
      <c r="PS24" s="198">
        <v>0</v>
      </c>
      <c r="PT24" s="198">
        <v>0</v>
      </c>
      <c r="PU24" s="198">
        <v>0</v>
      </c>
      <c r="PV24" s="198">
        <v>0</v>
      </c>
      <c r="PW24" s="198">
        <v>5.8419999999999996</v>
      </c>
      <c r="PX24" s="198">
        <v>0.76200000000000001</v>
      </c>
      <c r="PY24" s="198">
        <v>0</v>
      </c>
      <c r="PZ24" s="198">
        <v>0</v>
      </c>
      <c r="QA24" s="198">
        <v>0</v>
      </c>
      <c r="QB24" s="198">
        <v>0</v>
      </c>
      <c r="QC24" s="198">
        <v>0.254</v>
      </c>
      <c r="QD24" s="198">
        <v>0</v>
      </c>
      <c r="QE24" s="198">
        <v>0</v>
      </c>
      <c r="QF24" s="198">
        <v>0</v>
      </c>
      <c r="QG24" s="198">
        <v>6.8579999999999997</v>
      </c>
      <c r="QH24" s="198">
        <v>0</v>
      </c>
      <c r="QI24" s="198">
        <v>0</v>
      </c>
      <c r="QJ24" s="198">
        <v>0.76200000000000001</v>
      </c>
      <c r="QK24" s="198">
        <v>0</v>
      </c>
      <c r="QL24" s="198">
        <v>0</v>
      </c>
      <c r="QM24" s="198">
        <v>1.778</v>
      </c>
      <c r="QN24" s="198">
        <v>0</v>
      </c>
      <c r="QO24" s="198">
        <v>0</v>
      </c>
      <c r="QP24" s="198">
        <v>0</v>
      </c>
      <c r="QQ24" s="198">
        <v>0</v>
      </c>
      <c r="QR24" s="198">
        <v>0</v>
      </c>
      <c r="QS24" s="198">
        <v>0.254</v>
      </c>
      <c r="QT24" s="198">
        <v>0</v>
      </c>
      <c r="QU24" s="198">
        <v>0</v>
      </c>
      <c r="QV24" s="198">
        <v>0</v>
      </c>
      <c r="QW24" s="198">
        <v>0</v>
      </c>
      <c r="QX24" s="198">
        <v>0</v>
      </c>
      <c r="QY24" s="198">
        <v>27.937999999999999</v>
      </c>
      <c r="QZ24" s="198">
        <v>2.286</v>
      </c>
      <c r="RA24" s="198">
        <v>4.5720000000000001</v>
      </c>
      <c r="RB24" s="198">
        <v>10.16</v>
      </c>
      <c r="RC24" s="198">
        <v>10.16</v>
      </c>
      <c r="RD24" s="198">
        <v>3.556</v>
      </c>
      <c r="RE24" s="198">
        <v>15.24</v>
      </c>
      <c r="RF24" s="198">
        <v>0</v>
      </c>
      <c r="RG24" s="198">
        <v>0</v>
      </c>
      <c r="RH24" s="198">
        <v>0.50800000000000001</v>
      </c>
      <c r="RI24" s="198">
        <v>0.76200000000000001</v>
      </c>
      <c r="RJ24" s="198">
        <v>0</v>
      </c>
      <c r="RK24" s="198">
        <v>0</v>
      </c>
      <c r="RL24" s="198">
        <v>4.8259999999999996</v>
      </c>
      <c r="RM24" s="198">
        <v>17.526</v>
      </c>
      <c r="RN24" s="198">
        <v>0</v>
      </c>
      <c r="RO24" s="198">
        <v>0</v>
      </c>
      <c r="RP24" s="198">
        <v>0</v>
      </c>
      <c r="RQ24" s="198">
        <v>4.3179999999999996</v>
      </c>
      <c r="RR24" s="198">
        <v>0.254</v>
      </c>
      <c r="RS24" s="198">
        <v>0</v>
      </c>
      <c r="RT24" s="198">
        <v>0</v>
      </c>
      <c r="RU24" s="198">
        <v>0</v>
      </c>
      <c r="RV24" s="198">
        <v>0</v>
      </c>
      <c r="RW24" s="198">
        <v>0.50800000000000001</v>
      </c>
      <c r="RX24" s="198">
        <v>4.8259999999999996</v>
      </c>
      <c r="RY24" s="198">
        <v>0</v>
      </c>
      <c r="RZ24" s="198">
        <v>0</v>
      </c>
      <c r="SA24" s="198">
        <v>0</v>
      </c>
      <c r="SB24" s="198">
        <v>0</v>
      </c>
      <c r="SC24" s="198">
        <v>0</v>
      </c>
      <c r="SD24" s="198">
        <v>5.0799999999999903</v>
      </c>
      <c r="SE24" s="198">
        <v>0</v>
      </c>
      <c r="SF24" s="198">
        <v>0</v>
      </c>
      <c r="SG24" s="198">
        <v>0</v>
      </c>
      <c r="SH24" s="198">
        <v>1.016</v>
      </c>
      <c r="SI24" s="198">
        <v>0</v>
      </c>
      <c r="SJ24" s="198">
        <v>0</v>
      </c>
      <c r="SK24" s="198">
        <v>0</v>
      </c>
      <c r="SL24" s="198">
        <v>7.1120000000000001</v>
      </c>
      <c r="SM24" s="198">
        <v>0</v>
      </c>
      <c r="SN24" s="198">
        <v>2.794</v>
      </c>
      <c r="SO24" s="198">
        <v>0.254</v>
      </c>
      <c r="SP24" s="198">
        <v>0</v>
      </c>
      <c r="SQ24" s="198">
        <v>0</v>
      </c>
      <c r="SR24" s="198">
        <v>0</v>
      </c>
      <c r="SS24" s="198">
        <v>0</v>
      </c>
      <c r="ST24" s="198">
        <v>0</v>
      </c>
      <c r="SU24" s="198">
        <v>0</v>
      </c>
      <c r="SV24" s="198">
        <v>0.254</v>
      </c>
      <c r="SW24" s="198">
        <v>0</v>
      </c>
      <c r="SX24" s="198">
        <v>4.8259999999999996</v>
      </c>
      <c r="SY24" s="198">
        <v>0</v>
      </c>
      <c r="SZ24" s="198">
        <v>0</v>
      </c>
      <c r="TA24" s="198">
        <v>0</v>
      </c>
      <c r="TB24" s="198">
        <v>1.27</v>
      </c>
      <c r="TC24" s="198">
        <v>0</v>
      </c>
      <c r="TD24" s="198">
        <v>0</v>
      </c>
      <c r="TE24" s="198">
        <v>0</v>
      </c>
      <c r="TF24" s="198">
        <v>0</v>
      </c>
      <c r="TG24" s="198">
        <v>0.254</v>
      </c>
      <c r="TH24" s="198">
        <v>4.3179999999999996</v>
      </c>
      <c r="TI24" s="198">
        <v>1.016</v>
      </c>
      <c r="TJ24" s="198">
        <v>1.016</v>
      </c>
      <c r="TK24" s="198">
        <v>0</v>
      </c>
      <c r="TL24" s="198">
        <v>0</v>
      </c>
      <c r="TM24" s="198">
        <v>0</v>
      </c>
      <c r="TN24" s="198">
        <v>0</v>
      </c>
      <c r="TO24" s="198">
        <v>0</v>
      </c>
      <c r="TP24" s="198">
        <v>2.032</v>
      </c>
      <c r="TQ24" s="198">
        <v>7.8739999999999899</v>
      </c>
      <c r="TR24" s="198">
        <v>0</v>
      </c>
      <c r="TS24" s="198">
        <v>0</v>
      </c>
      <c r="TT24" s="198">
        <v>0</v>
      </c>
      <c r="TU24" s="198">
        <v>0</v>
      </c>
      <c r="TV24" s="198">
        <v>0</v>
      </c>
      <c r="TW24" s="198">
        <v>6.0960000000000001</v>
      </c>
      <c r="TX24" s="198">
        <v>0</v>
      </c>
      <c r="TY24" s="198">
        <v>0</v>
      </c>
      <c r="TZ24" s="198">
        <v>0</v>
      </c>
      <c r="UA24" s="198">
        <v>0</v>
      </c>
      <c r="UB24" s="198">
        <v>0</v>
      </c>
      <c r="UC24" s="198">
        <v>0</v>
      </c>
      <c r="UD24" s="198">
        <v>0</v>
      </c>
      <c r="UE24" s="198">
        <v>0</v>
      </c>
      <c r="UF24" s="198">
        <v>0</v>
      </c>
      <c r="UG24" s="198">
        <v>0</v>
      </c>
      <c r="UH24" s="198">
        <v>0</v>
      </c>
      <c r="UI24" s="198">
        <v>0</v>
      </c>
      <c r="UJ24" s="198">
        <v>0</v>
      </c>
      <c r="UK24" s="198">
        <v>0</v>
      </c>
      <c r="UL24" s="198">
        <v>0</v>
      </c>
      <c r="UM24" s="198">
        <v>0.254</v>
      </c>
      <c r="UN24" s="198">
        <v>0</v>
      </c>
      <c r="UO24" s="198">
        <v>0</v>
      </c>
      <c r="UP24" s="198">
        <v>0</v>
      </c>
      <c r="UQ24" s="198">
        <v>0.50800000000000001</v>
      </c>
      <c r="UR24" s="198">
        <v>0</v>
      </c>
      <c r="US24" s="198">
        <v>0</v>
      </c>
      <c r="UT24" s="198">
        <v>0</v>
      </c>
      <c r="UU24" s="198">
        <v>0.76200000000000001</v>
      </c>
      <c r="UV24" s="198">
        <v>0.76200000000000001</v>
      </c>
      <c r="UW24" s="198">
        <v>0</v>
      </c>
      <c r="UX24" s="198">
        <v>0.50800000000000001</v>
      </c>
      <c r="UY24" s="198">
        <v>0</v>
      </c>
      <c r="UZ24" s="198">
        <v>0</v>
      </c>
      <c r="VA24" s="198">
        <v>0</v>
      </c>
      <c r="VB24" s="198">
        <v>4.3179999999999996</v>
      </c>
      <c r="VC24" s="198">
        <v>0.254</v>
      </c>
      <c r="VD24" s="198">
        <v>0.76200000000000001</v>
      </c>
      <c r="VE24" s="198">
        <v>0</v>
      </c>
      <c r="VF24" s="198">
        <v>0</v>
      </c>
      <c r="VG24" s="198">
        <v>0</v>
      </c>
      <c r="VH24" s="198">
        <v>0</v>
      </c>
      <c r="VI24" s="198">
        <v>7.8739999999999997</v>
      </c>
      <c r="VJ24" s="198">
        <v>7.1120000000000001</v>
      </c>
      <c r="VK24" s="198">
        <v>1.016</v>
      </c>
      <c r="VL24" s="198">
        <v>0</v>
      </c>
      <c r="VM24" s="198">
        <v>0</v>
      </c>
      <c r="VN24" s="198">
        <v>0</v>
      </c>
      <c r="VO24" s="198">
        <v>3.048</v>
      </c>
      <c r="VP24" s="198">
        <v>2.032</v>
      </c>
      <c r="VQ24" s="198">
        <v>0</v>
      </c>
      <c r="VR24" s="198">
        <v>0.254</v>
      </c>
      <c r="VS24" s="198">
        <v>0</v>
      </c>
      <c r="VT24" s="198">
        <v>0</v>
      </c>
      <c r="VU24" s="198">
        <v>0</v>
      </c>
      <c r="VV24" s="198">
        <v>0</v>
      </c>
      <c r="VW24" s="198">
        <v>0.50800000000000001</v>
      </c>
      <c r="VX24" s="198">
        <v>0.50800000000000001</v>
      </c>
      <c r="VY24" s="198">
        <v>0.50800000000000001</v>
      </c>
      <c r="VZ24" s="198">
        <v>0</v>
      </c>
      <c r="WA24" s="198">
        <v>0</v>
      </c>
      <c r="WB24" s="198">
        <v>0</v>
      </c>
      <c r="WC24" s="198">
        <v>0</v>
      </c>
      <c r="WD24" s="198">
        <v>0.254</v>
      </c>
      <c r="WE24" s="198">
        <v>19.815999999999999</v>
      </c>
      <c r="WF24" s="198">
        <v>0</v>
      </c>
      <c r="WG24" s="198">
        <v>0</v>
      </c>
      <c r="WH24" s="198">
        <v>0</v>
      </c>
      <c r="WI24" s="198">
        <v>0</v>
      </c>
      <c r="WJ24" s="198">
        <v>0</v>
      </c>
      <c r="WK24" s="198">
        <v>0</v>
      </c>
      <c r="WL24" s="198">
        <v>0</v>
      </c>
      <c r="WM24" s="198">
        <v>0</v>
      </c>
      <c r="WN24" s="198">
        <v>5.8419999999999996</v>
      </c>
      <c r="WO24" s="198">
        <v>0.76200000000000001</v>
      </c>
      <c r="WP24" s="198">
        <v>0</v>
      </c>
      <c r="WQ24" s="198">
        <v>0</v>
      </c>
      <c r="WR24" s="198">
        <v>0</v>
      </c>
      <c r="WS24" s="198">
        <v>0</v>
      </c>
      <c r="WT24" s="198">
        <v>0.254</v>
      </c>
      <c r="WU24" s="198">
        <v>0</v>
      </c>
      <c r="WV24" s="198">
        <v>0</v>
      </c>
      <c r="WW24" s="198">
        <v>0</v>
      </c>
      <c r="WX24" s="198">
        <v>6.8579999999999997</v>
      </c>
      <c r="WY24" s="198">
        <v>0</v>
      </c>
      <c r="WZ24" s="198">
        <v>0</v>
      </c>
      <c r="XA24" s="198">
        <v>0.76200000000000001</v>
      </c>
      <c r="XB24" s="198">
        <v>0</v>
      </c>
      <c r="XC24" s="198">
        <v>0</v>
      </c>
      <c r="XD24" s="198">
        <v>1.778</v>
      </c>
      <c r="XE24" s="198">
        <v>0</v>
      </c>
      <c r="XF24" s="198">
        <v>0</v>
      </c>
      <c r="XG24" s="198">
        <v>0</v>
      </c>
      <c r="XH24" s="198">
        <v>0</v>
      </c>
      <c r="XI24" s="198">
        <v>0</v>
      </c>
      <c r="XJ24" s="198">
        <v>0.254</v>
      </c>
      <c r="XK24" s="198">
        <v>0</v>
      </c>
      <c r="XL24" s="198">
        <v>0</v>
      </c>
      <c r="XM24" s="198">
        <v>0</v>
      </c>
      <c r="XN24" s="198">
        <v>0</v>
      </c>
      <c r="XO24" s="198">
        <v>0</v>
      </c>
      <c r="XP24" s="198">
        <v>27.937999999999999</v>
      </c>
      <c r="XQ24" s="198">
        <v>2.286</v>
      </c>
      <c r="XR24" s="198">
        <v>4.5720000000000001</v>
      </c>
      <c r="XS24" s="198">
        <v>10.16</v>
      </c>
      <c r="XT24" s="198">
        <v>10.16</v>
      </c>
      <c r="XU24" s="198">
        <v>3.556</v>
      </c>
      <c r="XV24" s="198">
        <v>15.24</v>
      </c>
      <c r="XW24" s="198">
        <v>0</v>
      </c>
      <c r="XX24" s="198">
        <v>0</v>
      </c>
      <c r="XY24" s="198">
        <v>0.50800000000000001</v>
      </c>
      <c r="XZ24" s="198">
        <v>0.76200000000000001</v>
      </c>
      <c r="YA24" s="198">
        <v>0</v>
      </c>
      <c r="YB24" s="198">
        <v>0</v>
      </c>
      <c r="YC24" s="198">
        <v>4.8259999999999996</v>
      </c>
      <c r="YD24" s="198">
        <v>17.526</v>
      </c>
      <c r="YE24" s="198">
        <v>0</v>
      </c>
      <c r="YF24" s="198">
        <v>0</v>
      </c>
      <c r="YG24" s="198">
        <v>0</v>
      </c>
      <c r="YH24" s="198">
        <v>4.3179999999999996</v>
      </c>
      <c r="YI24" s="198">
        <v>0.254</v>
      </c>
      <c r="YJ24" s="198">
        <v>0</v>
      </c>
      <c r="YK24" s="198">
        <v>0</v>
      </c>
      <c r="YL24" s="198">
        <v>0</v>
      </c>
      <c r="YM24" s="198">
        <v>0</v>
      </c>
      <c r="YN24" s="198">
        <v>0.50800000000000001</v>
      </c>
      <c r="YO24" s="198">
        <v>4.8259999999999996</v>
      </c>
      <c r="YP24" s="198">
        <v>0</v>
      </c>
      <c r="YQ24" s="198">
        <v>0</v>
      </c>
      <c r="YR24" s="198">
        <v>0</v>
      </c>
      <c r="YS24" s="198">
        <v>0</v>
      </c>
      <c r="YT24" s="198">
        <v>0</v>
      </c>
      <c r="YU24" s="198">
        <v>5.0799999999999903</v>
      </c>
      <c r="YV24" s="198">
        <v>0</v>
      </c>
      <c r="YW24" s="198">
        <v>0</v>
      </c>
      <c r="YX24" s="198">
        <v>0</v>
      </c>
      <c r="YY24" s="198">
        <v>1.016</v>
      </c>
      <c r="YZ24" s="198">
        <v>0</v>
      </c>
      <c r="ZA24" s="198">
        <v>0</v>
      </c>
      <c r="ZB24" s="198">
        <v>0</v>
      </c>
      <c r="ZC24" s="198">
        <v>7.1120000000000001</v>
      </c>
      <c r="ZD24" s="198">
        <v>0</v>
      </c>
      <c r="ZE24" s="198">
        <v>2.794</v>
      </c>
      <c r="ZF24" s="198">
        <v>0.254</v>
      </c>
      <c r="ZG24" s="198">
        <v>0</v>
      </c>
      <c r="ZH24" s="198">
        <v>0</v>
      </c>
      <c r="ZI24" s="198">
        <v>0</v>
      </c>
      <c r="ZJ24" s="198">
        <v>0</v>
      </c>
      <c r="ZK24" s="198">
        <v>0</v>
      </c>
      <c r="ZL24" s="198">
        <v>0</v>
      </c>
      <c r="ZM24" s="198">
        <v>0.254</v>
      </c>
      <c r="ZN24" s="198">
        <v>0</v>
      </c>
      <c r="ZO24" s="198">
        <v>4.8259999999999996</v>
      </c>
      <c r="ZP24" s="198">
        <v>0</v>
      </c>
      <c r="ZQ24" s="198">
        <v>0</v>
      </c>
      <c r="ZR24" s="198">
        <v>0</v>
      </c>
      <c r="ZS24" s="198">
        <v>1.27</v>
      </c>
      <c r="ZT24" s="198">
        <v>0</v>
      </c>
      <c r="ZU24" s="198">
        <v>0</v>
      </c>
      <c r="ZV24" s="198">
        <v>0</v>
      </c>
      <c r="ZW24" s="198">
        <v>0</v>
      </c>
      <c r="ZX24" s="198">
        <v>0.254</v>
      </c>
      <c r="ZY24" s="198">
        <v>4.3179999999999996</v>
      </c>
      <c r="ZZ24" s="198">
        <v>1.016</v>
      </c>
      <c r="AAA24" s="198">
        <v>1.016</v>
      </c>
      <c r="AAB24" s="198">
        <v>0</v>
      </c>
      <c r="AAC24" s="198">
        <v>0</v>
      </c>
      <c r="AAD24" s="198">
        <v>0</v>
      </c>
      <c r="AAE24" s="198">
        <v>0</v>
      </c>
      <c r="AAF24" s="198">
        <v>0</v>
      </c>
      <c r="AAG24" s="198">
        <v>2.032</v>
      </c>
      <c r="AAH24" s="198">
        <v>7.8739999999999899</v>
      </c>
      <c r="AAI24" s="198">
        <v>0</v>
      </c>
      <c r="AAJ24" s="198">
        <v>0</v>
      </c>
      <c r="AAK24" s="198">
        <v>0</v>
      </c>
      <c r="AAL24" s="198">
        <v>0</v>
      </c>
      <c r="AAM24" s="198">
        <v>0</v>
      </c>
      <c r="AAN24" s="198">
        <v>6.0960000000000001</v>
      </c>
      <c r="AAO24" s="198">
        <v>0</v>
      </c>
      <c r="AAP24" s="198">
        <v>0</v>
      </c>
      <c r="AAQ24" s="198">
        <v>0</v>
      </c>
      <c r="AAR24" s="198">
        <v>0</v>
      </c>
      <c r="AAS24" s="198">
        <v>0</v>
      </c>
      <c r="AAT24" s="198">
        <v>0</v>
      </c>
      <c r="AAU24" s="198">
        <v>0</v>
      </c>
      <c r="AAV24" s="198">
        <v>0</v>
      </c>
      <c r="AAW24" s="198">
        <v>0</v>
      </c>
      <c r="AAX24" s="198">
        <v>0</v>
      </c>
      <c r="AAY24" s="198">
        <v>0</v>
      </c>
      <c r="AAZ24" s="198">
        <v>0</v>
      </c>
      <c r="ABA24" s="198">
        <v>0</v>
      </c>
      <c r="ABB24" s="198">
        <v>0</v>
      </c>
      <c r="ABC24" s="198">
        <v>0</v>
      </c>
      <c r="ABD24" s="198">
        <v>0.254</v>
      </c>
      <c r="ABE24" s="198">
        <v>0</v>
      </c>
      <c r="ABF24" s="198">
        <v>0</v>
      </c>
      <c r="ABG24" s="198">
        <v>0</v>
      </c>
      <c r="ABH24" s="198">
        <v>0.50800000000000001</v>
      </c>
      <c r="ABI24" s="198">
        <v>0</v>
      </c>
      <c r="ABJ24" s="198">
        <v>0</v>
      </c>
      <c r="ABK24" s="198">
        <v>0</v>
      </c>
      <c r="ABL24" s="198">
        <v>0.76200000000000001</v>
      </c>
      <c r="ABM24" s="198">
        <v>0.76200000000000001</v>
      </c>
      <c r="ABN24" s="198">
        <v>0</v>
      </c>
      <c r="ABO24" s="198">
        <v>0.50800000000000001</v>
      </c>
      <c r="ABP24" s="198">
        <v>0</v>
      </c>
      <c r="ABQ24" s="198">
        <v>0</v>
      </c>
      <c r="ABR24" s="198">
        <v>0</v>
      </c>
      <c r="ABS24" s="198">
        <v>4.3179999999999996</v>
      </c>
      <c r="ABT24" s="198">
        <v>0.254</v>
      </c>
      <c r="ABU24" s="198">
        <v>0.76200000000000001</v>
      </c>
      <c r="ABV24" s="198">
        <v>0</v>
      </c>
      <c r="ABW24" s="198">
        <v>0</v>
      </c>
      <c r="ABX24" s="198">
        <v>0</v>
      </c>
      <c r="ABY24" s="198">
        <v>0</v>
      </c>
      <c r="ABZ24" s="198">
        <v>7.8739999999999997</v>
      </c>
      <c r="ACA24" s="198">
        <v>7.1120000000000001</v>
      </c>
      <c r="ACB24" s="198">
        <v>1.016</v>
      </c>
      <c r="ACC24" s="198">
        <v>0</v>
      </c>
      <c r="ACD24" s="198">
        <v>0</v>
      </c>
      <c r="ACE24" s="198">
        <v>0</v>
      </c>
      <c r="ACF24" s="198">
        <v>3.048</v>
      </c>
      <c r="ACG24" s="198">
        <v>2.032</v>
      </c>
      <c r="ACH24" s="198">
        <v>0</v>
      </c>
      <c r="ACI24" s="198">
        <v>0.254</v>
      </c>
      <c r="ACJ24" s="198">
        <v>0</v>
      </c>
      <c r="ACK24" s="198">
        <v>0</v>
      </c>
      <c r="ACL24" s="198">
        <v>0</v>
      </c>
      <c r="ACM24" s="198">
        <v>0</v>
      </c>
      <c r="ACN24" s="198">
        <v>0.50800000000000001</v>
      </c>
      <c r="ACO24" s="198">
        <v>0.50800000000000001</v>
      </c>
      <c r="ACP24" s="198">
        <v>0.50800000000000001</v>
      </c>
      <c r="ACQ24" s="198">
        <v>0</v>
      </c>
      <c r="ACR24" s="198">
        <v>0</v>
      </c>
      <c r="ACS24" s="198">
        <v>0</v>
      </c>
      <c r="ACT24" s="198">
        <v>0</v>
      </c>
      <c r="ACU24" s="198">
        <v>0.254</v>
      </c>
      <c r="ACV24" s="198">
        <v>19.815999999999999</v>
      </c>
      <c r="ACW24" s="198">
        <v>0</v>
      </c>
      <c r="ACX24" s="198">
        <v>0</v>
      </c>
      <c r="ACY24" s="198">
        <v>0</v>
      </c>
      <c r="ACZ24" s="198">
        <v>0</v>
      </c>
      <c r="ADA24" s="198">
        <v>0</v>
      </c>
      <c r="ADB24" s="198">
        <v>0</v>
      </c>
      <c r="ADC24" s="198">
        <v>0</v>
      </c>
      <c r="ADD24" s="198">
        <v>0</v>
      </c>
      <c r="ADE24" s="198">
        <v>5.8419999999999996</v>
      </c>
      <c r="ADF24" s="198">
        <v>0.76200000000000001</v>
      </c>
      <c r="ADG24" s="198">
        <v>0</v>
      </c>
      <c r="ADH24" s="198">
        <v>0</v>
      </c>
      <c r="ADI24" s="198">
        <v>0</v>
      </c>
      <c r="ADJ24" s="198">
        <v>0</v>
      </c>
      <c r="ADK24" s="198">
        <v>0.254</v>
      </c>
      <c r="ADL24" s="198">
        <v>0</v>
      </c>
      <c r="ADM24" s="198">
        <v>0</v>
      </c>
      <c r="ADN24" s="198">
        <v>0</v>
      </c>
      <c r="ADO24" s="198">
        <v>6.8579999999999997</v>
      </c>
      <c r="ADP24" s="198">
        <v>0</v>
      </c>
      <c r="ADQ24" s="198">
        <v>0</v>
      </c>
      <c r="ADR24" s="198">
        <v>0.76200000000000001</v>
      </c>
      <c r="ADS24" s="198">
        <v>0</v>
      </c>
      <c r="ADT24" s="198">
        <v>0</v>
      </c>
      <c r="ADU24" s="198">
        <v>1.778</v>
      </c>
      <c r="ADV24" s="198">
        <v>0</v>
      </c>
      <c r="ADW24" s="198">
        <v>0</v>
      </c>
      <c r="ADX24" s="198">
        <v>0</v>
      </c>
      <c r="ADY24" s="198">
        <v>0</v>
      </c>
      <c r="ADZ24" s="198">
        <v>0</v>
      </c>
      <c r="AEA24" s="198">
        <v>0.254</v>
      </c>
      <c r="AEB24" s="198">
        <v>0</v>
      </c>
      <c r="AEC24" s="198">
        <v>0</v>
      </c>
      <c r="AED24" s="198">
        <v>0</v>
      </c>
      <c r="AEE24" s="198">
        <v>0</v>
      </c>
      <c r="AEF24" s="198">
        <v>0</v>
      </c>
      <c r="AEG24" s="198">
        <v>27.937999999999999</v>
      </c>
      <c r="AEH24" s="198">
        <v>2.286</v>
      </c>
      <c r="AEI24" s="198">
        <v>4.5720000000000001</v>
      </c>
      <c r="AEJ24" s="198">
        <v>10.16</v>
      </c>
      <c r="AEK24" s="198">
        <v>10.16</v>
      </c>
      <c r="AEL24" s="198">
        <v>3.556</v>
      </c>
      <c r="AEM24" s="198">
        <v>15.24</v>
      </c>
      <c r="AEN24" s="198">
        <v>0</v>
      </c>
      <c r="AEO24" s="198">
        <v>0</v>
      </c>
      <c r="AEP24" s="198">
        <v>0.50800000000000001</v>
      </c>
      <c r="AEQ24" s="198">
        <v>0.76200000000000001</v>
      </c>
      <c r="AER24" s="198">
        <v>0</v>
      </c>
      <c r="AES24" s="198">
        <v>0</v>
      </c>
      <c r="AET24" s="198">
        <v>4.8259999999999996</v>
      </c>
      <c r="AEU24" s="198">
        <v>17.526</v>
      </c>
      <c r="AEV24" s="198">
        <v>0</v>
      </c>
      <c r="AEW24" s="198">
        <v>0</v>
      </c>
      <c r="AEX24" s="198">
        <v>0</v>
      </c>
      <c r="AEY24" s="198">
        <v>4.3179999999999996</v>
      </c>
      <c r="AEZ24" s="198">
        <v>0.254</v>
      </c>
      <c r="AFA24" s="198">
        <v>0</v>
      </c>
      <c r="AFB24" s="198">
        <v>0</v>
      </c>
      <c r="AFC24" s="198">
        <v>0</v>
      </c>
      <c r="AFD24" s="198">
        <v>0</v>
      </c>
      <c r="AFE24" s="198">
        <v>0.50800000000000001</v>
      </c>
      <c r="AFF24" s="198">
        <v>4.8259999999999996</v>
      </c>
      <c r="AFG24" s="198">
        <v>0</v>
      </c>
      <c r="AFH24" s="198">
        <v>0</v>
      </c>
      <c r="AFI24" s="198">
        <v>0</v>
      </c>
      <c r="AFJ24" s="198">
        <v>0</v>
      </c>
      <c r="AFK24" s="198">
        <v>0</v>
      </c>
      <c r="AFL24" s="198">
        <v>5.0799999999999903</v>
      </c>
      <c r="AFM24" s="198">
        <v>0</v>
      </c>
      <c r="AFN24" s="198">
        <v>0</v>
      </c>
      <c r="AFO24" s="198">
        <v>0</v>
      </c>
      <c r="AFP24" s="198">
        <v>1.016</v>
      </c>
      <c r="AFQ24" s="198">
        <v>0</v>
      </c>
      <c r="AFR24" s="198">
        <v>0</v>
      </c>
      <c r="AFS24" s="198">
        <v>0</v>
      </c>
      <c r="AFT24" s="198">
        <v>7.1120000000000001</v>
      </c>
      <c r="AFU24" s="198">
        <v>0</v>
      </c>
      <c r="AFV24" s="198">
        <v>2.794</v>
      </c>
      <c r="AFW24" s="198">
        <v>0.254</v>
      </c>
      <c r="AFX24" s="198">
        <v>0</v>
      </c>
      <c r="AFY24" s="198">
        <v>0</v>
      </c>
      <c r="AFZ24" s="198">
        <v>0</v>
      </c>
      <c r="AGA24" s="198">
        <v>0</v>
      </c>
      <c r="AGB24" s="198">
        <v>0</v>
      </c>
      <c r="AGC24" s="198">
        <v>0</v>
      </c>
      <c r="AGD24" s="198">
        <v>0.254</v>
      </c>
      <c r="AGE24" s="198">
        <v>0</v>
      </c>
      <c r="AGF24" s="198">
        <v>4.8259999999999996</v>
      </c>
      <c r="AGG24" s="198">
        <v>0</v>
      </c>
      <c r="AGH24" s="198">
        <v>0</v>
      </c>
      <c r="AGI24" s="198">
        <v>0</v>
      </c>
      <c r="AGJ24" s="198">
        <v>1.27</v>
      </c>
      <c r="AGK24" s="198">
        <v>0</v>
      </c>
      <c r="AGL24" s="198">
        <v>0</v>
      </c>
      <c r="AGM24" s="198">
        <v>0</v>
      </c>
      <c r="AGN24" s="198">
        <v>0</v>
      </c>
      <c r="AGO24" s="198">
        <v>0.254</v>
      </c>
      <c r="AGP24" s="198">
        <v>4.3179999999999996</v>
      </c>
      <c r="AGQ24" s="198">
        <v>1.016</v>
      </c>
      <c r="AGR24" s="198">
        <v>1.016</v>
      </c>
      <c r="AGS24" s="198">
        <v>0</v>
      </c>
      <c r="AGT24" s="198">
        <v>0</v>
      </c>
      <c r="AGU24" s="198">
        <v>0</v>
      </c>
      <c r="AGV24" s="198">
        <v>0</v>
      </c>
      <c r="AGW24" s="198">
        <v>0</v>
      </c>
      <c r="AGX24" s="198">
        <v>2.032</v>
      </c>
      <c r="AGY24" s="198">
        <v>7.8739999999999899</v>
      </c>
      <c r="AGZ24" s="198">
        <v>0</v>
      </c>
      <c r="AHA24" s="198">
        <v>0</v>
      </c>
      <c r="AHB24" s="198">
        <v>0</v>
      </c>
      <c r="AHC24" s="198">
        <v>0</v>
      </c>
      <c r="AHD24" s="198">
        <v>0</v>
      </c>
      <c r="AHE24" s="198">
        <v>6.0960000000000001</v>
      </c>
      <c r="AHF24" s="198">
        <v>0</v>
      </c>
      <c r="AHG24" s="198">
        <v>0</v>
      </c>
      <c r="AHH24" s="198">
        <v>0</v>
      </c>
      <c r="AHI24" s="198">
        <v>0</v>
      </c>
      <c r="AHJ24" s="198">
        <v>0</v>
      </c>
      <c r="AHK24" s="198">
        <v>0</v>
      </c>
      <c r="AHL24" s="198">
        <v>0</v>
      </c>
      <c r="AHM24" s="198">
        <v>0</v>
      </c>
      <c r="AHN24" s="198">
        <v>0</v>
      </c>
      <c r="AHO24" s="198">
        <v>0</v>
      </c>
      <c r="AHP24" s="198">
        <v>0</v>
      </c>
      <c r="AHQ24" s="198">
        <v>0</v>
      </c>
      <c r="AHR24" s="198">
        <v>0</v>
      </c>
      <c r="AHS24" s="198">
        <v>0</v>
      </c>
      <c r="AHT24" s="198">
        <v>0</v>
      </c>
      <c r="AHU24" s="198">
        <v>0.254</v>
      </c>
      <c r="AHV24" s="198">
        <v>0</v>
      </c>
      <c r="AHW24" s="198">
        <v>0</v>
      </c>
      <c r="AHX24" s="198">
        <v>0</v>
      </c>
      <c r="AHY24" s="198">
        <v>0.50800000000000001</v>
      </c>
      <c r="AHZ24" s="198">
        <v>0</v>
      </c>
      <c r="AIA24" s="198">
        <v>0</v>
      </c>
      <c r="AIB24" s="198">
        <v>0</v>
      </c>
      <c r="AIC24" s="198">
        <v>0.76200000000000001</v>
      </c>
      <c r="AID24" s="198">
        <v>0.76200000000000001</v>
      </c>
      <c r="AIE24" s="198">
        <v>0</v>
      </c>
      <c r="AIF24" s="198">
        <v>0.50800000000000001</v>
      </c>
      <c r="AIG24" s="198">
        <v>0</v>
      </c>
      <c r="AIH24" s="198">
        <v>0</v>
      </c>
      <c r="AII24" s="198">
        <v>0</v>
      </c>
      <c r="AIJ24" s="198">
        <v>4.3179999999999996</v>
      </c>
      <c r="AIK24" s="198">
        <v>0.254</v>
      </c>
      <c r="AIL24" s="198">
        <v>0.76200000000000001</v>
      </c>
      <c r="AIM24" s="198">
        <v>0</v>
      </c>
      <c r="AIN24" s="198">
        <v>0</v>
      </c>
      <c r="AIO24" s="198">
        <v>0</v>
      </c>
      <c r="AIP24" s="198">
        <v>0</v>
      </c>
      <c r="AIQ24" s="198">
        <v>7.8739999999999997</v>
      </c>
      <c r="AIR24" s="198">
        <v>7.1120000000000001</v>
      </c>
      <c r="AIS24" s="198">
        <v>1.016</v>
      </c>
      <c r="AIT24" s="198">
        <v>0</v>
      </c>
      <c r="AIU24" s="198">
        <v>0</v>
      </c>
      <c r="AIV24" s="198">
        <v>0</v>
      </c>
      <c r="AIW24" s="198">
        <v>3.048</v>
      </c>
      <c r="AIX24" s="198">
        <v>2.032</v>
      </c>
      <c r="AIY24" s="198">
        <v>0</v>
      </c>
      <c r="AIZ24" s="198">
        <v>0.254</v>
      </c>
      <c r="AJA24" s="198">
        <v>0</v>
      </c>
      <c r="AJB24" s="198">
        <v>0</v>
      </c>
      <c r="AJC24" s="198">
        <v>0</v>
      </c>
      <c r="AJD24" s="198">
        <v>0</v>
      </c>
      <c r="AJE24" s="198">
        <v>0.50800000000000001</v>
      </c>
      <c r="AJF24" s="198">
        <v>0.50800000000000001</v>
      </c>
      <c r="AJG24" s="198">
        <v>0.50800000000000001</v>
      </c>
      <c r="AJH24" s="198">
        <v>0</v>
      </c>
      <c r="AJI24" s="198">
        <v>0</v>
      </c>
      <c r="AJJ24" s="198">
        <v>0</v>
      </c>
      <c r="AJK24" s="198">
        <v>0</v>
      </c>
      <c r="AJL24" s="198">
        <v>0.254</v>
      </c>
      <c r="AJM24" s="198">
        <v>19.815999999999999</v>
      </c>
      <c r="AJN24" s="198">
        <v>0</v>
      </c>
      <c r="AJO24" s="198">
        <v>0</v>
      </c>
      <c r="AJP24" s="198">
        <v>0</v>
      </c>
      <c r="AJQ24" s="198">
        <v>0</v>
      </c>
      <c r="AJR24" s="198">
        <v>0</v>
      </c>
      <c r="AJS24" s="198">
        <v>0</v>
      </c>
      <c r="AJT24" s="198">
        <v>0</v>
      </c>
      <c r="AJU24" s="198">
        <v>0</v>
      </c>
      <c r="AJV24" s="198">
        <v>5.8419999999999996</v>
      </c>
      <c r="AJW24" s="198">
        <v>0.76200000000000001</v>
      </c>
      <c r="AJX24" s="198">
        <v>0</v>
      </c>
      <c r="AJY24" s="198">
        <v>0</v>
      </c>
      <c r="AJZ24" s="198">
        <v>0</v>
      </c>
      <c r="AKA24" s="198">
        <v>0</v>
      </c>
      <c r="AKB24" s="198">
        <v>0.254</v>
      </c>
      <c r="AKC24" s="198">
        <v>0</v>
      </c>
      <c r="AKD24" s="198">
        <v>0</v>
      </c>
      <c r="AKE24" s="198">
        <v>0</v>
      </c>
      <c r="AKF24" s="198">
        <v>6.8579999999999997</v>
      </c>
      <c r="AKG24" s="198">
        <v>0</v>
      </c>
      <c r="AKH24" s="198">
        <v>0</v>
      </c>
      <c r="AKI24" s="198">
        <v>0.76200000000000001</v>
      </c>
      <c r="AKJ24" s="198">
        <v>0</v>
      </c>
      <c r="AKK24" s="198">
        <v>0</v>
      </c>
      <c r="AKL24" s="198">
        <v>1.778</v>
      </c>
      <c r="AKM24" s="198">
        <v>0</v>
      </c>
      <c r="AKN24" s="198">
        <v>0</v>
      </c>
      <c r="AKO24" s="198">
        <v>0</v>
      </c>
      <c r="AKP24" s="198">
        <v>0</v>
      </c>
      <c r="AKQ24" s="198">
        <v>0</v>
      </c>
      <c r="AKR24" s="198">
        <v>0.254</v>
      </c>
      <c r="AKS24" s="198">
        <v>0</v>
      </c>
      <c r="AKT24" s="198">
        <v>0</v>
      </c>
      <c r="AKU24" s="198">
        <v>0</v>
      </c>
      <c r="AKV24" s="198">
        <v>0</v>
      </c>
      <c r="AKW24" s="198">
        <v>0</v>
      </c>
      <c r="AKX24" s="198">
        <v>27.937999999999999</v>
      </c>
      <c r="AKY24" s="198">
        <v>2.286</v>
      </c>
      <c r="AKZ24" s="198">
        <v>4.5720000000000001</v>
      </c>
      <c r="ALA24" s="198">
        <v>10.16</v>
      </c>
      <c r="ALB24" s="198">
        <v>10.16</v>
      </c>
      <c r="ALC24" s="198">
        <v>3.556</v>
      </c>
      <c r="ALD24" s="198">
        <v>15.24</v>
      </c>
      <c r="ALE24" s="198">
        <v>0</v>
      </c>
      <c r="ALF24" s="198">
        <v>0</v>
      </c>
      <c r="ALG24" s="198">
        <v>0.50800000000000001</v>
      </c>
      <c r="ALH24" s="198">
        <v>0.76200000000000001</v>
      </c>
      <c r="ALI24" s="198">
        <v>0</v>
      </c>
      <c r="ALJ24" s="198">
        <v>0</v>
      </c>
      <c r="ALK24" s="198">
        <v>4.8259999999999996</v>
      </c>
      <c r="ALL24" s="198">
        <v>17.526</v>
      </c>
      <c r="ALM24" s="198">
        <v>0</v>
      </c>
      <c r="ALN24" s="198">
        <v>0</v>
      </c>
      <c r="ALO24" s="198">
        <v>0</v>
      </c>
      <c r="ALP24" s="198">
        <v>4.3179999999999996</v>
      </c>
      <c r="ALQ24" s="198">
        <v>0.254</v>
      </c>
      <c r="ALR24" s="198">
        <v>0</v>
      </c>
      <c r="ALS24" s="198">
        <v>0</v>
      </c>
      <c r="ALT24" s="198">
        <v>0</v>
      </c>
      <c r="ALU24" s="198">
        <v>0</v>
      </c>
      <c r="ALV24" s="198">
        <v>0.50800000000000001</v>
      </c>
      <c r="ALW24" s="198">
        <v>4.8259999999999996</v>
      </c>
      <c r="ALX24" s="198">
        <v>0</v>
      </c>
      <c r="ALY24" s="198">
        <v>0</v>
      </c>
      <c r="ALZ24" s="198">
        <v>0</v>
      </c>
      <c r="AMA24" s="198">
        <v>0</v>
      </c>
      <c r="AMB24" s="198">
        <v>0</v>
      </c>
      <c r="AMC24" s="198">
        <v>5.0799999999999903</v>
      </c>
      <c r="AMD24" s="198">
        <v>0</v>
      </c>
      <c r="AME24" s="198">
        <v>0</v>
      </c>
      <c r="AMF24" s="198">
        <v>0</v>
      </c>
      <c r="AMG24" s="198">
        <v>1.016</v>
      </c>
      <c r="AMH24" s="198">
        <v>0</v>
      </c>
      <c r="AMI24" s="198">
        <v>0</v>
      </c>
      <c r="AMJ24" s="198">
        <v>0</v>
      </c>
      <c r="AMK24" s="198">
        <v>7.1120000000000001</v>
      </c>
      <c r="AML24" s="198">
        <v>0</v>
      </c>
      <c r="AMM24" s="198">
        <v>2.794</v>
      </c>
      <c r="AMN24" s="198">
        <v>0.254</v>
      </c>
      <c r="AMO24" s="198">
        <v>0</v>
      </c>
      <c r="AMP24" s="198">
        <v>0</v>
      </c>
      <c r="AMQ24" s="198">
        <v>0</v>
      </c>
      <c r="AMR24" s="198">
        <v>0</v>
      </c>
      <c r="AMS24" s="198">
        <v>0</v>
      </c>
      <c r="AMT24" s="198">
        <v>0</v>
      </c>
      <c r="AMU24" s="198">
        <v>0.254</v>
      </c>
      <c r="AMV24" s="198">
        <v>0</v>
      </c>
      <c r="AMW24" s="198">
        <v>4.8259999999999996</v>
      </c>
      <c r="AMX24" s="198">
        <v>0</v>
      </c>
      <c r="AMY24" s="198">
        <v>0</v>
      </c>
      <c r="AMZ24" s="198">
        <v>0</v>
      </c>
      <c r="ANA24" s="198">
        <v>1.27</v>
      </c>
      <c r="ANB24" s="198">
        <v>0</v>
      </c>
      <c r="ANC24" s="198">
        <v>0</v>
      </c>
      <c r="AND24" s="198">
        <v>0</v>
      </c>
      <c r="ANE24" s="198">
        <v>0</v>
      </c>
      <c r="ANF24" s="198">
        <v>0.254</v>
      </c>
      <c r="ANG24" s="198">
        <v>4.3179999999999996</v>
      </c>
      <c r="ANH24" s="198">
        <v>1.016</v>
      </c>
      <c r="ANI24" s="198">
        <v>1.016</v>
      </c>
      <c r="ANJ24" s="198">
        <v>0</v>
      </c>
      <c r="ANK24" s="198">
        <v>0</v>
      </c>
      <c r="ANL24" s="198">
        <v>0</v>
      </c>
      <c r="ANM24" s="198">
        <v>0</v>
      </c>
      <c r="ANN24" s="198">
        <v>0</v>
      </c>
      <c r="ANO24" s="198">
        <v>2.032</v>
      </c>
      <c r="ANP24" s="198">
        <v>7.8739999999999899</v>
      </c>
      <c r="ANQ24" s="198">
        <v>0</v>
      </c>
      <c r="ANR24" s="198">
        <v>0</v>
      </c>
      <c r="ANS24" s="198">
        <v>0</v>
      </c>
      <c r="ANT24" s="198">
        <v>0</v>
      </c>
      <c r="ANU24" s="198">
        <v>0</v>
      </c>
      <c r="ANV24" s="198">
        <v>6.0960000000000001</v>
      </c>
      <c r="ANW24" s="198">
        <v>0</v>
      </c>
      <c r="ANX24" s="198">
        <v>0</v>
      </c>
      <c r="ANY24" s="198">
        <v>0</v>
      </c>
      <c r="ANZ24" s="198">
        <v>0</v>
      </c>
      <c r="AOA24" s="198">
        <v>0</v>
      </c>
      <c r="AOB24" s="198">
        <v>0</v>
      </c>
      <c r="AOC24" s="198">
        <v>0</v>
      </c>
      <c r="AOD24" s="198">
        <v>0</v>
      </c>
      <c r="AOE24" s="198">
        <v>0</v>
      </c>
      <c r="AOF24" s="198">
        <v>0</v>
      </c>
      <c r="AOG24" s="198">
        <v>0</v>
      </c>
      <c r="AOH24" s="198">
        <v>0</v>
      </c>
      <c r="AOI24" s="198">
        <v>0</v>
      </c>
      <c r="AOJ24" s="198">
        <v>0</v>
      </c>
      <c r="AOK24" s="198">
        <v>0</v>
      </c>
      <c r="AOL24" s="198">
        <v>0.254</v>
      </c>
      <c r="AOM24" s="198">
        <v>0</v>
      </c>
      <c r="AON24" s="198">
        <v>0</v>
      </c>
      <c r="AOO24" s="198">
        <v>0</v>
      </c>
      <c r="AOP24" s="198">
        <v>0.50800000000000001</v>
      </c>
      <c r="AOQ24" s="198">
        <v>0</v>
      </c>
      <c r="AOR24" s="198">
        <v>0</v>
      </c>
      <c r="AOS24" s="198">
        <v>0</v>
      </c>
      <c r="AOT24" s="198">
        <v>0.76200000000000001</v>
      </c>
      <c r="AOU24" s="198">
        <v>0.76200000000000001</v>
      </c>
      <c r="AOV24" s="198">
        <v>0</v>
      </c>
      <c r="AOW24" s="198">
        <v>0.50800000000000001</v>
      </c>
      <c r="AOX24" s="198">
        <v>0</v>
      </c>
      <c r="AOY24" s="198">
        <v>0</v>
      </c>
      <c r="AOZ24" s="198">
        <v>0</v>
      </c>
      <c r="APA24" s="198">
        <v>4.3179999999999996</v>
      </c>
      <c r="APB24" s="198">
        <v>0.254</v>
      </c>
      <c r="APC24" s="198">
        <v>0.76200000000000001</v>
      </c>
      <c r="APD24" s="198">
        <v>0</v>
      </c>
      <c r="APE24" s="198">
        <v>0</v>
      </c>
      <c r="APF24" s="198">
        <v>0</v>
      </c>
      <c r="APG24" s="198">
        <v>0</v>
      </c>
      <c r="APH24" s="198">
        <v>7.8739999999999997</v>
      </c>
      <c r="API24" s="198">
        <v>7.1120000000000001</v>
      </c>
      <c r="APJ24" s="198">
        <v>1.016</v>
      </c>
      <c r="APK24" s="198">
        <v>0</v>
      </c>
      <c r="APL24" s="198">
        <v>0</v>
      </c>
      <c r="APM24" s="198">
        <v>0</v>
      </c>
      <c r="APN24" s="198">
        <v>3.048</v>
      </c>
      <c r="APO24" s="198">
        <v>2.032</v>
      </c>
      <c r="APP24" s="198">
        <v>0</v>
      </c>
      <c r="APQ24" s="198">
        <v>0.254</v>
      </c>
      <c r="APR24" s="198">
        <v>0</v>
      </c>
      <c r="APS24" s="198">
        <v>0</v>
      </c>
      <c r="APT24" s="198">
        <v>0</v>
      </c>
      <c r="APU24" s="198">
        <v>0</v>
      </c>
      <c r="APV24" s="198">
        <v>0.50800000000000001</v>
      </c>
      <c r="APW24" s="198">
        <v>0.50800000000000001</v>
      </c>
      <c r="APX24" s="198">
        <v>0.50800000000000001</v>
      </c>
      <c r="APY24" s="198">
        <v>0</v>
      </c>
      <c r="APZ24" s="198">
        <v>0</v>
      </c>
      <c r="AQA24" s="198">
        <v>0</v>
      </c>
      <c r="AQB24" s="198">
        <v>0</v>
      </c>
      <c r="AQC24" s="198">
        <v>0.254</v>
      </c>
      <c r="AQD24" s="198">
        <v>19.815999999999999</v>
      </c>
      <c r="AQE24" s="198">
        <v>0</v>
      </c>
      <c r="AQF24" s="198">
        <v>0</v>
      </c>
      <c r="AQG24" s="198">
        <v>0</v>
      </c>
      <c r="AQH24" s="198">
        <v>0</v>
      </c>
      <c r="AQI24" s="198">
        <v>0</v>
      </c>
      <c r="AQJ24" s="198">
        <v>0</v>
      </c>
      <c r="AQK24" s="198">
        <v>0</v>
      </c>
      <c r="AQL24" s="198">
        <v>0</v>
      </c>
      <c r="AQM24" s="198">
        <v>5.8419999999999996</v>
      </c>
      <c r="AQN24" s="198">
        <v>0.76200000000000001</v>
      </c>
      <c r="AQO24" s="198">
        <v>0</v>
      </c>
      <c r="AQP24" s="198">
        <v>0</v>
      </c>
      <c r="AQQ24" s="198">
        <v>0</v>
      </c>
      <c r="AQR24" s="198">
        <v>0</v>
      </c>
      <c r="AQS24" s="198">
        <v>0.254</v>
      </c>
      <c r="AQT24" s="198">
        <v>0</v>
      </c>
      <c r="AQU24" s="198">
        <v>0</v>
      </c>
      <c r="AQV24" s="198">
        <v>0</v>
      </c>
      <c r="AQW24" s="198">
        <v>6.8579999999999997</v>
      </c>
      <c r="AQX24" s="198">
        <v>0</v>
      </c>
      <c r="AQY24" s="198">
        <v>0</v>
      </c>
      <c r="AQZ24" s="198">
        <v>0.76200000000000001</v>
      </c>
      <c r="ARA24" s="198">
        <v>0</v>
      </c>
      <c r="ARB24" s="198">
        <v>0</v>
      </c>
      <c r="ARC24" s="198">
        <v>1.778</v>
      </c>
      <c r="ARD24" s="198">
        <v>0</v>
      </c>
      <c r="ARE24" s="198">
        <v>0</v>
      </c>
      <c r="ARF24" s="198">
        <v>0</v>
      </c>
      <c r="ARG24" s="198">
        <v>0</v>
      </c>
      <c r="ARH24" s="198">
        <v>0</v>
      </c>
      <c r="ARI24" s="198">
        <v>0.254</v>
      </c>
      <c r="ARJ24" s="198">
        <v>0</v>
      </c>
      <c r="ARK24" s="198">
        <v>0</v>
      </c>
      <c r="ARL24" s="198">
        <v>0</v>
      </c>
      <c r="ARM24" s="198">
        <v>0</v>
      </c>
      <c r="ARN24" s="198">
        <v>0</v>
      </c>
      <c r="ARO24" s="198">
        <v>27.937999999999999</v>
      </c>
      <c r="ARP24" s="198">
        <v>2.286</v>
      </c>
      <c r="ARQ24" s="198">
        <v>4.5720000000000001</v>
      </c>
      <c r="ARR24" s="198">
        <v>10.16</v>
      </c>
      <c r="ARS24" s="198">
        <v>10.16</v>
      </c>
      <c r="ART24" s="198">
        <v>3.556</v>
      </c>
      <c r="ARU24" s="198">
        <v>15.24</v>
      </c>
      <c r="ARV24" s="198">
        <v>0</v>
      </c>
      <c r="ARW24" s="198">
        <v>0</v>
      </c>
      <c r="ARX24" s="198">
        <v>0.50800000000000001</v>
      </c>
      <c r="ARY24" s="198">
        <v>0.76200000000000001</v>
      </c>
      <c r="ARZ24" s="198">
        <v>0</v>
      </c>
      <c r="ASA24" s="198">
        <v>0</v>
      </c>
      <c r="ASB24" s="198">
        <v>4.8259999999999996</v>
      </c>
      <c r="ASC24" s="198">
        <v>17.526</v>
      </c>
      <c r="ASD24" s="198">
        <v>0</v>
      </c>
      <c r="ASE24" s="198">
        <v>0</v>
      </c>
      <c r="ASF24" s="198">
        <v>0</v>
      </c>
      <c r="ASG24" s="198">
        <v>4.3179999999999996</v>
      </c>
      <c r="ASH24" s="198">
        <v>0.254</v>
      </c>
      <c r="ASI24" s="198">
        <v>0</v>
      </c>
      <c r="ASJ24" s="198">
        <v>0</v>
      </c>
      <c r="ASK24" s="198">
        <v>0</v>
      </c>
      <c r="ASL24" s="198">
        <v>0</v>
      </c>
      <c r="ASM24" s="198">
        <v>0.50800000000000001</v>
      </c>
      <c r="ASN24" s="198">
        <v>4.8259999999999996</v>
      </c>
      <c r="ASO24" s="198">
        <v>0</v>
      </c>
      <c r="ASP24" s="198">
        <v>0</v>
      </c>
      <c r="ASQ24" s="198">
        <v>0</v>
      </c>
      <c r="ASR24" s="198">
        <v>0</v>
      </c>
      <c r="ASS24" s="198">
        <v>0</v>
      </c>
      <c r="AST24" s="198">
        <v>5.0799999999999903</v>
      </c>
      <c r="ASU24" s="198">
        <v>0</v>
      </c>
      <c r="ASV24" s="198">
        <v>0</v>
      </c>
      <c r="ASW24" s="198">
        <v>0</v>
      </c>
      <c r="ASX24" s="198">
        <v>1.016</v>
      </c>
      <c r="ASY24" s="198">
        <v>0</v>
      </c>
      <c r="ASZ24" s="198">
        <v>0</v>
      </c>
      <c r="ATA24" s="198">
        <v>0</v>
      </c>
      <c r="ATB24" s="198">
        <v>7.1120000000000001</v>
      </c>
      <c r="ATC24" s="198">
        <v>0</v>
      </c>
      <c r="ATD24" s="198">
        <v>2.794</v>
      </c>
      <c r="ATE24" s="198">
        <v>0.254</v>
      </c>
      <c r="ATF24" s="198">
        <v>0</v>
      </c>
      <c r="ATG24" s="198">
        <v>0</v>
      </c>
      <c r="ATH24" s="198">
        <v>0</v>
      </c>
      <c r="ATI24" s="198">
        <v>0</v>
      </c>
      <c r="ATJ24" s="198">
        <v>0</v>
      </c>
      <c r="ATK24" s="198">
        <v>0</v>
      </c>
      <c r="ATL24" s="198">
        <v>0.254</v>
      </c>
      <c r="ATM24" s="198">
        <v>0</v>
      </c>
      <c r="ATN24" s="198">
        <v>4.8259999999999996</v>
      </c>
      <c r="ATO24" s="198">
        <v>0</v>
      </c>
      <c r="ATP24" s="198">
        <v>0</v>
      </c>
      <c r="ATQ24" s="198">
        <v>0</v>
      </c>
      <c r="ATR24" s="198">
        <v>1.27</v>
      </c>
      <c r="ATS24" s="198">
        <v>0</v>
      </c>
      <c r="ATT24" s="198">
        <v>0</v>
      </c>
      <c r="ATU24" s="198">
        <v>0</v>
      </c>
      <c r="ATV24" s="198">
        <v>0</v>
      </c>
      <c r="ATW24" s="198">
        <v>0.254</v>
      </c>
      <c r="ATX24" s="198">
        <v>4.3179999999999996</v>
      </c>
      <c r="ATY24" s="198">
        <v>1.016</v>
      </c>
      <c r="ATZ24" s="198">
        <v>1.016</v>
      </c>
      <c r="AUA24" s="198">
        <v>0</v>
      </c>
      <c r="AUB24" s="198">
        <v>0</v>
      </c>
      <c r="AUC24" s="198">
        <v>0</v>
      </c>
      <c r="AUD24" s="198">
        <v>0</v>
      </c>
      <c r="AUE24" s="198">
        <v>0</v>
      </c>
      <c r="AUF24" s="198">
        <v>2.032</v>
      </c>
      <c r="AUG24" s="198">
        <v>7.8739999999999899</v>
      </c>
      <c r="AUH24" s="198">
        <v>0</v>
      </c>
      <c r="AUI24" s="198">
        <v>0</v>
      </c>
      <c r="AUJ24" s="198">
        <v>0</v>
      </c>
      <c r="AUK24" s="198">
        <v>0</v>
      </c>
      <c r="AUL24" s="198">
        <v>0</v>
      </c>
      <c r="AUM24" s="198">
        <v>6.0960000000000001</v>
      </c>
      <c r="AUN24" s="198">
        <v>0</v>
      </c>
      <c r="AUO24" s="198">
        <v>0</v>
      </c>
      <c r="AUP24" s="198">
        <v>0</v>
      </c>
      <c r="AUQ24" s="198">
        <v>0</v>
      </c>
      <c r="AUR24" s="198">
        <v>0</v>
      </c>
      <c r="AUS24" s="198">
        <v>0</v>
      </c>
      <c r="AUT24" s="198">
        <v>0</v>
      </c>
      <c r="AUU24" s="198">
        <v>0</v>
      </c>
      <c r="AUV24" s="198">
        <v>0</v>
      </c>
      <c r="AUW24" s="198">
        <v>0</v>
      </c>
      <c r="AUX24" s="198">
        <v>0</v>
      </c>
      <c r="AUY24" s="198">
        <v>0</v>
      </c>
      <c r="AUZ24" s="198">
        <v>0</v>
      </c>
      <c r="AVA24" s="198">
        <v>0</v>
      </c>
      <c r="AVB24" s="198">
        <v>0</v>
      </c>
      <c r="AVC24" s="198">
        <v>0.254</v>
      </c>
      <c r="AVD24" s="198">
        <v>0</v>
      </c>
      <c r="AVE24" s="198">
        <v>0</v>
      </c>
      <c r="AVF24" s="198">
        <v>0</v>
      </c>
      <c r="AVG24" s="198">
        <v>0.50800000000000001</v>
      </c>
      <c r="AVH24" s="198">
        <v>0</v>
      </c>
      <c r="AVI24" s="198">
        <v>0</v>
      </c>
      <c r="AVJ24" s="198">
        <v>0</v>
      </c>
      <c r="AVK24" s="198">
        <v>0.76200000000000001</v>
      </c>
      <c r="AVL24" s="198">
        <v>0.76200000000000001</v>
      </c>
      <c r="AVM24" s="198">
        <v>0</v>
      </c>
      <c r="AVN24" s="198">
        <v>0.50800000000000001</v>
      </c>
      <c r="AVO24" s="198">
        <v>0</v>
      </c>
      <c r="AVP24" s="198">
        <v>0</v>
      </c>
      <c r="AVQ24" s="198">
        <v>0</v>
      </c>
      <c r="AVR24" s="198">
        <v>4.3179999999999996</v>
      </c>
      <c r="AVS24" s="198">
        <v>0.254</v>
      </c>
      <c r="AVT24" s="198">
        <v>0.76200000000000001</v>
      </c>
      <c r="AVU24" s="198">
        <v>0</v>
      </c>
      <c r="AVV24" s="198">
        <v>0</v>
      </c>
      <c r="AVW24" s="198">
        <v>0</v>
      </c>
      <c r="AVX24" s="198">
        <v>0</v>
      </c>
      <c r="AVY24" s="198">
        <v>7.8739999999999997</v>
      </c>
      <c r="AVZ24" s="198">
        <v>7.1120000000000001</v>
      </c>
      <c r="AWA24" s="198">
        <v>1.016</v>
      </c>
      <c r="AWB24" s="198">
        <v>0</v>
      </c>
      <c r="AWC24" s="198">
        <v>0</v>
      </c>
      <c r="AWD24" s="198">
        <v>0</v>
      </c>
      <c r="AWE24" s="198">
        <v>3.048</v>
      </c>
      <c r="AWF24" s="198">
        <v>2.032</v>
      </c>
      <c r="AWG24" s="198">
        <v>0</v>
      </c>
      <c r="AWH24" s="198">
        <v>0.254</v>
      </c>
      <c r="AWI24" s="198">
        <v>0</v>
      </c>
      <c r="AWJ24" s="198">
        <v>0</v>
      </c>
      <c r="AWK24" s="198">
        <v>0</v>
      </c>
      <c r="AWL24" s="198">
        <v>0</v>
      </c>
      <c r="AWM24" s="198">
        <v>0.50800000000000001</v>
      </c>
      <c r="AWN24" s="198">
        <v>0.50800000000000001</v>
      </c>
      <c r="AWO24" s="198">
        <v>0.50800000000000001</v>
      </c>
      <c r="AWP24" s="198">
        <v>0</v>
      </c>
      <c r="AWQ24" s="198">
        <v>0</v>
      </c>
      <c r="AWR24" s="198">
        <v>0</v>
      </c>
      <c r="AWS24" s="198">
        <v>0</v>
      </c>
      <c r="AWT24" s="198">
        <v>0.254</v>
      </c>
      <c r="AWU24" s="198">
        <v>19.815999999999999</v>
      </c>
      <c r="AWV24" s="198">
        <v>0</v>
      </c>
      <c r="AWW24" s="198">
        <v>0</v>
      </c>
      <c r="AWX24" s="198">
        <v>0</v>
      </c>
      <c r="AWY24" s="198">
        <v>0</v>
      </c>
      <c r="AWZ24" s="198">
        <v>0</v>
      </c>
      <c r="AXA24" s="198">
        <v>0</v>
      </c>
      <c r="AXB24" s="198">
        <v>0</v>
      </c>
      <c r="AXC24" s="198">
        <v>0</v>
      </c>
      <c r="AXD24" s="198">
        <v>5.8419999999999996</v>
      </c>
      <c r="AXE24" s="198">
        <v>0.76200000000000001</v>
      </c>
      <c r="AXF24" s="198">
        <v>0</v>
      </c>
      <c r="AXG24" s="198">
        <v>0</v>
      </c>
      <c r="AXH24" s="198">
        <v>0</v>
      </c>
      <c r="AXI24" s="198">
        <v>0</v>
      </c>
      <c r="AXJ24" s="198">
        <v>0.254</v>
      </c>
      <c r="AXK24" s="198">
        <v>0</v>
      </c>
      <c r="AXL24" s="198">
        <v>0</v>
      </c>
      <c r="AXM24" s="198">
        <v>0</v>
      </c>
      <c r="AXN24" s="198">
        <v>6.8579999999999997</v>
      </c>
      <c r="AXO24" s="198">
        <v>0</v>
      </c>
      <c r="AXP24" s="198">
        <v>0</v>
      </c>
      <c r="AXQ24" s="198">
        <v>0.76200000000000001</v>
      </c>
      <c r="AXR24" s="198">
        <v>0</v>
      </c>
      <c r="AXS24" s="198">
        <v>0</v>
      </c>
      <c r="AXT24" s="198">
        <v>1.778</v>
      </c>
      <c r="AXU24" s="198">
        <v>0</v>
      </c>
      <c r="AXV24" s="198">
        <v>0</v>
      </c>
      <c r="AXW24" s="198">
        <v>0</v>
      </c>
      <c r="AXX24" s="198">
        <v>0</v>
      </c>
      <c r="AXY24" s="198">
        <v>0</v>
      </c>
      <c r="AXZ24" s="198">
        <v>0.254</v>
      </c>
      <c r="AYA24" s="198">
        <v>0</v>
      </c>
      <c r="AYB24" s="198">
        <v>0</v>
      </c>
      <c r="AYC24" s="198">
        <v>0</v>
      </c>
      <c r="AYD24" s="198">
        <v>0</v>
      </c>
      <c r="AYE24" s="198">
        <v>0</v>
      </c>
      <c r="AYF24" s="198">
        <v>27.937999999999999</v>
      </c>
      <c r="AYG24" s="198">
        <v>2.286</v>
      </c>
      <c r="AYH24" s="198">
        <v>4.5720000000000001</v>
      </c>
      <c r="AYI24" s="198">
        <v>10.16</v>
      </c>
      <c r="AYJ24" s="198">
        <v>10.16</v>
      </c>
      <c r="AYK24" s="198">
        <v>3.556</v>
      </c>
      <c r="AYL24" s="198">
        <v>15.24</v>
      </c>
      <c r="AYM24" s="198">
        <v>0</v>
      </c>
      <c r="AYN24" s="198">
        <v>0</v>
      </c>
      <c r="AYO24" s="198">
        <v>0.50800000000000001</v>
      </c>
      <c r="AYP24" s="198">
        <v>0.76200000000000001</v>
      </c>
      <c r="AYQ24" s="198">
        <v>0</v>
      </c>
      <c r="AYR24" s="198">
        <v>0</v>
      </c>
      <c r="AYS24" s="198">
        <v>4.8259999999999996</v>
      </c>
      <c r="AYT24" s="198">
        <v>17.526</v>
      </c>
      <c r="AYU24" s="198">
        <v>0</v>
      </c>
      <c r="AYV24" s="198">
        <v>0</v>
      </c>
      <c r="AYW24" s="198">
        <v>0</v>
      </c>
      <c r="AYX24" s="198">
        <v>4.3179999999999996</v>
      </c>
      <c r="AYY24" s="198">
        <v>0.254</v>
      </c>
      <c r="AYZ24" s="198">
        <v>0</v>
      </c>
      <c r="AZA24" s="198">
        <v>0</v>
      </c>
      <c r="AZB24" s="198">
        <v>0</v>
      </c>
      <c r="AZC24" s="198">
        <v>0</v>
      </c>
      <c r="AZD24" s="198">
        <v>0.50800000000000001</v>
      </c>
      <c r="AZE24" s="198">
        <v>4.8259999999999996</v>
      </c>
      <c r="AZF24" s="198">
        <v>0</v>
      </c>
      <c r="AZG24" s="198">
        <v>0</v>
      </c>
      <c r="AZH24" s="198">
        <v>0</v>
      </c>
      <c r="AZI24" s="198">
        <v>0</v>
      </c>
      <c r="AZJ24" s="198">
        <v>0</v>
      </c>
      <c r="AZK24" s="198">
        <v>5.0799999999999903</v>
      </c>
      <c r="AZL24" s="198">
        <v>0</v>
      </c>
      <c r="AZM24" s="198">
        <v>0</v>
      </c>
      <c r="AZN24" s="198">
        <v>0</v>
      </c>
      <c r="AZO24" s="198">
        <v>1.016</v>
      </c>
      <c r="AZP24" s="198">
        <v>0</v>
      </c>
      <c r="AZQ24" s="198">
        <v>0</v>
      </c>
      <c r="AZR24" s="198">
        <v>0</v>
      </c>
      <c r="AZS24" s="198">
        <v>7.1120000000000001</v>
      </c>
      <c r="AZT24" s="198">
        <v>0</v>
      </c>
      <c r="AZU24" s="198">
        <v>2.794</v>
      </c>
      <c r="AZV24" s="198">
        <v>0.254</v>
      </c>
      <c r="AZW24" s="198">
        <v>0</v>
      </c>
      <c r="AZX24" s="198">
        <v>0</v>
      </c>
      <c r="AZY24" s="198">
        <v>0</v>
      </c>
      <c r="AZZ24" s="198">
        <v>0</v>
      </c>
      <c r="BAA24" s="198">
        <v>0</v>
      </c>
      <c r="BAB24" s="198">
        <v>0</v>
      </c>
      <c r="BAC24" s="198">
        <v>0.254</v>
      </c>
      <c r="BAD24" s="198">
        <v>0</v>
      </c>
      <c r="BAE24" s="198">
        <v>4.8259999999999996</v>
      </c>
      <c r="BAF24" s="198">
        <v>0</v>
      </c>
      <c r="BAG24" s="198">
        <v>0</v>
      </c>
      <c r="BAH24" s="198">
        <v>0</v>
      </c>
      <c r="BAI24" s="198">
        <v>1.27</v>
      </c>
      <c r="BAJ24" s="198">
        <v>0</v>
      </c>
      <c r="BAK24" s="198">
        <v>0</v>
      </c>
      <c r="BAL24" s="198">
        <v>0</v>
      </c>
      <c r="BAM24" s="198">
        <v>0</v>
      </c>
      <c r="BAN24" s="198">
        <v>0.254</v>
      </c>
      <c r="BAO24" s="198">
        <v>4.3179999999999996</v>
      </c>
      <c r="BAP24" s="198">
        <v>1.016</v>
      </c>
      <c r="BAQ24" s="198">
        <v>1.016</v>
      </c>
      <c r="BAR24" s="198">
        <v>0</v>
      </c>
      <c r="BAS24" s="198">
        <v>0</v>
      </c>
      <c r="BAT24" s="198">
        <v>0</v>
      </c>
      <c r="BAU24" s="198">
        <v>0</v>
      </c>
      <c r="BAV24" s="198">
        <v>0</v>
      </c>
      <c r="BAW24" s="198">
        <v>2.032</v>
      </c>
      <c r="BAX24" s="198">
        <v>7.8739999999999899</v>
      </c>
      <c r="BAY24" s="198">
        <v>0</v>
      </c>
      <c r="BAZ24" s="198">
        <v>0</v>
      </c>
      <c r="BBA24" s="198">
        <v>0</v>
      </c>
      <c r="BBB24" s="198">
        <v>0</v>
      </c>
      <c r="BBC24" s="198">
        <v>0</v>
      </c>
      <c r="BBD24" s="198">
        <v>6.0960000000000001</v>
      </c>
      <c r="BBE24" s="198">
        <v>0</v>
      </c>
      <c r="BBF24" s="198">
        <v>0</v>
      </c>
      <c r="BBG24" s="198">
        <v>0</v>
      </c>
      <c r="BBH24" s="198">
        <v>0</v>
      </c>
      <c r="BBI24" s="198">
        <v>0</v>
      </c>
      <c r="BBJ24" s="198">
        <v>0</v>
      </c>
      <c r="BBK24" s="198">
        <v>0</v>
      </c>
      <c r="BBL24" s="198">
        <v>0</v>
      </c>
      <c r="BBM24" s="198">
        <v>0</v>
      </c>
      <c r="BBN24" s="198">
        <v>0</v>
      </c>
      <c r="BBO24" s="198">
        <v>0</v>
      </c>
      <c r="BBP24" s="198">
        <v>0</v>
      </c>
      <c r="BBQ24" s="198">
        <v>0</v>
      </c>
      <c r="BBR24" s="198">
        <v>0</v>
      </c>
      <c r="BBS24" s="198">
        <v>0</v>
      </c>
      <c r="BBT24" s="198">
        <v>0.254</v>
      </c>
      <c r="BBU24" s="198">
        <v>0</v>
      </c>
      <c r="BBV24" s="198">
        <v>0</v>
      </c>
      <c r="BBW24" s="198">
        <v>0</v>
      </c>
      <c r="BBX24" s="198">
        <v>0.50800000000000001</v>
      </c>
      <c r="BBY24" s="198">
        <v>0</v>
      </c>
      <c r="BBZ24" s="198">
        <v>0</v>
      </c>
      <c r="BCA24" s="198">
        <v>0</v>
      </c>
      <c r="BCB24" s="198">
        <v>0.76200000000000001</v>
      </c>
      <c r="BCC24" s="198">
        <v>0.76200000000000001</v>
      </c>
      <c r="BCD24" s="198">
        <v>0</v>
      </c>
      <c r="BCE24" s="198">
        <v>0.50800000000000001</v>
      </c>
      <c r="BCF24" s="198">
        <v>0</v>
      </c>
      <c r="BCG24" s="198">
        <v>0</v>
      </c>
      <c r="BCH24" s="198">
        <v>0</v>
      </c>
      <c r="BCI24" s="198">
        <v>4.3179999999999996</v>
      </c>
      <c r="BCJ24" s="198">
        <v>0.254</v>
      </c>
      <c r="BCK24" s="198">
        <v>0.76200000000000001</v>
      </c>
      <c r="BCL24" s="198">
        <v>0</v>
      </c>
      <c r="BCM24" s="198">
        <v>0</v>
      </c>
      <c r="BCN24" s="198">
        <v>0</v>
      </c>
      <c r="BCO24" s="198">
        <v>0</v>
      </c>
      <c r="BCP24" s="198">
        <v>7.8739999999999997</v>
      </c>
      <c r="BCQ24" s="198">
        <v>7.1120000000000001</v>
      </c>
      <c r="BCR24" s="198">
        <v>1.016</v>
      </c>
      <c r="BCS24" s="198">
        <v>0</v>
      </c>
      <c r="BCT24" s="198">
        <v>0</v>
      </c>
      <c r="BCU24" s="198">
        <v>0</v>
      </c>
      <c r="BCV24" s="198">
        <v>3.048</v>
      </c>
      <c r="BCW24" s="198">
        <v>2.032</v>
      </c>
      <c r="BCX24" s="198">
        <v>0</v>
      </c>
      <c r="BCY24" s="198">
        <v>0.254</v>
      </c>
      <c r="BCZ24" s="198">
        <v>0</v>
      </c>
      <c r="BDA24" s="198">
        <v>0</v>
      </c>
      <c r="BDB24" s="198">
        <v>0</v>
      </c>
      <c r="BDC24" s="198">
        <v>0</v>
      </c>
      <c r="BDD24" s="198">
        <v>0.50800000000000001</v>
      </c>
      <c r="BDE24" s="198">
        <v>0.50800000000000001</v>
      </c>
      <c r="BDF24" s="198">
        <v>0.50800000000000001</v>
      </c>
      <c r="BDG24" s="198">
        <v>0</v>
      </c>
      <c r="BDH24" s="198">
        <v>0</v>
      </c>
      <c r="BDI24" s="198">
        <v>0</v>
      </c>
      <c r="BDJ24" s="198">
        <v>0</v>
      </c>
      <c r="BDK24" s="198">
        <v>0.254</v>
      </c>
      <c r="BDL24" s="198">
        <v>19.815999999999999</v>
      </c>
      <c r="BDM24" s="198">
        <v>0</v>
      </c>
      <c r="BDN24" s="198">
        <v>0</v>
      </c>
      <c r="BDO24" s="198">
        <v>0</v>
      </c>
      <c r="BDP24" s="198">
        <v>0</v>
      </c>
      <c r="BDQ24" s="198">
        <v>0</v>
      </c>
      <c r="BDR24" s="198">
        <v>0</v>
      </c>
      <c r="BDS24" s="198">
        <v>0</v>
      </c>
      <c r="BDT24" s="198">
        <v>0</v>
      </c>
      <c r="BDU24" s="198">
        <v>5.8419999999999996</v>
      </c>
      <c r="BDV24" s="198">
        <v>0.76200000000000001</v>
      </c>
      <c r="BDW24" s="198">
        <v>0</v>
      </c>
      <c r="BDX24" s="198">
        <v>0</v>
      </c>
      <c r="BDY24" s="198">
        <v>0</v>
      </c>
      <c r="BDZ24" s="198">
        <v>0</v>
      </c>
      <c r="BEA24" s="198">
        <v>0.254</v>
      </c>
      <c r="BEB24" s="198">
        <v>0</v>
      </c>
      <c r="BEC24" s="198">
        <v>0</v>
      </c>
      <c r="BED24" s="198">
        <v>0</v>
      </c>
      <c r="BEE24" s="198">
        <v>6.8579999999999997</v>
      </c>
      <c r="BEF24" s="198">
        <v>0</v>
      </c>
      <c r="BEG24" s="198">
        <v>0</v>
      </c>
      <c r="BEH24" s="198">
        <v>0.76200000000000001</v>
      </c>
      <c r="BEI24" s="198">
        <v>0</v>
      </c>
      <c r="BEJ24" s="198">
        <v>0</v>
      </c>
      <c r="BEK24" s="198">
        <v>1.778</v>
      </c>
      <c r="BEL24" s="198">
        <v>0</v>
      </c>
      <c r="BEM24" s="198">
        <v>0</v>
      </c>
      <c r="BEN24" s="198">
        <v>0</v>
      </c>
      <c r="BEO24" s="198">
        <v>0</v>
      </c>
      <c r="BEP24" s="198">
        <v>0</v>
      </c>
      <c r="BEQ24" s="198">
        <v>0.254</v>
      </c>
      <c r="BER24" s="198">
        <v>0</v>
      </c>
      <c r="BES24" s="198">
        <v>0</v>
      </c>
      <c r="BET24" s="198">
        <v>0</v>
      </c>
      <c r="BEU24" s="198">
        <v>0</v>
      </c>
      <c r="BEV24" s="198">
        <v>0</v>
      </c>
      <c r="BEW24" s="198">
        <v>27.937999999999999</v>
      </c>
      <c r="BEX24" s="198">
        <v>2.286</v>
      </c>
      <c r="BEY24" s="198">
        <v>4.5720000000000001</v>
      </c>
      <c r="BEZ24" s="198">
        <v>10.16</v>
      </c>
      <c r="BFA24" s="198">
        <v>10.16</v>
      </c>
      <c r="BFB24" s="198">
        <v>3.556</v>
      </c>
      <c r="BFC24" s="198">
        <v>15.24</v>
      </c>
      <c r="BFD24" s="198">
        <v>0</v>
      </c>
      <c r="BFE24" s="198">
        <v>0</v>
      </c>
      <c r="BFF24" s="198">
        <v>0.50800000000000001</v>
      </c>
      <c r="BFG24" s="198">
        <v>0.76200000000000001</v>
      </c>
      <c r="BFH24" s="198">
        <v>0</v>
      </c>
      <c r="BFI24" s="198">
        <v>0</v>
      </c>
      <c r="BFJ24" s="198">
        <v>4.8259999999999996</v>
      </c>
      <c r="BFK24" s="198">
        <v>17.526</v>
      </c>
      <c r="BFL24" s="198">
        <v>0</v>
      </c>
      <c r="BFM24" s="198">
        <v>0</v>
      </c>
      <c r="BFN24" s="198">
        <v>0</v>
      </c>
      <c r="BFO24" s="198">
        <v>4.3179999999999996</v>
      </c>
      <c r="BFP24" s="198">
        <v>0.254</v>
      </c>
      <c r="BFQ24" s="198">
        <v>0</v>
      </c>
      <c r="BFR24" s="198">
        <v>0</v>
      </c>
      <c r="BFS24" s="198">
        <v>0</v>
      </c>
      <c r="BFT24" s="198">
        <v>0</v>
      </c>
      <c r="BFU24" s="198">
        <v>0.50800000000000001</v>
      </c>
      <c r="BFV24" s="198">
        <v>4.8259999999999996</v>
      </c>
      <c r="BFW24" s="198">
        <v>0</v>
      </c>
      <c r="BFX24" s="198">
        <v>0</v>
      </c>
      <c r="BFY24" s="198">
        <v>0</v>
      </c>
      <c r="BFZ24" s="198">
        <v>0</v>
      </c>
      <c r="BGA24" s="198">
        <v>0</v>
      </c>
      <c r="BGB24" s="198">
        <v>5.0799999999999903</v>
      </c>
      <c r="BGC24" s="198">
        <v>0</v>
      </c>
      <c r="BGD24" s="198">
        <v>0</v>
      </c>
      <c r="BGE24" s="198">
        <v>0</v>
      </c>
      <c r="BGF24" s="198">
        <v>1.016</v>
      </c>
      <c r="BGG24" s="198">
        <v>0</v>
      </c>
      <c r="BGH24" s="198">
        <v>0</v>
      </c>
      <c r="BGI24" s="198">
        <v>0</v>
      </c>
      <c r="BGJ24" s="198">
        <v>7.1120000000000001</v>
      </c>
      <c r="BGK24" s="198">
        <v>0</v>
      </c>
      <c r="BGL24" s="198">
        <v>2.794</v>
      </c>
      <c r="BGM24" s="198">
        <v>0.254</v>
      </c>
      <c r="BGN24" s="198">
        <v>0</v>
      </c>
      <c r="BGO24" s="198">
        <v>0</v>
      </c>
      <c r="BGP24" s="198">
        <v>0</v>
      </c>
      <c r="BGQ24" s="198">
        <v>0</v>
      </c>
      <c r="BGR24" s="198">
        <v>0</v>
      </c>
      <c r="BGS24" s="198">
        <v>0</v>
      </c>
      <c r="BGT24" s="198">
        <v>0.254</v>
      </c>
      <c r="BGU24" s="198">
        <v>0</v>
      </c>
      <c r="BGV24" s="198">
        <v>4.8259999999999996</v>
      </c>
      <c r="BGW24" s="198">
        <v>0</v>
      </c>
      <c r="BGX24" s="198">
        <v>0</v>
      </c>
      <c r="BGY24" s="198">
        <v>0</v>
      </c>
      <c r="BGZ24" s="198">
        <v>1.27</v>
      </c>
      <c r="BHA24" s="198">
        <v>0</v>
      </c>
      <c r="BHB24" s="198">
        <v>0</v>
      </c>
      <c r="BHC24" s="198">
        <v>0</v>
      </c>
      <c r="BHD24" s="198">
        <v>0</v>
      </c>
      <c r="BHE24" s="198">
        <v>0.254</v>
      </c>
      <c r="BHF24" s="198">
        <v>4.3179999999999996</v>
      </c>
      <c r="BHG24" s="198">
        <v>1.016</v>
      </c>
      <c r="BHH24" s="198">
        <v>1.016</v>
      </c>
      <c r="BHI24" s="198">
        <v>0</v>
      </c>
      <c r="BHJ24" s="198">
        <v>0</v>
      </c>
      <c r="BHK24" s="198">
        <v>0</v>
      </c>
      <c r="BHL24" s="198">
        <v>0</v>
      </c>
      <c r="BHM24" s="198">
        <v>0</v>
      </c>
      <c r="BHN24" s="198">
        <v>2.032</v>
      </c>
      <c r="BHO24" s="198">
        <v>7.8739999999999899</v>
      </c>
      <c r="BHP24" s="198">
        <v>0</v>
      </c>
      <c r="BHQ24" s="198">
        <v>0</v>
      </c>
      <c r="BHR24" s="198">
        <v>0</v>
      </c>
      <c r="BHS24" s="198">
        <v>0</v>
      </c>
      <c r="BHT24" s="198">
        <v>0</v>
      </c>
      <c r="BHU24" s="198">
        <v>6.0960000000000001</v>
      </c>
      <c r="BHV24" s="198">
        <v>0</v>
      </c>
      <c r="BHW24" s="198">
        <v>0</v>
      </c>
      <c r="BHX24" s="198">
        <v>0</v>
      </c>
      <c r="BHY24" s="198">
        <v>0</v>
      </c>
      <c r="BHZ24" s="198">
        <v>0</v>
      </c>
      <c r="BIA24" s="198">
        <v>0</v>
      </c>
      <c r="BIB24" s="198">
        <v>0</v>
      </c>
      <c r="BIC24" s="198">
        <v>0</v>
      </c>
      <c r="BID24" s="198">
        <v>0</v>
      </c>
      <c r="BIE24" s="198">
        <v>0</v>
      </c>
      <c r="BIF24" s="198">
        <v>0</v>
      </c>
      <c r="BIG24" s="198">
        <v>0</v>
      </c>
      <c r="BIH24" s="198">
        <v>0</v>
      </c>
      <c r="BII24" s="198">
        <v>0</v>
      </c>
      <c r="BIJ24" s="198">
        <v>0</v>
      </c>
      <c r="BIK24" s="198">
        <v>0.254</v>
      </c>
      <c r="BIL24" s="198">
        <v>0</v>
      </c>
      <c r="BIM24" s="198">
        <v>0</v>
      </c>
      <c r="BIN24" s="198">
        <v>0</v>
      </c>
      <c r="BIO24" s="198">
        <v>0.50800000000000001</v>
      </c>
      <c r="BIP24" s="198">
        <v>0</v>
      </c>
      <c r="BIQ24" s="198">
        <v>0</v>
      </c>
      <c r="BIR24" s="198">
        <v>0</v>
      </c>
      <c r="BIS24" s="198">
        <v>0.76200000000000001</v>
      </c>
      <c r="BIT24" s="198">
        <v>0.76200000000000001</v>
      </c>
      <c r="BIU24" s="198">
        <v>0</v>
      </c>
      <c r="BIV24" s="198">
        <v>0.50800000000000001</v>
      </c>
      <c r="BIW24" s="198">
        <v>0</v>
      </c>
      <c r="BIX24" s="198">
        <v>0</v>
      </c>
      <c r="BIY24" s="198">
        <v>0</v>
      </c>
      <c r="BIZ24" s="198">
        <v>4.3179999999999996</v>
      </c>
      <c r="BJA24" s="198">
        <v>0.254</v>
      </c>
      <c r="BJB24" s="198">
        <v>0.76200000000000001</v>
      </c>
      <c r="BJC24" s="198">
        <v>0</v>
      </c>
      <c r="BJD24" s="198">
        <v>0</v>
      </c>
      <c r="BJE24" s="198">
        <v>0</v>
      </c>
      <c r="BJF24" s="198">
        <v>0</v>
      </c>
      <c r="BJG24" s="198">
        <v>7.8739999999999997</v>
      </c>
      <c r="BJH24" s="198">
        <v>7.1120000000000001</v>
      </c>
      <c r="BJI24" s="198">
        <v>1.016</v>
      </c>
      <c r="BJJ24" s="198">
        <v>0</v>
      </c>
      <c r="BJK24" s="198">
        <v>0</v>
      </c>
      <c r="BJL24" s="198">
        <v>0</v>
      </c>
      <c r="BJM24" s="198">
        <v>3.048</v>
      </c>
      <c r="BJN24" s="198">
        <v>2.032</v>
      </c>
      <c r="BJO24" s="198">
        <v>0</v>
      </c>
      <c r="BJP24" s="198">
        <v>0.254</v>
      </c>
      <c r="BJQ24" s="198">
        <v>0</v>
      </c>
      <c r="BJR24" s="198">
        <v>0</v>
      </c>
      <c r="BJS24" s="198">
        <v>0</v>
      </c>
      <c r="BJT24" s="198">
        <v>0</v>
      </c>
      <c r="BJU24" s="198">
        <v>0.50800000000000001</v>
      </c>
      <c r="BJV24" s="198">
        <v>0.50800000000000001</v>
      </c>
      <c r="BJW24" s="198">
        <v>0.50800000000000001</v>
      </c>
      <c r="BJX24" s="198">
        <v>0</v>
      </c>
      <c r="BJY24" s="198">
        <v>0</v>
      </c>
      <c r="BJZ24" s="198">
        <v>0</v>
      </c>
      <c r="BKA24" s="198">
        <v>0</v>
      </c>
      <c r="BKB24" s="198">
        <v>0.254</v>
      </c>
      <c r="BKC24" s="198">
        <v>19.815999999999999</v>
      </c>
      <c r="BKD24" s="198">
        <v>0</v>
      </c>
      <c r="BKE24" s="198">
        <v>0</v>
      </c>
      <c r="BKF24" s="198">
        <v>0</v>
      </c>
      <c r="BKG24" s="198">
        <v>0</v>
      </c>
      <c r="BKH24" s="198">
        <v>0</v>
      </c>
      <c r="BKI24" s="198">
        <v>0</v>
      </c>
      <c r="BKJ24" s="198">
        <v>0</v>
      </c>
      <c r="BKK24" s="198">
        <v>0</v>
      </c>
      <c r="BKL24" s="198">
        <v>5.8419999999999996</v>
      </c>
      <c r="BKM24" s="198">
        <v>0.76200000000000001</v>
      </c>
      <c r="BKN24" s="198">
        <v>0</v>
      </c>
      <c r="BKO24" s="198">
        <v>0</v>
      </c>
      <c r="BKP24" s="198">
        <v>0</v>
      </c>
      <c r="BKQ24" s="198">
        <v>0</v>
      </c>
      <c r="BKR24" s="198">
        <v>0.254</v>
      </c>
      <c r="BKS24" s="198">
        <v>0</v>
      </c>
      <c r="BKT24" s="198">
        <v>0</v>
      </c>
      <c r="BKU24" s="198">
        <v>0</v>
      </c>
      <c r="BKV24" s="198">
        <v>6.8579999999999997</v>
      </c>
      <c r="BKW24" s="198">
        <v>0</v>
      </c>
      <c r="BKX24" s="198">
        <v>0</v>
      </c>
      <c r="BKY24" s="198">
        <v>0.76200000000000001</v>
      </c>
      <c r="BKZ24" s="198">
        <v>0</v>
      </c>
      <c r="BLA24" s="198">
        <v>0</v>
      </c>
      <c r="BLB24" s="198">
        <v>1.778</v>
      </c>
      <c r="BLC24" s="198">
        <v>0</v>
      </c>
      <c r="BLD24" s="198">
        <v>0</v>
      </c>
      <c r="BLE24" s="198">
        <v>0</v>
      </c>
      <c r="BLF24" s="198">
        <v>0</v>
      </c>
      <c r="BLG24" s="198">
        <v>0</v>
      </c>
      <c r="BLH24" s="198">
        <v>0.254</v>
      </c>
      <c r="BLI24" s="198">
        <v>0</v>
      </c>
      <c r="BLJ24" s="198">
        <v>0</v>
      </c>
      <c r="BLK24" s="198">
        <v>0</v>
      </c>
      <c r="BLL24" s="198">
        <v>0</v>
      </c>
      <c r="BLM24" s="198">
        <v>0</v>
      </c>
      <c r="BLN24" s="198">
        <v>27.937999999999999</v>
      </c>
      <c r="BLO24" s="198">
        <v>2.286</v>
      </c>
      <c r="BLP24" s="198">
        <v>4.5720000000000001</v>
      </c>
      <c r="BLQ24" s="198">
        <v>10.16</v>
      </c>
      <c r="BLR24" s="198">
        <v>10.16</v>
      </c>
      <c r="BLS24" s="198">
        <v>3.556</v>
      </c>
      <c r="BLT24" s="198">
        <v>15.24</v>
      </c>
      <c r="BLU24" s="198">
        <v>0</v>
      </c>
      <c r="BLV24" s="198">
        <v>0</v>
      </c>
      <c r="BLW24" s="198">
        <v>0.50800000000000001</v>
      </c>
      <c r="BLX24" s="198">
        <v>0.76200000000000001</v>
      </c>
      <c r="BLY24" s="198">
        <v>0</v>
      </c>
      <c r="BLZ24" s="198">
        <v>0</v>
      </c>
      <c r="BMA24" s="198">
        <v>4.8259999999999996</v>
      </c>
      <c r="BMB24" s="198">
        <v>17.526</v>
      </c>
      <c r="BMC24" s="198">
        <v>0</v>
      </c>
      <c r="BMD24" s="198">
        <v>0</v>
      </c>
      <c r="BME24" s="198">
        <v>0</v>
      </c>
      <c r="BMF24" s="198">
        <v>4.3179999999999996</v>
      </c>
      <c r="BMG24" s="198">
        <v>0.254</v>
      </c>
      <c r="BMH24" s="198">
        <v>0</v>
      </c>
      <c r="BMI24" s="198">
        <v>0</v>
      </c>
      <c r="BMJ24" s="198">
        <v>0</v>
      </c>
      <c r="BMK24" s="198">
        <v>0</v>
      </c>
      <c r="BML24" s="198">
        <v>0.50800000000000001</v>
      </c>
      <c r="BMM24" s="198">
        <v>4.8259999999999996</v>
      </c>
      <c r="BMN24" s="198">
        <v>0</v>
      </c>
      <c r="BMO24" s="198">
        <v>0</v>
      </c>
      <c r="BMP24" s="198">
        <v>0</v>
      </c>
      <c r="BMQ24" s="198">
        <v>0</v>
      </c>
      <c r="BMR24" s="198">
        <v>0</v>
      </c>
      <c r="BMS24" s="198">
        <v>5.0799999999999903</v>
      </c>
      <c r="BMT24" s="198">
        <v>0</v>
      </c>
      <c r="BMU24" s="198">
        <v>0</v>
      </c>
      <c r="BMV24" s="198">
        <v>0</v>
      </c>
      <c r="BMW24" s="198">
        <v>1.016</v>
      </c>
      <c r="BMX24" s="198">
        <v>0</v>
      </c>
      <c r="BMY24" s="198">
        <v>0</v>
      </c>
      <c r="BMZ24" s="198">
        <v>0</v>
      </c>
      <c r="BNA24" s="198">
        <v>7.1120000000000001</v>
      </c>
      <c r="BNB24" s="198">
        <v>0</v>
      </c>
      <c r="BNC24" s="198">
        <v>2.794</v>
      </c>
      <c r="BND24" s="198">
        <v>0.254</v>
      </c>
      <c r="BNE24" s="198">
        <v>0</v>
      </c>
      <c r="BNF24" s="198">
        <v>0</v>
      </c>
      <c r="BNG24" s="198">
        <v>0</v>
      </c>
      <c r="BNH24" s="198">
        <v>0</v>
      </c>
      <c r="BNI24" s="198">
        <v>0</v>
      </c>
      <c r="BNJ24" s="198">
        <v>0</v>
      </c>
      <c r="BNK24" s="198">
        <v>0.254</v>
      </c>
      <c r="BNL24" s="198">
        <v>0</v>
      </c>
      <c r="BNM24" s="198">
        <v>4.8259999999999996</v>
      </c>
      <c r="BNN24" s="198">
        <v>0</v>
      </c>
      <c r="BNO24" s="198">
        <v>0</v>
      </c>
      <c r="BNP24" s="198">
        <v>0</v>
      </c>
      <c r="BNQ24" s="198">
        <v>1.27</v>
      </c>
      <c r="BNR24" s="198">
        <v>0</v>
      </c>
      <c r="BNS24" s="198">
        <v>0</v>
      </c>
      <c r="BNT24" s="198">
        <v>0</v>
      </c>
      <c r="BNU24" s="198">
        <v>0</v>
      </c>
      <c r="BNV24" s="198">
        <v>0.254</v>
      </c>
      <c r="BNW24" s="198">
        <v>4.3179999999999996</v>
      </c>
      <c r="BNX24" s="198">
        <v>1.016</v>
      </c>
      <c r="BNY24" s="198">
        <v>1.016</v>
      </c>
      <c r="BNZ24" s="198">
        <v>0</v>
      </c>
      <c r="BOA24" s="198">
        <v>0</v>
      </c>
      <c r="BOB24" s="198">
        <v>0</v>
      </c>
      <c r="BOC24" s="198">
        <v>0</v>
      </c>
      <c r="BOD24" s="198">
        <v>0</v>
      </c>
      <c r="BOE24" s="198">
        <v>2.032</v>
      </c>
      <c r="BOF24" s="198">
        <v>7.8739999999999899</v>
      </c>
      <c r="BOG24" s="198">
        <v>0</v>
      </c>
      <c r="BOH24" s="198">
        <v>0</v>
      </c>
      <c r="BOI24" s="198">
        <v>0</v>
      </c>
      <c r="BOJ24" s="198">
        <v>0</v>
      </c>
      <c r="BOK24" s="198">
        <v>0</v>
      </c>
      <c r="BOL24" s="198">
        <v>6.0960000000000001</v>
      </c>
      <c r="BOM24" s="198">
        <v>0</v>
      </c>
      <c r="BON24" s="198">
        <v>0</v>
      </c>
      <c r="BOO24" s="198">
        <v>0</v>
      </c>
      <c r="BOP24" s="198">
        <v>0</v>
      </c>
      <c r="BOQ24" s="198">
        <v>0</v>
      </c>
      <c r="BOR24" s="198">
        <v>0</v>
      </c>
      <c r="BOS24" s="198">
        <v>0</v>
      </c>
      <c r="BOT24" s="198">
        <v>0</v>
      </c>
      <c r="BOU24" s="198">
        <v>0</v>
      </c>
      <c r="BOV24" s="198">
        <v>0</v>
      </c>
      <c r="BOW24" s="198">
        <v>0</v>
      </c>
      <c r="BOX24" s="198">
        <v>0</v>
      </c>
      <c r="BOY24" s="198">
        <v>0</v>
      </c>
      <c r="BOZ24" s="198">
        <v>0</v>
      </c>
      <c r="BPA24" s="198">
        <v>0</v>
      </c>
      <c r="BPB24" s="198">
        <v>0.254</v>
      </c>
      <c r="BPC24" s="198">
        <v>0</v>
      </c>
      <c r="BPD24" s="198">
        <v>0</v>
      </c>
      <c r="BPE24" s="198">
        <v>0</v>
      </c>
      <c r="BPF24" s="198">
        <v>0.50800000000000001</v>
      </c>
      <c r="BPG24" s="198">
        <v>0</v>
      </c>
      <c r="BPH24" s="198">
        <v>0</v>
      </c>
      <c r="BPI24" s="198">
        <v>0</v>
      </c>
      <c r="BPJ24" s="198">
        <v>0.76200000000000001</v>
      </c>
      <c r="BPK24" s="198">
        <v>0.76200000000000001</v>
      </c>
      <c r="BPL24" s="198">
        <v>0</v>
      </c>
      <c r="BPM24" s="198">
        <v>0.50800000000000001</v>
      </c>
      <c r="BPN24" s="198">
        <v>0</v>
      </c>
      <c r="BPO24" s="198">
        <v>0</v>
      </c>
      <c r="BPP24" s="198">
        <v>0</v>
      </c>
      <c r="BPQ24" s="198">
        <v>4.3179999999999996</v>
      </c>
      <c r="BPR24" s="198">
        <v>0.254</v>
      </c>
      <c r="BPS24" s="198">
        <v>0.76200000000000001</v>
      </c>
      <c r="BPT24" s="198">
        <v>0</v>
      </c>
      <c r="BPU24" s="198">
        <v>0</v>
      </c>
      <c r="BPV24" s="198">
        <v>0</v>
      </c>
      <c r="BPW24" s="198">
        <v>0</v>
      </c>
      <c r="BPX24" s="198">
        <v>7.8739999999999997</v>
      </c>
      <c r="BPY24" s="198">
        <v>7.1120000000000001</v>
      </c>
      <c r="BPZ24" s="198">
        <v>1.016</v>
      </c>
      <c r="BQA24" s="198">
        <v>0</v>
      </c>
      <c r="BQB24" s="198">
        <v>0</v>
      </c>
      <c r="BQC24" s="198">
        <v>0</v>
      </c>
      <c r="BQD24" s="198">
        <v>3.048</v>
      </c>
      <c r="BQE24" s="198">
        <v>2.032</v>
      </c>
      <c r="BQF24" s="198">
        <v>0</v>
      </c>
      <c r="BQG24" s="198">
        <v>0.254</v>
      </c>
      <c r="BQH24" s="198">
        <v>0</v>
      </c>
      <c r="BQI24" s="198">
        <v>0</v>
      </c>
      <c r="BQJ24" s="198">
        <v>0</v>
      </c>
      <c r="BQK24" s="198">
        <v>0</v>
      </c>
      <c r="BQL24" s="198">
        <v>0.50800000000000001</v>
      </c>
      <c r="BQM24" s="198">
        <v>0.50800000000000001</v>
      </c>
      <c r="BQN24" s="198">
        <v>0.50800000000000001</v>
      </c>
      <c r="BQO24" s="198">
        <v>0</v>
      </c>
      <c r="BQP24" s="198">
        <v>0</v>
      </c>
      <c r="BQQ24" s="198">
        <v>0</v>
      </c>
      <c r="BQR24" s="198">
        <v>0</v>
      </c>
      <c r="BQS24" s="198">
        <v>0.254</v>
      </c>
      <c r="BQT24" s="198">
        <v>19.815999999999999</v>
      </c>
      <c r="BQU24" s="198">
        <v>0</v>
      </c>
      <c r="BQV24" s="198">
        <v>0</v>
      </c>
      <c r="BQW24" s="198">
        <v>0</v>
      </c>
      <c r="BQX24" s="198">
        <v>0</v>
      </c>
      <c r="BQY24" s="198">
        <v>0</v>
      </c>
      <c r="BQZ24" s="198">
        <v>0</v>
      </c>
      <c r="BRA24" s="198">
        <v>0</v>
      </c>
      <c r="BRB24" s="198">
        <v>0</v>
      </c>
      <c r="BRC24" s="198">
        <v>5.8419999999999996</v>
      </c>
      <c r="BRD24" s="198">
        <v>0.76200000000000001</v>
      </c>
      <c r="BRE24" s="198">
        <v>0</v>
      </c>
      <c r="BRF24" s="198">
        <v>0</v>
      </c>
      <c r="BRG24" s="198">
        <v>0</v>
      </c>
      <c r="BRH24" s="198">
        <v>0</v>
      </c>
      <c r="BRI24" s="198">
        <v>0.254</v>
      </c>
      <c r="BRJ24" s="198">
        <v>0</v>
      </c>
      <c r="BRK24" s="198">
        <v>0</v>
      </c>
      <c r="BRL24" s="198">
        <v>0</v>
      </c>
      <c r="BRM24" s="198">
        <v>6.8579999999999997</v>
      </c>
      <c r="BRN24" s="198">
        <v>0</v>
      </c>
      <c r="BRO24" s="198">
        <v>0</v>
      </c>
      <c r="BRP24" s="198">
        <v>0.76200000000000001</v>
      </c>
      <c r="BRQ24" s="198">
        <v>0</v>
      </c>
      <c r="BRR24" s="198">
        <v>0</v>
      </c>
      <c r="BRS24" s="198">
        <v>1.778</v>
      </c>
      <c r="BRT24" s="198">
        <v>0</v>
      </c>
      <c r="BRU24" s="198">
        <v>0</v>
      </c>
      <c r="BRV24" s="198">
        <v>0</v>
      </c>
      <c r="BRW24" s="198">
        <v>0</v>
      </c>
      <c r="BRX24" s="198">
        <v>0</v>
      </c>
      <c r="BRY24" s="198">
        <v>0.254</v>
      </c>
      <c r="BRZ24" s="198">
        <v>0</v>
      </c>
      <c r="BSA24" s="198">
        <v>0</v>
      </c>
      <c r="BSB24" s="198">
        <v>0</v>
      </c>
      <c r="BSC24" s="198">
        <v>0</v>
      </c>
      <c r="BSD24" s="198">
        <v>0</v>
      </c>
      <c r="BSE24" s="198">
        <v>27.937999999999999</v>
      </c>
      <c r="BSF24" s="198">
        <v>2.286</v>
      </c>
      <c r="BSG24" s="198">
        <v>4.5720000000000001</v>
      </c>
      <c r="BSH24" s="198">
        <v>10.16</v>
      </c>
      <c r="BSI24" s="198">
        <v>10.16</v>
      </c>
      <c r="BSJ24" s="198">
        <v>3.556</v>
      </c>
      <c r="BSK24" s="198">
        <v>15.24</v>
      </c>
      <c r="BSL24" s="198">
        <v>0</v>
      </c>
      <c r="BSM24" s="198">
        <v>0</v>
      </c>
      <c r="BSN24" s="198">
        <v>0.50800000000000001</v>
      </c>
      <c r="BSO24" s="198">
        <v>0.76200000000000001</v>
      </c>
      <c r="BSP24" s="198">
        <v>0</v>
      </c>
      <c r="BSQ24" s="198">
        <v>0</v>
      </c>
      <c r="BSR24" s="198">
        <v>4.8259999999999996</v>
      </c>
      <c r="BSS24" s="198">
        <v>17.526</v>
      </c>
      <c r="BST24" s="198">
        <v>0</v>
      </c>
      <c r="BSU24" s="198">
        <v>0</v>
      </c>
      <c r="BSV24" s="198">
        <v>0</v>
      </c>
      <c r="BSW24" s="198">
        <v>4.3179999999999996</v>
      </c>
      <c r="BSX24" s="198">
        <v>0.254</v>
      </c>
      <c r="BSY24" s="198">
        <v>0</v>
      </c>
      <c r="BSZ24" s="198">
        <v>0</v>
      </c>
      <c r="BTA24" s="198">
        <v>0</v>
      </c>
      <c r="BTB24" s="198">
        <v>0</v>
      </c>
      <c r="BTC24" s="198">
        <v>0.50800000000000001</v>
      </c>
      <c r="BTD24" s="198">
        <v>4.8259999999999996</v>
      </c>
      <c r="BTE24" s="198">
        <v>0</v>
      </c>
      <c r="BTF24" s="198">
        <v>0</v>
      </c>
      <c r="BTG24" s="198">
        <v>0</v>
      </c>
      <c r="BTH24" s="198">
        <v>0</v>
      </c>
      <c r="BTI24" s="198">
        <v>0</v>
      </c>
      <c r="BTJ24" s="198">
        <v>5.0799999999999903</v>
      </c>
      <c r="BTK24" s="198">
        <v>0</v>
      </c>
      <c r="BTL24" s="198">
        <v>0</v>
      </c>
      <c r="BTM24" s="198">
        <v>0</v>
      </c>
      <c r="BTN24" s="198">
        <v>1.016</v>
      </c>
      <c r="BTO24" s="198">
        <v>0</v>
      </c>
      <c r="BTP24" s="198">
        <v>0</v>
      </c>
      <c r="BTQ24" s="198">
        <v>0</v>
      </c>
      <c r="BTR24" s="198">
        <v>7.1120000000000001</v>
      </c>
      <c r="BTS24" s="198">
        <v>0</v>
      </c>
      <c r="BTT24" s="198">
        <v>2.794</v>
      </c>
      <c r="BTU24" s="198">
        <v>0.254</v>
      </c>
      <c r="BTV24" s="198">
        <v>0</v>
      </c>
      <c r="BTW24" s="198">
        <v>0</v>
      </c>
      <c r="BTX24" s="198">
        <v>0</v>
      </c>
      <c r="BTY24" s="198">
        <v>0</v>
      </c>
      <c r="BTZ24" s="198">
        <v>0</v>
      </c>
      <c r="BUA24" s="198">
        <v>0</v>
      </c>
      <c r="BUB24" s="198">
        <v>0.254</v>
      </c>
      <c r="BUC24" s="198">
        <v>0</v>
      </c>
      <c r="BUD24" s="198">
        <v>4.8259999999999996</v>
      </c>
      <c r="BUE24" s="198">
        <v>0</v>
      </c>
      <c r="BUF24" s="198">
        <v>0</v>
      </c>
      <c r="BUG24" s="198">
        <v>0</v>
      </c>
      <c r="BUH24" s="198">
        <v>1.27</v>
      </c>
      <c r="BUI24" s="198">
        <v>0</v>
      </c>
      <c r="BUJ24" s="198">
        <v>0</v>
      </c>
      <c r="BUK24" s="198">
        <v>0</v>
      </c>
      <c r="BUL24" s="198">
        <v>0</v>
      </c>
      <c r="BUM24" s="198">
        <v>0.254</v>
      </c>
      <c r="BUN24" s="198">
        <v>4.3179999999999996</v>
      </c>
      <c r="BUO24" s="198">
        <v>1.016</v>
      </c>
      <c r="BUP24" s="198">
        <v>1.016</v>
      </c>
      <c r="BUQ24" s="198">
        <v>0</v>
      </c>
      <c r="BUR24" s="198">
        <v>0</v>
      </c>
      <c r="BUS24" s="198">
        <v>0</v>
      </c>
      <c r="BUT24" s="198">
        <v>0</v>
      </c>
      <c r="BUU24" s="198">
        <v>0</v>
      </c>
      <c r="BUV24" s="198">
        <v>2.032</v>
      </c>
      <c r="BUW24" s="198">
        <v>7.8739999999999899</v>
      </c>
      <c r="BUX24" s="198">
        <v>0</v>
      </c>
      <c r="BUY24" s="198">
        <v>0</v>
      </c>
      <c r="BUZ24" s="198">
        <v>0</v>
      </c>
      <c r="BVA24" s="198">
        <v>0</v>
      </c>
      <c r="BVB24" s="198">
        <v>0</v>
      </c>
      <c r="BVC24" s="198">
        <v>6.0960000000000001</v>
      </c>
      <c r="BVD24" s="198">
        <v>0</v>
      </c>
      <c r="BVE24" s="198">
        <v>0</v>
      </c>
      <c r="BVF24" s="198">
        <v>0</v>
      </c>
      <c r="BVG24" s="198">
        <v>0</v>
      </c>
      <c r="BVH24" s="198">
        <v>0</v>
      </c>
      <c r="BVI24" s="198">
        <v>0</v>
      </c>
      <c r="BVJ24" s="198">
        <v>0</v>
      </c>
      <c r="BVK24" s="198">
        <v>0</v>
      </c>
      <c r="BVL24" s="198">
        <v>0</v>
      </c>
      <c r="BVM24" s="198">
        <v>0</v>
      </c>
      <c r="BVN24" s="198">
        <v>0</v>
      </c>
      <c r="BVO24" s="198">
        <v>0</v>
      </c>
      <c r="BVP24" s="198">
        <v>0</v>
      </c>
      <c r="BVQ24" s="198">
        <v>0</v>
      </c>
      <c r="BVR24" s="198">
        <v>0</v>
      </c>
      <c r="BVS24" s="198">
        <v>0.254</v>
      </c>
      <c r="BVT24" s="198">
        <v>0</v>
      </c>
      <c r="BVU24" s="198">
        <v>0</v>
      </c>
      <c r="BVV24" s="198">
        <v>0</v>
      </c>
      <c r="BVW24" s="198">
        <v>0.50800000000000001</v>
      </c>
      <c r="BVX24" s="198">
        <v>0</v>
      </c>
      <c r="BVY24" s="198">
        <v>0</v>
      </c>
      <c r="BVZ24" s="198">
        <v>0</v>
      </c>
      <c r="BWA24" s="198">
        <v>0.76200000000000001</v>
      </c>
      <c r="BWB24" s="198">
        <v>0.76200000000000001</v>
      </c>
      <c r="BWC24" s="198">
        <v>0</v>
      </c>
      <c r="BWD24" s="198">
        <v>0.50800000000000001</v>
      </c>
      <c r="BWE24" s="198">
        <v>0</v>
      </c>
      <c r="BWF24" s="198">
        <v>0</v>
      </c>
      <c r="BWG24" s="198">
        <v>0</v>
      </c>
      <c r="BWH24" s="198">
        <v>4.3179999999999996</v>
      </c>
      <c r="BWI24" s="198">
        <v>0.254</v>
      </c>
      <c r="BWJ24" s="198">
        <v>0.76200000000000001</v>
      </c>
      <c r="BWK24" s="198">
        <v>0</v>
      </c>
      <c r="BWL24" s="198">
        <v>0</v>
      </c>
      <c r="BWM24" s="198">
        <v>0</v>
      </c>
      <c r="BWN24" s="198">
        <v>0</v>
      </c>
      <c r="BWO24" s="198">
        <v>7.8739999999999997</v>
      </c>
      <c r="BWP24" s="198">
        <v>7.1120000000000001</v>
      </c>
      <c r="BWQ24" s="198">
        <v>1.016</v>
      </c>
      <c r="BWR24" s="198">
        <v>0</v>
      </c>
      <c r="BWS24" s="198">
        <v>0</v>
      </c>
      <c r="BWT24" s="198">
        <v>0</v>
      </c>
      <c r="BWU24" s="198">
        <v>3.048</v>
      </c>
      <c r="BWV24" s="198">
        <v>2.032</v>
      </c>
      <c r="BWW24" s="198">
        <v>0</v>
      </c>
      <c r="BWX24" s="198">
        <v>0.254</v>
      </c>
      <c r="BWY24" s="198">
        <v>0</v>
      </c>
      <c r="BWZ24" s="198">
        <v>0</v>
      </c>
      <c r="BXA24" s="198">
        <v>0</v>
      </c>
      <c r="BXB24" s="198">
        <v>0</v>
      </c>
      <c r="BXC24" s="198">
        <v>0.50800000000000001</v>
      </c>
      <c r="BXD24" s="198">
        <v>0.50800000000000001</v>
      </c>
      <c r="BXE24" s="198">
        <v>0.50800000000000001</v>
      </c>
      <c r="BXF24" s="198">
        <v>0</v>
      </c>
      <c r="BXG24" s="198">
        <v>0</v>
      </c>
      <c r="BXH24" s="198">
        <v>0</v>
      </c>
      <c r="BXI24" s="198">
        <v>0</v>
      </c>
      <c r="BXJ24" s="198">
        <v>0.254</v>
      </c>
      <c r="BXK24" s="198">
        <v>19.815999999999999</v>
      </c>
      <c r="BXL24" s="198">
        <v>0</v>
      </c>
      <c r="BXM24" s="198">
        <v>0</v>
      </c>
      <c r="BXN24" s="198">
        <v>0</v>
      </c>
      <c r="BXO24" s="198">
        <v>0</v>
      </c>
      <c r="BXP24" s="198">
        <v>0</v>
      </c>
      <c r="BXQ24" s="198">
        <v>0</v>
      </c>
      <c r="BXR24" s="198">
        <v>0</v>
      </c>
      <c r="BXS24" s="198">
        <v>0</v>
      </c>
      <c r="BXT24" s="198">
        <v>5.8419999999999996</v>
      </c>
      <c r="BXU24" s="198">
        <v>0.76200000000000001</v>
      </c>
      <c r="BXV24" s="198">
        <v>0</v>
      </c>
      <c r="BXW24" s="198">
        <v>0</v>
      </c>
      <c r="BXX24" s="198">
        <v>0</v>
      </c>
      <c r="BXY24" s="198">
        <v>0</v>
      </c>
      <c r="BXZ24" s="198">
        <v>0.254</v>
      </c>
      <c r="BYA24" s="198">
        <v>0</v>
      </c>
      <c r="BYB24" s="198">
        <v>0</v>
      </c>
      <c r="BYC24" s="198">
        <v>0</v>
      </c>
      <c r="BYD24" s="198">
        <v>6.8579999999999997</v>
      </c>
      <c r="BYE24" s="198">
        <v>0</v>
      </c>
      <c r="BYF24" s="198">
        <v>0</v>
      </c>
      <c r="BYG24" s="198">
        <v>0.76200000000000001</v>
      </c>
      <c r="BYH24" s="198">
        <v>0</v>
      </c>
      <c r="BYI24" s="198">
        <v>0</v>
      </c>
      <c r="BYJ24" s="198">
        <v>1.778</v>
      </c>
      <c r="BYK24" s="198">
        <v>0</v>
      </c>
      <c r="BYL24" s="198">
        <v>0</v>
      </c>
      <c r="BYM24" s="198">
        <v>0</v>
      </c>
      <c r="BYN24" s="198">
        <v>0</v>
      </c>
      <c r="BYO24" s="198">
        <v>0</v>
      </c>
      <c r="BYP24" s="198">
        <v>0.254</v>
      </c>
      <c r="BYQ24" s="198">
        <v>0</v>
      </c>
      <c r="BYR24" s="198">
        <v>0</v>
      </c>
      <c r="BYS24" s="198">
        <v>0</v>
      </c>
      <c r="BYT24" s="198">
        <v>0</v>
      </c>
      <c r="BYU24" s="198">
        <v>0</v>
      </c>
      <c r="BYV24" s="198">
        <v>27.937999999999999</v>
      </c>
      <c r="BYW24" s="198">
        <v>2.286</v>
      </c>
      <c r="BYX24" s="198">
        <v>4.5720000000000001</v>
      </c>
      <c r="BYY24" s="198">
        <v>10.16</v>
      </c>
      <c r="BYZ24" s="198">
        <v>10.16</v>
      </c>
      <c r="BZA24" s="198">
        <v>3.556</v>
      </c>
      <c r="BZB24" s="198">
        <v>15.24</v>
      </c>
      <c r="BZC24" s="198">
        <v>0</v>
      </c>
      <c r="BZD24" s="198">
        <v>0</v>
      </c>
      <c r="BZE24" s="198">
        <v>0.50800000000000001</v>
      </c>
      <c r="BZF24" s="198">
        <v>0.76200000000000001</v>
      </c>
      <c r="BZG24" s="198">
        <v>0</v>
      </c>
      <c r="BZH24" s="198">
        <v>0</v>
      </c>
      <c r="BZI24" s="198">
        <v>4.8259999999999996</v>
      </c>
      <c r="BZJ24" s="198">
        <v>17.526</v>
      </c>
      <c r="BZK24" s="198">
        <v>0</v>
      </c>
      <c r="BZL24" s="198">
        <v>0</v>
      </c>
      <c r="BZM24" s="198">
        <v>0</v>
      </c>
      <c r="BZN24" s="198">
        <v>4.3179999999999996</v>
      </c>
      <c r="BZO24" s="198">
        <v>0.254</v>
      </c>
      <c r="BZP24" s="198">
        <v>0</v>
      </c>
      <c r="BZQ24" s="198">
        <v>0</v>
      </c>
      <c r="BZR24" s="198">
        <v>0</v>
      </c>
      <c r="BZS24" s="198">
        <v>0</v>
      </c>
      <c r="BZT24" s="198">
        <v>0.50800000000000001</v>
      </c>
      <c r="BZU24" s="198">
        <v>4.8259999999999996</v>
      </c>
      <c r="BZV24" s="198">
        <v>0</v>
      </c>
      <c r="BZW24" s="198">
        <v>0</v>
      </c>
      <c r="BZX24" s="198">
        <v>0</v>
      </c>
      <c r="BZY24" s="198">
        <v>0</v>
      </c>
      <c r="BZZ24" s="198">
        <v>0</v>
      </c>
      <c r="CAA24" s="198">
        <v>5.0799999999999903</v>
      </c>
      <c r="CAB24" s="198">
        <v>0</v>
      </c>
      <c r="CAC24" s="198">
        <v>0</v>
      </c>
      <c r="CAD24" s="198">
        <v>0</v>
      </c>
      <c r="CAE24" s="198">
        <v>1.016</v>
      </c>
      <c r="CAF24" s="198">
        <v>0</v>
      </c>
      <c r="CAG24" s="198">
        <v>0</v>
      </c>
      <c r="CAH24" s="198">
        <v>0</v>
      </c>
      <c r="CAI24" s="198">
        <v>7.1120000000000001</v>
      </c>
      <c r="CAJ24" s="198">
        <v>0</v>
      </c>
      <c r="CAK24" s="198">
        <v>2.794</v>
      </c>
      <c r="CAL24" s="198">
        <v>0.254</v>
      </c>
      <c r="CAM24" s="198">
        <v>0</v>
      </c>
      <c r="CAN24" s="198">
        <v>0</v>
      </c>
      <c r="CAO24" s="198">
        <v>0</v>
      </c>
      <c r="CAP24" s="198">
        <v>0</v>
      </c>
      <c r="CAQ24" s="198">
        <v>0</v>
      </c>
      <c r="CAR24" s="198">
        <v>0</v>
      </c>
      <c r="CAS24" s="198">
        <v>0.254</v>
      </c>
      <c r="CAT24" s="198">
        <v>0</v>
      </c>
      <c r="CAU24" s="198">
        <v>4.8259999999999996</v>
      </c>
      <c r="CAV24" s="198">
        <v>0</v>
      </c>
      <c r="CAW24" s="198">
        <v>0</v>
      </c>
      <c r="CAX24" s="198">
        <v>0</v>
      </c>
    </row>
    <row r="25" spans="1:2078" x14ac:dyDescent="0.25">
      <c r="A25" t="s">
        <v>4</v>
      </c>
      <c r="B25" s="10" t="s">
        <v>8</v>
      </c>
      <c r="C25" s="4">
        <f>IF(C24&gt;D16,C24-$B$64*(1-C7)+(B24-B25),0)</f>
        <v>0</v>
      </c>
      <c r="D25" s="4">
        <f t="shared" ref="D25:AI25" si="54">D24-(IF(D24&lt;$B63,D24,$B63))*(1-D7-$B62+D7*$B62)+IF(D24*C24&gt;0,MAX(C24-C25-D16+D17,0),0)</f>
        <v>0</v>
      </c>
      <c r="E25" s="153">
        <f t="shared" si="54"/>
        <v>0</v>
      </c>
      <c r="F25" s="153">
        <f t="shared" si="54"/>
        <v>0</v>
      </c>
      <c r="G25" s="153">
        <f t="shared" si="54"/>
        <v>0</v>
      </c>
      <c r="H25" s="153">
        <f t="shared" si="54"/>
        <v>5.0799999999999984E-2</v>
      </c>
      <c r="I25" s="153">
        <f t="shared" si="54"/>
        <v>0.86359999999999992</v>
      </c>
      <c r="J25" s="153">
        <f t="shared" si="54"/>
        <v>0.20319999999999994</v>
      </c>
      <c r="K25" s="153">
        <f t="shared" si="54"/>
        <v>0.20319999999999994</v>
      </c>
      <c r="L25" s="153">
        <f t="shared" si="54"/>
        <v>0</v>
      </c>
      <c r="M25" s="153">
        <f t="shared" si="54"/>
        <v>0</v>
      </c>
      <c r="N25" s="153">
        <f t="shared" si="54"/>
        <v>0</v>
      </c>
      <c r="O25" s="153">
        <f t="shared" si="54"/>
        <v>0</v>
      </c>
      <c r="P25" s="153">
        <f t="shared" si="54"/>
        <v>0</v>
      </c>
      <c r="Q25" s="196">
        <f t="shared" si="54"/>
        <v>0.44175680000000028</v>
      </c>
      <c r="R25" s="153">
        <f t="shared" si="54"/>
        <v>1.7488153999999971</v>
      </c>
      <c r="S25" s="153">
        <f t="shared" si="54"/>
        <v>0</v>
      </c>
      <c r="T25" s="153">
        <f t="shared" si="54"/>
        <v>0</v>
      </c>
      <c r="U25" s="153">
        <f t="shared" si="54"/>
        <v>0</v>
      </c>
      <c r="V25" s="153">
        <f t="shared" si="54"/>
        <v>0</v>
      </c>
      <c r="W25" s="153">
        <f t="shared" si="54"/>
        <v>0</v>
      </c>
      <c r="X25" s="153">
        <f t="shared" si="54"/>
        <v>1.5258288000000002</v>
      </c>
      <c r="Y25" s="153">
        <f t="shared" si="54"/>
        <v>0</v>
      </c>
      <c r="Z25" s="153">
        <f t="shared" si="54"/>
        <v>0</v>
      </c>
      <c r="AA25" s="153">
        <f t="shared" si="54"/>
        <v>0</v>
      </c>
      <c r="AB25" s="153">
        <f t="shared" si="54"/>
        <v>0</v>
      </c>
      <c r="AC25" s="153">
        <f t="shared" si="54"/>
        <v>0</v>
      </c>
      <c r="AD25" s="153">
        <f t="shared" si="54"/>
        <v>0</v>
      </c>
      <c r="AE25" s="153">
        <f t="shared" si="54"/>
        <v>0</v>
      </c>
      <c r="AF25" s="153">
        <f t="shared" si="54"/>
        <v>0</v>
      </c>
      <c r="AG25" s="153">
        <f t="shared" si="54"/>
        <v>0</v>
      </c>
      <c r="AH25" s="153">
        <f t="shared" si="54"/>
        <v>0</v>
      </c>
      <c r="AI25" s="153">
        <f t="shared" si="54"/>
        <v>0</v>
      </c>
      <c r="AJ25" s="153">
        <f t="shared" ref="AJ25:BO25" si="55">AJ24-(IF(AJ24&lt;$B63,AJ24,$B63))*(1-AJ7-$B62+AJ7*$B62)+IF(AJ24*AI24&gt;0,MAX(AI24-AI25-AJ16+AJ17,0),0)</f>
        <v>0</v>
      </c>
      <c r="AK25" s="153">
        <f t="shared" si="55"/>
        <v>0</v>
      </c>
      <c r="AL25" s="153">
        <f t="shared" si="55"/>
        <v>0</v>
      </c>
      <c r="AM25" s="153">
        <f t="shared" si="55"/>
        <v>0</v>
      </c>
      <c r="AN25" s="153">
        <f t="shared" si="55"/>
        <v>8.4618285714285701E-2</v>
      </c>
      <c r="AO25" s="153">
        <f t="shared" si="55"/>
        <v>0</v>
      </c>
      <c r="AP25" s="153">
        <f t="shared" si="55"/>
        <v>0</v>
      </c>
      <c r="AQ25" s="153">
        <f t="shared" si="55"/>
        <v>0</v>
      </c>
      <c r="AR25" s="153">
        <f t="shared" si="55"/>
        <v>0.19431725714285714</v>
      </c>
      <c r="AS25" s="153">
        <f t="shared" si="55"/>
        <v>0</v>
      </c>
      <c r="AT25" s="153">
        <f t="shared" si="55"/>
        <v>0</v>
      </c>
      <c r="AU25" s="153">
        <f t="shared" si="55"/>
        <v>0</v>
      </c>
      <c r="AV25" s="153">
        <f t="shared" si="55"/>
        <v>0.34808159999999999</v>
      </c>
      <c r="AW25" s="153">
        <f t="shared" si="55"/>
        <v>0.36807648000000004</v>
      </c>
      <c r="AX25" s="153">
        <f t="shared" si="55"/>
        <v>0</v>
      </c>
      <c r="AY25" s="153">
        <f t="shared" si="55"/>
        <v>0.27204415999999998</v>
      </c>
      <c r="AZ25" s="153">
        <f t="shared" si="55"/>
        <v>0</v>
      </c>
      <c r="BA25" s="153">
        <f t="shared" si="55"/>
        <v>0</v>
      </c>
      <c r="BB25" s="153">
        <f t="shared" si="55"/>
        <v>0</v>
      </c>
      <c r="BC25" s="153">
        <f t="shared" si="55"/>
        <v>2.7439450666666665</v>
      </c>
      <c r="BD25" s="153">
        <f t="shared" si="55"/>
        <v>0.1674368</v>
      </c>
      <c r="BE25" s="153">
        <f t="shared" si="55"/>
        <v>0.52039520000000006</v>
      </c>
      <c r="BF25" s="153">
        <f t="shared" si="55"/>
        <v>0</v>
      </c>
      <c r="BG25" s="153">
        <f t="shared" si="55"/>
        <v>0</v>
      </c>
      <c r="BH25" s="153">
        <f t="shared" si="55"/>
        <v>0</v>
      </c>
      <c r="BI25" s="153">
        <f t="shared" si="55"/>
        <v>0</v>
      </c>
      <c r="BJ25" s="153">
        <f t="shared" si="55"/>
        <v>6.3117983999999998</v>
      </c>
      <c r="BK25" s="153">
        <f t="shared" si="55"/>
        <v>6.8873328514944081</v>
      </c>
      <c r="BL25" s="153">
        <f t="shared" si="55"/>
        <v>0.84368640000000006</v>
      </c>
      <c r="BM25" s="153">
        <f t="shared" si="55"/>
        <v>0</v>
      </c>
      <c r="BN25" s="153">
        <f t="shared" si="55"/>
        <v>0</v>
      </c>
      <c r="BO25" s="153">
        <f t="shared" si="55"/>
        <v>0</v>
      </c>
      <c r="BP25" s="153">
        <f t="shared" ref="BP25:CU25" si="56">BP24-(IF(BP24&lt;$B63,BP24,$B63))*(1-BP7-$B62+BP7*$B62)+IF(BP24*BO24&gt;0,MAX(BO24-BO25-BP16+BP17,0),0)</f>
        <v>2.6719445333333334</v>
      </c>
      <c r="BQ25" s="153">
        <f t="shared" si="56"/>
        <v>1.8729091192877871</v>
      </c>
      <c r="BR25" s="153">
        <f t="shared" si="56"/>
        <v>0</v>
      </c>
      <c r="BS25" s="153">
        <f t="shared" si="56"/>
        <v>0.22496497777777777</v>
      </c>
      <c r="BT25" s="153">
        <f t="shared" si="56"/>
        <v>0</v>
      </c>
      <c r="BU25" s="153">
        <f t="shared" si="56"/>
        <v>0</v>
      </c>
      <c r="BV25" s="153">
        <f t="shared" si="56"/>
        <v>0</v>
      </c>
      <c r="BW25" s="153">
        <f t="shared" si="56"/>
        <v>0</v>
      </c>
      <c r="BX25" s="153">
        <f t="shared" si="56"/>
        <v>0.45760640000000002</v>
      </c>
      <c r="BY25" s="153">
        <f t="shared" si="56"/>
        <v>0.45565568000000001</v>
      </c>
      <c r="BZ25" s="153">
        <f t="shared" si="56"/>
        <v>0.45370495999999999</v>
      </c>
      <c r="CA25" s="153">
        <f t="shared" si="56"/>
        <v>0</v>
      </c>
      <c r="CB25" s="153">
        <f t="shared" si="56"/>
        <v>0</v>
      </c>
      <c r="CC25" s="153">
        <f t="shared" si="56"/>
        <v>0</v>
      </c>
      <c r="CD25" s="153">
        <f t="shared" si="56"/>
        <v>0</v>
      </c>
      <c r="CE25" s="153">
        <f t="shared" si="56"/>
        <v>0.22284266666666669</v>
      </c>
      <c r="CF25" s="153">
        <f t="shared" si="56"/>
        <v>18.318399999999997</v>
      </c>
      <c r="CG25" s="153">
        <f t="shared" si="56"/>
        <v>0</v>
      </c>
      <c r="CH25" s="153">
        <f t="shared" si="56"/>
        <v>0</v>
      </c>
      <c r="CI25" s="153">
        <f t="shared" si="56"/>
        <v>0</v>
      </c>
      <c r="CJ25" s="153">
        <f t="shared" si="56"/>
        <v>0</v>
      </c>
      <c r="CK25" s="153">
        <f t="shared" si="56"/>
        <v>0</v>
      </c>
      <c r="CL25" s="153">
        <f t="shared" si="56"/>
        <v>0</v>
      </c>
      <c r="CM25" s="153">
        <f t="shared" si="56"/>
        <v>0</v>
      </c>
      <c r="CN25" s="153">
        <f t="shared" si="56"/>
        <v>0</v>
      </c>
      <c r="CO25" s="153">
        <f t="shared" si="56"/>
        <v>5.1588046545454542</v>
      </c>
      <c r="CP25" s="153">
        <f t="shared" si="56"/>
        <v>1.1611479272727274</v>
      </c>
      <c r="CQ25" s="153">
        <f t="shared" si="56"/>
        <v>0</v>
      </c>
      <c r="CR25" s="153">
        <f t="shared" si="56"/>
        <v>0</v>
      </c>
      <c r="CS25" s="153">
        <f t="shared" si="56"/>
        <v>0</v>
      </c>
      <c r="CT25" s="153">
        <f t="shared" si="56"/>
        <v>0</v>
      </c>
      <c r="CU25" s="153">
        <f t="shared" si="56"/>
        <v>0.22627448888888888</v>
      </c>
      <c r="CV25" s="153">
        <f t="shared" ref="CV25:EA25" si="57">CV24-(IF(CV24&lt;$B63,CV24,$B63))*(1-CV7-$B62+CV7*$B62)+IF(CV24*CU24&gt;0,MAX(CU24-CU25-CV16+CV17,0),0)</f>
        <v>0</v>
      </c>
      <c r="CW25" s="153">
        <f t="shared" si="57"/>
        <v>0</v>
      </c>
      <c r="CX25" s="153">
        <f t="shared" si="57"/>
        <v>0</v>
      </c>
      <c r="CY25" s="153">
        <f t="shared" si="57"/>
        <v>6.1508639999999994</v>
      </c>
      <c r="CZ25" s="153">
        <f t="shared" si="57"/>
        <v>0</v>
      </c>
      <c r="DA25" s="153">
        <f t="shared" si="57"/>
        <v>0</v>
      </c>
      <c r="DB25" s="153">
        <f t="shared" si="57"/>
        <v>0.67256297142857147</v>
      </c>
      <c r="DC25" s="153">
        <f t="shared" si="57"/>
        <v>0</v>
      </c>
      <c r="DD25" s="153">
        <f t="shared" si="57"/>
        <v>0</v>
      </c>
      <c r="DE25" s="153">
        <f t="shared" si="57"/>
        <v>1.5272512</v>
      </c>
      <c r="DF25" s="153">
        <f t="shared" si="57"/>
        <v>0</v>
      </c>
      <c r="DG25" s="153">
        <f t="shared" si="57"/>
        <v>0</v>
      </c>
      <c r="DH25" s="153">
        <f t="shared" si="57"/>
        <v>0</v>
      </c>
      <c r="DI25" s="153">
        <f t="shared" si="57"/>
        <v>0</v>
      </c>
      <c r="DJ25" s="153">
        <f t="shared" si="57"/>
        <v>0</v>
      </c>
      <c r="DK25" s="153">
        <f t="shared" si="57"/>
        <v>0.21376640000000002</v>
      </c>
      <c r="DL25" s="153">
        <f t="shared" si="57"/>
        <v>0</v>
      </c>
      <c r="DM25" s="153">
        <f t="shared" si="57"/>
        <v>0</v>
      </c>
      <c r="DN25" s="153">
        <f t="shared" si="57"/>
        <v>0</v>
      </c>
      <c r="DO25" s="153">
        <f t="shared" si="57"/>
        <v>0</v>
      </c>
      <c r="DP25" s="153">
        <f t="shared" si="57"/>
        <v>0</v>
      </c>
      <c r="DQ25" s="153">
        <f t="shared" si="57"/>
        <v>25.122941176470587</v>
      </c>
      <c r="DR25" s="153">
        <f t="shared" si="57"/>
        <v>3.8051196767501336</v>
      </c>
      <c r="DS25" s="153">
        <f t="shared" si="57"/>
        <v>3.3271250823529415</v>
      </c>
      <c r="DT25" s="153">
        <f t="shared" si="57"/>
        <v>8.0990074396353293</v>
      </c>
      <c r="DU25" s="153">
        <f t="shared" si="57"/>
        <v>8.8231773003254848</v>
      </c>
      <c r="DV25" s="153">
        <f t="shared" si="57"/>
        <v>3.0103329133234729</v>
      </c>
      <c r="DW25" s="153">
        <f t="shared" si="57"/>
        <v>11.067952941176472</v>
      </c>
      <c r="DX25" s="153">
        <f t="shared" si="57"/>
        <v>0</v>
      </c>
      <c r="DY25" s="153">
        <f t="shared" si="57"/>
        <v>0</v>
      </c>
      <c r="DZ25" s="153">
        <f t="shared" si="57"/>
        <v>0.30266042352941175</v>
      </c>
      <c r="EA25" s="153">
        <f t="shared" si="57"/>
        <v>0.43962917647058825</v>
      </c>
      <c r="EB25" s="153">
        <f t="shared" ref="EB25:FG25" si="58">EB24-(IF(EB24&lt;$B63,EB24,$B63))*(1-EB7-$B62+EB7*$B62)+IF(EB24*EA24&gt;0,MAX(EA24-EA25-EB16+EB17,0),0)</f>
        <v>0</v>
      </c>
      <c r="EC25" s="153">
        <f t="shared" si="58"/>
        <v>0</v>
      </c>
      <c r="ED25" s="153">
        <f t="shared" si="58"/>
        <v>2.5114504000000002</v>
      </c>
      <c r="EE25" s="153">
        <f t="shared" si="58"/>
        <v>12.056550797542863</v>
      </c>
      <c r="EF25" s="153">
        <f t="shared" si="58"/>
        <v>0</v>
      </c>
      <c r="EG25" s="153">
        <f t="shared" si="58"/>
        <v>0</v>
      </c>
      <c r="EH25" s="153">
        <f t="shared" si="58"/>
        <v>0</v>
      </c>
      <c r="EI25" s="153">
        <f t="shared" si="58"/>
        <v>1.8401792000000006</v>
      </c>
      <c r="EJ25" s="153">
        <f t="shared" si="58"/>
        <v>2.3003461110050281</v>
      </c>
      <c r="EK25" s="153">
        <f t="shared" si="58"/>
        <v>0</v>
      </c>
      <c r="EL25" s="153">
        <f t="shared" si="58"/>
        <v>0</v>
      </c>
      <c r="EM25" s="153">
        <f t="shared" si="58"/>
        <v>0</v>
      </c>
      <c r="EN25" s="153">
        <f t="shared" si="58"/>
        <v>0</v>
      </c>
      <c r="EO25" s="153">
        <f t="shared" si="58"/>
        <v>0.15904583529411764</v>
      </c>
      <c r="EP25" s="153">
        <f t="shared" si="58"/>
        <v>1.4199795294117652</v>
      </c>
      <c r="EQ25" s="153">
        <f t="shared" si="58"/>
        <v>0</v>
      </c>
      <c r="ER25" s="153">
        <f t="shared" si="58"/>
        <v>0</v>
      </c>
      <c r="ES25" s="153">
        <f t="shared" si="58"/>
        <v>0</v>
      </c>
      <c r="ET25" s="153">
        <f t="shared" si="58"/>
        <v>0</v>
      </c>
      <c r="EU25" s="153">
        <f t="shared" si="58"/>
        <v>0</v>
      </c>
      <c r="EV25" s="153">
        <f t="shared" si="58"/>
        <v>1.0159999999999982</v>
      </c>
      <c r="EW25" s="153">
        <f t="shared" si="58"/>
        <v>0</v>
      </c>
      <c r="EX25" s="153">
        <f t="shared" si="58"/>
        <v>0</v>
      </c>
      <c r="EY25" s="153">
        <f t="shared" si="58"/>
        <v>0</v>
      </c>
      <c r="EZ25" s="153">
        <f t="shared" si="58"/>
        <v>0.20319999999999994</v>
      </c>
      <c r="FA25" s="153">
        <f t="shared" si="58"/>
        <v>0</v>
      </c>
      <c r="FB25" s="153">
        <f t="shared" si="58"/>
        <v>0</v>
      </c>
      <c r="FC25" s="153">
        <f t="shared" si="58"/>
        <v>0</v>
      </c>
      <c r="FD25" s="153">
        <f t="shared" si="58"/>
        <v>1.4223999999999997</v>
      </c>
      <c r="FE25" s="153">
        <f t="shared" si="58"/>
        <v>0</v>
      </c>
      <c r="FF25" s="153">
        <f t="shared" si="58"/>
        <v>0.55879999999999974</v>
      </c>
      <c r="FG25" s="153">
        <f t="shared" si="58"/>
        <v>1.6595133290290836</v>
      </c>
      <c r="FH25" s="153">
        <f t="shared" ref="FH25:FS25" si="59">FH24-(IF(FH24&lt;$B63,FH24,$B63))*(1-FH7-$B62+FH7*$B62)+IF(FH24*FG24&gt;0,MAX(FG24-FG25-FH16+FH17,0),0)</f>
        <v>0</v>
      </c>
      <c r="FI25" s="153">
        <f t="shared" si="59"/>
        <v>0</v>
      </c>
      <c r="FJ25" s="153">
        <f t="shared" si="59"/>
        <v>0</v>
      </c>
      <c r="FK25" s="153">
        <f t="shared" si="59"/>
        <v>0</v>
      </c>
      <c r="FL25" s="153">
        <f t="shared" si="59"/>
        <v>0</v>
      </c>
      <c r="FM25" s="153">
        <f t="shared" si="59"/>
        <v>0</v>
      </c>
      <c r="FN25" s="206">
        <f t="shared" si="59"/>
        <v>5.0799999999999984E-2</v>
      </c>
      <c r="FO25" s="153">
        <f t="shared" si="59"/>
        <v>0</v>
      </c>
      <c r="FP25" s="153">
        <f t="shared" si="59"/>
        <v>0.96519999999999984</v>
      </c>
      <c r="FQ25" s="153">
        <f t="shared" si="59"/>
        <v>0</v>
      </c>
      <c r="FR25" s="153">
        <f t="shared" si="59"/>
        <v>0</v>
      </c>
      <c r="FS25" s="153">
        <f t="shared" si="59"/>
        <v>0</v>
      </c>
    </row>
    <row r="26" spans="1:2078" x14ac:dyDescent="0.25">
      <c r="A26" t="s">
        <v>17</v>
      </c>
      <c r="B26" s="10" t="s">
        <v>8</v>
      </c>
      <c r="C26">
        <v>0</v>
      </c>
      <c r="D26">
        <f>C26+D25</f>
        <v>0</v>
      </c>
      <c r="E26">
        <f t="shared" ref="E26:P26" si="60">D26+E25</f>
        <v>0</v>
      </c>
      <c r="F26">
        <f t="shared" si="60"/>
        <v>0</v>
      </c>
      <c r="G26">
        <f t="shared" si="60"/>
        <v>0</v>
      </c>
      <c r="H26">
        <f t="shared" si="60"/>
        <v>5.0799999999999984E-2</v>
      </c>
      <c r="I26">
        <f t="shared" si="60"/>
        <v>0.91439999999999988</v>
      </c>
      <c r="J26">
        <f t="shared" si="60"/>
        <v>1.1175999999999999</v>
      </c>
      <c r="K26">
        <f t="shared" si="60"/>
        <v>1.3207999999999998</v>
      </c>
      <c r="L26">
        <f t="shared" si="60"/>
        <v>1.3207999999999998</v>
      </c>
      <c r="M26">
        <f t="shared" si="60"/>
        <v>1.3207999999999998</v>
      </c>
      <c r="N26">
        <f t="shared" si="60"/>
        <v>1.3207999999999998</v>
      </c>
      <c r="O26">
        <f t="shared" si="60"/>
        <v>1.3207999999999998</v>
      </c>
      <c r="P26">
        <f t="shared" si="60"/>
        <v>1.3207999999999998</v>
      </c>
      <c r="Q26" s="196">
        <f>P26+Q25</f>
        <v>1.7625568</v>
      </c>
      <c r="R26">
        <f>Q26+R25</f>
        <v>3.5113721999999972</v>
      </c>
      <c r="S26">
        <f>R26+S25</f>
        <v>3.5113721999999972</v>
      </c>
      <c r="T26">
        <f t="shared" ref="T26:Z26" si="61">S26+T25</f>
        <v>3.5113721999999972</v>
      </c>
      <c r="U26">
        <f t="shared" si="61"/>
        <v>3.5113721999999972</v>
      </c>
      <c r="V26">
        <f t="shared" si="61"/>
        <v>3.5113721999999972</v>
      </c>
      <c r="W26">
        <f t="shared" si="61"/>
        <v>3.5113721999999972</v>
      </c>
      <c r="X26">
        <f t="shared" si="61"/>
        <v>5.0372009999999978</v>
      </c>
      <c r="Y26">
        <f t="shared" si="61"/>
        <v>5.0372009999999978</v>
      </c>
      <c r="Z26">
        <f t="shared" si="61"/>
        <v>5.0372009999999978</v>
      </c>
      <c r="AA26">
        <f t="shared" ref="AA26:BF26" si="62">Z26+AA25</f>
        <v>5.0372009999999978</v>
      </c>
      <c r="AB26">
        <f t="shared" si="62"/>
        <v>5.0372009999999978</v>
      </c>
      <c r="AC26">
        <f t="shared" si="62"/>
        <v>5.0372009999999978</v>
      </c>
      <c r="AD26">
        <f t="shared" si="62"/>
        <v>5.0372009999999978</v>
      </c>
      <c r="AE26">
        <f t="shared" si="62"/>
        <v>5.0372009999999978</v>
      </c>
      <c r="AF26">
        <f t="shared" si="62"/>
        <v>5.0372009999999978</v>
      </c>
      <c r="AG26">
        <f t="shared" si="62"/>
        <v>5.0372009999999978</v>
      </c>
      <c r="AH26">
        <f t="shared" si="62"/>
        <v>5.0372009999999978</v>
      </c>
      <c r="AI26">
        <f t="shared" si="62"/>
        <v>5.0372009999999978</v>
      </c>
      <c r="AJ26">
        <f t="shared" si="62"/>
        <v>5.0372009999999978</v>
      </c>
      <c r="AK26">
        <f t="shared" si="62"/>
        <v>5.0372009999999978</v>
      </c>
      <c r="AL26">
        <f t="shared" si="62"/>
        <v>5.0372009999999978</v>
      </c>
      <c r="AM26">
        <f t="shared" si="62"/>
        <v>5.0372009999999978</v>
      </c>
      <c r="AN26">
        <f t="shared" si="62"/>
        <v>5.1218192857142837</v>
      </c>
      <c r="AO26">
        <f t="shared" si="62"/>
        <v>5.1218192857142837</v>
      </c>
      <c r="AP26">
        <f t="shared" si="62"/>
        <v>5.1218192857142837</v>
      </c>
      <c r="AQ26">
        <f t="shared" si="62"/>
        <v>5.1218192857142837</v>
      </c>
      <c r="AR26">
        <f t="shared" si="62"/>
        <v>5.3161365428571408</v>
      </c>
      <c r="AS26">
        <f t="shared" si="62"/>
        <v>5.3161365428571408</v>
      </c>
      <c r="AT26">
        <f t="shared" si="62"/>
        <v>5.3161365428571408</v>
      </c>
      <c r="AU26">
        <f t="shared" si="62"/>
        <v>5.3161365428571408</v>
      </c>
      <c r="AV26">
        <f t="shared" si="62"/>
        <v>5.6642181428571412</v>
      </c>
      <c r="AW26">
        <f t="shared" si="62"/>
        <v>6.0322946228571412</v>
      </c>
      <c r="AX26">
        <f t="shared" si="62"/>
        <v>6.0322946228571412</v>
      </c>
      <c r="AY26">
        <f t="shared" si="62"/>
        <v>6.3043387828571413</v>
      </c>
      <c r="AZ26">
        <f t="shared" si="62"/>
        <v>6.3043387828571413</v>
      </c>
      <c r="BA26">
        <f t="shared" si="62"/>
        <v>6.3043387828571413</v>
      </c>
      <c r="BB26">
        <f t="shared" si="62"/>
        <v>6.3043387828571413</v>
      </c>
      <c r="BC26">
        <f t="shared" si="62"/>
        <v>9.0482838495238074</v>
      </c>
      <c r="BD26">
        <f t="shared" si="62"/>
        <v>9.2157206495238082</v>
      </c>
      <c r="BE26">
        <f t="shared" si="62"/>
        <v>9.7361158495238076</v>
      </c>
      <c r="BF26">
        <f t="shared" si="62"/>
        <v>9.7361158495238076</v>
      </c>
      <c r="BG26">
        <f t="shared" ref="BG26:CL26" si="63">BF26+BG25</f>
        <v>9.7361158495238076</v>
      </c>
      <c r="BH26">
        <f t="shared" si="63"/>
        <v>9.7361158495238076</v>
      </c>
      <c r="BI26">
        <f t="shared" si="63"/>
        <v>9.7361158495238076</v>
      </c>
      <c r="BJ26">
        <f t="shared" si="63"/>
        <v>16.047914249523807</v>
      </c>
      <c r="BK26">
        <f t="shared" si="63"/>
        <v>22.935247101018213</v>
      </c>
      <c r="BL26">
        <f t="shared" si="63"/>
        <v>23.778933501018212</v>
      </c>
      <c r="BM26">
        <f t="shared" si="63"/>
        <v>23.778933501018212</v>
      </c>
      <c r="BN26">
        <f t="shared" si="63"/>
        <v>23.778933501018212</v>
      </c>
      <c r="BO26">
        <f t="shared" si="63"/>
        <v>23.778933501018212</v>
      </c>
      <c r="BP26">
        <f t="shared" si="63"/>
        <v>26.450878034351547</v>
      </c>
      <c r="BQ26">
        <f t="shared" si="63"/>
        <v>28.323787153639334</v>
      </c>
      <c r="BR26">
        <f t="shared" si="63"/>
        <v>28.323787153639334</v>
      </c>
      <c r="BS26">
        <f t="shared" si="63"/>
        <v>28.54875213141711</v>
      </c>
      <c r="BT26">
        <f t="shared" si="63"/>
        <v>28.54875213141711</v>
      </c>
      <c r="BU26">
        <f t="shared" si="63"/>
        <v>28.54875213141711</v>
      </c>
      <c r="BV26">
        <f t="shared" si="63"/>
        <v>28.54875213141711</v>
      </c>
      <c r="BW26">
        <f t="shared" si="63"/>
        <v>28.54875213141711</v>
      </c>
      <c r="BX26">
        <f t="shared" si="63"/>
        <v>29.00635853141711</v>
      </c>
      <c r="BY26">
        <f t="shared" si="63"/>
        <v>29.46201421141711</v>
      </c>
      <c r="BZ26">
        <f t="shared" si="63"/>
        <v>29.915719171417109</v>
      </c>
      <c r="CA26">
        <f t="shared" si="63"/>
        <v>29.915719171417109</v>
      </c>
      <c r="CB26">
        <f t="shared" si="63"/>
        <v>29.915719171417109</v>
      </c>
      <c r="CC26">
        <f t="shared" si="63"/>
        <v>29.915719171417109</v>
      </c>
      <c r="CD26">
        <f t="shared" si="63"/>
        <v>29.915719171417109</v>
      </c>
      <c r="CE26">
        <f t="shared" si="63"/>
        <v>30.138561838083774</v>
      </c>
      <c r="CF26">
        <f t="shared" si="63"/>
        <v>48.456961838083771</v>
      </c>
      <c r="CG26">
        <f t="shared" si="63"/>
        <v>48.456961838083771</v>
      </c>
      <c r="CH26">
        <f t="shared" si="63"/>
        <v>48.456961838083771</v>
      </c>
      <c r="CI26">
        <f t="shared" si="63"/>
        <v>48.456961838083771</v>
      </c>
      <c r="CJ26">
        <f t="shared" si="63"/>
        <v>48.456961838083771</v>
      </c>
      <c r="CK26">
        <f t="shared" si="63"/>
        <v>48.456961838083771</v>
      </c>
      <c r="CL26">
        <f t="shared" si="63"/>
        <v>48.456961838083771</v>
      </c>
      <c r="CM26">
        <f t="shared" ref="CM26:DD26" si="64">CL26+CM25</f>
        <v>48.456961838083771</v>
      </c>
      <c r="CN26">
        <f t="shared" si="64"/>
        <v>48.456961838083771</v>
      </c>
      <c r="CO26">
        <f t="shared" si="64"/>
        <v>53.615766492629227</v>
      </c>
      <c r="CP26">
        <f t="shared" si="64"/>
        <v>54.776914419901956</v>
      </c>
      <c r="CQ26">
        <f t="shared" si="64"/>
        <v>54.776914419901956</v>
      </c>
      <c r="CR26">
        <f t="shared" si="64"/>
        <v>54.776914419901956</v>
      </c>
      <c r="CS26">
        <f t="shared" si="64"/>
        <v>54.776914419901956</v>
      </c>
      <c r="CT26">
        <f t="shared" si="64"/>
        <v>54.776914419901956</v>
      </c>
      <c r="CU26">
        <f t="shared" si="64"/>
        <v>55.003188908790847</v>
      </c>
      <c r="CV26">
        <f t="shared" si="64"/>
        <v>55.003188908790847</v>
      </c>
      <c r="CW26">
        <f t="shared" si="64"/>
        <v>55.003188908790847</v>
      </c>
      <c r="CX26">
        <f t="shared" si="64"/>
        <v>55.003188908790847</v>
      </c>
      <c r="CY26">
        <f t="shared" si="64"/>
        <v>61.154052908790845</v>
      </c>
      <c r="CZ26">
        <f t="shared" si="64"/>
        <v>61.154052908790845</v>
      </c>
      <c r="DA26">
        <f t="shared" si="64"/>
        <v>61.154052908790845</v>
      </c>
      <c r="DB26">
        <f t="shared" si="64"/>
        <v>61.826615880219414</v>
      </c>
      <c r="DC26">
        <f t="shared" si="64"/>
        <v>61.826615880219414</v>
      </c>
      <c r="DD26">
        <f t="shared" si="64"/>
        <v>61.826615880219414</v>
      </c>
      <c r="DE26">
        <f t="shared" ref="DE26:DU26" si="65">DD26+DE25</f>
        <v>63.353867080219416</v>
      </c>
      <c r="DF26">
        <f t="shared" si="65"/>
        <v>63.353867080219416</v>
      </c>
      <c r="DG26">
        <f t="shared" si="65"/>
        <v>63.353867080219416</v>
      </c>
      <c r="DH26">
        <f t="shared" si="65"/>
        <v>63.353867080219416</v>
      </c>
      <c r="DI26">
        <f t="shared" si="65"/>
        <v>63.353867080219416</v>
      </c>
      <c r="DJ26">
        <f t="shared" si="65"/>
        <v>63.353867080219416</v>
      </c>
      <c r="DK26">
        <f t="shared" si="65"/>
        <v>63.567633480219413</v>
      </c>
      <c r="DL26">
        <f t="shared" si="65"/>
        <v>63.567633480219413</v>
      </c>
      <c r="DM26">
        <f t="shared" si="65"/>
        <v>63.567633480219413</v>
      </c>
      <c r="DN26">
        <f t="shared" si="65"/>
        <v>63.567633480219413</v>
      </c>
      <c r="DO26">
        <f t="shared" si="65"/>
        <v>63.567633480219413</v>
      </c>
      <c r="DP26">
        <f t="shared" si="65"/>
        <v>63.567633480219413</v>
      </c>
      <c r="DQ26">
        <f t="shared" si="65"/>
        <v>88.690574656690004</v>
      </c>
      <c r="DR26">
        <f t="shared" si="65"/>
        <v>92.495694333440142</v>
      </c>
      <c r="DS26">
        <f t="shared" si="65"/>
        <v>95.822819415793077</v>
      </c>
      <c r="DT26">
        <f t="shared" si="65"/>
        <v>103.92182685542841</v>
      </c>
      <c r="DU26">
        <f t="shared" si="65"/>
        <v>112.74500415575389</v>
      </c>
      <c r="DV26">
        <f t="shared" ref="DV26:EI26" si="66">DU26+DV25</f>
        <v>115.75533706907736</v>
      </c>
      <c r="DW26">
        <f t="shared" si="66"/>
        <v>126.82329001025383</v>
      </c>
      <c r="DX26">
        <f t="shared" si="66"/>
        <v>126.82329001025383</v>
      </c>
      <c r="DY26">
        <f t="shared" si="66"/>
        <v>126.82329001025383</v>
      </c>
      <c r="DZ26">
        <f t="shared" si="66"/>
        <v>127.12595043378325</v>
      </c>
      <c r="EA26">
        <f t="shared" si="66"/>
        <v>127.56557961025383</v>
      </c>
      <c r="EB26">
        <f t="shared" si="66"/>
        <v>127.56557961025383</v>
      </c>
      <c r="EC26">
        <f t="shared" si="66"/>
        <v>127.56557961025383</v>
      </c>
      <c r="ED26">
        <f t="shared" si="66"/>
        <v>130.07703001025382</v>
      </c>
      <c r="EE26">
        <f t="shared" si="66"/>
        <v>142.13358080779668</v>
      </c>
      <c r="EF26">
        <f t="shared" si="66"/>
        <v>142.13358080779668</v>
      </c>
      <c r="EG26">
        <f t="shared" si="66"/>
        <v>142.13358080779668</v>
      </c>
      <c r="EH26">
        <f t="shared" si="66"/>
        <v>142.13358080779668</v>
      </c>
      <c r="EI26">
        <f t="shared" si="66"/>
        <v>143.97376000779667</v>
      </c>
      <c r="EJ26">
        <f t="shared" ref="EJ26:ES26" si="67">EI26+EJ25</f>
        <v>146.27410611880171</v>
      </c>
      <c r="EK26">
        <f t="shared" si="67"/>
        <v>146.27410611880171</v>
      </c>
      <c r="EL26">
        <f t="shared" si="67"/>
        <v>146.27410611880171</v>
      </c>
      <c r="EM26">
        <f t="shared" si="67"/>
        <v>146.27410611880171</v>
      </c>
      <c r="EN26">
        <f t="shared" si="67"/>
        <v>146.27410611880171</v>
      </c>
      <c r="EO26">
        <f t="shared" si="67"/>
        <v>146.43315195409582</v>
      </c>
      <c r="EP26">
        <f t="shared" si="67"/>
        <v>147.85313148350758</v>
      </c>
      <c r="EQ26">
        <f t="shared" si="67"/>
        <v>147.85313148350758</v>
      </c>
      <c r="ER26">
        <f t="shared" si="67"/>
        <v>147.85313148350758</v>
      </c>
      <c r="ES26">
        <f t="shared" si="67"/>
        <v>147.85313148350758</v>
      </c>
      <c r="ET26">
        <f t="shared" ref="ET26:FS26" si="68">ES26+ET25</f>
        <v>147.85313148350758</v>
      </c>
      <c r="EU26">
        <f t="shared" si="68"/>
        <v>147.85313148350758</v>
      </c>
      <c r="EV26">
        <f t="shared" si="68"/>
        <v>148.86913148350757</v>
      </c>
      <c r="EW26">
        <f t="shared" si="68"/>
        <v>148.86913148350757</v>
      </c>
      <c r="EX26">
        <f t="shared" si="68"/>
        <v>148.86913148350757</v>
      </c>
      <c r="EY26">
        <f t="shared" si="68"/>
        <v>148.86913148350757</v>
      </c>
      <c r="EZ26">
        <f t="shared" si="68"/>
        <v>149.07233148350758</v>
      </c>
      <c r="FA26">
        <f t="shared" si="68"/>
        <v>149.07233148350758</v>
      </c>
      <c r="FB26">
        <f t="shared" si="68"/>
        <v>149.07233148350758</v>
      </c>
      <c r="FC26">
        <f t="shared" si="68"/>
        <v>149.07233148350758</v>
      </c>
      <c r="FD26">
        <f t="shared" si="68"/>
        <v>150.49473148350759</v>
      </c>
      <c r="FE26">
        <f t="shared" si="68"/>
        <v>150.49473148350759</v>
      </c>
      <c r="FF26">
        <f t="shared" si="68"/>
        <v>151.05353148350758</v>
      </c>
      <c r="FG26">
        <f t="shared" si="68"/>
        <v>152.71304481253668</v>
      </c>
      <c r="FH26">
        <f t="shared" si="68"/>
        <v>152.71304481253668</v>
      </c>
      <c r="FI26">
        <f t="shared" si="68"/>
        <v>152.71304481253668</v>
      </c>
      <c r="FJ26">
        <f t="shared" si="68"/>
        <v>152.71304481253668</v>
      </c>
      <c r="FK26">
        <f t="shared" si="68"/>
        <v>152.71304481253668</v>
      </c>
      <c r="FL26">
        <f t="shared" si="68"/>
        <v>152.71304481253668</v>
      </c>
      <c r="FM26">
        <f t="shared" si="68"/>
        <v>152.71304481253668</v>
      </c>
      <c r="FN26">
        <f t="shared" si="68"/>
        <v>152.76384481253669</v>
      </c>
      <c r="FO26">
        <f t="shared" si="68"/>
        <v>152.76384481253669</v>
      </c>
      <c r="FP26">
        <f t="shared" si="68"/>
        <v>153.7290448125367</v>
      </c>
      <c r="FQ26">
        <f t="shared" si="68"/>
        <v>153.7290448125367</v>
      </c>
      <c r="FR26">
        <f t="shared" si="68"/>
        <v>153.7290448125367</v>
      </c>
      <c r="FS26">
        <f t="shared" si="68"/>
        <v>153.7290448125367</v>
      </c>
    </row>
    <row r="27" spans="1:2078" s="14" customFormat="1" ht="5.25" customHeight="1" x14ac:dyDescent="0.25">
      <c r="B27" s="15"/>
    </row>
    <row r="28" spans="1:2078" x14ac:dyDescent="0.25">
      <c r="A28" t="s">
        <v>96</v>
      </c>
      <c r="B28" s="10" t="s">
        <v>8</v>
      </c>
      <c r="C28" s="55">
        <f>'Raw Data'!B227</f>
        <v>48</v>
      </c>
      <c r="D28" s="4">
        <f t="shared" ref="D28:AI28" si="69">IF(C28+D17-D25-D35&gt;0, C28+D17-D25-D35, 0)</f>
        <v>49.108591764204796</v>
      </c>
      <c r="E28" s="4">
        <f t="shared" si="69"/>
        <v>49.93773481527181</v>
      </c>
      <c r="F28" s="4">
        <f t="shared" si="69"/>
        <v>50.651507571944592</v>
      </c>
      <c r="G28" s="4">
        <f t="shared" si="69"/>
        <v>51.293538874499745</v>
      </c>
      <c r="H28" s="4">
        <f t="shared" si="69"/>
        <v>51.71209303790144</v>
      </c>
      <c r="I28" s="4">
        <f t="shared" si="69"/>
        <v>51.165282013681413</v>
      </c>
      <c r="J28" s="4">
        <f t="shared" si="69"/>
        <v>51.318033548810185</v>
      </c>
      <c r="K28" s="4">
        <f t="shared" si="69"/>
        <v>51.672319713373128</v>
      </c>
      <c r="L28" s="4">
        <f t="shared" si="69"/>
        <v>52.053541960875641</v>
      </c>
      <c r="M28" s="4">
        <f t="shared" si="69"/>
        <v>52.417271221529475</v>
      </c>
      <c r="N28" s="4">
        <f t="shared" si="69"/>
        <v>53.128894437133575</v>
      </c>
      <c r="O28" s="4">
        <f t="shared" si="69"/>
        <v>53.848844652769309</v>
      </c>
      <c r="P28" s="4">
        <f t="shared" si="69"/>
        <v>54.716797998097626</v>
      </c>
      <c r="Q28" s="4">
        <f t="shared" si="69"/>
        <v>55.258267616723728</v>
      </c>
      <c r="R28" s="4">
        <f t="shared" si="69"/>
        <v>54.335921950395957</v>
      </c>
      <c r="S28" s="4">
        <f t="shared" si="69"/>
        <v>54.814953408750874</v>
      </c>
      <c r="T28" s="4">
        <f t="shared" si="69"/>
        <v>56.375055423386868</v>
      </c>
      <c r="U28" s="4">
        <f t="shared" si="69"/>
        <v>58.137364787471903</v>
      </c>
      <c r="V28" s="4">
        <f t="shared" si="69"/>
        <v>59.412377140533401</v>
      </c>
      <c r="W28" s="4">
        <f t="shared" si="69"/>
        <v>60.623000515979051</v>
      </c>
      <c r="X28" s="4">
        <f t="shared" si="69"/>
        <v>60.562443248287991</v>
      </c>
      <c r="Y28" s="4">
        <f t="shared" si="69"/>
        <v>61.736474888299306</v>
      </c>
      <c r="Z28" s="4">
        <f t="shared" si="69"/>
        <v>62.336390272428076</v>
      </c>
      <c r="AA28" s="4">
        <f t="shared" si="69"/>
        <v>63.559340275207994</v>
      </c>
      <c r="AB28" s="4">
        <f t="shared" si="69"/>
        <v>48.054794969786883</v>
      </c>
      <c r="AC28" s="4">
        <f t="shared" si="69"/>
        <v>50.182718312721136</v>
      </c>
      <c r="AD28" s="4">
        <f t="shared" si="69"/>
        <v>52.226972086134737</v>
      </c>
      <c r="AE28" s="4">
        <f t="shared" si="69"/>
        <v>54.302203696909729</v>
      </c>
      <c r="AF28" s="4">
        <f t="shared" si="69"/>
        <v>57.303876429963296</v>
      </c>
      <c r="AG28" s="4">
        <f t="shared" si="69"/>
        <v>60.298075015756673</v>
      </c>
      <c r="AH28" s="4">
        <f t="shared" si="69"/>
        <v>45.541298973367255</v>
      </c>
      <c r="AI28" s="4">
        <f t="shared" si="69"/>
        <v>48.569409840450326</v>
      </c>
      <c r="AJ28" s="4">
        <f t="shared" ref="AJ28:BO28" si="70">IF(AI28+AJ17-AJ25-AJ35&gt;0, AI28+AJ17-AJ25-AJ35, 0)</f>
        <v>50.974128179935256</v>
      </c>
      <c r="AK28" s="4">
        <f t="shared" si="70"/>
        <v>53.119368020316102</v>
      </c>
      <c r="AL28" s="4">
        <f t="shared" si="70"/>
        <v>55.282781007912646</v>
      </c>
      <c r="AM28" s="4">
        <f t="shared" si="70"/>
        <v>57.820850907066358</v>
      </c>
      <c r="AN28" s="4">
        <f t="shared" si="70"/>
        <v>61.322387469280528</v>
      </c>
      <c r="AO28" s="4">
        <f t="shared" si="70"/>
        <v>47.110829933994189</v>
      </c>
      <c r="AP28" s="4">
        <f t="shared" si="70"/>
        <v>49.907056562261104</v>
      </c>
      <c r="AQ28" s="4">
        <f t="shared" si="70"/>
        <v>52.645106095246788</v>
      </c>
      <c r="AR28" s="4">
        <f t="shared" si="70"/>
        <v>55.528647078391579</v>
      </c>
      <c r="AS28" s="4">
        <f t="shared" si="70"/>
        <v>58.938181501300093</v>
      </c>
      <c r="AT28" s="4">
        <f t="shared" si="70"/>
        <v>62.306266483075376</v>
      </c>
      <c r="AU28" s="4">
        <f t="shared" si="70"/>
        <v>47.696466118116604</v>
      </c>
      <c r="AV28" s="4">
        <f t="shared" si="70"/>
        <v>52.728548337334288</v>
      </c>
      <c r="AW28" s="4">
        <f t="shared" si="70"/>
        <v>57.614082654412897</v>
      </c>
      <c r="AX28" s="4">
        <f t="shared" si="70"/>
        <v>61.813374025026469</v>
      </c>
      <c r="AY28" s="4">
        <f t="shared" si="70"/>
        <v>65.981311737266779</v>
      </c>
      <c r="AZ28" s="4">
        <f t="shared" si="70"/>
        <v>51.58159910424915</v>
      </c>
      <c r="BA28" s="4">
        <f t="shared" si="70"/>
        <v>56.748562854249151</v>
      </c>
      <c r="BB28" s="4">
        <f t="shared" si="70"/>
        <v>62.144790518529092</v>
      </c>
      <c r="BC28" s="4">
        <f t="shared" si="70"/>
        <v>65.536751412839507</v>
      </c>
      <c r="BD28" s="4">
        <f t="shared" si="70"/>
        <v>44.967078509994764</v>
      </c>
      <c r="BE28" s="4">
        <f t="shared" si="70"/>
        <v>50.12269375782472</v>
      </c>
      <c r="BF28" s="4">
        <f t="shared" si="70"/>
        <v>55.666730071716131</v>
      </c>
      <c r="BG28" s="4">
        <f t="shared" si="70"/>
        <v>61.742519247095409</v>
      </c>
      <c r="BH28" s="4">
        <f t="shared" si="70"/>
        <v>68.392923429410274</v>
      </c>
      <c r="BI28" s="4">
        <f t="shared" si="70"/>
        <v>36.24523198532097</v>
      </c>
      <c r="BJ28" s="4">
        <f t="shared" si="70"/>
        <v>40.183075624238512</v>
      </c>
      <c r="BK28" s="4">
        <f t="shared" si="70"/>
        <v>39.613371878669668</v>
      </c>
      <c r="BL28" s="4">
        <f t="shared" si="70"/>
        <v>44.58642632241871</v>
      </c>
      <c r="BM28" s="4">
        <f t="shared" si="70"/>
        <v>49.998567588287848</v>
      </c>
      <c r="BN28" s="4">
        <f t="shared" si="70"/>
        <v>46.569064403574473</v>
      </c>
      <c r="BO28" s="4">
        <f t="shared" si="70"/>
        <v>29.680931919498043</v>
      </c>
      <c r="BP28" s="4">
        <f t="shared" ref="BP28:CU28" si="71">IF(BO28+BP17-BP25-BP35&gt;0, BO28+BP17-BP25-BP35, 0)</f>
        <v>36.368987386164711</v>
      </c>
      <c r="BQ28" s="4">
        <f t="shared" si="71"/>
        <v>41.470090870636689</v>
      </c>
      <c r="BR28" s="4">
        <f t="shared" si="71"/>
        <v>22.623337851534632</v>
      </c>
      <c r="BS28" s="4">
        <f t="shared" si="71"/>
        <v>28.651187052223651</v>
      </c>
      <c r="BT28" s="4">
        <f t="shared" si="71"/>
        <v>34.006038736793961</v>
      </c>
      <c r="BU28" s="4">
        <f t="shared" si="71"/>
        <v>41.005227426979509</v>
      </c>
      <c r="BV28" s="4">
        <f t="shared" si="71"/>
        <v>47.54525992820021</v>
      </c>
      <c r="BW28" s="4">
        <f t="shared" si="71"/>
        <v>12.942158692063352</v>
      </c>
      <c r="BX28" s="4">
        <f t="shared" si="71"/>
        <v>15.904020828440306</v>
      </c>
      <c r="BY28" s="4">
        <f t="shared" si="71"/>
        <v>22.040945257082882</v>
      </c>
      <c r="BZ28" s="4">
        <f t="shared" si="71"/>
        <v>25.888549806360228</v>
      </c>
      <c r="CA28" s="4">
        <f t="shared" si="71"/>
        <v>28.447945863489135</v>
      </c>
      <c r="CB28" s="4">
        <f t="shared" si="71"/>
        <v>0.29648599087767025</v>
      </c>
      <c r="CC28" s="4">
        <f t="shared" si="71"/>
        <v>6.2196859908776698</v>
      </c>
      <c r="CD28" s="4">
        <f t="shared" si="71"/>
        <v>12.81938569790892</v>
      </c>
      <c r="CE28" s="4">
        <f t="shared" si="71"/>
        <v>17.895068727043036</v>
      </c>
      <c r="CF28" s="4">
        <f t="shared" si="71"/>
        <v>0</v>
      </c>
      <c r="CG28" s="4">
        <f t="shared" si="71"/>
        <v>5.7270112609863277</v>
      </c>
      <c r="CH28" s="4">
        <f t="shared" si="71"/>
        <v>10.921608123779297</v>
      </c>
      <c r="CI28" s="4">
        <f t="shared" si="71"/>
        <v>16.875494842529296</v>
      </c>
      <c r="CJ28" s="4">
        <f t="shared" si="71"/>
        <v>22.831450653076171</v>
      </c>
      <c r="CK28" s="4">
        <f t="shared" si="71"/>
        <v>6.6278285207566157</v>
      </c>
      <c r="CL28" s="4">
        <f t="shared" si="71"/>
        <v>9.7063210286911854</v>
      </c>
      <c r="CM28" s="4">
        <f t="shared" si="71"/>
        <v>15.356847762089622</v>
      </c>
      <c r="CN28" s="4">
        <f t="shared" si="71"/>
        <v>21.032677382450949</v>
      </c>
      <c r="CO28" s="4">
        <f t="shared" si="71"/>
        <v>20.251472727905494</v>
      </c>
      <c r="CP28" s="4">
        <f t="shared" si="71"/>
        <v>0</v>
      </c>
      <c r="CQ28" s="4">
        <f t="shared" si="71"/>
        <v>4.6656000000000004</v>
      </c>
      <c r="CR28" s="4">
        <f t="shared" si="71"/>
        <v>9.5903999999999989</v>
      </c>
      <c r="CS28" s="4">
        <f t="shared" si="71"/>
        <v>14.803199999999999</v>
      </c>
      <c r="CT28" s="4">
        <f t="shared" si="71"/>
        <v>0</v>
      </c>
      <c r="CU28" s="4">
        <f t="shared" si="71"/>
        <v>5.447325511111111</v>
      </c>
      <c r="CV28" s="4">
        <f t="shared" ref="CV28:EA28" si="72">IF(CU28+CV17-CV25-CV35&gt;0, CU28+CV17-CV25-CV35, 0)</f>
        <v>10.842525511111111</v>
      </c>
      <c r="CW28" s="4">
        <f t="shared" si="72"/>
        <v>17.239521971072048</v>
      </c>
      <c r="CX28" s="4">
        <f t="shared" si="72"/>
        <v>23.520424986208766</v>
      </c>
      <c r="CY28" s="4">
        <f t="shared" si="72"/>
        <v>0</v>
      </c>
      <c r="CZ28" s="4">
        <f t="shared" si="72"/>
        <v>4.3923092651367188</v>
      </c>
      <c r="DA28" s="4">
        <f t="shared" si="72"/>
        <v>9.7064410400390635</v>
      </c>
      <c r="DB28" s="4">
        <f t="shared" si="72"/>
        <v>14.044936875983538</v>
      </c>
      <c r="DC28" s="4">
        <f t="shared" si="72"/>
        <v>19.138745164557758</v>
      </c>
      <c r="DD28" s="4">
        <f t="shared" si="72"/>
        <v>0.82203418001792272</v>
      </c>
      <c r="DE28" s="4">
        <f t="shared" si="72"/>
        <v>5.1637531643440937</v>
      </c>
      <c r="DF28" s="4">
        <f t="shared" si="72"/>
        <v>10.087570913367532</v>
      </c>
      <c r="DG28" s="4">
        <f t="shared" si="72"/>
        <v>16.780753286414406</v>
      </c>
      <c r="DH28" s="4">
        <f t="shared" si="72"/>
        <v>0</v>
      </c>
      <c r="DI28" s="4">
        <f t="shared" si="72"/>
        <v>5.5362574768066404</v>
      </c>
      <c r="DJ28" s="4">
        <f t="shared" si="72"/>
        <v>10.663251800537109</v>
      </c>
      <c r="DK28" s="4">
        <f t="shared" si="72"/>
        <v>15.772551806787108</v>
      </c>
      <c r="DL28" s="4">
        <f t="shared" si="72"/>
        <v>20.571493457177734</v>
      </c>
      <c r="DM28" s="4">
        <f t="shared" si="72"/>
        <v>25.623884204248046</v>
      </c>
      <c r="DN28" s="4">
        <f t="shared" si="72"/>
        <v>6.0343805455151163</v>
      </c>
      <c r="DO28" s="4">
        <f t="shared" si="72"/>
        <v>12.369867424229959</v>
      </c>
      <c r="DP28" s="4">
        <f t="shared" si="72"/>
        <v>17.347266253193105</v>
      </c>
      <c r="DQ28" s="4">
        <f t="shared" si="72"/>
        <v>0</v>
      </c>
      <c r="DR28" s="4">
        <f t="shared" si="72"/>
        <v>6.3685233498960159E-3</v>
      </c>
      <c r="DS28" s="4">
        <f t="shared" si="72"/>
        <v>0</v>
      </c>
      <c r="DT28" s="4">
        <f t="shared" si="72"/>
        <v>0</v>
      </c>
      <c r="DU28" s="4">
        <f t="shared" si="72"/>
        <v>0</v>
      </c>
      <c r="DV28" s="4">
        <f t="shared" si="72"/>
        <v>0</v>
      </c>
      <c r="DW28" s="4">
        <f t="shared" si="72"/>
        <v>0</v>
      </c>
      <c r="DX28" s="4">
        <f t="shared" si="72"/>
        <v>0.48690597621472009</v>
      </c>
      <c r="DY28" s="4">
        <f t="shared" si="72"/>
        <v>2.1952190187435594</v>
      </c>
      <c r="DZ28" s="4">
        <f t="shared" si="72"/>
        <v>4.7835456020553089</v>
      </c>
      <c r="EA28" s="4">
        <f t="shared" si="72"/>
        <v>7.3292568933953515</v>
      </c>
      <c r="EB28" s="4">
        <f t="shared" ref="EB28:FG28" si="73">IF(EA28+EB17-EB25-EB35&gt;0, EA28+EB17-EB25-EB35, 0)</f>
        <v>9.6942414127171297</v>
      </c>
      <c r="EC28" s="4">
        <f t="shared" si="73"/>
        <v>11.769643420499939</v>
      </c>
      <c r="ED28" s="4">
        <f t="shared" si="73"/>
        <v>11.890083313665979</v>
      </c>
      <c r="EE28" s="4">
        <f t="shared" si="73"/>
        <v>1.8798263942492603</v>
      </c>
      <c r="EF28" s="4">
        <f t="shared" si="73"/>
        <v>4.7577287606823333</v>
      </c>
      <c r="EG28" s="4">
        <f t="shared" si="73"/>
        <v>7.2508395076157655</v>
      </c>
      <c r="EH28" s="4">
        <f t="shared" si="73"/>
        <v>9.4617919322078965</v>
      </c>
      <c r="EI28" s="4">
        <f t="shared" si="73"/>
        <v>9.3673449566288376</v>
      </c>
      <c r="EJ28" s="4">
        <f t="shared" si="73"/>
        <v>7.2641574890654788</v>
      </c>
      <c r="EK28" s="4">
        <f t="shared" si="73"/>
        <v>8.6372344107327255</v>
      </c>
      <c r="EL28" s="4">
        <f t="shared" si="73"/>
        <v>10.033797521884656</v>
      </c>
      <c r="EM28" s="4">
        <f t="shared" si="73"/>
        <v>11.259912815661645</v>
      </c>
      <c r="EN28" s="4">
        <f t="shared" si="73"/>
        <v>12.628103193390022</v>
      </c>
      <c r="EO28" s="4">
        <f t="shared" si="73"/>
        <v>13.835980510808769</v>
      </c>
      <c r="EP28" s="4">
        <f t="shared" si="73"/>
        <v>13.283554708080647</v>
      </c>
      <c r="EQ28" s="4">
        <f t="shared" si="73"/>
        <v>13.858645844605254</v>
      </c>
      <c r="ER28" s="4">
        <f t="shared" si="73"/>
        <v>15.117801775394508</v>
      </c>
      <c r="ES28" s="4">
        <f t="shared" si="73"/>
        <v>15.790660581737621</v>
      </c>
      <c r="ET28" s="4">
        <f t="shared" si="73"/>
        <v>16.442336879307511</v>
      </c>
      <c r="EU28" s="4">
        <f t="shared" si="73"/>
        <v>17.123577056462054</v>
      </c>
      <c r="EV28" s="4">
        <f t="shared" si="73"/>
        <v>16.697034258419759</v>
      </c>
      <c r="EW28" s="4">
        <f t="shared" si="73"/>
        <v>16.944495631033664</v>
      </c>
      <c r="EX28" s="4">
        <f t="shared" si="73"/>
        <v>17.595400882536655</v>
      </c>
      <c r="EY28" s="4">
        <f t="shared" si="73"/>
        <v>17.941551292711978</v>
      </c>
      <c r="EZ28" s="4">
        <f t="shared" si="73"/>
        <v>18.161094112498052</v>
      </c>
      <c r="FA28" s="4">
        <f t="shared" si="73"/>
        <v>18.410832895142324</v>
      </c>
      <c r="FB28" s="4">
        <f t="shared" si="73"/>
        <v>18.808318461281544</v>
      </c>
      <c r="FC28" s="4">
        <f t="shared" si="73"/>
        <v>19.146864630085712</v>
      </c>
      <c r="FD28" s="4">
        <f t="shared" si="73"/>
        <v>17.962775968510396</v>
      </c>
      <c r="FE28" s="4">
        <f t="shared" si="73"/>
        <v>18.230432408053165</v>
      </c>
      <c r="FF28" s="4">
        <f t="shared" si="73"/>
        <v>18.015783857256658</v>
      </c>
      <c r="FG28" s="4">
        <f t="shared" si="73"/>
        <v>16.466826999575382</v>
      </c>
      <c r="FH28" s="4">
        <f t="shared" ref="FH28:FS28" si="74">IF(FG28+FH17-FH25-FH35&gt;0, FG28+FH17-FH25-FH35, 0)</f>
        <v>16.950553918272739</v>
      </c>
      <c r="FI28" s="4">
        <f t="shared" si="74"/>
        <v>17.404187918097264</v>
      </c>
      <c r="FJ28" s="4">
        <f t="shared" si="74"/>
        <v>17.804354441553837</v>
      </c>
      <c r="FK28" s="4">
        <f t="shared" si="74"/>
        <v>18.035176551729922</v>
      </c>
      <c r="FL28" s="4">
        <f t="shared" si="74"/>
        <v>18.385541820914035</v>
      </c>
      <c r="FM28" s="4">
        <f t="shared" si="74"/>
        <v>18.763216770083194</v>
      </c>
      <c r="FN28" s="4">
        <f t="shared" si="74"/>
        <v>19.127241637331728</v>
      </c>
      <c r="FO28" s="4">
        <f t="shared" si="74"/>
        <v>19.161492348981383</v>
      </c>
      <c r="FP28" s="4">
        <f t="shared" si="74"/>
        <v>18.262134956598761</v>
      </c>
      <c r="FQ28" s="4">
        <f t="shared" si="74"/>
        <v>18.391112133145811</v>
      </c>
      <c r="FR28" s="4">
        <f t="shared" si="74"/>
        <v>18.699538525224209</v>
      </c>
      <c r="FS28" s="4">
        <f t="shared" si="74"/>
        <v>19.204793389916897</v>
      </c>
    </row>
    <row r="29" spans="1:2078" x14ac:dyDescent="0.25">
      <c r="A29" t="s">
        <v>97</v>
      </c>
      <c r="B29" s="10" t="s">
        <v>8</v>
      </c>
      <c r="C29" s="4" t="str">
        <f t="shared" ref="C29:AH29" si="75">IF(ISNUMBER(C46),C51+C52+C53+C54,"")</f>
        <v/>
      </c>
      <c r="D29" s="4" t="str">
        <f t="shared" si="75"/>
        <v/>
      </c>
      <c r="E29" s="4" t="str">
        <f t="shared" si="75"/>
        <v/>
      </c>
      <c r="F29" s="4" t="str">
        <f t="shared" si="75"/>
        <v/>
      </c>
      <c r="G29" s="4" t="str">
        <f t="shared" si="75"/>
        <v/>
      </c>
      <c r="H29" s="4" t="str">
        <f t="shared" si="75"/>
        <v/>
      </c>
      <c r="I29" s="4" t="str">
        <f t="shared" si="75"/>
        <v/>
      </c>
      <c r="J29" s="4" t="str">
        <f t="shared" si="75"/>
        <v/>
      </c>
      <c r="K29" s="4" t="str">
        <f t="shared" si="75"/>
        <v/>
      </c>
      <c r="L29" s="4" t="str">
        <f t="shared" si="75"/>
        <v/>
      </c>
      <c r="M29" s="4" t="str">
        <f t="shared" si="75"/>
        <v/>
      </c>
      <c r="N29" s="4" t="str">
        <f t="shared" si="75"/>
        <v/>
      </c>
      <c r="O29" s="4" t="str">
        <f t="shared" si="75"/>
        <v/>
      </c>
      <c r="P29" s="4" t="str">
        <f t="shared" si="75"/>
        <v/>
      </c>
      <c r="Q29" s="4" t="str">
        <f t="shared" si="75"/>
        <v/>
      </c>
      <c r="R29" s="4" t="str">
        <f t="shared" si="75"/>
        <v/>
      </c>
      <c r="S29" s="4" t="str">
        <f t="shared" si="75"/>
        <v/>
      </c>
      <c r="T29" s="4" t="str">
        <f t="shared" si="75"/>
        <v/>
      </c>
      <c r="U29" s="4" t="str">
        <f t="shared" si="75"/>
        <v/>
      </c>
      <c r="V29" s="4" t="str">
        <f t="shared" si="75"/>
        <v/>
      </c>
      <c r="W29" s="4" t="str">
        <f t="shared" si="75"/>
        <v/>
      </c>
      <c r="X29" s="4" t="str">
        <f t="shared" si="75"/>
        <v/>
      </c>
      <c r="Y29" s="4" t="str">
        <f t="shared" si="75"/>
        <v/>
      </c>
      <c r="Z29" s="4" t="str">
        <f t="shared" si="75"/>
        <v/>
      </c>
      <c r="AA29" s="4">
        <f>IF(ISNUMBER(AA46),AA51+AA52+AA53+AA54,"")</f>
        <v>59.585171019674135</v>
      </c>
      <c r="AB29" s="4" t="str">
        <f t="shared" si="75"/>
        <v/>
      </c>
      <c r="AC29" s="4" t="str">
        <f t="shared" si="75"/>
        <v/>
      </c>
      <c r="AD29" s="4" t="str">
        <f t="shared" si="75"/>
        <v/>
      </c>
      <c r="AE29" s="4">
        <f t="shared" si="75"/>
        <v>47.353521757509938</v>
      </c>
      <c r="AF29" s="4" t="str">
        <f t="shared" si="75"/>
        <v/>
      </c>
      <c r="AG29" s="4">
        <f t="shared" si="75"/>
        <v>57.528642406609499</v>
      </c>
      <c r="AH29" s="4" t="str">
        <f t="shared" si="75"/>
        <v/>
      </c>
      <c r="AI29" s="4">
        <f t="shared" ref="AI29:BN29" si="76">IF(ISNUMBER(AI46),AI51+AI52+AI53+AI54,"")</f>
        <v>21.603423892502136</v>
      </c>
      <c r="AJ29" s="4" t="str">
        <f t="shared" si="76"/>
        <v/>
      </c>
      <c r="AK29" s="4" t="str">
        <f t="shared" si="76"/>
        <v/>
      </c>
      <c r="AL29" s="4" t="str">
        <f t="shared" si="76"/>
        <v/>
      </c>
      <c r="AM29" s="4" t="str">
        <f t="shared" si="76"/>
        <v/>
      </c>
      <c r="AN29" s="4">
        <f t="shared" si="76"/>
        <v>51.119494330050671</v>
      </c>
      <c r="AO29" s="4" t="str">
        <f t="shared" si="76"/>
        <v/>
      </c>
      <c r="AP29" s="4">
        <f t="shared" si="76"/>
        <v>25.95139458884745</v>
      </c>
      <c r="AQ29" s="4" t="str">
        <f t="shared" si="76"/>
        <v/>
      </c>
      <c r="AR29" s="4" t="str">
        <f t="shared" si="76"/>
        <v/>
      </c>
      <c r="AS29" s="4" t="str">
        <f t="shared" si="76"/>
        <v/>
      </c>
      <c r="AT29" s="4">
        <f t="shared" si="76"/>
        <v>61.330511689492567</v>
      </c>
      <c r="AU29" s="4" t="str">
        <f t="shared" si="76"/>
        <v/>
      </c>
      <c r="AV29" s="4">
        <f t="shared" si="76"/>
        <v>23.845687921162799</v>
      </c>
      <c r="AW29" s="4" t="str">
        <f t="shared" si="76"/>
        <v/>
      </c>
      <c r="AX29" s="4" t="str">
        <f t="shared" si="76"/>
        <v/>
      </c>
      <c r="AY29" s="4">
        <f t="shared" si="76"/>
        <v>58.159562340768147</v>
      </c>
      <c r="AZ29" s="4" t="str">
        <f t="shared" si="76"/>
        <v/>
      </c>
      <c r="BA29" s="4">
        <f t="shared" si="76"/>
        <v>24.835977614869947</v>
      </c>
      <c r="BB29" s="4" t="str">
        <f t="shared" si="76"/>
        <v/>
      </c>
      <c r="BC29" s="4">
        <f t="shared" si="76"/>
        <v>64.167339862604251</v>
      </c>
      <c r="BD29" s="4" t="str">
        <f t="shared" si="76"/>
        <v/>
      </c>
      <c r="BE29" s="4" t="str">
        <f t="shared" si="76"/>
        <v/>
      </c>
      <c r="BF29" s="4" t="str">
        <f t="shared" si="76"/>
        <v/>
      </c>
      <c r="BG29" s="4" t="str">
        <f t="shared" si="76"/>
        <v/>
      </c>
      <c r="BH29" s="4">
        <f t="shared" si="76"/>
        <v>50.505365277982577</v>
      </c>
      <c r="BI29" s="4" t="str">
        <f t="shared" si="76"/>
        <v/>
      </c>
      <c r="BJ29" s="4">
        <f t="shared" si="76"/>
        <v>36.454410126572775</v>
      </c>
      <c r="BK29" s="4" t="str">
        <f t="shared" si="76"/>
        <v/>
      </c>
      <c r="BL29" s="4" t="str">
        <f t="shared" si="76"/>
        <v/>
      </c>
      <c r="BM29" s="4">
        <f t="shared" si="76"/>
        <v>35.856282458808444</v>
      </c>
      <c r="BN29" s="4">
        <f t="shared" si="76"/>
        <v>27.612874930852122</v>
      </c>
      <c r="BO29" s="4" t="str">
        <f t="shared" ref="BO29:CT29" si="77">IF(ISNUMBER(BO46),BO51+BO52+BO53+BO54,"")</f>
        <v/>
      </c>
      <c r="BP29" s="4">
        <f t="shared" si="77"/>
        <v>7.412351056243347</v>
      </c>
      <c r="BQ29" s="4">
        <f t="shared" si="77"/>
        <v>28.410009804202872</v>
      </c>
      <c r="BR29" s="4" t="str">
        <f t="shared" si="77"/>
        <v/>
      </c>
      <c r="BS29" s="4" t="str">
        <f t="shared" si="77"/>
        <v/>
      </c>
      <c r="BT29" s="4" t="str">
        <f t="shared" si="77"/>
        <v/>
      </c>
      <c r="BU29" s="4" t="str">
        <f t="shared" si="77"/>
        <v/>
      </c>
      <c r="BV29" s="4">
        <f t="shared" si="77"/>
        <v>50.729329273318051</v>
      </c>
      <c r="BW29" s="4" t="str">
        <f t="shared" si="77"/>
        <v/>
      </c>
      <c r="BX29" s="4">
        <f t="shared" si="77"/>
        <v>6.3562205342352742</v>
      </c>
      <c r="BY29" s="4" t="str">
        <f t="shared" si="77"/>
        <v/>
      </c>
      <c r="BZ29" s="4" t="str">
        <f t="shared" si="77"/>
        <v/>
      </c>
      <c r="CA29" s="4">
        <f t="shared" si="77"/>
        <v>32.39016447609923</v>
      </c>
      <c r="CB29" s="4" t="str">
        <f t="shared" si="77"/>
        <v/>
      </c>
      <c r="CC29" s="4">
        <f t="shared" si="77"/>
        <v>12.513529080635475</v>
      </c>
      <c r="CD29" s="4" t="str">
        <f t="shared" si="77"/>
        <v/>
      </c>
      <c r="CE29" s="4">
        <f t="shared" si="77"/>
        <v>24.312310104027823</v>
      </c>
      <c r="CF29" s="4" t="str">
        <f t="shared" si="77"/>
        <v/>
      </c>
      <c r="CG29" s="4" t="str">
        <f t="shared" si="77"/>
        <v/>
      </c>
      <c r="CH29" s="4" t="str">
        <f t="shared" si="77"/>
        <v/>
      </c>
      <c r="CI29" s="4" t="str">
        <f t="shared" si="77"/>
        <v/>
      </c>
      <c r="CJ29" s="4">
        <f t="shared" si="77"/>
        <v>21.690796874329724</v>
      </c>
      <c r="CK29" s="4" t="str">
        <f t="shared" si="77"/>
        <v/>
      </c>
      <c r="CL29" s="4">
        <f t="shared" si="77"/>
        <v>9.0153565488386995</v>
      </c>
      <c r="CM29" s="4" t="str">
        <f t="shared" si="77"/>
        <v/>
      </c>
      <c r="CN29" s="4" t="str">
        <f t="shared" si="77"/>
        <v/>
      </c>
      <c r="CO29" s="4">
        <f t="shared" si="77"/>
        <v>45.340241192517077</v>
      </c>
      <c r="CP29" s="4" t="str">
        <f t="shared" si="77"/>
        <v/>
      </c>
      <c r="CQ29" s="4">
        <f t="shared" si="77"/>
        <v>8.3700401147655032</v>
      </c>
      <c r="CR29" s="4" t="str">
        <f t="shared" si="77"/>
        <v/>
      </c>
      <c r="CS29" s="4">
        <f t="shared" si="77"/>
        <v>32.106008850868498</v>
      </c>
      <c r="CT29" s="4" t="str">
        <f t="shared" si="77"/>
        <v/>
      </c>
      <c r="CU29" s="4" t="str">
        <f t="shared" ref="CU29:DI29" si="78">IF(ISNUMBER(CU46),CU51+CU52+CU53+CU54,"")</f>
        <v/>
      </c>
      <c r="CV29" s="4" t="str">
        <f t="shared" si="78"/>
        <v/>
      </c>
      <c r="CW29" s="4" t="str">
        <f t="shared" si="78"/>
        <v/>
      </c>
      <c r="CX29" s="4">
        <f t="shared" si="78"/>
        <v>54.098631206784304</v>
      </c>
      <c r="CY29" s="4" t="str">
        <f t="shared" si="78"/>
        <v/>
      </c>
      <c r="CZ29" s="4">
        <f t="shared" si="78"/>
        <v>8.4162112596377643</v>
      </c>
      <c r="DA29" s="4" t="str">
        <f t="shared" si="78"/>
        <v/>
      </c>
      <c r="DB29" s="4" t="str">
        <f t="shared" si="78"/>
        <v/>
      </c>
      <c r="DC29" s="4">
        <f t="shared" si="78"/>
        <v>42.022251077521204</v>
      </c>
      <c r="DD29" s="4" t="str">
        <f t="shared" si="78"/>
        <v/>
      </c>
      <c r="DE29" s="4">
        <f t="shared" si="78"/>
        <v>10.395210803919973</v>
      </c>
      <c r="DF29" s="4" t="str">
        <f t="shared" si="78"/>
        <v/>
      </c>
      <c r="DG29" s="4">
        <f t="shared" si="78"/>
        <v>28.751434041191033</v>
      </c>
      <c r="DH29" s="4" t="str">
        <f t="shared" si="78"/>
        <v/>
      </c>
      <c r="DI29" s="4" t="str">
        <f t="shared" si="78"/>
        <v/>
      </c>
      <c r="DJ29" s="4" t="str">
        <f>IF(ISNUMBER(DK46),DJ51+DJ52+DJ53+DJ54,"")</f>
        <v/>
      </c>
      <c r="DK29" s="4" t="str">
        <f>IF(ISNUMBER(#REF!),DK51+DK52+DK53+DK54,"")</f>
        <v/>
      </c>
      <c r="DL29" s="4" t="str">
        <f>IF(ISNUMBER(DL46),DL51+DL52+DL53+DL54,"")</f>
        <v/>
      </c>
      <c r="DM29" s="4">
        <f>IF(ISNUMBER(DM46),DM51+DM52+DM53+DM54,"")</f>
        <v>60.984482265261292</v>
      </c>
      <c r="DN29" s="4" t="str">
        <f>IF(ISNUMBER(DN46),DN51+DN52+DN53+DN54,"")</f>
        <v/>
      </c>
      <c r="DO29" s="4">
        <f>IF(ISNUMBER(DO46),DO51+DO52+DO53+DO54,"")</f>
        <v>19.094915699660703</v>
      </c>
      <c r="DP29" s="4" t="str">
        <f>IF(ISNUMBER(DP46),DP51+DP52+DP53+DP54,"")</f>
        <v/>
      </c>
      <c r="DQ29" s="4" t="str">
        <f>IF(ISNUMBER(DR46),DQ51+DQ52+DQ53+DQ54,"")</f>
        <v/>
      </c>
      <c r="DR29" s="4" t="str">
        <f>IF(ISNUMBER(#REF!),DR51+DR52+DR53+DR54,"")</f>
        <v/>
      </c>
      <c r="DS29" s="4" t="str">
        <f t="shared" ref="DS29:EX29" si="79">IF(ISNUMBER(DS46),DS51+DS52+DS53+DS54,"")</f>
        <v/>
      </c>
      <c r="DT29" s="4" t="str">
        <f t="shared" si="79"/>
        <v/>
      </c>
      <c r="DU29" s="4" t="str">
        <f t="shared" si="79"/>
        <v/>
      </c>
      <c r="DV29" s="4" t="str">
        <f t="shared" si="79"/>
        <v/>
      </c>
      <c r="DW29" s="4" t="str">
        <f t="shared" si="79"/>
        <v/>
      </c>
      <c r="DX29" s="4" t="str">
        <f t="shared" si="79"/>
        <v/>
      </c>
      <c r="DY29" s="4" t="str">
        <f t="shared" si="79"/>
        <v/>
      </c>
      <c r="DZ29" s="4">
        <f t="shared" si="79"/>
        <v>23.135279165156554</v>
      </c>
      <c r="EA29" s="4" t="str">
        <f t="shared" si="79"/>
        <v/>
      </c>
      <c r="EB29" s="4" t="str">
        <f t="shared" si="79"/>
        <v/>
      </c>
      <c r="EC29" s="4" t="str">
        <f t="shared" si="79"/>
        <v/>
      </c>
      <c r="ED29" s="4" t="str">
        <f t="shared" si="79"/>
        <v/>
      </c>
      <c r="EE29" s="4" t="str">
        <f t="shared" si="79"/>
        <v/>
      </c>
      <c r="EF29" s="4" t="str">
        <f t="shared" si="79"/>
        <v/>
      </c>
      <c r="EG29" s="4" t="str">
        <f t="shared" si="79"/>
        <v/>
      </c>
      <c r="EH29" s="4">
        <f t="shared" si="79"/>
        <v>17.469891143738323</v>
      </c>
      <c r="EI29" s="4" t="str">
        <f t="shared" si="79"/>
        <v/>
      </c>
      <c r="EJ29" s="4" t="str">
        <f t="shared" si="79"/>
        <v/>
      </c>
      <c r="EK29" s="4" t="str">
        <f t="shared" si="79"/>
        <v/>
      </c>
      <c r="EL29" s="4" t="str">
        <f t="shared" si="79"/>
        <v/>
      </c>
      <c r="EM29" s="4" t="str">
        <f t="shared" si="79"/>
        <v/>
      </c>
      <c r="EN29" s="4" t="str">
        <f t="shared" si="79"/>
        <v/>
      </c>
      <c r="EO29" s="4" t="str">
        <f t="shared" si="79"/>
        <v/>
      </c>
      <c r="EP29" s="4" t="str">
        <f t="shared" si="79"/>
        <v/>
      </c>
      <c r="EQ29" s="4" t="str">
        <f t="shared" si="79"/>
        <v/>
      </c>
      <c r="ER29" s="4" t="str">
        <f t="shared" si="79"/>
        <v/>
      </c>
      <c r="ES29" s="4" t="str">
        <f t="shared" si="79"/>
        <v/>
      </c>
      <c r="ET29" s="4" t="str">
        <f t="shared" si="79"/>
        <v/>
      </c>
      <c r="EU29" s="4" t="str">
        <f t="shared" si="79"/>
        <v/>
      </c>
      <c r="EV29" s="4" t="str">
        <f t="shared" si="79"/>
        <v/>
      </c>
      <c r="EW29" s="4" t="str">
        <f t="shared" si="79"/>
        <v/>
      </c>
      <c r="EX29" s="4" t="str">
        <f t="shared" si="79"/>
        <v/>
      </c>
      <c r="EY29" s="4" t="str">
        <f t="shared" ref="EY29:FS29" si="80">IF(ISNUMBER(EY46),EY51+EY52+EY53+EY54,"")</f>
        <v/>
      </c>
      <c r="EZ29" s="4" t="str">
        <f t="shared" si="80"/>
        <v/>
      </c>
      <c r="FA29" s="4" t="str">
        <f t="shared" si="80"/>
        <v/>
      </c>
      <c r="FB29" s="4" t="str">
        <f t="shared" si="80"/>
        <v/>
      </c>
      <c r="FC29" s="4" t="str">
        <f t="shared" si="80"/>
        <v/>
      </c>
      <c r="FD29" s="4" t="str">
        <f t="shared" si="80"/>
        <v/>
      </c>
      <c r="FE29" s="4" t="str">
        <f t="shared" si="80"/>
        <v/>
      </c>
      <c r="FF29" s="4" t="str">
        <f t="shared" si="80"/>
        <v/>
      </c>
      <c r="FG29" s="4" t="str">
        <f t="shared" si="80"/>
        <v/>
      </c>
      <c r="FH29" s="4">
        <f t="shared" si="80"/>
        <v>27.413122239763048</v>
      </c>
      <c r="FI29" s="4" t="str">
        <f t="shared" si="80"/>
        <v/>
      </c>
      <c r="FJ29" s="4" t="str">
        <f t="shared" si="80"/>
        <v/>
      </c>
      <c r="FK29" s="4" t="str">
        <f t="shared" si="80"/>
        <v/>
      </c>
      <c r="FL29" s="4" t="str">
        <f t="shared" si="80"/>
        <v/>
      </c>
      <c r="FM29" s="4" t="str">
        <f t="shared" si="80"/>
        <v/>
      </c>
      <c r="FN29" s="4" t="str">
        <f t="shared" si="80"/>
        <v/>
      </c>
      <c r="FO29" s="4" t="str">
        <f t="shared" si="80"/>
        <v/>
      </c>
      <c r="FP29" s="4" t="str">
        <f t="shared" si="80"/>
        <v/>
      </c>
      <c r="FQ29" s="4" t="str">
        <f t="shared" si="80"/>
        <v/>
      </c>
      <c r="FR29" s="4" t="str">
        <f t="shared" si="80"/>
        <v/>
      </c>
      <c r="FS29" s="4" t="str">
        <f t="shared" si="80"/>
        <v/>
      </c>
    </row>
    <row r="30" spans="1:2078" x14ac:dyDescent="0.25">
      <c r="A30" t="s">
        <v>77</v>
      </c>
      <c r="B30" s="10" t="s">
        <v>8</v>
      </c>
      <c r="C30" s="54">
        <f>'Raw Data'!B228</f>
        <v>6</v>
      </c>
      <c r="D30" s="4">
        <f t="shared" ref="D30:AI30" si="81">IF(D6=$B77,D28,(IF(C30+D17-D25-D35&gt;0,C30+D17-D25-D35+(D6-C6)*(IF(D6&lt;=150,D59/150,D59/300)),0)))</f>
        <v>7.1085917642047978</v>
      </c>
      <c r="E30" s="4">
        <f t="shared" si="81"/>
        <v>7.937734815271809</v>
      </c>
      <c r="F30" s="4">
        <f t="shared" si="81"/>
        <v>8.6515075719445917</v>
      </c>
      <c r="G30" s="4">
        <f t="shared" si="81"/>
        <v>9.2935388744997436</v>
      </c>
      <c r="H30" s="4">
        <f t="shared" si="81"/>
        <v>9.7120930379014379</v>
      </c>
      <c r="I30" s="4">
        <f t="shared" si="81"/>
        <v>9.165282013681411</v>
      </c>
      <c r="J30" s="4">
        <f t="shared" si="81"/>
        <v>9.3180335488101882</v>
      </c>
      <c r="K30" s="4">
        <f t="shared" si="81"/>
        <v>9.6723197133731293</v>
      </c>
      <c r="L30" s="4">
        <f t="shared" si="81"/>
        <v>10.053541960875641</v>
      </c>
      <c r="M30" s="4">
        <f t="shared" si="81"/>
        <v>10.417271221529475</v>
      </c>
      <c r="N30" s="4">
        <f t="shared" si="81"/>
        <v>11.128894437133571</v>
      </c>
      <c r="O30" s="4">
        <f t="shared" si="81"/>
        <v>11.848844652769305</v>
      </c>
      <c r="P30" s="4">
        <f t="shared" si="81"/>
        <v>12.716797998097622</v>
      </c>
      <c r="Q30" s="4">
        <f t="shared" si="81"/>
        <v>13.258267616723726</v>
      </c>
      <c r="R30" s="4">
        <f t="shared" si="81"/>
        <v>12.335921950395957</v>
      </c>
      <c r="S30" s="4">
        <f t="shared" si="81"/>
        <v>12.814953408750876</v>
      </c>
      <c r="T30" s="4">
        <f t="shared" si="81"/>
        <v>14.37505542338687</v>
      </c>
      <c r="U30" s="4">
        <f t="shared" si="81"/>
        <v>16.137364787471906</v>
      </c>
      <c r="V30" s="4">
        <f t="shared" si="81"/>
        <v>17.412377140533408</v>
      </c>
      <c r="W30" s="4">
        <f t="shared" si="81"/>
        <v>18.623000515979058</v>
      </c>
      <c r="X30" s="4">
        <f t="shared" si="81"/>
        <v>18.562443248287998</v>
      </c>
      <c r="Y30" s="4">
        <f t="shared" si="81"/>
        <v>19.736474888299316</v>
      </c>
      <c r="Z30" s="4">
        <f t="shared" si="81"/>
        <v>20.336390272428087</v>
      </c>
      <c r="AA30" s="4">
        <f t="shared" si="81"/>
        <v>21.559340275208001</v>
      </c>
      <c r="AB30" s="4">
        <f t="shared" si="81"/>
        <v>6.0547949697868901</v>
      </c>
      <c r="AC30" s="4">
        <f t="shared" si="81"/>
        <v>8.1827183127211409</v>
      </c>
      <c r="AD30" s="4">
        <f t="shared" si="81"/>
        <v>10.22697208613474</v>
      </c>
      <c r="AE30" s="4">
        <f t="shared" si="81"/>
        <v>12.302203696909734</v>
      </c>
      <c r="AF30" s="4">
        <f t="shared" si="81"/>
        <v>15.303876429963299</v>
      </c>
      <c r="AG30" s="4">
        <f t="shared" si="81"/>
        <v>18.298075015756677</v>
      </c>
      <c r="AH30" s="4">
        <f t="shared" si="81"/>
        <v>3.5412989733672546</v>
      </c>
      <c r="AI30" s="4">
        <f t="shared" si="81"/>
        <v>6.5694098404503283</v>
      </c>
      <c r="AJ30" s="4">
        <f t="shared" ref="AJ30:BO30" si="82">IF(AJ6=$B77,AJ28,(IF(AI30+AJ17-AJ25-AJ35&gt;0,AI30+AJ17-AJ25-AJ35+(AJ6-AI6)*(IF(AJ6&lt;=150,AJ59/150,AJ59/300)),0)))</f>
        <v>8.9741281799352581</v>
      </c>
      <c r="AK30" s="4">
        <f t="shared" si="82"/>
        <v>11.119368020316106</v>
      </c>
      <c r="AL30" s="4">
        <f t="shared" si="82"/>
        <v>13.282781007912646</v>
      </c>
      <c r="AM30" s="4">
        <f t="shared" si="82"/>
        <v>15.820850907066356</v>
      </c>
      <c r="AN30" s="4">
        <f t="shared" si="82"/>
        <v>19.322387469280528</v>
      </c>
      <c r="AO30" s="4">
        <f t="shared" si="82"/>
        <v>5.1108299339941929</v>
      </c>
      <c r="AP30" s="4">
        <f t="shared" si="82"/>
        <v>7.907056562261106</v>
      </c>
      <c r="AQ30" s="4">
        <f t="shared" si="82"/>
        <v>10.953254770625389</v>
      </c>
      <c r="AR30" s="4">
        <f t="shared" si="82"/>
        <v>14.144944429148772</v>
      </c>
      <c r="AS30" s="4">
        <f t="shared" si="82"/>
        <v>17.86262752743588</v>
      </c>
      <c r="AT30" s="4">
        <f t="shared" si="82"/>
        <v>21.538861184589759</v>
      </c>
      <c r="AU30" s="4">
        <f t="shared" si="82"/>
        <v>7.3399257201357813</v>
      </c>
      <c r="AV30" s="4">
        <f t="shared" si="82"/>
        <v>12.782872839858257</v>
      </c>
      <c r="AW30" s="4">
        <f t="shared" si="82"/>
        <v>18.07927205744166</v>
      </c>
      <c r="AX30" s="4">
        <f t="shared" si="82"/>
        <v>22.68942832856003</v>
      </c>
      <c r="AY30" s="4">
        <f t="shared" si="82"/>
        <v>27.268230941305131</v>
      </c>
      <c r="AZ30" s="4">
        <f t="shared" si="82"/>
        <v>13.279383208792289</v>
      </c>
      <c r="BA30" s="4">
        <f t="shared" si="82"/>
        <v>18.857211859297085</v>
      </c>
      <c r="BB30" s="4">
        <f t="shared" si="82"/>
        <v>24.664304424081816</v>
      </c>
      <c r="BC30" s="4">
        <f t="shared" si="82"/>
        <v>28.467130218897022</v>
      </c>
      <c r="BD30" s="4">
        <f t="shared" si="82"/>
        <v>8.3083222165570731</v>
      </c>
      <c r="BE30" s="4">
        <f t="shared" si="82"/>
        <v>13.874802364891829</v>
      </c>
      <c r="BF30" s="4">
        <f t="shared" si="82"/>
        <v>19.829703579288033</v>
      </c>
      <c r="BG30" s="4">
        <f t="shared" si="82"/>
        <v>26.50561642148908</v>
      </c>
      <c r="BH30" s="4">
        <f t="shared" si="82"/>
        <v>33.756144270625725</v>
      </c>
      <c r="BI30" s="4">
        <f t="shared" si="82"/>
        <v>2.2085764933581915</v>
      </c>
      <c r="BJ30" s="4">
        <f t="shared" si="82"/>
        <v>6.7465437990975037</v>
      </c>
      <c r="BK30" s="4">
        <f t="shared" si="82"/>
        <v>6.7769637203504258</v>
      </c>
      <c r="BL30" s="4">
        <f t="shared" si="82"/>
        <v>12.350141830921242</v>
      </c>
      <c r="BM30" s="4">
        <f t="shared" si="82"/>
        <v>18.362406763612153</v>
      </c>
      <c r="BN30" s="4">
        <f t="shared" si="82"/>
        <v>15.533027245720547</v>
      </c>
      <c r="BO30" s="4">
        <f t="shared" si="82"/>
        <v>0</v>
      </c>
      <c r="BP30" s="4">
        <f t="shared" ref="BP30:CU30" si="83">IF(BP6=$B77,BP28,(IF(BO30+BP17-BP25-BP35&gt;0,BO30+BP17-BP25-BP35+(BP6-BO6)*(IF(BP6&lt;=150,BP59/150,BP59/300)),0)))</f>
        <v>6.9881173000775512</v>
      </c>
      <c r="BQ30" s="4">
        <f t="shared" si="83"/>
        <v>12.389282617960413</v>
      </c>
      <c r="BR30" s="4">
        <f t="shared" si="83"/>
        <v>0</v>
      </c>
      <c r="BS30" s="4">
        <f t="shared" si="83"/>
        <v>6.3279110340999036</v>
      </c>
      <c r="BT30" s="4">
        <f t="shared" si="83"/>
        <v>11.832793635375658</v>
      </c>
      <c r="BU30" s="4">
        <f t="shared" si="83"/>
        <v>18.98201324226665</v>
      </c>
      <c r="BV30" s="4">
        <f t="shared" si="83"/>
        <v>25.672076660192797</v>
      </c>
      <c r="BW30" s="4">
        <f t="shared" si="83"/>
        <v>0</v>
      </c>
      <c r="BX30" s="4">
        <f t="shared" si="83"/>
        <v>3.1118930530823952</v>
      </c>
      <c r="BY30" s="4">
        <f t="shared" si="83"/>
        <v>9.3988483984304168</v>
      </c>
      <c r="BZ30" s="4">
        <f t="shared" si="83"/>
        <v>13.396483864413204</v>
      </c>
      <c r="CA30" s="4">
        <f t="shared" si="83"/>
        <v>16.105910838247553</v>
      </c>
      <c r="CB30" s="4">
        <f t="shared" si="83"/>
        <v>0</v>
      </c>
      <c r="CC30" s="4">
        <f t="shared" si="83"/>
        <v>6.0732309167054419</v>
      </c>
      <c r="CD30" s="4">
        <f t="shared" si="83"/>
        <v>12.822961540442135</v>
      </c>
      <c r="CE30" s="4">
        <f t="shared" si="83"/>
        <v>18.048675486281695</v>
      </c>
      <c r="CF30" s="4">
        <f t="shared" si="83"/>
        <v>0</v>
      </c>
      <c r="CG30" s="4">
        <f t="shared" si="83"/>
        <v>5.8770421776917701</v>
      </c>
      <c r="CH30" s="4">
        <f t="shared" si="83"/>
        <v>11.221669957190182</v>
      </c>
      <c r="CI30" s="4">
        <f t="shared" si="83"/>
        <v>17.325587592645626</v>
      </c>
      <c r="CJ30" s="4">
        <f t="shared" si="83"/>
        <v>23.431574319897944</v>
      </c>
      <c r="CK30" s="4">
        <f t="shared" si="83"/>
        <v>7.3779831042838309</v>
      </c>
      <c r="CL30" s="4">
        <f t="shared" si="83"/>
        <v>10.606506528923845</v>
      </c>
      <c r="CM30" s="4">
        <f t="shared" si="83"/>
        <v>15.356847762089622</v>
      </c>
      <c r="CN30" s="4">
        <f t="shared" si="83"/>
        <v>21.032677382450949</v>
      </c>
      <c r="CO30" s="4">
        <f t="shared" si="83"/>
        <v>20.251472727905494</v>
      </c>
      <c r="CP30" s="4">
        <f t="shared" si="83"/>
        <v>0</v>
      </c>
      <c r="CQ30" s="4">
        <f t="shared" si="83"/>
        <v>4.6656000000000004</v>
      </c>
      <c r="CR30" s="4">
        <f t="shared" si="83"/>
        <v>9.5903999999999989</v>
      </c>
      <c r="CS30" s="4">
        <f t="shared" si="83"/>
        <v>14.803199999999999</v>
      </c>
      <c r="CT30" s="4">
        <f t="shared" si="83"/>
        <v>0</v>
      </c>
      <c r="CU30" s="4">
        <f t="shared" si="83"/>
        <v>5.447325511111111</v>
      </c>
      <c r="CV30" s="4">
        <f t="shared" ref="CV30:EA30" si="84">IF(CV6=$B77,CV28,(IF(CU30+CV17-CV25-CV35&gt;0,CU30+CV17-CV25-CV35+(CV6-CU6)*(IF(CV6&lt;=150,CV59/150,CV59/300)),0)))</f>
        <v>10.842525511111111</v>
      </c>
      <c r="CW30" s="4">
        <f t="shared" si="84"/>
        <v>17.239521971072048</v>
      </c>
      <c r="CX30" s="4">
        <f t="shared" si="84"/>
        <v>23.520424986208766</v>
      </c>
      <c r="CY30" s="4">
        <f t="shared" si="84"/>
        <v>0</v>
      </c>
      <c r="CZ30" s="4">
        <f t="shared" si="84"/>
        <v>4.3923092651367188</v>
      </c>
      <c r="DA30" s="4">
        <f t="shared" si="84"/>
        <v>9.7064410400390635</v>
      </c>
      <c r="DB30" s="4">
        <f t="shared" si="84"/>
        <v>14.044936875983538</v>
      </c>
      <c r="DC30" s="4">
        <f t="shared" si="84"/>
        <v>19.138745164557758</v>
      </c>
      <c r="DD30" s="4">
        <f t="shared" si="84"/>
        <v>0.82203418001792272</v>
      </c>
      <c r="DE30" s="4">
        <f t="shared" si="84"/>
        <v>5.1637531643440937</v>
      </c>
      <c r="DF30" s="4">
        <f t="shared" si="84"/>
        <v>10.087570913367532</v>
      </c>
      <c r="DG30" s="4">
        <f t="shared" si="84"/>
        <v>16.780753286414406</v>
      </c>
      <c r="DH30" s="4">
        <f t="shared" si="84"/>
        <v>0</v>
      </c>
      <c r="DI30" s="4">
        <f t="shared" si="84"/>
        <v>5.5362574768066404</v>
      </c>
      <c r="DJ30" s="4">
        <f t="shared" si="84"/>
        <v>10.663251800537109</v>
      </c>
      <c r="DK30" s="4">
        <f t="shared" si="84"/>
        <v>15.772551806787108</v>
      </c>
      <c r="DL30" s="4">
        <f t="shared" si="84"/>
        <v>20.571493457177734</v>
      </c>
      <c r="DM30" s="4">
        <f t="shared" si="84"/>
        <v>25.623884204248046</v>
      </c>
      <c r="DN30" s="4">
        <f t="shared" si="84"/>
        <v>6.0343805455151163</v>
      </c>
      <c r="DO30" s="4">
        <f t="shared" si="84"/>
        <v>12.369867424229959</v>
      </c>
      <c r="DP30" s="4">
        <f t="shared" si="84"/>
        <v>17.347266253193105</v>
      </c>
      <c r="DQ30" s="4">
        <f t="shared" si="84"/>
        <v>0</v>
      </c>
      <c r="DR30" s="4">
        <f t="shared" si="84"/>
        <v>6.3685233498960159E-3</v>
      </c>
      <c r="DS30" s="4">
        <f t="shared" si="84"/>
        <v>0</v>
      </c>
      <c r="DT30" s="4">
        <f t="shared" si="84"/>
        <v>0</v>
      </c>
      <c r="DU30" s="4">
        <f t="shared" si="84"/>
        <v>0</v>
      </c>
      <c r="DV30" s="4">
        <f t="shared" si="84"/>
        <v>0</v>
      </c>
      <c r="DW30" s="4">
        <f t="shared" si="84"/>
        <v>0</v>
      </c>
      <c r="DX30" s="4">
        <f t="shared" si="84"/>
        <v>0.48690597621472009</v>
      </c>
      <c r="DY30" s="4">
        <f t="shared" si="84"/>
        <v>2.1952190187435594</v>
      </c>
      <c r="DZ30" s="4">
        <f t="shared" si="84"/>
        <v>4.7835456020553089</v>
      </c>
      <c r="EA30" s="4">
        <f t="shared" si="84"/>
        <v>7.3292568933953515</v>
      </c>
      <c r="EB30" s="4">
        <f t="shared" ref="EB30:FG30" si="85">IF(EB6=$B77,EB28,(IF(EA30+EB17-EB25-EB35&gt;0,EA30+EB17-EB25-EB35+(EB6-EA6)*(IF(EB6&lt;=150,EB59/150,EB59/300)),0)))</f>
        <v>9.6942414127171297</v>
      </c>
      <c r="EC30" s="4">
        <f t="shared" si="85"/>
        <v>11.769643420499939</v>
      </c>
      <c r="ED30" s="4">
        <f t="shared" si="85"/>
        <v>11.890083313665979</v>
      </c>
      <c r="EE30" s="4">
        <f t="shared" si="85"/>
        <v>1.8798263942492603</v>
      </c>
      <c r="EF30" s="4">
        <f t="shared" si="85"/>
        <v>4.7577287606823333</v>
      </c>
      <c r="EG30" s="4">
        <f t="shared" si="85"/>
        <v>7.2508395076157655</v>
      </c>
      <c r="EH30" s="4">
        <f t="shared" si="85"/>
        <v>9.4617919322078965</v>
      </c>
      <c r="EI30" s="4">
        <f t="shared" si="85"/>
        <v>9.3673449566288376</v>
      </c>
      <c r="EJ30" s="4">
        <f t="shared" si="85"/>
        <v>7.2641574890654788</v>
      </c>
      <c r="EK30" s="4">
        <f t="shared" si="85"/>
        <v>8.6372344107327255</v>
      </c>
      <c r="EL30" s="4">
        <f t="shared" si="85"/>
        <v>10.033797521884656</v>
      </c>
      <c r="EM30" s="4">
        <f t="shared" si="85"/>
        <v>11.259912815661645</v>
      </c>
      <c r="EN30" s="4">
        <f t="shared" si="85"/>
        <v>12.628103193390022</v>
      </c>
      <c r="EO30" s="4">
        <f t="shared" si="85"/>
        <v>13.835980510808769</v>
      </c>
      <c r="EP30" s="4">
        <f t="shared" si="85"/>
        <v>13.283554708080647</v>
      </c>
      <c r="EQ30" s="4">
        <f t="shared" si="85"/>
        <v>13.858645844605254</v>
      </c>
      <c r="ER30" s="4">
        <f t="shared" si="85"/>
        <v>15.117801775394508</v>
      </c>
      <c r="ES30" s="4">
        <f t="shared" si="85"/>
        <v>15.790660581737621</v>
      </c>
      <c r="ET30" s="4">
        <f t="shared" si="85"/>
        <v>16.442336879307511</v>
      </c>
      <c r="EU30" s="4">
        <f t="shared" si="85"/>
        <v>17.123577056462054</v>
      </c>
      <c r="EV30" s="4">
        <f t="shared" si="85"/>
        <v>16.697034258419759</v>
      </c>
      <c r="EW30" s="4">
        <f t="shared" si="85"/>
        <v>16.944495631033664</v>
      </c>
      <c r="EX30" s="4">
        <f t="shared" si="85"/>
        <v>17.595400882536655</v>
      </c>
      <c r="EY30" s="4">
        <f t="shared" si="85"/>
        <v>17.941551292711978</v>
      </c>
      <c r="EZ30" s="4">
        <f t="shared" si="85"/>
        <v>18.161094112498052</v>
      </c>
      <c r="FA30" s="4">
        <f t="shared" si="85"/>
        <v>18.410832895142324</v>
      </c>
      <c r="FB30" s="4">
        <f t="shared" si="85"/>
        <v>18.808318461281544</v>
      </c>
      <c r="FC30" s="4">
        <f t="shared" si="85"/>
        <v>19.146864630085712</v>
      </c>
      <c r="FD30" s="4">
        <f t="shared" si="85"/>
        <v>17.962775968510396</v>
      </c>
      <c r="FE30" s="4">
        <f t="shared" si="85"/>
        <v>18.230432408053165</v>
      </c>
      <c r="FF30" s="4">
        <f t="shared" si="85"/>
        <v>18.015783857256658</v>
      </c>
      <c r="FG30" s="4">
        <f t="shared" si="85"/>
        <v>16.466826999575382</v>
      </c>
      <c r="FH30" s="4">
        <f t="shared" ref="FH30:FS30" si="86">IF(FH6=$B77,FH28,(IF(FG30+FH17-FH25-FH35&gt;0,FG30+FH17-FH25-FH35+(FH6-FG6)*(IF(FH6&lt;=150,FH59/150,FH59/300)),0)))</f>
        <v>16.950553918272739</v>
      </c>
      <c r="FI30" s="4">
        <f t="shared" si="86"/>
        <v>17.404187918097264</v>
      </c>
      <c r="FJ30" s="4">
        <f t="shared" si="86"/>
        <v>17.804354441553837</v>
      </c>
      <c r="FK30" s="4">
        <f t="shared" si="86"/>
        <v>18.035176551729922</v>
      </c>
      <c r="FL30" s="4">
        <f t="shared" si="86"/>
        <v>18.385541820914035</v>
      </c>
      <c r="FM30" s="4">
        <f t="shared" si="86"/>
        <v>18.763216770083194</v>
      </c>
      <c r="FN30" s="4">
        <f t="shared" si="86"/>
        <v>19.127241637331728</v>
      </c>
      <c r="FO30" s="4">
        <f t="shared" si="86"/>
        <v>19.161492348981383</v>
      </c>
      <c r="FP30" s="4">
        <f t="shared" si="86"/>
        <v>18.262134956598761</v>
      </c>
      <c r="FQ30" s="4">
        <f t="shared" si="86"/>
        <v>18.391112133145811</v>
      </c>
      <c r="FR30" s="4">
        <f t="shared" si="86"/>
        <v>18.699538525224209</v>
      </c>
      <c r="FS30" s="4">
        <f t="shared" si="86"/>
        <v>19.204793389916897</v>
      </c>
    </row>
    <row r="31" spans="1:2078" x14ac:dyDescent="0.25">
      <c r="A31" t="s">
        <v>39</v>
      </c>
      <c r="B31" s="10" t="s">
        <v>8</v>
      </c>
      <c r="C31" s="4"/>
      <c r="D31" s="4" t="str">
        <f t="shared" ref="D31:AI31" si="87">IF(ISNUMBER(D46),D58,"")</f>
        <v/>
      </c>
      <c r="E31" s="4" t="str">
        <f t="shared" si="87"/>
        <v/>
      </c>
      <c r="F31" s="4" t="str">
        <f t="shared" si="87"/>
        <v/>
      </c>
      <c r="G31" s="4" t="str">
        <f t="shared" si="87"/>
        <v/>
      </c>
      <c r="H31" s="4" t="str">
        <f t="shared" si="87"/>
        <v/>
      </c>
      <c r="I31" s="4" t="str">
        <f t="shared" si="87"/>
        <v/>
      </c>
      <c r="J31" s="4" t="str">
        <f t="shared" si="87"/>
        <v/>
      </c>
      <c r="K31" s="4" t="str">
        <f t="shared" si="87"/>
        <v/>
      </c>
      <c r="L31" s="4" t="str">
        <f t="shared" si="87"/>
        <v/>
      </c>
      <c r="M31" s="4" t="str">
        <f t="shared" si="87"/>
        <v/>
      </c>
      <c r="N31" s="4" t="str">
        <f t="shared" si="87"/>
        <v/>
      </c>
      <c r="O31" s="4" t="str">
        <f t="shared" si="87"/>
        <v/>
      </c>
      <c r="P31" s="4" t="str">
        <f t="shared" si="87"/>
        <v/>
      </c>
      <c r="Q31" s="4" t="str">
        <f t="shared" si="87"/>
        <v/>
      </c>
      <c r="R31" s="4" t="str">
        <f t="shared" si="87"/>
        <v/>
      </c>
      <c r="S31" s="4" t="str">
        <f t="shared" si="87"/>
        <v/>
      </c>
      <c r="T31" s="4" t="str">
        <f t="shared" si="87"/>
        <v/>
      </c>
      <c r="U31" s="4" t="str">
        <f t="shared" si="87"/>
        <v/>
      </c>
      <c r="V31" s="4" t="str">
        <f t="shared" si="87"/>
        <v/>
      </c>
      <c r="W31" s="4" t="str">
        <f t="shared" si="87"/>
        <v/>
      </c>
      <c r="X31" s="4" t="str">
        <f t="shared" si="87"/>
        <v/>
      </c>
      <c r="Y31" s="4" t="str">
        <f t="shared" si="87"/>
        <v/>
      </c>
      <c r="Z31" s="4" t="str">
        <f t="shared" si="87"/>
        <v/>
      </c>
      <c r="AA31" s="4">
        <f>IF(ISNUMBER(AA46),AA58,"")</f>
        <v>24.065736096039075</v>
      </c>
      <c r="AB31" s="4" t="str">
        <f t="shared" si="87"/>
        <v/>
      </c>
      <c r="AC31" s="4" t="str">
        <f t="shared" si="87"/>
        <v/>
      </c>
      <c r="AD31" s="4" t="str">
        <f t="shared" si="87"/>
        <v/>
      </c>
      <c r="AE31" s="4">
        <f t="shared" si="87"/>
        <v>22.928704538557799</v>
      </c>
      <c r="AF31" s="4" t="str">
        <f t="shared" si="87"/>
        <v/>
      </c>
      <c r="AG31" s="4">
        <f t="shared" si="87"/>
        <v>32.055631105348191</v>
      </c>
      <c r="AH31" s="4" t="str">
        <f t="shared" si="87"/>
        <v/>
      </c>
      <c r="AI31" s="4">
        <f t="shared" si="87"/>
        <v>5.8004650922408683</v>
      </c>
      <c r="AJ31" s="4" t="str">
        <f t="shared" ref="AJ31:BO31" si="88">IF(ISNUMBER(AJ46),AJ58,"")</f>
        <v/>
      </c>
      <c r="AK31" s="4" t="str">
        <f t="shared" si="88"/>
        <v/>
      </c>
      <c r="AL31" s="4" t="str">
        <f t="shared" si="88"/>
        <v/>
      </c>
      <c r="AM31" s="4" t="str">
        <f t="shared" si="88"/>
        <v/>
      </c>
      <c r="AN31" s="4">
        <f t="shared" si="88"/>
        <v>31.217772930702601</v>
      </c>
      <c r="AO31" s="4" t="str">
        <f t="shared" si="88"/>
        <v/>
      </c>
      <c r="AP31" s="4">
        <f t="shared" si="88"/>
        <v>10.723597459243763</v>
      </c>
      <c r="AQ31" s="4" t="str">
        <f t="shared" si="88"/>
        <v/>
      </c>
      <c r="AR31" s="4" t="str">
        <f t="shared" si="88"/>
        <v/>
      </c>
      <c r="AS31" s="4" t="str">
        <f t="shared" si="88"/>
        <v/>
      </c>
      <c r="AT31" s="4">
        <f t="shared" si="88"/>
        <v>47.430922992957321</v>
      </c>
      <c r="AU31" s="4" t="str">
        <f t="shared" si="88"/>
        <v/>
      </c>
      <c r="AV31" s="4">
        <f t="shared" si="88"/>
        <v>12.827973427997453</v>
      </c>
      <c r="AW31" s="4" t="str">
        <f t="shared" si="88"/>
        <v/>
      </c>
      <c r="AX31" s="4" t="str">
        <f t="shared" si="88"/>
        <v/>
      </c>
      <c r="AY31" s="4">
        <f t="shared" si="88"/>
        <v>46.142137473247615</v>
      </c>
      <c r="AZ31" s="4" t="str">
        <f t="shared" si="88"/>
        <v/>
      </c>
      <c r="BA31" s="4">
        <f t="shared" si="88"/>
        <v>13.730736614200858</v>
      </c>
      <c r="BB31" s="4" t="str">
        <f t="shared" si="88"/>
        <v/>
      </c>
      <c r="BC31" s="4">
        <f t="shared" si="88"/>
        <v>53.328598162913416</v>
      </c>
      <c r="BD31" s="4" t="str">
        <f t="shared" si="88"/>
        <v/>
      </c>
      <c r="BE31" s="4" t="str">
        <f t="shared" si="88"/>
        <v/>
      </c>
      <c r="BF31" s="4" t="str">
        <f t="shared" si="88"/>
        <v/>
      </c>
      <c r="BG31" s="4" t="str">
        <f t="shared" si="88"/>
        <v/>
      </c>
      <c r="BH31" s="4">
        <f t="shared" si="88"/>
        <v>44.109108848876048</v>
      </c>
      <c r="BI31" s="4" t="str">
        <f t="shared" si="88"/>
        <v/>
      </c>
      <c r="BJ31" s="4">
        <f t="shared" si="88"/>
        <v>32.042607541915523</v>
      </c>
      <c r="BK31" s="4" t="str">
        <f t="shared" si="88"/>
        <v/>
      </c>
      <c r="BL31" s="4" t="str">
        <f t="shared" si="88"/>
        <v/>
      </c>
      <c r="BM31" s="4">
        <f t="shared" si="88"/>
        <v>32.491541827805825</v>
      </c>
      <c r="BN31" s="4">
        <f t="shared" si="88"/>
        <v>23.954093099407423</v>
      </c>
      <c r="BO31" s="4" t="str">
        <f t="shared" si="88"/>
        <v/>
      </c>
      <c r="BP31" s="4">
        <f t="shared" ref="BP31:CU31" si="89">IF(ISNUMBER(BP46),BP58,"")</f>
        <v>5.4770466481020561</v>
      </c>
      <c r="BQ31" s="4">
        <f t="shared" si="89"/>
        <v>26.163789543768342</v>
      </c>
      <c r="BR31" s="4" t="str">
        <f t="shared" si="89"/>
        <v/>
      </c>
      <c r="BS31" s="4" t="str">
        <f t="shared" si="89"/>
        <v/>
      </c>
      <c r="BT31" s="4" t="str">
        <f t="shared" si="89"/>
        <v/>
      </c>
      <c r="BU31" s="4" t="str">
        <f t="shared" si="89"/>
        <v/>
      </c>
      <c r="BV31" s="4">
        <f t="shared" si="89"/>
        <v>48.978127945517322</v>
      </c>
      <c r="BW31" s="4" t="str">
        <f t="shared" si="89"/>
        <v/>
      </c>
      <c r="BX31" s="4">
        <f t="shared" si="89"/>
        <v>5.5942296727245369</v>
      </c>
      <c r="BY31" s="4" t="str">
        <f t="shared" si="89"/>
        <v/>
      </c>
      <c r="BZ31" s="4" t="str">
        <f t="shared" si="89"/>
        <v/>
      </c>
      <c r="CA31" s="4">
        <f t="shared" si="89"/>
        <v>31.235450903331554</v>
      </c>
      <c r="CB31" s="4" t="str">
        <f t="shared" si="89"/>
        <v/>
      </c>
      <c r="CC31" s="4">
        <f t="shared" si="89"/>
        <v>12.152125489375564</v>
      </c>
      <c r="CD31" s="4" t="str">
        <f t="shared" si="89"/>
        <v/>
      </c>
      <c r="CE31" s="4">
        <f t="shared" si="89"/>
        <v>23.969659092104095</v>
      </c>
      <c r="CF31" s="4" t="str">
        <f t="shared" si="89"/>
        <v/>
      </c>
      <c r="CG31" s="4" t="str">
        <f t="shared" si="89"/>
        <v/>
      </c>
      <c r="CH31" s="4" t="str">
        <f t="shared" si="89"/>
        <v/>
      </c>
      <c r="CI31" s="4" t="str">
        <f t="shared" si="89"/>
        <v/>
      </c>
      <c r="CJ31" s="4">
        <f t="shared" si="89"/>
        <v>21.527699252920723</v>
      </c>
      <c r="CK31" s="4" t="str">
        <f t="shared" si="89"/>
        <v/>
      </c>
      <c r="CL31" s="4">
        <f t="shared" si="89"/>
        <v>8.942792235113961</v>
      </c>
      <c r="CM31" s="4" t="str">
        <f t="shared" si="89"/>
        <v/>
      </c>
      <c r="CN31" s="4" t="str">
        <f t="shared" si="89"/>
        <v/>
      </c>
      <c r="CO31" s="4">
        <f t="shared" si="89"/>
        <v>45.34024119251707</v>
      </c>
      <c r="CP31" s="4" t="str">
        <f t="shared" si="89"/>
        <v/>
      </c>
      <c r="CQ31" s="4">
        <f t="shared" si="89"/>
        <v>8.3700401147655015</v>
      </c>
      <c r="CR31" s="4" t="str">
        <f t="shared" si="89"/>
        <v/>
      </c>
      <c r="CS31" s="4">
        <f t="shared" si="89"/>
        <v>32.106008850868498</v>
      </c>
      <c r="CT31" s="4" t="str">
        <f t="shared" si="89"/>
        <v/>
      </c>
      <c r="CU31" s="4" t="str">
        <f t="shared" si="89"/>
        <v/>
      </c>
      <c r="CV31" s="4" t="str">
        <f t="shared" ref="CV31:DI31" si="90">IF(ISNUMBER(CV46),CV58,"")</f>
        <v/>
      </c>
      <c r="CW31" s="4" t="str">
        <f t="shared" si="90"/>
        <v/>
      </c>
      <c r="CX31" s="4">
        <f t="shared" si="90"/>
        <v>54.098631206784304</v>
      </c>
      <c r="CY31" s="4" t="str">
        <f t="shared" si="90"/>
        <v/>
      </c>
      <c r="CZ31" s="4">
        <f t="shared" si="90"/>
        <v>8.4162112596377625</v>
      </c>
      <c r="DA31" s="4" t="str">
        <f t="shared" si="90"/>
        <v/>
      </c>
      <c r="DB31" s="4" t="str">
        <f t="shared" si="90"/>
        <v/>
      </c>
      <c r="DC31" s="4">
        <f t="shared" si="90"/>
        <v>42.022251077521197</v>
      </c>
      <c r="DD31" s="4" t="str">
        <f t="shared" si="90"/>
        <v/>
      </c>
      <c r="DE31" s="4">
        <f t="shared" si="90"/>
        <v>10.395210803919973</v>
      </c>
      <c r="DF31" s="4" t="str">
        <f t="shared" si="90"/>
        <v/>
      </c>
      <c r="DG31" s="4">
        <f t="shared" si="90"/>
        <v>28.751434041191033</v>
      </c>
      <c r="DH31" s="4" t="str">
        <f t="shared" si="90"/>
        <v/>
      </c>
      <c r="DI31" s="4" t="str">
        <f t="shared" si="90"/>
        <v/>
      </c>
      <c r="DJ31" s="4" t="str">
        <f>IF(ISNUMBER(DK46),DJ58,"")</f>
        <v/>
      </c>
      <c r="DK31" s="4" t="str">
        <f>IF(ISNUMBER(#REF!),DK58,"")</f>
        <v/>
      </c>
      <c r="DL31" s="4" t="str">
        <f>IF(ISNUMBER(DL46),DL58,"")</f>
        <v/>
      </c>
      <c r="DM31" s="4">
        <f>IF(ISNUMBER(DM46),DM58,"")</f>
        <v>60.984482265261292</v>
      </c>
      <c r="DN31" s="4" t="str">
        <f>IF(ISNUMBER(DN46),DN58,"")</f>
        <v/>
      </c>
      <c r="DO31" s="4">
        <f>IF(ISNUMBER(DO46),DO58,"")</f>
        <v>19.094915699660703</v>
      </c>
      <c r="DP31" s="4" t="str">
        <f>IF(ISNUMBER(DP46),DP58,"")</f>
        <v/>
      </c>
      <c r="DQ31" s="4" t="str">
        <f>IF(ISNUMBER(DR46),DQ58,"")</f>
        <v/>
      </c>
      <c r="DR31" s="4" t="str">
        <f>IF(ISNUMBER(#REF!),DR58,"")</f>
        <v/>
      </c>
      <c r="DS31" s="4" t="str">
        <f t="shared" ref="DS31:EX31" si="91">IF(ISNUMBER(DS46),DS58,"")</f>
        <v/>
      </c>
      <c r="DT31" s="4" t="str">
        <f t="shared" si="91"/>
        <v/>
      </c>
      <c r="DU31" s="4" t="str">
        <f t="shared" si="91"/>
        <v/>
      </c>
      <c r="DV31" s="4" t="str">
        <f t="shared" si="91"/>
        <v/>
      </c>
      <c r="DW31" s="4" t="str">
        <f t="shared" si="91"/>
        <v/>
      </c>
      <c r="DX31" s="4" t="str">
        <f t="shared" si="91"/>
        <v/>
      </c>
      <c r="DY31" s="4" t="str">
        <f t="shared" si="91"/>
        <v/>
      </c>
      <c r="DZ31" s="4">
        <f t="shared" si="91"/>
        <v>23.135279165156554</v>
      </c>
      <c r="EA31" s="4" t="str">
        <f t="shared" si="91"/>
        <v/>
      </c>
      <c r="EB31" s="4" t="str">
        <f t="shared" si="91"/>
        <v/>
      </c>
      <c r="EC31" s="4" t="str">
        <f t="shared" si="91"/>
        <v/>
      </c>
      <c r="ED31" s="4" t="str">
        <f t="shared" si="91"/>
        <v/>
      </c>
      <c r="EE31" s="4" t="str">
        <f t="shared" si="91"/>
        <v/>
      </c>
      <c r="EF31" s="4" t="str">
        <f t="shared" si="91"/>
        <v/>
      </c>
      <c r="EG31" s="4" t="str">
        <f t="shared" si="91"/>
        <v/>
      </c>
      <c r="EH31" s="4">
        <f t="shared" si="91"/>
        <v>17.469891143738323</v>
      </c>
      <c r="EI31" s="4" t="str">
        <f t="shared" si="91"/>
        <v/>
      </c>
      <c r="EJ31" s="4" t="str">
        <f t="shared" si="91"/>
        <v/>
      </c>
      <c r="EK31" s="4" t="str">
        <f t="shared" si="91"/>
        <v/>
      </c>
      <c r="EL31" s="4" t="str">
        <f t="shared" si="91"/>
        <v/>
      </c>
      <c r="EM31" s="4" t="str">
        <f t="shared" si="91"/>
        <v/>
      </c>
      <c r="EN31" s="4" t="str">
        <f t="shared" si="91"/>
        <v/>
      </c>
      <c r="EO31" s="4" t="str">
        <f t="shared" si="91"/>
        <v/>
      </c>
      <c r="EP31" s="4" t="str">
        <f t="shared" si="91"/>
        <v/>
      </c>
      <c r="EQ31" s="4" t="str">
        <f t="shared" si="91"/>
        <v/>
      </c>
      <c r="ER31" s="4" t="str">
        <f t="shared" si="91"/>
        <v/>
      </c>
      <c r="ES31" s="4" t="str">
        <f t="shared" si="91"/>
        <v/>
      </c>
      <c r="ET31" s="4" t="str">
        <f t="shared" si="91"/>
        <v/>
      </c>
      <c r="EU31" s="4" t="str">
        <f t="shared" si="91"/>
        <v/>
      </c>
      <c r="EV31" s="4" t="str">
        <f t="shared" si="91"/>
        <v/>
      </c>
      <c r="EW31" s="4" t="str">
        <f t="shared" si="91"/>
        <v/>
      </c>
      <c r="EX31" s="4" t="str">
        <f t="shared" si="91"/>
        <v/>
      </c>
      <c r="EY31" s="4" t="str">
        <f t="shared" ref="EY31:FS31" si="92">IF(ISNUMBER(EY46),EY58,"")</f>
        <v/>
      </c>
      <c r="EZ31" s="4" t="str">
        <f t="shared" si="92"/>
        <v/>
      </c>
      <c r="FA31" s="4" t="str">
        <f t="shared" si="92"/>
        <v/>
      </c>
      <c r="FB31" s="4" t="str">
        <f t="shared" si="92"/>
        <v/>
      </c>
      <c r="FC31" s="4" t="str">
        <f t="shared" si="92"/>
        <v/>
      </c>
      <c r="FD31" s="4" t="str">
        <f t="shared" si="92"/>
        <v/>
      </c>
      <c r="FE31" s="4" t="str">
        <f t="shared" si="92"/>
        <v/>
      </c>
      <c r="FF31" s="4" t="str">
        <f t="shared" si="92"/>
        <v/>
      </c>
      <c r="FG31" s="4" t="str">
        <f t="shared" si="92"/>
        <v/>
      </c>
      <c r="FH31" s="4">
        <f t="shared" si="92"/>
        <v>27.413122239763052</v>
      </c>
      <c r="FI31" s="4" t="str">
        <f t="shared" si="92"/>
        <v/>
      </c>
      <c r="FJ31" s="4" t="str">
        <f t="shared" si="92"/>
        <v/>
      </c>
      <c r="FK31" s="4" t="str">
        <f t="shared" si="92"/>
        <v/>
      </c>
      <c r="FL31" s="4" t="str">
        <f t="shared" si="92"/>
        <v/>
      </c>
      <c r="FM31" s="4" t="str">
        <f t="shared" si="92"/>
        <v/>
      </c>
      <c r="FN31" s="4" t="str">
        <f t="shared" si="92"/>
        <v/>
      </c>
      <c r="FO31" s="4" t="str">
        <f t="shared" si="92"/>
        <v/>
      </c>
      <c r="FP31" s="4" t="str">
        <f t="shared" si="92"/>
        <v/>
      </c>
      <c r="FQ31" s="4" t="str">
        <f t="shared" si="92"/>
        <v/>
      </c>
      <c r="FR31" s="4" t="str">
        <f t="shared" si="92"/>
        <v/>
      </c>
      <c r="FS31" s="4" t="str">
        <f t="shared" si="92"/>
        <v/>
      </c>
    </row>
    <row r="32" spans="1:2078" ht="6" customHeight="1" x14ac:dyDescent="0.25">
      <c r="A32" s="14"/>
      <c r="B32" s="15"/>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c r="EN32" s="46"/>
      <c r="EO32" s="46"/>
      <c r="EP32" s="46"/>
      <c r="EQ32" s="46"/>
      <c r="ER32" s="46"/>
      <c r="ES32" s="46"/>
      <c r="ET32" s="46"/>
      <c r="EU32" s="46"/>
      <c r="EV32" s="46"/>
      <c r="EW32" s="46"/>
      <c r="EX32" s="46"/>
      <c r="EY32" s="46"/>
      <c r="EZ32" s="46"/>
      <c r="FA32" s="46"/>
      <c r="FB32" s="46"/>
      <c r="FC32" s="46"/>
      <c r="FD32" s="46"/>
      <c r="FE32" s="46"/>
      <c r="FF32" s="46"/>
      <c r="FG32" s="46"/>
      <c r="FH32" s="46"/>
      <c r="FI32" s="46"/>
      <c r="FJ32" s="46"/>
      <c r="FK32" s="46"/>
      <c r="FL32" s="46"/>
      <c r="FM32" s="46"/>
      <c r="FN32" s="46"/>
      <c r="FO32" s="46"/>
      <c r="FP32" s="46"/>
      <c r="FQ32" s="46"/>
      <c r="FR32" s="46"/>
      <c r="FS32" s="46"/>
      <c r="FT32" s="46"/>
      <c r="FU32" s="46"/>
      <c r="FV32" s="46"/>
      <c r="FW32" s="46"/>
      <c r="FX32" s="46"/>
      <c r="FY32" s="46"/>
      <c r="FZ32" s="46"/>
      <c r="GA32" s="46"/>
      <c r="GB32" s="46"/>
      <c r="GC32" s="46"/>
      <c r="GD32" s="46"/>
      <c r="GE32" s="46"/>
      <c r="GF32" s="46"/>
      <c r="GG32" s="46"/>
      <c r="GH32" s="46"/>
      <c r="GI32" s="46"/>
      <c r="GJ32" s="46"/>
      <c r="GK32" s="46"/>
      <c r="GL32" s="46"/>
      <c r="GM32" s="46"/>
      <c r="GN32" s="46"/>
      <c r="GO32" s="46"/>
      <c r="GP32" s="46"/>
      <c r="GQ32" s="46"/>
      <c r="GR32" s="46"/>
      <c r="GS32" s="46"/>
      <c r="GT32" s="46"/>
      <c r="GU32" s="46"/>
      <c r="GV32" s="46"/>
      <c r="GW32" s="46"/>
      <c r="GX32" s="46"/>
      <c r="GY32" s="46"/>
      <c r="GZ32" s="46"/>
      <c r="HA32" s="46"/>
      <c r="HB32" s="46"/>
      <c r="HC32" s="46"/>
      <c r="HD32" s="46"/>
      <c r="HE32" s="46"/>
      <c r="HF32" s="46"/>
      <c r="HG32" s="46"/>
      <c r="HH32" s="46"/>
      <c r="HI32" s="46"/>
      <c r="HJ32" s="46"/>
      <c r="HK32" s="46"/>
      <c r="HL32" s="46"/>
      <c r="HM32" s="46"/>
      <c r="HN32" s="46"/>
      <c r="HO32" s="46"/>
      <c r="HP32" s="46"/>
      <c r="HQ32" s="46"/>
      <c r="HR32" s="46"/>
      <c r="HS32" s="46"/>
      <c r="HT32" s="46"/>
      <c r="HU32" s="46"/>
      <c r="HV32" s="46"/>
      <c r="HW32" s="46"/>
      <c r="HX32" s="46"/>
      <c r="HY32" s="46"/>
      <c r="HZ32" s="46"/>
      <c r="IA32" s="46"/>
      <c r="IB32" s="46"/>
      <c r="IC32" s="46"/>
      <c r="ID32" s="46"/>
      <c r="IE32" s="46"/>
      <c r="IF32" s="46"/>
      <c r="IG32" s="46"/>
      <c r="IH32" s="46"/>
      <c r="II32" s="46"/>
      <c r="IJ32" s="46"/>
      <c r="IK32" s="46"/>
      <c r="IL32" s="46"/>
      <c r="IM32" s="46"/>
      <c r="IN32" s="46"/>
      <c r="IO32" s="46"/>
      <c r="IP32" s="46"/>
      <c r="IQ32" s="46"/>
      <c r="IR32" s="46"/>
      <c r="IS32" s="46"/>
      <c r="IT32" s="46"/>
      <c r="IU32" s="46"/>
      <c r="IV32" s="46"/>
    </row>
    <row r="33" spans="1:176" x14ac:dyDescent="0.25">
      <c r="A33" s="5" t="s">
        <v>12</v>
      </c>
      <c r="B33" s="8" t="s">
        <v>8</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row>
    <row r="34" spans="1:176" x14ac:dyDescent="0.25">
      <c r="A34" s="5" t="s">
        <v>13</v>
      </c>
      <c r="B34" s="8" t="s">
        <v>8</v>
      </c>
      <c r="C34" s="25">
        <f>'Raw Data'!B40</f>
        <v>0</v>
      </c>
      <c r="D34" s="25">
        <f>'Raw Data'!C40</f>
        <v>0</v>
      </c>
      <c r="E34" s="25">
        <f>'Raw Data'!D40</f>
        <v>0</v>
      </c>
      <c r="F34" s="25">
        <f>'Raw Data'!E40</f>
        <v>0</v>
      </c>
      <c r="G34" s="25">
        <f>'Raw Data'!F40</f>
        <v>0</v>
      </c>
      <c r="H34" s="25">
        <f>'Raw Data'!G40</f>
        <v>0</v>
      </c>
      <c r="I34" s="25">
        <f>'Raw Data'!H40</f>
        <v>0</v>
      </c>
      <c r="J34" s="25">
        <f>'Raw Data'!I40</f>
        <v>0</v>
      </c>
      <c r="K34" s="25">
        <f>'Raw Data'!J40</f>
        <v>0</v>
      </c>
      <c r="L34" s="25">
        <f>'Raw Data'!K40</f>
        <v>0</v>
      </c>
      <c r="M34" s="25">
        <f>'Raw Data'!L40</f>
        <v>0</v>
      </c>
      <c r="N34" s="25">
        <f>'Raw Data'!M40</f>
        <v>0</v>
      </c>
      <c r="O34" s="25">
        <f>'Raw Data'!N40</f>
        <v>0</v>
      </c>
      <c r="P34" s="25">
        <f>'Raw Data'!O40</f>
        <v>0</v>
      </c>
      <c r="Q34" s="25">
        <f>'Raw Data'!P40</f>
        <v>0</v>
      </c>
      <c r="R34" s="25">
        <f>'Raw Data'!Q40</f>
        <v>0</v>
      </c>
      <c r="S34" s="25">
        <f>'Raw Data'!R40</f>
        <v>0</v>
      </c>
      <c r="T34" s="25">
        <f>'Raw Data'!S40</f>
        <v>0</v>
      </c>
      <c r="U34" s="25">
        <f>'Raw Data'!T40</f>
        <v>0</v>
      </c>
      <c r="V34" s="25">
        <f>'Raw Data'!U40</f>
        <v>0</v>
      </c>
      <c r="W34" s="25">
        <f>'Raw Data'!V40</f>
        <v>0</v>
      </c>
      <c r="X34" s="25">
        <f>'Raw Data'!W40</f>
        <v>0</v>
      </c>
      <c r="Y34" s="25">
        <f>'Raw Data'!X40</f>
        <v>0</v>
      </c>
      <c r="Z34" s="25">
        <f>'Raw Data'!Y40</f>
        <v>0</v>
      </c>
      <c r="AA34" s="25">
        <f>'Raw Data'!Z40</f>
        <v>0</v>
      </c>
      <c r="AB34" s="25">
        <f>'Raw Data'!AA40</f>
        <v>20.254777070063696</v>
      </c>
      <c r="AC34" s="25">
        <f>'Raw Data'!AB40</f>
        <v>0</v>
      </c>
      <c r="AD34" s="25">
        <f>'Raw Data'!AC40</f>
        <v>0</v>
      </c>
      <c r="AE34" s="25">
        <f>'Raw Data'!AD40</f>
        <v>0</v>
      </c>
      <c r="AF34" s="25">
        <f>'Raw Data'!AE40</f>
        <v>0</v>
      </c>
      <c r="AG34" s="25">
        <f>'Raw Data'!AF40</f>
        <v>0</v>
      </c>
      <c r="AH34" s="25">
        <f>'Raw Data'!AG40</f>
        <v>20.318471337579616</v>
      </c>
      <c r="AI34" s="25">
        <f>'Raw Data'!AH40</f>
        <v>0</v>
      </c>
      <c r="AJ34" s="25">
        <f>'Raw Data'!AI40</f>
        <v>0</v>
      </c>
      <c r="AK34" s="25">
        <f>'Raw Data'!AJ40</f>
        <v>0</v>
      </c>
      <c r="AL34" s="25">
        <f>'Raw Data'!AK40</f>
        <v>0</v>
      </c>
      <c r="AM34" s="25">
        <f>'Raw Data'!AL40</f>
        <v>0</v>
      </c>
      <c r="AN34" s="25">
        <f>'Raw Data'!AM40</f>
        <v>0</v>
      </c>
      <c r="AO34" s="25">
        <f>'Raw Data'!AN40</f>
        <v>20.254777070063696</v>
      </c>
      <c r="AP34" s="25">
        <f>'Raw Data'!AO40</f>
        <v>0</v>
      </c>
      <c r="AQ34" s="25">
        <f>'Raw Data'!AP40</f>
        <v>0</v>
      </c>
      <c r="AR34" s="25">
        <f>'Raw Data'!AQ40</f>
        <v>0</v>
      </c>
      <c r="AS34" s="25">
        <f>'Raw Data'!AR40</f>
        <v>0</v>
      </c>
      <c r="AT34" s="25">
        <f>'Raw Data'!AS40</f>
        <v>0</v>
      </c>
      <c r="AU34" s="25">
        <f>'Raw Data'!AT40</f>
        <v>20.191082802547772</v>
      </c>
      <c r="AV34" s="25">
        <f>'Raw Data'!AU40</f>
        <v>0</v>
      </c>
      <c r="AW34" s="25">
        <f>'Raw Data'!AV40</f>
        <v>0</v>
      </c>
      <c r="AX34" s="25">
        <f>'Raw Data'!AW40</f>
        <v>0</v>
      </c>
      <c r="AY34" s="25">
        <f>'Raw Data'!AX40</f>
        <v>0</v>
      </c>
      <c r="AZ34" s="25">
        <f>'Raw Data'!AY40</f>
        <v>20.254777070063696</v>
      </c>
      <c r="BA34" s="25">
        <f>'Raw Data'!AZ40</f>
        <v>0</v>
      </c>
      <c r="BB34" s="25">
        <f>'Raw Data'!BA40</f>
        <v>0</v>
      </c>
      <c r="BC34" s="25">
        <f>'Raw Data'!BB40</f>
        <v>0</v>
      </c>
      <c r="BD34" s="25">
        <f>'Raw Data'!BC40</f>
        <v>25.414012738853501</v>
      </c>
      <c r="BE34" s="25">
        <f>'Raw Data'!BD40</f>
        <v>0</v>
      </c>
      <c r="BF34" s="25">
        <f>'Raw Data'!BE40</f>
        <v>0</v>
      </c>
      <c r="BG34" s="25">
        <f>'Raw Data'!BF40</f>
        <v>0</v>
      </c>
      <c r="BH34" s="25">
        <f>'Raw Data'!BG40</f>
        <v>0</v>
      </c>
      <c r="BI34" s="25">
        <f>'Raw Data'!BH40</f>
        <v>40.445859872611464</v>
      </c>
      <c r="BJ34" s="25">
        <f>'Raw Data'!BI40</f>
        <v>0</v>
      </c>
      <c r="BK34" s="25">
        <f>'Raw Data'!BJ40</f>
        <v>0</v>
      </c>
      <c r="BL34" s="25">
        <f>'Raw Data'!BK40</f>
        <v>0</v>
      </c>
      <c r="BM34" s="25">
        <f>'Raw Data'!BL40</f>
        <v>0</v>
      </c>
      <c r="BN34" s="25">
        <f>'Raw Data'!BM40</f>
        <v>8.8535031847133752</v>
      </c>
      <c r="BO34" s="25">
        <f>'Raw Data'!BN40</f>
        <v>26.30573248407643</v>
      </c>
      <c r="BP34" s="25">
        <f>'Raw Data'!BO40</f>
        <v>0</v>
      </c>
      <c r="BQ34" s="25">
        <f>'Raw Data'!BP40</f>
        <v>0</v>
      </c>
      <c r="BR34" s="25">
        <f>'Raw Data'!BQ40</f>
        <v>23.439490445859871</v>
      </c>
      <c r="BS34" s="25">
        <f>'Raw Data'!BR40</f>
        <v>0</v>
      </c>
      <c r="BT34" s="25">
        <f>'Raw Data'!BS40</f>
        <v>0</v>
      </c>
      <c r="BU34" s="25">
        <f>'Raw Data'!BT40</f>
        <v>0</v>
      </c>
      <c r="BV34" s="25">
        <f>'Raw Data'!BU40</f>
        <v>0</v>
      </c>
      <c r="BW34" s="25">
        <f>'Raw Data'!BV40</f>
        <v>40.445859872611464</v>
      </c>
      <c r="BX34" s="25">
        <f>'Raw Data'!BW40</f>
        <v>0</v>
      </c>
      <c r="BY34" s="25">
        <f>'Raw Data'!BX40</f>
        <v>0</v>
      </c>
      <c r="BZ34" s="25">
        <f>'Raw Data'!BY40</f>
        <v>0</v>
      </c>
      <c r="CA34" s="25">
        <f>'Raw Data'!BZ40</f>
        <v>0</v>
      </c>
      <c r="CB34" s="25">
        <f>'Raw Data'!CA40</f>
        <v>30.445859872611464</v>
      </c>
      <c r="CC34" s="25">
        <f>'Raw Data'!CB40</f>
        <v>0</v>
      </c>
      <c r="CD34" s="25">
        <f>'Raw Data'!CC40</f>
        <v>0</v>
      </c>
      <c r="CE34" s="25">
        <f>'Raw Data'!CD40</f>
        <v>0</v>
      </c>
      <c r="CF34" s="25">
        <f>'Raw Data'!CE40</f>
        <v>25.350318471337577</v>
      </c>
      <c r="CG34" s="25">
        <f>'Raw Data'!CF40</f>
        <v>0</v>
      </c>
      <c r="CH34" s="25">
        <f>'Raw Data'!CG40</f>
        <v>0</v>
      </c>
      <c r="CI34" s="25">
        <f>'Raw Data'!CH40</f>
        <v>0</v>
      </c>
      <c r="CJ34" s="25">
        <f>'Raw Data'!CI40</f>
        <v>0</v>
      </c>
      <c r="CK34" s="25">
        <f>'Raw Data'!CJ40</f>
        <v>20.254777070063696</v>
      </c>
      <c r="CL34" s="25">
        <f>'Raw Data'!CK40</f>
        <v>0</v>
      </c>
      <c r="CM34" s="25">
        <f>'Raw Data'!CL40</f>
        <v>0</v>
      </c>
      <c r="CN34" s="25">
        <f>'Raw Data'!CM40</f>
        <v>0</v>
      </c>
      <c r="CO34" s="25">
        <f>'Raw Data'!CN40</f>
        <v>0</v>
      </c>
      <c r="CP34" s="25">
        <f>'Raw Data'!CO40</f>
        <v>25.414012738853501</v>
      </c>
      <c r="CQ34" s="25">
        <f>'Raw Data'!CP40</f>
        <v>0</v>
      </c>
      <c r="CR34" s="25">
        <f>'Raw Data'!CQ40</f>
        <v>0</v>
      </c>
      <c r="CS34" s="25">
        <f>'Raw Data'!CR40</f>
        <v>0</v>
      </c>
      <c r="CT34" s="25">
        <f>'Raw Data'!CS40</f>
        <v>25.350318471337577</v>
      </c>
      <c r="CU34" s="25">
        <f>'Raw Data'!CT40</f>
        <v>0</v>
      </c>
      <c r="CV34" s="25">
        <f>'Raw Data'!CU40</f>
        <v>0</v>
      </c>
      <c r="CW34" s="25">
        <f>'Raw Data'!CV40</f>
        <v>0</v>
      </c>
      <c r="CX34" s="25">
        <f>'Raw Data'!CW40</f>
        <v>0</v>
      </c>
      <c r="CY34" s="25">
        <f>'Raw Data'!CX40</f>
        <v>35.414012738853501</v>
      </c>
      <c r="CZ34" s="25">
        <f>'Raw Data'!CY40</f>
        <v>0</v>
      </c>
      <c r="DA34" s="25">
        <f>'Raw Data'!CZ40</f>
        <v>0</v>
      </c>
      <c r="DB34" s="25">
        <f>'Raw Data'!DA40</f>
        <v>0</v>
      </c>
      <c r="DC34" s="25">
        <f>'Raw Data'!DB40</f>
        <v>0</v>
      </c>
      <c r="DD34" s="25">
        <f>'Raw Data'!DC40</f>
        <v>24.331210191082803</v>
      </c>
      <c r="DE34" s="25">
        <f>'Raw Data'!DD40</f>
        <v>0</v>
      </c>
      <c r="DF34" s="25">
        <f>'Raw Data'!DE40</f>
        <v>0</v>
      </c>
      <c r="DG34" s="25">
        <f>'Raw Data'!DF40</f>
        <v>0</v>
      </c>
      <c r="DH34" s="25">
        <f>'Raw Data'!DG40</f>
        <v>30.382165605095544</v>
      </c>
      <c r="DI34" s="25">
        <f>'Raw Data'!DH40</f>
        <v>0</v>
      </c>
      <c r="DJ34" s="25">
        <f>'Raw Data'!DI40</f>
        <v>0</v>
      </c>
      <c r="DK34" s="25">
        <f>'Raw Data'!DJ40</f>
        <v>0</v>
      </c>
      <c r="DL34" s="25">
        <f>'Raw Data'!DK40</f>
        <v>0</v>
      </c>
      <c r="DM34" s="25">
        <f>'Raw Data'!DL40</f>
        <v>0</v>
      </c>
      <c r="DN34" s="25">
        <f>'Raw Data'!DM40</f>
        <v>25.350318471337577</v>
      </c>
      <c r="DO34" s="25">
        <f>'Raw Data'!DN40</f>
        <v>0</v>
      </c>
      <c r="DP34" s="25">
        <f>'Raw Data'!DO40</f>
        <v>0</v>
      </c>
      <c r="DQ34" s="25">
        <f>'Raw Data'!DP40</f>
        <v>0</v>
      </c>
      <c r="DR34" s="25">
        <f>'Raw Data'!DQ40</f>
        <v>0</v>
      </c>
      <c r="DS34" s="25">
        <f>'Raw Data'!DR40</f>
        <v>0</v>
      </c>
      <c r="DT34" s="25">
        <f>'Raw Data'!DS40</f>
        <v>0</v>
      </c>
      <c r="DU34" s="25">
        <f>'Raw Data'!DT40</f>
        <v>0</v>
      </c>
      <c r="DV34" s="25">
        <f>'Raw Data'!DU40</f>
        <v>0</v>
      </c>
      <c r="DW34" s="25">
        <f>'Raw Data'!DV40</f>
        <v>0</v>
      </c>
      <c r="DX34" s="25">
        <f>'Raw Data'!DW40</f>
        <v>0</v>
      </c>
      <c r="DY34" s="25">
        <f>'Raw Data'!DX40</f>
        <v>0</v>
      </c>
      <c r="DZ34" s="25">
        <f>'Raw Data'!DY40</f>
        <v>0</v>
      </c>
      <c r="EA34" s="25">
        <f>'Raw Data'!DZ40</f>
        <v>0</v>
      </c>
      <c r="EB34" s="25">
        <f>'Raw Data'!EA40</f>
        <v>0</v>
      </c>
      <c r="EC34" s="25">
        <f>'Raw Data'!EB40</f>
        <v>0</v>
      </c>
      <c r="ED34" s="25">
        <f>'Raw Data'!EC40</f>
        <v>0</v>
      </c>
      <c r="EE34" s="25">
        <f>'Raw Data'!ED40</f>
        <v>0</v>
      </c>
      <c r="EF34" s="25">
        <f>'Raw Data'!EE40</f>
        <v>0</v>
      </c>
      <c r="EG34" s="25">
        <f>'Raw Data'!EF40</f>
        <v>0</v>
      </c>
      <c r="EH34" s="25">
        <f>'Raw Data'!EG40</f>
        <v>0</v>
      </c>
      <c r="EI34" s="25">
        <f>'Raw Data'!EH40</f>
        <v>0</v>
      </c>
      <c r="EJ34" s="25">
        <f>'Raw Data'!EI40</f>
        <v>0</v>
      </c>
      <c r="EK34" s="25">
        <f>'Raw Data'!EJ40</f>
        <v>0</v>
      </c>
      <c r="EL34" s="25">
        <f>'Raw Data'!EK40</f>
        <v>0</v>
      </c>
      <c r="EM34" s="25">
        <f>'Raw Data'!EL40</f>
        <v>0</v>
      </c>
      <c r="EN34" s="25">
        <f>'Raw Data'!EM40</f>
        <v>0</v>
      </c>
      <c r="EO34" s="25">
        <f>'Raw Data'!EN40</f>
        <v>0</v>
      </c>
      <c r="EP34" s="25">
        <f>'Raw Data'!EO40</f>
        <v>0</v>
      </c>
      <c r="EQ34" s="25">
        <f>'Raw Data'!EP40</f>
        <v>0</v>
      </c>
      <c r="ER34" s="25">
        <f>'Raw Data'!EQ40</f>
        <v>0</v>
      </c>
      <c r="ES34" s="25">
        <f>'Raw Data'!ER40</f>
        <v>0</v>
      </c>
      <c r="ET34" s="25">
        <f>'Raw Data'!ES40</f>
        <v>0</v>
      </c>
      <c r="EU34" s="25">
        <f>'Raw Data'!ET40</f>
        <v>0</v>
      </c>
      <c r="EV34" s="25">
        <f>'Raw Data'!EU40</f>
        <v>0</v>
      </c>
      <c r="EW34" s="25">
        <f>'Raw Data'!EV40</f>
        <v>0</v>
      </c>
      <c r="EX34" s="25">
        <f>'Raw Data'!EW40</f>
        <v>0</v>
      </c>
      <c r="EY34" s="25">
        <f>'Raw Data'!EX40</f>
        <v>0</v>
      </c>
      <c r="EZ34" s="25">
        <f>'Raw Data'!EY40</f>
        <v>0</v>
      </c>
      <c r="FA34" s="25">
        <f>'Raw Data'!EZ40</f>
        <v>0</v>
      </c>
      <c r="FB34" s="25">
        <f>'Raw Data'!FA40</f>
        <v>0</v>
      </c>
      <c r="FC34" s="25">
        <f>'Raw Data'!FB40</f>
        <v>0</v>
      </c>
      <c r="FD34" s="25">
        <f>'Raw Data'!FC40</f>
        <v>0</v>
      </c>
      <c r="FE34" s="25">
        <f>'Raw Data'!FD40</f>
        <v>0</v>
      </c>
      <c r="FF34" s="25">
        <f>'Raw Data'!FE40</f>
        <v>0</v>
      </c>
      <c r="FG34" s="25">
        <f>'Raw Data'!FF40</f>
        <v>0</v>
      </c>
      <c r="FH34" s="25">
        <f>'Raw Data'!FG40</f>
        <v>0</v>
      </c>
      <c r="FI34" s="25">
        <f>'Raw Data'!FH40</f>
        <v>0</v>
      </c>
      <c r="FJ34" s="25">
        <f>'Raw Data'!FI40</f>
        <v>0</v>
      </c>
      <c r="FK34" s="25">
        <f>'Raw Data'!FJ40</f>
        <v>0</v>
      </c>
      <c r="FL34" s="25">
        <f>'Raw Data'!FK40</f>
        <v>0</v>
      </c>
      <c r="FM34" s="25">
        <f>'Raw Data'!FL40</f>
        <v>0</v>
      </c>
      <c r="FN34" s="25">
        <f>'Raw Data'!FM40</f>
        <v>0</v>
      </c>
      <c r="FO34" s="25">
        <f>'Raw Data'!FN40</f>
        <v>0</v>
      </c>
      <c r="FP34" s="25">
        <f>'Raw Data'!FO40</f>
        <v>0</v>
      </c>
      <c r="FQ34" s="25">
        <f>'Raw Data'!FP40</f>
        <v>0</v>
      </c>
      <c r="FR34" s="25">
        <f>'Raw Data'!FQ40</f>
        <v>0</v>
      </c>
      <c r="FS34" s="25">
        <f>'Raw Data'!FR40</f>
        <v>0</v>
      </c>
    </row>
    <row r="35" spans="1:176" x14ac:dyDescent="0.25">
      <c r="A35" s="4" t="s">
        <v>23</v>
      </c>
      <c r="B35" s="12" t="s">
        <v>8</v>
      </c>
      <c r="C35" s="79">
        <f t="shared" ref="C35:AH35" si="93">IF(C34&gt;0,C34-$B$63*(MIN(1-C$7,MAX(0.1*C34^0.5/2-C$7/2+$B$64,0)+MAX(0.1*C34^0.5/2-C$7/2-$B$64,0))*(1-$B$62)),0)</f>
        <v>0</v>
      </c>
      <c r="D35" s="79">
        <f t="shared" si="93"/>
        <v>0</v>
      </c>
      <c r="E35" s="79">
        <f t="shared" si="93"/>
        <v>0</v>
      </c>
      <c r="F35" s="79">
        <f t="shared" si="93"/>
        <v>0</v>
      </c>
      <c r="G35" s="79">
        <f t="shared" si="93"/>
        <v>0</v>
      </c>
      <c r="H35" s="79">
        <f t="shared" si="93"/>
        <v>0</v>
      </c>
      <c r="I35" s="79">
        <f t="shared" si="93"/>
        <v>0</v>
      </c>
      <c r="J35" s="79">
        <f t="shared" si="93"/>
        <v>0</v>
      </c>
      <c r="K35" s="79">
        <f t="shared" si="93"/>
        <v>0</v>
      </c>
      <c r="L35" s="79">
        <f t="shared" si="93"/>
        <v>0</v>
      </c>
      <c r="M35" s="79">
        <f t="shared" si="93"/>
        <v>0</v>
      </c>
      <c r="N35" s="79">
        <f t="shared" si="93"/>
        <v>0</v>
      </c>
      <c r="O35" s="79">
        <f t="shared" si="93"/>
        <v>0</v>
      </c>
      <c r="P35" s="79">
        <f t="shared" si="93"/>
        <v>0</v>
      </c>
      <c r="Q35" s="79">
        <f t="shared" si="93"/>
        <v>0</v>
      </c>
      <c r="R35" s="79">
        <f t="shared" si="93"/>
        <v>0</v>
      </c>
      <c r="S35" s="79">
        <f t="shared" si="93"/>
        <v>0</v>
      </c>
      <c r="T35" s="79">
        <f t="shared" si="93"/>
        <v>0</v>
      </c>
      <c r="U35" s="79">
        <f t="shared" si="93"/>
        <v>0</v>
      </c>
      <c r="V35" s="79">
        <f t="shared" si="93"/>
        <v>0</v>
      </c>
      <c r="W35" s="79">
        <f t="shared" si="93"/>
        <v>0</v>
      </c>
      <c r="X35" s="79">
        <f t="shared" si="93"/>
        <v>0</v>
      </c>
      <c r="Y35" s="79">
        <f t="shared" si="93"/>
        <v>0</v>
      </c>
      <c r="Z35" s="79">
        <f t="shared" si="93"/>
        <v>0</v>
      </c>
      <c r="AA35" s="79">
        <f t="shared" si="93"/>
        <v>0</v>
      </c>
      <c r="AB35" s="79">
        <f t="shared" si="93"/>
        <v>16.763467545971576</v>
      </c>
      <c r="AC35" s="79">
        <f t="shared" si="93"/>
        <v>0</v>
      </c>
      <c r="AD35" s="79">
        <f t="shared" si="93"/>
        <v>0</v>
      </c>
      <c r="AE35" s="79">
        <f t="shared" si="93"/>
        <v>0</v>
      </c>
      <c r="AF35" s="79">
        <f t="shared" si="93"/>
        <v>0</v>
      </c>
      <c r="AG35" s="79">
        <f t="shared" si="93"/>
        <v>0</v>
      </c>
      <c r="AH35" s="205">
        <f t="shared" si="93"/>
        <v>17.158773891746549</v>
      </c>
      <c r="AI35" s="79">
        <f t="shared" ref="AI35:BN35" si="94">IF(AI34&gt;0,AI34-$B$63*(MIN(1-AI$7,MAX(0.1*AI34^0.5/2-AI$7/2+$B$64,0)+MAX(0.1*AI34^0.5/2-AI$7/2-$B$64,0))*(1-$B$62)),0)</f>
        <v>0</v>
      </c>
      <c r="AJ35" s="79">
        <f t="shared" si="94"/>
        <v>0</v>
      </c>
      <c r="AK35" s="79">
        <f t="shared" si="94"/>
        <v>0</v>
      </c>
      <c r="AL35" s="79">
        <f t="shared" si="94"/>
        <v>0</v>
      </c>
      <c r="AM35" s="79">
        <f t="shared" si="94"/>
        <v>0</v>
      </c>
      <c r="AN35" s="79">
        <f t="shared" si="94"/>
        <v>0</v>
      </c>
      <c r="AO35" s="79">
        <f t="shared" si="94"/>
        <v>17.680096117400147</v>
      </c>
      <c r="AP35" s="79">
        <f t="shared" si="94"/>
        <v>0</v>
      </c>
      <c r="AQ35" s="79">
        <f t="shared" si="94"/>
        <v>0</v>
      </c>
      <c r="AR35" s="79">
        <f t="shared" si="94"/>
        <v>0</v>
      </c>
      <c r="AS35" s="79">
        <f t="shared" si="94"/>
        <v>0</v>
      </c>
      <c r="AT35" s="79">
        <f t="shared" si="94"/>
        <v>0</v>
      </c>
      <c r="AU35" s="79">
        <f t="shared" si="94"/>
        <v>18.466227341997158</v>
      </c>
      <c r="AV35" s="79">
        <f t="shared" si="94"/>
        <v>0</v>
      </c>
      <c r="AW35" s="79">
        <f t="shared" si="94"/>
        <v>0</v>
      </c>
      <c r="AX35" s="79">
        <f t="shared" si="94"/>
        <v>0</v>
      </c>
      <c r="AY35" s="79">
        <f t="shared" si="94"/>
        <v>0</v>
      </c>
      <c r="AZ35" s="79">
        <f t="shared" si="94"/>
        <v>19.305082308017635</v>
      </c>
      <c r="BA35" s="79">
        <f t="shared" si="94"/>
        <v>0</v>
      </c>
      <c r="BB35" s="79">
        <f t="shared" si="94"/>
        <v>0</v>
      </c>
      <c r="BC35" s="79">
        <f t="shared" si="94"/>
        <v>0</v>
      </c>
      <c r="BD35" s="79">
        <f t="shared" si="94"/>
        <v>24.789421728242903</v>
      </c>
      <c r="BE35" s="79">
        <f t="shared" si="94"/>
        <v>0</v>
      </c>
      <c r="BF35" s="79">
        <f t="shared" si="94"/>
        <v>0</v>
      </c>
      <c r="BG35" s="79">
        <f t="shared" si="94"/>
        <v>0</v>
      </c>
      <c r="BH35" s="79">
        <f t="shared" si="94"/>
        <v>0</v>
      </c>
      <c r="BI35" s="79">
        <f t="shared" si="94"/>
        <v>39.900401012756717</v>
      </c>
      <c r="BJ35" s="79">
        <f t="shared" si="94"/>
        <v>0</v>
      </c>
      <c r="BK35" s="79">
        <f t="shared" si="94"/>
        <v>0</v>
      </c>
      <c r="BL35" s="79">
        <f t="shared" si="94"/>
        <v>0</v>
      </c>
      <c r="BM35" s="79">
        <f t="shared" si="94"/>
        <v>0</v>
      </c>
      <c r="BN35" s="79">
        <f t="shared" si="94"/>
        <v>8.8535031847133752</v>
      </c>
      <c r="BO35" s="79">
        <f t="shared" ref="BO35:CT35" si="95">IF(BO34&gt;0,BO34-$B$63*(MIN(1-BO$7,MAX(0.1*BO34^0.5/2-BO$7/2+$B$64,0)+MAX(0.1*BO34^0.5/2-BO$7/2-$B$64,0))*(1-$B$62)),0)</f>
        <v>26.30573248407643</v>
      </c>
      <c r="BP35" s="79">
        <f t="shared" si="95"/>
        <v>0</v>
      </c>
      <c r="BQ35" s="79">
        <f t="shared" si="95"/>
        <v>0</v>
      </c>
      <c r="BR35" s="79">
        <f t="shared" si="95"/>
        <v>23.439490445859871</v>
      </c>
      <c r="BS35" s="79">
        <f t="shared" si="95"/>
        <v>0</v>
      </c>
      <c r="BT35" s="79">
        <f t="shared" si="95"/>
        <v>0</v>
      </c>
      <c r="BU35" s="79">
        <f t="shared" si="95"/>
        <v>0</v>
      </c>
      <c r="BV35" s="79">
        <f t="shared" si="95"/>
        <v>0</v>
      </c>
      <c r="BW35" s="79">
        <f t="shared" si="95"/>
        <v>40.445859872611464</v>
      </c>
      <c r="BX35" s="79">
        <f t="shared" si="95"/>
        <v>0</v>
      </c>
      <c r="BY35" s="79">
        <f t="shared" si="95"/>
        <v>0</v>
      </c>
      <c r="BZ35" s="79">
        <f t="shared" si="95"/>
        <v>0</v>
      </c>
      <c r="CA35" s="79">
        <f t="shared" si="95"/>
        <v>0</v>
      </c>
      <c r="CB35" s="79">
        <f t="shared" si="95"/>
        <v>30.445859872611464</v>
      </c>
      <c r="CC35" s="79">
        <f t="shared" si="95"/>
        <v>0</v>
      </c>
      <c r="CD35" s="79">
        <f t="shared" si="95"/>
        <v>0</v>
      </c>
      <c r="CE35" s="79">
        <f t="shared" si="95"/>
        <v>0</v>
      </c>
      <c r="CF35" s="79">
        <f t="shared" si="95"/>
        <v>25.350318471337577</v>
      </c>
      <c r="CG35" s="79">
        <f t="shared" si="95"/>
        <v>0</v>
      </c>
      <c r="CH35" s="79">
        <f t="shared" si="95"/>
        <v>0</v>
      </c>
      <c r="CI35" s="79">
        <f t="shared" si="95"/>
        <v>0</v>
      </c>
      <c r="CJ35" s="79">
        <f t="shared" si="95"/>
        <v>0</v>
      </c>
      <c r="CK35" s="79">
        <f t="shared" si="95"/>
        <v>20.254777070063696</v>
      </c>
      <c r="CL35" s="79">
        <f t="shared" si="95"/>
        <v>0</v>
      </c>
      <c r="CM35" s="79">
        <f t="shared" si="95"/>
        <v>0</v>
      </c>
      <c r="CN35" s="79">
        <f t="shared" si="95"/>
        <v>0</v>
      </c>
      <c r="CO35" s="79">
        <f t="shared" si="95"/>
        <v>0</v>
      </c>
      <c r="CP35" s="79">
        <f t="shared" si="95"/>
        <v>25.414012738853501</v>
      </c>
      <c r="CQ35" s="79">
        <f t="shared" si="95"/>
        <v>0</v>
      </c>
      <c r="CR35" s="79">
        <f t="shared" si="95"/>
        <v>0</v>
      </c>
      <c r="CS35" s="79">
        <f t="shared" si="95"/>
        <v>0</v>
      </c>
      <c r="CT35" s="79">
        <f t="shared" si="95"/>
        <v>25.350318471337577</v>
      </c>
      <c r="CU35" s="79">
        <f t="shared" ref="CU35:DZ35" si="96">IF(CU34&gt;0,CU34-$B$63*(MIN(1-CU$7,MAX(0.1*CU34^0.5/2-CU$7/2+$B$64,0)+MAX(0.1*CU34^0.5/2-CU$7/2-$B$64,0))*(1-$B$62)),0)</f>
        <v>0</v>
      </c>
      <c r="CV35" s="79">
        <f t="shared" si="96"/>
        <v>0</v>
      </c>
      <c r="CW35" s="79">
        <f t="shared" si="96"/>
        <v>0</v>
      </c>
      <c r="CX35" s="79">
        <f t="shared" si="96"/>
        <v>0</v>
      </c>
      <c r="CY35" s="79">
        <f t="shared" si="96"/>
        <v>35.414012738853501</v>
      </c>
      <c r="CZ35" s="79">
        <f t="shared" si="96"/>
        <v>0</v>
      </c>
      <c r="DA35" s="79">
        <f t="shared" si="96"/>
        <v>0</v>
      </c>
      <c r="DB35" s="79">
        <f t="shared" si="96"/>
        <v>0</v>
      </c>
      <c r="DC35" s="79">
        <f t="shared" si="96"/>
        <v>0</v>
      </c>
      <c r="DD35" s="79">
        <f t="shared" si="96"/>
        <v>24.331210191082803</v>
      </c>
      <c r="DE35" s="79">
        <f t="shared" si="96"/>
        <v>0</v>
      </c>
      <c r="DF35" s="79">
        <f t="shared" si="96"/>
        <v>0</v>
      </c>
      <c r="DG35" s="79">
        <f t="shared" si="96"/>
        <v>0</v>
      </c>
      <c r="DH35" s="79">
        <f t="shared" si="96"/>
        <v>30.382165605095544</v>
      </c>
      <c r="DI35" s="79">
        <f t="shared" si="96"/>
        <v>0</v>
      </c>
      <c r="DJ35" s="79">
        <f t="shared" si="96"/>
        <v>0</v>
      </c>
      <c r="DK35" s="79">
        <f t="shared" si="96"/>
        <v>0</v>
      </c>
      <c r="DL35" s="79">
        <f t="shared" si="96"/>
        <v>0</v>
      </c>
      <c r="DM35" s="79">
        <f t="shared" si="96"/>
        <v>0</v>
      </c>
      <c r="DN35" s="79">
        <f t="shared" si="96"/>
        <v>25.350318471337577</v>
      </c>
      <c r="DO35" s="79">
        <f t="shared" si="96"/>
        <v>0</v>
      </c>
      <c r="DP35" s="79">
        <f t="shared" si="96"/>
        <v>0</v>
      </c>
      <c r="DQ35" s="79">
        <f t="shared" si="96"/>
        <v>0</v>
      </c>
      <c r="DR35" s="79">
        <f t="shared" si="96"/>
        <v>0</v>
      </c>
      <c r="DS35" s="79">
        <f t="shared" si="96"/>
        <v>0</v>
      </c>
      <c r="DT35" s="79">
        <f t="shared" si="96"/>
        <v>0</v>
      </c>
      <c r="DU35" s="79">
        <f t="shared" si="96"/>
        <v>0</v>
      </c>
      <c r="DV35" s="79">
        <f t="shared" si="96"/>
        <v>0</v>
      </c>
      <c r="DW35" s="79">
        <f t="shared" si="96"/>
        <v>0</v>
      </c>
      <c r="DX35" s="79">
        <f t="shared" si="96"/>
        <v>0</v>
      </c>
      <c r="DY35" s="79">
        <f t="shared" si="96"/>
        <v>0</v>
      </c>
      <c r="DZ35" s="79">
        <f t="shared" si="96"/>
        <v>0</v>
      </c>
      <c r="EA35" s="79">
        <f t="shared" ref="EA35:FF35" si="97">IF(EA34&gt;0,EA34-$B$63*(MIN(1-EA$7,MAX(0.1*EA34^0.5/2-EA$7/2+$B$64,0)+MAX(0.1*EA34^0.5/2-EA$7/2-$B$64,0))*(1-$B$62)),0)</f>
        <v>0</v>
      </c>
      <c r="EB35" s="79">
        <f t="shared" si="97"/>
        <v>0</v>
      </c>
      <c r="EC35" s="79">
        <f t="shared" si="97"/>
        <v>0</v>
      </c>
      <c r="ED35" s="79">
        <f t="shared" si="97"/>
        <v>0</v>
      </c>
      <c r="EE35" s="79">
        <f t="shared" si="97"/>
        <v>0</v>
      </c>
      <c r="EF35" s="79">
        <f t="shared" si="97"/>
        <v>0</v>
      </c>
      <c r="EG35" s="79">
        <f t="shared" si="97"/>
        <v>0</v>
      </c>
      <c r="EH35" s="79">
        <f t="shared" si="97"/>
        <v>0</v>
      </c>
      <c r="EI35" s="79">
        <f t="shared" si="97"/>
        <v>0</v>
      </c>
      <c r="EJ35" s="79">
        <f t="shared" si="97"/>
        <v>0</v>
      </c>
      <c r="EK35" s="79">
        <f t="shared" si="97"/>
        <v>0</v>
      </c>
      <c r="EL35" s="79">
        <f t="shared" si="97"/>
        <v>0</v>
      </c>
      <c r="EM35" s="79">
        <f t="shared" si="97"/>
        <v>0</v>
      </c>
      <c r="EN35" s="79">
        <f t="shared" si="97"/>
        <v>0</v>
      </c>
      <c r="EO35" s="79">
        <f t="shared" si="97"/>
        <v>0</v>
      </c>
      <c r="EP35" s="79">
        <f t="shared" si="97"/>
        <v>0</v>
      </c>
      <c r="EQ35" s="79">
        <f t="shared" si="97"/>
        <v>0</v>
      </c>
      <c r="ER35" s="79">
        <f t="shared" si="97"/>
        <v>0</v>
      </c>
      <c r="ES35" s="79">
        <f t="shared" si="97"/>
        <v>0</v>
      </c>
      <c r="ET35" s="79">
        <f t="shared" si="97"/>
        <v>0</v>
      </c>
      <c r="EU35" s="79">
        <f t="shared" si="97"/>
        <v>0</v>
      </c>
      <c r="EV35" s="79">
        <f t="shared" si="97"/>
        <v>0</v>
      </c>
      <c r="EW35" s="79">
        <f t="shared" si="97"/>
        <v>0</v>
      </c>
      <c r="EX35" s="79">
        <f t="shared" si="97"/>
        <v>0</v>
      </c>
      <c r="EY35" s="79">
        <f t="shared" si="97"/>
        <v>0</v>
      </c>
      <c r="EZ35" s="79">
        <f t="shared" si="97"/>
        <v>0</v>
      </c>
      <c r="FA35" s="79">
        <f t="shared" si="97"/>
        <v>0</v>
      </c>
      <c r="FB35" s="79">
        <f t="shared" si="97"/>
        <v>0</v>
      </c>
      <c r="FC35" s="79">
        <f t="shared" si="97"/>
        <v>0</v>
      </c>
      <c r="FD35" s="79">
        <f t="shared" si="97"/>
        <v>0</v>
      </c>
      <c r="FE35" s="79">
        <f t="shared" si="97"/>
        <v>0</v>
      </c>
      <c r="FF35" s="79">
        <f t="shared" si="97"/>
        <v>0</v>
      </c>
      <c r="FG35" s="79">
        <f t="shared" ref="FG35:FS35" si="98">IF(FG34&gt;0,FG34-$B$63*(MIN(1-FG$7,MAX(0.1*FG34^0.5/2-FG$7/2+$B$64,0)+MAX(0.1*FG34^0.5/2-FG$7/2-$B$64,0))*(1-$B$62)),0)</f>
        <v>0</v>
      </c>
      <c r="FH35" s="79">
        <f t="shared" si="98"/>
        <v>0</v>
      </c>
      <c r="FI35" s="79">
        <f t="shared" si="98"/>
        <v>0</v>
      </c>
      <c r="FJ35" s="79">
        <f t="shared" si="98"/>
        <v>0</v>
      </c>
      <c r="FK35" s="79">
        <f t="shared" si="98"/>
        <v>0</v>
      </c>
      <c r="FL35" s="79">
        <f t="shared" si="98"/>
        <v>0</v>
      </c>
      <c r="FM35" s="79">
        <f t="shared" si="98"/>
        <v>0</v>
      </c>
      <c r="FN35" s="79">
        <f t="shared" si="98"/>
        <v>0</v>
      </c>
      <c r="FO35" s="79">
        <f t="shared" si="98"/>
        <v>0</v>
      </c>
      <c r="FP35" s="79">
        <f t="shared" si="98"/>
        <v>0</v>
      </c>
      <c r="FQ35" s="79">
        <f t="shared" si="98"/>
        <v>0</v>
      </c>
      <c r="FR35" s="79">
        <f t="shared" si="98"/>
        <v>0</v>
      </c>
      <c r="FS35" s="79">
        <f t="shared" si="98"/>
        <v>0</v>
      </c>
    </row>
    <row r="36" spans="1:176" s="4" customFormat="1" x14ac:dyDescent="0.25">
      <c r="A36" s="4" t="s">
        <v>19</v>
      </c>
      <c r="B36" s="12" t="s">
        <v>8</v>
      </c>
      <c r="C36" s="4">
        <v>0</v>
      </c>
      <c r="D36" s="4">
        <f t="shared" ref="D36:AI36" si="99">IF(D28=0,D25+D34-D17-C28,0)</f>
        <v>0</v>
      </c>
      <c r="E36" s="4">
        <f t="shared" si="99"/>
        <v>0</v>
      </c>
      <c r="F36" s="4">
        <f t="shared" si="99"/>
        <v>0</v>
      </c>
      <c r="G36" s="4">
        <f t="shared" si="99"/>
        <v>0</v>
      </c>
      <c r="H36" s="4">
        <f t="shared" si="99"/>
        <v>0</v>
      </c>
      <c r="I36" s="4">
        <f t="shared" si="99"/>
        <v>0</v>
      </c>
      <c r="J36" s="4">
        <f t="shared" si="99"/>
        <v>0</v>
      </c>
      <c r="K36" s="4">
        <f t="shared" si="99"/>
        <v>0</v>
      </c>
      <c r="L36" s="4">
        <f t="shared" si="99"/>
        <v>0</v>
      </c>
      <c r="M36" s="4">
        <f t="shared" si="99"/>
        <v>0</v>
      </c>
      <c r="N36" s="4">
        <f t="shared" si="99"/>
        <v>0</v>
      </c>
      <c r="O36" s="4">
        <f t="shared" si="99"/>
        <v>0</v>
      </c>
      <c r="P36" s="4">
        <f t="shared" si="99"/>
        <v>0</v>
      </c>
      <c r="Q36" s="4">
        <f t="shared" si="99"/>
        <v>0</v>
      </c>
      <c r="R36" s="4">
        <f t="shared" si="99"/>
        <v>0</v>
      </c>
      <c r="S36" s="4">
        <f t="shared" si="99"/>
        <v>0</v>
      </c>
      <c r="T36" s="4">
        <f t="shared" si="99"/>
        <v>0</v>
      </c>
      <c r="U36" s="4">
        <f t="shared" si="99"/>
        <v>0</v>
      </c>
      <c r="V36" s="4">
        <f t="shared" si="99"/>
        <v>0</v>
      </c>
      <c r="W36" s="4">
        <f t="shared" si="99"/>
        <v>0</v>
      </c>
      <c r="X36" s="4">
        <f t="shared" si="99"/>
        <v>0</v>
      </c>
      <c r="Y36" s="4">
        <f t="shared" si="99"/>
        <v>0</v>
      </c>
      <c r="Z36" s="4">
        <f t="shared" si="99"/>
        <v>0</v>
      </c>
      <c r="AA36" s="4">
        <f t="shared" si="99"/>
        <v>0</v>
      </c>
      <c r="AB36" s="4">
        <f t="shared" si="99"/>
        <v>0</v>
      </c>
      <c r="AC36" s="4">
        <f t="shared" si="99"/>
        <v>0</v>
      </c>
      <c r="AD36" s="4">
        <f t="shared" si="99"/>
        <v>0</v>
      </c>
      <c r="AE36" s="4">
        <f t="shared" si="99"/>
        <v>0</v>
      </c>
      <c r="AF36" s="4">
        <f t="shared" si="99"/>
        <v>0</v>
      </c>
      <c r="AG36" s="4">
        <f t="shared" si="99"/>
        <v>0</v>
      </c>
      <c r="AH36" s="4">
        <f t="shared" si="99"/>
        <v>0</v>
      </c>
      <c r="AI36" s="4">
        <f t="shared" si="99"/>
        <v>0</v>
      </c>
      <c r="AJ36" s="4">
        <f t="shared" ref="AJ36:BO36" si="100">IF(AJ28=0,AJ25+AJ34-AJ17-AI28,0)</f>
        <v>0</v>
      </c>
      <c r="AK36" s="4">
        <f t="shared" si="100"/>
        <v>0</v>
      </c>
      <c r="AL36" s="4">
        <f t="shared" si="100"/>
        <v>0</v>
      </c>
      <c r="AM36" s="4">
        <f t="shared" si="100"/>
        <v>0</v>
      </c>
      <c r="AN36" s="4">
        <f t="shared" si="100"/>
        <v>0</v>
      </c>
      <c r="AO36" s="4">
        <f t="shared" si="100"/>
        <v>0</v>
      </c>
      <c r="AP36" s="4">
        <f t="shared" si="100"/>
        <v>0</v>
      </c>
      <c r="AQ36" s="4">
        <f t="shared" si="100"/>
        <v>0</v>
      </c>
      <c r="AR36" s="4">
        <f t="shared" si="100"/>
        <v>0</v>
      </c>
      <c r="AS36" s="4">
        <f t="shared" si="100"/>
        <v>0</v>
      </c>
      <c r="AT36" s="4">
        <f t="shared" si="100"/>
        <v>0</v>
      </c>
      <c r="AU36" s="4">
        <f t="shared" si="100"/>
        <v>0</v>
      </c>
      <c r="AV36" s="4">
        <f t="shared" si="100"/>
        <v>0</v>
      </c>
      <c r="AW36" s="4">
        <f t="shared" si="100"/>
        <v>0</v>
      </c>
      <c r="AX36" s="4">
        <f t="shared" si="100"/>
        <v>0</v>
      </c>
      <c r="AY36" s="4">
        <f t="shared" si="100"/>
        <v>0</v>
      </c>
      <c r="AZ36" s="4">
        <f t="shared" si="100"/>
        <v>0</v>
      </c>
      <c r="BA36" s="4">
        <f t="shared" si="100"/>
        <v>0</v>
      </c>
      <c r="BB36" s="4">
        <f t="shared" si="100"/>
        <v>0</v>
      </c>
      <c r="BC36" s="4">
        <f t="shared" si="100"/>
        <v>0</v>
      </c>
      <c r="BD36" s="4">
        <f t="shared" si="100"/>
        <v>0</v>
      </c>
      <c r="BE36" s="4">
        <f t="shared" si="100"/>
        <v>0</v>
      </c>
      <c r="BF36" s="4">
        <f t="shared" si="100"/>
        <v>0</v>
      </c>
      <c r="BG36" s="4">
        <f t="shared" si="100"/>
        <v>0</v>
      </c>
      <c r="BH36" s="4">
        <f t="shared" si="100"/>
        <v>0</v>
      </c>
      <c r="BI36" s="4">
        <f t="shared" si="100"/>
        <v>0</v>
      </c>
      <c r="BJ36" s="4">
        <f t="shared" si="100"/>
        <v>0</v>
      </c>
      <c r="BK36" s="4">
        <f t="shared" si="100"/>
        <v>0</v>
      </c>
      <c r="BL36" s="4">
        <f t="shared" si="100"/>
        <v>0</v>
      </c>
      <c r="BM36" s="4">
        <f t="shared" si="100"/>
        <v>0</v>
      </c>
      <c r="BN36" s="4">
        <f t="shared" si="100"/>
        <v>0</v>
      </c>
      <c r="BO36" s="4">
        <f t="shared" si="100"/>
        <v>0</v>
      </c>
      <c r="BP36" s="4">
        <f t="shared" ref="BP36:CU36" si="101">IF(BP28=0,BP25+BP34-BP17-BO28,0)</f>
        <v>0</v>
      </c>
      <c r="BQ36" s="4">
        <f t="shared" si="101"/>
        <v>0</v>
      </c>
      <c r="BR36" s="4">
        <f t="shared" si="101"/>
        <v>0</v>
      </c>
      <c r="BS36" s="4">
        <f t="shared" si="101"/>
        <v>0</v>
      </c>
      <c r="BT36" s="4">
        <f t="shared" si="101"/>
        <v>0</v>
      </c>
      <c r="BU36" s="4">
        <f t="shared" si="101"/>
        <v>0</v>
      </c>
      <c r="BV36" s="4">
        <f t="shared" si="101"/>
        <v>0</v>
      </c>
      <c r="BW36" s="4">
        <f t="shared" si="101"/>
        <v>0</v>
      </c>
      <c r="BX36" s="4">
        <f t="shared" si="101"/>
        <v>0</v>
      </c>
      <c r="BY36" s="4">
        <f t="shared" si="101"/>
        <v>0</v>
      </c>
      <c r="BZ36" s="4">
        <f t="shared" si="101"/>
        <v>0</v>
      </c>
      <c r="CA36" s="4">
        <f t="shared" si="101"/>
        <v>0</v>
      </c>
      <c r="CB36" s="4">
        <f t="shared" si="101"/>
        <v>0</v>
      </c>
      <c r="CC36" s="4">
        <f t="shared" si="101"/>
        <v>0</v>
      </c>
      <c r="CD36" s="4">
        <f t="shared" si="101"/>
        <v>0</v>
      </c>
      <c r="CE36" s="4">
        <f t="shared" si="101"/>
        <v>0</v>
      </c>
      <c r="CF36" s="4">
        <f t="shared" si="101"/>
        <v>19.296713098786721</v>
      </c>
      <c r="CG36" s="4">
        <f t="shared" si="101"/>
        <v>0</v>
      </c>
      <c r="CH36" s="4">
        <f t="shared" si="101"/>
        <v>0</v>
      </c>
      <c r="CI36" s="4">
        <f t="shared" si="101"/>
        <v>0</v>
      </c>
      <c r="CJ36" s="4">
        <f t="shared" si="101"/>
        <v>0</v>
      </c>
      <c r="CK36" s="4">
        <f t="shared" si="101"/>
        <v>0</v>
      </c>
      <c r="CL36" s="4">
        <f t="shared" si="101"/>
        <v>0</v>
      </c>
      <c r="CM36" s="4">
        <f t="shared" si="101"/>
        <v>0</v>
      </c>
      <c r="CN36" s="4">
        <f t="shared" si="101"/>
        <v>0</v>
      </c>
      <c r="CO36" s="4">
        <f t="shared" si="101"/>
        <v>0</v>
      </c>
      <c r="CP36" s="4">
        <f t="shared" si="101"/>
        <v>1.6292879382207346</v>
      </c>
      <c r="CQ36" s="4">
        <f t="shared" si="101"/>
        <v>0</v>
      </c>
      <c r="CR36" s="4">
        <f t="shared" si="101"/>
        <v>0</v>
      </c>
      <c r="CS36" s="4">
        <f t="shared" si="101"/>
        <v>0</v>
      </c>
      <c r="CT36" s="4">
        <f t="shared" si="101"/>
        <v>4.8447184713375773</v>
      </c>
      <c r="CU36" s="4">
        <f t="shared" si="101"/>
        <v>0</v>
      </c>
      <c r="CV36" s="4">
        <f t="shared" ref="CV36:EA36" si="102">IF(CV28=0,CV25+CV34-CV17-CU28,0)</f>
        <v>0</v>
      </c>
      <c r="CW36" s="4">
        <f t="shared" si="102"/>
        <v>0</v>
      </c>
      <c r="CX36" s="4">
        <f t="shared" si="102"/>
        <v>0</v>
      </c>
      <c r="CY36" s="4">
        <f t="shared" si="102"/>
        <v>11.659960938435745</v>
      </c>
      <c r="CZ36" s="4">
        <f t="shared" si="102"/>
        <v>0</v>
      </c>
      <c r="DA36" s="4">
        <f t="shared" si="102"/>
        <v>0</v>
      </c>
      <c r="DB36" s="4">
        <f t="shared" si="102"/>
        <v>0</v>
      </c>
      <c r="DC36" s="4">
        <f t="shared" si="102"/>
        <v>0</v>
      </c>
      <c r="DD36" s="4">
        <f t="shared" si="102"/>
        <v>0</v>
      </c>
      <c r="DE36" s="4">
        <f t="shared" si="102"/>
        <v>0</v>
      </c>
      <c r="DF36" s="4">
        <f t="shared" si="102"/>
        <v>0</v>
      </c>
      <c r="DG36" s="4">
        <f t="shared" si="102"/>
        <v>0</v>
      </c>
      <c r="DH36" s="4">
        <f t="shared" si="102"/>
        <v>8.6846239886030112</v>
      </c>
      <c r="DI36" s="4">
        <f t="shared" si="102"/>
        <v>0</v>
      </c>
      <c r="DJ36" s="4">
        <f t="shared" si="102"/>
        <v>0</v>
      </c>
      <c r="DK36" s="4">
        <f t="shared" si="102"/>
        <v>0</v>
      </c>
      <c r="DL36" s="4">
        <f t="shared" si="102"/>
        <v>0</v>
      </c>
      <c r="DM36" s="4">
        <f t="shared" si="102"/>
        <v>0</v>
      </c>
      <c r="DN36" s="4">
        <f t="shared" si="102"/>
        <v>0</v>
      </c>
      <c r="DO36" s="4">
        <f t="shared" si="102"/>
        <v>0</v>
      </c>
      <c r="DP36" s="4">
        <f t="shared" si="102"/>
        <v>0</v>
      </c>
      <c r="DQ36" s="4">
        <f t="shared" si="102"/>
        <v>2.1147081843574824</v>
      </c>
      <c r="DR36" s="4">
        <f t="shared" si="102"/>
        <v>0</v>
      </c>
      <c r="DS36" s="4">
        <f t="shared" si="102"/>
        <v>1.1903238435460688</v>
      </c>
      <c r="DT36" s="4">
        <f t="shared" si="102"/>
        <v>6.7573927122969693</v>
      </c>
      <c r="DU36" s="4">
        <f t="shared" si="102"/>
        <v>7.990521022531401</v>
      </c>
      <c r="DV36" s="4">
        <f t="shared" si="102"/>
        <v>0.91199563902890723</v>
      </c>
      <c r="DW36" s="4">
        <f t="shared" si="102"/>
        <v>8.1984454945942957</v>
      </c>
      <c r="DX36" s="4">
        <f t="shared" si="102"/>
        <v>0</v>
      </c>
      <c r="DY36" s="4">
        <f t="shared" si="102"/>
        <v>0</v>
      </c>
      <c r="DZ36" s="4">
        <f t="shared" si="102"/>
        <v>0</v>
      </c>
      <c r="EA36" s="4">
        <f t="shared" si="102"/>
        <v>0</v>
      </c>
      <c r="EB36" s="4">
        <f t="shared" ref="EB36:FG36" si="103">IF(EB28=0,EB25+EB34-EB17-EA28,0)</f>
        <v>0</v>
      </c>
      <c r="EC36" s="4">
        <f t="shared" si="103"/>
        <v>0</v>
      </c>
      <c r="ED36" s="4">
        <f t="shared" si="103"/>
        <v>0</v>
      </c>
      <c r="EE36" s="4">
        <f t="shared" si="103"/>
        <v>0</v>
      </c>
      <c r="EF36" s="4">
        <f t="shared" si="103"/>
        <v>0</v>
      </c>
      <c r="EG36" s="4">
        <f t="shared" si="103"/>
        <v>0</v>
      </c>
      <c r="EH36" s="4">
        <f t="shared" si="103"/>
        <v>0</v>
      </c>
      <c r="EI36" s="4">
        <f t="shared" si="103"/>
        <v>0</v>
      </c>
      <c r="EJ36" s="4">
        <f t="shared" si="103"/>
        <v>0</v>
      </c>
      <c r="EK36" s="4">
        <f t="shared" si="103"/>
        <v>0</v>
      </c>
      <c r="EL36" s="4">
        <f t="shared" si="103"/>
        <v>0</v>
      </c>
      <c r="EM36" s="4">
        <f t="shared" si="103"/>
        <v>0</v>
      </c>
      <c r="EN36" s="4">
        <f t="shared" si="103"/>
        <v>0</v>
      </c>
      <c r="EO36" s="4">
        <f t="shared" si="103"/>
        <v>0</v>
      </c>
      <c r="EP36" s="4">
        <f t="shared" si="103"/>
        <v>0</v>
      </c>
      <c r="EQ36" s="4">
        <f t="shared" si="103"/>
        <v>0</v>
      </c>
      <c r="ER36" s="4">
        <f t="shared" si="103"/>
        <v>0</v>
      </c>
      <c r="ES36" s="4">
        <f t="shared" si="103"/>
        <v>0</v>
      </c>
      <c r="ET36" s="4">
        <f t="shared" si="103"/>
        <v>0</v>
      </c>
      <c r="EU36" s="4">
        <f t="shared" si="103"/>
        <v>0</v>
      </c>
      <c r="EV36" s="4">
        <f t="shared" si="103"/>
        <v>0</v>
      </c>
      <c r="EW36" s="4">
        <f t="shared" si="103"/>
        <v>0</v>
      </c>
      <c r="EX36" s="4">
        <f t="shared" si="103"/>
        <v>0</v>
      </c>
      <c r="EY36" s="4">
        <f t="shared" si="103"/>
        <v>0</v>
      </c>
      <c r="EZ36" s="4">
        <f t="shared" si="103"/>
        <v>0</v>
      </c>
      <c r="FA36" s="4">
        <f t="shared" si="103"/>
        <v>0</v>
      </c>
      <c r="FB36" s="4">
        <f t="shared" si="103"/>
        <v>0</v>
      </c>
      <c r="FC36" s="4">
        <f t="shared" si="103"/>
        <v>0</v>
      </c>
      <c r="FD36" s="4">
        <f t="shared" si="103"/>
        <v>0</v>
      </c>
      <c r="FE36" s="4">
        <f t="shared" si="103"/>
        <v>0</v>
      </c>
      <c r="FF36" s="4">
        <f t="shared" si="103"/>
        <v>0</v>
      </c>
      <c r="FG36" s="4">
        <f t="shared" si="103"/>
        <v>0</v>
      </c>
      <c r="FH36" s="4">
        <f t="shared" ref="FH36:FS36" si="104">IF(FH28=0,FH25+FH34-FH17-FG28,0)</f>
        <v>0</v>
      </c>
      <c r="FI36" s="4">
        <f t="shared" si="104"/>
        <v>0</v>
      </c>
      <c r="FJ36" s="4">
        <f t="shared" si="104"/>
        <v>0</v>
      </c>
      <c r="FK36" s="4">
        <f t="shared" si="104"/>
        <v>0</v>
      </c>
      <c r="FL36" s="4">
        <f t="shared" si="104"/>
        <v>0</v>
      </c>
      <c r="FM36" s="4">
        <f t="shared" si="104"/>
        <v>0</v>
      </c>
      <c r="FN36" s="4">
        <f t="shared" si="104"/>
        <v>0</v>
      </c>
      <c r="FO36" s="4">
        <f t="shared" si="104"/>
        <v>0</v>
      </c>
      <c r="FP36" s="4">
        <f t="shared" si="104"/>
        <v>0</v>
      </c>
      <c r="FQ36" s="4">
        <f t="shared" si="104"/>
        <v>0</v>
      </c>
      <c r="FR36" s="4">
        <f t="shared" si="104"/>
        <v>0</v>
      </c>
      <c r="FS36" s="4">
        <f t="shared" si="104"/>
        <v>0</v>
      </c>
    </row>
    <row r="37" spans="1:176" s="14" customFormat="1" ht="5.25" customHeight="1" x14ac:dyDescent="0.25">
      <c r="B37" s="15"/>
    </row>
    <row r="38" spans="1:176" s="23" customFormat="1" x14ac:dyDescent="0.25">
      <c r="A38" s="23" t="s">
        <v>14</v>
      </c>
      <c r="B38" s="24" t="s">
        <v>8</v>
      </c>
      <c r="C38" s="23">
        <v>0</v>
      </c>
      <c r="D38" s="23">
        <f t="shared" ref="D38:AI38" si="105">C38+D34</f>
        <v>0</v>
      </c>
      <c r="E38" s="23">
        <f t="shared" si="105"/>
        <v>0</v>
      </c>
      <c r="F38" s="23">
        <f t="shared" si="105"/>
        <v>0</v>
      </c>
      <c r="G38" s="23">
        <f t="shared" si="105"/>
        <v>0</v>
      </c>
      <c r="H38" s="23">
        <f t="shared" si="105"/>
        <v>0</v>
      </c>
      <c r="I38" s="23">
        <f t="shared" si="105"/>
        <v>0</v>
      </c>
      <c r="J38" s="23">
        <f t="shared" si="105"/>
        <v>0</v>
      </c>
      <c r="K38" s="23">
        <f t="shared" si="105"/>
        <v>0</v>
      </c>
      <c r="L38" s="23">
        <f t="shared" si="105"/>
        <v>0</v>
      </c>
      <c r="M38" s="23">
        <f t="shared" si="105"/>
        <v>0</v>
      </c>
      <c r="N38" s="23">
        <f t="shared" si="105"/>
        <v>0</v>
      </c>
      <c r="O38" s="23">
        <f t="shared" si="105"/>
        <v>0</v>
      </c>
      <c r="P38" s="23">
        <f t="shared" si="105"/>
        <v>0</v>
      </c>
      <c r="Q38" s="23">
        <f t="shared" si="105"/>
        <v>0</v>
      </c>
      <c r="R38" s="23">
        <f t="shared" si="105"/>
        <v>0</v>
      </c>
      <c r="S38" s="23">
        <f t="shared" si="105"/>
        <v>0</v>
      </c>
      <c r="T38" s="23">
        <f t="shared" si="105"/>
        <v>0</v>
      </c>
      <c r="U38" s="23">
        <f t="shared" si="105"/>
        <v>0</v>
      </c>
      <c r="V38" s="23">
        <f t="shared" si="105"/>
        <v>0</v>
      </c>
      <c r="W38" s="23">
        <f t="shared" si="105"/>
        <v>0</v>
      </c>
      <c r="X38" s="23">
        <f t="shared" si="105"/>
        <v>0</v>
      </c>
      <c r="Y38" s="23">
        <f t="shared" si="105"/>
        <v>0</v>
      </c>
      <c r="Z38" s="23">
        <f t="shared" si="105"/>
        <v>0</v>
      </c>
      <c r="AA38" s="23">
        <f t="shared" si="105"/>
        <v>0</v>
      </c>
      <c r="AB38" s="23">
        <f t="shared" si="105"/>
        <v>20.254777070063696</v>
      </c>
      <c r="AC38" s="23">
        <f t="shared" si="105"/>
        <v>20.254777070063696</v>
      </c>
      <c r="AD38" s="23">
        <f t="shared" si="105"/>
        <v>20.254777070063696</v>
      </c>
      <c r="AE38" s="23">
        <f t="shared" si="105"/>
        <v>20.254777070063696</v>
      </c>
      <c r="AF38" s="23">
        <f t="shared" si="105"/>
        <v>20.254777070063696</v>
      </c>
      <c r="AG38" s="23">
        <f t="shared" si="105"/>
        <v>20.254777070063696</v>
      </c>
      <c r="AH38" s="23">
        <f t="shared" si="105"/>
        <v>40.573248407643312</v>
      </c>
      <c r="AI38" s="23">
        <f t="shared" si="105"/>
        <v>40.573248407643312</v>
      </c>
      <c r="AJ38" s="23">
        <f t="shared" ref="AJ38:BO38" si="106">AI38+AJ34</f>
        <v>40.573248407643312</v>
      </c>
      <c r="AK38" s="23">
        <f t="shared" si="106"/>
        <v>40.573248407643312</v>
      </c>
      <c r="AL38" s="23">
        <f t="shared" si="106"/>
        <v>40.573248407643312</v>
      </c>
      <c r="AM38" s="23">
        <f t="shared" si="106"/>
        <v>40.573248407643312</v>
      </c>
      <c r="AN38" s="23">
        <f t="shared" si="106"/>
        <v>40.573248407643312</v>
      </c>
      <c r="AO38" s="23">
        <f t="shared" si="106"/>
        <v>60.828025477707008</v>
      </c>
      <c r="AP38" s="23">
        <f t="shared" si="106"/>
        <v>60.828025477707008</v>
      </c>
      <c r="AQ38" s="23">
        <f t="shared" si="106"/>
        <v>60.828025477707008</v>
      </c>
      <c r="AR38" s="23">
        <f t="shared" si="106"/>
        <v>60.828025477707008</v>
      </c>
      <c r="AS38" s="23">
        <f t="shared" si="106"/>
        <v>60.828025477707008</v>
      </c>
      <c r="AT38" s="23">
        <f t="shared" si="106"/>
        <v>60.828025477707008</v>
      </c>
      <c r="AU38" s="23">
        <f t="shared" si="106"/>
        <v>81.019108280254784</v>
      </c>
      <c r="AV38" s="23">
        <f t="shared" si="106"/>
        <v>81.019108280254784</v>
      </c>
      <c r="AW38" s="23">
        <f t="shared" si="106"/>
        <v>81.019108280254784</v>
      </c>
      <c r="AX38" s="23">
        <f t="shared" si="106"/>
        <v>81.019108280254784</v>
      </c>
      <c r="AY38" s="23">
        <f t="shared" si="106"/>
        <v>81.019108280254784</v>
      </c>
      <c r="AZ38" s="23">
        <f t="shared" si="106"/>
        <v>101.27388535031848</v>
      </c>
      <c r="BA38" s="23">
        <f t="shared" si="106"/>
        <v>101.27388535031848</v>
      </c>
      <c r="BB38" s="23">
        <f t="shared" si="106"/>
        <v>101.27388535031848</v>
      </c>
      <c r="BC38" s="23">
        <f t="shared" si="106"/>
        <v>101.27388535031848</v>
      </c>
      <c r="BD38" s="23">
        <f t="shared" si="106"/>
        <v>126.68789808917198</v>
      </c>
      <c r="BE38" s="23">
        <f t="shared" si="106"/>
        <v>126.68789808917198</v>
      </c>
      <c r="BF38" s="23">
        <f t="shared" si="106"/>
        <v>126.68789808917198</v>
      </c>
      <c r="BG38" s="23">
        <f t="shared" si="106"/>
        <v>126.68789808917198</v>
      </c>
      <c r="BH38" s="23">
        <f t="shared" si="106"/>
        <v>126.68789808917198</v>
      </c>
      <c r="BI38" s="23">
        <f t="shared" si="106"/>
        <v>167.13375796178343</v>
      </c>
      <c r="BJ38" s="23">
        <f t="shared" si="106"/>
        <v>167.13375796178343</v>
      </c>
      <c r="BK38" s="23">
        <f t="shared" si="106"/>
        <v>167.13375796178343</v>
      </c>
      <c r="BL38" s="23">
        <f t="shared" si="106"/>
        <v>167.13375796178343</v>
      </c>
      <c r="BM38" s="23">
        <f t="shared" si="106"/>
        <v>167.13375796178343</v>
      </c>
      <c r="BN38" s="23">
        <f t="shared" si="106"/>
        <v>175.98726114649679</v>
      </c>
      <c r="BO38" s="23">
        <f t="shared" si="106"/>
        <v>202.29299363057322</v>
      </c>
      <c r="BP38" s="23">
        <f t="shared" ref="BP38:CU38" si="107">BO38+BP34</f>
        <v>202.29299363057322</v>
      </c>
      <c r="BQ38" s="23">
        <f t="shared" si="107"/>
        <v>202.29299363057322</v>
      </c>
      <c r="BR38" s="23">
        <f t="shared" si="107"/>
        <v>225.73248407643308</v>
      </c>
      <c r="BS38" s="23">
        <f t="shared" si="107"/>
        <v>225.73248407643308</v>
      </c>
      <c r="BT38" s="23">
        <f t="shared" si="107"/>
        <v>225.73248407643308</v>
      </c>
      <c r="BU38" s="23">
        <f t="shared" si="107"/>
        <v>225.73248407643308</v>
      </c>
      <c r="BV38" s="23">
        <f t="shared" si="107"/>
        <v>225.73248407643308</v>
      </c>
      <c r="BW38" s="23">
        <f t="shared" si="107"/>
        <v>266.17834394904457</v>
      </c>
      <c r="BX38" s="23">
        <f t="shared" si="107"/>
        <v>266.17834394904457</v>
      </c>
      <c r="BY38" s="23">
        <f t="shared" si="107"/>
        <v>266.17834394904457</v>
      </c>
      <c r="BZ38" s="23">
        <f t="shared" si="107"/>
        <v>266.17834394904457</v>
      </c>
      <c r="CA38" s="23">
        <f t="shared" si="107"/>
        <v>266.17834394904457</v>
      </c>
      <c r="CB38" s="23">
        <f t="shared" si="107"/>
        <v>296.62420382165601</v>
      </c>
      <c r="CC38" s="23">
        <f t="shared" si="107"/>
        <v>296.62420382165601</v>
      </c>
      <c r="CD38" s="23">
        <f t="shared" si="107"/>
        <v>296.62420382165601</v>
      </c>
      <c r="CE38" s="23">
        <f t="shared" si="107"/>
        <v>296.62420382165601</v>
      </c>
      <c r="CF38" s="23">
        <f t="shared" si="107"/>
        <v>321.97452229299358</v>
      </c>
      <c r="CG38" s="23">
        <f t="shared" si="107"/>
        <v>321.97452229299358</v>
      </c>
      <c r="CH38" s="23">
        <f t="shared" si="107"/>
        <v>321.97452229299358</v>
      </c>
      <c r="CI38" s="23">
        <f t="shared" si="107"/>
        <v>321.97452229299358</v>
      </c>
      <c r="CJ38" s="23">
        <f t="shared" si="107"/>
        <v>321.97452229299358</v>
      </c>
      <c r="CK38" s="23">
        <f t="shared" si="107"/>
        <v>342.22929936305729</v>
      </c>
      <c r="CL38" s="23">
        <f t="shared" si="107"/>
        <v>342.22929936305729</v>
      </c>
      <c r="CM38" s="23">
        <f t="shared" si="107"/>
        <v>342.22929936305729</v>
      </c>
      <c r="CN38" s="23">
        <f t="shared" si="107"/>
        <v>342.22929936305729</v>
      </c>
      <c r="CO38" s="23">
        <f t="shared" si="107"/>
        <v>342.22929936305729</v>
      </c>
      <c r="CP38" s="23">
        <f t="shared" si="107"/>
        <v>367.64331210191079</v>
      </c>
      <c r="CQ38" s="23">
        <f t="shared" si="107"/>
        <v>367.64331210191079</v>
      </c>
      <c r="CR38" s="23">
        <f t="shared" si="107"/>
        <v>367.64331210191079</v>
      </c>
      <c r="CS38" s="23">
        <f t="shared" si="107"/>
        <v>367.64331210191079</v>
      </c>
      <c r="CT38" s="23">
        <f t="shared" si="107"/>
        <v>392.99363057324837</v>
      </c>
      <c r="CU38" s="23">
        <f t="shared" si="107"/>
        <v>392.99363057324837</v>
      </c>
      <c r="CV38" s="23">
        <f t="shared" ref="CV38:EA38" si="108">CU38+CV34</f>
        <v>392.99363057324837</v>
      </c>
      <c r="CW38" s="23">
        <f t="shared" si="108"/>
        <v>392.99363057324837</v>
      </c>
      <c r="CX38" s="23">
        <f t="shared" si="108"/>
        <v>392.99363057324837</v>
      </c>
      <c r="CY38" s="23">
        <f t="shared" si="108"/>
        <v>428.40764331210187</v>
      </c>
      <c r="CZ38" s="23">
        <f t="shared" si="108"/>
        <v>428.40764331210187</v>
      </c>
      <c r="DA38" s="23">
        <f t="shared" si="108"/>
        <v>428.40764331210187</v>
      </c>
      <c r="DB38" s="23">
        <f t="shared" si="108"/>
        <v>428.40764331210187</v>
      </c>
      <c r="DC38" s="23">
        <f t="shared" si="108"/>
        <v>428.40764331210187</v>
      </c>
      <c r="DD38" s="23">
        <f t="shared" si="108"/>
        <v>452.73885350318466</v>
      </c>
      <c r="DE38" s="23">
        <f t="shared" si="108"/>
        <v>452.73885350318466</v>
      </c>
      <c r="DF38" s="23">
        <f t="shared" si="108"/>
        <v>452.73885350318466</v>
      </c>
      <c r="DG38" s="23">
        <f t="shared" si="108"/>
        <v>452.73885350318466</v>
      </c>
      <c r="DH38" s="23">
        <f t="shared" si="108"/>
        <v>483.12101910828022</v>
      </c>
      <c r="DI38" s="23">
        <f t="shared" si="108"/>
        <v>483.12101910828022</v>
      </c>
      <c r="DJ38" s="23">
        <f t="shared" si="108"/>
        <v>483.12101910828022</v>
      </c>
      <c r="DK38" s="23">
        <f t="shared" si="108"/>
        <v>483.12101910828022</v>
      </c>
      <c r="DL38" s="23">
        <f t="shared" si="108"/>
        <v>483.12101910828022</v>
      </c>
      <c r="DM38" s="23">
        <f t="shared" si="108"/>
        <v>483.12101910828022</v>
      </c>
      <c r="DN38" s="23">
        <f t="shared" si="108"/>
        <v>508.4713375796178</v>
      </c>
      <c r="DO38" s="23">
        <f t="shared" si="108"/>
        <v>508.4713375796178</v>
      </c>
      <c r="DP38" s="23">
        <f t="shared" si="108"/>
        <v>508.4713375796178</v>
      </c>
      <c r="DQ38" s="23">
        <f t="shared" si="108"/>
        <v>508.4713375796178</v>
      </c>
      <c r="DR38" s="23">
        <f t="shared" si="108"/>
        <v>508.4713375796178</v>
      </c>
      <c r="DS38" s="23">
        <f t="shared" si="108"/>
        <v>508.4713375796178</v>
      </c>
      <c r="DT38" s="23">
        <f t="shared" si="108"/>
        <v>508.4713375796178</v>
      </c>
      <c r="DU38" s="23">
        <f t="shared" si="108"/>
        <v>508.4713375796178</v>
      </c>
      <c r="DV38" s="23">
        <f t="shared" si="108"/>
        <v>508.4713375796178</v>
      </c>
      <c r="DW38" s="23">
        <f t="shared" si="108"/>
        <v>508.4713375796178</v>
      </c>
      <c r="DX38" s="23">
        <f t="shared" si="108"/>
        <v>508.4713375796178</v>
      </c>
      <c r="DY38" s="23">
        <f t="shared" si="108"/>
        <v>508.4713375796178</v>
      </c>
      <c r="DZ38" s="23">
        <f t="shared" si="108"/>
        <v>508.4713375796178</v>
      </c>
      <c r="EA38" s="23">
        <f t="shared" si="108"/>
        <v>508.4713375796178</v>
      </c>
      <c r="EB38" s="23">
        <f t="shared" ref="EB38:FG38" si="109">EA38+EB34</f>
        <v>508.4713375796178</v>
      </c>
      <c r="EC38" s="23">
        <f t="shared" si="109"/>
        <v>508.4713375796178</v>
      </c>
      <c r="ED38" s="23">
        <f t="shared" si="109"/>
        <v>508.4713375796178</v>
      </c>
      <c r="EE38" s="23">
        <f t="shared" si="109"/>
        <v>508.4713375796178</v>
      </c>
      <c r="EF38" s="23">
        <f t="shared" si="109"/>
        <v>508.4713375796178</v>
      </c>
      <c r="EG38" s="23">
        <f t="shared" si="109"/>
        <v>508.4713375796178</v>
      </c>
      <c r="EH38" s="23">
        <f t="shared" si="109"/>
        <v>508.4713375796178</v>
      </c>
      <c r="EI38" s="23">
        <f t="shared" si="109"/>
        <v>508.4713375796178</v>
      </c>
      <c r="EJ38" s="23">
        <f t="shared" si="109"/>
        <v>508.4713375796178</v>
      </c>
      <c r="EK38" s="23">
        <f t="shared" si="109"/>
        <v>508.4713375796178</v>
      </c>
      <c r="EL38" s="23">
        <f t="shared" si="109"/>
        <v>508.4713375796178</v>
      </c>
      <c r="EM38" s="23">
        <f t="shared" si="109"/>
        <v>508.4713375796178</v>
      </c>
      <c r="EN38" s="23">
        <f t="shared" si="109"/>
        <v>508.4713375796178</v>
      </c>
      <c r="EO38" s="23">
        <f t="shared" si="109"/>
        <v>508.4713375796178</v>
      </c>
      <c r="EP38" s="23">
        <f t="shared" si="109"/>
        <v>508.4713375796178</v>
      </c>
      <c r="EQ38" s="23">
        <f t="shared" si="109"/>
        <v>508.4713375796178</v>
      </c>
      <c r="ER38" s="23">
        <f t="shared" si="109"/>
        <v>508.4713375796178</v>
      </c>
      <c r="ES38" s="23">
        <f t="shared" si="109"/>
        <v>508.4713375796178</v>
      </c>
      <c r="ET38" s="23">
        <f t="shared" si="109"/>
        <v>508.4713375796178</v>
      </c>
      <c r="EU38" s="23">
        <f t="shared" si="109"/>
        <v>508.4713375796178</v>
      </c>
      <c r="EV38" s="23">
        <f t="shared" si="109"/>
        <v>508.4713375796178</v>
      </c>
      <c r="EW38" s="23">
        <f t="shared" si="109"/>
        <v>508.4713375796178</v>
      </c>
      <c r="EX38" s="23">
        <f t="shared" si="109"/>
        <v>508.4713375796178</v>
      </c>
      <c r="EY38" s="23">
        <f t="shared" si="109"/>
        <v>508.4713375796178</v>
      </c>
      <c r="EZ38" s="23">
        <f t="shared" si="109"/>
        <v>508.4713375796178</v>
      </c>
      <c r="FA38" s="23">
        <f t="shared" si="109"/>
        <v>508.4713375796178</v>
      </c>
      <c r="FB38" s="23">
        <f t="shared" si="109"/>
        <v>508.4713375796178</v>
      </c>
      <c r="FC38" s="23">
        <f t="shared" si="109"/>
        <v>508.4713375796178</v>
      </c>
      <c r="FD38" s="23">
        <f t="shared" si="109"/>
        <v>508.4713375796178</v>
      </c>
      <c r="FE38" s="23">
        <f t="shared" si="109"/>
        <v>508.4713375796178</v>
      </c>
      <c r="FF38" s="23">
        <f t="shared" si="109"/>
        <v>508.4713375796178</v>
      </c>
      <c r="FG38" s="23">
        <f t="shared" si="109"/>
        <v>508.4713375796178</v>
      </c>
      <c r="FH38" s="23">
        <f t="shared" ref="FH38:FS38" si="110">FG38+FH34</f>
        <v>508.4713375796178</v>
      </c>
      <c r="FI38" s="23">
        <f t="shared" si="110"/>
        <v>508.4713375796178</v>
      </c>
      <c r="FJ38" s="23">
        <f t="shared" si="110"/>
        <v>508.4713375796178</v>
      </c>
      <c r="FK38" s="23">
        <f t="shared" si="110"/>
        <v>508.4713375796178</v>
      </c>
      <c r="FL38" s="23">
        <f t="shared" si="110"/>
        <v>508.4713375796178</v>
      </c>
      <c r="FM38" s="23">
        <f t="shared" si="110"/>
        <v>508.4713375796178</v>
      </c>
      <c r="FN38" s="23">
        <f t="shared" si="110"/>
        <v>508.4713375796178</v>
      </c>
      <c r="FO38" s="23">
        <f t="shared" si="110"/>
        <v>508.4713375796178</v>
      </c>
      <c r="FP38" s="23">
        <f t="shared" si="110"/>
        <v>508.4713375796178</v>
      </c>
      <c r="FQ38" s="23">
        <f t="shared" si="110"/>
        <v>508.4713375796178</v>
      </c>
      <c r="FR38" s="23">
        <f t="shared" si="110"/>
        <v>508.4713375796178</v>
      </c>
      <c r="FS38" s="23">
        <f t="shared" si="110"/>
        <v>508.4713375796178</v>
      </c>
    </row>
    <row r="39" spans="1:176" s="23" customFormat="1" x14ac:dyDescent="0.25">
      <c r="A39" s="23" t="s">
        <v>42</v>
      </c>
      <c r="B39" s="24" t="s">
        <v>8</v>
      </c>
      <c r="C39" s="23">
        <v>0</v>
      </c>
      <c r="D39" s="23">
        <f t="shared" ref="D39:AI39" si="111">C39+D35</f>
        <v>0</v>
      </c>
      <c r="E39" s="23">
        <f t="shared" si="111"/>
        <v>0</v>
      </c>
      <c r="F39" s="23">
        <f t="shared" si="111"/>
        <v>0</v>
      </c>
      <c r="G39" s="23">
        <f t="shared" si="111"/>
        <v>0</v>
      </c>
      <c r="H39" s="23">
        <f t="shared" si="111"/>
        <v>0</v>
      </c>
      <c r="I39" s="23">
        <f t="shared" si="111"/>
        <v>0</v>
      </c>
      <c r="J39" s="23">
        <f t="shared" si="111"/>
        <v>0</v>
      </c>
      <c r="K39" s="23">
        <f t="shared" si="111"/>
        <v>0</v>
      </c>
      <c r="L39" s="23">
        <f t="shared" si="111"/>
        <v>0</v>
      </c>
      <c r="M39" s="23">
        <f t="shared" si="111"/>
        <v>0</v>
      </c>
      <c r="N39" s="23">
        <f t="shared" si="111"/>
        <v>0</v>
      </c>
      <c r="O39" s="23">
        <f t="shared" si="111"/>
        <v>0</v>
      </c>
      <c r="P39" s="23">
        <f t="shared" si="111"/>
        <v>0</v>
      </c>
      <c r="Q39" s="23">
        <f t="shared" si="111"/>
        <v>0</v>
      </c>
      <c r="R39" s="23">
        <f t="shared" si="111"/>
        <v>0</v>
      </c>
      <c r="S39" s="23">
        <f t="shared" si="111"/>
        <v>0</v>
      </c>
      <c r="T39" s="23">
        <f t="shared" si="111"/>
        <v>0</v>
      </c>
      <c r="U39" s="23">
        <f t="shared" si="111"/>
        <v>0</v>
      </c>
      <c r="V39" s="23">
        <f t="shared" si="111"/>
        <v>0</v>
      </c>
      <c r="W39" s="23">
        <f t="shared" si="111"/>
        <v>0</v>
      </c>
      <c r="X39" s="23">
        <f t="shared" si="111"/>
        <v>0</v>
      </c>
      <c r="Y39" s="23">
        <f t="shared" si="111"/>
        <v>0</v>
      </c>
      <c r="Z39" s="23">
        <f t="shared" si="111"/>
        <v>0</v>
      </c>
      <c r="AA39" s="23">
        <f t="shared" si="111"/>
        <v>0</v>
      </c>
      <c r="AB39" s="23">
        <f t="shared" si="111"/>
        <v>16.763467545971576</v>
      </c>
      <c r="AC39" s="23">
        <f t="shared" si="111"/>
        <v>16.763467545971576</v>
      </c>
      <c r="AD39" s="23">
        <f t="shared" si="111"/>
        <v>16.763467545971576</v>
      </c>
      <c r="AE39" s="23">
        <f t="shared" si="111"/>
        <v>16.763467545971576</v>
      </c>
      <c r="AF39" s="23">
        <f t="shared" si="111"/>
        <v>16.763467545971576</v>
      </c>
      <c r="AG39" s="23">
        <f t="shared" si="111"/>
        <v>16.763467545971576</v>
      </c>
      <c r="AH39" s="23">
        <f t="shared" si="111"/>
        <v>33.922241437718128</v>
      </c>
      <c r="AI39" s="23">
        <f t="shared" si="111"/>
        <v>33.922241437718128</v>
      </c>
      <c r="AJ39" s="23">
        <f t="shared" ref="AJ39:BO39" si="112">AI39+AJ35</f>
        <v>33.922241437718128</v>
      </c>
      <c r="AK39" s="23">
        <f t="shared" si="112"/>
        <v>33.922241437718128</v>
      </c>
      <c r="AL39" s="23">
        <f t="shared" si="112"/>
        <v>33.922241437718128</v>
      </c>
      <c r="AM39" s="23">
        <f t="shared" si="112"/>
        <v>33.922241437718128</v>
      </c>
      <c r="AN39" s="23">
        <f t="shared" si="112"/>
        <v>33.922241437718128</v>
      </c>
      <c r="AO39" s="23">
        <f t="shared" si="112"/>
        <v>51.602337555118275</v>
      </c>
      <c r="AP39" s="23">
        <f t="shared" si="112"/>
        <v>51.602337555118275</v>
      </c>
      <c r="AQ39" s="23">
        <f t="shared" si="112"/>
        <v>51.602337555118275</v>
      </c>
      <c r="AR39" s="23">
        <f t="shared" si="112"/>
        <v>51.602337555118275</v>
      </c>
      <c r="AS39" s="23">
        <f t="shared" si="112"/>
        <v>51.602337555118275</v>
      </c>
      <c r="AT39" s="23">
        <f t="shared" si="112"/>
        <v>51.602337555118275</v>
      </c>
      <c r="AU39" s="23">
        <f t="shared" si="112"/>
        <v>70.068564897115436</v>
      </c>
      <c r="AV39" s="23">
        <f t="shared" si="112"/>
        <v>70.068564897115436</v>
      </c>
      <c r="AW39" s="23">
        <f t="shared" si="112"/>
        <v>70.068564897115436</v>
      </c>
      <c r="AX39" s="23">
        <f t="shared" si="112"/>
        <v>70.068564897115436</v>
      </c>
      <c r="AY39" s="23">
        <f t="shared" si="112"/>
        <v>70.068564897115436</v>
      </c>
      <c r="AZ39" s="23">
        <f t="shared" si="112"/>
        <v>89.373647205133068</v>
      </c>
      <c r="BA39" s="23">
        <f t="shared" si="112"/>
        <v>89.373647205133068</v>
      </c>
      <c r="BB39" s="23">
        <f t="shared" si="112"/>
        <v>89.373647205133068</v>
      </c>
      <c r="BC39" s="23">
        <f t="shared" si="112"/>
        <v>89.373647205133068</v>
      </c>
      <c r="BD39" s="23">
        <f t="shared" si="112"/>
        <v>114.16306893337597</v>
      </c>
      <c r="BE39" s="23">
        <f t="shared" si="112"/>
        <v>114.16306893337597</v>
      </c>
      <c r="BF39" s="23">
        <f t="shared" si="112"/>
        <v>114.16306893337597</v>
      </c>
      <c r="BG39" s="23">
        <f t="shared" si="112"/>
        <v>114.16306893337597</v>
      </c>
      <c r="BH39" s="23">
        <f t="shared" si="112"/>
        <v>114.16306893337597</v>
      </c>
      <c r="BI39" s="23">
        <f t="shared" si="112"/>
        <v>154.06346994613267</v>
      </c>
      <c r="BJ39" s="23">
        <f t="shared" si="112"/>
        <v>154.06346994613267</v>
      </c>
      <c r="BK39" s="23">
        <f t="shared" si="112"/>
        <v>154.06346994613267</v>
      </c>
      <c r="BL39" s="23">
        <f t="shared" si="112"/>
        <v>154.06346994613267</v>
      </c>
      <c r="BM39" s="23">
        <f t="shared" si="112"/>
        <v>154.06346994613267</v>
      </c>
      <c r="BN39" s="23">
        <f t="shared" si="112"/>
        <v>162.91697313084603</v>
      </c>
      <c r="BO39" s="23">
        <f t="shared" si="112"/>
        <v>189.22270561492246</v>
      </c>
      <c r="BP39" s="23">
        <f t="shared" ref="BP39:CU39" si="113">BO39+BP35</f>
        <v>189.22270561492246</v>
      </c>
      <c r="BQ39" s="23">
        <f t="shared" si="113"/>
        <v>189.22270561492246</v>
      </c>
      <c r="BR39" s="23">
        <f t="shared" si="113"/>
        <v>212.66219606078232</v>
      </c>
      <c r="BS39" s="23">
        <f t="shared" si="113"/>
        <v>212.66219606078232</v>
      </c>
      <c r="BT39" s="23">
        <f t="shared" si="113"/>
        <v>212.66219606078232</v>
      </c>
      <c r="BU39" s="23">
        <f t="shared" si="113"/>
        <v>212.66219606078232</v>
      </c>
      <c r="BV39" s="23">
        <f t="shared" si="113"/>
        <v>212.66219606078232</v>
      </c>
      <c r="BW39" s="23">
        <f t="shared" si="113"/>
        <v>253.10805593339379</v>
      </c>
      <c r="BX39" s="23">
        <f t="shared" si="113"/>
        <v>253.10805593339379</v>
      </c>
      <c r="BY39" s="23">
        <f t="shared" si="113"/>
        <v>253.10805593339379</v>
      </c>
      <c r="BZ39" s="23">
        <f t="shared" si="113"/>
        <v>253.10805593339379</v>
      </c>
      <c r="CA39" s="23">
        <f t="shared" si="113"/>
        <v>253.10805593339379</v>
      </c>
      <c r="CB39" s="23">
        <f t="shared" si="113"/>
        <v>283.55391580600525</v>
      </c>
      <c r="CC39" s="23">
        <f t="shared" si="113"/>
        <v>283.55391580600525</v>
      </c>
      <c r="CD39" s="23">
        <f t="shared" si="113"/>
        <v>283.55391580600525</v>
      </c>
      <c r="CE39" s="23">
        <f t="shared" si="113"/>
        <v>283.55391580600525</v>
      </c>
      <c r="CF39" s="23">
        <f t="shared" si="113"/>
        <v>308.90423427734282</v>
      </c>
      <c r="CG39" s="23">
        <f t="shared" si="113"/>
        <v>308.90423427734282</v>
      </c>
      <c r="CH39" s="23">
        <f t="shared" si="113"/>
        <v>308.90423427734282</v>
      </c>
      <c r="CI39" s="23">
        <f t="shared" si="113"/>
        <v>308.90423427734282</v>
      </c>
      <c r="CJ39" s="23">
        <f t="shared" si="113"/>
        <v>308.90423427734282</v>
      </c>
      <c r="CK39" s="23">
        <f t="shared" si="113"/>
        <v>329.15901134740653</v>
      </c>
      <c r="CL39" s="23">
        <f t="shared" si="113"/>
        <v>329.15901134740653</v>
      </c>
      <c r="CM39" s="23">
        <f t="shared" si="113"/>
        <v>329.15901134740653</v>
      </c>
      <c r="CN39" s="23">
        <f t="shared" si="113"/>
        <v>329.15901134740653</v>
      </c>
      <c r="CO39" s="23">
        <f t="shared" si="113"/>
        <v>329.15901134740653</v>
      </c>
      <c r="CP39" s="23">
        <f t="shared" si="113"/>
        <v>354.57302408626003</v>
      </c>
      <c r="CQ39" s="23">
        <f t="shared" si="113"/>
        <v>354.57302408626003</v>
      </c>
      <c r="CR39" s="23">
        <f t="shared" si="113"/>
        <v>354.57302408626003</v>
      </c>
      <c r="CS39" s="23">
        <f t="shared" si="113"/>
        <v>354.57302408626003</v>
      </c>
      <c r="CT39" s="23">
        <f t="shared" si="113"/>
        <v>379.92334255759761</v>
      </c>
      <c r="CU39" s="23">
        <f t="shared" si="113"/>
        <v>379.92334255759761</v>
      </c>
      <c r="CV39" s="23">
        <f t="shared" ref="CV39:EA39" si="114">CU39+CV35</f>
        <v>379.92334255759761</v>
      </c>
      <c r="CW39" s="23">
        <f t="shared" si="114"/>
        <v>379.92334255759761</v>
      </c>
      <c r="CX39" s="23">
        <f t="shared" si="114"/>
        <v>379.92334255759761</v>
      </c>
      <c r="CY39" s="23">
        <f t="shared" si="114"/>
        <v>415.33735529645111</v>
      </c>
      <c r="CZ39" s="23">
        <f t="shared" si="114"/>
        <v>415.33735529645111</v>
      </c>
      <c r="DA39" s="23">
        <f t="shared" si="114"/>
        <v>415.33735529645111</v>
      </c>
      <c r="DB39" s="23">
        <f t="shared" si="114"/>
        <v>415.33735529645111</v>
      </c>
      <c r="DC39" s="23">
        <f t="shared" si="114"/>
        <v>415.33735529645111</v>
      </c>
      <c r="DD39" s="23">
        <f t="shared" si="114"/>
        <v>439.6685654875339</v>
      </c>
      <c r="DE39" s="23">
        <f t="shared" si="114"/>
        <v>439.6685654875339</v>
      </c>
      <c r="DF39" s="23">
        <f t="shared" si="114"/>
        <v>439.6685654875339</v>
      </c>
      <c r="DG39" s="23">
        <f t="shared" si="114"/>
        <v>439.6685654875339</v>
      </c>
      <c r="DH39" s="23">
        <f t="shared" si="114"/>
        <v>470.05073109262946</v>
      </c>
      <c r="DI39" s="23">
        <f t="shared" si="114"/>
        <v>470.05073109262946</v>
      </c>
      <c r="DJ39" s="23">
        <f t="shared" si="114"/>
        <v>470.05073109262946</v>
      </c>
      <c r="DK39" s="23">
        <f t="shared" si="114"/>
        <v>470.05073109262946</v>
      </c>
      <c r="DL39" s="23">
        <f t="shared" si="114"/>
        <v>470.05073109262946</v>
      </c>
      <c r="DM39" s="23">
        <f t="shared" si="114"/>
        <v>470.05073109262946</v>
      </c>
      <c r="DN39" s="23">
        <f t="shared" si="114"/>
        <v>495.40104956396704</v>
      </c>
      <c r="DO39" s="23">
        <f t="shared" si="114"/>
        <v>495.40104956396704</v>
      </c>
      <c r="DP39" s="23">
        <f t="shared" si="114"/>
        <v>495.40104956396704</v>
      </c>
      <c r="DQ39" s="23">
        <f t="shared" si="114"/>
        <v>495.40104956396704</v>
      </c>
      <c r="DR39" s="23">
        <f t="shared" si="114"/>
        <v>495.40104956396704</v>
      </c>
      <c r="DS39" s="23">
        <f t="shared" si="114"/>
        <v>495.40104956396704</v>
      </c>
      <c r="DT39" s="23">
        <f t="shared" si="114"/>
        <v>495.40104956396704</v>
      </c>
      <c r="DU39" s="23">
        <f t="shared" si="114"/>
        <v>495.40104956396704</v>
      </c>
      <c r="DV39" s="23">
        <f t="shared" si="114"/>
        <v>495.40104956396704</v>
      </c>
      <c r="DW39" s="23">
        <f t="shared" si="114"/>
        <v>495.40104956396704</v>
      </c>
      <c r="DX39" s="23">
        <f t="shared" si="114"/>
        <v>495.40104956396704</v>
      </c>
      <c r="DY39" s="23">
        <f t="shared" si="114"/>
        <v>495.40104956396704</v>
      </c>
      <c r="DZ39" s="23">
        <f t="shared" si="114"/>
        <v>495.40104956396704</v>
      </c>
      <c r="EA39" s="23">
        <f t="shared" si="114"/>
        <v>495.40104956396704</v>
      </c>
      <c r="EB39" s="23">
        <f t="shared" ref="EB39:FG39" si="115">EA39+EB35</f>
        <v>495.40104956396704</v>
      </c>
      <c r="EC39" s="23">
        <f t="shared" si="115"/>
        <v>495.40104956396704</v>
      </c>
      <c r="ED39" s="23">
        <f t="shared" si="115"/>
        <v>495.40104956396704</v>
      </c>
      <c r="EE39" s="23">
        <f t="shared" si="115"/>
        <v>495.40104956396704</v>
      </c>
      <c r="EF39" s="23">
        <f t="shared" si="115"/>
        <v>495.40104956396704</v>
      </c>
      <c r="EG39" s="23">
        <f t="shared" si="115"/>
        <v>495.40104956396704</v>
      </c>
      <c r="EH39" s="23">
        <f t="shared" si="115"/>
        <v>495.40104956396704</v>
      </c>
      <c r="EI39" s="23">
        <f t="shared" si="115"/>
        <v>495.40104956396704</v>
      </c>
      <c r="EJ39" s="23">
        <f t="shared" si="115"/>
        <v>495.40104956396704</v>
      </c>
      <c r="EK39" s="23">
        <f t="shared" si="115"/>
        <v>495.40104956396704</v>
      </c>
      <c r="EL39" s="23">
        <f t="shared" si="115"/>
        <v>495.40104956396704</v>
      </c>
      <c r="EM39" s="23">
        <f t="shared" si="115"/>
        <v>495.40104956396704</v>
      </c>
      <c r="EN39" s="23">
        <f t="shared" si="115"/>
        <v>495.40104956396704</v>
      </c>
      <c r="EO39" s="23">
        <f t="shared" si="115"/>
        <v>495.40104956396704</v>
      </c>
      <c r="EP39" s="23">
        <f t="shared" si="115"/>
        <v>495.40104956396704</v>
      </c>
      <c r="EQ39" s="23">
        <f t="shared" si="115"/>
        <v>495.40104956396704</v>
      </c>
      <c r="ER39" s="23">
        <f t="shared" si="115"/>
        <v>495.40104956396704</v>
      </c>
      <c r="ES39" s="23">
        <f t="shared" si="115"/>
        <v>495.40104956396704</v>
      </c>
      <c r="ET39" s="23">
        <f t="shared" si="115"/>
        <v>495.40104956396704</v>
      </c>
      <c r="EU39" s="23">
        <f t="shared" si="115"/>
        <v>495.40104956396704</v>
      </c>
      <c r="EV39" s="23">
        <f t="shared" si="115"/>
        <v>495.40104956396704</v>
      </c>
      <c r="EW39" s="23">
        <f t="shared" si="115"/>
        <v>495.40104956396704</v>
      </c>
      <c r="EX39" s="23">
        <f t="shared" si="115"/>
        <v>495.40104956396704</v>
      </c>
      <c r="EY39" s="23">
        <f t="shared" si="115"/>
        <v>495.40104956396704</v>
      </c>
      <c r="EZ39" s="23">
        <f t="shared" si="115"/>
        <v>495.40104956396704</v>
      </c>
      <c r="FA39" s="23">
        <f t="shared" si="115"/>
        <v>495.40104956396704</v>
      </c>
      <c r="FB39" s="23">
        <f t="shared" si="115"/>
        <v>495.40104956396704</v>
      </c>
      <c r="FC39" s="23">
        <f t="shared" si="115"/>
        <v>495.40104956396704</v>
      </c>
      <c r="FD39" s="23">
        <f t="shared" si="115"/>
        <v>495.40104956396704</v>
      </c>
      <c r="FE39" s="23">
        <f t="shared" si="115"/>
        <v>495.40104956396704</v>
      </c>
      <c r="FF39" s="23">
        <f t="shared" si="115"/>
        <v>495.40104956396704</v>
      </c>
      <c r="FG39" s="23">
        <f t="shared" si="115"/>
        <v>495.40104956396704</v>
      </c>
      <c r="FH39" s="23">
        <f t="shared" ref="FH39:FS39" si="116">FG39+FH35</f>
        <v>495.40104956396704</v>
      </c>
      <c r="FI39" s="23">
        <f t="shared" si="116"/>
        <v>495.40104956396704</v>
      </c>
      <c r="FJ39" s="23">
        <f t="shared" si="116"/>
        <v>495.40104956396704</v>
      </c>
      <c r="FK39" s="23">
        <f t="shared" si="116"/>
        <v>495.40104956396704</v>
      </c>
      <c r="FL39" s="23">
        <f t="shared" si="116"/>
        <v>495.40104956396704</v>
      </c>
      <c r="FM39" s="23">
        <f t="shared" si="116"/>
        <v>495.40104956396704</v>
      </c>
      <c r="FN39" s="23">
        <f t="shared" si="116"/>
        <v>495.40104956396704</v>
      </c>
      <c r="FO39" s="23">
        <f t="shared" si="116"/>
        <v>495.40104956396704</v>
      </c>
      <c r="FP39" s="23">
        <f t="shared" si="116"/>
        <v>495.40104956396704</v>
      </c>
      <c r="FQ39" s="23">
        <f t="shared" si="116"/>
        <v>495.40104956396704</v>
      </c>
      <c r="FR39" s="23">
        <f t="shared" si="116"/>
        <v>495.40104956396704</v>
      </c>
      <c r="FS39" s="23">
        <f t="shared" si="116"/>
        <v>495.40104956396704</v>
      </c>
    </row>
    <row r="40" spans="1:176" s="23" customFormat="1" x14ac:dyDescent="0.25">
      <c r="A40" s="23" t="s">
        <v>15</v>
      </c>
      <c r="B40" s="24" t="s">
        <v>8</v>
      </c>
      <c r="C40" s="23">
        <v>0</v>
      </c>
      <c r="D40" s="23">
        <f t="shared" ref="D40:AI40" si="117">C40+D34+D24</f>
        <v>0</v>
      </c>
      <c r="E40" s="23">
        <f t="shared" si="117"/>
        <v>0</v>
      </c>
      <c r="F40" s="23">
        <f t="shared" si="117"/>
        <v>0</v>
      </c>
      <c r="G40" s="23">
        <f t="shared" si="117"/>
        <v>0</v>
      </c>
      <c r="H40" s="23">
        <f t="shared" si="117"/>
        <v>0.254</v>
      </c>
      <c r="I40" s="23">
        <f t="shared" si="117"/>
        <v>4.5719999999999992</v>
      </c>
      <c r="J40" s="23">
        <f t="shared" si="117"/>
        <v>5.5879999999999992</v>
      </c>
      <c r="K40" s="23">
        <f t="shared" si="117"/>
        <v>6.6039999999999992</v>
      </c>
      <c r="L40" s="23">
        <f t="shared" si="117"/>
        <v>6.6039999999999992</v>
      </c>
      <c r="M40" s="23">
        <f t="shared" si="117"/>
        <v>6.6039999999999992</v>
      </c>
      <c r="N40" s="23">
        <f t="shared" si="117"/>
        <v>6.6039999999999992</v>
      </c>
      <c r="O40" s="23">
        <f t="shared" si="117"/>
        <v>6.6039999999999992</v>
      </c>
      <c r="P40" s="23">
        <f t="shared" si="117"/>
        <v>6.6039999999999992</v>
      </c>
      <c r="Q40" s="23">
        <f t="shared" si="117"/>
        <v>8.6359999999999992</v>
      </c>
      <c r="R40" s="23">
        <f t="shared" si="117"/>
        <v>16.509999999999991</v>
      </c>
      <c r="S40" s="23">
        <f t="shared" si="117"/>
        <v>16.509999999999991</v>
      </c>
      <c r="T40" s="23">
        <f t="shared" si="117"/>
        <v>16.509999999999991</v>
      </c>
      <c r="U40" s="23">
        <f t="shared" si="117"/>
        <v>16.509999999999991</v>
      </c>
      <c r="V40" s="23">
        <f t="shared" si="117"/>
        <v>16.509999999999991</v>
      </c>
      <c r="W40" s="23">
        <f t="shared" si="117"/>
        <v>16.509999999999991</v>
      </c>
      <c r="X40" s="23">
        <f t="shared" si="117"/>
        <v>22.605999999999991</v>
      </c>
      <c r="Y40" s="23">
        <f t="shared" si="117"/>
        <v>22.605999999999991</v>
      </c>
      <c r="Z40" s="23">
        <f t="shared" si="117"/>
        <v>22.605999999999991</v>
      </c>
      <c r="AA40" s="23">
        <f t="shared" si="117"/>
        <v>22.605999999999991</v>
      </c>
      <c r="AB40" s="23">
        <f t="shared" si="117"/>
        <v>42.860777070063691</v>
      </c>
      <c r="AC40" s="23">
        <f t="shared" si="117"/>
        <v>42.860777070063691</v>
      </c>
      <c r="AD40" s="23">
        <f t="shared" si="117"/>
        <v>42.860777070063691</v>
      </c>
      <c r="AE40" s="23">
        <f t="shared" si="117"/>
        <v>42.860777070063691</v>
      </c>
      <c r="AF40" s="23">
        <f t="shared" si="117"/>
        <v>42.860777070063691</v>
      </c>
      <c r="AG40" s="23">
        <f t="shared" si="117"/>
        <v>42.860777070063691</v>
      </c>
      <c r="AH40" s="23">
        <f t="shared" si="117"/>
        <v>63.179248407643307</v>
      </c>
      <c r="AI40" s="23">
        <f t="shared" si="117"/>
        <v>63.179248407643307</v>
      </c>
      <c r="AJ40" s="23">
        <f t="shared" ref="AJ40:BO40" si="118">AI40+AJ34+AJ24</f>
        <v>63.179248407643307</v>
      </c>
      <c r="AK40" s="23">
        <f t="shared" si="118"/>
        <v>63.179248407643307</v>
      </c>
      <c r="AL40" s="23">
        <f t="shared" si="118"/>
        <v>63.179248407643307</v>
      </c>
      <c r="AM40" s="23">
        <f t="shared" si="118"/>
        <v>63.179248407643307</v>
      </c>
      <c r="AN40" s="23">
        <f t="shared" si="118"/>
        <v>63.433248407643305</v>
      </c>
      <c r="AO40" s="23">
        <f t="shared" si="118"/>
        <v>83.688025477707001</v>
      </c>
      <c r="AP40" s="23">
        <f t="shared" si="118"/>
        <v>83.688025477707001</v>
      </c>
      <c r="AQ40" s="23">
        <f t="shared" si="118"/>
        <v>83.688025477707001</v>
      </c>
      <c r="AR40" s="23">
        <f t="shared" si="118"/>
        <v>84.196025477706996</v>
      </c>
      <c r="AS40" s="23">
        <f t="shared" si="118"/>
        <v>84.196025477706996</v>
      </c>
      <c r="AT40" s="23">
        <f t="shared" si="118"/>
        <v>84.196025477706996</v>
      </c>
      <c r="AU40" s="23">
        <f t="shared" si="118"/>
        <v>104.38710828025476</v>
      </c>
      <c r="AV40" s="23">
        <f t="shared" si="118"/>
        <v>105.14910828025477</v>
      </c>
      <c r="AW40" s="23">
        <f t="shared" si="118"/>
        <v>105.91110828025477</v>
      </c>
      <c r="AX40" s="23">
        <f t="shared" si="118"/>
        <v>105.91110828025477</v>
      </c>
      <c r="AY40" s="23">
        <f t="shared" si="118"/>
        <v>106.41910828025476</v>
      </c>
      <c r="AZ40" s="23">
        <f t="shared" si="118"/>
        <v>126.67388535031846</v>
      </c>
      <c r="BA40" s="23">
        <f t="shared" si="118"/>
        <v>126.67388535031846</v>
      </c>
      <c r="BB40" s="23">
        <f t="shared" si="118"/>
        <v>126.67388535031846</v>
      </c>
      <c r="BC40" s="23">
        <f t="shared" si="118"/>
        <v>130.99188535031846</v>
      </c>
      <c r="BD40" s="23">
        <f t="shared" si="118"/>
        <v>156.65989808917195</v>
      </c>
      <c r="BE40" s="23">
        <f t="shared" si="118"/>
        <v>157.42189808917195</v>
      </c>
      <c r="BF40" s="23">
        <f t="shared" si="118"/>
        <v>157.42189808917195</v>
      </c>
      <c r="BG40" s="23">
        <f t="shared" si="118"/>
        <v>157.42189808917195</v>
      </c>
      <c r="BH40" s="23">
        <f t="shared" si="118"/>
        <v>157.42189808917195</v>
      </c>
      <c r="BI40" s="23">
        <f t="shared" si="118"/>
        <v>197.86775796178341</v>
      </c>
      <c r="BJ40" s="23">
        <f t="shared" si="118"/>
        <v>205.74175796178341</v>
      </c>
      <c r="BK40" s="23">
        <f t="shared" si="118"/>
        <v>212.8537579617834</v>
      </c>
      <c r="BL40" s="23">
        <f t="shared" si="118"/>
        <v>213.86975796178339</v>
      </c>
      <c r="BM40" s="23">
        <f t="shared" si="118"/>
        <v>213.86975796178339</v>
      </c>
      <c r="BN40" s="23">
        <f t="shared" si="118"/>
        <v>222.72326114649678</v>
      </c>
      <c r="BO40" s="23">
        <f t="shared" si="118"/>
        <v>249.02899363057321</v>
      </c>
      <c r="BP40" s="23">
        <f t="shared" ref="BP40:CU40" si="119">BO40+BP34+BP24</f>
        <v>252.07699363057321</v>
      </c>
      <c r="BQ40" s="23">
        <f t="shared" si="119"/>
        <v>254.10899363057322</v>
      </c>
      <c r="BR40" s="23">
        <f t="shared" si="119"/>
        <v>277.54848407643311</v>
      </c>
      <c r="BS40" s="23">
        <f t="shared" si="119"/>
        <v>277.80248407643313</v>
      </c>
      <c r="BT40" s="23">
        <f t="shared" si="119"/>
        <v>277.80248407643313</v>
      </c>
      <c r="BU40" s="23">
        <f t="shared" si="119"/>
        <v>277.80248407643313</v>
      </c>
      <c r="BV40" s="23">
        <f t="shared" si="119"/>
        <v>277.80248407643313</v>
      </c>
      <c r="BW40" s="23">
        <f t="shared" si="119"/>
        <v>318.24834394904462</v>
      </c>
      <c r="BX40" s="23">
        <f t="shared" si="119"/>
        <v>318.75634394904461</v>
      </c>
      <c r="BY40" s="23">
        <f t="shared" si="119"/>
        <v>319.26434394904459</v>
      </c>
      <c r="BZ40" s="23">
        <f t="shared" si="119"/>
        <v>319.77234394904457</v>
      </c>
      <c r="CA40" s="23">
        <f t="shared" si="119"/>
        <v>319.77234394904457</v>
      </c>
      <c r="CB40" s="23">
        <f t="shared" si="119"/>
        <v>350.21820382165606</v>
      </c>
      <c r="CC40" s="23">
        <f t="shared" si="119"/>
        <v>350.21820382165606</v>
      </c>
      <c r="CD40" s="23">
        <f t="shared" si="119"/>
        <v>350.21820382165606</v>
      </c>
      <c r="CE40" s="23">
        <f t="shared" si="119"/>
        <v>350.47220382165608</v>
      </c>
      <c r="CF40" s="23">
        <f t="shared" si="119"/>
        <v>395.63852229299363</v>
      </c>
      <c r="CG40" s="23">
        <f t="shared" si="119"/>
        <v>395.63852229299363</v>
      </c>
      <c r="CH40" s="23">
        <f t="shared" si="119"/>
        <v>395.63852229299363</v>
      </c>
      <c r="CI40" s="23">
        <f t="shared" si="119"/>
        <v>395.63852229299363</v>
      </c>
      <c r="CJ40" s="23">
        <f t="shared" si="119"/>
        <v>395.63852229299363</v>
      </c>
      <c r="CK40" s="23">
        <f t="shared" si="119"/>
        <v>415.89329936305734</v>
      </c>
      <c r="CL40" s="23">
        <f t="shared" si="119"/>
        <v>415.89329936305734</v>
      </c>
      <c r="CM40" s="23">
        <f t="shared" si="119"/>
        <v>415.89329936305734</v>
      </c>
      <c r="CN40" s="23">
        <f t="shared" si="119"/>
        <v>415.89329936305734</v>
      </c>
      <c r="CO40" s="23">
        <f t="shared" si="119"/>
        <v>421.73529936305732</v>
      </c>
      <c r="CP40" s="23">
        <f t="shared" si="119"/>
        <v>447.91131210191082</v>
      </c>
      <c r="CQ40" s="23">
        <f t="shared" si="119"/>
        <v>447.91131210191082</v>
      </c>
      <c r="CR40" s="23">
        <f t="shared" si="119"/>
        <v>447.91131210191082</v>
      </c>
      <c r="CS40" s="23">
        <f t="shared" si="119"/>
        <v>447.91131210191082</v>
      </c>
      <c r="CT40" s="23">
        <f t="shared" si="119"/>
        <v>473.2616305732484</v>
      </c>
      <c r="CU40" s="23">
        <f t="shared" si="119"/>
        <v>473.51563057324842</v>
      </c>
      <c r="CV40" s="23">
        <f t="shared" ref="CV40:EA40" si="120">CU40+CV34+CV24</f>
        <v>473.51563057324842</v>
      </c>
      <c r="CW40" s="23">
        <f t="shared" si="120"/>
        <v>473.51563057324842</v>
      </c>
      <c r="CX40" s="23">
        <f t="shared" si="120"/>
        <v>473.51563057324842</v>
      </c>
      <c r="CY40" s="23">
        <f t="shared" si="120"/>
        <v>515.78764331210186</v>
      </c>
      <c r="CZ40" s="23">
        <f t="shared" si="120"/>
        <v>515.78764331210186</v>
      </c>
      <c r="DA40" s="23">
        <f t="shared" si="120"/>
        <v>515.78764331210186</v>
      </c>
      <c r="DB40" s="23">
        <f t="shared" si="120"/>
        <v>516.54964331210181</v>
      </c>
      <c r="DC40" s="23">
        <f t="shared" si="120"/>
        <v>516.54964331210181</v>
      </c>
      <c r="DD40" s="23">
        <f t="shared" si="120"/>
        <v>540.88085350318465</v>
      </c>
      <c r="DE40" s="23">
        <f t="shared" si="120"/>
        <v>542.65885350318467</v>
      </c>
      <c r="DF40" s="23">
        <f t="shared" si="120"/>
        <v>542.65885350318467</v>
      </c>
      <c r="DG40" s="23">
        <f t="shared" si="120"/>
        <v>542.65885350318467</v>
      </c>
      <c r="DH40" s="23">
        <f t="shared" si="120"/>
        <v>573.04101910828024</v>
      </c>
      <c r="DI40" s="23">
        <f t="shared" si="120"/>
        <v>573.04101910828024</v>
      </c>
      <c r="DJ40" s="23">
        <f t="shared" si="120"/>
        <v>573.04101910828024</v>
      </c>
      <c r="DK40" s="23">
        <f t="shared" si="120"/>
        <v>573.29501910828026</v>
      </c>
      <c r="DL40" s="23">
        <f t="shared" si="120"/>
        <v>573.29501910828026</v>
      </c>
      <c r="DM40" s="23">
        <f t="shared" si="120"/>
        <v>573.29501910828026</v>
      </c>
      <c r="DN40" s="23">
        <f t="shared" si="120"/>
        <v>598.64533757961783</v>
      </c>
      <c r="DO40" s="23">
        <f t="shared" si="120"/>
        <v>598.64533757961783</v>
      </c>
      <c r="DP40" s="23">
        <f t="shared" si="120"/>
        <v>598.64533757961783</v>
      </c>
      <c r="DQ40" s="23">
        <f t="shared" si="120"/>
        <v>626.58333757961782</v>
      </c>
      <c r="DR40" s="23">
        <f t="shared" si="120"/>
        <v>628.86933757961776</v>
      </c>
      <c r="DS40" s="23">
        <f t="shared" si="120"/>
        <v>633.44133757961777</v>
      </c>
      <c r="DT40" s="23">
        <f t="shared" si="120"/>
        <v>643.60133757961773</v>
      </c>
      <c r="DU40" s="23">
        <f t="shared" si="120"/>
        <v>653.7613375796177</v>
      </c>
      <c r="DV40" s="23">
        <f t="shared" si="120"/>
        <v>657.31733757961774</v>
      </c>
      <c r="DW40" s="23">
        <f t="shared" si="120"/>
        <v>672.55733757961775</v>
      </c>
      <c r="DX40" s="23">
        <f t="shared" si="120"/>
        <v>672.55733757961775</v>
      </c>
      <c r="DY40" s="23">
        <f t="shared" si="120"/>
        <v>672.55733757961775</v>
      </c>
      <c r="DZ40" s="23">
        <f t="shared" si="120"/>
        <v>673.06533757961779</v>
      </c>
      <c r="EA40" s="23">
        <f t="shared" si="120"/>
        <v>673.82733757961773</v>
      </c>
      <c r="EB40" s="23">
        <f t="shared" ref="EB40:FG40" si="121">EA40+EB34+EB24</f>
        <v>673.82733757961773</v>
      </c>
      <c r="EC40" s="23">
        <f t="shared" si="121"/>
        <v>673.82733757961773</v>
      </c>
      <c r="ED40" s="23">
        <f t="shared" si="121"/>
        <v>678.65333757961776</v>
      </c>
      <c r="EE40" s="23">
        <f t="shared" si="121"/>
        <v>696.17933757961771</v>
      </c>
      <c r="EF40" s="23">
        <f t="shared" si="121"/>
        <v>696.17933757961771</v>
      </c>
      <c r="EG40" s="23">
        <f t="shared" si="121"/>
        <v>696.17933757961771</v>
      </c>
      <c r="EH40" s="23">
        <f t="shared" si="121"/>
        <v>696.17933757961771</v>
      </c>
      <c r="EI40" s="23">
        <f t="shared" si="121"/>
        <v>700.49733757961769</v>
      </c>
      <c r="EJ40" s="23">
        <f t="shared" si="121"/>
        <v>700.75133757961771</v>
      </c>
      <c r="EK40" s="23">
        <f t="shared" si="121"/>
        <v>700.75133757961771</v>
      </c>
      <c r="EL40" s="23">
        <f t="shared" si="121"/>
        <v>700.75133757961771</v>
      </c>
      <c r="EM40" s="23">
        <f t="shared" si="121"/>
        <v>700.75133757961771</v>
      </c>
      <c r="EN40" s="23">
        <f t="shared" si="121"/>
        <v>700.75133757961771</v>
      </c>
      <c r="EO40" s="23">
        <f t="shared" si="121"/>
        <v>701.25933757961775</v>
      </c>
      <c r="EP40" s="23">
        <f t="shared" si="121"/>
        <v>706.08533757961777</v>
      </c>
      <c r="EQ40" s="23">
        <f t="shared" si="121"/>
        <v>706.08533757961777</v>
      </c>
      <c r="ER40" s="23">
        <f t="shared" si="121"/>
        <v>706.08533757961777</v>
      </c>
      <c r="ES40" s="23">
        <f t="shared" si="121"/>
        <v>706.08533757961777</v>
      </c>
      <c r="ET40" s="23">
        <f t="shared" si="121"/>
        <v>706.08533757961777</v>
      </c>
      <c r="EU40" s="23">
        <f t="shared" si="121"/>
        <v>706.08533757961777</v>
      </c>
      <c r="EV40" s="23">
        <f t="shared" si="121"/>
        <v>711.16533757961781</v>
      </c>
      <c r="EW40" s="23">
        <f t="shared" si="121"/>
        <v>711.16533757961781</v>
      </c>
      <c r="EX40" s="23">
        <f t="shared" si="121"/>
        <v>711.16533757961781</v>
      </c>
      <c r="EY40" s="23">
        <f t="shared" si="121"/>
        <v>711.16533757961781</v>
      </c>
      <c r="EZ40" s="23">
        <f t="shared" si="121"/>
        <v>712.18133757961778</v>
      </c>
      <c r="FA40" s="23">
        <f t="shared" si="121"/>
        <v>712.18133757961778</v>
      </c>
      <c r="FB40" s="23">
        <f t="shared" si="121"/>
        <v>712.18133757961778</v>
      </c>
      <c r="FC40" s="23">
        <f t="shared" si="121"/>
        <v>712.18133757961778</v>
      </c>
      <c r="FD40" s="23">
        <f t="shared" si="121"/>
        <v>719.29333757961774</v>
      </c>
      <c r="FE40" s="23">
        <f t="shared" si="121"/>
        <v>719.29333757961774</v>
      </c>
      <c r="FF40" s="23">
        <f t="shared" si="121"/>
        <v>722.08733757961772</v>
      </c>
      <c r="FG40" s="23">
        <f t="shared" si="121"/>
        <v>722.34133757961774</v>
      </c>
      <c r="FH40" s="23">
        <f t="shared" ref="FH40:FS40" si="122">FG40+FH34+FH24</f>
        <v>722.34133757961774</v>
      </c>
      <c r="FI40" s="23">
        <f t="shared" si="122"/>
        <v>722.34133757961774</v>
      </c>
      <c r="FJ40" s="23">
        <f t="shared" si="122"/>
        <v>722.34133757961774</v>
      </c>
      <c r="FK40" s="23">
        <f t="shared" si="122"/>
        <v>722.34133757961774</v>
      </c>
      <c r="FL40" s="23">
        <f t="shared" si="122"/>
        <v>722.34133757961774</v>
      </c>
      <c r="FM40" s="23">
        <f t="shared" si="122"/>
        <v>722.34133757961774</v>
      </c>
      <c r="FN40" s="23">
        <f t="shared" si="122"/>
        <v>722.59533757961776</v>
      </c>
      <c r="FO40" s="23">
        <f t="shared" si="122"/>
        <v>722.59533757961776</v>
      </c>
      <c r="FP40" s="23">
        <f t="shared" si="122"/>
        <v>727.42133757961778</v>
      </c>
      <c r="FQ40" s="23">
        <f t="shared" si="122"/>
        <v>727.42133757961778</v>
      </c>
      <c r="FR40" s="23">
        <f t="shared" si="122"/>
        <v>727.42133757961778</v>
      </c>
      <c r="FS40" s="23">
        <f t="shared" si="122"/>
        <v>727.42133757961778</v>
      </c>
    </row>
    <row r="41" spans="1:176" s="23" customFormat="1" x14ac:dyDescent="0.25">
      <c r="A41" s="23" t="s">
        <v>41</v>
      </c>
      <c r="B41" s="24" t="s">
        <v>8</v>
      </c>
      <c r="C41" s="23">
        <v>0</v>
      </c>
      <c r="D41" s="23">
        <f t="shared" ref="D41:AI41" si="123">C41+D35+D25</f>
        <v>0</v>
      </c>
      <c r="E41" s="23">
        <f t="shared" si="123"/>
        <v>0</v>
      </c>
      <c r="F41" s="23">
        <f t="shared" si="123"/>
        <v>0</v>
      </c>
      <c r="G41" s="23">
        <f t="shared" si="123"/>
        <v>0</v>
      </c>
      <c r="H41" s="23">
        <f t="shared" si="123"/>
        <v>5.0799999999999984E-2</v>
      </c>
      <c r="I41" s="23">
        <f t="shared" si="123"/>
        <v>0.91439999999999988</v>
      </c>
      <c r="J41" s="23">
        <f t="shared" si="123"/>
        <v>1.1175999999999999</v>
      </c>
      <c r="K41" s="23">
        <f t="shared" si="123"/>
        <v>1.3207999999999998</v>
      </c>
      <c r="L41" s="23">
        <f t="shared" si="123"/>
        <v>1.3207999999999998</v>
      </c>
      <c r="M41" s="23">
        <f t="shared" si="123"/>
        <v>1.3207999999999998</v>
      </c>
      <c r="N41" s="23">
        <f t="shared" si="123"/>
        <v>1.3207999999999998</v>
      </c>
      <c r="O41" s="23">
        <f t="shared" si="123"/>
        <v>1.3207999999999998</v>
      </c>
      <c r="P41" s="23">
        <f t="shared" si="123"/>
        <v>1.3207999999999998</v>
      </c>
      <c r="Q41" s="23">
        <f t="shared" si="123"/>
        <v>1.7625568</v>
      </c>
      <c r="R41" s="23">
        <f t="shared" si="123"/>
        <v>3.5113721999999972</v>
      </c>
      <c r="S41" s="23">
        <f t="shared" si="123"/>
        <v>3.5113721999999972</v>
      </c>
      <c r="T41" s="23">
        <f t="shared" si="123"/>
        <v>3.5113721999999972</v>
      </c>
      <c r="U41" s="23">
        <f t="shared" si="123"/>
        <v>3.5113721999999972</v>
      </c>
      <c r="V41" s="23">
        <f t="shared" si="123"/>
        <v>3.5113721999999972</v>
      </c>
      <c r="W41" s="23">
        <f t="shared" si="123"/>
        <v>3.5113721999999972</v>
      </c>
      <c r="X41" s="23">
        <f t="shared" si="123"/>
        <v>5.0372009999999978</v>
      </c>
      <c r="Y41" s="23">
        <f t="shared" si="123"/>
        <v>5.0372009999999978</v>
      </c>
      <c r="Z41" s="23">
        <f t="shared" si="123"/>
        <v>5.0372009999999978</v>
      </c>
      <c r="AA41" s="23">
        <f t="shared" si="123"/>
        <v>5.0372009999999978</v>
      </c>
      <c r="AB41" s="23">
        <f t="shared" si="123"/>
        <v>21.800668545971575</v>
      </c>
      <c r="AC41" s="23">
        <f t="shared" si="123"/>
        <v>21.800668545971575</v>
      </c>
      <c r="AD41" s="23">
        <f t="shared" si="123"/>
        <v>21.800668545971575</v>
      </c>
      <c r="AE41" s="23">
        <f t="shared" si="123"/>
        <v>21.800668545971575</v>
      </c>
      <c r="AF41" s="23">
        <f t="shared" si="123"/>
        <v>21.800668545971575</v>
      </c>
      <c r="AG41" s="23">
        <f t="shared" si="123"/>
        <v>21.800668545971575</v>
      </c>
      <c r="AH41" s="23">
        <f t="shared" si="123"/>
        <v>38.959442437718124</v>
      </c>
      <c r="AI41" s="23">
        <f t="shared" si="123"/>
        <v>38.959442437718124</v>
      </c>
      <c r="AJ41" s="23">
        <f t="shared" ref="AJ41:BO41" si="124">AI41+AJ35+AJ25</f>
        <v>38.959442437718124</v>
      </c>
      <c r="AK41" s="23">
        <f t="shared" si="124"/>
        <v>38.959442437718124</v>
      </c>
      <c r="AL41" s="23">
        <f t="shared" si="124"/>
        <v>38.959442437718124</v>
      </c>
      <c r="AM41" s="23">
        <f t="shared" si="124"/>
        <v>38.959442437718124</v>
      </c>
      <c r="AN41" s="23">
        <f t="shared" si="124"/>
        <v>39.044060723432409</v>
      </c>
      <c r="AO41" s="23">
        <f t="shared" si="124"/>
        <v>56.724156840832556</v>
      </c>
      <c r="AP41" s="23">
        <f t="shared" si="124"/>
        <v>56.724156840832556</v>
      </c>
      <c r="AQ41" s="23">
        <f t="shared" si="124"/>
        <v>56.724156840832556</v>
      </c>
      <c r="AR41" s="23">
        <f t="shared" si="124"/>
        <v>56.918474097975412</v>
      </c>
      <c r="AS41" s="23">
        <f t="shared" si="124"/>
        <v>56.918474097975412</v>
      </c>
      <c r="AT41" s="23">
        <f t="shared" si="124"/>
        <v>56.918474097975412</v>
      </c>
      <c r="AU41" s="23">
        <f t="shared" si="124"/>
        <v>75.384701439972574</v>
      </c>
      <c r="AV41" s="23">
        <f t="shared" si="124"/>
        <v>75.732783039972574</v>
      </c>
      <c r="AW41" s="23">
        <f t="shared" si="124"/>
        <v>76.100859519972573</v>
      </c>
      <c r="AX41" s="23">
        <f t="shared" si="124"/>
        <v>76.100859519972573</v>
      </c>
      <c r="AY41" s="23">
        <f t="shared" si="124"/>
        <v>76.372903679972566</v>
      </c>
      <c r="AZ41" s="23">
        <f t="shared" si="124"/>
        <v>95.677985987990198</v>
      </c>
      <c r="BA41" s="23">
        <f t="shared" si="124"/>
        <v>95.677985987990198</v>
      </c>
      <c r="BB41" s="23">
        <f t="shared" si="124"/>
        <v>95.677985987990198</v>
      </c>
      <c r="BC41" s="23">
        <f t="shared" si="124"/>
        <v>98.421931054656866</v>
      </c>
      <c r="BD41" s="23">
        <f t="shared" si="124"/>
        <v>123.37878958289977</v>
      </c>
      <c r="BE41" s="23">
        <f t="shared" si="124"/>
        <v>123.89918478289977</v>
      </c>
      <c r="BF41" s="23">
        <f t="shared" si="124"/>
        <v>123.89918478289977</v>
      </c>
      <c r="BG41" s="23">
        <f t="shared" si="124"/>
        <v>123.89918478289977</v>
      </c>
      <c r="BH41" s="23">
        <f t="shared" si="124"/>
        <v>123.89918478289977</v>
      </c>
      <c r="BI41" s="23">
        <f t="shared" si="124"/>
        <v>163.79958579565647</v>
      </c>
      <c r="BJ41" s="23">
        <f t="shared" si="124"/>
        <v>170.11138419565646</v>
      </c>
      <c r="BK41" s="23">
        <f t="shared" si="124"/>
        <v>176.99871704715088</v>
      </c>
      <c r="BL41" s="23">
        <f t="shared" si="124"/>
        <v>177.84240344715087</v>
      </c>
      <c r="BM41" s="23">
        <f t="shared" si="124"/>
        <v>177.84240344715087</v>
      </c>
      <c r="BN41" s="23">
        <f t="shared" si="124"/>
        <v>186.69590663186426</v>
      </c>
      <c r="BO41" s="23">
        <f t="shared" si="124"/>
        <v>213.00163911594069</v>
      </c>
      <c r="BP41" s="23">
        <f t="shared" ref="BP41:CU41" si="125">BO41+BP35+BP25</f>
        <v>215.67358364927404</v>
      </c>
      <c r="BQ41" s="23">
        <f t="shared" si="125"/>
        <v>217.54649276856182</v>
      </c>
      <c r="BR41" s="23">
        <f t="shared" si="125"/>
        <v>240.98598321442168</v>
      </c>
      <c r="BS41" s="23">
        <f t="shared" si="125"/>
        <v>241.21094819219945</v>
      </c>
      <c r="BT41" s="23">
        <f t="shared" si="125"/>
        <v>241.21094819219945</v>
      </c>
      <c r="BU41" s="23">
        <f t="shared" si="125"/>
        <v>241.21094819219945</v>
      </c>
      <c r="BV41" s="23">
        <f t="shared" si="125"/>
        <v>241.21094819219945</v>
      </c>
      <c r="BW41" s="23">
        <f t="shared" si="125"/>
        <v>281.65680806481089</v>
      </c>
      <c r="BX41" s="23">
        <f t="shared" si="125"/>
        <v>282.11441446481086</v>
      </c>
      <c r="BY41" s="23">
        <f t="shared" si="125"/>
        <v>282.57007014481087</v>
      </c>
      <c r="BZ41" s="23">
        <f t="shared" si="125"/>
        <v>283.02377510481085</v>
      </c>
      <c r="CA41" s="23">
        <f t="shared" si="125"/>
        <v>283.02377510481085</v>
      </c>
      <c r="CB41" s="23">
        <f t="shared" si="125"/>
        <v>313.46963497742229</v>
      </c>
      <c r="CC41" s="23">
        <f t="shared" si="125"/>
        <v>313.46963497742229</v>
      </c>
      <c r="CD41" s="23">
        <f t="shared" si="125"/>
        <v>313.46963497742229</v>
      </c>
      <c r="CE41" s="23">
        <f t="shared" si="125"/>
        <v>313.69247764408897</v>
      </c>
      <c r="CF41" s="23">
        <f t="shared" si="125"/>
        <v>357.36119611542654</v>
      </c>
      <c r="CG41" s="23">
        <f t="shared" si="125"/>
        <v>357.36119611542654</v>
      </c>
      <c r="CH41" s="23">
        <f t="shared" si="125"/>
        <v>357.36119611542654</v>
      </c>
      <c r="CI41" s="23">
        <f t="shared" si="125"/>
        <v>357.36119611542654</v>
      </c>
      <c r="CJ41" s="23">
        <f t="shared" si="125"/>
        <v>357.36119611542654</v>
      </c>
      <c r="CK41" s="23">
        <f t="shared" si="125"/>
        <v>377.61597318549025</v>
      </c>
      <c r="CL41" s="23">
        <f t="shared" si="125"/>
        <v>377.61597318549025</v>
      </c>
      <c r="CM41" s="23">
        <f t="shared" si="125"/>
        <v>377.61597318549025</v>
      </c>
      <c r="CN41" s="23">
        <f t="shared" si="125"/>
        <v>377.61597318549025</v>
      </c>
      <c r="CO41" s="23">
        <f t="shared" si="125"/>
        <v>382.77477784003571</v>
      </c>
      <c r="CP41" s="23">
        <f t="shared" si="125"/>
        <v>409.34993850616195</v>
      </c>
      <c r="CQ41" s="23">
        <f t="shared" si="125"/>
        <v>409.34993850616195</v>
      </c>
      <c r="CR41" s="23">
        <f t="shared" si="125"/>
        <v>409.34993850616195</v>
      </c>
      <c r="CS41" s="23">
        <f t="shared" si="125"/>
        <v>409.34993850616195</v>
      </c>
      <c r="CT41" s="23">
        <f t="shared" si="125"/>
        <v>434.70025697749952</v>
      </c>
      <c r="CU41" s="23">
        <f t="shared" si="125"/>
        <v>434.92653146638838</v>
      </c>
      <c r="CV41" s="23">
        <f t="shared" ref="CV41:EA41" si="126">CU41+CV35+CV25</f>
        <v>434.92653146638838</v>
      </c>
      <c r="CW41" s="23">
        <f t="shared" si="126"/>
        <v>434.92653146638838</v>
      </c>
      <c r="CX41" s="23">
        <f t="shared" si="126"/>
        <v>434.92653146638838</v>
      </c>
      <c r="CY41" s="23">
        <f t="shared" si="126"/>
        <v>476.4914082052419</v>
      </c>
      <c r="CZ41" s="23">
        <f t="shared" si="126"/>
        <v>476.4914082052419</v>
      </c>
      <c r="DA41" s="23">
        <f t="shared" si="126"/>
        <v>476.4914082052419</v>
      </c>
      <c r="DB41" s="23">
        <f t="shared" si="126"/>
        <v>477.16397117667049</v>
      </c>
      <c r="DC41" s="23">
        <f t="shared" si="126"/>
        <v>477.16397117667049</v>
      </c>
      <c r="DD41" s="23">
        <f t="shared" si="126"/>
        <v>501.49518136775328</v>
      </c>
      <c r="DE41" s="23">
        <f t="shared" si="126"/>
        <v>503.0224325677533</v>
      </c>
      <c r="DF41" s="23">
        <f t="shared" si="126"/>
        <v>503.0224325677533</v>
      </c>
      <c r="DG41" s="23">
        <f t="shared" si="126"/>
        <v>503.0224325677533</v>
      </c>
      <c r="DH41" s="23">
        <f t="shared" si="126"/>
        <v>533.40459817284886</v>
      </c>
      <c r="DI41" s="23">
        <f t="shared" si="126"/>
        <v>533.40459817284886</v>
      </c>
      <c r="DJ41" s="23">
        <f t="shared" si="126"/>
        <v>533.40459817284886</v>
      </c>
      <c r="DK41" s="23">
        <f t="shared" si="126"/>
        <v>533.61836457284892</v>
      </c>
      <c r="DL41" s="23">
        <f t="shared" si="126"/>
        <v>533.61836457284892</v>
      </c>
      <c r="DM41" s="23">
        <f t="shared" si="126"/>
        <v>533.61836457284892</v>
      </c>
      <c r="DN41" s="23">
        <f t="shared" si="126"/>
        <v>558.96868304418649</v>
      </c>
      <c r="DO41" s="23">
        <f t="shared" si="126"/>
        <v>558.96868304418649</v>
      </c>
      <c r="DP41" s="23">
        <f t="shared" si="126"/>
        <v>558.96868304418649</v>
      </c>
      <c r="DQ41" s="23">
        <f t="shared" si="126"/>
        <v>584.09162422065708</v>
      </c>
      <c r="DR41" s="23">
        <f t="shared" si="126"/>
        <v>587.89674389740719</v>
      </c>
      <c r="DS41" s="23">
        <f t="shared" si="126"/>
        <v>591.22386897976014</v>
      </c>
      <c r="DT41" s="23">
        <f t="shared" si="126"/>
        <v>599.32287641939547</v>
      </c>
      <c r="DU41" s="23">
        <f t="shared" si="126"/>
        <v>608.14605371972095</v>
      </c>
      <c r="DV41" s="23">
        <f t="shared" si="126"/>
        <v>611.15638663304446</v>
      </c>
      <c r="DW41" s="23">
        <f t="shared" si="126"/>
        <v>622.22433957422095</v>
      </c>
      <c r="DX41" s="23">
        <f t="shared" si="126"/>
        <v>622.22433957422095</v>
      </c>
      <c r="DY41" s="23">
        <f t="shared" si="126"/>
        <v>622.22433957422095</v>
      </c>
      <c r="DZ41" s="23">
        <f t="shared" si="126"/>
        <v>622.52699999775041</v>
      </c>
      <c r="EA41" s="23">
        <f t="shared" si="126"/>
        <v>622.966629174221</v>
      </c>
      <c r="EB41" s="23">
        <f t="shared" ref="EB41:FG41" si="127">EA41+EB35+EB25</f>
        <v>622.966629174221</v>
      </c>
      <c r="EC41" s="23">
        <f t="shared" si="127"/>
        <v>622.966629174221</v>
      </c>
      <c r="ED41" s="23">
        <f t="shared" si="127"/>
        <v>625.47807957422094</v>
      </c>
      <c r="EE41" s="23">
        <f t="shared" si="127"/>
        <v>637.5346303717638</v>
      </c>
      <c r="EF41" s="23">
        <f t="shared" si="127"/>
        <v>637.5346303717638</v>
      </c>
      <c r="EG41" s="23">
        <f t="shared" si="127"/>
        <v>637.5346303717638</v>
      </c>
      <c r="EH41" s="23">
        <f t="shared" si="127"/>
        <v>637.5346303717638</v>
      </c>
      <c r="EI41" s="23">
        <f t="shared" si="127"/>
        <v>639.37480957176376</v>
      </c>
      <c r="EJ41" s="23">
        <f t="shared" si="127"/>
        <v>641.67515568276883</v>
      </c>
      <c r="EK41" s="23">
        <f t="shared" si="127"/>
        <v>641.67515568276883</v>
      </c>
      <c r="EL41" s="23">
        <f t="shared" si="127"/>
        <v>641.67515568276883</v>
      </c>
      <c r="EM41" s="23">
        <f t="shared" si="127"/>
        <v>641.67515568276883</v>
      </c>
      <c r="EN41" s="23">
        <f t="shared" si="127"/>
        <v>641.67515568276883</v>
      </c>
      <c r="EO41" s="23">
        <f t="shared" si="127"/>
        <v>641.83420151806297</v>
      </c>
      <c r="EP41" s="23">
        <f t="shared" si="127"/>
        <v>643.25418104747473</v>
      </c>
      <c r="EQ41" s="23">
        <f t="shared" si="127"/>
        <v>643.25418104747473</v>
      </c>
      <c r="ER41" s="23">
        <f t="shared" si="127"/>
        <v>643.25418104747473</v>
      </c>
      <c r="ES41" s="23">
        <f t="shared" si="127"/>
        <v>643.25418104747473</v>
      </c>
      <c r="ET41" s="23">
        <f t="shared" si="127"/>
        <v>643.25418104747473</v>
      </c>
      <c r="EU41" s="23">
        <f t="shared" si="127"/>
        <v>643.25418104747473</v>
      </c>
      <c r="EV41" s="23">
        <f t="shared" si="127"/>
        <v>644.27018104747469</v>
      </c>
      <c r="EW41" s="23">
        <f t="shared" si="127"/>
        <v>644.27018104747469</v>
      </c>
      <c r="EX41" s="23">
        <f t="shared" si="127"/>
        <v>644.27018104747469</v>
      </c>
      <c r="EY41" s="23">
        <f t="shared" si="127"/>
        <v>644.27018104747469</v>
      </c>
      <c r="EZ41" s="23">
        <f t="shared" si="127"/>
        <v>644.47338104747473</v>
      </c>
      <c r="FA41" s="23">
        <f t="shared" si="127"/>
        <v>644.47338104747473</v>
      </c>
      <c r="FB41" s="23">
        <f t="shared" si="127"/>
        <v>644.47338104747473</v>
      </c>
      <c r="FC41" s="23">
        <f t="shared" si="127"/>
        <v>644.47338104747473</v>
      </c>
      <c r="FD41" s="23">
        <f t="shared" si="127"/>
        <v>645.89578104747477</v>
      </c>
      <c r="FE41" s="23">
        <f t="shared" si="127"/>
        <v>645.89578104747477</v>
      </c>
      <c r="FF41" s="23">
        <f t="shared" si="127"/>
        <v>646.45458104747479</v>
      </c>
      <c r="FG41" s="23">
        <f t="shared" si="127"/>
        <v>648.11409437650389</v>
      </c>
      <c r="FH41" s="23">
        <f t="shared" ref="FH41:FS41" si="128">FG41+FH35+FH25</f>
        <v>648.11409437650389</v>
      </c>
      <c r="FI41" s="23">
        <f t="shared" si="128"/>
        <v>648.11409437650389</v>
      </c>
      <c r="FJ41" s="23">
        <f t="shared" si="128"/>
        <v>648.11409437650389</v>
      </c>
      <c r="FK41" s="23">
        <f t="shared" si="128"/>
        <v>648.11409437650389</v>
      </c>
      <c r="FL41" s="23">
        <f t="shared" si="128"/>
        <v>648.11409437650389</v>
      </c>
      <c r="FM41" s="23">
        <f t="shared" si="128"/>
        <v>648.11409437650389</v>
      </c>
      <c r="FN41" s="23">
        <f t="shared" si="128"/>
        <v>648.16489437650387</v>
      </c>
      <c r="FO41" s="23">
        <f t="shared" si="128"/>
        <v>648.16489437650387</v>
      </c>
      <c r="FP41" s="23">
        <f t="shared" si="128"/>
        <v>649.13009437650385</v>
      </c>
      <c r="FQ41" s="23">
        <f t="shared" si="128"/>
        <v>649.13009437650385</v>
      </c>
      <c r="FR41" s="23">
        <f t="shared" si="128"/>
        <v>649.13009437650385</v>
      </c>
      <c r="FS41" s="23">
        <f t="shared" si="128"/>
        <v>649.13009437650385</v>
      </c>
    </row>
    <row r="42" spans="1:176" s="23" customFormat="1" ht="13.5" customHeight="1" x14ac:dyDescent="0.25">
      <c r="A42" s="23" t="s">
        <v>20</v>
      </c>
      <c r="B42" s="24" t="s">
        <v>8</v>
      </c>
      <c r="C42" s="23">
        <v>0</v>
      </c>
      <c r="D42" s="23">
        <f t="shared" ref="D42:AI42" si="129">C42+D36</f>
        <v>0</v>
      </c>
      <c r="E42" s="23">
        <f t="shared" si="129"/>
        <v>0</v>
      </c>
      <c r="F42" s="23">
        <f t="shared" si="129"/>
        <v>0</v>
      </c>
      <c r="G42" s="23">
        <f t="shared" si="129"/>
        <v>0</v>
      </c>
      <c r="H42" s="23">
        <f t="shared" si="129"/>
        <v>0</v>
      </c>
      <c r="I42" s="23">
        <f t="shared" si="129"/>
        <v>0</v>
      </c>
      <c r="J42" s="23">
        <f t="shared" si="129"/>
        <v>0</v>
      </c>
      <c r="K42" s="23">
        <f t="shared" si="129"/>
        <v>0</v>
      </c>
      <c r="L42" s="23">
        <f t="shared" si="129"/>
        <v>0</v>
      </c>
      <c r="M42" s="23">
        <f t="shared" si="129"/>
        <v>0</v>
      </c>
      <c r="N42" s="23">
        <f t="shared" si="129"/>
        <v>0</v>
      </c>
      <c r="O42" s="23">
        <f t="shared" si="129"/>
        <v>0</v>
      </c>
      <c r="P42" s="23">
        <f t="shared" si="129"/>
        <v>0</v>
      </c>
      <c r="Q42" s="23">
        <f t="shared" si="129"/>
        <v>0</v>
      </c>
      <c r="R42" s="23">
        <f t="shared" si="129"/>
        <v>0</v>
      </c>
      <c r="S42" s="23">
        <f t="shared" si="129"/>
        <v>0</v>
      </c>
      <c r="T42" s="23">
        <f t="shared" si="129"/>
        <v>0</v>
      </c>
      <c r="U42" s="23">
        <f t="shared" si="129"/>
        <v>0</v>
      </c>
      <c r="V42" s="23">
        <f t="shared" si="129"/>
        <v>0</v>
      </c>
      <c r="W42" s="23">
        <f t="shared" si="129"/>
        <v>0</v>
      </c>
      <c r="X42" s="23">
        <f t="shared" si="129"/>
        <v>0</v>
      </c>
      <c r="Y42" s="23">
        <f t="shared" si="129"/>
        <v>0</v>
      </c>
      <c r="Z42" s="23">
        <f t="shared" si="129"/>
        <v>0</v>
      </c>
      <c r="AA42" s="23">
        <f t="shared" si="129"/>
        <v>0</v>
      </c>
      <c r="AB42" s="23">
        <f t="shared" si="129"/>
        <v>0</v>
      </c>
      <c r="AC42" s="23">
        <f t="shared" si="129"/>
        <v>0</v>
      </c>
      <c r="AD42" s="23">
        <f t="shared" si="129"/>
        <v>0</v>
      </c>
      <c r="AE42" s="23">
        <f t="shared" si="129"/>
        <v>0</v>
      </c>
      <c r="AF42" s="23">
        <f t="shared" si="129"/>
        <v>0</v>
      </c>
      <c r="AG42" s="23">
        <f t="shared" si="129"/>
        <v>0</v>
      </c>
      <c r="AH42" s="23">
        <f t="shared" si="129"/>
        <v>0</v>
      </c>
      <c r="AI42" s="23">
        <f t="shared" si="129"/>
        <v>0</v>
      </c>
      <c r="AJ42" s="23">
        <f t="shared" ref="AJ42:BO42" si="130">AI42+AJ36</f>
        <v>0</v>
      </c>
      <c r="AK42" s="23">
        <f t="shared" si="130"/>
        <v>0</v>
      </c>
      <c r="AL42" s="23">
        <f t="shared" si="130"/>
        <v>0</v>
      </c>
      <c r="AM42" s="23">
        <f t="shared" si="130"/>
        <v>0</v>
      </c>
      <c r="AN42" s="23">
        <f t="shared" si="130"/>
        <v>0</v>
      </c>
      <c r="AO42" s="23">
        <f t="shared" si="130"/>
        <v>0</v>
      </c>
      <c r="AP42" s="23">
        <f t="shared" si="130"/>
        <v>0</v>
      </c>
      <c r="AQ42" s="23">
        <f t="shared" si="130"/>
        <v>0</v>
      </c>
      <c r="AR42" s="23">
        <f t="shared" si="130"/>
        <v>0</v>
      </c>
      <c r="AS42" s="23">
        <f t="shared" si="130"/>
        <v>0</v>
      </c>
      <c r="AT42" s="23">
        <f t="shared" si="130"/>
        <v>0</v>
      </c>
      <c r="AU42" s="23">
        <f t="shared" si="130"/>
        <v>0</v>
      </c>
      <c r="AV42" s="23">
        <f t="shared" si="130"/>
        <v>0</v>
      </c>
      <c r="AW42" s="23">
        <f t="shared" si="130"/>
        <v>0</v>
      </c>
      <c r="AX42" s="23">
        <f t="shared" si="130"/>
        <v>0</v>
      </c>
      <c r="AY42" s="23">
        <f t="shared" si="130"/>
        <v>0</v>
      </c>
      <c r="AZ42" s="23">
        <f t="shared" si="130"/>
        <v>0</v>
      </c>
      <c r="BA42" s="23">
        <f t="shared" si="130"/>
        <v>0</v>
      </c>
      <c r="BB42" s="23">
        <f t="shared" si="130"/>
        <v>0</v>
      </c>
      <c r="BC42" s="23">
        <f t="shared" si="130"/>
        <v>0</v>
      </c>
      <c r="BD42" s="23">
        <f t="shared" si="130"/>
        <v>0</v>
      </c>
      <c r="BE42" s="23">
        <f t="shared" si="130"/>
        <v>0</v>
      </c>
      <c r="BF42" s="23">
        <f t="shared" si="130"/>
        <v>0</v>
      </c>
      <c r="BG42" s="23">
        <f t="shared" si="130"/>
        <v>0</v>
      </c>
      <c r="BH42" s="23">
        <f t="shared" si="130"/>
        <v>0</v>
      </c>
      <c r="BI42" s="23">
        <f t="shared" si="130"/>
        <v>0</v>
      </c>
      <c r="BJ42" s="23">
        <f t="shared" si="130"/>
        <v>0</v>
      </c>
      <c r="BK42" s="23">
        <f t="shared" si="130"/>
        <v>0</v>
      </c>
      <c r="BL42" s="23">
        <f t="shared" si="130"/>
        <v>0</v>
      </c>
      <c r="BM42" s="23">
        <f t="shared" si="130"/>
        <v>0</v>
      </c>
      <c r="BN42" s="23">
        <f t="shared" si="130"/>
        <v>0</v>
      </c>
      <c r="BO42" s="23">
        <f t="shared" si="130"/>
        <v>0</v>
      </c>
      <c r="BP42" s="23">
        <f t="shared" ref="BP42:CU42" si="131">BO42+BP36</f>
        <v>0</v>
      </c>
      <c r="BQ42" s="23">
        <f t="shared" si="131"/>
        <v>0</v>
      </c>
      <c r="BR42" s="23">
        <f t="shared" si="131"/>
        <v>0</v>
      </c>
      <c r="BS42" s="23">
        <f t="shared" si="131"/>
        <v>0</v>
      </c>
      <c r="BT42" s="23">
        <f t="shared" si="131"/>
        <v>0</v>
      </c>
      <c r="BU42" s="23">
        <f t="shared" si="131"/>
        <v>0</v>
      </c>
      <c r="BV42" s="23">
        <f t="shared" si="131"/>
        <v>0</v>
      </c>
      <c r="BW42" s="23">
        <f t="shared" si="131"/>
        <v>0</v>
      </c>
      <c r="BX42" s="23">
        <f t="shared" si="131"/>
        <v>0</v>
      </c>
      <c r="BY42" s="23">
        <f t="shared" si="131"/>
        <v>0</v>
      </c>
      <c r="BZ42" s="23">
        <f t="shared" si="131"/>
        <v>0</v>
      </c>
      <c r="CA42" s="23">
        <f t="shared" si="131"/>
        <v>0</v>
      </c>
      <c r="CB42" s="23">
        <f t="shared" si="131"/>
        <v>0</v>
      </c>
      <c r="CC42" s="23">
        <f t="shared" si="131"/>
        <v>0</v>
      </c>
      <c r="CD42" s="23">
        <f t="shared" si="131"/>
        <v>0</v>
      </c>
      <c r="CE42" s="23">
        <f t="shared" si="131"/>
        <v>0</v>
      </c>
      <c r="CF42" s="23">
        <f t="shared" si="131"/>
        <v>19.296713098786721</v>
      </c>
      <c r="CG42" s="23">
        <f t="shared" si="131"/>
        <v>19.296713098786721</v>
      </c>
      <c r="CH42" s="23">
        <f t="shared" si="131"/>
        <v>19.296713098786721</v>
      </c>
      <c r="CI42" s="23">
        <f t="shared" si="131"/>
        <v>19.296713098786721</v>
      </c>
      <c r="CJ42" s="23">
        <f t="shared" si="131"/>
        <v>19.296713098786721</v>
      </c>
      <c r="CK42" s="23">
        <f t="shared" si="131"/>
        <v>19.296713098786721</v>
      </c>
      <c r="CL42" s="23">
        <f t="shared" si="131"/>
        <v>19.296713098786721</v>
      </c>
      <c r="CM42" s="23">
        <f t="shared" si="131"/>
        <v>19.296713098786721</v>
      </c>
      <c r="CN42" s="23">
        <f t="shared" si="131"/>
        <v>19.296713098786721</v>
      </c>
      <c r="CO42" s="23">
        <f t="shared" si="131"/>
        <v>19.296713098786721</v>
      </c>
      <c r="CP42" s="23">
        <f t="shared" si="131"/>
        <v>20.926001037007456</v>
      </c>
      <c r="CQ42" s="23">
        <f t="shared" si="131"/>
        <v>20.926001037007456</v>
      </c>
      <c r="CR42" s="23">
        <f t="shared" si="131"/>
        <v>20.926001037007456</v>
      </c>
      <c r="CS42" s="23">
        <f t="shared" si="131"/>
        <v>20.926001037007456</v>
      </c>
      <c r="CT42" s="23">
        <f t="shared" si="131"/>
        <v>25.770719508345032</v>
      </c>
      <c r="CU42" s="23">
        <f t="shared" si="131"/>
        <v>25.770719508345032</v>
      </c>
      <c r="CV42" s="23">
        <f t="shared" ref="CV42:EA42" si="132">CU42+CV36</f>
        <v>25.770719508345032</v>
      </c>
      <c r="CW42" s="23">
        <f t="shared" si="132"/>
        <v>25.770719508345032</v>
      </c>
      <c r="CX42" s="23">
        <f t="shared" si="132"/>
        <v>25.770719508345032</v>
      </c>
      <c r="CY42" s="23">
        <f t="shared" si="132"/>
        <v>37.430680446780777</v>
      </c>
      <c r="CZ42" s="23">
        <f t="shared" si="132"/>
        <v>37.430680446780777</v>
      </c>
      <c r="DA42" s="23">
        <f t="shared" si="132"/>
        <v>37.430680446780777</v>
      </c>
      <c r="DB42" s="23">
        <f t="shared" si="132"/>
        <v>37.430680446780777</v>
      </c>
      <c r="DC42" s="23">
        <f t="shared" si="132"/>
        <v>37.430680446780777</v>
      </c>
      <c r="DD42" s="23">
        <f t="shared" si="132"/>
        <v>37.430680446780777</v>
      </c>
      <c r="DE42" s="23">
        <f t="shared" si="132"/>
        <v>37.430680446780777</v>
      </c>
      <c r="DF42" s="23">
        <f t="shared" si="132"/>
        <v>37.430680446780777</v>
      </c>
      <c r="DG42" s="23">
        <f t="shared" si="132"/>
        <v>37.430680446780777</v>
      </c>
      <c r="DH42" s="23">
        <f t="shared" si="132"/>
        <v>46.115304435383791</v>
      </c>
      <c r="DI42" s="23">
        <f t="shared" si="132"/>
        <v>46.115304435383791</v>
      </c>
      <c r="DJ42" s="23">
        <f t="shared" si="132"/>
        <v>46.115304435383791</v>
      </c>
      <c r="DK42" s="23">
        <f t="shared" si="132"/>
        <v>46.115304435383791</v>
      </c>
      <c r="DL42" s="23">
        <f t="shared" si="132"/>
        <v>46.115304435383791</v>
      </c>
      <c r="DM42" s="23">
        <f t="shared" si="132"/>
        <v>46.115304435383791</v>
      </c>
      <c r="DN42" s="23">
        <f t="shared" si="132"/>
        <v>46.115304435383791</v>
      </c>
      <c r="DO42" s="23">
        <f t="shared" si="132"/>
        <v>46.115304435383791</v>
      </c>
      <c r="DP42" s="23">
        <f t="shared" si="132"/>
        <v>46.115304435383791</v>
      </c>
      <c r="DQ42" s="23">
        <f t="shared" si="132"/>
        <v>48.230012619741274</v>
      </c>
      <c r="DR42" s="23">
        <f t="shared" si="132"/>
        <v>48.230012619741274</v>
      </c>
      <c r="DS42" s="23">
        <f t="shared" si="132"/>
        <v>49.420336463287342</v>
      </c>
      <c r="DT42" s="23">
        <f t="shared" si="132"/>
        <v>56.177729175584311</v>
      </c>
      <c r="DU42" s="23">
        <f t="shared" si="132"/>
        <v>64.168250198115715</v>
      </c>
      <c r="DV42" s="23">
        <f t="shared" si="132"/>
        <v>65.080245837144616</v>
      </c>
      <c r="DW42" s="23">
        <f t="shared" si="132"/>
        <v>73.278691331738912</v>
      </c>
      <c r="DX42" s="23">
        <f t="shared" si="132"/>
        <v>73.278691331738912</v>
      </c>
      <c r="DY42" s="23">
        <f t="shared" si="132"/>
        <v>73.278691331738912</v>
      </c>
      <c r="DZ42" s="23">
        <f t="shared" si="132"/>
        <v>73.278691331738912</v>
      </c>
      <c r="EA42" s="23">
        <f t="shared" si="132"/>
        <v>73.278691331738912</v>
      </c>
      <c r="EB42" s="23">
        <f t="shared" ref="EB42:FG42" si="133">EA42+EB36</f>
        <v>73.278691331738912</v>
      </c>
      <c r="EC42" s="23">
        <f t="shared" si="133"/>
        <v>73.278691331738912</v>
      </c>
      <c r="ED42" s="23">
        <f t="shared" si="133"/>
        <v>73.278691331738912</v>
      </c>
      <c r="EE42" s="23">
        <f t="shared" si="133"/>
        <v>73.278691331738912</v>
      </c>
      <c r="EF42" s="23">
        <f t="shared" si="133"/>
        <v>73.278691331738912</v>
      </c>
      <c r="EG42" s="23">
        <f t="shared" si="133"/>
        <v>73.278691331738912</v>
      </c>
      <c r="EH42" s="23">
        <f t="shared" si="133"/>
        <v>73.278691331738912</v>
      </c>
      <c r="EI42" s="23">
        <f t="shared" si="133"/>
        <v>73.278691331738912</v>
      </c>
      <c r="EJ42" s="23">
        <f t="shared" si="133"/>
        <v>73.278691331738912</v>
      </c>
      <c r="EK42" s="23">
        <f t="shared" si="133"/>
        <v>73.278691331738912</v>
      </c>
      <c r="EL42" s="23">
        <f t="shared" si="133"/>
        <v>73.278691331738912</v>
      </c>
      <c r="EM42" s="23">
        <f t="shared" si="133"/>
        <v>73.278691331738912</v>
      </c>
      <c r="EN42" s="23">
        <f t="shared" si="133"/>
        <v>73.278691331738912</v>
      </c>
      <c r="EO42" s="23">
        <f t="shared" si="133"/>
        <v>73.278691331738912</v>
      </c>
      <c r="EP42" s="23">
        <f t="shared" si="133"/>
        <v>73.278691331738912</v>
      </c>
      <c r="EQ42" s="23">
        <f t="shared" si="133"/>
        <v>73.278691331738912</v>
      </c>
      <c r="ER42" s="23">
        <f t="shared" si="133"/>
        <v>73.278691331738912</v>
      </c>
      <c r="ES42" s="23">
        <f t="shared" si="133"/>
        <v>73.278691331738912</v>
      </c>
      <c r="ET42" s="23">
        <f t="shared" si="133"/>
        <v>73.278691331738912</v>
      </c>
      <c r="EU42" s="23">
        <f t="shared" si="133"/>
        <v>73.278691331738912</v>
      </c>
      <c r="EV42" s="23">
        <f t="shared" si="133"/>
        <v>73.278691331738912</v>
      </c>
      <c r="EW42" s="23">
        <f t="shared" si="133"/>
        <v>73.278691331738912</v>
      </c>
      <c r="EX42" s="23">
        <f t="shared" si="133"/>
        <v>73.278691331738912</v>
      </c>
      <c r="EY42" s="23">
        <f t="shared" si="133"/>
        <v>73.278691331738912</v>
      </c>
      <c r="EZ42" s="23">
        <f t="shared" si="133"/>
        <v>73.278691331738912</v>
      </c>
      <c r="FA42" s="23">
        <f t="shared" si="133"/>
        <v>73.278691331738912</v>
      </c>
      <c r="FB42" s="23">
        <f t="shared" si="133"/>
        <v>73.278691331738912</v>
      </c>
      <c r="FC42" s="23">
        <f t="shared" si="133"/>
        <v>73.278691331738912</v>
      </c>
      <c r="FD42" s="23">
        <f t="shared" si="133"/>
        <v>73.278691331738912</v>
      </c>
      <c r="FE42" s="23">
        <f t="shared" si="133"/>
        <v>73.278691331738912</v>
      </c>
      <c r="FF42" s="23">
        <f t="shared" si="133"/>
        <v>73.278691331738912</v>
      </c>
      <c r="FG42" s="23">
        <f t="shared" si="133"/>
        <v>73.278691331738912</v>
      </c>
      <c r="FH42" s="23">
        <f t="shared" ref="FH42:FS42" si="134">FG42+FH36</f>
        <v>73.278691331738912</v>
      </c>
      <c r="FI42" s="23">
        <f t="shared" si="134"/>
        <v>73.278691331738912</v>
      </c>
      <c r="FJ42" s="23">
        <f t="shared" si="134"/>
        <v>73.278691331738912</v>
      </c>
      <c r="FK42" s="23">
        <f t="shared" si="134"/>
        <v>73.278691331738912</v>
      </c>
      <c r="FL42" s="23">
        <f t="shared" si="134"/>
        <v>73.278691331738912</v>
      </c>
      <c r="FM42" s="23">
        <f t="shared" si="134"/>
        <v>73.278691331738912</v>
      </c>
      <c r="FN42" s="23">
        <f t="shared" si="134"/>
        <v>73.278691331738912</v>
      </c>
      <c r="FO42" s="23">
        <f t="shared" si="134"/>
        <v>73.278691331738912</v>
      </c>
      <c r="FP42" s="23">
        <f t="shared" si="134"/>
        <v>73.278691331738912</v>
      </c>
      <c r="FQ42" s="23">
        <f t="shared" si="134"/>
        <v>73.278691331738912</v>
      </c>
      <c r="FR42" s="23">
        <f t="shared" si="134"/>
        <v>73.278691331738912</v>
      </c>
      <c r="FS42" s="23">
        <f t="shared" si="134"/>
        <v>73.278691331738912</v>
      </c>
    </row>
    <row r="43" spans="1:176" s="23" customFormat="1" ht="13.5" customHeight="1" x14ac:dyDescent="0.25">
      <c r="A43" s="194" t="s">
        <v>337</v>
      </c>
      <c r="B43" s="24"/>
      <c r="CG43" s="23">
        <v>7.4</v>
      </c>
      <c r="FT43" s="23">
        <f>SUM(C43:FS43)</f>
        <v>7.4</v>
      </c>
    </row>
    <row r="44" spans="1:176" s="14" customFormat="1" ht="4.5" customHeight="1" x14ac:dyDescent="0.25">
      <c r="B44" s="15"/>
    </row>
    <row r="45" spans="1:176" s="4" customFormat="1" x14ac:dyDescent="0.25">
      <c r="A45" s="25" t="s">
        <v>27</v>
      </c>
      <c r="B45" s="26" t="s">
        <v>9</v>
      </c>
      <c r="C45" s="22">
        <v>0</v>
      </c>
      <c r="D45" s="25" t="str">
        <f>IF(ISNUMBER('Raw Data'!C53),'Raw Data'!C53,"")</f>
        <v/>
      </c>
      <c r="E45" s="25" t="str">
        <f>IF(ISNUMBER('Raw Data'!D53),'Raw Data'!D53,"")</f>
        <v/>
      </c>
      <c r="F45" s="25" t="str">
        <f>IF(ISNUMBER('Raw Data'!E53),'Raw Data'!E53,"")</f>
        <v/>
      </c>
      <c r="G45" s="25" t="str">
        <f>IF(ISNUMBER('Raw Data'!F53),'Raw Data'!F53,"")</f>
        <v/>
      </c>
      <c r="H45" s="25" t="str">
        <f>IF(ISNUMBER('Raw Data'!G53),'Raw Data'!G53,"")</f>
        <v/>
      </c>
      <c r="I45" s="25" t="str">
        <f>IF(ISNUMBER('Raw Data'!H53),'Raw Data'!H53,"")</f>
        <v/>
      </c>
      <c r="J45" s="25" t="str">
        <f>IF(ISNUMBER('Raw Data'!I53),'Raw Data'!I53,"")</f>
        <v/>
      </c>
      <c r="K45" s="25" t="str">
        <f>IF(ISNUMBER('Raw Data'!J53),'Raw Data'!J53,"")</f>
        <v/>
      </c>
      <c r="L45" s="25" t="str">
        <f>IF(ISNUMBER('Raw Data'!K53),'Raw Data'!K53,"")</f>
        <v/>
      </c>
      <c r="M45" s="25" t="str">
        <f>IF(ISNUMBER('Raw Data'!L53),'Raw Data'!L53,"")</f>
        <v/>
      </c>
      <c r="N45" s="25" t="str">
        <f>IF(ISNUMBER('Raw Data'!M53),'Raw Data'!M53,"")</f>
        <v/>
      </c>
      <c r="O45" s="25" t="str">
        <f>IF(ISNUMBER('Raw Data'!N53),'Raw Data'!N53,"")</f>
        <v/>
      </c>
      <c r="P45" s="25" t="str">
        <f>IF(ISNUMBER('Raw Data'!O53),'Raw Data'!O53,"")</f>
        <v/>
      </c>
      <c r="Q45" s="25" t="str">
        <f>IF(ISNUMBER('Raw Data'!P53),'Raw Data'!P53,"")</f>
        <v/>
      </c>
      <c r="R45" s="25" t="str">
        <f>IF(ISNUMBER('Raw Data'!Q53),'Raw Data'!Q53,"")</f>
        <v/>
      </c>
      <c r="S45" s="25" t="str">
        <f>IF(ISNUMBER('Raw Data'!R53),'Raw Data'!R53,"")</f>
        <v/>
      </c>
      <c r="T45" s="25" t="str">
        <f>IF(ISNUMBER('Raw Data'!S53),'Raw Data'!S53,"")</f>
        <v/>
      </c>
      <c r="U45" s="25" t="str">
        <f>IF(ISNUMBER('Raw Data'!T53),'Raw Data'!T53,"")</f>
        <v/>
      </c>
      <c r="V45" s="25" t="str">
        <f>IF(ISNUMBER('Raw Data'!U53),'Raw Data'!U53,"")</f>
        <v/>
      </c>
      <c r="W45" s="25" t="str">
        <f>IF(ISNUMBER('Raw Data'!V53),'Raw Data'!V53,"")</f>
        <v/>
      </c>
      <c r="X45" s="25" t="str">
        <f>IF(ISNUMBER('Raw Data'!W53),'Raw Data'!W53,"")</f>
        <v/>
      </c>
      <c r="Y45" s="25" t="str">
        <f>IF(ISNUMBER('Raw Data'!X53),'Raw Data'!X53,"")</f>
        <v/>
      </c>
      <c r="Z45" s="25" t="str">
        <f>IF(ISNUMBER('Raw Data'!Y53),'Raw Data'!Y53,"")</f>
        <v/>
      </c>
      <c r="AA45" s="25">
        <f>IF(ISNUMBER('Raw Data'!Z53),'Raw Data'!Z53,"")</f>
        <v>12.471663563414475</v>
      </c>
      <c r="AB45" s="25" t="str">
        <f>IF(ISNUMBER('Raw Data'!AA53),'Raw Data'!AA53,"")</f>
        <v/>
      </c>
      <c r="AC45" s="25" t="str">
        <f>IF(ISNUMBER('Raw Data'!AB53),'Raw Data'!AB53,"")</f>
        <v/>
      </c>
      <c r="AD45" s="25" t="str">
        <f>IF(ISNUMBER('Raw Data'!AC53),'Raw Data'!AC53,"")</f>
        <v/>
      </c>
      <c r="AE45" s="25">
        <f>IF(ISNUMBER('Raw Data'!AD53),'Raw Data'!AD53,"")</f>
        <v>12.833333333333325</v>
      </c>
      <c r="AF45" s="25" t="str">
        <f>IF(ISNUMBER('Raw Data'!AE53),'Raw Data'!AE53,"")</f>
        <v/>
      </c>
      <c r="AG45" s="25">
        <f>IF(ISNUMBER('Raw Data'!AF53),'Raw Data'!AF53,"")</f>
        <v>17.512499999999999</v>
      </c>
      <c r="AH45" s="25" t="str">
        <f>IF(ISNUMBER('Raw Data'!AG53),'Raw Data'!AG53,"")</f>
        <v/>
      </c>
      <c r="AI45" s="25">
        <f>IF(ISNUMBER('Raw Data'!AH53),'Raw Data'!AH53,"")</f>
        <v>2.895833333333325</v>
      </c>
      <c r="AJ45" s="25" t="str">
        <f>IF(ISNUMBER('Raw Data'!AI53),'Raw Data'!AI53,"")</f>
        <v/>
      </c>
      <c r="AK45" s="25" t="str">
        <f>IF(ISNUMBER('Raw Data'!AJ53),'Raw Data'!AJ53,"")</f>
        <v/>
      </c>
      <c r="AL45" s="25" t="str">
        <f>IF(ISNUMBER('Raw Data'!AK53),'Raw Data'!AK53,"")</f>
        <v/>
      </c>
      <c r="AM45" s="25" t="str">
        <f>IF(ISNUMBER('Raw Data'!AL53),'Raw Data'!AL53,"")</f>
        <v/>
      </c>
      <c r="AN45" s="25">
        <f>IF(ISNUMBER('Raw Data'!AM53),'Raw Data'!AM53,"")</f>
        <v>10.7</v>
      </c>
      <c r="AO45" s="25" t="str">
        <f>IF(ISNUMBER('Raw Data'!AN53),'Raw Data'!AN53,"")</f>
        <v/>
      </c>
      <c r="AP45" s="25">
        <f>IF(ISNUMBER('Raw Data'!AO53),'Raw Data'!AO53,"")</f>
        <v>4.5249999999999995</v>
      </c>
      <c r="AQ45" s="25" t="str">
        <f>IF(ISNUMBER('Raw Data'!AP53),'Raw Data'!AP53,"")</f>
        <v/>
      </c>
      <c r="AR45" s="25" t="str">
        <f>IF(ISNUMBER('Raw Data'!AQ53),'Raw Data'!AQ53,"")</f>
        <v/>
      </c>
      <c r="AS45" s="25" t="str">
        <f>IF(ISNUMBER('Raw Data'!AR53),'Raw Data'!AR53,"")</f>
        <v/>
      </c>
      <c r="AT45" s="25">
        <f>IF(ISNUMBER('Raw Data'!AS53),'Raw Data'!AS53,"")</f>
        <v>17.637499999999999</v>
      </c>
      <c r="AU45" s="25" t="str">
        <f>IF(ISNUMBER('Raw Data'!AT53),'Raw Data'!AT53,"")</f>
        <v/>
      </c>
      <c r="AV45" s="25">
        <f>IF(ISNUMBER('Raw Data'!AU53),'Raw Data'!AU53,"")</f>
        <v>3</v>
      </c>
      <c r="AW45" s="25" t="str">
        <f>IF(ISNUMBER('Raw Data'!AV53),'Raw Data'!AV53,"")</f>
        <v/>
      </c>
      <c r="AX45" s="25" t="str">
        <f>IF(ISNUMBER('Raw Data'!AW53),'Raw Data'!AW53,"")</f>
        <v/>
      </c>
      <c r="AY45" s="25">
        <f>IF(ISNUMBER('Raw Data'!AX53),'Raw Data'!AX53,"")</f>
        <v>11.9125</v>
      </c>
      <c r="AZ45" s="25" t="str">
        <f>IF(ISNUMBER('Raw Data'!AY53),'Raw Data'!AY53,"")</f>
        <v/>
      </c>
      <c r="BA45" s="25">
        <f>IF(ISNUMBER('Raw Data'!AZ53),'Raw Data'!AZ53,"")</f>
        <v>1.7249999999999996</v>
      </c>
      <c r="BB45" s="25" t="str">
        <f>IF(ISNUMBER('Raw Data'!BA53),'Raw Data'!BA53,"")</f>
        <v/>
      </c>
      <c r="BC45" s="25">
        <f>IF(ISNUMBER('Raw Data'!BB53),'Raw Data'!BB53,"")</f>
        <v>15.125</v>
      </c>
      <c r="BD45" s="25" t="str">
        <f>IF(ISNUMBER('Raw Data'!BC53),'Raw Data'!BC53,"")</f>
        <v/>
      </c>
      <c r="BE45" s="25" t="str">
        <f>IF(ISNUMBER('Raw Data'!BD53),'Raw Data'!BD53,"")</f>
        <v/>
      </c>
      <c r="BF45" s="25" t="str">
        <f>IF(ISNUMBER('Raw Data'!BE53),'Raw Data'!BE53,"")</f>
        <v/>
      </c>
      <c r="BG45" s="25" t="str">
        <f>IF(ISNUMBER('Raw Data'!BF53),'Raw Data'!BF53,"")</f>
        <v/>
      </c>
      <c r="BH45" s="25">
        <f>IF(ISNUMBER('Raw Data'!BG53),'Raw Data'!BG53,"")</f>
        <v>9.3500000000000014</v>
      </c>
      <c r="BI45" s="25" t="str">
        <f>IF(ISNUMBER('Raw Data'!BH53),'Raw Data'!BH53,"")</f>
        <v/>
      </c>
      <c r="BJ45" s="25">
        <f>IF(ISNUMBER('Raw Data'!BI53),'Raw Data'!BI53,"")</f>
        <v>14.5</v>
      </c>
      <c r="BK45" s="25" t="str">
        <f>IF(ISNUMBER('Raw Data'!BJ53),'Raw Data'!BJ53,"")</f>
        <v/>
      </c>
      <c r="BL45" s="25" t="str">
        <f>IF(ISNUMBER('Raw Data'!BK53),'Raw Data'!BK53,"")</f>
        <v/>
      </c>
      <c r="BM45" s="25">
        <f>IF(ISNUMBER('Raw Data'!BL53),'Raw Data'!BL53,"")</f>
        <v>4.5625</v>
      </c>
      <c r="BN45" s="25">
        <f>IF(ISNUMBER('Raw Data'!BM53),'Raw Data'!BM53,"")</f>
        <v>3.4750000000000005</v>
      </c>
      <c r="BO45" s="25" t="str">
        <f>IF(ISNUMBER('Raw Data'!BN53),'Raw Data'!BN53,"")</f>
        <v/>
      </c>
      <c r="BP45" s="25">
        <f>IF(ISNUMBER('Raw Data'!BO53),'Raw Data'!BO53,"")</f>
        <v>0.78750000000000053</v>
      </c>
      <c r="BQ45" s="25">
        <f>IF(ISNUMBER('Raw Data'!BP53),'Raw Data'!BP53,"")</f>
        <v>5.1875</v>
      </c>
      <c r="BR45" s="25" t="str">
        <f>IF(ISNUMBER('Raw Data'!BQ53),'Raw Data'!BQ53,"")</f>
        <v/>
      </c>
      <c r="BS45" s="25" t="str">
        <f>IF(ISNUMBER('Raw Data'!BR53),'Raw Data'!BR53,"")</f>
        <v/>
      </c>
      <c r="BT45" s="25" t="str">
        <f>IF(ISNUMBER('Raw Data'!BS53),'Raw Data'!BS53,"")</f>
        <v/>
      </c>
      <c r="BU45" s="25" t="str">
        <f>IF(ISNUMBER('Raw Data'!BT53),'Raw Data'!BT53,"")</f>
        <v/>
      </c>
      <c r="BV45" s="25">
        <f>IF(ISNUMBER('Raw Data'!BU53),'Raw Data'!BU53,"")</f>
        <v>12.425000000000001</v>
      </c>
      <c r="BW45" s="25" t="str">
        <f>IF(ISNUMBER('Raw Data'!BV53),'Raw Data'!BV53,"")</f>
        <v/>
      </c>
      <c r="BX45" s="25">
        <f>IF(ISNUMBER('Raw Data'!BW53),'Raw Data'!BW53,"")</f>
        <v>0.375</v>
      </c>
      <c r="BY45" s="25" t="str">
        <f>IF(ISNUMBER('Raw Data'!BX53),'Raw Data'!BX53,"")</f>
        <v/>
      </c>
      <c r="BZ45" s="25" t="str">
        <f>IF(ISNUMBER('Raw Data'!BY53),'Raw Data'!BY53,"")</f>
        <v/>
      </c>
      <c r="CA45" s="25">
        <f>IF(ISNUMBER('Raw Data'!BZ53),'Raw Data'!BZ53,"")</f>
        <v>4.45</v>
      </c>
      <c r="CB45" s="25" t="str">
        <f>IF(ISNUMBER('Raw Data'!CA53),'Raw Data'!CA53,"")</f>
        <v/>
      </c>
      <c r="CC45" s="25">
        <f>IF(ISNUMBER('Raw Data'!CB53),'Raw Data'!CB53,"")</f>
        <v>4.8500000000000005</v>
      </c>
      <c r="CD45" s="25" t="str">
        <f>IF(ISNUMBER('Raw Data'!CC53),'Raw Data'!CC53,"")</f>
        <v/>
      </c>
      <c r="CE45" s="25">
        <f>IF(ISNUMBER('Raw Data'!CD53),'Raw Data'!CD53,"")</f>
        <v>5.4124999999999996</v>
      </c>
      <c r="CF45" s="25" t="str">
        <f>IF(ISNUMBER('Raw Data'!CE53),'Raw Data'!CE53,"")</f>
        <v/>
      </c>
      <c r="CG45" s="25" t="str">
        <f>IF(ISNUMBER('Raw Data'!CF53),'Raw Data'!CF53,"")</f>
        <v/>
      </c>
      <c r="CH45" s="25" t="str">
        <f>IF(ISNUMBER('Raw Data'!CG53),'Raw Data'!CG53,"")</f>
        <v/>
      </c>
      <c r="CI45" s="25" t="str">
        <f>IF(ISNUMBER('Raw Data'!CH53),'Raw Data'!CH53,"")</f>
        <v/>
      </c>
      <c r="CJ45" s="25">
        <f>IF(ISNUMBER('Raw Data'!CI53),'Raw Data'!CI53,"")</f>
        <v>3.8875000000000002</v>
      </c>
      <c r="CK45" s="25" t="str">
        <f>IF(ISNUMBER('Raw Data'!CJ53),'Raw Data'!CJ53,"")</f>
        <v/>
      </c>
      <c r="CL45" s="25">
        <f>IF(ISNUMBER('Raw Data'!CK53),'Raw Data'!CK53,"")</f>
        <v>0.46250000000000036</v>
      </c>
      <c r="CM45" s="25" t="str">
        <f>IF(ISNUMBER('Raw Data'!CL53),'Raw Data'!CL53,"")</f>
        <v/>
      </c>
      <c r="CN45" s="25" t="str">
        <f>IF(ISNUMBER('Raw Data'!CM53),'Raw Data'!CM53,"")</f>
        <v/>
      </c>
      <c r="CO45" s="25">
        <f>IF(ISNUMBER('Raw Data'!CN53),'Raw Data'!CN53,"")</f>
        <v>10.15</v>
      </c>
      <c r="CP45" s="25" t="str">
        <f>IF(ISNUMBER('Raw Data'!CO53),'Raw Data'!CO53,"")</f>
        <v/>
      </c>
      <c r="CQ45" s="25">
        <f>IF(ISNUMBER('Raw Data'!CP53),'Raw Data'!CP53,"")</f>
        <v>0.75000000000000089</v>
      </c>
      <c r="CR45" s="25" t="str">
        <f>IF(ISNUMBER('Raw Data'!CQ53),'Raw Data'!CQ53,"")</f>
        <v/>
      </c>
      <c r="CS45" s="25">
        <f>IF(ISNUMBER('Raw Data'!CR53),'Raw Data'!CR53,"")</f>
        <v>11.4</v>
      </c>
      <c r="CT45" s="25" t="str">
        <f>IF(ISNUMBER('Raw Data'!CS53),'Raw Data'!CS53,"")</f>
        <v/>
      </c>
      <c r="CU45" s="25" t="str">
        <f>IF(ISNUMBER('Raw Data'!CT53),'Raw Data'!CT53,"")</f>
        <v/>
      </c>
      <c r="CV45" s="25" t="str">
        <f>IF(ISNUMBER('Raw Data'!CU53),'Raw Data'!CU53,"")</f>
        <v/>
      </c>
      <c r="CW45" s="25" t="str">
        <f>IF(ISNUMBER('Raw Data'!CV53),'Raw Data'!CV53,"")</f>
        <v/>
      </c>
      <c r="CX45" s="25">
        <f>IF(ISNUMBER('Raw Data'!CW53),'Raw Data'!CW53,"")</f>
        <v>13.05</v>
      </c>
      <c r="CY45" s="25" t="str">
        <f>IF(ISNUMBER('Raw Data'!CX53),'Raw Data'!CX53,"")</f>
        <v/>
      </c>
      <c r="CZ45" s="25">
        <f>IF(ISNUMBER('Raw Data'!CY53),'Raw Data'!CY53,"")</f>
        <v>0.8916666666666746</v>
      </c>
      <c r="DA45" s="25" t="str">
        <f>IF(ISNUMBER('Raw Data'!CZ53),'Raw Data'!CZ53,"")</f>
        <v/>
      </c>
      <c r="DB45" s="25" t="str">
        <f>IF(ISNUMBER('Raw Data'!DA53),'Raw Data'!DA53,"")</f>
        <v/>
      </c>
      <c r="DC45" s="25">
        <f>IF(ISNUMBER('Raw Data'!DB53),'Raw Data'!DB53,"")</f>
        <v>11.35</v>
      </c>
      <c r="DD45" s="25" t="str">
        <f>IF(ISNUMBER('Raw Data'!DC53),'Raw Data'!DC53,"")</f>
        <v/>
      </c>
      <c r="DE45" s="25">
        <f>IF(ISNUMBER('Raw Data'!DD53),'Raw Data'!DD53,"")</f>
        <v>0.74999999999999878</v>
      </c>
      <c r="DF45" s="25" t="str">
        <f>IF(ISNUMBER('Raw Data'!DE53),'Raw Data'!DE53,"")</f>
        <v/>
      </c>
      <c r="DG45" s="25">
        <f>IF(ISNUMBER('Raw Data'!DF53),'Raw Data'!DF53,"")</f>
        <v>2.7000000000000006</v>
      </c>
      <c r="DH45" s="25" t="str">
        <f>IF(ISNUMBER('Raw Data'!DG53),'Raw Data'!DG53,"")</f>
        <v/>
      </c>
      <c r="DI45" s="25" t="str">
        <f>IF(ISNUMBER('Raw Data'!DH53),'Raw Data'!DH53,"")</f>
        <v/>
      </c>
      <c r="DJ45" s="25" t="str">
        <f>IF(ISNUMBER('Raw Data'!DI53),'Raw Data'!DI53,"")</f>
        <v/>
      </c>
      <c r="DK45" s="25" t="str">
        <f>IF(ISNUMBER('Raw Data'!DJ53),'Raw Data'!DJ53,"")</f>
        <v/>
      </c>
      <c r="DL45" s="25" t="str">
        <f>IF(ISNUMBER('Raw Data'!DK53),'Raw Data'!DK53,"")</f>
        <v/>
      </c>
      <c r="DM45" s="25">
        <f>IF(ISNUMBER('Raw Data'!DL53),'Raw Data'!DL53,"")</f>
        <v>13.637499999999999</v>
      </c>
      <c r="DN45" s="25" t="str">
        <f>IF(ISNUMBER('Raw Data'!DM53),'Raw Data'!DM53,"")</f>
        <v/>
      </c>
      <c r="DO45" s="25">
        <f>IF(ISNUMBER('Raw Data'!DN53),'Raw Data'!DN53,"")</f>
        <v>3.3125</v>
      </c>
      <c r="DP45" s="25" t="str">
        <f>IF(ISNUMBER('Raw Data'!DO53),'Raw Data'!DO53,"")</f>
        <v/>
      </c>
      <c r="DQ45" s="25" t="str">
        <f>IF(ISNUMBER('Raw Data'!DP53),'Raw Data'!DP53,"")</f>
        <v/>
      </c>
      <c r="DR45" s="25" t="str">
        <f>IF(ISNUMBER('Raw Data'!DQ53),'Raw Data'!DQ53,"")</f>
        <v/>
      </c>
      <c r="DS45" s="25" t="str">
        <f>IF(ISNUMBER('Raw Data'!DR53),'Raw Data'!DR53,"")</f>
        <v/>
      </c>
      <c r="DT45" s="25" t="str">
        <f>IF(ISNUMBER('Raw Data'!DS53),'Raw Data'!DS53,"")</f>
        <v/>
      </c>
      <c r="DU45" s="25" t="str">
        <f>IF(ISNUMBER('Raw Data'!DT53),'Raw Data'!DT53,"")</f>
        <v/>
      </c>
      <c r="DV45" s="25" t="str">
        <f>IF(ISNUMBER('Raw Data'!DU53),'Raw Data'!DU53,"")</f>
        <v/>
      </c>
      <c r="DW45" s="25" t="str">
        <f>IF(ISNUMBER('Raw Data'!DV53),'Raw Data'!DV53,"")</f>
        <v/>
      </c>
      <c r="DX45" s="25" t="str">
        <f>IF(ISNUMBER('Raw Data'!DW53),'Raw Data'!DW53,"")</f>
        <v/>
      </c>
      <c r="DY45" s="25" t="str">
        <f>IF(ISNUMBER('Raw Data'!DX53),'Raw Data'!DX53,"")</f>
        <v/>
      </c>
      <c r="DZ45" s="25">
        <f>IF(ISNUMBER('Raw Data'!DY53),'Raw Data'!DY53,"")</f>
        <v>12.2</v>
      </c>
      <c r="EA45" s="25" t="str">
        <f>IF(ISNUMBER('Raw Data'!DZ53),'Raw Data'!DZ53,"")</f>
        <v/>
      </c>
      <c r="EB45" s="25" t="str">
        <f>IF(ISNUMBER('Raw Data'!EA53),'Raw Data'!EA53,"")</f>
        <v/>
      </c>
      <c r="EC45" s="25" t="str">
        <f>IF(ISNUMBER('Raw Data'!EB53),'Raw Data'!EB53,"")</f>
        <v/>
      </c>
      <c r="ED45" s="25" t="str">
        <f>IF(ISNUMBER('Raw Data'!EC53),'Raw Data'!EC53,"")</f>
        <v/>
      </c>
      <c r="EE45" s="25" t="str">
        <f>IF(ISNUMBER('Raw Data'!ED53),'Raw Data'!ED53,"")</f>
        <v/>
      </c>
      <c r="EF45" s="25" t="str">
        <f>IF(ISNUMBER('Raw Data'!EE53),'Raw Data'!EE53,"")</f>
        <v/>
      </c>
      <c r="EG45" s="25" t="str">
        <f>IF(ISNUMBER('Raw Data'!EF53),'Raw Data'!EF53,"")</f>
        <v/>
      </c>
      <c r="EH45" s="25">
        <f>IF(ISNUMBER('Raw Data'!EG53),'Raw Data'!EG53,"")</f>
        <v>1.4000000000000004</v>
      </c>
      <c r="EI45" s="25" t="str">
        <f>IF(ISNUMBER('Raw Data'!EH53),'Raw Data'!EH53,"")</f>
        <v/>
      </c>
      <c r="EJ45" s="25" t="str">
        <f>IF(ISNUMBER('Raw Data'!EI53),'Raw Data'!EI53,"")</f>
        <v/>
      </c>
      <c r="EK45" s="25" t="str">
        <f>IF(ISNUMBER('Raw Data'!EJ53),'Raw Data'!EJ53,"")</f>
        <v/>
      </c>
      <c r="EL45" s="25" t="str">
        <f>IF(ISNUMBER('Raw Data'!EK53),'Raw Data'!EK53,"")</f>
        <v/>
      </c>
      <c r="EM45" s="25" t="str">
        <f>IF(ISNUMBER('Raw Data'!EL53),'Raw Data'!EL53,"")</f>
        <v/>
      </c>
      <c r="EN45" s="25" t="str">
        <f>IF(ISNUMBER('Raw Data'!EM53),'Raw Data'!EM53,"")</f>
        <v/>
      </c>
      <c r="EO45" s="25" t="str">
        <f>IF(ISNUMBER('Raw Data'!EN53),'Raw Data'!EN53,"")</f>
        <v/>
      </c>
      <c r="EP45" s="25" t="str">
        <f>IF(ISNUMBER('Raw Data'!EO53),'Raw Data'!EO53,"")</f>
        <v/>
      </c>
      <c r="EQ45" s="25" t="str">
        <f>IF(ISNUMBER('Raw Data'!EP53),'Raw Data'!EP53,"")</f>
        <v/>
      </c>
      <c r="ER45" s="25" t="str">
        <f>IF(ISNUMBER('Raw Data'!EQ53),'Raw Data'!EQ53,"")</f>
        <v/>
      </c>
      <c r="ES45" s="25" t="str">
        <f>IF(ISNUMBER('Raw Data'!ER53),'Raw Data'!ER53,"")</f>
        <v/>
      </c>
      <c r="ET45" s="25" t="str">
        <f>IF(ISNUMBER('Raw Data'!ES53),'Raw Data'!ES53,"")</f>
        <v/>
      </c>
      <c r="EU45" s="25" t="str">
        <f>IF(ISNUMBER('Raw Data'!ET53),'Raw Data'!ET53,"")</f>
        <v/>
      </c>
      <c r="EV45" s="25" t="str">
        <f>IF(ISNUMBER('Raw Data'!EU53),'Raw Data'!EU53,"")</f>
        <v/>
      </c>
      <c r="EW45" s="25" t="str">
        <f>IF(ISNUMBER('Raw Data'!EV53),'Raw Data'!EV53,"")</f>
        <v/>
      </c>
      <c r="EX45" s="25" t="str">
        <f>IF(ISNUMBER('Raw Data'!EW53),'Raw Data'!EW53,"")</f>
        <v/>
      </c>
      <c r="EY45" s="25" t="str">
        <f>IF(ISNUMBER('Raw Data'!EX53),'Raw Data'!EX53,"")</f>
        <v/>
      </c>
      <c r="EZ45" s="25" t="str">
        <f>IF(ISNUMBER('Raw Data'!EY53),'Raw Data'!EY53,"")</f>
        <v/>
      </c>
      <c r="FA45" s="25" t="str">
        <f>IF(ISNUMBER('Raw Data'!EZ53),'Raw Data'!EZ53,"")</f>
        <v/>
      </c>
      <c r="FB45" s="25" t="str">
        <f>IF(ISNUMBER('Raw Data'!FA53),'Raw Data'!FA53,"")</f>
        <v/>
      </c>
      <c r="FC45" s="25" t="str">
        <f>IF(ISNUMBER('Raw Data'!FB53),'Raw Data'!FB53,"")</f>
        <v/>
      </c>
      <c r="FD45" s="25" t="str">
        <f>IF(ISNUMBER('Raw Data'!FC53),'Raw Data'!FC53,"")</f>
        <v/>
      </c>
      <c r="FE45" s="25" t="str">
        <f>IF(ISNUMBER('Raw Data'!FD53),'Raw Data'!FD53,"")</f>
        <v/>
      </c>
      <c r="FF45" s="25" t="str">
        <f>IF(ISNUMBER('Raw Data'!FE53),'Raw Data'!FE53,"")</f>
        <v/>
      </c>
      <c r="FG45" s="25" t="str">
        <f>IF(ISNUMBER('Raw Data'!FF53),'Raw Data'!FF53,"")</f>
        <v/>
      </c>
      <c r="FH45" s="25">
        <f>IF(ISNUMBER('Raw Data'!FG53),'Raw Data'!FG53,"")</f>
        <v>-0.61249999999999982</v>
      </c>
      <c r="FI45" s="25" t="str">
        <f>IF(ISNUMBER('Raw Data'!FH53),'Raw Data'!FH53,"")</f>
        <v/>
      </c>
      <c r="FJ45" s="25" t="str">
        <f>IF(ISNUMBER('Raw Data'!FI53),'Raw Data'!FI53,"")</f>
        <v/>
      </c>
      <c r="FK45" s="25" t="str">
        <f>IF(ISNUMBER('Raw Data'!FJ53),'Raw Data'!FJ53,"")</f>
        <v/>
      </c>
      <c r="FL45" s="25" t="str">
        <f>IF(ISNUMBER('Raw Data'!FK53),'Raw Data'!FK53,"")</f>
        <v/>
      </c>
      <c r="FM45" s="25" t="str">
        <f>IF(ISNUMBER('Raw Data'!FL53),'Raw Data'!FL53,"")</f>
        <v/>
      </c>
      <c r="FN45" s="25" t="str">
        <f>IF(ISNUMBER('Raw Data'!FM53),'Raw Data'!FM53,"")</f>
        <v/>
      </c>
      <c r="FO45" s="25" t="str">
        <f>IF(ISNUMBER('Raw Data'!FN53),'Raw Data'!FN53,"")</f>
        <v/>
      </c>
      <c r="FP45" s="25" t="str">
        <f>IF(ISNUMBER('Raw Data'!FO53),'Raw Data'!FO53,"")</f>
        <v/>
      </c>
      <c r="FQ45" s="25" t="str">
        <f>IF(ISNUMBER('Raw Data'!FP53),'Raw Data'!FP53,"")</f>
        <v/>
      </c>
      <c r="FR45" s="25" t="str">
        <f>IF(ISNUMBER('Raw Data'!FQ53),'Raw Data'!FQ53,"")</f>
        <v/>
      </c>
      <c r="FS45" s="25" t="str">
        <f>IF(ISNUMBER('Raw Data'!FR53),'Raw Data'!FR53,"")</f>
        <v/>
      </c>
    </row>
    <row r="46" spans="1:176" s="4" customFormat="1" x14ac:dyDescent="0.25">
      <c r="A46" s="25" t="s">
        <v>28</v>
      </c>
      <c r="B46" s="26" t="s">
        <v>9</v>
      </c>
      <c r="C46" s="25"/>
      <c r="D46" s="25" t="str">
        <f>IF(ISNUMBER('Raw Data'!C54),'Raw Data'!C54,"")</f>
        <v/>
      </c>
      <c r="E46" s="25" t="str">
        <f>IF(ISNUMBER('Raw Data'!D54),'Raw Data'!D54,"")</f>
        <v/>
      </c>
      <c r="F46" s="25" t="str">
        <f>IF(ISNUMBER('Raw Data'!E54),'Raw Data'!E54,"")</f>
        <v/>
      </c>
      <c r="G46" s="25" t="str">
        <f>IF(ISNUMBER('Raw Data'!F54),'Raw Data'!F54,"")</f>
        <v/>
      </c>
      <c r="H46" s="25" t="str">
        <f>IF(ISNUMBER('Raw Data'!G54),'Raw Data'!G54,"")</f>
        <v/>
      </c>
      <c r="I46" s="25" t="str">
        <f>IF(ISNUMBER('Raw Data'!H54),'Raw Data'!H54,"")</f>
        <v/>
      </c>
      <c r="J46" s="25" t="str">
        <f>IF(ISNUMBER('Raw Data'!I54),'Raw Data'!I54,"")</f>
        <v/>
      </c>
      <c r="K46" s="25" t="str">
        <f>IF(ISNUMBER('Raw Data'!J54),'Raw Data'!J54,"")</f>
        <v/>
      </c>
      <c r="L46" s="25" t="str">
        <f>IF(ISNUMBER('Raw Data'!K54),'Raw Data'!K54,"")</f>
        <v/>
      </c>
      <c r="M46" s="25" t="str">
        <f>IF(ISNUMBER('Raw Data'!L54),'Raw Data'!L54,"")</f>
        <v/>
      </c>
      <c r="N46" s="25" t="str">
        <f>IF(ISNUMBER('Raw Data'!M54),'Raw Data'!M54,"")</f>
        <v/>
      </c>
      <c r="O46" s="25" t="str">
        <f>IF(ISNUMBER('Raw Data'!N54),'Raw Data'!N54,"")</f>
        <v/>
      </c>
      <c r="P46" s="25" t="str">
        <f>IF(ISNUMBER('Raw Data'!O54),'Raw Data'!O54,"")</f>
        <v/>
      </c>
      <c r="Q46" s="25" t="str">
        <f>IF(ISNUMBER('Raw Data'!P54),'Raw Data'!P54,"")</f>
        <v/>
      </c>
      <c r="R46" s="25" t="str">
        <f>IF(ISNUMBER('Raw Data'!Q54),'Raw Data'!Q54,"")</f>
        <v/>
      </c>
      <c r="S46" s="25" t="str">
        <f>IF(ISNUMBER('Raw Data'!R54),'Raw Data'!R54,"")</f>
        <v/>
      </c>
      <c r="T46" s="25" t="str">
        <f>IF(ISNUMBER('Raw Data'!S54),'Raw Data'!S54,"")</f>
        <v/>
      </c>
      <c r="U46" s="25" t="str">
        <f>IF(ISNUMBER('Raw Data'!T54),'Raw Data'!T54,"")</f>
        <v/>
      </c>
      <c r="V46" s="25" t="str">
        <f>IF(ISNUMBER('Raw Data'!U54),'Raw Data'!U54,"")</f>
        <v/>
      </c>
      <c r="W46" s="25" t="str">
        <f>IF(ISNUMBER('Raw Data'!V54),'Raw Data'!V54,"")</f>
        <v/>
      </c>
      <c r="X46" s="25" t="str">
        <f>IF(ISNUMBER('Raw Data'!W54),'Raw Data'!W54,"")</f>
        <v/>
      </c>
      <c r="Y46" s="25" t="str">
        <f>IF(ISNUMBER('Raw Data'!X54),'Raw Data'!X54,"")</f>
        <v/>
      </c>
      <c r="Z46" s="25" t="str">
        <f>IF(ISNUMBER('Raw Data'!Y54),'Raw Data'!Y54,"")</f>
        <v/>
      </c>
      <c r="AA46" s="25">
        <f>IF(ISNUMBER('Raw Data'!Z54),'Raw Data'!Z54,"")</f>
        <v>6.6978009386466999</v>
      </c>
      <c r="AB46" s="25" t="str">
        <f>IF(ISNUMBER('Raw Data'!AA54),'Raw Data'!AA54,"")</f>
        <v/>
      </c>
      <c r="AC46" s="25" t="str">
        <f>IF(ISNUMBER('Raw Data'!AB54),'Raw Data'!AB54,"")</f>
        <v/>
      </c>
      <c r="AD46" s="25" t="str">
        <f>IF(ISNUMBER('Raw Data'!AC54),'Raw Data'!AC54,"")</f>
        <v/>
      </c>
      <c r="AE46" s="25">
        <f>IF(ISNUMBER('Raw Data'!AD54),'Raw Data'!AD54,"")</f>
        <v>2.9429636308462497</v>
      </c>
      <c r="AF46" s="25" t="str">
        <f>IF(ISNUMBER('Raw Data'!AE54),'Raw Data'!AE54,"")</f>
        <v/>
      </c>
      <c r="AG46" s="25">
        <f>IF(ISNUMBER('Raw Data'!AF54),'Raw Data'!AF54,"")</f>
        <v>3.7334716808698003</v>
      </c>
      <c r="AH46" s="25" t="str">
        <f>IF(ISNUMBER('Raw Data'!AG54),'Raw Data'!AG54,"")</f>
        <v/>
      </c>
      <c r="AI46" s="25">
        <f>IF(ISNUMBER('Raw Data'!AH54),'Raw Data'!AH54,"")</f>
        <v>0.78741356337344914</v>
      </c>
      <c r="AJ46" s="25" t="str">
        <f>IF(ISNUMBER('Raw Data'!AI54),'Raw Data'!AI54,"")</f>
        <v/>
      </c>
      <c r="AK46" s="25" t="str">
        <f>IF(ISNUMBER('Raw Data'!AJ54),'Raw Data'!AJ54,"")</f>
        <v/>
      </c>
      <c r="AL46" s="25" t="str">
        <f>IF(ISNUMBER('Raw Data'!AK54),'Raw Data'!AK54,"")</f>
        <v/>
      </c>
      <c r="AM46" s="25" t="str">
        <f>IF(ISNUMBER('Raw Data'!AL54),'Raw Data'!AL54,"")</f>
        <v/>
      </c>
      <c r="AN46" s="25">
        <f>IF(ISNUMBER('Raw Data'!AM54),'Raw Data'!AM54,"")</f>
        <v>5.8337588195010008</v>
      </c>
      <c r="AO46" s="25" t="str">
        <f>IF(ISNUMBER('Raw Data'!AN54),'Raw Data'!AN54,"")</f>
        <v/>
      </c>
      <c r="AP46" s="25">
        <f>IF(ISNUMBER('Raw Data'!AO54),'Raw Data'!AO54,"")</f>
        <v>1.3572749859461251</v>
      </c>
      <c r="AQ46" s="25" t="str">
        <f>IF(ISNUMBER('Raw Data'!AP54),'Raw Data'!AP54,"")</f>
        <v/>
      </c>
      <c r="AR46" s="25" t="str">
        <f>IF(ISNUMBER('Raw Data'!AQ54),'Raw Data'!AQ54,"")</f>
        <v/>
      </c>
      <c r="AS46" s="25" t="str">
        <f>IF(ISNUMBER('Raw Data'!AR54),'Raw Data'!AR54,"")</f>
        <v/>
      </c>
      <c r="AT46" s="25">
        <f>IF(ISNUMBER('Raw Data'!AS54),'Raw Data'!AS54,"")</f>
        <v>6.5926582023811244</v>
      </c>
      <c r="AU46" s="25" t="str">
        <f>IF(ISNUMBER('Raw Data'!AT54),'Raw Data'!AT54,"")</f>
        <v/>
      </c>
      <c r="AV46" s="25">
        <f>IF(ISNUMBER('Raw Data'!AU54),'Raw Data'!AU54,"")</f>
        <v>2.2769579917822753</v>
      </c>
      <c r="AW46" s="25" t="str">
        <f>IF(ISNUMBER('Raw Data'!AV54),'Raw Data'!AV54,"")</f>
        <v/>
      </c>
      <c r="AX46" s="25" t="str">
        <f>IF(ISNUMBER('Raw Data'!AW54),'Raw Data'!AW54,"")</f>
        <v/>
      </c>
      <c r="AY46" s="25">
        <f>IF(ISNUMBER('Raw Data'!AX54),'Raw Data'!AX54,"")</f>
        <v>8.0769067209490757</v>
      </c>
      <c r="AZ46" s="25" t="str">
        <f>IF(ISNUMBER('Raw Data'!AY54),'Raw Data'!AY54,"")</f>
        <v/>
      </c>
      <c r="BA46" s="25">
        <f>IF(ISNUMBER('Raw Data'!AZ54),'Raw Data'!AZ54,"")</f>
        <v>2.3315331303337752</v>
      </c>
      <c r="BB46" s="25" t="str">
        <f>IF(ISNUMBER('Raw Data'!BA54),'Raw Data'!BA54,"")</f>
        <v/>
      </c>
      <c r="BC46" s="25">
        <f>IF(ISNUMBER('Raw Data'!BB54),'Raw Data'!BB54,"")</f>
        <v>8.2018711000483506</v>
      </c>
      <c r="BD46" s="25" t="str">
        <f>IF(ISNUMBER('Raw Data'!BC54),'Raw Data'!BC54,"")</f>
        <v/>
      </c>
      <c r="BE46" s="25" t="str">
        <f>IF(ISNUMBER('Raw Data'!BD54),'Raw Data'!BD54,"")</f>
        <v/>
      </c>
      <c r="BF46" s="25" t="str">
        <f>IF(ISNUMBER('Raw Data'!BE54),'Raw Data'!BE54,"")</f>
        <v/>
      </c>
      <c r="BG46" s="25" t="str">
        <f>IF(ISNUMBER('Raw Data'!BF54),'Raw Data'!BF54,"")</f>
        <v/>
      </c>
      <c r="BH46" s="25">
        <f>IF(ISNUMBER('Raw Data'!BG54),'Raw Data'!BG54,"")</f>
        <v>7.6948478890403997</v>
      </c>
      <c r="BI46" s="25" t="str">
        <f>IF(ISNUMBER('Raw Data'!BH54),'Raw Data'!BH54,"")</f>
        <v/>
      </c>
      <c r="BJ46" s="25">
        <f>IF(ISNUMBER('Raw Data'!BI54),'Raw Data'!BI54,"")</f>
        <v>2.0441654932855249</v>
      </c>
      <c r="BK46" s="25" t="str">
        <f>IF(ISNUMBER('Raw Data'!BJ54),'Raw Data'!BJ54,"")</f>
        <v/>
      </c>
      <c r="BL46" s="25" t="str">
        <f>IF(ISNUMBER('Raw Data'!BK54),'Raw Data'!BK54,"")</f>
        <v/>
      </c>
      <c r="BM46" s="25">
        <f>IF(ISNUMBER('Raw Data'!BL54),'Raw Data'!BL54,"")</f>
        <v>5.1846183859436499</v>
      </c>
      <c r="BN46" s="25">
        <f>IF(ISNUMBER('Raw Data'!BM54),'Raw Data'!BM54,"")</f>
        <v>2.4784526201780244</v>
      </c>
      <c r="BO46" s="25" t="str">
        <f>IF(ISNUMBER('Raw Data'!BN54),'Raw Data'!BN54,"")</f>
        <v/>
      </c>
      <c r="BP46" s="25">
        <f>IF(ISNUMBER('Raw Data'!BO54),'Raw Data'!BO54,"")</f>
        <v>0.31395996836459972</v>
      </c>
      <c r="BQ46" s="25">
        <f>IF(ISNUMBER('Raw Data'!BP54),'Raw Data'!BP54,"")</f>
        <v>3.2562811368619249</v>
      </c>
      <c r="BR46" s="25" t="str">
        <f>IF(ISNUMBER('Raw Data'!BQ54),'Raw Data'!BQ54,"")</f>
        <v/>
      </c>
      <c r="BS46" s="25" t="str">
        <f>IF(ISNUMBER('Raw Data'!BR54),'Raw Data'!BR54,"")</f>
        <v/>
      </c>
      <c r="BT46" s="25" t="str">
        <f>IF(ISNUMBER('Raw Data'!BS54),'Raw Data'!BS54,"")</f>
        <v/>
      </c>
      <c r="BU46" s="25" t="str">
        <f>IF(ISNUMBER('Raw Data'!BT54),'Raw Data'!BT54,"")</f>
        <v/>
      </c>
      <c r="BV46" s="25">
        <f>IF(ISNUMBER('Raw Data'!BU54),'Raw Data'!BU54,"")</f>
        <v>6.9419681183175497</v>
      </c>
      <c r="BW46" s="25" t="str">
        <f>IF(ISNUMBER('Raw Data'!BV54),'Raw Data'!BV54,"")</f>
        <v/>
      </c>
      <c r="BX46" s="25">
        <f>IF(ISNUMBER('Raw Data'!BW54),'Raw Data'!BW54,"")</f>
        <v>0.51928672952854971</v>
      </c>
      <c r="BY46" s="25" t="str">
        <f>IF(ISNUMBER('Raw Data'!BX54),'Raw Data'!BX54,"")</f>
        <v/>
      </c>
      <c r="BZ46" s="25" t="str">
        <f>IF(ISNUMBER('Raw Data'!BY54),'Raw Data'!BY54,"")</f>
        <v/>
      </c>
      <c r="CA46" s="25">
        <f>IF(ISNUMBER('Raw Data'!BZ54),'Raw Data'!BZ54,"")</f>
        <v>4.6554556868354497</v>
      </c>
      <c r="CB46" s="25" t="str">
        <f>IF(ISNUMBER('Raw Data'!CA54),'Raw Data'!CA54,"")</f>
        <v/>
      </c>
      <c r="CC46" s="25">
        <f>IF(ISNUMBER('Raw Data'!CB54),'Raw Data'!CB54,"")</f>
        <v>0.88540281753147543</v>
      </c>
      <c r="CD46" s="25" t="str">
        <f>IF(ISNUMBER('Raw Data'!CC54),'Raw Data'!CC54,"")</f>
        <v/>
      </c>
      <c r="CE46" s="25">
        <f>IF(ISNUMBER('Raw Data'!CD54),'Raw Data'!CD54,"")</f>
        <v>3.5404784093153996</v>
      </c>
      <c r="CF46" s="25" t="str">
        <f>IF(ISNUMBER('Raw Data'!CE54),'Raw Data'!CE54,"")</f>
        <v/>
      </c>
      <c r="CG46" s="25" t="str">
        <f>IF(ISNUMBER('Raw Data'!CF54),'Raw Data'!CF54,"")</f>
        <v/>
      </c>
      <c r="CH46" s="25" t="str">
        <f>IF(ISNUMBER('Raw Data'!CG54),'Raw Data'!CG54,"")</f>
        <v/>
      </c>
      <c r="CI46" s="25" t="str">
        <f>IF(ISNUMBER('Raw Data'!CH54),'Raw Data'!CH54,"")</f>
        <v/>
      </c>
      <c r="CJ46" s="25">
        <f>IF(ISNUMBER('Raw Data'!CI54),'Raw Data'!CI54,"")</f>
        <v>2.8527891622920505</v>
      </c>
      <c r="CK46" s="25" t="str">
        <f>IF(ISNUMBER('Raw Data'!CJ54),'Raw Data'!CJ54,"")</f>
        <v/>
      </c>
      <c r="CL46" s="25">
        <f>IF(ISNUMBER('Raw Data'!CK54),'Raw Data'!CK54,"")</f>
        <v>0.18910881836842464</v>
      </c>
      <c r="CM46" s="25" t="str">
        <f>IF(ISNUMBER('Raw Data'!CL54),'Raw Data'!CL54,"")</f>
        <v/>
      </c>
      <c r="CN46" s="25" t="str">
        <f>IF(ISNUMBER('Raw Data'!CM54),'Raw Data'!CM54,"")</f>
        <v/>
      </c>
      <c r="CO46" s="25">
        <f>IF(ISNUMBER('Raw Data'!CN54),'Raw Data'!CN54,"")</f>
        <v>6.0399743477792747</v>
      </c>
      <c r="CP46" s="25" t="str">
        <f>IF(ISNUMBER('Raw Data'!CO54),'Raw Data'!CO54,"")</f>
        <v/>
      </c>
      <c r="CQ46" s="25">
        <f>IF(ISNUMBER('Raw Data'!CP54),'Raw Data'!CP54,"")</f>
        <v>-4.239151417980036E-2</v>
      </c>
      <c r="CR46" s="25" t="str">
        <f>IF(ISNUMBER('Raw Data'!CQ54),'Raw Data'!CQ54,"")</f>
        <v/>
      </c>
      <c r="CS46" s="25">
        <f>IF(ISNUMBER('Raw Data'!CR54),'Raw Data'!CR54,"")</f>
        <v>2.3642670350598998</v>
      </c>
      <c r="CT46" s="25" t="str">
        <f>IF(ISNUMBER('Raw Data'!CS54),'Raw Data'!CS54,"")</f>
        <v/>
      </c>
      <c r="CU46" s="25" t="str">
        <f>IF(ISNUMBER('Raw Data'!CT54),'Raw Data'!CT54,"")</f>
        <v/>
      </c>
      <c r="CV46" s="25" t="str">
        <f>IF(ISNUMBER('Raw Data'!CU54),'Raw Data'!CU54,"")</f>
        <v/>
      </c>
      <c r="CW46" s="25" t="str">
        <f>IF(ISNUMBER('Raw Data'!CV54),'Raw Data'!CV54,"")</f>
        <v/>
      </c>
      <c r="CX46" s="25">
        <f>IF(ISNUMBER('Raw Data'!CW54),'Raw Data'!CW54,"")</f>
        <v>6.6527178939201246</v>
      </c>
      <c r="CY46" s="25" t="str">
        <f>IF(ISNUMBER('Raw Data'!CX54),'Raw Data'!CX54,"")</f>
        <v/>
      </c>
      <c r="CZ46" s="25">
        <f>IF(ISNUMBER('Raw Data'!CY54),'Raw Data'!CY54,"")</f>
        <v>0.61426783393800033</v>
      </c>
      <c r="DA46" s="25" t="str">
        <f>IF(ISNUMBER('Raw Data'!CZ54),'Raw Data'!CZ54,"")</f>
        <v/>
      </c>
      <c r="DB46" s="25" t="str">
        <f>IF(ISNUMBER('Raw Data'!DA54),'Raw Data'!DA54,"")</f>
        <v/>
      </c>
      <c r="DC46" s="25">
        <f>IF(ISNUMBER('Raw Data'!DB54),'Raw Data'!DB54,"")</f>
        <v>4.4059028202527992</v>
      </c>
      <c r="DD46" s="25" t="str">
        <f>IF(ISNUMBER('Raw Data'!DC54),'Raw Data'!DC54,"")</f>
        <v/>
      </c>
      <c r="DE46" s="25">
        <f>IF(ISNUMBER('Raw Data'!DD54),'Raw Data'!DD54,"")</f>
        <v>0.2462362565704499</v>
      </c>
      <c r="DF46" s="25" t="str">
        <f>IF(ISNUMBER('Raw Data'!DE54),'Raw Data'!DE54,"")</f>
        <v/>
      </c>
      <c r="DG46" s="25">
        <f>IF(ISNUMBER('Raw Data'!DF54),'Raw Data'!DF54,"")</f>
        <v>3.8559332628632257</v>
      </c>
      <c r="DH46" s="25" t="str">
        <f>IF(ISNUMBER('Raw Data'!DG54),'Raw Data'!DG54,"")</f>
        <v/>
      </c>
      <c r="DI46" s="25" t="str">
        <f>IF(ISNUMBER('Raw Data'!DH54),'Raw Data'!DH54,"")</f>
        <v/>
      </c>
      <c r="DJ46" s="25" t="str">
        <f>IF(ISNUMBER('Raw Data'!DI54),'Raw Data'!DI54,"")</f>
        <v/>
      </c>
      <c r="DK46" s="25" t="str">
        <f>IF(ISNUMBER('Raw Data'!DJ54),'Raw Data'!DJ54,"")</f>
        <v/>
      </c>
      <c r="DL46" s="25" t="str">
        <f>IF(ISNUMBER('Raw Data'!DK54),'Raw Data'!DK54,"")</f>
        <v/>
      </c>
      <c r="DM46" s="25">
        <f>IF(ISNUMBER('Raw Data'!DL54),'Raw Data'!DL54,"")</f>
        <v>7.8640090186530749</v>
      </c>
      <c r="DN46" s="25" t="str">
        <f>IF(ISNUMBER('Raw Data'!DM54),'Raw Data'!DM54,"")</f>
        <v/>
      </c>
      <c r="DO46" s="25">
        <f>IF(ISNUMBER('Raw Data'!DN54),'Raw Data'!DN54,"")</f>
        <v>0.19548434598745068</v>
      </c>
      <c r="DP46" s="25" t="str">
        <f>IF(ISNUMBER('Raw Data'!DO54),'Raw Data'!DO54,"")</f>
        <v/>
      </c>
      <c r="DQ46" s="25" t="str">
        <f>IF(ISNUMBER('Raw Data'!DP54),'Raw Data'!DP54,"")</f>
        <v/>
      </c>
      <c r="DR46" s="25" t="str">
        <f>IF(ISNUMBER('Raw Data'!DQ54),'Raw Data'!DQ54,"")</f>
        <v/>
      </c>
      <c r="DS46" s="25" t="str">
        <f>IF(ISNUMBER('Raw Data'!DR54),'Raw Data'!DR54,"")</f>
        <v/>
      </c>
      <c r="DT46" s="25" t="str">
        <f>IF(ISNUMBER('Raw Data'!DS54),'Raw Data'!DS54,"")</f>
        <v/>
      </c>
      <c r="DU46" s="25" t="str">
        <f>IF(ISNUMBER('Raw Data'!DT54),'Raw Data'!DT54,"")</f>
        <v/>
      </c>
      <c r="DV46" s="25" t="str">
        <f>IF(ISNUMBER('Raw Data'!DU54),'Raw Data'!DU54,"")</f>
        <v/>
      </c>
      <c r="DW46" s="25" t="str">
        <f>IF(ISNUMBER('Raw Data'!DV54),'Raw Data'!DV54,"")</f>
        <v/>
      </c>
      <c r="DX46" s="25" t="str">
        <f>IF(ISNUMBER('Raw Data'!DW54),'Raw Data'!DW54,"")</f>
        <v/>
      </c>
      <c r="DY46" s="25" t="str">
        <f>IF(ISNUMBER('Raw Data'!DX54),'Raw Data'!DX54,"")</f>
        <v/>
      </c>
      <c r="DZ46" s="25">
        <f>IF(ISNUMBER('Raw Data'!DY54),'Raw Data'!DY54,"")</f>
        <v>0.63554393601642545</v>
      </c>
      <c r="EA46" s="25" t="str">
        <f>IF(ISNUMBER('Raw Data'!DZ54),'Raw Data'!DZ54,"")</f>
        <v/>
      </c>
      <c r="EB46" s="25" t="str">
        <f>IF(ISNUMBER('Raw Data'!EA54),'Raw Data'!EA54,"")</f>
        <v/>
      </c>
      <c r="EC46" s="25" t="str">
        <f>IF(ISNUMBER('Raw Data'!EB54),'Raw Data'!EB54,"")</f>
        <v/>
      </c>
      <c r="ED46" s="25" t="str">
        <f>IF(ISNUMBER('Raw Data'!EC54),'Raw Data'!EC54,"")</f>
        <v/>
      </c>
      <c r="EE46" s="25" t="str">
        <f>IF(ISNUMBER('Raw Data'!ED54),'Raw Data'!ED54,"")</f>
        <v/>
      </c>
      <c r="EF46" s="25" t="str">
        <f>IF(ISNUMBER('Raw Data'!EE54),'Raw Data'!EE54,"")</f>
        <v/>
      </c>
      <c r="EG46" s="25" t="str">
        <f>IF(ISNUMBER('Raw Data'!EF54),'Raw Data'!EF54,"")</f>
        <v/>
      </c>
      <c r="EH46" s="25">
        <f>IF(ISNUMBER('Raw Data'!EG54),'Raw Data'!EG54,"")</f>
        <v>0.9049264347573498</v>
      </c>
      <c r="EI46" s="25" t="str">
        <f>IF(ISNUMBER('Raw Data'!EH54),'Raw Data'!EH54,"")</f>
        <v/>
      </c>
      <c r="EJ46" s="25" t="str">
        <f>IF(ISNUMBER('Raw Data'!EI54),'Raw Data'!EI54,"")</f>
        <v/>
      </c>
      <c r="EK46" s="25" t="str">
        <f>IF(ISNUMBER('Raw Data'!EJ54),'Raw Data'!EJ54,"")</f>
        <v/>
      </c>
      <c r="EL46" s="25" t="str">
        <f>IF(ISNUMBER('Raw Data'!EK54),'Raw Data'!EK54,"")</f>
        <v/>
      </c>
      <c r="EM46" s="25" t="str">
        <f>IF(ISNUMBER('Raw Data'!EL54),'Raw Data'!EL54,"")</f>
        <v/>
      </c>
      <c r="EN46" s="25" t="str">
        <f>IF(ISNUMBER('Raw Data'!EM54),'Raw Data'!EM54,"")</f>
        <v/>
      </c>
      <c r="EO46" s="25" t="str">
        <f>IF(ISNUMBER('Raw Data'!EN54),'Raw Data'!EN54,"")</f>
        <v/>
      </c>
      <c r="EP46" s="25" t="str">
        <f>IF(ISNUMBER('Raw Data'!EO54),'Raw Data'!EO54,"")</f>
        <v/>
      </c>
      <c r="EQ46" s="25" t="str">
        <f>IF(ISNUMBER('Raw Data'!EP54),'Raw Data'!EP54,"")</f>
        <v/>
      </c>
      <c r="ER46" s="25" t="str">
        <f>IF(ISNUMBER('Raw Data'!EQ54),'Raw Data'!EQ54,"")</f>
        <v/>
      </c>
      <c r="ES46" s="25" t="str">
        <f>IF(ISNUMBER('Raw Data'!ER54),'Raw Data'!ER54,"")</f>
        <v/>
      </c>
      <c r="ET46" s="25" t="str">
        <f>IF(ISNUMBER('Raw Data'!ES54),'Raw Data'!ES54,"")</f>
        <v/>
      </c>
      <c r="EU46" s="25" t="str">
        <f>IF(ISNUMBER('Raw Data'!ET54),'Raw Data'!ET54,"")</f>
        <v/>
      </c>
      <c r="EV46" s="25" t="str">
        <f>IF(ISNUMBER('Raw Data'!EU54),'Raw Data'!EU54,"")</f>
        <v/>
      </c>
      <c r="EW46" s="25" t="str">
        <f>IF(ISNUMBER('Raw Data'!EV54),'Raw Data'!EV54,"")</f>
        <v/>
      </c>
      <c r="EX46" s="25" t="str">
        <f>IF(ISNUMBER('Raw Data'!EW54),'Raw Data'!EW54,"")</f>
        <v/>
      </c>
      <c r="EY46" s="25" t="str">
        <f>IF(ISNUMBER('Raw Data'!EX54),'Raw Data'!EX54,"")</f>
        <v/>
      </c>
      <c r="EZ46" s="25" t="str">
        <f>IF(ISNUMBER('Raw Data'!EY54),'Raw Data'!EY54,"")</f>
        <v/>
      </c>
      <c r="FA46" s="25" t="str">
        <f>IF(ISNUMBER('Raw Data'!EZ54),'Raw Data'!EZ54,"")</f>
        <v/>
      </c>
      <c r="FB46" s="25" t="str">
        <f>IF(ISNUMBER('Raw Data'!FA54),'Raw Data'!FA54,"")</f>
        <v/>
      </c>
      <c r="FC46" s="25" t="str">
        <f>IF(ISNUMBER('Raw Data'!FB54),'Raw Data'!FB54,"")</f>
        <v/>
      </c>
      <c r="FD46" s="25" t="str">
        <f>IF(ISNUMBER('Raw Data'!FC54),'Raw Data'!FC54,"")</f>
        <v/>
      </c>
      <c r="FE46" s="25" t="str">
        <f>IF(ISNUMBER('Raw Data'!FD54),'Raw Data'!FD54,"")</f>
        <v/>
      </c>
      <c r="FF46" s="25" t="str">
        <f>IF(ISNUMBER('Raw Data'!FE54),'Raw Data'!FE54,"")</f>
        <v/>
      </c>
      <c r="FG46" s="25" t="str">
        <f>IF(ISNUMBER('Raw Data'!FF54),'Raw Data'!FF54,"")</f>
        <v/>
      </c>
      <c r="FH46" s="25">
        <f>IF(ISNUMBER('Raw Data'!FG54),'Raw Data'!FG54,"")</f>
        <v>2.3754685051835249</v>
      </c>
      <c r="FI46" s="25" t="str">
        <f>IF(ISNUMBER('Raw Data'!FH54),'Raw Data'!FH54,"")</f>
        <v/>
      </c>
      <c r="FJ46" s="25" t="str">
        <f>IF(ISNUMBER('Raw Data'!FI54),'Raw Data'!FI54,"")</f>
        <v/>
      </c>
      <c r="FK46" s="25" t="str">
        <f>IF(ISNUMBER('Raw Data'!FJ54),'Raw Data'!FJ54,"")</f>
        <v/>
      </c>
      <c r="FL46" s="25" t="str">
        <f>IF(ISNUMBER('Raw Data'!FK54),'Raw Data'!FK54,"")</f>
        <v/>
      </c>
      <c r="FM46" s="25" t="str">
        <f>IF(ISNUMBER('Raw Data'!FL54),'Raw Data'!FL54,"")</f>
        <v/>
      </c>
      <c r="FN46" s="25" t="str">
        <f>IF(ISNUMBER('Raw Data'!FM54),'Raw Data'!FM54,"")</f>
        <v/>
      </c>
      <c r="FO46" s="25" t="str">
        <f>IF(ISNUMBER('Raw Data'!FN54),'Raw Data'!FN54,"")</f>
        <v/>
      </c>
      <c r="FP46" s="25" t="str">
        <f>IF(ISNUMBER('Raw Data'!FO54),'Raw Data'!FO54,"")</f>
        <v/>
      </c>
      <c r="FQ46" s="25" t="str">
        <f>IF(ISNUMBER('Raw Data'!FP54),'Raw Data'!FP54,"")</f>
        <v/>
      </c>
      <c r="FR46" s="25" t="str">
        <f>IF(ISNUMBER('Raw Data'!FQ54),'Raw Data'!FQ54,"")</f>
        <v/>
      </c>
      <c r="FS46" s="25" t="str">
        <f>IF(ISNUMBER('Raw Data'!FR54),'Raw Data'!FR54,"")</f>
        <v/>
      </c>
    </row>
    <row r="47" spans="1:176" s="4" customFormat="1" x14ac:dyDescent="0.25">
      <c r="A47" s="25" t="s">
        <v>29</v>
      </c>
      <c r="B47" s="26" t="s">
        <v>9</v>
      </c>
      <c r="C47" s="25"/>
      <c r="D47" s="25" t="str">
        <f>IF(ISNUMBER('Raw Data'!C55),'Raw Data'!C55,"")</f>
        <v/>
      </c>
      <c r="E47" s="25" t="str">
        <f>IF(ISNUMBER('Raw Data'!D55),'Raw Data'!D55,"")</f>
        <v/>
      </c>
      <c r="F47" s="25" t="str">
        <f>IF(ISNUMBER('Raw Data'!E55),'Raw Data'!E55,"")</f>
        <v/>
      </c>
      <c r="G47" s="25" t="str">
        <f>IF(ISNUMBER('Raw Data'!F55),'Raw Data'!F55,"")</f>
        <v/>
      </c>
      <c r="H47" s="25" t="str">
        <f>IF(ISNUMBER('Raw Data'!G55),'Raw Data'!G55,"")</f>
        <v/>
      </c>
      <c r="I47" s="25" t="str">
        <f>IF(ISNUMBER('Raw Data'!H55),'Raw Data'!H55,"")</f>
        <v/>
      </c>
      <c r="J47" s="25" t="str">
        <f>IF(ISNUMBER('Raw Data'!I55),'Raw Data'!I55,"")</f>
        <v/>
      </c>
      <c r="K47" s="25" t="str">
        <f>IF(ISNUMBER('Raw Data'!J55),'Raw Data'!J55,"")</f>
        <v/>
      </c>
      <c r="L47" s="25" t="str">
        <f>IF(ISNUMBER('Raw Data'!K55),'Raw Data'!K55,"")</f>
        <v/>
      </c>
      <c r="M47" s="25" t="str">
        <f>IF(ISNUMBER('Raw Data'!L55),'Raw Data'!L55,"")</f>
        <v/>
      </c>
      <c r="N47" s="25" t="str">
        <f>IF(ISNUMBER('Raw Data'!M55),'Raw Data'!M55,"")</f>
        <v/>
      </c>
      <c r="O47" s="25" t="str">
        <f>IF(ISNUMBER('Raw Data'!N55),'Raw Data'!N55,"")</f>
        <v/>
      </c>
      <c r="P47" s="25" t="str">
        <f>IF(ISNUMBER('Raw Data'!O55),'Raw Data'!O55,"")</f>
        <v/>
      </c>
      <c r="Q47" s="25" t="str">
        <f>IF(ISNUMBER('Raw Data'!P55),'Raw Data'!P55,"")</f>
        <v/>
      </c>
      <c r="R47" s="25" t="str">
        <f>IF(ISNUMBER('Raw Data'!Q55),'Raw Data'!Q55,"")</f>
        <v/>
      </c>
      <c r="S47" s="25" t="str">
        <f>IF(ISNUMBER('Raw Data'!R55),'Raw Data'!R55,"")</f>
        <v/>
      </c>
      <c r="T47" s="25" t="str">
        <f>IF(ISNUMBER('Raw Data'!S55),'Raw Data'!S55,"")</f>
        <v/>
      </c>
      <c r="U47" s="25" t="str">
        <f>IF(ISNUMBER('Raw Data'!T55),'Raw Data'!T55,"")</f>
        <v/>
      </c>
      <c r="V47" s="25" t="str">
        <f>IF(ISNUMBER('Raw Data'!U55),'Raw Data'!U55,"")</f>
        <v/>
      </c>
      <c r="W47" s="25" t="str">
        <f>IF(ISNUMBER('Raw Data'!V55),'Raw Data'!V55,"")</f>
        <v/>
      </c>
      <c r="X47" s="25" t="str">
        <f>IF(ISNUMBER('Raw Data'!W55),'Raw Data'!W55,"")</f>
        <v/>
      </c>
      <c r="Y47" s="25" t="str">
        <f>IF(ISNUMBER('Raw Data'!X55),'Raw Data'!X55,"")</f>
        <v/>
      </c>
      <c r="Z47" s="25" t="str">
        <f>IF(ISNUMBER('Raw Data'!Y55),'Raw Data'!Y55,"")</f>
        <v/>
      </c>
      <c r="AA47" s="25">
        <f>IF(ISNUMBER('Raw Data'!Z55),'Raw Data'!Z55,"")</f>
        <v>3.5860201897530999</v>
      </c>
      <c r="AB47" s="25" t="str">
        <f>IF(ISNUMBER('Raw Data'!AA55),'Raw Data'!AA55,"")</f>
        <v/>
      </c>
      <c r="AC47" s="25" t="str">
        <f>IF(ISNUMBER('Raw Data'!AB55),'Raw Data'!AB55,"")</f>
        <v/>
      </c>
      <c r="AD47" s="25" t="str">
        <f>IF(ISNUMBER('Raw Data'!AC55),'Raw Data'!AC55,"")</f>
        <v/>
      </c>
      <c r="AE47" s="25">
        <f>IF(ISNUMBER('Raw Data'!AD55),'Raw Data'!AD55,"")</f>
        <v>3.166569796892825</v>
      </c>
      <c r="AF47" s="25" t="str">
        <f>IF(ISNUMBER('Raw Data'!AE55),'Raw Data'!AE55,"")</f>
        <v/>
      </c>
      <c r="AG47" s="25">
        <f>IF(ISNUMBER('Raw Data'!AF55),'Raw Data'!AF55,"")</f>
        <v>3.3265513725492246</v>
      </c>
      <c r="AH47" s="25" t="str">
        <f>IF(ISNUMBER('Raw Data'!AG55),'Raw Data'!AG55,"")</f>
        <v/>
      </c>
      <c r="AI47" s="25">
        <f>IF(ISNUMBER('Raw Data'!AH55),'Raw Data'!AH55,"")</f>
        <v>2.2339983688996252</v>
      </c>
      <c r="AJ47" s="25" t="str">
        <f>IF(ISNUMBER('Raw Data'!AI55),'Raw Data'!AI55,"")</f>
        <v/>
      </c>
      <c r="AK47" s="25" t="str">
        <f>IF(ISNUMBER('Raw Data'!AJ55),'Raw Data'!AJ55,"")</f>
        <v/>
      </c>
      <c r="AL47" s="25" t="str">
        <f>IF(ISNUMBER('Raw Data'!AK55),'Raw Data'!AK55,"")</f>
        <v/>
      </c>
      <c r="AM47" s="25" t="str">
        <f>IF(ISNUMBER('Raw Data'!AL55),'Raw Data'!AL55,"")</f>
        <v/>
      </c>
      <c r="AN47" s="25">
        <f>IF(ISNUMBER('Raw Data'!AM55),'Raw Data'!AM55,"")</f>
        <v>2.7427043256499499</v>
      </c>
      <c r="AO47" s="25" t="str">
        <f>IF(ISNUMBER('Raw Data'!AN55),'Raw Data'!AN55,"")</f>
        <v/>
      </c>
      <c r="AP47" s="25">
        <f>IF(ISNUMBER('Raw Data'!AO55),'Raw Data'!AO55,"")</f>
        <v>2.0543245025239742</v>
      </c>
      <c r="AQ47" s="25" t="str">
        <f>IF(ISNUMBER('Raw Data'!AP55),'Raw Data'!AP55,"")</f>
        <v/>
      </c>
      <c r="AR47" s="25" t="str">
        <f>IF(ISNUMBER('Raw Data'!AQ55),'Raw Data'!AQ55,"")</f>
        <v/>
      </c>
      <c r="AS47" s="25" t="str">
        <f>IF(ISNUMBER('Raw Data'!AR55),'Raw Data'!AR55,"")</f>
        <v/>
      </c>
      <c r="AT47" s="25">
        <f>IF(ISNUMBER('Raw Data'!AS55),'Raw Data'!AS55,"")</f>
        <v>2.3933967716278994</v>
      </c>
      <c r="AU47" s="25" t="str">
        <f>IF(ISNUMBER('Raw Data'!AT55),'Raw Data'!AT55,"")</f>
        <v/>
      </c>
      <c r="AV47" s="25">
        <f>IF(ISNUMBER('Raw Data'!AU55),'Raw Data'!AU55,"")</f>
        <v>1.6634438362784749</v>
      </c>
      <c r="AW47" s="25" t="str">
        <f>IF(ISNUMBER('Raw Data'!AV55),'Raw Data'!AV55,"")</f>
        <v/>
      </c>
      <c r="AX47" s="25" t="str">
        <f>IF(ISNUMBER('Raw Data'!AW55),'Raw Data'!AW55,"")</f>
        <v/>
      </c>
      <c r="AY47" s="25">
        <f>IF(ISNUMBER('Raw Data'!AX55),'Raw Data'!AX55,"")</f>
        <v>2.6951115402669248</v>
      </c>
      <c r="AZ47" s="25" t="str">
        <f>IF(ISNUMBER('Raw Data'!AY55),'Raw Data'!AY55,"")</f>
        <v/>
      </c>
      <c r="BA47" s="25">
        <f>IF(ISNUMBER('Raw Data'!AZ55),'Raw Data'!AZ55,"")</f>
        <v>2.1834932753681748</v>
      </c>
      <c r="BB47" s="25" t="str">
        <f>IF(ISNUMBER('Raw Data'!BA55),'Raw Data'!BA55,"")</f>
        <v/>
      </c>
      <c r="BC47" s="25">
        <f>IF(ISNUMBER('Raw Data'!BB55),'Raw Data'!BB55,"")</f>
        <v>2.6241238533775495</v>
      </c>
      <c r="BD47" s="25" t="str">
        <f>IF(ISNUMBER('Raw Data'!BC55),'Raw Data'!BC55,"")</f>
        <v/>
      </c>
      <c r="BE47" s="25" t="str">
        <f>IF(ISNUMBER('Raw Data'!BD55),'Raw Data'!BD55,"")</f>
        <v/>
      </c>
      <c r="BF47" s="25" t="str">
        <f>IF(ISNUMBER('Raw Data'!BE55),'Raw Data'!BE55,"")</f>
        <v/>
      </c>
      <c r="BG47" s="25" t="str">
        <f>IF(ISNUMBER('Raw Data'!BF55),'Raw Data'!BF55,"")</f>
        <v/>
      </c>
      <c r="BH47" s="25">
        <f>IF(ISNUMBER('Raw Data'!BG55),'Raw Data'!BG55,"")</f>
        <v>2.0962900076550754</v>
      </c>
      <c r="BI47" s="25" t="str">
        <f>IF(ISNUMBER('Raw Data'!BH55),'Raw Data'!BH55,"")</f>
        <v/>
      </c>
      <c r="BJ47" s="25">
        <f>IF(ISNUMBER('Raw Data'!BI55),'Raw Data'!BI55,"")</f>
        <v>0.93912951209789997</v>
      </c>
      <c r="BK47" s="25" t="str">
        <f>IF(ISNUMBER('Raw Data'!BJ55),'Raw Data'!BJ55,"")</f>
        <v/>
      </c>
      <c r="BL47" s="25" t="str">
        <f>IF(ISNUMBER('Raw Data'!BK55),'Raw Data'!BK55,"")</f>
        <v/>
      </c>
      <c r="BM47" s="25">
        <f>IF(ISNUMBER('Raw Data'!BL55),'Raw Data'!BL55,"")</f>
        <v>2.5069665722850747</v>
      </c>
      <c r="BN47" s="25">
        <f>IF(ISNUMBER('Raw Data'!BM55),'Raw Data'!BM55,"")</f>
        <v>2.54915113580955</v>
      </c>
      <c r="BO47" s="25" t="str">
        <f>IF(ISNUMBER('Raw Data'!BN55),'Raw Data'!BN55,"")</f>
        <v/>
      </c>
      <c r="BP47" s="25">
        <f>IF(ISNUMBER('Raw Data'!BO55),'Raw Data'!BO55,"")</f>
        <v>0.27437801847962451</v>
      </c>
      <c r="BQ47" s="25">
        <f>IF(ISNUMBER('Raw Data'!BP55),'Raw Data'!BP55,"")</f>
        <v>1.7481219141769246</v>
      </c>
      <c r="BR47" s="25" t="str">
        <f>IF(ISNUMBER('Raw Data'!BQ55),'Raw Data'!BQ55,"")</f>
        <v/>
      </c>
      <c r="BS47" s="25" t="str">
        <f>IF(ISNUMBER('Raw Data'!BR55),'Raw Data'!BR55,"")</f>
        <v/>
      </c>
      <c r="BT47" s="25" t="str">
        <f>IF(ISNUMBER('Raw Data'!BS55),'Raw Data'!BS55,"")</f>
        <v/>
      </c>
      <c r="BU47" s="25" t="str">
        <f>IF(ISNUMBER('Raw Data'!BT55),'Raw Data'!BT55,"")</f>
        <v/>
      </c>
      <c r="BV47" s="25">
        <f>IF(ISNUMBER('Raw Data'!BU55),'Raw Data'!BU55,"")</f>
        <v>1.6950714498856505</v>
      </c>
      <c r="BW47" s="25" t="str">
        <f>IF(ISNUMBER('Raw Data'!BV55),'Raw Data'!BV55,"")</f>
        <v/>
      </c>
      <c r="BX47" s="25">
        <f>IF(ISNUMBER('Raw Data'!BW55),'Raw Data'!BW55,"")</f>
        <v>0.39596563320222522</v>
      </c>
      <c r="BY47" s="25" t="str">
        <f>IF(ISNUMBER('Raw Data'!BX55),'Raw Data'!BX55,"")</f>
        <v/>
      </c>
      <c r="BZ47" s="25" t="str">
        <f>IF(ISNUMBER('Raw Data'!BY55),'Raw Data'!BY55,"")</f>
        <v/>
      </c>
      <c r="CA47" s="25">
        <f>IF(ISNUMBER('Raw Data'!BZ55),'Raw Data'!BZ55,"")</f>
        <v>1.991743183918175</v>
      </c>
      <c r="CB47" s="25" t="str">
        <f>IF(ISNUMBER('Raw Data'!CA55),'Raw Data'!CA55,"")</f>
        <v/>
      </c>
      <c r="CC47" s="25">
        <f>IF(ISNUMBER('Raw Data'!CB55),'Raw Data'!CB55,"")</f>
        <v>0.13796636016052499</v>
      </c>
      <c r="CD47" s="25" t="str">
        <f>IF(ISNUMBER('Raw Data'!CC55),'Raw Data'!CC55,"")</f>
        <v/>
      </c>
      <c r="CE47" s="25">
        <f>IF(ISNUMBER('Raw Data'!CD55),'Raw Data'!CD55,"")</f>
        <v>1.0007474288845497</v>
      </c>
      <c r="CF47" s="25" t="str">
        <f>IF(ISNUMBER('Raw Data'!CE55),'Raw Data'!CE55,"")</f>
        <v/>
      </c>
      <c r="CG47" s="25" t="str">
        <f>IF(ISNUMBER('Raw Data'!CF55),'Raw Data'!CF55,"")</f>
        <v/>
      </c>
      <c r="CH47" s="25" t="str">
        <f>IF(ISNUMBER('Raw Data'!CG55),'Raw Data'!CG55,"")</f>
        <v/>
      </c>
      <c r="CI47" s="25" t="str">
        <f>IF(ISNUMBER('Raw Data'!CH55),'Raw Data'!CH55,"")</f>
        <v/>
      </c>
      <c r="CJ47" s="25">
        <f>IF(ISNUMBER('Raw Data'!CI55),'Raw Data'!CI55,"")</f>
        <v>1.3464089864245246</v>
      </c>
      <c r="CK47" s="25" t="str">
        <f>IF(ISNUMBER('Raw Data'!CJ55),'Raw Data'!CJ55,"")</f>
        <v/>
      </c>
      <c r="CL47" s="25">
        <f>IF(ISNUMBER('Raw Data'!CK55),'Raw Data'!CK55,"")</f>
        <v>1.1334737567497255</v>
      </c>
      <c r="CM47" s="25" t="str">
        <f>IF(ISNUMBER('Raw Data'!CL55),'Raw Data'!CL55,"")</f>
        <v/>
      </c>
      <c r="CN47" s="25" t="str">
        <f>IF(ISNUMBER('Raw Data'!CM55),'Raw Data'!CM55,"")</f>
        <v/>
      </c>
      <c r="CO47" s="25">
        <f>IF(ISNUMBER('Raw Data'!CN55),'Raw Data'!CN55,"")</f>
        <v>2.2343818082362747</v>
      </c>
      <c r="CP47" s="25" t="str">
        <f>IF(ISNUMBER('Raw Data'!CO55),'Raw Data'!CO55,"")</f>
        <v/>
      </c>
      <c r="CQ47" s="25">
        <f>IF(ISNUMBER('Raw Data'!CP55),'Raw Data'!CP55,"")</f>
        <v>0.84904872854902536</v>
      </c>
      <c r="CR47" s="25" t="str">
        <f>IF(ISNUMBER('Raw Data'!CQ55),'Raw Data'!CQ55,"")</f>
        <v/>
      </c>
      <c r="CS47" s="25">
        <f>IF(ISNUMBER('Raw Data'!CR55),'Raw Data'!CR55,"")</f>
        <v>1.3714148530134249</v>
      </c>
      <c r="CT47" s="25" t="str">
        <f>IF(ISNUMBER('Raw Data'!CS55),'Raw Data'!CS55,"")</f>
        <v/>
      </c>
      <c r="CU47" s="25" t="str">
        <f>IF(ISNUMBER('Raw Data'!CT55),'Raw Data'!CT55,"")</f>
        <v/>
      </c>
      <c r="CV47" s="25" t="str">
        <f>IF(ISNUMBER('Raw Data'!CU55),'Raw Data'!CU55,"")</f>
        <v/>
      </c>
      <c r="CW47" s="25" t="str">
        <f>IF(ISNUMBER('Raw Data'!CV55),'Raw Data'!CV55,"")</f>
        <v/>
      </c>
      <c r="CX47" s="25">
        <f>IF(ISNUMBER('Raw Data'!CW55),'Raw Data'!CW55,"")</f>
        <v>2.6035923339192251</v>
      </c>
      <c r="CY47" s="25" t="str">
        <f>IF(ISNUMBER('Raw Data'!CX55),'Raw Data'!CX55,"")</f>
        <v/>
      </c>
      <c r="CZ47" s="25">
        <f>IF(ISNUMBER('Raw Data'!CY55),'Raw Data'!CY55,"")</f>
        <v>0.66354854552967524</v>
      </c>
      <c r="DA47" s="25" t="str">
        <f>IF(ISNUMBER('Raw Data'!CZ55),'Raw Data'!CZ55,"")</f>
        <v/>
      </c>
      <c r="DB47" s="25" t="str">
        <f>IF(ISNUMBER('Raw Data'!DA55),'Raw Data'!DA55,"")</f>
        <v/>
      </c>
      <c r="DC47" s="25">
        <f>IF(ISNUMBER('Raw Data'!DB55),'Raw Data'!DB55,"")</f>
        <v>2.3319638085475498</v>
      </c>
      <c r="DD47" s="25" t="str">
        <f>IF(ISNUMBER('Raw Data'!DC55),'Raw Data'!DC55,"")</f>
        <v/>
      </c>
      <c r="DE47" s="25">
        <f>IF(ISNUMBER('Raw Data'!DD55),'Raw Data'!DD55,"")</f>
        <v>1.2856904103308997</v>
      </c>
      <c r="DF47" s="25" t="str">
        <f>IF(ISNUMBER('Raw Data'!DE55),'Raw Data'!DE55,"")</f>
        <v/>
      </c>
      <c r="DG47" s="25">
        <f>IF(ISNUMBER('Raw Data'!DF55),'Raw Data'!DF55,"")</f>
        <v>2.3266295585038752</v>
      </c>
      <c r="DH47" s="25" t="str">
        <f>IF(ISNUMBER('Raw Data'!DG55),'Raw Data'!DG55,"")</f>
        <v/>
      </c>
      <c r="DI47" s="25" t="str">
        <f>IF(ISNUMBER('Raw Data'!DH55),'Raw Data'!DH55,"")</f>
        <v/>
      </c>
      <c r="DJ47" s="25" t="str">
        <f>IF(ISNUMBER('Raw Data'!DI55),'Raw Data'!DI55,"")</f>
        <v/>
      </c>
      <c r="DK47" s="25" t="str">
        <f>IF(ISNUMBER('Raw Data'!DJ55),'Raw Data'!DJ55,"")</f>
        <v/>
      </c>
      <c r="DL47" s="25" t="str">
        <f>IF(ISNUMBER('Raw Data'!DK55),'Raw Data'!DK55,"")</f>
        <v/>
      </c>
      <c r="DM47" s="25">
        <f>IF(ISNUMBER('Raw Data'!DL55),'Raw Data'!DL55,"")</f>
        <v>3.0605302451453493</v>
      </c>
      <c r="DN47" s="25" t="str">
        <f>IF(ISNUMBER('Raw Data'!DM55),'Raw Data'!DM55,"")</f>
        <v/>
      </c>
      <c r="DO47" s="25">
        <f>IF(ISNUMBER('Raw Data'!DN55),'Raw Data'!DN55,"")</f>
        <v>2.4673371473579251</v>
      </c>
      <c r="DP47" s="25" t="str">
        <f>IF(ISNUMBER('Raw Data'!DO55),'Raw Data'!DO55,"")</f>
        <v/>
      </c>
      <c r="DQ47" s="25" t="str">
        <f>IF(ISNUMBER('Raw Data'!DP55),'Raw Data'!DP55,"")</f>
        <v/>
      </c>
      <c r="DR47" s="25" t="str">
        <f>IF(ISNUMBER('Raw Data'!DQ55),'Raw Data'!DQ55,"")</f>
        <v/>
      </c>
      <c r="DS47" s="25" t="str">
        <f>IF(ISNUMBER('Raw Data'!DR55),'Raw Data'!DR55,"")</f>
        <v/>
      </c>
      <c r="DT47" s="25" t="str">
        <f>IF(ISNUMBER('Raw Data'!DS55),'Raw Data'!DS55,"")</f>
        <v/>
      </c>
      <c r="DU47" s="25" t="str">
        <f>IF(ISNUMBER('Raw Data'!DT55),'Raw Data'!DT55,"")</f>
        <v/>
      </c>
      <c r="DV47" s="25" t="str">
        <f>IF(ISNUMBER('Raw Data'!DU55),'Raw Data'!DU55,"")</f>
        <v/>
      </c>
      <c r="DW47" s="25" t="str">
        <f>IF(ISNUMBER('Raw Data'!DV55),'Raw Data'!DV55,"")</f>
        <v/>
      </c>
      <c r="DX47" s="25" t="str">
        <f>IF(ISNUMBER('Raw Data'!DW55),'Raw Data'!DW55,"")</f>
        <v/>
      </c>
      <c r="DY47" s="25" t="str">
        <f>IF(ISNUMBER('Raw Data'!DX55),'Raw Data'!DX55,"")</f>
        <v/>
      </c>
      <c r="DZ47" s="25">
        <f>IF(ISNUMBER('Raw Data'!DY55),'Raw Data'!DY55,"")</f>
        <v>0.66912176382465027</v>
      </c>
      <c r="EA47" s="25" t="str">
        <f>IF(ISNUMBER('Raw Data'!DZ55),'Raw Data'!DZ55,"")</f>
        <v/>
      </c>
      <c r="EB47" s="25" t="str">
        <f>IF(ISNUMBER('Raw Data'!EA55),'Raw Data'!EA55,"")</f>
        <v/>
      </c>
      <c r="EC47" s="25" t="str">
        <f>IF(ISNUMBER('Raw Data'!EB55),'Raw Data'!EB55,"")</f>
        <v/>
      </c>
      <c r="ED47" s="25" t="str">
        <f>IF(ISNUMBER('Raw Data'!EC55),'Raw Data'!EC55,"")</f>
        <v/>
      </c>
      <c r="EE47" s="25" t="str">
        <f>IF(ISNUMBER('Raw Data'!ED55),'Raw Data'!ED55,"")</f>
        <v/>
      </c>
      <c r="EF47" s="25" t="str">
        <f>IF(ISNUMBER('Raw Data'!EE55),'Raw Data'!EE55,"")</f>
        <v/>
      </c>
      <c r="EG47" s="25" t="str">
        <f>IF(ISNUMBER('Raw Data'!EF55),'Raw Data'!EF55,"")</f>
        <v/>
      </c>
      <c r="EH47" s="25">
        <f>IF(ISNUMBER('Raw Data'!EG55),'Raw Data'!EG55,"")</f>
        <v>2.5059481235235501</v>
      </c>
      <c r="EI47" s="25" t="str">
        <f>IF(ISNUMBER('Raw Data'!EH55),'Raw Data'!EH55,"")</f>
        <v/>
      </c>
      <c r="EJ47" s="25" t="str">
        <f>IF(ISNUMBER('Raw Data'!EI55),'Raw Data'!EI55,"")</f>
        <v/>
      </c>
      <c r="EK47" s="25" t="str">
        <f>IF(ISNUMBER('Raw Data'!EJ55),'Raw Data'!EJ55,"")</f>
        <v/>
      </c>
      <c r="EL47" s="25" t="str">
        <f>IF(ISNUMBER('Raw Data'!EK55),'Raw Data'!EK55,"")</f>
        <v/>
      </c>
      <c r="EM47" s="25" t="str">
        <f>IF(ISNUMBER('Raw Data'!EL55),'Raw Data'!EL55,"")</f>
        <v/>
      </c>
      <c r="EN47" s="25" t="str">
        <f>IF(ISNUMBER('Raw Data'!EM55),'Raw Data'!EM55,"")</f>
        <v/>
      </c>
      <c r="EO47" s="25" t="str">
        <f>IF(ISNUMBER('Raw Data'!EN55),'Raw Data'!EN55,"")</f>
        <v/>
      </c>
      <c r="EP47" s="25" t="str">
        <f>IF(ISNUMBER('Raw Data'!EO55),'Raw Data'!EO55,"")</f>
        <v/>
      </c>
      <c r="EQ47" s="25" t="str">
        <f>IF(ISNUMBER('Raw Data'!EP55),'Raw Data'!EP55,"")</f>
        <v/>
      </c>
      <c r="ER47" s="25" t="str">
        <f>IF(ISNUMBER('Raw Data'!EQ55),'Raw Data'!EQ55,"")</f>
        <v/>
      </c>
      <c r="ES47" s="25" t="str">
        <f>IF(ISNUMBER('Raw Data'!ER55),'Raw Data'!ER55,"")</f>
        <v/>
      </c>
      <c r="ET47" s="25" t="str">
        <f>IF(ISNUMBER('Raw Data'!ES55),'Raw Data'!ES55,"")</f>
        <v/>
      </c>
      <c r="EU47" s="25" t="str">
        <f>IF(ISNUMBER('Raw Data'!ET55),'Raw Data'!ET55,"")</f>
        <v/>
      </c>
      <c r="EV47" s="25" t="str">
        <f>IF(ISNUMBER('Raw Data'!EU55),'Raw Data'!EU55,"")</f>
        <v/>
      </c>
      <c r="EW47" s="25" t="str">
        <f>IF(ISNUMBER('Raw Data'!EV55),'Raw Data'!EV55,"")</f>
        <v/>
      </c>
      <c r="EX47" s="25" t="str">
        <f>IF(ISNUMBER('Raw Data'!EW55),'Raw Data'!EW55,"")</f>
        <v/>
      </c>
      <c r="EY47" s="25" t="str">
        <f>IF(ISNUMBER('Raw Data'!EX55),'Raw Data'!EX55,"")</f>
        <v/>
      </c>
      <c r="EZ47" s="25" t="str">
        <f>IF(ISNUMBER('Raw Data'!EY55),'Raw Data'!EY55,"")</f>
        <v/>
      </c>
      <c r="FA47" s="25" t="str">
        <f>IF(ISNUMBER('Raw Data'!EZ55),'Raw Data'!EZ55,"")</f>
        <v/>
      </c>
      <c r="FB47" s="25" t="str">
        <f>IF(ISNUMBER('Raw Data'!FA55),'Raw Data'!FA55,"")</f>
        <v/>
      </c>
      <c r="FC47" s="25" t="str">
        <f>IF(ISNUMBER('Raw Data'!FB55),'Raw Data'!FB55,"")</f>
        <v/>
      </c>
      <c r="FD47" s="25" t="str">
        <f>IF(ISNUMBER('Raw Data'!FC55),'Raw Data'!FC55,"")</f>
        <v/>
      </c>
      <c r="FE47" s="25" t="str">
        <f>IF(ISNUMBER('Raw Data'!FD55),'Raw Data'!FD55,"")</f>
        <v/>
      </c>
      <c r="FF47" s="25" t="str">
        <f>IF(ISNUMBER('Raw Data'!FE55),'Raw Data'!FE55,"")</f>
        <v/>
      </c>
      <c r="FG47" s="25" t="str">
        <f>IF(ISNUMBER('Raw Data'!FF55),'Raw Data'!FF55,"")</f>
        <v/>
      </c>
      <c r="FH47" s="25">
        <f>IF(ISNUMBER('Raw Data'!FG55),'Raw Data'!FG55,"")</f>
        <v>3.7585781569938499</v>
      </c>
      <c r="FI47" s="25" t="str">
        <f>IF(ISNUMBER('Raw Data'!FH55),'Raw Data'!FH55,"")</f>
        <v/>
      </c>
      <c r="FJ47" s="25" t="str">
        <f>IF(ISNUMBER('Raw Data'!FI55),'Raw Data'!FI55,"")</f>
        <v/>
      </c>
      <c r="FK47" s="25" t="str">
        <f>IF(ISNUMBER('Raw Data'!FJ55),'Raw Data'!FJ55,"")</f>
        <v/>
      </c>
      <c r="FL47" s="25" t="str">
        <f>IF(ISNUMBER('Raw Data'!FK55),'Raw Data'!FK55,"")</f>
        <v/>
      </c>
      <c r="FM47" s="25" t="str">
        <f>IF(ISNUMBER('Raw Data'!FL55),'Raw Data'!FL55,"")</f>
        <v/>
      </c>
      <c r="FN47" s="25" t="str">
        <f>IF(ISNUMBER('Raw Data'!FM55),'Raw Data'!FM55,"")</f>
        <v/>
      </c>
      <c r="FO47" s="25" t="str">
        <f>IF(ISNUMBER('Raw Data'!FN55),'Raw Data'!FN55,"")</f>
        <v/>
      </c>
      <c r="FP47" s="25" t="str">
        <f>IF(ISNUMBER('Raw Data'!FO55),'Raw Data'!FO55,"")</f>
        <v/>
      </c>
      <c r="FQ47" s="25" t="str">
        <f>IF(ISNUMBER('Raw Data'!FP55),'Raw Data'!FP55,"")</f>
        <v/>
      </c>
      <c r="FR47" s="25" t="str">
        <f>IF(ISNUMBER('Raw Data'!FQ55),'Raw Data'!FQ55,"")</f>
        <v/>
      </c>
      <c r="FS47" s="25" t="str">
        <f>IF(ISNUMBER('Raw Data'!FR55),'Raw Data'!FR55,"")</f>
        <v/>
      </c>
    </row>
    <row r="48" spans="1:176" s="4" customFormat="1" x14ac:dyDescent="0.25">
      <c r="A48" s="25" t="s">
        <v>30</v>
      </c>
      <c r="B48" s="26" t="s">
        <v>9</v>
      </c>
      <c r="C48" s="25"/>
      <c r="D48" s="25" t="str">
        <f>IF(ISNUMBER('Raw Data'!C56),'Raw Data'!C56,"")</f>
        <v/>
      </c>
      <c r="E48" s="25" t="str">
        <f>IF(ISNUMBER('Raw Data'!D56),'Raw Data'!D56,"")</f>
        <v/>
      </c>
      <c r="F48" s="25" t="str">
        <f>IF(ISNUMBER('Raw Data'!E56),'Raw Data'!E56,"")</f>
        <v/>
      </c>
      <c r="G48" s="25" t="str">
        <f>IF(ISNUMBER('Raw Data'!F56),'Raw Data'!F56,"")</f>
        <v/>
      </c>
      <c r="H48" s="25" t="str">
        <f>IF(ISNUMBER('Raw Data'!G56),'Raw Data'!G56,"")</f>
        <v/>
      </c>
      <c r="I48" s="25" t="str">
        <f>IF(ISNUMBER('Raw Data'!H56),'Raw Data'!H56,"")</f>
        <v/>
      </c>
      <c r="J48" s="25" t="str">
        <f>IF(ISNUMBER('Raw Data'!I56),'Raw Data'!I56,"")</f>
        <v/>
      </c>
      <c r="K48" s="25" t="str">
        <f>IF(ISNUMBER('Raw Data'!J56),'Raw Data'!J56,"")</f>
        <v/>
      </c>
      <c r="L48" s="25" t="str">
        <f>IF(ISNUMBER('Raw Data'!K56),'Raw Data'!K56,"")</f>
        <v/>
      </c>
      <c r="M48" s="25" t="str">
        <f>IF(ISNUMBER('Raw Data'!L56),'Raw Data'!L56,"")</f>
        <v/>
      </c>
      <c r="N48" s="25" t="str">
        <f>IF(ISNUMBER('Raw Data'!M56),'Raw Data'!M56,"")</f>
        <v/>
      </c>
      <c r="O48" s="25" t="str">
        <f>IF(ISNUMBER('Raw Data'!N56),'Raw Data'!N56,"")</f>
        <v/>
      </c>
      <c r="P48" s="25" t="str">
        <f>IF(ISNUMBER('Raw Data'!O56),'Raw Data'!O56,"")</f>
        <v/>
      </c>
      <c r="Q48" s="25" t="str">
        <f>IF(ISNUMBER('Raw Data'!P56),'Raw Data'!P56,"")</f>
        <v/>
      </c>
      <c r="R48" s="25" t="str">
        <f>IF(ISNUMBER('Raw Data'!Q56),'Raw Data'!Q56,"")</f>
        <v/>
      </c>
      <c r="S48" s="25" t="str">
        <f>IF(ISNUMBER('Raw Data'!R56),'Raw Data'!R56,"")</f>
        <v/>
      </c>
      <c r="T48" s="25" t="str">
        <f>IF(ISNUMBER('Raw Data'!S56),'Raw Data'!S56,"")</f>
        <v/>
      </c>
      <c r="U48" s="25" t="str">
        <f>IF(ISNUMBER('Raw Data'!T56),'Raw Data'!T56,"")</f>
        <v/>
      </c>
      <c r="V48" s="25" t="str">
        <f>IF(ISNUMBER('Raw Data'!U56),'Raw Data'!U56,"")</f>
        <v/>
      </c>
      <c r="W48" s="25" t="str">
        <f>IF(ISNUMBER('Raw Data'!V56),'Raw Data'!V56,"")</f>
        <v/>
      </c>
      <c r="X48" s="25" t="str">
        <f>IF(ISNUMBER('Raw Data'!W56),'Raw Data'!W56,"")</f>
        <v/>
      </c>
      <c r="Y48" s="25" t="str">
        <f>IF(ISNUMBER('Raw Data'!X56),'Raw Data'!X56,"")</f>
        <v/>
      </c>
      <c r="Z48" s="25" t="str">
        <f>IF(ISNUMBER('Raw Data'!Y56),'Raw Data'!Y56,"")</f>
        <v/>
      </c>
      <c r="AA48" s="25">
        <f>IF(ISNUMBER('Raw Data'!Z56),'Raw Data'!Z56,"")</f>
        <v>3.3420707631176754</v>
      </c>
      <c r="AB48" s="25" t="str">
        <f>IF(ISNUMBER('Raw Data'!AA56),'Raw Data'!AA56,"")</f>
        <v/>
      </c>
      <c r="AC48" s="25" t="str">
        <f>IF(ISNUMBER('Raw Data'!AB56),'Raw Data'!AB56,"")</f>
        <v/>
      </c>
      <c r="AD48" s="25" t="str">
        <f>IF(ISNUMBER('Raw Data'!AC56),'Raw Data'!AC56,"")</f>
        <v/>
      </c>
      <c r="AE48" s="25">
        <f>IF(ISNUMBER('Raw Data'!AD56),'Raw Data'!AD56,"")</f>
        <v>3.2583071580975749</v>
      </c>
      <c r="AF48" s="25" t="str">
        <f>IF(ISNUMBER('Raw Data'!AE56),'Raw Data'!AE56,"")</f>
        <v/>
      </c>
      <c r="AG48" s="25">
        <f>IF(ISNUMBER('Raw Data'!AF56),'Raw Data'!AF56,"")</f>
        <v>3.3599410821174751</v>
      </c>
      <c r="AH48" s="25" t="str">
        <f>IF(ISNUMBER('Raw Data'!AG56),'Raw Data'!AG56,"")</f>
        <v/>
      </c>
      <c r="AI48" s="25">
        <f>IF(ISNUMBER('Raw Data'!AH56),'Raw Data'!AH56,"")</f>
        <v>2.7318126985609754</v>
      </c>
      <c r="AJ48" s="25" t="str">
        <f>IF(ISNUMBER('Raw Data'!AI56),'Raw Data'!AI56,"")</f>
        <v/>
      </c>
      <c r="AK48" s="25" t="str">
        <f>IF(ISNUMBER('Raw Data'!AJ56),'Raw Data'!AJ56,"")</f>
        <v/>
      </c>
      <c r="AL48" s="25" t="str">
        <f>IF(ISNUMBER('Raw Data'!AK56),'Raw Data'!AK56,"")</f>
        <v/>
      </c>
      <c r="AM48" s="25" t="str">
        <f>IF(ISNUMBER('Raw Data'!AL56),'Raw Data'!AL56,"")</f>
        <v/>
      </c>
      <c r="AN48" s="25">
        <f>IF(ISNUMBER('Raw Data'!AM56),'Raw Data'!AM56,"")</f>
        <v>3.113368298199275</v>
      </c>
      <c r="AO48" s="25" t="str">
        <f>IF(ISNUMBER('Raw Data'!AN56),'Raw Data'!AN56,"")</f>
        <v/>
      </c>
      <c r="AP48" s="25">
        <f>IF(ISNUMBER('Raw Data'!AO56),'Raw Data'!AO56,"")</f>
        <v>2.9763653744790504</v>
      </c>
      <c r="AQ48" s="25" t="str">
        <f>IF(ISNUMBER('Raw Data'!AP56),'Raw Data'!AP56,"")</f>
        <v/>
      </c>
      <c r="AR48" s="25" t="str">
        <f>IF(ISNUMBER('Raw Data'!AQ56),'Raw Data'!AQ56,"")</f>
        <v/>
      </c>
      <c r="AS48" s="25" t="str">
        <f>IF(ISNUMBER('Raw Data'!AR56),'Raw Data'!AR56,"")</f>
        <v/>
      </c>
      <c r="AT48" s="25">
        <f>IF(ISNUMBER('Raw Data'!AS56),'Raw Data'!AS56,"")</f>
        <v>2.6386989224885</v>
      </c>
      <c r="AU48" s="25" t="str">
        <f>IF(ISNUMBER('Raw Data'!AT56),'Raw Data'!AT56,"")</f>
        <v/>
      </c>
      <c r="AV48" s="25">
        <f>IF(ISNUMBER('Raw Data'!AU56),'Raw Data'!AU56,"")</f>
        <v>2.5081608123268495</v>
      </c>
      <c r="AW48" s="25" t="str">
        <f>IF(ISNUMBER('Raw Data'!AV56),'Raw Data'!AV56,"")</f>
        <v/>
      </c>
      <c r="AX48" s="25" t="str">
        <f>IF(ISNUMBER('Raw Data'!AW56),'Raw Data'!AW56,"")</f>
        <v/>
      </c>
      <c r="AY48" s="25">
        <f>IF(ISNUMBER('Raw Data'!AX56),'Raw Data'!AX56,"")</f>
        <v>2.6582525190400501</v>
      </c>
      <c r="AZ48" s="25" t="str">
        <f>IF(ISNUMBER('Raw Data'!AY56),'Raw Data'!AY56,"")</f>
        <v/>
      </c>
      <c r="BA48" s="25">
        <f>IF(ISNUMBER('Raw Data'!AZ56),'Raw Data'!AZ56,"")</f>
        <v>2.9011327992546998</v>
      </c>
      <c r="BB48" s="25" t="str">
        <f>IF(ISNUMBER('Raw Data'!BA56),'Raw Data'!BA56,"")</f>
        <v/>
      </c>
      <c r="BC48" s="25">
        <f>IF(ISNUMBER('Raw Data'!BB56),'Raw Data'!BB56,"")</f>
        <v>3.0006183341088497</v>
      </c>
      <c r="BD48" s="25" t="str">
        <f>IF(ISNUMBER('Raw Data'!BC56),'Raw Data'!BC56,"")</f>
        <v/>
      </c>
      <c r="BE48" s="25" t="str">
        <f>IF(ISNUMBER('Raw Data'!BD56),'Raw Data'!BD56,"")</f>
        <v/>
      </c>
      <c r="BF48" s="25" t="str">
        <f>IF(ISNUMBER('Raw Data'!BE56),'Raw Data'!BE56,"")</f>
        <v/>
      </c>
      <c r="BG48" s="25" t="str">
        <f>IF(ISNUMBER('Raw Data'!BF56),'Raw Data'!BF56,"")</f>
        <v/>
      </c>
      <c r="BH48" s="25">
        <f>IF(ISNUMBER('Raw Data'!BG56),'Raw Data'!BG56,"")</f>
        <v>2.3689838626320494</v>
      </c>
      <c r="BI48" s="25" t="str">
        <f>IF(ISNUMBER('Raw Data'!BH56),'Raw Data'!BH56,"")</f>
        <v/>
      </c>
      <c r="BJ48" s="25">
        <f>IF(ISNUMBER('Raw Data'!BI56),'Raw Data'!BI56,"")</f>
        <v>1.9181750368074999</v>
      </c>
      <c r="BK48" s="25" t="str">
        <f>IF(ISNUMBER('Raw Data'!BJ56),'Raw Data'!BJ56,"")</f>
        <v/>
      </c>
      <c r="BL48" s="25" t="str">
        <f>IF(ISNUMBER('Raw Data'!BK56),'Raw Data'!BK56,"")</f>
        <v/>
      </c>
      <c r="BM48" s="25">
        <f>IF(ISNUMBER('Raw Data'!BL56),'Raw Data'!BL56,"")</f>
        <v>1.9792591947074247</v>
      </c>
      <c r="BN48" s="25">
        <f>IF(ISNUMBER('Raw Data'!BM56),'Raw Data'!BM56,"")</f>
        <v>2.4391878876297999</v>
      </c>
      <c r="BO48" s="25" t="str">
        <f>IF(ISNUMBER('Raw Data'!BN56),'Raw Data'!BN56,"")</f>
        <v/>
      </c>
      <c r="BP48" s="25">
        <f>IF(ISNUMBER('Raw Data'!BO56),'Raw Data'!BO56,"")</f>
        <v>1.4886956985702247</v>
      </c>
      <c r="BQ48" s="25">
        <f>IF(ISNUMBER('Raw Data'!BP56),'Raw Data'!BP56,"")</f>
        <v>1.8718502170287743</v>
      </c>
      <c r="BR48" s="25" t="str">
        <f>IF(ISNUMBER('Raw Data'!BQ56),'Raw Data'!BQ56,"")</f>
        <v/>
      </c>
      <c r="BS48" s="25" t="str">
        <f>IF(ISNUMBER('Raw Data'!BR56),'Raw Data'!BR56,"")</f>
        <v/>
      </c>
      <c r="BT48" s="25" t="str">
        <f>IF(ISNUMBER('Raw Data'!BS56),'Raw Data'!BS56,"")</f>
        <v/>
      </c>
      <c r="BU48" s="25" t="str">
        <f>IF(ISNUMBER('Raw Data'!BT56),'Raw Data'!BT56,"")</f>
        <v/>
      </c>
      <c r="BV48" s="25">
        <f>IF(ISNUMBER('Raw Data'!BU56),'Raw Data'!BU56,"")</f>
        <v>2.0602368562361497</v>
      </c>
      <c r="BW48" s="25" t="str">
        <f>IF(ISNUMBER('Raw Data'!BV56),'Raw Data'!BV56,"")</f>
        <v/>
      </c>
      <c r="BX48" s="25">
        <f>IF(ISNUMBER('Raw Data'!BW56),'Raw Data'!BW56,"")</f>
        <v>1.0159878153476498</v>
      </c>
      <c r="BY48" s="25" t="str">
        <f>IF(ISNUMBER('Raw Data'!BX56),'Raw Data'!BX56,"")</f>
        <v/>
      </c>
      <c r="BZ48" s="25" t="str">
        <f>IF(ISNUMBER('Raw Data'!BY56),'Raw Data'!BY56,"")</f>
        <v/>
      </c>
      <c r="CA48" s="25">
        <f>IF(ISNUMBER('Raw Data'!BZ56),'Raw Data'!BZ56,"")</f>
        <v>1.9245226212794497</v>
      </c>
      <c r="CB48" s="25" t="str">
        <f>IF(ISNUMBER('Raw Data'!CA56),'Raw Data'!CA56,"")</f>
        <v/>
      </c>
      <c r="CC48" s="25">
        <f>IF(ISNUMBER('Raw Data'!CB56),'Raw Data'!CB56,"")</f>
        <v>0.72280718251982545</v>
      </c>
      <c r="CD48" s="25" t="str">
        <f>IF(ISNUMBER('Raw Data'!CC56),'Raw Data'!CC56,"")</f>
        <v/>
      </c>
      <c r="CE48" s="25">
        <f>IF(ISNUMBER('Raw Data'!CD56),'Raw Data'!CD56,"")</f>
        <v>0.85662752980932577</v>
      </c>
      <c r="CF48" s="25" t="str">
        <f>IF(ISNUMBER('Raw Data'!CE56),'Raw Data'!CE56,"")</f>
        <v/>
      </c>
      <c r="CG48" s="25" t="str">
        <f>IF(ISNUMBER('Raw Data'!CF56),'Raw Data'!CF56,"")</f>
        <v/>
      </c>
      <c r="CH48" s="25" t="str">
        <f>IF(ISNUMBER('Raw Data'!CG56),'Raw Data'!CG56,"")</f>
        <v/>
      </c>
      <c r="CI48" s="25" t="str">
        <f>IF(ISNUMBER('Raw Data'!CH56),'Raw Data'!CH56,"")</f>
        <v/>
      </c>
      <c r="CJ48" s="25">
        <f>IF(ISNUMBER('Raw Data'!CI56),'Raw Data'!CI56,"")</f>
        <v>1.08731747606</v>
      </c>
      <c r="CK48" s="25" t="str">
        <f>IF(ISNUMBER('Raw Data'!CJ56),'Raw Data'!CJ56,"")</f>
        <v/>
      </c>
      <c r="CL48" s="25">
        <f>IF(ISNUMBER('Raw Data'!CK56),'Raw Data'!CK56,"")</f>
        <v>1.4512862744947492</v>
      </c>
      <c r="CM48" s="25" t="str">
        <f>IF(ISNUMBER('Raw Data'!CL56),'Raw Data'!CL56,"")</f>
        <v/>
      </c>
      <c r="CN48" s="25" t="str">
        <f>IF(ISNUMBER('Raw Data'!CM56),'Raw Data'!CM56,"")</f>
        <v/>
      </c>
      <c r="CO48" s="25">
        <f>IF(ISNUMBER('Raw Data'!CN56),'Raw Data'!CN56,"")</f>
        <v>1.7640575748234752</v>
      </c>
      <c r="CP48" s="25" t="str">
        <f>IF(ISNUMBER('Raw Data'!CO56),'Raw Data'!CO56,"")</f>
        <v/>
      </c>
      <c r="CQ48" s="25">
        <f>IF(ISNUMBER('Raw Data'!CP56),'Raw Data'!CP56,"")</f>
        <v>1.6083561572192755</v>
      </c>
      <c r="CR48" s="25" t="str">
        <f>IF(ISNUMBER('Raw Data'!CQ56),'Raw Data'!CQ56,"")</f>
        <v/>
      </c>
      <c r="CS48" s="25">
        <f>IF(ISNUMBER('Raw Data'!CR56),'Raw Data'!CR56,"")</f>
        <v>1.2663210622161745</v>
      </c>
      <c r="CT48" s="25" t="str">
        <f>IF(ISNUMBER('Raw Data'!CS56),'Raw Data'!CS56,"")</f>
        <v/>
      </c>
      <c r="CU48" s="25" t="str">
        <f>IF(ISNUMBER('Raw Data'!CT56),'Raw Data'!CT56,"")</f>
        <v/>
      </c>
      <c r="CV48" s="25" t="str">
        <f>IF(ISNUMBER('Raw Data'!CU56),'Raw Data'!CU56,"")</f>
        <v/>
      </c>
      <c r="CW48" s="25" t="str">
        <f>IF(ISNUMBER('Raw Data'!CV56),'Raw Data'!CV56,"")</f>
        <v/>
      </c>
      <c r="CX48" s="25">
        <f>IF(ISNUMBER('Raw Data'!CW56),'Raw Data'!CW56,"")</f>
        <v>2.2515668410887506</v>
      </c>
      <c r="CY48" s="25" t="str">
        <f>IF(ISNUMBER('Raw Data'!CX56),'Raw Data'!CX56,"")</f>
        <v/>
      </c>
      <c r="CZ48" s="25">
        <f>IF(ISNUMBER('Raw Data'!CY56),'Raw Data'!CY56,"")</f>
        <v>1.0817540404115751</v>
      </c>
      <c r="DA48" s="25" t="str">
        <f>IF(ISNUMBER('Raw Data'!CZ56),'Raw Data'!CZ56,"")</f>
        <v/>
      </c>
      <c r="DB48" s="25" t="str">
        <f>IF(ISNUMBER('Raw Data'!DA56),'Raw Data'!DA56,"")</f>
        <v/>
      </c>
      <c r="DC48" s="25">
        <f>IF(ISNUMBER('Raw Data'!DB56),'Raw Data'!DB56,"")</f>
        <v>1.594550397040051</v>
      </c>
      <c r="DD48" s="25" t="str">
        <f>IF(ISNUMBER('Raw Data'!DC56),'Raw Data'!DC56,"")</f>
        <v/>
      </c>
      <c r="DE48" s="25">
        <f>IF(ISNUMBER('Raw Data'!DD56),'Raw Data'!DD56,"")</f>
        <v>1.5581436010719756</v>
      </c>
      <c r="DF48" s="25" t="str">
        <f>IF(ISNUMBER('Raw Data'!DE56),'Raw Data'!DE56,"")</f>
        <v/>
      </c>
      <c r="DG48" s="25">
        <f>IF(ISNUMBER('Raw Data'!DF56),'Raw Data'!DF56,"")</f>
        <v>2.0512485256965758</v>
      </c>
      <c r="DH48" s="25" t="str">
        <f>IF(ISNUMBER('Raw Data'!DG56),'Raw Data'!DG56,"")</f>
        <v/>
      </c>
      <c r="DI48" s="25" t="str">
        <f>IF(ISNUMBER('Raw Data'!DH56),'Raw Data'!DH56,"")</f>
        <v/>
      </c>
      <c r="DJ48" s="25" t="str">
        <f>IF(ISNUMBER('Raw Data'!DI56),'Raw Data'!DI56,"")</f>
        <v/>
      </c>
      <c r="DK48" s="25" t="str">
        <f>IF(ISNUMBER('Raw Data'!DJ56),'Raw Data'!DJ56,"")</f>
        <v/>
      </c>
      <c r="DL48" s="25" t="str">
        <f>IF(ISNUMBER('Raw Data'!DK56),'Raw Data'!DK56,"")</f>
        <v/>
      </c>
      <c r="DM48" s="25">
        <f>IF(ISNUMBER('Raw Data'!DL56),'Raw Data'!DL56,"")</f>
        <v>2.5848714912886748</v>
      </c>
      <c r="DN48" s="25" t="str">
        <f>IF(ISNUMBER('Raw Data'!DM56),'Raw Data'!DM56,"")</f>
        <v/>
      </c>
      <c r="DO48" s="25">
        <f>IF(ISNUMBER('Raw Data'!DN56),'Raw Data'!DN56,"")</f>
        <v>2.0459004065415254</v>
      </c>
      <c r="DP48" s="25" t="str">
        <f>IF(ISNUMBER('Raw Data'!DO56),'Raw Data'!DO56,"")</f>
        <v/>
      </c>
      <c r="DQ48" s="25" t="str">
        <f>IF(ISNUMBER('Raw Data'!DP56),'Raw Data'!DP56,"")</f>
        <v/>
      </c>
      <c r="DR48" s="25" t="str">
        <f>IF(ISNUMBER('Raw Data'!DQ56),'Raw Data'!DQ56,"")</f>
        <v/>
      </c>
      <c r="DS48" s="25" t="str">
        <f>IF(ISNUMBER('Raw Data'!DR56),'Raw Data'!DR56,"")</f>
        <v/>
      </c>
      <c r="DT48" s="25" t="str">
        <f>IF(ISNUMBER('Raw Data'!DS56),'Raw Data'!DS56,"")</f>
        <v/>
      </c>
      <c r="DU48" s="25" t="str">
        <f>IF(ISNUMBER('Raw Data'!DT56),'Raw Data'!DT56,"")</f>
        <v/>
      </c>
      <c r="DV48" s="25" t="str">
        <f>IF(ISNUMBER('Raw Data'!DU56),'Raw Data'!DU56,"")</f>
        <v/>
      </c>
      <c r="DW48" s="25" t="str">
        <f>IF(ISNUMBER('Raw Data'!DV56),'Raw Data'!DV56,"")</f>
        <v/>
      </c>
      <c r="DX48" s="25" t="str">
        <f>IF(ISNUMBER('Raw Data'!DW56),'Raw Data'!DW56,"")</f>
        <v/>
      </c>
      <c r="DY48" s="25" t="str">
        <f>IF(ISNUMBER('Raw Data'!DX56),'Raw Data'!DX56,"")</f>
        <v/>
      </c>
      <c r="DZ48" s="25">
        <f>IF(ISNUMBER('Raw Data'!DY56),'Raw Data'!DY56,"")</f>
        <v>0.30709402187777535</v>
      </c>
      <c r="EA48" s="25" t="str">
        <f>IF(ISNUMBER('Raw Data'!DZ56),'Raw Data'!DZ56,"")</f>
        <v/>
      </c>
      <c r="EB48" s="25" t="str">
        <f>IF(ISNUMBER('Raw Data'!EA56),'Raw Data'!EA56,"")</f>
        <v/>
      </c>
      <c r="EC48" s="25" t="str">
        <f>IF(ISNUMBER('Raw Data'!EB56),'Raw Data'!EB56,"")</f>
        <v/>
      </c>
      <c r="ED48" s="25" t="str">
        <f>IF(ISNUMBER('Raw Data'!EC56),'Raw Data'!EC56,"")</f>
        <v/>
      </c>
      <c r="EE48" s="25" t="str">
        <f>IF(ISNUMBER('Raw Data'!ED56),'Raw Data'!ED56,"")</f>
        <v/>
      </c>
      <c r="EF48" s="25" t="str">
        <f>IF(ISNUMBER('Raw Data'!EE56),'Raw Data'!EE56,"")</f>
        <v/>
      </c>
      <c r="EG48" s="25" t="str">
        <f>IF(ISNUMBER('Raw Data'!EF56),'Raw Data'!EF56,"")</f>
        <v/>
      </c>
      <c r="EH48" s="25">
        <f>IF(ISNUMBER('Raw Data'!EG56),'Raw Data'!EG56,"")</f>
        <v>1.7124224896318747</v>
      </c>
      <c r="EI48" s="25" t="str">
        <f>IF(ISNUMBER('Raw Data'!EH56),'Raw Data'!EH56,"")</f>
        <v/>
      </c>
      <c r="EJ48" s="25" t="str">
        <f>IF(ISNUMBER('Raw Data'!EI56),'Raw Data'!EI56,"")</f>
        <v/>
      </c>
      <c r="EK48" s="25" t="str">
        <f>IF(ISNUMBER('Raw Data'!EJ56),'Raw Data'!EJ56,"")</f>
        <v/>
      </c>
      <c r="EL48" s="25" t="str">
        <f>IF(ISNUMBER('Raw Data'!EK56),'Raw Data'!EK56,"")</f>
        <v/>
      </c>
      <c r="EM48" s="25" t="str">
        <f>IF(ISNUMBER('Raw Data'!EL56),'Raw Data'!EL56,"")</f>
        <v/>
      </c>
      <c r="EN48" s="25" t="str">
        <f>IF(ISNUMBER('Raw Data'!EM56),'Raw Data'!EM56,"")</f>
        <v/>
      </c>
      <c r="EO48" s="25" t="str">
        <f>IF(ISNUMBER('Raw Data'!EN56),'Raw Data'!EN56,"")</f>
        <v/>
      </c>
      <c r="EP48" s="25" t="str">
        <f>IF(ISNUMBER('Raw Data'!EO56),'Raw Data'!EO56,"")</f>
        <v/>
      </c>
      <c r="EQ48" s="25" t="str">
        <f>IF(ISNUMBER('Raw Data'!EP56),'Raw Data'!EP56,"")</f>
        <v/>
      </c>
      <c r="ER48" s="25" t="str">
        <f>IF(ISNUMBER('Raw Data'!EQ56),'Raw Data'!EQ56,"")</f>
        <v/>
      </c>
      <c r="ES48" s="25" t="str">
        <f>IF(ISNUMBER('Raw Data'!ER56),'Raw Data'!ER56,"")</f>
        <v/>
      </c>
      <c r="ET48" s="25" t="str">
        <f>IF(ISNUMBER('Raw Data'!ES56),'Raw Data'!ES56,"")</f>
        <v/>
      </c>
      <c r="EU48" s="25" t="str">
        <f>IF(ISNUMBER('Raw Data'!ET56),'Raw Data'!ET56,"")</f>
        <v/>
      </c>
      <c r="EV48" s="25" t="str">
        <f>IF(ISNUMBER('Raw Data'!EU56),'Raw Data'!EU56,"")</f>
        <v/>
      </c>
      <c r="EW48" s="25" t="str">
        <f>IF(ISNUMBER('Raw Data'!EV56),'Raw Data'!EV56,"")</f>
        <v/>
      </c>
      <c r="EX48" s="25" t="str">
        <f>IF(ISNUMBER('Raw Data'!EW56),'Raw Data'!EW56,"")</f>
        <v/>
      </c>
      <c r="EY48" s="25" t="str">
        <f>IF(ISNUMBER('Raw Data'!EX56),'Raw Data'!EX56,"")</f>
        <v/>
      </c>
      <c r="EZ48" s="25" t="str">
        <f>IF(ISNUMBER('Raw Data'!EY56),'Raw Data'!EY56,"")</f>
        <v/>
      </c>
      <c r="FA48" s="25" t="str">
        <f>IF(ISNUMBER('Raw Data'!EZ56),'Raw Data'!EZ56,"")</f>
        <v/>
      </c>
      <c r="FB48" s="25" t="str">
        <f>IF(ISNUMBER('Raw Data'!FA56),'Raw Data'!FA56,"")</f>
        <v/>
      </c>
      <c r="FC48" s="25" t="str">
        <f>IF(ISNUMBER('Raw Data'!FB56),'Raw Data'!FB56,"")</f>
        <v/>
      </c>
      <c r="FD48" s="25" t="str">
        <f>IF(ISNUMBER('Raw Data'!FC56),'Raw Data'!FC56,"")</f>
        <v/>
      </c>
      <c r="FE48" s="25" t="str">
        <f>IF(ISNUMBER('Raw Data'!FD56),'Raw Data'!FD56,"")</f>
        <v/>
      </c>
      <c r="FF48" s="25" t="str">
        <f>IF(ISNUMBER('Raw Data'!FE56),'Raw Data'!FE56,"")</f>
        <v/>
      </c>
      <c r="FG48" s="25" t="str">
        <f>IF(ISNUMBER('Raw Data'!FF56),'Raw Data'!FF56,"")</f>
        <v/>
      </c>
      <c r="FH48" s="25">
        <f>IF(ISNUMBER('Raw Data'!FG56),'Raw Data'!FG56,"")</f>
        <v>3.3099107510769752</v>
      </c>
      <c r="FI48" s="25" t="str">
        <f>IF(ISNUMBER('Raw Data'!FH56),'Raw Data'!FH56,"")</f>
        <v/>
      </c>
      <c r="FJ48" s="25" t="str">
        <f>IF(ISNUMBER('Raw Data'!FI56),'Raw Data'!FI56,"")</f>
        <v/>
      </c>
      <c r="FK48" s="25" t="str">
        <f>IF(ISNUMBER('Raw Data'!FJ56),'Raw Data'!FJ56,"")</f>
        <v/>
      </c>
      <c r="FL48" s="25" t="str">
        <f>IF(ISNUMBER('Raw Data'!FK56),'Raw Data'!FK56,"")</f>
        <v/>
      </c>
      <c r="FM48" s="25" t="str">
        <f>IF(ISNUMBER('Raw Data'!FL56),'Raw Data'!FL56,"")</f>
        <v/>
      </c>
      <c r="FN48" s="25" t="str">
        <f>IF(ISNUMBER('Raw Data'!FM56),'Raw Data'!FM56,"")</f>
        <v/>
      </c>
      <c r="FO48" s="25" t="str">
        <f>IF(ISNUMBER('Raw Data'!FN56),'Raw Data'!FN56,"")</f>
        <v/>
      </c>
      <c r="FP48" s="25" t="str">
        <f>IF(ISNUMBER('Raw Data'!FO56),'Raw Data'!FO56,"")</f>
        <v/>
      </c>
      <c r="FQ48" s="25" t="str">
        <f>IF(ISNUMBER('Raw Data'!FP56),'Raw Data'!FP56,"")</f>
        <v/>
      </c>
      <c r="FR48" s="25" t="str">
        <f>IF(ISNUMBER('Raw Data'!FQ56),'Raw Data'!FQ56,"")</f>
        <v/>
      </c>
      <c r="FS48" s="25" t="str">
        <f>IF(ISNUMBER('Raw Data'!FR56),'Raw Data'!FR56,"")</f>
        <v/>
      </c>
    </row>
    <row r="49" spans="1:175" x14ac:dyDescent="0.25">
      <c r="A49" s="45" t="s">
        <v>83</v>
      </c>
      <c r="B49" s="10" t="s">
        <v>8</v>
      </c>
      <c r="C49" s="196">
        <f>$C73+(IF(C6&lt;450,$B74*(C6-150),IF(C6&gt;750,$C74+$C75+$B76*(C6-750),$C74+$B75*(C6-450))))</f>
        <v>23.037499999999994</v>
      </c>
      <c r="D49" s="4">
        <f t="shared" ref="D49:AH49" si="135">$C73+(IF(D6&lt;450,$B74*(D6-150),IF(D6&gt;750,$C74+$C75+$B76*(D6-750),$C74+$B75*(D6-450))))</f>
        <v>23.037499999999994</v>
      </c>
      <c r="E49" s="4">
        <f t="shared" si="135"/>
        <v>23.037499999999994</v>
      </c>
      <c r="F49" s="4">
        <f t="shared" si="135"/>
        <v>23.037499999999994</v>
      </c>
      <c r="G49" s="4">
        <f t="shared" si="135"/>
        <v>23.037499999999994</v>
      </c>
      <c r="H49" s="4">
        <f t="shared" si="135"/>
        <v>23.037499999999994</v>
      </c>
      <c r="I49" s="4">
        <f t="shared" si="135"/>
        <v>23.037499999999994</v>
      </c>
      <c r="J49" s="4">
        <f t="shared" si="135"/>
        <v>23.037499999999994</v>
      </c>
      <c r="K49" s="4">
        <f t="shared" si="135"/>
        <v>23.037499999999994</v>
      </c>
      <c r="L49" s="4">
        <f t="shared" si="135"/>
        <v>23.037499999999994</v>
      </c>
      <c r="M49" s="4">
        <f t="shared" si="135"/>
        <v>25.799999999999994</v>
      </c>
      <c r="N49" s="4">
        <f t="shared" si="135"/>
        <v>28.562499999999993</v>
      </c>
      <c r="O49" s="4">
        <f t="shared" si="135"/>
        <v>31.324999999999992</v>
      </c>
      <c r="P49" s="4">
        <f t="shared" si="135"/>
        <v>34.087499999999991</v>
      </c>
      <c r="Q49" s="4">
        <f t="shared" si="135"/>
        <v>36.849999999999994</v>
      </c>
      <c r="R49" s="4">
        <f t="shared" si="135"/>
        <v>39.61249999999999</v>
      </c>
      <c r="S49" s="4">
        <f>$C73+(IF(S6&lt;450,$B74*(S6-150),IF(S6&gt;750,$C74+$C75+$B76*(S6-750),$C74+$B75*(S6-450))))</f>
        <v>42.374999999999993</v>
      </c>
      <c r="T49" s="4">
        <f t="shared" si="135"/>
        <v>45.137499999999996</v>
      </c>
      <c r="U49" s="4">
        <f t="shared" si="135"/>
        <v>47.899999999999991</v>
      </c>
      <c r="V49" s="4">
        <f t="shared" si="135"/>
        <v>50.662499999999994</v>
      </c>
      <c r="W49" s="4">
        <f t="shared" si="135"/>
        <v>53.424999999999997</v>
      </c>
      <c r="X49" s="4">
        <f t="shared" si="135"/>
        <v>56.187499999999993</v>
      </c>
      <c r="Y49" s="4">
        <f t="shared" si="135"/>
        <v>58.949999999999989</v>
      </c>
      <c r="Z49" s="4">
        <f t="shared" si="135"/>
        <v>61.712499999999991</v>
      </c>
      <c r="AA49" s="4">
        <f t="shared" si="135"/>
        <v>64.474999999999994</v>
      </c>
      <c r="AB49" s="4">
        <f t="shared" si="135"/>
        <v>67.237499999999997</v>
      </c>
      <c r="AC49" s="4">
        <f t="shared" si="135"/>
        <v>70</v>
      </c>
      <c r="AD49" s="4">
        <f t="shared" si="135"/>
        <v>72.762499999999989</v>
      </c>
      <c r="AE49" s="4">
        <f t="shared" si="135"/>
        <v>76.90625</v>
      </c>
      <c r="AF49" s="4">
        <f t="shared" si="135"/>
        <v>81.049999999999983</v>
      </c>
      <c r="AG49" s="4">
        <f t="shared" si="135"/>
        <v>85.193749999999994</v>
      </c>
      <c r="AH49" s="4">
        <f t="shared" si="135"/>
        <v>89.337499999999991</v>
      </c>
      <c r="AI49" s="4">
        <f t="shared" ref="AI49:BN49" si="136">$C73+(IF(AI6&lt;450,$B74*(AI6-150),IF(AI6&gt;750,$C74+$C75+$B76*(AI6-750),$C74+$B75*(AI6-450))))</f>
        <v>93.481249999999989</v>
      </c>
      <c r="AJ49" s="4">
        <f t="shared" si="136"/>
        <v>97.625</v>
      </c>
      <c r="AK49" s="4">
        <f t="shared" si="136"/>
        <v>101.76874999999998</v>
      </c>
      <c r="AL49" s="4">
        <f t="shared" si="136"/>
        <v>105.91249999999999</v>
      </c>
      <c r="AM49" s="4">
        <f t="shared" si="136"/>
        <v>110.05625000000001</v>
      </c>
      <c r="AN49" s="4">
        <f t="shared" si="136"/>
        <v>114.19999999999999</v>
      </c>
      <c r="AO49" s="4">
        <f t="shared" si="136"/>
        <v>118.34375</v>
      </c>
      <c r="AP49" s="4">
        <f t="shared" si="136"/>
        <v>122.48749999999998</v>
      </c>
      <c r="AQ49" s="4">
        <f t="shared" si="136"/>
        <v>126.28749999999999</v>
      </c>
      <c r="AR49" s="4">
        <f t="shared" si="136"/>
        <v>129.4</v>
      </c>
      <c r="AS49" s="4">
        <f t="shared" si="136"/>
        <v>132.51249999999999</v>
      </c>
      <c r="AT49" s="4">
        <f t="shared" si="136"/>
        <v>135.625</v>
      </c>
      <c r="AU49" s="4">
        <f t="shared" si="136"/>
        <v>139.77500000000001</v>
      </c>
      <c r="AV49" s="4">
        <f t="shared" si="136"/>
        <v>143.92499999999998</v>
      </c>
      <c r="AW49" s="4">
        <f t="shared" si="136"/>
        <v>148.07499999999999</v>
      </c>
      <c r="AX49" s="4">
        <f t="shared" si="136"/>
        <v>152.22499999999999</v>
      </c>
      <c r="AY49" s="4">
        <f t="shared" si="136"/>
        <v>156.375</v>
      </c>
      <c r="AZ49" s="4">
        <f t="shared" si="136"/>
        <v>160.52500000000001</v>
      </c>
      <c r="BA49" s="4">
        <f t="shared" si="136"/>
        <v>164.67499999999998</v>
      </c>
      <c r="BB49" s="4">
        <f t="shared" si="136"/>
        <v>168.82499999999999</v>
      </c>
      <c r="BC49" s="4">
        <f t="shared" si="136"/>
        <v>172.97499999999999</v>
      </c>
      <c r="BD49" s="4">
        <f t="shared" si="136"/>
        <v>177.125</v>
      </c>
      <c r="BE49" s="4">
        <f t="shared" si="136"/>
        <v>181.27500000000001</v>
      </c>
      <c r="BF49" s="4">
        <f t="shared" si="136"/>
        <v>185.42500000000001</v>
      </c>
      <c r="BG49" s="4">
        <f t="shared" si="136"/>
        <v>189.72499999999999</v>
      </c>
      <c r="BH49" s="4">
        <f t="shared" si="136"/>
        <v>194.17500000000001</v>
      </c>
      <c r="BI49" s="4">
        <f t="shared" si="136"/>
        <v>198.625</v>
      </c>
      <c r="BJ49" s="4">
        <f t="shared" si="136"/>
        <v>203.07499999999999</v>
      </c>
      <c r="BK49" s="4">
        <f t="shared" si="136"/>
        <v>207.52500000000001</v>
      </c>
      <c r="BL49" s="4">
        <f t="shared" si="136"/>
        <v>211.97499999999999</v>
      </c>
      <c r="BM49" s="4">
        <f t="shared" si="136"/>
        <v>216.42500000000001</v>
      </c>
      <c r="BN49" s="4">
        <f t="shared" si="136"/>
        <v>220.875</v>
      </c>
      <c r="BO49" s="4">
        <f t="shared" ref="BO49:CT49" si="137">$C73+(IF(BO6&lt;450,$B74*(BO6-150),IF(BO6&gt;750,$C74+$C75+$B76*(BO6-750),$C74+$B75*(BO6-450))))</f>
        <v>223.1</v>
      </c>
      <c r="BP49" s="4">
        <f t="shared" si="137"/>
        <v>225.32499999999999</v>
      </c>
      <c r="BQ49" s="4">
        <f t="shared" si="137"/>
        <v>227.55</v>
      </c>
      <c r="BR49" s="4">
        <f t="shared" si="137"/>
        <v>229.77500000000001</v>
      </c>
      <c r="BS49" s="4">
        <f t="shared" si="137"/>
        <v>232</v>
      </c>
      <c r="BT49" s="4">
        <f t="shared" si="137"/>
        <v>233.11250000000001</v>
      </c>
      <c r="BU49" s="4">
        <f t="shared" si="137"/>
        <v>234.22499999999999</v>
      </c>
      <c r="BV49" s="4">
        <f t="shared" si="137"/>
        <v>235.33750000000001</v>
      </c>
      <c r="BW49" s="4">
        <f t="shared" si="137"/>
        <v>236.45</v>
      </c>
      <c r="BX49" s="4">
        <f t="shared" si="137"/>
        <v>237.5625</v>
      </c>
      <c r="BY49" s="4">
        <f t="shared" si="137"/>
        <v>238.67500000000001</v>
      </c>
      <c r="BZ49" s="4">
        <f t="shared" si="137"/>
        <v>239.78749999999999</v>
      </c>
      <c r="CA49" s="4">
        <f t="shared" si="137"/>
        <v>240.9</v>
      </c>
      <c r="CB49" s="4">
        <f t="shared" si="137"/>
        <v>242.01249999999999</v>
      </c>
      <c r="CC49" s="4">
        <f t="shared" si="137"/>
        <v>243.125</v>
      </c>
      <c r="CD49" s="4">
        <f t="shared" si="137"/>
        <v>244.23750000000001</v>
      </c>
      <c r="CE49" s="4">
        <f t="shared" si="137"/>
        <v>245.35</v>
      </c>
      <c r="CF49" s="4">
        <f t="shared" si="137"/>
        <v>246.46250000000001</v>
      </c>
      <c r="CG49" s="4">
        <f t="shared" si="137"/>
        <v>247.57499999999999</v>
      </c>
      <c r="CH49" s="4">
        <f t="shared" si="137"/>
        <v>248.6875</v>
      </c>
      <c r="CI49" s="4">
        <f t="shared" si="137"/>
        <v>249.8</v>
      </c>
      <c r="CJ49" s="4">
        <f t="shared" si="137"/>
        <v>250.91249999999999</v>
      </c>
      <c r="CK49" s="4">
        <f t="shared" si="137"/>
        <v>252.02500000000001</v>
      </c>
      <c r="CL49" s="4">
        <f t="shared" si="137"/>
        <v>253.13749999999999</v>
      </c>
      <c r="CM49" s="4">
        <f t="shared" si="137"/>
        <v>254.25</v>
      </c>
      <c r="CN49" s="4">
        <f t="shared" si="137"/>
        <v>254.25</v>
      </c>
      <c r="CO49" s="4">
        <f t="shared" si="137"/>
        <v>254.25</v>
      </c>
      <c r="CP49" s="4">
        <f t="shared" si="137"/>
        <v>254.25</v>
      </c>
      <c r="CQ49" s="4">
        <f t="shared" si="137"/>
        <v>254.25</v>
      </c>
      <c r="CR49" s="4">
        <f t="shared" si="137"/>
        <v>254.25</v>
      </c>
      <c r="CS49" s="4">
        <f t="shared" si="137"/>
        <v>254.25</v>
      </c>
      <c r="CT49" s="4">
        <f t="shared" si="137"/>
        <v>254.25</v>
      </c>
      <c r="CU49" s="4">
        <f t="shared" ref="CU49:DZ49" si="138">$C73+(IF(CU6&lt;450,$B74*(CU6-150),IF(CU6&gt;750,$C74+$C75+$B76*(CU6-750),$C74+$B75*(CU6-450))))</f>
        <v>254.25</v>
      </c>
      <c r="CV49" s="4">
        <f t="shared" si="138"/>
        <v>254.25</v>
      </c>
      <c r="CW49" s="4">
        <f t="shared" si="138"/>
        <v>254.25</v>
      </c>
      <c r="CX49" s="4">
        <f t="shared" si="138"/>
        <v>254.25</v>
      </c>
      <c r="CY49" s="4">
        <f t="shared" si="138"/>
        <v>254.25</v>
      </c>
      <c r="CZ49" s="4">
        <f t="shared" si="138"/>
        <v>254.25</v>
      </c>
      <c r="DA49" s="4">
        <f t="shared" si="138"/>
        <v>254.25</v>
      </c>
      <c r="DB49" s="4">
        <f t="shared" si="138"/>
        <v>254.25</v>
      </c>
      <c r="DC49" s="4">
        <f t="shared" si="138"/>
        <v>254.25</v>
      </c>
      <c r="DD49" s="4">
        <f t="shared" si="138"/>
        <v>254.25</v>
      </c>
      <c r="DE49" s="4">
        <f t="shared" si="138"/>
        <v>254.25</v>
      </c>
      <c r="DF49" s="4">
        <f t="shared" si="138"/>
        <v>254.25</v>
      </c>
      <c r="DG49" s="4">
        <f t="shared" si="138"/>
        <v>254.25</v>
      </c>
      <c r="DH49" s="4">
        <f t="shared" si="138"/>
        <v>254.25</v>
      </c>
      <c r="DI49" s="4">
        <f t="shared" si="138"/>
        <v>254.25</v>
      </c>
      <c r="DJ49" s="4">
        <f t="shared" si="138"/>
        <v>254.25</v>
      </c>
      <c r="DK49" s="4">
        <f t="shared" si="138"/>
        <v>254.25</v>
      </c>
      <c r="DL49" s="4">
        <f t="shared" si="138"/>
        <v>254.25</v>
      </c>
      <c r="DM49" s="4">
        <f t="shared" si="138"/>
        <v>254.25</v>
      </c>
      <c r="DN49" s="4">
        <f t="shared" si="138"/>
        <v>254.25</v>
      </c>
      <c r="DO49" s="4">
        <f t="shared" si="138"/>
        <v>254.25</v>
      </c>
      <c r="DP49" s="4">
        <f t="shared" si="138"/>
        <v>254.25</v>
      </c>
      <c r="DQ49" s="4">
        <f t="shared" si="138"/>
        <v>254.25</v>
      </c>
      <c r="DR49" s="4">
        <f t="shared" si="138"/>
        <v>254.25</v>
      </c>
      <c r="DS49" s="4">
        <f t="shared" si="138"/>
        <v>254.25</v>
      </c>
      <c r="DT49" s="4">
        <f t="shared" si="138"/>
        <v>254.25</v>
      </c>
      <c r="DU49" s="4">
        <f t="shared" si="138"/>
        <v>254.25</v>
      </c>
      <c r="DV49" s="4">
        <f t="shared" si="138"/>
        <v>254.25</v>
      </c>
      <c r="DW49" s="4">
        <f t="shared" si="138"/>
        <v>254.25</v>
      </c>
      <c r="DX49" s="4">
        <f t="shared" si="138"/>
        <v>254.25</v>
      </c>
      <c r="DY49" s="4">
        <f t="shared" si="138"/>
        <v>254.25</v>
      </c>
      <c r="DZ49" s="4">
        <f t="shared" si="138"/>
        <v>254.25</v>
      </c>
      <c r="EA49" s="4">
        <f t="shared" ref="EA49:FF49" si="139">$C73+(IF(EA6&lt;450,$B74*(EA6-150),IF(EA6&gt;750,$C74+$C75+$B76*(EA6-750),$C74+$B75*(EA6-450))))</f>
        <v>254.25</v>
      </c>
      <c r="EB49" s="4">
        <f t="shared" si="139"/>
        <v>254.25</v>
      </c>
      <c r="EC49" s="4">
        <f t="shared" si="139"/>
        <v>254.25</v>
      </c>
      <c r="ED49" s="4">
        <f t="shared" si="139"/>
        <v>254.25</v>
      </c>
      <c r="EE49" s="4">
        <f t="shared" si="139"/>
        <v>254.25</v>
      </c>
      <c r="EF49" s="4">
        <f t="shared" si="139"/>
        <v>254.25</v>
      </c>
      <c r="EG49" s="4">
        <f t="shared" si="139"/>
        <v>254.25</v>
      </c>
      <c r="EH49" s="4">
        <f t="shared" si="139"/>
        <v>254.25</v>
      </c>
      <c r="EI49" s="4">
        <f t="shared" si="139"/>
        <v>254.25</v>
      </c>
      <c r="EJ49" s="4">
        <f t="shared" si="139"/>
        <v>254.25</v>
      </c>
      <c r="EK49" s="4">
        <f t="shared" si="139"/>
        <v>254.25</v>
      </c>
      <c r="EL49" s="4">
        <f t="shared" si="139"/>
        <v>254.25</v>
      </c>
      <c r="EM49" s="4">
        <f t="shared" si="139"/>
        <v>254.25</v>
      </c>
      <c r="EN49" s="4">
        <f t="shared" si="139"/>
        <v>254.25</v>
      </c>
      <c r="EO49" s="4">
        <f t="shared" si="139"/>
        <v>254.25</v>
      </c>
      <c r="EP49" s="4">
        <f t="shared" si="139"/>
        <v>254.25</v>
      </c>
      <c r="EQ49" s="4">
        <f t="shared" si="139"/>
        <v>254.25</v>
      </c>
      <c r="ER49" s="4">
        <f t="shared" si="139"/>
        <v>254.25</v>
      </c>
      <c r="ES49" s="4">
        <f t="shared" si="139"/>
        <v>254.25</v>
      </c>
      <c r="ET49" s="4">
        <f t="shared" si="139"/>
        <v>254.25</v>
      </c>
      <c r="EU49" s="4">
        <f t="shared" si="139"/>
        <v>254.25</v>
      </c>
      <c r="EV49" s="4">
        <f t="shared" si="139"/>
        <v>254.25</v>
      </c>
      <c r="EW49" s="4">
        <f t="shared" si="139"/>
        <v>254.25</v>
      </c>
      <c r="EX49" s="4">
        <f t="shared" si="139"/>
        <v>254.25</v>
      </c>
      <c r="EY49" s="4">
        <f t="shared" si="139"/>
        <v>254.25</v>
      </c>
      <c r="EZ49" s="4">
        <f t="shared" si="139"/>
        <v>254.25</v>
      </c>
      <c r="FA49" s="4">
        <f t="shared" si="139"/>
        <v>254.25</v>
      </c>
      <c r="FB49" s="4">
        <f t="shared" si="139"/>
        <v>254.25</v>
      </c>
      <c r="FC49" s="4">
        <f t="shared" si="139"/>
        <v>254.25</v>
      </c>
      <c r="FD49" s="4">
        <f t="shared" si="139"/>
        <v>254.25</v>
      </c>
      <c r="FE49" s="4">
        <f t="shared" si="139"/>
        <v>254.25</v>
      </c>
      <c r="FF49" s="4">
        <f t="shared" si="139"/>
        <v>254.25</v>
      </c>
      <c r="FG49" s="4">
        <f t="shared" ref="FG49:FS49" si="140">$C73+(IF(FG6&lt;450,$B74*(FG6-150),IF(FG6&gt;750,$C74+$C75+$B76*(FG6-750),$C74+$B75*(FG6-450))))</f>
        <v>254.25</v>
      </c>
      <c r="FH49" s="4">
        <f t="shared" si="140"/>
        <v>254.25</v>
      </c>
      <c r="FI49" s="4">
        <f t="shared" si="140"/>
        <v>254.25</v>
      </c>
      <c r="FJ49" s="4">
        <f t="shared" si="140"/>
        <v>254.25</v>
      </c>
      <c r="FK49" s="4">
        <f t="shared" si="140"/>
        <v>254.25</v>
      </c>
      <c r="FL49" s="4">
        <f t="shared" si="140"/>
        <v>254.25</v>
      </c>
      <c r="FM49" s="4">
        <f t="shared" si="140"/>
        <v>254.25</v>
      </c>
      <c r="FN49" s="4">
        <f t="shared" si="140"/>
        <v>254.25</v>
      </c>
      <c r="FO49" s="4">
        <f t="shared" si="140"/>
        <v>254.25</v>
      </c>
      <c r="FP49" s="4">
        <f t="shared" si="140"/>
        <v>254.25</v>
      </c>
      <c r="FQ49" s="4">
        <f t="shared" si="140"/>
        <v>254.25</v>
      </c>
      <c r="FR49" s="4">
        <f t="shared" si="140"/>
        <v>254.25</v>
      </c>
      <c r="FS49" s="196">
        <f t="shared" si="140"/>
        <v>254.25</v>
      </c>
    </row>
    <row r="50" spans="1:175" x14ac:dyDescent="0.25">
      <c r="A50" s="45" t="s">
        <v>100</v>
      </c>
      <c r="B50" s="10" t="s">
        <v>8</v>
      </c>
      <c r="C50" s="4">
        <f t="shared" ref="C50:AH50" si="141">C49*$B71*$B72</f>
        <v>5.7593749999999986</v>
      </c>
      <c r="D50" s="4">
        <f t="shared" si="141"/>
        <v>5.7593749999999986</v>
      </c>
      <c r="E50" s="4">
        <f t="shared" si="141"/>
        <v>5.7593749999999986</v>
      </c>
      <c r="F50" s="4">
        <f t="shared" si="141"/>
        <v>5.7593749999999986</v>
      </c>
      <c r="G50" s="4">
        <f t="shared" si="141"/>
        <v>5.7593749999999986</v>
      </c>
      <c r="H50" s="4">
        <f t="shared" si="141"/>
        <v>5.7593749999999986</v>
      </c>
      <c r="I50" s="4">
        <f t="shared" si="141"/>
        <v>5.7593749999999986</v>
      </c>
      <c r="J50" s="4">
        <f t="shared" si="141"/>
        <v>5.7593749999999986</v>
      </c>
      <c r="K50" s="4">
        <f t="shared" si="141"/>
        <v>5.7593749999999986</v>
      </c>
      <c r="L50" s="4">
        <f t="shared" si="141"/>
        <v>5.7593749999999986</v>
      </c>
      <c r="M50" s="4">
        <f t="shared" si="141"/>
        <v>6.4499999999999984</v>
      </c>
      <c r="N50" s="4">
        <f t="shared" si="141"/>
        <v>7.1406249999999982</v>
      </c>
      <c r="O50" s="4">
        <f t="shared" si="141"/>
        <v>7.831249999999998</v>
      </c>
      <c r="P50" s="4">
        <f t="shared" si="141"/>
        <v>8.5218749999999979</v>
      </c>
      <c r="Q50" s="4">
        <f t="shared" si="141"/>
        <v>9.2124999999999986</v>
      </c>
      <c r="R50" s="4">
        <f t="shared" si="141"/>
        <v>9.9031249999999975</v>
      </c>
      <c r="S50" s="4">
        <f t="shared" si="141"/>
        <v>10.593749999999998</v>
      </c>
      <c r="T50" s="4">
        <f t="shared" si="141"/>
        <v>11.284374999999999</v>
      </c>
      <c r="U50" s="4">
        <f t="shared" si="141"/>
        <v>11.974999999999998</v>
      </c>
      <c r="V50" s="4">
        <f t="shared" si="141"/>
        <v>12.665624999999999</v>
      </c>
      <c r="W50" s="4">
        <f t="shared" si="141"/>
        <v>13.356249999999999</v>
      </c>
      <c r="X50" s="4">
        <f t="shared" si="141"/>
        <v>14.046874999999998</v>
      </c>
      <c r="Y50" s="4">
        <f t="shared" si="141"/>
        <v>14.737499999999997</v>
      </c>
      <c r="Z50" s="4">
        <f t="shared" si="141"/>
        <v>15.428124999999998</v>
      </c>
      <c r="AA50" s="4">
        <f>AA49*$B71*$B72</f>
        <v>16.118749999999999</v>
      </c>
      <c r="AB50" s="4">
        <f t="shared" si="141"/>
        <v>16.809374999999999</v>
      </c>
      <c r="AC50" s="4">
        <f t="shared" si="141"/>
        <v>17.5</v>
      </c>
      <c r="AD50" s="4">
        <f t="shared" si="141"/>
        <v>18.190624999999997</v>
      </c>
      <c r="AE50" s="4">
        <f t="shared" si="141"/>
        <v>19.2265625</v>
      </c>
      <c r="AF50" s="4">
        <f t="shared" si="141"/>
        <v>20.262499999999996</v>
      </c>
      <c r="AG50" s="4">
        <f t="shared" si="141"/>
        <v>21.298437499999999</v>
      </c>
      <c r="AH50" s="4">
        <f t="shared" si="141"/>
        <v>22.334374999999998</v>
      </c>
      <c r="AI50" s="4">
        <f t="shared" ref="AI50:BN50" si="142">AI49*$B71*$B72</f>
        <v>23.370312499999997</v>
      </c>
      <c r="AJ50" s="4">
        <f t="shared" si="142"/>
        <v>24.40625</v>
      </c>
      <c r="AK50" s="4">
        <f t="shared" si="142"/>
        <v>25.442187499999996</v>
      </c>
      <c r="AL50" s="4">
        <f t="shared" si="142"/>
        <v>26.478124999999999</v>
      </c>
      <c r="AM50" s="4">
        <f t="shared" si="142"/>
        <v>27.514062500000001</v>
      </c>
      <c r="AN50" s="4">
        <f t="shared" si="142"/>
        <v>28.549999999999997</v>
      </c>
      <c r="AO50" s="4">
        <f t="shared" si="142"/>
        <v>29.5859375</v>
      </c>
      <c r="AP50" s="4">
        <f t="shared" si="142"/>
        <v>30.621874999999996</v>
      </c>
      <c r="AQ50" s="4">
        <f t="shared" si="142"/>
        <v>31.571874999999999</v>
      </c>
      <c r="AR50" s="4">
        <f t="shared" si="142"/>
        <v>32.35</v>
      </c>
      <c r="AS50" s="4">
        <f t="shared" si="142"/>
        <v>33.128124999999997</v>
      </c>
      <c r="AT50" s="4">
        <f t="shared" si="142"/>
        <v>33.90625</v>
      </c>
      <c r="AU50" s="4">
        <f t="shared" si="142"/>
        <v>34.943750000000001</v>
      </c>
      <c r="AV50" s="4">
        <f t="shared" si="142"/>
        <v>35.981249999999996</v>
      </c>
      <c r="AW50" s="4">
        <f t="shared" si="142"/>
        <v>37.018749999999997</v>
      </c>
      <c r="AX50" s="4">
        <f t="shared" si="142"/>
        <v>38.056249999999999</v>
      </c>
      <c r="AY50" s="4">
        <f t="shared" si="142"/>
        <v>39.09375</v>
      </c>
      <c r="AZ50" s="4">
        <f t="shared" si="142"/>
        <v>40.131250000000001</v>
      </c>
      <c r="BA50" s="4">
        <f t="shared" si="142"/>
        <v>41.168749999999996</v>
      </c>
      <c r="BB50" s="4">
        <f t="shared" si="142"/>
        <v>42.206249999999997</v>
      </c>
      <c r="BC50" s="4">
        <f t="shared" si="142"/>
        <v>43.243749999999999</v>
      </c>
      <c r="BD50" s="4">
        <f t="shared" si="142"/>
        <v>44.28125</v>
      </c>
      <c r="BE50" s="4">
        <f t="shared" si="142"/>
        <v>45.318750000000001</v>
      </c>
      <c r="BF50" s="4">
        <f t="shared" si="142"/>
        <v>46.356250000000003</v>
      </c>
      <c r="BG50" s="4">
        <f t="shared" si="142"/>
        <v>47.431249999999999</v>
      </c>
      <c r="BH50" s="4">
        <f t="shared" si="142"/>
        <v>48.543750000000003</v>
      </c>
      <c r="BI50" s="4">
        <f t="shared" si="142"/>
        <v>49.65625</v>
      </c>
      <c r="BJ50" s="4">
        <f t="shared" si="142"/>
        <v>50.768749999999997</v>
      </c>
      <c r="BK50" s="4">
        <f t="shared" si="142"/>
        <v>51.881250000000001</v>
      </c>
      <c r="BL50" s="4">
        <f t="shared" si="142"/>
        <v>52.993749999999999</v>
      </c>
      <c r="BM50" s="4">
        <f t="shared" si="142"/>
        <v>54.106250000000003</v>
      </c>
      <c r="BN50" s="4">
        <f t="shared" si="142"/>
        <v>55.21875</v>
      </c>
      <c r="BO50" s="4">
        <f t="shared" ref="BO50:CT50" si="143">BO49*$B71*$B72</f>
        <v>55.774999999999999</v>
      </c>
      <c r="BP50" s="4">
        <f t="shared" si="143"/>
        <v>56.331249999999997</v>
      </c>
      <c r="BQ50" s="4">
        <f t="shared" si="143"/>
        <v>56.887500000000003</v>
      </c>
      <c r="BR50" s="4">
        <f t="shared" si="143"/>
        <v>57.443750000000001</v>
      </c>
      <c r="BS50" s="4">
        <f t="shared" si="143"/>
        <v>58</v>
      </c>
      <c r="BT50" s="4">
        <f t="shared" si="143"/>
        <v>58.278125000000003</v>
      </c>
      <c r="BU50" s="4">
        <f t="shared" si="143"/>
        <v>58.556249999999999</v>
      </c>
      <c r="BV50" s="4">
        <f t="shared" si="143"/>
        <v>58.834375000000001</v>
      </c>
      <c r="BW50" s="4">
        <f t="shared" si="143"/>
        <v>59.112499999999997</v>
      </c>
      <c r="BX50" s="4">
        <f t="shared" si="143"/>
        <v>59.390625</v>
      </c>
      <c r="BY50" s="4">
        <f t="shared" si="143"/>
        <v>59.668750000000003</v>
      </c>
      <c r="BZ50" s="4">
        <f t="shared" si="143"/>
        <v>59.946874999999999</v>
      </c>
      <c r="CA50" s="4">
        <f t="shared" si="143"/>
        <v>60.225000000000001</v>
      </c>
      <c r="CB50" s="4">
        <f t="shared" si="143"/>
        <v>60.503124999999997</v>
      </c>
      <c r="CC50" s="4">
        <f t="shared" si="143"/>
        <v>60.78125</v>
      </c>
      <c r="CD50" s="4">
        <f t="shared" si="143"/>
        <v>61.059375000000003</v>
      </c>
      <c r="CE50" s="4">
        <f t="shared" si="143"/>
        <v>61.337499999999999</v>
      </c>
      <c r="CF50" s="4">
        <f t="shared" si="143"/>
        <v>61.615625000000001</v>
      </c>
      <c r="CG50" s="4">
        <f t="shared" si="143"/>
        <v>61.893749999999997</v>
      </c>
      <c r="CH50" s="4">
        <f t="shared" si="143"/>
        <v>62.171875</v>
      </c>
      <c r="CI50" s="4">
        <f t="shared" si="143"/>
        <v>62.45</v>
      </c>
      <c r="CJ50" s="4">
        <f t="shared" si="143"/>
        <v>62.728124999999999</v>
      </c>
      <c r="CK50" s="4">
        <f t="shared" si="143"/>
        <v>63.006250000000001</v>
      </c>
      <c r="CL50" s="4">
        <f t="shared" si="143"/>
        <v>63.284374999999997</v>
      </c>
      <c r="CM50" s="4">
        <f t="shared" si="143"/>
        <v>63.5625</v>
      </c>
      <c r="CN50" s="4">
        <f t="shared" si="143"/>
        <v>63.5625</v>
      </c>
      <c r="CO50" s="4">
        <f t="shared" si="143"/>
        <v>63.5625</v>
      </c>
      <c r="CP50" s="4">
        <f t="shared" si="143"/>
        <v>63.5625</v>
      </c>
      <c r="CQ50" s="4">
        <f t="shared" si="143"/>
        <v>63.5625</v>
      </c>
      <c r="CR50" s="4">
        <f t="shared" si="143"/>
        <v>63.5625</v>
      </c>
      <c r="CS50" s="4">
        <f t="shared" si="143"/>
        <v>63.5625</v>
      </c>
      <c r="CT50" s="4">
        <f t="shared" si="143"/>
        <v>63.5625</v>
      </c>
      <c r="CU50" s="4">
        <f t="shared" ref="CU50:DZ50" si="144">CU49*$B71*$B72</f>
        <v>63.5625</v>
      </c>
      <c r="CV50" s="4">
        <f t="shared" si="144"/>
        <v>63.5625</v>
      </c>
      <c r="CW50" s="4">
        <f t="shared" si="144"/>
        <v>63.5625</v>
      </c>
      <c r="CX50" s="4">
        <f t="shared" si="144"/>
        <v>63.5625</v>
      </c>
      <c r="CY50" s="4">
        <f t="shared" si="144"/>
        <v>63.5625</v>
      </c>
      <c r="CZ50" s="4">
        <f t="shared" si="144"/>
        <v>63.5625</v>
      </c>
      <c r="DA50" s="4">
        <f t="shared" si="144"/>
        <v>63.5625</v>
      </c>
      <c r="DB50" s="4">
        <f t="shared" si="144"/>
        <v>63.5625</v>
      </c>
      <c r="DC50" s="4">
        <f t="shared" si="144"/>
        <v>63.5625</v>
      </c>
      <c r="DD50" s="4">
        <f t="shared" si="144"/>
        <v>63.5625</v>
      </c>
      <c r="DE50" s="4">
        <f t="shared" si="144"/>
        <v>63.5625</v>
      </c>
      <c r="DF50" s="4">
        <f t="shared" si="144"/>
        <v>63.5625</v>
      </c>
      <c r="DG50" s="4">
        <f t="shared" si="144"/>
        <v>63.5625</v>
      </c>
      <c r="DH50" s="4">
        <f t="shared" si="144"/>
        <v>63.5625</v>
      </c>
      <c r="DI50" s="4">
        <f t="shared" si="144"/>
        <v>63.5625</v>
      </c>
      <c r="DJ50" s="4">
        <f t="shared" si="144"/>
        <v>63.5625</v>
      </c>
      <c r="DK50" s="4">
        <f t="shared" si="144"/>
        <v>63.5625</v>
      </c>
      <c r="DL50" s="4">
        <f t="shared" si="144"/>
        <v>63.5625</v>
      </c>
      <c r="DM50" s="4">
        <f t="shared" si="144"/>
        <v>63.5625</v>
      </c>
      <c r="DN50" s="4">
        <f t="shared" si="144"/>
        <v>63.5625</v>
      </c>
      <c r="DO50" s="4">
        <f t="shared" si="144"/>
        <v>63.5625</v>
      </c>
      <c r="DP50" s="4">
        <f t="shared" si="144"/>
        <v>63.5625</v>
      </c>
      <c r="DQ50" s="4">
        <f t="shared" si="144"/>
        <v>63.5625</v>
      </c>
      <c r="DR50" s="4">
        <f t="shared" si="144"/>
        <v>63.5625</v>
      </c>
      <c r="DS50" s="4">
        <f t="shared" si="144"/>
        <v>63.5625</v>
      </c>
      <c r="DT50" s="4">
        <f t="shared" si="144"/>
        <v>63.5625</v>
      </c>
      <c r="DU50" s="4">
        <f t="shared" si="144"/>
        <v>63.5625</v>
      </c>
      <c r="DV50" s="4">
        <f t="shared" si="144"/>
        <v>63.5625</v>
      </c>
      <c r="DW50" s="4">
        <f t="shared" si="144"/>
        <v>63.5625</v>
      </c>
      <c r="DX50" s="4">
        <f t="shared" si="144"/>
        <v>63.5625</v>
      </c>
      <c r="DY50" s="4">
        <f t="shared" si="144"/>
        <v>63.5625</v>
      </c>
      <c r="DZ50" s="4">
        <f t="shared" si="144"/>
        <v>63.5625</v>
      </c>
      <c r="EA50" s="4">
        <f t="shared" ref="EA50:FF50" si="145">EA49*$B71*$B72</f>
        <v>63.5625</v>
      </c>
      <c r="EB50" s="4">
        <f t="shared" si="145"/>
        <v>63.5625</v>
      </c>
      <c r="EC50" s="4">
        <f t="shared" si="145"/>
        <v>63.5625</v>
      </c>
      <c r="ED50" s="4">
        <f t="shared" si="145"/>
        <v>63.5625</v>
      </c>
      <c r="EE50" s="4">
        <f t="shared" si="145"/>
        <v>63.5625</v>
      </c>
      <c r="EF50" s="4">
        <f t="shared" si="145"/>
        <v>63.5625</v>
      </c>
      <c r="EG50" s="4">
        <f t="shared" si="145"/>
        <v>63.5625</v>
      </c>
      <c r="EH50" s="4">
        <f t="shared" si="145"/>
        <v>63.5625</v>
      </c>
      <c r="EI50" s="4">
        <f t="shared" si="145"/>
        <v>63.5625</v>
      </c>
      <c r="EJ50" s="4">
        <f t="shared" si="145"/>
        <v>63.5625</v>
      </c>
      <c r="EK50" s="4">
        <f t="shared" si="145"/>
        <v>63.5625</v>
      </c>
      <c r="EL50" s="4">
        <f t="shared" si="145"/>
        <v>63.5625</v>
      </c>
      <c r="EM50" s="4">
        <f t="shared" si="145"/>
        <v>63.5625</v>
      </c>
      <c r="EN50" s="4">
        <f t="shared" si="145"/>
        <v>63.5625</v>
      </c>
      <c r="EO50" s="4">
        <f t="shared" si="145"/>
        <v>63.5625</v>
      </c>
      <c r="EP50" s="4">
        <f t="shared" si="145"/>
        <v>63.5625</v>
      </c>
      <c r="EQ50" s="4">
        <f t="shared" si="145"/>
        <v>63.5625</v>
      </c>
      <c r="ER50" s="4">
        <f t="shared" si="145"/>
        <v>63.5625</v>
      </c>
      <c r="ES50" s="4">
        <f t="shared" si="145"/>
        <v>63.5625</v>
      </c>
      <c r="ET50" s="4">
        <f t="shared" si="145"/>
        <v>63.5625</v>
      </c>
      <c r="EU50" s="4">
        <f t="shared" si="145"/>
        <v>63.5625</v>
      </c>
      <c r="EV50" s="4">
        <f t="shared" si="145"/>
        <v>63.5625</v>
      </c>
      <c r="EW50" s="4">
        <f t="shared" si="145"/>
        <v>63.5625</v>
      </c>
      <c r="EX50" s="4">
        <f t="shared" si="145"/>
        <v>63.5625</v>
      </c>
      <c r="EY50" s="4">
        <f t="shared" si="145"/>
        <v>63.5625</v>
      </c>
      <c r="EZ50" s="4">
        <f t="shared" si="145"/>
        <v>63.5625</v>
      </c>
      <c r="FA50" s="4">
        <f t="shared" si="145"/>
        <v>63.5625</v>
      </c>
      <c r="FB50" s="4">
        <f t="shared" si="145"/>
        <v>63.5625</v>
      </c>
      <c r="FC50" s="4">
        <f t="shared" si="145"/>
        <v>63.5625</v>
      </c>
      <c r="FD50" s="4">
        <f t="shared" si="145"/>
        <v>63.5625</v>
      </c>
      <c r="FE50" s="4">
        <f t="shared" si="145"/>
        <v>63.5625</v>
      </c>
      <c r="FF50" s="4">
        <f t="shared" si="145"/>
        <v>63.5625</v>
      </c>
      <c r="FG50" s="4">
        <f t="shared" ref="FG50:FS50" si="146">FG49*$B71*$B72</f>
        <v>63.5625</v>
      </c>
      <c r="FH50" s="4">
        <f t="shared" si="146"/>
        <v>63.5625</v>
      </c>
      <c r="FI50" s="4">
        <f t="shared" si="146"/>
        <v>63.5625</v>
      </c>
      <c r="FJ50" s="4">
        <f t="shared" si="146"/>
        <v>63.5625</v>
      </c>
      <c r="FK50" s="4">
        <f t="shared" si="146"/>
        <v>63.5625</v>
      </c>
      <c r="FL50" s="4">
        <f t="shared" si="146"/>
        <v>63.5625</v>
      </c>
      <c r="FM50" s="4">
        <f t="shared" si="146"/>
        <v>63.5625</v>
      </c>
      <c r="FN50" s="4">
        <f t="shared" si="146"/>
        <v>63.5625</v>
      </c>
      <c r="FO50" s="4">
        <f t="shared" si="146"/>
        <v>63.5625</v>
      </c>
      <c r="FP50" s="4">
        <f t="shared" si="146"/>
        <v>63.5625</v>
      </c>
      <c r="FQ50" s="4">
        <f t="shared" si="146"/>
        <v>63.5625</v>
      </c>
      <c r="FR50" s="4">
        <f t="shared" si="146"/>
        <v>63.5625</v>
      </c>
      <c r="FS50" s="4">
        <f t="shared" si="146"/>
        <v>63.5625</v>
      </c>
    </row>
    <row r="51" spans="1:175" s="4" customFormat="1" x14ac:dyDescent="0.25">
      <c r="A51" s="4" t="s">
        <v>27</v>
      </c>
      <c r="B51" s="12" t="s">
        <v>8</v>
      </c>
      <c r="C51" s="4">
        <f>IF(C45&gt;0,C45*1.5,0)</f>
        <v>0</v>
      </c>
      <c r="D51" s="4">
        <f t="shared" ref="D51:AI51" si="147">IF(ISNUMBER(D45),D45*1.5,C51)</f>
        <v>0</v>
      </c>
      <c r="E51" s="4">
        <f t="shared" si="147"/>
        <v>0</v>
      </c>
      <c r="F51" s="4">
        <f t="shared" si="147"/>
        <v>0</v>
      </c>
      <c r="G51" s="4">
        <f t="shared" si="147"/>
        <v>0</v>
      </c>
      <c r="H51" s="4">
        <f t="shared" si="147"/>
        <v>0</v>
      </c>
      <c r="I51" s="4">
        <f t="shared" si="147"/>
        <v>0</v>
      </c>
      <c r="J51" s="4">
        <f t="shared" si="147"/>
        <v>0</v>
      </c>
      <c r="K51" s="4">
        <f t="shared" si="147"/>
        <v>0</v>
      </c>
      <c r="L51" s="4">
        <f t="shared" si="147"/>
        <v>0</v>
      </c>
      <c r="M51" s="4">
        <f t="shared" si="147"/>
        <v>0</v>
      </c>
      <c r="N51" s="4">
        <f t="shared" si="147"/>
        <v>0</v>
      </c>
      <c r="O51" s="4">
        <f t="shared" si="147"/>
        <v>0</v>
      </c>
      <c r="P51" s="4">
        <f t="shared" si="147"/>
        <v>0</v>
      </c>
      <c r="Q51" s="4">
        <f t="shared" si="147"/>
        <v>0</v>
      </c>
      <c r="R51" s="4">
        <f t="shared" si="147"/>
        <v>0</v>
      </c>
      <c r="S51" s="4">
        <f t="shared" si="147"/>
        <v>0</v>
      </c>
      <c r="T51" s="4">
        <f t="shared" si="147"/>
        <v>0</v>
      </c>
      <c r="U51" s="4">
        <f t="shared" si="147"/>
        <v>0</v>
      </c>
      <c r="V51" s="4">
        <f t="shared" si="147"/>
        <v>0</v>
      </c>
      <c r="W51" s="4">
        <f t="shared" si="147"/>
        <v>0</v>
      </c>
      <c r="X51" s="4">
        <f t="shared" si="147"/>
        <v>0</v>
      </c>
      <c r="Y51" s="4">
        <f t="shared" si="147"/>
        <v>0</v>
      </c>
      <c r="Z51" s="4">
        <f t="shared" si="147"/>
        <v>0</v>
      </c>
      <c r="AA51" s="4">
        <f>IF(ISNUMBER(AA45),AA45*1.5,Z51)</f>
        <v>18.707495345121714</v>
      </c>
      <c r="AB51" s="4">
        <f t="shared" si="147"/>
        <v>18.707495345121714</v>
      </c>
      <c r="AC51" s="4">
        <f t="shared" si="147"/>
        <v>18.707495345121714</v>
      </c>
      <c r="AD51" s="4">
        <f t="shared" si="147"/>
        <v>18.707495345121714</v>
      </c>
      <c r="AE51" s="4">
        <f t="shared" si="147"/>
        <v>19.249999999999986</v>
      </c>
      <c r="AF51" s="4">
        <f t="shared" si="147"/>
        <v>19.249999999999986</v>
      </c>
      <c r="AG51" s="4">
        <f t="shared" si="147"/>
        <v>26.268749999999997</v>
      </c>
      <c r="AH51" s="4">
        <f t="shared" si="147"/>
        <v>26.268749999999997</v>
      </c>
      <c r="AI51" s="4">
        <f t="shared" si="147"/>
        <v>4.3437499999999876</v>
      </c>
      <c r="AJ51" s="4">
        <f t="shared" ref="AJ51:BO51" si="148">IF(ISNUMBER(AJ45),AJ45*1.5,AI51)</f>
        <v>4.3437499999999876</v>
      </c>
      <c r="AK51" s="4">
        <f t="shared" si="148"/>
        <v>4.3437499999999876</v>
      </c>
      <c r="AL51" s="4">
        <f t="shared" si="148"/>
        <v>4.3437499999999876</v>
      </c>
      <c r="AM51" s="4">
        <f t="shared" si="148"/>
        <v>4.3437499999999876</v>
      </c>
      <c r="AN51" s="4">
        <f t="shared" si="148"/>
        <v>16.049999999999997</v>
      </c>
      <c r="AO51" s="4">
        <f t="shared" si="148"/>
        <v>16.049999999999997</v>
      </c>
      <c r="AP51" s="4">
        <f t="shared" si="148"/>
        <v>6.7874999999999996</v>
      </c>
      <c r="AQ51" s="4">
        <f t="shared" si="148"/>
        <v>6.7874999999999996</v>
      </c>
      <c r="AR51" s="4">
        <f t="shared" si="148"/>
        <v>6.7874999999999996</v>
      </c>
      <c r="AS51" s="4">
        <f t="shared" si="148"/>
        <v>6.7874999999999996</v>
      </c>
      <c r="AT51" s="4">
        <f t="shared" si="148"/>
        <v>26.456249999999997</v>
      </c>
      <c r="AU51" s="4">
        <f t="shared" si="148"/>
        <v>26.456249999999997</v>
      </c>
      <c r="AV51" s="4">
        <f t="shared" si="148"/>
        <v>4.5</v>
      </c>
      <c r="AW51" s="4">
        <f t="shared" si="148"/>
        <v>4.5</v>
      </c>
      <c r="AX51" s="4">
        <f t="shared" si="148"/>
        <v>4.5</v>
      </c>
      <c r="AY51" s="4">
        <f t="shared" si="148"/>
        <v>17.868749999999999</v>
      </c>
      <c r="AZ51" s="4">
        <f t="shared" si="148"/>
        <v>17.868749999999999</v>
      </c>
      <c r="BA51" s="4">
        <f t="shared" si="148"/>
        <v>2.5874999999999995</v>
      </c>
      <c r="BB51" s="4">
        <f t="shared" si="148"/>
        <v>2.5874999999999995</v>
      </c>
      <c r="BC51" s="4">
        <f t="shared" si="148"/>
        <v>22.6875</v>
      </c>
      <c r="BD51" s="4">
        <f t="shared" si="148"/>
        <v>22.6875</v>
      </c>
      <c r="BE51" s="4">
        <f t="shared" si="148"/>
        <v>22.6875</v>
      </c>
      <c r="BF51" s="4">
        <f t="shared" si="148"/>
        <v>22.6875</v>
      </c>
      <c r="BG51" s="4">
        <f t="shared" si="148"/>
        <v>22.6875</v>
      </c>
      <c r="BH51" s="4">
        <f t="shared" si="148"/>
        <v>14.025000000000002</v>
      </c>
      <c r="BI51" s="4">
        <f t="shared" si="148"/>
        <v>14.025000000000002</v>
      </c>
      <c r="BJ51" s="4">
        <f t="shared" si="148"/>
        <v>21.75</v>
      </c>
      <c r="BK51" s="4">
        <f t="shared" si="148"/>
        <v>21.75</v>
      </c>
      <c r="BL51" s="4">
        <f t="shared" si="148"/>
        <v>21.75</v>
      </c>
      <c r="BM51" s="4">
        <f t="shared" si="148"/>
        <v>6.84375</v>
      </c>
      <c r="BN51" s="4">
        <f t="shared" si="148"/>
        <v>5.2125000000000004</v>
      </c>
      <c r="BO51" s="4">
        <f t="shared" si="148"/>
        <v>5.2125000000000004</v>
      </c>
      <c r="BP51" s="4">
        <f t="shared" ref="BP51:CU51" si="149">IF(ISNUMBER(BP45),BP45*1.5,BO51)</f>
        <v>1.1812500000000008</v>
      </c>
      <c r="BQ51" s="4">
        <f t="shared" si="149"/>
        <v>7.78125</v>
      </c>
      <c r="BR51" s="4">
        <f t="shared" si="149"/>
        <v>7.78125</v>
      </c>
      <c r="BS51" s="4">
        <f t="shared" si="149"/>
        <v>7.78125</v>
      </c>
      <c r="BT51" s="4">
        <f t="shared" si="149"/>
        <v>7.78125</v>
      </c>
      <c r="BU51" s="4">
        <f t="shared" si="149"/>
        <v>7.78125</v>
      </c>
      <c r="BV51" s="4">
        <f t="shared" si="149"/>
        <v>18.637500000000003</v>
      </c>
      <c r="BW51" s="4">
        <f t="shared" si="149"/>
        <v>18.637500000000003</v>
      </c>
      <c r="BX51" s="4">
        <f t="shared" si="149"/>
        <v>0.5625</v>
      </c>
      <c r="BY51" s="4">
        <f t="shared" si="149"/>
        <v>0.5625</v>
      </c>
      <c r="BZ51" s="4">
        <f t="shared" si="149"/>
        <v>0.5625</v>
      </c>
      <c r="CA51" s="4">
        <f t="shared" si="149"/>
        <v>6.6750000000000007</v>
      </c>
      <c r="CB51" s="4">
        <f t="shared" si="149"/>
        <v>6.6750000000000007</v>
      </c>
      <c r="CC51" s="4">
        <f t="shared" si="149"/>
        <v>7.2750000000000004</v>
      </c>
      <c r="CD51" s="4">
        <f t="shared" si="149"/>
        <v>7.2750000000000004</v>
      </c>
      <c r="CE51" s="4">
        <f t="shared" si="149"/>
        <v>8.1187499999999986</v>
      </c>
      <c r="CF51" s="4">
        <f t="shared" si="149"/>
        <v>8.1187499999999986</v>
      </c>
      <c r="CG51" s="4">
        <f t="shared" si="149"/>
        <v>8.1187499999999986</v>
      </c>
      <c r="CH51" s="4">
        <f t="shared" si="149"/>
        <v>8.1187499999999986</v>
      </c>
      <c r="CI51" s="4">
        <f t="shared" si="149"/>
        <v>8.1187499999999986</v>
      </c>
      <c r="CJ51" s="4">
        <f t="shared" si="149"/>
        <v>5.8312500000000007</v>
      </c>
      <c r="CK51" s="4">
        <f t="shared" si="149"/>
        <v>5.8312500000000007</v>
      </c>
      <c r="CL51" s="4">
        <f t="shared" si="149"/>
        <v>0.69375000000000053</v>
      </c>
      <c r="CM51" s="4">
        <f t="shared" si="149"/>
        <v>0.69375000000000053</v>
      </c>
      <c r="CN51" s="4">
        <f t="shared" si="149"/>
        <v>0.69375000000000053</v>
      </c>
      <c r="CO51" s="4">
        <f t="shared" si="149"/>
        <v>15.225000000000001</v>
      </c>
      <c r="CP51" s="4">
        <f t="shared" si="149"/>
        <v>15.225000000000001</v>
      </c>
      <c r="CQ51" s="4">
        <f t="shared" si="149"/>
        <v>1.1250000000000013</v>
      </c>
      <c r="CR51" s="4">
        <f t="shared" si="149"/>
        <v>1.1250000000000013</v>
      </c>
      <c r="CS51" s="4">
        <f t="shared" si="149"/>
        <v>17.100000000000001</v>
      </c>
      <c r="CT51" s="4">
        <f t="shared" si="149"/>
        <v>17.100000000000001</v>
      </c>
      <c r="CU51" s="4">
        <f t="shared" si="149"/>
        <v>17.100000000000001</v>
      </c>
      <c r="CV51" s="4">
        <f t="shared" ref="CV51:DI51" si="150">IF(ISNUMBER(CV45),CV45*1.5,CU51)</f>
        <v>17.100000000000001</v>
      </c>
      <c r="CW51" s="4">
        <f t="shared" si="150"/>
        <v>17.100000000000001</v>
      </c>
      <c r="CX51" s="4">
        <f t="shared" si="150"/>
        <v>19.575000000000003</v>
      </c>
      <c r="CY51" s="4">
        <f t="shared" si="150"/>
        <v>19.575000000000003</v>
      </c>
      <c r="CZ51" s="4">
        <f t="shared" si="150"/>
        <v>1.3375000000000119</v>
      </c>
      <c r="DA51" s="4">
        <f t="shared" si="150"/>
        <v>1.3375000000000119</v>
      </c>
      <c r="DB51" s="4">
        <f t="shared" si="150"/>
        <v>1.3375000000000119</v>
      </c>
      <c r="DC51" s="4">
        <f t="shared" si="150"/>
        <v>17.024999999999999</v>
      </c>
      <c r="DD51" s="4">
        <f t="shared" si="150"/>
        <v>17.024999999999999</v>
      </c>
      <c r="DE51" s="4">
        <f t="shared" si="150"/>
        <v>1.1249999999999982</v>
      </c>
      <c r="DF51" s="4">
        <f t="shared" si="150"/>
        <v>1.1249999999999982</v>
      </c>
      <c r="DG51" s="4">
        <f t="shared" si="150"/>
        <v>4.0500000000000007</v>
      </c>
      <c r="DH51" s="4">
        <f t="shared" si="150"/>
        <v>4.0500000000000007</v>
      </c>
      <c r="DI51" s="4">
        <f t="shared" si="150"/>
        <v>4.0500000000000007</v>
      </c>
      <c r="DJ51" s="4">
        <f>IF(ISNUMBER(DK45),DK45*1.5,DI51)</f>
        <v>4.0500000000000007</v>
      </c>
      <c r="DK51" s="4">
        <f>IF(ISNUMBER(#REF!),#REF!*1.5,DJ51)</f>
        <v>4.0500000000000007</v>
      </c>
      <c r="DL51" s="4">
        <f>IF(ISNUMBER(DL45),DL45*1.5,DK51)</f>
        <v>4.0500000000000007</v>
      </c>
      <c r="DM51" s="4">
        <f>IF(ISNUMBER(DM45),DM45*1.5,DL51)</f>
        <v>20.456249999999997</v>
      </c>
      <c r="DN51" s="4">
        <f>IF(ISNUMBER(DN45),DN45*1.5,DM51)</f>
        <v>20.456249999999997</v>
      </c>
      <c r="DO51" s="4">
        <f>IF(ISNUMBER(DO45),DO45*1.5,DN51)</f>
        <v>4.96875</v>
      </c>
      <c r="DP51" s="4">
        <f>IF(ISNUMBER(DP45),DP45*1.5,DO51)</f>
        <v>4.96875</v>
      </c>
      <c r="DQ51" s="4">
        <f>IF(ISNUMBER(DR45),DR45*1.5,DP51)</f>
        <v>4.96875</v>
      </c>
      <c r="DR51" s="4">
        <f>IF(ISNUMBER(#REF!),#REF!*1.5,DQ51)</f>
        <v>4.96875</v>
      </c>
      <c r="DS51" s="4">
        <f t="shared" ref="DS51:EX51" si="151">IF(ISNUMBER(DS45),DS45*1.5,DR51)</f>
        <v>4.96875</v>
      </c>
      <c r="DT51" s="4">
        <f t="shared" si="151"/>
        <v>4.96875</v>
      </c>
      <c r="DU51" s="4">
        <f t="shared" si="151"/>
        <v>4.96875</v>
      </c>
      <c r="DV51" s="4">
        <f t="shared" si="151"/>
        <v>4.96875</v>
      </c>
      <c r="DW51" s="4">
        <f t="shared" si="151"/>
        <v>4.96875</v>
      </c>
      <c r="DX51" s="4">
        <f t="shared" si="151"/>
        <v>4.96875</v>
      </c>
      <c r="DY51" s="4">
        <f t="shared" si="151"/>
        <v>4.96875</v>
      </c>
      <c r="DZ51" s="4">
        <f t="shared" si="151"/>
        <v>18.299999999999997</v>
      </c>
      <c r="EA51" s="4">
        <f t="shared" si="151"/>
        <v>18.299999999999997</v>
      </c>
      <c r="EB51" s="4">
        <f t="shared" si="151"/>
        <v>18.299999999999997</v>
      </c>
      <c r="EC51" s="4">
        <f t="shared" si="151"/>
        <v>18.299999999999997</v>
      </c>
      <c r="ED51" s="4">
        <f t="shared" si="151"/>
        <v>18.299999999999997</v>
      </c>
      <c r="EE51" s="4">
        <f t="shared" si="151"/>
        <v>18.299999999999997</v>
      </c>
      <c r="EF51" s="4">
        <f t="shared" si="151"/>
        <v>18.299999999999997</v>
      </c>
      <c r="EG51" s="4">
        <f t="shared" si="151"/>
        <v>18.299999999999997</v>
      </c>
      <c r="EH51" s="4">
        <f t="shared" si="151"/>
        <v>2.1000000000000005</v>
      </c>
      <c r="EI51" s="4">
        <f t="shared" si="151"/>
        <v>2.1000000000000005</v>
      </c>
      <c r="EJ51" s="4">
        <f t="shared" si="151"/>
        <v>2.1000000000000005</v>
      </c>
      <c r="EK51" s="4">
        <f t="shared" si="151"/>
        <v>2.1000000000000005</v>
      </c>
      <c r="EL51" s="4">
        <f t="shared" si="151"/>
        <v>2.1000000000000005</v>
      </c>
      <c r="EM51" s="4">
        <f t="shared" si="151"/>
        <v>2.1000000000000005</v>
      </c>
      <c r="EN51" s="4">
        <f t="shared" si="151"/>
        <v>2.1000000000000005</v>
      </c>
      <c r="EO51" s="4">
        <f t="shared" si="151"/>
        <v>2.1000000000000005</v>
      </c>
      <c r="EP51" s="4">
        <f t="shared" si="151"/>
        <v>2.1000000000000005</v>
      </c>
      <c r="EQ51" s="4">
        <f t="shared" si="151"/>
        <v>2.1000000000000005</v>
      </c>
      <c r="ER51" s="4">
        <f t="shared" si="151"/>
        <v>2.1000000000000005</v>
      </c>
      <c r="ES51" s="4">
        <f t="shared" si="151"/>
        <v>2.1000000000000005</v>
      </c>
      <c r="ET51" s="4">
        <f t="shared" si="151"/>
        <v>2.1000000000000005</v>
      </c>
      <c r="EU51" s="4">
        <f t="shared" si="151"/>
        <v>2.1000000000000005</v>
      </c>
      <c r="EV51" s="4">
        <f t="shared" si="151"/>
        <v>2.1000000000000005</v>
      </c>
      <c r="EW51" s="4">
        <f t="shared" si="151"/>
        <v>2.1000000000000005</v>
      </c>
      <c r="EX51" s="4">
        <f t="shared" si="151"/>
        <v>2.1000000000000005</v>
      </c>
      <c r="EY51" s="4">
        <f t="shared" ref="EY51:FS51" si="152">IF(ISNUMBER(EY45),EY45*1.5,EX51)</f>
        <v>2.1000000000000005</v>
      </c>
      <c r="EZ51" s="4">
        <f t="shared" si="152"/>
        <v>2.1000000000000005</v>
      </c>
      <c r="FA51" s="4">
        <f t="shared" si="152"/>
        <v>2.1000000000000005</v>
      </c>
      <c r="FB51" s="4">
        <f t="shared" si="152"/>
        <v>2.1000000000000005</v>
      </c>
      <c r="FC51" s="4">
        <f t="shared" si="152"/>
        <v>2.1000000000000005</v>
      </c>
      <c r="FD51" s="4">
        <f t="shared" si="152"/>
        <v>2.1000000000000005</v>
      </c>
      <c r="FE51" s="4">
        <f t="shared" si="152"/>
        <v>2.1000000000000005</v>
      </c>
      <c r="FF51" s="4">
        <f t="shared" si="152"/>
        <v>2.1000000000000005</v>
      </c>
      <c r="FG51" s="4">
        <f t="shared" si="152"/>
        <v>2.1000000000000005</v>
      </c>
      <c r="FH51" s="4">
        <f t="shared" si="152"/>
        <v>-0.91874999999999973</v>
      </c>
      <c r="FI51" s="4">
        <f t="shared" si="152"/>
        <v>-0.91874999999999973</v>
      </c>
      <c r="FJ51" s="4">
        <f t="shared" si="152"/>
        <v>-0.91874999999999973</v>
      </c>
      <c r="FK51" s="4">
        <f t="shared" si="152"/>
        <v>-0.91874999999999973</v>
      </c>
      <c r="FL51" s="4">
        <f t="shared" si="152"/>
        <v>-0.91874999999999973</v>
      </c>
      <c r="FM51" s="4">
        <f t="shared" si="152"/>
        <v>-0.91874999999999973</v>
      </c>
      <c r="FN51" s="4">
        <f t="shared" si="152"/>
        <v>-0.91874999999999973</v>
      </c>
      <c r="FO51" s="4">
        <f t="shared" si="152"/>
        <v>-0.91874999999999973</v>
      </c>
      <c r="FP51" s="4">
        <f t="shared" si="152"/>
        <v>-0.91874999999999973</v>
      </c>
      <c r="FQ51" s="4">
        <f t="shared" si="152"/>
        <v>-0.91874999999999973</v>
      </c>
      <c r="FR51" s="4">
        <f t="shared" si="152"/>
        <v>-0.91874999999999973</v>
      </c>
      <c r="FS51" s="4">
        <f t="shared" si="152"/>
        <v>-0.91874999999999973</v>
      </c>
    </row>
    <row r="52" spans="1:175" s="4" customFormat="1" x14ac:dyDescent="0.25">
      <c r="A52" s="4" t="s">
        <v>28</v>
      </c>
      <c r="B52" s="12" t="s">
        <v>8</v>
      </c>
      <c r="C52" s="4">
        <f>IF(C46&gt;0,C46*3,0)</f>
        <v>0</v>
      </c>
      <c r="D52" s="4">
        <f t="shared" ref="D52:AI52" si="153">IF(ISNUMBER(D46),D46*3,C52)</f>
        <v>0</v>
      </c>
      <c r="E52" s="4">
        <f t="shared" si="153"/>
        <v>0</v>
      </c>
      <c r="F52" s="4">
        <f t="shared" si="153"/>
        <v>0</v>
      </c>
      <c r="G52" s="4">
        <f t="shared" si="153"/>
        <v>0</v>
      </c>
      <c r="H52" s="4">
        <f t="shared" si="153"/>
        <v>0</v>
      </c>
      <c r="I52" s="4">
        <f t="shared" si="153"/>
        <v>0</v>
      </c>
      <c r="J52" s="4">
        <f t="shared" si="153"/>
        <v>0</v>
      </c>
      <c r="K52" s="4">
        <f t="shared" si="153"/>
        <v>0</v>
      </c>
      <c r="L52" s="4">
        <f t="shared" si="153"/>
        <v>0</v>
      </c>
      <c r="M52" s="4">
        <f t="shared" si="153"/>
        <v>0</v>
      </c>
      <c r="N52" s="4">
        <f t="shared" si="153"/>
        <v>0</v>
      </c>
      <c r="O52" s="4">
        <f t="shared" si="153"/>
        <v>0</v>
      </c>
      <c r="P52" s="4">
        <f t="shared" si="153"/>
        <v>0</v>
      </c>
      <c r="Q52" s="4">
        <f t="shared" si="153"/>
        <v>0</v>
      </c>
      <c r="R52" s="4">
        <f t="shared" si="153"/>
        <v>0</v>
      </c>
      <c r="S52" s="4">
        <f t="shared" si="153"/>
        <v>0</v>
      </c>
      <c r="T52" s="4">
        <f t="shared" si="153"/>
        <v>0</v>
      </c>
      <c r="U52" s="4">
        <f t="shared" si="153"/>
        <v>0</v>
      </c>
      <c r="V52" s="4">
        <f t="shared" si="153"/>
        <v>0</v>
      </c>
      <c r="W52" s="4">
        <f t="shared" si="153"/>
        <v>0</v>
      </c>
      <c r="X52" s="4">
        <f t="shared" si="153"/>
        <v>0</v>
      </c>
      <c r="Y52" s="4">
        <f t="shared" si="153"/>
        <v>0</v>
      </c>
      <c r="Z52" s="4">
        <f t="shared" si="153"/>
        <v>0</v>
      </c>
      <c r="AA52" s="4">
        <f t="shared" si="153"/>
        <v>20.093402815940099</v>
      </c>
      <c r="AB52" s="4">
        <f t="shared" si="153"/>
        <v>20.093402815940099</v>
      </c>
      <c r="AC52" s="4">
        <f t="shared" si="153"/>
        <v>20.093402815940099</v>
      </c>
      <c r="AD52" s="4">
        <f t="shared" si="153"/>
        <v>20.093402815940099</v>
      </c>
      <c r="AE52" s="4">
        <f t="shared" si="153"/>
        <v>8.8288908925387481</v>
      </c>
      <c r="AF52" s="4">
        <f t="shared" si="153"/>
        <v>8.8288908925387481</v>
      </c>
      <c r="AG52" s="4">
        <f t="shared" si="153"/>
        <v>11.2004150426094</v>
      </c>
      <c r="AH52" s="4">
        <f t="shared" si="153"/>
        <v>11.2004150426094</v>
      </c>
      <c r="AI52" s="4">
        <f t="shared" si="153"/>
        <v>2.3622406901203474</v>
      </c>
      <c r="AJ52" s="4">
        <f t="shared" ref="AJ52:BO52" si="154">IF(ISNUMBER(AJ46),AJ46*3,AI52)</f>
        <v>2.3622406901203474</v>
      </c>
      <c r="AK52" s="4">
        <f t="shared" si="154"/>
        <v>2.3622406901203474</v>
      </c>
      <c r="AL52" s="4">
        <f t="shared" si="154"/>
        <v>2.3622406901203474</v>
      </c>
      <c r="AM52" s="4">
        <f t="shared" si="154"/>
        <v>2.3622406901203474</v>
      </c>
      <c r="AN52" s="4">
        <f t="shared" si="154"/>
        <v>17.501276458503003</v>
      </c>
      <c r="AO52" s="4">
        <f t="shared" si="154"/>
        <v>17.501276458503003</v>
      </c>
      <c r="AP52" s="4">
        <f t="shared" si="154"/>
        <v>4.0718249578383752</v>
      </c>
      <c r="AQ52" s="4">
        <f t="shared" si="154"/>
        <v>4.0718249578383752</v>
      </c>
      <c r="AR52" s="4">
        <f t="shared" si="154"/>
        <v>4.0718249578383752</v>
      </c>
      <c r="AS52" s="4">
        <f t="shared" si="154"/>
        <v>4.0718249578383752</v>
      </c>
      <c r="AT52" s="4">
        <f t="shared" si="154"/>
        <v>19.777974607143374</v>
      </c>
      <c r="AU52" s="4">
        <f t="shared" si="154"/>
        <v>19.777974607143374</v>
      </c>
      <c r="AV52" s="4">
        <f t="shared" si="154"/>
        <v>6.8308739753468259</v>
      </c>
      <c r="AW52" s="4">
        <f t="shared" si="154"/>
        <v>6.8308739753468259</v>
      </c>
      <c r="AX52" s="4">
        <f t="shared" si="154"/>
        <v>6.8308739753468259</v>
      </c>
      <c r="AY52" s="4">
        <f t="shared" si="154"/>
        <v>24.230720162847227</v>
      </c>
      <c r="AZ52" s="4">
        <f t="shared" si="154"/>
        <v>24.230720162847227</v>
      </c>
      <c r="BA52" s="4">
        <f t="shared" si="154"/>
        <v>6.9945993910013256</v>
      </c>
      <c r="BB52" s="4">
        <f t="shared" si="154"/>
        <v>6.9945993910013256</v>
      </c>
      <c r="BC52" s="4">
        <f t="shared" si="154"/>
        <v>24.605613300145052</v>
      </c>
      <c r="BD52" s="4">
        <f t="shared" si="154"/>
        <v>24.605613300145052</v>
      </c>
      <c r="BE52" s="4">
        <f t="shared" si="154"/>
        <v>24.605613300145052</v>
      </c>
      <c r="BF52" s="4">
        <f t="shared" si="154"/>
        <v>24.605613300145052</v>
      </c>
      <c r="BG52" s="4">
        <f t="shared" si="154"/>
        <v>24.605613300145052</v>
      </c>
      <c r="BH52" s="4">
        <f t="shared" si="154"/>
        <v>23.084543667121199</v>
      </c>
      <c r="BI52" s="4">
        <f t="shared" si="154"/>
        <v>23.084543667121199</v>
      </c>
      <c r="BJ52" s="4">
        <f t="shared" si="154"/>
        <v>6.1324964798565746</v>
      </c>
      <c r="BK52" s="4">
        <f t="shared" si="154"/>
        <v>6.1324964798565746</v>
      </c>
      <c r="BL52" s="4">
        <f t="shared" si="154"/>
        <v>6.1324964798565746</v>
      </c>
      <c r="BM52" s="4">
        <f t="shared" si="154"/>
        <v>15.553855157830949</v>
      </c>
      <c r="BN52" s="4">
        <f t="shared" si="154"/>
        <v>7.4353578605340731</v>
      </c>
      <c r="BO52" s="4">
        <f t="shared" si="154"/>
        <v>7.4353578605340731</v>
      </c>
      <c r="BP52" s="4">
        <f t="shared" ref="BP52:CU52" si="155">IF(ISNUMBER(BP46),BP46*3,BO52)</f>
        <v>0.94187990509379915</v>
      </c>
      <c r="BQ52" s="4">
        <f t="shared" si="155"/>
        <v>9.7688434105857738</v>
      </c>
      <c r="BR52" s="4">
        <f t="shared" si="155"/>
        <v>9.7688434105857738</v>
      </c>
      <c r="BS52" s="4">
        <f t="shared" si="155"/>
        <v>9.7688434105857738</v>
      </c>
      <c r="BT52" s="4">
        <f t="shared" si="155"/>
        <v>9.7688434105857738</v>
      </c>
      <c r="BU52" s="4">
        <f t="shared" si="155"/>
        <v>9.7688434105857738</v>
      </c>
      <c r="BV52" s="4">
        <f t="shared" si="155"/>
        <v>20.825904354952648</v>
      </c>
      <c r="BW52" s="4">
        <f t="shared" si="155"/>
        <v>20.825904354952648</v>
      </c>
      <c r="BX52" s="4">
        <f t="shared" si="155"/>
        <v>1.5578601885856491</v>
      </c>
      <c r="BY52" s="4">
        <f t="shared" si="155"/>
        <v>1.5578601885856491</v>
      </c>
      <c r="BZ52" s="4">
        <f t="shared" si="155"/>
        <v>1.5578601885856491</v>
      </c>
      <c r="CA52" s="4">
        <f t="shared" si="155"/>
        <v>13.96636706050635</v>
      </c>
      <c r="CB52" s="4">
        <f t="shared" si="155"/>
        <v>13.96636706050635</v>
      </c>
      <c r="CC52" s="4">
        <f t="shared" si="155"/>
        <v>2.6562084525944263</v>
      </c>
      <c r="CD52" s="4">
        <f t="shared" si="155"/>
        <v>2.6562084525944263</v>
      </c>
      <c r="CE52" s="4">
        <f t="shared" si="155"/>
        <v>10.621435227946199</v>
      </c>
      <c r="CF52" s="4">
        <f t="shared" si="155"/>
        <v>10.621435227946199</v>
      </c>
      <c r="CG52" s="4">
        <f t="shared" si="155"/>
        <v>10.621435227946199</v>
      </c>
      <c r="CH52" s="4">
        <f t="shared" si="155"/>
        <v>10.621435227946199</v>
      </c>
      <c r="CI52" s="4">
        <f t="shared" si="155"/>
        <v>10.621435227946199</v>
      </c>
      <c r="CJ52" s="4">
        <f t="shared" si="155"/>
        <v>8.5583674868761506</v>
      </c>
      <c r="CK52" s="4">
        <f t="shared" si="155"/>
        <v>8.5583674868761506</v>
      </c>
      <c r="CL52" s="4">
        <f t="shared" si="155"/>
        <v>0.56732645510527391</v>
      </c>
      <c r="CM52" s="4">
        <f t="shared" si="155"/>
        <v>0.56732645510527391</v>
      </c>
      <c r="CN52" s="4">
        <f t="shared" si="155"/>
        <v>0.56732645510527391</v>
      </c>
      <c r="CO52" s="4">
        <f t="shared" si="155"/>
        <v>18.119923043337824</v>
      </c>
      <c r="CP52" s="4">
        <f t="shared" si="155"/>
        <v>18.119923043337824</v>
      </c>
      <c r="CQ52" s="4">
        <f t="shared" si="155"/>
        <v>-0.12717454253940108</v>
      </c>
      <c r="CR52" s="4">
        <f t="shared" si="155"/>
        <v>-0.12717454253940108</v>
      </c>
      <c r="CS52" s="4">
        <f t="shared" si="155"/>
        <v>7.0928011051796993</v>
      </c>
      <c r="CT52" s="4">
        <f t="shared" si="155"/>
        <v>7.0928011051796993</v>
      </c>
      <c r="CU52" s="4">
        <f t="shared" si="155"/>
        <v>7.0928011051796993</v>
      </c>
      <c r="CV52" s="4">
        <f t="shared" ref="CV52:DI52" si="156">IF(ISNUMBER(CV46),CV46*3,CU52)</f>
        <v>7.0928011051796993</v>
      </c>
      <c r="CW52" s="4">
        <f t="shared" si="156"/>
        <v>7.0928011051796993</v>
      </c>
      <c r="CX52" s="4">
        <f t="shared" si="156"/>
        <v>19.958153681760372</v>
      </c>
      <c r="CY52" s="4">
        <f t="shared" si="156"/>
        <v>19.958153681760372</v>
      </c>
      <c r="CZ52" s="4">
        <f t="shared" si="156"/>
        <v>1.842803501814001</v>
      </c>
      <c r="DA52" s="4">
        <f t="shared" si="156"/>
        <v>1.842803501814001</v>
      </c>
      <c r="DB52" s="4">
        <f t="shared" si="156"/>
        <v>1.842803501814001</v>
      </c>
      <c r="DC52" s="4">
        <f t="shared" si="156"/>
        <v>13.217708460758399</v>
      </c>
      <c r="DD52" s="4">
        <f t="shared" si="156"/>
        <v>13.217708460758399</v>
      </c>
      <c r="DE52" s="4">
        <f t="shared" si="156"/>
        <v>0.73870876971134969</v>
      </c>
      <c r="DF52" s="4">
        <f t="shared" si="156"/>
        <v>0.73870876971134969</v>
      </c>
      <c r="DG52" s="4">
        <f t="shared" si="156"/>
        <v>11.567799788589678</v>
      </c>
      <c r="DH52" s="4">
        <f t="shared" si="156"/>
        <v>11.567799788589678</v>
      </c>
      <c r="DI52" s="4">
        <f t="shared" si="156"/>
        <v>11.567799788589678</v>
      </c>
      <c r="DJ52" s="4">
        <f>IF(ISNUMBER(DK46),DK46*3,DI52)</f>
        <v>11.567799788589678</v>
      </c>
      <c r="DK52" s="4">
        <f>IF(ISNUMBER(#REF!),#REF!*3,DJ52)</f>
        <v>11.567799788589678</v>
      </c>
      <c r="DL52" s="4">
        <f t="shared" ref="DL52:DP54" si="157">IF(ISNUMBER(DL46),DL46*3,DK52)</f>
        <v>11.567799788589678</v>
      </c>
      <c r="DM52" s="4">
        <f t="shared" si="157"/>
        <v>23.592027055959225</v>
      </c>
      <c r="DN52" s="4">
        <f t="shared" si="157"/>
        <v>23.592027055959225</v>
      </c>
      <c r="DO52" s="4">
        <f t="shared" si="157"/>
        <v>0.58645303796235204</v>
      </c>
      <c r="DP52" s="4">
        <f t="shared" si="157"/>
        <v>0.58645303796235204</v>
      </c>
      <c r="DQ52" s="4">
        <f>IF(ISNUMBER(DR46),DR46*3,DP52)</f>
        <v>0.58645303796235204</v>
      </c>
      <c r="DR52" s="4">
        <f>IF(ISNUMBER(#REF!),#REF!*3,DQ52)</f>
        <v>0.58645303796235204</v>
      </c>
      <c r="DS52" s="4">
        <f t="shared" ref="DS52:EX52" si="158">IF(ISNUMBER(DS46),DS46*3,DR52)</f>
        <v>0.58645303796235204</v>
      </c>
      <c r="DT52" s="4">
        <f t="shared" si="158"/>
        <v>0.58645303796235204</v>
      </c>
      <c r="DU52" s="4">
        <f t="shared" si="158"/>
        <v>0.58645303796235204</v>
      </c>
      <c r="DV52" s="4">
        <f t="shared" si="158"/>
        <v>0.58645303796235204</v>
      </c>
      <c r="DW52" s="4">
        <f t="shared" si="158"/>
        <v>0.58645303796235204</v>
      </c>
      <c r="DX52" s="4">
        <f t="shared" si="158"/>
        <v>0.58645303796235204</v>
      </c>
      <c r="DY52" s="4">
        <f t="shared" si="158"/>
        <v>0.58645303796235204</v>
      </c>
      <c r="DZ52" s="4">
        <f t="shared" si="158"/>
        <v>1.9066318080492763</v>
      </c>
      <c r="EA52" s="4">
        <f t="shared" si="158"/>
        <v>1.9066318080492763</v>
      </c>
      <c r="EB52" s="4">
        <f t="shared" si="158"/>
        <v>1.9066318080492763</v>
      </c>
      <c r="EC52" s="4">
        <f t="shared" si="158"/>
        <v>1.9066318080492763</v>
      </c>
      <c r="ED52" s="4">
        <f t="shared" si="158"/>
        <v>1.9066318080492763</v>
      </c>
      <c r="EE52" s="4">
        <f t="shared" si="158"/>
        <v>1.9066318080492763</v>
      </c>
      <c r="EF52" s="4">
        <f t="shared" si="158"/>
        <v>1.9066318080492763</v>
      </c>
      <c r="EG52" s="4">
        <f t="shared" si="158"/>
        <v>1.9066318080492763</v>
      </c>
      <c r="EH52" s="4">
        <f t="shared" si="158"/>
        <v>2.7147793042720494</v>
      </c>
      <c r="EI52" s="4">
        <f t="shared" si="158"/>
        <v>2.7147793042720494</v>
      </c>
      <c r="EJ52" s="4">
        <f t="shared" si="158"/>
        <v>2.7147793042720494</v>
      </c>
      <c r="EK52" s="4">
        <f t="shared" si="158"/>
        <v>2.7147793042720494</v>
      </c>
      <c r="EL52" s="4">
        <f t="shared" si="158"/>
        <v>2.7147793042720494</v>
      </c>
      <c r="EM52" s="4">
        <f t="shared" si="158"/>
        <v>2.7147793042720494</v>
      </c>
      <c r="EN52" s="4">
        <f t="shared" si="158"/>
        <v>2.7147793042720494</v>
      </c>
      <c r="EO52" s="4">
        <f t="shared" si="158"/>
        <v>2.7147793042720494</v>
      </c>
      <c r="EP52" s="4">
        <f t="shared" si="158"/>
        <v>2.7147793042720494</v>
      </c>
      <c r="EQ52" s="4">
        <f t="shared" si="158"/>
        <v>2.7147793042720494</v>
      </c>
      <c r="ER52" s="4">
        <f t="shared" si="158"/>
        <v>2.7147793042720494</v>
      </c>
      <c r="ES52" s="4">
        <f t="shared" si="158"/>
        <v>2.7147793042720494</v>
      </c>
      <c r="ET52" s="4">
        <f t="shared" si="158"/>
        <v>2.7147793042720494</v>
      </c>
      <c r="EU52" s="4">
        <f t="shared" si="158"/>
        <v>2.7147793042720494</v>
      </c>
      <c r="EV52" s="4">
        <f t="shared" si="158"/>
        <v>2.7147793042720494</v>
      </c>
      <c r="EW52" s="4">
        <f t="shared" si="158"/>
        <v>2.7147793042720494</v>
      </c>
      <c r="EX52" s="4">
        <f t="shared" si="158"/>
        <v>2.7147793042720494</v>
      </c>
      <c r="EY52" s="4">
        <f t="shared" ref="EY52:FS52" si="159">IF(ISNUMBER(EY46),EY46*3,EX52)</f>
        <v>2.7147793042720494</v>
      </c>
      <c r="EZ52" s="4">
        <f t="shared" si="159"/>
        <v>2.7147793042720494</v>
      </c>
      <c r="FA52" s="4">
        <f t="shared" si="159"/>
        <v>2.7147793042720494</v>
      </c>
      <c r="FB52" s="4">
        <f t="shared" si="159"/>
        <v>2.7147793042720494</v>
      </c>
      <c r="FC52" s="4">
        <f t="shared" si="159"/>
        <v>2.7147793042720494</v>
      </c>
      <c r="FD52" s="4">
        <f t="shared" si="159"/>
        <v>2.7147793042720494</v>
      </c>
      <c r="FE52" s="4">
        <f t="shared" si="159"/>
        <v>2.7147793042720494</v>
      </c>
      <c r="FF52" s="4">
        <f t="shared" si="159"/>
        <v>2.7147793042720494</v>
      </c>
      <c r="FG52" s="4">
        <f t="shared" si="159"/>
        <v>2.7147793042720494</v>
      </c>
      <c r="FH52" s="4">
        <f t="shared" si="159"/>
        <v>7.1264055155505748</v>
      </c>
      <c r="FI52" s="4">
        <f t="shared" si="159"/>
        <v>7.1264055155505748</v>
      </c>
      <c r="FJ52" s="4">
        <f t="shared" si="159"/>
        <v>7.1264055155505748</v>
      </c>
      <c r="FK52" s="4">
        <f t="shared" si="159"/>
        <v>7.1264055155505748</v>
      </c>
      <c r="FL52" s="4">
        <f t="shared" si="159"/>
        <v>7.1264055155505748</v>
      </c>
      <c r="FM52" s="4">
        <f t="shared" si="159"/>
        <v>7.1264055155505748</v>
      </c>
      <c r="FN52" s="4">
        <f t="shared" si="159"/>
        <v>7.1264055155505748</v>
      </c>
      <c r="FO52" s="4">
        <f t="shared" si="159"/>
        <v>7.1264055155505748</v>
      </c>
      <c r="FP52" s="4">
        <f t="shared" si="159"/>
        <v>7.1264055155505748</v>
      </c>
      <c r="FQ52" s="4">
        <f t="shared" si="159"/>
        <v>7.1264055155505748</v>
      </c>
      <c r="FR52" s="4">
        <f t="shared" si="159"/>
        <v>7.1264055155505748</v>
      </c>
      <c r="FS52" s="4">
        <f t="shared" si="159"/>
        <v>7.1264055155505748</v>
      </c>
    </row>
    <row r="53" spans="1:175" s="4" customFormat="1" x14ac:dyDescent="0.25">
      <c r="A53" s="4" t="s">
        <v>29</v>
      </c>
      <c r="B53" s="12" t="s">
        <v>8</v>
      </c>
      <c r="C53" s="4">
        <f>IF(C47&gt;0,C47*3,0)</f>
        <v>0</v>
      </c>
      <c r="D53" s="4">
        <f t="shared" ref="D53:AI53" si="160">IF(ISNUMBER(D47),D47*3,C53)</f>
        <v>0</v>
      </c>
      <c r="E53" s="4">
        <f t="shared" si="160"/>
        <v>0</v>
      </c>
      <c r="F53" s="4">
        <f t="shared" si="160"/>
        <v>0</v>
      </c>
      <c r="G53" s="4">
        <f t="shared" si="160"/>
        <v>0</v>
      </c>
      <c r="H53" s="4">
        <f t="shared" si="160"/>
        <v>0</v>
      </c>
      <c r="I53" s="4">
        <f t="shared" si="160"/>
        <v>0</v>
      </c>
      <c r="J53" s="4">
        <f t="shared" si="160"/>
        <v>0</v>
      </c>
      <c r="K53" s="4">
        <f t="shared" si="160"/>
        <v>0</v>
      </c>
      <c r="L53" s="4">
        <f t="shared" si="160"/>
        <v>0</v>
      </c>
      <c r="M53" s="4">
        <f t="shared" si="160"/>
        <v>0</v>
      </c>
      <c r="N53" s="4">
        <f t="shared" si="160"/>
        <v>0</v>
      </c>
      <c r="O53" s="4">
        <f t="shared" si="160"/>
        <v>0</v>
      </c>
      <c r="P53" s="4">
        <f t="shared" si="160"/>
        <v>0</v>
      </c>
      <c r="Q53" s="4">
        <f t="shared" si="160"/>
        <v>0</v>
      </c>
      <c r="R53" s="4">
        <f t="shared" si="160"/>
        <v>0</v>
      </c>
      <c r="S53" s="4">
        <f t="shared" si="160"/>
        <v>0</v>
      </c>
      <c r="T53" s="4">
        <f t="shared" si="160"/>
        <v>0</v>
      </c>
      <c r="U53" s="4">
        <f t="shared" si="160"/>
        <v>0</v>
      </c>
      <c r="V53" s="4">
        <f t="shared" si="160"/>
        <v>0</v>
      </c>
      <c r="W53" s="4">
        <f t="shared" si="160"/>
        <v>0</v>
      </c>
      <c r="X53" s="4">
        <f t="shared" si="160"/>
        <v>0</v>
      </c>
      <c r="Y53" s="4">
        <f t="shared" si="160"/>
        <v>0</v>
      </c>
      <c r="Z53" s="4">
        <f t="shared" si="160"/>
        <v>0</v>
      </c>
      <c r="AA53" s="4">
        <f t="shared" si="160"/>
        <v>10.7580605692593</v>
      </c>
      <c r="AB53" s="4">
        <f t="shared" si="160"/>
        <v>10.7580605692593</v>
      </c>
      <c r="AC53" s="4">
        <f t="shared" si="160"/>
        <v>10.7580605692593</v>
      </c>
      <c r="AD53" s="4">
        <f t="shared" si="160"/>
        <v>10.7580605692593</v>
      </c>
      <c r="AE53" s="4">
        <f t="shared" si="160"/>
        <v>9.4997093906784755</v>
      </c>
      <c r="AF53" s="4">
        <f t="shared" si="160"/>
        <v>9.4997093906784755</v>
      </c>
      <c r="AG53" s="4">
        <f t="shared" si="160"/>
        <v>9.979654117647673</v>
      </c>
      <c r="AH53" s="4">
        <f t="shared" si="160"/>
        <v>9.979654117647673</v>
      </c>
      <c r="AI53" s="4">
        <f t="shared" si="160"/>
        <v>6.7019951066988757</v>
      </c>
      <c r="AJ53" s="4">
        <f t="shared" ref="AJ53:BO53" si="161">IF(ISNUMBER(AJ47),AJ47*3,AI53)</f>
        <v>6.7019951066988757</v>
      </c>
      <c r="AK53" s="4">
        <f t="shared" si="161"/>
        <v>6.7019951066988757</v>
      </c>
      <c r="AL53" s="4">
        <f t="shared" si="161"/>
        <v>6.7019951066988757</v>
      </c>
      <c r="AM53" s="4">
        <f t="shared" si="161"/>
        <v>6.7019951066988757</v>
      </c>
      <c r="AN53" s="4">
        <f t="shared" si="161"/>
        <v>8.2281129769498502</v>
      </c>
      <c r="AO53" s="4">
        <f t="shared" si="161"/>
        <v>8.2281129769498502</v>
      </c>
      <c r="AP53" s="4">
        <f t="shared" si="161"/>
        <v>6.1629735075719232</v>
      </c>
      <c r="AQ53" s="4">
        <f t="shared" si="161"/>
        <v>6.1629735075719232</v>
      </c>
      <c r="AR53" s="4">
        <f t="shared" si="161"/>
        <v>6.1629735075719232</v>
      </c>
      <c r="AS53" s="4">
        <f t="shared" si="161"/>
        <v>6.1629735075719232</v>
      </c>
      <c r="AT53" s="4">
        <f t="shared" si="161"/>
        <v>7.1801903148836983</v>
      </c>
      <c r="AU53" s="4">
        <f t="shared" si="161"/>
        <v>7.1801903148836983</v>
      </c>
      <c r="AV53" s="4">
        <f t="shared" si="161"/>
        <v>4.9903315088354248</v>
      </c>
      <c r="AW53" s="4">
        <f t="shared" si="161"/>
        <v>4.9903315088354248</v>
      </c>
      <c r="AX53" s="4">
        <f t="shared" si="161"/>
        <v>4.9903315088354248</v>
      </c>
      <c r="AY53" s="4">
        <f t="shared" si="161"/>
        <v>8.0853346208007739</v>
      </c>
      <c r="AZ53" s="4">
        <f t="shared" si="161"/>
        <v>8.0853346208007739</v>
      </c>
      <c r="BA53" s="4">
        <f t="shared" si="161"/>
        <v>6.5504798261045245</v>
      </c>
      <c r="BB53" s="4">
        <f t="shared" si="161"/>
        <v>6.5504798261045245</v>
      </c>
      <c r="BC53" s="4">
        <f t="shared" si="161"/>
        <v>7.8723715601326489</v>
      </c>
      <c r="BD53" s="4">
        <f t="shared" si="161"/>
        <v>7.8723715601326489</v>
      </c>
      <c r="BE53" s="4">
        <f t="shared" si="161"/>
        <v>7.8723715601326489</v>
      </c>
      <c r="BF53" s="4">
        <f t="shared" si="161"/>
        <v>7.8723715601326489</v>
      </c>
      <c r="BG53" s="4">
        <f t="shared" si="161"/>
        <v>7.8723715601326489</v>
      </c>
      <c r="BH53" s="4">
        <f t="shared" si="161"/>
        <v>6.2888700229652263</v>
      </c>
      <c r="BI53" s="4">
        <f t="shared" si="161"/>
        <v>6.2888700229652263</v>
      </c>
      <c r="BJ53" s="4">
        <f t="shared" si="161"/>
        <v>2.8173885362936999</v>
      </c>
      <c r="BK53" s="4">
        <f t="shared" si="161"/>
        <v>2.8173885362936999</v>
      </c>
      <c r="BL53" s="4">
        <f t="shared" si="161"/>
        <v>2.8173885362936999</v>
      </c>
      <c r="BM53" s="4">
        <f t="shared" si="161"/>
        <v>7.5208997168552241</v>
      </c>
      <c r="BN53" s="4">
        <f t="shared" si="161"/>
        <v>7.6474534074286495</v>
      </c>
      <c r="BO53" s="4">
        <f t="shared" si="161"/>
        <v>7.6474534074286495</v>
      </c>
      <c r="BP53" s="4">
        <f t="shared" ref="BP53:CU53" si="162">IF(ISNUMBER(BP47),BP47*3,BO53)</f>
        <v>0.82313405543887352</v>
      </c>
      <c r="BQ53" s="4">
        <f t="shared" si="162"/>
        <v>5.2443657425307739</v>
      </c>
      <c r="BR53" s="4">
        <f t="shared" si="162"/>
        <v>5.2443657425307739</v>
      </c>
      <c r="BS53" s="4">
        <f t="shared" si="162"/>
        <v>5.2443657425307739</v>
      </c>
      <c r="BT53" s="4">
        <f t="shared" si="162"/>
        <v>5.2443657425307739</v>
      </c>
      <c r="BU53" s="4">
        <f t="shared" si="162"/>
        <v>5.2443657425307739</v>
      </c>
      <c r="BV53" s="4">
        <f t="shared" si="162"/>
        <v>5.0852143496569511</v>
      </c>
      <c r="BW53" s="4">
        <f t="shared" si="162"/>
        <v>5.0852143496569511</v>
      </c>
      <c r="BX53" s="4">
        <f t="shared" si="162"/>
        <v>1.1878968996066757</v>
      </c>
      <c r="BY53" s="4">
        <f t="shared" si="162"/>
        <v>1.1878968996066757</v>
      </c>
      <c r="BZ53" s="4">
        <f t="shared" si="162"/>
        <v>1.1878968996066757</v>
      </c>
      <c r="CA53" s="4">
        <f t="shared" si="162"/>
        <v>5.9752295517545253</v>
      </c>
      <c r="CB53" s="4">
        <f t="shared" si="162"/>
        <v>5.9752295517545253</v>
      </c>
      <c r="CC53" s="4">
        <f t="shared" si="162"/>
        <v>0.41389908048157498</v>
      </c>
      <c r="CD53" s="4">
        <f t="shared" si="162"/>
        <v>0.41389908048157498</v>
      </c>
      <c r="CE53" s="4">
        <f t="shared" si="162"/>
        <v>3.0022422866536491</v>
      </c>
      <c r="CF53" s="4">
        <f t="shared" si="162"/>
        <v>3.0022422866536491</v>
      </c>
      <c r="CG53" s="4">
        <f t="shared" si="162"/>
        <v>3.0022422866536491</v>
      </c>
      <c r="CH53" s="4">
        <f t="shared" si="162"/>
        <v>3.0022422866536491</v>
      </c>
      <c r="CI53" s="4">
        <f t="shared" si="162"/>
        <v>3.0022422866536491</v>
      </c>
      <c r="CJ53" s="4">
        <f t="shared" si="162"/>
        <v>4.0392269592735737</v>
      </c>
      <c r="CK53" s="4">
        <f t="shared" si="162"/>
        <v>4.0392269592735737</v>
      </c>
      <c r="CL53" s="4">
        <f t="shared" si="162"/>
        <v>3.4004212702491765</v>
      </c>
      <c r="CM53" s="4">
        <f t="shared" si="162"/>
        <v>3.4004212702491765</v>
      </c>
      <c r="CN53" s="4">
        <f t="shared" si="162"/>
        <v>3.4004212702491765</v>
      </c>
      <c r="CO53" s="4">
        <f t="shared" si="162"/>
        <v>6.7031454247088238</v>
      </c>
      <c r="CP53" s="4">
        <f t="shared" si="162"/>
        <v>6.7031454247088238</v>
      </c>
      <c r="CQ53" s="4">
        <f t="shared" si="162"/>
        <v>2.5471461856470761</v>
      </c>
      <c r="CR53" s="4">
        <f t="shared" si="162"/>
        <v>2.5471461856470761</v>
      </c>
      <c r="CS53" s="4">
        <f t="shared" si="162"/>
        <v>4.1142445590402748</v>
      </c>
      <c r="CT53" s="4">
        <f t="shared" si="162"/>
        <v>4.1142445590402748</v>
      </c>
      <c r="CU53" s="4">
        <f t="shared" si="162"/>
        <v>4.1142445590402748</v>
      </c>
      <c r="CV53" s="4">
        <f t="shared" ref="CV53:DI53" si="163">IF(ISNUMBER(CV47),CV47*3,CU53)</f>
        <v>4.1142445590402748</v>
      </c>
      <c r="CW53" s="4">
        <f t="shared" si="163"/>
        <v>4.1142445590402748</v>
      </c>
      <c r="CX53" s="4">
        <f t="shared" si="163"/>
        <v>7.8107770017576748</v>
      </c>
      <c r="CY53" s="4">
        <f t="shared" si="163"/>
        <v>7.8107770017576748</v>
      </c>
      <c r="CZ53" s="4">
        <f t="shared" si="163"/>
        <v>1.9906456365890257</v>
      </c>
      <c r="DA53" s="4">
        <f t="shared" si="163"/>
        <v>1.9906456365890257</v>
      </c>
      <c r="DB53" s="4">
        <f t="shared" si="163"/>
        <v>1.9906456365890257</v>
      </c>
      <c r="DC53" s="4">
        <f t="shared" si="163"/>
        <v>6.9958914256426494</v>
      </c>
      <c r="DD53" s="4">
        <f t="shared" si="163"/>
        <v>6.9958914256426494</v>
      </c>
      <c r="DE53" s="4">
        <f t="shared" si="163"/>
        <v>3.8570712309926991</v>
      </c>
      <c r="DF53" s="4">
        <f t="shared" si="163"/>
        <v>3.8570712309926991</v>
      </c>
      <c r="DG53" s="4">
        <f t="shared" si="163"/>
        <v>6.9798886755116261</v>
      </c>
      <c r="DH53" s="4">
        <f t="shared" si="163"/>
        <v>6.9798886755116261</v>
      </c>
      <c r="DI53" s="4">
        <f t="shared" si="163"/>
        <v>6.9798886755116261</v>
      </c>
      <c r="DJ53" s="4">
        <f>IF(ISNUMBER(DK47),DK47*3,DI53)</f>
        <v>6.9798886755116261</v>
      </c>
      <c r="DK53" s="4">
        <f>IF(ISNUMBER(#REF!),#REF!*3,DJ53)</f>
        <v>6.9798886755116261</v>
      </c>
      <c r="DL53" s="4">
        <f t="shared" si="157"/>
        <v>6.9798886755116261</v>
      </c>
      <c r="DM53" s="4">
        <f t="shared" si="157"/>
        <v>9.181590735436048</v>
      </c>
      <c r="DN53" s="4">
        <f t="shared" si="157"/>
        <v>9.181590735436048</v>
      </c>
      <c r="DO53" s="4">
        <f t="shared" si="157"/>
        <v>7.4020114420737748</v>
      </c>
      <c r="DP53" s="4">
        <f t="shared" si="157"/>
        <v>7.4020114420737748</v>
      </c>
      <c r="DQ53" s="4">
        <f>IF(ISNUMBER(DR47),DR47*3,DP53)</f>
        <v>7.4020114420737748</v>
      </c>
      <c r="DR53" s="4">
        <f>IF(ISNUMBER(#REF!),#REF!*3,DQ53)</f>
        <v>7.4020114420737748</v>
      </c>
      <c r="DS53" s="4">
        <f t="shared" ref="DS53:EX53" si="164">IF(ISNUMBER(DS47),DS47*3,DR53)</f>
        <v>7.4020114420737748</v>
      </c>
      <c r="DT53" s="4">
        <f t="shared" si="164"/>
        <v>7.4020114420737748</v>
      </c>
      <c r="DU53" s="4">
        <f t="shared" si="164"/>
        <v>7.4020114420737748</v>
      </c>
      <c r="DV53" s="4">
        <f t="shared" si="164"/>
        <v>7.4020114420737748</v>
      </c>
      <c r="DW53" s="4">
        <f t="shared" si="164"/>
        <v>7.4020114420737748</v>
      </c>
      <c r="DX53" s="4">
        <f t="shared" si="164"/>
        <v>7.4020114420737748</v>
      </c>
      <c r="DY53" s="4">
        <f t="shared" si="164"/>
        <v>7.4020114420737748</v>
      </c>
      <c r="DZ53" s="4">
        <f t="shared" si="164"/>
        <v>2.0073652914739508</v>
      </c>
      <c r="EA53" s="4">
        <f t="shared" si="164"/>
        <v>2.0073652914739508</v>
      </c>
      <c r="EB53" s="4">
        <f t="shared" si="164"/>
        <v>2.0073652914739508</v>
      </c>
      <c r="EC53" s="4">
        <f t="shared" si="164"/>
        <v>2.0073652914739508</v>
      </c>
      <c r="ED53" s="4">
        <f t="shared" si="164"/>
        <v>2.0073652914739508</v>
      </c>
      <c r="EE53" s="4">
        <f t="shared" si="164"/>
        <v>2.0073652914739508</v>
      </c>
      <c r="EF53" s="4">
        <f t="shared" si="164"/>
        <v>2.0073652914739508</v>
      </c>
      <c r="EG53" s="4">
        <f t="shared" si="164"/>
        <v>2.0073652914739508</v>
      </c>
      <c r="EH53" s="4">
        <f t="shared" si="164"/>
        <v>7.5178443705706499</v>
      </c>
      <c r="EI53" s="4">
        <f t="shared" si="164"/>
        <v>7.5178443705706499</v>
      </c>
      <c r="EJ53" s="4">
        <f t="shared" si="164"/>
        <v>7.5178443705706499</v>
      </c>
      <c r="EK53" s="4">
        <f t="shared" si="164"/>
        <v>7.5178443705706499</v>
      </c>
      <c r="EL53" s="4">
        <f t="shared" si="164"/>
        <v>7.5178443705706499</v>
      </c>
      <c r="EM53" s="4">
        <f t="shared" si="164"/>
        <v>7.5178443705706499</v>
      </c>
      <c r="EN53" s="4">
        <f t="shared" si="164"/>
        <v>7.5178443705706499</v>
      </c>
      <c r="EO53" s="4">
        <f t="shared" si="164"/>
        <v>7.5178443705706499</v>
      </c>
      <c r="EP53" s="4">
        <f t="shared" si="164"/>
        <v>7.5178443705706499</v>
      </c>
      <c r="EQ53" s="4">
        <f t="shared" si="164"/>
        <v>7.5178443705706499</v>
      </c>
      <c r="ER53" s="4">
        <f t="shared" si="164"/>
        <v>7.5178443705706499</v>
      </c>
      <c r="ES53" s="4">
        <f t="shared" si="164"/>
        <v>7.5178443705706499</v>
      </c>
      <c r="ET53" s="4">
        <f t="shared" si="164"/>
        <v>7.5178443705706499</v>
      </c>
      <c r="EU53" s="4">
        <f t="shared" si="164"/>
        <v>7.5178443705706499</v>
      </c>
      <c r="EV53" s="4">
        <f t="shared" si="164"/>
        <v>7.5178443705706499</v>
      </c>
      <c r="EW53" s="4">
        <f t="shared" si="164"/>
        <v>7.5178443705706499</v>
      </c>
      <c r="EX53" s="4">
        <f t="shared" si="164"/>
        <v>7.5178443705706499</v>
      </c>
      <c r="EY53" s="4">
        <f t="shared" ref="EY53:FS53" si="165">IF(ISNUMBER(EY47),EY47*3,EX53)</f>
        <v>7.5178443705706499</v>
      </c>
      <c r="EZ53" s="4">
        <f t="shared" si="165"/>
        <v>7.5178443705706499</v>
      </c>
      <c r="FA53" s="4">
        <f t="shared" si="165"/>
        <v>7.5178443705706499</v>
      </c>
      <c r="FB53" s="4">
        <f t="shared" si="165"/>
        <v>7.5178443705706499</v>
      </c>
      <c r="FC53" s="4">
        <f t="shared" si="165"/>
        <v>7.5178443705706499</v>
      </c>
      <c r="FD53" s="4">
        <f t="shared" si="165"/>
        <v>7.5178443705706499</v>
      </c>
      <c r="FE53" s="4">
        <f t="shared" si="165"/>
        <v>7.5178443705706499</v>
      </c>
      <c r="FF53" s="4">
        <f t="shared" si="165"/>
        <v>7.5178443705706499</v>
      </c>
      <c r="FG53" s="4">
        <f t="shared" si="165"/>
        <v>7.5178443705706499</v>
      </c>
      <c r="FH53" s="4">
        <f t="shared" si="165"/>
        <v>11.275734470981551</v>
      </c>
      <c r="FI53" s="4">
        <f t="shared" si="165"/>
        <v>11.275734470981551</v>
      </c>
      <c r="FJ53" s="4">
        <f t="shared" si="165"/>
        <v>11.275734470981551</v>
      </c>
      <c r="FK53" s="4">
        <f t="shared" si="165"/>
        <v>11.275734470981551</v>
      </c>
      <c r="FL53" s="4">
        <f t="shared" si="165"/>
        <v>11.275734470981551</v>
      </c>
      <c r="FM53" s="4">
        <f t="shared" si="165"/>
        <v>11.275734470981551</v>
      </c>
      <c r="FN53" s="4">
        <f t="shared" si="165"/>
        <v>11.275734470981551</v>
      </c>
      <c r="FO53" s="4">
        <f t="shared" si="165"/>
        <v>11.275734470981551</v>
      </c>
      <c r="FP53" s="4">
        <f t="shared" si="165"/>
        <v>11.275734470981551</v>
      </c>
      <c r="FQ53" s="4">
        <f t="shared" si="165"/>
        <v>11.275734470981551</v>
      </c>
      <c r="FR53" s="4">
        <f t="shared" si="165"/>
        <v>11.275734470981551</v>
      </c>
      <c r="FS53" s="4">
        <f t="shared" si="165"/>
        <v>11.275734470981551</v>
      </c>
    </row>
    <row r="54" spans="1:175" s="4" customFormat="1" x14ac:dyDescent="0.25">
      <c r="A54" s="4" t="s">
        <v>30</v>
      </c>
      <c r="B54" s="12" t="s">
        <v>8</v>
      </c>
      <c r="C54" s="4">
        <f>IF(C48&gt;0,C48*3,0)</f>
        <v>0</v>
      </c>
      <c r="D54" s="4">
        <f t="shared" ref="D54:AI54" si="166">IF(ISNUMBER(D48),D48*3,C54)</f>
        <v>0</v>
      </c>
      <c r="E54" s="4">
        <f t="shared" si="166"/>
        <v>0</v>
      </c>
      <c r="F54" s="4">
        <f t="shared" si="166"/>
        <v>0</v>
      </c>
      <c r="G54" s="4">
        <f t="shared" si="166"/>
        <v>0</v>
      </c>
      <c r="H54" s="4">
        <f t="shared" si="166"/>
        <v>0</v>
      </c>
      <c r="I54" s="4">
        <f t="shared" si="166"/>
        <v>0</v>
      </c>
      <c r="J54" s="4">
        <f t="shared" si="166"/>
        <v>0</v>
      </c>
      <c r="K54" s="4">
        <f t="shared" si="166"/>
        <v>0</v>
      </c>
      <c r="L54" s="4">
        <f t="shared" si="166"/>
        <v>0</v>
      </c>
      <c r="M54" s="4">
        <f t="shared" si="166"/>
        <v>0</v>
      </c>
      <c r="N54" s="4">
        <f t="shared" si="166"/>
        <v>0</v>
      </c>
      <c r="O54" s="4">
        <f t="shared" si="166"/>
        <v>0</v>
      </c>
      <c r="P54" s="4">
        <f t="shared" si="166"/>
        <v>0</v>
      </c>
      <c r="Q54" s="4">
        <f t="shared" si="166"/>
        <v>0</v>
      </c>
      <c r="R54" s="4">
        <f t="shared" si="166"/>
        <v>0</v>
      </c>
      <c r="S54" s="4">
        <f t="shared" si="166"/>
        <v>0</v>
      </c>
      <c r="T54" s="4">
        <f t="shared" si="166"/>
        <v>0</v>
      </c>
      <c r="U54" s="4">
        <f t="shared" si="166"/>
        <v>0</v>
      </c>
      <c r="V54" s="4">
        <f t="shared" si="166"/>
        <v>0</v>
      </c>
      <c r="W54" s="4">
        <f t="shared" si="166"/>
        <v>0</v>
      </c>
      <c r="X54" s="4">
        <f t="shared" si="166"/>
        <v>0</v>
      </c>
      <c r="Y54" s="4">
        <f t="shared" si="166"/>
        <v>0</v>
      </c>
      <c r="Z54" s="4">
        <f t="shared" si="166"/>
        <v>0</v>
      </c>
      <c r="AA54" s="4">
        <f t="shared" si="166"/>
        <v>10.026212289353026</v>
      </c>
      <c r="AB54" s="4">
        <f t="shared" si="166"/>
        <v>10.026212289353026</v>
      </c>
      <c r="AC54" s="4">
        <f t="shared" si="166"/>
        <v>10.026212289353026</v>
      </c>
      <c r="AD54" s="4">
        <f t="shared" si="166"/>
        <v>10.026212289353026</v>
      </c>
      <c r="AE54" s="4">
        <f t="shared" si="166"/>
        <v>9.7749214742927251</v>
      </c>
      <c r="AF54" s="4">
        <f t="shared" si="166"/>
        <v>9.7749214742927251</v>
      </c>
      <c r="AG54" s="4">
        <f t="shared" si="166"/>
        <v>10.079823246352426</v>
      </c>
      <c r="AH54" s="4">
        <f t="shared" si="166"/>
        <v>10.079823246352426</v>
      </c>
      <c r="AI54" s="4">
        <f t="shared" si="166"/>
        <v>8.1954380956829258</v>
      </c>
      <c r="AJ54" s="4">
        <f t="shared" ref="AJ54:BO54" si="167">IF(ISNUMBER(AJ48),AJ48*3,AI54)</f>
        <v>8.1954380956829258</v>
      </c>
      <c r="AK54" s="4">
        <f t="shared" si="167"/>
        <v>8.1954380956829258</v>
      </c>
      <c r="AL54" s="4">
        <f t="shared" si="167"/>
        <v>8.1954380956829258</v>
      </c>
      <c r="AM54" s="4">
        <f t="shared" si="167"/>
        <v>8.1954380956829258</v>
      </c>
      <c r="AN54" s="4">
        <f t="shared" si="167"/>
        <v>9.3401048945978253</v>
      </c>
      <c r="AO54" s="4">
        <f t="shared" si="167"/>
        <v>9.3401048945978253</v>
      </c>
      <c r="AP54" s="4">
        <f t="shared" si="167"/>
        <v>8.9290961234371515</v>
      </c>
      <c r="AQ54" s="4">
        <f t="shared" si="167"/>
        <v>8.9290961234371515</v>
      </c>
      <c r="AR54" s="4">
        <f t="shared" si="167"/>
        <v>8.9290961234371515</v>
      </c>
      <c r="AS54" s="4">
        <f t="shared" si="167"/>
        <v>8.9290961234371515</v>
      </c>
      <c r="AT54" s="4">
        <f t="shared" si="167"/>
        <v>7.9160967674655005</v>
      </c>
      <c r="AU54" s="4">
        <f t="shared" si="167"/>
        <v>7.9160967674655005</v>
      </c>
      <c r="AV54" s="4">
        <f t="shared" si="167"/>
        <v>7.5244824369805485</v>
      </c>
      <c r="AW54" s="4">
        <f t="shared" si="167"/>
        <v>7.5244824369805485</v>
      </c>
      <c r="AX54" s="4">
        <f t="shared" si="167"/>
        <v>7.5244824369805485</v>
      </c>
      <c r="AY54" s="4">
        <f t="shared" si="167"/>
        <v>7.9747575571201503</v>
      </c>
      <c r="AZ54" s="4">
        <f t="shared" si="167"/>
        <v>7.9747575571201503</v>
      </c>
      <c r="BA54" s="4">
        <f t="shared" si="167"/>
        <v>8.703398397764099</v>
      </c>
      <c r="BB54" s="4">
        <f t="shared" si="167"/>
        <v>8.703398397764099</v>
      </c>
      <c r="BC54" s="4">
        <f t="shared" si="167"/>
        <v>9.0018550023265487</v>
      </c>
      <c r="BD54" s="4">
        <f t="shared" si="167"/>
        <v>9.0018550023265487</v>
      </c>
      <c r="BE54" s="4">
        <f t="shared" si="167"/>
        <v>9.0018550023265487</v>
      </c>
      <c r="BF54" s="4">
        <f t="shared" si="167"/>
        <v>9.0018550023265487</v>
      </c>
      <c r="BG54" s="4">
        <f t="shared" si="167"/>
        <v>9.0018550023265487</v>
      </c>
      <c r="BH54" s="4">
        <f t="shared" si="167"/>
        <v>7.1069515878961482</v>
      </c>
      <c r="BI54" s="4">
        <f t="shared" si="167"/>
        <v>7.1069515878961482</v>
      </c>
      <c r="BJ54" s="4">
        <f t="shared" si="167"/>
        <v>5.7545251104224997</v>
      </c>
      <c r="BK54" s="4">
        <f t="shared" si="167"/>
        <v>5.7545251104224997</v>
      </c>
      <c r="BL54" s="4">
        <f t="shared" si="167"/>
        <v>5.7545251104224997</v>
      </c>
      <c r="BM54" s="4">
        <f t="shared" si="167"/>
        <v>5.9377775841222746</v>
      </c>
      <c r="BN54" s="4">
        <f t="shared" si="167"/>
        <v>7.3175636628894001</v>
      </c>
      <c r="BO54" s="4">
        <f t="shared" si="167"/>
        <v>7.3175636628894001</v>
      </c>
      <c r="BP54" s="4">
        <f t="shared" ref="BP54:CU54" si="168">IF(ISNUMBER(BP48),BP48*3,BO54)</f>
        <v>4.466087095710674</v>
      </c>
      <c r="BQ54" s="4">
        <f t="shared" si="168"/>
        <v>5.6155506510863233</v>
      </c>
      <c r="BR54" s="4">
        <f t="shared" si="168"/>
        <v>5.6155506510863233</v>
      </c>
      <c r="BS54" s="4">
        <f t="shared" si="168"/>
        <v>5.6155506510863233</v>
      </c>
      <c r="BT54" s="4">
        <f t="shared" si="168"/>
        <v>5.6155506510863233</v>
      </c>
      <c r="BU54" s="4">
        <f t="shared" si="168"/>
        <v>5.6155506510863233</v>
      </c>
      <c r="BV54" s="4">
        <f t="shared" si="168"/>
        <v>6.1807105687084487</v>
      </c>
      <c r="BW54" s="4">
        <f t="shared" si="168"/>
        <v>6.1807105687084487</v>
      </c>
      <c r="BX54" s="4">
        <f t="shared" si="168"/>
        <v>3.0479634460429494</v>
      </c>
      <c r="BY54" s="4">
        <f t="shared" si="168"/>
        <v>3.0479634460429494</v>
      </c>
      <c r="BZ54" s="4">
        <f t="shared" si="168"/>
        <v>3.0479634460429494</v>
      </c>
      <c r="CA54" s="4">
        <f t="shared" si="168"/>
        <v>5.7735678638383492</v>
      </c>
      <c r="CB54" s="4">
        <f t="shared" si="168"/>
        <v>5.7735678638383492</v>
      </c>
      <c r="CC54" s="4">
        <f t="shared" si="168"/>
        <v>2.1684215475594764</v>
      </c>
      <c r="CD54" s="4">
        <f t="shared" si="168"/>
        <v>2.1684215475594764</v>
      </c>
      <c r="CE54" s="4">
        <f t="shared" si="168"/>
        <v>2.5698825894279773</v>
      </c>
      <c r="CF54" s="4">
        <f t="shared" si="168"/>
        <v>2.5698825894279773</v>
      </c>
      <c r="CG54" s="4">
        <f t="shared" si="168"/>
        <v>2.5698825894279773</v>
      </c>
      <c r="CH54" s="4">
        <f t="shared" si="168"/>
        <v>2.5698825894279773</v>
      </c>
      <c r="CI54" s="4">
        <f t="shared" si="168"/>
        <v>2.5698825894279773</v>
      </c>
      <c r="CJ54" s="4">
        <f t="shared" si="168"/>
        <v>3.2619524281799999</v>
      </c>
      <c r="CK54" s="4">
        <f t="shared" si="168"/>
        <v>3.2619524281799999</v>
      </c>
      <c r="CL54" s="4">
        <f t="shared" si="168"/>
        <v>4.3538588234842477</v>
      </c>
      <c r="CM54" s="4">
        <f t="shared" si="168"/>
        <v>4.3538588234842477</v>
      </c>
      <c r="CN54" s="4">
        <f t="shared" si="168"/>
        <v>4.3538588234842477</v>
      </c>
      <c r="CO54" s="4">
        <f t="shared" si="168"/>
        <v>5.2921727244704257</v>
      </c>
      <c r="CP54" s="4">
        <f t="shared" si="168"/>
        <v>5.2921727244704257</v>
      </c>
      <c r="CQ54" s="4">
        <f t="shared" si="168"/>
        <v>4.8250684716578265</v>
      </c>
      <c r="CR54" s="4">
        <f t="shared" si="168"/>
        <v>4.8250684716578265</v>
      </c>
      <c r="CS54" s="4">
        <f t="shared" si="168"/>
        <v>3.7989631866485234</v>
      </c>
      <c r="CT54" s="4">
        <f t="shared" si="168"/>
        <v>3.7989631866485234</v>
      </c>
      <c r="CU54" s="4">
        <f t="shared" si="168"/>
        <v>3.7989631866485234</v>
      </c>
      <c r="CV54" s="4">
        <f t="shared" ref="CV54:DI54" si="169">IF(ISNUMBER(CV48),CV48*3,CU54)</f>
        <v>3.7989631866485234</v>
      </c>
      <c r="CW54" s="4">
        <f t="shared" si="169"/>
        <v>3.7989631866485234</v>
      </c>
      <c r="CX54" s="4">
        <f t="shared" si="169"/>
        <v>6.7547005232662514</v>
      </c>
      <c r="CY54" s="4">
        <f t="shared" si="169"/>
        <v>6.7547005232662514</v>
      </c>
      <c r="CZ54" s="4">
        <f t="shared" si="169"/>
        <v>3.2452621212347252</v>
      </c>
      <c r="DA54" s="4">
        <f t="shared" si="169"/>
        <v>3.2452621212347252</v>
      </c>
      <c r="DB54" s="4">
        <f t="shared" si="169"/>
        <v>3.2452621212347252</v>
      </c>
      <c r="DC54" s="4">
        <f t="shared" si="169"/>
        <v>4.7836511911201534</v>
      </c>
      <c r="DD54" s="4">
        <f t="shared" si="169"/>
        <v>4.7836511911201534</v>
      </c>
      <c r="DE54" s="4">
        <f t="shared" si="169"/>
        <v>4.6744308032159267</v>
      </c>
      <c r="DF54" s="4">
        <f t="shared" si="169"/>
        <v>4.6744308032159267</v>
      </c>
      <c r="DG54" s="4">
        <f t="shared" si="169"/>
        <v>6.1537455770897278</v>
      </c>
      <c r="DH54" s="4">
        <f t="shared" si="169"/>
        <v>6.1537455770897278</v>
      </c>
      <c r="DI54" s="4">
        <f t="shared" si="169"/>
        <v>6.1537455770897278</v>
      </c>
      <c r="DJ54" s="4">
        <f>IF(ISNUMBER(DK48),DK48*3,DI54)</f>
        <v>6.1537455770897278</v>
      </c>
      <c r="DK54" s="4">
        <f>IF(ISNUMBER(#REF!),#REF!*3,DJ54)</f>
        <v>6.1537455770897278</v>
      </c>
      <c r="DL54" s="4">
        <f t="shared" si="157"/>
        <v>6.1537455770897278</v>
      </c>
      <c r="DM54" s="4">
        <f t="shared" si="157"/>
        <v>7.7546144738660239</v>
      </c>
      <c r="DN54" s="4">
        <f t="shared" si="157"/>
        <v>7.7546144738660239</v>
      </c>
      <c r="DO54" s="4">
        <f t="shared" si="157"/>
        <v>6.1377012196245762</v>
      </c>
      <c r="DP54" s="4">
        <f t="shared" si="157"/>
        <v>6.1377012196245762</v>
      </c>
      <c r="DQ54" s="4">
        <f>IF(ISNUMBER(DR48),DR48*3,DP54)</f>
        <v>6.1377012196245762</v>
      </c>
      <c r="DR54" s="4">
        <f>IF(ISNUMBER(#REF!),#REF!*3,DQ54)</f>
        <v>6.1377012196245762</v>
      </c>
      <c r="DS54" s="4">
        <f t="shared" ref="DS54:EX54" si="170">IF(ISNUMBER(DS48),DS48*3,DR54)</f>
        <v>6.1377012196245762</v>
      </c>
      <c r="DT54" s="4">
        <f t="shared" si="170"/>
        <v>6.1377012196245762</v>
      </c>
      <c r="DU54" s="4">
        <f t="shared" si="170"/>
        <v>6.1377012196245762</v>
      </c>
      <c r="DV54" s="4">
        <f t="shared" si="170"/>
        <v>6.1377012196245762</v>
      </c>
      <c r="DW54" s="4">
        <f t="shared" si="170"/>
        <v>6.1377012196245762</v>
      </c>
      <c r="DX54" s="4">
        <f t="shared" si="170"/>
        <v>6.1377012196245762</v>
      </c>
      <c r="DY54" s="4">
        <f t="shared" si="170"/>
        <v>6.1377012196245762</v>
      </c>
      <c r="DZ54" s="4">
        <f t="shared" si="170"/>
        <v>0.92128206563332604</v>
      </c>
      <c r="EA54" s="4">
        <f t="shared" si="170"/>
        <v>0.92128206563332604</v>
      </c>
      <c r="EB54" s="4">
        <f t="shared" si="170"/>
        <v>0.92128206563332604</v>
      </c>
      <c r="EC54" s="4">
        <f t="shared" si="170"/>
        <v>0.92128206563332604</v>
      </c>
      <c r="ED54" s="4">
        <f t="shared" si="170"/>
        <v>0.92128206563332604</v>
      </c>
      <c r="EE54" s="4">
        <f t="shared" si="170"/>
        <v>0.92128206563332604</v>
      </c>
      <c r="EF54" s="4">
        <f t="shared" si="170"/>
        <v>0.92128206563332604</v>
      </c>
      <c r="EG54" s="4">
        <f t="shared" si="170"/>
        <v>0.92128206563332604</v>
      </c>
      <c r="EH54" s="4">
        <f t="shared" si="170"/>
        <v>5.1372674688956241</v>
      </c>
      <c r="EI54" s="4">
        <f t="shared" si="170"/>
        <v>5.1372674688956241</v>
      </c>
      <c r="EJ54" s="4">
        <f t="shared" si="170"/>
        <v>5.1372674688956241</v>
      </c>
      <c r="EK54" s="4">
        <f t="shared" si="170"/>
        <v>5.1372674688956241</v>
      </c>
      <c r="EL54" s="4">
        <f t="shared" si="170"/>
        <v>5.1372674688956241</v>
      </c>
      <c r="EM54" s="4">
        <f t="shared" si="170"/>
        <v>5.1372674688956241</v>
      </c>
      <c r="EN54" s="4">
        <f t="shared" si="170"/>
        <v>5.1372674688956241</v>
      </c>
      <c r="EO54" s="4">
        <f t="shared" si="170"/>
        <v>5.1372674688956241</v>
      </c>
      <c r="EP54" s="4">
        <f t="shared" si="170"/>
        <v>5.1372674688956241</v>
      </c>
      <c r="EQ54" s="4">
        <f t="shared" si="170"/>
        <v>5.1372674688956241</v>
      </c>
      <c r="ER54" s="4">
        <f t="shared" si="170"/>
        <v>5.1372674688956241</v>
      </c>
      <c r="ES54" s="4">
        <f t="shared" si="170"/>
        <v>5.1372674688956241</v>
      </c>
      <c r="ET54" s="4">
        <f t="shared" si="170"/>
        <v>5.1372674688956241</v>
      </c>
      <c r="EU54" s="4">
        <f t="shared" si="170"/>
        <v>5.1372674688956241</v>
      </c>
      <c r="EV54" s="4">
        <f t="shared" si="170"/>
        <v>5.1372674688956241</v>
      </c>
      <c r="EW54" s="4">
        <f t="shared" si="170"/>
        <v>5.1372674688956241</v>
      </c>
      <c r="EX54" s="4">
        <f t="shared" si="170"/>
        <v>5.1372674688956241</v>
      </c>
      <c r="EY54" s="4">
        <f t="shared" ref="EY54:FS54" si="171">IF(ISNUMBER(EY48),EY48*3,EX54)</f>
        <v>5.1372674688956241</v>
      </c>
      <c r="EZ54" s="4">
        <f t="shared" si="171"/>
        <v>5.1372674688956241</v>
      </c>
      <c r="FA54" s="4">
        <f t="shared" si="171"/>
        <v>5.1372674688956241</v>
      </c>
      <c r="FB54" s="4">
        <f t="shared" si="171"/>
        <v>5.1372674688956241</v>
      </c>
      <c r="FC54" s="4">
        <f t="shared" si="171"/>
        <v>5.1372674688956241</v>
      </c>
      <c r="FD54" s="4">
        <f t="shared" si="171"/>
        <v>5.1372674688956241</v>
      </c>
      <c r="FE54" s="4">
        <f t="shared" si="171"/>
        <v>5.1372674688956241</v>
      </c>
      <c r="FF54" s="4">
        <f t="shared" si="171"/>
        <v>5.1372674688956241</v>
      </c>
      <c r="FG54" s="4">
        <f t="shared" si="171"/>
        <v>5.1372674688956241</v>
      </c>
      <c r="FH54" s="4">
        <f t="shared" si="171"/>
        <v>9.9297322532309256</v>
      </c>
      <c r="FI54" s="4">
        <f t="shared" si="171"/>
        <v>9.9297322532309256</v>
      </c>
      <c r="FJ54" s="4">
        <f t="shared" si="171"/>
        <v>9.9297322532309256</v>
      </c>
      <c r="FK54" s="4">
        <f t="shared" si="171"/>
        <v>9.9297322532309256</v>
      </c>
      <c r="FL54" s="4">
        <f t="shared" si="171"/>
        <v>9.9297322532309256</v>
      </c>
      <c r="FM54" s="4">
        <f t="shared" si="171"/>
        <v>9.9297322532309256</v>
      </c>
      <c r="FN54" s="4">
        <f t="shared" si="171"/>
        <v>9.9297322532309256</v>
      </c>
      <c r="FO54" s="4">
        <f t="shared" si="171"/>
        <v>9.9297322532309256</v>
      </c>
      <c r="FP54" s="4">
        <f t="shared" si="171"/>
        <v>9.9297322532309256</v>
      </c>
      <c r="FQ54" s="4">
        <f t="shared" si="171"/>
        <v>9.9297322532309256</v>
      </c>
      <c r="FR54" s="4">
        <f t="shared" si="171"/>
        <v>9.9297322532309256</v>
      </c>
      <c r="FS54" s="4">
        <f t="shared" si="171"/>
        <v>9.9297322532309256</v>
      </c>
    </row>
    <row r="55" spans="1:175" x14ac:dyDescent="0.25">
      <c r="A55" s="4" t="s">
        <v>32</v>
      </c>
      <c r="B55" s="12" t="s">
        <v>8</v>
      </c>
      <c r="C55">
        <f t="shared" ref="C55:AP55" si="172">IF(C$6&lt;=450,C51+(C$6-150)/300*C52,0)</f>
        <v>0</v>
      </c>
      <c r="D55">
        <f t="shared" si="172"/>
        <v>0</v>
      </c>
      <c r="E55">
        <f t="shared" si="172"/>
        <v>0</v>
      </c>
      <c r="F55">
        <f t="shared" si="172"/>
        <v>0</v>
      </c>
      <c r="G55">
        <f t="shared" si="172"/>
        <v>0</v>
      </c>
      <c r="H55">
        <f t="shared" si="172"/>
        <v>0</v>
      </c>
      <c r="I55">
        <f t="shared" si="172"/>
        <v>0</v>
      </c>
      <c r="J55">
        <f t="shared" si="172"/>
        <v>0</v>
      </c>
      <c r="K55">
        <f t="shared" si="172"/>
        <v>0</v>
      </c>
      <c r="L55">
        <f t="shared" si="172"/>
        <v>0</v>
      </c>
      <c r="M55">
        <f t="shared" si="172"/>
        <v>0</v>
      </c>
      <c r="N55">
        <f t="shared" si="172"/>
        <v>0</v>
      </c>
      <c r="O55">
        <f t="shared" si="172"/>
        <v>0</v>
      </c>
      <c r="P55">
        <f t="shared" si="172"/>
        <v>0</v>
      </c>
      <c r="Q55">
        <f t="shared" si="172"/>
        <v>0</v>
      </c>
      <c r="R55">
        <f t="shared" si="172"/>
        <v>0</v>
      </c>
      <c r="S55">
        <f t="shared" si="172"/>
        <v>0</v>
      </c>
      <c r="T55">
        <f t="shared" si="172"/>
        <v>0</v>
      </c>
      <c r="U55">
        <f t="shared" si="172"/>
        <v>0</v>
      </c>
      <c r="V55">
        <f t="shared" si="172"/>
        <v>0</v>
      </c>
      <c r="W55">
        <f t="shared" si="172"/>
        <v>0</v>
      </c>
      <c r="X55">
        <f t="shared" si="172"/>
        <v>0</v>
      </c>
      <c r="Y55">
        <f t="shared" si="172"/>
        <v>0</v>
      </c>
      <c r="Z55">
        <f t="shared" si="172"/>
        <v>0</v>
      </c>
      <c r="AA55">
        <f>IF(AA$6&lt;=450,AA51+(AA$6-150)/300*AA52,0)</f>
        <v>24.065736096039075</v>
      </c>
      <c r="AB55">
        <f t="shared" si="172"/>
        <v>24.735516189903745</v>
      </c>
      <c r="AC55">
        <f t="shared" si="172"/>
        <v>25.405296283768415</v>
      </c>
      <c r="AD55">
        <f t="shared" si="172"/>
        <v>26.075076377633081</v>
      </c>
      <c r="AE55">
        <f t="shared" si="172"/>
        <v>22.928704538557799</v>
      </c>
      <c r="AF55">
        <f t="shared" si="172"/>
        <v>23.370149083184735</v>
      </c>
      <c r="AG55">
        <f t="shared" si="172"/>
        <v>32.055631105348191</v>
      </c>
      <c r="AH55">
        <f t="shared" si="172"/>
        <v>32.615651857478653</v>
      </c>
      <c r="AI55">
        <f t="shared" si="172"/>
        <v>5.8004650922408683</v>
      </c>
      <c r="AJ55">
        <f t="shared" si="172"/>
        <v>5.9185771267468859</v>
      </c>
      <c r="AK55">
        <f t="shared" si="172"/>
        <v>6.0366891612529034</v>
      </c>
      <c r="AL55">
        <f t="shared" si="172"/>
        <v>6.154801195758921</v>
      </c>
      <c r="AM55">
        <f t="shared" si="172"/>
        <v>6.2729132302649377</v>
      </c>
      <c r="AN55">
        <f t="shared" si="172"/>
        <v>31.217772930702601</v>
      </c>
      <c r="AO55">
        <f t="shared" si="172"/>
        <v>32.092836753627751</v>
      </c>
      <c r="AP55">
        <f t="shared" si="172"/>
        <v>10.723597459243763</v>
      </c>
      <c r="AQ55">
        <f t="shared" ref="AQ55:BV55" si="173">IF(AQ$6&lt;=450,AQ51+(AQ$6-150)/300*AQ52,0)</f>
        <v>0</v>
      </c>
      <c r="AR55">
        <f t="shared" si="173"/>
        <v>0</v>
      </c>
      <c r="AS55">
        <f t="shared" si="173"/>
        <v>0</v>
      </c>
      <c r="AT55">
        <f t="shared" si="173"/>
        <v>0</v>
      </c>
      <c r="AU55">
        <f t="shared" si="173"/>
        <v>0</v>
      </c>
      <c r="AV55">
        <f t="shared" si="173"/>
        <v>0</v>
      </c>
      <c r="AW55">
        <f t="shared" si="173"/>
        <v>0</v>
      </c>
      <c r="AX55">
        <f t="shared" si="173"/>
        <v>0</v>
      </c>
      <c r="AY55">
        <f t="shared" si="173"/>
        <v>0</v>
      </c>
      <c r="AZ55">
        <f t="shared" si="173"/>
        <v>0</v>
      </c>
      <c r="BA55">
        <f t="shared" si="173"/>
        <v>0</v>
      </c>
      <c r="BB55">
        <f t="shared" si="173"/>
        <v>0</v>
      </c>
      <c r="BC55">
        <f t="shared" si="173"/>
        <v>0</v>
      </c>
      <c r="BD55">
        <f t="shared" si="173"/>
        <v>0</v>
      </c>
      <c r="BE55">
        <f t="shared" si="173"/>
        <v>0</v>
      </c>
      <c r="BF55">
        <f t="shared" si="173"/>
        <v>0</v>
      </c>
      <c r="BG55">
        <f t="shared" si="173"/>
        <v>0</v>
      </c>
      <c r="BH55">
        <f t="shared" si="173"/>
        <v>0</v>
      </c>
      <c r="BI55">
        <f t="shared" si="173"/>
        <v>0</v>
      </c>
      <c r="BJ55">
        <f t="shared" si="173"/>
        <v>0</v>
      </c>
      <c r="BK55">
        <f t="shared" si="173"/>
        <v>0</v>
      </c>
      <c r="BL55">
        <f t="shared" si="173"/>
        <v>0</v>
      </c>
      <c r="BM55">
        <f t="shared" si="173"/>
        <v>0</v>
      </c>
      <c r="BN55">
        <f t="shared" si="173"/>
        <v>0</v>
      </c>
      <c r="BO55">
        <f t="shared" si="173"/>
        <v>0</v>
      </c>
      <c r="BP55">
        <f t="shared" si="173"/>
        <v>0</v>
      </c>
      <c r="BQ55">
        <f t="shared" si="173"/>
        <v>0</v>
      </c>
      <c r="BR55">
        <f t="shared" si="173"/>
        <v>0</v>
      </c>
      <c r="BS55">
        <f t="shared" si="173"/>
        <v>0</v>
      </c>
      <c r="BT55">
        <f t="shared" si="173"/>
        <v>0</v>
      </c>
      <c r="BU55">
        <f t="shared" si="173"/>
        <v>0</v>
      </c>
      <c r="BV55">
        <f t="shared" si="173"/>
        <v>0</v>
      </c>
      <c r="BW55">
        <f t="shared" ref="BW55:DF55" si="174">IF(BW$6&lt;=450,BW51+(BW$6-150)/300*BW52,0)</f>
        <v>0</v>
      </c>
      <c r="BX55">
        <f t="shared" si="174"/>
        <v>0</v>
      </c>
      <c r="BY55">
        <f t="shared" si="174"/>
        <v>0</v>
      </c>
      <c r="BZ55">
        <f t="shared" si="174"/>
        <v>0</v>
      </c>
      <c r="CA55">
        <f t="shared" si="174"/>
        <v>0</v>
      </c>
      <c r="CB55">
        <f t="shared" si="174"/>
        <v>0</v>
      </c>
      <c r="CC55">
        <f t="shared" si="174"/>
        <v>0</v>
      </c>
      <c r="CD55">
        <f t="shared" si="174"/>
        <v>0</v>
      </c>
      <c r="CE55">
        <f t="shared" si="174"/>
        <v>0</v>
      </c>
      <c r="CF55">
        <f t="shared" si="174"/>
        <v>0</v>
      </c>
      <c r="CG55">
        <f t="shared" si="174"/>
        <v>0</v>
      </c>
      <c r="CH55">
        <f t="shared" si="174"/>
        <v>0</v>
      </c>
      <c r="CI55">
        <f t="shared" si="174"/>
        <v>0</v>
      </c>
      <c r="CJ55">
        <f t="shared" si="174"/>
        <v>0</v>
      </c>
      <c r="CK55">
        <f t="shared" si="174"/>
        <v>0</v>
      </c>
      <c r="CL55">
        <f t="shared" si="174"/>
        <v>0</v>
      </c>
      <c r="CM55">
        <f t="shared" si="174"/>
        <v>0</v>
      </c>
      <c r="CN55">
        <f t="shared" si="174"/>
        <v>0</v>
      </c>
      <c r="CO55">
        <f t="shared" si="174"/>
        <v>0</v>
      </c>
      <c r="CP55">
        <f t="shared" si="174"/>
        <v>0</v>
      </c>
      <c r="CQ55">
        <f t="shared" si="174"/>
        <v>0</v>
      </c>
      <c r="CR55">
        <f t="shared" si="174"/>
        <v>0</v>
      </c>
      <c r="CS55">
        <f t="shared" si="174"/>
        <v>0</v>
      </c>
      <c r="CT55">
        <f t="shared" si="174"/>
        <v>0</v>
      </c>
      <c r="CU55">
        <f t="shared" si="174"/>
        <v>0</v>
      </c>
      <c r="CV55">
        <f t="shared" si="174"/>
        <v>0</v>
      </c>
      <c r="CW55">
        <f t="shared" si="174"/>
        <v>0</v>
      </c>
      <c r="CX55">
        <f t="shared" si="174"/>
        <v>0</v>
      </c>
      <c r="CY55">
        <f t="shared" si="174"/>
        <v>0</v>
      </c>
      <c r="CZ55">
        <f t="shared" si="174"/>
        <v>0</v>
      </c>
      <c r="DA55">
        <f t="shared" si="174"/>
        <v>0</v>
      </c>
      <c r="DB55">
        <f t="shared" si="174"/>
        <v>0</v>
      </c>
      <c r="DC55">
        <f t="shared" si="174"/>
        <v>0</v>
      </c>
      <c r="DD55">
        <f t="shared" si="174"/>
        <v>0</v>
      </c>
      <c r="DE55">
        <f t="shared" si="174"/>
        <v>0</v>
      </c>
      <c r="DF55">
        <f t="shared" si="174"/>
        <v>0</v>
      </c>
      <c r="DG55">
        <f t="shared" ref="DG55:DU55" si="175">IF(DG$6&lt;=450,DG51+(DG$6-150)/300*DG52,0)</f>
        <v>0</v>
      </c>
      <c r="DH55">
        <f t="shared" si="175"/>
        <v>0</v>
      </c>
      <c r="DI55">
        <f t="shared" si="175"/>
        <v>0</v>
      </c>
      <c r="DJ55">
        <f t="shared" si="175"/>
        <v>0</v>
      </c>
      <c r="DK55">
        <f t="shared" si="175"/>
        <v>0</v>
      </c>
      <c r="DL55">
        <f t="shared" si="175"/>
        <v>0</v>
      </c>
      <c r="DM55">
        <f t="shared" si="175"/>
        <v>0</v>
      </c>
      <c r="DN55">
        <f t="shared" si="175"/>
        <v>0</v>
      </c>
      <c r="DO55">
        <f t="shared" si="175"/>
        <v>0</v>
      </c>
      <c r="DP55">
        <f t="shared" si="175"/>
        <v>0</v>
      </c>
      <c r="DQ55">
        <f t="shared" si="175"/>
        <v>0</v>
      </c>
      <c r="DR55">
        <f t="shared" si="175"/>
        <v>0</v>
      </c>
      <c r="DS55">
        <f t="shared" si="175"/>
        <v>0</v>
      </c>
      <c r="DT55">
        <f t="shared" si="175"/>
        <v>0</v>
      </c>
      <c r="DU55">
        <f t="shared" si="175"/>
        <v>0</v>
      </c>
      <c r="DV55">
        <f t="shared" ref="DV55:EI55" si="176">IF(DV$6&lt;=450,DV51+(DV$6-150)/300*DV52,0)</f>
        <v>0</v>
      </c>
      <c r="DW55">
        <f t="shared" si="176"/>
        <v>0</v>
      </c>
      <c r="DX55">
        <f t="shared" si="176"/>
        <v>0</v>
      </c>
      <c r="DY55">
        <f t="shared" si="176"/>
        <v>0</v>
      </c>
      <c r="DZ55">
        <f t="shared" si="176"/>
        <v>0</v>
      </c>
      <c r="EA55">
        <f t="shared" si="176"/>
        <v>0</v>
      </c>
      <c r="EB55">
        <f t="shared" si="176"/>
        <v>0</v>
      </c>
      <c r="EC55">
        <f t="shared" si="176"/>
        <v>0</v>
      </c>
      <c r="ED55">
        <f t="shared" si="176"/>
        <v>0</v>
      </c>
      <c r="EE55">
        <f t="shared" si="176"/>
        <v>0</v>
      </c>
      <c r="EF55">
        <f t="shared" si="176"/>
        <v>0</v>
      </c>
      <c r="EG55">
        <f t="shared" si="176"/>
        <v>0</v>
      </c>
      <c r="EH55">
        <f t="shared" si="176"/>
        <v>0</v>
      </c>
      <c r="EI55">
        <f t="shared" si="176"/>
        <v>0</v>
      </c>
      <c r="EJ55">
        <f t="shared" ref="EJ55:ES55" si="177">IF(EJ$6&lt;=450,EJ51+(EJ$6-150)/300*EJ52,0)</f>
        <v>0</v>
      </c>
      <c r="EK55">
        <f t="shared" si="177"/>
        <v>0</v>
      </c>
      <c r="EL55">
        <f t="shared" si="177"/>
        <v>0</v>
      </c>
      <c r="EM55">
        <f t="shared" si="177"/>
        <v>0</v>
      </c>
      <c r="EN55">
        <f t="shared" si="177"/>
        <v>0</v>
      </c>
      <c r="EO55">
        <f t="shared" si="177"/>
        <v>0</v>
      </c>
      <c r="EP55">
        <f t="shared" si="177"/>
        <v>0</v>
      </c>
      <c r="EQ55">
        <f t="shared" si="177"/>
        <v>0</v>
      </c>
      <c r="ER55">
        <f t="shared" si="177"/>
        <v>0</v>
      </c>
      <c r="ES55">
        <f t="shared" si="177"/>
        <v>0</v>
      </c>
      <c r="ET55">
        <f t="shared" ref="ET55:FS55" si="178">IF(ET$6&lt;=450,ET51+(ET$6-150)/300*ET52,0)</f>
        <v>0</v>
      </c>
      <c r="EU55">
        <f t="shared" si="178"/>
        <v>0</v>
      </c>
      <c r="EV55">
        <f t="shared" si="178"/>
        <v>0</v>
      </c>
      <c r="EW55">
        <f t="shared" si="178"/>
        <v>0</v>
      </c>
      <c r="EX55">
        <f t="shared" si="178"/>
        <v>0</v>
      </c>
      <c r="EY55">
        <f t="shared" si="178"/>
        <v>0</v>
      </c>
      <c r="EZ55">
        <f t="shared" si="178"/>
        <v>0</v>
      </c>
      <c r="FA55">
        <f t="shared" si="178"/>
        <v>0</v>
      </c>
      <c r="FB55">
        <f t="shared" si="178"/>
        <v>0</v>
      </c>
      <c r="FC55">
        <f t="shared" si="178"/>
        <v>0</v>
      </c>
      <c r="FD55">
        <f t="shared" si="178"/>
        <v>0</v>
      </c>
      <c r="FE55">
        <f t="shared" si="178"/>
        <v>0</v>
      </c>
      <c r="FF55">
        <f t="shared" si="178"/>
        <v>0</v>
      </c>
      <c r="FG55">
        <f t="shared" si="178"/>
        <v>0</v>
      </c>
      <c r="FH55">
        <f t="shared" si="178"/>
        <v>0</v>
      </c>
      <c r="FI55">
        <f t="shared" si="178"/>
        <v>0</v>
      </c>
      <c r="FJ55">
        <f t="shared" si="178"/>
        <v>0</v>
      </c>
      <c r="FK55">
        <f t="shared" si="178"/>
        <v>0</v>
      </c>
      <c r="FL55">
        <f t="shared" si="178"/>
        <v>0</v>
      </c>
      <c r="FM55">
        <f t="shared" si="178"/>
        <v>0</v>
      </c>
      <c r="FN55">
        <f t="shared" si="178"/>
        <v>0</v>
      </c>
      <c r="FO55">
        <f t="shared" si="178"/>
        <v>0</v>
      </c>
      <c r="FP55">
        <f t="shared" si="178"/>
        <v>0</v>
      </c>
      <c r="FQ55">
        <f t="shared" si="178"/>
        <v>0</v>
      </c>
      <c r="FR55">
        <f t="shared" si="178"/>
        <v>0</v>
      </c>
      <c r="FS55">
        <f t="shared" si="178"/>
        <v>0</v>
      </c>
    </row>
    <row r="56" spans="1:175" x14ac:dyDescent="0.25">
      <c r="A56" s="4" t="s">
        <v>33</v>
      </c>
      <c r="B56" s="12" t="s">
        <v>8</v>
      </c>
      <c r="C56">
        <f t="shared" ref="C56:AP56" si="179">IF((AND(C$6&gt;450,C$6&lt;=750)),C51+C53*(C$6-450)/300+C52,0)</f>
        <v>0</v>
      </c>
      <c r="D56">
        <f t="shared" si="179"/>
        <v>0</v>
      </c>
      <c r="E56">
        <f t="shared" si="179"/>
        <v>0</v>
      </c>
      <c r="F56">
        <f t="shared" si="179"/>
        <v>0</v>
      </c>
      <c r="G56">
        <f t="shared" si="179"/>
        <v>0</v>
      </c>
      <c r="H56">
        <f t="shared" si="179"/>
        <v>0</v>
      </c>
      <c r="I56">
        <f t="shared" si="179"/>
        <v>0</v>
      </c>
      <c r="J56">
        <f t="shared" si="179"/>
        <v>0</v>
      </c>
      <c r="K56">
        <f t="shared" si="179"/>
        <v>0</v>
      </c>
      <c r="L56">
        <f t="shared" si="179"/>
        <v>0</v>
      </c>
      <c r="M56">
        <f t="shared" si="179"/>
        <v>0</v>
      </c>
      <c r="N56">
        <f t="shared" si="179"/>
        <v>0</v>
      </c>
      <c r="O56">
        <f t="shared" si="179"/>
        <v>0</v>
      </c>
      <c r="P56">
        <f t="shared" si="179"/>
        <v>0</v>
      </c>
      <c r="Q56">
        <f t="shared" si="179"/>
        <v>0</v>
      </c>
      <c r="R56">
        <f t="shared" si="179"/>
        <v>0</v>
      </c>
      <c r="S56">
        <f t="shared" si="179"/>
        <v>0</v>
      </c>
      <c r="T56">
        <f t="shared" si="179"/>
        <v>0</v>
      </c>
      <c r="U56">
        <f t="shared" si="179"/>
        <v>0</v>
      </c>
      <c r="V56">
        <f t="shared" si="179"/>
        <v>0</v>
      </c>
      <c r="W56">
        <f t="shared" si="179"/>
        <v>0</v>
      </c>
      <c r="X56">
        <f t="shared" si="179"/>
        <v>0</v>
      </c>
      <c r="Y56">
        <f t="shared" si="179"/>
        <v>0</v>
      </c>
      <c r="Z56">
        <f t="shared" si="179"/>
        <v>0</v>
      </c>
      <c r="AA56">
        <f t="shared" si="179"/>
        <v>0</v>
      </c>
      <c r="AB56">
        <f t="shared" si="179"/>
        <v>0</v>
      </c>
      <c r="AC56">
        <f t="shared" si="179"/>
        <v>0</v>
      </c>
      <c r="AD56">
        <f t="shared" si="179"/>
        <v>0</v>
      </c>
      <c r="AE56">
        <f t="shared" si="179"/>
        <v>0</v>
      </c>
      <c r="AF56">
        <f t="shared" si="179"/>
        <v>0</v>
      </c>
      <c r="AG56">
        <f t="shared" si="179"/>
        <v>0</v>
      </c>
      <c r="AH56">
        <f t="shared" si="179"/>
        <v>0</v>
      </c>
      <c r="AI56">
        <f t="shared" si="179"/>
        <v>0</v>
      </c>
      <c r="AJ56">
        <f t="shared" si="179"/>
        <v>0</v>
      </c>
      <c r="AK56">
        <f t="shared" si="179"/>
        <v>0</v>
      </c>
      <c r="AL56">
        <f t="shared" si="179"/>
        <v>0</v>
      </c>
      <c r="AM56">
        <f t="shared" si="179"/>
        <v>0</v>
      </c>
      <c r="AN56">
        <f t="shared" si="179"/>
        <v>0</v>
      </c>
      <c r="AO56">
        <f t="shared" si="179"/>
        <v>0</v>
      </c>
      <c r="AP56">
        <f t="shared" si="179"/>
        <v>0</v>
      </c>
      <c r="AQ56">
        <f t="shared" ref="AQ56:BV56" si="180">IF((AND(AQ$6&gt;450,AQ$6&lt;=750)),AQ51+AQ53*(AQ$6-450)/300+AQ52,0)</f>
        <v>10.962041182964573</v>
      </c>
      <c r="AR56">
        <f t="shared" si="180"/>
        <v>11.270189858343169</v>
      </c>
      <c r="AS56">
        <f t="shared" si="180"/>
        <v>11.578338533721766</v>
      </c>
      <c r="AT56">
        <f t="shared" si="180"/>
        <v>47.430922992957321</v>
      </c>
      <c r="AU56">
        <f t="shared" si="180"/>
        <v>47.909602347282899</v>
      </c>
      <c r="AV56">
        <f t="shared" si="180"/>
        <v>12.827973427997453</v>
      </c>
      <c r="AW56">
        <f t="shared" si="180"/>
        <v>13.160662195253149</v>
      </c>
      <c r="AX56">
        <f t="shared" si="180"/>
        <v>13.493350962508844</v>
      </c>
      <c r="AY56">
        <f t="shared" si="180"/>
        <v>46.142137473247615</v>
      </c>
      <c r="AZ56">
        <f t="shared" si="180"/>
        <v>46.681159781300998</v>
      </c>
      <c r="BA56">
        <f t="shared" si="180"/>
        <v>13.730736614200858</v>
      </c>
      <c r="BB56">
        <f t="shared" si="180"/>
        <v>14.167435269274492</v>
      </c>
      <c r="BC56">
        <f t="shared" si="180"/>
        <v>53.328598162913416</v>
      </c>
      <c r="BD56">
        <f t="shared" si="180"/>
        <v>53.853422933588931</v>
      </c>
      <c r="BE56">
        <f t="shared" si="180"/>
        <v>54.378247704264439</v>
      </c>
      <c r="BF56">
        <f t="shared" si="180"/>
        <v>54.903072474939947</v>
      </c>
      <c r="BG56">
        <f t="shared" si="180"/>
        <v>0</v>
      </c>
      <c r="BH56">
        <f t="shared" si="180"/>
        <v>0</v>
      </c>
      <c r="BI56">
        <f t="shared" si="180"/>
        <v>0</v>
      </c>
      <c r="BJ56">
        <f t="shared" si="180"/>
        <v>0</v>
      </c>
      <c r="BK56">
        <f t="shared" si="180"/>
        <v>0</v>
      </c>
      <c r="BL56">
        <f t="shared" si="180"/>
        <v>0</v>
      </c>
      <c r="BM56">
        <f t="shared" si="180"/>
        <v>0</v>
      </c>
      <c r="BN56">
        <f t="shared" si="180"/>
        <v>0</v>
      </c>
      <c r="BO56">
        <f t="shared" si="180"/>
        <v>0</v>
      </c>
      <c r="BP56">
        <f t="shared" si="180"/>
        <v>0</v>
      </c>
      <c r="BQ56">
        <f t="shared" si="180"/>
        <v>0</v>
      </c>
      <c r="BR56">
        <f t="shared" si="180"/>
        <v>0</v>
      </c>
      <c r="BS56">
        <f t="shared" si="180"/>
        <v>0</v>
      </c>
      <c r="BT56">
        <f t="shared" si="180"/>
        <v>0</v>
      </c>
      <c r="BU56">
        <f t="shared" si="180"/>
        <v>0</v>
      </c>
      <c r="BV56">
        <f t="shared" si="180"/>
        <v>0</v>
      </c>
      <c r="BW56">
        <f t="shared" ref="BW56:DF56" si="181">IF((AND(BW$6&gt;450,BW$6&lt;=750)),BW51+BW53*(BW$6-450)/300+BW52,0)</f>
        <v>0</v>
      </c>
      <c r="BX56">
        <f t="shared" si="181"/>
        <v>0</v>
      </c>
      <c r="BY56">
        <f t="shared" si="181"/>
        <v>0</v>
      </c>
      <c r="BZ56">
        <f t="shared" si="181"/>
        <v>0</v>
      </c>
      <c r="CA56">
        <f t="shared" si="181"/>
        <v>0</v>
      </c>
      <c r="CB56">
        <f t="shared" si="181"/>
        <v>0</v>
      </c>
      <c r="CC56">
        <f t="shared" si="181"/>
        <v>0</v>
      </c>
      <c r="CD56">
        <f t="shared" si="181"/>
        <v>0</v>
      </c>
      <c r="CE56">
        <f t="shared" si="181"/>
        <v>0</v>
      </c>
      <c r="CF56">
        <f t="shared" si="181"/>
        <v>0</v>
      </c>
      <c r="CG56">
        <f t="shared" si="181"/>
        <v>0</v>
      </c>
      <c r="CH56">
        <f t="shared" si="181"/>
        <v>0</v>
      </c>
      <c r="CI56">
        <f t="shared" si="181"/>
        <v>0</v>
      </c>
      <c r="CJ56">
        <f t="shared" si="181"/>
        <v>0</v>
      </c>
      <c r="CK56">
        <f t="shared" si="181"/>
        <v>0</v>
      </c>
      <c r="CL56">
        <f t="shared" si="181"/>
        <v>0</v>
      </c>
      <c r="CM56">
        <f t="shared" si="181"/>
        <v>0</v>
      </c>
      <c r="CN56">
        <f t="shared" si="181"/>
        <v>0</v>
      </c>
      <c r="CO56">
        <f t="shared" si="181"/>
        <v>0</v>
      </c>
      <c r="CP56">
        <f t="shared" si="181"/>
        <v>0</v>
      </c>
      <c r="CQ56">
        <f t="shared" si="181"/>
        <v>0</v>
      </c>
      <c r="CR56">
        <f t="shared" si="181"/>
        <v>0</v>
      </c>
      <c r="CS56">
        <f t="shared" si="181"/>
        <v>0</v>
      </c>
      <c r="CT56">
        <f t="shared" si="181"/>
        <v>0</v>
      </c>
      <c r="CU56">
        <f t="shared" si="181"/>
        <v>0</v>
      </c>
      <c r="CV56">
        <f t="shared" si="181"/>
        <v>0</v>
      </c>
      <c r="CW56">
        <f t="shared" si="181"/>
        <v>0</v>
      </c>
      <c r="CX56">
        <f t="shared" si="181"/>
        <v>0</v>
      </c>
      <c r="CY56">
        <f t="shared" si="181"/>
        <v>0</v>
      </c>
      <c r="CZ56">
        <f t="shared" si="181"/>
        <v>0</v>
      </c>
      <c r="DA56">
        <f t="shared" si="181"/>
        <v>0</v>
      </c>
      <c r="DB56">
        <f t="shared" si="181"/>
        <v>0</v>
      </c>
      <c r="DC56">
        <f t="shared" si="181"/>
        <v>0</v>
      </c>
      <c r="DD56">
        <f t="shared" si="181"/>
        <v>0</v>
      </c>
      <c r="DE56">
        <f t="shared" si="181"/>
        <v>0</v>
      </c>
      <c r="DF56">
        <f t="shared" si="181"/>
        <v>0</v>
      </c>
      <c r="DG56">
        <f t="shared" ref="DG56:DU56" si="182">IF((AND(DG$6&gt;450,DG$6&lt;=750)),DG51+DG53*(DG$6-450)/300+DG52,0)</f>
        <v>0</v>
      </c>
      <c r="DH56">
        <f t="shared" si="182"/>
        <v>0</v>
      </c>
      <c r="DI56">
        <f t="shared" si="182"/>
        <v>0</v>
      </c>
      <c r="DJ56">
        <f t="shared" si="182"/>
        <v>0</v>
      </c>
      <c r="DK56">
        <f t="shared" si="182"/>
        <v>0</v>
      </c>
      <c r="DL56">
        <f t="shared" si="182"/>
        <v>0</v>
      </c>
      <c r="DM56">
        <f t="shared" si="182"/>
        <v>0</v>
      </c>
      <c r="DN56">
        <f t="shared" si="182"/>
        <v>0</v>
      </c>
      <c r="DO56">
        <f t="shared" si="182"/>
        <v>0</v>
      </c>
      <c r="DP56">
        <f t="shared" si="182"/>
        <v>0</v>
      </c>
      <c r="DQ56">
        <f t="shared" si="182"/>
        <v>0</v>
      </c>
      <c r="DR56">
        <f t="shared" si="182"/>
        <v>0</v>
      </c>
      <c r="DS56">
        <f t="shared" si="182"/>
        <v>0</v>
      </c>
      <c r="DT56">
        <f t="shared" si="182"/>
        <v>0</v>
      </c>
      <c r="DU56">
        <f t="shared" si="182"/>
        <v>0</v>
      </c>
      <c r="DV56">
        <f t="shared" ref="DV56:EI56" si="183">IF((AND(DV$6&gt;450,DV$6&lt;=750)),DV51+DV53*(DV$6-450)/300+DV52,0)</f>
        <v>0</v>
      </c>
      <c r="DW56">
        <f t="shared" si="183"/>
        <v>0</v>
      </c>
      <c r="DX56">
        <f t="shared" si="183"/>
        <v>0</v>
      </c>
      <c r="DY56">
        <f t="shared" si="183"/>
        <v>0</v>
      </c>
      <c r="DZ56">
        <f t="shared" si="183"/>
        <v>0</v>
      </c>
      <c r="EA56">
        <f t="shared" si="183"/>
        <v>0</v>
      </c>
      <c r="EB56">
        <f t="shared" si="183"/>
        <v>0</v>
      </c>
      <c r="EC56">
        <f t="shared" si="183"/>
        <v>0</v>
      </c>
      <c r="ED56">
        <f t="shared" si="183"/>
        <v>0</v>
      </c>
      <c r="EE56">
        <f t="shared" si="183"/>
        <v>0</v>
      </c>
      <c r="EF56">
        <f t="shared" si="183"/>
        <v>0</v>
      </c>
      <c r="EG56">
        <f t="shared" si="183"/>
        <v>0</v>
      </c>
      <c r="EH56">
        <f t="shared" si="183"/>
        <v>0</v>
      </c>
      <c r="EI56">
        <f t="shared" si="183"/>
        <v>0</v>
      </c>
      <c r="EJ56">
        <f t="shared" ref="EJ56:ES56" si="184">IF((AND(EJ$6&gt;450,EJ$6&lt;=750)),EJ51+EJ53*(EJ$6-450)/300+EJ52,0)</f>
        <v>0</v>
      </c>
      <c r="EK56">
        <f t="shared" si="184"/>
        <v>0</v>
      </c>
      <c r="EL56">
        <f t="shared" si="184"/>
        <v>0</v>
      </c>
      <c r="EM56">
        <f t="shared" si="184"/>
        <v>0</v>
      </c>
      <c r="EN56">
        <f t="shared" si="184"/>
        <v>0</v>
      </c>
      <c r="EO56">
        <f t="shared" si="184"/>
        <v>0</v>
      </c>
      <c r="EP56">
        <f t="shared" si="184"/>
        <v>0</v>
      </c>
      <c r="EQ56">
        <f t="shared" si="184"/>
        <v>0</v>
      </c>
      <c r="ER56">
        <f t="shared" si="184"/>
        <v>0</v>
      </c>
      <c r="ES56">
        <f t="shared" si="184"/>
        <v>0</v>
      </c>
      <c r="ET56">
        <f t="shared" ref="ET56:FS56" si="185">IF((AND(ET$6&gt;450,ET$6&lt;=750)),ET51+ET53*(ET$6-450)/300+ET52,0)</f>
        <v>0</v>
      </c>
      <c r="EU56">
        <f t="shared" si="185"/>
        <v>0</v>
      </c>
      <c r="EV56">
        <f t="shared" si="185"/>
        <v>0</v>
      </c>
      <c r="EW56">
        <f t="shared" si="185"/>
        <v>0</v>
      </c>
      <c r="EX56">
        <f t="shared" si="185"/>
        <v>0</v>
      </c>
      <c r="EY56">
        <f t="shared" si="185"/>
        <v>0</v>
      </c>
      <c r="EZ56">
        <f t="shared" si="185"/>
        <v>0</v>
      </c>
      <c r="FA56">
        <f t="shared" si="185"/>
        <v>0</v>
      </c>
      <c r="FB56">
        <f t="shared" si="185"/>
        <v>0</v>
      </c>
      <c r="FC56">
        <f t="shared" si="185"/>
        <v>0</v>
      </c>
      <c r="FD56">
        <f t="shared" si="185"/>
        <v>0</v>
      </c>
      <c r="FE56">
        <f t="shared" si="185"/>
        <v>0</v>
      </c>
      <c r="FF56">
        <f t="shared" si="185"/>
        <v>0</v>
      </c>
      <c r="FG56">
        <f t="shared" si="185"/>
        <v>0</v>
      </c>
      <c r="FH56">
        <f t="shared" si="185"/>
        <v>0</v>
      </c>
      <c r="FI56">
        <f t="shared" si="185"/>
        <v>0</v>
      </c>
      <c r="FJ56">
        <f t="shared" si="185"/>
        <v>0</v>
      </c>
      <c r="FK56">
        <f t="shared" si="185"/>
        <v>0</v>
      </c>
      <c r="FL56">
        <f t="shared" si="185"/>
        <v>0</v>
      </c>
      <c r="FM56">
        <f t="shared" si="185"/>
        <v>0</v>
      </c>
      <c r="FN56">
        <f t="shared" si="185"/>
        <v>0</v>
      </c>
      <c r="FO56">
        <f t="shared" si="185"/>
        <v>0</v>
      </c>
      <c r="FP56">
        <f t="shared" si="185"/>
        <v>0</v>
      </c>
      <c r="FQ56">
        <f t="shared" si="185"/>
        <v>0</v>
      </c>
      <c r="FR56">
        <f t="shared" si="185"/>
        <v>0</v>
      </c>
      <c r="FS56">
        <f t="shared" si="185"/>
        <v>0</v>
      </c>
    </row>
    <row r="57" spans="1:175" x14ac:dyDescent="0.25">
      <c r="A57" s="4" t="s">
        <v>34</v>
      </c>
      <c r="B57" s="12" t="s">
        <v>8</v>
      </c>
      <c r="C57">
        <f t="shared" ref="C57:AP57" si="186">IF(C$6&gt;750,C51+C54*(C$6-750)/300+C52+C53,0)</f>
        <v>0</v>
      </c>
      <c r="D57">
        <f t="shared" si="186"/>
        <v>0</v>
      </c>
      <c r="E57">
        <f t="shared" si="186"/>
        <v>0</v>
      </c>
      <c r="F57">
        <f t="shared" si="186"/>
        <v>0</v>
      </c>
      <c r="G57">
        <f t="shared" si="186"/>
        <v>0</v>
      </c>
      <c r="H57">
        <f t="shared" si="186"/>
        <v>0</v>
      </c>
      <c r="I57">
        <f t="shared" si="186"/>
        <v>0</v>
      </c>
      <c r="J57">
        <f t="shared" si="186"/>
        <v>0</v>
      </c>
      <c r="K57">
        <f t="shared" si="186"/>
        <v>0</v>
      </c>
      <c r="L57">
        <f t="shared" si="186"/>
        <v>0</v>
      </c>
      <c r="M57">
        <f t="shared" si="186"/>
        <v>0</v>
      </c>
      <c r="N57">
        <f t="shared" si="186"/>
        <v>0</v>
      </c>
      <c r="O57">
        <f t="shared" si="186"/>
        <v>0</v>
      </c>
      <c r="P57">
        <f t="shared" si="186"/>
        <v>0</v>
      </c>
      <c r="Q57">
        <f t="shared" si="186"/>
        <v>0</v>
      </c>
      <c r="R57">
        <f t="shared" si="186"/>
        <v>0</v>
      </c>
      <c r="S57">
        <f t="shared" si="186"/>
        <v>0</v>
      </c>
      <c r="T57">
        <f t="shared" si="186"/>
        <v>0</v>
      </c>
      <c r="U57">
        <f t="shared" si="186"/>
        <v>0</v>
      </c>
      <c r="V57">
        <f t="shared" si="186"/>
        <v>0</v>
      </c>
      <c r="W57">
        <f t="shared" si="186"/>
        <v>0</v>
      </c>
      <c r="X57">
        <f t="shared" si="186"/>
        <v>0</v>
      </c>
      <c r="Y57">
        <f t="shared" si="186"/>
        <v>0</v>
      </c>
      <c r="Z57">
        <f t="shared" si="186"/>
        <v>0</v>
      </c>
      <c r="AA57">
        <f t="shared" si="186"/>
        <v>0</v>
      </c>
      <c r="AB57">
        <f t="shared" si="186"/>
        <v>0</v>
      </c>
      <c r="AC57">
        <f t="shared" si="186"/>
        <v>0</v>
      </c>
      <c r="AD57">
        <f t="shared" si="186"/>
        <v>0</v>
      </c>
      <c r="AE57">
        <f t="shared" si="186"/>
        <v>0</v>
      </c>
      <c r="AF57">
        <f t="shared" si="186"/>
        <v>0</v>
      </c>
      <c r="AG57">
        <f t="shared" si="186"/>
        <v>0</v>
      </c>
      <c r="AH57">
        <f t="shared" si="186"/>
        <v>0</v>
      </c>
      <c r="AI57">
        <f t="shared" si="186"/>
        <v>0</v>
      </c>
      <c r="AJ57">
        <f t="shared" si="186"/>
        <v>0</v>
      </c>
      <c r="AK57">
        <f t="shared" si="186"/>
        <v>0</v>
      </c>
      <c r="AL57">
        <f t="shared" si="186"/>
        <v>0</v>
      </c>
      <c r="AM57">
        <f t="shared" si="186"/>
        <v>0</v>
      </c>
      <c r="AN57">
        <f t="shared" si="186"/>
        <v>0</v>
      </c>
      <c r="AO57">
        <f t="shared" si="186"/>
        <v>0</v>
      </c>
      <c r="AP57">
        <f t="shared" si="186"/>
        <v>0</v>
      </c>
      <c r="AQ57">
        <f t="shared" ref="AQ57:BV57" si="187">IF(AQ$6&gt;750,AQ51+AQ54*(AQ$6-750)/300+AQ52+AQ53,0)</f>
        <v>0</v>
      </c>
      <c r="AR57">
        <f t="shared" si="187"/>
        <v>0</v>
      </c>
      <c r="AS57">
        <f t="shared" si="187"/>
        <v>0</v>
      </c>
      <c r="AT57">
        <f t="shared" si="187"/>
        <v>0</v>
      </c>
      <c r="AU57">
        <f t="shared" si="187"/>
        <v>0</v>
      </c>
      <c r="AV57">
        <f t="shared" si="187"/>
        <v>0</v>
      </c>
      <c r="AW57">
        <f t="shared" si="187"/>
        <v>0</v>
      </c>
      <c r="AX57">
        <f t="shared" si="187"/>
        <v>0</v>
      </c>
      <c r="AY57">
        <f t="shared" si="187"/>
        <v>0</v>
      </c>
      <c r="AZ57">
        <f t="shared" si="187"/>
        <v>0</v>
      </c>
      <c r="BA57">
        <f t="shared" si="187"/>
        <v>0</v>
      </c>
      <c r="BB57">
        <f t="shared" si="187"/>
        <v>0</v>
      </c>
      <c r="BC57">
        <f t="shared" si="187"/>
        <v>0</v>
      </c>
      <c r="BD57">
        <f t="shared" si="187"/>
        <v>0</v>
      </c>
      <c r="BE57">
        <f t="shared" si="187"/>
        <v>0</v>
      </c>
      <c r="BF57">
        <f t="shared" si="187"/>
        <v>0</v>
      </c>
      <c r="BG57">
        <f t="shared" si="187"/>
        <v>55.465546693688587</v>
      </c>
      <c r="BH57">
        <f t="shared" si="187"/>
        <v>44.109108848876048</v>
      </c>
      <c r="BI57">
        <f t="shared" si="187"/>
        <v>44.582905621402453</v>
      </c>
      <c r="BJ57">
        <f t="shared" si="187"/>
        <v>32.042607541915523</v>
      </c>
      <c r="BK57">
        <f t="shared" si="187"/>
        <v>32.426242549277021</v>
      </c>
      <c r="BL57">
        <f t="shared" si="187"/>
        <v>32.809877556638526</v>
      </c>
      <c r="BM57">
        <f t="shared" si="187"/>
        <v>32.491541827805825</v>
      </c>
      <c r="BN57">
        <f t="shared" si="187"/>
        <v>23.954093099407423</v>
      </c>
      <c r="BO57">
        <f t="shared" si="187"/>
        <v>24.198011888170402</v>
      </c>
      <c r="BP57">
        <f t="shared" si="187"/>
        <v>5.4770466481020561</v>
      </c>
      <c r="BQ57">
        <f t="shared" si="187"/>
        <v>26.163789543768342</v>
      </c>
      <c r="BR57">
        <f t="shared" si="187"/>
        <v>26.350974565471219</v>
      </c>
      <c r="BS57">
        <f t="shared" si="187"/>
        <v>26.5381595871741</v>
      </c>
      <c r="BT57">
        <f t="shared" si="187"/>
        <v>26.631752098025537</v>
      </c>
      <c r="BU57">
        <f t="shared" si="187"/>
        <v>26.725344608876973</v>
      </c>
      <c r="BV57">
        <f t="shared" si="187"/>
        <v>48.978127945517322</v>
      </c>
      <c r="BW57">
        <f t="shared" ref="BW57:DF57" si="188">IF(BW$6&gt;750,BW51+BW54*(BW$6-750)/300+BW52+BW53,0)</f>
        <v>49.081139788329132</v>
      </c>
      <c r="BX57">
        <f t="shared" si="188"/>
        <v>5.5942296727245369</v>
      </c>
      <c r="BY57">
        <f t="shared" si="188"/>
        <v>5.6450290634919194</v>
      </c>
      <c r="BZ57">
        <f t="shared" si="188"/>
        <v>5.6958284542593018</v>
      </c>
      <c r="CA57">
        <f t="shared" si="188"/>
        <v>31.235450903331554</v>
      </c>
      <c r="CB57">
        <f t="shared" si="188"/>
        <v>31.331677034395526</v>
      </c>
      <c r="CC57">
        <f t="shared" si="188"/>
        <v>12.152125489375564</v>
      </c>
      <c r="CD57">
        <f t="shared" si="188"/>
        <v>12.188265848501555</v>
      </c>
      <c r="CE57">
        <f t="shared" si="188"/>
        <v>23.969659092104095</v>
      </c>
      <c r="CF57">
        <f t="shared" si="188"/>
        <v>24.012490468594557</v>
      </c>
      <c r="CG57">
        <f t="shared" si="188"/>
        <v>24.055321845085025</v>
      </c>
      <c r="CH57">
        <f t="shared" si="188"/>
        <v>24.098153221575494</v>
      </c>
      <c r="CI57">
        <f t="shared" si="188"/>
        <v>24.140984598065955</v>
      </c>
      <c r="CJ57">
        <f t="shared" si="188"/>
        <v>21.527699252920723</v>
      </c>
      <c r="CK57">
        <f t="shared" si="188"/>
        <v>21.582065126723723</v>
      </c>
      <c r="CL57">
        <f t="shared" si="188"/>
        <v>8.942792235113961</v>
      </c>
      <c r="CM57">
        <f t="shared" si="188"/>
        <v>9.0153565488386995</v>
      </c>
      <c r="CN57">
        <f t="shared" si="188"/>
        <v>9.0153565488386995</v>
      </c>
      <c r="CO57">
        <f t="shared" si="188"/>
        <v>45.34024119251707</v>
      </c>
      <c r="CP57">
        <f t="shared" si="188"/>
        <v>45.34024119251707</v>
      </c>
      <c r="CQ57">
        <f t="shared" si="188"/>
        <v>8.3700401147655015</v>
      </c>
      <c r="CR57">
        <f t="shared" si="188"/>
        <v>8.3700401147655015</v>
      </c>
      <c r="CS57">
        <f t="shared" si="188"/>
        <v>32.106008850868498</v>
      </c>
      <c r="CT57">
        <f t="shared" si="188"/>
        <v>32.106008850868498</v>
      </c>
      <c r="CU57">
        <f t="shared" si="188"/>
        <v>32.106008850868498</v>
      </c>
      <c r="CV57">
        <f t="shared" si="188"/>
        <v>32.106008850868498</v>
      </c>
      <c r="CW57">
        <f t="shared" si="188"/>
        <v>32.106008850868498</v>
      </c>
      <c r="CX57">
        <f t="shared" si="188"/>
        <v>54.098631206784304</v>
      </c>
      <c r="CY57">
        <f t="shared" si="188"/>
        <v>54.098631206784304</v>
      </c>
      <c r="CZ57">
        <f t="shared" si="188"/>
        <v>8.4162112596377625</v>
      </c>
      <c r="DA57">
        <f t="shared" si="188"/>
        <v>8.4162112596377625</v>
      </c>
      <c r="DB57">
        <f t="shared" si="188"/>
        <v>8.4162112596377625</v>
      </c>
      <c r="DC57">
        <f t="shared" si="188"/>
        <v>42.022251077521197</v>
      </c>
      <c r="DD57">
        <f t="shared" si="188"/>
        <v>42.022251077521197</v>
      </c>
      <c r="DE57">
        <f t="shared" si="188"/>
        <v>10.395210803919973</v>
      </c>
      <c r="DF57">
        <f t="shared" si="188"/>
        <v>10.395210803919973</v>
      </c>
      <c r="DG57">
        <f t="shared" ref="DG57:DU57" si="189">IF(DG$6&gt;750,DG51+DG54*(DG$6-750)/300+DG52+DG53,0)</f>
        <v>28.751434041191033</v>
      </c>
      <c r="DH57">
        <f t="shared" si="189"/>
        <v>28.751434041191033</v>
      </c>
      <c r="DI57">
        <f t="shared" si="189"/>
        <v>28.751434041191033</v>
      </c>
      <c r="DJ57">
        <f t="shared" si="189"/>
        <v>28.751434041191033</v>
      </c>
      <c r="DK57">
        <f t="shared" si="189"/>
        <v>28.751434041191033</v>
      </c>
      <c r="DL57">
        <f t="shared" si="189"/>
        <v>28.751434041191033</v>
      </c>
      <c r="DM57">
        <f t="shared" si="189"/>
        <v>60.984482265261292</v>
      </c>
      <c r="DN57">
        <f t="shared" si="189"/>
        <v>60.984482265261292</v>
      </c>
      <c r="DO57">
        <f t="shared" si="189"/>
        <v>19.094915699660703</v>
      </c>
      <c r="DP57">
        <f t="shared" si="189"/>
        <v>19.094915699660703</v>
      </c>
      <c r="DQ57">
        <f t="shared" si="189"/>
        <v>19.094915699660703</v>
      </c>
      <c r="DR57">
        <f t="shared" si="189"/>
        <v>19.094915699660703</v>
      </c>
      <c r="DS57">
        <f t="shared" si="189"/>
        <v>19.094915699660703</v>
      </c>
      <c r="DT57">
        <f t="shared" si="189"/>
        <v>19.094915699660703</v>
      </c>
      <c r="DU57">
        <f t="shared" si="189"/>
        <v>19.094915699660703</v>
      </c>
      <c r="DV57">
        <f t="shared" ref="DV57:EI57" si="190">IF(DV$6&gt;750,DV51+DV54*(DV$6-750)/300+DV52+DV53,0)</f>
        <v>19.094915699660703</v>
      </c>
      <c r="DW57">
        <f t="shared" si="190"/>
        <v>19.094915699660703</v>
      </c>
      <c r="DX57">
        <f t="shared" si="190"/>
        <v>19.094915699660703</v>
      </c>
      <c r="DY57">
        <f t="shared" si="190"/>
        <v>19.094915699660703</v>
      </c>
      <c r="DZ57">
        <f t="shared" si="190"/>
        <v>23.135279165156554</v>
      </c>
      <c r="EA57">
        <f t="shared" si="190"/>
        <v>23.135279165156554</v>
      </c>
      <c r="EB57">
        <f t="shared" si="190"/>
        <v>23.135279165156554</v>
      </c>
      <c r="EC57">
        <f t="shared" si="190"/>
        <v>23.135279165156554</v>
      </c>
      <c r="ED57">
        <f t="shared" si="190"/>
        <v>23.135279165156554</v>
      </c>
      <c r="EE57">
        <f t="shared" si="190"/>
        <v>23.135279165156554</v>
      </c>
      <c r="EF57">
        <f t="shared" si="190"/>
        <v>23.135279165156554</v>
      </c>
      <c r="EG57">
        <f t="shared" si="190"/>
        <v>23.135279165156554</v>
      </c>
      <c r="EH57">
        <f t="shared" si="190"/>
        <v>17.469891143738323</v>
      </c>
      <c r="EI57">
        <f t="shared" si="190"/>
        <v>17.469891143738323</v>
      </c>
      <c r="EJ57">
        <f t="shared" ref="EJ57:ES57" si="191">IF(EJ$6&gt;750,EJ51+EJ54*(EJ$6-750)/300+EJ52+EJ53,0)</f>
        <v>17.469891143738323</v>
      </c>
      <c r="EK57">
        <f t="shared" si="191"/>
        <v>17.469891143738323</v>
      </c>
      <c r="EL57">
        <f t="shared" si="191"/>
        <v>17.469891143738323</v>
      </c>
      <c r="EM57">
        <f t="shared" si="191"/>
        <v>17.469891143738323</v>
      </c>
      <c r="EN57">
        <f t="shared" si="191"/>
        <v>17.469891143738323</v>
      </c>
      <c r="EO57">
        <f t="shared" si="191"/>
        <v>17.469891143738323</v>
      </c>
      <c r="EP57">
        <f t="shared" si="191"/>
        <v>17.469891143738323</v>
      </c>
      <c r="EQ57">
        <f t="shared" si="191"/>
        <v>17.469891143738323</v>
      </c>
      <c r="ER57">
        <f t="shared" si="191"/>
        <v>17.469891143738323</v>
      </c>
      <c r="ES57">
        <f t="shared" si="191"/>
        <v>17.469891143738323</v>
      </c>
      <c r="ET57">
        <f t="shared" ref="ET57:FS57" si="192">IF(ET$6&gt;750,ET51+ET54*(ET$6-750)/300+ET52+ET53,0)</f>
        <v>17.469891143738323</v>
      </c>
      <c r="EU57">
        <f t="shared" si="192"/>
        <v>17.469891143738323</v>
      </c>
      <c r="EV57">
        <f t="shared" si="192"/>
        <v>17.469891143738323</v>
      </c>
      <c r="EW57">
        <f t="shared" si="192"/>
        <v>17.469891143738323</v>
      </c>
      <c r="EX57">
        <f t="shared" si="192"/>
        <v>17.469891143738323</v>
      </c>
      <c r="EY57">
        <f t="shared" si="192"/>
        <v>17.469891143738323</v>
      </c>
      <c r="EZ57">
        <f t="shared" si="192"/>
        <v>17.469891143738323</v>
      </c>
      <c r="FA57">
        <f t="shared" si="192"/>
        <v>17.469891143738323</v>
      </c>
      <c r="FB57">
        <f t="shared" si="192"/>
        <v>17.469891143738323</v>
      </c>
      <c r="FC57">
        <f t="shared" si="192"/>
        <v>17.469891143738323</v>
      </c>
      <c r="FD57">
        <f t="shared" si="192"/>
        <v>17.469891143738323</v>
      </c>
      <c r="FE57">
        <f t="shared" si="192"/>
        <v>17.469891143738323</v>
      </c>
      <c r="FF57">
        <f t="shared" si="192"/>
        <v>17.469891143738323</v>
      </c>
      <c r="FG57">
        <f t="shared" si="192"/>
        <v>17.469891143738323</v>
      </c>
      <c r="FH57">
        <f t="shared" si="192"/>
        <v>27.413122239763052</v>
      </c>
      <c r="FI57">
        <f t="shared" si="192"/>
        <v>27.413122239763052</v>
      </c>
      <c r="FJ57">
        <f t="shared" si="192"/>
        <v>27.413122239763052</v>
      </c>
      <c r="FK57">
        <f t="shared" si="192"/>
        <v>27.413122239763052</v>
      </c>
      <c r="FL57">
        <f t="shared" si="192"/>
        <v>27.413122239763052</v>
      </c>
      <c r="FM57">
        <f t="shared" si="192"/>
        <v>27.413122239763052</v>
      </c>
      <c r="FN57">
        <f t="shared" si="192"/>
        <v>27.413122239763052</v>
      </c>
      <c r="FO57">
        <f t="shared" si="192"/>
        <v>27.413122239763052</v>
      </c>
      <c r="FP57">
        <f t="shared" si="192"/>
        <v>27.413122239763052</v>
      </c>
      <c r="FQ57">
        <f t="shared" si="192"/>
        <v>27.413122239763052</v>
      </c>
      <c r="FR57">
        <f t="shared" si="192"/>
        <v>27.413122239763052</v>
      </c>
      <c r="FS57">
        <f t="shared" si="192"/>
        <v>27.413122239763052</v>
      </c>
    </row>
    <row r="58" spans="1:175" s="4" customFormat="1" x14ac:dyDescent="0.25">
      <c r="A58" s="4" t="s">
        <v>31</v>
      </c>
      <c r="B58" s="12" t="s">
        <v>8</v>
      </c>
      <c r="C58" s="4">
        <f t="shared" ref="C58:AH58" si="193">SUM(C55:C57)</f>
        <v>0</v>
      </c>
      <c r="D58" s="4">
        <f t="shared" si="193"/>
        <v>0</v>
      </c>
      <c r="E58" s="4">
        <f t="shared" si="193"/>
        <v>0</v>
      </c>
      <c r="F58" s="4">
        <f t="shared" si="193"/>
        <v>0</v>
      </c>
      <c r="G58" s="4">
        <f t="shared" si="193"/>
        <v>0</v>
      </c>
      <c r="H58" s="4">
        <f t="shared" si="193"/>
        <v>0</v>
      </c>
      <c r="I58" s="4">
        <f t="shared" si="193"/>
        <v>0</v>
      </c>
      <c r="J58" s="4">
        <f t="shared" si="193"/>
        <v>0</v>
      </c>
      <c r="K58" s="4">
        <f t="shared" si="193"/>
        <v>0</v>
      </c>
      <c r="L58" s="4">
        <f t="shared" si="193"/>
        <v>0</v>
      </c>
      <c r="M58" s="4">
        <f t="shared" si="193"/>
        <v>0</v>
      </c>
      <c r="N58" s="4">
        <f t="shared" si="193"/>
        <v>0</v>
      </c>
      <c r="O58" s="4">
        <f t="shared" si="193"/>
        <v>0</v>
      </c>
      <c r="P58" s="4">
        <f t="shared" si="193"/>
        <v>0</v>
      </c>
      <c r="Q58" s="4">
        <f t="shared" si="193"/>
        <v>0</v>
      </c>
      <c r="R58" s="4">
        <f t="shared" si="193"/>
        <v>0</v>
      </c>
      <c r="S58" s="4">
        <f t="shared" si="193"/>
        <v>0</v>
      </c>
      <c r="T58" s="4">
        <f t="shared" si="193"/>
        <v>0</v>
      </c>
      <c r="U58" s="4">
        <f t="shared" si="193"/>
        <v>0</v>
      </c>
      <c r="V58" s="4">
        <f t="shared" si="193"/>
        <v>0</v>
      </c>
      <c r="W58" s="4">
        <f t="shared" si="193"/>
        <v>0</v>
      </c>
      <c r="X58" s="4">
        <f t="shared" si="193"/>
        <v>0</v>
      </c>
      <c r="Y58" s="4">
        <f t="shared" si="193"/>
        <v>0</v>
      </c>
      <c r="Z58" s="4">
        <f t="shared" si="193"/>
        <v>0</v>
      </c>
      <c r="AA58" s="4">
        <f>SUM(AA55:AA57)</f>
        <v>24.065736096039075</v>
      </c>
      <c r="AB58" s="4">
        <f t="shared" si="193"/>
        <v>24.735516189903745</v>
      </c>
      <c r="AC58" s="4">
        <f t="shared" si="193"/>
        <v>25.405296283768415</v>
      </c>
      <c r="AD58" s="4">
        <f t="shared" si="193"/>
        <v>26.075076377633081</v>
      </c>
      <c r="AE58" s="4">
        <f t="shared" si="193"/>
        <v>22.928704538557799</v>
      </c>
      <c r="AF58" s="4">
        <f t="shared" si="193"/>
        <v>23.370149083184735</v>
      </c>
      <c r="AG58" s="4">
        <f t="shared" si="193"/>
        <v>32.055631105348191</v>
      </c>
      <c r="AH58" s="4">
        <f t="shared" si="193"/>
        <v>32.615651857478653</v>
      </c>
      <c r="AI58" s="4">
        <f t="shared" ref="AI58:BN58" si="194">SUM(AI55:AI57)</f>
        <v>5.8004650922408683</v>
      </c>
      <c r="AJ58" s="4">
        <f t="shared" si="194"/>
        <v>5.9185771267468859</v>
      </c>
      <c r="AK58" s="4">
        <f t="shared" si="194"/>
        <v>6.0366891612529034</v>
      </c>
      <c r="AL58" s="4">
        <f t="shared" si="194"/>
        <v>6.154801195758921</v>
      </c>
      <c r="AM58" s="4">
        <f t="shared" si="194"/>
        <v>6.2729132302649377</v>
      </c>
      <c r="AN58" s="4">
        <f t="shared" si="194"/>
        <v>31.217772930702601</v>
      </c>
      <c r="AO58" s="4">
        <f t="shared" si="194"/>
        <v>32.092836753627751</v>
      </c>
      <c r="AP58" s="4">
        <f t="shared" si="194"/>
        <v>10.723597459243763</v>
      </c>
      <c r="AQ58" s="4">
        <f t="shared" si="194"/>
        <v>10.962041182964573</v>
      </c>
      <c r="AR58" s="4">
        <f t="shared" si="194"/>
        <v>11.270189858343169</v>
      </c>
      <c r="AS58" s="4">
        <f t="shared" si="194"/>
        <v>11.578338533721766</v>
      </c>
      <c r="AT58" s="4">
        <f t="shared" si="194"/>
        <v>47.430922992957321</v>
      </c>
      <c r="AU58" s="4">
        <f t="shared" si="194"/>
        <v>47.909602347282899</v>
      </c>
      <c r="AV58" s="4">
        <f t="shared" si="194"/>
        <v>12.827973427997453</v>
      </c>
      <c r="AW58" s="4">
        <f t="shared" si="194"/>
        <v>13.160662195253149</v>
      </c>
      <c r="AX58" s="4">
        <f t="shared" si="194"/>
        <v>13.493350962508844</v>
      </c>
      <c r="AY58" s="4">
        <f t="shared" si="194"/>
        <v>46.142137473247615</v>
      </c>
      <c r="AZ58" s="4">
        <f t="shared" si="194"/>
        <v>46.681159781300998</v>
      </c>
      <c r="BA58" s="4">
        <f t="shared" si="194"/>
        <v>13.730736614200858</v>
      </c>
      <c r="BB58" s="4">
        <f t="shared" si="194"/>
        <v>14.167435269274492</v>
      </c>
      <c r="BC58" s="4">
        <f t="shared" si="194"/>
        <v>53.328598162913416</v>
      </c>
      <c r="BD58" s="4">
        <f t="shared" si="194"/>
        <v>53.853422933588931</v>
      </c>
      <c r="BE58" s="4">
        <f t="shared" si="194"/>
        <v>54.378247704264439</v>
      </c>
      <c r="BF58" s="4">
        <f t="shared" si="194"/>
        <v>54.903072474939947</v>
      </c>
      <c r="BG58" s="4">
        <f t="shared" si="194"/>
        <v>55.465546693688587</v>
      </c>
      <c r="BH58" s="4">
        <f t="shared" si="194"/>
        <v>44.109108848876048</v>
      </c>
      <c r="BI58" s="4">
        <f t="shared" si="194"/>
        <v>44.582905621402453</v>
      </c>
      <c r="BJ58" s="4">
        <f t="shared" si="194"/>
        <v>32.042607541915523</v>
      </c>
      <c r="BK58" s="4">
        <f t="shared" si="194"/>
        <v>32.426242549277021</v>
      </c>
      <c r="BL58" s="4">
        <f t="shared" si="194"/>
        <v>32.809877556638526</v>
      </c>
      <c r="BM58" s="4">
        <f t="shared" si="194"/>
        <v>32.491541827805825</v>
      </c>
      <c r="BN58" s="4">
        <f t="shared" si="194"/>
        <v>23.954093099407423</v>
      </c>
      <c r="BO58" s="4">
        <f t="shared" ref="BO58:CT58" si="195">SUM(BO55:BO57)</f>
        <v>24.198011888170402</v>
      </c>
      <c r="BP58" s="4">
        <f t="shared" si="195"/>
        <v>5.4770466481020561</v>
      </c>
      <c r="BQ58" s="4">
        <f t="shared" si="195"/>
        <v>26.163789543768342</v>
      </c>
      <c r="BR58" s="4">
        <f t="shared" si="195"/>
        <v>26.350974565471219</v>
      </c>
      <c r="BS58" s="4">
        <f t="shared" si="195"/>
        <v>26.5381595871741</v>
      </c>
      <c r="BT58" s="4">
        <f t="shared" si="195"/>
        <v>26.631752098025537</v>
      </c>
      <c r="BU58" s="4">
        <f t="shared" si="195"/>
        <v>26.725344608876973</v>
      </c>
      <c r="BV58" s="4">
        <f t="shared" si="195"/>
        <v>48.978127945517322</v>
      </c>
      <c r="BW58" s="4">
        <f t="shared" si="195"/>
        <v>49.081139788329132</v>
      </c>
      <c r="BX58" s="4">
        <f t="shared" si="195"/>
        <v>5.5942296727245369</v>
      </c>
      <c r="BY58" s="4">
        <f t="shared" si="195"/>
        <v>5.6450290634919194</v>
      </c>
      <c r="BZ58" s="4">
        <f t="shared" si="195"/>
        <v>5.6958284542593018</v>
      </c>
      <c r="CA58" s="4">
        <f t="shared" si="195"/>
        <v>31.235450903331554</v>
      </c>
      <c r="CB58" s="4">
        <f t="shared" si="195"/>
        <v>31.331677034395526</v>
      </c>
      <c r="CC58" s="4">
        <f t="shared" si="195"/>
        <v>12.152125489375564</v>
      </c>
      <c r="CD58" s="4">
        <f t="shared" si="195"/>
        <v>12.188265848501555</v>
      </c>
      <c r="CE58" s="4">
        <f t="shared" si="195"/>
        <v>23.969659092104095</v>
      </c>
      <c r="CF58" s="4">
        <f t="shared" si="195"/>
        <v>24.012490468594557</v>
      </c>
      <c r="CG58" s="4">
        <f t="shared" si="195"/>
        <v>24.055321845085025</v>
      </c>
      <c r="CH58" s="4">
        <f t="shared" si="195"/>
        <v>24.098153221575494</v>
      </c>
      <c r="CI58" s="4">
        <f t="shared" si="195"/>
        <v>24.140984598065955</v>
      </c>
      <c r="CJ58" s="4">
        <f t="shared" si="195"/>
        <v>21.527699252920723</v>
      </c>
      <c r="CK58" s="4">
        <f t="shared" si="195"/>
        <v>21.582065126723723</v>
      </c>
      <c r="CL58" s="4">
        <f t="shared" si="195"/>
        <v>8.942792235113961</v>
      </c>
      <c r="CM58" s="4">
        <f t="shared" si="195"/>
        <v>9.0153565488386995</v>
      </c>
      <c r="CN58" s="4">
        <f t="shared" si="195"/>
        <v>9.0153565488386995</v>
      </c>
      <c r="CO58" s="4">
        <f t="shared" si="195"/>
        <v>45.34024119251707</v>
      </c>
      <c r="CP58" s="4">
        <f t="shared" si="195"/>
        <v>45.34024119251707</v>
      </c>
      <c r="CQ58" s="4">
        <f t="shared" si="195"/>
        <v>8.3700401147655015</v>
      </c>
      <c r="CR58" s="4">
        <f t="shared" si="195"/>
        <v>8.3700401147655015</v>
      </c>
      <c r="CS58" s="4">
        <f t="shared" si="195"/>
        <v>32.106008850868498</v>
      </c>
      <c r="CT58" s="4">
        <f t="shared" si="195"/>
        <v>32.106008850868498</v>
      </c>
      <c r="CU58" s="4">
        <f t="shared" ref="CU58:DU58" si="196">SUM(CU55:CU57)</f>
        <v>32.106008850868498</v>
      </c>
      <c r="CV58" s="4">
        <f t="shared" si="196"/>
        <v>32.106008850868498</v>
      </c>
      <c r="CW58" s="4">
        <f t="shared" si="196"/>
        <v>32.106008850868498</v>
      </c>
      <c r="CX58" s="4">
        <f t="shared" si="196"/>
        <v>54.098631206784304</v>
      </c>
      <c r="CY58" s="4">
        <f t="shared" si="196"/>
        <v>54.098631206784304</v>
      </c>
      <c r="CZ58" s="4">
        <f t="shared" si="196"/>
        <v>8.4162112596377625</v>
      </c>
      <c r="DA58" s="4">
        <f t="shared" si="196"/>
        <v>8.4162112596377625</v>
      </c>
      <c r="DB58" s="4">
        <f t="shared" si="196"/>
        <v>8.4162112596377625</v>
      </c>
      <c r="DC58" s="4">
        <f t="shared" si="196"/>
        <v>42.022251077521197</v>
      </c>
      <c r="DD58" s="4">
        <f t="shared" si="196"/>
        <v>42.022251077521197</v>
      </c>
      <c r="DE58" s="4">
        <f t="shared" si="196"/>
        <v>10.395210803919973</v>
      </c>
      <c r="DF58" s="4">
        <f t="shared" si="196"/>
        <v>10.395210803919973</v>
      </c>
      <c r="DG58" s="4">
        <f t="shared" si="196"/>
        <v>28.751434041191033</v>
      </c>
      <c r="DH58" s="4">
        <f t="shared" si="196"/>
        <v>28.751434041191033</v>
      </c>
      <c r="DI58" s="4">
        <f t="shared" si="196"/>
        <v>28.751434041191033</v>
      </c>
      <c r="DJ58" s="4">
        <f t="shared" si="196"/>
        <v>28.751434041191033</v>
      </c>
      <c r="DK58" s="4">
        <f t="shared" si="196"/>
        <v>28.751434041191033</v>
      </c>
      <c r="DL58" s="4">
        <f t="shared" si="196"/>
        <v>28.751434041191033</v>
      </c>
      <c r="DM58" s="4">
        <f t="shared" si="196"/>
        <v>60.984482265261292</v>
      </c>
      <c r="DN58" s="4">
        <f t="shared" si="196"/>
        <v>60.984482265261292</v>
      </c>
      <c r="DO58" s="4">
        <f t="shared" si="196"/>
        <v>19.094915699660703</v>
      </c>
      <c r="DP58" s="4">
        <f t="shared" si="196"/>
        <v>19.094915699660703</v>
      </c>
      <c r="DQ58" s="4">
        <f t="shared" si="196"/>
        <v>19.094915699660703</v>
      </c>
      <c r="DR58" s="4">
        <f t="shared" si="196"/>
        <v>19.094915699660703</v>
      </c>
      <c r="DS58" s="4">
        <f t="shared" si="196"/>
        <v>19.094915699660703</v>
      </c>
      <c r="DT58" s="4">
        <f t="shared" si="196"/>
        <v>19.094915699660703</v>
      </c>
      <c r="DU58" s="4">
        <f t="shared" si="196"/>
        <v>19.094915699660703</v>
      </c>
      <c r="DV58" s="4">
        <f t="shared" ref="DV58:EI58" si="197">SUM(DV55:DV57)</f>
        <v>19.094915699660703</v>
      </c>
      <c r="DW58" s="4">
        <f t="shared" si="197"/>
        <v>19.094915699660703</v>
      </c>
      <c r="DX58" s="4">
        <f t="shared" si="197"/>
        <v>19.094915699660703</v>
      </c>
      <c r="DY58" s="4">
        <f t="shared" si="197"/>
        <v>19.094915699660703</v>
      </c>
      <c r="DZ58" s="4">
        <f t="shared" si="197"/>
        <v>23.135279165156554</v>
      </c>
      <c r="EA58" s="4">
        <f t="shared" si="197"/>
        <v>23.135279165156554</v>
      </c>
      <c r="EB58" s="4">
        <f t="shared" si="197"/>
        <v>23.135279165156554</v>
      </c>
      <c r="EC58" s="4">
        <f t="shared" si="197"/>
        <v>23.135279165156554</v>
      </c>
      <c r="ED58" s="4">
        <f t="shared" si="197"/>
        <v>23.135279165156554</v>
      </c>
      <c r="EE58" s="4">
        <f t="shared" si="197"/>
        <v>23.135279165156554</v>
      </c>
      <c r="EF58" s="4">
        <f t="shared" si="197"/>
        <v>23.135279165156554</v>
      </c>
      <c r="EG58" s="4">
        <f t="shared" si="197"/>
        <v>23.135279165156554</v>
      </c>
      <c r="EH58" s="4">
        <f t="shared" si="197"/>
        <v>17.469891143738323</v>
      </c>
      <c r="EI58" s="4">
        <f t="shared" si="197"/>
        <v>17.469891143738323</v>
      </c>
      <c r="EJ58" s="4">
        <f t="shared" ref="EJ58:FS58" si="198">SUM(EJ55:EJ57)</f>
        <v>17.469891143738323</v>
      </c>
      <c r="EK58" s="4">
        <f t="shared" si="198"/>
        <v>17.469891143738323</v>
      </c>
      <c r="EL58" s="4">
        <f t="shared" si="198"/>
        <v>17.469891143738323</v>
      </c>
      <c r="EM58" s="4">
        <f t="shared" si="198"/>
        <v>17.469891143738323</v>
      </c>
      <c r="EN58" s="4">
        <f t="shared" si="198"/>
        <v>17.469891143738323</v>
      </c>
      <c r="EO58" s="4">
        <f t="shared" si="198"/>
        <v>17.469891143738323</v>
      </c>
      <c r="EP58" s="4">
        <f t="shared" si="198"/>
        <v>17.469891143738323</v>
      </c>
      <c r="EQ58" s="4">
        <f t="shared" si="198"/>
        <v>17.469891143738323</v>
      </c>
      <c r="ER58" s="4">
        <f t="shared" si="198"/>
        <v>17.469891143738323</v>
      </c>
      <c r="ES58" s="4">
        <f t="shared" si="198"/>
        <v>17.469891143738323</v>
      </c>
      <c r="ET58" s="4">
        <f t="shared" si="198"/>
        <v>17.469891143738323</v>
      </c>
      <c r="EU58" s="4">
        <f t="shared" si="198"/>
        <v>17.469891143738323</v>
      </c>
      <c r="EV58" s="4">
        <f t="shared" si="198"/>
        <v>17.469891143738323</v>
      </c>
      <c r="EW58" s="4">
        <f t="shared" si="198"/>
        <v>17.469891143738323</v>
      </c>
      <c r="EX58" s="4">
        <f t="shared" si="198"/>
        <v>17.469891143738323</v>
      </c>
      <c r="EY58" s="4">
        <f t="shared" si="198"/>
        <v>17.469891143738323</v>
      </c>
      <c r="EZ58" s="4">
        <f t="shared" si="198"/>
        <v>17.469891143738323</v>
      </c>
      <c r="FA58" s="4">
        <f t="shared" si="198"/>
        <v>17.469891143738323</v>
      </c>
      <c r="FB58" s="4">
        <f t="shared" si="198"/>
        <v>17.469891143738323</v>
      </c>
      <c r="FC58" s="4">
        <f t="shared" si="198"/>
        <v>17.469891143738323</v>
      </c>
      <c r="FD58" s="4">
        <f t="shared" si="198"/>
        <v>17.469891143738323</v>
      </c>
      <c r="FE58" s="4">
        <f t="shared" si="198"/>
        <v>17.469891143738323</v>
      </c>
      <c r="FF58" s="4">
        <f t="shared" si="198"/>
        <v>17.469891143738323</v>
      </c>
      <c r="FG58" s="4">
        <f t="shared" si="198"/>
        <v>17.469891143738323</v>
      </c>
      <c r="FH58" s="4">
        <f t="shared" si="198"/>
        <v>27.413122239763052</v>
      </c>
      <c r="FI58" s="4">
        <f t="shared" si="198"/>
        <v>27.413122239763052</v>
      </c>
      <c r="FJ58" s="4">
        <f t="shared" si="198"/>
        <v>27.413122239763052</v>
      </c>
      <c r="FK58" s="4">
        <f t="shared" si="198"/>
        <v>27.413122239763052</v>
      </c>
      <c r="FL58" s="4">
        <f t="shared" si="198"/>
        <v>27.413122239763052</v>
      </c>
      <c r="FM58" s="4">
        <f t="shared" si="198"/>
        <v>27.413122239763052</v>
      </c>
      <c r="FN58" s="4">
        <f t="shared" si="198"/>
        <v>27.413122239763052</v>
      </c>
      <c r="FO58" s="4">
        <f t="shared" si="198"/>
        <v>27.413122239763052</v>
      </c>
      <c r="FP58" s="4">
        <f t="shared" si="198"/>
        <v>27.413122239763052</v>
      </c>
      <c r="FQ58" s="4">
        <f t="shared" si="198"/>
        <v>27.413122239763052</v>
      </c>
      <c r="FR58" s="4">
        <f t="shared" si="198"/>
        <v>27.413122239763052</v>
      </c>
      <c r="FS58" s="4">
        <f t="shared" si="198"/>
        <v>27.413122239763052</v>
      </c>
    </row>
    <row r="59" spans="1:175" x14ac:dyDescent="0.25">
      <c r="A59" s="4" t="s">
        <v>101</v>
      </c>
      <c r="B59" s="12" t="s">
        <v>8</v>
      </c>
      <c r="D59" s="4">
        <f t="shared" ref="D59:AI59" si="199">IF(D6&lt;=150, D51, IF(AND(C6&lt;=150,  D6&gt;150), D52, IF(AND(C6&lt;=450, D6&gt;450), D53, IF(AND(C6&lt;=750, D6&gt;750), D54, C59))))</f>
        <v>0</v>
      </c>
      <c r="E59" s="4">
        <f t="shared" si="199"/>
        <v>0</v>
      </c>
      <c r="F59" s="4">
        <f t="shared" si="199"/>
        <v>0</v>
      </c>
      <c r="G59" s="4">
        <f t="shared" si="199"/>
        <v>0</v>
      </c>
      <c r="H59" s="4">
        <f t="shared" si="199"/>
        <v>0</v>
      </c>
      <c r="I59" s="4">
        <f t="shared" si="199"/>
        <v>0</v>
      </c>
      <c r="J59" s="4">
        <f t="shared" si="199"/>
        <v>0</v>
      </c>
      <c r="K59" s="4">
        <f t="shared" si="199"/>
        <v>0</v>
      </c>
      <c r="L59" s="4">
        <f t="shared" si="199"/>
        <v>0</v>
      </c>
      <c r="M59" s="4">
        <f t="shared" si="199"/>
        <v>0</v>
      </c>
      <c r="N59" s="4">
        <f t="shared" si="199"/>
        <v>0</v>
      </c>
      <c r="O59" s="4">
        <f t="shared" si="199"/>
        <v>0</v>
      </c>
      <c r="P59" s="4">
        <f t="shared" si="199"/>
        <v>0</v>
      </c>
      <c r="Q59" s="4">
        <f t="shared" si="199"/>
        <v>0</v>
      </c>
      <c r="R59" s="4">
        <f t="shared" si="199"/>
        <v>0</v>
      </c>
      <c r="S59" s="4">
        <f t="shared" si="199"/>
        <v>0</v>
      </c>
      <c r="T59" s="4">
        <f t="shared" si="199"/>
        <v>0</v>
      </c>
      <c r="U59" s="4">
        <f t="shared" si="199"/>
        <v>0</v>
      </c>
      <c r="V59" s="4">
        <f t="shared" si="199"/>
        <v>0</v>
      </c>
      <c r="W59" s="4">
        <f t="shared" si="199"/>
        <v>0</v>
      </c>
      <c r="X59" s="4">
        <f t="shared" si="199"/>
        <v>0</v>
      </c>
      <c r="Y59" s="4">
        <f t="shared" si="199"/>
        <v>0</v>
      </c>
      <c r="Z59" s="4">
        <f t="shared" si="199"/>
        <v>0</v>
      </c>
      <c r="AA59" s="4">
        <f t="shared" si="199"/>
        <v>0</v>
      </c>
      <c r="AB59" s="4">
        <f t="shared" si="199"/>
        <v>0</v>
      </c>
      <c r="AC59" s="4">
        <f t="shared" si="199"/>
        <v>0</v>
      </c>
      <c r="AD59" s="4">
        <f t="shared" si="199"/>
        <v>0</v>
      </c>
      <c r="AE59" s="4">
        <f t="shared" si="199"/>
        <v>0</v>
      </c>
      <c r="AF59" s="4">
        <f t="shared" si="199"/>
        <v>0</v>
      </c>
      <c r="AG59" s="4">
        <f t="shared" si="199"/>
        <v>0</v>
      </c>
      <c r="AH59" s="4">
        <f t="shared" si="199"/>
        <v>0</v>
      </c>
      <c r="AI59" s="4">
        <f t="shared" si="199"/>
        <v>0</v>
      </c>
      <c r="AJ59" s="4">
        <f t="shared" ref="AJ59:BO59" si="200">IF(AJ6&lt;=150, AJ51, IF(AND(AI6&lt;=150,  AJ6&gt;150), AJ52, IF(AND(AI6&lt;=450, AJ6&gt;450), AJ53, IF(AND(AI6&lt;=750, AJ6&gt;750), AJ54, AI59))))</f>
        <v>0</v>
      </c>
      <c r="AK59" s="4">
        <f t="shared" si="200"/>
        <v>0</v>
      </c>
      <c r="AL59" s="4">
        <f t="shared" si="200"/>
        <v>0</v>
      </c>
      <c r="AM59" s="4">
        <f t="shared" si="200"/>
        <v>0</v>
      </c>
      <c r="AN59" s="4">
        <f t="shared" si="200"/>
        <v>0</v>
      </c>
      <c r="AO59" s="4">
        <f t="shared" si="200"/>
        <v>0</v>
      </c>
      <c r="AP59" s="4">
        <f t="shared" si="200"/>
        <v>0</v>
      </c>
      <c r="AQ59" s="4">
        <f t="shared" si="200"/>
        <v>6.1629735075719232</v>
      </c>
      <c r="AR59" s="4">
        <f t="shared" si="200"/>
        <v>6.1629735075719232</v>
      </c>
      <c r="AS59" s="4">
        <f t="shared" si="200"/>
        <v>6.1629735075719232</v>
      </c>
      <c r="AT59" s="4">
        <f t="shared" si="200"/>
        <v>6.1629735075719232</v>
      </c>
      <c r="AU59" s="4">
        <f t="shared" si="200"/>
        <v>6.1629735075719232</v>
      </c>
      <c r="AV59" s="4">
        <f t="shared" si="200"/>
        <v>6.1629735075719232</v>
      </c>
      <c r="AW59" s="4">
        <f t="shared" si="200"/>
        <v>6.1629735075719232</v>
      </c>
      <c r="AX59" s="4">
        <f t="shared" si="200"/>
        <v>6.1629735075719232</v>
      </c>
      <c r="AY59" s="4">
        <f t="shared" si="200"/>
        <v>6.1629735075719232</v>
      </c>
      <c r="AZ59" s="4">
        <f t="shared" si="200"/>
        <v>6.1629735075719232</v>
      </c>
      <c r="BA59" s="4">
        <f t="shared" si="200"/>
        <v>6.1629735075719232</v>
      </c>
      <c r="BB59" s="4">
        <f t="shared" si="200"/>
        <v>6.1629735075719232</v>
      </c>
      <c r="BC59" s="4">
        <f t="shared" si="200"/>
        <v>6.1629735075719232</v>
      </c>
      <c r="BD59" s="4">
        <f t="shared" si="200"/>
        <v>6.1629735075719232</v>
      </c>
      <c r="BE59" s="4">
        <f t="shared" si="200"/>
        <v>6.1629735075719232</v>
      </c>
      <c r="BF59" s="4">
        <f t="shared" si="200"/>
        <v>6.1629735075719232</v>
      </c>
      <c r="BG59" s="4">
        <f>IF(BG6&lt;=150, BG51, IF(AND(BF6&lt;=150,  BG6&gt;150), BG52, IF(AND(BF6&lt;=450, BG6&gt;450), BG53, IF(AND(BF6&lt;=750, BG6&gt;750), BG54, BF59))))</f>
        <v>9.0018550023265487</v>
      </c>
      <c r="BH59" s="4">
        <f t="shared" si="200"/>
        <v>9.0018550023265487</v>
      </c>
      <c r="BI59" s="4">
        <f t="shared" si="200"/>
        <v>9.0018550023265487</v>
      </c>
      <c r="BJ59" s="4">
        <f t="shared" si="200"/>
        <v>9.0018550023265487</v>
      </c>
      <c r="BK59" s="4">
        <f t="shared" si="200"/>
        <v>9.0018550023265487</v>
      </c>
      <c r="BL59" s="4">
        <f t="shared" si="200"/>
        <v>9.0018550023265487</v>
      </c>
      <c r="BM59" s="4">
        <f t="shared" si="200"/>
        <v>9.0018550023265487</v>
      </c>
      <c r="BN59" s="4">
        <f t="shared" si="200"/>
        <v>9.0018550023265487</v>
      </c>
      <c r="BO59" s="4">
        <f t="shared" si="200"/>
        <v>9.0018550023265487</v>
      </c>
      <c r="BP59" s="4">
        <f t="shared" ref="BP59:CU59" si="201">IF(BP6&lt;=150, BP51, IF(AND(BO6&lt;=150,  BP6&gt;150), BP52, IF(AND(BO6&lt;=450, BP6&gt;450), BP53, IF(AND(BO6&lt;=750, BP6&gt;750), BP54, BO59))))</f>
        <v>9.0018550023265487</v>
      </c>
      <c r="BQ59" s="4">
        <f t="shared" si="201"/>
        <v>9.0018550023265487</v>
      </c>
      <c r="BR59" s="4">
        <f t="shared" si="201"/>
        <v>9.0018550023265487</v>
      </c>
      <c r="BS59" s="4">
        <f t="shared" si="201"/>
        <v>9.0018550023265487</v>
      </c>
      <c r="BT59" s="4">
        <f t="shared" si="201"/>
        <v>9.0018550023265487</v>
      </c>
      <c r="BU59" s="4">
        <f t="shared" si="201"/>
        <v>9.0018550023265487</v>
      </c>
      <c r="BV59" s="4">
        <f t="shared" si="201"/>
        <v>9.0018550023265487</v>
      </c>
      <c r="BW59" s="4">
        <f t="shared" si="201"/>
        <v>9.0018550023265487</v>
      </c>
      <c r="BX59" s="4">
        <f t="shared" si="201"/>
        <v>9.0018550023265487</v>
      </c>
      <c r="BY59" s="4">
        <f t="shared" si="201"/>
        <v>9.0018550023265487</v>
      </c>
      <c r="BZ59" s="4">
        <f t="shared" si="201"/>
        <v>9.0018550023265487</v>
      </c>
      <c r="CA59" s="4">
        <f t="shared" si="201"/>
        <v>9.0018550023265487</v>
      </c>
      <c r="CB59" s="4">
        <f t="shared" si="201"/>
        <v>9.0018550023265487</v>
      </c>
      <c r="CC59" s="4">
        <f t="shared" si="201"/>
        <v>9.0018550023265487</v>
      </c>
      <c r="CD59" s="4">
        <f t="shared" si="201"/>
        <v>9.0018550023265487</v>
      </c>
      <c r="CE59" s="4">
        <f t="shared" si="201"/>
        <v>9.0018550023265487</v>
      </c>
      <c r="CF59" s="4">
        <f t="shared" si="201"/>
        <v>9.0018550023265487</v>
      </c>
      <c r="CG59" s="4">
        <f t="shared" si="201"/>
        <v>9.0018550023265487</v>
      </c>
      <c r="CH59" s="4">
        <f t="shared" si="201"/>
        <v>9.0018550023265487</v>
      </c>
      <c r="CI59" s="4">
        <f t="shared" si="201"/>
        <v>9.0018550023265487</v>
      </c>
      <c r="CJ59" s="4">
        <f t="shared" si="201"/>
        <v>9.0018550023265487</v>
      </c>
      <c r="CK59" s="4">
        <f t="shared" si="201"/>
        <v>9.0018550023265487</v>
      </c>
      <c r="CL59" s="4">
        <f t="shared" si="201"/>
        <v>9.0018550023265487</v>
      </c>
      <c r="CM59" s="4">
        <f t="shared" si="201"/>
        <v>9.0018550023265487</v>
      </c>
      <c r="CN59" s="4">
        <f t="shared" si="201"/>
        <v>9.0018550023265487</v>
      </c>
      <c r="CO59" s="4">
        <f t="shared" si="201"/>
        <v>9.0018550023265487</v>
      </c>
      <c r="CP59" s="4">
        <f t="shared" si="201"/>
        <v>9.0018550023265487</v>
      </c>
      <c r="CQ59" s="4">
        <f t="shared" si="201"/>
        <v>9.0018550023265487</v>
      </c>
      <c r="CR59" s="4">
        <f t="shared" si="201"/>
        <v>9.0018550023265487</v>
      </c>
      <c r="CS59" s="4">
        <f t="shared" si="201"/>
        <v>9.0018550023265487</v>
      </c>
      <c r="CT59" s="4">
        <f t="shared" si="201"/>
        <v>9.0018550023265487</v>
      </c>
      <c r="CU59" s="4">
        <f t="shared" si="201"/>
        <v>9.0018550023265487</v>
      </c>
      <c r="CV59" s="4">
        <f t="shared" ref="CV59:EA59" si="202">IF(CV6&lt;=150, CV51, IF(AND(CU6&lt;=150,  CV6&gt;150), CV52, IF(AND(CU6&lt;=450, CV6&gt;450), CV53, IF(AND(CU6&lt;=750, CV6&gt;750), CV54, CU59))))</f>
        <v>9.0018550023265487</v>
      </c>
      <c r="CW59" s="4">
        <f t="shared" si="202"/>
        <v>9.0018550023265487</v>
      </c>
      <c r="CX59" s="4">
        <f t="shared" si="202"/>
        <v>9.0018550023265487</v>
      </c>
      <c r="CY59" s="4">
        <f t="shared" si="202"/>
        <v>9.0018550023265487</v>
      </c>
      <c r="CZ59" s="4">
        <f t="shared" si="202"/>
        <v>9.0018550023265487</v>
      </c>
      <c r="DA59" s="4">
        <f t="shared" si="202"/>
        <v>9.0018550023265487</v>
      </c>
      <c r="DB59" s="4">
        <f t="shared" si="202"/>
        <v>9.0018550023265487</v>
      </c>
      <c r="DC59" s="4">
        <f t="shared" si="202"/>
        <v>9.0018550023265487</v>
      </c>
      <c r="DD59" s="4">
        <f t="shared" si="202"/>
        <v>9.0018550023265487</v>
      </c>
      <c r="DE59" s="4">
        <f t="shared" si="202"/>
        <v>9.0018550023265487</v>
      </c>
      <c r="DF59" s="4">
        <f t="shared" si="202"/>
        <v>9.0018550023265487</v>
      </c>
      <c r="DG59" s="4">
        <f t="shared" si="202"/>
        <v>9.0018550023265487</v>
      </c>
      <c r="DH59" s="4">
        <f t="shared" si="202"/>
        <v>9.0018550023265487</v>
      </c>
      <c r="DI59" s="4">
        <f t="shared" si="202"/>
        <v>9.0018550023265487</v>
      </c>
      <c r="DJ59" s="4">
        <f t="shared" si="202"/>
        <v>9.0018550023265487</v>
      </c>
      <c r="DK59" s="4">
        <f t="shared" si="202"/>
        <v>9.0018550023265487</v>
      </c>
      <c r="DL59" s="4">
        <f t="shared" si="202"/>
        <v>9.0018550023265487</v>
      </c>
      <c r="DM59" s="4">
        <f t="shared" si="202"/>
        <v>9.0018550023265487</v>
      </c>
      <c r="DN59" s="4">
        <f t="shared" si="202"/>
        <v>9.0018550023265487</v>
      </c>
      <c r="DO59" s="4">
        <f t="shared" si="202"/>
        <v>9.0018550023265487</v>
      </c>
      <c r="DP59" s="4">
        <f t="shared" si="202"/>
        <v>9.0018550023265487</v>
      </c>
      <c r="DQ59" s="4">
        <f t="shared" si="202"/>
        <v>9.0018550023265487</v>
      </c>
      <c r="DR59" s="4">
        <f t="shared" si="202"/>
        <v>9.0018550023265487</v>
      </c>
      <c r="DS59" s="4">
        <f t="shared" si="202"/>
        <v>9.0018550023265487</v>
      </c>
      <c r="DT59" s="4">
        <f t="shared" si="202"/>
        <v>9.0018550023265487</v>
      </c>
      <c r="DU59" s="4">
        <f t="shared" si="202"/>
        <v>9.0018550023265487</v>
      </c>
      <c r="DV59" s="4">
        <f t="shared" si="202"/>
        <v>9.0018550023265487</v>
      </c>
      <c r="DW59" s="4">
        <f t="shared" si="202"/>
        <v>9.0018550023265487</v>
      </c>
      <c r="DX59" s="4">
        <f t="shared" si="202"/>
        <v>9.0018550023265487</v>
      </c>
      <c r="DY59" s="4">
        <f t="shared" si="202"/>
        <v>9.0018550023265487</v>
      </c>
      <c r="DZ59" s="4">
        <f t="shared" si="202"/>
        <v>9.0018550023265487</v>
      </c>
      <c r="EA59" s="4">
        <f t="shared" si="202"/>
        <v>9.0018550023265487</v>
      </c>
      <c r="EB59" s="4">
        <f t="shared" ref="EB59:FG59" si="203">IF(EB6&lt;=150, EB51, IF(AND(EA6&lt;=150,  EB6&gt;150), EB52, IF(AND(EA6&lt;=450, EB6&gt;450), EB53, IF(AND(EA6&lt;=750, EB6&gt;750), EB54, EA59))))</f>
        <v>9.0018550023265487</v>
      </c>
      <c r="EC59" s="4">
        <f t="shared" si="203"/>
        <v>9.0018550023265487</v>
      </c>
      <c r="ED59" s="4">
        <f t="shared" si="203"/>
        <v>9.0018550023265487</v>
      </c>
      <c r="EE59" s="4">
        <f t="shared" si="203"/>
        <v>9.0018550023265487</v>
      </c>
      <c r="EF59" s="4">
        <f t="shared" si="203"/>
        <v>9.0018550023265487</v>
      </c>
      <c r="EG59" s="4">
        <f t="shared" si="203"/>
        <v>9.0018550023265487</v>
      </c>
      <c r="EH59" s="4">
        <f t="shared" si="203"/>
        <v>9.0018550023265487</v>
      </c>
      <c r="EI59" s="4">
        <f t="shared" si="203"/>
        <v>9.0018550023265487</v>
      </c>
      <c r="EJ59" s="4">
        <f t="shared" si="203"/>
        <v>9.0018550023265487</v>
      </c>
      <c r="EK59" s="4">
        <f t="shared" si="203"/>
        <v>9.0018550023265487</v>
      </c>
      <c r="EL59" s="4">
        <f t="shared" si="203"/>
        <v>9.0018550023265487</v>
      </c>
      <c r="EM59" s="4">
        <f t="shared" si="203"/>
        <v>9.0018550023265487</v>
      </c>
      <c r="EN59" s="4">
        <f t="shared" si="203"/>
        <v>9.0018550023265487</v>
      </c>
      <c r="EO59" s="4">
        <f t="shared" si="203"/>
        <v>9.0018550023265487</v>
      </c>
      <c r="EP59" s="4">
        <f t="shared" si="203"/>
        <v>9.0018550023265487</v>
      </c>
      <c r="EQ59" s="4">
        <f t="shared" si="203"/>
        <v>9.0018550023265487</v>
      </c>
      <c r="ER59" s="4">
        <f t="shared" si="203"/>
        <v>9.0018550023265487</v>
      </c>
      <c r="ES59" s="4">
        <f t="shared" si="203"/>
        <v>9.0018550023265487</v>
      </c>
      <c r="ET59" s="4">
        <f t="shared" si="203"/>
        <v>9.0018550023265487</v>
      </c>
      <c r="EU59" s="4">
        <f t="shared" si="203"/>
        <v>9.0018550023265487</v>
      </c>
      <c r="EV59" s="4">
        <f t="shared" si="203"/>
        <v>9.0018550023265487</v>
      </c>
      <c r="EW59" s="4">
        <f t="shared" si="203"/>
        <v>9.0018550023265487</v>
      </c>
      <c r="EX59" s="4">
        <f t="shared" si="203"/>
        <v>9.0018550023265487</v>
      </c>
      <c r="EY59" s="4">
        <f t="shared" si="203"/>
        <v>9.0018550023265487</v>
      </c>
      <c r="EZ59" s="4">
        <f t="shared" si="203"/>
        <v>9.0018550023265487</v>
      </c>
      <c r="FA59" s="4">
        <f t="shared" si="203"/>
        <v>9.0018550023265487</v>
      </c>
      <c r="FB59" s="4">
        <f t="shared" si="203"/>
        <v>9.0018550023265487</v>
      </c>
      <c r="FC59" s="4">
        <f t="shared" si="203"/>
        <v>9.0018550023265487</v>
      </c>
      <c r="FD59" s="4">
        <f t="shared" si="203"/>
        <v>9.0018550023265487</v>
      </c>
      <c r="FE59" s="4">
        <f t="shared" si="203"/>
        <v>9.0018550023265487</v>
      </c>
      <c r="FF59" s="4">
        <f t="shared" si="203"/>
        <v>9.0018550023265487</v>
      </c>
      <c r="FG59" s="4">
        <f t="shared" si="203"/>
        <v>9.0018550023265487</v>
      </c>
      <c r="FH59" s="4">
        <f t="shared" ref="FH59:FS59" si="204">IF(FH6&lt;=150, FH51, IF(AND(FG6&lt;=150,  FH6&gt;150), FH52, IF(AND(FG6&lt;=450, FH6&gt;450), FH53, IF(AND(FG6&lt;=750, FH6&gt;750), FH54, FG59))))</f>
        <v>9.0018550023265487</v>
      </c>
      <c r="FI59" s="4">
        <f t="shared" si="204"/>
        <v>9.0018550023265487</v>
      </c>
      <c r="FJ59" s="4">
        <f t="shared" si="204"/>
        <v>9.0018550023265487</v>
      </c>
      <c r="FK59" s="4">
        <f t="shared" si="204"/>
        <v>9.0018550023265487</v>
      </c>
      <c r="FL59" s="4">
        <f t="shared" si="204"/>
        <v>9.0018550023265487</v>
      </c>
      <c r="FM59" s="4">
        <f t="shared" si="204"/>
        <v>9.0018550023265487</v>
      </c>
      <c r="FN59" s="4">
        <f t="shared" si="204"/>
        <v>9.0018550023265487</v>
      </c>
      <c r="FO59" s="4">
        <f t="shared" si="204"/>
        <v>9.0018550023265487</v>
      </c>
      <c r="FP59" s="4">
        <f t="shared" si="204"/>
        <v>9.0018550023265487</v>
      </c>
      <c r="FQ59" s="4">
        <f t="shared" si="204"/>
        <v>9.0018550023265487</v>
      </c>
      <c r="FR59" s="4">
        <f t="shared" si="204"/>
        <v>9.0018550023265487</v>
      </c>
      <c r="FS59" s="4">
        <f t="shared" si="204"/>
        <v>9.0018550023265487</v>
      </c>
    </row>
    <row r="60" spans="1:175" x14ac:dyDescent="0.25">
      <c r="A60" s="195" t="s">
        <v>338</v>
      </c>
      <c r="D60" s="153">
        <f t="shared" ref="D60:AI60" si="205">((D6-C6)*(IF(D6&lt;=150,D59/150,D59/300)))</f>
        <v>0</v>
      </c>
      <c r="E60" s="153">
        <f t="shared" si="205"/>
        <v>0</v>
      </c>
      <c r="F60" s="153">
        <f t="shared" si="205"/>
        <v>0</v>
      </c>
      <c r="G60" s="153">
        <f t="shared" si="205"/>
        <v>0</v>
      </c>
      <c r="H60" s="153">
        <f t="shared" si="205"/>
        <v>0</v>
      </c>
      <c r="I60" s="153">
        <f t="shared" si="205"/>
        <v>0</v>
      </c>
      <c r="J60" s="153">
        <f t="shared" si="205"/>
        <v>0</v>
      </c>
      <c r="K60" s="153">
        <f t="shared" si="205"/>
        <v>0</v>
      </c>
      <c r="L60" s="153">
        <f t="shared" si="205"/>
        <v>0</v>
      </c>
      <c r="M60" s="153">
        <f t="shared" si="205"/>
        <v>0</v>
      </c>
      <c r="N60" s="153">
        <f t="shared" si="205"/>
        <v>0</v>
      </c>
      <c r="O60" s="153">
        <f t="shared" si="205"/>
        <v>0</v>
      </c>
      <c r="P60" s="153">
        <f t="shared" si="205"/>
        <v>0</v>
      </c>
      <c r="Q60" s="153">
        <f t="shared" si="205"/>
        <v>0</v>
      </c>
      <c r="R60" s="153">
        <f t="shared" si="205"/>
        <v>0</v>
      </c>
      <c r="S60" s="153">
        <f t="shared" si="205"/>
        <v>0</v>
      </c>
      <c r="T60" s="153">
        <f t="shared" si="205"/>
        <v>0</v>
      </c>
      <c r="U60" s="153">
        <f t="shared" si="205"/>
        <v>0</v>
      </c>
      <c r="V60" s="153">
        <f t="shared" si="205"/>
        <v>0</v>
      </c>
      <c r="W60" s="153">
        <f t="shared" si="205"/>
        <v>0</v>
      </c>
      <c r="X60" s="153">
        <f t="shared" si="205"/>
        <v>0</v>
      </c>
      <c r="Y60" s="153">
        <f t="shared" si="205"/>
        <v>0</v>
      </c>
      <c r="Z60" s="153">
        <f t="shared" si="205"/>
        <v>0</v>
      </c>
      <c r="AA60" s="153">
        <f t="shared" si="205"/>
        <v>0</v>
      </c>
      <c r="AB60" s="153">
        <f t="shared" si="205"/>
        <v>0</v>
      </c>
      <c r="AC60" s="153">
        <f t="shared" si="205"/>
        <v>0</v>
      </c>
      <c r="AD60" s="153">
        <f t="shared" si="205"/>
        <v>0</v>
      </c>
      <c r="AE60" s="153">
        <f t="shared" si="205"/>
        <v>0</v>
      </c>
      <c r="AF60" s="153">
        <f t="shared" si="205"/>
        <v>0</v>
      </c>
      <c r="AG60" s="153">
        <f t="shared" si="205"/>
        <v>0</v>
      </c>
      <c r="AH60" s="153">
        <f t="shared" si="205"/>
        <v>0</v>
      </c>
      <c r="AI60" s="153">
        <f t="shared" si="205"/>
        <v>0</v>
      </c>
      <c r="AJ60" s="153">
        <f t="shared" ref="AJ60:BO60" si="206">((AJ6-AI6)*(IF(AJ6&lt;=150,AJ59/150,AJ59/300)))</f>
        <v>0</v>
      </c>
      <c r="AK60" s="153">
        <f t="shared" si="206"/>
        <v>0</v>
      </c>
      <c r="AL60" s="153">
        <f t="shared" si="206"/>
        <v>0</v>
      </c>
      <c r="AM60" s="153">
        <f t="shared" si="206"/>
        <v>0</v>
      </c>
      <c r="AN60" s="153">
        <f t="shared" si="206"/>
        <v>0</v>
      </c>
      <c r="AO60" s="153">
        <f t="shared" si="206"/>
        <v>0</v>
      </c>
      <c r="AP60" s="153">
        <f t="shared" si="206"/>
        <v>0</v>
      </c>
      <c r="AQ60" s="153">
        <f t="shared" si="206"/>
        <v>0.30814867537859614</v>
      </c>
      <c r="AR60" s="153">
        <f t="shared" si="206"/>
        <v>0.30814867537859614</v>
      </c>
      <c r="AS60" s="153">
        <f t="shared" si="206"/>
        <v>0.30814867537859614</v>
      </c>
      <c r="AT60" s="153">
        <f t="shared" si="206"/>
        <v>0.30814867537859614</v>
      </c>
      <c r="AU60" s="153">
        <f t="shared" si="206"/>
        <v>0.41086490050479485</v>
      </c>
      <c r="AV60" s="153">
        <f t="shared" si="206"/>
        <v>0.41086490050479485</v>
      </c>
      <c r="AW60" s="153">
        <f t="shared" si="206"/>
        <v>0.41086490050479485</v>
      </c>
      <c r="AX60" s="153">
        <f t="shared" si="206"/>
        <v>0.41086490050479485</v>
      </c>
      <c r="AY60" s="153">
        <f t="shared" si="206"/>
        <v>0.41086490050479485</v>
      </c>
      <c r="AZ60" s="153">
        <f t="shared" si="206"/>
        <v>0.41086490050479485</v>
      </c>
      <c r="BA60" s="153">
        <f t="shared" si="206"/>
        <v>0.41086490050479485</v>
      </c>
      <c r="BB60" s="153">
        <f t="shared" si="206"/>
        <v>0.41086490050479485</v>
      </c>
      <c r="BC60" s="153">
        <f t="shared" si="206"/>
        <v>0.41086490050479485</v>
      </c>
      <c r="BD60" s="153">
        <f t="shared" si="206"/>
        <v>0.41086490050479485</v>
      </c>
      <c r="BE60" s="153">
        <f t="shared" si="206"/>
        <v>0.41086490050479485</v>
      </c>
      <c r="BF60" s="153">
        <f t="shared" si="206"/>
        <v>0.41086490050479485</v>
      </c>
      <c r="BG60" s="153">
        <f t="shared" si="206"/>
        <v>0.60012366682176999</v>
      </c>
      <c r="BH60" s="153">
        <f t="shared" si="206"/>
        <v>0.60012366682176999</v>
      </c>
      <c r="BI60" s="153">
        <f t="shared" si="206"/>
        <v>0.60012366682176999</v>
      </c>
      <c r="BJ60" s="153">
        <f t="shared" si="206"/>
        <v>0.60012366682176999</v>
      </c>
      <c r="BK60" s="153">
        <f t="shared" si="206"/>
        <v>0.60012366682176999</v>
      </c>
      <c r="BL60" s="153">
        <f t="shared" si="206"/>
        <v>0.60012366682176999</v>
      </c>
      <c r="BM60" s="153">
        <f t="shared" si="206"/>
        <v>0.60012366682176999</v>
      </c>
      <c r="BN60" s="153">
        <f t="shared" si="206"/>
        <v>0.60012366682176999</v>
      </c>
      <c r="BO60" s="153">
        <f t="shared" si="206"/>
        <v>0.30006183341088499</v>
      </c>
      <c r="BP60" s="153">
        <f t="shared" ref="BP60:CU60" si="207">((BP6-BO6)*(IF(BP6&lt;=150,BP59/150,BP59/300)))</f>
        <v>0.30006183341088499</v>
      </c>
      <c r="BQ60" s="153">
        <f t="shared" si="207"/>
        <v>0.30006183341088499</v>
      </c>
      <c r="BR60" s="153">
        <f t="shared" si="207"/>
        <v>0.30006183341088499</v>
      </c>
      <c r="BS60" s="153">
        <f t="shared" si="207"/>
        <v>0.30006183341088499</v>
      </c>
      <c r="BT60" s="153">
        <f t="shared" si="207"/>
        <v>0.1500309167054425</v>
      </c>
      <c r="BU60" s="153">
        <f t="shared" si="207"/>
        <v>0.1500309167054425</v>
      </c>
      <c r="BV60" s="153">
        <f t="shared" si="207"/>
        <v>0.1500309167054425</v>
      </c>
      <c r="BW60" s="153">
        <f t="shared" si="207"/>
        <v>0.1500309167054425</v>
      </c>
      <c r="BX60" s="153">
        <f t="shared" si="207"/>
        <v>0.1500309167054425</v>
      </c>
      <c r="BY60" s="153">
        <f t="shared" si="207"/>
        <v>0.1500309167054425</v>
      </c>
      <c r="BZ60" s="153">
        <f t="shared" si="207"/>
        <v>0.1500309167054425</v>
      </c>
      <c r="CA60" s="153">
        <f t="shared" si="207"/>
        <v>0.1500309167054425</v>
      </c>
      <c r="CB60" s="153">
        <f t="shared" si="207"/>
        <v>0.1500309167054425</v>
      </c>
      <c r="CC60" s="153">
        <f t="shared" si="207"/>
        <v>0.1500309167054425</v>
      </c>
      <c r="CD60" s="153">
        <f t="shared" si="207"/>
        <v>0.1500309167054425</v>
      </c>
      <c r="CE60" s="153">
        <f t="shared" si="207"/>
        <v>0.1500309167054425</v>
      </c>
      <c r="CF60" s="153">
        <f t="shared" si="207"/>
        <v>0.1500309167054425</v>
      </c>
      <c r="CG60" s="153">
        <f t="shared" si="207"/>
        <v>0.1500309167054425</v>
      </c>
      <c r="CH60" s="153">
        <f t="shared" si="207"/>
        <v>0.1500309167054425</v>
      </c>
      <c r="CI60" s="153">
        <f t="shared" si="207"/>
        <v>0.1500309167054425</v>
      </c>
      <c r="CJ60" s="153">
        <f t="shared" si="207"/>
        <v>0.1500309167054425</v>
      </c>
      <c r="CK60" s="153">
        <f t="shared" si="207"/>
        <v>0.1500309167054425</v>
      </c>
      <c r="CL60" s="153">
        <f t="shared" si="207"/>
        <v>0.1500309167054425</v>
      </c>
      <c r="CM60" s="153">
        <f t="shared" si="207"/>
        <v>0.1500309167054425</v>
      </c>
      <c r="CN60" s="153">
        <f t="shared" si="207"/>
        <v>0</v>
      </c>
      <c r="CO60" s="153">
        <f t="shared" si="207"/>
        <v>0</v>
      </c>
      <c r="CP60" s="153">
        <f t="shared" si="207"/>
        <v>0</v>
      </c>
      <c r="CQ60" s="153">
        <f t="shared" si="207"/>
        <v>0</v>
      </c>
      <c r="CR60" s="153">
        <f t="shared" si="207"/>
        <v>0</v>
      </c>
      <c r="CS60" s="153">
        <f t="shared" si="207"/>
        <v>0</v>
      </c>
      <c r="CT60" s="153">
        <f t="shared" si="207"/>
        <v>0</v>
      </c>
      <c r="CU60" s="153">
        <f t="shared" si="207"/>
        <v>0</v>
      </c>
      <c r="CV60" s="153">
        <f t="shared" ref="CV60:EA60" si="208">((CV6-CU6)*(IF(CV6&lt;=150,CV59/150,CV59/300)))</f>
        <v>0</v>
      </c>
      <c r="CW60" s="153">
        <f t="shared" si="208"/>
        <v>0</v>
      </c>
      <c r="CX60" s="153">
        <f t="shared" si="208"/>
        <v>0</v>
      </c>
      <c r="CY60" s="153">
        <f t="shared" si="208"/>
        <v>0</v>
      </c>
      <c r="CZ60" s="153">
        <f t="shared" si="208"/>
        <v>0</v>
      </c>
      <c r="DA60" s="153">
        <f t="shared" si="208"/>
        <v>0</v>
      </c>
      <c r="DB60" s="153">
        <f t="shared" si="208"/>
        <v>0</v>
      </c>
      <c r="DC60" s="153">
        <f t="shared" si="208"/>
        <v>0</v>
      </c>
      <c r="DD60" s="153">
        <f t="shared" si="208"/>
        <v>0</v>
      </c>
      <c r="DE60" s="153">
        <f t="shared" si="208"/>
        <v>0</v>
      </c>
      <c r="DF60" s="153">
        <f t="shared" si="208"/>
        <v>0</v>
      </c>
      <c r="DG60" s="153">
        <f t="shared" si="208"/>
        <v>0</v>
      </c>
      <c r="DH60" s="153">
        <f t="shared" si="208"/>
        <v>0</v>
      </c>
      <c r="DI60" s="153">
        <f t="shared" si="208"/>
        <v>0</v>
      </c>
      <c r="DJ60" s="153">
        <f t="shared" si="208"/>
        <v>0</v>
      </c>
      <c r="DK60" s="153">
        <f t="shared" si="208"/>
        <v>0</v>
      </c>
      <c r="DL60" s="153">
        <f t="shared" si="208"/>
        <v>0</v>
      </c>
      <c r="DM60" s="153">
        <f t="shared" si="208"/>
        <v>0</v>
      </c>
      <c r="DN60" s="153">
        <f t="shared" si="208"/>
        <v>0</v>
      </c>
      <c r="DO60" s="153">
        <f t="shared" si="208"/>
        <v>0</v>
      </c>
      <c r="DP60" s="153">
        <f t="shared" si="208"/>
        <v>0</v>
      </c>
      <c r="DQ60" s="153">
        <f t="shared" si="208"/>
        <v>0</v>
      </c>
      <c r="DR60" s="153">
        <f t="shared" si="208"/>
        <v>0</v>
      </c>
      <c r="DS60" s="153">
        <f t="shared" si="208"/>
        <v>0</v>
      </c>
      <c r="DT60" s="153">
        <f t="shared" si="208"/>
        <v>0</v>
      </c>
      <c r="DU60" s="153">
        <f t="shared" si="208"/>
        <v>0</v>
      </c>
      <c r="DV60" s="153">
        <f t="shared" si="208"/>
        <v>0</v>
      </c>
      <c r="DW60" s="153">
        <f t="shared" si="208"/>
        <v>0</v>
      </c>
      <c r="DX60" s="153">
        <f t="shared" si="208"/>
        <v>0</v>
      </c>
      <c r="DY60" s="153">
        <f t="shared" si="208"/>
        <v>0</v>
      </c>
      <c r="DZ60" s="153">
        <f t="shared" si="208"/>
        <v>0</v>
      </c>
      <c r="EA60" s="153">
        <f t="shared" si="208"/>
        <v>0</v>
      </c>
      <c r="EB60" s="153">
        <f t="shared" ref="EB60:FG60" si="209">((EB6-EA6)*(IF(EB6&lt;=150,EB59/150,EB59/300)))</f>
        <v>0</v>
      </c>
      <c r="EC60" s="153">
        <f t="shared" si="209"/>
        <v>0</v>
      </c>
      <c r="ED60" s="153">
        <f t="shared" si="209"/>
        <v>0</v>
      </c>
      <c r="EE60" s="153">
        <f t="shared" si="209"/>
        <v>0</v>
      </c>
      <c r="EF60" s="153">
        <f t="shared" si="209"/>
        <v>0</v>
      </c>
      <c r="EG60" s="153">
        <f t="shared" si="209"/>
        <v>0</v>
      </c>
      <c r="EH60" s="153">
        <f t="shared" si="209"/>
        <v>0</v>
      </c>
      <c r="EI60" s="153">
        <f t="shared" si="209"/>
        <v>0</v>
      </c>
      <c r="EJ60" s="153">
        <f t="shared" si="209"/>
        <v>0</v>
      </c>
      <c r="EK60" s="153">
        <f t="shared" si="209"/>
        <v>0</v>
      </c>
      <c r="EL60" s="153">
        <f t="shared" si="209"/>
        <v>0</v>
      </c>
      <c r="EM60" s="153">
        <f t="shared" si="209"/>
        <v>0</v>
      </c>
      <c r="EN60" s="153">
        <f t="shared" si="209"/>
        <v>0</v>
      </c>
      <c r="EO60" s="153">
        <f t="shared" si="209"/>
        <v>0</v>
      </c>
      <c r="EP60" s="153">
        <f t="shared" si="209"/>
        <v>0</v>
      </c>
      <c r="EQ60" s="153">
        <f t="shared" si="209"/>
        <v>0</v>
      </c>
      <c r="ER60" s="153">
        <f t="shared" si="209"/>
        <v>0</v>
      </c>
      <c r="ES60" s="153">
        <f t="shared" si="209"/>
        <v>0</v>
      </c>
      <c r="ET60" s="153">
        <f t="shared" si="209"/>
        <v>0</v>
      </c>
      <c r="EU60" s="153">
        <f t="shared" si="209"/>
        <v>0</v>
      </c>
      <c r="EV60" s="153">
        <f t="shared" si="209"/>
        <v>0</v>
      </c>
      <c r="EW60" s="153">
        <f t="shared" si="209"/>
        <v>0</v>
      </c>
      <c r="EX60" s="153">
        <f t="shared" si="209"/>
        <v>0</v>
      </c>
      <c r="EY60" s="153">
        <f t="shared" si="209"/>
        <v>0</v>
      </c>
      <c r="EZ60" s="153">
        <f t="shared" si="209"/>
        <v>0</v>
      </c>
      <c r="FA60" s="153">
        <f t="shared" si="209"/>
        <v>0</v>
      </c>
      <c r="FB60" s="153">
        <f t="shared" si="209"/>
        <v>0</v>
      </c>
      <c r="FC60" s="153">
        <f t="shared" si="209"/>
        <v>0</v>
      </c>
      <c r="FD60" s="153">
        <f t="shared" si="209"/>
        <v>0</v>
      </c>
      <c r="FE60" s="153">
        <f t="shared" si="209"/>
        <v>0</v>
      </c>
      <c r="FF60" s="153">
        <f t="shared" si="209"/>
        <v>0</v>
      </c>
      <c r="FG60" s="153">
        <f t="shared" si="209"/>
        <v>0</v>
      </c>
      <c r="FH60" s="153">
        <f t="shared" ref="FH60:FS60" si="210">((FH6-FG6)*(IF(FH6&lt;=150,FH59/150,FH59/300)))</f>
        <v>0</v>
      </c>
      <c r="FI60" s="153">
        <f t="shared" si="210"/>
        <v>0</v>
      </c>
      <c r="FJ60" s="153">
        <f t="shared" si="210"/>
        <v>0</v>
      </c>
      <c r="FK60" s="153">
        <f t="shared" si="210"/>
        <v>0</v>
      </c>
      <c r="FL60" s="153">
        <f t="shared" si="210"/>
        <v>0</v>
      </c>
      <c r="FM60" s="153">
        <f t="shared" si="210"/>
        <v>0</v>
      </c>
      <c r="FN60" s="153">
        <f t="shared" si="210"/>
        <v>0</v>
      </c>
      <c r="FO60" s="153">
        <f t="shared" si="210"/>
        <v>0</v>
      </c>
      <c r="FP60" s="153">
        <f t="shared" si="210"/>
        <v>0</v>
      </c>
      <c r="FQ60" s="153">
        <f t="shared" si="210"/>
        <v>0</v>
      </c>
      <c r="FR60" s="153">
        <f t="shared" si="210"/>
        <v>0</v>
      </c>
      <c r="FS60" s="153">
        <f t="shared" si="210"/>
        <v>0</v>
      </c>
    </row>
    <row r="61" spans="1:175" x14ac:dyDescent="0.25">
      <c r="A61" s="13" t="s">
        <v>24</v>
      </c>
    </row>
    <row r="62" spans="1:175" x14ac:dyDescent="0.25">
      <c r="A62" s="4" t="s">
        <v>171</v>
      </c>
      <c r="B62" s="141">
        <f>'Raw Data'!B199</f>
        <v>0.2</v>
      </c>
    </row>
    <row r="63" spans="1:175" x14ac:dyDescent="0.25">
      <c r="A63" t="s">
        <v>22</v>
      </c>
      <c r="B63" s="27">
        <f>'Raw Data'!B200</f>
        <v>12</v>
      </c>
    </row>
    <row r="64" spans="1:175" x14ac:dyDescent="0.25">
      <c r="A64" t="s">
        <v>85</v>
      </c>
      <c r="B64" s="20">
        <f>'Raw Data'!B201</f>
        <v>0.1</v>
      </c>
      <c r="EG64" t="s">
        <v>329</v>
      </c>
      <c r="EI64" s="153">
        <f>SUM(EH17:FH17)</f>
        <v>20.279178415396959</v>
      </c>
    </row>
    <row r="65" spans="1:175" x14ac:dyDescent="0.25">
      <c r="A65" s="13" t="s">
        <v>18</v>
      </c>
      <c r="EG65" t="s">
        <v>330</v>
      </c>
      <c r="EI65" s="153">
        <f>SUM(EH25:FH25)</f>
        <v>10.579464004739993</v>
      </c>
    </row>
    <row r="66" spans="1:175" x14ac:dyDescent="0.25">
      <c r="A66" t="s">
        <v>25</v>
      </c>
      <c r="B66" s="20">
        <f>'Raw Data'!B204</f>
        <v>0.15</v>
      </c>
      <c r="EG66" t="s">
        <v>331</v>
      </c>
      <c r="EI66" s="153">
        <f>SUM(EH24:FH24)</f>
        <v>26.161999999999992</v>
      </c>
    </row>
    <row r="67" spans="1:175" x14ac:dyDescent="0.25">
      <c r="A67" t="s">
        <v>26</v>
      </c>
      <c r="B67" s="28">
        <f>'Raw Data'!B205</f>
        <v>1.0125</v>
      </c>
    </row>
    <row r="68" spans="1:175" x14ac:dyDescent="0.25">
      <c r="A68" t="s">
        <v>36</v>
      </c>
      <c r="B68" s="20">
        <f>'Raw Data'!B206</f>
        <v>0.96</v>
      </c>
    </row>
    <row r="69" spans="1:175" x14ac:dyDescent="0.25">
      <c r="A69" t="s">
        <v>37</v>
      </c>
      <c r="B69" s="20">
        <f>'Raw Data'!B207</f>
        <v>0.8</v>
      </c>
    </row>
    <row r="70" spans="1:175" x14ac:dyDescent="0.25">
      <c r="A70" s="13" t="s">
        <v>78</v>
      </c>
    </row>
    <row r="71" spans="1:175" x14ac:dyDescent="0.25">
      <c r="A71" t="s">
        <v>79</v>
      </c>
      <c r="B71" s="6">
        <f>'Raw Data'!B223</f>
        <v>0.5</v>
      </c>
      <c r="C71" s="4">
        <f>C77*B71</f>
        <v>127.125</v>
      </c>
      <c r="D71" t="s">
        <v>8</v>
      </c>
    </row>
    <row r="72" spans="1:175" x14ac:dyDescent="0.25">
      <c r="A72" t="s">
        <v>84</v>
      </c>
      <c r="B72" s="6">
        <f>'Raw Data'!B224</f>
        <v>0.5</v>
      </c>
      <c r="C72" s="4">
        <f>C71*B72</f>
        <v>63.5625</v>
      </c>
      <c r="D72" t="s">
        <v>8</v>
      </c>
    </row>
    <row r="73" spans="1:175" x14ac:dyDescent="0.25">
      <c r="A73" t="s">
        <v>80</v>
      </c>
      <c r="B73" s="197">
        <f>'Raw Data'!B231/100</f>
        <v>0.28249999999999997</v>
      </c>
      <c r="C73" s="4">
        <f>B73*150</f>
        <v>42.374999999999993</v>
      </c>
      <c r="D73" t="s">
        <v>8</v>
      </c>
    </row>
    <row r="74" spans="1:175" x14ac:dyDescent="0.25">
      <c r="A74" t="s">
        <v>82</v>
      </c>
      <c r="B74" s="197">
        <f>'Raw Data'!B232/100</f>
        <v>0.27625</v>
      </c>
      <c r="C74" s="4">
        <f>B74*300</f>
        <v>82.875</v>
      </c>
      <c r="D74" t="s">
        <v>8</v>
      </c>
    </row>
    <row r="75" spans="1:175" x14ac:dyDescent="0.25">
      <c r="A75" t="s">
        <v>81</v>
      </c>
      <c r="B75" s="197">
        <f>'Raw Data'!B233/100</f>
        <v>0.20749999999999999</v>
      </c>
      <c r="C75" s="4">
        <f>B75*300</f>
        <v>62.25</v>
      </c>
      <c r="D75" t="s">
        <v>8</v>
      </c>
    </row>
    <row r="76" spans="1:175" x14ac:dyDescent="0.25">
      <c r="A76" t="s">
        <v>98</v>
      </c>
      <c r="B76" s="197">
        <f>'Raw Data'!B234/100</f>
        <v>0.2225</v>
      </c>
      <c r="C76" s="4">
        <f>B76*300</f>
        <v>66.75</v>
      </c>
      <c r="D76" t="s">
        <v>8</v>
      </c>
    </row>
    <row r="77" spans="1:175" x14ac:dyDescent="0.25">
      <c r="A77" t="s">
        <v>278</v>
      </c>
      <c r="B77">
        <f>'Raw Data'!GA5</f>
        <v>1050</v>
      </c>
      <c r="C77" s="4">
        <f>SUM(C73:C76)</f>
        <v>254.25</v>
      </c>
      <c r="D77" t="s">
        <v>8</v>
      </c>
    </row>
    <row r="79" spans="1:175" x14ac:dyDescent="0.25">
      <c r="A79" s="57" t="s">
        <v>162</v>
      </c>
    </row>
    <row r="80" spans="1:175" x14ac:dyDescent="0.25">
      <c r="A80" t="s">
        <v>163</v>
      </c>
      <c r="C80">
        <v>0</v>
      </c>
      <c r="D80">
        <f t="shared" ref="D80:AI80" si="211">IF(D$29="", C80+D16,0)</f>
        <v>7.7128524780273438</v>
      </c>
      <c r="E80">
        <f t="shared" si="211"/>
        <v>14.931559085845947</v>
      </c>
      <c r="F80">
        <f t="shared" si="211"/>
        <v>22.584668159484863</v>
      </c>
      <c r="G80">
        <f t="shared" si="211"/>
        <v>31.182241439819336</v>
      </c>
      <c r="H80">
        <f t="shared" si="211"/>
        <v>39.280908584594727</v>
      </c>
      <c r="I80">
        <f t="shared" si="211"/>
        <v>46.01344108581543</v>
      </c>
      <c r="J80">
        <f t="shared" si="211"/>
        <v>51.820639610290527</v>
      </c>
      <c r="K80">
        <f t="shared" si="211"/>
        <v>61.547083854675293</v>
      </c>
      <c r="L80">
        <f t="shared" si="211"/>
        <v>69.474459171295166</v>
      </c>
      <c r="M80">
        <f t="shared" si="211"/>
        <v>74.969132900238037</v>
      </c>
      <c r="N80">
        <f t="shared" si="211"/>
        <v>83.181955814361572</v>
      </c>
      <c r="O80">
        <f t="shared" si="211"/>
        <v>90.948551177978516</v>
      </c>
      <c r="P80">
        <f t="shared" si="211"/>
        <v>99.840455055236816</v>
      </c>
      <c r="Q80">
        <f t="shared" si="211"/>
        <v>109.06506538391113</v>
      </c>
      <c r="R80">
        <f t="shared" si="211"/>
        <v>116.08841276168823</v>
      </c>
      <c r="S80">
        <f t="shared" si="211"/>
        <v>119.20562982559204</v>
      </c>
      <c r="T80">
        <f t="shared" si="211"/>
        <v>128.71182870864868</v>
      </c>
      <c r="U80">
        <f t="shared" si="211"/>
        <v>139.96756887435913</v>
      </c>
      <c r="V80">
        <f t="shared" si="211"/>
        <v>148.67315721511841</v>
      </c>
      <c r="W80">
        <f t="shared" si="211"/>
        <v>157.04348134994507</v>
      </c>
      <c r="X80">
        <f t="shared" si="211"/>
        <v>167.21505975723267</v>
      </c>
      <c r="Y80">
        <f t="shared" si="211"/>
        <v>174.43487739562988</v>
      </c>
      <c r="Z80">
        <f t="shared" si="211"/>
        <v>178.12507200241089</v>
      </c>
      <c r="AA80">
        <f t="shared" si="211"/>
        <v>0</v>
      </c>
      <c r="AB80">
        <f t="shared" si="211"/>
        <v>7.3899869918823242</v>
      </c>
      <c r="AC80">
        <f t="shared" si="211"/>
        <v>16.132369995117188</v>
      </c>
      <c r="AD80">
        <f t="shared" si="211"/>
        <v>24.330649375915527</v>
      </c>
      <c r="AE80">
        <f t="shared" si="211"/>
        <v>0</v>
      </c>
      <c r="AF80">
        <f t="shared" si="211"/>
        <v>11.489725112915039</v>
      </c>
      <c r="AG80">
        <f t="shared" si="211"/>
        <v>0</v>
      </c>
      <c r="AH80">
        <f t="shared" si="211"/>
        <v>8.7938461303710938</v>
      </c>
      <c r="AI80">
        <f t="shared" si="211"/>
        <v>0</v>
      </c>
      <c r="AJ80">
        <f t="shared" ref="AJ80:BO80" si="212">IF(AJ$29="", AI80+AJ16,0)</f>
        <v>8.4363594055175781</v>
      </c>
      <c r="AK80">
        <f t="shared" si="212"/>
        <v>15.808555126190186</v>
      </c>
      <c r="AL80">
        <f t="shared" si="212"/>
        <v>23.094268798828125</v>
      </c>
      <c r="AM80">
        <f t="shared" si="212"/>
        <v>31.473848342895508</v>
      </c>
      <c r="AN80">
        <f t="shared" si="212"/>
        <v>0</v>
      </c>
      <c r="AO80">
        <f t="shared" si="212"/>
        <v>10.380794525146484</v>
      </c>
      <c r="AP80">
        <f t="shared" si="212"/>
        <v>0</v>
      </c>
      <c r="AQ80">
        <f t="shared" si="212"/>
        <v>7.4938430786132813</v>
      </c>
      <c r="AR80">
        <f t="shared" si="212"/>
        <v>15.572324752807617</v>
      </c>
      <c r="AS80">
        <f t="shared" si="212"/>
        <v>24.168886184692383</v>
      </c>
      <c r="AT80">
        <f t="shared" si="212"/>
        <v>0</v>
      </c>
      <c r="AU80">
        <f t="shared" si="212"/>
        <v>8.692988395690918</v>
      </c>
      <c r="AV80">
        <f t="shared" si="212"/>
        <v>0</v>
      </c>
      <c r="AW80">
        <f t="shared" si="212"/>
        <v>10.337225914001465</v>
      </c>
      <c r="AX80">
        <f t="shared" si="212"/>
        <v>18.093116760253906</v>
      </c>
      <c r="AY80">
        <f t="shared" si="212"/>
        <v>0</v>
      </c>
      <c r="AZ80">
        <f t="shared" si="212"/>
        <v>8.07</v>
      </c>
      <c r="BA80">
        <f t="shared" si="212"/>
        <v>0</v>
      </c>
      <c r="BB80">
        <f t="shared" si="212"/>
        <v>8.0408697128295898</v>
      </c>
      <c r="BC80">
        <f t="shared" si="212"/>
        <v>0</v>
      </c>
      <c r="BD80">
        <f t="shared" si="212"/>
        <v>6.000185489654541</v>
      </c>
      <c r="BE80">
        <f t="shared" si="212"/>
        <v>13.456724166870117</v>
      </c>
      <c r="BF80">
        <f t="shared" si="212"/>
        <v>20.463405132293701</v>
      </c>
      <c r="BG80">
        <f t="shared" si="212"/>
        <v>27.861288547515869</v>
      </c>
      <c r="BH80">
        <f t="shared" si="212"/>
        <v>0</v>
      </c>
      <c r="BI80">
        <f t="shared" si="212"/>
        <v>8.7962779998779297</v>
      </c>
      <c r="BJ80">
        <f t="shared" si="212"/>
        <v>0</v>
      </c>
      <c r="BK80">
        <f t="shared" si="212"/>
        <v>6.7958898544311523</v>
      </c>
      <c r="BL80">
        <f t="shared" si="212"/>
        <v>12.932663440704346</v>
      </c>
      <c r="BM80">
        <f t="shared" si="212"/>
        <v>0</v>
      </c>
      <c r="BN80">
        <f t="shared" si="212"/>
        <v>0</v>
      </c>
      <c r="BO80">
        <f t="shared" si="212"/>
        <v>9.81</v>
      </c>
      <c r="BP80">
        <f t="shared" ref="BP80:CU80" si="213">IF(BP$29="", BO80+BP16,0)</f>
        <v>0</v>
      </c>
      <c r="BQ80">
        <f t="shared" si="213"/>
        <v>0</v>
      </c>
      <c r="BR80">
        <f t="shared" si="213"/>
        <v>4.7841014862060547</v>
      </c>
      <c r="BS80">
        <f t="shared" si="213"/>
        <v>11.297449588775635</v>
      </c>
      <c r="BT80">
        <f t="shared" si="213"/>
        <v>16.875420093536377</v>
      </c>
      <c r="BU80">
        <f t="shared" si="213"/>
        <v>24.166241645812988</v>
      </c>
      <c r="BV80">
        <f t="shared" si="213"/>
        <v>0</v>
      </c>
      <c r="BW80">
        <f t="shared" si="213"/>
        <v>6.0862069129943848</v>
      </c>
      <c r="BX80">
        <f t="shared" si="213"/>
        <v>0</v>
      </c>
      <c r="BY80">
        <f t="shared" si="213"/>
        <v>6.8672709465026855</v>
      </c>
      <c r="BZ80">
        <f t="shared" si="213"/>
        <v>11.347801685333252</v>
      </c>
      <c r="CA80">
        <f t="shared" si="213"/>
        <v>0</v>
      </c>
      <c r="CB80">
        <f t="shared" si="213"/>
        <v>2.39</v>
      </c>
      <c r="CC80">
        <f t="shared" si="213"/>
        <v>0</v>
      </c>
      <c r="CD80">
        <f t="shared" si="213"/>
        <v>6.8746871948242188</v>
      </c>
      <c r="CE80">
        <f t="shared" si="213"/>
        <v>0</v>
      </c>
      <c r="CF80">
        <f t="shared" si="213"/>
        <v>6.7468090057373047</v>
      </c>
      <c r="CG80">
        <f t="shared" si="213"/>
        <v>12.712445735931396</v>
      </c>
      <c r="CH80">
        <f t="shared" si="213"/>
        <v>18.123484134674072</v>
      </c>
      <c r="CI80">
        <f t="shared" si="213"/>
        <v>24.325449466705322</v>
      </c>
      <c r="CJ80">
        <f t="shared" si="213"/>
        <v>0</v>
      </c>
      <c r="CK80">
        <f t="shared" si="213"/>
        <v>4.2199530601501465</v>
      </c>
      <c r="CL80">
        <f t="shared" si="213"/>
        <v>0</v>
      </c>
      <c r="CM80">
        <f t="shared" si="213"/>
        <v>5.8859653472900391</v>
      </c>
      <c r="CN80">
        <f t="shared" si="213"/>
        <v>11.798287868499756</v>
      </c>
      <c r="CO80">
        <f t="shared" si="213"/>
        <v>0</v>
      </c>
      <c r="CP80">
        <f t="shared" si="213"/>
        <v>4.8899999999999997</v>
      </c>
      <c r="CQ80">
        <f t="shared" si="213"/>
        <v>0</v>
      </c>
      <c r="CR80">
        <f t="shared" si="213"/>
        <v>5.13</v>
      </c>
      <c r="CS80">
        <f t="shared" si="213"/>
        <v>0</v>
      </c>
      <c r="CT80">
        <f t="shared" si="213"/>
        <v>5.94</v>
      </c>
      <c r="CU80">
        <f t="shared" si="213"/>
        <v>11.850000000000001</v>
      </c>
      <c r="CV80">
        <f t="shared" ref="CV80:EA80" si="214">IF(CV$29="", CU80+CV16,0)</f>
        <v>17.470000000000002</v>
      </c>
      <c r="CW80">
        <f t="shared" si="214"/>
        <v>24.133537979125979</v>
      </c>
      <c r="CX80">
        <f t="shared" si="214"/>
        <v>0</v>
      </c>
      <c r="CY80">
        <f t="shared" si="214"/>
        <v>6.6505112648010254</v>
      </c>
      <c r="CZ80">
        <f t="shared" si="214"/>
        <v>0</v>
      </c>
      <c r="DA80">
        <f t="shared" si="214"/>
        <v>5.5355539321899414</v>
      </c>
      <c r="DB80">
        <f t="shared" si="214"/>
        <v>10.755406856536865</v>
      </c>
      <c r="DC80">
        <f t="shared" si="214"/>
        <v>0</v>
      </c>
      <c r="DD80">
        <f t="shared" si="214"/>
        <v>6.2651033401489258</v>
      </c>
      <c r="DE80">
        <f t="shared" si="214"/>
        <v>0</v>
      </c>
      <c r="DF80">
        <f t="shared" si="214"/>
        <v>5.1289768218994141</v>
      </c>
      <c r="DG80">
        <f t="shared" si="214"/>
        <v>0</v>
      </c>
      <c r="DH80">
        <f t="shared" si="214"/>
        <v>5.1216545104980469</v>
      </c>
      <c r="DI80">
        <f t="shared" si="214"/>
        <v>10.888589382171631</v>
      </c>
      <c r="DJ80">
        <f t="shared" si="214"/>
        <v>16.229208469390869</v>
      </c>
      <c r="DK80">
        <f t="shared" si="214"/>
        <v>21.774069309234619</v>
      </c>
      <c r="DL80">
        <f t="shared" si="214"/>
        <v>26.772966861724854</v>
      </c>
      <c r="DM80">
        <f t="shared" si="214"/>
        <v>0</v>
      </c>
      <c r="DN80">
        <f t="shared" si="214"/>
        <v>6.1471037864685059</v>
      </c>
      <c r="DO80">
        <f t="shared" si="214"/>
        <v>0</v>
      </c>
      <c r="DP80">
        <f t="shared" si="214"/>
        <v>5.5960249900817871</v>
      </c>
      <c r="DQ80">
        <f t="shared" si="214"/>
        <v>12.135964393615723</v>
      </c>
      <c r="DR80">
        <f t="shared" si="214"/>
        <v>16.66403865814209</v>
      </c>
      <c r="DS80">
        <f t="shared" si="214"/>
        <v>19.268821477890015</v>
      </c>
      <c r="DT80">
        <f t="shared" si="214"/>
        <v>20.958428859710693</v>
      </c>
      <c r="DU80">
        <f t="shared" si="214"/>
        <v>22.039539456367493</v>
      </c>
      <c r="DV80">
        <f t="shared" si="214"/>
        <v>24.851070046424866</v>
      </c>
      <c r="DW80">
        <f t="shared" si="214"/>
        <v>28.822819828987122</v>
      </c>
      <c r="DX80">
        <f t="shared" si="214"/>
        <v>29.519767701625824</v>
      </c>
      <c r="DY80">
        <f t="shared" si="214"/>
        <v>32.05145400762558</v>
      </c>
      <c r="DZ80">
        <f t="shared" si="214"/>
        <v>0</v>
      </c>
      <c r="EA80">
        <f t="shared" si="214"/>
        <v>4.7608060836791992</v>
      </c>
      <c r="EB80">
        <f t="shared" ref="EB80:FG80" si="215">IF(EB$29="", EA80+EB16,0)</f>
        <v>8.681452751159668</v>
      </c>
      <c r="EC80">
        <f t="shared" si="215"/>
        <v>12.263687610626221</v>
      </c>
      <c r="ED80">
        <f t="shared" si="215"/>
        <v>17.001510620117188</v>
      </c>
      <c r="EE80">
        <f t="shared" si="215"/>
        <v>20.850438594818115</v>
      </c>
      <c r="EF80">
        <f t="shared" si="215"/>
        <v>26.517836093902588</v>
      </c>
      <c r="EG80">
        <f t="shared" si="215"/>
        <v>31.66946268081665</v>
      </c>
      <c r="EH80">
        <f t="shared" si="215"/>
        <v>0</v>
      </c>
      <c r="EI80">
        <f t="shared" si="215"/>
        <v>4.0017728805541992</v>
      </c>
      <c r="EJ80">
        <f t="shared" si="215"/>
        <v>4.4798648953437805</v>
      </c>
      <c r="EK80">
        <f t="shared" si="215"/>
        <v>8.0138674378395081</v>
      </c>
      <c r="EL80">
        <f t="shared" si="215"/>
        <v>11.84342747926712</v>
      </c>
      <c r="EM80">
        <f t="shared" si="215"/>
        <v>15.440904200077057</v>
      </c>
      <c r="EN80">
        <f t="shared" si="215"/>
        <v>19.757327616214752</v>
      </c>
      <c r="EO80">
        <f t="shared" si="215"/>
        <v>24.420686781406403</v>
      </c>
      <c r="EP80">
        <f t="shared" si="215"/>
        <v>27.642601072788239</v>
      </c>
      <c r="EQ80">
        <f t="shared" si="215"/>
        <v>29.985959351062775</v>
      </c>
      <c r="ER80">
        <f t="shared" si="215"/>
        <v>35.669098675251007</v>
      </c>
      <c r="ES80">
        <f t="shared" si="215"/>
        <v>39.07241827249527</v>
      </c>
      <c r="ET80">
        <f t="shared" si="215"/>
        <v>42.82084447145462</v>
      </c>
      <c r="EU80">
        <f t="shared" si="215"/>
        <v>47.362445652484894</v>
      </c>
      <c r="EV80">
        <f t="shared" si="215"/>
        <v>51.292160332202911</v>
      </c>
      <c r="EW80">
        <f t="shared" si="215"/>
        <v>52.941902816295624</v>
      </c>
      <c r="EX80">
        <f t="shared" si="215"/>
        <v>57.281271159648895</v>
      </c>
      <c r="EY80">
        <f t="shared" si="215"/>
        <v>59.588940560817719</v>
      </c>
      <c r="EZ80">
        <f t="shared" si="215"/>
        <v>62.407226026058197</v>
      </c>
      <c r="FA80">
        <f t="shared" si="215"/>
        <v>64.072151243686676</v>
      </c>
      <c r="FB80">
        <f t="shared" si="215"/>
        <v>66.722055017948151</v>
      </c>
      <c r="FC80">
        <f t="shared" si="215"/>
        <v>68.979029476642609</v>
      </c>
      <c r="FD80">
        <f t="shared" si="215"/>
        <v>70.567771732807159</v>
      </c>
      <c r="FE80">
        <f t="shared" si="215"/>
        <v>72.352147996425629</v>
      </c>
      <c r="FF80">
        <f t="shared" si="215"/>
        <v>74.64649099111557</v>
      </c>
      <c r="FG80">
        <f t="shared" si="215"/>
        <v>75.383534133434296</v>
      </c>
      <c r="FH80">
        <f t="shared" ref="FH80:FS80" si="216">IF(FH$29="", FG80+FH16,0)</f>
        <v>0</v>
      </c>
      <c r="FI80">
        <f t="shared" si="216"/>
        <v>3.0242266654968262</v>
      </c>
      <c r="FJ80">
        <f t="shared" si="216"/>
        <v>5.6920034885406494</v>
      </c>
      <c r="FK80">
        <f t="shared" si="216"/>
        <v>7.2308175563812256</v>
      </c>
      <c r="FL80">
        <f t="shared" si="216"/>
        <v>9.5665860176086426</v>
      </c>
      <c r="FM80">
        <f t="shared" si="216"/>
        <v>12.084419012069702</v>
      </c>
      <c r="FN80">
        <f t="shared" si="216"/>
        <v>14.849918127059937</v>
      </c>
      <c r="FO80">
        <f t="shared" si="216"/>
        <v>15.078256204724312</v>
      </c>
      <c r="FP80">
        <f t="shared" si="216"/>
        <v>15.5172069221735</v>
      </c>
      <c r="FQ80">
        <f t="shared" si="216"/>
        <v>16.377054765820503</v>
      </c>
      <c r="FR80">
        <f t="shared" si="216"/>
        <v>18.433230713009834</v>
      </c>
      <c r="FS80">
        <f t="shared" si="216"/>
        <v>21.801596477627754</v>
      </c>
    </row>
    <row r="81" spans="1:175" x14ac:dyDescent="0.25">
      <c r="A81" t="s">
        <v>93</v>
      </c>
      <c r="C81" s="77">
        <v>44.4</v>
      </c>
      <c r="D81">
        <f t="shared" ref="D81:AI81" si="217">IF(D$29="", C81, D29)</f>
        <v>44.4</v>
      </c>
      <c r="E81">
        <f t="shared" si="217"/>
        <v>44.4</v>
      </c>
      <c r="F81">
        <f t="shared" si="217"/>
        <v>44.4</v>
      </c>
      <c r="G81">
        <f t="shared" si="217"/>
        <v>44.4</v>
      </c>
      <c r="H81">
        <f t="shared" si="217"/>
        <v>44.4</v>
      </c>
      <c r="I81">
        <f t="shared" si="217"/>
        <v>44.4</v>
      </c>
      <c r="J81">
        <f t="shared" si="217"/>
        <v>44.4</v>
      </c>
      <c r="K81">
        <f t="shared" si="217"/>
        <v>44.4</v>
      </c>
      <c r="L81">
        <f t="shared" si="217"/>
        <v>44.4</v>
      </c>
      <c r="M81">
        <f t="shared" si="217"/>
        <v>44.4</v>
      </c>
      <c r="N81">
        <f t="shared" si="217"/>
        <v>44.4</v>
      </c>
      <c r="O81">
        <f t="shared" si="217"/>
        <v>44.4</v>
      </c>
      <c r="P81">
        <f t="shared" si="217"/>
        <v>44.4</v>
      </c>
      <c r="Q81">
        <f t="shared" si="217"/>
        <v>44.4</v>
      </c>
      <c r="R81">
        <f t="shared" si="217"/>
        <v>44.4</v>
      </c>
      <c r="S81">
        <f t="shared" si="217"/>
        <v>44.4</v>
      </c>
      <c r="T81">
        <f t="shared" si="217"/>
        <v>44.4</v>
      </c>
      <c r="U81">
        <f t="shared" si="217"/>
        <v>44.4</v>
      </c>
      <c r="V81">
        <f t="shared" si="217"/>
        <v>44.4</v>
      </c>
      <c r="W81">
        <f t="shared" si="217"/>
        <v>44.4</v>
      </c>
      <c r="X81">
        <f t="shared" si="217"/>
        <v>44.4</v>
      </c>
      <c r="Y81">
        <f t="shared" si="217"/>
        <v>44.4</v>
      </c>
      <c r="Z81">
        <f t="shared" si="217"/>
        <v>44.4</v>
      </c>
      <c r="AA81">
        <f t="shared" si="217"/>
        <v>59.585171019674135</v>
      </c>
      <c r="AB81">
        <f t="shared" si="217"/>
        <v>59.585171019674135</v>
      </c>
      <c r="AC81">
        <f t="shared" si="217"/>
        <v>59.585171019674135</v>
      </c>
      <c r="AD81">
        <f t="shared" si="217"/>
        <v>59.585171019674135</v>
      </c>
      <c r="AE81">
        <f t="shared" si="217"/>
        <v>47.353521757509938</v>
      </c>
      <c r="AF81">
        <f t="shared" si="217"/>
        <v>47.353521757509938</v>
      </c>
      <c r="AG81">
        <f t="shared" si="217"/>
        <v>57.528642406609499</v>
      </c>
      <c r="AH81">
        <f t="shared" si="217"/>
        <v>57.528642406609499</v>
      </c>
      <c r="AI81">
        <f t="shared" si="217"/>
        <v>21.603423892502136</v>
      </c>
      <c r="AJ81">
        <f t="shared" ref="AJ81:BO81" si="218">IF(AJ$29="", AI81, AJ29)</f>
        <v>21.603423892502136</v>
      </c>
      <c r="AK81">
        <f t="shared" si="218"/>
        <v>21.603423892502136</v>
      </c>
      <c r="AL81">
        <f t="shared" si="218"/>
        <v>21.603423892502136</v>
      </c>
      <c r="AM81">
        <f t="shared" si="218"/>
        <v>21.603423892502136</v>
      </c>
      <c r="AN81">
        <f t="shared" si="218"/>
        <v>51.119494330050671</v>
      </c>
      <c r="AO81">
        <f t="shared" si="218"/>
        <v>51.119494330050671</v>
      </c>
      <c r="AP81">
        <f t="shared" si="218"/>
        <v>25.95139458884745</v>
      </c>
      <c r="AQ81">
        <f t="shared" si="218"/>
        <v>25.95139458884745</v>
      </c>
      <c r="AR81">
        <f t="shared" si="218"/>
        <v>25.95139458884745</v>
      </c>
      <c r="AS81">
        <f t="shared" si="218"/>
        <v>25.95139458884745</v>
      </c>
      <c r="AT81">
        <f t="shared" si="218"/>
        <v>61.330511689492567</v>
      </c>
      <c r="AU81">
        <f t="shared" si="218"/>
        <v>61.330511689492567</v>
      </c>
      <c r="AV81">
        <f t="shared" si="218"/>
        <v>23.845687921162799</v>
      </c>
      <c r="AW81">
        <f t="shared" si="218"/>
        <v>23.845687921162799</v>
      </c>
      <c r="AX81">
        <f t="shared" si="218"/>
        <v>23.845687921162799</v>
      </c>
      <c r="AY81">
        <f t="shared" si="218"/>
        <v>58.159562340768147</v>
      </c>
      <c r="AZ81">
        <f t="shared" si="218"/>
        <v>58.159562340768147</v>
      </c>
      <c r="BA81">
        <f t="shared" si="218"/>
        <v>24.835977614869947</v>
      </c>
      <c r="BB81">
        <f t="shared" si="218"/>
        <v>24.835977614869947</v>
      </c>
      <c r="BC81">
        <f t="shared" si="218"/>
        <v>64.167339862604251</v>
      </c>
      <c r="BD81">
        <f t="shared" si="218"/>
        <v>64.167339862604251</v>
      </c>
      <c r="BE81">
        <f t="shared" si="218"/>
        <v>64.167339862604251</v>
      </c>
      <c r="BF81">
        <f t="shared" si="218"/>
        <v>64.167339862604251</v>
      </c>
      <c r="BG81">
        <f t="shared" si="218"/>
        <v>64.167339862604251</v>
      </c>
      <c r="BH81">
        <f t="shared" si="218"/>
        <v>50.505365277982577</v>
      </c>
      <c r="BI81">
        <f t="shared" si="218"/>
        <v>50.505365277982577</v>
      </c>
      <c r="BJ81">
        <f t="shared" si="218"/>
        <v>36.454410126572775</v>
      </c>
      <c r="BK81">
        <f t="shared" si="218"/>
        <v>36.454410126572775</v>
      </c>
      <c r="BL81">
        <f t="shared" si="218"/>
        <v>36.454410126572775</v>
      </c>
      <c r="BM81">
        <f t="shared" si="218"/>
        <v>35.856282458808444</v>
      </c>
      <c r="BN81">
        <f t="shared" si="218"/>
        <v>27.612874930852122</v>
      </c>
      <c r="BO81">
        <f t="shared" si="218"/>
        <v>27.612874930852122</v>
      </c>
      <c r="BP81">
        <f t="shared" ref="BP81:CU81" si="219">IF(BP$29="", BO81, BP29)</f>
        <v>7.412351056243347</v>
      </c>
      <c r="BQ81">
        <f t="shared" si="219"/>
        <v>28.410009804202872</v>
      </c>
      <c r="BR81">
        <f t="shared" si="219"/>
        <v>28.410009804202872</v>
      </c>
      <c r="BS81">
        <f t="shared" si="219"/>
        <v>28.410009804202872</v>
      </c>
      <c r="BT81">
        <f t="shared" si="219"/>
        <v>28.410009804202872</v>
      </c>
      <c r="BU81">
        <f t="shared" si="219"/>
        <v>28.410009804202872</v>
      </c>
      <c r="BV81">
        <f t="shared" si="219"/>
        <v>50.729329273318051</v>
      </c>
      <c r="BW81">
        <f t="shared" si="219"/>
        <v>50.729329273318051</v>
      </c>
      <c r="BX81">
        <f t="shared" si="219"/>
        <v>6.3562205342352742</v>
      </c>
      <c r="BY81">
        <f t="shared" si="219"/>
        <v>6.3562205342352742</v>
      </c>
      <c r="BZ81">
        <f t="shared" si="219"/>
        <v>6.3562205342352742</v>
      </c>
      <c r="CA81">
        <f t="shared" si="219"/>
        <v>32.39016447609923</v>
      </c>
      <c r="CB81">
        <f t="shared" si="219"/>
        <v>32.39016447609923</v>
      </c>
      <c r="CC81">
        <f t="shared" si="219"/>
        <v>12.513529080635475</v>
      </c>
      <c r="CD81">
        <f t="shared" si="219"/>
        <v>12.513529080635475</v>
      </c>
      <c r="CE81">
        <f t="shared" si="219"/>
        <v>24.312310104027823</v>
      </c>
      <c r="CF81">
        <f t="shared" si="219"/>
        <v>24.312310104027823</v>
      </c>
      <c r="CG81">
        <f t="shared" si="219"/>
        <v>24.312310104027823</v>
      </c>
      <c r="CH81">
        <f t="shared" si="219"/>
        <v>24.312310104027823</v>
      </c>
      <c r="CI81">
        <f t="shared" si="219"/>
        <v>24.312310104027823</v>
      </c>
      <c r="CJ81">
        <f t="shared" si="219"/>
        <v>21.690796874329724</v>
      </c>
      <c r="CK81">
        <f t="shared" si="219"/>
        <v>21.690796874329724</v>
      </c>
      <c r="CL81">
        <f t="shared" si="219"/>
        <v>9.0153565488386995</v>
      </c>
      <c r="CM81">
        <f t="shared" si="219"/>
        <v>9.0153565488386995</v>
      </c>
      <c r="CN81">
        <f t="shared" si="219"/>
        <v>9.0153565488386995</v>
      </c>
      <c r="CO81">
        <f t="shared" si="219"/>
        <v>45.340241192517077</v>
      </c>
      <c r="CP81">
        <f t="shared" si="219"/>
        <v>45.340241192517077</v>
      </c>
      <c r="CQ81">
        <f t="shared" si="219"/>
        <v>8.3700401147655032</v>
      </c>
      <c r="CR81">
        <f t="shared" si="219"/>
        <v>8.3700401147655032</v>
      </c>
      <c r="CS81">
        <f t="shared" si="219"/>
        <v>32.106008850868498</v>
      </c>
      <c r="CT81">
        <f t="shared" si="219"/>
        <v>32.106008850868498</v>
      </c>
      <c r="CU81">
        <f t="shared" si="219"/>
        <v>32.106008850868498</v>
      </c>
      <c r="CV81">
        <f t="shared" ref="CV81:EA81" si="220">IF(CV$29="", CU81, CV29)</f>
        <v>32.106008850868498</v>
      </c>
      <c r="CW81">
        <f t="shared" si="220"/>
        <v>32.106008850868498</v>
      </c>
      <c r="CX81">
        <f t="shared" si="220"/>
        <v>54.098631206784304</v>
      </c>
      <c r="CY81">
        <f t="shared" si="220"/>
        <v>54.098631206784304</v>
      </c>
      <c r="CZ81">
        <f t="shared" si="220"/>
        <v>8.4162112596377643</v>
      </c>
      <c r="DA81">
        <f t="shared" si="220"/>
        <v>8.4162112596377643</v>
      </c>
      <c r="DB81">
        <f t="shared" si="220"/>
        <v>8.4162112596377643</v>
      </c>
      <c r="DC81">
        <f t="shared" si="220"/>
        <v>42.022251077521204</v>
      </c>
      <c r="DD81">
        <f t="shared" si="220"/>
        <v>42.022251077521204</v>
      </c>
      <c r="DE81">
        <f t="shared" si="220"/>
        <v>10.395210803919973</v>
      </c>
      <c r="DF81">
        <f t="shared" si="220"/>
        <v>10.395210803919973</v>
      </c>
      <c r="DG81">
        <f t="shared" si="220"/>
        <v>28.751434041191033</v>
      </c>
      <c r="DH81">
        <f t="shared" si="220"/>
        <v>28.751434041191033</v>
      </c>
      <c r="DI81">
        <f t="shared" si="220"/>
        <v>28.751434041191033</v>
      </c>
      <c r="DJ81">
        <f t="shared" si="220"/>
        <v>28.751434041191033</v>
      </c>
      <c r="DK81">
        <f t="shared" si="220"/>
        <v>28.751434041191033</v>
      </c>
      <c r="DL81">
        <f t="shared" si="220"/>
        <v>28.751434041191033</v>
      </c>
      <c r="DM81">
        <f t="shared" si="220"/>
        <v>60.984482265261292</v>
      </c>
      <c r="DN81">
        <f t="shared" si="220"/>
        <v>60.984482265261292</v>
      </c>
      <c r="DO81">
        <f t="shared" si="220"/>
        <v>19.094915699660703</v>
      </c>
      <c r="DP81">
        <f t="shared" si="220"/>
        <v>19.094915699660703</v>
      </c>
      <c r="DQ81">
        <f t="shared" si="220"/>
        <v>19.094915699660703</v>
      </c>
      <c r="DR81">
        <f t="shared" si="220"/>
        <v>19.094915699660703</v>
      </c>
      <c r="DS81">
        <f t="shared" si="220"/>
        <v>19.094915699660703</v>
      </c>
      <c r="DT81">
        <f t="shared" si="220"/>
        <v>19.094915699660703</v>
      </c>
      <c r="DU81">
        <f t="shared" si="220"/>
        <v>19.094915699660703</v>
      </c>
      <c r="DV81">
        <f t="shared" si="220"/>
        <v>19.094915699660703</v>
      </c>
      <c r="DW81">
        <f t="shared" si="220"/>
        <v>19.094915699660703</v>
      </c>
      <c r="DX81">
        <f t="shared" si="220"/>
        <v>19.094915699660703</v>
      </c>
      <c r="DY81">
        <f t="shared" si="220"/>
        <v>19.094915699660703</v>
      </c>
      <c r="DZ81">
        <f t="shared" si="220"/>
        <v>23.135279165156554</v>
      </c>
      <c r="EA81">
        <f t="shared" si="220"/>
        <v>23.135279165156554</v>
      </c>
      <c r="EB81">
        <f t="shared" ref="EB81:FG81" si="221">IF(EB$29="", EA81, EB29)</f>
        <v>23.135279165156554</v>
      </c>
      <c r="EC81">
        <f t="shared" si="221"/>
        <v>23.135279165156554</v>
      </c>
      <c r="ED81">
        <f t="shared" si="221"/>
        <v>23.135279165156554</v>
      </c>
      <c r="EE81">
        <f t="shared" si="221"/>
        <v>23.135279165156554</v>
      </c>
      <c r="EF81">
        <f t="shared" si="221"/>
        <v>23.135279165156554</v>
      </c>
      <c r="EG81">
        <f t="shared" si="221"/>
        <v>23.135279165156554</v>
      </c>
      <c r="EH81">
        <f t="shared" si="221"/>
        <v>17.469891143738323</v>
      </c>
      <c r="EI81">
        <f t="shared" si="221"/>
        <v>17.469891143738323</v>
      </c>
      <c r="EJ81">
        <f t="shared" si="221"/>
        <v>17.469891143738323</v>
      </c>
      <c r="EK81">
        <f t="shared" si="221"/>
        <v>17.469891143738323</v>
      </c>
      <c r="EL81">
        <f t="shared" si="221"/>
        <v>17.469891143738323</v>
      </c>
      <c r="EM81">
        <f t="shared" si="221"/>
        <v>17.469891143738323</v>
      </c>
      <c r="EN81">
        <f t="shared" si="221"/>
        <v>17.469891143738323</v>
      </c>
      <c r="EO81">
        <f t="shared" si="221"/>
        <v>17.469891143738323</v>
      </c>
      <c r="EP81">
        <f t="shared" si="221"/>
        <v>17.469891143738323</v>
      </c>
      <c r="EQ81">
        <f t="shared" si="221"/>
        <v>17.469891143738323</v>
      </c>
      <c r="ER81">
        <f t="shared" si="221"/>
        <v>17.469891143738323</v>
      </c>
      <c r="ES81">
        <f t="shared" si="221"/>
        <v>17.469891143738323</v>
      </c>
      <c r="ET81">
        <f t="shared" si="221"/>
        <v>17.469891143738323</v>
      </c>
      <c r="EU81">
        <f t="shared" si="221"/>
        <v>17.469891143738323</v>
      </c>
      <c r="EV81">
        <f t="shared" si="221"/>
        <v>17.469891143738323</v>
      </c>
      <c r="EW81">
        <f t="shared" si="221"/>
        <v>17.469891143738323</v>
      </c>
      <c r="EX81">
        <f t="shared" si="221"/>
        <v>17.469891143738323</v>
      </c>
      <c r="EY81">
        <f t="shared" si="221"/>
        <v>17.469891143738323</v>
      </c>
      <c r="EZ81">
        <f t="shared" si="221"/>
        <v>17.469891143738323</v>
      </c>
      <c r="FA81">
        <f t="shared" si="221"/>
        <v>17.469891143738323</v>
      </c>
      <c r="FB81">
        <f t="shared" si="221"/>
        <v>17.469891143738323</v>
      </c>
      <c r="FC81">
        <f t="shared" si="221"/>
        <v>17.469891143738323</v>
      </c>
      <c r="FD81">
        <f t="shared" si="221"/>
        <v>17.469891143738323</v>
      </c>
      <c r="FE81">
        <f t="shared" si="221"/>
        <v>17.469891143738323</v>
      </c>
      <c r="FF81">
        <f t="shared" si="221"/>
        <v>17.469891143738323</v>
      </c>
      <c r="FG81">
        <f t="shared" si="221"/>
        <v>17.469891143738323</v>
      </c>
      <c r="FH81">
        <f t="shared" ref="FH81:FS81" si="222">IF(FH$29="", FG81, FH29)</f>
        <v>27.413122239763048</v>
      </c>
      <c r="FI81">
        <f t="shared" si="222"/>
        <v>27.413122239763048</v>
      </c>
      <c r="FJ81">
        <f t="shared" si="222"/>
        <v>27.413122239763048</v>
      </c>
      <c r="FK81">
        <f t="shared" si="222"/>
        <v>27.413122239763048</v>
      </c>
      <c r="FL81">
        <f t="shared" si="222"/>
        <v>27.413122239763048</v>
      </c>
      <c r="FM81">
        <f t="shared" si="222"/>
        <v>27.413122239763048</v>
      </c>
      <c r="FN81">
        <f t="shared" si="222"/>
        <v>27.413122239763048</v>
      </c>
      <c r="FO81">
        <f t="shared" si="222"/>
        <v>27.413122239763048</v>
      </c>
      <c r="FP81">
        <f t="shared" si="222"/>
        <v>27.413122239763048</v>
      </c>
      <c r="FQ81">
        <f t="shared" si="222"/>
        <v>27.413122239763048</v>
      </c>
      <c r="FR81">
        <f t="shared" si="222"/>
        <v>27.413122239763048</v>
      </c>
      <c r="FS81">
        <f t="shared" si="222"/>
        <v>27.413122239763048</v>
      </c>
    </row>
    <row r="82" spans="1:175" x14ac:dyDescent="0.25">
      <c r="A82" t="s">
        <v>164</v>
      </c>
      <c r="C82">
        <v>0</v>
      </c>
      <c r="D82" t="str">
        <f>IF(D$29="","", D81-C81)</f>
        <v/>
      </c>
      <c r="E82" t="str">
        <f t="shared" ref="E82:BP82" si="223">IF(E$29="","", E81-D81)</f>
        <v/>
      </c>
      <c r="F82" t="str">
        <f t="shared" si="223"/>
        <v/>
      </c>
      <c r="G82" t="str">
        <f t="shared" si="223"/>
        <v/>
      </c>
      <c r="H82" t="str">
        <f t="shared" si="223"/>
        <v/>
      </c>
      <c r="I82" t="str">
        <f t="shared" si="223"/>
        <v/>
      </c>
      <c r="J82" t="str">
        <f t="shared" si="223"/>
        <v/>
      </c>
      <c r="K82" t="str">
        <f t="shared" si="223"/>
        <v/>
      </c>
      <c r="L82" t="str">
        <f t="shared" si="223"/>
        <v/>
      </c>
      <c r="M82" t="str">
        <f t="shared" si="223"/>
        <v/>
      </c>
      <c r="N82" t="str">
        <f t="shared" si="223"/>
        <v/>
      </c>
      <c r="O82" t="str">
        <f t="shared" si="223"/>
        <v/>
      </c>
      <c r="P82" t="str">
        <f t="shared" si="223"/>
        <v/>
      </c>
      <c r="Q82" t="str">
        <f t="shared" si="223"/>
        <v/>
      </c>
      <c r="R82" t="str">
        <f t="shared" si="223"/>
        <v/>
      </c>
      <c r="S82" t="str">
        <f t="shared" si="223"/>
        <v/>
      </c>
      <c r="T82" t="str">
        <f t="shared" si="223"/>
        <v/>
      </c>
      <c r="U82" t="str">
        <f t="shared" si="223"/>
        <v/>
      </c>
      <c r="V82" t="str">
        <f t="shared" si="223"/>
        <v/>
      </c>
      <c r="W82" t="str">
        <f t="shared" si="223"/>
        <v/>
      </c>
      <c r="X82" t="str">
        <f t="shared" si="223"/>
        <v/>
      </c>
      <c r="Y82" t="str">
        <f t="shared" si="223"/>
        <v/>
      </c>
      <c r="Z82" t="str">
        <f t="shared" si="223"/>
        <v/>
      </c>
      <c r="AA82">
        <f t="shared" si="223"/>
        <v>15.185171019674137</v>
      </c>
      <c r="AB82" t="str">
        <f t="shared" si="223"/>
        <v/>
      </c>
      <c r="AC82" t="str">
        <f t="shared" si="223"/>
        <v/>
      </c>
      <c r="AD82" t="str">
        <f t="shared" si="223"/>
        <v/>
      </c>
      <c r="AE82">
        <f t="shared" si="223"/>
        <v>-12.231649262164197</v>
      </c>
      <c r="AF82" t="str">
        <f t="shared" si="223"/>
        <v/>
      </c>
      <c r="AG82">
        <f t="shared" si="223"/>
        <v>10.175120649099561</v>
      </c>
      <c r="AH82" t="str">
        <f t="shared" si="223"/>
        <v/>
      </c>
      <c r="AI82">
        <f t="shared" si="223"/>
        <v>-35.925218514107364</v>
      </c>
      <c r="AJ82" t="str">
        <f t="shared" si="223"/>
        <v/>
      </c>
      <c r="AK82" t="str">
        <f t="shared" si="223"/>
        <v/>
      </c>
      <c r="AL82" t="str">
        <f t="shared" si="223"/>
        <v/>
      </c>
      <c r="AM82" t="str">
        <f t="shared" si="223"/>
        <v/>
      </c>
      <c r="AN82">
        <f t="shared" si="223"/>
        <v>29.516070437548535</v>
      </c>
      <c r="AO82" t="str">
        <f t="shared" si="223"/>
        <v/>
      </c>
      <c r="AP82">
        <f t="shared" si="223"/>
        <v>-25.168099741203221</v>
      </c>
      <c r="AQ82" t="str">
        <f t="shared" si="223"/>
        <v/>
      </c>
      <c r="AR82" t="str">
        <f t="shared" si="223"/>
        <v/>
      </c>
      <c r="AS82" t="str">
        <f t="shared" si="223"/>
        <v/>
      </c>
      <c r="AT82">
        <f t="shared" si="223"/>
        <v>35.379117100645118</v>
      </c>
      <c r="AU82" t="str">
        <f t="shared" si="223"/>
        <v/>
      </c>
      <c r="AV82">
        <f t="shared" si="223"/>
        <v>-37.484823768329768</v>
      </c>
      <c r="AW82" t="str">
        <f t="shared" si="223"/>
        <v/>
      </c>
      <c r="AX82" t="str">
        <f t="shared" si="223"/>
        <v/>
      </c>
      <c r="AY82">
        <f t="shared" si="223"/>
        <v>34.313874419605348</v>
      </c>
      <c r="AZ82" t="str">
        <f t="shared" si="223"/>
        <v/>
      </c>
      <c r="BA82">
        <f t="shared" si="223"/>
        <v>-33.323584725898201</v>
      </c>
      <c r="BB82" t="str">
        <f t="shared" si="223"/>
        <v/>
      </c>
      <c r="BC82">
        <f t="shared" si="223"/>
        <v>39.331362247734305</v>
      </c>
      <c r="BD82" t="str">
        <f t="shared" si="223"/>
        <v/>
      </c>
      <c r="BE82" t="str">
        <f t="shared" si="223"/>
        <v/>
      </c>
      <c r="BF82" t="str">
        <f t="shared" si="223"/>
        <v/>
      </c>
      <c r="BG82" t="str">
        <f t="shared" si="223"/>
        <v/>
      </c>
      <c r="BH82">
        <f t="shared" si="223"/>
        <v>-13.661974584621674</v>
      </c>
      <c r="BI82" t="str">
        <f t="shared" si="223"/>
        <v/>
      </c>
      <c r="BJ82">
        <f t="shared" si="223"/>
        <v>-14.050955151409802</v>
      </c>
      <c r="BK82" t="str">
        <f t="shared" si="223"/>
        <v/>
      </c>
      <c r="BL82" t="str">
        <f t="shared" si="223"/>
        <v/>
      </c>
      <c r="BM82">
        <f t="shared" si="223"/>
        <v>-0.59812766776433079</v>
      </c>
      <c r="BN82">
        <f t="shared" si="223"/>
        <v>-8.2434075279563217</v>
      </c>
      <c r="BO82" t="str">
        <f t="shared" si="223"/>
        <v/>
      </c>
      <c r="BP82">
        <f t="shared" si="223"/>
        <v>-20.200523874608777</v>
      </c>
      <c r="BQ82">
        <f t="shared" ref="BQ82:EB82" si="224">IF(BQ$29="","", BQ81-BP81)</f>
        <v>20.997658747959527</v>
      </c>
      <c r="BR82" t="str">
        <f t="shared" si="224"/>
        <v/>
      </c>
      <c r="BS82" t="str">
        <f t="shared" si="224"/>
        <v/>
      </c>
      <c r="BT82" t="str">
        <f t="shared" si="224"/>
        <v/>
      </c>
      <c r="BU82" t="str">
        <f t="shared" si="224"/>
        <v/>
      </c>
      <c r="BV82">
        <f t="shared" si="224"/>
        <v>22.319319469115179</v>
      </c>
      <c r="BW82" t="str">
        <f t="shared" si="224"/>
        <v/>
      </c>
      <c r="BX82">
        <f t="shared" si="224"/>
        <v>-44.373108739082774</v>
      </c>
      <c r="BY82" t="str">
        <f t="shared" si="224"/>
        <v/>
      </c>
      <c r="BZ82" t="str">
        <f t="shared" si="224"/>
        <v/>
      </c>
      <c r="CA82">
        <f t="shared" si="224"/>
        <v>26.033943941863956</v>
      </c>
      <c r="CB82" t="str">
        <f t="shared" si="224"/>
        <v/>
      </c>
      <c r="CC82">
        <f t="shared" si="224"/>
        <v>-19.876635395463754</v>
      </c>
      <c r="CD82" t="str">
        <f t="shared" si="224"/>
        <v/>
      </c>
      <c r="CE82">
        <f t="shared" si="224"/>
        <v>11.798781023392348</v>
      </c>
      <c r="CF82" t="str">
        <f t="shared" si="224"/>
        <v/>
      </c>
      <c r="CG82" t="str">
        <f t="shared" si="224"/>
        <v/>
      </c>
      <c r="CH82" t="str">
        <f t="shared" si="224"/>
        <v/>
      </c>
      <c r="CI82" t="str">
        <f t="shared" si="224"/>
        <v/>
      </c>
      <c r="CJ82">
        <f t="shared" si="224"/>
        <v>-2.621513229698099</v>
      </c>
      <c r="CK82" t="str">
        <f t="shared" si="224"/>
        <v/>
      </c>
      <c r="CL82">
        <f t="shared" si="224"/>
        <v>-12.675440325491024</v>
      </c>
      <c r="CM82" t="str">
        <f t="shared" si="224"/>
        <v/>
      </c>
      <c r="CN82" t="str">
        <f t="shared" si="224"/>
        <v/>
      </c>
      <c r="CO82">
        <f t="shared" si="224"/>
        <v>36.324884643678374</v>
      </c>
      <c r="CP82" t="str">
        <f t="shared" si="224"/>
        <v/>
      </c>
      <c r="CQ82">
        <f t="shared" si="224"/>
        <v>-36.970201077751575</v>
      </c>
      <c r="CR82" t="str">
        <f t="shared" si="224"/>
        <v/>
      </c>
      <c r="CS82">
        <f t="shared" si="224"/>
        <v>23.735968736102997</v>
      </c>
      <c r="CT82" t="str">
        <f t="shared" si="224"/>
        <v/>
      </c>
      <c r="CU82" t="str">
        <f t="shared" si="224"/>
        <v/>
      </c>
      <c r="CV82" t="str">
        <f t="shared" si="224"/>
        <v/>
      </c>
      <c r="CW82" t="str">
        <f t="shared" si="224"/>
        <v/>
      </c>
      <c r="CX82">
        <f t="shared" si="224"/>
        <v>21.992622355915806</v>
      </c>
      <c r="CY82" t="str">
        <f t="shared" si="224"/>
        <v/>
      </c>
      <c r="CZ82">
        <f t="shared" si="224"/>
        <v>-45.682419947146542</v>
      </c>
      <c r="DA82" t="str">
        <f t="shared" si="224"/>
        <v/>
      </c>
      <c r="DB82" t="str">
        <f t="shared" si="224"/>
        <v/>
      </c>
      <c r="DC82">
        <f t="shared" si="224"/>
        <v>33.606039817883442</v>
      </c>
      <c r="DD82" t="str">
        <f t="shared" si="224"/>
        <v/>
      </c>
      <c r="DE82">
        <f t="shared" si="224"/>
        <v>-31.627040273601231</v>
      </c>
      <c r="DF82" t="str">
        <f t="shared" si="224"/>
        <v/>
      </c>
      <c r="DG82">
        <f t="shared" si="224"/>
        <v>18.35622323727106</v>
      </c>
      <c r="DH82" t="str">
        <f t="shared" si="224"/>
        <v/>
      </c>
      <c r="DI82" t="str">
        <f t="shared" si="224"/>
        <v/>
      </c>
      <c r="DJ82" t="str">
        <f t="shared" si="224"/>
        <v/>
      </c>
      <c r="DK82" t="str">
        <f t="shared" si="224"/>
        <v/>
      </c>
      <c r="DL82" t="str">
        <f t="shared" si="224"/>
        <v/>
      </c>
      <c r="DM82">
        <f t="shared" si="224"/>
        <v>32.233048224070259</v>
      </c>
      <c r="DN82" t="str">
        <f t="shared" si="224"/>
        <v/>
      </c>
      <c r="DO82">
        <f t="shared" si="224"/>
        <v>-41.889566565600589</v>
      </c>
      <c r="DP82" t="str">
        <f t="shared" si="224"/>
        <v/>
      </c>
      <c r="DQ82" t="str">
        <f t="shared" si="224"/>
        <v/>
      </c>
      <c r="DR82" t="str">
        <f t="shared" si="224"/>
        <v/>
      </c>
      <c r="DS82" t="str">
        <f t="shared" si="224"/>
        <v/>
      </c>
      <c r="DT82" t="str">
        <f t="shared" si="224"/>
        <v/>
      </c>
      <c r="DU82" t="str">
        <f t="shared" si="224"/>
        <v/>
      </c>
      <c r="DV82" t="str">
        <f t="shared" si="224"/>
        <v/>
      </c>
      <c r="DW82" t="str">
        <f t="shared" si="224"/>
        <v/>
      </c>
      <c r="DX82" t="str">
        <f t="shared" si="224"/>
        <v/>
      </c>
      <c r="DY82" t="str">
        <f t="shared" si="224"/>
        <v/>
      </c>
      <c r="DZ82">
        <f t="shared" si="224"/>
        <v>4.0403634654958509</v>
      </c>
      <c r="EA82" t="str">
        <f t="shared" si="224"/>
        <v/>
      </c>
      <c r="EB82" t="str">
        <f t="shared" si="224"/>
        <v/>
      </c>
      <c r="EC82" t="str">
        <f t="shared" ref="EC82:ES82" si="225">IF(EC$29="","", EC81-EB81)</f>
        <v/>
      </c>
      <c r="ED82" t="str">
        <f t="shared" si="225"/>
        <v/>
      </c>
      <c r="EE82" t="str">
        <f t="shared" si="225"/>
        <v/>
      </c>
      <c r="EF82" t="str">
        <f t="shared" si="225"/>
        <v/>
      </c>
      <c r="EG82" t="str">
        <f t="shared" si="225"/>
        <v/>
      </c>
      <c r="EH82">
        <f t="shared" si="225"/>
        <v>-5.6653880214182308</v>
      </c>
      <c r="EI82" t="str">
        <f t="shared" si="225"/>
        <v/>
      </c>
      <c r="EJ82" t="str">
        <f t="shared" si="225"/>
        <v/>
      </c>
      <c r="EK82" t="str">
        <f t="shared" si="225"/>
        <v/>
      </c>
      <c r="EL82" t="str">
        <f t="shared" si="225"/>
        <v/>
      </c>
      <c r="EM82" t="str">
        <f t="shared" si="225"/>
        <v/>
      </c>
      <c r="EN82" t="str">
        <f t="shared" si="225"/>
        <v/>
      </c>
      <c r="EO82" t="str">
        <f t="shared" si="225"/>
        <v/>
      </c>
      <c r="EP82" t="str">
        <f t="shared" si="225"/>
        <v/>
      </c>
      <c r="EQ82" t="str">
        <f t="shared" si="225"/>
        <v/>
      </c>
      <c r="ER82" t="str">
        <f t="shared" si="225"/>
        <v/>
      </c>
      <c r="ES82" t="str">
        <f t="shared" si="225"/>
        <v/>
      </c>
      <c r="ET82" t="str">
        <f t="shared" ref="ET82:FS82" si="226">IF(ET$29="","", ET81-ES81)</f>
        <v/>
      </c>
      <c r="EU82" t="str">
        <f t="shared" si="226"/>
        <v/>
      </c>
      <c r="EV82" t="str">
        <f t="shared" si="226"/>
        <v/>
      </c>
      <c r="EW82" t="str">
        <f t="shared" si="226"/>
        <v/>
      </c>
      <c r="EX82" t="str">
        <f t="shared" si="226"/>
        <v/>
      </c>
      <c r="EY82" t="str">
        <f t="shared" si="226"/>
        <v/>
      </c>
      <c r="EZ82" t="str">
        <f t="shared" si="226"/>
        <v/>
      </c>
      <c r="FA82" t="str">
        <f t="shared" si="226"/>
        <v/>
      </c>
      <c r="FB82" t="str">
        <f t="shared" si="226"/>
        <v/>
      </c>
      <c r="FC82" t="str">
        <f t="shared" si="226"/>
        <v/>
      </c>
      <c r="FD82" t="str">
        <f t="shared" si="226"/>
        <v/>
      </c>
      <c r="FE82" t="str">
        <f t="shared" si="226"/>
        <v/>
      </c>
      <c r="FF82" t="str">
        <f t="shared" si="226"/>
        <v/>
      </c>
      <c r="FG82" t="str">
        <f t="shared" si="226"/>
        <v/>
      </c>
      <c r="FH82">
        <f t="shared" si="226"/>
        <v>9.943231096024725</v>
      </c>
      <c r="FI82" t="str">
        <f t="shared" si="226"/>
        <v/>
      </c>
      <c r="FJ82" t="str">
        <f t="shared" si="226"/>
        <v/>
      </c>
      <c r="FK82" t="str">
        <f t="shared" si="226"/>
        <v/>
      </c>
      <c r="FL82" t="str">
        <f t="shared" si="226"/>
        <v/>
      </c>
      <c r="FM82" t="str">
        <f t="shared" si="226"/>
        <v/>
      </c>
      <c r="FN82" t="str">
        <f t="shared" si="226"/>
        <v/>
      </c>
      <c r="FO82" t="str">
        <f t="shared" si="226"/>
        <v/>
      </c>
      <c r="FP82" t="str">
        <f t="shared" si="226"/>
        <v/>
      </c>
      <c r="FQ82" t="str">
        <f t="shared" si="226"/>
        <v/>
      </c>
      <c r="FR82" t="str">
        <f t="shared" si="226"/>
        <v/>
      </c>
      <c r="FS82" t="str">
        <f t="shared" si="226"/>
        <v/>
      </c>
    </row>
    <row r="83" spans="1:175" x14ac:dyDescent="0.25">
      <c r="A83" t="s">
        <v>165</v>
      </c>
      <c r="C83">
        <v>0</v>
      </c>
      <c r="D83">
        <f t="shared" ref="D83:AI83" si="227">IF(D$29="", C83, D41)</f>
        <v>0</v>
      </c>
      <c r="E83">
        <f t="shared" si="227"/>
        <v>0</v>
      </c>
      <c r="F83">
        <f t="shared" si="227"/>
        <v>0</v>
      </c>
      <c r="G83">
        <f t="shared" si="227"/>
        <v>0</v>
      </c>
      <c r="H83">
        <f t="shared" si="227"/>
        <v>0</v>
      </c>
      <c r="I83">
        <f t="shared" si="227"/>
        <v>0</v>
      </c>
      <c r="J83">
        <f t="shared" si="227"/>
        <v>0</v>
      </c>
      <c r="K83">
        <f t="shared" si="227"/>
        <v>0</v>
      </c>
      <c r="L83">
        <f t="shared" si="227"/>
        <v>0</v>
      </c>
      <c r="M83">
        <f t="shared" si="227"/>
        <v>0</v>
      </c>
      <c r="N83">
        <f t="shared" si="227"/>
        <v>0</v>
      </c>
      <c r="O83">
        <f t="shared" si="227"/>
        <v>0</v>
      </c>
      <c r="P83">
        <f t="shared" si="227"/>
        <v>0</v>
      </c>
      <c r="Q83">
        <f t="shared" si="227"/>
        <v>0</v>
      </c>
      <c r="R83">
        <f t="shared" si="227"/>
        <v>0</v>
      </c>
      <c r="S83">
        <f t="shared" si="227"/>
        <v>0</v>
      </c>
      <c r="T83">
        <f t="shared" si="227"/>
        <v>0</v>
      </c>
      <c r="U83">
        <f t="shared" si="227"/>
        <v>0</v>
      </c>
      <c r="V83">
        <f t="shared" si="227"/>
        <v>0</v>
      </c>
      <c r="W83">
        <f t="shared" si="227"/>
        <v>0</v>
      </c>
      <c r="X83">
        <f t="shared" si="227"/>
        <v>0</v>
      </c>
      <c r="Y83">
        <f t="shared" si="227"/>
        <v>0</v>
      </c>
      <c r="Z83">
        <f t="shared" si="227"/>
        <v>0</v>
      </c>
      <c r="AA83">
        <f t="shared" si="227"/>
        <v>5.0372009999999978</v>
      </c>
      <c r="AB83">
        <f t="shared" si="227"/>
        <v>5.0372009999999978</v>
      </c>
      <c r="AC83">
        <f t="shared" si="227"/>
        <v>5.0372009999999978</v>
      </c>
      <c r="AD83">
        <f t="shared" si="227"/>
        <v>5.0372009999999978</v>
      </c>
      <c r="AE83">
        <f t="shared" si="227"/>
        <v>21.800668545971575</v>
      </c>
      <c r="AF83">
        <f t="shared" si="227"/>
        <v>21.800668545971575</v>
      </c>
      <c r="AG83">
        <f t="shared" si="227"/>
        <v>21.800668545971575</v>
      </c>
      <c r="AH83">
        <f t="shared" si="227"/>
        <v>21.800668545971575</v>
      </c>
      <c r="AI83">
        <f t="shared" si="227"/>
        <v>38.959442437718124</v>
      </c>
      <c r="AJ83">
        <f t="shared" ref="AJ83:BO83" si="228">IF(AJ$29="", AI83, AJ41)</f>
        <v>38.959442437718124</v>
      </c>
      <c r="AK83">
        <f t="shared" si="228"/>
        <v>38.959442437718124</v>
      </c>
      <c r="AL83">
        <f t="shared" si="228"/>
        <v>38.959442437718124</v>
      </c>
      <c r="AM83">
        <f t="shared" si="228"/>
        <v>38.959442437718124</v>
      </c>
      <c r="AN83">
        <f t="shared" si="228"/>
        <v>39.044060723432409</v>
      </c>
      <c r="AO83">
        <f t="shared" si="228"/>
        <v>39.044060723432409</v>
      </c>
      <c r="AP83">
        <f t="shared" si="228"/>
        <v>56.724156840832556</v>
      </c>
      <c r="AQ83">
        <f t="shared" si="228"/>
        <v>56.724156840832556</v>
      </c>
      <c r="AR83">
        <f t="shared" si="228"/>
        <v>56.724156840832556</v>
      </c>
      <c r="AS83">
        <f t="shared" si="228"/>
        <v>56.724156840832556</v>
      </c>
      <c r="AT83">
        <f t="shared" si="228"/>
        <v>56.918474097975412</v>
      </c>
      <c r="AU83">
        <f t="shared" si="228"/>
        <v>56.918474097975412</v>
      </c>
      <c r="AV83">
        <f t="shared" si="228"/>
        <v>75.732783039972574</v>
      </c>
      <c r="AW83">
        <f t="shared" si="228"/>
        <v>75.732783039972574</v>
      </c>
      <c r="AX83">
        <f t="shared" si="228"/>
        <v>75.732783039972574</v>
      </c>
      <c r="AY83">
        <f t="shared" si="228"/>
        <v>76.372903679972566</v>
      </c>
      <c r="AZ83">
        <f t="shared" si="228"/>
        <v>76.372903679972566</v>
      </c>
      <c r="BA83">
        <f t="shared" si="228"/>
        <v>95.677985987990198</v>
      </c>
      <c r="BB83">
        <f t="shared" si="228"/>
        <v>95.677985987990198</v>
      </c>
      <c r="BC83">
        <f t="shared" si="228"/>
        <v>98.421931054656866</v>
      </c>
      <c r="BD83">
        <f t="shared" si="228"/>
        <v>98.421931054656866</v>
      </c>
      <c r="BE83">
        <f t="shared" si="228"/>
        <v>98.421931054656866</v>
      </c>
      <c r="BF83">
        <f t="shared" si="228"/>
        <v>98.421931054656866</v>
      </c>
      <c r="BG83">
        <f t="shared" si="228"/>
        <v>98.421931054656866</v>
      </c>
      <c r="BH83">
        <f t="shared" si="228"/>
        <v>123.89918478289977</v>
      </c>
      <c r="BI83">
        <f t="shared" si="228"/>
        <v>123.89918478289977</v>
      </c>
      <c r="BJ83">
        <f t="shared" si="228"/>
        <v>170.11138419565646</v>
      </c>
      <c r="BK83">
        <f t="shared" si="228"/>
        <v>170.11138419565646</v>
      </c>
      <c r="BL83">
        <f t="shared" si="228"/>
        <v>170.11138419565646</v>
      </c>
      <c r="BM83">
        <f t="shared" si="228"/>
        <v>177.84240344715087</v>
      </c>
      <c r="BN83">
        <f t="shared" si="228"/>
        <v>186.69590663186426</v>
      </c>
      <c r="BO83">
        <f t="shared" si="228"/>
        <v>186.69590663186426</v>
      </c>
      <c r="BP83">
        <f t="shared" ref="BP83:CU83" si="229">IF(BP$29="", BO83, BP41)</f>
        <v>215.67358364927404</v>
      </c>
      <c r="BQ83">
        <f t="shared" si="229"/>
        <v>217.54649276856182</v>
      </c>
      <c r="BR83">
        <f t="shared" si="229"/>
        <v>217.54649276856182</v>
      </c>
      <c r="BS83">
        <f t="shared" si="229"/>
        <v>217.54649276856182</v>
      </c>
      <c r="BT83">
        <f t="shared" si="229"/>
        <v>217.54649276856182</v>
      </c>
      <c r="BU83">
        <f t="shared" si="229"/>
        <v>217.54649276856182</v>
      </c>
      <c r="BV83">
        <f t="shared" si="229"/>
        <v>241.21094819219945</v>
      </c>
      <c r="BW83">
        <f t="shared" si="229"/>
        <v>241.21094819219945</v>
      </c>
      <c r="BX83">
        <f t="shared" si="229"/>
        <v>282.11441446481086</v>
      </c>
      <c r="BY83">
        <f t="shared" si="229"/>
        <v>282.11441446481086</v>
      </c>
      <c r="BZ83">
        <f t="shared" si="229"/>
        <v>282.11441446481086</v>
      </c>
      <c r="CA83">
        <f t="shared" si="229"/>
        <v>283.02377510481085</v>
      </c>
      <c r="CB83">
        <f t="shared" si="229"/>
        <v>283.02377510481085</v>
      </c>
      <c r="CC83">
        <f t="shared" si="229"/>
        <v>313.46963497742229</v>
      </c>
      <c r="CD83">
        <f t="shared" si="229"/>
        <v>313.46963497742229</v>
      </c>
      <c r="CE83">
        <f t="shared" si="229"/>
        <v>313.69247764408897</v>
      </c>
      <c r="CF83">
        <f t="shared" si="229"/>
        <v>313.69247764408897</v>
      </c>
      <c r="CG83">
        <f t="shared" si="229"/>
        <v>313.69247764408897</v>
      </c>
      <c r="CH83">
        <f t="shared" si="229"/>
        <v>313.69247764408897</v>
      </c>
      <c r="CI83">
        <f t="shared" si="229"/>
        <v>313.69247764408897</v>
      </c>
      <c r="CJ83">
        <f t="shared" si="229"/>
        <v>357.36119611542654</v>
      </c>
      <c r="CK83">
        <f t="shared" si="229"/>
        <v>357.36119611542654</v>
      </c>
      <c r="CL83">
        <f t="shared" si="229"/>
        <v>377.61597318549025</v>
      </c>
      <c r="CM83">
        <f t="shared" si="229"/>
        <v>377.61597318549025</v>
      </c>
      <c r="CN83">
        <f t="shared" si="229"/>
        <v>377.61597318549025</v>
      </c>
      <c r="CO83">
        <f t="shared" si="229"/>
        <v>382.77477784003571</v>
      </c>
      <c r="CP83">
        <f t="shared" si="229"/>
        <v>382.77477784003571</v>
      </c>
      <c r="CQ83">
        <f t="shared" si="229"/>
        <v>409.34993850616195</v>
      </c>
      <c r="CR83">
        <f t="shared" si="229"/>
        <v>409.34993850616195</v>
      </c>
      <c r="CS83">
        <f t="shared" si="229"/>
        <v>409.34993850616195</v>
      </c>
      <c r="CT83">
        <f t="shared" si="229"/>
        <v>409.34993850616195</v>
      </c>
      <c r="CU83">
        <f t="shared" si="229"/>
        <v>409.34993850616195</v>
      </c>
      <c r="CV83">
        <f t="shared" ref="CV83:EA83" si="230">IF(CV$29="", CU83, CV41)</f>
        <v>409.34993850616195</v>
      </c>
      <c r="CW83">
        <f t="shared" si="230"/>
        <v>409.34993850616195</v>
      </c>
      <c r="CX83">
        <f t="shared" si="230"/>
        <v>434.92653146638838</v>
      </c>
      <c r="CY83">
        <f t="shared" si="230"/>
        <v>434.92653146638838</v>
      </c>
      <c r="CZ83">
        <f t="shared" si="230"/>
        <v>476.4914082052419</v>
      </c>
      <c r="DA83">
        <f t="shared" si="230"/>
        <v>476.4914082052419</v>
      </c>
      <c r="DB83">
        <f t="shared" si="230"/>
        <v>476.4914082052419</v>
      </c>
      <c r="DC83">
        <f t="shared" si="230"/>
        <v>477.16397117667049</v>
      </c>
      <c r="DD83">
        <f t="shared" si="230"/>
        <v>477.16397117667049</v>
      </c>
      <c r="DE83">
        <f t="shared" si="230"/>
        <v>503.0224325677533</v>
      </c>
      <c r="DF83">
        <f t="shared" si="230"/>
        <v>503.0224325677533</v>
      </c>
      <c r="DG83">
        <f t="shared" si="230"/>
        <v>503.0224325677533</v>
      </c>
      <c r="DH83">
        <f t="shared" si="230"/>
        <v>503.0224325677533</v>
      </c>
      <c r="DI83">
        <f t="shared" si="230"/>
        <v>503.0224325677533</v>
      </c>
      <c r="DJ83">
        <f t="shared" si="230"/>
        <v>503.0224325677533</v>
      </c>
      <c r="DK83">
        <f t="shared" si="230"/>
        <v>503.0224325677533</v>
      </c>
      <c r="DL83">
        <f t="shared" si="230"/>
        <v>503.0224325677533</v>
      </c>
      <c r="DM83">
        <f t="shared" si="230"/>
        <v>533.61836457284892</v>
      </c>
      <c r="DN83">
        <f t="shared" si="230"/>
        <v>533.61836457284892</v>
      </c>
      <c r="DO83">
        <f t="shared" si="230"/>
        <v>558.96868304418649</v>
      </c>
      <c r="DP83">
        <f t="shared" si="230"/>
        <v>558.96868304418649</v>
      </c>
      <c r="DQ83">
        <f t="shared" si="230"/>
        <v>558.96868304418649</v>
      </c>
      <c r="DR83">
        <f t="shared" si="230"/>
        <v>558.96868304418649</v>
      </c>
      <c r="DS83">
        <f t="shared" si="230"/>
        <v>558.96868304418649</v>
      </c>
      <c r="DT83">
        <f t="shared" si="230"/>
        <v>558.96868304418649</v>
      </c>
      <c r="DU83">
        <f t="shared" si="230"/>
        <v>558.96868304418649</v>
      </c>
      <c r="DV83">
        <f t="shared" si="230"/>
        <v>558.96868304418649</v>
      </c>
      <c r="DW83">
        <f t="shared" si="230"/>
        <v>558.96868304418649</v>
      </c>
      <c r="DX83">
        <f t="shared" si="230"/>
        <v>558.96868304418649</v>
      </c>
      <c r="DY83">
        <f t="shared" si="230"/>
        <v>558.96868304418649</v>
      </c>
      <c r="DZ83">
        <f t="shared" si="230"/>
        <v>622.52699999775041</v>
      </c>
      <c r="EA83">
        <f t="shared" si="230"/>
        <v>622.52699999775041</v>
      </c>
      <c r="EB83">
        <f t="shared" ref="EB83:FG83" si="231">IF(EB$29="", EA83, EB41)</f>
        <v>622.52699999775041</v>
      </c>
      <c r="EC83">
        <f t="shared" si="231"/>
        <v>622.52699999775041</v>
      </c>
      <c r="ED83">
        <f t="shared" si="231"/>
        <v>622.52699999775041</v>
      </c>
      <c r="EE83">
        <f t="shared" si="231"/>
        <v>622.52699999775041</v>
      </c>
      <c r="EF83">
        <f t="shared" si="231"/>
        <v>622.52699999775041</v>
      </c>
      <c r="EG83">
        <f t="shared" si="231"/>
        <v>622.52699999775041</v>
      </c>
      <c r="EH83">
        <f t="shared" si="231"/>
        <v>637.5346303717638</v>
      </c>
      <c r="EI83">
        <f t="shared" si="231"/>
        <v>637.5346303717638</v>
      </c>
      <c r="EJ83">
        <f t="shared" si="231"/>
        <v>637.5346303717638</v>
      </c>
      <c r="EK83">
        <f t="shared" si="231"/>
        <v>637.5346303717638</v>
      </c>
      <c r="EL83">
        <f t="shared" si="231"/>
        <v>637.5346303717638</v>
      </c>
      <c r="EM83">
        <f t="shared" si="231"/>
        <v>637.5346303717638</v>
      </c>
      <c r="EN83">
        <f t="shared" si="231"/>
        <v>637.5346303717638</v>
      </c>
      <c r="EO83">
        <f t="shared" si="231"/>
        <v>637.5346303717638</v>
      </c>
      <c r="EP83">
        <f t="shared" si="231"/>
        <v>637.5346303717638</v>
      </c>
      <c r="EQ83">
        <f t="shared" si="231"/>
        <v>637.5346303717638</v>
      </c>
      <c r="ER83">
        <f t="shared" si="231"/>
        <v>637.5346303717638</v>
      </c>
      <c r="ES83">
        <f t="shared" si="231"/>
        <v>637.5346303717638</v>
      </c>
      <c r="ET83">
        <f t="shared" si="231"/>
        <v>637.5346303717638</v>
      </c>
      <c r="EU83">
        <f t="shared" si="231"/>
        <v>637.5346303717638</v>
      </c>
      <c r="EV83">
        <f t="shared" si="231"/>
        <v>637.5346303717638</v>
      </c>
      <c r="EW83">
        <f t="shared" si="231"/>
        <v>637.5346303717638</v>
      </c>
      <c r="EX83">
        <f t="shared" si="231"/>
        <v>637.5346303717638</v>
      </c>
      <c r="EY83">
        <f t="shared" si="231"/>
        <v>637.5346303717638</v>
      </c>
      <c r="EZ83">
        <f t="shared" si="231"/>
        <v>637.5346303717638</v>
      </c>
      <c r="FA83">
        <f t="shared" si="231"/>
        <v>637.5346303717638</v>
      </c>
      <c r="FB83">
        <f t="shared" si="231"/>
        <v>637.5346303717638</v>
      </c>
      <c r="FC83">
        <f t="shared" si="231"/>
        <v>637.5346303717638</v>
      </c>
      <c r="FD83">
        <f t="shared" si="231"/>
        <v>637.5346303717638</v>
      </c>
      <c r="FE83">
        <f t="shared" si="231"/>
        <v>637.5346303717638</v>
      </c>
      <c r="FF83">
        <f t="shared" si="231"/>
        <v>637.5346303717638</v>
      </c>
      <c r="FG83">
        <f t="shared" si="231"/>
        <v>637.5346303717638</v>
      </c>
      <c r="FH83">
        <f t="shared" ref="FH83:FS83" si="232">IF(FH$29="", FG83, FH41)</f>
        <v>648.11409437650389</v>
      </c>
      <c r="FI83">
        <f t="shared" si="232"/>
        <v>648.11409437650389</v>
      </c>
      <c r="FJ83">
        <f t="shared" si="232"/>
        <v>648.11409437650389</v>
      </c>
      <c r="FK83">
        <f t="shared" si="232"/>
        <v>648.11409437650389</v>
      </c>
      <c r="FL83">
        <f t="shared" si="232"/>
        <v>648.11409437650389</v>
      </c>
      <c r="FM83">
        <f t="shared" si="232"/>
        <v>648.11409437650389</v>
      </c>
      <c r="FN83">
        <f t="shared" si="232"/>
        <v>648.11409437650389</v>
      </c>
      <c r="FO83">
        <f t="shared" si="232"/>
        <v>648.11409437650389</v>
      </c>
      <c r="FP83">
        <f t="shared" si="232"/>
        <v>648.11409437650389</v>
      </c>
      <c r="FQ83">
        <f t="shared" si="232"/>
        <v>648.11409437650389</v>
      </c>
      <c r="FR83">
        <f t="shared" si="232"/>
        <v>648.11409437650389</v>
      </c>
      <c r="FS83">
        <f t="shared" si="232"/>
        <v>648.11409437650389</v>
      </c>
    </row>
    <row r="84" spans="1:175" x14ac:dyDescent="0.25">
      <c r="A84" t="s">
        <v>166</v>
      </c>
      <c r="C84">
        <v>0</v>
      </c>
      <c r="D84" t="str">
        <f>IF(D$29="","", D83-C83)</f>
        <v/>
      </c>
      <c r="E84" t="str">
        <f t="shared" ref="E84:BP84" si="233">IF(E$29="","", E83-D83)</f>
        <v/>
      </c>
      <c r="F84" t="str">
        <f t="shared" si="233"/>
        <v/>
      </c>
      <c r="G84" t="str">
        <f t="shared" si="233"/>
        <v/>
      </c>
      <c r="H84" t="str">
        <f t="shared" si="233"/>
        <v/>
      </c>
      <c r="I84" t="str">
        <f t="shared" si="233"/>
        <v/>
      </c>
      <c r="J84" t="str">
        <f t="shared" si="233"/>
        <v/>
      </c>
      <c r="K84" t="str">
        <f t="shared" si="233"/>
        <v/>
      </c>
      <c r="L84" t="str">
        <f t="shared" si="233"/>
        <v/>
      </c>
      <c r="M84" t="str">
        <f t="shared" si="233"/>
        <v/>
      </c>
      <c r="N84" t="str">
        <f t="shared" si="233"/>
        <v/>
      </c>
      <c r="O84" t="str">
        <f t="shared" si="233"/>
        <v/>
      </c>
      <c r="P84" t="str">
        <f t="shared" si="233"/>
        <v/>
      </c>
      <c r="Q84" t="str">
        <f t="shared" si="233"/>
        <v/>
      </c>
      <c r="R84" t="str">
        <f t="shared" si="233"/>
        <v/>
      </c>
      <c r="S84" t="str">
        <f t="shared" si="233"/>
        <v/>
      </c>
      <c r="T84" t="str">
        <f t="shared" si="233"/>
        <v/>
      </c>
      <c r="U84" t="str">
        <f t="shared" si="233"/>
        <v/>
      </c>
      <c r="V84" t="str">
        <f t="shared" si="233"/>
        <v/>
      </c>
      <c r="W84" t="str">
        <f t="shared" si="233"/>
        <v/>
      </c>
      <c r="X84" t="str">
        <f t="shared" si="233"/>
        <v/>
      </c>
      <c r="Y84" t="str">
        <f t="shared" si="233"/>
        <v/>
      </c>
      <c r="Z84" t="str">
        <f t="shared" si="233"/>
        <v/>
      </c>
      <c r="AA84">
        <f t="shared" si="233"/>
        <v>5.0372009999999978</v>
      </c>
      <c r="AB84" t="str">
        <f t="shared" si="233"/>
        <v/>
      </c>
      <c r="AC84" t="str">
        <f t="shared" si="233"/>
        <v/>
      </c>
      <c r="AD84" t="str">
        <f t="shared" si="233"/>
        <v/>
      </c>
      <c r="AE84">
        <f t="shared" si="233"/>
        <v>16.763467545971579</v>
      </c>
      <c r="AF84" t="str">
        <f t="shared" si="233"/>
        <v/>
      </c>
      <c r="AG84">
        <f t="shared" si="233"/>
        <v>0</v>
      </c>
      <c r="AH84" t="str">
        <f t="shared" si="233"/>
        <v/>
      </c>
      <c r="AI84">
        <f t="shared" si="233"/>
        <v>17.158773891746549</v>
      </c>
      <c r="AJ84" t="str">
        <f t="shared" si="233"/>
        <v/>
      </c>
      <c r="AK84" t="str">
        <f t="shared" si="233"/>
        <v/>
      </c>
      <c r="AL84" t="str">
        <f t="shared" si="233"/>
        <v/>
      </c>
      <c r="AM84" t="str">
        <f t="shared" si="233"/>
        <v/>
      </c>
      <c r="AN84">
        <f t="shared" si="233"/>
        <v>8.461828571428498E-2</v>
      </c>
      <c r="AO84" t="str">
        <f t="shared" si="233"/>
        <v/>
      </c>
      <c r="AP84">
        <f t="shared" si="233"/>
        <v>17.680096117400147</v>
      </c>
      <c r="AQ84" t="str">
        <f t="shared" si="233"/>
        <v/>
      </c>
      <c r="AR84" t="str">
        <f t="shared" si="233"/>
        <v/>
      </c>
      <c r="AS84" t="str">
        <f t="shared" si="233"/>
        <v/>
      </c>
      <c r="AT84">
        <f t="shared" si="233"/>
        <v>0.19431725714285619</v>
      </c>
      <c r="AU84" t="str">
        <f t="shared" si="233"/>
        <v/>
      </c>
      <c r="AV84">
        <f t="shared" si="233"/>
        <v>18.814308941997162</v>
      </c>
      <c r="AW84" t="str">
        <f t="shared" si="233"/>
        <v/>
      </c>
      <c r="AX84" t="str">
        <f t="shared" si="233"/>
        <v/>
      </c>
      <c r="AY84">
        <f t="shared" si="233"/>
        <v>0.64012063999999214</v>
      </c>
      <c r="AZ84" t="str">
        <f t="shared" si="233"/>
        <v/>
      </c>
      <c r="BA84">
        <f t="shared" si="233"/>
        <v>19.305082308017631</v>
      </c>
      <c r="BB84" t="str">
        <f t="shared" si="233"/>
        <v/>
      </c>
      <c r="BC84">
        <f t="shared" si="233"/>
        <v>2.7439450666666687</v>
      </c>
      <c r="BD84" t="str">
        <f t="shared" si="233"/>
        <v/>
      </c>
      <c r="BE84" t="str">
        <f t="shared" si="233"/>
        <v/>
      </c>
      <c r="BF84" t="str">
        <f t="shared" si="233"/>
        <v/>
      </c>
      <c r="BG84" t="str">
        <f t="shared" si="233"/>
        <v/>
      </c>
      <c r="BH84">
        <f t="shared" si="233"/>
        <v>25.4772537282429</v>
      </c>
      <c r="BI84" t="str">
        <f t="shared" si="233"/>
        <v/>
      </c>
      <c r="BJ84">
        <f t="shared" si="233"/>
        <v>46.212199412756689</v>
      </c>
      <c r="BK84" t="str">
        <f t="shared" si="233"/>
        <v/>
      </c>
      <c r="BL84" t="str">
        <f t="shared" si="233"/>
        <v/>
      </c>
      <c r="BM84">
        <f t="shared" si="233"/>
        <v>7.7310192514944163</v>
      </c>
      <c r="BN84">
        <f t="shared" si="233"/>
        <v>8.8535031847133894</v>
      </c>
      <c r="BO84" t="str">
        <f t="shared" si="233"/>
        <v/>
      </c>
      <c r="BP84">
        <f t="shared" si="233"/>
        <v>28.977677017409775</v>
      </c>
      <c r="BQ84">
        <f t="shared" ref="BQ84:EB84" si="234">IF(BQ$29="","", BQ83-BP83)</f>
        <v>1.8729091192877831</v>
      </c>
      <c r="BR84" t="str">
        <f t="shared" si="234"/>
        <v/>
      </c>
      <c r="BS84" t="str">
        <f t="shared" si="234"/>
        <v/>
      </c>
      <c r="BT84" t="str">
        <f t="shared" si="234"/>
        <v/>
      </c>
      <c r="BU84" t="str">
        <f t="shared" si="234"/>
        <v/>
      </c>
      <c r="BV84">
        <f t="shared" si="234"/>
        <v>23.664455423637634</v>
      </c>
      <c r="BW84" t="str">
        <f t="shared" si="234"/>
        <v/>
      </c>
      <c r="BX84">
        <f t="shared" si="234"/>
        <v>40.903466272611411</v>
      </c>
      <c r="BY84" t="str">
        <f t="shared" si="234"/>
        <v/>
      </c>
      <c r="BZ84" t="str">
        <f t="shared" si="234"/>
        <v/>
      </c>
      <c r="CA84">
        <f t="shared" si="234"/>
        <v>0.90936063999998851</v>
      </c>
      <c r="CB84" t="str">
        <f t="shared" si="234"/>
        <v/>
      </c>
      <c r="CC84">
        <f t="shared" si="234"/>
        <v>30.445859872611436</v>
      </c>
      <c r="CD84" t="str">
        <f t="shared" si="234"/>
        <v/>
      </c>
      <c r="CE84">
        <f t="shared" si="234"/>
        <v>0.22284266666667918</v>
      </c>
      <c r="CF84" t="str">
        <f t="shared" si="234"/>
        <v/>
      </c>
      <c r="CG84" t="str">
        <f t="shared" si="234"/>
        <v/>
      </c>
      <c r="CH84" t="str">
        <f t="shared" si="234"/>
        <v/>
      </c>
      <c r="CI84" t="str">
        <f t="shared" si="234"/>
        <v/>
      </c>
      <c r="CJ84">
        <f t="shared" si="234"/>
        <v>43.66871847133757</v>
      </c>
      <c r="CK84" t="str">
        <f t="shared" si="234"/>
        <v/>
      </c>
      <c r="CL84">
        <f t="shared" si="234"/>
        <v>20.25477707006371</v>
      </c>
      <c r="CM84" t="str">
        <f t="shared" si="234"/>
        <v/>
      </c>
      <c r="CN84" t="str">
        <f t="shared" si="234"/>
        <v/>
      </c>
      <c r="CO84">
        <f t="shared" si="234"/>
        <v>5.1588046545454631</v>
      </c>
      <c r="CP84" t="str">
        <f t="shared" si="234"/>
        <v/>
      </c>
      <c r="CQ84">
        <f t="shared" si="234"/>
        <v>26.575160666126237</v>
      </c>
      <c r="CR84" t="str">
        <f t="shared" si="234"/>
        <v/>
      </c>
      <c r="CS84">
        <f t="shared" si="234"/>
        <v>0</v>
      </c>
      <c r="CT84" t="str">
        <f t="shared" si="234"/>
        <v/>
      </c>
      <c r="CU84" t="str">
        <f t="shared" si="234"/>
        <v/>
      </c>
      <c r="CV84" t="str">
        <f t="shared" si="234"/>
        <v/>
      </c>
      <c r="CW84" t="str">
        <f t="shared" si="234"/>
        <v/>
      </c>
      <c r="CX84">
        <f t="shared" si="234"/>
        <v>25.576592960226435</v>
      </c>
      <c r="CY84" t="str">
        <f t="shared" si="234"/>
        <v/>
      </c>
      <c r="CZ84">
        <f t="shared" si="234"/>
        <v>41.564876738853513</v>
      </c>
      <c r="DA84" t="str">
        <f t="shared" si="234"/>
        <v/>
      </c>
      <c r="DB84" t="str">
        <f t="shared" si="234"/>
        <v/>
      </c>
      <c r="DC84">
        <f t="shared" si="234"/>
        <v>0.67256297142859012</v>
      </c>
      <c r="DD84" t="str">
        <f t="shared" si="234"/>
        <v/>
      </c>
      <c r="DE84">
        <f t="shared" si="234"/>
        <v>25.858461391082812</v>
      </c>
      <c r="DF84" t="str">
        <f t="shared" si="234"/>
        <v/>
      </c>
      <c r="DG84">
        <f t="shared" si="234"/>
        <v>0</v>
      </c>
      <c r="DH84" t="str">
        <f t="shared" si="234"/>
        <v/>
      </c>
      <c r="DI84" t="str">
        <f t="shared" si="234"/>
        <v/>
      </c>
      <c r="DJ84" t="str">
        <f t="shared" si="234"/>
        <v/>
      </c>
      <c r="DK84" t="str">
        <f t="shared" si="234"/>
        <v/>
      </c>
      <c r="DL84" t="str">
        <f t="shared" si="234"/>
        <v/>
      </c>
      <c r="DM84">
        <f t="shared" si="234"/>
        <v>30.595932005095619</v>
      </c>
      <c r="DN84" t="str">
        <f t="shared" si="234"/>
        <v/>
      </c>
      <c r="DO84">
        <f t="shared" si="234"/>
        <v>25.350318471337573</v>
      </c>
      <c r="DP84" t="str">
        <f t="shared" si="234"/>
        <v/>
      </c>
      <c r="DQ84" t="str">
        <f t="shared" si="234"/>
        <v/>
      </c>
      <c r="DR84" t="str">
        <f t="shared" si="234"/>
        <v/>
      </c>
      <c r="DS84" t="str">
        <f t="shared" si="234"/>
        <v/>
      </c>
      <c r="DT84" t="str">
        <f t="shared" si="234"/>
        <v/>
      </c>
      <c r="DU84" t="str">
        <f t="shared" si="234"/>
        <v/>
      </c>
      <c r="DV84" t="str">
        <f t="shared" si="234"/>
        <v/>
      </c>
      <c r="DW84" t="str">
        <f t="shared" si="234"/>
        <v/>
      </c>
      <c r="DX84" t="str">
        <f t="shared" si="234"/>
        <v/>
      </c>
      <c r="DY84" t="str">
        <f t="shared" si="234"/>
        <v/>
      </c>
      <c r="DZ84">
        <f t="shared" si="234"/>
        <v>63.558316953563917</v>
      </c>
      <c r="EA84" t="str">
        <f t="shared" si="234"/>
        <v/>
      </c>
      <c r="EB84" t="str">
        <f t="shared" si="234"/>
        <v/>
      </c>
      <c r="EC84" t="str">
        <f t="shared" ref="EC84:ES84" si="235">IF(EC$29="","", EC83-EB83)</f>
        <v/>
      </c>
      <c r="ED84" t="str">
        <f t="shared" si="235"/>
        <v/>
      </c>
      <c r="EE84" t="str">
        <f t="shared" si="235"/>
        <v/>
      </c>
      <c r="EF84" t="str">
        <f t="shared" si="235"/>
        <v/>
      </c>
      <c r="EG84" t="str">
        <f t="shared" si="235"/>
        <v/>
      </c>
      <c r="EH84">
        <f t="shared" si="235"/>
        <v>15.007630374013388</v>
      </c>
      <c r="EI84" t="str">
        <f t="shared" si="235"/>
        <v/>
      </c>
      <c r="EJ84" t="str">
        <f t="shared" si="235"/>
        <v/>
      </c>
      <c r="EK84" t="str">
        <f t="shared" si="235"/>
        <v/>
      </c>
      <c r="EL84" t="str">
        <f t="shared" si="235"/>
        <v/>
      </c>
      <c r="EM84" t="str">
        <f t="shared" si="235"/>
        <v/>
      </c>
      <c r="EN84" t="str">
        <f t="shared" si="235"/>
        <v/>
      </c>
      <c r="EO84" t="str">
        <f t="shared" si="235"/>
        <v/>
      </c>
      <c r="EP84" t="str">
        <f t="shared" si="235"/>
        <v/>
      </c>
      <c r="EQ84" t="str">
        <f t="shared" si="235"/>
        <v/>
      </c>
      <c r="ER84" t="str">
        <f t="shared" si="235"/>
        <v/>
      </c>
      <c r="ES84" t="str">
        <f t="shared" si="235"/>
        <v/>
      </c>
      <c r="ET84" t="str">
        <f t="shared" ref="ET84:FS84" si="236">IF(ET$29="","", ET83-ES83)</f>
        <v/>
      </c>
      <c r="EU84" t="str">
        <f t="shared" si="236"/>
        <v/>
      </c>
      <c r="EV84" t="str">
        <f t="shared" si="236"/>
        <v/>
      </c>
      <c r="EW84" t="str">
        <f t="shared" si="236"/>
        <v/>
      </c>
      <c r="EX84" t="str">
        <f t="shared" si="236"/>
        <v/>
      </c>
      <c r="EY84" t="str">
        <f t="shared" si="236"/>
        <v/>
      </c>
      <c r="EZ84" t="str">
        <f t="shared" si="236"/>
        <v/>
      </c>
      <c r="FA84" t="str">
        <f t="shared" si="236"/>
        <v/>
      </c>
      <c r="FB84" t="str">
        <f t="shared" si="236"/>
        <v/>
      </c>
      <c r="FC84" t="str">
        <f t="shared" si="236"/>
        <v/>
      </c>
      <c r="FD84" t="str">
        <f t="shared" si="236"/>
        <v/>
      </c>
      <c r="FE84" t="str">
        <f t="shared" si="236"/>
        <v/>
      </c>
      <c r="FF84" t="str">
        <f t="shared" si="236"/>
        <v/>
      </c>
      <c r="FG84" t="str">
        <f t="shared" si="236"/>
        <v/>
      </c>
      <c r="FH84">
        <f t="shared" si="236"/>
        <v>10.579464004740089</v>
      </c>
      <c r="FI84" t="str">
        <f t="shared" si="236"/>
        <v/>
      </c>
      <c r="FJ84" t="str">
        <f t="shared" si="236"/>
        <v/>
      </c>
      <c r="FK84" t="str">
        <f t="shared" si="236"/>
        <v/>
      </c>
      <c r="FL84" t="str">
        <f t="shared" si="236"/>
        <v/>
      </c>
      <c r="FM84" t="str">
        <f t="shared" si="236"/>
        <v/>
      </c>
      <c r="FN84" t="str">
        <f t="shared" si="236"/>
        <v/>
      </c>
      <c r="FO84" t="str">
        <f t="shared" si="236"/>
        <v/>
      </c>
      <c r="FP84" t="str">
        <f t="shared" si="236"/>
        <v/>
      </c>
      <c r="FQ84" t="str">
        <f t="shared" si="236"/>
        <v/>
      </c>
      <c r="FR84" t="str">
        <f t="shared" si="236"/>
        <v/>
      </c>
      <c r="FS84" t="str">
        <f t="shared" si="236"/>
        <v/>
      </c>
    </row>
    <row r="85" spans="1:175" x14ac:dyDescent="0.25">
      <c r="A85" t="s">
        <v>167</v>
      </c>
      <c r="C85">
        <v>0</v>
      </c>
      <c r="D85">
        <f t="shared" ref="D85:AI85" si="237">IF(D$29="", C85, D42)</f>
        <v>0</v>
      </c>
      <c r="E85">
        <f t="shared" si="237"/>
        <v>0</v>
      </c>
      <c r="F85">
        <f t="shared" si="237"/>
        <v>0</v>
      </c>
      <c r="G85">
        <f t="shared" si="237"/>
        <v>0</v>
      </c>
      <c r="H85">
        <f t="shared" si="237"/>
        <v>0</v>
      </c>
      <c r="I85">
        <f t="shared" si="237"/>
        <v>0</v>
      </c>
      <c r="J85">
        <f t="shared" si="237"/>
        <v>0</v>
      </c>
      <c r="K85">
        <f t="shared" si="237"/>
        <v>0</v>
      </c>
      <c r="L85">
        <f t="shared" si="237"/>
        <v>0</v>
      </c>
      <c r="M85">
        <f t="shared" si="237"/>
        <v>0</v>
      </c>
      <c r="N85">
        <f t="shared" si="237"/>
        <v>0</v>
      </c>
      <c r="O85">
        <f t="shared" si="237"/>
        <v>0</v>
      </c>
      <c r="P85">
        <f t="shared" si="237"/>
        <v>0</v>
      </c>
      <c r="Q85">
        <f t="shared" si="237"/>
        <v>0</v>
      </c>
      <c r="R85">
        <f t="shared" si="237"/>
        <v>0</v>
      </c>
      <c r="S85">
        <f t="shared" si="237"/>
        <v>0</v>
      </c>
      <c r="T85">
        <f t="shared" si="237"/>
        <v>0</v>
      </c>
      <c r="U85">
        <f t="shared" si="237"/>
        <v>0</v>
      </c>
      <c r="V85">
        <f t="shared" si="237"/>
        <v>0</v>
      </c>
      <c r="W85">
        <f t="shared" si="237"/>
        <v>0</v>
      </c>
      <c r="X85">
        <f t="shared" si="237"/>
        <v>0</v>
      </c>
      <c r="Y85">
        <f t="shared" si="237"/>
        <v>0</v>
      </c>
      <c r="Z85">
        <f t="shared" si="237"/>
        <v>0</v>
      </c>
      <c r="AA85">
        <f t="shared" si="237"/>
        <v>0</v>
      </c>
      <c r="AB85">
        <f t="shared" si="237"/>
        <v>0</v>
      </c>
      <c r="AC85">
        <f t="shared" si="237"/>
        <v>0</v>
      </c>
      <c r="AD85">
        <f t="shared" si="237"/>
        <v>0</v>
      </c>
      <c r="AE85">
        <f t="shared" si="237"/>
        <v>0</v>
      </c>
      <c r="AF85">
        <f t="shared" si="237"/>
        <v>0</v>
      </c>
      <c r="AG85">
        <f t="shared" si="237"/>
        <v>0</v>
      </c>
      <c r="AH85">
        <f t="shared" si="237"/>
        <v>0</v>
      </c>
      <c r="AI85">
        <f t="shared" si="237"/>
        <v>0</v>
      </c>
      <c r="AJ85">
        <f t="shared" ref="AJ85:BO85" si="238">IF(AJ$29="", AI85, AJ42)</f>
        <v>0</v>
      </c>
      <c r="AK85">
        <f t="shared" si="238"/>
        <v>0</v>
      </c>
      <c r="AL85">
        <f t="shared" si="238"/>
        <v>0</v>
      </c>
      <c r="AM85">
        <f t="shared" si="238"/>
        <v>0</v>
      </c>
      <c r="AN85">
        <f t="shared" si="238"/>
        <v>0</v>
      </c>
      <c r="AO85">
        <f t="shared" si="238"/>
        <v>0</v>
      </c>
      <c r="AP85">
        <f t="shared" si="238"/>
        <v>0</v>
      </c>
      <c r="AQ85">
        <f t="shared" si="238"/>
        <v>0</v>
      </c>
      <c r="AR85">
        <f t="shared" si="238"/>
        <v>0</v>
      </c>
      <c r="AS85">
        <f t="shared" si="238"/>
        <v>0</v>
      </c>
      <c r="AT85">
        <f t="shared" si="238"/>
        <v>0</v>
      </c>
      <c r="AU85">
        <f t="shared" si="238"/>
        <v>0</v>
      </c>
      <c r="AV85">
        <f t="shared" si="238"/>
        <v>0</v>
      </c>
      <c r="AW85">
        <f t="shared" si="238"/>
        <v>0</v>
      </c>
      <c r="AX85">
        <f t="shared" si="238"/>
        <v>0</v>
      </c>
      <c r="AY85">
        <f t="shared" si="238"/>
        <v>0</v>
      </c>
      <c r="AZ85">
        <f t="shared" si="238"/>
        <v>0</v>
      </c>
      <c r="BA85">
        <f t="shared" si="238"/>
        <v>0</v>
      </c>
      <c r="BB85">
        <f t="shared" si="238"/>
        <v>0</v>
      </c>
      <c r="BC85">
        <f t="shared" si="238"/>
        <v>0</v>
      </c>
      <c r="BD85">
        <f t="shared" si="238"/>
        <v>0</v>
      </c>
      <c r="BE85">
        <f t="shared" si="238"/>
        <v>0</v>
      </c>
      <c r="BF85">
        <f t="shared" si="238"/>
        <v>0</v>
      </c>
      <c r="BG85">
        <f t="shared" si="238"/>
        <v>0</v>
      </c>
      <c r="BH85">
        <f t="shared" si="238"/>
        <v>0</v>
      </c>
      <c r="BI85">
        <f t="shared" si="238"/>
        <v>0</v>
      </c>
      <c r="BJ85">
        <f t="shared" si="238"/>
        <v>0</v>
      </c>
      <c r="BK85">
        <f t="shared" si="238"/>
        <v>0</v>
      </c>
      <c r="BL85">
        <f t="shared" si="238"/>
        <v>0</v>
      </c>
      <c r="BM85">
        <f t="shared" si="238"/>
        <v>0</v>
      </c>
      <c r="BN85">
        <f t="shared" si="238"/>
        <v>0</v>
      </c>
      <c r="BO85">
        <f t="shared" si="238"/>
        <v>0</v>
      </c>
      <c r="BP85">
        <f t="shared" ref="BP85:CU85" si="239">IF(BP$29="", BO85, BP42)</f>
        <v>0</v>
      </c>
      <c r="BQ85">
        <f t="shared" si="239"/>
        <v>0</v>
      </c>
      <c r="BR85">
        <f t="shared" si="239"/>
        <v>0</v>
      </c>
      <c r="BS85">
        <f t="shared" si="239"/>
        <v>0</v>
      </c>
      <c r="BT85">
        <f t="shared" si="239"/>
        <v>0</v>
      </c>
      <c r="BU85">
        <f t="shared" si="239"/>
        <v>0</v>
      </c>
      <c r="BV85">
        <f t="shared" si="239"/>
        <v>0</v>
      </c>
      <c r="BW85">
        <f t="shared" si="239"/>
        <v>0</v>
      </c>
      <c r="BX85">
        <f t="shared" si="239"/>
        <v>0</v>
      </c>
      <c r="BY85">
        <f t="shared" si="239"/>
        <v>0</v>
      </c>
      <c r="BZ85">
        <f t="shared" si="239"/>
        <v>0</v>
      </c>
      <c r="CA85">
        <f t="shared" si="239"/>
        <v>0</v>
      </c>
      <c r="CB85">
        <f t="shared" si="239"/>
        <v>0</v>
      </c>
      <c r="CC85">
        <f t="shared" si="239"/>
        <v>0</v>
      </c>
      <c r="CD85">
        <f t="shared" si="239"/>
        <v>0</v>
      </c>
      <c r="CE85">
        <f t="shared" si="239"/>
        <v>0</v>
      </c>
      <c r="CF85">
        <f t="shared" si="239"/>
        <v>0</v>
      </c>
      <c r="CG85">
        <f t="shared" si="239"/>
        <v>0</v>
      </c>
      <c r="CH85">
        <f t="shared" si="239"/>
        <v>0</v>
      </c>
      <c r="CI85">
        <f t="shared" si="239"/>
        <v>0</v>
      </c>
      <c r="CJ85">
        <f t="shared" si="239"/>
        <v>19.296713098786721</v>
      </c>
      <c r="CK85">
        <f t="shared" si="239"/>
        <v>19.296713098786721</v>
      </c>
      <c r="CL85">
        <f t="shared" si="239"/>
        <v>19.296713098786721</v>
      </c>
      <c r="CM85">
        <f t="shared" si="239"/>
        <v>19.296713098786721</v>
      </c>
      <c r="CN85">
        <f t="shared" si="239"/>
        <v>19.296713098786721</v>
      </c>
      <c r="CO85">
        <f t="shared" si="239"/>
        <v>19.296713098786721</v>
      </c>
      <c r="CP85">
        <f t="shared" si="239"/>
        <v>19.296713098786721</v>
      </c>
      <c r="CQ85">
        <f t="shared" si="239"/>
        <v>20.926001037007456</v>
      </c>
      <c r="CR85">
        <f t="shared" si="239"/>
        <v>20.926001037007456</v>
      </c>
      <c r="CS85">
        <f t="shared" si="239"/>
        <v>20.926001037007456</v>
      </c>
      <c r="CT85">
        <f t="shared" si="239"/>
        <v>20.926001037007456</v>
      </c>
      <c r="CU85">
        <f t="shared" si="239"/>
        <v>20.926001037007456</v>
      </c>
      <c r="CV85">
        <f t="shared" ref="CV85:EA85" si="240">IF(CV$29="", CU85, CV42)</f>
        <v>20.926001037007456</v>
      </c>
      <c r="CW85">
        <f t="shared" si="240"/>
        <v>20.926001037007456</v>
      </c>
      <c r="CX85">
        <f t="shared" si="240"/>
        <v>25.770719508345032</v>
      </c>
      <c r="CY85">
        <f t="shared" si="240"/>
        <v>25.770719508345032</v>
      </c>
      <c r="CZ85">
        <f t="shared" si="240"/>
        <v>37.430680446780777</v>
      </c>
      <c r="DA85">
        <f t="shared" si="240"/>
        <v>37.430680446780777</v>
      </c>
      <c r="DB85">
        <f t="shared" si="240"/>
        <v>37.430680446780777</v>
      </c>
      <c r="DC85">
        <f t="shared" si="240"/>
        <v>37.430680446780777</v>
      </c>
      <c r="DD85">
        <f t="shared" si="240"/>
        <v>37.430680446780777</v>
      </c>
      <c r="DE85">
        <f t="shared" si="240"/>
        <v>37.430680446780777</v>
      </c>
      <c r="DF85">
        <f t="shared" si="240"/>
        <v>37.430680446780777</v>
      </c>
      <c r="DG85">
        <f t="shared" si="240"/>
        <v>37.430680446780777</v>
      </c>
      <c r="DH85">
        <f t="shared" si="240"/>
        <v>37.430680446780777</v>
      </c>
      <c r="DI85">
        <f t="shared" si="240"/>
        <v>37.430680446780777</v>
      </c>
      <c r="DJ85">
        <f t="shared" si="240"/>
        <v>37.430680446780777</v>
      </c>
      <c r="DK85">
        <f t="shared" si="240"/>
        <v>37.430680446780777</v>
      </c>
      <c r="DL85">
        <f t="shared" si="240"/>
        <v>37.430680446780777</v>
      </c>
      <c r="DM85">
        <f t="shared" si="240"/>
        <v>46.115304435383791</v>
      </c>
      <c r="DN85">
        <f t="shared" si="240"/>
        <v>46.115304435383791</v>
      </c>
      <c r="DO85">
        <f t="shared" si="240"/>
        <v>46.115304435383791</v>
      </c>
      <c r="DP85">
        <f t="shared" si="240"/>
        <v>46.115304435383791</v>
      </c>
      <c r="DQ85">
        <f t="shared" si="240"/>
        <v>46.115304435383791</v>
      </c>
      <c r="DR85">
        <f t="shared" si="240"/>
        <v>46.115304435383791</v>
      </c>
      <c r="DS85">
        <f t="shared" si="240"/>
        <v>46.115304435383791</v>
      </c>
      <c r="DT85">
        <f t="shared" si="240"/>
        <v>46.115304435383791</v>
      </c>
      <c r="DU85">
        <f t="shared" si="240"/>
        <v>46.115304435383791</v>
      </c>
      <c r="DV85">
        <f t="shared" si="240"/>
        <v>46.115304435383791</v>
      </c>
      <c r="DW85">
        <f t="shared" si="240"/>
        <v>46.115304435383791</v>
      </c>
      <c r="DX85">
        <f t="shared" si="240"/>
        <v>46.115304435383791</v>
      </c>
      <c r="DY85">
        <f t="shared" si="240"/>
        <v>46.115304435383791</v>
      </c>
      <c r="DZ85">
        <f t="shared" si="240"/>
        <v>73.278691331738912</v>
      </c>
      <c r="EA85">
        <f t="shared" si="240"/>
        <v>73.278691331738912</v>
      </c>
      <c r="EB85">
        <f t="shared" ref="EB85:FG85" si="241">IF(EB$29="", EA85, EB42)</f>
        <v>73.278691331738912</v>
      </c>
      <c r="EC85">
        <f t="shared" si="241"/>
        <v>73.278691331738912</v>
      </c>
      <c r="ED85">
        <f t="shared" si="241"/>
        <v>73.278691331738912</v>
      </c>
      <c r="EE85">
        <f t="shared" si="241"/>
        <v>73.278691331738912</v>
      </c>
      <c r="EF85">
        <f t="shared" si="241"/>
        <v>73.278691331738912</v>
      </c>
      <c r="EG85">
        <f t="shared" si="241"/>
        <v>73.278691331738912</v>
      </c>
      <c r="EH85">
        <f t="shared" si="241"/>
        <v>73.278691331738912</v>
      </c>
      <c r="EI85">
        <f t="shared" si="241"/>
        <v>73.278691331738912</v>
      </c>
      <c r="EJ85">
        <f t="shared" si="241"/>
        <v>73.278691331738912</v>
      </c>
      <c r="EK85">
        <f t="shared" si="241"/>
        <v>73.278691331738912</v>
      </c>
      <c r="EL85">
        <f t="shared" si="241"/>
        <v>73.278691331738912</v>
      </c>
      <c r="EM85">
        <f t="shared" si="241"/>
        <v>73.278691331738912</v>
      </c>
      <c r="EN85">
        <f t="shared" si="241"/>
        <v>73.278691331738912</v>
      </c>
      <c r="EO85">
        <f t="shared" si="241"/>
        <v>73.278691331738912</v>
      </c>
      <c r="EP85">
        <f t="shared" si="241"/>
        <v>73.278691331738912</v>
      </c>
      <c r="EQ85">
        <f t="shared" si="241"/>
        <v>73.278691331738912</v>
      </c>
      <c r="ER85">
        <f t="shared" si="241"/>
        <v>73.278691331738912</v>
      </c>
      <c r="ES85">
        <f t="shared" si="241"/>
        <v>73.278691331738912</v>
      </c>
      <c r="ET85">
        <f t="shared" si="241"/>
        <v>73.278691331738912</v>
      </c>
      <c r="EU85">
        <f t="shared" si="241"/>
        <v>73.278691331738912</v>
      </c>
      <c r="EV85">
        <f t="shared" si="241"/>
        <v>73.278691331738912</v>
      </c>
      <c r="EW85">
        <f t="shared" si="241"/>
        <v>73.278691331738912</v>
      </c>
      <c r="EX85">
        <f t="shared" si="241"/>
        <v>73.278691331738912</v>
      </c>
      <c r="EY85">
        <f t="shared" si="241"/>
        <v>73.278691331738912</v>
      </c>
      <c r="EZ85">
        <f t="shared" si="241"/>
        <v>73.278691331738912</v>
      </c>
      <c r="FA85">
        <f t="shared" si="241"/>
        <v>73.278691331738912</v>
      </c>
      <c r="FB85">
        <f t="shared" si="241"/>
        <v>73.278691331738912</v>
      </c>
      <c r="FC85">
        <f t="shared" si="241"/>
        <v>73.278691331738912</v>
      </c>
      <c r="FD85">
        <f t="shared" si="241"/>
        <v>73.278691331738912</v>
      </c>
      <c r="FE85">
        <f t="shared" si="241"/>
        <v>73.278691331738912</v>
      </c>
      <c r="FF85">
        <f t="shared" si="241"/>
        <v>73.278691331738912</v>
      </c>
      <c r="FG85">
        <f t="shared" si="241"/>
        <v>73.278691331738912</v>
      </c>
      <c r="FH85">
        <f t="shared" ref="FH85:FS85" si="242">IF(FH$29="", FG85, FH42)</f>
        <v>73.278691331738912</v>
      </c>
      <c r="FI85">
        <f t="shared" si="242"/>
        <v>73.278691331738912</v>
      </c>
      <c r="FJ85">
        <f t="shared" si="242"/>
        <v>73.278691331738912</v>
      </c>
      <c r="FK85">
        <f t="shared" si="242"/>
        <v>73.278691331738912</v>
      </c>
      <c r="FL85">
        <f t="shared" si="242"/>
        <v>73.278691331738912</v>
      </c>
      <c r="FM85">
        <f t="shared" si="242"/>
        <v>73.278691331738912</v>
      </c>
      <c r="FN85">
        <f t="shared" si="242"/>
        <v>73.278691331738912</v>
      </c>
      <c r="FO85">
        <f t="shared" si="242"/>
        <v>73.278691331738912</v>
      </c>
      <c r="FP85">
        <f t="shared" si="242"/>
        <v>73.278691331738912</v>
      </c>
      <c r="FQ85">
        <f t="shared" si="242"/>
        <v>73.278691331738912</v>
      </c>
      <c r="FR85">
        <f t="shared" si="242"/>
        <v>73.278691331738912</v>
      </c>
      <c r="FS85">
        <f t="shared" si="242"/>
        <v>73.278691331738912</v>
      </c>
    </row>
    <row r="86" spans="1:175" x14ac:dyDescent="0.25">
      <c r="A86" t="s">
        <v>168</v>
      </c>
      <c r="C86">
        <v>0</v>
      </c>
      <c r="D86" t="str">
        <f>IF(D$29="","", D85-C85)</f>
        <v/>
      </c>
      <c r="E86" t="str">
        <f t="shared" ref="E86:BP86" si="243">IF(E$29="","", E85-D85)</f>
        <v/>
      </c>
      <c r="F86" t="str">
        <f t="shared" si="243"/>
        <v/>
      </c>
      <c r="G86" t="str">
        <f t="shared" si="243"/>
        <v/>
      </c>
      <c r="H86" t="str">
        <f t="shared" si="243"/>
        <v/>
      </c>
      <c r="I86" t="str">
        <f t="shared" si="243"/>
        <v/>
      </c>
      <c r="J86" t="str">
        <f t="shared" si="243"/>
        <v/>
      </c>
      <c r="K86" t="str">
        <f t="shared" si="243"/>
        <v/>
      </c>
      <c r="L86" t="str">
        <f t="shared" si="243"/>
        <v/>
      </c>
      <c r="M86" t="str">
        <f t="shared" si="243"/>
        <v/>
      </c>
      <c r="N86" t="str">
        <f t="shared" si="243"/>
        <v/>
      </c>
      <c r="O86" t="str">
        <f t="shared" si="243"/>
        <v/>
      </c>
      <c r="P86" t="str">
        <f t="shared" si="243"/>
        <v/>
      </c>
      <c r="Q86" t="str">
        <f t="shared" si="243"/>
        <v/>
      </c>
      <c r="R86" t="str">
        <f t="shared" si="243"/>
        <v/>
      </c>
      <c r="S86" t="str">
        <f t="shared" si="243"/>
        <v/>
      </c>
      <c r="T86" t="str">
        <f t="shared" si="243"/>
        <v/>
      </c>
      <c r="U86" t="str">
        <f t="shared" si="243"/>
        <v/>
      </c>
      <c r="V86" t="str">
        <f t="shared" si="243"/>
        <v/>
      </c>
      <c r="W86" t="str">
        <f t="shared" si="243"/>
        <v/>
      </c>
      <c r="X86" t="str">
        <f t="shared" si="243"/>
        <v/>
      </c>
      <c r="Y86" t="str">
        <f t="shared" si="243"/>
        <v/>
      </c>
      <c r="Z86" t="str">
        <f t="shared" si="243"/>
        <v/>
      </c>
      <c r="AA86">
        <f t="shared" si="243"/>
        <v>0</v>
      </c>
      <c r="AB86" t="str">
        <f t="shared" si="243"/>
        <v/>
      </c>
      <c r="AC86" t="str">
        <f t="shared" si="243"/>
        <v/>
      </c>
      <c r="AD86" t="str">
        <f t="shared" si="243"/>
        <v/>
      </c>
      <c r="AE86">
        <f t="shared" si="243"/>
        <v>0</v>
      </c>
      <c r="AF86" t="str">
        <f t="shared" si="243"/>
        <v/>
      </c>
      <c r="AG86">
        <f t="shared" si="243"/>
        <v>0</v>
      </c>
      <c r="AH86" t="str">
        <f t="shared" si="243"/>
        <v/>
      </c>
      <c r="AI86">
        <f t="shared" si="243"/>
        <v>0</v>
      </c>
      <c r="AJ86" t="str">
        <f t="shared" si="243"/>
        <v/>
      </c>
      <c r="AK86" t="str">
        <f t="shared" si="243"/>
        <v/>
      </c>
      <c r="AL86" t="str">
        <f t="shared" si="243"/>
        <v/>
      </c>
      <c r="AM86" t="str">
        <f t="shared" si="243"/>
        <v/>
      </c>
      <c r="AN86">
        <f t="shared" si="243"/>
        <v>0</v>
      </c>
      <c r="AO86" t="str">
        <f t="shared" si="243"/>
        <v/>
      </c>
      <c r="AP86">
        <f t="shared" si="243"/>
        <v>0</v>
      </c>
      <c r="AQ86" t="str">
        <f t="shared" si="243"/>
        <v/>
      </c>
      <c r="AR86" t="str">
        <f t="shared" si="243"/>
        <v/>
      </c>
      <c r="AS86" t="str">
        <f t="shared" si="243"/>
        <v/>
      </c>
      <c r="AT86">
        <f t="shared" si="243"/>
        <v>0</v>
      </c>
      <c r="AU86" t="str">
        <f t="shared" si="243"/>
        <v/>
      </c>
      <c r="AV86">
        <f t="shared" si="243"/>
        <v>0</v>
      </c>
      <c r="AW86" t="str">
        <f t="shared" si="243"/>
        <v/>
      </c>
      <c r="AX86" t="str">
        <f t="shared" si="243"/>
        <v/>
      </c>
      <c r="AY86">
        <f t="shared" si="243"/>
        <v>0</v>
      </c>
      <c r="AZ86" t="str">
        <f t="shared" si="243"/>
        <v/>
      </c>
      <c r="BA86">
        <f t="shared" si="243"/>
        <v>0</v>
      </c>
      <c r="BB86" t="str">
        <f t="shared" si="243"/>
        <v/>
      </c>
      <c r="BC86">
        <f t="shared" si="243"/>
        <v>0</v>
      </c>
      <c r="BD86" t="str">
        <f t="shared" si="243"/>
        <v/>
      </c>
      <c r="BE86" t="str">
        <f t="shared" si="243"/>
        <v/>
      </c>
      <c r="BF86" t="str">
        <f t="shared" si="243"/>
        <v/>
      </c>
      <c r="BG86" t="str">
        <f t="shared" si="243"/>
        <v/>
      </c>
      <c r="BH86">
        <f t="shared" si="243"/>
        <v>0</v>
      </c>
      <c r="BI86" t="str">
        <f t="shared" si="243"/>
        <v/>
      </c>
      <c r="BJ86">
        <f t="shared" si="243"/>
        <v>0</v>
      </c>
      <c r="BK86" t="str">
        <f t="shared" si="243"/>
        <v/>
      </c>
      <c r="BL86" t="str">
        <f t="shared" si="243"/>
        <v/>
      </c>
      <c r="BM86">
        <f t="shared" si="243"/>
        <v>0</v>
      </c>
      <c r="BN86">
        <f t="shared" si="243"/>
        <v>0</v>
      </c>
      <c r="BO86" t="str">
        <f t="shared" si="243"/>
        <v/>
      </c>
      <c r="BP86">
        <f t="shared" si="243"/>
        <v>0</v>
      </c>
      <c r="BQ86">
        <f t="shared" ref="BQ86:EB86" si="244">IF(BQ$29="","", BQ85-BP85)</f>
        <v>0</v>
      </c>
      <c r="BR86" t="str">
        <f t="shared" si="244"/>
        <v/>
      </c>
      <c r="BS86" t="str">
        <f t="shared" si="244"/>
        <v/>
      </c>
      <c r="BT86" t="str">
        <f t="shared" si="244"/>
        <v/>
      </c>
      <c r="BU86" t="str">
        <f t="shared" si="244"/>
        <v/>
      </c>
      <c r="BV86">
        <f t="shared" si="244"/>
        <v>0</v>
      </c>
      <c r="BW86" t="str">
        <f t="shared" si="244"/>
        <v/>
      </c>
      <c r="BX86">
        <f t="shared" si="244"/>
        <v>0</v>
      </c>
      <c r="BY86" t="str">
        <f t="shared" si="244"/>
        <v/>
      </c>
      <c r="BZ86" t="str">
        <f t="shared" si="244"/>
        <v/>
      </c>
      <c r="CA86">
        <f t="shared" si="244"/>
        <v>0</v>
      </c>
      <c r="CB86" t="str">
        <f t="shared" si="244"/>
        <v/>
      </c>
      <c r="CC86">
        <f t="shared" si="244"/>
        <v>0</v>
      </c>
      <c r="CD86" t="str">
        <f t="shared" si="244"/>
        <v/>
      </c>
      <c r="CE86">
        <f t="shared" si="244"/>
        <v>0</v>
      </c>
      <c r="CF86" t="str">
        <f t="shared" si="244"/>
        <v/>
      </c>
      <c r="CG86" t="str">
        <f t="shared" si="244"/>
        <v/>
      </c>
      <c r="CH86" t="str">
        <f t="shared" si="244"/>
        <v/>
      </c>
      <c r="CI86" t="str">
        <f t="shared" si="244"/>
        <v/>
      </c>
      <c r="CJ86">
        <f t="shared" si="244"/>
        <v>19.296713098786721</v>
      </c>
      <c r="CK86" t="str">
        <f t="shared" si="244"/>
        <v/>
      </c>
      <c r="CL86">
        <f t="shared" si="244"/>
        <v>0</v>
      </c>
      <c r="CM86" t="str">
        <f t="shared" si="244"/>
        <v/>
      </c>
      <c r="CN86" t="str">
        <f t="shared" si="244"/>
        <v/>
      </c>
      <c r="CO86">
        <f t="shared" si="244"/>
        <v>0</v>
      </c>
      <c r="CP86" t="str">
        <f t="shared" si="244"/>
        <v/>
      </c>
      <c r="CQ86">
        <f t="shared" si="244"/>
        <v>1.6292879382207346</v>
      </c>
      <c r="CR86" t="str">
        <f t="shared" si="244"/>
        <v/>
      </c>
      <c r="CS86">
        <f t="shared" si="244"/>
        <v>0</v>
      </c>
      <c r="CT86" t="str">
        <f t="shared" si="244"/>
        <v/>
      </c>
      <c r="CU86" t="str">
        <f t="shared" si="244"/>
        <v/>
      </c>
      <c r="CV86" t="str">
        <f t="shared" si="244"/>
        <v/>
      </c>
      <c r="CW86" t="str">
        <f t="shared" si="244"/>
        <v/>
      </c>
      <c r="CX86">
        <f t="shared" si="244"/>
        <v>4.8447184713375755</v>
      </c>
      <c r="CY86" t="str">
        <f t="shared" si="244"/>
        <v/>
      </c>
      <c r="CZ86">
        <f t="shared" si="244"/>
        <v>11.659960938435745</v>
      </c>
      <c r="DA86" t="str">
        <f t="shared" si="244"/>
        <v/>
      </c>
      <c r="DB86" t="str">
        <f t="shared" si="244"/>
        <v/>
      </c>
      <c r="DC86">
        <f t="shared" si="244"/>
        <v>0</v>
      </c>
      <c r="DD86" t="str">
        <f t="shared" si="244"/>
        <v/>
      </c>
      <c r="DE86">
        <f t="shared" si="244"/>
        <v>0</v>
      </c>
      <c r="DF86" t="str">
        <f t="shared" si="244"/>
        <v/>
      </c>
      <c r="DG86">
        <f t="shared" si="244"/>
        <v>0</v>
      </c>
      <c r="DH86" t="str">
        <f t="shared" si="244"/>
        <v/>
      </c>
      <c r="DI86" t="str">
        <f t="shared" si="244"/>
        <v/>
      </c>
      <c r="DJ86" t="str">
        <f t="shared" si="244"/>
        <v/>
      </c>
      <c r="DK86" t="str">
        <f t="shared" si="244"/>
        <v/>
      </c>
      <c r="DL86" t="str">
        <f t="shared" si="244"/>
        <v/>
      </c>
      <c r="DM86">
        <f t="shared" si="244"/>
        <v>8.6846239886030148</v>
      </c>
      <c r="DN86" t="str">
        <f t="shared" si="244"/>
        <v/>
      </c>
      <c r="DO86">
        <f t="shared" si="244"/>
        <v>0</v>
      </c>
      <c r="DP86" t="str">
        <f t="shared" si="244"/>
        <v/>
      </c>
      <c r="DQ86" t="str">
        <f t="shared" si="244"/>
        <v/>
      </c>
      <c r="DR86" t="str">
        <f t="shared" si="244"/>
        <v/>
      </c>
      <c r="DS86" t="str">
        <f t="shared" si="244"/>
        <v/>
      </c>
      <c r="DT86" t="str">
        <f t="shared" si="244"/>
        <v/>
      </c>
      <c r="DU86" t="str">
        <f t="shared" si="244"/>
        <v/>
      </c>
      <c r="DV86" t="str">
        <f t="shared" si="244"/>
        <v/>
      </c>
      <c r="DW86" t="str">
        <f t="shared" si="244"/>
        <v/>
      </c>
      <c r="DX86" t="str">
        <f t="shared" si="244"/>
        <v/>
      </c>
      <c r="DY86" t="str">
        <f t="shared" si="244"/>
        <v/>
      </c>
      <c r="DZ86">
        <f t="shared" si="244"/>
        <v>27.163386896355121</v>
      </c>
      <c r="EA86" t="str">
        <f t="shared" si="244"/>
        <v/>
      </c>
      <c r="EB86" t="str">
        <f t="shared" si="244"/>
        <v/>
      </c>
      <c r="EC86" t="str">
        <f t="shared" ref="EC86:ES86" si="245">IF(EC$29="","", EC85-EB85)</f>
        <v/>
      </c>
      <c r="ED86" t="str">
        <f t="shared" si="245"/>
        <v/>
      </c>
      <c r="EE86" t="str">
        <f t="shared" si="245"/>
        <v/>
      </c>
      <c r="EF86" t="str">
        <f t="shared" si="245"/>
        <v/>
      </c>
      <c r="EG86" t="str">
        <f t="shared" si="245"/>
        <v/>
      </c>
      <c r="EH86">
        <f t="shared" si="245"/>
        <v>0</v>
      </c>
      <c r="EI86" t="str">
        <f t="shared" si="245"/>
        <v/>
      </c>
      <c r="EJ86" t="str">
        <f t="shared" si="245"/>
        <v/>
      </c>
      <c r="EK86" t="str">
        <f t="shared" si="245"/>
        <v/>
      </c>
      <c r="EL86" t="str">
        <f t="shared" si="245"/>
        <v/>
      </c>
      <c r="EM86" t="str">
        <f t="shared" si="245"/>
        <v/>
      </c>
      <c r="EN86" t="str">
        <f t="shared" si="245"/>
        <v/>
      </c>
      <c r="EO86" t="str">
        <f t="shared" si="245"/>
        <v/>
      </c>
      <c r="EP86" t="str">
        <f t="shared" si="245"/>
        <v/>
      </c>
      <c r="EQ86" t="str">
        <f t="shared" si="245"/>
        <v/>
      </c>
      <c r="ER86" t="str">
        <f t="shared" si="245"/>
        <v/>
      </c>
      <c r="ES86" t="str">
        <f t="shared" si="245"/>
        <v/>
      </c>
      <c r="ET86" t="str">
        <f t="shared" ref="ET86:FS86" si="246">IF(ET$29="","", ET85-ES85)</f>
        <v/>
      </c>
      <c r="EU86" t="str">
        <f t="shared" si="246"/>
        <v/>
      </c>
      <c r="EV86" t="str">
        <f t="shared" si="246"/>
        <v/>
      </c>
      <c r="EW86" t="str">
        <f t="shared" si="246"/>
        <v/>
      </c>
      <c r="EX86" t="str">
        <f t="shared" si="246"/>
        <v/>
      </c>
      <c r="EY86" t="str">
        <f t="shared" si="246"/>
        <v/>
      </c>
      <c r="EZ86" t="str">
        <f t="shared" si="246"/>
        <v/>
      </c>
      <c r="FA86" t="str">
        <f t="shared" si="246"/>
        <v/>
      </c>
      <c r="FB86" t="str">
        <f t="shared" si="246"/>
        <v/>
      </c>
      <c r="FC86" t="str">
        <f t="shared" si="246"/>
        <v/>
      </c>
      <c r="FD86" t="str">
        <f t="shared" si="246"/>
        <v/>
      </c>
      <c r="FE86" t="str">
        <f t="shared" si="246"/>
        <v/>
      </c>
      <c r="FF86" t="str">
        <f t="shared" si="246"/>
        <v/>
      </c>
      <c r="FG86" t="str">
        <f t="shared" si="246"/>
        <v/>
      </c>
      <c r="FH86">
        <f t="shared" si="246"/>
        <v>0</v>
      </c>
      <c r="FI86" t="str">
        <f t="shared" si="246"/>
        <v/>
      </c>
      <c r="FJ86" t="str">
        <f t="shared" si="246"/>
        <v/>
      </c>
      <c r="FK86" t="str">
        <f t="shared" si="246"/>
        <v/>
      </c>
      <c r="FL86" t="str">
        <f t="shared" si="246"/>
        <v/>
      </c>
      <c r="FM86" t="str">
        <f t="shared" si="246"/>
        <v/>
      </c>
      <c r="FN86" t="str">
        <f t="shared" si="246"/>
        <v/>
      </c>
      <c r="FO86" t="str">
        <f t="shared" si="246"/>
        <v/>
      </c>
      <c r="FP86" t="str">
        <f t="shared" si="246"/>
        <v/>
      </c>
      <c r="FQ86" t="str">
        <f t="shared" si="246"/>
        <v/>
      </c>
      <c r="FR86" t="str">
        <f t="shared" si="246"/>
        <v/>
      </c>
      <c r="FS86" t="str">
        <f t="shared" si="246"/>
        <v/>
      </c>
    </row>
    <row r="87" spans="1:175" x14ac:dyDescent="0.25">
      <c r="A87" t="s">
        <v>169</v>
      </c>
      <c r="C87">
        <v>0</v>
      </c>
      <c r="D87" t="str">
        <f t="shared" ref="D87:AI87" si="247">IF(D$29="","", (D82+D84-D86)/(C80+D16))</f>
        <v/>
      </c>
      <c r="E87" t="str">
        <f t="shared" si="247"/>
        <v/>
      </c>
      <c r="F87" t="str">
        <f t="shared" si="247"/>
        <v/>
      </c>
      <c r="G87" t="str">
        <f t="shared" si="247"/>
        <v/>
      </c>
      <c r="H87" t="str">
        <f t="shared" si="247"/>
        <v/>
      </c>
      <c r="I87" t="str">
        <f t="shared" si="247"/>
        <v/>
      </c>
      <c r="J87" t="str">
        <f t="shared" si="247"/>
        <v/>
      </c>
      <c r="K87" t="str">
        <f t="shared" si="247"/>
        <v/>
      </c>
      <c r="L87" t="str">
        <f t="shared" si="247"/>
        <v/>
      </c>
      <c r="M87" t="str">
        <f t="shared" si="247"/>
        <v/>
      </c>
      <c r="N87" t="str">
        <f t="shared" si="247"/>
        <v/>
      </c>
      <c r="O87" t="str">
        <f t="shared" si="247"/>
        <v/>
      </c>
      <c r="P87" t="str">
        <f t="shared" si="247"/>
        <v/>
      </c>
      <c r="Q87" t="str">
        <f t="shared" si="247"/>
        <v/>
      </c>
      <c r="R87" t="str">
        <f t="shared" si="247"/>
        <v/>
      </c>
      <c r="S87" t="str">
        <f t="shared" si="247"/>
        <v/>
      </c>
      <c r="T87" t="str">
        <f t="shared" si="247"/>
        <v/>
      </c>
      <c r="U87" t="str">
        <f t="shared" si="247"/>
        <v/>
      </c>
      <c r="V87" t="str">
        <f t="shared" si="247"/>
        <v/>
      </c>
      <c r="W87" t="str">
        <f t="shared" si="247"/>
        <v/>
      </c>
      <c r="X87" t="str">
        <f t="shared" si="247"/>
        <v/>
      </c>
      <c r="Y87" t="str">
        <f t="shared" si="247"/>
        <v/>
      </c>
      <c r="Z87" t="str">
        <f t="shared" si="247"/>
        <v/>
      </c>
      <c r="AA87">
        <f t="shared" si="247"/>
        <v>0.10914507601689452</v>
      </c>
      <c r="AB87" t="str">
        <f t="shared" si="247"/>
        <v/>
      </c>
      <c r="AC87" t="str">
        <f t="shared" si="247"/>
        <v/>
      </c>
      <c r="AD87" t="str">
        <f t="shared" si="247"/>
        <v/>
      </c>
      <c r="AE87">
        <f t="shared" si="247"/>
        <v>0.13961562125155194</v>
      </c>
      <c r="AF87" t="str">
        <f t="shared" si="247"/>
        <v/>
      </c>
      <c r="AG87">
        <f t="shared" si="247"/>
        <v>0.44832833930824562</v>
      </c>
      <c r="AH87" t="str">
        <f t="shared" si="247"/>
        <v/>
      </c>
      <c r="AI87">
        <f t="shared" si="247"/>
        <v>-0.95534434977238958</v>
      </c>
      <c r="AJ87" t="str">
        <f t="shared" ref="AJ87:BO87" si="248">IF(AJ$29="","", (AJ82+AJ84-AJ86)/(AI80+AJ16))</f>
        <v/>
      </c>
      <c r="AK87" t="str">
        <f t="shared" si="248"/>
        <v/>
      </c>
      <c r="AL87" t="str">
        <f t="shared" si="248"/>
        <v/>
      </c>
      <c r="AM87" t="str">
        <f t="shared" si="248"/>
        <v/>
      </c>
      <c r="AN87">
        <f t="shared" si="248"/>
        <v>0.69268848786429438</v>
      </c>
      <c r="AO87" t="str">
        <f t="shared" si="248"/>
        <v/>
      </c>
      <c r="AP87">
        <f t="shared" si="248"/>
        <v>-0.40749524784673835</v>
      </c>
      <c r="AQ87" t="str">
        <f t="shared" si="248"/>
        <v/>
      </c>
      <c r="AR87" t="str">
        <f t="shared" si="248"/>
        <v/>
      </c>
      <c r="AS87" t="str">
        <f t="shared" si="248"/>
        <v/>
      </c>
      <c r="AT87">
        <f t="shared" si="248"/>
        <v>1.1000117636275657</v>
      </c>
      <c r="AU87" t="str">
        <f t="shared" si="248"/>
        <v/>
      </c>
      <c r="AV87">
        <f t="shared" si="248"/>
        <v>-0.93262338130504985</v>
      </c>
      <c r="AW87" t="str">
        <f t="shared" si="248"/>
        <v/>
      </c>
      <c r="AX87" t="str">
        <f t="shared" si="248"/>
        <v/>
      </c>
      <c r="AY87">
        <f t="shared" si="248"/>
        <v>1.3537760782800126</v>
      </c>
      <c r="AZ87" t="str">
        <f t="shared" si="248"/>
        <v/>
      </c>
      <c r="BA87">
        <f t="shared" si="248"/>
        <v>-0.86909500420834263</v>
      </c>
      <c r="BB87" t="str">
        <f t="shared" si="248"/>
        <v/>
      </c>
      <c r="BC87">
        <f t="shared" si="248"/>
        <v>2.5056416315710353</v>
      </c>
      <c r="BD87" t="str">
        <f t="shared" si="248"/>
        <v/>
      </c>
      <c r="BE87" t="str">
        <f t="shared" si="248"/>
        <v/>
      </c>
      <c r="BF87" t="str">
        <f t="shared" si="248"/>
        <v/>
      </c>
      <c r="BG87" t="str">
        <f t="shared" si="248"/>
        <v/>
      </c>
      <c r="BH87">
        <f t="shared" si="248"/>
        <v>0.3312096166485754</v>
      </c>
      <c r="BI87" t="str">
        <f t="shared" si="248"/>
        <v/>
      </c>
      <c r="BJ87">
        <f t="shared" si="248"/>
        <v>1.6046667944708553</v>
      </c>
      <c r="BK87" t="str">
        <f t="shared" si="248"/>
        <v/>
      </c>
      <c r="BL87" t="str">
        <f t="shared" si="248"/>
        <v/>
      </c>
      <c r="BM87">
        <f t="shared" si="248"/>
        <v>0.38410190008091244</v>
      </c>
      <c r="BN87">
        <f t="shared" si="248"/>
        <v>0.10798153216939251</v>
      </c>
      <c r="BO87" t="str">
        <f t="shared" si="248"/>
        <v/>
      </c>
      <c r="BP87">
        <f t="shared" ref="BP87:CU87" si="249">IF(BP$29="","", (BP82+BP84-BP86)/(BO80+BP16))</f>
        <v>0.44872971077714707</v>
      </c>
      <c r="BQ87">
        <f t="shared" si="249"/>
        <v>3.1482227520955206</v>
      </c>
      <c r="BR87" t="str">
        <f t="shared" si="249"/>
        <v/>
      </c>
      <c r="BS87" t="str">
        <f t="shared" si="249"/>
        <v/>
      </c>
      <c r="BT87" t="str">
        <f t="shared" si="249"/>
        <v/>
      </c>
      <c r="BU87" t="str">
        <f t="shared" si="249"/>
        <v/>
      </c>
      <c r="BV87">
        <f t="shared" si="249"/>
        <v>1.4843638636038259</v>
      </c>
      <c r="BW87" t="str">
        <f t="shared" si="249"/>
        <v/>
      </c>
      <c r="BX87">
        <f t="shared" si="249"/>
        <v>-0.3596172611243606</v>
      </c>
      <c r="BY87" t="str">
        <f t="shared" si="249"/>
        <v/>
      </c>
      <c r="BZ87" t="str">
        <f t="shared" si="249"/>
        <v/>
      </c>
      <c r="CA87">
        <f t="shared" si="249"/>
        <v>1.9226212111559513</v>
      </c>
      <c r="CB87" t="str">
        <f t="shared" si="249"/>
        <v/>
      </c>
      <c r="CC87">
        <f t="shared" si="249"/>
        <v>1.2347224856480936</v>
      </c>
      <c r="CD87" t="str">
        <f t="shared" si="249"/>
        <v/>
      </c>
      <c r="CE87">
        <f t="shared" si="249"/>
        <v>0.96995630455191406</v>
      </c>
      <c r="CF87" t="str">
        <f t="shared" si="249"/>
        <v/>
      </c>
      <c r="CG87" t="str">
        <f t="shared" si="249"/>
        <v/>
      </c>
      <c r="CH87" t="str">
        <f t="shared" si="249"/>
        <v/>
      </c>
      <c r="CI87" t="str">
        <f t="shared" si="249"/>
        <v/>
      </c>
      <c r="CJ87">
        <f t="shared" si="249"/>
        <v>0.71244017094545042</v>
      </c>
      <c r="CK87" t="str">
        <f t="shared" si="249"/>
        <v/>
      </c>
      <c r="CL87">
        <f t="shared" si="249"/>
        <v>1.0205502207826378</v>
      </c>
      <c r="CM87" t="str">
        <f t="shared" si="249"/>
        <v/>
      </c>
      <c r="CN87" t="str">
        <f t="shared" si="249"/>
        <v/>
      </c>
      <c r="CO87">
        <f t="shared" si="249"/>
        <v>2.535943225336355</v>
      </c>
      <c r="CP87" t="str">
        <f t="shared" si="249"/>
        <v/>
      </c>
      <c r="CQ87">
        <f t="shared" si="249"/>
        <v>-1.2332644461380586</v>
      </c>
      <c r="CR87" t="str">
        <f t="shared" si="249"/>
        <v/>
      </c>
      <c r="CS87">
        <f t="shared" si="249"/>
        <v>2.2477243121309658</v>
      </c>
      <c r="CT87" t="str">
        <f t="shared" si="249"/>
        <v/>
      </c>
      <c r="CU87" t="str">
        <f t="shared" si="249"/>
        <v/>
      </c>
      <c r="CV87" t="str">
        <f t="shared" ref="CV87:EA87" si="250">IF(CV$29="","", (CV82+CV84-CV86)/(CU80+CV16))</f>
        <v/>
      </c>
      <c r="CW87" t="str">
        <f t="shared" si="250"/>
        <v/>
      </c>
      <c r="CX87">
        <f t="shared" si="250"/>
        <v>1.3927596327926921</v>
      </c>
      <c r="CY87" t="str">
        <f t="shared" si="250"/>
        <v/>
      </c>
      <c r="CZ87">
        <f t="shared" si="250"/>
        <v>-1.4054639474929569</v>
      </c>
      <c r="DA87" t="str">
        <f t="shared" si="250"/>
        <v/>
      </c>
      <c r="DB87" t="str">
        <f t="shared" si="250"/>
        <v/>
      </c>
      <c r="DC87">
        <f t="shared" si="250"/>
        <v>2.1342150001679259</v>
      </c>
      <c r="DD87" t="str">
        <f t="shared" si="250"/>
        <v/>
      </c>
      <c r="DE87">
        <f t="shared" si="250"/>
        <v>-0.46601169616953525</v>
      </c>
      <c r="DF87" t="str">
        <f t="shared" si="250"/>
        <v/>
      </c>
      <c r="DG87">
        <f t="shared" si="250"/>
        <v>1.5169126385994851</v>
      </c>
      <c r="DH87" t="str">
        <f t="shared" si="250"/>
        <v/>
      </c>
      <c r="DI87" t="str">
        <f t="shared" si="250"/>
        <v/>
      </c>
      <c r="DJ87" t="str">
        <f t="shared" si="250"/>
        <v/>
      </c>
      <c r="DK87" t="str">
        <f t="shared" si="250"/>
        <v/>
      </c>
      <c r="DL87" t="str">
        <f t="shared" si="250"/>
        <v/>
      </c>
      <c r="DM87">
        <f t="shared" si="250"/>
        <v>1.6901164122010732</v>
      </c>
      <c r="DN87" t="str">
        <f t="shared" si="250"/>
        <v/>
      </c>
      <c r="DO87">
        <f t="shared" si="250"/>
        <v>-1.2640841860115712</v>
      </c>
      <c r="DP87" t="str">
        <f t="shared" si="250"/>
        <v/>
      </c>
      <c r="DQ87" t="str">
        <f t="shared" si="250"/>
        <v/>
      </c>
      <c r="DR87" t="str">
        <f t="shared" si="250"/>
        <v/>
      </c>
      <c r="DS87" t="str">
        <f t="shared" si="250"/>
        <v/>
      </c>
      <c r="DT87" t="str">
        <f t="shared" si="250"/>
        <v/>
      </c>
      <c r="DU87" t="str">
        <f t="shared" si="250"/>
        <v/>
      </c>
      <c r="DV87" t="str">
        <f t="shared" si="250"/>
        <v/>
      </c>
      <c r="DW87" t="str">
        <f t="shared" si="250"/>
        <v/>
      </c>
      <c r="DX87" t="str">
        <f t="shared" si="250"/>
        <v/>
      </c>
      <c r="DY87" t="str">
        <f t="shared" si="250"/>
        <v/>
      </c>
      <c r="DZ87">
        <f t="shared" si="250"/>
        <v>1.1080335092823945</v>
      </c>
      <c r="EA87" t="str">
        <f t="shared" si="250"/>
        <v/>
      </c>
      <c r="EB87" t="str">
        <f t="shared" ref="EB87:FG87" si="251">IF(EB$29="","", (EB82+EB84-EB86)/(EA80+EB16))</f>
        <v/>
      </c>
      <c r="EC87" t="str">
        <f t="shared" si="251"/>
        <v/>
      </c>
      <c r="ED87" t="str">
        <f t="shared" si="251"/>
        <v/>
      </c>
      <c r="EE87" t="str">
        <f t="shared" si="251"/>
        <v/>
      </c>
      <c r="EF87" t="str">
        <f t="shared" si="251"/>
        <v/>
      </c>
      <c r="EG87" t="str">
        <f t="shared" si="251"/>
        <v/>
      </c>
      <c r="EH87">
        <f t="shared" si="251"/>
        <v>0.25612791177435174</v>
      </c>
      <c r="EI87" t="str">
        <f t="shared" si="251"/>
        <v/>
      </c>
      <c r="EJ87" t="str">
        <f t="shared" si="251"/>
        <v/>
      </c>
      <c r="EK87" t="str">
        <f t="shared" si="251"/>
        <v/>
      </c>
      <c r="EL87" t="str">
        <f t="shared" si="251"/>
        <v/>
      </c>
      <c r="EM87" t="str">
        <f t="shared" si="251"/>
        <v/>
      </c>
      <c r="EN87" t="str">
        <f t="shared" si="251"/>
        <v/>
      </c>
      <c r="EO87" t="str">
        <f t="shared" si="251"/>
        <v/>
      </c>
      <c r="EP87" t="str">
        <f t="shared" si="251"/>
        <v/>
      </c>
      <c r="EQ87" t="str">
        <f t="shared" si="251"/>
        <v/>
      </c>
      <c r="ER87" t="str">
        <f t="shared" si="251"/>
        <v/>
      </c>
      <c r="ES87" t="str">
        <f t="shared" si="251"/>
        <v/>
      </c>
      <c r="ET87" t="str">
        <f t="shared" si="251"/>
        <v/>
      </c>
      <c r="EU87" t="str">
        <f t="shared" si="251"/>
        <v/>
      </c>
      <c r="EV87" t="str">
        <f t="shared" si="251"/>
        <v/>
      </c>
      <c r="EW87" t="str">
        <f t="shared" si="251"/>
        <v/>
      </c>
      <c r="EX87" t="str">
        <f t="shared" si="251"/>
        <v/>
      </c>
      <c r="EY87" t="str">
        <f t="shared" si="251"/>
        <v/>
      </c>
      <c r="EZ87" t="str">
        <f t="shared" si="251"/>
        <v/>
      </c>
      <c r="FA87" t="str">
        <f t="shared" si="251"/>
        <v/>
      </c>
      <c r="FB87" t="str">
        <f t="shared" si="251"/>
        <v/>
      </c>
      <c r="FC87" t="str">
        <f t="shared" si="251"/>
        <v/>
      </c>
      <c r="FD87" t="str">
        <f t="shared" si="251"/>
        <v/>
      </c>
      <c r="FE87" t="str">
        <f t="shared" si="251"/>
        <v/>
      </c>
      <c r="FF87" t="str">
        <f t="shared" si="251"/>
        <v/>
      </c>
      <c r="FG87" t="str">
        <f t="shared" si="251"/>
        <v/>
      </c>
      <c r="FH87">
        <f t="shared" ref="FH87:FS87" si="252">IF(FH$29="","", (FH82+FH84-FH86)/(FG80+FH16))</f>
        <v>0.26107515551631599</v>
      </c>
      <c r="FI87" t="str">
        <f t="shared" si="252"/>
        <v/>
      </c>
      <c r="FJ87" t="str">
        <f t="shared" si="252"/>
        <v/>
      </c>
      <c r="FK87" t="str">
        <f t="shared" si="252"/>
        <v/>
      </c>
      <c r="FL87" t="str">
        <f t="shared" si="252"/>
        <v/>
      </c>
      <c r="FM87" t="str">
        <f t="shared" si="252"/>
        <v/>
      </c>
      <c r="FN87" t="str">
        <f t="shared" si="252"/>
        <v/>
      </c>
      <c r="FO87" t="str">
        <f t="shared" si="252"/>
        <v/>
      </c>
      <c r="FP87" t="str">
        <f t="shared" si="252"/>
        <v/>
      </c>
      <c r="FQ87" t="str">
        <f t="shared" si="252"/>
        <v/>
      </c>
      <c r="FR87" t="str">
        <f t="shared" si="252"/>
        <v/>
      </c>
      <c r="FS87" t="str">
        <f t="shared" si="252"/>
        <v/>
      </c>
    </row>
    <row r="88" spans="1:175" x14ac:dyDescent="0.25">
      <c r="AH88">
        <f>IF(AH87="", AI88, AH87)</f>
        <v>-0.95534434977238958</v>
      </c>
      <c r="AI88">
        <f t="shared" ref="AI88:AN88" si="253">IF(AI87="", AJ88, AI87)</f>
        <v>-0.95534434977238958</v>
      </c>
      <c r="AJ88">
        <f t="shared" si="253"/>
        <v>0.69268848786429438</v>
      </c>
      <c r="AK88">
        <f t="shared" si="253"/>
        <v>0.69268848786429438</v>
      </c>
      <c r="AL88">
        <f t="shared" si="253"/>
        <v>0.69268848786429438</v>
      </c>
      <c r="AM88">
        <f t="shared" si="253"/>
        <v>0.69268848786429438</v>
      </c>
      <c r="AN88">
        <f t="shared" si="253"/>
        <v>0.69268848786429438</v>
      </c>
      <c r="AO88">
        <f>IF(AO87="", AP88, AO87)</f>
        <v>-0.40749524784673835</v>
      </c>
      <c r="AP88">
        <f t="shared" ref="AP88:AW88" si="254">IF(AP87="", AQ88, AP87)</f>
        <v>-0.40749524784673835</v>
      </c>
      <c r="AQ88">
        <f t="shared" si="254"/>
        <v>1.1000117636275657</v>
      </c>
      <c r="AR88">
        <f t="shared" si="254"/>
        <v>1.1000117636275657</v>
      </c>
      <c r="AS88">
        <f t="shared" si="254"/>
        <v>1.1000117636275657</v>
      </c>
      <c r="AT88">
        <f t="shared" si="254"/>
        <v>1.1000117636275657</v>
      </c>
      <c r="AU88">
        <f t="shared" si="254"/>
        <v>-0.93262338130504985</v>
      </c>
      <c r="AV88">
        <f t="shared" si="254"/>
        <v>-0.93262338130504985</v>
      </c>
      <c r="AW88">
        <f t="shared" si="254"/>
        <v>1.3537760782800126</v>
      </c>
      <c r="AX88">
        <f t="shared" ref="AX88:CC88" si="255">IF(AX87="", AY88, AX87)</f>
        <v>1.3537760782800126</v>
      </c>
      <c r="AY88">
        <f t="shared" si="255"/>
        <v>1.3537760782800126</v>
      </c>
      <c r="AZ88">
        <f t="shared" si="255"/>
        <v>-0.86909500420834263</v>
      </c>
      <c r="BA88">
        <f t="shared" si="255"/>
        <v>-0.86909500420834263</v>
      </c>
      <c r="BB88">
        <f t="shared" si="255"/>
        <v>2.5056416315710353</v>
      </c>
      <c r="BC88">
        <f t="shared" si="255"/>
        <v>2.5056416315710353</v>
      </c>
      <c r="BD88">
        <f t="shared" si="255"/>
        <v>0.3312096166485754</v>
      </c>
      <c r="BE88">
        <f t="shared" si="255"/>
        <v>0.3312096166485754</v>
      </c>
      <c r="BF88">
        <f t="shared" si="255"/>
        <v>0.3312096166485754</v>
      </c>
      <c r="BG88">
        <f t="shared" si="255"/>
        <v>0.3312096166485754</v>
      </c>
      <c r="BH88">
        <f t="shared" si="255"/>
        <v>0.3312096166485754</v>
      </c>
      <c r="BI88">
        <f t="shared" si="255"/>
        <v>1.6046667944708553</v>
      </c>
      <c r="BJ88">
        <f t="shared" si="255"/>
        <v>1.6046667944708553</v>
      </c>
      <c r="BK88">
        <f t="shared" si="255"/>
        <v>0.38410190008091244</v>
      </c>
      <c r="BL88">
        <f t="shared" si="255"/>
        <v>0.38410190008091244</v>
      </c>
      <c r="BM88">
        <f t="shared" si="255"/>
        <v>0.38410190008091244</v>
      </c>
      <c r="BN88">
        <f t="shared" si="255"/>
        <v>0.10798153216939251</v>
      </c>
      <c r="BO88">
        <f t="shared" si="255"/>
        <v>0.44872971077714707</v>
      </c>
      <c r="BP88">
        <f t="shared" si="255"/>
        <v>0.44872971077714707</v>
      </c>
      <c r="BQ88">
        <f t="shared" si="255"/>
        <v>3.1482227520955206</v>
      </c>
      <c r="BR88">
        <f t="shared" si="255"/>
        <v>1.4843638636038259</v>
      </c>
      <c r="BS88">
        <f t="shared" si="255"/>
        <v>1.4843638636038259</v>
      </c>
      <c r="BT88">
        <f t="shared" si="255"/>
        <v>1.4843638636038259</v>
      </c>
      <c r="BU88">
        <f t="shared" si="255"/>
        <v>1.4843638636038259</v>
      </c>
      <c r="BV88">
        <f t="shared" si="255"/>
        <v>1.4843638636038259</v>
      </c>
      <c r="BW88">
        <f t="shared" si="255"/>
        <v>-0.3596172611243606</v>
      </c>
      <c r="BX88">
        <f t="shared" si="255"/>
        <v>-0.3596172611243606</v>
      </c>
      <c r="BY88">
        <f t="shared" si="255"/>
        <v>1.9226212111559513</v>
      </c>
      <c r="BZ88">
        <f t="shared" si="255"/>
        <v>1.9226212111559513</v>
      </c>
      <c r="CA88">
        <f t="shared" si="255"/>
        <v>1.9226212111559513</v>
      </c>
      <c r="CB88">
        <f t="shared" si="255"/>
        <v>1.2347224856480936</v>
      </c>
      <c r="CC88">
        <f t="shared" si="255"/>
        <v>1.2347224856480936</v>
      </c>
      <c r="CD88">
        <f t="shared" ref="CD88:DI88" si="256">IF(CD87="", CE88, CD87)</f>
        <v>0.96995630455191406</v>
      </c>
      <c r="CE88">
        <f t="shared" si="256"/>
        <v>0.96995630455191406</v>
      </c>
      <c r="CF88">
        <f t="shared" si="256"/>
        <v>0.71244017094545042</v>
      </c>
      <c r="CG88">
        <f t="shared" si="256"/>
        <v>0.71244017094545042</v>
      </c>
      <c r="CH88">
        <f t="shared" si="256"/>
        <v>0.71244017094545042</v>
      </c>
      <c r="CI88">
        <f t="shared" si="256"/>
        <v>0.71244017094545042</v>
      </c>
      <c r="CJ88">
        <f t="shared" si="256"/>
        <v>0.71244017094545042</v>
      </c>
      <c r="CK88">
        <f t="shared" si="256"/>
        <v>1.0205502207826378</v>
      </c>
      <c r="CL88">
        <f t="shared" si="256"/>
        <v>1.0205502207826378</v>
      </c>
      <c r="CM88">
        <f t="shared" si="256"/>
        <v>2.535943225336355</v>
      </c>
      <c r="CN88">
        <f t="shared" si="256"/>
        <v>2.535943225336355</v>
      </c>
      <c r="CO88">
        <f t="shared" si="256"/>
        <v>2.535943225336355</v>
      </c>
      <c r="CP88">
        <f t="shared" si="256"/>
        <v>-1.2332644461380586</v>
      </c>
      <c r="CQ88">
        <f t="shared" si="256"/>
        <v>-1.2332644461380586</v>
      </c>
      <c r="CR88">
        <f t="shared" si="256"/>
        <v>2.2477243121309658</v>
      </c>
      <c r="CS88">
        <f t="shared" si="256"/>
        <v>2.2477243121309658</v>
      </c>
      <c r="CT88">
        <f t="shared" si="256"/>
        <v>1.3927596327926921</v>
      </c>
      <c r="CU88">
        <f t="shared" si="256"/>
        <v>1.3927596327926921</v>
      </c>
      <c r="CV88">
        <f t="shared" si="256"/>
        <v>1.3927596327926921</v>
      </c>
      <c r="CW88">
        <f t="shared" si="256"/>
        <v>1.3927596327926921</v>
      </c>
      <c r="CX88">
        <f t="shared" si="256"/>
        <v>1.3927596327926921</v>
      </c>
      <c r="CY88">
        <f t="shared" si="256"/>
        <v>-1.4054639474929569</v>
      </c>
      <c r="CZ88">
        <f t="shared" si="256"/>
        <v>-1.4054639474929569</v>
      </c>
      <c r="DA88">
        <f t="shared" si="256"/>
        <v>2.1342150001679259</v>
      </c>
      <c r="DB88">
        <f t="shared" si="256"/>
        <v>2.1342150001679259</v>
      </c>
      <c r="DC88">
        <f t="shared" si="256"/>
        <v>2.1342150001679259</v>
      </c>
      <c r="DD88">
        <f t="shared" si="256"/>
        <v>-0.46601169616953525</v>
      </c>
      <c r="DE88">
        <f t="shared" si="256"/>
        <v>-0.46601169616953525</v>
      </c>
      <c r="DF88">
        <f t="shared" si="256"/>
        <v>1.5169126385994851</v>
      </c>
      <c r="DG88">
        <f t="shared" si="256"/>
        <v>1.5169126385994851</v>
      </c>
      <c r="DH88">
        <f t="shared" si="256"/>
        <v>1.6901164122010732</v>
      </c>
      <c r="DI88">
        <f t="shared" si="256"/>
        <v>1.6901164122010732</v>
      </c>
      <c r="DJ88">
        <f t="shared" ref="DJ88:EH88" si="257">IF(DJ87="", DK88, DJ87)</f>
        <v>1.6901164122010732</v>
      </c>
      <c r="DK88">
        <f t="shared" si="257"/>
        <v>1.6901164122010732</v>
      </c>
      <c r="DL88">
        <f t="shared" si="257"/>
        <v>1.6901164122010732</v>
      </c>
      <c r="DM88">
        <f t="shared" si="257"/>
        <v>1.6901164122010732</v>
      </c>
      <c r="DN88">
        <f t="shared" si="257"/>
        <v>-1.2640841860115712</v>
      </c>
      <c r="DO88">
        <f t="shared" si="257"/>
        <v>-1.2640841860115712</v>
      </c>
      <c r="DP88">
        <f t="shared" si="257"/>
        <v>1.1080335092823945</v>
      </c>
      <c r="DQ88">
        <f t="shared" si="257"/>
        <v>1.1080335092823945</v>
      </c>
      <c r="DR88">
        <f t="shared" si="257"/>
        <v>1.1080335092823945</v>
      </c>
      <c r="DS88">
        <f t="shared" si="257"/>
        <v>1.1080335092823945</v>
      </c>
      <c r="DT88">
        <f t="shared" si="257"/>
        <v>1.1080335092823945</v>
      </c>
      <c r="DU88">
        <f t="shared" si="257"/>
        <v>1.1080335092823945</v>
      </c>
      <c r="DV88">
        <f t="shared" si="257"/>
        <v>1.1080335092823945</v>
      </c>
      <c r="DW88">
        <f t="shared" si="257"/>
        <v>1.1080335092823945</v>
      </c>
      <c r="DX88">
        <f t="shared" si="257"/>
        <v>1.1080335092823945</v>
      </c>
      <c r="DY88">
        <f t="shared" si="257"/>
        <v>1.1080335092823945</v>
      </c>
      <c r="DZ88">
        <f t="shared" si="257"/>
        <v>1.1080335092823945</v>
      </c>
      <c r="EA88">
        <f t="shared" si="257"/>
        <v>0.25612791177435174</v>
      </c>
      <c r="EB88">
        <f t="shared" si="257"/>
        <v>0.25612791177435174</v>
      </c>
      <c r="EC88">
        <f t="shared" si="257"/>
        <v>0.25612791177435174</v>
      </c>
      <c r="ED88">
        <f t="shared" si="257"/>
        <v>0.25612791177435174</v>
      </c>
      <c r="EE88">
        <f t="shared" si="257"/>
        <v>0.25612791177435174</v>
      </c>
      <c r="EF88">
        <f t="shared" si="257"/>
        <v>0.25612791177435174</v>
      </c>
      <c r="EG88">
        <f t="shared" si="257"/>
        <v>0.25612791177435174</v>
      </c>
      <c r="EH88">
        <f t="shared" si="257"/>
        <v>0.25612791177435174</v>
      </c>
      <c r="EI88">
        <f t="shared" ref="EI88:FS88" si="258">IF(EI87="", EJ88, EI87)</f>
        <v>0.26107515551631599</v>
      </c>
      <c r="EJ88">
        <f t="shared" si="258"/>
        <v>0.26107515551631599</v>
      </c>
      <c r="EK88">
        <f t="shared" si="258"/>
        <v>0.26107515551631599</v>
      </c>
      <c r="EL88">
        <f t="shared" si="258"/>
        <v>0.26107515551631599</v>
      </c>
      <c r="EM88">
        <f t="shared" si="258"/>
        <v>0.26107515551631599</v>
      </c>
      <c r="EN88">
        <f t="shared" si="258"/>
        <v>0.26107515551631599</v>
      </c>
      <c r="EO88">
        <f t="shared" si="258"/>
        <v>0.26107515551631599</v>
      </c>
      <c r="EP88">
        <f t="shared" si="258"/>
        <v>0.26107515551631599</v>
      </c>
      <c r="EQ88">
        <f t="shared" si="258"/>
        <v>0.26107515551631599</v>
      </c>
      <c r="ER88">
        <f t="shared" si="258"/>
        <v>0.26107515551631599</v>
      </c>
      <c r="ES88">
        <f t="shared" si="258"/>
        <v>0.26107515551631599</v>
      </c>
      <c r="ET88">
        <f t="shared" si="258"/>
        <v>0.26107515551631599</v>
      </c>
      <c r="EU88">
        <f t="shared" si="258"/>
        <v>0.26107515551631599</v>
      </c>
      <c r="EV88">
        <f t="shared" si="258"/>
        <v>0.26107515551631599</v>
      </c>
      <c r="EW88">
        <f t="shared" si="258"/>
        <v>0.26107515551631599</v>
      </c>
      <c r="EX88">
        <f t="shared" si="258"/>
        <v>0.26107515551631599</v>
      </c>
      <c r="EY88">
        <f t="shared" si="258"/>
        <v>0.26107515551631599</v>
      </c>
      <c r="EZ88">
        <f t="shared" si="258"/>
        <v>0.26107515551631599</v>
      </c>
      <c r="FA88">
        <f t="shared" si="258"/>
        <v>0.26107515551631599</v>
      </c>
      <c r="FB88">
        <f t="shared" si="258"/>
        <v>0.26107515551631599</v>
      </c>
      <c r="FC88">
        <f t="shared" si="258"/>
        <v>0.26107515551631599</v>
      </c>
      <c r="FD88">
        <f t="shared" si="258"/>
        <v>0.26107515551631599</v>
      </c>
      <c r="FE88">
        <f t="shared" si="258"/>
        <v>0.26107515551631599</v>
      </c>
      <c r="FF88">
        <f t="shared" si="258"/>
        <v>0.26107515551631599</v>
      </c>
      <c r="FG88">
        <f t="shared" si="258"/>
        <v>0.26107515551631599</v>
      </c>
      <c r="FH88">
        <f t="shared" si="258"/>
        <v>0.26107515551631599</v>
      </c>
      <c r="FI88">
        <f t="shared" si="258"/>
        <v>0</v>
      </c>
      <c r="FJ88">
        <f t="shared" si="258"/>
        <v>0</v>
      </c>
      <c r="FK88">
        <f t="shared" si="258"/>
        <v>0</v>
      </c>
      <c r="FL88">
        <f t="shared" si="258"/>
        <v>0</v>
      </c>
      <c r="FM88">
        <f t="shared" si="258"/>
        <v>0</v>
      </c>
      <c r="FN88">
        <f t="shared" si="258"/>
        <v>0</v>
      </c>
      <c r="FO88">
        <f t="shared" si="258"/>
        <v>0</v>
      </c>
      <c r="FP88">
        <f t="shared" si="258"/>
        <v>0</v>
      </c>
      <c r="FQ88">
        <f t="shared" si="258"/>
        <v>0</v>
      </c>
      <c r="FR88">
        <f t="shared" si="258"/>
        <v>0</v>
      </c>
      <c r="FS88">
        <f t="shared" si="258"/>
        <v>0</v>
      </c>
    </row>
    <row r="89" spans="1:175" x14ac:dyDescent="0.25">
      <c r="A89" t="s">
        <v>183</v>
      </c>
      <c r="D89" t="str">
        <f>IF(ISNUMBER(D88),AVERAGE(#REF!),"")</f>
        <v/>
      </c>
      <c r="E89" t="str">
        <f>IF(ISNUMBER(E88),AVERAGE(#REF!),"")</f>
        <v/>
      </c>
      <c r="F89" t="str">
        <f t="shared" ref="F89:L89" si="259">IF(ISNUMBER(F88),AVERAGE(A88:K88),"")</f>
        <v/>
      </c>
      <c r="G89" t="str">
        <f t="shared" si="259"/>
        <v/>
      </c>
      <c r="H89" t="str">
        <f t="shared" si="259"/>
        <v/>
      </c>
      <c r="I89" t="str">
        <f t="shared" si="259"/>
        <v/>
      </c>
      <c r="J89" t="str">
        <f t="shared" si="259"/>
        <v/>
      </c>
      <c r="K89" t="str">
        <f t="shared" si="259"/>
        <v/>
      </c>
      <c r="L89" t="str">
        <f t="shared" si="259"/>
        <v/>
      </c>
      <c r="M89" t="str">
        <f>IF(ISNUMBER(M88),AVERAGE(#REF!),"")</f>
        <v/>
      </c>
      <c r="N89" t="str">
        <f>IF(ISNUMBER(N88),AVERAGE(#REF!),"")</f>
        <v/>
      </c>
      <c r="O89" t="str">
        <f t="shared" ref="O89:U89" si="260">IF(ISNUMBER(O88),AVERAGE(J88:T88),"")</f>
        <v/>
      </c>
      <c r="P89" t="str">
        <f t="shared" si="260"/>
        <v/>
      </c>
      <c r="Q89" t="str">
        <f t="shared" si="260"/>
        <v/>
      </c>
      <c r="R89" t="str">
        <f t="shared" si="260"/>
        <v/>
      </c>
      <c r="S89" t="str">
        <f t="shared" si="260"/>
        <v/>
      </c>
      <c r="T89" t="str">
        <f t="shared" si="260"/>
        <v/>
      </c>
      <c r="U89" t="str">
        <f t="shared" si="260"/>
        <v/>
      </c>
      <c r="V89" t="str">
        <f>IF(ISNUMBER(V88),AVERAGE(#REF!),"")</f>
        <v/>
      </c>
      <c r="W89" t="str">
        <f>IF(ISNUMBER(W88),AVERAGE(#REF!),"")</f>
        <v/>
      </c>
      <c r="X89" t="str">
        <f t="shared" ref="X89:AG89" si="261">IF(ISNUMBER(X88),AVERAGE(S88:AC88),"")</f>
        <v/>
      </c>
      <c r="Y89" t="str">
        <f t="shared" si="261"/>
        <v/>
      </c>
      <c r="Z89" t="str">
        <f t="shared" si="261"/>
        <v/>
      </c>
      <c r="AA89" t="str">
        <f t="shared" si="261"/>
        <v/>
      </c>
      <c r="AB89" t="str">
        <f t="shared" si="261"/>
        <v/>
      </c>
      <c r="AC89" t="str">
        <f t="shared" si="261"/>
        <v/>
      </c>
      <c r="AD89" t="str">
        <f t="shared" si="261"/>
        <v/>
      </c>
      <c r="AE89" t="str">
        <f t="shared" si="261"/>
        <v/>
      </c>
      <c r="AF89" t="str">
        <f t="shared" si="261"/>
        <v/>
      </c>
      <c r="AG89" t="str">
        <f t="shared" si="261"/>
        <v/>
      </c>
      <c r="AH89">
        <f>IF(ISNUMBER(AH88),AVERAGE(AA88:AO88),"")</f>
        <v>0.1431573114912443</v>
      </c>
      <c r="AI89">
        <f t="shared" ref="AI89:AO89" si="262">IF(ISNUMBER(AI88),AVERAGE(AB88:AP88),"")</f>
        <v>8.1973693787024002E-2</v>
      </c>
      <c r="AJ89">
        <f t="shared" si="262"/>
        <v>0.18377750077107818</v>
      </c>
      <c r="AK89">
        <f t="shared" si="262"/>
        <v>0.26707152466712247</v>
      </c>
      <c r="AL89">
        <f t="shared" si="262"/>
        <v>0.33648321124715941</v>
      </c>
      <c r="AM89">
        <f t="shared" si="262"/>
        <v>0.39521617681488297</v>
      </c>
      <c r="AN89">
        <f t="shared" si="262"/>
        <v>0.30037049409203059</v>
      </c>
      <c r="AO89">
        <f t="shared" si="262"/>
        <v>0.21817090239889192</v>
      </c>
      <c r="AP89">
        <f t="shared" ref="AP89:BU89" si="263">IF(ISNUMBER(AP88),AVERAGE(AI88:AW88),"")</f>
        <v>0.37211226426905208</v>
      </c>
      <c r="AQ89">
        <f t="shared" si="263"/>
        <v>0.52605362613921225</v>
      </c>
      <c r="AR89">
        <f t="shared" si="263"/>
        <v>0.57012613216692676</v>
      </c>
      <c r="AS89">
        <f t="shared" si="263"/>
        <v>0.46600723269541772</v>
      </c>
      <c r="AT89">
        <f t="shared" si="263"/>
        <v>0.36188833322390851</v>
      </c>
      <c r="AU89">
        <f t="shared" si="263"/>
        <v>0.48275187613769127</v>
      </c>
      <c r="AV89">
        <f t="shared" si="263"/>
        <v>0.60361541905147398</v>
      </c>
      <c r="AW89">
        <f t="shared" si="263"/>
        <v>0.65286241001782819</v>
      </c>
      <c r="AX89">
        <f t="shared" si="263"/>
        <v>0.70210940098418251</v>
      </c>
      <c r="AY89">
        <f t="shared" si="263"/>
        <v>0.65085592451891638</v>
      </c>
      <c r="AZ89">
        <f t="shared" si="263"/>
        <v>0.59960244805365037</v>
      </c>
      <c r="BA89">
        <f t="shared" si="263"/>
        <v>0.54834897158838436</v>
      </c>
      <c r="BB89">
        <f t="shared" si="263"/>
        <v>0.58199264031127029</v>
      </c>
      <c r="BC89">
        <f t="shared" si="263"/>
        <v>0.75114531869633061</v>
      </c>
      <c r="BD89">
        <f t="shared" si="263"/>
        <v>0.83892700412206145</v>
      </c>
      <c r="BE89">
        <f t="shared" si="263"/>
        <v>0.7742820589087881</v>
      </c>
      <c r="BF89">
        <f t="shared" si="263"/>
        <v>0.70963711369551474</v>
      </c>
      <c r="BG89">
        <f t="shared" si="263"/>
        <v>0.62658414395480666</v>
      </c>
      <c r="BH89">
        <f t="shared" si="263"/>
        <v>0.71443912495383943</v>
      </c>
      <c r="BI89">
        <f t="shared" si="263"/>
        <v>0.80229410595287198</v>
      </c>
      <c r="BJ89">
        <f t="shared" si="263"/>
        <v>0.84513284732117111</v>
      </c>
      <c r="BK89">
        <f t="shared" si="263"/>
        <v>0.77704766279002391</v>
      </c>
      <c r="BL89">
        <f t="shared" si="263"/>
        <v>0.85392461258704055</v>
      </c>
      <c r="BM89">
        <f t="shared" si="263"/>
        <v>0.9308015623840572</v>
      </c>
      <c r="BN89">
        <f t="shared" si="263"/>
        <v>1.0076785121810738</v>
      </c>
      <c r="BO89">
        <f t="shared" si="263"/>
        <v>1.0845554619780904</v>
      </c>
      <c r="BP89">
        <f t="shared" si="263"/>
        <v>1.038500336793228</v>
      </c>
      <c r="BQ89">
        <f t="shared" si="263"/>
        <v>0.90754806642021346</v>
      </c>
      <c r="BR89">
        <f t="shared" si="263"/>
        <v>0.92874502753255339</v>
      </c>
      <c r="BS89">
        <f t="shared" si="263"/>
        <v>1.0313129816042226</v>
      </c>
      <c r="BT89">
        <f t="shared" si="263"/>
        <v>1.1338809356758921</v>
      </c>
      <c r="BU89">
        <f t="shared" si="263"/>
        <v>1.190588974713704</v>
      </c>
      <c r="BV89">
        <f t="shared" ref="BV89:DA89" si="264">IF(ISNUMBER(BV88),AVERAGE(BO88:CC88),"")</f>
        <v>1.2657050382789508</v>
      </c>
      <c r="BW89">
        <f t="shared" si="264"/>
        <v>1.3004534778639352</v>
      </c>
      <c r="BX89">
        <f t="shared" si="264"/>
        <v>1.3352019174489196</v>
      </c>
      <c r="BY89">
        <f t="shared" si="264"/>
        <v>1.1728164120389151</v>
      </c>
      <c r="BZ89">
        <f t="shared" si="264"/>
        <v>1.1213548325283567</v>
      </c>
      <c r="CA89">
        <f t="shared" si="264"/>
        <v>1.0698932530177985</v>
      </c>
      <c r="CB89">
        <f t="shared" si="264"/>
        <v>1.0184316735072401</v>
      </c>
      <c r="CC89">
        <f t="shared" si="264"/>
        <v>0.96697009399668188</v>
      </c>
      <c r="CD89">
        <f t="shared" si="264"/>
        <v>0.9360491844752693</v>
      </c>
      <c r="CE89">
        <f t="shared" si="264"/>
        <v>1.0280603499357359</v>
      </c>
      <c r="CF89">
        <f t="shared" si="264"/>
        <v>1.2210977156997838</v>
      </c>
      <c r="CG89">
        <f t="shared" si="264"/>
        <v>1.2619858499784771</v>
      </c>
      <c r="CH89">
        <f t="shared" si="264"/>
        <v>1.3028739842571708</v>
      </c>
      <c r="CI89">
        <f t="shared" si="264"/>
        <v>1.0924816071042367</v>
      </c>
      <c r="CJ89">
        <f t="shared" si="264"/>
        <v>0.92794914498516001</v>
      </c>
      <c r="CK89">
        <f t="shared" si="264"/>
        <v>0.99548260008401812</v>
      </c>
      <c r="CL89">
        <f t="shared" si="264"/>
        <v>1.0806671339226215</v>
      </c>
      <c r="CM89">
        <f t="shared" si="264"/>
        <v>1.1088540224720067</v>
      </c>
      <c r="CN89">
        <f t="shared" si="264"/>
        <v>1.1542086532618228</v>
      </c>
      <c r="CO89">
        <f t="shared" si="264"/>
        <v>1.199563284051639</v>
      </c>
      <c r="CP89">
        <f t="shared" si="264"/>
        <v>1.2449179148414553</v>
      </c>
      <c r="CQ89">
        <f t="shared" si="264"/>
        <v>1.2902725456312714</v>
      </c>
      <c r="CR89">
        <f t="shared" si="264"/>
        <v>1.1490789377353776</v>
      </c>
      <c r="CS89">
        <f t="shared" si="264"/>
        <v>0.98734465985033792</v>
      </c>
      <c r="CT89">
        <f t="shared" si="264"/>
        <v>1.0615889784760237</v>
      </c>
      <c r="CU89">
        <f t="shared" si="264"/>
        <v>1.0348070967981284</v>
      </c>
      <c r="CV89">
        <f t="shared" si="264"/>
        <v>1.0080252151202331</v>
      </c>
      <c r="CW89">
        <f t="shared" si="264"/>
        <v>0.80789488701984014</v>
      </c>
      <c r="CX89">
        <f t="shared" si="264"/>
        <v>0.85904507035107536</v>
      </c>
      <c r="CY89">
        <f t="shared" si="264"/>
        <v>1.0423902093335782</v>
      </c>
      <c r="CZ89">
        <f t="shared" si="264"/>
        <v>0.99366943109814609</v>
      </c>
      <c r="DA89">
        <f t="shared" si="264"/>
        <v>0.95649557110281991</v>
      </c>
      <c r="DB89">
        <f t="shared" ref="DB89:EG89" si="265">IF(ISNUMBER(DB88),AVERAGE(CU88:DI88),"")</f>
        <v>0.97631935639671197</v>
      </c>
      <c r="DC89">
        <f t="shared" si="265"/>
        <v>0.99614314169060403</v>
      </c>
      <c r="DD89">
        <f t="shared" si="265"/>
        <v>1.015966926984496</v>
      </c>
      <c r="DE89">
        <f t="shared" si="265"/>
        <v>1.035790712278388</v>
      </c>
      <c r="DF89">
        <f t="shared" si="265"/>
        <v>1.0556144975722801</v>
      </c>
      <c r="DG89">
        <f t="shared" si="265"/>
        <v>1.0650398150043725</v>
      </c>
      <c r="DH89">
        <f t="shared" si="265"/>
        <v>1.0744651324364649</v>
      </c>
      <c r="DI89">
        <f t="shared" si="265"/>
        <v>1.0060530330440962</v>
      </c>
      <c r="DJ89">
        <f t="shared" si="265"/>
        <v>0.9376409336517274</v>
      </c>
      <c r="DK89">
        <f t="shared" si="265"/>
        <v>0.86922883425935871</v>
      </c>
      <c r="DL89">
        <f t="shared" si="265"/>
        <v>0.97416518128948737</v>
      </c>
      <c r="DM89">
        <f t="shared" si="265"/>
        <v>1.0791015283196159</v>
      </c>
      <c r="DN89">
        <f t="shared" si="265"/>
        <v>1.0518429196984767</v>
      </c>
      <c r="DO89">
        <f t="shared" si="265"/>
        <v>1.0245843110773374</v>
      </c>
      <c r="DP89">
        <f t="shared" si="265"/>
        <v>0.98577878421609222</v>
      </c>
      <c r="DQ89">
        <f t="shared" si="265"/>
        <v>0.94697325735484683</v>
      </c>
      <c r="DR89">
        <f t="shared" si="265"/>
        <v>0.90816773049360167</v>
      </c>
      <c r="DS89">
        <f t="shared" si="265"/>
        <v>0.86936220363235628</v>
      </c>
      <c r="DT89">
        <f t="shared" si="265"/>
        <v>0.77376297027057483</v>
      </c>
      <c r="DU89">
        <f t="shared" si="265"/>
        <v>0.67816373690879339</v>
      </c>
      <c r="DV89">
        <f t="shared" si="265"/>
        <v>0.77951121009452151</v>
      </c>
      <c r="DW89">
        <f t="shared" si="265"/>
        <v>0.88085868328024974</v>
      </c>
      <c r="DX89">
        <f t="shared" si="265"/>
        <v>0.82406497677971347</v>
      </c>
      <c r="DY89">
        <f t="shared" si="265"/>
        <v>0.7672712702791773</v>
      </c>
      <c r="DZ89">
        <f t="shared" si="265"/>
        <v>0.71047756377864102</v>
      </c>
      <c r="EA89">
        <f t="shared" si="265"/>
        <v>0.65368385727810496</v>
      </c>
      <c r="EB89">
        <f t="shared" si="265"/>
        <v>0.59721996702703306</v>
      </c>
      <c r="EC89">
        <f t="shared" si="265"/>
        <v>0.54075607677596105</v>
      </c>
      <c r="ED89">
        <f t="shared" si="265"/>
        <v>0.48429218652488915</v>
      </c>
      <c r="EE89">
        <f t="shared" si="265"/>
        <v>0.4278282962738173</v>
      </c>
      <c r="EF89">
        <f t="shared" si="265"/>
        <v>0.37136440602274562</v>
      </c>
      <c r="EG89">
        <f t="shared" si="265"/>
        <v>0.31490051577167372</v>
      </c>
      <c r="EH89">
        <f t="shared" ref="EH89:FM89" si="266">IF(ISNUMBER(EH88),AVERAGE(EA88:EO88),"")</f>
        <v>0.25843662552060181</v>
      </c>
      <c r="EI89">
        <f t="shared" si="266"/>
        <v>0.25876644177006614</v>
      </c>
      <c r="EJ89">
        <f t="shared" si="266"/>
        <v>0.2590962580195304</v>
      </c>
      <c r="EK89">
        <f t="shared" si="266"/>
        <v>0.25942607426899467</v>
      </c>
      <c r="EL89">
        <f t="shared" si="266"/>
        <v>0.25975589051845899</v>
      </c>
      <c r="EM89">
        <f t="shared" si="266"/>
        <v>0.26008570676792325</v>
      </c>
      <c r="EN89">
        <f t="shared" si="266"/>
        <v>0.26041552301738752</v>
      </c>
      <c r="EO89">
        <f t="shared" si="266"/>
        <v>0.26074533926685184</v>
      </c>
      <c r="EP89">
        <f t="shared" si="266"/>
        <v>0.2610751555163161</v>
      </c>
      <c r="EQ89">
        <f t="shared" si="266"/>
        <v>0.2610751555163161</v>
      </c>
      <c r="ER89">
        <f t="shared" si="266"/>
        <v>0.2610751555163161</v>
      </c>
      <c r="ES89">
        <f t="shared" si="266"/>
        <v>0.2610751555163161</v>
      </c>
      <c r="ET89">
        <f t="shared" si="266"/>
        <v>0.2610751555163161</v>
      </c>
      <c r="EU89">
        <f t="shared" si="266"/>
        <v>0.2610751555163161</v>
      </c>
      <c r="EV89">
        <f t="shared" si="266"/>
        <v>0.2610751555163161</v>
      </c>
      <c r="EW89">
        <f t="shared" si="266"/>
        <v>0.2610751555163161</v>
      </c>
      <c r="EX89">
        <f t="shared" si="266"/>
        <v>0.2610751555163161</v>
      </c>
      <c r="EY89">
        <f t="shared" si="266"/>
        <v>0.2610751555163161</v>
      </c>
      <c r="EZ89">
        <f t="shared" si="266"/>
        <v>0.2610751555163161</v>
      </c>
      <c r="FA89">
        <f t="shared" si="266"/>
        <v>0.2610751555163161</v>
      </c>
      <c r="FB89">
        <f t="shared" si="266"/>
        <v>0.2436701451485617</v>
      </c>
      <c r="FC89">
        <f t="shared" si="266"/>
        <v>0.22626513478080726</v>
      </c>
      <c r="FD89">
        <f t="shared" si="266"/>
        <v>0.20886012441305285</v>
      </c>
      <c r="FE89">
        <f t="shared" si="266"/>
        <v>0.19145511404529844</v>
      </c>
      <c r="FF89">
        <f t="shared" si="266"/>
        <v>0.17405010367754403</v>
      </c>
      <c r="FG89">
        <f t="shared" si="266"/>
        <v>0.15664509330978962</v>
      </c>
      <c r="FH89">
        <f t="shared" si="266"/>
        <v>0.13924008294203519</v>
      </c>
      <c r="FI89">
        <f t="shared" si="266"/>
        <v>0.12183507257428079</v>
      </c>
      <c r="FJ89">
        <f t="shared" si="266"/>
        <v>0.1044300622065264</v>
      </c>
      <c r="FK89">
        <f t="shared" si="266"/>
        <v>8.7025051838772002E-2</v>
      </c>
      <c r="FL89">
        <f t="shared" si="266"/>
        <v>6.9620041471017594E-2</v>
      </c>
      <c r="FM89">
        <f t="shared" si="266"/>
        <v>5.5944676182067714E-2</v>
      </c>
      <c r="FN89">
        <f t="shared" ref="FN89:FS89" si="267">IF(ISNUMBER(FN88),AVERAGE(FG88:FU88),"")</f>
        <v>4.0165408540971691E-2</v>
      </c>
      <c r="FO89">
        <f t="shared" si="267"/>
        <v>2.1756262959693001E-2</v>
      </c>
      <c r="FP89">
        <f t="shared" si="267"/>
        <v>0</v>
      </c>
      <c r="FQ89">
        <f t="shared" si="267"/>
        <v>0</v>
      </c>
      <c r="FR89">
        <f t="shared" si="267"/>
        <v>0</v>
      </c>
      <c r="FS89">
        <f t="shared" si="267"/>
        <v>0</v>
      </c>
    </row>
  </sheetData>
  <phoneticPr fontId="13" type="noConversion"/>
  <pageMargins left="0.31" right="0.26" top="0.49" bottom="0.5" header="0.5" footer="0.5"/>
  <pageSetup scale="91" orientation="portrait"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IV88"/>
  <sheetViews>
    <sheetView zoomScaleNormal="100" workbookViewId="0">
      <pane xSplit="1" ySplit="8" topLeftCell="B9" activePane="bottomRight" state="frozen"/>
      <selection pane="topRight" activeCell="B1" sqref="B1"/>
      <selection pane="bottomLeft" activeCell="A9" sqref="A9"/>
      <selection pane="bottomRight" activeCell="B68" sqref="B68"/>
    </sheetView>
  </sheetViews>
  <sheetFormatPr defaultColWidth="7.33203125" defaultRowHeight="13.2" x14ac:dyDescent="0.25"/>
  <cols>
    <col min="1" max="1" width="18.44140625" customWidth="1"/>
    <col min="3" max="175" width="7.6640625" customWidth="1"/>
  </cols>
  <sheetData>
    <row r="1" spans="1:175" ht="15.6" x14ac:dyDescent="0.3">
      <c r="A1" s="7" t="s">
        <v>0</v>
      </c>
      <c r="B1" s="7"/>
      <c r="C1" s="7"/>
      <c r="D1" s="7" t="s">
        <v>309</v>
      </c>
      <c r="E1" s="7"/>
      <c r="F1" s="7" t="s">
        <v>45</v>
      </c>
      <c r="H1" s="97" t="s">
        <v>266</v>
      </c>
      <c r="U1" s="7" t="str">
        <f>D1</f>
        <v>Corn 13 #2</v>
      </c>
      <c r="W1" s="29" t="str">
        <f>$H1</f>
        <v>100-50</v>
      </c>
      <c r="AJ1" s="7" t="str">
        <f>D1</f>
        <v>Corn 13 #2</v>
      </c>
      <c r="AL1" s="29" t="str">
        <f>$H1</f>
        <v>100-50</v>
      </c>
      <c r="AZ1" s="7" t="str">
        <f>D1</f>
        <v>Corn 13 #2</v>
      </c>
      <c r="BB1" s="29" t="str">
        <f>$H1</f>
        <v>100-50</v>
      </c>
      <c r="BS1" s="7" t="str">
        <f>D1</f>
        <v>Corn 13 #2</v>
      </c>
      <c r="BU1" s="29" t="str">
        <f>$H1</f>
        <v>100-50</v>
      </c>
      <c r="CH1" s="7" t="str">
        <f>D1</f>
        <v>Corn 13 #2</v>
      </c>
      <c r="CJ1" s="29" t="str">
        <f>$H1</f>
        <v>100-50</v>
      </c>
      <c r="DF1" s="7" t="str">
        <f>D1</f>
        <v>Corn 13 #2</v>
      </c>
      <c r="DH1" s="29" t="str">
        <f>$H1</f>
        <v>100-50</v>
      </c>
      <c r="DX1" s="7" t="str">
        <f>D1</f>
        <v>Corn 13 #2</v>
      </c>
      <c r="DZ1" s="29" t="str">
        <f>$H1</f>
        <v>100-50</v>
      </c>
    </row>
    <row r="3" spans="1:175" x14ac:dyDescent="0.25">
      <c r="A3" t="s">
        <v>1</v>
      </c>
      <c r="C3" s="144">
        <f>'Raw Data'!B3</f>
        <v>41042</v>
      </c>
      <c r="D3" s="144">
        <f>'Raw Data'!C3</f>
        <v>41043</v>
      </c>
      <c r="E3" s="144">
        <f>'Raw Data'!D3</f>
        <v>41044</v>
      </c>
      <c r="F3" s="144">
        <f>'Raw Data'!E3</f>
        <v>41045</v>
      </c>
      <c r="G3" s="144">
        <f>'Raw Data'!F3</f>
        <v>41046</v>
      </c>
      <c r="H3" s="144">
        <f>'Raw Data'!G3</f>
        <v>41047</v>
      </c>
      <c r="I3" s="144">
        <f>'Raw Data'!H3</f>
        <v>41048</v>
      </c>
      <c r="J3" s="144">
        <f>'Raw Data'!I3</f>
        <v>41049</v>
      </c>
      <c r="K3" s="144">
        <f>'Raw Data'!J3</f>
        <v>41050</v>
      </c>
      <c r="L3" s="144">
        <f>'Raw Data'!K3</f>
        <v>41051</v>
      </c>
      <c r="M3" s="144">
        <f>'Raw Data'!L3</f>
        <v>41052</v>
      </c>
      <c r="N3" s="144">
        <f>'Raw Data'!M3</f>
        <v>41053</v>
      </c>
      <c r="O3" s="144">
        <f>'Raw Data'!N3</f>
        <v>41054</v>
      </c>
      <c r="P3" s="144">
        <f>'Raw Data'!O3</f>
        <v>41055</v>
      </c>
      <c r="Q3" s="144">
        <f>'Raw Data'!P3</f>
        <v>41056</v>
      </c>
      <c r="R3" s="144">
        <f>'Raw Data'!Q3</f>
        <v>41057</v>
      </c>
      <c r="S3" s="144">
        <f>'Raw Data'!R3</f>
        <v>41058</v>
      </c>
      <c r="T3" s="144">
        <f>'Raw Data'!S3</f>
        <v>41059</v>
      </c>
      <c r="U3" s="144">
        <f>'Raw Data'!T3</f>
        <v>41060</v>
      </c>
      <c r="V3" s="144">
        <f>'Raw Data'!U3</f>
        <v>41061</v>
      </c>
      <c r="W3" s="144">
        <f>'Raw Data'!V3</f>
        <v>41062</v>
      </c>
      <c r="X3" s="144">
        <f>'Raw Data'!W3</f>
        <v>41063</v>
      </c>
      <c r="Y3" s="144">
        <f>'Raw Data'!X3</f>
        <v>41064</v>
      </c>
      <c r="Z3" s="144">
        <f>'Raw Data'!Y3</f>
        <v>41065</v>
      </c>
      <c r="AA3" s="144">
        <f>'Raw Data'!Z3</f>
        <v>41066</v>
      </c>
      <c r="AB3" s="144">
        <f>'Raw Data'!AA3</f>
        <v>41067</v>
      </c>
      <c r="AC3" s="144">
        <f>'Raw Data'!AB3</f>
        <v>41068</v>
      </c>
      <c r="AD3" s="144">
        <f>'Raw Data'!AC3</f>
        <v>41069</v>
      </c>
      <c r="AE3" s="144">
        <f>'Raw Data'!AD3</f>
        <v>41070</v>
      </c>
      <c r="AF3" s="144">
        <f>'Raw Data'!AE3</f>
        <v>41071</v>
      </c>
      <c r="AG3" s="144">
        <f>'Raw Data'!AF3</f>
        <v>41072</v>
      </c>
      <c r="AH3" s="144">
        <f>'Raw Data'!AG3</f>
        <v>41073</v>
      </c>
      <c r="AI3" s="144">
        <f>'Raw Data'!AH3</f>
        <v>41074</v>
      </c>
      <c r="AJ3" s="144">
        <f>'Raw Data'!AI3</f>
        <v>41075</v>
      </c>
      <c r="AK3" s="144">
        <f>'Raw Data'!AJ3</f>
        <v>41076</v>
      </c>
      <c r="AL3" s="144">
        <f>'Raw Data'!AK3</f>
        <v>41077</v>
      </c>
      <c r="AM3" s="144">
        <f>'Raw Data'!AL3</f>
        <v>41078</v>
      </c>
      <c r="AN3" s="144">
        <f>'Raw Data'!AM3</f>
        <v>41079</v>
      </c>
      <c r="AO3" s="144">
        <f>'Raw Data'!AN3</f>
        <v>41080</v>
      </c>
      <c r="AP3" s="144">
        <f>'Raw Data'!AO3</f>
        <v>41081</v>
      </c>
      <c r="AQ3" s="144">
        <f>'Raw Data'!AP3</f>
        <v>41082</v>
      </c>
      <c r="AR3" s="144">
        <f>'Raw Data'!AQ3</f>
        <v>41083</v>
      </c>
      <c r="AS3" s="144">
        <f>'Raw Data'!AR3</f>
        <v>41084</v>
      </c>
      <c r="AT3" s="144">
        <f>'Raw Data'!AS3</f>
        <v>41085</v>
      </c>
      <c r="AU3" s="144">
        <f>'Raw Data'!AT3</f>
        <v>41086</v>
      </c>
      <c r="AV3" s="144">
        <f>'Raw Data'!AU3</f>
        <v>41087</v>
      </c>
      <c r="AW3" s="144">
        <f>'Raw Data'!AV3</f>
        <v>41088</v>
      </c>
      <c r="AX3" s="144">
        <f>'Raw Data'!AW3</f>
        <v>41089</v>
      </c>
      <c r="AY3" s="144">
        <f>'Raw Data'!AX3</f>
        <v>41090</v>
      </c>
      <c r="AZ3" s="144">
        <f>'Raw Data'!AY3</f>
        <v>41091</v>
      </c>
      <c r="BA3" s="144">
        <f>'Raw Data'!AZ3</f>
        <v>41092</v>
      </c>
      <c r="BB3" s="144">
        <f>'Raw Data'!BA3</f>
        <v>41093</v>
      </c>
      <c r="BC3" s="144">
        <f>'Raw Data'!BB3</f>
        <v>41094</v>
      </c>
      <c r="BD3" s="144">
        <f>'Raw Data'!BC3</f>
        <v>41095</v>
      </c>
      <c r="BE3" s="144">
        <f>'Raw Data'!BD3</f>
        <v>41096</v>
      </c>
      <c r="BF3" s="144">
        <f>'Raw Data'!BE3</f>
        <v>41097</v>
      </c>
      <c r="BG3" s="144">
        <f>'Raw Data'!BF3</f>
        <v>41098</v>
      </c>
      <c r="BH3" s="144">
        <f>'Raw Data'!BG3</f>
        <v>41099</v>
      </c>
      <c r="BI3" s="144">
        <f>'Raw Data'!BH3</f>
        <v>41100</v>
      </c>
      <c r="BJ3" s="144">
        <f>'Raw Data'!BI3</f>
        <v>41101</v>
      </c>
      <c r="BK3" s="144">
        <f>'Raw Data'!BJ3</f>
        <v>41102</v>
      </c>
      <c r="BL3" s="144">
        <f>'Raw Data'!BK3</f>
        <v>41103</v>
      </c>
      <c r="BM3" s="144">
        <f>'Raw Data'!BL3</f>
        <v>41104</v>
      </c>
      <c r="BN3" s="144">
        <f>'Raw Data'!BM3</f>
        <v>41105</v>
      </c>
      <c r="BO3" s="144">
        <f>'Raw Data'!BN3</f>
        <v>41106</v>
      </c>
      <c r="BP3" s="144">
        <f>'Raw Data'!BO3</f>
        <v>41107</v>
      </c>
      <c r="BQ3" s="144">
        <f>'Raw Data'!BP3</f>
        <v>41108</v>
      </c>
      <c r="BR3" s="144">
        <f>'Raw Data'!BQ3</f>
        <v>41109</v>
      </c>
      <c r="BS3" s="144">
        <f>'Raw Data'!BR3</f>
        <v>41110</v>
      </c>
      <c r="BT3" s="144">
        <f>'Raw Data'!BS3</f>
        <v>41111</v>
      </c>
      <c r="BU3" s="144">
        <f>'Raw Data'!BT3</f>
        <v>41112</v>
      </c>
      <c r="BV3" s="144">
        <f>'Raw Data'!BU3</f>
        <v>41113</v>
      </c>
      <c r="BW3" s="144">
        <f>'Raw Data'!BV3</f>
        <v>41114</v>
      </c>
      <c r="BX3" s="144">
        <f>'Raw Data'!BW3</f>
        <v>41115</v>
      </c>
      <c r="BY3" s="144">
        <f>'Raw Data'!BX3</f>
        <v>41116</v>
      </c>
      <c r="BZ3" s="144">
        <f>'Raw Data'!BY3</f>
        <v>41117</v>
      </c>
      <c r="CA3" s="144">
        <f>'Raw Data'!BZ3</f>
        <v>41118</v>
      </c>
      <c r="CB3" s="144">
        <f>'Raw Data'!CA3</f>
        <v>41119</v>
      </c>
      <c r="CC3" s="144">
        <f>'Raw Data'!CB3</f>
        <v>41120</v>
      </c>
      <c r="CD3" s="144">
        <f>'Raw Data'!CC3</f>
        <v>41121</v>
      </c>
      <c r="CE3" s="144">
        <f>'Raw Data'!CD3</f>
        <v>41122</v>
      </c>
      <c r="CF3" s="144">
        <f>'Raw Data'!CE3</f>
        <v>41123</v>
      </c>
      <c r="CG3" s="144">
        <f>'Raw Data'!CF3</f>
        <v>41124</v>
      </c>
      <c r="CH3" s="144">
        <f>'Raw Data'!CG3</f>
        <v>41125</v>
      </c>
      <c r="CI3" s="144">
        <f>'Raw Data'!CH3</f>
        <v>41126</v>
      </c>
      <c r="CJ3" s="144">
        <f>'Raw Data'!CI3</f>
        <v>41127</v>
      </c>
      <c r="CK3" s="144">
        <f>'Raw Data'!CJ3</f>
        <v>41128</v>
      </c>
      <c r="CL3" s="144">
        <f>'Raw Data'!CK3</f>
        <v>41129</v>
      </c>
      <c r="CM3" s="144">
        <f>'Raw Data'!CL3</f>
        <v>41130</v>
      </c>
      <c r="CN3" s="144">
        <f>'Raw Data'!CM3</f>
        <v>41131</v>
      </c>
      <c r="CO3" s="144">
        <f>'Raw Data'!CN3</f>
        <v>41132</v>
      </c>
      <c r="CP3" s="144">
        <f>'Raw Data'!CO3</f>
        <v>41133</v>
      </c>
      <c r="CQ3" s="144">
        <f>'Raw Data'!CP3</f>
        <v>41134</v>
      </c>
      <c r="CR3" s="144">
        <f>'Raw Data'!CQ3</f>
        <v>41135</v>
      </c>
      <c r="CS3" s="144">
        <f>'Raw Data'!CR3</f>
        <v>41136</v>
      </c>
      <c r="CT3" s="144">
        <f>'Raw Data'!CS3</f>
        <v>41137</v>
      </c>
      <c r="CU3" s="144">
        <f>'Raw Data'!CT3</f>
        <v>41138</v>
      </c>
      <c r="CV3" s="144">
        <f>'Raw Data'!CU3</f>
        <v>41139</v>
      </c>
      <c r="CW3" s="144">
        <f>'Raw Data'!CV3</f>
        <v>41140</v>
      </c>
      <c r="CX3" s="144">
        <f>'Raw Data'!CW3</f>
        <v>41141</v>
      </c>
      <c r="CY3" s="144">
        <f>'Raw Data'!CX3</f>
        <v>41142</v>
      </c>
      <c r="CZ3" s="144">
        <f>'Raw Data'!CY3</f>
        <v>41143</v>
      </c>
      <c r="DA3" s="144">
        <f>'Raw Data'!CZ3</f>
        <v>41144</v>
      </c>
      <c r="DB3" s="144">
        <f>'Raw Data'!DA3</f>
        <v>41145</v>
      </c>
      <c r="DC3" s="144">
        <f>'Raw Data'!DB3</f>
        <v>41146</v>
      </c>
      <c r="DD3" s="144">
        <f>'Raw Data'!DC3</f>
        <v>41147</v>
      </c>
      <c r="DE3" s="144">
        <f>'Raw Data'!DD3</f>
        <v>41148</v>
      </c>
      <c r="DF3" s="144">
        <f>'Raw Data'!DE3</f>
        <v>41149</v>
      </c>
      <c r="DG3" s="144">
        <f>'Raw Data'!DF3</f>
        <v>41150</v>
      </c>
      <c r="DH3" s="144">
        <f>'Raw Data'!DG3</f>
        <v>41151</v>
      </c>
      <c r="DI3" s="144">
        <f>'Raw Data'!DH3</f>
        <v>41152</v>
      </c>
      <c r="DJ3" s="144">
        <f>'Raw Data'!DI3</f>
        <v>41153</v>
      </c>
      <c r="DK3" s="144">
        <f>'Raw Data'!DJ3</f>
        <v>41154</v>
      </c>
      <c r="DL3" s="144">
        <f>'Raw Data'!DK3</f>
        <v>41155</v>
      </c>
      <c r="DM3" s="144">
        <f>'Raw Data'!DL3</f>
        <v>41156</v>
      </c>
      <c r="DN3" s="144">
        <f>'Raw Data'!DM3</f>
        <v>41157</v>
      </c>
      <c r="DO3" s="144">
        <f>'Raw Data'!DN3</f>
        <v>41158</v>
      </c>
      <c r="DP3" s="144">
        <f>'Raw Data'!DO3</f>
        <v>41159</v>
      </c>
      <c r="DQ3" s="144">
        <f>'Raw Data'!DP3</f>
        <v>41160</v>
      </c>
      <c r="DR3" s="144">
        <f>'Raw Data'!DQ3</f>
        <v>41161</v>
      </c>
      <c r="DS3" s="144">
        <f>'Raw Data'!DR3</f>
        <v>41162</v>
      </c>
      <c r="DT3" s="144">
        <f>'Raw Data'!DS3</f>
        <v>41163</v>
      </c>
      <c r="DU3" s="144">
        <f>'Raw Data'!DT3</f>
        <v>41164</v>
      </c>
      <c r="DV3" s="144">
        <f>'Raw Data'!DU3</f>
        <v>41165</v>
      </c>
      <c r="DW3" s="144">
        <f>'Raw Data'!DV3</f>
        <v>41166</v>
      </c>
      <c r="DX3" s="144">
        <f>'Raw Data'!DW3</f>
        <v>41167</v>
      </c>
      <c r="DY3" s="144">
        <f>'Raw Data'!DX3</f>
        <v>41168</v>
      </c>
      <c r="DZ3" s="144">
        <f>'Raw Data'!DY3</f>
        <v>41169</v>
      </c>
      <c r="EA3" s="144">
        <f>'Raw Data'!DZ3</f>
        <v>41170</v>
      </c>
      <c r="EB3" s="144">
        <f>'Raw Data'!EA3</f>
        <v>41171</v>
      </c>
      <c r="EC3" s="144">
        <f>'Raw Data'!EB3</f>
        <v>41172</v>
      </c>
      <c r="ED3" s="144">
        <f>'Raw Data'!EC3</f>
        <v>41173</v>
      </c>
      <c r="EE3" s="144">
        <f>'Raw Data'!ED3</f>
        <v>41174</v>
      </c>
      <c r="EF3" s="144">
        <f>'Raw Data'!EE3</f>
        <v>41175</v>
      </c>
      <c r="EG3" s="144">
        <f>'Raw Data'!EF3</f>
        <v>41176</v>
      </c>
      <c r="EH3" s="144">
        <f>'Raw Data'!EG3</f>
        <v>41177</v>
      </c>
      <c r="EI3" s="144">
        <f>'Raw Data'!EH3</f>
        <v>41178</v>
      </c>
      <c r="EJ3" s="144">
        <f>'Raw Data'!EI3</f>
        <v>41179</v>
      </c>
      <c r="EK3" s="144">
        <f>'Raw Data'!EJ3</f>
        <v>41180</v>
      </c>
      <c r="EL3" s="144">
        <f>'Raw Data'!EK3</f>
        <v>41181</v>
      </c>
      <c r="EM3" s="144">
        <f>'Raw Data'!EL3</f>
        <v>41182</v>
      </c>
      <c r="EN3" s="144">
        <f>'Raw Data'!EM3</f>
        <v>41183</v>
      </c>
      <c r="EO3" s="144">
        <f>'Raw Data'!EN3</f>
        <v>41184</v>
      </c>
      <c r="EP3" s="144">
        <f>'Raw Data'!EO3</f>
        <v>41185</v>
      </c>
      <c r="EQ3" s="144">
        <f>'Raw Data'!EP3</f>
        <v>41186</v>
      </c>
      <c r="ER3" s="144">
        <f>'Raw Data'!EQ3</f>
        <v>41187</v>
      </c>
      <c r="ES3" s="144">
        <f>'Raw Data'!ER3</f>
        <v>41188</v>
      </c>
      <c r="ET3" s="144">
        <f>'Raw Data'!ES3</f>
        <v>41189</v>
      </c>
      <c r="EU3" s="144">
        <f>'Raw Data'!ET3</f>
        <v>41190</v>
      </c>
      <c r="EV3" s="144">
        <f>'Raw Data'!EU3</f>
        <v>41191</v>
      </c>
      <c r="EW3" s="144">
        <f>'Raw Data'!EV3</f>
        <v>41192</v>
      </c>
      <c r="EX3" s="144">
        <f>'Raw Data'!EW3</f>
        <v>41193</v>
      </c>
      <c r="EY3" s="144">
        <f>'Raw Data'!EX3</f>
        <v>41194</v>
      </c>
      <c r="EZ3" s="144">
        <f>'Raw Data'!EY3</f>
        <v>41195</v>
      </c>
      <c r="FA3" s="144">
        <f>'Raw Data'!EZ3</f>
        <v>41196</v>
      </c>
      <c r="FB3" s="144">
        <f>'Raw Data'!FA3</f>
        <v>41197</v>
      </c>
      <c r="FC3" s="144">
        <f>'Raw Data'!FB3</f>
        <v>41198</v>
      </c>
      <c r="FD3" s="144">
        <f>'Raw Data'!FC3</f>
        <v>41199</v>
      </c>
      <c r="FE3" s="144">
        <f>'Raw Data'!FD3</f>
        <v>41200</v>
      </c>
      <c r="FF3" s="144">
        <f>'Raw Data'!FE3</f>
        <v>41201</v>
      </c>
      <c r="FG3" s="144">
        <f>'Raw Data'!FF3</f>
        <v>41202</v>
      </c>
      <c r="FH3" s="144">
        <f>'Raw Data'!FG3</f>
        <v>41203</v>
      </c>
      <c r="FI3" s="144">
        <f>'Raw Data'!FH3</f>
        <v>41204</v>
      </c>
      <c r="FJ3" s="144">
        <f>'Raw Data'!FI3</f>
        <v>41205</v>
      </c>
      <c r="FK3" s="144">
        <f>'Raw Data'!FJ3</f>
        <v>41206</v>
      </c>
      <c r="FL3" s="144">
        <f>'Raw Data'!FK3</f>
        <v>41207</v>
      </c>
      <c r="FM3" s="144">
        <f>'Raw Data'!FL3</f>
        <v>41208</v>
      </c>
      <c r="FN3" s="144">
        <f>'Raw Data'!FM3</f>
        <v>41209</v>
      </c>
      <c r="FO3" s="144">
        <f>'Raw Data'!FN3</f>
        <v>41210</v>
      </c>
      <c r="FP3" s="144">
        <f>'Raw Data'!FO3</f>
        <v>41211</v>
      </c>
      <c r="FQ3" s="144">
        <f>'Raw Data'!FP3</f>
        <v>41212</v>
      </c>
      <c r="FR3" s="144">
        <f>'Raw Data'!FQ3</f>
        <v>41213</v>
      </c>
      <c r="FS3" s="144">
        <f>'Raw Data'!FR3</f>
        <v>41214</v>
      </c>
    </row>
    <row r="4" spans="1:175" x14ac:dyDescent="0.25">
      <c r="A4" t="s">
        <v>2</v>
      </c>
      <c r="C4">
        <f>'Raw Data'!B4</f>
        <v>133</v>
      </c>
      <c r="D4" s="109">
        <f>'Raw Data'!C4</f>
        <v>134</v>
      </c>
      <c r="E4" s="109">
        <f>'Raw Data'!D4</f>
        <v>135</v>
      </c>
      <c r="F4" s="109">
        <f>'Raw Data'!E4</f>
        <v>136</v>
      </c>
      <c r="G4" s="109">
        <f>'Raw Data'!F4</f>
        <v>137</v>
      </c>
      <c r="H4" s="109">
        <f>'Raw Data'!G4</f>
        <v>138</v>
      </c>
      <c r="I4" s="109">
        <f>'Raw Data'!H4</f>
        <v>139</v>
      </c>
      <c r="J4" s="109">
        <f>'Raw Data'!I4</f>
        <v>140</v>
      </c>
      <c r="K4" s="109">
        <f>'Raw Data'!J4</f>
        <v>141</v>
      </c>
      <c r="L4" s="109">
        <f>'Raw Data'!K4</f>
        <v>142</v>
      </c>
      <c r="M4" s="109">
        <f>'Raw Data'!L4</f>
        <v>143</v>
      </c>
      <c r="N4" s="109">
        <f>'Raw Data'!M4</f>
        <v>144</v>
      </c>
      <c r="O4" s="109">
        <f>'Raw Data'!N4</f>
        <v>145</v>
      </c>
      <c r="P4" s="109">
        <f>'Raw Data'!O4</f>
        <v>146</v>
      </c>
      <c r="Q4" s="109">
        <f>'Raw Data'!P4</f>
        <v>147</v>
      </c>
      <c r="R4" s="109">
        <f>'Raw Data'!Q4</f>
        <v>148</v>
      </c>
      <c r="S4" s="109">
        <f>'Raw Data'!R4</f>
        <v>149</v>
      </c>
      <c r="T4" s="109">
        <f>'Raw Data'!S4</f>
        <v>150</v>
      </c>
      <c r="U4" s="109">
        <f>'Raw Data'!T4</f>
        <v>151</v>
      </c>
      <c r="V4" s="109">
        <f>'Raw Data'!U4</f>
        <v>152</v>
      </c>
      <c r="W4" s="109">
        <f>'Raw Data'!V4</f>
        <v>153</v>
      </c>
      <c r="X4" s="109">
        <f>'Raw Data'!W4</f>
        <v>154</v>
      </c>
      <c r="Y4" s="109">
        <f>'Raw Data'!X4</f>
        <v>155</v>
      </c>
      <c r="Z4" s="109">
        <f>'Raw Data'!Y4</f>
        <v>156</v>
      </c>
      <c r="AA4" s="109">
        <f>'Raw Data'!Z4</f>
        <v>157</v>
      </c>
      <c r="AB4" s="109">
        <f>'Raw Data'!AA4</f>
        <v>158</v>
      </c>
      <c r="AC4" s="109">
        <f>'Raw Data'!AB4</f>
        <v>159</v>
      </c>
      <c r="AD4" s="109">
        <f>'Raw Data'!AC4</f>
        <v>160</v>
      </c>
      <c r="AE4" s="109">
        <f>'Raw Data'!AD4</f>
        <v>161</v>
      </c>
      <c r="AF4" s="109">
        <f>'Raw Data'!AE4</f>
        <v>162</v>
      </c>
      <c r="AG4" s="109">
        <f>'Raw Data'!AF4</f>
        <v>163</v>
      </c>
      <c r="AH4" s="109">
        <f>'Raw Data'!AG4</f>
        <v>164</v>
      </c>
      <c r="AI4" s="109">
        <f>'Raw Data'!AH4</f>
        <v>165</v>
      </c>
      <c r="AJ4" s="109">
        <f>'Raw Data'!AI4</f>
        <v>166</v>
      </c>
      <c r="AK4" s="109">
        <f>'Raw Data'!AJ4</f>
        <v>167</v>
      </c>
      <c r="AL4" s="109">
        <f>'Raw Data'!AK4</f>
        <v>168</v>
      </c>
      <c r="AM4" s="109">
        <f>'Raw Data'!AL4</f>
        <v>169</v>
      </c>
      <c r="AN4" s="109">
        <f>'Raw Data'!AM4</f>
        <v>170</v>
      </c>
      <c r="AO4" s="109">
        <f>'Raw Data'!AN4</f>
        <v>171</v>
      </c>
      <c r="AP4" s="109">
        <f>'Raw Data'!AO4</f>
        <v>172</v>
      </c>
      <c r="AQ4" s="109">
        <f>'Raw Data'!AP4</f>
        <v>173</v>
      </c>
      <c r="AR4" s="109">
        <f>'Raw Data'!AQ4</f>
        <v>174</v>
      </c>
      <c r="AS4" s="109">
        <f>'Raw Data'!AR4</f>
        <v>175</v>
      </c>
      <c r="AT4" s="109">
        <f>'Raw Data'!AS4</f>
        <v>176</v>
      </c>
      <c r="AU4" s="109">
        <f>'Raw Data'!AT4</f>
        <v>177</v>
      </c>
      <c r="AV4" s="109">
        <f>'Raw Data'!AU4</f>
        <v>178</v>
      </c>
      <c r="AW4" s="109">
        <f>'Raw Data'!AV4</f>
        <v>179</v>
      </c>
      <c r="AX4" s="109">
        <f>'Raw Data'!AW4</f>
        <v>180</v>
      </c>
      <c r="AY4" s="109">
        <f>'Raw Data'!AX4</f>
        <v>181</v>
      </c>
      <c r="AZ4" s="109">
        <f>'Raw Data'!AY4</f>
        <v>182</v>
      </c>
      <c r="BA4" s="109">
        <f>'Raw Data'!AZ4</f>
        <v>183</v>
      </c>
      <c r="BB4" s="109">
        <f>'Raw Data'!BA4</f>
        <v>184</v>
      </c>
      <c r="BC4" s="109">
        <f>'Raw Data'!BB4</f>
        <v>185</v>
      </c>
      <c r="BD4" s="109">
        <f>'Raw Data'!BC4</f>
        <v>186</v>
      </c>
      <c r="BE4" s="109">
        <f>'Raw Data'!BD4</f>
        <v>187</v>
      </c>
      <c r="BF4" s="109">
        <f>'Raw Data'!BE4</f>
        <v>188</v>
      </c>
      <c r="BG4" s="109">
        <f>'Raw Data'!BF4</f>
        <v>189</v>
      </c>
      <c r="BH4" s="109">
        <f>'Raw Data'!BG4</f>
        <v>190</v>
      </c>
      <c r="BI4" s="109">
        <f>'Raw Data'!BH4</f>
        <v>191</v>
      </c>
      <c r="BJ4" s="109">
        <f>'Raw Data'!BI4</f>
        <v>192</v>
      </c>
      <c r="BK4" s="109">
        <f>'Raw Data'!BJ4</f>
        <v>193</v>
      </c>
      <c r="BL4" s="109">
        <f>'Raw Data'!BK4</f>
        <v>194</v>
      </c>
      <c r="BM4" s="109">
        <f>'Raw Data'!BL4</f>
        <v>195</v>
      </c>
      <c r="BN4" s="109">
        <f>'Raw Data'!BM4</f>
        <v>196</v>
      </c>
      <c r="BO4" s="109">
        <f>'Raw Data'!BN4</f>
        <v>197</v>
      </c>
      <c r="BP4" s="109">
        <f>'Raw Data'!BO4</f>
        <v>198</v>
      </c>
      <c r="BQ4" s="109">
        <f>'Raw Data'!BP4</f>
        <v>199</v>
      </c>
      <c r="BR4" s="109">
        <f>'Raw Data'!BQ4</f>
        <v>200</v>
      </c>
      <c r="BS4" s="109">
        <f>'Raw Data'!BR4</f>
        <v>201</v>
      </c>
      <c r="BT4" s="109">
        <f>'Raw Data'!BS4</f>
        <v>202</v>
      </c>
      <c r="BU4" s="109">
        <f>'Raw Data'!BT4</f>
        <v>203</v>
      </c>
      <c r="BV4" s="109">
        <f>'Raw Data'!BU4</f>
        <v>204</v>
      </c>
      <c r="BW4" s="109">
        <f>'Raw Data'!BV4</f>
        <v>205</v>
      </c>
      <c r="BX4" s="109">
        <f>'Raw Data'!BW4</f>
        <v>206</v>
      </c>
      <c r="BY4" s="109">
        <f>'Raw Data'!BX4</f>
        <v>207</v>
      </c>
      <c r="BZ4" s="109">
        <f>'Raw Data'!BY4</f>
        <v>208</v>
      </c>
      <c r="CA4" s="109">
        <f>'Raw Data'!BZ4</f>
        <v>209</v>
      </c>
      <c r="CB4" s="109">
        <f>'Raw Data'!CA4</f>
        <v>210</v>
      </c>
      <c r="CC4" s="109">
        <f>'Raw Data'!CB4</f>
        <v>211</v>
      </c>
      <c r="CD4" s="109">
        <f>'Raw Data'!CC4</f>
        <v>212</v>
      </c>
      <c r="CE4" s="109">
        <f>'Raw Data'!CD4</f>
        <v>213</v>
      </c>
      <c r="CF4" s="109">
        <f>'Raw Data'!CE4</f>
        <v>214</v>
      </c>
      <c r="CG4" s="109">
        <f>'Raw Data'!CF4</f>
        <v>215</v>
      </c>
      <c r="CH4" s="109">
        <f>'Raw Data'!CG4</f>
        <v>216</v>
      </c>
      <c r="CI4" s="109">
        <f>'Raw Data'!CH4</f>
        <v>217</v>
      </c>
      <c r="CJ4" s="109">
        <f>'Raw Data'!CI4</f>
        <v>218</v>
      </c>
      <c r="CK4" s="109">
        <f>'Raw Data'!CJ4</f>
        <v>219</v>
      </c>
      <c r="CL4" s="109">
        <f>'Raw Data'!CK4</f>
        <v>220</v>
      </c>
      <c r="CM4" s="109">
        <f>'Raw Data'!CL4</f>
        <v>221</v>
      </c>
      <c r="CN4" s="109">
        <f>'Raw Data'!CM4</f>
        <v>222</v>
      </c>
      <c r="CO4" s="109">
        <f>'Raw Data'!CN4</f>
        <v>223</v>
      </c>
      <c r="CP4" s="109">
        <f>'Raw Data'!CO4</f>
        <v>224</v>
      </c>
      <c r="CQ4" s="109">
        <f>'Raw Data'!CP4</f>
        <v>225</v>
      </c>
      <c r="CR4" s="109">
        <f>'Raw Data'!CQ4</f>
        <v>226</v>
      </c>
      <c r="CS4" s="109">
        <f>'Raw Data'!CR4</f>
        <v>227</v>
      </c>
      <c r="CT4" s="109">
        <f>'Raw Data'!CS4</f>
        <v>228</v>
      </c>
      <c r="CU4" s="109">
        <f>'Raw Data'!CT4</f>
        <v>229</v>
      </c>
      <c r="CV4" s="109">
        <f>'Raw Data'!CU4</f>
        <v>230</v>
      </c>
      <c r="CW4" s="109">
        <f>'Raw Data'!CV4</f>
        <v>231</v>
      </c>
      <c r="CX4" s="109">
        <f>'Raw Data'!CW4</f>
        <v>232</v>
      </c>
      <c r="CY4" s="109">
        <f>'Raw Data'!CX4</f>
        <v>233</v>
      </c>
      <c r="CZ4" s="109">
        <f>'Raw Data'!CY4</f>
        <v>234</v>
      </c>
      <c r="DA4" s="109">
        <f>'Raw Data'!CZ4</f>
        <v>235</v>
      </c>
      <c r="DB4" s="109">
        <f>'Raw Data'!DA4</f>
        <v>236</v>
      </c>
      <c r="DC4" s="109">
        <f>'Raw Data'!DB4</f>
        <v>237</v>
      </c>
      <c r="DD4" s="109">
        <f>'Raw Data'!DC4</f>
        <v>238</v>
      </c>
      <c r="DE4" s="109">
        <f>'Raw Data'!DD4</f>
        <v>239</v>
      </c>
      <c r="DF4" s="109">
        <f>'Raw Data'!DE4</f>
        <v>240</v>
      </c>
      <c r="DG4" s="109">
        <f>'Raw Data'!DF4</f>
        <v>241</v>
      </c>
      <c r="DH4" s="109">
        <f>'Raw Data'!DG4</f>
        <v>242</v>
      </c>
      <c r="DI4" s="109">
        <f>'Raw Data'!DH4</f>
        <v>243</v>
      </c>
      <c r="DJ4" s="109">
        <f>'Raw Data'!DI4</f>
        <v>244</v>
      </c>
      <c r="DK4" s="109">
        <f>'Raw Data'!DJ4</f>
        <v>245</v>
      </c>
      <c r="DL4" s="109">
        <f>'Raw Data'!DK4</f>
        <v>246</v>
      </c>
      <c r="DM4" s="109">
        <f>'Raw Data'!DL4</f>
        <v>247</v>
      </c>
      <c r="DN4" s="109">
        <f>'Raw Data'!DM4</f>
        <v>248</v>
      </c>
      <c r="DO4" s="109">
        <f>'Raw Data'!DN4</f>
        <v>249</v>
      </c>
      <c r="DP4" s="109">
        <f>'Raw Data'!DO4</f>
        <v>250</v>
      </c>
      <c r="DQ4" s="109">
        <f>'Raw Data'!DP4</f>
        <v>251</v>
      </c>
      <c r="DR4" s="109">
        <f>'Raw Data'!DQ4</f>
        <v>252</v>
      </c>
      <c r="DS4" s="109">
        <f>'Raw Data'!DR4</f>
        <v>253</v>
      </c>
      <c r="DT4" s="109">
        <f>'Raw Data'!DS4</f>
        <v>254</v>
      </c>
      <c r="DU4" s="109">
        <f>'Raw Data'!DT4</f>
        <v>255</v>
      </c>
      <c r="DV4" s="109">
        <f>'Raw Data'!DU4</f>
        <v>256</v>
      </c>
      <c r="DW4" s="109">
        <f>'Raw Data'!DV4</f>
        <v>257</v>
      </c>
      <c r="DX4" s="109">
        <f>'Raw Data'!DW4</f>
        <v>258</v>
      </c>
      <c r="DY4" s="109">
        <f>'Raw Data'!DX4</f>
        <v>259</v>
      </c>
      <c r="DZ4" s="109">
        <f>'Raw Data'!DY4</f>
        <v>260</v>
      </c>
      <c r="EA4" s="109">
        <f>'Raw Data'!DZ4</f>
        <v>261</v>
      </c>
      <c r="EB4" s="109">
        <f>'Raw Data'!EA4</f>
        <v>262</v>
      </c>
      <c r="EC4" s="109">
        <f>'Raw Data'!EB4</f>
        <v>263</v>
      </c>
      <c r="ED4" s="109">
        <f>'Raw Data'!EC4</f>
        <v>264</v>
      </c>
      <c r="EE4" s="109">
        <f>'Raw Data'!ED4</f>
        <v>265</v>
      </c>
      <c r="EF4" s="109">
        <f>'Raw Data'!EE4</f>
        <v>266</v>
      </c>
      <c r="EG4" s="109">
        <f>'Raw Data'!EF4</f>
        <v>267</v>
      </c>
      <c r="EH4" s="109">
        <f>'Raw Data'!EG4</f>
        <v>268</v>
      </c>
      <c r="EI4" s="109">
        <f>'Raw Data'!EH4</f>
        <v>269</v>
      </c>
      <c r="EJ4" s="109">
        <f>'Raw Data'!EI4</f>
        <v>270</v>
      </c>
      <c r="EK4" s="109">
        <f>'Raw Data'!EJ4</f>
        <v>271</v>
      </c>
      <c r="EL4" s="109">
        <f>'Raw Data'!EK4</f>
        <v>272</v>
      </c>
      <c r="EM4" s="109">
        <f>'Raw Data'!EL4</f>
        <v>273</v>
      </c>
      <c r="EN4" s="109">
        <f>'Raw Data'!EM4</f>
        <v>274</v>
      </c>
      <c r="EO4" s="109">
        <f>'Raw Data'!EN4</f>
        <v>275</v>
      </c>
      <c r="EP4" s="109">
        <f>'Raw Data'!EO4</f>
        <v>276</v>
      </c>
      <c r="EQ4" s="109">
        <f>'Raw Data'!EP4</f>
        <v>277</v>
      </c>
      <c r="ER4" s="109">
        <f>'Raw Data'!EQ4</f>
        <v>278</v>
      </c>
      <c r="ES4" s="109">
        <f>'Raw Data'!ER4</f>
        <v>279</v>
      </c>
      <c r="ET4" s="109">
        <f>'Raw Data'!ES4</f>
        <v>280</v>
      </c>
      <c r="EU4" s="109">
        <f>'Raw Data'!ET4</f>
        <v>281</v>
      </c>
      <c r="EV4" s="109">
        <f>'Raw Data'!EU4</f>
        <v>282</v>
      </c>
      <c r="EW4" s="109">
        <f>'Raw Data'!EV4</f>
        <v>283</v>
      </c>
      <c r="EX4" s="109">
        <f>'Raw Data'!EW4</f>
        <v>284</v>
      </c>
      <c r="EY4" s="109">
        <f>'Raw Data'!EX4</f>
        <v>285</v>
      </c>
      <c r="EZ4" s="109">
        <f>'Raw Data'!EY4</f>
        <v>286</v>
      </c>
      <c r="FA4" s="109">
        <f>'Raw Data'!EZ4</f>
        <v>287</v>
      </c>
      <c r="FB4" s="109">
        <f>'Raw Data'!FA4</f>
        <v>288</v>
      </c>
      <c r="FC4" s="109">
        <f>'Raw Data'!FB4</f>
        <v>289</v>
      </c>
      <c r="FD4" s="109">
        <f>'Raw Data'!FC4</f>
        <v>290</v>
      </c>
      <c r="FE4" s="109">
        <f>'Raw Data'!FD4</f>
        <v>291</v>
      </c>
      <c r="FF4" s="109">
        <f>'Raw Data'!FE4</f>
        <v>292</v>
      </c>
      <c r="FG4" s="109">
        <f>'Raw Data'!FF4</f>
        <v>293</v>
      </c>
      <c r="FH4" s="109">
        <f>'Raw Data'!FG4</f>
        <v>294</v>
      </c>
      <c r="FI4" s="109">
        <f>'Raw Data'!FH4</f>
        <v>295</v>
      </c>
      <c r="FJ4" s="109">
        <f>'Raw Data'!FI4</f>
        <v>296</v>
      </c>
      <c r="FK4" s="109">
        <f>'Raw Data'!FJ4</f>
        <v>297</v>
      </c>
      <c r="FL4" s="109">
        <f>'Raw Data'!FK4</f>
        <v>298</v>
      </c>
      <c r="FM4" s="109">
        <f>'Raw Data'!FL4</f>
        <v>299</v>
      </c>
      <c r="FN4" s="109">
        <f>'Raw Data'!FM4</f>
        <v>300</v>
      </c>
      <c r="FO4" s="109">
        <f>'Raw Data'!FN4</f>
        <v>301</v>
      </c>
      <c r="FP4" s="109">
        <f>'Raw Data'!FO4</f>
        <v>302</v>
      </c>
      <c r="FQ4" s="109">
        <f>'Raw Data'!FP4</f>
        <v>303</v>
      </c>
      <c r="FR4" s="109">
        <f>'Raw Data'!FQ4</f>
        <v>304</v>
      </c>
      <c r="FS4" s="109">
        <f>'Raw Data'!FR4</f>
        <v>305</v>
      </c>
    </row>
    <row r="5" spans="1:175" x14ac:dyDescent="0.25">
      <c r="A5" t="s">
        <v>43</v>
      </c>
      <c r="C5" t="str">
        <f>IF(ISTEXT('Raw Data'!B209),'Raw Data'!B209,"")</f>
        <v/>
      </c>
      <c r="D5" t="str">
        <f>IF(ISTEXT('Raw Data'!C209),'Raw Data'!C209,"")</f>
        <v>Planting</v>
      </c>
      <c r="E5" t="str">
        <f>IF(ISTEXT('Raw Data'!D209),'Raw Data'!D209,"")</f>
        <v/>
      </c>
      <c r="F5" t="str">
        <f>IF(ISTEXT('Raw Data'!E209),'Raw Data'!E209,"")</f>
        <v/>
      </c>
      <c r="G5" t="str">
        <f>IF(ISTEXT('Raw Data'!F209),'Raw Data'!F209,"")</f>
        <v/>
      </c>
      <c r="H5" t="str">
        <f>IF(ISTEXT('Raw Data'!G209),'Raw Data'!G209,"")</f>
        <v/>
      </c>
      <c r="I5" t="str">
        <f>IF(ISTEXT('Raw Data'!H209),'Raw Data'!H209,"")</f>
        <v/>
      </c>
      <c r="J5" t="str">
        <f>IF(ISTEXT('Raw Data'!I209),'Raw Data'!I209,"")</f>
        <v/>
      </c>
      <c r="K5" t="str">
        <f>IF(ISTEXT('Raw Data'!J209),'Raw Data'!J209,"")</f>
        <v/>
      </c>
      <c r="L5" t="str">
        <f>IF(ISTEXT('Raw Data'!K209),'Raw Data'!K209,"")</f>
        <v/>
      </c>
      <c r="M5" t="str">
        <f>IF(ISTEXT('Raw Data'!L209),'Raw Data'!L209,"")</f>
        <v/>
      </c>
      <c r="N5" t="str">
        <f>IF(ISTEXT('Raw Data'!M209),'Raw Data'!M209,"")</f>
        <v>Emergence</v>
      </c>
      <c r="O5" t="str">
        <f>IF(ISTEXT('Raw Data'!N209),'Raw Data'!N209,"")</f>
        <v/>
      </c>
      <c r="P5" t="str">
        <f>IF(ISTEXT('Raw Data'!O209),'Raw Data'!O209,"")</f>
        <v/>
      </c>
      <c r="Q5" t="str">
        <f>IF(ISTEXT('Raw Data'!P209),'Raw Data'!P209,"")</f>
        <v/>
      </c>
      <c r="R5" t="str">
        <f>IF(ISTEXT('Raw Data'!Q209),'Raw Data'!Q209,"")</f>
        <v/>
      </c>
      <c r="S5" t="str">
        <f>IF(ISTEXT('Raw Data'!R209),'Raw Data'!R209,"")</f>
        <v/>
      </c>
      <c r="T5" t="str">
        <f>IF(ISTEXT('Raw Data'!S209),'Raw Data'!S209,"")</f>
        <v/>
      </c>
      <c r="U5" t="str">
        <f>IF(ISTEXT('Raw Data'!T209),'Raw Data'!T209,"")</f>
        <v/>
      </c>
      <c r="V5" t="str">
        <f>IF(ISTEXT('Raw Data'!U209),'Raw Data'!U209,"")</f>
        <v/>
      </c>
      <c r="W5" t="str">
        <f>IF(ISTEXT('Raw Data'!V209),'Raw Data'!V209,"")</f>
        <v/>
      </c>
      <c r="X5" t="str">
        <f>IF(ISTEXT('Raw Data'!W209),'Raw Data'!W209,"")</f>
        <v>V2/V3</v>
      </c>
      <c r="Y5" t="str">
        <f>IF(ISTEXT('Raw Data'!X209),'Raw Data'!X209,"")</f>
        <v/>
      </c>
      <c r="Z5" t="str">
        <f>IF(ISTEXT('Raw Data'!Y209),'Raw Data'!Y209,"")</f>
        <v/>
      </c>
      <c r="AA5" t="str">
        <f>IF(ISTEXT('Raw Data'!Z209),'Raw Data'!Z209,"")</f>
        <v/>
      </c>
      <c r="AB5" t="str">
        <f>IF(ISTEXT('Raw Data'!AA209),'Raw Data'!AA209,"")</f>
        <v/>
      </c>
      <c r="AC5" t="str">
        <f>IF(ISTEXT('Raw Data'!AB209),'Raw Data'!AB209,"")</f>
        <v/>
      </c>
      <c r="AD5" t="str">
        <f>IF(ISTEXT('Raw Data'!AC209),'Raw Data'!AC209,"")</f>
        <v/>
      </c>
      <c r="AE5" t="str">
        <f>IF(ISTEXT('Raw Data'!AD209),'Raw Data'!AD209,"")</f>
        <v/>
      </c>
      <c r="AF5" t="str">
        <f>IF(ISTEXT('Raw Data'!AE209),'Raw Data'!AE209,"")</f>
        <v>V4/V5</v>
      </c>
      <c r="AG5" t="str">
        <f>IF(ISTEXT('Raw Data'!AF209),'Raw Data'!AF209,"")</f>
        <v/>
      </c>
      <c r="AH5" t="str">
        <f>IF(ISTEXT('Raw Data'!AG209),'Raw Data'!AG209,"")</f>
        <v/>
      </c>
      <c r="AI5" t="str">
        <f>IF(ISTEXT('Raw Data'!AH209),'Raw Data'!AH209,"")</f>
        <v/>
      </c>
      <c r="AJ5" t="str">
        <f>IF(ISTEXT('Raw Data'!AI209),'Raw Data'!AI209,"")</f>
        <v/>
      </c>
      <c r="AK5" t="str">
        <f>IF(ISTEXT('Raw Data'!AJ209),'Raw Data'!AJ209,"")</f>
        <v/>
      </c>
      <c r="AL5" t="str">
        <f>IF(ISTEXT('Raw Data'!AK209),'Raw Data'!AK209,"")</f>
        <v>V5/V6</v>
      </c>
      <c r="AM5" t="str">
        <f>IF(ISTEXT('Raw Data'!AL209),'Raw Data'!AL209,"")</f>
        <v/>
      </c>
      <c r="AN5" t="str">
        <f>IF(ISTEXT('Raw Data'!AM209),'Raw Data'!AM209,"")</f>
        <v/>
      </c>
      <c r="AO5" t="str">
        <f>IF(ISTEXT('Raw Data'!AN209),'Raw Data'!AN209,"")</f>
        <v/>
      </c>
      <c r="AP5" t="str">
        <f>IF(ISTEXT('Raw Data'!AO209),'Raw Data'!AO209,"")</f>
        <v/>
      </c>
      <c r="AQ5" t="str">
        <f>IF(ISTEXT('Raw Data'!AP209),'Raw Data'!AP209,"")</f>
        <v/>
      </c>
      <c r="AR5" t="str">
        <f>IF(ISTEXT('Raw Data'!AQ209),'Raw Data'!AQ209,"")</f>
        <v/>
      </c>
      <c r="AS5" t="str">
        <f>IF(ISTEXT('Raw Data'!AR209),'Raw Data'!AR209,"")</f>
        <v>V7</v>
      </c>
      <c r="AT5" t="str">
        <f>IF(ISTEXT('Raw Data'!AS209),'Raw Data'!AS209,"")</f>
        <v/>
      </c>
      <c r="AU5" t="str">
        <f>IF(ISTEXT('Raw Data'!AT209),'Raw Data'!AT209,"")</f>
        <v/>
      </c>
      <c r="AV5" t="str">
        <f>IF(ISTEXT('Raw Data'!AU209),'Raw Data'!AU209,"")</f>
        <v/>
      </c>
      <c r="AW5" t="str">
        <f>IF(ISTEXT('Raw Data'!AV209),'Raw Data'!AV209,"")</f>
        <v/>
      </c>
      <c r="AX5" t="str">
        <f>IF(ISTEXT('Raw Data'!AW209),'Raw Data'!AW209,"")</f>
        <v/>
      </c>
      <c r="AY5" t="str">
        <f>IF(ISTEXT('Raw Data'!AX209),'Raw Data'!AX209,"")</f>
        <v/>
      </c>
      <c r="AZ5" t="str">
        <f>IF(ISTEXT('Raw Data'!AY209),'Raw Data'!AY209,"")</f>
        <v>V8</v>
      </c>
      <c r="BA5" t="str">
        <f>IF(ISTEXT('Raw Data'!AZ209),'Raw Data'!AZ209,"")</f>
        <v/>
      </c>
      <c r="BB5" t="str">
        <f>IF(ISTEXT('Raw Data'!BA209),'Raw Data'!BA209,"")</f>
        <v/>
      </c>
      <c r="BC5" t="str">
        <f>IF(ISTEXT('Raw Data'!BB209),'Raw Data'!BB209,"")</f>
        <v/>
      </c>
      <c r="BD5" t="str">
        <f>IF(ISTEXT('Raw Data'!BC209),'Raw Data'!BC209,"")</f>
        <v/>
      </c>
      <c r="BE5" t="str">
        <f>IF(ISTEXT('Raw Data'!BD209),'Raw Data'!BD209,"")</f>
        <v/>
      </c>
      <c r="BF5" t="str">
        <f>IF(ISTEXT('Raw Data'!BE209),'Raw Data'!BE209,"")</f>
        <v/>
      </c>
      <c r="BG5" t="str">
        <f>IF(ISTEXT('Raw Data'!BF209),'Raw Data'!BF209,"")</f>
        <v>V9/V10</v>
      </c>
      <c r="BH5" t="str">
        <f>IF(ISTEXT('Raw Data'!BG209),'Raw Data'!BG209,"")</f>
        <v/>
      </c>
      <c r="BI5" t="str">
        <f>IF(ISTEXT('Raw Data'!BH209),'Raw Data'!BH209,"")</f>
        <v/>
      </c>
      <c r="BJ5" t="str">
        <f>IF(ISTEXT('Raw Data'!BI209),'Raw Data'!BI209,"")</f>
        <v/>
      </c>
      <c r="BK5" t="str">
        <f>IF(ISTEXT('Raw Data'!BJ209),'Raw Data'!BJ209,"")</f>
        <v/>
      </c>
      <c r="BL5" t="str">
        <f>IF(ISTEXT('Raw Data'!BK209),'Raw Data'!BK209,"")</f>
        <v/>
      </c>
      <c r="BM5" t="str">
        <f>IF(ISTEXT('Raw Data'!BL209),'Raw Data'!BL209,"")</f>
        <v/>
      </c>
      <c r="BN5" t="str">
        <f>IF(ISTEXT('Raw Data'!BM209),'Raw Data'!BM209,"")</f>
        <v>V12/V15</v>
      </c>
      <c r="BO5" t="str">
        <f>IF(ISTEXT('Raw Data'!BN209),'Raw Data'!BN209,"")</f>
        <v/>
      </c>
      <c r="BP5" t="str">
        <f>IF(ISTEXT('Raw Data'!BO209),'Raw Data'!BO209,"")</f>
        <v/>
      </c>
      <c r="BQ5" t="str">
        <f>IF(ISTEXT('Raw Data'!BP209),'Raw Data'!BP209,"")</f>
        <v/>
      </c>
      <c r="BR5" t="str">
        <f>IF(ISTEXT('Raw Data'!BQ209),'Raw Data'!BQ209,"")</f>
        <v/>
      </c>
      <c r="BS5" t="str">
        <f>IF(ISTEXT('Raw Data'!BR209),'Raw Data'!BR209,"")</f>
        <v/>
      </c>
      <c r="BT5" t="str">
        <f>IF(ISTEXT('Raw Data'!BS209),'Raw Data'!BS209,"")</f>
        <v/>
      </c>
      <c r="BU5" t="str">
        <f>IF(ISTEXT('Raw Data'!BT209),'Raw Data'!BT209,"")</f>
        <v>V14/V17</v>
      </c>
      <c r="BV5" t="str">
        <f>IF(ISTEXT('Raw Data'!BU209),'Raw Data'!BU209,"")</f>
        <v/>
      </c>
      <c r="BW5" t="str">
        <f>IF(ISTEXT('Raw Data'!BV209),'Raw Data'!BV209,"")</f>
        <v/>
      </c>
      <c r="BX5" t="str">
        <f>IF(ISTEXT('Raw Data'!BW209),'Raw Data'!BW209,"")</f>
        <v>V16/VT</v>
      </c>
      <c r="BY5" t="str">
        <f>IF(ISTEXT('Raw Data'!BX209),'Raw Data'!BX209,"")</f>
        <v/>
      </c>
      <c r="BZ5" t="str">
        <f>IF(ISTEXT('Raw Data'!BY209),'Raw Data'!BY209,"")</f>
        <v/>
      </c>
      <c r="CA5" t="str">
        <f>IF(ISTEXT('Raw Data'!BZ209),'Raw Data'!BZ209,"")</f>
        <v/>
      </c>
      <c r="CB5" t="str">
        <f>IF(ISTEXT('Raw Data'!CA209),'Raw Data'!CA209,"")</f>
        <v>V18/R1</v>
      </c>
      <c r="CC5" t="str">
        <f>IF(ISTEXT('Raw Data'!CB209),'Raw Data'!CB209,"")</f>
        <v/>
      </c>
      <c r="CD5" t="str">
        <f>IF(ISTEXT('Raw Data'!CC209),'Raw Data'!CC209,"")</f>
        <v/>
      </c>
      <c r="CE5" t="str">
        <f>IF(ISTEXT('Raw Data'!CD209),'Raw Data'!CD209,"")</f>
        <v>R1</v>
      </c>
      <c r="CF5" t="str">
        <f>IF(ISTEXT('Raw Data'!CE209),'Raw Data'!CE209,"")</f>
        <v/>
      </c>
      <c r="CG5" t="str">
        <f>IF(ISTEXT('Raw Data'!CF209),'Raw Data'!CF209,"")</f>
        <v/>
      </c>
      <c r="CH5" t="str">
        <f>IF(ISTEXT('Raw Data'!CG209),'Raw Data'!CG209,"")</f>
        <v/>
      </c>
      <c r="CI5" t="str">
        <f>IF(ISTEXT('Raw Data'!CH209),'Raw Data'!CH209,"")</f>
        <v>R1/R2</v>
      </c>
      <c r="CJ5" t="str">
        <f>IF(ISTEXT('Raw Data'!CI209),'Raw Data'!CI209,"")</f>
        <v/>
      </c>
      <c r="CK5" t="str">
        <f>IF(ISTEXT('Raw Data'!CJ209),'Raw Data'!CJ209,"")</f>
        <v/>
      </c>
      <c r="CL5" t="str">
        <f>IF(ISTEXT('Raw Data'!CK209),'Raw Data'!CK209,"")</f>
        <v>R1/R2</v>
      </c>
      <c r="CM5" t="str">
        <f>IF(ISTEXT('Raw Data'!CL209),'Raw Data'!CL209,"")</f>
        <v/>
      </c>
      <c r="CN5" t="str">
        <f>IF(ISTEXT('Raw Data'!CM209),'Raw Data'!CM209,"")</f>
        <v/>
      </c>
      <c r="CO5" t="str">
        <f>IF(ISTEXT('Raw Data'!CN209),'Raw Data'!CN209,"")</f>
        <v/>
      </c>
      <c r="CP5" t="str">
        <f>IF(ISTEXT('Raw Data'!CO209),'Raw Data'!CO209,"")</f>
        <v>R2/R3</v>
      </c>
      <c r="CQ5" t="str">
        <f>IF(ISTEXT('Raw Data'!CP209),'Raw Data'!CP209,"")</f>
        <v/>
      </c>
      <c r="CR5" t="str">
        <f>IF(ISTEXT('Raw Data'!CQ209),'Raw Data'!CQ209,"")</f>
        <v>R2/R3</v>
      </c>
      <c r="CS5" t="str">
        <f>IF(ISTEXT('Raw Data'!CR209),'Raw Data'!CR209,"")</f>
        <v/>
      </c>
      <c r="CT5" t="str">
        <f>IF(ISTEXT('Raw Data'!CS209),'Raw Data'!CS209,"")</f>
        <v/>
      </c>
      <c r="CU5" t="str">
        <f>IF(ISTEXT('Raw Data'!CT209),'Raw Data'!CT209,"")</f>
        <v/>
      </c>
      <c r="CV5" t="str">
        <f>IF(ISTEXT('Raw Data'!CU209),'Raw Data'!CU209,"")</f>
        <v/>
      </c>
      <c r="CW5" t="str">
        <f>IF(ISTEXT('Raw Data'!CV209),'Raw Data'!CV209,"")</f>
        <v>R3</v>
      </c>
      <c r="CX5" t="str">
        <f>IF(ISTEXT('Raw Data'!CW209),'Raw Data'!CW209,"")</f>
        <v/>
      </c>
      <c r="CY5" t="str">
        <f>IF(ISTEXT('Raw Data'!CX209),'Raw Data'!CX209,"")</f>
        <v/>
      </c>
      <c r="CZ5" t="str">
        <f>IF(ISTEXT('Raw Data'!CY209),'Raw Data'!CY209,"")</f>
        <v/>
      </c>
      <c r="DA5" t="str">
        <f>IF(ISTEXT('Raw Data'!CZ209),'Raw Data'!CZ209,"")</f>
        <v/>
      </c>
      <c r="DB5" t="str">
        <f>IF(ISTEXT('Raw Data'!DA209),'Raw Data'!DA209,"")</f>
        <v/>
      </c>
      <c r="DC5" t="str">
        <f>IF(ISTEXT('Raw Data'!DB209),'Raw Data'!DB209,"")</f>
        <v/>
      </c>
      <c r="DD5" t="str">
        <f>IF(ISTEXT('Raw Data'!DC209),'Raw Data'!DC209,"")</f>
        <v>R4/R3</v>
      </c>
      <c r="DE5" t="str">
        <f>IF(ISTEXT('Raw Data'!DD209),'Raw Data'!DD209,"")</f>
        <v/>
      </c>
      <c r="DF5" t="str">
        <f>IF(ISTEXT('Raw Data'!DE209),'Raw Data'!DE209,"")</f>
        <v/>
      </c>
      <c r="DG5" t="str">
        <f>IF(ISTEXT('Raw Data'!DF209),'Raw Data'!DF209,"")</f>
        <v/>
      </c>
      <c r="DH5" t="str">
        <f>IF(ISTEXT('Raw Data'!DG209),'Raw Data'!DG209,"")</f>
        <v/>
      </c>
      <c r="DI5" t="str">
        <f>IF(ISTEXT('Raw Data'!DH209),'Raw Data'!DH209,"")</f>
        <v/>
      </c>
      <c r="DJ5" t="str">
        <f>IF(ISTEXT('Raw Data'!DI209),'Raw Data'!DI209,"")</f>
        <v/>
      </c>
      <c r="DK5" t="str">
        <f>IF(ISTEXT('Raw Data'!DJ209),'Raw Data'!DJ209,"")</f>
        <v/>
      </c>
      <c r="DL5" t="str">
        <f>IF(ISTEXT('Raw Data'!DK209),'Raw Data'!DK209,"")</f>
        <v>R4/R5</v>
      </c>
      <c r="DM5" t="str">
        <f>IF(ISTEXT('Raw Data'!DL209),'Raw Data'!DL209,"")</f>
        <v/>
      </c>
      <c r="DN5" t="str">
        <f>IF(ISTEXT('Raw Data'!DM209),'Raw Data'!DM209,"")</f>
        <v/>
      </c>
      <c r="DO5" t="str">
        <f>IF(ISTEXT('Raw Data'!DN209),'Raw Data'!DN209,"")</f>
        <v/>
      </c>
      <c r="DP5" t="str">
        <f>IF(ISTEXT('Raw Data'!DO209),'Raw Data'!DO209,"")</f>
        <v/>
      </c>
      <c r="DQ5" t="str">
        <f>IF(ISTEXT('Raw Data'!DP209),'Raw Data'!DP209,"")</f>
        <v/>
      </c>
      <c r="DR5" t="str">
        <f>IF(ISTEXT('Raw Data'!DQ209),'Raw Data'!DQ209,"")</f>
        <v>R4/R5</v>
      </c>
      <c r="DS5" t="str">
        <f>IF(ISTEXT('Raw Data'!DR209),'Raw Data'!DR209,"")</f>
        <v/>
      </c>
      <c r="DT5" t="str">
        <f>IF(ISTEXT('Raw Data'!DS209),'Raw Data'!DS209,"")</f>
        <v/>
      </c>
      <c r="DU5" t="str">
        <f>IF(ISTEXT('Raw Data'!DT209),'Raw Data'!DT209,"")</f>
        <v/>
      </c>
      <c r="DV5" t="str">
        <f>IF(ISTEXT('Raw Data'!DU209),'Raw Data'!DU209,"")</f>
        <v/>
      </c>
      <c r="DW5" t="str">
        <f>IF(ISTEXT('Raw Data'!DV209),'Raw Data'!DV209,"")</f>
        <v/>
      </c>
      <c r="DX5" t="str">
        <f>IF(ISTEXT('Raw Data'!DW209),'Raw Data'!DW209,"")</f>
        <v/>
      </c>
      <c r="DY5" t="str">
        <f>IF(ISTEXT('Raw Data'!DX209),'Raw Data'!DX209,"")</f>
        <v/>
      </c>
      <c r="DZ5" t="str">
        <f>IF(ISTEXT('Raw Data'!DY209),'Raw Data'!DY209,"")</f>
        <v/>
      </c>
      <c r="EA5" t="str">
        <f>IF(ISTEXT('Raw Data'!DZ209),'Raw Data'!DZ209,"")</f>
        <v>R5/R6</v>
      </c>
      <c r="EB5" t="str">
        <f>IF(ISTEXT('Raw Data'!EA209),'Raw Data'!EA209,"")</f>
        <v/>
      </c>
      <c r="EC5" t="str">
        <f>IF(ISTEXT('Raw Data'!EB209),'Raw Data'!EB209,"")</f>
        <v/>
      </c>
      <c r="ED5" t="str">
        <f>IF(ISTEXT('Raw Data'!EC209),'Raw Data'!EC209,"")</f>
        <v/>
      </c>
      <c r="EE5" t="str">
        <f>IF(ISTEXT('Raw Data'!ED209),'Raw Data'!ED209,"")</f>
        <v/>
      </c>
      <c r="EF5" t="str">
        <f>IF(ISTEXT('Raw Data'!EE209),'Raw Data'!EE209,"")</f>
        <v/>
      </c>
      <c r="EG5" t="str">
        <f>IF(ISTEXT('Raw Data'!EF209),'Raw Data'!EF209,"")</f>
        <v/>
      </c>
      <c r="EH5" t="str">
        <f>IF(ISTEXT('Raw Data'!EG209),'Raw Data'!EG209,"")</f>
        <v/>
      </c>
      <c r="EI5" t="str">
        <f>IF(ISTEXT('Raw Data'!EH209),'Raw Data'!EH209,"")</f>
        <v/>
      </c>
      <c r="EJ5" t="str">
        <f>IF(ISTEXT('Raw Data'!EI209),'Raw Data'!EI209,"")</f>
        <v/>
      </c>
      <c r="EK5" t="str">
        <f>IF(ISTEXT('Raw Data'!EJ209),'Raw Data'!EJ209,"")</f>
        <v/>
      </c>
      <c r="EL5" t="str">
        <f>IF(ISTEXT('Raw Data'!EK209),'Raw Data'!EK209,"")</f>
        <v/>
      </c>
      <c r="EM5" t="str">
        <f>IF(ISTEXT('Raw Data'!EL209),'Raw Data'!EL209,"")</f>
        <v/>
      </c>
      <c r="EN5" t="str">
        <f>IF(ISTEXT('Raw Data'!EM209),'Raw Data'!EM209,"")</f>
        <v/>
      </c>
      <c r="EO5" t="str">
        <f>IF(ISTEXT('Raw Data'!EN209),'Raw Data'!EN209,"")</f>
        <v/>
      </c>
      <c r="EP5" t="str">
        <f>IF(ISTEXT('Raw Data'!EO209),'Raw Data'!EO209,"")</f>
        <v/>
      </c>
      <c r="EQ5" t="str">
        <f>IF(ISTEXT('Raw Data'!EP209),'Raw Data'!EP209,"")</f>
        <v/>
      </c>
      <c r="ER5" t="str">
        <f>IF(ISTEXT('Raw Data'!EQ209),'Raw Data'!EQ209,"")</f>
        <v/>
      </c>
      <c r="ES5" t="str">
        <f>IF(ISTEXT('Raw Data'!ER209),'Raw Data'!ER209,"")</f>
        <v/>
      </c>
      <c r="ET5" t="str">
        <f>IF(ISTEXT('Raw Data'!ES209),'Raw Data'!ES209,"")</f>
        <v/>
      </c>
      <c r="EU5" t="str">
        <f>IF(ISTEXT('Raw Data'!ET209),'Raw Data'!ET209,"")</f>
        <v/>
      </c>
      <c r="EV5" t="str">
        <f>IF(ISTEXT('Raw Data'!EU209),'Raw Data'!EU209,"")</f>
        <v/>
      </c>
      <c r="EW5" t="str">
        <f>IF(ISTEXT('Raw Data'!EV209),'Raw Data'!EV209,"")</f>
        <v/>
      </c>
      <c r="EX5" t="str">
        <f>IF(ISTEXT('Raw Data'!EW209),'Raw Data'!EW209,"")</f>
        <v/>
      </c>
      <c r="EY5" t="str">
        <f>IF(ISTEXT('Raw Data'!EX209),'Raw Data'!EX209,"")</f>
        <v/>
      </c>
      <c r="EZ5" t="str">
        <f>IF(ISTEXT('Raw Data'!EY209),'Raw Data'!EY209,"")</f>
        <v/>
      </c>
      <c r="FA5" t="str">
        <f>IF(ISTEXT('Raw Data'!EZ209),'Raw Data'!EZ209,"")</f>
        <v/>
      </c>
      <c r="FB5" t="str">
        <f>IF(ISTEXT('Raw Data'!FA209),'Raw Data'!FA209,"")</f>
        <v/>
      </c>
      <c r="FC5" t="str">
        <f>IF(ISTEXT('Raw Data'!FB209),'Raw Data'!FB209,"")</f>
        <v/>
      </c>
      <c r="FD5" t="str">
        <f>IF(ISTEXT('Raw Data'!FC209),'Raw Data'!FC209,"")</f>
        <v/>
      </c>
      <c r="FE5" t="str">
        <f>IF(ISTEXT('Raw Data'!FD209),'Raw Data'!FD209,"")</f>
        <v/>
      </c>
      <c r="FF5" t="str">
        <f>IF(ISTEXT('Raw Data'!FE209),'Raw Data'!FE209,"")</f>
        <v/>
      </c>
      <c r="FG5" t="str">
        <f>IF(ISTEXT('Raw Data'!FF209),'Raw Data'!FF209,"")</f>
        <v/>
      </c>
      <c r="FH5" t="str">
        <f>IF(ISTEXT('Raw Data'!FG209),'Raw Data'!FG209,"")</f>
        <v/>
      </c>
      <c r="FI5" t="str">
        <f>IF(ISTEXT('Raw Data'!FH209),'Raw Data'!FH209,"")</f>
        <v/>
      </c>
      <c r="FJ5" t="str">
        <f>IF(ISTEXT('Raw Data'!FI209),'Raw Data'!FI209,"")</f>
        <v/>
      </c>
      <c r="FK5" t="str">
        <f>IF(ISTEXT('Raw Data'!FJ209),'Raw Data'!FJ209,"")</f>
        <v/>
      </c>
      <c r="FL5" t="str">
        <f>IF(ISTEXT('Raw Data'!FK209),'Raw Data'!FK209,"")</f>
        <v/>
      </c>
      <c r="FM5" t="str">
        <f>IF(ISTEXT('Raw Data'!FL209),'Raw Data'!FL209,"")</f>
        <v/>
      </c>
      <c r="FN5" t="str">
        <f>IF(ISTEXT('Raw Data'!FM209),'Raw Data'!FM209,"")</f>
        <v/>
      </c>
      <c r="FO5" t="str">
        <f>IF(ISTEXT('Raw Data'!FN209),'Raw Data'!FN209,"")</f>
        <v/>
      </c>
      <c r="FP5" t="str">
        <f>IF(ISTEXT('Raw Data'!FO209),'Raw Data'!FO209,"")</f>
        <v/>
      </c>
      <c r="FQ5" t="str">
        <f>IF(ISTEXT('Raw Data'!FP209),'Raw Data'!FP209,"")</f>
        <v/>
      </c>
      <c r="FR5" t="str">
        <f>IF(ISTEXT('Raw Data'!FQ209),'Raw Data'!FQ209,"")</f>
        <v/>
      </c>
      <c r="FS5" t="str">
        <f>IF(ISTEXT('Raw Data'!FR209),'Raw Data'!FR209,"")</f>
        <v/>
      </c>
    </row>
    <row r="6" spans="1:175" x14ac:dyDescent="0.25">
      <c r="A6" s="5" t="s">
        <v>5</v>
      </c>
      <c r="B6" s="8" t="s">
        <v>8</v>
      </c>
      <c r="C6" s="5">
        <f>'Raw Data'!B5</f>
        <v>80</v>
      </c>
      <c r="D6" s="5">
        <f>'Raw Data'!C5</f>
        <v>80</v>
      </c>
      <c r="E6" s="5">
        <f>'Raw Data'!D5</f>
        <v>80</v>
      </c>
      <c r="F6" s="5">
        <f>'Raw Data'!E5</f>
        <v>80</v>
      </c>
      <c r="G6" s="5">
        <f>'Raw Data'!F5</f>
        <v>80</v>
      </c>
      <c r="H6" s="5">
        <f>'Raw Data'!G5</f>
        <v>80</v>
      </c>
      <c r="I6" s="5">
        <f>'Raw Data'!H5</f>
        <v>80</v>
      </c>
      <c r="J6" s="5">
        <f>'Raw Data'!I5</f>
        <v>80</v>
      </c>
      <c r="K6" s="5">
        <f>'Raw Data'!J5</f>
        <v>80</v>
      </c>
      <c r="L6" s="5">
        <f>'Raw Data'!K5</f>
        <v>80</v>
      </c>
      <c r="M6" s="5">
        <f>'Raw Data'!L5</f>
        <v>90</v>
      </c>
      <c r="N6" s="5">
        <f>'Raw Data'!M5</f>
        <v>100</v>
      </c>
      <c r="O6" s="5">
        <f>'Raw Data'!N5</f>
        <v>110</v>
      </c>
      <c r="P6" s="5">
        <f>'Raw Data'!O5</f>
        <v>120</v>
      </c>
      <c r="Q6" s="5">
        <f>'Raw Data'!P5</f>
        <v>130</v>
      </c>
      <c r="R6" s="5">
        <f>'Raw Data'!Q5</f>
        <v>140</v>
      </c>
      <c r="S6" s="5">
        <f>'Raw Data'!R5</f>
        <v>150</v>
      </c>
      <c r="T6" s="5">
        <f>'Raw Data'!S5</f>
        <v>160</v>
      </c>
      <c r="U6" s="5">
        <f>'Raw Data'!T5</f>
        <v>170</v>
      </c>
      <c r="V6" s="5">
        <f>'Raw Data'!U5</f>
        <v>180</v>
      </c>
      <c r="W6" s="5">
        <f>'Raw Data'!V5</f>
        <v>190</v>
      </c>
      <c r="X6" s="5">
        <f>'Raw Data'!W5</f>
        <v>200</v>
      </c>
      <c r="Y6" s="5">
        <f>'Raw Data'!X5</f>
        <v>210</v>
      </c>
      <c r="Z6" s="5">
        <f>'Raw Data'!Y5</f>
        <v>220</v>
      </c>
      <c r="AA6" s="5">
        <f>'Raw Data'!Z5</f>
        <v>230</v>
      </c>
      <c r="AB6" s="5">
        <f>'Raw Data'!AA5</f>
        <v>240</v>
      </c>
      <c r="AC6" s="5">
        <f>'Raw Data'!AB5</f>
        <v>250</v>
      </c>
      <c r="AD6" s="5">
        <f>'Raw Data'!AC5</f>
        <v>260</v>
      </c>
      <c r="AE6" s="5">
        <f>'Raw Data'!AD5</f>
        <v>275</v>
      </c>
      <c r="AF6" s="5">
        <f>'Raw Data'!AE5</f>
        <v>290</v>
      </c>
      <c r="AG6" s="5">
        <f>'Raw Data'!AF5</f>
        <v>305</v>
      </c>
      <c r="AH6" s="5">
        <f>'Raw Data'!AG5</f>
        <v>320</v>
      </c>
      <c r="AI6" s="5">
        <f>'Raw Data'!AH5</f>
        <v>335</v>
      </c>
      <c r="AJ6" s="5">
        <f>'Raw Data'!AI5</f>
        <v>350</v>
      </c>
      <c r="AK6" s="5">
        <f>'Raw Data'!AJ5</f>
        <v>365</v>
      </c>
      <c r="AL6" s="5">
        <f>'Raw Data'!AK5</f>
        <v>380</v>
      </c>
      <c r="AM6" s="5">
        <f>'Raw Data'!AL5</f>
        <v>395</v>
      </c>
      <c r="AN6" s="5">
        <f>'Raw Data'!AM5</f>
        <v>410</v>
      </c>
      <c r="AO6" s="5">
        <f>'Raw Data'!AN5</f>
        <v>425</v>
      </c>
      <c r="AP6" s="5">
        <f>'Raw Data'!AO5</f>
        <v>440</v>
      </c>
      <c r="AQ6" s="5">
        <f>'Raw Data'!AP5</f>
        <v>455</v>
      </c>
      <c r="AR6" s="5">
        <f>'Raw Data'!AQ5</f>
        <v>470</v>
      </c>
      <c r="AS6" s="5">
        <f>'Raw Data'!AR5</f>
        <v>485</v>
      </c>
      <c r="AT6" s="5">
        <f>'Raw Data'!AS5</f>
        <v>500</v>
      </c>
      <c r="AU6" s="5">
        <f>'Raw Data'!AT5</f>
        <v>520</v>
      </c>
      <c r="AV6" s="5">
        <f>'Raw Data'!AU5</f>
        <v>540</v>
      </c>
      <c r="AW6" s="5">
        <f>'Raw Data'!AV5</f>
        <v>560</v>
      </c>
      <c r="AX6" s="5">
        <f>'Raw Data'!AW5</f>
        <v>580</v>
      </c>
      <c r="AY6" s="5">
        <f>'Raw Data'!AX5</f>
        <v>600</v>
      </c>
      <c r="AZ6" s="5">
        <f>'Raw Data'!AY5</f>
        <v>620</v>
      </c>
      <c r="BA6" s="5">
        <f>'Raw Data'!AZ5</f>
        <v>640</v>
      </c>
      <c r="BB6" s="5">
        <f>'Raw Data'!BA5</f>
        <v>660</v>
      </c>
      <c r="BC6" s="5">
        <f>'Raw Data'!BB5</f>
        <v>680</v>
      </c>
      <c r="BD6" s="5">
        <f>'Raw Data'!BC5</f>
        <v>700</v>
      </c>
      <c r="BE6" s="5">
        <f>'Raw Data'!BD5</f>
        <v>720</v>
      </c>
      <c r="BF6" s="5">
        <f>'Raw Data'!BE5</f>
        <v>740</v>
      </c>
      <c r="BG6" s="5">
        <f>'Raw Data'!BF5</f>
        <v>760</v>
      </c>
      <c r="BH6" s="5">
        <f>'Raw Data'!BG5</f>
        <v>780</v>
      </c>
      <c r="BI6" s="5">
        <f>'Raw Data'!BH5</f>
        <v>800</v>
      </c>
      <c r="BJ6" s="5">
        <f>'Raw Data'!BI5</f>
        <v>820</v>
      </c>
      <c r="BK6" s="5">
        <f>'Raw Data'!BJ5</f>
        <v>840</v>
      </c>
      <c r="BL6" s="5">
        <f>'Raw Data'!BK5</f>
        <v>860</v>
      </c>
      <c r="BM6" s="5">
        <f>'Raw Data'!BL5</f>
        <v>880</v>
      </c>
      <c r="BN6" s="5">
        <f>'Raw Data'!BM5</f>
        <v>900</v>
      </c>
      <c r="BO6" s="5">
        <f>'Raw Data'!BN5</f>
        <v>910</v>
      </c>
      <c r="BP6" s="5">
        <f>'Raw Data'!BO5</f>
        <v>920</v>
      </c>
      <c r="BQ6" s="5">
        <f>'Raw Data'!BP5</f>
        <v>930</v>
      </c>
      <c r="BR6" s="5">
        <f>'Raw Data'!BQ5</f>
        <v>940</v>
      </c>
      <c r="BS6" s="5">
        <f>'Raw Data'!BR5</f>
        <v>950</v>
      </c>
      <c r="BT6" s="5">
        <f>'Raw Data'!BS5</f>
        <v>955</v>
      </c>
      <c r="BU6" s="5">
        <f>'Raw Data'!BT5</f>
        <v>960</v>
      </c>
      <c r="BV6" s="5">
        <f>'Raw Data'!BU5</f>
        <v>965</v>
      </c>
      <c r="BW6" s="5">
        <f>'Raw Data'!BV5</f>
        <v>970</v>
      </c>
      <c r="BX6" s="5">
        <f>'Raw Data'!BW5</f>
        <v>975</v>
      </c>
      <c r="BY6" s="5">
        <f>'Raw Data'!BX5</f>
        <v>980</v>
      </c>
      <c r="BZ6" s="5">
        <f>'Raw Data'!BY5</f>
        <v>985</v>
      </c>
      <c r="CA6" s="5">
        <f>'Raw Data'!BZ5</f>
        <v>990</v>
      </c>
      <c r="CB6" s="5">
        <f>'Raw Data'!CA5</f>
        <v>995</v>
      </c>
      <c r="CC6" s="5">
        <f>'Raw Data'!CB5</f>
        <v>1000</v>
      </c>
      <c r="CD6" s="5">
        <f>'Raw Data'!CC5</f>
        <v>1005</v>
      </c>
      <c r="CE6" s="5">
        <f>'Raw Data'!CD5</f>
        <v>1010</v>
      </c>
      <c r="CF6" s="5">
        <f>'Raw Data'!CE5</f>
        <v>1015</v>
      </c>
      <c r="CG6" s="5">
        <f>'Raw Data'!CF5</f>
        <v>1020</v>
      </c>
      <c r="CH6" s="5">
        <f>'Raw Data'!CG5</f>
        <v>1025</v>
      </c>
      <c r="CI6" s="5">
        <f>'Raw Data'!CH5</f>
        <v>1030</v>
      </c>
      <c r="CJ6" s="5">
        <f>'Raw Data'!CI5</f>
        <v>1035</v>
      </c>
      <c r="CK6" s="5">
        <f>'Raw Data'!CJ5</f>
        <v>1040</v>
      </c>
      <c r="CL6" s="5">
        <f>'Raw Data'!CK5</f>
        <v>1045</v>
      </c>
      <c r="CM6" s="5">
        <f>'Raw Data'!CL5</f>
        <v>1050</v>
      </c>
      <c r="CN6" s="5">
        <f>'Raw Data'!CM5</f>
        <v>1050</v>
      </c>
      <c r="CO6" s="5">
        <f>'Raw Data'!CN5</f>
        <v>1050</v>
      </c>
      <c r="CP6" s="5">
        <f>'Raw Data'!CO5</f>
        <v>1050</v>
      </c>
      <c r="CQ6" s="5">
        <f>'Raw Data'!CP5</f>
        <v>1050</v>
      </c>
      <c r="CR6" s="5">
        <f>'Raw Data'!CQ5</f>
        <v>1050</v>
      </c>
      <c r="CS6" s="5">
        <f>'Raw Data'!CR5</f>
        <v>1050</v>
      </c>
      <c r="CT6" s="5">
        <f>'Raw Data'!CS5</f>
        <v>1050</v>
      </c>
      <c r="CU6" s="5">
        <f>'Raw Data'!CT5</f>
        <v>1050</v>
      </c>
      <c r="CV6" s="5">
        <f>'Raw Data'!CU5</f>
        <v>1050</v>
      </c>
      <c r="CW6" s="5">
        <f>'Raw Data'!CV5</f>
        <v>1050</v>
      </c>
      <c r="CX6" s="5">
        <f>'Raw Data'!CW5</f>
        <v>1050</v>
      </c>
      <c r="CY6" s="5">
        <f>'Raw Data'!CX5</f>
        <v>1050</v>
      </c>
      <c r="CZ6" s="5">
        <f>'Raw Data'!CY5</f>
        <v>1050</v>
      </c>
      <c r="DA6" s="5">
        <f>'Raw Data'!CZ5</f>
        <v>1050</v>
      </c>
      <c r="DB6" s="5">
        <f>'Raw Data'!DA5</f>
        <v>1050</v>
      </c>
      <c r="DC6" s="5">
        <f>'Raw Data'!DB5</f>
        <v>1050</v>
      </c>
      <c r="DD6" s="5">
        <f>'Raw Data'!DC5</f>
        <v>1050</v>
      </c>
      <c r="DE6" s="5">
        <f>'Raw Data'!DD5</f>
        <v>1050</v>
      </c>
      <c r="DF6" s="5">
        <f>'Raw Data'!DE5</f>
        <v>1050</v>
      </c>
      <c r="DG6" s="5">
        <f>'Raw Data'!DF5</f>
        <v>1050</v>
      </c>
      <c r="DH6" s="5">
        <f>'Raw Data'!DG5</f>
        <v>1050</v>
      </c>
      <c r="DI6" s="5">
        <f>'Raw Data'!DH5</f>
        <v>1050</v>
      </c>
      <c r="DJ6" s="5">
        <f>'Raw Data'!DI5</f>
        <v>1050</v>
      </c>
      <c r="DK6" s="5">
        <f>'Raw Data'!DJ5</f>
        <v>1050</v>
      </c>
      <c r="DL6" s="5">
        <f>'Raw Data'!DK5</f>
        <v>1050</v>
      </c>
      <c r="DM6" s="5">
        <f>'Raw Data'!DL5</f>
        <v>1050</v>
      </c>
      <c r="DN6" s="5">
        <f>'Raw Data'!DM5</f>
        <v>1050</v>
      </c>
      <c r="DO6" s="5">
        <f>'Raw Data'!DN5</f>
        <v>1050</v>
      </c>
      <c r="DP6" s="5">
        <f>'Raw Data'!DO5</f>
        <v>1050</v>
      </c>
      <c r="DQ6" s="5">
        <f>'Raw Data'!DP5</f>
        <v>1050</v>
      </c>
      <c r="DR6" s="5">
        <f>'Raw Data'!DQ5</f>
        <v>1050</v>
      </c>
      <c r="DS6" s="5">
        <f>'Raw Data'!DR5</f>
        <v>1050</v>
      </c>
      <c r="DT6" s="5">
        <f>'Raw Data'!DS5</f>
        <v>1050</v>
      </c>
      <c r="DU6" s="5">
        <f>'Raw Data'!DT5</f>
        <v>1050</v>
      </c>
      <c r="DV6" s="5">
        <f>'Raw Data'!DU5</f>
        <v>1050</v>
      </c>
      <c r="DW6" s="5">
        <f>'Raw Data'!DV5</f>
        <v>1050</v>
      </c>
      <c r="DX6" s="5">
        <f>'Raw Data'!DW5</f>
        <v>1050</v>
      </c>
      <c r="DY6" s="5">
        <f>'Raw Data'!DX5</f>
        <v>1050</v>
      </c>
      <c r="DZ6" s="5">
        <f>'Raw Data'!DY5</f>
        <v>1050</v>
      </c>
      <c r="EA6" s="5">
        <f>'Raw Data'!DZ5</f>
        <v>1050</v>
      </c>
      <c r="EB6" s="5">
        <f>'Raw Data'!EA5</f>
        <v>1050</v>
      </c>
      <c r="EC6" s="5">
        <f>'Raw Data'!EB5</f>
        <v>1050</v>
      </c>
      <c r="ED6" s="5">
        <f>'Raw Data'!EC5</f>
        <v>1050</v>
      </c>
      <c r="EE6" s="5">
        <f>'Raw Data'!ED5</f>
        <v>1050</v>
      </c>
      <c r="EF6" s="5">
        <f>'Raw Data'!EE5</f>
        <v>1050</v>
      </c>
      <c r="EG6" s="5">
        <f>'Raw Data'!EF5</f>
        <v>1050</v>
      </c>
      <c r="EH6" s="5">
        <f>'Raw Data'!EG5</f>
        <v>1050</v>
      </c>
      <c r="EI6" s="5">
        <f>'Raw Data'!EH5</f>
        <v>1050</v>
      </c>
      <c r="EJ6" s="5">
        <f>'Raw Data'!EI5</f>
        <v>1050</v>
      </c>
      <c r="EK6" s="5">
        <f>'Raw Data'!EJ5</f>
        <v>1050</v>
      </c>
      <c r="EL6" s="5">
        <f>'Raw Data'!EK5</f>
        <v>1050</v>
      </c>
      <c r="EM6" s="5">
        <f>'Raw Data'!EL5</f>
        <v>1050</v>
      </c>
      <c r="EN6" s="5">
        <f>'Raw Data'!EM5</f>
        <v>1050</v>
      </c>
      <c r="EO6" s="5">
        <f>'Raw Data'!EN5</f>
        <v>1050</v>
      </c>
      <c r="EP6" s="5">
        <f>'Raw Data'!EO5</f>
        <v>1050</v>
      </c>
      <c r="EQ6" s="5">
        <f>'Raw Data'!EP5</f>
        <v>1050</v>
      </c>
      <c r="ER6" s="5">
        <f>'Raw Data'!EQ5</f>
        <v>1050</v>
      </c>
      <c r="ES6" s="5">
        <f>'Raw Data'!ER5</f>
        <v>1050</v>
      </c>
      <c r="ET6" s="5">
        <f>'Raw Data'!ES5</f>
        <v>1050</v>
      </c>
      <c r="EU6" s="5">
        <f>'Raw Data'!ET5</f>
        <v>1050</v>
      </c>
      <c r="EV6" s="5">
        <f>'Raw Data'!EU5</f>
        <v>1050</v>
      </c>
      <c r="EW6" s="5">
        <f>'Raw Data'!EV5</f>
        <v>1050</v>
      </c>
      <c r="EX6" s="5">
        <f>'Raw Data'!EW5</f>
        <v>1050</v>
      </c>
      <c r="EY6" s="5">
        <f>'Raw Data'!EX5</f>
        <v>1050</v>
      </c>
      <c r="EZ6" s="5">
        <f>'Raw Data'!EY5</f>
        <v>1050</v>
      </c>
      <c r="FA6" s="5">
        <f>'Raw Data'!EZ5</f>
        <v>1050</v>
      </c>
      <c r="FB6" s="5">
        <f>'Raw Data'!FA5</f>
        <v>1050</v>
      </c>
      <c r="FC6" s="5">
        <f>'Raw Data'!FB5</f>
        <v>1050</v>
      </c>
      <c r="FD6" s="5">
        <f>'Raw Data'!FC5</f>
        <v>1050</v>
      </c>
      <c r="FE6" s="5">
        <f>'Raw Data'!FD5</f>
        <v>1050</v>
      </c>
      <c r="FF6" s="5">
        <f>'Raw Data'!FE5</f>
        <v>1050</v>
      </c>
      <c r="FG6" s="5">
        <f>'Raw Data'!FF5</f>
        <v>1050</v>
      </c>
      <c r="FH6" s="5">
        <f>'Raw Data'!FG5</f>
        <v>1050</v>
      </c>
      <c r="FI6" s="5">
        <f>'Raw Data'!FH5</f>
        <v>1050</v>
      </c>
      <c r="FJ6" s="5">
        <f>'Raw Data'!FI5</f>
        <v>1050</v>
      </c>
      <c r="FK6" s="5">
        <f>'Raw Data'!FJ5</f>
        <v>1050</v>
      </c>
      <c r="FL6" s="5">
        <f>'Raw Data'!FK5</f>
        <v>1050</v>
      </c>
      <c r="FM6" s="5">
        <f>'Raw Data'!FL5</f>
        <v>1050</v>
      </c>
      <c r="FN6" s="5">
        <f>'Raw Data'!FM5</f>
        <v>1050</v>
      </c>
      <c r="FO6" s="5">
        <f>'Raw Data'!FN5</f>
        <v>1050</v>
      </c>
      <c r="FP6" s="5">
        <f>'Raw Data'!FO5</f>
        <v>1050</v>
      </c>
      <c r="FQ6" s="5">
        <f>'Raw Data'!FP5</f>
        <v>1050</v>
      </c>
      <c r="FR6" s="5">
        <f>'Raw Data'!FQ5</f>
        <v>1050</v>
      </c>
      <c r="FS6" s="5">
        <f>'Raw Data'!FR5</f>
        <v>1050</v>
      </c>
    </row>
    <row r="7" spans="1:175" s="1" customFormat="1" x14ac:dyDescent="0.25">
      <c r="A7" s="6" t="s">
        <v>6</v>
      </c>
      <c r="B7" s="9" t="s">
        <v>9</v>
      </c>
      <c r="C7" s="6">
        <f>'Raw Data'!B9</f>
        <v>0</v>
      </c>
      <c r="D7" s="6">
        <f>'Raw Data'!C9</f>
        <v>0</v>
      </c>
      <c r="E7" s="6">
        <f>'Raw Data'!D9</f>
        <v>0</v>
      </c>
      <c r="F7" s="6">
        <f>'Raw Data'!E9</f>
        <v>0</v>
      </c>
      <c r="G7" s="6">
        <f>'Raw Data'!F9</f>
        <v>0</v>
      </c>
      <c r="H7" s="6">
        <f>'Raw Data'!G9</f>
        <v>0</v>
      </c>
      <c r="I7" s="6">
        <f>'Raw Data'!H9</f>
        <v>0</v>
      </c>
      <c r="J7" s="6">
        <f>'Raw Data'!I9</f>
        <v>0</v>
      </c>
      <c r="K7" s="6">
        <f>'Raw Data'!J9</f>
        <v>0</v>
      </c>
      <c r="L7" s="6">
        <f>'Raw Data'!K9</f>
        <v>0</v>
      </c>
      <c r="M7" s="6">
        <f>'Raw Data'!L9</f>
        <v>0</v>
      </c>
      <c r="N7" s="6">
        <f>'Raw Data'!M9</f>
        <v>0.01</v>
      </c>
      <c r="O7" s="6">
        <f>'Raw Data'!N9</f>
        <v>0.01</v>
      </c>
      <c r="P7" s="6">
        <f>'Raw Data'!O9</f>
        <v>0.01</v>
      </c>
      <c r="Q7" s="6">
        <f>'Raw Data'!P9</f>
        <v>2.2416666666666668E-2</v>
      </c>
      <c r="R7" s="6">
        <f>'Raw Data'!Q9</f>
        <v>2.8624999999999998E-2</v>
      </c>
      <c r="S7" s="6">
        <f>'Raw Data'!R9</f>
        <v>3.4833333333333334E-2</v>
      </c>
      <c r="T7" s="6">
        <f>'Raw Data'!S9</f>
        <v>4.1041666666666664E-2</v>
      </c>
      <c r="U7" s="6">
        <f>'Raw Data'!T9</f>
        <v>4.725E-2</v>
      </c>
      <c r="V7" s="6">
        <f>'Raw Data'!U9</f>
        <v>5.345833333333333E-2</v>
      </c>
      <c r="W7" s="6">
        <f>'Raw Data'!V9</f>
        <v>5.9666666666666666E-2</v>
      </c>
      <c r="X7" s="6">
        <f>'Raw Data'!W9</f>
        <v>6.5875000000000003E-2</v>
      </c>
      <c r="Y7" s="6">
        <f>'Raw Data'!X9</f>
        <v>7.2083333333333333E-2</v>
      </c>
      <c r="Z7" s="6">
        <f>'Raw Data'!Y9</f>
        <v>7.8291666666666662E-2</v>
      </c>
      <c r="AA7" s="6">
        <f>'Raw Data'!Z9</f>
        <v>8.4499999999999992E-2</v>
      </c>
      <c r="AB7" s="6">
        <f>'Raw Data'!AA9</f>
        <v>9.0708333333333321E-2</v>
      </c>
      <c r="AC7" s="6">
        <f>'Raw Data'!AB9</f>
        <v>9.6916666666666651E-2</v>
      </c>
      <c r="AD7" s="6">
        <f>'Raw Data'!AC9</f>
        <v>0.10312499999999999</v>
      </c>
      <c r="AE7" s="6">
        <f>'Raw Data'!AD9</f>
        <v>0.10933333333333332</v>
      </c>
      <c r="AF7" s="6">
        <f>'Raw Data'!AE9</f>
        <v>0.11554166666666665</v>
      </c>
      <c r="AG7" s="6">
        <f>'Raw Data'!AF9</f>
        <v>0.12175</v>
      </c>
      <c r="AH7" s="6">
        <f>'Raw Data'!AG9</f>
        <v>0.12795833333333334</v>
      </c>
      <c r="AI7" s="6">
        <f>'Raw Data'!AH9</f>
        <v>0.13416666666666666</v>
      </c>
      <c r="AJ7" s="6">
        <f>'Raw Data'!AI9</f>
        <v>0.140375</v>
      </c>
      <c r="AK7" s="6">
        <f>'Raw Data'!AJ9</f>
        <v>0.14658333333333334</v>
      </c>
      <c r="AL7" s="6">
        <f>'Raw Data'!AK9</f>
        <v>0.15279166666666669</v>
      </c>
      <c r="AM7" s="6">
        <f>'Raw Data'!AL9</f>
        <v>0.159</v>
      </c>
      <c r="AN7" s="6">
        <f>'Raw Data'!AM9</f>
        <v>0.17500000000000002</v>
      </c>
      <c r="AO7" s="6">
        <f>'Raw Data'!AN9</f>
        <v>0.191</v>
      </c>
      <c r="AP7" s="6">
        <f>'Raw Data'!AO9</f>
        <v>0.20700000000000002</v>
      </c>
      <c r="AQ7" s="6">
        <f>'Raw Data'!AP9</f>
        <v>0.22300000000000003</v>
      </c>
      <c r="AR7" s="6">
        <f>'Raw Data'!AQ9</f>
        <v>0.23899999999999999</v>
      </c>
      <c r="AS7" s="6">
        <f>'Raw Data'!AR9</f>
        <v>0.255</v>
      </c>
      <c r="AT7" s="6">
        <f>'Raw Data'!AS9</f>
        <v>0.27100000000000002</v>
      </c>
      <c r="AU7" s="6">
        <f>'Raw Data'!AT9</f>
        <v>0.30300000000000005</v>
      </c>
      <c r="AV7" s="6">
        <f>'Raw Data'!AU9</f>
        <v>0.33500000000000002</v>
      </c>
      <c r="AW7" s="6">
        <f>'Raw Data'!AV9</f>
        <v>0.37220000000000003</v>
      </c>
      <c r="AX7" s="6">
        <f>'Raw Data'!AW9</f>
        <v>0.40939999999999999</v>
      </c>
      <c r="AY7" s="6">
        <f>'Raw Data'!AX9</f>
        <v>0.4466</v>
      </c>
      <c r="AZ7" s="6">
        <f>'Raw Data'!AY9</f>
        <v>0.48380000000000001</v>
      </c>
      <c r="BA7" s="6">
        <f>'Raw Data'!AZ9</f>
        <v>0.52100000000000002</v>
      </c>
      <c r="BB7" s="6">
        <f>'Raw Data'!BA9</f>
        <v>0.55188888888888887</v>
      </c>
      <c r="BC7" s="6">
        <f>'Raw Data'!BB9</f>
        <v>0.58277777777777784</v>
      </c>
      <c r="BD7" s="6">
        <f>'Raw Data'!BC9</f>
        <v>0.61366666666666669</v>
      </c>
      <c r="BE7" s="6">
        <f>'Raw Data'!BD9</f>
        <v>0.64455555555555555</v>
      </c>
      <c r="BF7" s="6">
        <f>'Raw Data'!BE9</f>
        <v>0.67544444444444451</v>
      </c>
      <c r="BG7" s="6">
        <f>'Raw Data'!BF9</f>
        <v>0.70633333333333337</v>
      </c>
      <c r="BH7" s="6">
        <f>'Raw Data'!BG9</f>
        <v>0.73722222222222222</v>
      </c>
      <c r="BI7" s="6">
        <f>'Raw Data'!BH9</f>
        <v>0.76811111111111119</v>
      </c>
      <c r="BJ7" s="6">
        <f>'Raw Data'!BI9</f>
        <v>0.79900000000000004</v>
      </c>
      <c r="BK7" s="6">
        <f>'Raw Data'!BJ9</f>
        <v>0.81440000000000001</v>
      </c>
      <c r="BL7" s="6">
        <f>'Raw Data'!BK9</f>
        <v>0.82979999999999998</v>
      </c>
      <c r="BM7" s="6">
        <f>'Raw Data'!BL9</f>
        <v>0.84520000000000006</v>
      </c>
      <c r="BN7" s="6">
        <f>'Raw Data'!BM9</f>
        <v>0.86060000000000003</v>
      </c>
      <c r="BO7" s="6">
        <f>'Raw Data'!BN9</f>
        <v>0.876</v>
      </c>
      <c r="BP7" s="6">
        <f>'Raw Data'!BO9</f>
        <v>0.878</v>
      </c>
      <c r="BQ7" s="6">
        <f>'Raw Data'!BP9</f>
        <v>0.88</v>
      </c>
      <c r="BR7" s="6">
        <f>'Raw Data'!BQ9</f>
        <v>0.88200000000000001</v>
      </c>
      <c r="BS7" s="6">
        <f>'Raw Data'!BR9</f>
        <v>0.88400000000000001</v>
      </c>
      <c r="BT7" s="6">
        <f>'Raw Data'!BS9</f>
        <v>0.88600000000000001</v>
      </c>
      <c r="BU7" s="6">
        <f>'Raw Data'!BT9</f>
        <v>0.88800000000000001</v>
      </c>
      <c r="BV7" s="6">
        <f>'Raw Data'!BU9</f>
        <v>0.89</v>
      </c>
      <c r="BW7" s="6">
        <f>'Raw Data'!BV9</f>
        <v>0.89200000000000002</v>
      </c>
      <c r="BX7" s="6">
        <f>'Raw Data'!BW9</f>
        <v>0.89400000000000002</v>
      </c>
      <c r="BY7" s="6">
        <f>'Raw Data'!BX9</f>
        <v>0.88800000000000001</v>
      </c>
      <c r="BZ7" s="6">
        <f>'Raw Data'!BY9</f>
        <v>0.88200000000000001</v>
      </c>
      <c r="CA7" s="6">
        <f>'Raw Data'!BZ9</f>
        <v>0.876</v>
      </c>
      <c r="CB7" s="6">
        <f>'Raw Data'!CA9</f>
        <v>0.87</v>
      </c>
      <c r="CC7" s="6">
        <f>'Raw Data'!CB9</f>
        <v>0.86399999999999999</v>
      </c>
      <c r="CD7" s="6">
        <f>'Raw Data'!CC9</f>
        <v>0.85866666666666669</v>
      </c>
      <c r="CE7" s="6">
        <f>'Raw Data'!CD9</f>
        <v>0.85333333333333328</v>
      </c>
      <c r="CF7" s="6">
        <f>'Raw Data'!CE9</f>
        <v>0.84799999999999998</v>
      </c>
      <c r="CG7" s="6">
        <f>'Raw Data'!CF9</f>
        <v>0.84909090909090912</v>
      </c>
      <c r="CH7" s="6">
        <f>'Raw Data'!CG9</f>
        <v>0.85018181818181815</v>
      </c>
      <c r="CI7" s="6">
        <f>'Raw Data'!CH9</f>
        <v>0.85127272727272729</v>
      </c>
      <c r="CJ7" s="6">
        <f>'Raw Data'!CI9</f>
        <v>0.85236363636363632</v>
      </c>
      <c r="CK7" s="6">
        <f>'Raw Data'!CJ9</f>
        <v>0.85345454545454547</v>
      </c>
      <c r="CL7" s="6">
        <f>'Raw Data'!CK9</f>
        <v>0.8545454545454545</v>
      </c>
      <c r="CM7" s="6">
        <f>'Raw Data'!CL9</f>
        <v>0.85563636363636364</v>
      </c>
      <c r="CN7" s="6">
        <f>'Raw Data'!CM9</f>
        <v>0.85672727272727267</v>
      </c>
      <c r="CO7" s="6">
        <f>'Raw Data'!CN9</f>
        <v>0.85781818181818181</v>
      </c>
      <c r="CP7" s="6">
        <f>'Raw Data'!CO9</f>
        <v>0.85890909090909084</v>
      </c>
      <c r="CQ7" s="6">
        <f>'Raw Data'!CP9</f>
        <v>0.86</v>
      </c>
      <c r="CR7" s="6">
        <f>'Raw Data'!CQ9</f>
        <v>0.86133333333333328</v>
      </c>
      <c r="CS7" s="6">
        <f>'Raw Data'!CR9</f>
        <v>0.86266666666666669</v>
      </c>
      <c r="CT7" s="6">
        <f>'Raw Data'!CS9</f>
        <v>0.86399999999999999</v>
      </c>
      <c r="CU7" s="6">
        <f>'Raw Data'!CT9</f>
        <v>0.86533333333333329</v>
      </c>
      <c r="CV7" s="6">
        <f>'Raw Data'!CU9</f>
        <v>0.8666666666666667</v>
      </c>
      <c r="CW7" s="6">
        <f>'Raw Data'!CV9</f>
        <v>0.86799999999999999</v>
      </c>
      <c r="CX7" s="6">
        <f>'Raw Data'!CW9</f>
        <v>0.86933333333333329</v>
      </c>
      <c r="CY7" s="6">
        <f>'Raw Data'!CX9</f>
        <v>0.8706666666666667</v>
      </c>
      <c r="CZ7" s="6">
        <f>'Raw Data'!CY9</f>
        <v>0.872</v>
      </c>
      <c r="DA7" s="6">
        <f>'Raw Data'!CZ9</f>
        <v>0.86328571428571432</v>
      </c>
      <c r="DB7" s="6">
        <f>'Raw Data'!DA9</f>
        <v>0.85457142857142854</v>
      </c>
      <c r="DC7" s="6">
        <f>'Raw Data'!DB9</f>
        <v>0.84585714285714286</v>
      </c>
      <c r="DD7" s="6">
        <f>'Raw Data'!DC9</f>
        <v>0.83714285714285719</v>
      </c>
      <c r="DE7" s="6">
        <f>'Raw Data'!DD9</f>
        <v>0.82842857142857151</v>
      </c>
      <c r="DF7" s="6">
        <f>'Raw Data'!DE9</f>
        <v>0.81971428571428573</v>
      </c>
      <c r="DG7" s="6">
        <f>'Raw Data'!DF9</f>
        <v>0.81100000000000005</v>
      </c>
      <c r="DH7" s="6">
        <f>'Raw Data'!DG9</f>
        <v>0.80449999999999999</v>
      </c>
      <c r="DI7" s="6">
        <f>'Raw Data'!DH9</f>
        <v>0.79800000000000004</v>
      </c>
      <c r="DJ7" s="6">
        <f>'Raw Data'!DI9</f>
        <v>0.79150000000000009</v>
      </c>
      <c r="DK7" s="6">
        <f>'Raw Data'!DJ9</f>
        <v>0.78500000000000003</v>
      </c>
      <c r="DL7" s="6">
        <f>'Raw Data'!DK9</f>
        <v>0.77849999999999997</v>
      </c>
      <c r="DM7" s="6">
        <f>'Raw Data'!DL9</f>
        <v>0.77200000000000002</v>
      </c>
      <c r="DN7" s="6">
        <f>'Raw Data'!DM9</f>
        <v>0.74537931034482763</v>
      </c>
      <c r="DO7" s="6">
        <f>'Raw Data'!DN9</f>
        <v>0.71875862068965524</v>
      </c>
      <c r="DP7" s="6">
        <f>'Raw Data'!DO9</f>
        <v>0.69213793103448285</v>
      </c>
      <c r="DQ7" s="6">
        <f>'Raw Data'!DP9</f>
        <v>0.66551724137931034</v>
      </c>
      <c r="DR7" s="6">
        <f>'Raw Data'!DQ9</f>
        <v>0.63889655172413795</v>
      </c>
      <c r="DS7" s="6">
        <f>'Raw Data'!DR9</f>
        <v>0.61227586206896556</v>
      </c>
      <c r="DT7" s="6">
        <f>'Raw Data'!DS9</f>
        <v>0.58565517241379306</v>
      </c>
      <c r="DU7" s="6">
        <f>'Raw Data'!DT9</f>
        <v>0.55903448275862067</v>
      </c>
      <c r="DV7" s="6">
        <f>'Raw Data'!DU9</f>
        <v>0.53241379310344827</v>
      </c>
      <c r="DW7" s="6">
        <f>'Raw Data'!DV9</f>
        <v>0.50579310344827588</v>
      </c>
      <c r="DX7" s="6">
        <f>'Raw Data'!DW9</f>
        <v>0.47917241379310344</v>
      </c>
      <c r="DY7" s="6">
        <f>'Raw Data'!DX9</f>
        <v>0.4525517241379311</v>
      </c>
      <c r="DZ7" s="6">
        <f>'Raw Data'!DY9</f>
        <v>0.42593103448275865</v>
      </c>
      <c r="EA7" s="6">
        <f>'Raw Data'!DZ9</f>
        <v>0.39931034482758621</v>
      </c>
      <c r="EB7" s="6">
        <f>'Raw Data'!EA9</f>
        <v>0.37268965517241381</v>
      </c>
      <c r="EC7" s="6">
        <f>'Raw Data'!EB9</f>
        <v>0.34606896551724137</v>
      </c>
      <c r="ED7" s="6">
        <f>'Raw Data'!EC9</f>
        <v>0.31944827586206898</v>
      </c>
      <c r="EE7" s="6">
        <f>'Raw Data'!ED9</f>
        <v>0.29282758620689653</v>
      </c>
      <c r="EF7" s="6">
        <f>'Raw Data'!EE9</f>
        <v>0.26620689655172414</v>
      </c>
      <c r="EG7" s="6">
        <f>'Raw Data'!EF9</f>
        <v>0.23958620689655175</v>
      </c>
      <c r="EH7" s="6">
        <f>'Raw Data'!EG9</f>
        <v>0.21296551724137935</v>
      </c>
      <c r="EI7" s="6">
        <f>'Raw Data'!EH9</f>
        <v>0.18634482758620685</v>
      </c>
      <c r="EJ7" s="6">
        <f>'Raw Data'!EI9</f>
        <v>0.15972413793103446</v>
      </c>
      <c r="EK7" s="6">
        <f>'Raw Data'!EJ9</f>
        <v>0.13310344827586218</v>
      </c>
      <c r="EL7" s="6">
        <f>'Raw Data'!EK9</f>
        <v>0.10648275862068968</v>
      </c>
      <c r="EM7" s="6">
        <f>'Raw Data'!EL9</f>
        <v>7.9862068965517286E-2</v>
      </c>
      <c r="EN7" s="6">
        <f>'Raw Data'!EM9</f>
        <v>5.3241379310344783E-2</v>
      </c>
      <c r="EO7" s="6">
        <f>'Raw Data'!EN9</f>
        <v>2.6620689655172391E-2</v>
      </c>
      <c r="EP7" s="146">
        <f>'Raw Data'!EO9</f>
        <v>0</v>
      </c>
      <c r="EQ7" s="6">
        <f>'Raw Data'!EP9</f>
        <v>0</v>
      </c>
      <c r="ER7" s="6">
        <f>'Raw Data'!EQ9</f>
        <v>0</v>
      </c>
      <c r="ES7" s="6">
        <f>'Raw Data'!ER9</f>
        <v>0</v>
      </c>
      <c r="ET7" s="6">
        <f>'Raw Data'!ES9</f>
        <v>0</v>
      </c>
      <c r="EU7" s="6">
        <f>'Raw Data'!ET9</f>
        <v>0</v>
      </c>
      <c r="EV7" s="6">
        <f>'Raw Data'!EU9</f>
        <v>0</v>
      </c>
      <c r="EW7" s="6">
        <f>'Raw Data'!EV9</f>
        <v>0</v>
      </c>
      <c r="EX7" s="6">
        <f>'Raw Data'!EW9</f>
        <v>0</v>
      </c>
      <c r="EY7" s="6">
        <f>'Raw Data'!EX9</f>
        <v>0</v>
      </c>
      <c r="EZ7" s="6">
        <f>'Raw Data'!EY9</f>
        <v>0</v>
      </c>
      <c r="FA7" s="6">
        <f>'Raw Data'!EZ9</f>
        <v>0</v>
      </c>
      <c r="FB7" s="6">
        <f>'Raw Data'!FA9</f>
        <v>0</v>
      </c>
      <c r="FC7" s="6">
        <f>'Raw Data'!FB9</f>
        <v>0</v>
      </c>
      <c r="FD7" s="6">
        <f>'Raw Data'!FC9</f>
        <v>0</v>
      </c>
      <c r="FE7" s="6">
        <f>'Raw Data'!FD9</f>
        <v>0</v>
      </c>
      <c r="FF7" s="6">
        <f>'Raw Data'!FE9</f>
        <v>0</v>
      </c>
      <c r="FG7" s="6">
        <f>'Raw Data'!FF9</f>
        <v>0</v>
      </c>
      <c r="FH7" s="6">
        <f>'Raw Data'!FG9</f>
        <v>0</v>
      </c>
      <c r="FI7" s="6">
        <f>'Raw Data'!FH9</f>
        <v>0</v>
      </c>
      <c r="FJ7" s="6">
        <f>'Raw Data'!FI9</f>
        <v>0</v>
      </c>
      <c r="FK7" s="6">
        <f>'Raw Data'!FJ9</f>
        <v>0</v>
      </c>
      <c r="FL7" s="6">
        <f>'Raw Data'!FK9</f>
        <v>0</v>
      </c>
      <c r="FM7" s="6">
        <f>'Raw Data'!FL9</f>
        <v>0</v>
      </c>
      <c r="FN7" s="6">
        <f>'Raw Data'!FM9</f>
        <v>0</v>
      </c>
      <c r="FO7" s="6">
        <f>'Raw Data'!FN9</f>
        <v>0</v>
      </c>
      <c r="FP7" s="6">
        <f>'Raw Data'!FO9</f>
        <v>0</v>
      </c>
      <c r="FQ7" s="6">
        <f>'Raw Data'!FP9</f>
        <v>0</v>
      </c>
      <c r="FR7" s="6">
        <f>'Raw Data'!FQ9</f>
        <v>0</v>
      </c>
      <c r="FS7" s="6">
        <f>'Raw Data'!FR9</f>
        <v>0</v>
      </c>
    </row>
    <row r="8" spans="1:175" s="14" customFormat="1" ht="5.25" customHeight="1" x14ac:dyDescent="0.25">
      <c r="B8" s="15"/>
      <c r="CZ8" s="14">
        <v>8</v>
      </c>
    </row>
    <row r="9" spans="1:175" x14ac:dyDescent="0.25">
      <c r="A9" s="5" t="s">
        <v>35</v>
      </c>
      <c r="B9" s="8"/>
      <c r="C9" s="5">
        <f>'Raw Data'!B22</f>
        <v>0.15</v>
      </c>
      <c r="D9" s="5">
        <f>'Raw Data'!C22</f>
        <v>0.15</v>
      </c>
      <c r="E9" s="5">
        <f>'Raw Data'!D22</f>
        <v>0.15</v>
      </c>
      <c r="F9" s="5">
        <f>'Raw Data'!E22</f>
        <v>0.15</v>
      </c>
      <c r="G9" s="5">
        <f>'Raw Data'!F22</f>
        <v>0.15</v>
      </c>
      <c r="H9" s="5">
        <f>'Raw Data'!G22</f>
        <v>0.15</v>
      </c>
      <c r="I9" s="5">
        <f>'Raw Data'!H22</f>
        <v>0.15</v>
      </c>
      <c r="J9" s="5">
        <f>'Raw Data'!I22</f>
        <v>0.15</v>
      </c>
      <c r="K9" s="5">
        <f>'Raw Data'!J22</f>
        <v>0.15</v>
      </c>
      <c r="L9" s="5">
        <f>'Raw Data'!K22</f>
        <v>0.15</v>
      </c>
      <c r="M9" s="5">
        <f>'Raw Data'!L22</f>
        <v>0.15</v>
      </c>
      <c r="N9" s="5">
        <f>'Raw Data'!M22</f>
        <v>0.15</v>
      </c>
      <c r="O9" s="5">
        <f>'Raw Data'!N22</f>
        <v>0.15</v>
      </c>
      <c r="P9" s="5">
        <f>'Raw Data'!O22</f>
        <v>0.15</v>
      </c>
      <c r="Q9" s="5">
        <f>'Raw Data'!P22</f>
        <v>0.15</v>
      </c>
      <c r="R9" s="5">
        <f>'Raw Data'!Q22</f>
        <v>0.15</v>
      </c>
      <c r="S9" s="5">
        <f>'Raw Data'!R22</f>
        <v>0.15</v>
      </c>
      <c r="T9" s="5">
        <f>'Raw Data'!S22</f>
        <v>0.15</v>
      </c>
      <c r="U9" s="5">
        <f>'Raw Data'!T22</f>
        <v>0.15</v>
      </c>
      <c r="V9" s="5">
        <f>'Raw Data'!U22</f>
        <v>0.15</v>
      </c>
      <c r="W9" s="5">
        <f>'Raw Data'!V22</f>
        <v>0.16</v>
      </c>
      <c r="X9" s="5">
        <f>'Raw Data'!W22</f>
        <v>0.16</v>
      </c>
      <c r="Y9" s="5">
        <f>'Raw Data'!X22</f>
        <v>0.16</v>
      </c>
      <c r="Z9" s="5">
        <f>'Raw Data'!Y22</f>
        <v>0.16</v>
      </c>
      <c r="AA9" s="5">
        <f>'Raw Data'!Z22</f>
        <v>0.16</v>
      </c>
      <c r="AB9" s="5">
        <f>'Raw Data'!AA22</f>
        <v>0.16</v>
      </c>
      <c r="AC9" s="5">
        <f>'Raw Data'!AB22</f>
        <v>0.17</v>
      </c>
      <c r="AD9" s="5">
        <f>'Raw Data'!AC22</f>
        <v>0.17</v>
      </c>
      <c r="AE9" s="5">
        <f>'Raw Data'!AD22</f>
        <v>0.17</v>
      </c>
      <c r="AF9" s="5">
        <f>'Raw Data'!AE22</f>
        <v>0.18</v>
      </c>
      <c r="AG9" s="5">
        <f>'Raw Data'!AF22</f>
        <v>0.18</v>
      </c>
      <c r="AH9" s="5">
        <f>'Raw Data'!AG22</f>
        <v>0.19</v>
      </c>
      <c r="AI9" s="5">
        <f>'Raw Data'!AH22</f>
        <v>0.19</v>
      </c>
      <c r="AJ9" s="5">
        <f>'Raw Data'!AI22</f>
        <v>0.2</v>
      </c>
      <c r="AK9" s="5">
        <f>'Raw Data'!AJ22</f>
        <v>0.21</v>
      </c>
      <c r="AL9" s="5">
        <f>'Raw Data'!AK22</f>
        <v>0.22</v>
      </c>
      <c r="AM9" s="5">
        <f>'Raw Data'!AL22</f>
        <v>0.23</v>
      </c>
      <c r="AN9" s="5">
        <f>'Raw Data'!AM22</f>
        <v>0.24</v>
      </c>
      <c r="AO9" s="5">
        <f>'Raw Data'!AN22</f>
        <v>0.25</v>
      </c>
      <c r="AP9" s="5">
        <f>'Raw Data'!AO22</f>
        <v>0.27</v>
      </c>
      <c r="AQ9" s="5">
        <f>'Raw Data'!AP22</f>
        <v>0.31</v>
      </c>
      <c r="AR9" s="5">
        <f>'Raw Data'!AQ22</f>
        <v>0.33</v>
      </c>
      <c r="AS9" s="5">
        <f>'Raw Data'!AR22</f>
        <v>0.35</v>
      </c>
      <c r="AT9" s="5">
        <f>'Raw Data'!AS22</f>
        <v>0.37</v>
      </c>
      <c r="AU9" s="5">
        <f>'Raw Data'!AT22</f>
        <v>0.39</v>
      </c>
      <c r="AV9" s="5">
        <f>'Raw Data'!AU22</f>
        <v>0.41</v>
      </c>
      <c r="AW9" s="5">
        <f>'Raw Data'!AV22</f>
        <v>0.43</v>
      </c>
      <c r="AX9" s="5">
        <f>'Raw Data'!AW22</f>
        <v>0.45</v>
      </c>
      <c r="AY9" s="5">
        <f>'Raw Data'!AX22</f>
        <v>0.47</v>
      </c>
      <c r="AZ9" s="5">
        <f>'Raw Data'!AY22</f>
        <v>0.49</v>
      </c>
      <c r="BA9" s="5">
        <f>'Raw Data'!AZ22</f>
        <v>0.52</v>
      </c>
      <c r="BB9" s="5">
        <f>'Raw Data'!BA22</f>
        <v>0.55000000000000004</v>
      </c>
      <c r="BC9" s="5">
        <f>'Raw Data'!BB22</f>
        <v>0.57999999999999996</v>
      </c>
      <c r="BD9" s="5">
        <f>'Raw Data'!BC22</f>
        <v>0.61</v>
      </c>
      <c r="BE9" s="5">
        <f>'Raw Data'!BD22</f>
        <v>0.64</v>
      </c>
      <c r="BF9" s="5">
        <f>'Raw Data'!BE22</f>
        <v>0.67</v>
      </c>
      <c r="BG9" s="5">
        <f>'Raw Data'!BF22</f>
        <v>0.7</v>
      </c>
      <c r="BH9" s="5">
        <f>'Raw Data'!BG22</f>
        <v>0.75</v>
      </c>
      <c r="BI9" s="5">
        <f>'Raw Data'!BH22</f>
        <v>0.8</v>
      </c>
      <c r="BJ9" s="5">
        <f>'Raw Data'!BI22</f>
        <v>0.83</v>
      </c>
      <c r="BK9" s="5">
        <f>'Raw Data'!BJ22</f>
        <v>0.86</v>
      </c>
      <c r="BL9" s="5">
        <f>'Raw Data'!BK22</f>
        <v>0.88</v>
      </c>
      <c r="BM9" s="5">
        <f>'Raw Data'!BL22</f>
        <v>0.91</v>
      </c>
      <c r="BN9" s="5">
        <f>'Raw Data'!BM22</f>
        <v>0.93</v>
      </c>
      <c r="BO9" s="5">
        <f>'Raw Data'!BN22</f>
        <v>0.96</v>
      </c>
      <c r="BP9" s="5">
        <f>'Raw Data'!BO22</f>
        <v>0.96</v>
      </c>
      <c r="BQ9" s="5">
        <f>'Raw Data'!BP22</f>
        <v>0.96</v>
      </c>
      <c r="BR9" s="5">
        <f>'Raw Data'!BQ22</f>
        <v>0.96</v>
      </c>
      <c r="BS9" s="5">
        <f>'Raw Data'!BR22</f>
        <v>0.96</v>
      </c>
      <c r="BT9" s="5">
        <f>'Raw Data'!BS22</f>
        <v>0.96</v>
      </c>
      <c r="BU9" s="5">
        <f>'Raw Data'!BT22</f>
        <v>0.96</v>
      </c>
      <c r="BV9" s="5">
        <f>'Raw Data'!BU22</f>
        <v>0.96</v>
      </c>
      <c r="BW9" s="5">
        <f>'Raw Data'!BV22</f>
        <v>0.96</v>
      </c>
      <c r="BX9" s="5">
        <f>'Raw Data'!BW22</f>
        <v>0.96</v>
      </c>
      <c r="BY9" s="5">
        <f>'Raw Data'!BX22</f>
        <v>0.96</v>
      </c>
      <c r="BZ9" s="5">
        <f>'Raw Data'!BY22</f>
        <v>0.96</v>
      </c>
      <c r="CA9" s="5">
        <f>'Raw Data'!BZ22</f>
        <v>0.96</v>
      </c>
      <c r="CB9" s="5">
        <f>'Raw Data'!CA22</f>
        <v>0.96</v>
      </c>
      <c r="CC9" s="5">
        <f>'Raw Data'!CB22</f>
        <v>0.96</v>
      </c>
      <c r="CD9" s="5">
        <f>'Raw Data'!CC22</f>
        <v>0.96</v>
      </c>
      <c r="CE9" s="5">
        <f>'Raw Data'!CD22</f>
        <v>0.96</v>
      </c>
      <c r="CF9" s="5">
        <f>'Raw Data'!CE22</f>
        <v>0.96</v>
      </c>
      <c r="CG9" s="5">
        <f>'Raw Data'!CF22</f>
        <v>0.96</v>
      </c>
      <c r="CH9" s="5">
        <f>'Raw Data'!CG22</f>
        <v>0.96</v>
      </c>
      <c r="CI9" s="5">
        <f>'Raw Data'!CH22</f>
        <v>0.96</v>
      </c>
      <c r="CJ9" s="5">
        <f>'Raw Data'!CI22</f>
        <v>0.96</v>
      </c>
      <c r="CK9" s="5">
        <f>'Raw Data'!CJ22</f>
        <v>0.95</v>
      </c>
      <c r="CL9" s="5">
        <f>'Raw Data'!CK22</f>
        <v>0.96</v>
      </c>
      <c r="CM9" s="5">
        <f>'Raw Data'!CL22</f>
        <v>0.95</v>
      </c>
      <c r="CN9" s="5">
        <f>'Raw Data'!CM22</f>
        <v>0.95</v>
      </c>
      <c r="CO9" s="5">
        <f>'Raw Data'!CN22</f>
        <v>0.94</v>
      </c>
      <c r="CP9" s="5">
        <f>'Raw Data'!CO22</f>
        <v>0.94</v>
      </c>
      <c r="CQ9" s="5">
        <f>'Raw Data'!CP22</f>
        <v>0.93</v>
      </c>
      <c r="CR9" s="5">
        <f>'Raw Data'!CQ22</f>
        <v>0.93</v>
      </c>
      <c r="CS9" s="5">
        <f>'Raw Data'!CR22</f>
        <v>0.92</v>
      </c>
      <c r="CT9" s="5">
        <f>'Raw Data'!CS22</f>
        <v>0.92</v>
      </c>
      <c r="CU9" s="5">
        <f>'Raw Data'!CT22</f>
        <v>0.91</v>
      </c>
      <c r="CV9" s="5">
        <f>'Raw Data'!CU22</f>
        <v>0.91</v>
      </c>
      <c r="CW9" s="5">
        <f>'Raw Data'!CV22</f>
        <v>0.9</v>
      </c>
      <c r="CX9" s="5">
        <f>'Raw Data'!CW22</f>
        <v>0.9</v>
      </c>
      <c r="CY9" s="5">
        <f>'Raw Data'!CX22</f>
        <v>0.89</v>
      </c>
      <c r="CZ9" s="5">
        <f>'Raw Data'!CY22</f>
        <v>0.88</v>
      </c>
      <c r="DA9" s="5">
        <f>'Raw Data'!CZ22</f>
        <v>0.87</v>
      </c>
      <c r="DB9" s="5">
        <f>'Raw Data'!DA22</f>
        <v>0.86</v>
      </c>
      <c r="DC9" s="5">
        <f>'Raw Data'!DB22</f>
        <v>0.85</v>
      </c>
      <c r="DD9" s="5">
        <f>'Raw Data'!DC22</f>
        <v>0.85</v>
      </c>
      <c r="DE9" s="5">
        <f>'Raw Data'!DD22</f>
        <v>0.84</v>
      </c>
      <c r="DF9" s="5">
        <f>'Raw Data'!DE22</f>
        <v>0.84</v>
      </c>
      <c r="DG9" s="5">
        <f>'Raw Data'!DF22</f>
        <v>0.83</v>
      </c>
      <c r="DH9" s="5">
        <f>'Raw Data'!DG22</f>
        <v>0.83</v>
      </c>
      <c r="DI9" s="5">
        <f>'Raw Data'!DH22</f>
        <v>0.82</v>
      </c>
      <c r="DJ9" s="5">
        <f>'Raw Data'!DI22</f>
        <v>0.81</v>
      </c>
      <c r="DK9" s="5">
        <f>'Raw Data'!DJ22</f>
        <v>0.81</v>
      </c>
      <c r="DL9" s="5">
        <f>'Raw Data'!DK22</f>
        <v>0.8</v>
      </c>
      <c r="DM9" s="5">
        <f>'Raw Data'!DL22</f>
        <v>0.79</v>
      </c>
      <c r="DN9" s="5">
        <f>'Raw Data'!DM22</f>
        <v>0.79</v>
      </c>
      <c r="DO9" s="5">
        <f>'Raw Data'!DN22</f>
        <v>0.78</v>
      </c>
      <c r="DP9" s="5">
        <f>'Raw Data'!DO22</f>
        <v>0.78</v>
      </c>
      <c r="DQ9" s="5">
        <f>'Raw Data'!DP22</f>
        <v>0.77</v>
      </c>
      <c r="DR9" s="5">
        <f>'Raw Data'!DQ22</f>
        <v>0.76</v>
      </c>
      <c r="DS9" s="5">
        <f>'Raw Data'!DR22</f>
        <v>0.75</v>
      </c>
      <c r="DT9" s="5">
        <f>'Raw Data'!DS22</f>
        <v>0.74</v>
      </c>
      <c r="DU9" s="5">
        <f>'Raw Data'!DT22</f>
        <v>0.74</v>
      </c>
      <c r="DV9" s="5">
        <f>'Raw Data'!DU22</f>
        <v>0.73</v>
      </c>
      <c r="DW9" s="5">
        <f>'Raw Data'!DV22</f>
        <v>0.72</v>
      </c>
      <c r="DX9" s="5">
        <f>'Raw Data'!DW22</f>
        <v>0.71</v>
      </c>
      <c r="DY9" s="5">
        <f>'Raw Data'!DX22</f>
        <v>0.7</v>
      </c>
      <c r="DZ9" s="5">
        <f>'Raw Data'!DY22</f>
        <v>0.69</v>
      </c>
      <c r="EA9" s="5">
        <f>'Raw Data'!DZ22</f>
        <v>0.68</v>
      </c>
      <c r="EB9" s="5">
        <f>'Raw Data'!EA22</f>
        <v>0.67</v>
      </c>
      <c r="EC9" s="5">
        <f>'Raw Data'!EB22</f>
        <v>0.66</v>
      </c>
      <c r="ED9" s="5">
        <f>'Raw Data'!EC22</f>
        <v>0.65</v>
      </c>
      <c r="EE9" s="5">
        <f>'Raw Data'!ED22</f>
        <v>0.64</v>
      </c>
      <c r="EF9" s="5">
        <f>'Raw Data'!EE22</f>
        <v>0.63</v>
      </c>
      <c r="EG9" s="5">
        <f>'Raw Data'!EF22</f>
        <v>0.62</v>
      </c>
      <c r="EH9" s="5">
        <f>'Raw Data'!EG22</f>
        <v>0.6</v>
      </c>
      <c r="EI9" s="5">
        <f>'Raw Data'!EH22</f>
        <v>0.57999999999999996</v>
      </c>
      <c r="EJ9" s="5">
        <f>'Raw Data'!EI22</f>
        <v>0.55000000000000004</v>
      </c>
      <c r="EK9" s="5">
        <f>'Raw Data'!EJ22</f>
        <v>0.52</v>
      </c>
      <c r="EL9" s="5">
        <f>'Raw Data'!EK22</f>
        <v>0.48</v>
      </c>
      <c r="EM9" s="5">
        <f>'Raw Data'!EL22</f>
        <v>0.44</v>
      </c>
      <c r="EN9" s="5">
        <f>'Raw Data'!EM22</f>
        <v>0.4</v>
      </c>
      <c r="EO9" s="5">
        <f>'Raw Data'!EN22</f>
        <v>0.36</v>
      </c>
      <c r="EP9" s="5">
        <f>'Raw Data'!EO22</f>
        <v>0.32</v>
      </c>
      <c r="EQ9" s="5">
        <f>'Raw Data'!EP22</f>
        <v>0.28000000000000003</v>
      </c>
      <c r="ER9" s="5">
        <f>'Raw Data'!EQ22</f>
        <v>0.26</v>
      </c>
      <c r="ES9" s="5">
        <f>'Raw Data'!ER22</f>
        <v>0.24</v>
      </c>
      <c r="ET9" s="5">
        <f>'Raw Data'!ES22</f>
        <v>0.23</v>
      </c>
      <c r="EU9" s="5">
        <f>'Raw Data'!ET22</f>
        <v>0.22</v>
      </c>
      <c r="EV9" s="5">
        <f>'Raw Data'!EU22</f>
        <v>0.21</v>
      </c>
      <c r="EW9" s="5">
        <f>'Raw Data'!EV22</f>
        <v>0.2</v>
      </c>
      <c r="EX9" s="5">
        <f>'Raw Data'!EW22</f>
        <v>0.19</v>
      </c>
      <c r="EY9" s="5">
        <f>'Raw Data'!EX22</f>
        <v>0.18</v>
      </c>
      <c r="EZ9" s="5">
        <f>'Raw Data'!EY22</f>
        <v>0.17</v>
      </c>
      <c r="FA9" s="5">
        <f>'Raw Data'!EZ22</f>
        <v>0.16</v>
      </c>
      <c r="FB9" s="5">
        <f>'Raw Data'!FA22</f>
        <v>0.15</v>
      </c>
      <c r="FC9" s="5">
        <f>'Raw Data'!FB22</f>
        <v>0.15</v>
      </c>
      <c r="FD9" s="5">
        <f>'Raw Data'!FC22</f>
        <v>0.15</v>
      </c>
      <c r="FE9" s="5">
        <f>'Raw Data'!FD22</f>
        <v>0.14000000000000001</v>
      </c>
      <c r="FF9" s="5">
        <f>'Raw Data'!FE22</f>
        <v>0.14000000000000001</v>
      </c>
      <c r="FG9" s="5">
        <f>'Raw Data'!FF22</f>
        <v>0.14000000000000001</v>
      </c>
      <c r="FH9" s="5">
        <f>'Raw Data'!FG22</f>
        <v>0.13</v>
      </c>
      <c r="FI9" s="5">
        <f>'Raw Data'!FH22</f>
        <v>0.13</v>
      </c>
      <c r="FJ9" s="5">
        <f>'Raw Data'!FI22</f>
        <v>0.13</v>
      </c>
      <c r="FK9" s="5">
        <f>'Raw Data'!FJ22</f>
        <v>0.12</v>
      </c>
      <c r="FL9" s="5">
        <f>'Raw Data'!FK22</f>
        <v>0.12</v>
      </c>
      <c r="FM9" s="5">
        <f>'Raw Data'!FL22</f>
        <v>0.12</v>
      </c>
      <c r="FN9" s="5">
        <f>'Raw Data'!FM22</f>
        <v>0.12</v>
      </c>
      <c r="FO9" s="5">
        <f>'Raw Data'!FN22</f>
        <v>0.12</v>
      </c>
      <c r="FP9" s="5">
        <f>'Raw Data'!FO22</f>
        <v>0.12</v>
      </c>
      <c r="FQ9" s="5">
        <f>'Raw Data'!FP22</f>
        <v>0.12</v>
      </c>
      <c r="FR9" s="5">
        <f>'Raw Data'!FQ22</f>
        <v>0.12</v>
      </c>
      <c r="FS9" s="5">
        <f>'Raw Data'!FR22</f>
        <v>0.12</v>
      </c>
    </row>
    <row r="10" spans="1:175" s="3" customFormat="1" x14ac:dyDescent="0.25">
      <c r="A10" s="3" t="s">
        <v>18</v>
      </c>
      <c r="B10" s="11"/>
      <c r="C10" s="3">
        <f t="shared" ref="C10:AH10" si="0">IF(C7&lt;$B$68,$B$65+$B$66*C7,$B$67)</f>
        <v>0.15</v>
      </c>
      <c r="D10" s="3">
        <f t="shared" si="0"/>
        <v>0.15</v>
      </c>
      <c r="E10" s="3">
        <f t="shared" si="0"/>
        <v>0.15</v>
      </c>
      <c r="F10" s="3">
        <f t="shared" si="0"/>
        <v>0.15</v>
      </c>
      <c r="G10" s="3">
        <f t="shared" si="0"/>
        <v>0.15</v>
      </c>
      <c r="H10" s="3">
        <f t="shared" si="0"/>
        <v>0.15</v>
      </c>
      <c r="I10" s="3">
        <f t="shared" si="0"/>
        <v>0.15</v>
      </c>
      <c r="J10" s="3">
        <f t="shared" si="0"/>
        <v>0.15</v>
      </c>
      <c r="K10" s="3">
        <f t="shared" si="0"/>
        <v>0.15</v>
      </c>
      <c r="L10" s="3">
        <f t="shared" si="0"/>
        <v>0.15</v>
      </c>
      <c r="M10" s="3">
        <f t="shared" si="0"/>
        <v>0.15</v>
      </c>
      <c r="N10" s="3">
        <f t="shared" si="0"/>
        <v>0.16012499999999999</v>
      </c>
      <c r="O10" s="3">
        <f t="shared" si="0"/>
        <v>0.16012499999999999</v>
      </c>
      <c r="P10" s="3">
        <f t="shared" si="0"/>
        <v>0.16012499999999999</v>
      </c>
      <c r="Q10" s="3">
        <f t="shared" si="0"/>
        <v>0.172696875</v>
      </c>
      <c r="R10" s="3">
        <f t="shared" si="0"/>
        <v>0.17898281249999998</v>
      </c>
      <c r="S10" s="3">
        <f t="shared" si="0"/>
        <v>0.18526874999999998</v>
      </c>
      <c r="T10" s="3">
        <f t="shared" si="0"/>
        <v>0.19155468749999999</v>
      </c>
      <c r="U10" s="3">
        <f t="shared" si="0"/>
        <v>0.19784062499999999</v>
      </c>
      <c r="V10" s="3">
        <f t="shared" si="0"/>
        <v>0.2041265625</v>
      </c>
      <c r="W10" s="3">
        <f t="shared" si="0"/>
        <v>0.2104125</v>
      </c>
      <c r="X10" s="3">
        <f t="shared" si="0"/>
        <v>0.21669843750000001</v>
      </c>
      <c r="Y10" s="3">
        <f t="shared" si="0"/>
        <v>0.22298437499999998</v>
      </c>
      <c r="Z10" s="3">
        <f t="shared" si="0"/>
        <v>0.22927031249999999</v>
      </c>
      <c r="AA10" s="3">
        <f t="shared" si="0"/>
        <v>0.23555624999999997</v>
      </c>
      <c r="AB10" s="3">
        <f t="shared" si="0"/>
        <v>0.24184218749999997</v>
      </c>
      <c r="AC10" s="3">
        <f t="shared" si="0"/>
        <v>0.24812812499999998</v>
      </c>
      <c r="AD10" s="3">
        <f t="shared" si="0"/>
        <v>0.25441406249999998</v>
      </c>
      <c r="AE10" s="3">
        <f t="shared" si="0"/>
        <v>0.26069999999999999</v>
      </c>
      <c r="AF10" s="3">
        <f t="shared" si="0"/>
        <v>0.26698593749999999</v>
      </c>
      <c r="AG10" s="3">
        <f t="shared" si="0"/>
        <v>0.273271875</v>
      </c>
      <c r="AH10" s="3">
        <f t="shared" si="0"/>
        <v>0.2795578125</v>
      </c>
      <c r="AI10" s="3">
        <f t="shared" ref="AI10:BN10" si="1">IF(AI7&lt;$B$68,$B$65+$B$66*AI7,$B$67)</f>
        <v>0.28584374999999995</v>
      </c>
      <c r="AJ10" s="3">
        <f t="shared" si="1"/>
        <v>0.29212968750000001</v>
      </c>
      <c r="AK10" s="3">
        <f t="shared" si="1"/>
        <v>0.29841562499999996</v>
      </c>
      <c r="AL10" s="3">
        <f t="shared" si="1"/>
        <v>0.30470156250000002</v>
      </c>
      <c r="AM10" s="3">
        <f t="shared" si="1"/>
        <v>0.31098749999999997</v>
      </c>
      <c r="AN10" s="3">
        <f t="shared" si="1"/>
        <v>0.32718749999999996</v>
      </c>
      <c r="AO10" s="3">
        <f t="shared" si="1"/>
        <v>0.34338749999999996</v>
      </c>
      <c r="AP10" s="3">
        <f t="shared" si="1"/>
        <v>0.3595875</v>
      </c>
      <c r="AQ10" s="3">
        <f t="shared" si="1"/>
        <v>0.37578750000000005</v>
      </c>
      <c r="AR10" s="3">
        <f t="shared" si="1"/>
        <v>0.39198749999999993</v>
      </c>
      <c r="AS10" s="3">
        <f t="shared" si="1"/>
        <v>0.40818750000000004</v>
      </c>
      <c r="AT10" s="3">
        <f t="shared" si="1"/>
        <v>0.42438750000000003</v>
      </c>
      <c r="AU10" s="3">
        <f t="shared" si="1"/>
        <v>0.45678750000000001</v>
      </c>
      <c r="AV10" s="3">
        <f t="shared" si="1"/>
        <v>0.4891875</v>
      </c>
      <c r="AW10" s="3">
        <f t="shared" si="1"/>
        <v>0.52685250000000006</v>
      </c>
      <c r="AX10" s="3">
        <f t="shared" si="1"/>
        <v>0.56451750000000001</v>
      </c>
      <c r="AY10" s="3">
        <f t="shared" si="1"/>
        <v>0.60218249999999995</v>
      </c>
      <c r="AZ10" s="3">
        <f t="shared" si="1"/>
        <v>0.63984750000000001</v>
      </c>
      <c r="BA10" s="3">
        <f t="shared" si="1"/>
        <v>0.67751250000000007</v>
      </c>
      <c r="BB10" s="3">
        <f t="shared" si="1"/>
        <v>0.70878750000000001</v>
      </c>
      <c r="BC10" s="3">
        <f t="shared" si="1"/>
        <v>0.74006250000000007</v>
      </c>
      <c r="BD10" s="3">
        <f t="shared" si="1"/>
        <v>0.77133750000000001</v>
      </c>
      <c r="BE10" s="3">
        <f t="shared" si="1"/>
        <v>0.80261249999999995</v>
      </c>
      <c r="BF10" s="3">
        <f t="shared" si="1"/>
        <v>0.83388750000000011</v>
      </c>
      <c r="BG10" s="3">
        <f t="shared" si="1"/>
        <v>0.86516250000000006</v>
      </c>
      <c r="BH10" s="3">
        <f t="shared" si="1"/>
        <v>0.8964375</v>
      </c>
      <c r="BI10" s="3">
        <f t="shared" si="1"/>
        <v>0.92771250000000005</v>
      </c>
      <c r="BJ10" s="3">
        <f t="shared" si="1"/>
        <v>0.95898749999999999</v>
      </c>
      <c r="BK10" s="3">
        <f t="shared" si="1"/>
        <v>0.96</v>
      </c>
      <c r="BL10" s="3">
        <f t="shared" si="1"/>
        <v>0.96</v>
      </c>
      <c r="BM10" s="3">
        <f t="shared" si="1"/>
        <v>0.96</v>
      </c>
      <c r="BN10" s="3">
        <f t="shared" si="1"/>
        <v>0.96</v>
      </c>
      <c r="BO10" s="3">
        <f t="shared" ref="BO10:CT10" si="2">IF(BO7&lt;$B$68,$B$65+$B$66*BO7,$B$67)</f>
        <v>0.96</v>
      </c>
      <c r="BP10" s="3">
        <f t="shared" si="2"/>
        <v>0.96</v>
      </c>
      <c r="BQ10" s="3">
        <f t="shared" si="2"/>
        <v>0.96</v>
      </c>
      <c r="BR10" s="3">
        <f t="shared" si="2"/>
        <v>0.96</v>
      </c>
      <c r="BS10" s="3">
        <f t="shared" si="2"/>
        <v>0.96</v>
      </c>
      <c r="BT10" s="3">
        <f t="shared" si="2"/>
        <v>0.96</v>
      </c>
      <c r="BU10" s="3">
        <f t="shared" si="2"/>
        <v>0.96</v>
      </c>
      <c r="BV10" s="3">
        <f t="shared" si="2"/>
        <v>0.96</v>
      </c>
      <c r="BW10" s="3">
        <f t="shared" si="2"/>
        <v>0.96</v>
      </c>
      <c r="BX10" s="3">
        <f t="shared" si="2"/>
        <v>0.96</v>
      </c>
      <c r="BY10" s="3">
        <f t="shared" si="2"/>
        <v>0.96</v>
      </c>
      <c r="BZ10" s="3">
        <f t="shared" si="2"/>
        <v>0.96</v>
      </c>
      <c r="CA10" s="3">
        <f t="shared" si="2"/>
        <v>0.96</v>
      </c>
      <c r="CB10" s="3">
        <f t="shared" si="2"/>
        <v>0.96</v>
      </c>
      <c r="CC10" s="3">
        <f t="shared" si="2"/>
        <v>0.96</v>
      </c>
      <c r="CD10" s="3">
        <f t="shared" si="2"/>
        <v>0.96</v>
      </c>
      <c r="CE10" s="3">
        <f t="shared" si="2"/>
        <v>0.96</v>
      </c>
      <c r="CF10" s="3">
        <f t="shared" si="2"/>
        <v>0.96</v>
      </c>
      <c r="CG10" s="3">
        <f t="shared" si="2"/>
        <v>0.96</v>
      </c>
      <c r="CH10" s="3">
        <f t="shared" si="2"/>
        <v>0.96</v>
      </c>
      <c r="CI10" s="3">
        <f t="shared" si="2"/>
        <v>0.96</v>
      </c>
      <c r="CJ10" s="3">
        <f t="shared" si="2"/>
        <v>0.96</v>
      </c>
      <c r="CK10" s="3">
        <f t="shared" si="2"/>
        <v>0.96</v>
      </c>
      <c r="CL10" s="3">
        <f t="shared" si="2"/>
        <v>0.96</v>
      </c>
      <c r="CM10" s="3">
        <f t="shared" si="2"/>
        <v>0.96</v>
      </c>
      <c r="CN10" s="3">
        <f t="shared" si="2"/>
        <v>0.96</v>
      </c>
      <c r="CO10" s="3">
        <f t="shared" si="2"/>
        <v>0.96</v>
      </c>
      <c r="CP10" s="3">
        <f t="shared" si="2"/>
        <v>0.96</v>
      </c>
      <c r="CQ10" s="3">
        <f t="shared" si="2"/>
        <v>0.96</v>
      </c>
      <c r="CR10" s="3">
        <f t="shared" si="2"/>
        <v>0.96</v>
      </c>
      <c r="CS10" s="3">
        <f t="shared" si="2"/>
        <v>0.96</v>
      </c>
      <c r="CT10" s="3">
        <f t="shared" si="2"/>
        <v>0.96</v>
      </c>
      <c r="CU10" s="3">
        <f t="shared" ref="CU10:DZ10" si="3">IF(CU7&lt;$B$68,$B$65+$B$66*CU7,$B$67)</f>
        <v>0.96</v>
      </c>
      <c r="CV10" s="3">
        <f t="shared" si="3"/>
        <v>0.96</v>
      </c>
      <c r="CW10" s="3">
        <f t="shared" si="3"/>
        <v>0.96</v>
      </c>
      <c r="CX10" s="3">
        <f t="shared" si="3"/>
        <v>0.96</v>
      </c>
      <c r="CY10" s="3">
        <f t="shared" si="3"/>
        <v>0.96</v>
      </c>
      <c r="CZ10" s="3">
        <f t="shared" si="3"/>
        <v>0.96</v>
      </c>
      <c r="DA10" s="3">
        <f t="shared" si="3"/>
        <v>0.96</v>
      </c>
      <c r="DB10" s="3">
        <f t="shared" si="3"/>
        <v>0.96</v>
      </c>
      <c r="DC10" s="3">
        <f t="shared" si="3"/>
        <v>0.96</v>
      </c>
      <c r="DD10" s="3">
        <f t="shared" si="3"/>
        <v>0.96</v>
      </c>
      <c r="DE10" s="3">
        <f t="shared" si="3"/>
        <v>0.96</v>
      </c>
      <c r="DF10" s="3">
        <f t="shared" si="3"/>
        <v>0.96</v>
      </c>
      <c r="DG10" s="3">
        <f t="shared" si="3"/>
        <v>0.96</v>
      </c>
      <c r="DH10" s="3">
        <f t="shared" si="3"/>
        <v>0.96</v>
      </c>
      <c r="DI10" s="3">
        <f t="shared" si="3"/>
        <v>0.95797500000000002</v>
      </c>
      <c r="DJ10" s="3">
        <f t="shared" si="3"/>
        <v>0.95139375000000004</v>
      </c>
      <c r="DK10" s="3">
        <f t="shared" si="3"/>
        <v>0.94481250000000006</v>
      </c>
      <c r="DL10" s="3">
        <f t="shared" si="3"/>
        <v>0.93823124999999996</v>
      </c>
      <c r="DM10" s="3">
        <f t="shared" si="3"/>
        <v>0.93164999999999998</v>
      </c>
      <c r="DN10" s="3">
        <f t="shared" si="3"/>
        <v>0.90469655172413799</v>
      </c>
      <c r="DO10" s="3">
        <f t="shared" si="3"/>
        <v>0.87774310344827589</v>
      </c>
      <c r="DP10" s="3">
        <f t="shared" si="3"/>
        <v>0.85078965517241389</v>
      </c>
      <c r="DQ10" s="3">
        <f t="shared" si="3"/>
        <v>0.82383620689655168</v>
      </c>
      <c r="DR10" s="3">
        <f t="shared" si="3"/>
        <v>0.79688275862068969</v>
      </c>
      <c r="DS10" s="3">
        <f t="shared" si="3"/>
        <v>0.76992931034482759</v>
      </c>
      <c r="DT10" s="3">
        <f t="shared" si="3"/>
        <v>0.74297586206896549</v>
      </c>
      <c r="DU10" s="3">
        <f t="shared" si="3"/>
        <v>0.71602241379310338</v>
      </c>
      <c r="DV10" s="3">
        <f t="shared" si="3"/>
        <v>0.68906896551724139</v>
      </c>
      <c r="DW10" s="3">
        <f t="shared" si="3"/>
        <v>0.66211551724137929</v>
      </c>
      <c r="DX10" s="3">
        <f t="shared" si="3"/>
        <v>0.63516206896551719</v>
      </c>
      <c r="DY10" s="3">
        <f t="shared" si="3"/>
        <v>0.6082086206896552</v>
      </c>
      <c r="DZ10" s="3">
        <f t="shared" si="3"/>
        <v>0.5812551724137931</v>
      </c>
      <c r="EA10" s="3">
        <f t="shared" ref="EA10:FF10" si="4">IF(EA7&lt;$B$68,$B$65+$B$66*EA7,$B$67)</f>
        <v>0.554301724137931</v>
      </c>
      <c r="EB10" s="3">
        <f t="shared" si="4"/>
        <v>0.527348275862069</v>
      </c>
      <c r="EC10" s="3">
        <f t="shared" si="4"/>
        <v>0.5003948275862069</v>
      </c>
      <c r="ED10" s="3">
        <f t="shared" si="4"/>
        <v>0.4734413793103448</v>
      </c>
      <c r="EE10" s="3">
        <f t="shared" si="4"/>
        <v>0.4464879310344827</v>
      </c>
      <c r="EF10" s="3">
        <f t="shared" si="4"/>
        <v>0.41953448275862071</v>
      </c>
      <c r="EG10" s="3">
        <f t="shared" si="4"/>
        <v>0.39258103448275861</v>
      </c>
      <c r="EH10" s="3">
        <f t="shared" si="4"/>
        <v>0.36562758620689662</v>
      </c>
      <c r="EI10" s="3">
        <f t="shared" si="4"/>
        <v>0.3386741379310344</v>
      </c>
      <c r="EJ10" s="3">
        <f t="shared" si="4"/>
        <v>0.31172068965517241</v>
      </c>
      <c r="EK10" s="3">
        <f t="shared" si="4"/>
        <v>0.28476724137931042</v>
      </c>
      <c r="EL10" s="3">
        <f t="shared" si="4"/>
        <v>0.25781379310344832</v>
      </c>
      <c r="EM10" s="3">
        <f t="shared" si="4"/>
        <v>0.23086034482758624</v>
      </c>
      <c r="EN10" s="3">
        <f t="shared" si="4"/>
        <v>0.20390689655172409</v>
      </c>
      <c r="EO10" s="3">
        <f t="shared" si="4"/>
        <v>0.17695344827586204</v>
      </c>
      <c r="EP10" s="3">
        <f t="shared" si="4"/>
        <v>0.15</v>
      </c>
      <c r="EQ10" s="3">
        <f t="shared" si="4"/>
        <v>0.15</v>
      </c>
      <c r="ER10" s="3">
        <f t="shared" si="4"/>
        <v>0.15</v>
      </c>
      <c r="ES10" s="3">
        <f t="shared" si="4"/>
        <v>0.15</v>
      </c>
      <c r="ET10" s="3">
        <f t="shared" si="4"/>
        <v>0.15</v>
      </c>
      <c r="EU10" s="3">
        <f t="shared" si="4"/>
        <v>0.15</v>
      </c>
      <c r="EV10" s="3">
        <f t="shared" si="4"/>
        <v>0.15</v>
      </c>
      <c r="EW10" s="3">
        <f t="shared" si="4"/>
        <v>0.15</v>
      </c>
      <c r="EX10" s="3">
        <f t="shared" si="4"/>
        <v>0.15</v>
      </c>
      <c r="EY10" s="3">
        <f t="shared" si="4"/>
        <v>0.15</v>
      </c>
      <c r="EZ10" s="3">
        <f t="shared" si="4"/>
        <v>0.15</v>
      </c>
      <c r="FA10" s="3">
        <f t="shared" si="4"/>
        <v>0.15</v>
      </c>
      <c r="FB10" s="3">
        <f t="shared" si="4"/>
        <v>0.15</v>
      </c>
      <c r="FC10" s="3">
        <f t="shared" si="4"/>
        <v>0.15</v>
      </c>
      <c r="FD10" s="3">
        <f t="shared" si="4"/>
        <v>0.15</v>
      </c>
      <c r="FE10" s="3">
        <f t="shared" si="4"/>
        <v>0.15</v>
      </c>
      <c r="FF10" s="3">
        <f t="shared" si="4"/>
        <v>0.15</v>
      </c>
      <c r="FG10" s="3">
        <f t="shared" ref="FG10:FS10" si="5">IF(FG7&lt;$B$68,$B$65+$B$66*FG7,$B$67)</f>
        <v>0.15</v>
      </c>
      <c r="FH10" s="3">
        <f t="shared" si="5"/>
        <v>0.15</v>
      </c>
      <c r="FI10" s="3">
        <f t="shared" si="5"/>
        <v>0.15</v>
      </c>
      <c r="FJ10" s="3">
        <f t="shared" si="5"/>
        <v>0.15</v>
      </c>
      <c r="FK10" s="3">
        <f t="shared" si="5"/>
        <v>0.15</v>
      </c>
      <c r="FL10" s="3">
        <f t="shared" si="5"/>
        <v>0.15</v>
      </c>
      <c r="FM10" s="3">
        <f t="shared" si="5"/>
        <v>0.15</v>
      </c>
      <c r="FN10" s="3">
        <f t="shared" si="5"/>
        <v>0.15</v>
      </c>
      <c r="FO10" s="3">
        <f t="shared" si="5"/>
        <v>0.15</v>
      </c>
      <c r="FP10" s="3">
        <f t="shared" si="5"/>
        <v>0.15</v>
      </c>
      <c r="FQ10" s="3">
        <f t="shared" si="5"/>
        <v>0.15</v>
      </c>
      <c r="FR10" s="3">
        <f t="shared" si="5"/>
        <v>0.15</v>
      </c>
      <c r="FS10" s="3">
        <f t="shared" si="5"/>
        <v>0.15</v>
      </c>
    </row>
    <row r="11" spans="1:175" x14ac:dyDescent="0.25">
      <c r="A11" t="s">
        <v>161</v>
      </c>
      <c r="B11" s="10"/>
      <c r="C11" s="77">
        <v>0</v>
      </c>
      <c r="D11" s="77">
        <v>0</v>
      </c>
      <c r="E11" s="77">
        <v>0</v>
      </c>
      <c r="F11" s="77">
        <v>0</v>
      </c>
      <c r="G11" s="77">
        <v>0</v>
      </c>
      <c r="H11" s="77">
        <v>0</v>
      </c>
      <c r="I11" s="77">
        <v>0</v>
      </c>
      <c r="J11" s="77">
        <v>0</v>
      </c>
      <c r="K11" s="77">
        <v>0</v>
      </c>
      <c r="L11" s="77">
        <v>0</v>
      </c>
      <c r="M11" s="77">
        <v>0</v>
      </c>
      <c r="N11" s="77">
        <v>0</v>
      </c>
      <c r="O11" s="77">
        <v>0</v>
      </c>
      <c r="P11" s="77">
        <v>0</v>
      </c>
      <c r="Q11" s="77">
        <v>0</v>
      </c>
      <c r="R11" s="77">
        <v>0</v>
      </c>
      <c r="S11" s="77">
        <v>0</v>
      </c>
      <c r="T11" s="77">
        <v>0</v>
      </c>
      <c r="U11" s="77">
        <v>0</v>
      </c>
      <c r="V11" s="77">
        <v>0</v>
      </c>
      <c r="W11" s="77">
        <v>0</v>
      </c>
      <c r="X11" s="77">
        <v>0</v>
      </c>
      <c r="Y11" s="77">
        <v>0</v>
      </c>
      <c r="Z11" s="77">
        <v>0</v>
      </c>
      <c r="AA11" s="77">
        <v>0</v>
      </c>
      <c r="AB11" s="77">
        <v>0</v>
      </c>
      <c r="AC11" s="77">
        <v>0</v>
      </c>
      <c r="AD11" s="77">
        <v>0</v>
      </c>
      <c r="AE11" s="77">
        <v>0</v>
      </c>
      <c r="AF11" s="77">
        <v>0</v>
      </c>
      <c r="AG11" s="77">
        <v>0</v>
      </c>
      <c r="AH11" s="77">
        <v>0</v>
      </c>
      <c r="AI11" s="77">
        <v>0</v>
      </c>
      <c r="AJ11" s="77">
        <v>0</v>
      </c>
      <c r="AK11" s="77">
        <v>0</v>
      </c>
      <c r="AL11" s="77">
        <v>0</v>
      </c>
      <c r="AM11" s="77">
        <v>0</v>
      </c>
      <c r="AN11" s="77">
        <v>0</v>
      </c>
      <c r="AO11" s="77">
        <v>0</v>
      </c>
      <c r="AP11" s="77">
        <v>0</v>
      </c>
      <c r="AQ11" s="77">
        <v>0</v>
      </c>
      <c r="AR11" s="77">
        <v>0</v>
      </c>
      <c r="AS11" s="77">
        <v>0</v>
      </c>
      <c r="AT11" s="77">
        <v>0</v>
      </c>
      <c r="AU11" s="77">
        <v>0</v>
      </c>
      <c r="AV11" s="77">
        <v>0</v>
      </c>
      <c r="AW11" s="77">
        <v>0</v>
      </c>
      <c r="AX11" s="77">
        <v>0</v>
      </c>
      <c r="AY11" s="77">
        <v>0</v>
      </c>
      <c r="AZ11" s="77">
        <v>0</v>
      </c>
      <c r="BA11" s="77">
        <v>0</v>
      </c>
      <c r="BB11" s="77">
        <v>0</v>
      </c>
      <c r="BC11" s="77">
        <v>0</v>
      </c>
      <c r="BD11" s="77">
        <v>0</v>
      </c>
      <c r="BE11" s="77">
        <v>0</v>
      </c>
      <c r="BF11" s="77">
        <v>0</v>
      </c>
      <c r="BG11" s="77">
        <v>0</v>
      </c>
      <c r="BH11" s="77">
        <v>0</v>
      </c>
      <c r="BI11" s="77">
        <v>0</v>
      </c>
      <c r="BJ11" s="77">
        <v>0</v>
      </c>
      <c r="BK11" s="77">
        <v>0</v>
      </c>
      <c r="BL11" s="77">
        <v>0</v>
      </c>
      <c r="BM11" s="77">
        <v>0</v>
      </c>
      <c r="BN11" s="77">
        <v>0</v>
      </c>
      <c r="BO11" s="77">
        <v>0</v>
      </c>
      <c r="BP11" s="77">
        <v>0</v>
      </c>
      <c r="BQ11" s="77">
        <v>0</v>
      </c>
      <c r="BR11" s="77">
        <v>0</v>
      </c>
      <c r="BS11" s="77">
        <v>0</v>
      </c>
      <c r="BT11" s="77">
        <v>0</v>
      </c>
      <c r="BU11" s="77">
        <v>0</v>
      </c>
      <c r="BV11" s="77">
        <v>0</v>
      </c>
      <c r="BW11" s="77">
        <v>0</v>
      </c>
      <c r="BX11" s="77">
        <v>0</v>
      </c>
      <c r="BY11" s="77">
        <v>0</v>
      </c>
      <c r="BZ11" s="77">
        <v>0</v>
      </c>
      <c r="CA11" s="77">
        <v>0</v>
      </c>
      <c r="CB11" s="77">
        <v>0</v>
      </c>
      <c r="CC11" s="77">
        <v>0</v>
      </c>
      <c r="CD11" s="77">
        <v>0</v>
      </c>
      <c r="CE11" s="77">
        <v>0</v>
      </c>
      <c r="CF11" s="77">
        <v>0</v>
      </c>
      <c r="CG11" s="77">
        <v>0</v>
      </c>
      <c r="CH11" s="77">
        <v>0</v>
      </c>
      <c r="CI11" s="77">
        <v>0</v>
      </c>
      <c r="CJ11" s="77">
        <v>0</v>
      </c>
      <c r="CK11" s="77">
        <v>0</v>
      </c>
      <c r="CL11" s="77">
        <v>0</v>
      </c>
      <c r="CM11" s="77">
        <v>0</v>
      </c>
      <c r="CN11" s="77">
        <v>0</v>
      </c>
      <c r="CO11" s="77">
        <v>0</v>
      </c>
      <c r="CP11" s="77">
        <v>0</v>
      </c>
      <c r="CQ11" s="77">
        <v>0</v>
      </c>
      <c r="CR11" s="77">
        <v>0</v>
      </c>
      <c r="CS11" s="77">
        <v>0</v>
      </c>
      <c r="CT11" s="77">
        <v>0</v>
      </c>
      <c r="CU11" s="77">
        <v>0</v>
      </c>
      <c r="CV11" s="77">
        <v>0</v>
      </c>
      <c r="CW11" s="77">
        <v>0</v>
      </c>
      <c r="CX11" s="77">
        <v>0</v>
      </c>
      <c r="CY11" s="77">
        <v>0</v>
      </c>
      <c r="CZ11" s="77">
        <v>0</v>
      </c>
      <c r="DA11" s="77">
        <v>0</v>
      </c>
      <c r="DB11" s="77">
        <v>0</v>
      </c>
      <c r="DC11" s="77">
        <v>0</v>
      </c>
      <c r="DD11" s="77">
        <v>0</v>
      </c>
      <c r="DE11" s="77">
        <v>0</v>
      </c>
      <c r="DF11" s="77">
        <v>0</v>
      </c>
      <c r="DG11" s="77">
        <v>0</v>
      </c>
      <c r="DH11" s="77">
        <v>0</v>
      </c>
      <c r="DI11" s="77">
        <v>0</v>
      </c>
      <c r="DJ11" s="77">
        <v>0</v>
      </c>
      <c r="DK11" s="77">
        <v>0</v>
      </c>
      <c r="DL11" s="77">
        <v>0</v>
      </c>
      <c r="DM11" s="77">
        <v>0</v>
      </c>
      <c r="DN11" s="77">
        <v>0</v>
      </c>
      <c r="DO11" s="77">
        <v>0</v>
      </c>
      <c r="DP11" s="77">
        <v>0</v>
      </c>
      <c r="DQ11" s="77">
        <v>0</v>
      </c>
      <c r="DR11" s="77">
        <v>0</v>
      </c>
      <c r="DS11" s="77">
        <v>0</v>
      </c>
      <c r="DT11" s="77">
        <v>0</v>
      </c>
      <c r="DU11" s="77">
        <v>0</v>
      </c>
      <c r="DV11" s="77">
        <v>0</v>
      </c>
      <c r="DW11" s="77">
        <v>0</v>
      </c>
      <c r="DX11" s="77">
        <v>0</v>
      </c>
      <c r="DY11" s="77">
        <v>0</v>
      </c>
      <c r="DZ11" s="77">
        <v>0</v>
      </c>
      <c r="EA11" s="77">
        <v>0</v>
      </c>
      <c r="EB11" s="77">
        <v>0</v>
      </c>
      <c r="EC11" s="77">
        <v>0</v>
      </c>
      <c r="ED11" s="77">
        <v>0</v>
      </c>
      <c r="EE11" s="77">
        <v>0</v>
      </c>
      <c r="EF11" s="77">
        <v>0</v>
      </c>
      <c r="EG11" s="77">
        <v>0</v>
      </c>
      <c r="EH11" s="77">
        <v>0</v>
      </c>
      <c r="EI11" s="77">
        <v>0</v>
      </c>
      <c r="EJ11" s="77">
        <v>0</v>
      </c>
      <c r="EK11" s="77">
        <v>0</v>
      </c>
      <c r="EL11" s="77">
        <v>0</v>
      </c>
      <c r="EM11" s="77">
        <v>0</v>
      </c>
      <c r="EN11" s="77">
        <v>0</v>
      </c>
      <c r="EO11" s="77">
        <v>0</v>
      </c>
      <c r="EP11" s="77">
        <v>0</v>
      </c>
      <c r="EQ11" s="77">
        <v>0</v>
      </c>
      <c r="ER11" s="77">
        <v>0</v>
      </c>
      <c r="ES11" s="77">
        <v>0</v>
      </c>
      <c r="ET11" s="77">
        <v>0</v>
      </c>
      <c r="EU11" s="77">
        <v>0</v>
      </c>
      <c r="EV11" s="77">
        <v>0</v>
      </c>
      <c r="EW11" s="77">
        <v>0</v>
      </c>
      <c r="EX11" s="77">
        <v>0</v>
      </c>
      <c r="EY11" s="77">
        <v>0</v>
      </c>
      <c r="EZ11" s="77">
        <v>0</v>
      </c>
      <c r="FA11" s="77">
        <v>0</v>
      </c>
      <c r="FB11" s="77">
        <v>0</v>
      </c>
      <c r="FC11" s="77">
        <v>0</v>
      </c>
      <c r="FD11" s="77">
        <v>0</v>
      </c>
      <c r="FE11" s="77">
        <v>0</v>
      </c>
      <c r="FF11" s="77">
        <v>0</v>
      </c>
      <c r="FG11" s="77">
        <v>0</v>
      </c>
      <c r="FH11" s="77">
        <v>0</v>
      </c>
      <c r="FI11" s="77">
        <v>0</v>
      </c>
      <c r="FJ11" s="77">
        <v>0</v>
      </c>
      <c r="FK11" s="77">
        <v>0</v>
      </c>
      <c r="FL11" s="77">
        <v>0</v>
      </c>
      <c r="FM11" s="77">
        <v>0</v>
      </c>
      <c r="FN11" s="77">
        <v>0</v>
      </c>
      <c r="FO11" s="77">
        <v>0</v>
      </c>
      <c r="FP11" s="77">
        <v>0</v>
      </c>
      <c r="FQ11" s="77">
        <v>0</v>
      </c>
      <c r="FR11" s="77">
        <v>0</v>
      </c>
      <c r="FS11" s="77">
        <v>0</v>
      </c>
    </row>
    <row r="12" spans="1:175" x14ac:dyDescent="0.25">
      <c r="A12" t="s">
        <v>175</v>
      </c>
      <c r="B12" s="10"/>
      <c r="C12">
        <f>IF(C11=1,C9,IF(C11=0,C10,""))</f>
        <v>0.15</v>
      </c>
      <c r="D12">
        <f t="shared" ref="D12:BO12" si="6">IF(D11=1,D9,IF(D11=0,D10,""))</f>
        <v>0.15</v>
      </c>
      <c r="E12">
        <f t="shared" si="6"/>
        <v>0.15</v>
      </c>
      <c r="F12">
        <f t="shared" si="6"/>
        <v>0.15</v>
      </c>
      <c r="G12">
        <f t="shared" si="6"/>
        <v>0.15</v>
      </c>
      <c r="H12">
        <f t="shared" si="6"/>
        <v>0.15</v>
      </c>
      <c r="I12">
        <f t="shared" si="6"/>
        <v>0.15</v>
      </c>
      <c r="J12">
        <f t="shared" si="6"/>
        <v>0.15</v>
      </c>
      <c r="K12">
        <f t="shared" si="6"/>
        <v>0.15</v>
      </c>
      <c r="L12">
        <f t="shared" si="6"/>
        <v>0.15</v>
      </c>
      <c r="M12">
        <f t="shared" si="6"/>
        <v>0.15</v>
      </c>
      <c r="N12">
        <f t="shared" si="6"/>
        <v>0.16012499999999999</v>
      </c>
      <c r="O12">
        <f t="shared" si="6"/>
        <v>0.16012499999999999</v>
      </c>
      <c r="P12">
        <f t="shared" si="6"/>
        <v>0.16012499999999999</v>
      </c>
      <c r="Q12">
        <f t="shared" si="6"/>
        <v>0.172696875</v>
      </c>
      <c r="R12">
        <f t="shared" si="6"/>
        <v>0.17898281249999998</v>
      </c>
      <c r="S12">
        <f t="shared" si="6"/>
        <v>0.18526874999999998</v>
      </c>
      <c r="T12">
        <f t="shared" si="6"/>
        <v>0.19155468749999999</v>
      </c>
      <c r="U12">
        <f t="shared" si="6"/>
        <v>0.19784062499999999</v>
      </c>
      <c r="V12">
        <f t="shared" si="6"/>
        <v>0.2041265625</v>
      </c>
      <c r="W12">
        <f t="shared" si="6"/>
        <v>0.2104125</v>
      </c>
      <c r="X12">
        <f t="shared" si="6"/>
        <v>0.21669843750000001</v>
      </c>
      <c r="Y12">
        <f t="shared" si="6"/>
        <v>0.22298437499999998</v>
      </c>
      <c r="Z12">
        <f t="shared" si="6"/>
        <v>0.22927031249999999</v>
      </c>
      <c r="AA12">
        <f t="shared" si="6"/>
        <v>0.23555624999999997</v>
      </c>
      <c r="AB12">
        <f t="shared" si="6"/>
        <v>0.24184218749999997</v>
      </c>
      <c r="AC12">
        <f t="shared" si="6"/>
        <v>0.24812812499999998</v>
      </c>
      <c r="AD12">
        <f t="shared" si="6"/>
        <v>0.25441406249999998</v>
      </c>
      <c r="AE12">
        <f t="shared" si="6"/>
        <v>0.26069999999999999</v>
      </c>
      <c r="AF12">
        <f t="shared" si="6"/>
        <v>0.26698593749999999</v>
      </c>
      <c r="AG12">
        <f t="shared" si="6"/>
        <v>0.273271875</v>
      </c>
      <c r="AH12">
        <f t="shared" si="6"/>
        <v>0.2795578125</v>
      </c>
      <c r="AI12">
        <f t="shared" si="6"/>
        <v>0.28584374999999995</v>
      </c>
      <c r="AJ12">
        <f t="shared" si="6"/>
        <v>0.29212968750000001</v>
      </c>
      <c r="AK12">
        <f t="shared" si="6"/>
        <v>0.29841562499999996</v>
      </c>
      <c r="AL12">
        <f t="shared" si="6"/>
        <v>0.30470156250000002</v>
      </c>
      <c r="AM12">
        <f t="shared" si="6"/>
        <v>0.31098749999999997</v>
      </c>
      <c r="AN12">
        <f t="shared" si="6"/>
        <v>0.32718749999999996</v>
      </c>
      <c r="AO12">
        <f t="shared" si="6"/>
        <v>0.34338749999999996</v>
      </c>
      <c r="AP12">
        <f t="shared" si="6"/>
        <v>0.3595875</v>
      </c>
      <c r="AQ12">
        <f t="shared" si="6"/>
        <v>0.37578750000000005</v>
      </c>
      <c r="AR12">
        <f t="shared" si="6"/>
        <v>0.39198749999999993</v>
      </c>
      <c r="AS12">
        <f t="shared" si="6"/>
        <v>0.40818750000000004</v>
      </c>
      <c r="AT12">
        <f t="shared" si="6"/>
        <v>0.42438750000000003</v>
      </c>
      <c r="AU12">
        <f t="shared" si="6"/>
        <v>0.45678750000000001</v>
      </c>
      <c r="AV12">
        <f t="shared" si="6"/>
        <v>0.4891875</v>
      </c>
      <c r="AW12">
        <f t="shared" si="6"/>
        <v>0.52685250000000006</v>
      </c>
      <c r="AX12">
        <f t="shared" si="6"/>
        <v>0.56451750000000001</v>
      </c>
      <c r="AY12">
        <f t="shared" si="6"/>
        <v>0.60218249999999995</v>
      </c>
      <c r="AZ12">
        <f t="shared" si="6"/>
        <v>0.63984750000000001</v>
      </c>
      <c r="BA12">
        <f t="shared" si="6"/>
        <v>0.67751250000000007</v>
      </c>
      <c r="BB12">
        <f t="shared" si="6"/>
        <v>0.70878750000000001</v>
      </c>
      <c r="BC12">
        <f t="shared" si="6"/>
        <v>0.74006250000000007</v>
      </c>
      <c r="BD12">
        <f t="shared" si="6"/>
        <v>0.77133750000000001</v>
      </c>
      <c r="BE12">
        <f t="shared" si="6"/>
        <v>0.80261249999999995</v>
      </c>
      <c r="BF12">
        <f t="shared" si="6"/>
        <v>0.83388750000000011</v>
      </c>
      <c r="BG12">
        <f t="shared" si="6"/>
        <v>0.86516250000000006</v>
      </c>
      <c r="BH12">
        <f t="shared" si="6"/>
        <v>0.8964375</v>
      </c>
      <c r="BI12">
        <f t="shared" si="6"/>
        <v>0.92771250000000005</v>
      </c>
      <c r="BJ12">
        <f t="shared" si="6"/>
        <v>0.95898749999999999</v>
      </c>
      <c r="BK12">
        <f t="shared" si="6"/>
        <v>0.96</v>
      </c>
      <c r="BL12">
        <f t="shared" si="6"/>
        <v>0.96</v>
      </c>
      <c r="BM12">
        <f t="shared" si="6"/>
        <v>0.96</v>
      </c>
      <c r="BN12">
        <f t="shared" si="6"/>
        <v>0.96</v>
      </c>
      <c r="BO12">
        <f t="shared" si="6"/>
        <v>0.96</v>
      </c>
      <c r="BP12">
        <f t="shared" ref="BP12:EA12" si="7">IF(BP11=1,BP9,IF(BP11=0,BP10,""))</f>
        <v>0.96</v>
      </c>
      <c r="BQ12">
        <f t="shared" si="7"/>
        <v>0.96</v>
      </c>
      <c r="BR12">
        <f t="shared" si="7"/>
        <v>0.96</v>
      </c>
      <c r="BS12">
        <f t="shared" si="7"/>
        <v>0.96</v>
      </c>
      <c r="BT12">
        <f t="shared" si="7"/>
        <v>0.96</v>
      </c>
      <c r="BU12">
        <f t="shared" si="7"/>
        <v>0.96</v>
      </c>
      <c r="BV12">
        <f t="shared" si="7"/>
        <v>0.96</v>
      </c>
      <c r="BW12">
        <f t="shared" si="7"/>
        <v>0.96</v>
      </c>
      <c r="BX12">
        <f t="shared" si="7"/>
        <v>0.96</v>
      </c>
      <c r="BY12">
        <f t="shared" si="7"/>
        <v>0.96</v>
      </c>
      <c r="BZ12">
        <f t="shared" si="7"/>
        <v>0.96</v>
      </c>
      <c r="CA12">
        <f t="shared" si="7"/>
        <v>0.96</v>
      </c>
      <c r="CB12">
        <f t="shared" si="7"/>
        <v>0.96</v>
      </c>
      <c r="CC12">
        <f t="shared" si="7"/>
        <v>0.96</v>
      </c>
      <c r="CD12">
        <f t="shared" si="7"/>
        <v>0.96</v>
      </c>
      <c r="CE12">
        <f t="shared" si="7"/>
        <v>0.96</v>
      </c>
      <c r="CF12">
        <f t="shared" si="7"/>
        <v>0.96</v>
      </c>
      <c r="CG12">
        <f t="shared" si="7"/>
        <v>0.96</v>
      </c>
      <c r="CH12">
        <f t="shared" si="7"/>
        <v>0.96</v>
      </c>
      <c r="CI12">
        <f t="shared" si="7"/>
        <v>0.96</v>
      </c>
      <c r="CJ12">
        <f t="shared" si="7"/>
        <v>0.96</v>
      </c>
      <c r="CK12">
        <f t="shared" si="7"/>
        <v>0.96</v>
      </c>
      <c r="CL12">
        <f t="shared" si="7"/>
        <v>0.96</v>
      </c>
      <c r="CM12">
        <f t="shared" si="7"/>
        <v>0.96</v>
      </c>
      <c r="CN12">
        <f t="shared" si="7"/>
        <v>0.96</v>
      </c>
      <c r="CO12">
        <f t="shared" si="7"/>
        <v>0.96</v>
      </c>
      <c r="CP12">
        <f t="shared" si="7"/>
        <v>0.96</v>
      </c>
      <c r="CQ12">
        <f t="shared" si="7"/>
        <v>0.96</v>
      </c>
      <c r="CR12">
        <f t="shared" si="7"/>
        <v>0.96</v>
      </c>
      <c r="CS12">
        <f t="shared" si="7"/>
        <v>0.96</v>
      </c>
      <c r="CT12">
        <f t="shared" si="7"/>
        <v>0.96</v>
      </c>
      <c r="CU12">
        <f t="shared" si="7"/>
        <v>0.96</v>
      </c>
      <c r="CV12">
        <f t="shared" si="7"/>
        <v>0.96</v>
      </c>
      <c r="CW12">
        <f t="shared" si="7"/>
        <v>0.96</v>
      </c>
      <c r="CX12">
        <f t="shared" si="7"/>
        <v>0.96</v>
      </c>
      <c r="CY12">
        <f t="shared" si="7"/>
        <v>0.96</v>
      </c>
      <c r="CZ12">
        <f t="shared" si="7"/>
        <v>0.96</v>
      </c>
      <c r="DA12">
        <f t="shared" si="7"/>
        <v>0.96</v>
      </c>
      <c r="DB12">
        <f t="shared" si="7"/>
        <v>0.96</v>
      </c>
      <c r="DC12">
        <f t="shared" si="7"/>
        <v>0.96</v>
      </c>
      <c r="DD12">
        <f t="shared" si="7"/>
        <v>0.96</v>
      </c>
      <c r="DE12">
        <f t="shared" si="7"/>
        <v>0.96</v>
      </c>
      <c r="DF12">
        <f t="shared" si="7"/>
        <v>0.96</v>
      </c>
      <c r="DG12">
        <f t="shared" si="7"/>
        <v>0.96</v>
      </c>
      <c r="DH12">
        <f t="shared" si="7"/>
        <v>0.96</v>
      </c>
      <c r="DI12">
        <f t="shared" si="7"/>
        <v>0.95797500000000002</v>
      </c>
      <c r="DJ12">
        <f t="shared" si="7"/>
        <v>0.95139375000000004</v>
      </c>
      <c r="DK12">
        <f t="shared" si="7"/>
        <v>0.94481250000000006</v>
      </c>
      <c r="DL12">
        <f t="shared" si="7"/>
        <v>0.93823124999999996</v>
      </c>
      <c r="DM12">
        <f t="shared" si="7"/>
        <v>0.93164999999999998</v>
      </c>
      <c r="DN12">
        <f t="shared" si="7"/>
        <v>0.90469655172413799</v>
      </c>
      <c r="DO12">
        <f t="shared" si="7"/>
        <v>0.87774310344827589</v>
      </c>
      <c r="DP12">
        <f t="shared" si="7"/>
        <v>0.85078965517241389</v>
      </c>
      <c r="DQ12">
        <f t="shared" si="7"/>
        <v>0.82383620689655168</v>
      </c>
      <c r="DR12">
        <f t="shared" si="7"/>
        <v>0.79688275862068969</v>
      </c>
      <c r="DS12">
        <f t="shared" si="7"/>
        <v>0.76992931034482759</v>
      </c>
      <c r="DT12">
        <f t="shared" si="7"/>
        <v>0.74297586206896549</v>
      </c>
      <c r="DU12">
        <f t="shared" si="7"/>
        <v>0.71602241379310338</v>
      </c>
      <c r="DV12">
        <f t="shared" si="7"/>
        <v>0.68906896551724139</v>
      </c>
      <c r="DW12">
        <f t="shared" si="7"/>
        <v>0.66211551724137929</v>
      </c>
      <c r="DX12">
        <f t="shared" si="7"/>
        <v>0.63516206896551719</v>
      </c>
      <c r="DY12">
        <f t="shared" si="7"/>
        <v>0.6082086206896552</v>
      </c>
      <c r="DZ12">
        <f t="shared" si="7"/>
        <v>0.5812551724137931</v>
      </c>
      <c r="EA12">
        <f t="shared" si="7"/>
        <v>0.554301724137931</v>
      </c>
      <c r="EB12">
        <f t="shared" ref="EB12:FO12" si="8">IF(EB11=1,EB9,IF(EB11=0,EB10,""))</f>
        <v>0.527348275862069</v>
      </c>
      <c r="EC12">
        <f t="shared" si="8"/>
        <v>0.5003948275862069</v>
      </c>
      <c r="ED12">
        <f t="shared" si="8"/>
        <v>0.4734413793103448</v>
      </c>
      <c r="EE12">
        <f t="shared" si="8"/>
        <v>0.4464879310344827</v>
      </c>
      <c r="EF12">
        <f t="shared" si="8"/>
        <v>0.41953448275862071</v>
      </c>
      <c r="EG12">
        <f t="shared" si="8"/>
        <v>0.39258103448275861</v>
      </c>
      <c r="EH12">
        <f t="shared" si="8"/>
        <v>0.36562758620689662</v>
      </c>
      <c r="EI12">
        <f t="shared" si="8"/>
        <v>0.3386741379310344</v>
      </c>
      <c r="EJ12">
        <f t="shared" si="8"/>
        <v>0.31172068965517241</v>
      </c>
      <c r="EK12">
        <f t="shared" si="8"/>
        <v>0.28476724137931042</v>
      </c>
      <c r="EL12">
        <f t="shared" si="8"/>
        <v>0.25781379310344832</v>
      </c>
      <c r="EM12">
        <f t="shared" si="8"/>
        <v>0.23086034482758624</v>
      </c>
      <c r="EN12">
        <f t="shared" si="8"/>
        <v>0.20390689655172409</v>
      </c>
      <c r="EO12">
        <f t="shared" si="8"/>
        <v>0.17695344827586204</v>
      </c>
      <c r="EP12">
        <f t="shared" si="8"/>
        <v>0.15</v>
      </c>
      <c r="EQ12">
        <f t="shared" si="8"/>
        <v>0.15</v>
      </c>
      <c r="ER12">
        <f t="shared" si="8"/>
        <v>0.15</v>
      </c>
      <c r="ES12">
        <f t="shared" si="8"/>
        <v>0.15</v>
      </c>
      <c r="ET12">
        <f t="shared" si="8"/>
        <v>0.15</v>
      </c>
      <c r="EU12">
        <f t="shared" si="8"/>
        <v>0.15</v>
      </c>
      <c r="EV12">
        <f t="shared" si="8"/>
        <v>0.15</v>
      </c>
      <c r="EW12">
        <f t="shared" si="8"/>
        <v>0.15</v>
      </c>
      <c r="EX12">
        <f t="shared" si="8"/>
        <v>0.15</v>
      </c>
      <c r="EY12">
        <f t="shared" si="8"/>
        <v>0.15</v>
      </c>
      <c r="EZ12">
        <f t="shared" si="8"/>
        <v>0.15</v>
      </c>
      <c r="FA12">
        <f t="shared" si="8"/>
        <v>0.15</v>
      </c>
      <c r="FB12">
        <f t="shared" si="8"/>
        <v>0.15</v>
      </c>
      <c r="FC12">
        <f t="shared" si="8"/>
        <v>0.15</v>
      </c>
      <c r="FD12">
        <f t="shared" si="8"/>
        <v>0.15</v>
      </c>
      <c r="FE12">
        <f t="shared" si="8"/>
        <v>0.15</v>
      </c>
      <c r="FF12">
        <f t="shared" si="8"/>
        <v>0.15</v>
      </c>
      <c r="FG12">
        <f t="shared" si="8"/>
        <v>0.15</v>
      </c>
      <c r="FH12">
        <f t="shared" si="8"/>
        <v>0.15</v>
      </c>
      <c r="FI12">
        <f t="shared" si="8"/>
        <v>0.15</v>
      </c>
      <c r="FJ12">
        <f t="shared" si="8"/>
        <v>0.15</v>
      </c>
      <c r="FK12">
        <f t="shared" si="8"/>
        <v>0.15</v>
      </c>
      <c r="FL12">
        <f t="shared" si="8"/>
        <v>0.15</v>
      </c>
      <c r="FM12">
        <f t="shared" si="8"/>
        <v>0.15</v>
      </c>
      <c r="FN12">
        <f t="shared" si="8"/>
        <v>0.15</v>
      </c>
      <c r="FO12">
        <f t="shared" si="8"/>
        <v>0.15</v>
      </c>
      <c r="FP12">
        <f>IF(FP11=1,FP9,IF(FP11=0,FP10,""))</f>
        <v>0.15</v>
      </c>
      <c r="FQ12">
        <f>IF(FQ11=1,FQ9,IF(FQ11=0,FQ10,""))</f>
        <v>0.15</v>
      </c>
      <c r="FR12">
        <f>IF(FR11=1,FR9,IF(FR11=0,FR10,""))</f>
        <v>0.15</v>
      </c>
      <c r="FS12">
        <f>IF(FS11=1,FS9,IF(FS11=0,FS10,""))</f>
        <v>0.15</v>
      </c>
    </row>
    <row r="13" spans="1:175" x14ac:dyDescent="0.25">
      <c r="A13" s="16" t="s">
        <v>11</v>
      </c>
      <c r="B13" s="17"/>
      <c r="C13" s="3">
        <v>1</v>
      </c>
      <c r="D13" s="3">
        <f t="shared" ref="D13:AI13" si="9">IF(C30&gt;D49*$B70*$B71,(D49*$B70-C30)/((1-$B71)*D49*$B70),1)</f>
        <v>0.96160086533261224</v>
      </c>
      <c r="E13" s="3">
        <f t="shared" si="9"/>
        <v>0.76906386716139219</v>
      </c>
      <c r="F13" s="3">
        <f t="shared" si="9"/>
        <v>0.62494324620617381</v>
      </c>
      <c r="G13" s="3">
        <f t="shared" si="9"/>
        <v>0.50078293049693023</v>
      </c>
      <c r="H13" s="3">
        <f t="shared" si="9"/>
        <v>0.38901177785256874</v>
      </c>
      <c r="I13" s="3">
        <f t="shared" si="9"/>
        <v>0.30722546557414104</v>
      </c>
      <c r="J13" s="3">
        <f t="shared" si="9"/>
        <v>0.25352970530120034</v>
      </c>
      <c r="K13" s="3">
        <f t="shared" si="9"/>
        <v>0.35376211640681693</v>
      </c>
      <c r="L13" s="3">
        <f t="shared" si="9"/>
        <v>0.26443778971762799</v>
      </c>
      <c r="M13" s="3">
        <f t="shared" si="9"/>
        <v>0.38709707020098466</v>
      </c>
      <c r="N13" s="3">
        <f t="shared" si="9"/>
        <v>0.48701930250447145</v>
      </c>
      <c r="O13" s="3">
        <f t="shared" si="9"/>
        <v>0.52859178466637913</v>
      </c>
      <c r="P13" s="3">
        <f t="shared" si="9"/>
        <v>0.56178881509325829</v>
      </c>
      <c r="Q13" s="3">
        <f t="shared" si="9"/>
        <v>0.57435655319457979</v>
      </c>
      <c r="R13" s="3">
        <f t="shared" si="9"/>
        <v>0.573251350208414</v>
      </c>
      <c r="S13" s="3">
        <f t="shared" si="9"/>
        <v>0.63493044122298392</v>
      </c>
      <c r="T13" s="3">
        <f t="shared" si="9"/>
        <v>0.82790212381637696</v>
      </c>
      <c r="U13" s="3">
        <f t="shared" si="9"/>
        <v>0.76139291455918567</v>
      </c>
      <c r="V13" s="3">
        <f t="shared" si="9"/>
        <v>0.68634174794040803</v>
      </c>
      <c r="W13" s="3">
        <f t="shared" si="9"/>
        <v>0.65605808017013789</v>
      </c>
      <c r="X13" s="3">
        <f t="shared" si="9"/>
        <v>0.63343777685062763</v>
      </c>
      <c r="Y13" s="3">
        <f t="shared" si="9"/>
        <v>0.59569884204111667</v>
      </c>
      <c r="Z13" s="3">
        <f t="shared" si="9"/>
        <v>0.69651037698790008</v>
      </c>
      <c r="AA13" s="3">
        <f t="shared" si="9"/>
        <v>0.71204725858305096</v>
      </c>
      <c r="AB13" s="3">
        <f t="shared" si="9"/>
        <v>0.68800247132131842</v>
      </c>
      <c r="AC13" s="3">
        <f t="shared" si="9"/>
        <v>1</v>
      </c>
      <c r="AD13" s="3">
        <f t="shared" si="9"/>
        <v>1</v>
      </c>
      <c r="AE13" s="3">
        <f t="shared" si="9"/>
        <v>1</v>
      </c>
      <c r="AF13" s="3">
        <f t="shared" si="9"/>
        <v>1</v>
      </c>
      <c r="AG13" s="3">
        <f t="shared" si="9"/>
        <v>1</v>
      </c>
      <c r="AH13" s="3">
        <f t="shared" si="9"/>
        <v>1</v>
      </c>
      <c r="AI13" s="3">
        <f t="shared" si="9"/>
        <v>1</v>
      </c>
      <c r="AJ13" s="3">
        <f t="shared" ref="AJ13:BO13" si="10">IF(AI30&gt;AJ49*$B70*$B71,(AJ49*$B70-AI30)/((1-$B71)*AJ49*$B70),1)</f>
        <v>1</v>
      </c>
      <c r="AK13" s="3">
        <f t="shared" si="10"/>
        <v>1</v>
      </c>
      <c r="AL13" s="3">
        <f t="shared" si="10"/>
        <v>1</v>
      </c>
      <c r="AM13" s="3">
        <f t="shared" si="10"/>
        <v>1</v>
      </c>
      <c r="AN13" s="3">
        <f t="shared" si="10"/>
        <v>1</v>
      </c>
      <c r="AO13" s="3">
        <f t="shared" si="10"/>
        <v>1</v>
      </c>
      <c r="AP13" s="3">
        <f t="shared" si="10"/>
        <v>1</v>
      </c>
      <c r="AQ13" s="3">
        <f t="shared" si="10"/>
        <v>1</v>
      </c>
      <c r="AR13" s="3">
        <f t="shared" si="10"/>
        <v>1</v>
      </c>
      <c r="AS13" s="3">
        <f t="shared" si="10"/>
        <v>1</v>
      </c>
      <c r="AT13" s="3">
        <f t="shared" si="10"/>
        <v>1</v>
      </c>
      <c r="AU13" s="3">
        <f t="shared" si="10"/>
        <v>1</v>
      </c>
      <c r="AV13" s="3">
        <f t="shared" si="10"/>
        <v>1</v>
      </c>
      <c r="AW13" s="3">
        <f t="shared" si="10"/>
        <v>1</v>
      </c>
      <c r="AX13" s="3">
        <f t="shared" si="10"/>
        <v>1</v>
      </c>
      <c r="AY13" s="3">
        <f t="shared" si="10"/>
        <v>1</v>
      </c>
      <c r="AZ13" s="3">
        <f t="shared" si="10"/>
        <v>1</v>
      </c>
      <c r="BA13" s="3">
        <f t="shared" si="10"/>
        <v>1</v>
      </c>
      <c r="BB13" s="3">
        <f t="shared" si="10"/>
        <v>1</v>
      </c>
      <c r="BC13" s="3">
        <f t="shared" si="10"/>
        <v>1</v>
      </c>
      <c r="BD13" s="3">
        <f t="shared" si="10"/>
        <v>1</v>
      </c>
      <c r="BE13" s="3">
        <f t="shared" si="10"/>
        <v>1</v>
      </c>
      <c r="BF13" s="3">
        <f t="shared" si="10"/>
        <v>1</v>
      </c>
      <c r="BG13" s="3">
        <f t="shared" si="10"/>
        <v>1</v>
      </c>
      <c r="BH13" s="3">
        <f t="shared" si="10"/>
        <v>1</v>
      </c>
      <c r="BI13" s="3">
        <f t="shared" si="10"/>
        <v>1</v>
      </c>
      <c r="BJ13" s="3">
        <f t="shared" si="10"/>
        <v>1</v>
      </c>
      <c r="BK13" s="3">
        <f t="shared" si="10"/>
        <v>1</v>
      </c>
      <c r="BL13" s="3">
        <f t="shared" si="10"/>
        <v>1</v>
      </c>
      <c r="BM13" s="3">
        <f t="shared" si="10"/>
        <v>1</v>
      </c>
      <c r="BN13" s="3">
        <f t="shared" si="10"/>
        <v>1</v>
      </c>
      <c r="BO13" s="3">
        <f t="shared" si="10"/>
        <v>1</v>
      </c>
      <c r="BP13" s="3">
        <f t="shared" ref="BP13:CU13" si="11">IF(BO30&gt;BP49*$B70*$B71,(BP49*$B70-BO30)/((1-$B71)*BP49*$B70),1)</f>
        <v>1</v>
      </c>
      <c r="BQ13" s="3">
        <f t="shared" si="11"/>
        <v>1</v>
      </c>
      <c r="BR13" s="3">
        <f t="shared" si="11"/>
        <v>1</v>
      </c>
      <c r="BS13" s="3">
        <f t="shared" si="11"/>
        <v>1</v>
      </c>
      <c r="BT13" s="3">
        <f t="shared" si="11"/>
        <v>1</v>
      </c>
      <c r="BU13" s="3">
        <f t="shared" si="11"/>
        <v>1</v>
      </c>
      <c r="BV13" s="3">
        <f t="shared" si="11"/>
        <v>1</v>
      </c>
      <c r="BW13" s="3">
        <f t="shared" si="11"/>
        <v>1</v>
      </c>
      <c r="BX13" s="3">
        <f t="shared" si="11"/>
        <v>1</v>
      </c>
      <c r="BY13" s="3">
        <f t="shared" si="11"/>
        <v>1</v>
      </c>
      <c r="BZ13" s="3">
        <f t="shared" si="11"/>
        <v>1</v>
      </c>
      <c r="CA13" s="3">
        <f t="shared" si="11"/>
        <v>1</v>
      </c>
      <c r="CB13" s="3">
        <f t="shared" si="11"/>
        <v>1</v>
      </c>
      <c r="CC13" s="3">
        <f t="shared" si="11"/>
        <v>1</v>
      </c>
      <c r="CD13" s="3">
        <f t="shared" si="11"/>
        <v>1</v>
      </c>
      <c r="CE13" s="3">
        <f t="shared" si="11"/>
        <v>1</v>
      </c>
      <c r="CF13" s="3">
        <f t="shared" si="11"/>
        <v>1</v>
      </c>
      <c r="CG13" s="3">
        <f t="shared" si="11"/>
        <v>1</v>
      </c>
      <c r="CH13" s="3">
        <f t="shared" si="11"/>
        <v>1</v>
      </c>
      <c r="CI13" s="3">
        <f t="shared" si="11"/>
        <v>1</v>
      </c>
      <c r="CJ13" s="3">
        <f t="shared" si="11"/>
        <v>1</v>
      </c>
      <c r="CK13" s="3">
        <f t="shared" si="11"/>
        <v>1</v>
      </c>
      <c r="CL13" s="3">
        <f t="shared" si="11"/>
        <v>1</v>
      </c>
      <c r="CM13" s="3">
        <f t="shared" si="11"/>
        <v>1</v>
      </c>
      <c r="CN13" s="3">
        <f t="shared" si="11"/>
        <v>1</v>
      </c>
      <c r="CO13" s="3">
        <f t="shared" si="11"/>
        <v>1</v>
      </c>
      <c r="CP13" s="3">
        <f t="shared" si="11"/>
        <v>1</v>
      </c>
      <c r="CQ13" s="3">
        <f t="shared" si="11"/>
        <v>1</v>
      </c>
      <c r="CR13" s="3">
        <f t="shared" si="11"/>
        <v>1</v>
      </c>
      <c r="CS13" s="3">
        <f t="shared" si="11"/>
        <v>1</v>
      </c>
      <c r="CT13" s="3">
        <f t="shared" si="11"/>
        <v>1</v>
      </c>
      <c r="CU13" s="3">
        <f t="shared" si="11"/>
        <v>1</v>
      </c>
      <c r="CV13" s="3">
        <f t="shared" ref="CV13:EA13" si="12">IF(CU30&gt;CV49*$B70*$B71,(CV49*$B70-CU30)/((1-$B71)*CV49*$B70),1)</f>
        <v>1</v>
      </c>
      <c r="CW13" s="3">
        <f t="shared" si="12"/>
        <v>1</v>
      </c>
      <c r="CX13" s="3">
        <f t="shared" si="12"/>
        <v>1</v>
      </c>
      <c r="CY13" s="3">
        <f t="shared" si="12"/>
        <v>1</v>
      </c>
      <c r="CZ13" s="3">
        <f t="shared" si="12"/>
        <v>1</v>
      </c>
      <c r="DA13" s="3">
        <f t="shared" si="12"/>
        <v>1</v>
      </c>
      <c r="DB13" s="3">
        <f t="shared" si="12"/>
        <v>1</v>
      </c>
      <c r="DC13" s="3">
        <f t="shared" si="12"/>
        <v>1</v>
      </c>
      <c r="DD13" s="3">
        <f t="shared" si="12"/>
        <v>1</v>
      </c>
      <c r="DE13" s="3">
        <f t="shared" si="12"/>
        <v>1</v>
      </c>
      <c r="DF13" s="3">
        <f t="shared" si="12"/>
        <v>1</v>
      </c>
      <c r="DG13" s="3">
        <f t="shared" si="12"/>
        <v>1</v>
      </c>
      <c r="DH13" s="3">
        <f t="shared" si="12"/>
        <v>1</v>
      </c>
      <c r="DI13" s="3">
        <f t="shared" si="12"/>
        <v>1</v>
      </c>
      <c r="DJ13" s="3">
        <f t="shared" si="12"/>
        <v>1</v>
      </c>
      <c r="DK13" s="3">
        <f t="shared" si="12"/>
        <v>0.97553296500361319</v>
      </c>
      <c r="DL13" s="3">
        <f t="shared" si="12"/>
        <v>0.89035505480044008</v>
      </c>
      <c r="DM13" s="3">
        <f t="shared" si="12"/>
        <v>0.8207571591226499</v>
      </c>
      <c r="DN13" s="3">
        <f t="shared" si="12"/>
        <v>0.75368505735711266</v>
      </c>
      <c r="DO13" s="3">
        <f t="shared" si="12"/>
        <v>0.85261751170146693</v>
      </c>
      <c r="DP13" s="3">
        <f t="shared" si="12"/>
        <v>0.76609399462104055</v>
      </c>
      <c r="DQ13" s="3">
        <f t="shared" si="12"/>
        <v>0.70530392322689084</v>
      </c>
      <c r="DR13" s="3">
        <f t="shared" si="12"/>
        <v>0.64196952499669091</v>
      </c>
      <c r="DS13" s="3">
        <f t="shared" si="12"/>
        <v>1</v>
      </c>
      <c r="DT13" s="3">
        <f t="shared" si="12"/>
        <v>1</v>
      </c>
      <c r="DU13" s="3">
        <f t="shared" si="12"/>
        <v>1</v>
      </c>
      <c r="DV13" s="3">
        <f t="shared" si="12"/>
        <v>1</v>
      </c>
      <c r="DW13" s="3">
        <f t="shared" si="12"/>
        <v>1</v>
      </c>
      <c r="DX13" s="3">
        <f t="shared" si="12"/>
        <v>1</v>
      </c>
      <c r="DY13" s="3">
        <f t="shared" si="12"/>
        <v>1</v>
      </c>
      <c r="DZ13" s="3">
        <f t="shared" si="12"/>
        <v>1</v>
      </c>
      <c r="EA13" s="3">
        <f t="shared" si="12"/>
        <v>1</v>
      </c>
      <c r="EB13" s="3">
        <f t="shared" ref="EB13:FG13" si="13">IF(EA30&gt;EB49*$B70*$B71,(EB49*$B70-EA30)/((1-$B71)*EB49*$B70),1)</f>
        <v>1</v>
      </c>
      <c r="EC13" s="3">
        <f t="shared" si="13"/>
        <v>1</v>
      </c>
      <c r="ED13" s="3">
        <f t="shared" si="13"/>
        <v>1</v>
      </c>
      <c r="EE13" s="3">
        <f t="shared" si="13"/>
        <v>1</v>
      </c>
      <c r="EF13" s="3">
        <f t="shared" si="13"/>
        <v>1</v>
      </c>
      <c r="EG13" s="3">
        <f t="shared" si="13"/>
        <v>1</v>
      </c>
      <c r="EH13" s="3">
        <f t="shared" si="13"/>
        <v>1</v>
      </c>
      <c r="EI13" s="3">
        <f t="shared" si="13"/>
        <v>1</v>
      </c>
      <c r="EJ13" s="3">
        <f t="shared" si="13"/>
        <v>1</v>
      </c>
      <c r="EK13" s="3">
        <f t="shared" si="13"/>
        <v>1</v>
      </c>
      <c r="EL13" s="3">
        <f t="shared" si="13"/>
        <v>1</v>
      </c>
      <c r="EM13" s="3">
        <f t="shared" si="13"/>
        <v>1</v>
      </c>
      <c r="EN13" s="3">
        <f t="shared" si="13"/>
        <v>1</v>
      </c>
      <c r="EO13" s="3">
        <f t="shared" si="13"/>
        <v>1</v>
      </c>
      <c r="EP13" s="3">
        <f t="shared" si="13"/>
        <v>1</v>
      </c>
      <c r="EQ13" s="3">
        <f t="shared" si="13"/>
        <v>1</v>
      </c>
      <c r="ER13" s="3">
        <f t="shared" si="13"/>
        <v>1</v>
      </c>
      <c r="ES13" s="3">
        <f t="shared" si="13"/>
        <v>1</v>
      </c>
      <c r="ET13" s="3">
        <f t="shared" si="13"/>
        <v>1</v>
      </c>
      <c r="EU13" s="3">
        <f t="shared" si="13"/>
        <v>1</v>
      </c>
      <c r="EV13" s="3">
        <f t="shared" si="13"/>
        <v>1</v>
      </c>
      <c r="EW13" s="3">
        <f t="shared" si="13"/>
        <v>1</v>
      </c>
      <c r="EX13" s="3">
        <f t="shared" si="13"/>
        <v>1</v>
      </c>
      <c r="EY13" s="3">
        <f t="shared" si="13"/>
        <v>1</v>
      </c>
      <c r="EZ13" s="3">
        <f t="shared" si="13"/>
        <v>1</v>
      </c>
      <c r="FA13" s="3">
        <f t="shared" si="13"/>
        <v>1</v>
      </c>
      <c r="FB13" s="3">
        <f t="shared" si="13"/>
        <v>1</v>
      </c>
      <c r="FC13" s="3">
        <f t="shared" si="13"/>
        <v>1</v>
      </c>
      <c r="FD13" s="3">
        <f t="shared" si="13"/>
        <v>1</v>
      </c>
      <c r="FE13" s="3">
        <f t="shared" si="13"/>
        <v>1</v>
      </c>
      <c r="FF13" s="3">
        <f t="shared" si="13"/>
        <v>1</v>
      </c>
      <c r="FG13" s="3">
        <f t="shared" si="13"/>
        <v>1</v>
      </c>
      <c r="FH13" s="3">
        <f t="shared" ref="FH13:FS13" si="14">IF(FG30&gt;FH49*$B70*$B71,(FH49*$B70-FG30)/((1-$B71)*FH49*$B70),1)</f>
        <v>1</v>
      </c>
      <c r="FI13" s="3">
        <f t="shared" si="14"/>
        <v>1</v>
      </c>
      <c r="FJ13" s="3">
        <f t="shared" si="14"/>
        <v>1</v>
      </c>
      <c r="FK13" s="3">
        <f t="shared" si="14"/>
        <v>1</v>
      </c>
      <c r="FL13" s="3">
        <f t="shared" si="14"/>
        <v>1</v>
      </c>
      <c r="FM13" s="3">
        <f t="shared" si="14"/>
        <v>1</v>
      </c>
      <c r="FN13" s="3">
        <f t="shared" si="14"/>
        <v>1</v>
      </c>
      <c r="FO13" s="3">
        <f t="shared" si="14"/>
        <v>1</v>
      </c>
      <c r="FP13" s="3">
        <f t="shared" si="14"/>
        <v>1</v>
      </c>
      <c r="FQ13" s="3">
        <f t="shared" si="14"/>
        <v>1</v>
      </c>
      <c r="FR13" s="3">
        <f t="shared" si="14"/>
        <v>1</v>
      </c>
      <c r="FS13" s="3">
        <f t="shared" si="14"/>
        <v>1</v>
      </c>
    </row>
    <row r="14" spans="1:175" x14ac:dyDescent="0.25">
      <c r="A14" t="s">
        <v>170</v>
      </c>
      <c r="B14" s="10"/>
      <c r="C14" s="3">
        <f t="shared" ref="C14:BN14" si="15">C12*C13</f>
        <v>0.15</v>
      </c>
      <c r="D14" s="3">
        <f t="shared" si="15"/>
        <v>0.14424012979989184</v>
      </c>
      <c r="E14" s="3">
        <f t="shared" si="15"/>
        <v>0.11535958007420882</v>
      </c>
      <c r="F14" s="3">
        <f t="shared" si="15"/>
        <v>9.3741486930926071E-2</v>
      </c>
      <c r="G14" s="3">
        <f t="shared" si="15"/>
        <v>7.5117439574539535E-2</v>
      </c>
      <c r="H14" s="3">
        <f t="shared" si="15"/>
        <v>5.835176667788531E-2</v>
      </c>
      <c r="I14" s="3">
        <f t="shared" si="15"/>
        <v>4.6083819836121157E-2</v>
      </c>
      <c r="J14" s="3">
        <f t="shared" si="15"/>
        <v>3.802945579518005E-2</v>
      </c>
      <c r="K14" s="3">
        <f t="shared" si="15"/>
        <v>5.3064317461022539E-2</v>
      </c>
      <c r="L14" s="3">
        <f t="shared" si="15"/>
        <v>3.9665668457644195E-2</v>
      </c>
      <c r="M14" s="3">
        <f t="shared" si="15"/>
        <v>5.8064560530147698E-2</v>
      </c>
      <c r="N14" s="3">
        <f t="shared" si="15"/>
        <v>7.7983965813528483E-2</v>
      </c>
      <c r="O14" s="3">
        <f t="shared" si="15"/>
        <v>8.4640759519703956E-2</v>
      </c>
      <c r="P14" s="3">
        <f t="shared" si="15"/>
        <v>8.9956434016807973E-2</v>
      </c>
      <c r="Q14" s="3">
        <f t="shared" si="15"/>
        <v>9.9189581872475202E-2</v>
      </c>
      <c r="R14" s="3">
        <f t="shared" si="15"/>
        <v>0.10260213892972439</v>
      </c>
      <c r="S14" s="3">
        <f t="shared" si="15"/>
        <v>0.11763276918233069</v>
      </c>
      <c r="T14" s="3">
        <f t="shared" si="15"/>
        <v>0.15858853260823239</v>
      </c>
      <c r="U14" s="3">
        <f t="shared" si="15"/>
        <v>0.15063445008696089</v>
      </c>
      <c r="V14" s="3">
        <f t="shared" si="15"/>
        <v>0.14010058170731696</v>
      </c>
      <c r="W14" s="3">
        <f t="shared" si="15"/>
        <v>0.13804282079379915</v>
      </c>
      <c r="X14" s="3">
        <f t="shared" si="15"/>
        <v>0.13726497649700467</v>
      </c>
      <c r="Y14" s="3">
        <f t="shared" si="15"/>
        <v>0.13283153398076211</v>
      </c>
      <c r="Z14" s="3">
        <f t="shared" si="15"/>
        <v>0.15968915179150867</v>
      </c>
      <c r="AA14" s="3">
        <f t="shared" si="15"/>
        <v>0.16772718205460377</v>
      </c>
      <c r="AB14" s="3">
        <f t="shared" si="15"/>
        <v>0.16638802266975364</v>
      </c>
      <c r="AC14" s="3">
        <f t="shared" si="15"/>
        <v>0.24812812499999998</v>
      </c>
      <c r="AD14" s="3">
        <f t="shared" si="15"/>
        <v>0.25441406249999998</v>
      </c>
      <c r="AE14" s="3">
        <f t="shared" si="15"/>
        <v>0.26069999999999999</v>
      </c>
      <c r="AF14" s="3">
        <f t="shared" si="15"/>
        <v>0.26698593749999999</v>
      </c>
      <c r="AG14" s="3">
        <f t="shared" si="15"/>
        <v>0.273271875</v>
      </c>
      <c r="AH14" s="3">
        <f t="shared" si="15"/>
        <v>0.2795578125</v>
      </c>
      <c r="AI14" s="3">
        <f t="shared" si="15"/>
        <v>0.28584374999999995</v>
      </c>
      <c r="AJ14" s="3">
        <f t="shared" si="15"/>
        <v>0.29212968750000001</v>
      </c>
      <c r="AK14" s="3">
        <f t="shared" si="15"/>
        <v>0.29841562499999996</v>
      </c>
      <c r="AL14" s="3">
        <f t="shared" si="15"/>
        <v>0.30470156250000002</v>
      </c>
      <c r="AM14" s="3">
        <f t="shared" si="15"/>
        <v>0.31098749999999997</v>
      </c>
      <c r="AN14" s="3">
        <f t="shared" si="15"/>
        <v>0.32718749999999996</v>
      </c>
      <c r="AO14" s="3">
        <f t="shared" si="15"/>
        <v>0.34338749999999996</v>
      </c>
      <c r="AP14" s="3">
        <f t="shared" si="15"/>
        <v>0.3595875</v>
      </c>
      <c r="AQ14" s="3">
        <f t="shared" si="15"/>
        <v>0.37578750000000005</v>
      </c>
      <c r="AR14" s="3">
        <f t="shared" si="15"/>
        <v>0.39198749999999993</v>
      </c>
      <c r="AS14" s="3">
        <f t="shared" si="15"/>
        <v>0.40818750000000004</v>
      </c>
      <c r="AT14" s="3">
        <f t="shared" si="15"/>
        <v>0.42438750000000003</v>
      </c>
      <c r="AU14" s="3">
        <f t="shared" si="15"/>
        <v>0.45678750000000001</v>
      </c>
      <c r="AV14" s="3">
        <f t="shared" si="15"/>
        <v>0.4891875</v>
      </c>
      <c r="AW14" s="3">
        <f t="shared" si="15"/>
        <v>0.52685250000000006</v>
      </c>
      <c r="AX14" s="3">
        <f t="shared" si="15"/>
        <v>0.56451750000000001</v>
      </c>
      <c r="AY14" s="3">
        <f t="shared" si="15"/>
        <v>0.60218249999999995</v>
      </c>
      <c r="AZ14" s="3">
        <f t="shared" si="15"/>
        <v>0.63984750000000001</v>
      </c>
      <c r="BA14" s="3">
        <f t="shared" si="15"/>
        <v>0.67751250000000007</v>
      </c>
      <c r="BB14" s="3">
        <f t="shared" si="15"/>
        <v>0.70878750000000001</v>
      </c>
      <c r="BC14" s="3">
        <f t="shared" si="15"/>
        <v>0.74006250000000007</v>
      </c>
      <c r="BD14" s="3">
        <f t="shared" si="15"/>
        <v>0.77133750000000001</v>
      </c>
      <c r="BE14" s="3">
        <f t="shared" si="15"/>
        <v>0.80261249999999995</v>
      </c>
      <c r="BF14" s="3">
        <f t="shared" si="15"/>
        <v>0.83388750000000011</v>
      </c>
      <c r="BG14" s="3">
        <f t="shared" si="15"/>
        <v>0.86516250000000006</v>
      </c>
      <c r="BH14" s="3">
        <f t="shared" si="15"/>
        <v>0.8964375</v>
      </c>
      <c r="BI14" s="3">
        <f t="shared" si="15"/>
        <v>0.92771250000000005</v>
      </c>
      <c r="BJ14" s="3">
        <f t="shared" si="15"/>
        <v>0.95898749999999999</v>
      </c>
      <c r="BK14" s="3">
        <f t="shared" si="15"/>
        <v>0.96</v>
      </c>
      <c r="BL14" s="3">
        <f t="shared" si="15"/>
        <v>0.96</v>
      </c>
      <c r="BM14" s="3">
        <f t="shared" si="15"/>
        <v>0.96</v>
      </c>
      <c r="BN14" s="3">
        <f t="shared" si="15"/>
        <v>0.96</v>
      </c>
      <c r="BO14" s="3">
        <f t="shared" ref="BO14:DZ14" si="16">BO12*BO13</f>
        <v>0.96</v>
      </c>
      <c r="BP14" s="3">
        <f t="shared" si="16"/>
        <v>0.96</v>
      </c>
      <c r="BQ14" s="3">
        <f t="shared" si="16"/>
        <v>0.96</v>
      </c>
      <c r="BR14" s="3">
        <f t="shared" si="16"/>
        <v>0.96</v>
      </c>
      <c r="BS14" s="3">
        <f t="shared" si="16"/>
        <v>0.96</v>
      </c>
      <c r="BT14" s="3">
        <f t="shared" si="16"/>
        <v>0.96</v>
      </c>
      <c r="BU14" s="3">
        <f t="shared" si="16"/>
        <v>0.96</v>
      </c>
      <c r="BV14" s="3">
        <f t="shared" si="16"/>
        <v>0.96</v>
      </c>
      <c r="BW14" s="3">
        <f t="shared" si="16"/>
        <v>0.96</v>
      </c>
      <c r="BX14" s="3">
        <f t="shared" si="16"/>
        <v>0.96</v>
      </c>
      <c r="BY14" s="3">
        <f t="shared" si="16"/>
        <v>0.96</v>
      </c>
      <c r="BZ14" s="3">
        <f t="shared" si="16"/>
        <v>0.96</v>
      </c>
      <c r="CA14" s="3">
        <f t="shared" si="16"/>
        <v>0.96</v>
      </c>
      <c r="CB14" s="3">
        <f t="shared" si="16"/>
        <v>0.96</v>
      </c>
      <c r="CC14" s="3">
        <f t="shared" si="16"/>
        <v>0.96</v>
      </c>
      <c r="CD14" s="3">
        <f t="shared" si="16"/>
        <v>0.96</v>
      </c>
      <c r="CE14" s="3">
        <f t="shared" si="16"/>
        <v>0.96</v>
      </c>
      <c r="CF14" s="3">
        <f t="shared" si="16"/>
        <v>0.96</v>
      </c>
      <c r="CG14" s="3">
        <f t="shared" si="16"/>
        <v>0.96</v>
      </c>
      <c r="CH14" s="3">
        <f t="shared" si="16"/>
        <v>0.96</v>
      </c>
      <c r="CI14" s="3">
        <f t="shared" si="16"/>
        <v>0.96</v>
      </c>
      <c r="CJ14" s="3">
        <f t="shared" si="16"/>
        <v>0.96</v>
      </c>
      <c r="CK14" s="3">
        <f t="shared" si="16"/>
        <v>0.96</v>
      </c>
      <c r="CL14" s="3">
        <f t="shared" si="16"/>
        <v>0.96</v>
      </c>
      <c r="CM14" s="3">
        <f t="shared" si="16"/>
        <v>0.96</v>
      </c>
      <c r="CN14" s="3">
        <f t="shared" si="16"/>
        <v>0.96</v>
      </c>
      <c r="CO14" s="3">
        <f t="shared" si="16"/>
        <v>0.96</v>
      </c>
      <c r="CP14" s="3">
        <f t="shared" si="16"/>
        <v>0.96</v>
      </c>
      <c r="CQ14" s="3">
        <f t="shared" si="16"/>
        <v>0.96</v>
      </c>
      <c r="CR14" s="3">
        <f t="shared" si="16"/>
        <v>0.96</v>
      </c>
      <c r="CS14" s="3">
        <f t="shared" si="16"/>
        <v>0.96</v>
      </c>
      <c r="CT14" s="3">
        <f t="shared" si="16"/>
        <v>0.96</v>
      </c>
      <c r="CU14" s="3">
        <f t="shared" si="16"/>
        <v>0.96</v>
      </c>
      <c r="CV14" s="3">
        <f t="shared" si="16"/>
        <v>0.96</v>
      </c>
      <c r="CW14" s="3">
        <f t="shared" si="16"/>
        <v>0.96</v>
      </c>
      <c r="CX14" s="3">
        <f t="shared" si="16"/>
        <v>0.96</v>
      </c>
      <c r="CY14" s="3">
        <f t="shared" si="16"/>
        <v>0.96</v>
      </c>
      <c r="CZ14" s="3">
        <f t="shared" si="16"/>
        <v>0.96</v>
      </c>
      <c r="DA14" s="3">
        <f t="shared" si="16"/>
        <v>0.96</v>
      </c>
      <c r="DB14" s="3">
        <f t="shared" si="16"/>
        <v>0.96</v>
      </c>
      <c r="DC14" s="3">
        <f t="shared" si="16"/>
        <v>0.96</v>
      </c>
      <c r="DD14" s="3">
        <f t="shared" si="16"/>
        <v>0.96</v>
      </c>
      <c r="DE14" s="3">
        <f t="shared" si="16"/>
        <v>0.96</v>
      </c>
      <c r="DF14" s="3">
        <f t="shared" si="16"/>
        <v>0.96</v>
      </c>
      <c r="DG14" s="3">
        <f t="shared" si="16"/>
        <v>0.96</v>
      </c>
      <c r="DH14" s="3">
        <f t="shared" si="16"/>
        <v>0.96</v>
      </c>
      <c r="DI14" s="3">
        <f t="shared" si="16"/>
        <v>0.95797500000000002</v>
      </c>
      <c r="DJ14" s="3">
        <f t="shared" si="16"/>
        <v>0.95139375000000004</v>
      </c>
      <c r="DK14" s="3">
        <f t="shared" si="16"/>
        <v>0.9216957394974763</v>
      </c>
      <c r="DL14" s="3">
        <f t="shared" si="16"/>
        <v>0.83535893600923539</v>
      </c>
      <c r="DM14" s="3">
        <f t="shared" si="16"/>
        <v>0.76465840729661672</v>
      </c>
      <c r="DN14" s="3">
        <f t="shared" si="16"/>
        <v>0.68185627247698899</v>
      </c>
      <c r="DO14" s="3">
        <f t="shared" si="16"/>
        <v>0.7483791407751923</v>
      </c>
      <c r="DP14" s="3">
        <f t="shared" si="16"/>
        <v>0.65178484551329219</v>
      </c>
      <c r="DQ14" s="3">
        <f t="shared" si="16"/>
        <v>0.58105490882049848</v>
      </c>
      <c r="DR14" s="3">
        <f t="shared" si="16"/>
        <v>0.51157444602977686</v>
      </c>
      <c r="DS14" s="3">
        <f t="shared" si="16"/>
        <v>0.76992931034482759</v>
      </c>
      <c r="DT14" s="3">
        <f t="shared" si="16"/>
        <v>0.74297586206896549</v>
      </c>
      <c r="DU14" s="3">
        <f t="shared" si="16"/>
        <v>0.71602241379310338</v>
      </c>
      <c r="DV14" s="3">
        <f t="shared" si="16"/>
        <v>0.68906896551724139</v>
      </c>
      <c r="DW14" s="3">
        <f t="shared" si="16"/>
        <v>0.66211551724137929</v>
      </c>
      <c r="DX14" s="3">
        <f t="shared" si="16"/>
        <v>0.63516206896551719</v>
      </c>
      <c r="DY14" s="3">
        <f t="shared" si="16"/>
        <v>0.6082086206896552</v>
      </c>
      <c r="DZ14" s="3">
        <f t="shared" si="16"/>
        <v>0.5812551724137931</v>
      </c>
      <c r="EA14" s="3">
        <f t="shared" ref="EA14:FS14" si="17">EA12*EA13</f>
        <v>0.554301724137931</v>
      </c>
      <c r="EB14" s="3">
        <f t="shared" si="17"/>
        <v>0.527348275862069</v>
      </c>
      <c r="EC14" s="3">
        <f t="shared" si="17"/>
        <v>0.5003948275862069</v>
      </c>
      <c r="ED14" s="3">
        <f t="shared" si="17"/>
        <v>0.4734413793103448</v>
      </c>
      <c r="EE14" s="3">
        <f t="shared" si="17"/>
        <v>0.4464879310344827</v>
      </c>
      <c r="EF14" s="3">
        <f t="shared" si="17"/>
        <v>0.41953448275862071</v>
      </c>
      <c r="EG14" s="3">
        <f t="shared" si="17"/>
        <v>0.39258103448275861</v>
      </c>
      <c r="EH14" s="3">
        <f t="shared" si="17"/>
        <v>0.36562758620689662</v>
      </c>
      <c r="EI14" s="3">
        <f t="shared" si="17"/>
        <v>0.3386741379310344</v>
      </c>
      <c r="EJ14" s="3">
        <f t="shared" si="17"/>
        <v>0.31172068965517241</v>
      </c>
      <c r="EK14" s="3">
        <f t="shared" si="17"/>
        <v>0.28476724137931042</v>
      </c>
      <c r="EL14" s="3">
        <f t="shared" si="17"/>
        <v>0.25781379310344832</v>
      </c>
      <c r="EM14" s="3">
        <f t="shared" si="17"/>
        <v>0.23086034482758624</v>
      </c>
      <c r="EN14" s="3">
        <f t="shared" si="17"/>
        <v>0.20390689655172409</v>
      </c>
      <c r="EO14" s="3">
        <f t="shared" si="17"/>
        <v>0.17695344827586204</v>
      </c>
      <c r="EP14" s="3">
        <f t="shared" si="17"/>
        <v>0.15</v>
      </c>
      <c r="EQ14" s="3">
        <f t="shared" si="17"/>
        <v>0.15</v>
      </c>
      <c r="ER14" s="3">
        <f t="shared" si="17"/>
        <v>0.15</v>
      </c>
      <c r="ES14" s="3">
        <f t="shared" si="17"/>
        <v>0.15</v>
      </c>
      <c r="ET14" s="3">
        <f t="shared" si="17"/>
        <v>0.15</v>
      </c>
      <c r="EU14" s="3">
        <f t="shared" si="17"/>
        <v>0.15</v>
      </c>
      <c r="EV14" s="3">
        <f t="shared" si="17"/>
        <v>0.15</v>
      </c>
      <c r="EW14" s="3">
        <f t="shared" si="17"/>
        <v>0.15</v>
      </c>
      <c r="EX14" s="3">
        <f t="shared" si="17"/>
        <v>0.15</v>
      </c>
      <c r="EY14" s="3">
        <f t="shared" si="17"/>
        <v>0.15</v>
      </c>
      <c r="EZ14" s="3">
        <f t="shared" si="17"/>
        <v>0.15</v>
      </c>
      <c r="FA14" s="3">
        <f t="shared" si="17"/>
        <v>0.15</v>
      </c>
      <c r="FB14" s="3">
        <f t="shared" si="17"/>
        <v>0.15</v>
      </c>
      <c r="FC14" s="3">
        <f t="shared" si="17"/>
        <v>0.15</v>
      </c>
      <c r="FD14" s="3">
        <f t="shared" si="17"/>
        <v>0.15</v>
      </c>
      <c r="FE14" s="3">
        <f t="shared" si="17"/>
        <v>0.15</v>
      </c>
      <c r="FF14" s="3">
        <f t="shared" si="17"/>
        <v>0.15</v>
      </c>
      <c r="FG14" s="3">
        <f t="shared" si="17"/>
        <v>0.15</v>
      </c>
      <c r="FH14" s="3">
        <f t="shared" si="17"/>
        <v>0.15</v>
      </c>
      <c r="FI14" s="3">
        <f t="shared" si="17"/>
        <v>0.15</v>
      </c>
      <c r="FJ14" s="3">
        <f t="shared" si="17"/>
        <v>0.15</v>
      </c>
      <c r="FK14" s="3">
        <f t="shared" si="17"/>
        <v>0.15</v>
      </c>
      <c r="FL14" s="3">
        <f t="shared" si="17"/>
        <v>0.15</v>
      </c>
      <c r="FM14" s="3">
        <f t="shared" si="17"/>
        <v>0.15</v>
      </c>
      <c r="FN14" s="3">
        <f t="shared" si="17"/>
        <v>0.15</v>
      </c>
      <c r="FO14" s="3">
        <f t="shared" si="17"/>
        <v>0.15</v>
      </c>
      <c r="FP14" s="3">
        <f t="shared" si="17"/>
        <v>0.15</v>
      </c>
      <c r="FQ14" s="3">
        <f t="shared" si="17"/>
        <v>0.15</v>
      </c>
      <c r="FR14" s="3">
        <f t="shared" si="17"/>
        <v>0.15</v>
      </c>
      <c r="FS14" s="3">
        <f t="shared" si="17"/>
        <v>0.15</v>
      </c>
    </row>
    <row r="15" spans="1:175" s="14" customFormat="1" ht="5.25" customHeight="1" x14ac:dyDescent="0.25">
      <c r="B15" s="15"/>
    </row>
    <row r="16" spans="1:175" s="3" customFormat="1" x14ac:dyDescent="0.25">
      <c r="A16" s="20" t="s">
        <v>38</v>
      </c>
      <c r="B16" s="21" t="s">
        <v>10</v>
      </c>
      <c r="C16" s="20">
        <f>'Raw Data'!B34</f>
        <v>7.3435683250427246</v>
      </c>
      <c r="D16" s="20">
        <f>'Raw Data'!C34</f>
        <v>7.7128524780273438</v>
      </c>
      <c r="E16" s="20">
        <f>'Raw Data'!D34</f>
        <v>7.2187066078186035</v>
      </c>
      <c r="F16" s="20">
        <f>'Raw Data'!E34</f>
        <v>7.653109073638916</v>
      </c>
      <c r="G16" s="20">
        <f>'Raw Data'!F34</f>
        <v>8.5975732803344727</v>
      </c>
      <c r="H16" s="20">
        <f>'Raw Data'!G34</f>
        <v>8.0986671447753906</v>
      </c>
      <c r="I16" s="20">
        <f>'Raw Data'!H34</f>
        <v>6.7325325012207031</v>
      </c>
      <c r="J16" s="20">
        <f>'Raw Data'!I34</f>
        <v>5.8071985244750977</v>
      </c>
      <c r="K16" s="20">
        <f>'Raw Data'!J34</f>
        <v>9.7264442443847656</v>
      </c>
      <c r="L16" s="20">
        <f>'Raw Data'!K34</f>
        <v>7.927375316619873</v>
      </c>
      <c r="M16" s="20">
        <f>'Raw Data'!L34</f>
        <v>5.4946737289428711</v>
      </c>
      <c r="N16" s="20">
        <f>'Raw Data'!M34</f>
        <v>8.2128229141235352</v>
      </c>
      <c r="O16" s="20">
        <f>'Raw Data'!N34</f>
        <v>7.7665953636169434</v>
      </c>
      <c r="P16" s="20">
        <f>'Raw Data'!O34</f>
        <v>8.8919038772583008</v>
      </c>
      <c r="Q16" s="20">
        <f>'Raw Data'!P34</f>
        <v>9.2246103286743164</v>
      </c>
      <c r="R16" s="20">
        <f>'Raw Data'!Q34</f>
        <v>7.0233473777770996</v>
      </c>
      <c r="S16" s="20">
        <f>'Raw Data'!R34</f>
        <v>3.1172170639038086</v>
      </c>
      <c r="T16" s="20">
        <f>'Raw Data'!S34</f>
        <v>9.5061988830566406</v>
      </c>
      <c r="U16" s="20">
        <f>'Raw Data'!T34</f>
        <v>11.255740165710449</v>
      </c>
      <c r="V16" s="20">
        <f>'Raw Data'!U34</f>
        <v>8.7055883407592773</v>
      </c>
      <c r="W16" s="20">
        <f>'Raw Data'!V34</f>
        <v>8.3703241348266602</v>
      </c>
      <c r="X16" s="20">
        <f>'Raw Data'!W34</f>
        <v>10.171578407287598</v>
      </c>
      <c r="Y16" s="20">
        <f>'Raw Data'!X34</f>
        <v>7.2198176383972168</v>
      </c>
      <c r="Z16" s="20">
        <f>'Raw Data'!Y34</f>
        <v>3.6901946067810059</v>
      </c>
      <c r="AA16" s="20">
        <f>'Raw Data'!Z34</f>
        <v>7.1546745300292969</v>
      </c>
      <c r="AB16" s="20">
        <f>'Raw Data'!AA34</f>
        <v>7.3899869918823242</v>
      </c>
      <c r="AC16" s="20">
        <f>'Raw Data'!AB34</f>
        <v>8.7423830032348633</v>
      </c>
      <c r="AD16" s="20">
        <f>'Raw Data'!AC34</f>
        <v>8.1982793807983398</v>
      </c>
      <c r="AE16" s="20">
        <f>'Raw Data'!AD34</f>
        <v>8.1286001205444336</v>
      </c>
      <c r="AF16" s="20">
        <f>'Raw Data'!AE34</f>
        <v>11.489725112915039</v>
      </c>
      <c r="AG16" s="20">
        <f>'Raw Data'!AF34</f>
        <v>11.205964088439941</v>
      </c>
      <c r="AH16" s="20">
        <f>'Raw Data'!AG34</f>
        <v>8.7938461303710938</v>
      </c>
      <c r="AI16" s="20">
        <f>'Raw Data'!AH34</f>
        <v>10.849798202514648</v>
      </c>
      <c r="AJ16" s="20">
        <f>'Raw Data'!AI34</f>
        <v>8.4363594055175781</v>
      </c>
      <c r="AK16" s="20">
        <f>'Raw Data'!AJ34</f>
        <v>7.3721957206726074</v>
      </c>
      <c r="AL16" s="20">
        <f>'Raw Data'!AK34</f>
        <v>7.2857136726379395</v>
      </c>
      <c r="AM16" s="20">
        <f>'Raw Data'!AL34</f>
        <v>8.3795795440673828</v>
      </c>
      <c r="AN16" s="20">
        <f>'Raw Data'!AM34</f>
        <v>11.259197235107422</v>
      </c>
      <c r="AO16" s="20">
        <f>'Raw Data'!AN34</f>
        <v>10.380794525146484</v>
      </c>
      <c r="AP16" s="20">
        <f>'Raw Data'!AO34</f>
        <v>7.9948887825012207</v>
      </c>
      <c r="AQ16" s="20">
        <f>'Raw Data'!AP34</f>
        <v>7.4938430786132813</v>
      </c>
      <c r="AR16" s="20">
        <f>'Raw Data'!AQ34</f>
        <v>8.0784816741943359</v>
      </c>
      <c r="AS16" s="20">
        <f>'Raw Data'!AR34</f>
        <v>8.5965614318847656</v>
      </c>
      <c r="AT16" s="20">
        <f>'Raw Data'!AS34</f>
        <v>8.1702537536621094</v>
      </c>
      <c r="AU16" s="20">
        <f>'Raw Data'!AT34</f>
        <v>8.692988395690918</v>
      </c>
      <c r="AV16" s="20">
        <f>'Raw Data'!AU34</f>
        <v>11.326362609863281</v>
      </c>
      <c r="AW16" s="20">
        <f>'Raw Data'!AV34</f>
        <v>10.337225914001465</v>
      </c>
      <c r="AX16" s="20">
        <f>'Raw Data'!AW34</f>
        <v>7.7558908462524414</v>
      </c>
      <c r="AY16" s="20">
        <f>'Raw Data'!AX34</f>
        <v>7.7265114784240723</v>
      </c>
      <c r="AZ16" s="20">
        <f>'Raw Data'!AY34</f>
        <v>8.07</v>
      </c>
      <c r="BA16" s="20">
        <f>'Raw Data'!AZ34</f>
        <v>8.06</v>
      </c>
      <c r="BB16" s="20">
        <f>'Raw Data'!BA34</f>
        <v>8.0408697128295898</v>
      </c>
      <c r="BC16" s="20">
        <f>'Raw Data'!BB34</f>
        <v>8.7513589859008789</v>
      </c>
      <c r="BD16" s="20">
        <f>'Raw Data'!BC34</f>
        <v>6.000185489654541</v>
      </c>
      <c r="BE16" s="20">
        <f>'Raw Data'!BD34</f>
        <v>7.4565386772155762</v>
      </c>
      <c r="BF16" s="20">
        <f>'Raw Data'!BE34</f>
        <v>7.006680965423584</v>
      </c>
      <c r="BG16" s="20">
        <f>'Raw Data'!BF34</f>
        <v>7.397883415222168</v>
      </c>
      <c r="BH16" s="20">
        <f>'Raw Data'!BG34</f>
        <v>7.8118276596069336</v>
      </c>
      <c r="BI16" s="20">
        <f>'Raw Data'!BH34</f>
        <v>8.7962779998779297</v>
      </c>
      <c r="BJ16" s="20">
        <f>'Raw Data'!BI34</f>
        <v>11.246041297912598</v>
      </c>
      <c r="BK16" s="20">
        <f>'Raw Data'!BJ34</f>
        <v>6.7958898544311523</v>
      </c>
      <c r="BL16" s="20">
        <f>'Raw Data'!BK34</f>
        <v>6.1367735862731934</v>
      </c>
      <c r="BM16" s="20">
        <f>'Raw Data'!BL34</f>
        <v>5.6376471519470215</v>
      </c>
      <c r="BN16" s="20">
        <f>'Raw Data'!BM34</f>
        <v>5.65</v>
      </c>
      <c r="BO16" s="20">
        <f>'Raw Data'!BN34</f>
        <v>9.81</v>
      </c>
      <c r="BP16" s="20">
        <f>'Raw Data'!BO34</f>
        <v>9.75</v>
      </c>
      <c r="BQ16" s="20">
        <f>'Raw Data'!BP34</f>
        <v>7.2645964622497559</v>
      </c>
      <c r="BR16" s="20">
        <f>'Raw Data'!BQ34</f>
        <v>4.7841014862060547</v>
      </c>
      <c r="BS16" s="20">
        <f>'Raw Data'!BR34</f>
        <v>6.5133481025695801</v>
      </c>
      <c r="BT16" s="20">
        <f>'Raw Data'!BS34</f>
        <v>5.5779705047607422</v>
      </c>
      <c r="BU16" s="20">
        <f>'Raw Data'!BT34</f>
        <v>7.2908215522766113</v>
      </c>
      <c r="BV16" s="20">
        <f>'Raw Data'!BU34</f>
        <v>6.8125338554382324</v>
      </c>
      <c r="BW16" s="20">
        <f>'Raw Data'!BV34</f>
        <v>6.0862069129943848</v>
      </c>
      <c r="BX16" s="20">
        <f>'Raw Data'!BW34</f>
        <v>3.5619463920593262</v>
      </c>
      <c r="BY16" s="20">
        <f>'Raw Data'!BX34</f>
        <v>6.8672709465026855</v>
      </c>
      <c r="BZ16" s="20">
        <f>'Raw Data'!BY34</f>
        <v>4.4805307388305664</v>
      </c>
      <c r="CA16" s="20">
        <f>'Raw Data'!BZ34</f>
        <v>2.6660375595092773</v>
      </c>
      <c r="CB16" s="20">
        <f>'Raw Data'!CA34</f>
        <v>2.39</v>
      </c>
      <c r="CC16" s="20">
        <f>'Raw Data'!CB34</f>
        <v>6.17</v>
      </c>
      <c r="CD16" s="20">
        <f>'Raw Data'!CC34</f>
        <v>6.8746871948242188</v>
      </c>
      <c r="CE16" s="20">
        <f>'Raw Data'!CD34</f>
        <v>5.5192975997924805</v>
      </c>
      <c r="CF16" s="20">
        <f>'Raw Data'!CE34</f>
        <v>6.7468090057373047</v>
      </c>
      <c r="CG16" s="20">
        <f>'Raw Data'!CF34</f>
        <v>5.9656367301940918</v>
      </c>
      <c r="CH16" s="20">
        <f>'Raw Data'!CG34</f>
        <v>5.4110383987426758</v>
      </c>
      <c r="CI16" s="20">
        <f>'Raw Data'!CH34</f>
        <v>6.20196533203125</v>
      </c>
      <c r="CJ16" s="20">
        <f>'Raw Data'!CI34</f>
        <v>6.2041206359863281</v>
      </c>
      <c r="CK16" s="20">
        <f>'Raw Data'!CJ34</f>
        <v>4.2199530601501465</v>
      </c>
      <c r="CL16" s="20">
        <f>'Raw Data'!CK34</f>
        <v>3.2067630290985107</v>
      </c>
      <c r="CM16" s="20">
        <f>'Raw Data'!CL34</f>
        <v>5.8859653472900391</v>
      </c>
      <c r="CN16" s="20">
        <f>'Raw Data'!CM34</f>
        <v>5.9123225212097168</v>
      </c>
      <c r="CO16" s="20">
        <f>'Raw Data'!CN34</f>
        <v>4.5599999999999996</v>
      </c>
      <c r="CP16" s="20">
        <f>'Raw Data'!CO34</f>
        <v>4.8899999999999997</v>
      </c>
      <c r="CQ16" s="20">
        <f>'Raw Data'!CP34</f>
        <v>4.8600000000000003</v>
      </c>
      <c r="CR16" s="20">
        <f>'Raw Data'!CQ34</f>
        <v>5.13</v>
      </c>
      <c r="CS16" s="20">
        <f>'Raw Data'!CR34</f>
        <v>5.43</v>
      </c>
      <c r="CT16" s="20">
        <f>'Raw Data'!CS34</f>
        <v>5.94</v>
      </c>
      <c r="CU16" s="20">
        <f>'Raw Data'!CT34</f>
        <v>5.91</v>
      </c>
      <c r="CV16" s="20">
        <f>'Raw Data'!CU34</f>
        <v>5.62</v>
      </c>
      <c r="CW16" s="20">
        <f>'Raw Data'!CV34</f>
        <v>6.6635379791259766</v>
      </c>
      <c r="CX16" s="20">
        <f>'Raw Data'!CW34</f>
        <v>6.542607307434082</v>
      </c>
      <c r="CY16" s="20">
        <f>'Raw Data'!CX34</f>
        <v>6.6505112648010254</v>
      </c>
      <c r="CZ16" s="20">
        <f>'Raw Data'!CY34</f>
        <v>4.575322151184082</v>
      </c>
      <c r="DA16" s="20">
        <f>'Raw Data'!CZ34</f>
        <v>5.5355539321899414</v>
      </c>
      <c r="DB16" s="20">
        <f>'Raw Data'!DA34</f>
        <v>5.2198529243469238</v>
      </c>
      <c r="DC16" s="20">
        <f>'Raw Data'!DB34</f>
        <v>5.3060503005981445</v>
      </c>
      <c r="DD16" s="20">
        <f>'Raw Data'!DC34</f>
        <v>6.2651033401489258</v>
      </c>
      <c r="DE16" s="20">
        <f>'Raw Data'!DD34</f>
        <v>6.1135106086730957</v>
      </c>
      <c r="DF16" s="20">
        <f>'Raw Data'!DE34</f>
        <v>5.1289768218994141</v>
      </c>
      <c r="DG16" s="20">
        <f>'Raw Data'!DF34</f>
        <v>6.9720649719238281</v>
      </c>
      <c r="DH16" s="20">
        <f>'Raw Data'!DG34</f>
        <v>5.1216545104980469</v>
      </c>
      <c r="DI16" s="20">
        <f>'Raw Data'!DH34</f>
        <v>5.766934871673584</v>
      </c>
      <c r="DJ16" s="20">
        <f>'Raw Data'!DI34</f>
        <v>5.3406190872192383</v>
      </c>
      <c r="DK16" s="20">
        <f>'Raw Data'!DJ34</f>
        <v>5.54486083984375</v>
      </c>
      <c r="DL16" s="20">
        <f>'Raw Data'!DK34</f>
        <v>4.9988975524902344</v>
      </c>
      <c r="DM16" s="20">
        <f>'Raw Data'!DL34</f>
        <v>5.2629070281982422</v>
      </c>
      <c r="DN16" s="20">
        <f>'Raw Data'!DM34</f>
        <v>6.1471037864685059</v>
      </c>
      <c r="DO16" s="20">
        <f>'Raw Data'!DN34</f>
        <v>6.9368729591369629</v>
      </c>
      <c r="DP16" s="20">
        <f>'Raw Data'!DO34</f>
        <v>5.5960249900817871</v>
      </c>
      <c r="DQ16" s="20">
        <f>'Raw Data'!DP34</f>
        <v>6.5399394035339355</v>
      </c>
      <c r="DR16" s="20">
        <f>'Raw Data'!DQ34</f>
        <v>4.5280742645263672</v>
      </c>
      <c r="DS16" s="20">
        <f>'Raw Data'!DR34</f>
        <v>2.6047828197479248</v>
      </c>
      <c r="DT16" s="20">
        <f>'Raw Data'!DS34</f>
        <v>1.6896073818206787</v>
      </c>
      <c r="DU16" s="20">
        <f>'Raw Data'!DT34</f>
        <v>1.0811105966567993</v>
      </c>
      <c r="DV16" s="20">
        <f>'Raw Data'!DU34</f>
        <v>2.811530590057373</v>
      </c>
      <c r="DW16" s="20">
        <f>'Raw Data'!DV34</f>
        <v>3.9717497825622559</v>
      </c>
      <c r="DX16" s="20">
        <f>'Raw Data'!DW34</f>
        <v>0.69694787263870239</v>
      </c>
      <c r="DY16" s="20">
        <f>'Raw Data'!DX34</f>
        <v>2.5316863059997559</v>
      </c>
      <c r="DZ16" s="20">
        <f>'Raw Data'!DY34</f>
        <v>4.4413895606994629</v>
      </c>
      <c r="EA16" s="20">
        <f>'Raw Data'!DZ34</f>
        <v>4.7608060836791992</v>
      </c>
      <c r="EB16" s="20">
        <f>'Raw Data'!EA34</f>
        <v>3.9206466674804688</v>
      </c>
      <c r="EC16" s="20">
        <f>'Raw Data'!EB34</f>
        <v>3.5822348594665527</v>
      </c>
      <c r="ED16" s="20">
        <f>'Raw Data'!EC34</f>
        <v>4.7378230094909668</v>
      </c>
      <c r="EE16" s="20">
        <f>'Raw Data'!ED34</f>
        <v>3.8489279747009277</v>
      </c>
      <c r="EF16" s="20">
        <f>'Raw Data'!EE34</f>
        <v>5.6673974990844727</v>
      </c>
      <c r="EG16" s="20">
        <f>'Raw Data'!EF34</f>
        <v>5.1516265869140625</v>
      </c>
      <c r="EH16" s="20">
        <f>'Raw Data'!EG34</f>
        <v>4.8054466247558594</v>
      </c>
      <c r="EI16" s="20">
        <f>'Raw Data'!EH34</f>
        <v>4.0017728805541992</v>
      </c>
      <c r="EJ16" s="20">
        <f>'Raw Data'!EI34</f>
        <v>0.4780920147895813</v>
      </c>
      <c r="EK16" s="20">
        <f>'Raw Data'!EJ34</f>
        <v>3.5340025424957275</v>
      </c>
      <c r="EL16" s="20">
        <f>'Raw Data'!EK34</f>
        <v>3.8295600414276123</v>
      </c>
      <c r="EM16" s="20">
        <f>'Raw Data'!EL34</f>
        <v>3.5974767208099365</v>
      </c>
      <c r="EN16" s="20">
        <f>'Raw Data'!EM34</f>
        <v>4.3164234161376953</v>
      </c>
      <c r="EO16" s="20">
        <f>'Raw Data'!EN34</f>
        <v>4.6633591651916504</v>
      </c>
      <c r="EP16" s="20">
        <f>'Raw Data'!EO34</f>
        <v>3.2219142913818359</v>
      </c>
      <c r="EQ16" s="20">
        <f>'Raw Data'!EP34</f>
        <v>2.3433582782745361</v>
      </c>
      <c r="ER16" s="20">
        <f>'Raw Data'!EQ34</f>
        <v>5.6831393241882324</v>
      </c>
      <c r="ES16" s="20">
        <f>'Raw Data'!ER34</f>
        <v>3.4033195972442627</v>
      </c>
      <c r="ET16" s="20">
        <f>'Raw Data'!ES34</f>
        <v>3.7484261989593506</v>
      </c>
      <c r="EU16" s="20">
        <f>'Raw Data'!ET34</f>
        <v>4.5416011810302734</v>
      </c>
      <c r="EV16" s="20">
        <f>'Raw Data'!EU34</f>
        <v>3.9297146797180176</v>
      </c>
      <c r="EW16" s="20">
        <f>'Raw Data'!EV34</f>
        <v>1.6497424840927124</v>
      </c>
      <c r="EX16" s="20">
        <f>'Raw Data'!EW34</f>
        <v>4.3393683433532715</v>
      </c>
      <c r="EY16" s="20">
        <f>'Raw Data'!EX34</f>
        <v>2.3076694011688232</v>
      </c>
      <c r="EZ16" s="20">
        <f>'Raw Data'!EY34</f>
        <v>2.8182854652404785</v>
      </c>
      <c r="FA16" s="20">
        <f>'Raw Data'!EZ34</f>
        <v>1.664925217628479</v>
      </c>
      <c r="FB16" s="20">
        <f>'Raw Data'!FA34</f>
        <v>2.6499037742614746</v>
      </c>
      <c r="FC16" s="20">
        <f>'Raw Data'!FB34</f>
        <v>2.256974458694458</v>
      </c>
      <c r="FD16" s="20">
        <f>'Raw Data'!FC34</f>
        <v>1.5887422561645508</v>
      </c>
      <c r="FE16" s="20">
        <f>'Raw Data'!FD34</f>
        <v>1.7843762636184692</v>
      </c>
      <c r="FF16" s="20">
        <f>'Raw Data'!FE34</f>
        <v>2.2943429946899414</v>
      </c>
      <c r="FG16" s="20">
        <f>'Raw Data'!FF34</f>
        <v>0.73704314231872559</v>
      </c>
      <c r="FH16" s="20">
        <f>'Raw Data'!FG34</f>
        <v>3.2248461246490479</v>
      </c>
      <c r="FI16" s="20">
        <f>'Raw Data'!FH34</f>
        <v>3.0242266654968262</v>
      </c>
      <c r="FJ16" s="20">
        <f>'Raw Data'!FI34</f>
        <v>2.6677768230438232</v>
      </c>
      <c r="FK16" s="20">
        <f>'Raw Data'!FJ34</f>
        <v>1.5388140678405762</v>
      </c>
      <c r="FL16" s="20">
        <f>'Raw Data'!FK34</f>
        <v>2.335768461227417</v>
      </c>
      <c r="FM16" s="20">
        <f>'Raw Data'!FL34</f>
        <v>2.5178329944610596</v>
      </c>
      <c r="FN16" s="20">
        <f>'Raw Data'!FM34</f>
        <v>2.7654991149902344</v>
      </c>
      <c r="FO16" s="20">
        <f>'Raw Data'!FN34</f>
        <v>0.22833807766437531</v>
      </c>
      <c r="FP16" s="20">
        <f>'Raw Data'!FO34</f>
        <v>0.43895071744918823</v>
      </c>
      <c r="FQ16" s="20">
        <f>'Raw Data'!FP34</f>
        <v>0.85984784364700317</v>
      </c>
      <c r="FR16" s="20">
        <f>'Raw Data'!FQ34</f>
        <v>2.0561759471893311</v>
      </c>
      <c r="FS16" s="20">
        <f>'Raw Data'!FR34</f>
        <v>3.3683657646179199</v>
      </c>
    </row>
    <row r="17" spans="1:256" s="18" customFormat="1" x14ac:dyDescent="0.25">
      <c r="A17" s="16" t="s">
        <v>172</v>
      </c>
      <c r="B17" s="12" t="s">
        <v>10</v>
      </c>
      <c r="C17" s="4">
        <f t="shared" ref="C17:BN17" si="18">C16*C14</f>
        <v>1.1015352487564087</v>
      </c>
      <c r="D17" s="4">
        <f t="shared" si="18"/>
        <v>1.1125028425580814</v>
      </c>
      <c r="E17" s="4">
        <f t="shared" si="18"/>
        <v>0.83274696295687056</v>
      </c>
      <c r="F17" s="4">
        <f t="shared" si="18"/>
        <v>0.71741382420747413</v>
      </c>
      <c r="G17" s="4">
        <f t="shared" si="18"/>
        <v>0.6458276913732004</v>
      </c>
      <c r="H17" s="4">
        <f t="shared" si="18"/>
        <v>0.47257153563378917</v>
      </c>
      <c r="I17" s="4">
        <f t="shared" si="18"/>
        <v>0.31026081482708501</v>
      </c>
      <c r="J17" s="4">
        <f t="shared" si="18"/>
        <v>0.22084459958036054</v>
      </c>
      <c r="K17" s="4">
        <f t="shared" si="18"/>
        <v>0.5161271251509687</v>
      </c>
      <c r="L17" s="4">
        <f t="shared" si="18"/>
        <v>0.31444464104835607</v>
      </c>
      <c r="M17" s="4">
        <f t="shared" si="18"/>
        <v>0.31904581532761572</v>
      </c>
      <c r="N17" s="4">
        <f t="shared" si="18"/>
        <v>0.64046850136757316</v>
      </c>
      <c r="O17" s="4">
        <f t="shared" si="18"/>
        <v>0.65737053045874938</v>
      </c>
      <c r="P17" s="4">
        <f t="shared" si="18"/>
        <v>0.79988396441838527</v>
      </c>
      <c r="Q17" s="4">
        <f t="shared" si="18"/>
        <v>0.91498524143772153</v>
      </c>
      <c r="R17" s="4">
        <f t="shared" si="18"/>
        <v>0.72061046340640145</v>
      </c>
      <c r="S17" s="4">
        <f t="shared" si="18"/>
        <v>0.3666868753694193</v>
      </c>
      <c r="T17" s="4">
        <f t="shared" si="18"/>
        <v>1.5075741315459703</v>
      </c>
      <c r="U17" s="4">
        <f t="shared" si="18"/>
        <v>1.6955022301835114</v>
      </c>
      <c r="V17" s="4">
        <f t="shared" si="18"/>
        <v>1.2196579906448111</v>
      </c>
      <c r="W17" s="4">
        <f t="shared" si="18"/>
        <v>1.1554631545298886</v>
      </c>
      <c r="X17" s="4">
        <f t="shared" si="18"/>
        <v>1.3962014710137722</v>
      </c>
      <c r="Y17" s="4">
        <f t="shared" si="18"/>
        <v>0.95901945196966554</v>
      </c>
      <c r="Z17" s="4">
        <f t="shared" si="18"/>
        <v>0.58928404670245871</v>
      </c>
      <c r="AA17" s="4">
        <f t="shared" si="18"/>
        <v>1.2000333974396606</v>
      </c>
      <c r="AB17" s="4">
        <f t="shared" si="18"/>
        <v>1.2296053231345005</v>
      </c>
      <c r="AC17" s="4">
        <f t="shared" si="18"/>
        <v>2.1692311026245354</v>
      </c>
      <c r="AD17" s="4">
        <f t="shared" si="18"/>
        <v>2.0857575627788898</v>
      </c>
      <c r="AE17" s="4">
        <f t="shared" si="18"/>
        <v>2.1191260514259338</v>
      </c>
      <c r="AF17" s="4">
        <f t="shared" si="18"/>
        <v>3.0675950308889148</v>
      </c>
      <c r="AG17" s="4">
        <f t="shared" si="18"/>
        <v>3.0622748176306485</v>
      </c>
      <c r="AH17" s="4">
        <f t="shared" si="18"/>
        <v>2.4583883876681329</v>
      </c>
      <c r="AI17" s="4">
        <f t="shared" si="18"/>
        <v>3.1013470049500462</v>
      </c>
      <c r="AJ17" s="4">
        <f t="shared" si="18"/>
        <v>2.4645110367715359</v>
      </c>
      <c r="AK17" s="4">
        <f t="shared" si="18"/>
        <v>2.1999783936068411</v>
      </c>
      <c r="AL17" s="4">
        <f t="shared" si="18"/>
        <v>2.2199683399803938</v>
      </c>
      <c r="AM17" s="4">
        <f t="shared" si="18"/>
        <v>2.605944493460655</v>
      </c>
      <c r="AN17" s="4">
        <f t="shared" si="18"/>
        <v>3.6838685953617092</v>
      </c>
      <c r="AO17" s="4">
        <f t="shared" si="18"/>
        <v>3.5646350800037379</v>
      </c>
      <c r="AP17" s="4">
        <f t="shared" si="18"/>
        <v>2.8748620700776577</v>
      </c>
      <c r="AQ17" s="4">
        <f t="shared" si="18"/>
        <v>2.816092555904389</v>
      </c>
      <c r="AR17" s="4">
        <f t="shared" si="18"/>
        <v>3.1666638352632517</v>
      </c>
      <c r="AS17" s="4">
        <f t="shared" si="18"/>
        <v>3.5090089194774632</v>
      </c>
      <c r="AT17" s="4">
        <f t="shared" si="18"/>
        <v>3.4673535648822789</v>
      </c>
      <c r="AU17" s="4">
        <f t="shared" si="18"/>
        <v>3.9708484367966652</v>
      </c>
      <c r="AV17" s="4">
        <f t="shared" si="18"/>
        <v>5.5407150092124935</v>
      </c>
      <c r="AW17" s="4">
        <f t="shared" si="18"/>
        <v>5.4461933158564575</v>
      </c>
      <c r="AX17" s="4">
        <f t="shared" si="18"/>
        <v>4.3783361107993128</v>
      </c>
      <c r="AY17" s="4">
        <f t="shared" si="18"/>
        <v>4.6527699983561037</v>
      </c>
      <c r="AZ17" s="4">
        <f t="shared" si="18"/>
        <v>5.1635693250000001</v>
      </c>
      <c r="BA17" s="4">
        <f t="shared" si="18"/>
        <v>5.4607507500000008</v>
      </c>
      <c r="BB17" s="4">
        <f t="shared" si="18"/>
        <v>5.6992679415822032</v>
      </c>
      <c r="BC17" s="4">
        <f t="shared" si="18"/>
        <v>6.4765526095032699</v>
      </c>
      <c r="BD17" s="4">
        <f t="shared" si="18"/>
        <v>4.6281680751264096</v>
      </c>
      <c r="BE17" s="4">
        <f t="shared" si="18"/>
        <v>5.984711149066686</v>
      </c>
      <c r="BF17" s="4">
        <f t="shared" si="18"/>
        <v>5.8427836735546599</v>
      </c>
      <c r="BG17" s="4">
        <f t="shared" si="18"/>
        <v>6.4003713102221491</v>
      </c>
      <c r="BH17" s="4">
        <f t="shared" si="18"/>
        <v>7.0028152576088907</v>
      </c>
      <c r="BI17" s="4">
        <f t="shared" si="18"/>
        <v>8.1604170539617549</v>
      </c>
      <c r="BJ17" s="4">
        <f t="shared" si="18"/>
        <v>10.784813029181958</v>
      </c>
      <c r="BK17" s="4">
        <f t="shared" si="18"/>
        <v>6.524054260253906</v>
      </c>
      <c r="BL17" s="4">
        <f t="shared" si="18"/>
        <v>5.8913026428222652</v>
      </c>
      <c r="BM17" s="4">
        <f t="shared" si="18"/>
        <v>5.4121412658691401</v>
      </c>
      <c r="BN17" s="4">
        <f t="shared" si="18"/>
        <v>5.4240000000000004</v>
      </c>
      <c r="BO17" s="4">
        <f t="shared" ref="BO17:DZ17" si="19">BO16*BO14</f>
        <v>9.4176000000000002</v>
      </c>
      <c r="BP17" s="4">
        <f t="shared" si="19"/>
        <v>9.36</v>
      </c>
      <c r="BQ17" s="4">
        <f t="shared" si="19"/>
        <v>6.9740126037597649</v>
      </c>
      <c r="BR17" s="4">
        <f t="shared" si="19"/>
        <v>4.5927374267578127</v>
      </c>
      <c r="BS17" s="4">
        <f t="shared" si="19"/>
        <v>6.2528141784667968</v>
      </c>
      <c r="BT17" s="4">
        <f t="shared" si="19"/>
        <v>5.3548516845703125</v>
      </c>
      <c r="BU17" s="4">
        <f t="shared" si="19"/>
        <v>6.9991886901855462</v>
      </c>
      <c r="BV17" s="4">
        <f t="shared" si="19"/>
        <v>6.5400325012207032</v>
      </c>
      <c r="BW17" s="4">
        <f t="shared" si="19"/>
        <v>5.8427586364746089</v>
      </c>
      <c r="BX17" s="4">
        <f t="shared" si="19"/>
        <v>3.4194685363769528</v>
      </c>
      <c r="BY17" s="4">
        <f t="shared" si="19"/>
        <v>6.5925801086425775</v>
      </c>
      <c r="BZ17" s="4">
        <f t="shared" si="19"/>
        <v>4.3013095092773437</v>
      </c>
      <c r="CA17" s="4">
        <f t="shared" si="19"/>
        <v>2.5593960571289061</v>
      </c>
      <c r="CB17" s="4">
        <f t="shared" si="19"/>
        <v>2.2944</v>
      </c>
      <c r="CC17" s="4">
        <f t="shared" si="19"/>
        <v>5.9231999999999996</v>
      </c>
      <c r="CD17" s="4">
        <f t="shared" si="19"/>
        <v>6.5996997070312498</v>
      </c>
      <c r="CE17" s="4">
        <f t="shared" si="19"/>
        <v>5.2985256958007811</v>
      </c>
      <c r="CF17" s="4">
        <f t="shared" si="19"/>
        <v>6.4769366455078119</v>
      </c>
      <c r="CG17" s="4">
        <f t="shared" si="19"/>
        <v>5.7270112609863277</v>
      </c>
      <c r="CH17" s="4">
        <f t="shared" si="19"/>
        <v>5.1945968627929684</v>
      </c>
      <c r="CI17" s="4">
        <f t="shared" si="19"/>
        <v>5.9538867187499998</v>
      </c>
      <c r="CJ17" s="4">
        <f t="shared" si="19"/>
        <v>5.9559558105468744</v>
      </c>
      <c r="CK17" s="4">
        <f t="shared" si="19"/>
        <v>4.0511549377441405</v>
      </c>
      <c r="CL17" s="4">
        <f t="shared" si="19"/>
        <v>3.0784925079345702</v>
      </c>
      <c r="CM17" s="4">
        <f t="shared" si="19"/>
        <v>5.6505267333984373</v>
      </c>
      <c r="CN17" s="4">
        <f t="shared" si="19"/>
        <v>5.6758296203613279</v>
      </c>
      <c r="CO17" s="4">
        <f t="shared" si="19"/>
        <v>4.3775999999999993</v>
      </c>
      <c r="CP17" s="4">
        <f t="shared" si="19"/>
        <v>4.6943999999999999</v>
      </c>
      <c r="CQ17" s="4">
        <f t="shared" si="19"/>
        <v>4.6656000000000004</v>
      </c>
      <c r="CR17" s="4">
        <f t="shared" si="19"/>
        <v>4.9247999999999994</v>
      </c>
      <c r="CS17" s="4">
        <f t="shared" si="19"/>
        <v>5.2127999999999997</v>
      </c>
      <c r="CT17" s="4">
        <f t="shared" si="19"/>
        <v>5.7023999999999999</v>
      </c>
      <c r="CU17" s="4">
        <f t="shared" si="19"/>
        <v>5.6735999999999995</v>
      </c>
      <c r="CV17" s="4">
        <f t="shared" si="19"/>
        <v>5.3952</v>
      </c>
      <c r="CW17" s="4">
        <f t="shared" si="19"/>
        <v>6.3969964599609375</v>
      </c>
      <c r="CX17" s="4">
        <f t="shared" si="19"/>
        <v>6.2809030151367189</v>
      </c>
      <c r="CY17" s="4">
        <f t="shared" si="19"/>
        <v>6.3844908142089842</v>
      </c>
      <c r="CZ17" s="4">
        <f t="shared" si="19"/>
        <v>4.3923092651367188</v>
      </c>
      <c r="DA17" s="4">
        <f t="shared" si="19"/>
        <v>5.3141317749023438</v>
      </c>
      <c r="DB17" s="4">
        <f t="shared" si="19"/>
        <v>5.0110588073730469</v>
      </c>
      <c r="DC17" s="4">
        <f t="shared" si="19"/>
        <v>5.0938082885742189</v>
      </c>
      <c r="DD17" s="4">
        <f t="shared" si="19"/>
        <v>6.0144992065429683</v>
      </c>
      <c r="DE17" s="4">
        <f t="shared" si="19"/>
        <v>5.8689701843261712</v>
      </c>
      <c r="DF17" s="4">
        <f t="shared" si="19"/>
        <v>4.9238177490234376</v>
      </c>
      <c r="DG17" s="4">
        <f t="shared" si="19"/>
        <v>6.6931823730468745</v>
      </c>
      <c r="DH17" s="4">
        <f t="shared" si="19"/>
        <v>4.9167883300781252</v>
      </c>
      <c r="DI17" s="4">
        <f t="shared" si="19"/>
        <v>5.5245794336915015</v>
      </c>
      <c r="DJ17" s="4">
        <f t="shared" si="19"/>
        <v>5.0810316207110882</v>
      </c>
      <c r="DK17" s="4">
        <f t="shared" si="19"/>
        <v>5.1106746121903823</v>
      </c>
      <c r="DL17" s="4">
        <f t="shared" si="19"/>
        <v>4.1758737406674129</v>
      </c>
      <c r="DM17" s="4">
        <f t="shared" si="19"/>
        <v>4.0243261059322384</v>
      </c>
      <c r="DN17" s="4">
        <f t="shared" si="19"/>
        <v>4.1914412743706002</v>
      </c>
      <c r="DO17" s="4">
        <f t="shared" si="19"/>
        <v>5.1914110248255856</v>
      </c>
      <c r="DP17" s="4">
        <f t="shared" si="19"/>
        <v>3.6474042836489802</v>
      </c>
      <c r="DQ17" s="4">
        <f t="shared" si="19"/>
        <v>3.8000638938119962</v>
      </c>
      <c r="DR17" s="4">
        <f t="shared" si="19"/>
        <v>2.3164470834567656</v>
      </c>
      <c r="DS17" s="4">
        <f t="shared" si="19"/>
        <v>2.0054986400065751</v>
      </c>
      <c r="DT17" s="4">
        <f t="shared" si="19"/>
        <v>1.2553375010663066</v>
      </c>
      <c r="DU17" s="4">
        <f t="shared" si="19"/>
        <v>0.77409941899550361</v>
      </c>
      <c r="DV17" s="4">
        <f t="shared" si="19"/>
        <v>1.9373384752109133</v>
      </c>
      <c r="DW17" s="4">
        <f t="shared" si="19"/>
        <v>2.6297571616345436</v>
      </c>
      <c r="DX17" s="4">
        <f t="shared" si="19"/>
        <v>0.44267485274631396</v>
      </c>
      <c r="DY17" s="4">
        <f t="shared" si="19"/>
        <v>1.539793436191</v>
      </c>
      <c r="DZ17" s="4">
        <f t="shared" si="19"/>
        <v>2.5815806548611873</v>
      </c>
      <c r="EA17" s="4">
        <f t="shared" ref="EA17:FS17" si="20">EA16*EA14</f>
        <v>2.6389230204697309</v>
      </c>
      <c r="EB17" s="4">
        <f t="shared" si="20"/>
        <v>2.0675462603601917</v>
      </c>
      <c r="EC17" s="4">
        <f t="shared" si="20"/>
        <v>1.7925317948760657</v>
      </c>
      <c r="ED17" s="4">
        <f t="shared" si="20"/>
        <v>2.243081460541692</v>
      </c>
      <c r="EE17" s="4">
        <f t="shared" si="20"/>
        <v>1.7184998881249589</v>
      </c>
      <c r="EF17" s="4">
        <f t="shared" si="20"/>
        <v>2.3776686783659047</v>
      </c>
      <c r="EG17" s="4">
        <f t="shared" si="20"/>
        <v>2.0224308947596055</v>
      </c>
      <c r="EH17" s="4">
        <f t="shared" si="20"/>
        <v>1.7570038500555634</v>
      </c>
      <c r="EI17" s="4">
        <f t="shared" si="20"/>
        <v>1.3552969805174857</v>
      </c>
      <c r="EJ17" s="4">
        <f t="shared" si="20"/>
        <v>0.14903117256883916</v>
      </c>
      <c r="EK17" s="4">
        <f t="shared" si="20"/>
        <v>1.0063681550539776</v>
      </c>
      <c r="EL17" s="4">
        <f t="shared" si="20"/>
        <v>0.98731340019785141</v>
      </c>
      <c r="EM17" s="4">
        <f t="shared" si="20"/>
        <v>0.83051471627539619</v>
      </c>
      <c r="EN17" s="4">
        <f t="shared" si="20"/>
        <v>0.88014850298782854</v>
      </c>
      <c r="EO17" s="4">
        <f t="shared" si="20"/>
        <v>0.82519748482950794</v>
      </c>
      <c r="EP17" s="4">
        <f t="shared" si="20"/>
        <v>0.48328714370727538</v>
      </c>
      <c r="EQ17" s="4">
        <f t="shared" si="20"/>
        <v>0.35150374174118043</v>
      </c>
      <c r="ER17" s="4">
        <f t="shared" si="20"/>
        <v>0.85247089862823489</v>
      </c>
      <c r="ES17" s="4">
        <f t="shared" si="20"/>
        <v>0.51049793958663936</v>
      </c>
      <c r="ET17" s="4">
        <f t="shared" si="20"/>
        <v>0.56226392984390261</v>
      </c>
      <c r="EU17" s="4">
        <f t="shared" si="20"/>
        <v>0.68124017715454099</v>
      </c>
      <c r="EV17" s="4">
        <f t="shared" si="20"/>
        <v>0.58945720195770257</v>
      </c>
      <c r="EW17" s="4">
        <f t="shared" si="20"/>
        <v>0.24746137261390685</v>
      </c>
      <c r="EX17" s="4">
        <f t="shared" si="20"/>
        <v>0.65090525150299072</v>
      </c>
      <c r="EY17" s="4">
        <f t="shared" si="20"/>
        <v>0.3461504101753235</v>
      </c>
      <c r="EZ17" s="4">
        <f t="shared" si="20"/>
        <v>0.42274281978607176</v>
      </c>
      <c r="FA17" s="4">
        <f t="shared" si="20"/>
        <v>0.24973878264427185</v>
      </c>
      <c r="FB17" s="4">
        <f t="shared" si="20"/>
        <v>0.3974855661392212</v>
      </c>
      <c r="FC17" s="4">
        <f t="shared" si="20"/>
        <v>0.33854616880416871</v>
      </c>
      <c r="FD17" s="4">
        <f t="shared" si="20"/>
        <v>0.23831133842468261</v>
      </c>
      <c r="FE17" s="4">
        <f t="shared" si="20"/>
        <v>0.26765643954277035</v>
      </c>
      <c r="FF17" s="4">
        <f t="shared" si="20"/>
        <v>0.34415144920349122</v>
      </c>
      <c r="FG17" s="4">
        <f t="shared" si="20"/>
        <v>0.11055647134780884</v>
      </c>
      <c r="FH17" s="4">
        <f t="shared" si="20"/>
        <v>0.48372691869735718</v>
      </c>
      <c r="FI17" s="4">
        <f t="shared" si="20"/>
        <v>0.4536339998245239</v>
      </c>
      <c r="FJ17" s="4">
        <f t="shared" si="20"/>
        <v>0.4001665234565735</v>
      </c>
      <c r="FK17" s="4">
        <f t="shared" si="20"/>
        <v>0.23082211017608642</v>
      </c>
      <c r="FL17" s="4">
        <f t="shared" si="20"/>
        <v>0.35036526918411254</v>
      </c>
      <c r="FM17" s="4">
        <f t="shared" si="20"/>
        <v>0.37767494916915895</v>
      </c>
      <c r="FN17" s="4">
        <f t="shared" si="20"/>
        <v>0.41482486724853512</v>
      </c>
      <c r="FO17" s="4">
        <f t="shared" si="20"/>
        <v>3.4250711649656297E-2</v>
      </c>
      <c r="FP17" s="4">
        <f t="shared" si="20"/>
        <v>6.5842607617378229E-2</v>
      </c>
      <c r="FQ17" s="4">
        <f t="shared" si="20"/>
        <v>0.12897717654705046</v>
      </c>
      <c r="FR17" s="4">
        <f t="shared" si="20"/>
        <v>0.30842639207839967</v>
      </c>
      <c r="FS17" s="4">
        <f t="shared" si="20"/>
        <v>0.50525486469268799</v>
      </c>
    </row>
    <row r="18" spans="1:256" s="4" customFormat="1" x14ac:dyDescent="0.25">
      <c r="A18" s="4" t="s">
        <v>173</v>
      </c>
      <c r="B18" s="12" t="s">
        <v>8</v>
      </c>
      <c r="C18" s="4">
        <v>0</v>
      </c>
      <c r="D18" s="4">
        <f t="shared" ref="D18:BO18" si="21">C18+D17</f>
        <v>1.1125028425580814</v>
      </c>
      <c r="E18" s="4">
        <f t="shared" si="21"/>
        <v>1.9452498055149521</v>
      </c>
      <c r="F18" s="4">
        <f t="shared" si="21"/>
        <v>2.6626636297224264</v>
      </c>
      <c r="G18" s="4">
        <f t="shared" si="21"/>
        <v>3.3084913210956266</v>
      </c>
      <c r="H18" s="4">
        <f t="shared" si="21"/>
        <v>3.7810628567294158</v>
      </c>
      <c r="I18" s="4">
        <f t="shared" si="21"/>
        <v>4.0913236715565011</v>
      </c>
      <c r="J18" s="4">
        <f t="shared" si="21"/>
        <v>4.3121682711368621</v>
      </c>
      <c r="K18" s="4">
        <f t="shared" si="21"/>
        <v>4.8282953962878308</v>
      </c>
      <c r="L18" s="4">
        <f t="shared" si="21"/>
        <v>5.1427400373361865</v>
      </c>
      <c r="M18" s="4">
        <f t="shared" si="21"/>
        <v>5.4617858526638026</v>
      </c>
      <c r="N18" s="4">
        <f t="shared" si="21"/>
        <v>6.1022543540313761</v>
      </c>
      <c r="O18" s="4">
        <f t="shared" si="21"/>
        <v>6.7596248844901252</v>
      </c>
      <c r="P18" s="4">
        <f t="shared" si="21"/>
        <v>7.5595088489085107</v>
      </c>
      <c r="Q18" s="4">
        <f t="shared" si="21"/>
        <v>8.4744940903462318</v>
      </c>
      <c r="R18" s="4">
        <f t="shared" si="21"/>
        <v>9.1951045537526337</v>
      </c>
      <c r="S18" s="4">
        <f t="shared" si="21"/>
        <v>9.5617914291220529</v>
      </c>
      <c r="T18" s="4">
        <f t="shared" si="21"/>
        <v>11.069365560668023</v>
      </c>
      <c r="U18" s="4">
        <f t="shared" si="21"/>
        <v>12.764867790851534</v>
      </c>
      <c r="V18" s="4">
        <f t="shared" si="21"/>
        <v>13.984525781496345</v>
      </c>
      <c r="W18" s="4">
        <f t="shared" si="21"/>
        <v>15.139988936026233</v>
      </c>
      <c r="X18" s="4">
        <f t="shared" si="21"/>
        <v>16.536190407040007</v>
      </c>
      <c r="Y18" s="4">
        <f t="shared" si="21"/>
        <v>17.495209859009673</v>
      </c>
      <c r="Z18" s="4">
        <f t="shared" si="21"/>
        <v>18.084493905712133</v>
      </c>
      <c r="AA18" s="4">
        <f t="shared" si="21"/>
        <v>19.284527303151794</v>
      </c>
      <c r="AB18" s="4">
        <f t="shared" si="21"/>
        <v>20.514132626286294</v>
      </c>
      <c r="AC18" s="4">
        <f t="shared" si="21"/>
        <v>22.68336372891083</v>
      </c>
      <c r="AD18" s="4">
        <f t="shared" si="21"/>
        <v>24.769121291689721</v>
      </c>
      <c r="AE18" s="4">
        <f t="shared" si="21"/>
        <v>26.888247343115655</v>
      </c>
      <c r="AF18" s="4">
        <f t="shared" si="21"/>
        <v>29.955842374004568</v>
      </c>
      <c r="AG18" s="4">
        <f t="shared" si="21"/>
        <v>33.01811719163522</v>
      </c>
      <c r="AH18" s="4">
        <f t="shared" si="21"/>
        <v>35.47650557930335</v>
      </c>
      <c r="AI18" s="4">
        <f t="shared" si="21"/>
        <v>38.577852584253392</v>
      </c>
      <c r="AJ18" s="4">
        <f t="shared" si="21"/>
        <v>41.042363621024926</v>
      </c>
      <c r="AK18" s="4">
        <f t="shared" si="21"/>
        <v>43.242342014631767</v>
      </c>
      <c r="AL18" s="4">
        <f t="shared" si="21"/>
        <v>45.462310354612157</v>
      </c>
      <c r="AM18" s="4">
        <f t="shared" si="21"/>
        <v>48.068254848072812</v>
      </c>
      <c r="AN18" s="4">
        <f t="shared" si="21"/>
        <v>51.75212344343452</v>
      </c>
      <c r="AO18" s="4">
        <f t="shared" si="21"/>
        <v>55.31675852343826</v>
      </c>
      <c r="AP18" s="4">
        <f t="shared" si="21"/>
        <v>58.191620593515921</v>
      </c>
      <c r="AQ18" s="4">
        <f t="shared" si="21"/>
        <v>61.007713149420312</v>
      </c>
      <c r="AR18" s="4">
        <f t="shared" si="21"/>
        <v>64.174376984683562</v>
      </c>
      <c r="AS18" s="4">
        <f t="shared" si="21"/>
        <v>67.683385904161028</v>
      </c>
      <c r="AT18" s="4">
        <f t="shared" si="21"/>
        <v>71.150739469043302</v>
      </c>
      <c r="AU18" s="4">
        <f t="shared" si="21"/>
        <v>75.121587905839974</v>
      </c>
      <c r="AV18" s="4">
        <f t="shared" si="21"/>
        <v>80.662302915052464</v>
      </c>
      <c r="AW18" s="4">
        <f t="shared" si="21"/>
        <v>86.108496230908926</v>
      </c>
      <c r="AX18" s="4">
        <f t="shared" si="21"/>
        <v>90.486832341708237</v>
      </c>
      <c r="AY18" s="4">
        <f t="shared" si="21"/>
        <v>95.139602340064343</v>
      </c>
      <c r="AZ18" s="4">
        <f t="shared" si="21"/>
        <v>100.30317166506434</v>
      </c>
      <c r="BA18" s="4">
        <f t="shared" si="21"/>
        <v>105.76392241506434</v>
      </c>
      <c r="BB18" s="4">
        <f t="shared" si="21"/>
        <v>111.46319035664655</v>
      </c>
      <c r="BC18" s="4">
        <f t="shared" si="21"/>
        <v>117.93974296614982</v>
      </c>
      <c r="BD18" s="4">
        <f t="shared" si="21"/>
        <v>122.56791104127623</v>
      </c>
      <c r="BE18" s="4">
        <f t="shared" si="21"/>
        <v>128.55262219034293</v>
      </c>
      <c r="BF18" s="4">
        <f t="shared" si="21"/>
        <v>134.39540586389759</v>
      </c>
      <c r="BG18" s="4">
        <f t="shared" si="21"/>
        <v>140.79577717411973</v>
      </c>
      <c r="BH18" s="4">
        <f t="shared" si="21"/>
        <v>147.79859243172862</v>
      </c>
      <c r="BI18" s="4">
        <f t="shared" si="21"/>
        <v>155.95900948569039</v>
      </c>
      <c r="BJ18" s="4">
        <f t="shared" si="21"/>
        <v>166.74382251487233</v>
      </c>
      <c r="BK18" s="4">
        <f t="shared" si="21"/>
        <v>173.26787677512624</v>
      </c>
      <c r="BL18" s="4">
        <f t="shared" si="21"/>
        <v>179.15917941794851</v>
      </c>
      <c r="BM18" s="4">
        <f t="shared" si="21"/>
        <v>184.57132068381765</v>
      </c>
      <c r="BN18" s="4">
        <f t="shared" si="21"/>
        <v>189.99532068381765</v>
      </c>
      <c r="BO18" s="4">
        <f t="shared" si="21"/>
        <v>199.41292068381765</v>
      </c>
      <c r="BP18" s="4">
        <f t="shared" ref="BP18:EA18" si="22">BO18+BP17</f>
        <v>208.77292068381763</v>
      </c>
      <c r="BQ18" s="4">
        <f t="shared" si="22"/>
        <v>215.74693328757741</v>
      </c>
      <c r="BR18" s="4">
        <f t="shared" si="22"/>
        <v>220.33967071433523</v>
      </c>
      <c r="BS18" s="4">
        <f t="shared" si="22"/>
        <v>226.59248489280202</v>
      </c>
      <c r="BT18" s="4">
        <f t="shared" si="22"/>
        <v>231.94733657737234</v>
      </c>
      <c r="BU18" s="4">
        <f t="shared" si="22"/>
        <v>238.94652526755789</v>
      </c>
      <c r="BV18" s="4">
        <f t="shared" si="22"/>
        <v>245.4865577687786</v>
      </c>
      <c r="BW18" s="4">
        <f t="shared" si="22"/>
        <v>251.32931640525319</v>
      </c>
      <c r="BX18" s="4">
        <f t="shared" si="22"/>
        <v>254.74878494163013</v>
      </c>
      <c r="BY18" s="4">
        <f t="shared" si="22"/>
        <v>261.34136505027271</v>
      </c>
      <c r="BZ18" s="4">
        <f t="shared" si="22"/>
        <v>265.64267455955007</v>
      </c>
      <c r="CA18" s="4">
        <f t="shared" si="22"/>
        <v>268.20207061667895</v>
      </c>
      <c r="CB18" s="4">
        <f t="shared" si="22"/>
        <v>270.49647061667895</v>
      </c>
      <c r="CC18" s="4">
        <f t="shared" si="22"/>
        <v>276.41967061667896</v>
      </c>
      <c r="CD18" s="4">
        <f t="shared" si="22"/>
        <v>283.01937032371023</v>
      </c>
      <c r="CE18" s="4">
        <f t="shared" si="22"/>
        <v>288.31789601951101</v>
      </c>
      <c r="CF18" s="4">
        <f t="shared" si="22"/>
        <v>294.79483266501882</v>
      </c>
      <c r="CG18" s="4">
        <f t="shared" si="22"/>
        <v>300.52184392600515</v>
      </c>
      <c r="CH18" s="4">
        <f t="shared" si="22"/>
        <v>305.71644078879814</v>
      </c>
      <c r="CI18" s="4">
        <f t="shared" si="22"/>
        <v>311.67032750754817</v>
      </c>
      <c r="CJ18" s="4">
        <f t="shared" si="22"/>
        <v>317.62628331809503</v>
      </c>
      <c r="CK18" s="4">
        <f t="shared" si="22"/>
        <v>321.67743825583915</v>
      </c>
      <c r="CL18" s="4">
        <f t="shared" si="22"/>
        <v>324.75593076377373</v>
      </c>
      <c r="CM18" s="4">
        <f t="shared" si="22"/>
        <v>330.4064574971722</v>
      </c>
      <c r="CN18" s="4">
        <f t="shared" si="22"/>
        <v>336.08228711753355</v>
      </c>
      <c r="CO18" s="4">
        <f t="shared" si="22"/>
        <v>340.45988711753353</v>
      </c>
      <c r="CP18" s="4">
        <f t="shared" si="22"/>
        <v>345.1542871175335</v>
      </c>
      <c r="CQ18" s="4">
        <f t="shared" si="22"/>
        <v>349.81988711753348</v>
      </c>
      <c r="CR18" s="4">
        <f t="shared" si="22"/>
        <v>354.74468711753349</v>
      </c>
      <c r="CS18" s="4">
        <f t="shared" si="22"/>
        <v>359.9574871175335</v>
      </c>
      <c r="CT18" s="4">
        <f t="shared" si="22"/>
        <v>365.65988711753351</v>
      </c>
      <c r="CU18" s="4">
        <f t="shared" si="22"/>
        <v>371.33348711753354</v>
      </c>
      <c r="CV18" s="4">
        <f t="shared" si="22"/>
        <v>376.72868711753352</v>
      </c>
      <c r="CW18" s="4">
        <f t="shared" si="22"/>
        <v>383.12568357749444</v>
      </c>
      <c r="CX18" s="4">
        <f t="shared" si="22"/>
        <v>389.40658659263119</v>
      </c>
      <c r="CY18" s="4">
        <f t="shared" si="22"/>
        <v>395.79107740684015</v>
      </c>
      <c r="CZ18" s="4">
        <f t="shared" si="22"/>
        <v>400.18338667197685</v>
      </c>
      <c r="DA18" s="4">
        <f t="shared" si="22"/>
        <v>405.49751844687921</v>
      </c>
      <c r="DB18" s="4">
        <f t="shared" si="22"/>
        <v>410.50857725425226</v>
      </c>
      <c r="DC18" s="4">
        <f t="shared" si="22"/>
        <v>415.60238554282648</v>
      </c>
      <c r="DD18" s="4">
        <f t="shared" si="22"/>
        <v>421.61688474936943</v>
      </c>
      <c r="DE18" s="4">
        <f t="shared" si="22"/>
        <v>427.48585493369558</v>
      </c>
      <c r="DF18" s="4">
        <f t="shared" si="22"/>
        <v>432.40967268271902</v>
      </c>
      <c r="DG18" s="4">
        <f t="shared" si="22"/>
        <v>439.10285505576587</v>
      </c>
      <c r="DH18" s="4">
        <f t="shared" si="22"/>
        <v>444.01964338584401</v>
      </c>
      <c r="DI18" s="4">
        <f t="shared" si="22"/>
        <v>449.54422281953549</v>
      </c>
      <c r="DJ18" s="4">
        <f t="shared" si="22"/>
        <v>454.62525444024658</v>
      </c>
      <c r="DK18" s="4">
        <f t="shared" si="22"/>
        <v>459.73592905243697</v>
      </c>
      <c r="DL18" s="4">
        <f t="shared" si="22"/>
        <v>463.91180279310436</v>
      </c>
      <c r="DM18" s="4">
        <f t="shared" si="22"/>
        <v>467.93612889903659</v>
      </c>
      <c r="DN18" s="4">
        <f t="shared" si="22"/>
        <v>472.12757017340721</v>
      </c>
      <c r="DO18" s="4">
        <f t="shared" si="22"/>
        <v>477.31898119823279</v>
      </c>
      <c r="DP18" s="4">
        <f t="shared" si="22"/>
        <v>480.96638548188179</v>
      </c>
      <c r="DQ18" s="4">
        <f t="shared" si="22"/>
        <v>484.76644937569381</v>
      </c>
      <c r="DR18" s="4">
        <f t="shared" si="22"/>
        <v>487.08289645915056</v>
      </c>
      <c r="DS18" s="4">
        <f t="shared" si="22"/>
        <v>489.08839509915714</v>
      </c>
      <c r="DT18" s="4">
        <f t="shared" si="22"/>
        <v>490.34373260022346</v>
      </c>
      <c r="DU18" s="4">
        <f t="shared" si="22"/>
        <v>491.11783201921895</v>
      </c>
      <c r="DV18" s="4">
        <f t="shared" si="22"/>
        <v>493.05517049442989</v>
      </c>
      <c r="DW18" s="4">
        <f t="shared" si="22"/>
        <v>495.68492765606442</v>
      </c>
      <c r="DX18" s="4">
        <f t="shared" si="22"/>
        <v>496.12760250881075</v>
      </c>
      <c r="DY18" s="4">
        <f t="shared" si="22"/>
        <v>497.66739594500177</v>
      </c>
      <c r="DZ18" s="4">
        <f t="shared" si="22"/>
        <v>500.24897659986294</v>
      </c>
      <c r="EA18" s="4">
        <f t="shared" si="22"/>
        <v>502.88789962033269</v>
      </c>
      <c r="EB18" s="4">
        <f t="shared" ref="EB18:FS18" si="23">EA18+EB17</f>
        <v>504.95544588069288</v>
      </c>
      <c r="EC18" s="4">
        <f t="shared" si="23"/>
        <v>506.74797767556896</v>
      </c>
      <c r="ED18" s="4">
        <f t="shared" si="23"/>
        <v>508.99105913611066</v>
      </c>
      <c r="EE18" s="4">
        <f t="shared" si="23"/>
        <v>510.7095590242356</v>
      </c>
      <c r="EF18" s="4">
        <f t="shared" si="23"/>
        <v>513.08722770260147</v>
      </c>
      <c r="EG18" s="4">
        <f t="shared" si="23"/>
        <v>515.10965859736109</v>
      </c>
      <c r="EH18" s="4">
        <f t="shared" si="23"/>
        <v>516.86666244741662</v>
      </c>
      <c r="EI18" s="4">
        <f t="shared" si="23"/>
        <v>518.22195942793405</v>
      </c>
      <c r="EJ18" s="4">
        <f t="shared" si="23"/>
        <v>518.37099060050286</v>
      </c>
      <c r="EK18" s="4">
        <f t="shared" si="23"/>
        <v>519.37735875555688</v>
      </c>
      <c r="EL18" s="4">
        <f t="shared" si="23"/>
        <v>520.36467215575476</v>
      </c>
      <c r="EM18" s="4">
        <f t="shared" si="23"/>
        <v>521.19518687203015</v>
      </c>
      <c r="EN18" s="4">
        <f t="shared" si="23"/>
        <v>522.07533537501797</v>
      </c>
      <c r="EO18" s="4">
        <f t="shared" si="23"/>
        <v>522.90053285984743</v>
      </c>
      <c r="EP18" s="4">
        <f t="shared" si="23"/>
        <v>523.38382000355466</v>
      </c>
      <c r="EQ18" s="4">
        <f t="shared" si="23"/>
        <v>523.73532374529589</v>
      </c>
      <c r="ER18" s="4">
        <f t="shared" si="23"/>
        <v>524.5877946439241</v>
      </c>
      <c r="ES18" s="4">
        <f t="shared" si="23"/>
        <v>525.09829258351078</v>
      </c>
      <c r="ET18" s="4">
        <f t="shared" si="23"/>
        <v>525.66055651335466</v>
      </c>
      <c r="EU18" s="4">
        <f t="shared" si="23"/>
        <v>526.34179669050923</v>
      </c>
      <c r="EV18" s="4">
        <f t="shared" si="23"/>
        <v>526.93125389246688</v>
      </c>
      <c r="EW18" s="4">
        <f t="shared" si="23"/>
        <v>527.17871526508077</v>
      </c>
      <c r="EX18" s="4">
        <f t="shared" si="23"/>
        <v>527.82962051658376</v>
      </c>
      <c r="EY18" s="4">
        <f t="shared" si="23"/>
        <v>528.17577092675913</v>
      </c>
      <c r="EZ18" s="4">
        <f t="shared" si="23"/>
        <v>528.59851374654522</v>
      </c>
      <c r="FA18" s="4">
        <f t="shared" si="23"/>
        <v>528.84825252918949</v>
      </c>
      <c r="FB18" s="4">
        <f t="shared" si="23"/>
        <v>529.24573809532876</v>
      </c>
      <c r="FC18" s="4">
        <f t="shared" si="23"/>
        <v>529.58428426413298</v>
      </c>
      <c r="FD18" s="4">
        <f t="shared" si="23"/>
        <v>529.82259560255761</v>
      </c>
      <c r="FE18" s="4">
        <f t="shared" si="23"/>
        <v>530.09025204210036</v>
      </c>
      <c r="FF18" s="4">
        <f t="shared" si="23"/>
        <v>530.4344034913039</v>
      </c>
      <c r="FG18" s="4">
        <f t="shared" si="23"/>
        <v>530.54495996265166</v>
      </c>
      <c r="FH18" s="4">
        <f t="shared" si="23"/>
        <v>531.02868688134902</v>
      </c>
      <c r="FI18" s="4">
        <f t="shared" si="23"/>
        <v>531.48232088117356</v>
      </c>
      <c r="FJ18" s="4">
        <f t="shared" si="23"/>
        <v>531.88248740463018</v>
      </c>
      <c r="FK18" s="4">
        <f t="shared" si="23"/>
        <v>532.11330951480625</v>
      </c>
      <c r="FL18" s="4">
        <f t="shared" si="23"/>
        <v>532.46367478399031</v>
      </c>
      <c r="FM18" s="4">
        <f t="shared" si="23"/>
        <v>532.84134973315952</v>
      </c>
      <c r="FN18" s="4">
        <f t="shared" si="23"/>
        <v>533.25617460040803</v>
      </c>
      <c r="FO18" s="4">
        <f t="shared" si="23"/>
        <v>533.29042531205766</v>
      </c>
      <c r="FP18" s="4">
        <f t="shared" si="23"/>
        <v>533.35626791967502</v>
      </c>
      <c r="FQ18" s="4">
        <f t="shared" si="23"/>
        <v>533.48524509622212</v>
      </c>
      <c r="FR18" s="4">
        <f t="shared" si="23"/>
        <v>533.79367148830056</v>
      </c>
      <c r="FS18" s="4">
        <f t="shared" si="23"/>
        <v>534.29892635299325</v>
      </c>
    </row>
    <row r="19" spans="1:256" s="23" customFormat="1" x14ac:dyDescent="0.25">
      <c r="A19" s="23" t="s">
        <v>174</v>
      </c>
      <c r="B19" s="24" t="s">
        <v>8</v>
      </c>
      <c r="C19" s="23">
        <f>C17</f>
        <v>1.1015352487564087</v>
      </c>
      <c r="D19" s="23">
        <f t="shared" ref="D19:BO19" si="24">C19+D17+(D24-D25)+(D34-D35)</f>
        <v>2.2140380913144901</v>
      </c>
      <c r="E19" s="23">
        <f t="shared" si="24"/>
        <v>3.0467850542713606</v>
      </c>
      <c r="F19" s="23">
        <f t="shared" si="24"/>
        <v>3.7641988784788349</v>
      </c>
      <c r="G19" s="23">
        <f t="shared" si="24"/>
        <v>4.4100265698520351</v>
      </c>
      <c r="H19" s="23">
        <f t="shared" si="24"/>
        <v>4.8825981054858243</v>
      </c>
      <c r="I19" s="23">
        <f t="shared" si="24"/>
        <v>5.1928589203129096</v>
      </c>
      <c r="J19" s="23">
        <f t="shared" si="24"/>
        <v>8.6137035198932708</v>
      </c>
      <c r="K19" s="23">
        <f t="shared" si="24"/>
        <v>9.1298306450442404</v>
      </c>
      <c r="L19" s="23">
        <f t="shared" si="24"/>
        <v>9.444275286092596</v>
      </c>
      <c r="M19" s="23">
        <f t="shared" si="24"/>
        <v>9.7633211014202121</v>
      </c>
      <c r="N19" s="23">
        <f t="shared" si="24"/>
        <v>10.403789602787786</v>
      </c>
      <c r="O19" s="23">
        <f t="shared" si="24"/>
        <v>11.061160133246535</v>
      </c>
      <c r="P19" s="23">
        <f t="shared" si="24"/>
        <v>11.861044097664919</v>
      </c>
      <c r="Q19" s="23">
        <f t="shared" si="24"/>
        <v>12.77602933910264</v>
      </c>
      <c r="R19" s="23">
        <f t="shared" si="24"/>
        <v>15.050839802509042</v>
      </c>
      <c r="S19" s="23">
        <f t="shared" si="24"/>
        <v>20.822460011211795</v>
      </c>
      <c r="T19" s="23">
        <f t="shared" si="24"/>
        <v>22.330034142757764</v>
      </c>
      <c r="U19" s="23">
        <f t="shared" si="24"/>
        <v>24.025536372941275</v>
      </c>
      <c r="V19" s="23">
        <f t="shared" si="24"/>
        <v>25.245194363586087</v>
      </c>
      <c r="W19" s="23">
        <f t="shared" si="24"/>
        <v>26.400657518115977</v>
      </c>
      <c r="X19" s="23">
        <f t="shared" si="24"/>
        <v>27.796858989129749</v>
      </c>
      <c r="Y19" s="23">
        <f t="shared" si="24"/>
        <v>33.20987844109942</v>
      </c>
      <c r="Z19" s="23">
        <f t="shared" si="24"/>
        <v>33.79916248780188</v>
      </c>
      <c r="AA19" s="23">
        <f t="shared" si="24"/>
        <v>34.999195885241541</v>
      </c>
      <c r="AB19" s="23">
        <f t="shared" si="24"/>
        <v>39.678510732468155</v>
      </c>
      <c r="AC19" s="23">
        <f t="shared" si="24"/>
        <v>41.847741835092691</v>
      </c>
      <c r="AD19" s="23">
        <f t="shared" si="24"/>
        <v>43.933499397871579</v>
      </c>
      <c r="AE19" s="23">
        <f t="shared" si="24"/>
        <v>46.052625449297516</v>
      </c>
      <c r="AF19" s="23">
        <f t="shared" si="24"/>
        <v>49.120220480186433</v>
      </c>
      <c r="AG19" s="23">
        <f t="shared" si="24"/>
        <v>52.182495297817084</v>
      </c>
      <c r="AH19" s="23">
        <f t="shared" si="24"/>
        <v>57.739781131318281</v>
      </c>
      <c r="AI19" s="23">
        <f t="shared" si="24"/>
        <v>60.841128136268324</v>
      </c>
      <c r="AJ19" s="23">
        <f t="shared" si="24"/>
        <v>63.305639173039857</v>
      </c>
      <c r="AK19" s="23">
        <f t="shared" si="24"/>
        <v>65.505617566646691</v>
      </c>
      <c r="AL19" s="23">
        <f t="shared" si="24"/>
        <v>67.725585906627089</v>
      </c>
      <c r="AM19" s="23">
        <f t="shared" si="24"/>
        <v>70.331530400087743</v>
      </c>
      <c r="AN19" s="23">
        <f t="shared" si="24"/>
        <v>74.015398995449459</v>
      </c>
      <c r="AO19" s="23">
        <f t="shared" si="24"/>
        <v>80.073731521286263</v>
      </c>
      <c r="AP19" s="23">
        <f t="shared" si="24"/>
        <v>82.948593591363917</v>
      </c>
      <c r="AQ19" s="23">
        <f t="shared" si="24"/>
        <v>85.764686147268307</v>
      </c>
      <c r="AR19" s="23">
        <f t="shared" si="24"/>
        <v>88.931349982531557</v>
      </c>
      <c r="AS19" s="23">
        <f t="shared" si="24"/>
        <v>92.440358902009024</v>
      </c>
      <c r="AT19" s="23">
        <f t="shared" si="24"/>
        <v>95.907712466891297</v>
      </c>
      <c r="AU19" s="23">
        <f t="shared" si="24"/>
        <v>101.54441566573402</v>
      </c>
      <c r="AV19" s="23">
        <f t="shared" si="24"/>
        <v>107.08513067494651</v>
      </c>
      <c r="AW19" s="23">
        <f t="shared" si="24"/>
        <v>113.03356399080297</v>
      </c>
      <c r="AX19" s="23">
        <f t="shared" si="24"/>
        <v>117.41190010160228</v>
      </c>
      <c r="AY19" s="23">
        <f t="shared" si="24"/>
        <v>122.06467009995839</v>
      </c>
      <c r="AZ19" s="23">
        <f t="shared" si="24"/>
        <v>128.02625418700444</v>
      </c>
      <c r="BA19" s="23">
        <f t="shared" si="24"/>
        <v>133.48700493700443</v>
      </c>
      <c r="BB19" s="23">
        <f t="shared" si="24"/>
        <v>139.18627287858664</v>
      </c>
      <c r="BC19" s="23">
        <f t="shared" si="24"/>
        <v>145.66282548808991</v>
      </c>
      <c r="BD19" s="23">
        <f t="shared" si="24"/>
        <v>151.96145124049357</v>
      </c>
      <c r="BE19" s="23">
        <f t="shared" si="24"/>
        <v>157.94616238956027</v>
      </c>
      <c r="BF19" s="23">
        <f t="shared" si="24"/>
        <v>163.78894606311493</v>
      </c>
      <c r="BG19" s="23">
        <f t="shared" si="24"/>
        <v>170.18931737333708</v>
      </c>
      <c r="BH19" s="23">
        <f t="shared" si="24"/>
        <v>177.19213263094596</v>
      </c>
      <c r="BI19" s="23">
        <f t="shared" si="24"/>
        <v>185.67827521142914</v>
      </c>
      <c r="BJ19" s="23">
        <f t="shared" si="24"/>
        <v>196.46308824061109</v>
      </c>
      <c r="BK19" s="23">
        <f t="shared" si="24"/>
        <v>202.98714250086499</v>
      </c>
      <c r="BL19" s="23">
        <f t="shared" si="24"/>
        <v>209.96772514368726</v>
      </c>
      <c r="BM19" s="23">
        <f t="shared" si="24"/>
        <v>215.38297229563429</v>
      </c>
      <c r="BN19" s="23">
        <f t="shared" si="24"/>
        <v>220.8069722956343</v>
      </c>
      <c r="BO19" s="23">
        <f t="shared" si="24"/>
        <v>230.22457229563429</v>
      </c>
      <c r="BP19" s="23">
        <f t="shared" ref="BP19:EA19" si="25">BO19+BP17+(BP24-BP25)+(BP34-BP35)</f>
        <v>239.5845722956343</v>
      </c>
      <c r="BQ19" s="23">
        <f t="shared" si="25"/>
        <v>246.84658489939409</v>
      </c>
      <c r="BR19" s="23">
        <f t="shared" si="25"/>
        <v>251.43932232615191</v>
      </c>
      <c r="BS19" s="23">
        <f t="shared" si="25"/>
        <v>257.6921365046187</v>
      </c>
      <c r="BT19" s="23">
        <f t="shared" si="25"/>
        <v>263.04698818918899</v>
      </c>
      <c r="BU19" s="23">
        <f t="shared" si="25"/>
        <v>270.04617687937451</v>
      </c>
      <c r="BV19" s="23">
        <f t="shared" si="25"/>
        <v>276.58620938059522</v>
      </c>
      <c r="BW19" s="23">
        <f t="shared" si="25"/>
        <v>282.42896801706985</v>
      </c>
      <c r="BX19" s="23">
        <f t="shared" si="25"/>
        <v>285.84843655344679</v>
      </c>
      <c r="BY19" s="23">
        <f t="shared" si="25"/>
        <v>292.44101666208934</v>
      </c>
      <c r="BZ19" s="23">
        <f t="shared" si="25"/>
        <v>296.7423261713667</v>
      </c>
      <c r="CA19" s="23">
        <f t="shared" si="25"/>
        <v>299.30172222849558</v>
      </c>
      <c r="CB19" s="23">
        <f t="shared" si="25"/>
        <v>301.59612222849557</v>
      </c>
      <c r="CC19" s="23">
        <f t="shared" si="25"/>
        <v>307.51932222849558</v>
      </c>
      <c r="CD19" s="23">
        <f t="shared" si="25"/>
        <v>314.11902193552686</v>
      </c>
      <c r="CE19" s="23">
        <f t="shared" si="25"/>
        <v>319.41754763132764</v>
      </c>
      <c r="CF19" s="23">
        <f t="shared" si="25"/>
        <v>325.89448427683544</v>
      </c>
      <c r="CG19" s="23">
        <f t="shared" si="25"/>
        <v>333.07022281054907</v>
      </c>
      <c r="CH19" s="23">
        <f t="shared" si="25"/>
        <v>338.26481967334206</v>
      </c>
      <c r="CI19" s="23">
        <f t="shared" si="25"/>
        <v>344.21870639209209</v>
      </c>
      <c r="CJ19" s="23">
        <f t="shared" si="25"/>
        <v>350.17466220263896</v>
      </c>
      <c r="CK19" s="23">
        <f t="shared" si="25"/>
        <v>354.22581714038307</v>
      </c>
      <c r="CL19" s="23">
        <f t="shared" si="25"/>
        <v>357.30430964831766</v>
      </c>
      <c r="CM19" s="23">
        <f t="shared" si="25"/>
        <v>362.95483638171612</v>
      </c>
      <c r="CN19" s="23">
        <f t="shared" si="25"/>
        <v>368.63066600207748</v>
      </c>
      <c r="CO19" s="23">
        <f t="shared" si="25"/>
        <v>373.00826600207745</v>
      </c>
      <c r="CP19" s="23">
        <f t="shared" si="25"/>
        <v>378.3799023657138</v>
      </c>
      <c r="CQ19" s="23">
        <f t="shared" si="25"/>
        <v>383.04550236571379</v>
      </c>
      <c r="CR19" s="23">
        <f t="shared" si="25"/>
        <v>387.97030236571379</v>
      </c>
      <c r="CS19" s="23">
        <f t="shared" si="25"/>
        <v>393.18310236571381</v>
      </c>
      <c r="CT19" s="23">
        <f t="shared" si="25"/>
        <v>398.88550236571382</v>
      </c>
      <c r="CU19" s="23">
        <f t="shared" si="25"/>
        <v>404.55910236571384</v>
      </c>
      <c r="CV19" s="23">
        <f t="shared" si="25"/>
        <v>409.95430236571383</v>
      </c>
      <c r="CW19" s="23">
        <f t="shared" si="25"/>
        <v>416.35129882567475</v>
      </c>
      <c r="CX19" s="23">
        <f t="shared" si="25"/>
        <v>422.63220184081149</v>
      </c>
      <c r="CY19" s="23">
        <f t="shared" si="25"/>
        <v>429.01669265502045</v>
      </c>
      <c r="CZ19" s="23">
        <f t="shared" si="25"/>
        <v>434.12580192015713</v>
      </c>
      <c r="DA19" s="23">
        <f t="shared" si="25"/>
        <v>439.43993369505949</v>
      </c>
      <c r="DB19" s="23">
        <f t="shared" si="25"/>
        <v>444.45099250243254</v>
      </c>
      <c r="DC19" s="23">
        <f t="shared" si="25"/>
        <v>449.54480079100676</v>
      </c>
      <c r="DD19" s="23">
        <f t="shared" si="25"/>
        <v>455.55929999754972</v>
      </c>
      <c r="DE19" s="23">
        <f t="shared" si="25"/>
        <v>461.42827018187586</v>
      </c>
      <c r="DF19" s="23">
        <f t="shared" si="25"/>
        <v>466.3520879308993</v>
      </c>
      <c r="DG19" s="23">
        <f t="shared" si="25"/>
        <v>473.04527030394615</v>
      </c>
      <c r="DH19" s="23">
        <f t="shared" si="25"/>
        <v>477.96205863402429</v>
      </c>
      <c r="DI19" s="23">
        <f t="shared" si="25"/>
        <v>483.48663806771577</v>
      </c>
      <c r="DJ19" s="23">
        <f t="shared" si="25"/>
        <v>488.56766968842686</v>
      </c>
      <c r="DK19" s="23">
        <f t="shared" si="25"/>
        <v>493.67834430061725</v>
      </c>
      <c r="DL19" s="23">
        <f t="shared" si="25"/>
        <v>497.85421804128464</v>
      </c>
      <c r="DM19" s="23">
        <f t="shared" si="25"/>
        <v>501.87854414721687</v>
      </c>
      <c r="DN19" s="23">
        <f t="shared" si="25"/>
        <v>506.06998542158749</v>
      </c>
      <c r="DO19" s="23">
        <f t="shared" si="25"/>
        <v>511.26139644641307</v>
      </c>
      <c r="DP19" s="23">
        <f t="shared" si="25"/>
        <v>514.90880073006201</v>
      </c>
      <c r="DQ19" s="23">
        <f t="shared" si="25"/>
        <v>518.70886462387398</v>
      </c>
      <c r="DR19" s="23">
        <f t="shared" si="25"/>
        <v>524.49190481077903</v>
      </c>
      <c r="DS19" s="23">
        <f t="shared" si="25"/>
        <v>524.25045314776833</v>
      </c>
      <c r="DT19" s="23">
        <f t="shared" si="25"/>
        <v>528.15759754538635</v>
      </c>
      <c r="DU19" s="23">
        <f t="shared" si="25"/>
        <v>529.40908055583634</v>
      </c>
      <c r="DV19" s="23">
        <f t="shared" si="25"/>
        <v>534.71303972070245</v>
      </c>
      <c r="DW19" s="23">
        <f t="shared" si="25"/>
        <v>536.89963088257502</v>
      </c>
      <c r="DX19" s="23">
        <f t="shared" si="25"/>
        <v>542.34225056290757</v>
      </c>
      <c r="DY19" s="23">
        <f t="shared" si="25"/>
        <v>543.88204399909853</v>
      </c>
      <c r="DZ19" s="23">
        <f t="shared" si="25"/>
        <v>546.46362465395976</v>
      </c>
      <c r="EA19" s="23">
        <f t="shared" si="25"/>
        <v>549.1025476744295</v>
      </c>
      <c r="EB19" s="23">
        <f t="shared" ref="EB19:FS19" si="26">EA19+EB17+(EB24-EB25)+(EB34-EB35)</f>
        <v>551.17009393478975</v>
      </c>
      <c r="EC19" s="23">
        <f t="shared" si="26"/>
        <v>552.96262572966577</v>
      </c>
      <c r="ED19" s="23">
        <f t="shared" si="26"/>
        <v>555.20570719020748</v>
      </c>
      <c r="EE19" s="23">
        <f t="shared" si="26"/>
        <v>560.31863466453933</v>
      </c>
      <c r="EF19" s="23">
        <f t="shared" si="26"/>
        <v>569.63601837052033</v>
      </c>
      <c r="EG19" s="23">
        <f t="shared" si="26"/>
        <v>571.65844926527996</v>
      </c>
      <c r="EH19" s="23">
        <f t="shared" si="26"/>
        <v>573.41545311533548</v>
      </c>
      <c r="EI19" s="23">
        <f t="shared" si="26"/>
        <v>574.77075009585292</v>
      </c>
      <c r="EJ19" s="23">
        <f t="shared" si="26"/>
        <v>577.60866402704244</v>
      </c>
      <c r="EK19" s="23">
        <f t="shared" si="26"/>
        <v>578.61503218209646</v>
      </c>
      <c r="EL19" s="23">
        <f t="shared" si="26"/>
        <v>579.60234558229433</v>
      </c>
      <c r="EM19" s="23">
        <f t="shared" si="26"/>
        <v>580.43286029856972</v>
      </c>
      <c r="EN19" s="23">
        <f t="shared" si="26"/>
        <v>581.31300880155754</v>
      </c>
      <c r="EO19" s="23">
        <f t="shared" si="26"/>
        <v>582.138206286387</v>
      </c>
      <c r="EP19" s="23">
        <f t="shared" si="26"/>
        <v>582.62149343009423</v>
      </c>
      <c r="EQ19" s="23">
        <f t="shared" si="26"/>
        <v>586.97299717183546</v>
      </c>
      <c r="ER19" s="23">
        <f t="shared" si="26"/>
        <v>587.82546807046367</v>
      </c>
      <c r="ES19" s="23">
        <f t="shared" si="26"/>
        <v>588.33596601005036</v>
      </c>
      <c r="ET19" s="23">
        <f t="shared" si="26"/>
        <v>588.89822993989424</v>
      </c>
      <c r="EU19" s="23">
        <f t="shared" si="26"/>
        <v>589.5794701170488</v>
      </c>
      <c r="EV19" s="23">
        <f t="shared" si="26"/>
        <v>590.16892731900646</v>
      </c>
      <c r="EW19" s="23">
        <f t="shared" si="26"/>
        <v>594.41638869162034</v>
      </c>
      <c r="EX19" s="23">
        <f t="shared" si="26"/>
        <v>595.06729394312333</v>
      </c>
      <c r="EY19" s="23">
        <f t="shared" si="26"/>
        <v>595.4134443532987</v>
      </c>
      <c r="EZ19" s="23">
        <f t="shared" si="26"/>
        <v>595.8361871730848</v>
      </c>
      <c r="FA19" s="23">
        <f t="shared" si="26"/>
        <v>596.88592595572902</v>
      </c>
      <c r="FB19" s="23">
        <f t="shared" si="26"/>
        <v>597.28341152186829</v>
      </c>
      <c r="FC19" s="23">
        <f t="shared" si="26"/>
        <v>597.6219576906725</v>
      </c>
      <c r="FD19" s="23">
        <f t="shared" si="26"/>
        <v>597.86026902909714</v>
      </c>
      <c r="FE19" s="23">
        <f t="shared" si="26"/>
        <v>604.12792546863989</v>
      </c>
      <c r="FF19" s="23">
        <f t="shared" si="26"/>
        <v>604.47207691784342</v>
      </c>
      <c r="FG19" s="23">
        <f t="shared" si="26"/>
        <v>606.98263338919116</v>
      </c>
      <c r="FH19" s="23">
        <f t="shared" si="26"/>
        <v>607.46636030788852</v>
      </c>
      <c r="FI19" s="23">
        <f t="shared" si="26"/>
        <v>607.91999430771307</v>
      </c>
      <c r="FJ19" s="23">
        <f t="shared" si="26"/>
        <v>608.32016083116969</v>
      </c>
      <c r="FK19" s="23">
        <f t="shared" si="26"/>
        <v>608.55098294134575</v>
      </c>
      <c r="FL19" s="23">
        <f t="shared" si="26"/>
        <v>608.90134821052982</v>
      </c>
      <c r="FM19" s="23">
        <f t="shared" si="26"/>
        <v>609.27902315969902</v>
      </c>
      <c r="FN19" s="23">
        <f t="shared" si="26"/>
        <v>609.69384802694753</v>
      </c>
      <c r="FO19" s="23">
        <f t="shared" si="26"/>
        <v>609.72809873859717</v>
      </c>
      <c r="FP19" s="23">
        <f t="shared" si="26"/>
        <v>609.79394134621452</v>
      </c>
      <c r="FQ19" s="23">
        <f t="shared" si="26"/>
        <v>609.92291852276162</v>
      </c>
      <c r="FR19" s="23">
        <f t="shared" si="26"/>
        <v>610.23134491484007</v>
      </c>
      <c r="FS19" s="23">
        <f t="shared" si="26"/>
        <v>610.73659977953275</v>
      </c>
    </row>
    <row r="20" spans="1:256" s="3" customFormat="1" x14ac:dyDescent="0.25">
      <c r="A20" s="20" t="s">
        <v>7</v>
      </c>
      <c r="B20" s="21" t="s">
        <v>10</v>
      </c>
      <c r="C20" s="56">
        <f>'Raw Data'!B36</f>
        <v>0.01</v>
      </c>
      <c r="D20" s="56">
        <f>'Raw Data'!C36</f>
        <v>0.01</v>
      </c>
      <c r="E20" s="56">
        <f>'Raw Data'!D36</f>
        <v>0.01</v>
      </c>
      <c r="F20" s="56">
        <f>'Raw Data'!E36</f>
        <v>0.01</v>
      </c>
      <c r="G20" s="56">
        <f>'Raw Data'!F36</f>
        <v>0.01</v>
      </c>
      <c r="H20" s="56">
        <f>'Raw Data'!G36</f>
        <v>0.01</v>
      </c>
      <c r="I20" s="56">
        <f>'Raw Data'!H36</f>
        <v>0.01</v>
      </c>
      <c r="J20" s="56">
        <f>'Raw Data'!I36</f>
        <v>0.01</v>
      </c>
      <c r="K20" s="56">
        <f>'Raw Data'!J36</f>
        <v>0.01</v>
      </c>
      <c r="L20" s="56">
        <f>'Raw Data'!K36</f>
        <v>0.01</v>
      </c>
      <c r="M20" s="56">
        <f>'Raw Data'!L36</f>
        <v>0.01</v>
      </c>
      <c r="N20" s="56">
        <f>'Raw Data'!M36</f>
        <v>0.01</v>
      </c>
      <c r="O20" s="56">
        <f>'Raw Data'!N36</f>
        <v>0.01</v>
      </c>
      <c r="P20" s="56">
        <f>'Raw Data'!O36</f>
        <v>0.01</v>
      </c>
      <c r="Q20" s="56">
        <f>'Raw Data'!P36</f>
        <v>0.01</v>
      </c>
      <c r="R20" s="56">
        <f>'Raw Data'!Q36</f>
        <v>0.01</v>
      </c>
      <c r="S20" s="56">
        <f>'Raw Data'!R36</f>
        <v>0.01</v>
      </c>
      <c r="T20" s="56">
        <f>'Raw Data'!S36</f>
        <v>0.01</v>
      </c>
      <c r="U20" s="56">
        <f>'Raw Data'!T36</f>
        <v>0.01</v>
      </c>
      <c r="V20" s="56">
        <f>'Raw Data'!U36</f>
        <v>0.01</v>
      </c>
      <c r="W20" s="56">
        <f>'Raw Data'!V36</f>
        <v>0.01</v>
      </c>
      <c r="X20" s="56">
        <f>'Raw Data'!W36</f>
        <v>0.01</v>
      </c>
      <c r="Y20" s="56">
        <f>'Raw Data'!X36</f>
        <v>0.01</v>
      </c>
      <c r="Z20" s="56">
        <f>'Raw Data'!Y36</f>
        <v>0.01</v>
      </c>
      <c r="AA20" s="56">
        <f>'Raw Data'!Z36</f>
        <v>0.01</v>
      </c>
      <c r="AB20" s="56">
        <f>'Raw Data'!AA36</f>
        <v>0.01</v>
      </c>
      <c r="AC20" s="56">
        <f>'Raw Data'!AB36</f>
        <v>0.01</v>
      </c>
      <c r="AD20" s="56">
        <f>'Raw Data'!AC36</f>
        <v>0.01</v>
      </c>
      <c r="AE20" s="56">
        <f>'Raw Data'!AD36</f>
        <v>0.01</v>
      </c>
      <c r="AF20" s="56">
        <f>'Raw Data'!AE36</f>
        <v>0.01</v>
      </c>
      <c r="AG20" s="56">
        <f>'Raw Data'!AF36</f>
        <v>0.01</v>
      </c>
      <c r="AH20" s="56">
        <f>'Raw Data'!AG36</f>
        <v>0.01</v>
      </c>
      <c r="AI20" s="56">
        <f>'Raw Data'!AH36</f>
        <v>0.01</v>
      </c>
      <c r="AJ20" s="56">
        <f>'Raw Data'!AI36</f>
        <v>0.01</v>
      </c>
      <c r="AK20" s="56">
        <f>'Raw Data'!AJ36</f>
        <v>0.01</v>
      </c>
      <c r="AL20" s="56">
        <f>'Raw Data'!AK36</f>
        <v>0.01</v>
      </c>
      <c r="AM20" s="56">
        <f>'Raw Data'!AL36</f>
        <v>0.01</v>
      </c>
      <c r="AN20" s="56">
        <f>'Raw Data'!AM36</f>
        <v>0.01</v>
      </c>
      <c r="AO20" s="56">
        <f>'Raw Data'!AN36</f>
        <v>0.01</v>
      </c>
      <c r="AP20" s="56">
        <f>'Raw Data'!AO36</f>
        <v>0.01</v>
      </c>
      <c r="AQ20" s="56">
        <f>'Raw Data'!AP36</f>
        <v>0.01</v>
      </c>
      <c r="AR20" s="56">
        <f>'Raw Data'!AQ36</f>
        <v>0.01</v>
      </c>
      <c r="AS20" s="56">
        <f>'Raw Data'!AR36</f>
        <v>0.01</v>
      </c>
      <c r="AT20" s="56">
        <f>'Raw Data'!AS36</f>
        <v>0.01</v>
      </c>
      <c r="AU20" s="56">
        <f>'Raw Data'!AT36</f>
        <v>0.01</v>
      </c>
      <c r="AV20" s="56">
        <f>'Raw Data'!AU36</f>
        <v>0.01</v>
      </c>
      <c r="AW20" s="56">
        <f>'Raw Data'!AV36</f>
        <v>0.01</v>
      </c>
      <c r="AX20" s="56">
        <f>'Raw Data'!AW36</f>
        <v>0.01</v>
      </c>
      <c r="AY20" s="56">
        <f>'Raw Data'!AX36</f>
        <v>0.01</v>
      </c>
      <c r="AZ20" s="56">
        <f>'Raw Data'!AY36</f>
        <v>0.01</v>
      </c>
      <c r="BA20" s="56">
        <f>'Raw Data'!AZ36</f>
        <v>0.01</v>
      </c>
      <c r="BB20" s="56">
        <f>'Raw Data'!BA36</f>
        <v>0.01</v>
      </c>
      <c r="BC20" s="56">
        <f>'Raw Data'!BB36</f>
        <v>0.01</v>
      </c>
      <c r="BD20" s="56">
        <f>'Raw Data'!BC36</f>
        <v>0.01</v>
      </c>
      <c r="BE20" s="56">
        <f>'Raw Data'!BD36</f>
        <v>0.01</v>
      </c>
      <c r="BF20" s="56">
        <f>'Raw Data'!BE36</f>
        <v>0.01</v>
      </c>
      <c r="BG20" s="56">
        <f>'Raw Data'!BF36</f>
        <v>0.01</v>
      </c>
      <c r="BH20" s="56">
        <f>'Raw Data'!BG36</f>
        <v>0.01</v>
      </c>
      <c r="BI20" s="56">
        <f>'Raw Data'!BH36</f>
        <v>0.01</v>
      </c>
      <c r="BJ20" s="56">
        <f>'Raw Data'!BI36</f>
        <v>0.01</v>
      </c>
      <c r="BK20" s="56">
        <f>'Raw Data'!BJ36</f>
        <v>0.01</v>
      </c>
      <c r="BL20" s="56">
        <f>'Raw Data'!BK36</f>
        <v>0.01</v>
      </c>
      <c r="BM20" s="56">
        <f>'Raw Data'!BL36</f>
        <v>0.01</v>
      </c>
      <c r="BN20" s="56">
        <f>'Raw Data'!BM36</f>
        <v>0.01</v>
      </c>
      <c r="BO20" s="56">
        <f>'Raw Data'!BN36</f>
        <v>0.01</v>
      </c>
      <c r="BP20" s="56">
        <f>'Raw Data'!BO36</f>
        <v>0.01</v>
      </c>
      <c r="BQ20" s="56">
        <f>'Raw Data'!BP36</f>
        <v>0.01</v>
      </c>
      <c r="BR20" s="56">
        <f>'Raw Data'!BQ36</f>
        <v>0.01</v>
      </c>
      <c r="BS20" s="56">
        <f>'Raw Data'!BR36</f>
        <v>0.01</v>
      </c>
      <c r="BT20" s="56">
        <f>'Raw Data'!BS36</f>
        <v>0.01</v>
      </c>
      <c r="BU20" s="56">
        <f>'Raw Data'!BT36</f>
        <v>0.01</v>
      </c>
      <c r="BV20" s="56">
        <f>'Raw Data'!BU36</f>
        <v>0.01</v>
      </c>
      <c r="BW20" s="56">
        <f>'Raw Data'!BV36</f>
        <v>0.01</v>
      </c>
      <c r="BX20" s="56">
        <f>'Raw Data'!BW36</f>
        <v>0.01</v>
      </c>
      <c r="BY20" s="56">
        <f>'Raw Data'!BX36</f>
        <v>0.01</v>
      </c>
      <c r="BZ20" s="56">
        <f>'Raw Data'!BY36</f>
        <v>0.01</v>
      </c>
      <c r="CA20" s="56">
        <f>'Raw Data'!BZ36</f>
        <v>0.01</v>
      </c>
      <c r="CB20" s="56">
        <f>'Raw Data'!CA36</f>
        <v>0.01</v>
      </c>
      <c r="CC20" s="56">
        <f>'Raw Data'!CB36</f>
        <v>0.01</v>
      </c>
      <c r="CD20" s="56">
        <f>'Raw Data'!CC36</f>
        <v>0.01</v>
      </c>
      <c r="CE20" s="56">
        <f>'Raw Data'!CD36</f>
        <v>0.01</v>
      </c>
      <c r="CF20" s="56">
        <f>'Raw Data'!CE36</f>
        <v>0.01</v>
      </c>
      <c r="CG20" s="56">
        <f>'Raw Data'!CF36</f>
        <v>0.01</v>
      </c>
      <c r="CH20" s="56">
        <f>'Raw Data'!CG36</f>
        <v>0.01</v>
      </c>
      <c r="CI20" s="56">
        <f>'Raw Data'!CH36</f>
        <v>0.01</v>
      </c>
      <c r="CJ20" s="56">
        <f>'Raw Data'!CI36</f>
        <v>0.01</v>
      </c>
      <c r="CK20" s="56">
        <f>'Raw Data'!CJ36</f>
        <v>0.01</v>
      </c>
      <c r="CL20" s="56">
        <f>'Raw Data'!CK36</f>
        <v>0.01</v>
      </c>
      <c r="CM20" s="56">
        <f>'Raw Data'!CL36</f>
        <v>0.01</v>
      </c>
      <c r="CN20" s="56">
        <f>'Raw Data'!CM36</f>
        <v>0.01</v>
      </c>
      <c r="CO20" s="56">
        <f>'Raw Data'!CN36</f>
        <v>0.01</v>
      </c>
      <c r="CP20" s="56">
        <f>'Raw Data'!CO36</f>
        <v>0.01</v>
      </c>
      <c r="CQ20" s="56">
        <f>'Raw Data'!CP36</f>
        <v>0.01</v>
      </c>
      <c r="CR20" s="56">
        <f>'Raw Data'!CQ36</f>
        <v>0.01</v>
      </c>
      <c r="CS20" s="56">
        <f>'Raw Data'!CR36</f>
        <v>0.01</v>
      </c>
      <c r="CT20" s="56">
        <f>'Raw Data'!CS36</f>
        <v>0.01</v>
      </c>
      <c r="CU20" s="56">
        <f>'Raw Data'!CT36</f>
        <v>0.01</v>
      </c>
      <c r="CV20" s="56">
        <f>'Raw Data'!CU36</f>
        <v>0.01</v>
      </c>
      <c r="CW20" s="56">
        <f>'Raw Data'!CV36</f>
        <v>0.01</v>
      </c>
      <c r="CX20" s="56">
        <f>'Raw Data'!CW36</f>
        <v>0.01</v>
      </c>
      <c r="CY20" s="56">
        <f>'Raw Data'!CX36</f>
        <v>0.01</v>
      </c>
      <c r="CZ20" s="56">
        <f>'Raw Data'!CY36</f>
        <v>0.01</v>
      </c>
      <c r="DA20" s="56">
        <f>'Raw Data'!CZ36</f>
        <v>0.01</v>
      </c>
      <c r="DB20" s="56">
        <f>'Raw Data'!DA36</f>
        <v>0.01</v>
      </c>
      <c r="DC20" s="56">
        <f>'Raw Data'!DB36</f>
        <v>0.01</v>
      </c>
      <c r="DD20" s="56">
        <f>'Raw Data'!DC36</f>
        <v>0.01</v>
      </c>
      <c r="DE20" s="56">
        <f>'Raw Data'!DD36</f>
        <v>0.01</v>
      </c>
      <c r="DF20" s="56">
        <f>'Raw Data'!DE36</f>
        <v>0.01</v>
      </c>
      <c r="DG20" s="56">
        <f>'Raw Data'!DF36</f>
        <v>0.01</v>
      </c>
      <c r="DH20" s="56">
        <f>'Raw Data'!DG36</f>
        <v>0.01</v>
      </c>
      <c r="DI20" s="56">
        <f>'Raw Data'!DH36</f>
        <v>0.01</v>
      </c>
      <c r="DJ20" s="56">
        <f>'Raw Data'!DI36</f>
        <v>0.01</v>
      </c>
      <c r="DK20" s="56">
        <f>'Raw Data'!DJ36</f>
        <v>0.01</v>
      </c>
      <c r="DL20" s="56">
        <f>'Raw Data'!DK36</f>
        <v>0.01</v>
      </c>
      <c r="DM20" s="56">
        <f>'Raw Data'!DL36</f>
        <v>0.01</v>
      </c>
      <c r="DN20" s="56">
        <f>'Raw Data'!DM36</f>
        <v>0.01</v>
      </c>
      <c r="DO20" s="56">
        <f>'Raw Data'!DN36</f>
        <v>0.01</v>
      </c>
      <c r="DP20" s="56">
        <f>'Raw Data'!DO36</f>
        <v>0.01</v>
      </c>
      <c r="DQ20" s="56">
        <f>'Raw Data'!DP36</f>
        <v>0.01</v>
      </c>
      <c r="DR20" s="56">
        <f>'Raw Data'!DQ36</f>
        <v>0.01</v>
      </c>
      <c r="DS20" s="56">
        <f>'Raw Data'!DR36</f>
        <v>0.01</v>
      </c>
      <c r="DT20" s="56">
        <f>'Raw Data'!DS36</f>
        <v>0.01</v>
      </c>
      <c r="DU20" s="56">
        <f>'Raw Data'!DT36</f>
        <v>0.01</v>
      </c>
      <c r="DV20" s="56">
        <f>'Raw Data'!DU36</f>
        <v>0.01</v>
      </c>
      <c r="DW20" s="56">
        <f>'Raw Data'!DV36</f>
        <v>0.01</v>
      </c>
      <c r="DX20" s="56">
        <f>'Raw Data'!DW36</f>
        <v>0.01</v>
      </c>
      <c r="DY20" s="56">
        <f>'Raw Data'!DX36</f>
        <v>0.01</v>
      </c>
      <c r="DZ20" s="56">
        <f>'Raw Data'!DY36</f>
        <v>0.01</v>
      </c>
      <c r="EA20" s="56">
        <f>'Raw Data'!DZ36</f>
        <v>0.01</v>
      </c>
      <c r="EB20" s="56">
        <f>'Raw Data'!EA36</f>
        <v>0.01</v>
      </c>
      <c r="EC20" s="56">
        <f>'Raw Data'!EB36</f>
        <v>0.01</v>
      </c>
      <c r="ED20" s="56">
        <f>'Raw Data'!EC36</f>
        <v>0.01</v>
      </c>
      <c r="EE20" s="56">
        <f>'Raw Data'!ED36</f>
        <v>0.01</v>
      </c>
      <c r="EF20" s="56">
        <f>'Raw Data'!EE36</f>
        <v>0.01</v>
      </c>
      <c r="EG20" s="56">
        <f>'Raw Data'!EF36</f>
        <v>0.01</v>
      </c>
      <c r="EH20" s="56">
        <f>'Raw Data'!EG36</f>
        <v>0.01</v>
      </c>
      <c r="EI20" s="56">
        <f>'Raw Data'!EH36</f>
        <v>0.01</v>
      </c>
      <c r="EJ20" s="56">
        <f>'Raw Data'!EI36</f>
        <v>0.01</v>
      </c>
      <c r="EK20" s="56">
        <f>'Raw Data'!EJ36</f>
        <v>0.01</v>
      </c>
      <c r="EL20" s="56">
        <f>'Raw Data'!EK36</f>
        <v>0.01</v>
      </c>
      <c r="EM20" s="56">
        <f>'Raw Data'!EL36</f>
        <v>0.01</v>
      </c>
      <c r="EN20" s="56">
        <f>'Raw Data'!EM36</f>
        <v>0.01</v>
      </c>
      <c r="EO20" s="56">
        <f>'Raw Data'!EN36</f>
        <v>0.01</v>
      </c>
      <c r="EP20" s="56">
        <f>'Raw Data'!EO36</f>
        <v>0.01</v>
      </c>
      <c r="EQ20" s="56">
        <f>'Raw Data'!EP36</f>
        <v>0.01</v>
      </c>
      <c r="ER20" s="56">
        <f>'Raw Data'!EQ36</f>
        <v>0.01</v>
      </c>
      <c r="ES20" s="56">
        <f>'Raw Data'!ER36</f>
        <v>0.01</v>
      </c>
      <c r="ET20" s="56">
        <f>'Raw Data'!ES36</f>
        <v>0.01</v>
      </c>
      <c r="EU20" s="56">
        <f>'Raw Data'!ET36</f>
        <v>0.01</v>
      </c>
      <c r="EV20" s="56">
        <f>'Raw Data'!EU36</f>
        <v>0.01</v>
      </c>
      <c r="EW20" s="56">
        <f>'Raw Data'!EV36</f>
        <v>0.01</v>
      </c>
      <c r="EX20" s="56">
        <f>'Raw Data'!EW36</f>
        <v>0.01</v>
      </c>
      <c r="EY20" s="56">
        <f>'Raw Data'!EX36</f>
        <v>0.01</v>
      </c>
      <c r="EZ20" s="56">
        <f>'Raw Data'!EY36</f>
        <v>0.01</v>
      </c>
      <c r="FA20" s="56">
        <f>'Raw Data'!EZ36</f>
        <v>0.01</v>
      </c>
      <c r="FB20" s="56">
        <f>'Raw Data'!FA36</f>
        <v>0.01</v>
      </c>
      <c r="FC20" s="56">
        <f>'Raw Data'!FB36</f>
        <v>0.01</v>
      </c>
      <c r="FD20" s="56">
        <f>'Raw Data'!FC36</f>
        <v>0.01</v>
      </c>
      <c r="FE20" s="56">
        <f>'Raw Data'!FD36</f>
        <v>0.01</v>
      </c>
      <c r="FF20" s="56">
        <f>'Raw Data'!FE36</f>
        <v>0.01</v>
      </c>
      <c r="FG20" s="56">
        <f>'Raw Data'!FF36</f>
        <v>0.01</v>
      </c>
      <c r="FH20" s="56">
        <f>'Raw Data'!FG36</f>
        <v>0.01</v>
      </c>
      <c r="FI20" s="56">
        <f>'Raw Data'!FH36</f>
        <v>0.01</v>
      </c>
      <c r="FJ20" s="56">
        <f>'Raw Data'!FI36</f>
        <v>0.01</v>
      </c>
      <c r="FK20" s="56">
        <f>'Raw Data'!FJ36</f>
        <v>0.01</v>
      </c>
      <c r="FL20" s="56">
        <f>'Raw Data'!FK36</f>
        <v>0.01</v>
      </c>
      <c r="FM20" s="56">
        <f>'Raw Data'!FL36</f>
        <v>0.01</v>
      </c>
      <c r="FN20" s="56">
        <f>'Raw Data'!FM36</f>
        <v>0.01</v>
      </c>
      <c r="FO20" s="56">
        <f>'Raw Data'!FN36</f>
        <v>0.01</v>
      </c>
      <c r="FP20" s="56">
        <f>'Raw Data'!FO36</f>
        <v>0.01</v>
      </c>
      <c r="FQ20" s="56">
        <f>'Raw Data'!FP36</f>
        <v>0.01</v>
      </c>
      <c r="FR20" s="56">
        <f>'Raw Data'!FQ36</f>
        <v>0.01</v>
      </c>
      <c r="FS20" s="56">
        <f>'Raw Data'!FR36</f>
        <v>0.01</v>
      </c>
    </row>
    <row r="21" spans="1:256" s="18" customFormat="1" x14ac:dyDescent="0.25">
      <c r="A21" s="16" t="s">
        <v>40</v>
      </c>
      <c r="B21" s="17"/>
      <c r="C21" s="19">
        <f t="shared" ref="C21:BN21" si="27">C20/C16</f>
        <v>1.3617358152573356E-3</v>
      </c>
      <c r="D21" s="19">
        <f t="shared" si="27"/>
        <v>1.2965371797902742E-3</v>
      </c>
      <c r="E21" s="19">
        <f t="shared" si="27"/>
        <v>1.3852897123106471E-3</v>
      </c>
      <c r="F21" s="19">
        <f t="shared" si="27"/>
        <v>1.306658497060356E-3</v>
      </c>
      <c r="G21" s="19">
        <f t="shared" si="27"/>
        <v>1.1631189027342572E-3</v>
      </c>
      <c r="H21" s="19">
        <f t="shared" si="27"/>
        <v>1.2347710828504905E-3</v>
      </c>
      <c r="I21" s="19">
        <f t="shared" si="27"/>
        <v>1.4853251726875227E-3</v>
      </c>
      <c r="J21" s="19">
        <f t="shared" si="27"/>
        <v>1.7220007130553338E-3</v>
      </c>
      <c r="K21" s="19">
        <f t="shared" si="27"/>
        <v>1.0281249497495616E-3</v>
      </c>
      <c r="L21" s="19">
        <f t="shared" si="27"/>
        <v>1.2614515650640175E-3</v>
      </c>
      <c r="M21" s="19">
        <f t="shared" si="27"/>
        <v>1.8199442757311662E-3</v>
      </c>
      <c r="N21" s="19">
        <f t="shared" si="27"/>
        <v>1.21760813602873E-3</v>
      </c>
      <c r="O21" s="19">
        <f t="shared" si="27"/>
        <v>1.2875654687568207E-3</v>
      </c>
      <c r="P21" s="19">
        <f t="shared" si="27"/>
        <v>1.1246185449187926E-3</v>
      </c>
      <c r="Q21" s="19">
        <f t="shared" si="27"/>
        <v>1.0840566315213789E-3</v>
      </c>
      <c r="R21" s="19">
        <f t="shared" si="27"/>
        <v>1.4238224968967741E-3</v>
      </c>
      <c r="S21" s="19">
        <f t="shared" si="27"/>
        <v>3.2079896250396573E-3</v>
      </c>
      <c r="T21" s="19">
        <f t="shared" si="27"/>
        <v>1.0519451699904454E-3</v>
      </c>
      <c r="U21" s="19">
        <f t="shared" si="27"/>
        <v>8.8843557622839033E-4</v>
      </c>
      <c r="V21" s="19">
        <f t="shared" si="27"/>
        <v>1.1486874417413388E-3</v>
      </c>
      <c r="W21" s="19">
        <f t="shared" si="27"/>
        <v>1.1946968646521941E-3</v>
      </c>
      <c r="X21" s="19">
        <f t="shared" si="27"/>
        <v>9.8313158485170129E-4</v>
      </c>
      <c r="Y21" s="19">
        <f t="shared" si="27"/>
        <v>1.3850765352876667E-3</v>
      </c>
      <c r="Z21" s="19">
        <f t="shared" si="27"/>
        <v>2.7098841837837656E-3</v>
      </c>
      <c r="AA21" s="19">
        <f t="shared" si="27"/>
        <v>1.3976876177984651E-3</v>
      </c>
      <c r="AB21" s="19">
        <f t="shared" si="27"/>
        <v>1.3531823548518687E-3</v>
      </c>
      <c r="AC21" s="19">
        <f t="shared" si="27"/>
        <v>1.1438528827094161E-3</v>
      </c>
      <c r="AD21" s="19">
        <f t="shared" si="27"/>
        <v>1.2197681410347607E-3</v>
      </c>
      <c r="AE21" s="19">
        <f t="shared" si="27"/>
        <v>1.2302241285957396E-3</v>
      </c>
      <c r="AF21" s="19">
        <f t="shared" si="27"/>
        <v>8.7034284125383371E-4</v>
      </c>
      <c r="AG21" s="19">
        <f t="shared" si="27"/>
        <v>8.9238194242617533E-4</v>
      </c>
      <c r="AH21" s="19">
        <f t="shared" si="27"/>
        <v>1.1371588553799278E-3</v>
      </c>
      <c r="AI21" s="19">
        <f t="shared" si="27"/>
        <v>9.2167612828801819E-4</v>
      </c>
      <c r="AJ21" s="19">
        <f t="shared" si="27"/>
        <v>1.1853454220382982E-3</v>
      </c>
      <c r="AK21" s="19">
        <f t="shared" si="27"/>
        <v>1.3564479808856247E-3</v>
      </c>
      <c r="AL21" s="19">
        <f t="shared" si="27"/>
        <v>1.3725491351047423E-3</v>
      </c>
      <c r="AM21" s="19">
        <f t="shared" si="27"/>
        <v>1.1933772986354489E-3</v>
      </c>
      <c r="AN21" s="19">
        <f t="shared" si="27"/>
        <v>8.8816278738051545E-4</v>
      </c>
      <c r="AO21" s="19">
        <f t="shared" si="27"/>
        <v>9.6331740078044647E-4</v>
      </c>
      <c r="AP21" s="19">
        <f t="shared" si="27"/>
        <v>1.2507991383053957E-3</v>
      </c>
      <c r="AQ21" s="19">
        <f t="shared" si="27"/>
        <v>1.3344287964261025E-3</v>
      </c>
      <c r="AR21" s="19">
        <f t="shared" si="27"/>
        <v>1.2378563699591851E-3</v>
      </c>
      <c r="AS21" s="19">
        <f t="shared" si="27"/>
        <v>1.1632558063169143E-3</v>
      </c>
      <c r="AT21" s="19">
        <f t="shared" si="27"/>
        <v>1.2239521931026627E-3</v>
      </c>
      <c r="AU21" s="19">
        <f t="shared" si="27"/>
        <v>1.1503523926198916E-3</v>
      </c>
      <c r="AV21" s="19">
        <f t="shared" si="27"/>
        <v>8.8289597856347534E-4</v>
      </c>
      <c r="AW21" s="19">
        <f t="shared" si="27"/>
        <v>9.6737752306015655E-4</v>
      </c>
      <c r="AX21" s="19">
        <f t="shared" si="27"/>
        <v>1.2893425395268277E-3</v>
      </c>
      <c r="AY21" s="19">
        <f t="shared" si="27"/>
        <v>1.2942451490461822E-3</v>
      </c>
      <c r="AZ21" s="19">
        <f t="shared" si="27"/>
        <v>1.2391573729863693E-3</v>
      </c>
      <c r="BA21" s="19">
        <f t="shared" si="27"/>
        <v>1.2406947890818859E-3</v>
      </c>
      <c r="BB21" s="19">
        <f t="shared" si="27"/>
        <v>1.2436465652520803E-3</v>
      </c>
      <c r="BC21" s="19">
        <f t="shared" si="27"/>
        <v>1.1426796702215941E-3</v>
      </c>
      <c r="BD21" s="19">
        <f t="shared" si="27"/>
        <v>1.6666151433554677E-3</v>
      </c>
      <c r="BE21" s="19">
        <f t="shared" si="27"/>
        <v>1.3411048252933095E-3</v>
      </c>
      <c r="BF21" s="19">
        <f t="shared" si="27"/>
        <v>1.4272092663199284E-3</v>
      </c>
      <c r="BG21" s="19">
        <f t="shared" si="27"/>
        <v>1.3517379821671178E-3</v>
      </c>
      <c r="BH21" s="19">
        <f t="shared" si="27"/>
        <v>1.2801101657308155E-3</v>
      </c>
      <c r="BI21" s="19">
        <f t="shared" si="27"/>
        <v>1.1368444699154318E-3</v>
      </c>
      <c r="BJ21" s="19">
        <f t="shared" si="27"/>
        <v>8.8920178533010742E-4</v>
      </c>
      <c r="BK21" s="19">
        <f t="shared" si="27"/>
        <v>1.4714776451945669E-3</v>
      </c>
      <c r="BL21" s="19">
        <f t="shared" si="27"/>
        <v>1.6295207668029527E-3</v>
      </c>
      <c r="BM21" s="19">
        <f t="shared" si="27"/>
        <v>1.7737896201159723E-3</v>
      </c>
      <c r="BN21" s="19">
        <f t="shared" si="27"/>
        <v>1.7699115044247787E-3</v>
      </c>
      <c r="BO21" s="19">
        <f t="shared" ref="BO21:DZ21" si="28">BO20/BO16</f>
        <v>1.0193679918450559E-3</v>
      </c>
      <c r="BP21" s="19">
        <f t="shared" si="28"/>
        <v>1.0256410256410256E-3</v>
      </c>
      <c r="BQ21" s="19">
        <f t="shared" si="28"/>
        <v>1.376538951883244E-3</v>
      </c>
      <c r="BR21" s="19">
        <f t="shared" si="28"/>
        <v>2.0902566613256192E-3</v>
      </c>
      <c r="BS21" s="19">
        <f t="shared" si="28"/>
        <v>1.5353086987712052E-3</v>
      </c>
      <c r="BT21" s="19">
        <f t="shared" si="28"/>
        <v>1.7927667404237975E-3</v>
      </c>
      <c r="BU21" s="19">
        <f t="shared" si="28"/>
        <v>1.3715875403475524E-3</v>
      </c>
      <c r="BV21" s="19">
        <f t="shared" si="28"/>
        <v>1.467882613459207E-3</v>
      </c>
      <c r="BW21" s="19">
        <f t="shared" si="28"/>
        <v>1.6430594856460521E-3</v>
      </c>
      <c r="BX21" s="19">
        <f t="shared" si="28"/>
        <v>2.8074538185900483E-3</v>
      </c>
      <c r="BY21" s="19">
        <f t="shared" si="28"/>
        <v>1.4561825327560039E-3</v>
      </c>
      <c r="BZ21" s="19">
        <f t="shared" si="28"/>
        <v>2.2318784498753454E-3</v>
      </c>
      <c r="CA21" s="19">
        <f t="shared" si="28"/>
        <v>3.7508848906992309E-3</v>
      </c>
      <c r="CB21" s="19">
        <f t="shared" si="28"/>
        <v>4.1841004184100415E-3</v>
      </c>
      <c r="CC21" s="19">
        <f t="shared" si="28"/>
        <v>1.620745542949757E-3</v>
      </c>
      <c r="CD21" s="19">
        <f t="shared" si="28"/>
        <v>1.4546116378253184E-3</v>
      </c>
      <c r="CE21" s="19">
        <f t="shared" si="28"/>
        <v>1.8118247511016599E-3</v>
      </c>
      <c r="CF21" s="19">
        <f t="shared" si="28"/>
        <v>1.4821821681177383E-3</v>
      </c>
      <c r="CG21" s="19">
        <f t="shared" si="28"/>
        <v>1.6762670025458708E-3</v>
      </c>
      <c r="CH21" s="19">
        <f t="shared" si="28"/>
        <v>1.8480741150023309E-3</v>
      </c>
      <c r="CI21" s="19">
        <f t="shared" si="28"/>
        <v>1.6123921151821126E-3</v>
      </c>
      <c r="CJ21" s="19">
        <f t="shared" si="28"/>
        <v>1.6118319721244757E-3</v>
      </c>
      <c r="CK21" s="19">
        <f t="shared" si="28"/>
        <v>2.3696946050021225E-3</v>
      </c>
      <c r="CL21" s="19">
        <f t="shared" si="28"/>
        <v>3.1184094082596469E-3</v>
      </c>
      <c r="CM21" s="19">
        <f t="shared" si="28"/>
        <v>1.6989566553605529E-3</v>
      </c>
      <c r="CN21" s="19">
        <f t="shared" si="28"/>
        <v>1.6913826950620931E-3</v>
      </c>
      <c r="CO21" s="19">
        <f t="shared" si="28"/>
        <v>2.1929824561403512E-3</v>
      </c>
      <c r="CP21" s="19">
        <f t="shared" si="28"/>
        <v>2.0449897750511249E-3</v>
      </c>
      <c r="CQ21" s="19">
        <f t="shared" si="28"/>
        <v>2.0576131687242796E-3</v>
      </c>
      <c r="CR21" s="19">
        <f t="shared" si="28"/>
        <v>1.9493177387914231E-3</v>
      </c>
      <c r="CS21" s="19">
        <f t="shared" si="28"/>
        <v>1.841620626151013E-3</v>
      </c>
      <c r="CT21" s="19">
        <f t="shared" si="28"/>
        <v>1.6835016835016834E-3</v>
      </c>
      <c r="CU21" s="19">
        <f t="shared" si="28"/>
        <v>1.6920473773265651E-3</v>
      </c>
      <c r="CV21" s="19">
        <f t="shared" si="28"/>
        <v>1.7793594306049821E-3</v>
      </c>
      <c r="CW21" s="19">
        <f t="shared" si="28"/>
        <v>1.5007042852199142E-3</v>
      </c>
      <c r="CX21" s="19">
        <f t="shared" si="28"/>
        <v>1.5284426422226857E-3</v>
      </c>
      <c r="CY21" s="19">
        <f t="shared" si="28"/>
        <v>1.5036437954667817E-3</v>
      </c>
      <c r="CZ21" s="19">
        <f t="shared" si="28"/>
        <v>2.1856384467729829E-3</v>
      </c>
      <c r="DA21" s="19">
        <f t="shared" si="28"/>
        <v>1.8065039420623733E-3</v>
      </c>
      <c r="DB21" s="19">
        <f t="shared" si="28"/>
        <v>1.9157627896673236E-3</v>
      </c>
      <c r="DC21" s="19">
        <f t="shared" si="28"/>
        <v>1.884641010446643E-3</v>
      </c>
      <c r="DD21" s="19">
        <f t="shared" si="28"/>
        <v>1.5961428658193997E-3</v>
      </c>
      <c r="DE21" s="19">
        <f t="shared" si="28"/>
        <v>1.6357213784520522E-3</v>
      </c>
      <c r="DF21" s="19">
        <f t="shared" si="28"/>
        <v>1.949706607622512E-3</v>
      </c>
      <c r="DG21" s="19">
        <f t="shared" si="28"/>
        <v>1.4342952970561121E-3</v>
      </c>
      <c r="DH21" s="19">
        <f t="shared" si="28"/>
        <v>1.9524940582193949E-3</v>
      </c>
      <c r="DI21" s="19">
        <f t="shared" si="28"/>
        <v>1.734023397614332E-3</v>
      </c>
      <c r="DJ21" s="19">
        <f t="shared" si="28"/>
        <v>1.8724420964474392E-3</v>
      </c>
      <c r="DK21" s="19">
        <f t="shared" si="28"/>
        <v>1.8034717712197431E-3</v>
      </c>
      <c r="DL21" s="19">
        <f t="shared" si="28"/>
        <v>2.0004410762565904E-3</v>
      </c>
      <c r="DM21" s="19">
        <f t="shared" si="28"/>
        <v>1.9000905671372847E-3</v>
      </c>
      <c r="DN21" s="19">
        <f t="shared" si="28"/>
        <v>1.6267823592002459E-3</v>
      </c>
      <c r="DO21" s="19">
        <f t="shared" si="28"/>
        <v>1.441571736848433E-3</v>
      </c>
      <c r="DP21" s="19">
        <f t="shared" si="28"/>
        <v>1.7869827275117025E-3</v>
      </c>
      <c r="DQ21" s="19">
        <f t="shared" si="28"/>
        <v>1.5290661553525066E-3</v>
      </c>
      <c r="DR21" s="19">
        <f t="shared" si="28"/>
        <v>2.2084443442859461E-3</v>
      </c>
      <c r="DS21" s="19">
        <f t="shared" si="28"/>
        <v>3.8390916602282182E-3</v>
      </c>
      <c r="DT21" s="19">
        <f t="shared" si="28"/>
        <v>5.9185347481284381E-3</v>
      </c>
      <c r="DU21" s="19">
        <f t="shared" si="28"/>
        <v>9.2497474642499692E-3</v>
      </c>
      <c r="DV21" s="19">
        <f t="shared" si="28"/>
        <v>3.5567815037701356E-3</v>
      </c>
      <c r="DW21" s="19">
        <f t="shared" si="28"/>
        <v>2.5177819720427603E-3</v>
      </c>
      <c r="DX21" s="19">
        <f t="shared" si="28"/>
        <v>1.4348275376950605E-2</v>
      </c>
      <c r="DY21" s="19">
        <f t="shared" si="28"/>
        <v>3.9499364420865829E-3</v>
      </c>
      <c r="DZ21" s="19">
        <f t="shared" si="28"/>
        <v>2.2515475986360283E-3</v>
      </c>
      <c r="EA21" s="19">
        <f t="shared" ref="EA21:FS21" si="29">EA20/EA16</f>
        <v>2.1004846289122323E-3</v>
      </c>
      <c r="EB21" s="19">
        <f t="shared" si="29"/>
        <v>2.5505996454473455E-3</v>
      </c>
      <c r="EC21" s="19">
        <f t="shared" si="29"/>
        <v>2.7915534274849715E-3</v>
      </c>
      <c r="ED21" s="19">
        <f t="shared" si="29"/>
        <v>2.1106740331936552E-3</v>
      </c>
      <c r="EE21" s="19">
        <f t="shared" si="29"/>
        <v>2.5981260407391821E-3</v>
      </c>
      <c r="EF21" s="19">
        <f t="shared" si="29"/>
        <v>1.7644783168315665E-3</v>
      </c>
      <c r="EG21" s="19">
        <f t="shared" si="29"/>
        <v>1.9411344807874012E-3</v>
      </c>
      <c r="EH21" s="19">
        <f t="shared" si="29"/>
        <v>2.0809720263011036E-3</v>
      </c>
      <c r="EI21" s="19">
        <f t="shared" si="29"/>
        <v>2.49889244054628E-3</v>
      </c>
      <c r="EJ21" s="19">
        <f t="shared" si="29"/>
        <v>2.0916475679689437E-2</v>
      </c>
      <c r="EK21" s="19">
        <f t="shared" si="29"/>
        <v>2.8296527463553996E-3</v>
      </c>
      <c r="EL21" s="19">
        <f t="shared" si="29"/>
        <v>2.6112660179815656E-3</v>
      </c>
      <c r="EM21" s="19">
        <f t="shared" si="29"/>
        <v>2.7797261180743924E-3</v>
      </c>
      <c r="EN21" s="19">
        <f t="shared" si="29"/>
        <v>2.3167328679140398E-3</v>
      </c>
      <c r="EO21" s="19">
        <f t="shared" si="29"/>
        <v>2.1443769707129193E-3</v>
      </c>
      <c r="EP21" s="19">
        <f t="shared" si="29"/>
        <v>3.1037448844460523E-3</v>
      </c>
      <c r="EQ21" s="19">
        <f t="shared" si="29"/>
        <v>4.2673798935104409E-3</v>
      </c>
      <c r="ER21" s="19">
        <f t="shared" si="29"/>
        <v>1.7595908580735663E-3</v>
      </c>
      <c r="ES21" s="19">
        <f t="shared" si="29"/>
        <v>2.9383076476558957E-3</v>
      </c>
      <c r="ET21" s="19">
        <f t="shared" si="29"/>
        <v>2.6677862839546451E-3</v>
      </c>
      <c r="EU21" s="19">
        <f t="shared" si="29"/>
        <v>2.2018666107822956E-3</v>
      </c>
      <c r="EV21" s="19">
        <f t="shared" si="29"/>
        <v>2.5447140098012319E-3</v>
      </c>
      <c r="EW21" s="19">
        <f t="shared" si="29"/>
        <v>6.0615520885367582E-3</v>
      </c>
      <c r="EX21" s="19">
        <f t="shared" si="29"/>
        <v>2.3044828668018634E-3</v>
      </c>
      <c r="EY21" s="19">
        <f t="shared" si="29"/>
        <v>4.3333763471210601E-3</v>
      </c>
      <c r="EZ21" s="19">
        <f t="shared" si="29"/>
        <v>3.5482565990335975E-3</v>
      </c>
      <c r="FA21" s="19">
        <f t="shared" si="29"/>
        <v>6.006275773901731E-3</v>
      </c>
      <c r="FB21" s="19">
        <f t="shared" si="29"/>
        <v>3.773721935539712E-3</v>
      </c>
      <c r="FC21" s="19">
        <f t="shared" si="29"/>
        <v>4.4307103084296655E-3</v>
      </c>
      <c r="FD21" s="19">
        <f t="shared" si="29"/>
        <v>6.2942871703692326E-3</v>
      </c>
      <c r="FE21" s="19">
        <f t="shared" si="29"/>
        <v>5.6041991837088093E-3</v>
      </c>
      <c r="FF21" s="19">
        <f t="shared" si="29"/>
        <v>4.3585462257143487E-3</v>
      </c>
      <c r="FG21" s="19">
        <f t="shared" si="29"/>
        <v>1.3567726807063377E-2</v>
      </c>
      <c r="FH21" s="19">
        <f t="shared" si="29"/>
        <v>3.1009231490349873E-3</v>
      </c>
      <c r="FI21" s="19">
        <f t="shared" si="29"/>
        <v>3.3066304566682272E-3</v>
      </c>
      <c r="FJ21" s="19">
        <f t="shared" si="29"/>
        <v>3.7484394922474859E-3</v>
      </c>
      <c r="FK21" s="19">
        <f t="shared" si="29"/>
        <v>6.4985109045909879E-3</v>
      </c>
      <c r="FL21" s="19">
        <f t="shared" si="29"/>
        <v>4.281246264771092E-3</v>
      </c>
      <c r="FM21" s="19">
        <f t="shared" si="29"/>
        <v>3.9716692973675539E-3</v>
      </c>
      <c r="FN21" s="19">
        <f t="shared" si="29"/>
        <v>3.6159838004631989E-3</v>
      </c>
      <c r="FO21" s="19">
        <f t="shared" si="29"/>
        <v>4.379471046742623E-2</v>
      </c>
      <c r="FP21" s="19">
        <f t="shared" si="29"/>
        <v>2.2781600764002791E-2</v>
      </c>
      <c r="FQ21" s="19">
        <f t="shared" si="29"/>
        <v>1.1629964619769798E-2</v>
      </c>
      <c r="FR21" s="19">
        <f t="shared" si="29"/>
        <v>4.8633970325688324E-3</v>
      </c>
      <c r="FS21" s="19">
        <f t="shared" si="29"/>
        <v>2.9687987287610731E-3</v>
      </c>
    </row>
    <row r="22" spans="1:256" s="23" customFormat="1" x14ac:dyDescent="0.25">
      <c r="A22" s="23" t="s">
        <v>16</v>
      </c>
      <c r="B22" s="24" t="s">
        <v>8</v>
      </c>
      <c r="C22" s="23">
        <f>C20</f>
        <v>0.01</v>
      </c>
      <c r="D22" s="23">
        <f>C22+D20</f>
        <v>0.02</v>
      </c>
      <c r="E22" s="23">
        <f t="shared" ref="E22:BP22" si="30">D22+E20</f>
        <v>0.03</v>
      </c>
      <c r="F22" s="23">
        <f t="shared" si="30"/>
        <v>0.04</v>
      </c>
      <c r="G22" s="23">
        <f t="shared" si="30"/>
        <v>0.05</v>
      </c>
      <c r="H22" s="23">
        <f t="shared" si="30"/>
        <v>6.0000000000000005E-2</v>
      </c>
      <c r="I22" s="23">
        <f t="shared" si="30"/>
        <v>7.0000000000000007E-2</v>
      </c>
      <c r="J22" s="23">
        <f t="shared" si="30"/>
        <v>0.08</v>
      </c>
      <c r="K22" s="23">
        <f t="shared" si="30"/>
        <v>0.09</v>
      </c>
      <c r="L22" s="23">
        <f t="shared" si="30"/>
        <v>9.9999999999999992E-2</v>
      </c>
      <c r="M22" s="23">
        <f t="shared" si="30"/>
        <v>0.10999999999999999</v>
      </c>
      <c r="N22" s="23">
        <f t="shared" si="30"/>
        <v>0.11999999999999998</v>
      </c>
      <c r="O22" s="23">
        <f t="shared" si="30"/>
        <v>0.12999999999999998</v>
      </c>
      <c r="P22" s="23">
        <f t="shared" si="30"/>
        <v>0.13999999999999999</v>
      </c>
      <c r="Q22" s="23">
        <f t="shared" si="30"/>
        <v>0.15</v>
      </c>
      <c r="R22" s="23">
        <f t="shared" si="30"/>
        <v>0.16</v>
      </c>
      <c r="S22" s="23">
        <f t="shared" si="30"/>
        <v>0.17</v>
      </c>
      <c r="T22" s="23">
        <f t="shared" si="30"/>
        <v>0.18000000000000002</v>
      </c>
      <c r="U22" s="23">
        <f t="shared" si="30"/>
        <v>0.19000000000000003</v>
      </c>
      <c r="V22" s="23">
        <f t="shared" si="30"/>
        <v>0.20000000000000004</v>
      </c>
      <c r="W22" s="23">
        <f t="shared" si="30"/>
        <v>0.21000000000000005</v>
      </c>
      <c r="X22" s="23">
        <f t="shared" si="30"/>
        <v>0.22000000000000006</v>
      </c>
      <c r="Y22" s="23">
        <f t="shared" si="30"/>
        <v>0.23000000000000007</v>
      </c>
      <c r="Z22" s="23">
        <f t="shared" si="30"/>
        <v>0.24000000000000007</v>
      </c>
      <c r="AA22" s="23">
        <f t="shared" si="30"/>
        <v>0.25000000000000006</v>
      </c>
      <c r="AB22" s="23">
        <f t="shared" si="30"/>
        <v>0.26000000000000006</v>
      </c>
      <c r="AC22" s="23">
        <f t="shared" si="30"/>
        <v>0.27000000000000007</v>
      </c>
      <c r="AD22" s="23">
        <f t="shared" si="30"/>
        <v>0.28000000000000008</v>
      </c>
      <c r="AE22" s="23">
        <f t="shared" si="30"/>
        <v>0.29000000000000009</v>
      </c>
      <c r="AF22" s="23">
        <f t="shared" si="30"/>
        <v>0.3000000000000001</v>
      </c>
      <c r="AG22" s="23">
        <f t="shared" si="30"/>
        <v>0.31000000000000011</v>
      </c>
      <c r="AH22" s="23">
        <f t="shared" si="30"/>
        <v>0.32000000000000012</v>
      </c>
      <c r="AI22" s="23">
        <f t="shared" si="30"/>
        <v>0.33000000000000013</v>
      </c>
      <c r="AJ22" s="23">
        <f t="shared" si="30"/>
        <v>0.34000000000000014</v>
      </c>
      <c r="AK22" s="23">
        <f t="shared" si="30"/>
        <v>0.35000000000000014</v>
      </c>
      <c r="AL22" s="23">
        <f t="shared" si="30"/>
        <v>0.36000000000000015</v>
      </c>
      <c r="AM22" s="23">
        <f t="shared" si="30"/>
        <v>0.37000000000000016</v>
      </c>
      <c r="AN22" s="23">
        <f t="shared" si="30"/>
        <v>0.38000000000000017</v>
      </c>
      <c r="AO22" s="23">
        <f t="shared" si="30"/>
        <v>0.39000000000000018</v>
      </c>
      <c r="AP22" s="23">
        <f t="shared" si="30"/>
        <v>0.40000000000000019</v>
      </c>
      <c r="AQ22" s="23">
        <f t="shared" si="30"/>
        <v>0.4100000000000002</v>
      </c>
      <c r="AR22" s="23">
        <f t="shared" si="30"/>
        <v>0.42000000000000021</v>
      </c>
      <c r="AS22" s="23">
        <f t="shared" si="30"/>
        <v>0.43000000000000022</v>
      </c>
      <c r="AT22" s="23">
        <f t="shared" si="30"/>
        <v>0.44000000000000022</v>
      </c>
      <c r="AU22" s="23">
        <f t="shared" si="30"/>
        <v>0.45000000000000023</v>
      </c>
      <c r="AV22" s="23">
        <f t="shared" si="30"/>
        <v>0.46000000000000024</v>
      </c>
      <c r="AW22" s="23">
        <f t="shared" si="30"/>
        <v>0.47000000000000025</v>
      </c>
      <c r="AX22" s="23">
        <f t="shared" si="30"/>
        <v>0.48000000000000026</v>
      </c>
      <c r="AY22" s="23">
        <f t="shared" si="30"/>
        <v>0.49000000000000027</v>
      </c>
      <c r="AZ22" s="23">
        <f t="shared" si="30"/>
        <v>0.50000000000000022</v>
      </c>
      <c r="BA22" s="23">
        <f t="shared" si="30"/>
        <v>0.51000000000000023</v>
      </c>
      <c r="BB22" s="23">
        <f t="shared" si="30"/>
        <v>0.52000000000000024</v>
      </c>
      <c r="BC22" s="23">
        <f t="shared" si="30"/>
        <v>0.53000000000000025</v>
      </c>
      <c r="BD22" s="23">
        <f t="shared" si="30"/>
        <v>0.54000000000000026</v>
      </c>
      <c r="BE22" s="23">
        <f t="shared" si="30"/>
        <v>0.55000000000000027</v>
      </c>
      <c r="BF22" s="23">
        <f t="shared" si="30"/>
        <v>0.56000000000000028</v>
      </c>
      <c r="BG22" s="23">
        <f t="shared" si="30"/>
        <v>0.57000000000000028</v>
      </c>
      <c r="BH22" s="23">
        <f t="shared" si="30"/>
        <v>0.58000000000000029</v>
      </c>
      <c r="BI22" s="23">
        <f t="shared" si="30"/>
        <v>0.5900000000000003</v>
      </c>
      <c r="BJ22" s="23">
        <f t="shared" si="30"/>
        <v>0.60000000000000031</v>
      </c>
      <c r="BK22" s="23">
        <f t="shared" si="30"/>
        <v>0.61000000000000032</v>
      </c>
      <c r="BL22" s="23">
        <f t="shared" si="30"/>
        <v>0.62000000000000033</v>
      </c>
      <c r="BM22" s="23">
        <f t="shared" si="30"/>
        <v>0.63000000000000034</v>
      </c>
      <c r="BN22" s="23">
        <f t="shared" si="30"/>
        <v>0.64000000000000035</v>
      </c>
      <c r="BO22" s="23">
        <f t="shared" si="30"/>
        <v>0.65000000000000036</v>
      </c>
      <c r="BP22" s="23">
        <f t="shared" si="30"/>
        <v>0.66000000000000036</v>
      </c>
      <c r="BQ22" s="23">
        <f t="shared" ref="BQ22:EB22" si="31">BP22+BQ20</f>
        <v>0.67000000000000037</v>
      </c>
      <c r="BR22" s="23">
        <f t="shared" si="31"/>
        <v>0.68000000000000038</v>
      </c>
      <c r="BS22" s="23">
        <f t="shared" si="31"/>
        <v>0.69000000000000039</v>
      </c>
      <c r="BT22" s="23">
        <f t="shared" si="31"/>
        <v>0.7000000000000004</v>
      </c>
      <c r="BU22" s="23">
        <f t="shared" si="31"/>
        <v>0.71000000000000041</v>
      </c>
      <c r="BV22" s="23">
        <f t="shared" si="31"/>
        <v>0.72000000000000042</v>
      </c>
      <c r="BW22" s="23">
        <f t="shared" si="31"/>
        <v>0.73000000000000043</v>
      </c>
      <c r="BX22" s="23">
        <f t="shared" si="31"/>
        <v>0.74000000000000044</v>
      </c>
      <c r="BY22" s="23">
        <f t="shared" si="31"/>
        <v>0.75000000000000044</v>
      </c>
      <c r="BZ22" s="23">
        <f t="shared" si="31"/>
        <v>0.76000000000000045</v>
      </c>
      <c r="CA22" s="23">
        <f t="shared" si="31"/>
        <v>0.77000000000000046</v>
      </c>
      <c r="CB22" s="23">
        <f t="shared" si="31"/>
        <v>0.78000000000000047</v>
      </c>
      <c r="CC22" s="23">
        <f t="shared" si="31"/>
        <v>0.79000000000000048</v>
      </c>
      <c r="CD22" s="23">
        <f t="shared" si="31"/>
        <v>0.80000000000000049</v>
      </c>
      <c r="CE22" s="23">
        <f t="shared" si="31"/>
        <v>0.8100000000000005</v>
      </c>
      <c r="CF22" s="23">
        <f t="shared" si="31"/>
        <v>0.82000000000000051</v>
      </c>
      <c r="CG22" s="23">
        <f t="shared" si="31"/>
        <v>0.83000000000000052</v>
      </c>
      <c r="CH22" s="23">
        <f t="shared" si="31"/>
        <v>0.84000000000000052</v>
      </c>
      <c r="CI22" s="23">
        <f t="shared" si="31"/>
        <v>0.85000000000000053</v>
      </c>
      <c r="CJ22" s="23">
        <f t="shared" si="31"/>
        <v>0.86000000000000054</v>
      </c>
      <c r="CK22" s="23">
        <f t="shared" si="31"/>
        <v>0.87000000000000055</v>
      </c>
      <c r="CL22" s="23">
        <f t="shared" si="31"/>
        <v>0.88000000000000056</v>
      </c>
      <c r="CM22" s="23">
        <f t="shared" si="31"/>
        <v>0.89000000000000057</v>
      </c>
      <c r="CN22" s="23">
        <f t="shared" si="31"/>
        <v>0.90000000000000058</v>
      </c>
      <c r="CO22" s="23">
        <f t="shared" si="31"/>
        <v>0.91000000000000059</v>
      </c>
      <c r="CP22" s="23">
        <f t="shared" si="31"/>
        <v>0.9200000000000006</v>
      </c>
      <c r="CQ22" s="23">
        <f t="shared" si="31"/>
        <v>0.9300000000000006</v>
      </c>
      <c r="CR22" s="23">
        <f t="shared" si="31"/>
        <v>0.94000000000000061</v>
      </c>
      <c r="CS22" s="23">
        <f t="shared" si="31"/>
        <v>0.95000000000000062</v>
      </c>
      <c r="CT22" s="23">
        <f t="shared" si="31"/>
        <v>0.96000000000000063</v>
      </c>
      <c r="CU22" s="23">
        <f t="shared" si="31"/>
        <v>0.97000000000000064</v>
      </c>
      <c r="CV22" s="23">
        <f t="shared" si="31"/>
        <v>0.98000000000000065</v>
      </c>
      <c r="CW22" s="23">
        <f t="shared" si="31"/>
        <v>0.99000000000000066</v>
      </c>
      <c r="CX22" s="23">
        <f t="shared" si="31"/>
        <v>1.0000000000000007</v>
      </c>
      <c r="CY22" s="23">
        <f t="shared" si="31"/>
        <v>1.0100000000000007</v>
      </c>
      <c r="CZ22" s="23">
        <f t="shared" si="31"/>
        <v>1.0200000000000007</v>
      </c>
      <c r="DA22" s="23">
        <f t="shared" si="31"/>
        <v>1.0300000000000007</v>
      </c>
      <c r="DB22" s="23">
        <f t="shared" si="31"/>
        <v>1.0400000000000007</v>
      </c>
      <c r="DC22" s="23">
        <f t="shared" si="31"/>
        <v>1.0500000000000007</v>
      </c>
      <c r="DD22" s="23">
        <f t="shared" si="31"/>
        <v>1.0600000000000007</v>
      </c>
      <c r="DE22" s="23">
        <f t="shared" si="31"/>
        <v>1.0700000000000007</v>
      </c>
      <c r="DF22" s="23">
        <f t="shared" si="31"/>
        <v>1.0800000000000007</v>
      </c>
      <c r="DG22" s="23">
        <f t="shared" si="31"/>
        <v>1.0900000000000007</v>
      </c>
      <c r="DH22" s="23">
        <f t="shared" si="31"/>
        <v>1.1000000000000008</v>
      </c>
      <c r="DI22" s="23">
        <f t="shared" si="31"/>
        <v>1.1100000000000008</v>
      </c>
      <c r="DJ22" s="23">
        <f t="shared" si="31"/>
        <v>1.1200000000000008</v>
      </c>
      <c r="DK22" s="23">
        <f t="shared" si="31"/>
        <v>1.1300000000000008</v>
      </c>
      <c r="DL22" s="23">
        <f t="shared" si="31"/>
        <v>1.1400000000000008</v>
      </c>
      <c r="DM22" s="23">
        <f t="shared" si="31"/>
        <v>1.1500000000000008</v>
      </c>
      <c r="DN22" s="23">
        <f t="shared" si="31"/>
        <v>1.1600000000000008</v>
      </c>
      <c r="DO22" s="23">
        <f t="shared" si="31"/>
        <v>1.1700000000000008</v>
      </c>
      <c r="DP22" s="23">
        <f t="shared" si="31"/>
        <v>1.1800000000000008</v>
      </c>
      <c r="DQ22" s="23">
        <f t="shared" si="31"/>
        <v>1.1900000000000008</v>
      </c>
      <c r="DR22" s="23">
        <f t="shared" si="31"/>
        <v>1.2000000000000008</v>
      </c>
      <c r="DS22" s="23">
        <f t="shared" si="31"/>
        <v>1.2100000000000009</v>
      </c>
      <c r="DT22" s="23">
        <f t="shared" si="31"/>
        <v>1.2200000000000009</v>
      </c>
      <c r="DU22" s="23">
        <f t="shared" si="31"/>
        <v>1.2300000000000009</v>
      </c>
      <c r="DV22" s="23">
        <f t="shared" si="31"/>
        <v>1.2400000000000009</v>
      </c>
      <c r="DW22" s="23">
        <f t="shared" si="31"/>
        <v>1.2500000000000009</v>
      </c>
      <c r="DX22" s="23">
        <f t="shared" si="31"/>
        <v>1.2600000000000009</v>
      </c>
      <c r="DY22" s="23">
        <f t="shared" si="31"/>
        <v>1.2700000000000009</v>
      </c>
      <c r="DZ22" s="23">
        <f t="shared" si="31"/>
        <v>1.2800000000000009</v>
      </c>
      <c r="EA22" s="23">
        <f t="shared" si="31"/>
        <v>1.2900000000000009</v>
      </c>
      <c r="EB22" s="23">
        <f t="shared" si="31"/>
        <v>1.3000000000000009</v>
      </c>
      <c r="EC22" s="23">
        <f t="shared" ref="EC22:FS22" si="32">EB22+EC20</f>
        <v>1.3100000000000009</v>
      </c>
      <c r="ED22" s="23">
        <f t="shared" si="32"/>
        <v>1.320000000000001</v>
      </c>
      <c r="EE22" s="23">
        <f t="shared" si="32"/>
        <v>1.330000000000001</v>
      </c>
      <c r="EF22" s="23">
        <f t="shared" si="32"/>
        <v>1.340000000000001</v>
      </c>
      <c r="EG22" s="23">
        <f t="shared" si="32"/>
        <v>1.350000000000001</v>
      </c>
      <c r="EH22" s="23">
        <f t="shared" si="32"/>
        <v>1.360000000000001</v>
      </c>
      <c r="EI22" s="23">
        <f t="shared" si="32"/>
        <v>1.370000000000001</v>
      </c>
      <c r="EJ22" s="23">
        <f t="shared" si="32"/>
        <v>1.380000000000001</v>
      </c>
      <c r="EK22" s="23">
        <f t="shared" si="32"/>
        <v>1.390000000000001</v>
      </c>
      <c r="EL22" s="23">
        <f t="shared" si="32"/>
        <v>1.400000000000001</v>
      </c>
      <c r="EM22" s="23">
        <f t="shared" si="32"/>
        <v>1.410000000000001</v>
      </c>
      <c r="EN22" s="23">
        <f t="shared" si="32"/>
        <v>1.420000000000001</v>
      </c>
      <c r="EO22" s="23">
        <f t="shared" si="32"/>
        <v>1.430000000000001</v>
      </c>
      <c r="EP22" s="23">
        <f t="shared" si="32"/>
        <v>1.4400000000000011</v>
      </c>
      <c r="EQ22" s="23">
        <f t="shared" si="32"/>
        <v>1.4500000000000011</v>
      </c>
      <c r="ER22" s="23">
        <f t="shared" si="32"/>
        <v>1.4600000000000011</v>
      </c>
      <c r="ES22" s="23">
        <f t="shared" si="32"/>
        <v>1.4700000000000011</v>
      </c>
      <c r="ET22" s="23">
        <f t="shared" si="32"/>
        <v>1.4800000000000011</v>
      </c>
      <c r="EU22" s="23">
        <f t="shared" si="32"/>
        <v>1.4900000000000011</v>
      </c>
      <c r="EV22" s="23">
        <f t="shared" si="32"/>
        <v>1.5000000000000011</v>
      </c>
      <c r="EW22" s="23">
        <f t="shared" si="32"/>
        <v>1.5100000000000011</v>
      </c>
      <c r="EX22" s="23">
        <f t="shared" si="32"/>
        <v>1.5200000000000011</v>
      </c>
      <c r="EY22" s="23">
        <f t="shared" si="32"/>
        <v>1.5300000000000011</v>
      </c>
      <c r="EZ22" s="23">
        <f t="shared" si="32"/>
        <v>1.5400000000000011</v>
      </c>
      <c r="FA22" s="23">
        <f t="shared" si="32"/>
        <v>1.5500000000000012</v>
      </c>
      <c r="FB22" s="23">
        <f t="shared" si="32"/>
        <v>1.5600000000000012</v>
      </c>
      <c r="FC22" s="23">
        <f t="shared" si="32"/>
        <v>1.5700000000000012</v>
      </c>
      <c r="FD22" s="23">
        <f t="shared" si="32"/>
        <v>1.5800000000000012</v>
      </c>
      <c r="FE22" s="23">
        <f t="shared" si="32"/>
        <v>1.5900000000000012</v>
      </c>
      <c r="FF22" s="23">
        <f t="shared" si="32"/>
        <v>1.6000000000000012</v>
      </c>
      <c r="FG22" s="23">
        <f t="shared" si="32"/>
        <v>1.6100000000000012</v>
      </c>
      <c r="FH22" s="23">
        <f t="shared" si="32"/>
        <v>1.6200000000000012</v>
      </c>
      <c r="FI22" s="23">
        <f t="shared" si="32"/>
        <v>1.6300000000000012</v>
      </c>
      <c r="FJ22" s="23">
        <f t="shared" si="32"/>
        <v>1.6400000000000012</v>
      </c>
      <c r="FK22" s="23">
        <f t="shared" si="32"/>
        <v>1.6500000000000012</v>
      </c>
      <c r="FL22" s="23">
        <f t="shared" si="32"/>
        <v>1.6600000000000013</v>
      </c>
      <c r="FM22" s="23">
        <f t="shared" si="32"/>
        <v>1.6700000000000013</v>
      </c>
      <c r="FN22" s="23">
        <f t="shared" si="32"/>
        <v>1.6800000000000013</v>
      </c>
      <c r="FO22" s="23">
        <f t="shared" si="32"/>
        <v>1.6900000000000013</v>
      </c>
      <c r="FP22" s="23">
        <f t="shared" si="32"/>
        <v>1.7000000000000013</v>
      </c>
      <c r="FQ22" s="23">
        <f t="shared" si="32"/>
        <v>1.7100000000000013</v>
      </c>
      <c r="FR22" s="23">
        <f t="shared" si="32"/>
        <v>1.7200000000000013</v>
      </c>
      <c r="FS22" s="23">
        <f t="shared" si="32"/>
        <v>1.7300000000000013</v>
      </c>
    </row>
    <row r="23" spans="1:256" s="14" customFormat="1" ht="6" customHeight="1" x14ac:dyDescent="0.25"/>
    <row r="24" spans="1:256" s="4" customFormat="1" x14ac:dyDescent="0.25">
      <c r="A24" s="25" t="s">
        <v>3</v>
      </c>
      <c r="B24" s="26" t="s">
        <v>8</v>
      </c>
      <c r="C24" s="25">
        <f>'Raw Data'!B38</f>
        <v>0</v>
      </c>
      <c r="D24" s="25">
        <f>'Raw Data'!C38</f>
        <v>0</v>
      </c>
      <c r="E24" s="25">
        <f>'Raw Data'!D38</f>
        <v>0</v>
      </c>
      <c r="F24" s="25">
        <f>'Raw Data'!E38</f>
        <v>0</v>
      </c>
      <c r="G24" s="25">
        <f>'Raw Data'!F38</f>
        <v>0</v>
      </c>
      <c r="H24" s="25">
        <f>'Raw Data'!G38</f>
        <v>0</v>
      </c>
      <c r="I24" s="25">
        <f>'Raw Data'!H38</f>
        <v>0</v>
      </c>
      <c r="J24" s="25">
        <f>'Raw Data'!I38</f>
        <v>4</v>
      </c>
      <c r="K24" s="25">
        <f>'Raw Data'!J38</f>
        <v>0</v>
      </c>
      <c r="L24" s="25">
        <f>'Raw Data'!K38</f>
        <v>0</v>
      </c>
      <c r="M24" s="25">
        <f>'Raw Data'!L38</f>
        <v>0</v>
      </c>
      <c r="N24" s="25">
        <f>'Raw Data'!M38</f>
        <v>0</v>
      </c>
      <c r="O24" s="25">
        <f>'Raw Data'!N38</f>
        <v>0</v>
      </c>
      <c r="P24" s="25">
        <f>'Raw Data'!O38</f>
        <v>0</v>
      </c>
      <c r="Q24" s="25">
        <f>'Raw Data'!P38</f>
        <v>0</v>
      </c>
      <c r="R24" s="25">
        <f>'Raw Data'!Q38</f>
        <v>2</v>
      </c>
      <c r="S24" s="25">
        <f>'Raw Data'!R38</f>
        <v>7</v>
      </c>
      <c r="T24" s="25">
        <f>'Raw Data'!S38</f>
        <v>0</v>
      </c>
      <c r="U24" s="25">
        <f>'Raw Data'!T38</f>
        <v>0</v>
      </c>
      <c r="V24" s="25">
        <f>'Raw Data'!U38</f>
        <v>0</v>
      </c>
      <c r="W24" s="25">
        <f>'Raw Data'!V38</f>
        <v>0</v>
      </c>
      <c r="X24" s="25">
        <f>'Raw Data'!W38</f>
        <v>0</v>
      </c>
      <c r="Y24" s="25">
        <f>'Raw Data'!X38</f>
        <v>6</v>
      </c>
      <c r="Z24" s="25">
        <f>'Raw Data'!Y38</f>
        <v>0</v>
      </c>
      <c r="AA24" s="25">
        <f>'Raw Data'!Z38</f>
        <v>0</v>
      </c>
      <c r="AB24" s="25">
        <f>'Raw Data'!AA38</f>
        <v>0</v>
      </c>
      <c r="AC24" s="25">
        <f>'Raw Data'!AB38</f>
        <v>0</v>
      </c>
      <c r="AD24" s="25">
        <f>'Raw Data'!AC38</f>
        <v>0</v>
      </c>
      <c r="AE24" s="25">
        <f>'Raw Data'!AD38</f>
        <v>0</v>
      </c>
      <c r="AF24" s="25">
        <f>'Raw Data'!AE38</f>
        <v>0</v>
      </c>
      <c r="AG24" s="25">
        <f>'Raw Data'!AF38</f>
        <v>0</v>
      </c>
      <c r="AH24" s="25">
        <f>'Raw Data'!AG38</f>
        <v>0</v>
      </c>
      <c r="AI24" s="25">
        <f>'Raw Data'!AH38</f>
        <v>0</v>
      </c>
      <c r="AJ24" s="25">
        <f>'Raw Data'!AI38</f>
        <v>0</v>
      </c>
      <c r="AK24" s="25">
        <f>'Raw Data'!AJ38</f>
        <v>0</v>
      </c>
      <c r="AL24" s="25">
        <f>'Raw Data'!AK38</f>
        <v>0</v>
      </c>
      <c r="AM24" s="25">
        <f>'Raw Data'!AL38</f>
        <v>0</v>
      </c>
      <c r="AN24" s="25">
        <f>'Raw Data'!AM38</f>
        <v>0</v>
      </c>
      <c r="AO24" s="25">
        <f>'Raw Data'!AN38</f>
        <v>0</v>
      </c>
      <c r="AP24" s="25">
        <f>'Raw Data'!AO38</f>
        <v>0</v>
      </c>
      <c r="AQ24" s="25">
        <f>'Raw Data'!AP38</f>
        <v>0</v>
      </c>
      <c r="AR24" s="25">
        <f>'Raw Data'!AQ38</f>
        <v>0</v>
      </c>
      <c r="AS24" s="25">
        <f>'Raw Data'!AR38</f>
        <v>0</v>
      </c>
      <c r="AT24" s="25">
        <f>'Raw Data'!AS38</f>
        <v>0</v>
      </c>
      <c r="AU24" s="25">
        <f>'Raw Data'!AT38</f>
        <v>0</v>
      </c>
      <c r="AV24" s="25">
        <f>'Raw Data'!AU38</f>
        <v>0</v>
      </c>
      <c r="AW24" s="25">
        <f>'Raw Data'!AV38</f>
        <v>1</v>
      </c>
      <c r="AX24" s="25">
        <f>'Raw Data'!AW38</f>
        <v>0</v>
      </c>
      <c r="AY24" s="25">
        <f>'Raw Data'!AX38</f>
        <v>0</v>
      </c>
      <c r="AZ24" s="25">
        <f>'Raw Data'!AY38</f>
        <v>0</v>
      </c>
      <c r="BA24" s="25">
        <f>'Raw Data'!AZ38</f>
        <v>0</v>
      </c>
      <c r="BB24" s="25">
        <f>'Raw Data'!BA38</f>
        <v>0</v>
      </c>
      <c r="BC24" s="25">
        <f>'Raw Data'!BB38</f>
        <v>0</v>
      </c>
      <c r="BD24" s="25">
        <f>'Raw Data'!BC38</f>
        <v>4</v>
      </c>
      <c r="BE24" s="25">
        <f>'Raw Data'!BD38</f>
        <v>0</v>
      </c>
      <c r="BF24" s="25">
        <f>'Raw Data'!BE38</f>
        <v>0</v>
      </c>
      <c r="BG24" s="25">
        <f>'Raw Data'!BF38</f>
        <v>0</v>
      </c>
      <c r="BH24" s="25">
        <f>'Raw Data'!BG38</f>
        <v>0</v>
      </c>
      <c r="BI24" s="25">
        <f>'Raw Data'!BH38</f>
        <v>0</v>
      </c>
      <c r="BJ24" s="25">
        <f>'Raw Data'!BI38</f>
        <v>0</v>
      </c>
      <c r="BK24" s="25">
        <f>'Raw Data'!BJ38</f>
        <v>0</v>
      </c>
      <c r="BL24" s="25">
        <f>'Raw Data'!BK38</f>
        <v>8</v>
      </c>
      <c r="BM24" s="25">
        <f>'Raw Data'!BL38</f>
        <v>7</v>
      </c>
      <c r="BN24" s="25">
        <f>'Raw Data'!BM38</f>
        <v>0</v>
      </c>
      <c r="BO24" s="25">
        <f>'Raw Data'!BN38</f>
        <v>0</v>
      </c>
      <c r="BP24" s="25">
        <f>'Raw Data'!BO38</f>
        <v>0</v>
      </c>
      <c r="BQ24" s="25">
        <f>'Raw Data'!BP38</f>
        <v>3</v>
      </c>
      <c r="BR24" s="25">
        <f>'Raw Data'!BQ38</f>
        <v>0</v>
      </c>
      <c r="BS24" s="25">
        <f>'Raw Data'!BR38</f>
        <v>0</v>
      </c>
      <c r="BT24" s="25">
        <f>'Raw Data'!BS38</f>
        <v>0</v>
      </c>
      <c r="BU24" s="25">
        <f>'Raw Data'!BT38</f>
        <v>0</v>
      </c>
      <c r="BV24" s="25">
        <f>'Raw Data'!BU38</f>
        <v>0</v>
      </c>
      <c r="BW24" s="25">
        <f>'Raw Data'!BV38</f>
        <v>0</v>
      </c>
      <c r="BX24" s="25">
        <f>'Raw Data'!BW38</f>
        <v>0</v>
      </c>
      <c r="BY24" s="25">
        <f>'Raw Data'!BX38</f>
        <v>0</v>
      </c>
      <c r="BZ24" s="25">
        <f>'Raw Data'!BY38</f>
        <v>0</v>
      </c>
      <c r="CA24" s="25">
        <f>'Raw Data'!BZ38</f>
        <v>0</v>
      </c>
      <c r="CB24" s="25">
        <f>'Raw Data'!CA38</f>
        <v>0</v>
      </c>
      <c r="CC24" s="25">
        <f>'Raw Data'!CB38</f>
        <v>0</v>
      </c>
      <c r="CD24" s="25">
        <f>'Raw Data'!CC38</f>
        <v>0</v>
      </c>
      <c r="CE24" s="25">
        <f>'Raw Data'!CD38</f>
        <v>0</v>
      </c>
      <c r="CF24" s="25">
        <f>'Raw Data'!CE38</f>
        <v>0</v>
      </c>
      <c r="CG24" s="25">
        <f>'Raw Data'!CF38</f>
        <v>20</v>
      </c>
      <c r="CH24" s="25">
        <f>'Raw Data'!CG38</f>
        <v>0</v>
      </c>
      <c r="CI24" s="25">
        <f>'Raw Data'!CH38</f>
        <v>0</v>
      </c>
      <c r="CJ24" s="25">
        <f>'Raw Data'!CI38</f>
        <v>0</v>
      </c>
      <c r="CK24" s="25">
        <f>'Raw Data'!CJ38</f>
        <v>0</v>
      </c>
      <c r="CL24" s="25">
        <f>'Raw Data'!CK38</f>
        <v>0</v>
      </c>
      <c r="CM24" s="25">
        <f>'Raw Data'!CL38</f>
        <v>0</v>
      </c>
      <c r="CN24" s="25">
        <f>'Raw Data'!CM38</f>
        <v>0</v>
      </c>
      <c r="CO24" s="25">
        <f>'Raw Data'!CN38</f>
        <v>0</v>
      </c>
      <c r="CP24" s="25">
        <f>'Raw Data'!CO38</f>
        <v>6</v>
      </c>
      <c r="CQ24" s="25">
        <f>'Raw Data'!CP38</f>
        <v>0</v>
      </c>
      <c r="CR24" s="25">
        <f>'Raw Data'!CQ38</f>
        <v>0</v>
      </c>
      <c r="CS24" s="25">
        <f>'Raw Data'!CR38</f>
        <v>0</v>
      </c>
      <c r="CT24" s="25">
        <f>'Raw Data'!CS38</f>
        <v>0</v>
      </c>
      <c r="CU24" s="25">
        <f>'Raw Data'!CT38</f>
        <v>0</v>
      </c>
      <c r="CV24" s="25">
        <f>'Raw Data'!CU38</f>
        <v>0</v>
      </c>
      <c r="CW24" s="25">
        <f>'Raw Data'!CV38</f>
        <v>0</v>
      </c>
      <c r="CX24" s="25">
        <f>'Raw Data'!CW38</f>
        <v>0</v>
      </c>
      <c r="CY24" s="25">
        <f>'Raw Data'!CX38</f>
        <v>0</v>
      </c>
      <c r="CZ24" s="25">
        <f>'Raw Data'!CY38</f>
        <v>7</v>
      </c>
      <c r="DA24" s="25">
        <f>'Raw Data'!CZ38</f>
        <v>0</v>
      </c>
      <c r="DB24" s="25">
        <f>'Raw Data'!DA38</f>
        <v>0</v>
      </c>
      <c r="DC24" s="25">
        <f>'Raw Data'!DB38</f>
        <v>0</v>
      </c>
      <c r="DD24" s="25">
        <f>'Raw Data'!DC38</f>
        <v>0</v>
      </c>
      <c r="DE24" s="25">
        <f>'Raw Data'!DD38</f>
        <v>0</v>
      </c>
      <c r="DF24" s="25">
        <f>'Raw Data'!DE38</f>
        <v>0</v>
      </c>
      <c r="DG24" s="25">
        <f>'Raw Data'!DF38</f>
        <v>0</v>
      </c>
      <c r="DH24" s="25">
        <f>'Raw Data'!DG38</f>
        <v>0</v>
      </c>
      <c r="DI24" s="25">
        <f>'Raw Data'!DH38</f>
        <v>0</v>
      </c>
      <c r="DJ24" s="25">
        <f>'Raw Data'!DI38</f>
        <v>0</v>
      </c>
      <c r="DK24" s="25">
        <f>'Raw Data'!DJ38</f>
        <v>0</v>
      </c>
      <c r="DL24" s="25">
        <f>'Raw Data'!DK38</f>
        <v>0</v>
      </c>
      <c r="DM24" s="25">
        <f>'Raw Data'!DL38</f>
        <v>0</v>
      </c>
      <c r="DN24" s="25">
        <f>'Raw Data'!DM38</f>
        <v>0</v>
      </c>
      <c r="DO24" s="25">
        <f>'Raw Data'!DN38</f>
        <v>0</v>
      </c>
      <c r="DP24" s="25">
        <f>'Raw Data'!DO38</f>
        <v>0</v>
      </c>
      <c r="DQ24" s="25">
        <f>'Raw Data'!DP38</f>
        <v>0</v>
      </c>
      <c r="DR24" s="25">
        <f>'Raw Data'!DQ38</f>
        <v>28</v>
      </c>
      <c r="DS24" s="25">
        <f>'Raw Data'!DR38</f>
        <v>2</v>
      </c>
      <c r="DT24" s="25">
        <f>'Raw Data'!DS38</f>
        <v>8</v>
      </c>
      <c r="DU24" s="25">
        <f>'Raw Data'!DT38</f>
        <v>8</v>
      </c>
      <c r="DV24" s="25">
        <f>'Raw Data'!DU38</f>
        <v>9</v>
      </c>
      <c r="DW24" s="25">
        <f>'Raw Data'!DV38</f>
        <v>4</v>
      </c>
      <c r="DX24" s="25">
        <f>'Raw Data'!DW38</f>
        <v>16</v>
      </c>
      <c r="DY24" s="25">
        <f>'Raw Data'!DX38</f>
        <v>0</v>
      </c>
      <c r="DZ24" s="25">
        <f>'Raw Data'!DY38</f>
        <v>0</v>
      </c>
      <c r="EA24" s="25">
        <f>'Raw Data'!DZ38</f>
        <v>0</v>
      </c>
      <c r="EB24" s="25">
        <f>'Raw Data'!EA38</f>
        <v>0</v>
      </c>
      <c r="EC24" s="25">
        <f>'Raw Data'!EB38</f>
        <v>0</v>
      </c>
      <c r="ED24" s="25">
        <f>'Raw Data'!EC38</f>
        <v>0</v>
      </c>
      <c r="EE24" s="25">
        <f>'Raw Data'!ED38</f>
        <v>6</v>
      </c>
      <c r="EF24" s="25">
        <f>'Raw Data'!EE38</f>
        <v>16</v>
      </c>
      <c r="EG24" s="25">
        <f>'Raw Data'!EF38</f>
        <v>0</v>
      </c>
      <c r="EH24" s="25">
        <f>'Raw Data'!EG38</f>
        <v>0</v>
      </c>
      <c r="EI24" s="25">
        <f>'Raw Data'!EH38</f>
        <v>0</v>
      </c>
      <c r="EJ24" s="25">
        <f>'Raw Data'!EI38</f>
        <v>4</v>
      </c>
      <c r="EK24" s="25">
        <f>'Raw Data'!EJ38</f>
        <v>0</v>
      </c>
      <c r="EL24" s="25">
        <f>'Raw Data'!EK38</f>
        <v>0</v>
      </c>
      <c r="EM24" s="25">
        <f>'Raw Data'!EL38</f>
        <v>0</v>
      </c>
      <c r="EN24" s="25">
        <f>'Raw Data'!EM38</f>
        <v>0</v>
      </c>
      <c r="EO24" s="25">
        <f>'Raw Data'!EN38</f>
        <v>0</v>
      </c>
      <c r="EP24" s="25">
        <f>'Raw Data'!EO38</f>
        <v>0</v>
      </c>
      <c r="EQ24" s="25">
        <f>'Raw Data'!EP38</f>
        <v>5</v>
      </c>
      <c r="ER24" s="25">
        <f>'Raw Data'!EQ38</f>
        <v>0</v>
      </c>
      <c r="ES24" s="25">
        <f>'Raw Data'!ER38</f>
        <v>0</v>
      </c>
      <c r="ET24" s="25">
        <f>'Raw Data'!ES38</f>
        <v>0</v>
      </c>
      <c r="EU24" s="25">
        <f>'Raw Data'!ET38</f>
        <v>0</v>
      </c>
      <c r="EV24" s="25">
        <f>'Raw Data'!EU38</f>
        <v>0</v>
      </c>
      <c r="EW24" s="25">
        <f>'Raw Data'!EV38</f>
        <v>5</v>
      </c>
      <c r="EX24" s="25">
        <f>'Raw Data'!EW38</f>
        <v>0</v>
      </c>
      <c r="EY24" s="25">
        <f>'Raw Data'!EX38</f>
        <v>0</v>
      </c>
      <c r="EZ24" s="25">
        <f>'Raw Data'!EY38</f>
        <v>0</v>
      </c>
      <c r="FA24" s="25">
        <f>'Raw Data'!EZ38</f>
        <v>1</v>
      </c>
      <c r="FB24" s="25">
        <f>'Raw Data'!FA38</f>
        <v>0</v>
      </c>
      <c r="FC24" s="25">
        <f>'Raw Data'!FB38</f>
        <v>0</v>
      </c>
      <c r="FD24" s="25">
        <f>'Raw Data'!FC38</f>
        <v>0</v>
      </c>
      <c r="FE24" s="25">
        <f>'Raw Data'!FD38</f>
        <v>7.5</v>
      </c>
      <c r="FF24" s="25">
        <f>'Raw Data'!FE38</f>
        <v>0</v>
      </c>
      <c r="FG24" s="25">
        <f>'Raw Data'!FF38</f>
        <v>3</v>
      </c>
      <c r="FH24" s="25">
        <f>'Raw Data'!FG38</f>
        <v>0</v>
      </c>
      <c r="FI24" s="25">
        <f>'Raw Data'!FH38</f>
        <v>0</v>
      </c>
      <c r="FJ24" s="25">
        <f>'Raw Data'!FI38</f>
        <v>0</v>
      </c>
      <c r="FK24" s="25">
        <f>'Raw Data'!FJ38</f>
        <v>0</v>
      </c>
      <c r="FL24" s="25">
        <f>'Raw Data'!FK38</f>
        <v>0</v>
      </c>
      <c r="FM24" s="25">
        <f>'Raw Data'!FL38</f>
        <v>0</v>
      </c>
      <c r="FN24" s="25">
        <f>'Raw Data'!FM38</f>
        <v>0</v>
      </c>
      <c r="FO24" s="25">
        <f>'Raw Data'!FN38</f>
        <v>0</v>
      </c>
      <c r="FP24" s="25">
        <f>'Raw Data'!FO38</f>
        <v>0</v>
      </c>
      <c r="FQ24" s="25">
        <f>'Raw Data'!FP38</f>
        <v>0</v>
      </c>
      <c r="FR24" s="25">
        <f>'Raw Data'!FQ38</f>
        <v>0</v>
      </c>
      <c r="FS24" s="25">
        <f>'Raw Data'!FR38</f>
        <v>0</v>
      </c>
    </row>
    <row r="25" spans="1:256" x14ac:dyDescent="0.25">
      <c r="A25" s="166" t="s">
        <v>4</v>
      </c>
      <c r="B25" s="10" t="s">
        <v>8</v>
      </c>
      <c r="C25" s="153">
        <f>IF(C24&gt;D16,C24-$B$63*(1-C7)+(B24-B25),0)</f>
        <v>0</v>
      </c>
      <c r="D25" s="153">
        <f t="shared" ref="D25:AI25" si="33">D24-(IF(D24&lt;$B62,D24,$B62))*(1-D7-$B61+D7*$B61)+IF(D24*C24&gt;0,MAX(C24-C25-D16+D17,0),0)</f>
        <v>0</v>
      </c>
      <c r="E25" s="153">
        <f t="shared" si="33"/>
        <v>0</v>
      </c>
      <c r="F25" s="153">
        <f t="shared" si="33"/>
        <v>0</v>
      </c>
      <c r="G25" s="153">
        <f t="shared" si="33"/>
        <v>0</v>
      </c>
      <c r="H25" s="153">
        <f t="shared" si="33"/>
        <v>0</v>
      </c>
      <c r="I25" s="153">
        <f t="shared" si="33"/>
        <v>0</v>
      </c>
      <c r="J25" s="153">
        <f t="shared" si="33"/>
        <v>0.79999999999999982</v>
      </c>
      <c r="K25" s="153">
        <f t="shared" si="33"/>
        <v>0</v>
      </c>
      <c r="L25" s="153">
        <f t="shared" si="33"/>
        <v>0</v>
      </c>
      <c r="M25" s="153">
        <f t="shared" si="33"/>
        <v>0</v>
      </c>
      <c r="N25" s="153">
        <f t="shared" si="33"/>
        <v>0</v>
      </c>
      <c r="O25" s="153">
        <f t="shared" si="33"/>
        <v>0</v>
      </c>
      <c r="P25" s="153">
        <f t="shared" si="33"/>
        <v>0</v>
      </c>
      <c r="Q25" s="153">
        <f t="shared" si="33"/>
        <v>0</v>
      </c>
      <c r="R25" s="153">
        <f t="shared" si="33"/>
        <v>0.4458000000000002</v>
      </c>
      <c r="S25" s="153">
        <f t="shared" si="33"/>
        <v>1.5950666666666677</v>
      </c>
      <c r="T25" s="153">
        <f t="shared" si="33"/>
        <v>0</v>
      </c>
      <c r="U25" s="153">
        <f t="shared" si="33"/>
        <v>0</v>
      </c>
      <c r="V25" s="153">
        <f t="shared" si="33"/>
        <v>0</v>
      </c>
      <c r="W25" s="153">
        <f t="shared" si="33"/>
        <v>0</v>
      </c>
      <c r="X25" s="153">
        <f t="shared" si="33"/>
        <v>0</v>
      </c>
      <c r="Y25" s="153">
        <f t="shared" si="33"/>
        <v>1.5459999999999994</v>
      </c>
      <c r="Z25" s="153">
        <f t="shared" si="33"/>
        <v>0</v>
      </c>
      <c r="AA25" s="153">
        <f t="shared" si="33"/>
        <v>0</v>
      </c>
      <c r="AB25" s="153">
        <f t="shared" si="33"/>
        <v>0</v>
      </c>
      <c r="AC25" s="153">
        <f t="shared" si="33"/>
        <v>0</v>
      </c>
      <c r="AD25" s="153">
        <f t="shared" si="33"/>
        <v>0</v>
      </c>
      <c r="AE25" s="153">
        <f t="shared" si="33"/>
        <v>0</v>
      </c>
      <c r="AF25" s="153">
        <f t="shared" si="33"/>
        <v>0</v>
      </c>
      <c r="AG25" s="153">
        <f t="shared" si="33"/>
        <v>0</v>
      </c>
      <c r="AH25" s="153">
        <f t="shared" si="33"/>
        <v>0</v>
      </c>
      <c r="AI25" s="153">
        <f t="shared" si="33"/>
        <v>0</v>
      </c>
      <c r="AJ25" s="153">
        <f t="shared" ref="AJ25:BO25" si="34">AJ24-(IF(AJ24&lt;$B62,AJ24,$B62))*(1-AJ7-$B61+AJ7*$B61)+IF(AJ24*AI24&gt;0,MAX(AI24-AI25-AJ16+AJ17,0),0)</f>
        <v>0</v>
      </c>
      <c r="AK25" s="153">
        <f t="shared" si="34"/>
        <v>0</v>
      </c>
      <c r="AL25" s="153">
        <f t="shared" si="34"/>
        <v>0</v>
      </c>
      <c r="AM25" s="153">
        <f t="shared" si="34"/>
        <v>0</v>
      </c>
      <c r="AN25" s="153">
        <f t="shared" si="34"/>
        <v>0</v>
      </c>
      <c r="AO25" s="153">
        <f t="shared" si="34"/>
        <v>0</v>
      </c>
      <c r="AP25" s="153">
        <f t="shared" si="34"/>
        <v>0</v>
      </c>
      <c r="AQ25" s="153">
        <f t="shared" si="34"/>
        <v>0</v>
      </c>
      <c r="AR25" s="153">
        <f t="shared" si="34"/>
        <v>0</v>
      </c>
      <c r="AS25" s="153">
        <f t="shared" si="34"/>
        <v>0</v>
      </c>
      <c r="AT25" s="153">
        <f t="shared" si="34"/>
        <v>0</v>
      </c>
      <c r="AU25" s="153">
        <f t="shared" si="34"/>
        <v>0</v>
      </c>
      <c r="AV25" s="153">
        <f t="shared" si="34"/>
        <v>0</v>
      </c>
      <c r="AW25" s="153">
        <f t="shared" si="34"/>
        <v>0.49776000000000009</v>
      </c>
      <c r="AX25" s="153">
        <f t="shared" si="34"/>
        <v>0</v>
      </c>
      <c r="AY25" s="153">
        <f t="shared" si="34"/>
        <v>0</v>
      </c>
      <c r="AZ25" s="153">
        <f t="shared" si="34"/>
        <v>0</v>
      </c>
      <c r="BA25" s="153">
        <f t="shared" si="34"/>
        <v>0</v>
      </c>
      <c r="BB25" s="153">
        <f t="shared" si="34"/>
        <v>0</v>
      </c>
      <c r="BC25" s="153">
        <f t="shared" si="34"/>
        <v>0</v>
      </c>
      <c r="BD25" s="153">
        <f t="shared" si="34"/>
        <v>2.7637333333333336</v>
      </c>
      <c r="BE25" s="153">
        <f t="shared" si="34"/>
        <v>0</v>
      </c>
      <c r="BF25" s="153">
        <f t="shared" si="34"/>
        <v>0</v>
      </c>
      <c r="BG25" s="153">
        <f t="shared" si="34"/>
        <v>0</v>
      </c>
      <c r="BH25" s="153">
        <f t="shared" si="34"/>
        <v>0</v>
      </c>
      <c r="BI25" s="153">
        <f t="shared" si="34"/>
        <v>0</v>
      </c>
      <c r="BJ25" s="153">
        <f t="shared" si="34"/>
        <v>0</v>
      </c>
      <c r="BK25" s="153">
        <f t="shared" si="34"/>
        <v>0</v>
      </c>
      <c r="BL25" s="153">
        <f t="shared" si="34"/>
        <v>6.9107199999999995</v>
      </c>
      <c r="BM25" s="153">
        <f t="shared" si="34"/>
        <v>6.996894113922119</v>
      </c>
      <c r="BN25" s="153">
        <f t="shared" si="34"/>
        <v>0</v>
      </c>
      <c r="BO25" s="153">
        <f t="shared" si="34"/>
        <v>0</v>
      </c>
      <c r="BP25" s="153">
        <f t="shared" ref="BP25:CU25" si="35">BP24-(IF(BP24&lt;$B62,BP24,$B62))*(1-BP7-$B61+BP7*$B61)+IF(BP24*BO24&gt;0,MAX(BO24-BO25-BP16+BP17,0),0)</f>
        <v>0</v>
      </c>
      <c r="BQ25" s="153">
        <f t="shared" si="35"/>
        <v>2.7119999999999997</v>
      </c>
      <c r="BR25" s="153">
        <f t="shared" si="35"/>
        <v>0</v>
      </c>
      <c r="BS25" s="153">
        <f t="shared" si="35"/>
        <v>0</v>
      </c>
      <c r="BT25" s="153">
        <f t="shared" si="35"/>
        <v>0</v>
      </c>
      <c r="BU25" s="153">
        <f t="shared" si="35"/>
        <v>0</v>
      </c>
      <c r="BV25" s="153">
        <f t="shared" si="35"/>
        <v>0</v>
      </c>
      <c r="BW25" s="153">
        <f t="shared" si="35"/>
        <v>0</v>
      </c>
      <c r="BX25" s="153">
        <f t="shared" si="35"/>
        <v>0</v>
      </c>
      <c r="BY25" s="153">
        <f t="shared" si="35"/>
        <v>0</v>
      </c>
      <c r="BZ25" s="153">
        <f t="shared" si="35"/>
        <v>0</v>
      </c>
      <c r="CA25" s="153">
        <f t="shared" si="35"/>
        <v>0</v>
      </c>
      <c r="CB25" s="153">
        <f t="shared" si="35"/>
        <v>0</v>
      </c>
      <c r="CC25" s="153">
        <f t="shared" si="35"/>
        <v>0</v>
      </c>
      <c r="CD25" s="153">
        <f t="shared" si="35"/>
        <v>0</v>
      </c>
      <c r="CE25" s="153">
        <f t="shared" si="35"/>
        <v>0</v>
      </c>
      <c r="CF25" s="153">
        <f t="shared" si="35"/>
        <v>0</v>
      </c>
      <c r="CG25" s="153">
        <f t="shared" si="35"/>
        <v>18.551272727272728</v>
      </c>
      <c r="CH25" s="153">
        <f t="shared" si="35"/>
        <v>0</v>
      </c>
      <c r="CI25" s="153">
        <f t="shared" si="35"/>
        <v>0</v>
      </c>
      <c r="CJ25" s="153">
        <f t="shared" si="35"/>
        <v>0</v>
      </c>
      <c r="CK25" s="153">
        <f t="shared" si="35"/>
        <v>0</v>
      </c>
      <c r="CL25" s="153">
        <f t="shared" si="35"/>
        <v>0</v>
      </c>
      <c r="CM25" s="153">
        <f t="shared" si="35"/>
        <v>0</v>
      </c>
      <c r="CN25" s="153">
        <f t="shared" si="35"/>
        <v>0</v>
      </c>
      <c r="CO25" s="153">
        <f t="shared" si="35"/>
        <v>0</v>
      </c>
      <c r="CP25" s="153">
        <f t="shared" si="35"/>
        <v>5.3227636363636357</v>
      </c>
      <c r="CQ25" s="153">
        <f t="shared" si="35"/>
        <v>0</v>
      </c>
      <c r="CR25" s="153">
        <f t="shared" si="35"/>
        <v>0</v>
      </c>
      <c r="CS25" s="153">
        <f t="shared" si="35"/>
        <v>0</v>
      </c>
      <c r="CT25" s="153">
        <f t="shared" si="35"/>
        <v>0</v>
      </c>
      <c r="CU25" s="153">
        <f t="shared" si="35"/>
        <v>0</v>
      </c>
      <c r="CV25" s="153">
        <f t="shared" ref="CV25:EA25" si="36">CV24-(IF(CV24&lt;$B62,CV24,$B62))*(1-CV7-$B61+CV7*$B61)+IF(CV24*CU24&gt;0,MAX(CU24-CU25-CV16+CV17,0),0)</f>
        <v>0</v>
      </c>
      <c r="CW25" s="153">
        <f t="shared" si="36"/>
        <v>0</v>
      </c>
      <c r="CX25" s="153">
        <f t="shared" si="36"/>
        <v>0</v>
      </c>
      <c r="CY25" s="153">
        <f t="shared" si="36"/>
        <v>0</v>
      </c>
      <c r="CZ25" s="153">
        <f t="shared" si="36"/>
        <v>6.2831999999999999</v>
      </c>
      <c r="DA25" s="153">
        <f t="shared" si="36"/>
        <v>0</v>
      </c>
      <c r="DB25" s="153">
        <f t="shared" si="36"/>
        <v>0</v>
      </c>
      <c r="DC25" s="153">
        <f t="shared" si="36"/>
        <v>0</v>
      </c>
      <c r="DD25" s="153">
        <f t="shared" si="36"/>
        <v>0</v>
      </c>
      <c r="DE25" s="153">
        <f t="shared" si="36"/>
        <v>0</v>
      </c>
      <c r="DF25" s="153">
        <f t="shared" si="36"/>
        <v>0</v>
      </c>
      <c r="DG25" s="153">
        <f t="shared" si="36"/>
        <v>0</v>
      </c>
      <c r="DH25" s="153">
        <f t="shared" si="36"/>
        <v>0</v>
      </c>
      <c r="DI25" s="153">
        <f t="shared" si="36"/>
        <v>0</v>
      </c>
      <c r="DJ25" s="153">
        <f t="shared" si="36"/>
        <v>0</v>
      </c>
      <c r="DK25" s="153">
        <f t="shared" si="36"/>
        <v>0</v>
      </c>
      <c r="DL25" s="153">
        <f t="shared" si="36"/>
        <v>0</v>
      </c>
      <c r="DM25" s="153">
        <f t="shared" si="36"/>
        <v>0</v>
      </c>
      <c r="DN25" s="153">
        <f t="shared" si="36"/>
        <v>0</v>
      </c>
      <c r="DO25" s="153">
        <f t="shared" si="36"/>
        <v>0</v>
      </c>
      <c r="DP25" s="153">
        <f t="shared" si="36"/>
        <v>0</v>
      </c>
      <c r="DQ25" s="153">
        <f t="shared" si="36"/>
        <v>0</v>
      </c>
      <c r="DR25" s="153">
        <f t="shared" si="36"/>
        <v>24.533406896551725</v>
      </c>
      <c r="DS25" s="153">
        <f t="shared" si="36"/>
        <v>4.2469503030172699</v>
      </c>
      <c r="DT25" s="153">
        <f t="shared" si="36"/>
        <v>5.3481931034482759</v>
      </c>
      <c r="DU25" s="153">
        <f t="shared" si="36"/>
        <v>7.5226164085456011</v>
      </c>
      <c r="DV25" s="153">
        <f t="shared" si="36"/>
        <v>5.6333793103448269</v>
      </c>
      <c r="DW25" s="153">
        <f t="shared" si="36"/>
        <v>4.4431659997619439</v>
      </c>
      <c r="DX25" s="153">
        <f t="shared" si="36"/>
        <v>11.000055172413795</v>
      </c>
      <c r="DY25" s="153">
        <f t="shared" si="36"/>
        <v>0</v>
      </c>
      <c r="DZ25" s="153">
        <f t="shared" si="36"/>
        <v>0</v>
      </c>
      <c r="EA25" s="153">
        <f t="shared" si="36"/>
        <v>0</v>
      </c>
      <c r="EB25" s="153">
        <f t="shared" ref="EB25:FG25" si="37">EB24-(IF(EB24&lt;$B62,EB24,$B62))*(1-EB7-$B61+EB7*$B61)+IF(EB24*EA24&gt;0,MAX(EA24-EA25-EB16+EB17,0),0)</f>
        <v>0</v>
      </c>
      <c r="EC25" s="153">
        <f t="shared" si="37"/>
        <v>0</v>
      </c>
      <c r="ED25" s="153">
        <f t="shared" si="37"/>
        <v>0</v>
      </c>
      <c r="EE25" s="153">
        <f t="shared" si="37"/>
        <v>2.6055724137931033</v>
      </c>
      <c r="EF25" s="153">
        <f t="shared" si="37"/>
        <v>9.0602849723848813</v>
      </c>
      <c r="EG25" s="153">
        <f t="shared" si="37"/>
        <v>0</v>
      </c>
      <c r="EH25" s="153">
        <f t="shared" si="37"/>
        <v>0</v>
      </c>
      <c r="EI25" s="153">
        <f t="shared" si="37"/>
        <v>0</v>
      </c>
      <c r="EJ25" s="153">
        <f t="shared" si="37"/>
        <v>1.3111172413793106</v>
      </c>
      <c r="EK25" s="153">
        <f t="shared" si="37"/>
        <v>0</v>
      </c>
      <c r="EL25" s="153">
        <f t="shared" si="37"/>
        <v>0</v>
      </c>
      <c r="EM25" s="153">
        <f t="shared" si="37"/>
        <v>0</v>
      </c>
      <c r="EN25" s="153">
        <f t="shared" si="37"/>
        <v>0</v>
      </c>
      <c r="EO25" s="153">
        <f t="shared" si="37"/>
        <v>0</v>
      </c>
      <c r="EP25" s="153">
        <f t="shared" si="37"/>
        <v>0</v>
      </c>
      <c r="EQ25" s="153">
        <f t="shared" si="37"/>
        <v>1</v>
      </c>
      <c r="ER25" s="153">
        <f t="shared" si="37"/>
        <v>0</v>
      </c>
      <c r="ES25" s="153">
        <f t="shared" si="37"/>
        <v>0</v>
      </c>
      <c r="ET25" s="153">
        <f t="shared" si="37"/>
        <v>0</v>
      </c>
      <c r="EU25" s="153">
        <f t="shared" si="37"/>
        <v>0</v>
      </c>
      <c r="EV25" s="153">
        <f t="shared" si="37"/>
        <v>0</v>
      </c>
      <c r="EW25" s="153">
        <f t="shared" si="37"/>
        <v>1</v>
      </c>
      <c r="EX25" s="153">
        <f t="shared" si="37"/>
        <v>0</v>
      </c>
      <c r="EY25" s="153">
        <f t="shared" si="37"/>
        <v>0</v>
      </c>
      <c r="EZ25" s="153">
        <f t="shared" si="37"/>
        <v>0</v>
      </c>
      <c r="FA25" s="153">
        <f t="shared" si="37"/>
        <v>0.19999999999999996</v>
      </c>
      <c r="FB25" s="153">
        <f t="shared" si="37"/>
        <v>0</v>
      </c>
      <c r="FC25" s="153">
        <f t="shared" si="37"/>
        <v>0</v>
      </c>
      <c r="FD25" s="153">
        <f t="shared" si="37"/>
        <v>0</v>
      </c>
      <c r="FE25" s="153">
        <f t="shared" si="37"/>
        <v>1.5</v>
      </c>
      <c r="FF25" s="153">
        <f t="shared" si="37"/>
        <v>0</v>
      </c>
      <c r="FG25" s="153">
        <f t="shared" si="37"/>
        <v>0.59999999999999964</v>
      </c>
      <c r="FH25" s="153">
        <f t="shared" ref="FH25:FS25" si="38">FH24-(IF(FH24&lt;$B62,FH24,$B62))*(1-FH7-$B61+FH7*$B61)+IF(FH24*FG24&gt;0,MAX(FG24-FG25-FH16+FH17,0),0)</f>
        <v>0</v>
      </c>
      <c r="FI25" s="153">
        <f t="shared" si="38"/>
        <v>0</v>
      </c>
      <c r="FJ25" s="153">
        <f t="shared" si="38"/>
        <v>0</v>
      </c>
      <c r="FK25" s="153">
        <f t="shared" si="38"/>
        <v>0</v>
      </c>
      <c r="FL25" s="153">
        <f t="shared" si="38"/>
        <v>0</v>
      </c>
      <c r="FM25" s="153">
        <f t="shared" si="38"/>
        <v>0</v>
      </c>
      <c r="FN25" s="153">
        <f t="shared" si="38"/>
        <v>0</v>
      </c>
      <c r="FO25" s="153">
        <f t="shared" si="38"/>
        <v>0</v>
      </c>
      <c r="FP25" s="153">
        <f t="shared" si="38"/>
        <v>0</v>
      </c>
      <c r="FQ25" s="153">
        <f t="shared" si="38"/>
        <v>0</v>
      </c>
      <c r="FR25" s="153">
        <f t="shared" si="38"/>
        <v>0</v>
      </c>
      <c r="FS25" s="153">
        <f t="shared" si="38"/>
        <v>0</v>
      </c>
    </row>
    <row r="26" spans="1:256" x14ac:dyDescent="0.25">
      <c r="A26" s="166" t="s">
        <v>17</v>
      </c>
      <c r="B26" s="10" t="s">
        <v>8</v>
      </c>
      <c r="C26" s="166">
        <v>0</v>
      </c>
      <c r="D26" s="166">
        <f>C26+D25</f>
        <v>0</v>
      </c>
      <c r="E26" s="166">
        <f t="shared" ref="E26:P26" si="39">D26+E25</f>
        <v>0</v>
      </c>
      <c r="F26" s="166">
        <f t="shared" si="39"/>
        <v>0</v>
      </c>
      <c r="G26" s="166">
        <f t="shared" si="39"/>
        <v>0</v>
      </c>
      <c r="H26" s="166">
        <f t="shared" si="39"/>
        <v>0</v>
      </c>
      <c r="I26" s="166">
        <f t="shared" si="39"/>
        <v>0</v>
      </c>
      <c r="J26" s="166">
        <f t="shared" si="39"/>
        <v>0.79999999999999982</v>
      </c>
      <c r="K26" s="166">
        <f t="shared" si="39"/>
        <v>0.79999999999999982</v>
      </c>
      <c r="L26" s="166">
        <f t="shared" si="39"/>
        <v>0.79999999999999982</v>
      </c>
      <c r="M26" s="166">
        <f t="shared" si="39"/>
        <v>0.79999999999999982</v>
      </c>
      <c r="N26" s="166">
        <f t="shared" si="39"/>
        <v>0.79999999999999982</v>
      </c>
      <c r="O26" s="166">
        <f t="shared" si="39"/>
        <v>0.79999999999999982</v>
      </c>
      <c r="P26" s="166">
        <f t="shared" si="39"/>
        <v>0.79999999999999982</v>
      </c>
      <c r="Q26" s="166">
        <f>P26+Q25</f>
        <v>0.79999999999999982</v>
      </c>
      <c r="R26" s="166">
        <f>Q26+R25</f>
        <v>1.2458</v>
      </c>
      <c r="S26" s="166">
        <f>R26+S25</f>
        <v>2.8408666666666678</v>
      </c>
      <c r="T26" s="166">
        <f t="shared" ref="T26:CE26" si="40">S26+T25</f>
        <v>2.8408666666666678</v>
      </c>
      <c r="U26" s="166">
        <f t="shared" si="40"/>
        <v>2.8408666666666678</v>
      </c>
      <c r="V26" s="166">
        <f t="shared" si="40"/>
        <v>2.8408666666666678</v>
      </c>
      <c r="W26" s="166">
        <f t="shared" si="40"/>
        <v>2.8408666666666678</v>
      </c>
      <c r="X26" s="166">
        <f t="shared" si="40"/>
        <v>2.8408666666666678</v>
      </c>
      <c r="Y26" s="166">
        <f t="shared" si="40"/>
        <v>4.3868666666666671</v>
      </c>
      <c r="Z26" s="166">
        <f t="shared" si="40"/>
        <v>4.3868666666666671</v>
      </c>
      <c r="AA26" s="166">
        <f t="shared" si="40"/>
        <v>4.3868666666666671</v>
      </c>
      <c r="AB26" s="166">
        <f t="shared" si="40"/>
        <v>4.3868666666666671</v>
      </c>
      <c r="AC26" s="166">
        <f t="shared" si="40"/>
        <v>4.3868666666666671</v>
      </c>
      <c r="AD26" s="166">
        <f t="shared" si="40"/>
        <v>4.3868666666666671</v>
      </c>
      <c r="AE26" s="166">
        <f t="shared" si="40"/>
        <v>4.3868666666666671</v>
      </c>
      <c r="AF26" s="166">
        <f t="shared" si="40"/>
        <v>4.3868666666666671</v>
      </c>
      <c r="AG26" s="166">
        <f t="shared" si="40"/>
        <v>4.3868666666666671</v>
      </c>
      <c r="AH26" s="166">
        <f t="shared" si="40"/>
        <v>4.3868666666666671</v>
      </c>
      <c r="AI26" s="166">
        <f t="shared" si="40"/>
        <v>4.3868666666666671</v>
      </c>
      <c r="AJ26" s="166">
        <f t="shared" si="40"/>
        <v>4.3868666666666671</v>
      </c>
      <c r="AK26" s="166">
        <f t="shared" si="40"/>
        <v>4.3868666666666671</v>
      </c>
      <c r="AL26" s="166">
        <f t="shared" si="40"/>
        <v>4.3868666666666671</v>
      </c>
      <c r="AM26" s="166">
        <f t="shared" si="40"/>
        <v>4.3868666666666671</v>
      </c>
      <c r="AN26" s="166">
        <f t="shared" si="40"/>
        <v>4.3868666666666671</v>
      </c>
      <c r="AO26" s="166">
        <f t="shared" si="40"/>
        <v>4.3868666666666671</v>
      </c>
      <c r="AP26" s="166">
        <f t="shared" si="40"/>
        <v>4.3868666666666671</v>
      </c>
      <c r="AQ26" s="166">
        <f t="shared" si="40"/>
        <v>4.3868666666666671</v>
      </c>
      <c r="AR26" s="166">
        <f t="shared" si="40"/>
        <v>4.3868666666666671</v>
      </c>
      <c r="AS26" s="166">
        <f t="shared" si="40"/>
        <v>4.3868666666666671</v>
      </c>
      <c r="AT26" s="166">
        <f t="shared" si="40"/>
        <v>4.3868666666666671</v>
      </c>
      <c r="AU26" s="166">
        <f t="shared" si="40"/>
        <v>4.3868666666666671</v>
      </c>
      <c r="AV26" s="166">
        <f t="shared" si="40"/>
        <v>4.3868666666666671</v>
      </c>
      <c r="AW26" s="166">
        <f t="shared" si="40"/>
        <v>4.8846266666666676</v>
      </c>
      <c r="AX26" s="166">
        <f t="shared" si="40"/>
        <v>4.8846266666666676</v>
      </c>
      <c r="AY26" s="166">
        <f t="shared" si="40"/>
        <v>4.8846266666666676</v>
      </c>
      <c r="AZ26" s="166">
        <f t="shared" si="40"/>
        <v>4.8846266666666676</v>
      </c>
      <c r="BA26" s="166">
        <f t="shared" si="40"/>
        <v>4.8846266666666676</v>
      </c>
      <c r="BB26" s="166">
        <f t="shared" si="40"/>
        <v>4.8846266666666676</v>
      </c>
      <c r="BC26" s="166">
        <f t="shared" si="40"/>
        <v>4.8846266666666676</v>
      </c>
      <c r="BD26" s="166">
        <f t="shared" si="40"/>
        <v>7.6483600000000012</v>
      </c>
      <c r="BE26" s="166">
        <f t="shared" si="40"/>
        <v>7.6483600000000012</v>
      </c>
      <c r="BF26" s="166">
        <f t="shared" si="40"/>
        <v>7.6483600000000012</v>
      </c>
      <c r="BG26" s="166">
        <f t="shared" si="40"/>
        <v>7.6483600000000012</v>
      </c>
      <c r="BH26" s="166">
        <f t="shared" si="40"/>
        <v>7.6483600000000012</v>
      </c>
      <c r="BI26" s="166">
        <f t="shared" si="40"/>
        <v>7.6483600000000012</v>
      </c>
      <c r="BJ26" s="166">
        <f t="shared" si="40"/>
        <v>7.6483600000000012</v>
      </c>
      <c r="BK26" s="166">
        <f t="shared" si="40"/>
        <v>7.6483600000000012</v>
      </c>
      <c r="BL26" s="166">
        <f t="shared" si="40"/>
        <v>14.559080000000002</v>
      </c>
      <c r="BM26" s="166">
        <f t="shared" si="40"/>
        <v>21.555974113922119</v>
      </c>
      <c r="BN26" s="166">
        <f t="shared" si="40"/>
        <v>21.555974113922119</v>
      </c>
      <c r="BO26" s="166">
        <f t="shared" si="40"/>
        <v>21.555974113922119</v>
      </c>
      <c r="BP26" s="166">
        <f t="shared" si="40"/>
        <v>21.555974113922119</v>
      </c>
      <c r="BQ26" s="166">
        <f t="shared" si="40"/>
        <v>24.267974113922119</v>
      </c>
      <c r="BR26" s="166">
        <f t="shared" si="40"/>
        <v>24.267974113922119</v>
      </c>
      <c r="BS26" s="166">
        <f t="shared" si="40"/>
        <v>24.267974113922119</v>
      </c>
      <c r="BT26" s="166">
        <f t="shared" si="40"/>
        <v>24.267974113922119</v>
      </c>
      <c r="BU26" s="166">
        <f t="shared" si="40"/>
        <v>24.267974113922119</v>
      </c>
      <c r="BV26" s="166">
        <f t="shared" si="40"/>
        <v>24.267974113922119</v>
      </c>
      <c r="BW26" s="166">
        <f t="shared" si="40"/>
        <v>24.267974113922119</v>
      </c>
      <c r="BX26" s="166">
        <f t="shared" si="40"/>
        <v>24.267974113922119</v>
      </c>
      <c r="BY26" s="166">
        <f t="shared" si="40"/>
        <v>24.267974113922119</v>
      </c>
      <c r="BZ26" s="166">
        <f t="shared" si="40"/>
        <v>24.267974113922119</v>
      </c>
      <c r="CA26" s="166">
        <f t="shared" si="40"/>
        <v>24.267974113922119</v>
      </c>
      <c r="CB26" s="166">
        <f t="shared" si="40"/>
        <v>24.267974113922119</v>
      </c>
      <c r="CC26" s="166">
        <f t="shared" si="40"/>
        <v>24.267974113922119</v>
      </c>
      <c r="CD26" s="166">
        <f t="shared" si="40"/>
        <v>24.267974113922119</v>
      </c>
      <c r="CE26" s="166">
        <f t="shared" si="40"/>
        <v>24.267974113922119</v>
      </c>
      <c r="CF26" s="166">
        <f t="shared" ref="CF26:EQ26" si="41">CE26+CF25</f>
        <v>24.267974113922119</v>
      </c>
      <c r="CG26" s="166">
        <f t="shared" si="41"/>
        <v>42.819246841194847</v>
      </c>
      <c r="CH26" s="166">
        <f t="shared" si="41"/>
        <v>42.819246841194847</v>
      </c>
      <c r="CI26" s="166">
        <f t="shared" si="41"/>
        <v>42.819246841194847</v>
      </c>
      <c r="CJ26" s="166">
        <f t="shared" si="41"/>
        <v>42.819246841194847</v>
      </c>
      <c r="CK26" s="166">
        <f t="shared" si="41"/>
        <v>42.819246841194847</v>
      </c>
      <c r="CL26" s="166">
        <f t="shared" si="41"/>
        <v>42.819246841194847</v>
      </c>
      <c r="CM26" s="166">
        <f t="shared" si="41"/>
        <v>42.819246841194847</v>
      </c>
      <c r="CN26" s="166">
        <f t="shared" si="41"/>
        <v>42.819246841194847</v>
      </c>
      <c r="CO26" s="166">
        <f t="shared" si="41"/>
        <v>42.819246841194847</v>
      </c>
      <c r="CP26" s="166">
        <f t="shared" si="41"/>
        <v>48.142010477558486</v>
      </c>
      <c r="CQ26" s="166">
        <f t="shared" si="41"/>
        <v>48.142010477558486</v>
      </c>
      <c r="CR26" s="166">
        <f t="shared" si="41"/>
        <v>48.142010477558486</v>
      </c>
      <c r="CS26" s="166">
        <f t="shared" si="41"/>
        <v>48.142010477558486</v>
      </c>
      <c r="CT26" s="166">
        <f t="shared" si="41"/>
        <v>48.142010477558486</v>
      </c>
      <c r="CU26" s="166">
        <f t="shared" si="41"/>
        <v>48.142010477558486</v>
      </c>
      <c r="CV26" s="166">
        <f t="shared" si="41"/>
        <v>48.142010477558486</v>
      </c>
      <c r="CW26" s="166">
        <f t="shared" si="41"/>
        <v>48.142010477558486</v>
      </c>
      <c r="CX26" s="166">
        <f t="shared" si="41"/>
        <v>48.142010477558486</v>
      </c>
      <c r="CY26" s="166">
        <f t="shared" si="41"/>
        <v>48.142010477558486</v>
      </c>
      <c r="CZ26" s="166">
        <f t="shared" si="41"/>
        <v>54.425210477558487</v>
      </c>
      <c r="DA26" s="166">
        <f t="shared" si="41"/>
        <v>54.425210477558487</v>
      </c>
      <c r="DB26" s="166">
        <f t="shared" si="41"/>
        <v>54.425210477558487</v>
      </c>
      <c r="DC26" s="166">
        <f t="shared" si="41"/>
        <v>54.425210477558487</v>
      </c>
      <c r="DD26" s="166">
        <f t="shared" si="41"/>
        <v>54.425210477558487</v>
      </c>
      <c r="DE26" s="166">
        <f t="shared" si="41"/>
        <v>54.425210477558487</v>
      </c>
      <c r="DF26" s="166">
        <f t="shared" si="41"/>
        <v>54.425210477558487</v>
      </c>
      <c r="DG26" s="166">
        <f t="shared" si="41"/>
        <v>54.425210477558487</v>
      </c>
      <c r="DH26" s="166">
        <f t="shared" si="41"/>
        <v>54.425210477558487</v>
      </c>
      <c r="DI26" s="166">
        <f t="shared" si="41"/>
        <v>54.425210477558487</v>
      </c>
      <c r="DJ26" s="166">
        <f t="shared" si="41"/>
        <v>54.425210477558487</v>
      </c>
      <c r="DK26" s="166">
        <f t="shared" si="41"/>
        <v>54.425210477558487</v>
      </c>
      <c r="DL26" s="166">
        <f t="shared" si="41"/>
        <v>54.425210477558487</v>
      </c>
      <c r="DM26" s="166">
        <f t="shared" si="41"/>
        <v>54.425210477558487</v>
      </c>
      <c r="DN26" s="166">
        <f t="shared" si="41"/>
        <v>54.425210477558487</v>
      </c>
      <c r="DO26" s="166">
        <f t="shared" si="41"/>
        <v>54.425210477558487</v>
      </c>
      <c r="DP26" s="166">
        <f t="shared" si="41"/>
        <v>54.425210477558487</v>
      </c>
      <c r="DQ26" s="166">
        <f t="shared" si="41"/>
        <v>54.425210477558487</v>
      </c>
      <c r="DR26" s="166">
        <f t="shared" si="41"/>
        <v>78.958617374110219</v>
      </c>
      <c r="DS26" s="166">
        <f t="shared" si="41"/>
        <v>83.20556767712749</v>
      </c>
      <c r="DT26" s="166">
        <f t="shared" si="41"/>
        <v>88.553760780575772</v>
      </c>
      <c r="DU26" s="166">
        <f t="shared" si="41"/>
        <v>96.076377189121374</v>
      </c>
      <c r="DV26" s="166">
        <f t="shared" si="41"/>
        <v>101.7097564994662</v>
      </c>
      <c r="DW26" s="166">
        <f t="shared" si="41"/>
        <v>106.15292249922814</v>
      </c>
      <c r="DX26" s="166">
        <f t="shared" si="41"/>
        <v>117.15297767164193</v>
      </c>
      <c r="DY26" s="166">
        <f t="shared" si="41"/>
        <v>117.15297767164193</v>
      </c>
      <c r="DZ26" s="166">
        <f t="shared" si="41"/>
        <v>117.15297767164193</v>
      </c>
      <c r="EA26" s="166">
        <f t="shared" si="41"/>
        <v>117.15297767164193</v>
      </c>
      <c r="EB26" s="166">
        <f t="shared" si="41"/>
        <v>117.15297767164193</v>
      </c>
      <c r="EC26" s="166">
        <f t="shared" si="41"/>
        <v>117.15297767164193</v>
      </c>
      <c r="ED26" s="166">
        <f t="shared" si="41"/>
        <v>117.15297767164193</v>
      </c>
      <c r="EE26" s="166">
        <f t="shared" si="41"/>
        <v>119.75855008543503</v>
      </c>
      <c r="EF26" s="166">
        <f t="shared" si="41"/>
        <v>128.81883505781991</v>
      </c>
      <c r="EG26" s="166">
        <f t="shared" si="41"/>
        <v>128.81883505781991</v>
      </c>
      <c r="EH26" s="166">
        <f t="shared" si="41"/>
        <v>128.81883505781991</v>
      </c>
      <c r="EI26" s="166">
        <f t="shared" si="41"/>
        <v>128.81883505781991</v>
      </c>
      <c r="EJ26" s="166">
        <f t="shared" si="41"/>
        <v>130.12995229919923</v>
      </c>
      <c r="EK26" s="166">
        <f t="shared" si="41"/>
        <v>130.12995229919923</v>
      </c>
      <c r="EL26" s="166">
        <f t="shared" si="41"/>
        <v>130.12995229919923</v>
      </c>
      <c r="EM26" s="166">
        <f t="shared" si="41"/>
        <v>130.12995229919923</v>
      </c>
      <c r="EN26" s="166">
        <f t="shared" si="41"/>
        <v>130.12995229919923</v>
      </c>
      <c r="EO26" s="166">
        <f t="shared" si="41"/>
        <v>130.12995229919923</v>
      </c>
      <c r="EP26" s="166">
        <f t="shared" si="41"/>
        <v>130.12995229919923</v>
      </c>
      <c r="EQ26" s="166">
        <f t="shared" si="41"/>
        <v>131.12995229919923</v>
      </c>
      <c r="ER26" s="166">
        <f t="shared" ref="ER26:FS26" si="42">EQ26+ER25</f>
        <v>131.12995229919923</v>
      </c>
      <c r="ES26" s="166">
        <f t="shared" si="42"/>
        <v>131.12995229919923</v>
      </c>
      <c r="ET26" s="166">
        <f t="shared" si="42"/>
        <v>131.12995229919923</v>
      </c>
      <c r="EU26" s="166">
        <f t="shared" si="42"/>
        <v>131.12995229919923</v>
      </c>
      <c r="EV26" s="166">
        <f t="shared" si="42"/>
        <v>131.12995229919923</v>
      </c>
      <c r="EW26" s="166">
        <f t="shared" si="42"/>
        <v>132.12995229919923</v>
      </c>
      <c r="EX26" s="166">
        <f t="shared" si="42"/>
        <v>132.12995229919923</v>
      </c>
      <c r="EY26" s="166">
        <f t="shared" si="42"/>
        <v>132.12995229919923</v>
      </c>
      <c r="EZ26" s="166">
        <f t="shared" si="42"/>
        <v>132.12995229919923</v>
      </c>
      <c r="FA26" s="166">
        <f t="shared" si="42"/>
        <v>132.32995229919922</v>
      </c>
      <c r="FB26" s="166">
        <f t="shared" si="42"/>
        <v>132.32995229919922</v>
      </c>
      <c r="FC26" s="166">
        <f t="shared" si="42"/>
        <v>132.32995229919922</v>
      </c>
      <c r="FD26" s="166">
        <f t="shared" si="42"/>
        <v>132.32995229919922</v>
      </c>
      <c r="FE26" s="166">
        <f t="shared" si="42"/>
        <v>133.82995229919922</v>
      </c>
      <c r="FF26" s="166">
        <f t="shared" si="42"/>
        <v>133.82995229919922</v>
      </c>
      <c r="FG26" s="166">
        <f t="shared" si="42"/>
        <v>134.42995229919921</v>
      </c>
      <c r="FH26" s="166">
        <f t="shared" si="42"/>
        <v>134.42995229919921</v>
      </c>
      <c r="FI26" s="166">
        <f t="shared" si="42"/>
        <v>134.42995229919921</v>
      </c>
      <c r="FJ26" s="166">
        <f t="shared" si="42"/>
        <v>134.42995229919921</v>
      </c>
      <c r="FK26" s="166">
        <f t="shared" si="42"/>
        <v>134.42995229919921</v>
      </c>
      <c r="FL26" s="166">
        <f t="shared" si="42"/>
        <v>134.42995229919921</v>
      </c>
      <c r="FM26" s="166">
        <f t="shared" si="42"/>
        <v>134.42995229919921</v>
      </c>
      <c r="FN26" s="166">
        <f t="shared" si="42"/>
        <v>134.42995229919921</v>
      </c>
      <c r="FO26" s="166">
        <f t="shared" si="42"/>
        <v>134.42995229919921</v>
      </c>
      <c r="FP26" s="166">
        <f t="shared" si="42"/>
        <v>134.42995229919921</v>
      </c>
      <c r="FQ26" s="166">
        <f t="shared" si="42"/>
        <v>134.42995229919921</v>
      </c>
      <c r="FR26" s="166">
        <f t="shared" si="42"/>
        <v>134.42995229919921</v>
      </c>
      <c r="FS26" s="166">
        <f t="shared" si="42"/>
        <v>134.42995229919921</v>
      </c>
    </row>
    <row r="27" spans="1:256" s="14" customFormat="1" ht="5.25" customHeight="1" x14ac:dyDescent="0.25">
      <c r="B27" s="15"/>
    </row>
    <row r="28" spans="1:256" x14ac:dyDescent="0.25">
      <c r="A28" t="s">
        <v>96</v>
      </c>
      <c r="B28" s="10" t="s">
        <v>8</v>
      </c>
      <c r="C28" s="55">
        <f>'Raw Data'!C227</f>
        <v>48</v>
      </c>
      <c r="D28" s="4">
        <f t="shared" ref="D28:BO28" si="43">IF(C28+D17-D25-D35&gt;0, C28+D17-D25-D35, 0)</f>
        <v>49.112502842558079</v>
      </c>
      <c r="E28" s="4">
        <f t="shared" si="43"/>
        <v>49.945249805514948</v>
      </c>
      <c r="F28" s="4">
        <f t="shared" si="43"/>
        <v>50.662663629722424</v>
      </c>
      <c r="G28" s="4">
        <f t="shared" si="43"/>
        <v>51.308491321095623</v>
      </c>
      <c r="H28" s="4">
        <f t="shared" si="43"/>
        <v>51.781062856729413</v>
      </c>
      <c r="I28" s="4">
        <f t="shared" si="43"/>
        <v>52.091323671556495</v>
      </c>
      <c r="J28" s="4">
        <f t="shared" si="43"/>
        <v>51.512168271136858</v>
      </c>
      <c r="K28" s="4">
        <f t="shared" si="43"/>
        <v>52.028295396287824</v>
      </c>
      <c r="L28" s="4">
        <f t="shared" si="43"/>
        <v>52.342740037336178</v>
      </c>
      <c r="M28" s="4">
        <f t="shared" si="43"/>
        <v>52.66178585266379</v>
      </c>
      <c r="N28" s="4">
        <f t="shared" si="43"/>
        <v>53.302254354031362</v>
      </c>
      <c r="O28" s="4">
        <f t="shared" si="43"/>
        <v>53.959624884490111</v>
      </c>
      <c r="P28" s="4">
        <f t="shared" si="43"/>
        <v>54.759508848908496</v>
      </c>
      <c r="Q28" s="4">
        <f t="shared" si="43"/>
        <v>55.674494090346215</v>
      </c>
      <c r="R28" s="4">
        <f t="shared" si="43"/>
        <v>55.949304553752619</v>
      </c>
      <c r="S28" s="4">
        <f t="shared" si="43"/>
        <v>54.720924762455368</v>
      </c>
      <c r="T28" s="4">
        <f t="shared" si="43"/>
        <v>56.228498894001341</v>
      </c>
      <c r="U28" s="4">
        <f t="shared" si="43"/>
        <v>57.924001124184855</v>
      </c>
      <c r="V28" s="4">
        <f t="shared" si="43"/>
        <v>59.143659114829667</v>
      </c>
      <c r="W28" s="4">
        <f t="shared" si="43"/>
        <v>60.299122269359557</v>
      </c>
      <c r="X28" s="4">
        <f t="shared" si="43"/>
        <v>61.695323740373333</v>
      </c>
      <c r="Y28" s="4">
        <f t="shared" si="43"/>
        <v>61.108343192343</v>
      </c>
      <c r="Z28" s="4">
        <f t="shared" si="43"/>
        <v>61.69762723904546</v>
      </c>
      <c r="AA28" s="4">
        <f t="shared" si="43"/>
        <v>62.897660636485121</v>
      </c>
      <c r="AB28" s="4">
        <f t="shared" si="43"/>
        <v>47.322198413648039</v>
      </c>
      <c r="AC28" s="4">
        <f t="shared" si="43"/>
        <v>49.491429516272575</v>
      </c>
      <c r="AD28" s="4">
        <f t="shared" si="43"/>
        <v>51.577187079051463</v>
      </c>
      <c r="AE28" s="4">
        <f t="shared" si="43"/>
        <v>53.6963131304774</v>
      </c>
      <c r="AF28" s="4">
        <f t="shared" si="43"/>
        <v>56.763908161366317</v>
      </c>
      <c r="AG28" s="4">
        <f t="shared" si="43"/>
        <v>59.826182978996968</v>
      </c>
      <c r="AH28" s="4">
        <f t="shared" si="43"/>
        <v>45.064997474918549</v>
      </c>
      <c r="AI28" s="4">
        <f t="shared" si="43"/>
        <v>48.166344479868599</v>
      </c>
      <c r="AJ28" s="4">
        <f t="shared" si="43"/>
        <v>50.630855516640132</v>
      </c>
      <c r="AK28" s="4">
        <f t="shared" si="43"/>
        <v>52.830833910246973</v>
      </c>
      <c r="AL28" s="4">
        <f t="shared" si="43"/>
        <v>55.050802250227363</v>
      </c>
      <c r="AM28" s="4">
        <f t="shared" si="43"/>
        <v>57.656746743688018</v>
      </c>
      <c r="AN28" s="4">
        <f t="shared" si="43"/>
        <v>61.340615339049727</v>
      </c>
      <c r="AO28" s="4">
        <f t="shared" si="43"/>
        <v>47.080476527306914</v>
      </c>
      <c r="AP28" s="4">
        <f t="shared" si="43"/>
        <v>49.955338597384568</v>
      </c>
      <c r="AQ28" s="4">
        <f t="shared" si="43"/>
        <v>52.771431153288958</v>
      </c>
      <c r="AR28" s="4">
        <f t="shared" si="43"/>
        <v>55.938094988552209</v>
      </c>
      <c r="AS28" s="4">
        <f t="shared" si="43"/>
        <v>59.447103908029675</v>
      </c>
      <c r="AT28" s="4">
        <f t="shared" si="43"/>
        <v>62.914457472911955</v>
      </c>
      <c r="AU28" s="4">
        <f t="shared" si="43"/>
        <v>48.296383601690984</v>
      </c>
      <c r="AV28" s="4">
        <f t="shared" si="43"/>
        <v>53.837098610903475</v>
      </c>
      <c r="AW28" s="4">
        <f t="shared" si="43"/>
        <v>58.78553192675993</v>
      </c>
      <c r="AX28" s="4">
        <f t="shared" si="43"/>
        <v>63.16386803755924</v>
      </c>
      <c r="AY28" s="4">
        <f t="shared" si="43"/>
        <v>67.816638035915346</v>
      </c>
      <c r="AZ28" s="4">
        <f t="shared" si="43"/>
        <v>53.523445052897706</v>
      </c>
      <c r="BA28" s="4">
        <f t="shared" si="43"/>
        <v>58.984195802897709</v>
      </c>
      <c r="BB28" s="4">
        <f t="shared" si="43"/>
        <v>64.683463744479909</v>
      </c>
      <c r="BC28" s="4">
        <f t="shared" si="43"/>
        <v>71.160016353983181</v>
      </c>
      <c r="BD28" s="4">
        <f t="shared" si="43"/>
        <v>48.044629367533354</v>
      </c>
      <c r="BE28" s="4">
        <f t="shared" si="43"/>
        <v>54.029340516600037</v>
      </c>
      <c r="BF28" s="4">
        <f t="shared" si="43"/>
        <v>59.872124190154693</v>
      </c>
      <c r="BG28" s="4">
        <f t="shared" si="43"/>
        <v>66.272495500376849</v>
      </c>
      <c r="BH28" s="4">
        <f t="shared" si="43"/>
        <v>73.275310757985736</v>
      </c>
      <c r="BI28" s="4">
        <f t="shared" si="43"/>
        <v>41.315593465857432</v>
      </c>
      <c r="BJ28" s="4">
        <f t="shared" si="43"/>
        <v>52.100406495039394</v>
      </c>
      <c r="BK28" s="4">
        <f t="shared" si="43"/>
        <v>58.624460755293299</v>
      </c>
      <c r="BL28" s="4">
        <f t="shared" si="43"/>
        <v>57.605043398115569</v>
      </c>
      <c r="BM28" s="4">
        <f t="shared" si="43"/>
        <v>56.02029055006259</v>
      </c>
      <c r="BN28" s="4">
        <f t="shared" si="43"/>
        <v>56.09397207872501</v>
      </c>
      <c r="BO28" s="4">
        <f t="shared" si="43"/>
        <v>35.575266346240937</v>
      </c>
      <c r="BP28" s="4">
        <f t="shared" ref="BP28:EA28" si="44">IF(BO28+BP17-BP25-BP35&gt;0, BO28+BP17-BP25-BP35, 0)</f>
        <v>44.935266346240937</v>
      </c>
      <c r="BQ28" s="4">
        <f t="shared" si="44"/>
        <v>49.197278950000708</v>
      </c>
      <c r="BR28" s="4">
        <f t="shared" si="44"/>
        <v>30.414220198414572</v>
      </c>
      <c r="BS28" s="4">
        <f t="shared" si="44"/>
        <v>36.667034376881368</v>
      </c>
      <c r="BT28" s="4">
        <f t="shared" si="44"/>
        <v>42.021886061451681</v>
      </c>
      <c r="BU28" s="4">
        <f t="shared" si="44"/>
        <v>49.021074751637229</v>
      </c>
      <c r="BV28" s="4">
        <f t="shared" si="44"/>
        <v>55.56110725285793</v>
      </c>
      <c r="BW28" s="4">
        <f t="shared" si="44"/>
        <v>21.021700284236992</v>
      </c>
      <c r="BX28" s="4">
        <f t="shared" si="44"/>
        <v>24.441168820613946</v>
      </c>
      <c r="BY28" s="4">
        <f t="shared" si="44"/>
        <v>31.033748929256525</v>
      </c>
      <c r="BZ28" s="4">
        <f t="shared" si="44"/>
        <v>35.335058438533871</v>
      </c>
      <c r="CA28" s="4">
        <f t="shared" si="44"/>
        <v>37.894454495662778</v>
      </c>
      <c r="CB28" s="4">
        <f t="shared" si="44"/>
        <v>9.8703831580831611</v>
      </c>
      <c r="CC28" s="4">
        <f t="shared" si="44"/>
        <v>15.793583158083161</v>
      </c>
      <c r="CD28" s="4">
        <f t="shared" si="44"/>
        <v>22.393282865114411</v>
      </c>
      <c r="CE28" s="4">
        <f t="shared" si="44"/>
        <v>27.691808560915192</v>
      </c>
      <c r="CF28" s="4">
        <f t="shared" si="44"/>
        <v>8.6910382000535762</v>
      </c>
      <c r="CG28" s="4">
        <f t="shared" si="44"/>
        <v>0</v>
      </c>
      <c r="CH28" s="4">
        <f t="shared" si="44"/>
        <v>5.1945968627929684</v>
      </c>
      <c r="CI28" s="4">
        <f t="shared" si="44"/>
        <v>11.148483581542969</v>
      </c>
      <c r="CJ28" s="4">
        <f t="shared" si="44"/>
        <v>17.104439392089844</v>
      </c>
      <c r="CK28" s="4">
        <f t="shared" si="44"/>
        <v>0.90081725977028881</v>
      </c>
      <c r="CL28" s="4">
        <f t="shared" si="44"/>
        <v>3.979309767704859</v>
      </c>
      <c r="CM28" s="4">
        <f t="shared" si="44"/>
        <v>9.6298365011032967</v>
      </c>
      <c r="CN28" s="4">
        <f t="shared" si="44"/>
        <v>15.305666121464625</v>
      </c>
      <c r="CO28" s="4">
        <f t="shared" si="44"/>
        <v>19.683266121464627</v>
      </c>
      <c r="CP28" s="4">
        <f t="shared" si="44"/>
        <v>0</v>
      </c>
      <c r="CQ28" s="4">
        <f t="shared" si="44"/>
        <v>4.6656000000000004</v>
      </c>
      <c r="CR28" s="4">
        <f t="shared" si="44"/>
        <v>9.5903999999999989</v>
      </c>
      <c r="CS28" s="4">
        <f t="shared" si="44"/>
        <v>14.803199999999999</v>
      </c>
      <c r="CT28" s="4">
        <f t="shared" si="44"/>
        <v>20.505599999999998</v>
      </c>
      <c r="CU28" s="4">
        <f t="shared" si="44"/>
        <v>26.179199999999998</v>
      </c>
      <c r="CV28" s="4">
        <f t="shared" si="44"/>
        <v>31.574399999999997</v>
      </c>
      <c r="CW28" s="4">
        <f t="shared" si="44"/>
        <v>37.971396459960935</v>
      </c>
      <c r="CX28" s="4">
        <f t="shared" si="44"/>
        <v>44.252299475097658</v>
      </c>
      <c r="CY28" s="4">
        <f t="shared" si="44"/>
        <v>33.37564379249136</v>
      </c>
      <c r="CZ28" s="4">
        <f t="shared" si="44"/>
        <v>31.484753057628076</v>
      </c>
      <c r="DA28" s="4">
        <f t="shared" si="44"/>
        <v>36.798884832530419</v>
      </c>
      <c r="DB28" s="4">
        <f t="shared" si="44"/>
        <v>41.809943639903466</v>
      </c>
      <c r="DC28" s="4">
        <f t="shared" si="44"/>
        <v>46.903751928477682</v>
      </c>
      <c r="DD28" s="4">
        <f t="shared" si="44"/>
        <v>40.688951771963332</v>
      </c>
      <c r="DE28" s="4">
        <f t="shared" si="44"/>
        <v>46.557921956289505</v>
      </c>
      <c r="DF28" s="4">
        <f t="shared" si="44"/>
        <v>51.48173970531294</v>
      </c>
      <c r="DG28" s="4">
        <f t="shared" si="44"/>
        <v>58.174922078359813</v>
      </c>
      <c r="DH28" s="4">
        <f t="shared" si="44"/>
        <v>50.862411045380618</v>
      </c>
      <c r="DI28" s="4">
        <f t="shared" si="44"/>
        <v>56.386990479072118</v>
      </c>
      <c r="DJ28" s="4">
        <f t="shared" si="44"/>
        <v>61.468022099783205</v>
      </c>
      <c r="DK28" s="4">
        <f t="shared" si="44"/>
        <v>66.578696711973592</v>
      </c>
      <c r="DL28" s="4">
        <f t="shared" si="44"/>
        <v>70.754570452641005</v>
      </c>
      <c r="DM28" s="4">
        <f t="shared" si="44"/>
        <v>74.778896558573237</v>
      </c>
      <c r="DN28" s="4">
        <f t="shared" si="44"/>
        <v>68.842949297911986</v>
      </c>
      <c r="DO28" s="4">
        <f t="shared" si="44"/>
        <v>74.03436032273757</v>
      </c>
      <c r="DP28" s="4">
        <f t="shared" si="44"/>
        <v>77.681764606386551</v>
      </c>
      <c r="DQ28" s="4">
        <f t="shared" si="44"/>
        <v>81.481828500198546</v>
      </c>
      <c r="DR28" s="4">
        <f t="shared" si="44"/>
        <v>59.264868687103586</v>
      </c>
      <c r="DS28" s="4">
        <f t="shared" si="44"/>
        <v>57.023417024092893</v>
      </c>
      <c r="DT28" s="4">
        <f t="shared" si="44"/>
        <v>52.930561421710927</v>
      </c>
      <c r="DU28" s="4">
        <f t="shared" si="44"/>
        <v>46.182044432160829</v>
      </c>
      <c r="DV28" s="4">
        <f t="shared" si="44"/>
        <v>42.486003597026915</v>
      </c>
      <c r="DW28" s="4">
        <f t="shared" si="44"/>
        <v>40.672594758899514</v>
      </c>
      <c r="DX28" s="4">
        <f t="shared" si="44"/>
        <v>30.115214439232034</v>
      </c>
      <c r="DY28" s="4">
        <f t="shared" si="44"/>
        <v>31.655007875423035</v>
      </c>
      <c r="DZ28" s="4">
        <f t="shared" si="44"/>
        <v>34.236588530284223</v>
      </c>
      <c r="EA28" s="4">
        <f t="shared" si="44"/>
        <v>36.875511550753956</v>
      </c>
      <c r="EB28" s="4">
        <f t="shared" ref="EB28:FS28" si="45">IF(EA28+EB17-EB25-EB35&gt;0, EA28+EB17-EB25-EB35, 0)</f>
        <v>38.943057811114144</v>
      </c>
      <c r="EC28" s="4">
        <f t="shared" si="45"/>
        <v>40.735589605990214</v>
      </c>
      <c r="ED28" s="4">
        <f t="shared" si="45"/>
        <v>42.978671066531902</v>
      </c>
      <c r="EE28" s="4">
        <f t="shared" si="45"/>
        <v>42.091598540863757</v>
      </c>
      <c r="EF28" s="4">
        <f t="shared" si="45"/>
        <v>35.408982246844786</v>
      </c>
      <c r="EG28" s="4">
        <f t="shared" si="45"/>
        <v>37.431413141604395</v>
      </c>
      <c r="EH28" s="4">
        <f t="shared" si="45"/>
        <v>39.188416991659956</v>
      </c>
      <c r="EI28" s="4">
        <f t="shared" si="45"/>
        <v>40.543713972177443</v>
      </c>
      <c r="EJ28" s="4">
        <f t="shared" si="45"/>
        <v>39.381627903366976</v>
      </c>
      <c r="EK28" s="4">
        <f t="shared" si="45"/>
        <v>40.387996058420953</v>
      </c>
      <c r="EL28" s="4">
        <f t="shared" si="45"/>
        <v>41.375309458618801</v>
      </c>
      <c r="EM28" s="4">
        <f t="shared" si="45"/>
        <v>42.205824174894197</v>
      </c>
      <c r="EN28" s="4">
        <f t="shared" si="45"/>
        <v>43.085972677882026</v>
      </c>
      <c r="EO28" s="4">
        <f t="shared" si="45"/>
        <v>43.911170162711535</v>
      </c>
      <c r="EP28" s="4">
        <f t="shared" si="45"/>
        <v>44.394457306418808</v>
      </c>
      <c r="EQ28" s="4">
        <f t="shared" si="45"/>
        <v>43.745961048159991</v>
      </c>
      <c r="ER28" s="4">
        <f t="shared" si="45"/>
        <v>44.598431946788224</v>
      </c>
      <c r="ES28" s="4">
        <f t="shared" si="45"/>
        <v>45.108929886374867</v>
      </c>
      <c r="ET28" s="4">
        <f t="shared" si="45"/>
        <v>45.671193816218768</v>
      </c>
      <c r="EU28" s="4">
        <f t="shared" si="45"/>
        <v>46.35243399337331</v>
      </c>
      <c r="EV28" s="4">
        <f t="shared" si="45"/>
        <v>46.94189119533101</v>
      </c>
      <c r="EW28" s="4">
        <f t="shared" si="45"/>
        <v>46.189352567944916</v>
      </c>
      <c r="EX28" s="4">
        <f t="shared" si="45"/>
        <v>46.840257819447906</v>
      </c>
      <c r="EY28" s="4">
        <f t="shared" si="45"/>
        <v>47.186408229623233</v>
      </c>
      <c r="EZ28" s="4">
        <f t="shared" si="45"/>
        <v>47.609151049409306</v>
      </c>
      <c r="FA28" s="4">
        <f t="shared" si="45"/>
        <v>47.658889832053575</v>
      </c>
      <c r="FB28" s="4">
        <f t="shared" si="45"/>
        <v>48.056375398192799</v>
      </c>
      <c r="FC28" s="4">
        <f t="shared" si="45"/>
        <v>48.39492156699697</v>
      </c>
      <c r="FD28" s="4">
        <f t="shared" si="45"/>
        <v>48.63323290542165</v>
      </c>
      <c r="FE28" s="4">
        <f t="shared" si="45"/>
        <v>47.400889344964419</v>
      </c>
      <c r="FF28" s="4">
        <f t="shared" si="45"/>
        <v>47.745040794167913</v>
      </c>
      <c r="FG28" s="4">
        <f t="shared" si="45"/>
        <v>47.255597265515718</v>
      </c>
      <c r="FH28" s="4">
        <f t="shared" si="45"/>
        <v>47.739324184213075</v>
      </c>
      <c r="FI28" s="4">
        <f t="shared" si="45"/>
        <v>48.1929581840376</v>
      </c>
      <c r="FJ28" s="4">
        <f t="shared" si="45"/>
        <v>48.593124707494177</v>
      </c>
      <c r="FK28" s="4">
        <f t="shared" si="45"/>
        <v>48.823946817670262</v>
      </c>
      <c r="FL28" s="4">
        <f t="shared" si="45"/>
        <v>49.174312086854371</v>
      </c>
      <c r="FM28" s="4">
        <f t="shared" si="45"/>
        <v>49.551987036023533</v>
      </c>
      <c r="FN28" s="4">
        <f t="shared" si="45"/>
        <v>49.966811903272067</v>
      </c>
      <c r="FO28" s="4">
        <f t="shared" si="45"/>
        <v>50.001062614921722</v>
      </c>
      <c r="FP28" s="4">
        <f t="shared" si="45"/>
        <v>50.066905222539098</v>
      </c>
      <c r="FQ28" s="4">
        <f t="shared" si="45"/>
        <v>50.195882399086152</v>
      </c>
      <c r="FR28" s="4">
        <f t="shared" si="45"/>
        <v>50.504308791164554</v>
      </c>
      <c r="FS28" s="4">
        <f t="shared" si="45"/>
        <v>51.009563655857242</v>
      </c>
    </row>
    <row r="29" spans="1:256" x14ac:dyDescent="0.25">
      <c r="A29" t="s">
        <v>97</v>
      </c>
      <c r="B29" s="10" t="s">
        <v>8</v>
      </c>
      <c r="C29" s="4" t="str">
        <f t="shared" ref="C29:AH29" si="46">IF(ISNUMBER(C46),C51+C52+C53+C54,"")</f>
        <v/>
      </c>
      <c r="D29" s="4" t="str">
        <f t="shared" si="46"/>
        <v/>
      </c>
      <c r="E29" s="4" t="str">
        <f t="shared" si="46"/>
        <v/>
      </c>
      <c r="F29" s="4" t="str">
        <f t="shared" si="46"/>
        <v/>
      </c>
      <c r="G29" s="4" t="str">
        <f t="shared" si="46"/>
        <v/>
      </c>
      <c r="H29" s="4" t="str">
        <f t="shared" si="46"/>
        <v/>
      </c>
      <c r="I29" s="4" t="str">
        <f t="shared" si="46"/>
        <v/>
      </c>
      <c r="J29" s="4" t="str">
        <f t="shared" si="46"/>
        <v/>
      </c>
      <c r="K29" s="4" t="str">
        <f t="shared" si="46"/>
        <v/>
      </c>
      <c r="L29" s="4" t="str">
        <f t="shared" si="46"/>
        <v/>
      </c>
      <c r="M29" s="4" t="str">
        <f t="shared" si="46"/>
        <v/>
      </c>
      <c r="N29" s="4" t="str">
        <f t="shared" si="46"/>
        <v/>
      </c>
      <c r="O29" s="4" t="str">
        <f t="shared" si="46"/>
        <v/>
      </c>
      <c r="P29" s="4" t="str">
        <f t="shared" si="46"/>
        <v/>
      </c>
      <c r="Q29" s="4" t="str">
        <f t="shared" si="46"/>
        <v/>
      </c>
      <c r="R29" s="4" t="str">
        <f t="shared" si="46"/>
        <v/>
      </c>
      <c r="S29" s="4" t="str">
        <f t="shared" si="46"/>
        <v/>
      </c>
      <c r="T29" s="4" t="str">
        <f t="shared" si="46"/>
        <v/>
      </c>
      <c r="U29" s="4" t="str">
        <f t="shared" si="46"/>
        <v/>
      </c>
      <c r="V29" s="4" t="str">
        <f t="shared" si="46"/>
        <v/>
      </c>
      <c r="W29" s="4" t="str">
        <f t="shared" si="46"/>
        <v/>
      </c>
      <c r="X29" s="4" t="str">
        <f t="shared" si="46"/>
        <v/>
      </c>
      <c r="Y29" s="4" t="str">
        <f t="shared" si="46"/>
        <v/>
      </c>
      <c r="Z29" s="4" t="str">
        <f t="shared" si="46"/>
        <v/>
      </c>
      <c r="AA29" s="4">
        <f t="shared" si="46"/>
        <v>52.697943914359286</v>
      </c>
      <c r="AB29" s="4" t="str">
        <f t="shared" si="46"/>
        <v/>
      </c>
      <c r="AC29" s="4" t="str">
        <f t="shared" si="46"/>
        <v/>
      </c>
      <c r="AD29" s="4" t="str">
        <f t="shared" si="46"/>
        <v/>
      </c>
      <c r="AE29" s="4">
        <f t="shared" si="46"/>
        <v>50.434401460969418</v>
      </c>
      <c r="AF29" s="4" t="str">
        <f t="shared" si="46"/>
        <v/>
      </c>
      <c r="AG29" s="4">
        <f t="shared" si="46"/>
        <v>57.576996153833548</v>
      </c>
      <c r="AH29" s="4" t="str">
        <f t="shared" si="46"/>
        <v/>
      </c>
      <c r="AI29" s="4">
        <f t="shared" ref="AI29:BN29" si="47">IF(ISNUMBER(AI46),AI51+AI52+AI53+AI54,"")</f>
        <v>22.676450087436898</v>
      </c>
      <c r="AJ29" s="4" t="str">
        <f t="shared" si="47"/>
        <v/>
      </c>
      <c r="AK29" s="4" t="str">
        <f t="shared" si="47"/>
        <v/>
      </c>
      <c r="AL29" s="4" t="str">
        <f t="shared" si="47"/>
        <v/>
      </c>
      <c r="AM29" s="4" t="str">
        <f t="shared" si="47"/>
        <v/>
      </c>
      <c r="AN29" s="4">
        <f t="shared" si="47"/>
        <v>48.353290418709385</v>
      </c>
      <c r="AO29" s="4" t="str">
        <f t="shared" si="47"/>
        <v/>
      </c>
      <c r="AP29" s="4">
        <f t="shared" si="47"/>
        <v>22.321211109609976</v>
      </c>
      <c r="AQ29" s="4" t="str">
        <f t="shared" si="47"/>
        <v/>
      </c>
      <c r="AR29" s="4" t="str">
        <f t="shared" si="47"/>
        <v/>
      </c>
      <c r="AS29" s="4" t="str">
        <f t="shared" si="47"/>
        <v/>
      </c>
      <c r="AT29" s="4">
        <f t="shared" si="47"/>
        <v>59.783182295716308</v>
      </c>
      <c r="AU29" s="4" t="str">
        <f t="shared" si="47"/>
        <v/>
      </c>
      <c r="AV29" s="4">
        <f t="shared" si="47"/>
        <v>21.763499126699699</v>
      </c>
      <c r="AW29" s="4" t="str">
        <f t="shared" si="47"/>
        <v/>
      </c>
      <c r="AX29" s="4" t="str">
        <f t="shared" si="47"/>
        <v/>
      </c>
      <c r="AY29" s="4">
        <f t="shared" si="47"/>
        <v>59.380984648318048</v>
      </c>
      <c r="AZ29" s="4" t="str">
        <f t="shared" si="47"/>
        <v/>
      </c>
      <c r="BA29" s="4">
        <f t="shared" si="47"/>
        <v>25.811179176173326</v>
      </c>
      <c r="BB29" s="4" t="str">
        <f t="shared" si="47"/>
        <v/>
      </c>
      <c r="BC29" s="4">
        <f t="shared" si="47"/>
        <v>66.641649452510251</v>
      </c>
      <c r="BD29" s="4" t="str">
        <f t="shared" si="47"/>
        <v/>
      </c>
      <c r="BE29" s="4" t="str">
        <f t="shared" si="47"/>
        <v/>
      </c>
      <c r="BF29" s="4" t="str">
        <f t="shared" si="47"/>
        <v/>
      </c>
      <c r="BG29" s="4" t="str">
        <f t="shared" si="47"/>
        <v/>
      </c>
      <c r="BH29" s="4">
        <f t="shared" si="47"/>
        <v>49.879050899350048</v>
      </c>
      <c r="BI29" s="4" t="str">
        <f t="shared" si="47"/>
        <v/>
      </c>
      <c r="BJ29" s="4">
        <f t="shared" si="47"/>
        <v>34.868608551122776</v>
      </c>
      <c r="BK29" s="4" t="str">
        <f t="shared" si="47"/>
        <v/>
      </c>
      <c r="BL29" s="4" t="str">
        <f t="shared" si="47"/>
        <v/>
      </c>
      <c r="BM29" s="4">
        <f t="shared" si="47"/>
        <v>28.97128418816947</v>
      </c>
      <c r="BN29" s="4">
        <f t="shared" si="47"/>
        <v>29.021934684514051</v>
      </c>
      <c r="BO29" s="4" t="str">
        <f t="shared" ref="BO29:CT29" si="48">IF(ISNUMBER(BO46),BO51+BO52+BO53+BO54,"")</f>
        <v/>
      </c>
      <c r="BP29" s="4">
        <f t="shared" si="48"/>
        <v>10.416175075150448</v>
      </c>
      <c r="BQ29" s="4">
        <f t="shared" si="48"/>
        <v>24.85058424997564</v>
      </c>
      <c r="BR29" s="4" t="str">
        <f t="shared" si="48"/>
        <v/>
      </c>
      <c r="BS29" s="4" t="str">
        <f t="shared" si="48"/>
        <v/>
      </c>
      <c r="BT29" s="4" t="str">
        <f t="shared" si="48"/>
        <v/>
      </c>
      <c r="BU29" s="4" t="str">
        <f t="shared" si="48"/>
        <v/>
      </c>
      <c r="BV29" s="4">
        <f t="shared" si="48"/>
        <v>42.618372757566149</v>
      </c>
      <c r="BW29" s="4" t="str">
        <f t="shared" si="48"/>
        <v/>
      </c>
      <c r="BX29" s="4">
        <f t="shared" si="48"/>
        <v>1.3664615850320994</v>
      </c>
      <c r="BY29" s="4" t="str">
        <f t="shared" si="48"/>
        <v/>
      </c>
      <c r="BZ29" s="4" t="str">
        <f t="shared" si="48"/>
        <v/>
      </c>
      <c r="CA29" s="4">
        <f t="shared" si="48"/>
        <v>27.384722247034279</v>
      </c>
      <c r="CB29" s="4" t="str">
        <f t="shared" si="48"/>
        <v/>
      </c>
      <c r="CC29" s="4">
        <f t="shared" si="48"/>
        <v>0.2142610404300016</v>
      </c>
      <c r="CD29" s="4" t="str">
        <f t="shared" si="48"/>
        <v/>
      </c>
      <c r="CE29" s="4">
        <f t="shared" si="48"/>
        <v>24.410113315431943</v>
      </c>
      <c r="CF29" s="4" t="str">
        <f t="shared" si="48"/>
        <v/>
      </c>
      <c r="CG29" s="4" t="str">
        <f t="shared" si="48"/>
        <v/>
      </c>
      <c r="CH29" s="4" t="str">
        <f t="shared" si="48"/>
        <v/>
      </c>
      <c r="CI29" s="4" t="str">
        <f t="shared" si="48"/>
        <v/>
      </c>
      <c r="CJ29" s="4">
        <f t="shared" si="48"/>
        <v>19.156541490238578</v>
      </c>
      <c r="CK29" s="4" t="str">
        <f t="shared" si="48"/>
        <v/>
      </c>
      <c r="CL29" s="4">
        <f t="shared" si="48"/>
        <v>11.437899077872872</v>
      </c>
      <c r="CM29" s="4" t="str">
        <f t="shared" si="48"/>
        <v/>
      </c>
      <c r="CN29" s="4" t="str">
        <f t="shared" si="48"/>
        <v/>
      </c>
      <c r="CO29" s="4">
        <f t="shared" si="48"/>
        <v>46.741962538217024</v>
      </c>
      <c r="CP29" s="4" t="str">
        <f t="shared" si="48"/>
        <v/>
      </c>
      <c r="CQ29" s="4">
        <f t="shared" si="48"/>
        <v>8.862475774867276</v>
      </c>
      <c r="CR29" s="4" t="str">
        <f t="shared" si="48"/>
        <v/>
      </c>
      <c r="CS29" s="4">
        <f t="shared" si="48"/>
        <v>28.916490411783972</v>
      </c>
      <c r="CT29" s="4" t="str">
        <f t="shared" si="48"/>
        <v/>
      </c>
      <c r="CU29" s="4" t="str">
        <f t="shared" ref="CU29:DI29" si="49">IF(ISNUMBER(CU46),CU51+CU52+CU53+CU54,"")</f>
        <v/>
      </c>
      <c r="CV29" s="4" t="str">
        <f t="shared" si="49"/>
        <v/>
      </c>
      <c r="CW29" s="4" t="str">
        <f t="shared" si="49"/>
        <v/>
      </c>
      <c r="CX29" s="4">
        <f t="shared" si="49"/>
        <v>72.41846395486462</v>
      </c>
      <c r="CY29" s="4" t="str">
        <f t="shared" si="49"/>
        <v/>
      </c>
      <c r="CZ29" s="4">
        <f t="shared" si="49"/>
        <v>46.688758343719272</v>
      </c>
      <c r="DA29" s="4" t="str">
        <f t="shared" si="49"/>
        <v/>
      </c>
      <c r="DB29" s="4" t="str">
        <f t="shared" si="49"/>
        <v/>
      </c>
      <c r="DC29" s="4">
        <f t="shared" si="49"/>
        <v>73.357590789075374</v>
      </c>
      <c r="DD29" s="4" t="str">
        <f t="shared" si="49"/>
        <v/>
      </c>
      <c r="DE29" s="4">
        <f t="shared" si="49"/>
        <v>53.81169453751928</v>
      </c>
      <c r="DF29" s="4" t="str">
        <f t="shared" si="49"/>
        <v/>
      </c>
      <c r="DG29" s="4">
        <f t="shared" si="49"/>
        <v>76.823422657294955</v>
      </c>
      <c r="DH29" s="4" t="str">
        <f t="shared" si="49"/>
        <v/>
      </c>
      <c r="DI29" s="4" t="str">
        <f t="shared" si="49"/>
        <v/>
      </c>
      <c r="DJ29" s="4" t="str">
        <f>IF(ISNUMBER(DK46),DJ51+DJ52+DJ53+DJ54,"")</f>
        <v/>
      </c>
      <c r="DK29" s="4" t="str">
        <f>IF(ISNUMBER(#REF!),DK51+DK52+DK53+DK54,"")</f>
        <v/>
      </c>
      <c r="DL29" s="4" t="str">
        <f>IF(ISNUMBER(DL46),DL51+DL52+DL53+DL54,"")</f>
        <v/>
      </c>
      <c r="DM29" s="4">
        <f>IF(ISNUMBER(DM46),DM51+DM52+DM53+DM54,"")</f>
        <v>94.092515229546834</v>
      </c>
      <c r="DN29" s="4" t="str">
        <f>IF(ISNUMBER(DN46),DN51+DN52+DN53+DN54,"")</f>
        <v/>
      </c>
      <c r="DO29" s="4">
        <f>IF(ISNUMBER(DO46),DO51+DO52+DO53+DO54,"")</f>
        <v>77.607152477807631</v>
      </c>
      <c r="DP29" s="4" t="str">
        <f>IF(ISNUMBER(DP46),DP51+DP52+DP53+DP54,"")</f>
        <v/>
      </c>
      <c r="DQ29" s="4" t="str">
        <f>IF(ISNUMBER(DR46),DQ51+DQ52+DQ53+DQ54,"")</f>
        <v/>
      </c>
      <c r="DR29" s="4" t="str">
        <f>IF(ISNUMBER(#REF!),DR51+DR52+DR53+DR54,"")</f>
        <v/>
      </c>
      <c r="DS29" s="4" t="str">
        <f t="shared" ref="DS29:EX29" si="50">IF(ISNUMBER(DS46),DS51+DS52+DS53+DS54,"")</f>
        <v/>
      </c>
      <c r="DT29" s="4" t="str">
        <f t="shared" si="50"/>
        <v/>
      </c>
      <c r="DU29" s="4" t="str">
        <f t="shared" si="50"/>
        <v/>
      </c>
      <c r="DV29" s="4" t="str">
        <f t="shared" si="50"/>
        <v/>
      </c>
      <c r="DW29" s="4" t="str">
        <f t="shared" si="50"/>
        <v/>
      </c>
      <c r="DX29" s="4" t="str">
        <f t="shared" si="50"/>
        <v/>
      </c>
      <c r="DY29" s="4" t="str">
        <f t="shared" si="50"/>
        <v/>
      </c>
      <c r="DZ29" s="4">
        <f t="shared" si="50"/>
        <v>38.184953788914072</v>
      </c>
      <c r="EA29" s="4" t="str">
        <f t="shared" si="50"/>
        <v/>
      </c>
      <c r="EB29" s="4" t="str">
        <f t="shared" si="50"/>
        <v/>
      </c>
      <c r="EC29" s="4" t="str">
        <f t="shared" si="50"/>
        <v/>
      </c>
      <c r="ED29" s="4" t="str">
        <f t="shared" si="50"/>
        <v/>
      </c>
      <c r="EE29" s="4" t="str">
        <f t="shared" si="50"/>
        <v/>
      </c>
      <c r="EF29" s="4" t="str">
        <f t="shared" si="50"/>
        <v/>
      </c>
      <c r="EG29" s="4" t="str">
        <f t="shared" si="50"/>
        <v/>
      </c>
      <c r="EH29" s="4">
        <f t="shared" si="50"/>
        <v>22.508861401238065</v>
      </c>
      <c r="EI29" s="4" t="str">
        <f t="shared" si="50"/>
        <v/>
      </c>
      <c r="EJ29" s="4" t="str">
        <f t="shared" si="50"/>
        <v/>
      </c>
      <c r="EK29" s="4" t="str">
        <f t="shared" si="50"/>
        <v/>
      </c>
      <c r="EL29" s="4" t="str">
        <f t="shared" si="50"/>
        <v/>
      </c>
      <c r="EM29" s="4" t="str">
        <f t="shared" si="50"/>
        <v/>
      </c>
      <c r="EN29" s="4" t="str">
        <f t="shared" si="50"/>
        <v/>
      </c>
      <c r="EO29" s="4" t="str">
        <f t="shared" si="50"/>
        <v/>
      </c>
      <c r="EP29" s="4" t="str">
        <f t="shared" si="50"/>
        <v/>
      </c>
      <c r="EQ29" s="4" t="str">
        <f t="shared" si="50"/>
        <v/>
      </c>
      <c r="ER29" s="4" t="str">
        <f t="shared" si="50"/>
        <v/>
      </c>
      <c r="ES29" s="4" t="str">
        <f t="shared" si="50"/>
        <v/>
      </c>
      <c r="ET29" s="4" t="str">
        <f t="shared" si="50"/>
        <v/>
      </c>
      <c r="EU29" s="4" t="str">
        <f t="shared" si="50"/>
        <v/>
      </c>
      <c r="EV29" s="4" t="str">
        <f t="shared" si="50"/>
        <v/>
      </c>
      <c r="EW29" s="4" t="str">
        <f t="shared" si="50"/>
        <v/>
      </c>
      <c r="EX29" s="4" t="str">
        <f t="shared" si="50"/>
        <v/>
      </c>
      <c r="EY29" s="4" t="str">
        <f t="shared" ref="EY29:FS29" si="51">IF(ISNUMBER(EY46),EY51+EY52+EY53+EY54,"")</f>
        <v/>
      </c>
      <c r="EZ29" s="4" t="str">
        <f t="shared" si="51"/>
        <v/>
      </c>
      <c r="FA29" s="4" t="str">
        <f t="shared" si="51"/>
        <v/>
      </c>
      <c r="FB29" s="4" t="str">
        <f t="shared" si="51"/>
        <v/>
      </c>
      <c r="FC29" s="4" t="str">
        <f t="shared" si="51"/>
        <v/>
      </c>
      <c r="FD29" s="4" t="str">
        <f t="shared" si="51"/>
        <v/>
      </c>
      <c r="FE29" s="4" t="str">
        <f t="shared" si="51"/>
        <v/>
      </c>
      <c r="FF29" s="4" t="str">
        <f t="shared" si="51"/>
        <v/>
      </c>
      <c r="FG29" s="4" t="str">
        <f t="shared" si="51"/>
        <v/>
      </c>
      <c r="FH29" s="4">
        <f t="shared" si="51"/>
        <v>28.336303335086999</v>
      </c>
      <c r="FI29" s="4" t="str">
        <f t="shared" si="51"/>
        <v/>
      </c>
      <c r="FJ29" s="4" t="str">
        <f t="shared" si="51"/>
        <v/>
      </c>
      <c r="FK29" s="4" t="str">
        <f t="shared" si="51"/>
        <v/>
      </c>
      <c r="FL29" s="4" t="str">
        <f t="shared" si="51"/>
        <v/>
      </c>
      <c r="FM29" s="4" t="str">
        <f t="shared" si="51"/>
        <v/>
      </c>
      <c r="FN29" s="4" t="str">
        <f t="shared" si="51"/>
        <v/>
      </c>
      <c r="FO29" s="4" t="str">
        <f t="shared" si="51"/>
        <v/>
      </c>
      <c r="FP29" s="4" t="str">
        <f t="shared" si="51"/>
        <v/>
      </c>
      <c r="FQ29" s="4" t="str">
        <f t="shared" si="51"/>
        <v/>
      </c>
      <c r="FR29" s="4" t="str">
        <f t="shared" si="51"/>
        <v/>
      </c>
      <c r="FS29" s="4" t="str">
        <f t="shared" si="51"/>
        <v/>
      </c>
    </row>
    <row r="30" spans="1:256" x14ac:dyDescent="0.25">
      <c r="A30" t="s">
        <v>77</v>
      </c>
      <c r="B30" s="10" t="s">
        <v>8</v>
      </c>
      <c r="C30" s="54">
        <f>'Raw Data'!C228</f>
        <v>6</v>
      </c>
      <c r="D30" s="4">
        <f t="shared" ref="D30:AI30" si="52">IF(D6=$B76,D28,(IF(C30+D17-D25-D35&gt;0,C30+D17-D25-D35+(D6-C6)*(IF(D6&lt;=150,D59/150,D59/300)),0)))</f>
        <v>7.1125028425580812</v>
      </c>
      <c r="E30" s="4">
        <f t="shared" si="52"/>
        <v>7.9452498055149521</v>
      </c>
      <c r="F30" s="4">
        <f t="shared" si="52"/>
        <v>8.6626636297224255</v>
      </c>
      <c r="G30" s="4">
        <f t="shared" si="52"/>
        <v>9.3084913210956266</v>
      </c>
      <c r="H30" s="4">
        <f t="shared" si="52"/>
        <v>9.7810628567294167</v>
      </c>
      <c r="I30" s="4">
        <f t="shared" si="52"/>
        <v>10.091323671556502</v>
      </c>
      <c r="J30" s="4">
        <f t="shared" si="52"/>
        <v>9.5121682711368614</v>
      </c>
      <c r="K30" s="4">
        <f t="shared" si="52"/>
        <v>10.028295396287831</v>
      </c>
      <c r="L30" s="4">
        <f t="shared" si="52"/>
        <v>10.342740037336187</v>
      </c>
      <c r="M30" s="4">
        <f t="shared" si="52"/>
        <v>10.661785852663803</v>
      </c>
      <c r="N30" s="4">
        <f t="shared" si="52"/>
        <v>11.302254354031376</v>
      </c>
      <c r="O30" s="4">
        <f t="shared" si="52"/>
        <v>11.959624884490125</v>
      </c>
      <c r="P30" s="4">
        <f t="shared" si="52"/>
        <v>12.75950884890851</v>
      </c>
      <c r="Q30" s="4">
        <f t="shared" si="52"/>
        <v>13.674494090346231</v>
      </c>
      <c r="R30" s="4">
        <f t="shared" si="52"/>
        <v>13.949304553752633</v>
      </c>
      <c r="S30" s="4">
        <f t="shared" si="52"/>
        <v>12.720924762455384</v>
      </c>
      <c r="T30" s="4">
        <f t="shared" si="52"/>
        <v>14.228498894001355</v>
      </c>
      <c r="U30" s="4">
        <f t="shared" si="52"/>
        <v>15.924001124184866</v>
      </c>
      <c r="V30" s="4">
        <f t="shared" si="52"/>
        <v>17.143659114829678</v>
      </c>
      <c r="W30" s="4">
        <f t="shared" si="52"/>
        <v>18.299122269359565</v>
      </c>
      <c r="X30" s="4">
        <f t="shared" si="52"/>
        <v>19.695323740373336</v>
      </c>
      <c r="Y30" s="4">
        <f t="shared" si="52"/>
        <v>19.108343192343003</v>
      </c>
      <c r="Z30" s="4">
        <f t="shared" si="52"/>
        <v>19.697627239045463</v>
      </c>
      <c r="AA30" s="4">
        <f t="shared" si="52"/>
        <v>20.897660636485124</v>
      </c>
      <c r="AB30" s="4">
        <f t="shared" si="52"/>
        <v>5.3221984136480458</v>
      </c>
      <c r="AC30" s="4">
        <f t="shared" si="52"/>
        <v>7.4914295162725812</v>
      </c>
      <c r="AD30" s="4">
        <f t="shared" si="52"/>
        <v>9.5771870790514715</v>
      </c>
      <c r="AE30" s="4">
        <f t="shared" si="52"/>
        <v>11.696313130477405</v>
      </c>
      <c r="AF30" s="4">
        <f t="shared" si="52"/>
        <v>14.76390816136632</v>
      </c>
      <c r="AG30" s="4">
        <f t="shared" si="52"/>
        <v>17.826182978996968</v>
      </c>
      <c r="AH30" s="4">
        <f t="shared" si="52"/>
        <v>3.0649974749185525</v>
      </c>
      <c r="AI30" s="4">
        <f t="shared" si="52"/>
        <v>6.1663444798685987</v>
      </c>
      <c r="AJ30" s="4">
        <f t="shared" ref="AJ30:BO30" si="53">IF(AJ6=$B76,AJ28,(IF(AI30+AJ17-AJ25-AJ35&gt;0,AI30+AJ17-AJ25-AJ35+(AJ6-AI6)*(IF(AJ6&lt;=150,AJ59/150,AJ59/300)),0)))</f>
        <v>8.6308555166401355</v>
      </c>
      <c r="AK30" s="4">
        <f t="shared" si="53"/>
        <v>10.830833910246977</v>
      </c>
      <c r="AL30" s="4">
        <f t="shared" si="53"/>
        <v>13.05080225022737</v>
      </c>
      <c r="AM30" s="4">
        <f t="shared" si="53"/>
        <v>15.656746743688025</v>
      </c>
      <c r="AN30" s="4">
        <f t="shared" si="53"/>
        <v>19.340615339049734</v>
      </c>
      <c r="AO30" s="4">
        <f t="shared" si="53"/>
        <v>5.0804765273069243</v>
      </c>
      <c r="AP30" s="4">
        <f t="shared" si="53"/>
        <v>7.955338597384582</v>
      </c>
      <c r="AQ30" s="4">
        <f t="shared" si="53"/>
        <v>10.890068562224876</v>
      </c>
      <c r="AR30" s="4">
        <f t="shared" si="53"/>
        <v>14.175369806424033</v>
      </c>
      <c r="AS30" s="4">
        <f t="shared" si="53"/>
        <v>17.803016134837399</v>
      </c>
      <c r="AT30" s="4">
        <f t="shared" si="53"/>
        <v>21.389007108655584</v>
      </c>
      <c r="AU30" s="4">
        <f t="shared" si="53"/>
        <v>6.9291164493491522</v>
      </c>
      <c r="AV30" s="4">
        <f t="shared" si="53"/>
        <v>12.628014670476187</v>
      </c>
      <c r="AW30" s="4">
        <f t="shared" si="53"/>
        <v>17.734631198247186</v>
      </c>
      <c r="AX30" s="4">
        <f t="shared" si="53"/>
        <v>22.27115052096104</v>
      </c>
      <c r="AY30" s="4">
        <f t="shared" si="53"/>
        <v>27.082103731231683</v>
      </c>
      <c r="AZ30" s="4">
        <f t="shared" si="53"/>
        <v>12.947093960128583</v>
      </c>
      <c r="BA30" s="4">
        <f t="shared" si="53"/>
        <v>18.566027922043126</v>
      </c>
      <c r="BB30" s="4">
        <f t="shared" si="53"/>
        <v>24.42347907553987</v>
      </c>
      <c r="BC30" s="4">
        <f t="shared" si="53"/>
        <v>31.058214896957679</v>
      </c>
      <c r="BD30" s="4">
        <f t="shared" si="53"/>
        <v>8.101011122422392</v>
      </c>
      <c r="BE30" s="4">
        <f t="shared" si="53"/>
        <v>14.243905483403619</v>
      </c>
      <c r="BF30" s="4">
        <f t="shared" si="53"/>
        <v>20.244872368872819</v>
      </c>
      <c r="BG30" s="4">
        <f t="shared" si="53"/>
        <v>27.226589509958401</v>
      </c>
      <c r="BH30" s="4">
        <f t="shared" si="53"/>
        <v>34.810750598430722</v>
      </c>
      <c r="BI30" s="4">
        <f t="shared" si="53"/>
        <v>3.432379137165861</v>
      </c>
      <c r="BJ30" s="4">
        <f t="shared" si="53"/>
        <v>14.798537997211254</v>
      </c>
      <c r="BK30" s="4">
        <f t="shared" si="53"/>
        <v>21.903938088328594</v>
      </c>
      <c r="BL30" s="4">
        <f t="shared" si="53"/>
        <v>21.465866562014291</v>
      </c>
      <c r="BM30" s="4">
        <f t="shared" si="53"/>
        <v>20.462459544824746</v>
      </c>
      <c r="BN30" s="4">
        <f t="shared" si="53"/>
        <v>21.117486904350599</v>
      </c>
      <c r="BO30" s="4">
        <f t="shared" si="53"/>
        <v>0.88945408729824094</v>
      </c>
      <c r="BP30" s="4">
        <f t="shared" ref="BP30:CU30" si="54">IF(BP6=$B76,BP28,(IF(BO30+BP17-BP25-BP35&gt;0,BO30+BP17-BP25-BP35+(BP6-BO6)*(IF(BP6&lt;=150,BP59/150,BP59/300)),0)))</f>
        <v>10.540127002729957</v>
      </c>
      <c r="BQ30" s="4">
        <f t="shared" si="54"/>
        <v>15.092812521921438</v>
      </c>
      <c r="BR30" s="4">
        <f t="shared" si="54"/>
        <v>0</v>
      </c>
      <c r="BS30" s="4">
        <f t="shared" si="54"/>
        <v>6.5434870938985146</v>
      </c>
      <c r="BT30" s="4">
        <f t="shared" si="54"/>
        <v>12.043675236184685</v>
      </c>
      <c r="BU30" s="4">
        <f t="shared" si="54"/>
        <v>19.188200384086091</v>
      </c>
      <c r="BV30" s="4">
        <f t="shared" si="54"/>
        <v>25.873569343022655</v>
      </c>
      <c r="BW30" s="4">
        <f t="shared" si="54"/>
        <v>0</v>
      </c>
      <c r="BX30" s="4">
        <f t="shared" si="54"/>
        <v>3.5648049940928117</v>
      </c>
      <c r="BY30" s="4">
        <f t="shared" si="54"/>
        <v>10.302721560451248</v>
      </c>
      <c r="BZ30" s="4">
        <f t="shared" si="54"/>
        <v>14.74936752744445</v>
      </c>
      <c r="CA30" s="4">
        <f t="shared" si="54"/>
        <v>17.454100042289216</v>
      </c>
      <c r="CB30" s="4">
        <f t="shared" si="54"/>
        <v>0</v>
      </c>
      <c r="CC30" s="4">
        <f t="shared" si="54"/>
        <v>6.068536457715858</v>
      </c>
      <c r="CD30" s="4">
        <f t="shared" si="54"/>
        <v>12.813572622462965</v>
      </c>
      <c r="CE30" s="4">
        <f t="shared" si="54"/>
        <v>18.257434775979608</v>
      </c>
      <c r="CF30" s="4">
        <f t="shared" si="54"/>
        <v>0</v>
      </c>
      <c r="CG30" s="4">
        <f t="shared" si="54"/>
        <v>0</v>
      </c>
      <c r="CH30" s="4">
        <f t="shared" si="54"/>
        <v>5.3399333205088269</v>
      </c>
      <c r="CI30" s="4">
        <f t="shared" si="54"/>
        <v>11.439156496974684</v>
      </c>
      <c r="CJ30" s="4">
        <f t="shared" si="54"/>
        <v>17.540448765237418</v>
      </c>
      <c r="CK30" s="4">
        <f t="shared" si="54"/>
        <v>1.4821630906337211</v>
      </c>
      <c r="CL30" s="4">
        <f t="shared" si="54"/>
        <v>4.70599205628415</v>
      </c>
      <c r="CM30" s="4">
        <f t="shared" si="54"/>
        <v>9.6298365011032967</v>
      </c>
      <c r="CN30" s="4">
        <f t="shared" si="54"/>
        <v>15.305666121464625</v>
      </c>
      <c r="CO30" s="4">
        <f t="shared" si="54"/>
        <v>19.683266121464627</v>
      </c>
      <c r="CP30" s="4">
        <f t="shared" si="54"/>
        <v>0</v>
      </c>
      <c r="CQ30" s="4">
        <f t="shared" si="54"/>
        <v>4.6656000000000004</v>
      </c>
      <c r="CR30" s="4">
        <f t="shared" si="54"/>
        <v>9.5903999999999989</v>
      </c>
      <c r="CS30" s="4">
        <f t="shared" si="54"/>
        <v>14.803199999999999</v>
      </c>
      <c r="CT30" s="4">
        <f t="shared" si="54"/>
        <v>20.505599999999998</v>
      </c>
      <c r="CU30" s="4">
        <f t="shared" si="54"/>
        <v>26.179199999999998</v>
      </c>
      <c r="CV30" s="4">
        <f t="shared" ref="CV30:EA30" si="55">IF(CV6=$B76,CV28,(IF(CU30+CV17-CV25-CV35&gt;0,CU30+CV17-CV25-CV35+(CV6-CU6)*(IF(CV6&lt;=150,CV59/150,CV59/300)),0)))</f>
        <v>31.574399999999997</v>
      </c>
      <c r="CW30" s="4">
        <f t="shared" si="55"/>
        <v>37.971396459960935</v>
      </c>
      <c r="CX30" s="4">
        <f t="shared" si="55"/>
        <v>44.252299475097658</v>
      </c>
      <c r="CY30" s="4">
        <f t="shared" si="55"/>
        <v>33.37564379249136</v>
      </c>
      <c r="CZ30" s="4">
        <f t="shared" si="55"/>
        <v>31.484753057628076</v>
      </c>
      <c r="DA30" s="4">
        <f t="shared" si="55"/>
        <v>36.798884832530419</v>
      </c>
      <c r="DB30" s="4">
        <f t="shared" si="55"/>
        <v>41.809943639903466</v>
      </c>
      <c r="DC30" s="4">
        <f t="shared" si="55"/>
        <v>46.903751928477682</v>
      </c>
      <c r="DD30" s="4">
        <f t="shared" si="55"/>
        <v>40.688951771963332</v>
      </c>
      <c r="DE30" s="4">
        <f t="shared" si="55"/>
        <v>46.557921956289505</v>
      </c>
      <c r="DF30" s="4">
        <f t="shared" si="55"/>
        <v>51.48173970531294</v>
      </c>
      <c r="DG30" s="4">
        <f t="shared" si="55"/>
        <v>58.174922078359813</v>
      </c>
      <c r="DH30" s="4">
        <f t="shared" si="55"/>
        <v>50.862411045380618</v>
      </c>
      <c r="DI30" s="4">
        <f t="shared" si="55"/>
        <v>56.386990479072118</v>
      </c>
      <c r="DJ30" s="4">
        <f t="shared" si="55"/>
        <v>61.468022099783205</v>
      </c>
      <c r="DK30" s="4">
        <f t="shared" si="55"/>
        <v>66.578696711973592</v>
      </c>
      <c r="DL30" s="4">
        <f t="shared" si="55"/>
        <v>70.754570452641005</v>
      </c>
      <c r="DM30" s="4">
        <f t="shared" si="55"/>
        <v>74.778896558573237</v>
      </c>
      <c r="DN30" s="4">
        <f t="shared" si="55"/>
        <v>68.842949297911986</v>
      </c>
      <c r="DO30" s="4">
        <f t="shared" si="55"/>
        <v>74.03436032273757</v>
      </c>
      <c r="DP30" s="4">
        <f t="shared" si="55"/>
        <v>77.681764606386551</v>
      </c>
      <c r="DQ30" s="4">
        <f t="shared" si="55"/>
        <v>81.481828500198546</v>
      </c>
      <c r="DR30" s="4">
        <f t="shared" si="55"/>
        <v>59.264868687103586</v>
      </c>
      <c r="DS30" s="4">
        <f t="shared" si="55"/>
        <v>57.023417024092893</v>
      </c>
      <c r="DT30" s="4">
        <f t="shared" si="55"/>
        <v>52.930561421710927</v>
      </c>
      <c r="DU30" s="4">
        <f t="shared" si="55"/>
        <v>46.182044432160829</v>
      </c>
      <c r="DV30" s="4">
        <f t="shared" si="55"/>
        <v>42.486003597026915</v>
      </c>
      <c r="DW30" s="4">
        <f t="shared" si="55"/>
        <v>40.672594758899514</v>
      </c>
      <c r="DX30" s="4">
        <f t="shared" si="55"/>
        <v>30.115214439232034</v>
      </c>
      <c r="DY30" s="4">
        <f t="shared" si="55"/>
        <v>31.655007875423035</v>
      </c>
      <c r="DZ30" s="4">
        <f t="shared" si="55"/>
        <v>34.236588530284223</v>
      </c>
      <c r="EA30" s="4">
        <f t="shared" si="55"/>
        <v>36.875511550753956</v>
      </c>
      <c r="EB30" s="4">
        <f t="shared" ref="EB30:FG30" si="56">IF(EB6=$B76,EB28,(IF(EA30+EB17-EB25-EB35&gt;0,EA30+EB17-EB25-EB35+(EB6-EA6)*(IF(EB6&lt;=150,EB59/150,EB59/300)),0)))</f>
        <v>38.943057811114144</v>
      </c>
      <c r="EC30" s="4">
        <f t="shared" si="56"/>
        <v>40.735589605990214</v>
      </c>
      <c r="ED30" s="4">
        <f t="shared" si="56"/>
        <v>42.978671066531902</v>
      </c>
      <c r="EE30" s="4">
        <f t="shared" si="56"/>
        <v>42.091598540863757</v>
      </c>
      <c r="EF30" s="4">
        <f t="shared" si="56"/>
        <v>35.408982246844786</v>
      </c>
      <c r="EG30" s="4">
        <f t="shared" si="56"/>
        <v>37.431413141604395</v>
      </c>
      <c r="EH30" s="4">
        <f t="shared" si="56"/>
        <v>39.188416991659956</v>
      </c>
      <c r="EI30" s="4">
        <f t="shared" si="56"/>
        <v>40.543713972177443</v>
      </c>
      <c r="EJ30" s="4">
        <f t="shared" si="56"/>
        <v>39.381627903366976</v>
      </c>
      <c r="EK30" s="4">
        <f t="shared" si="56"/>
        <v>40.387996058420953</v>
      </c>
      <c r="EL30" s="4">
        <f t="shared" si="56"/>
        <v>41.375309458618801</v>
      </c>
      <c r="EM30" s="4">
        <f t="shared" si="56"/>
        <v>42.205824174894197</v>
      </c>
      <c r="EN30" s="4">
        <f t="shared" si="56"/>
        <v>43.085972677882026</v>
      </c>
      <c r="EO30" s="4">
        <f t="shared" si="56"/>
        <v>43.911170162711535</v>
      </c>
      <c r="EP30" s="4">
        <f t="shared" si="56"/>
        <v>44.394457306418808</v>
      </c>
      <c r="EQ30" s="4">
        <f t="shared" si="56"/>
        <v>43.745961048159991</v>
      </c>
      <c r="ER30" s="4">
        <f t="shared" si="56"/>
        <v>44.598431946788224</v>
      </c>
      <c r="ES30" s="4">
        <f t="shared" si="56"/>
        <v>45.108929886374867</v>
      </c>
      <c r="ET30" s="4">
        <f t="shared" si="56"/>
        <v>45.671193816218768</v>
      </c>
      <c r="EU30" s="4">
        <f t="shared" si="56"/>
        <v>46.35243399337331</v>
      </c>
      <c r="EV30" s="4">
        <f t="shared" si="56"/>
        <v>46.94189119533101</v>
      </c>
      <c r="EW30" s="4">
        <f t="shared" si="56"/>
        <v>46.189352567944916</v>
      </c>
      <c r="EX30" s="4">
        <f t="shared" si="56"/>
        <v>46.840257819447906</v>
      </c>
      <c r="EY30" s="4">
        <f t="shared" si="56"/>
        <v>47.186408229623233</v>
      </c>
      <c r="EZ30" s="4">
        <f t="shared" si="56"/>
        <v>47.609151049409306</v>
      </c>
      <c r="FA30" s="4">
        <f t="shared" si="56"/>
        <v>47.658889832053575</v>
      </c>
      <c r="FB30" s="4">
        <f t="shared" si="56"/>
        <v>48.056375398192799</v>
      </c>
      <c r="FC30" s="4">
        <f t="shared" si="56"/>
        <v>48.39492156699697</v>
      </c>
      <c r="FD30" s="4">
        <f t="shared" si="56"/>
        <v>48.63323290542165</v>
      </c>
      <c r="FE30" s="4">
        <f t="shared" si="56"/>
        <v>47.400889344964419</v>
      </c>
      <c r="FF30" s="4">
        <f t="shared" si="56"/>
        <v>47.745040794167913</v>
      </c>
      <c r="FG30" s="4">
        <f t="shared" si="56"/>
        <v>47.255597265515718</v>
      </c>
      <c r="FH30" s="4">
        <f t="shared" ref="FH30:FS30" si="57">IF(FH6=$B76,FH28,(IF(FG30+FH17-FH25-FH35&gt;0,FG30+FH17-FH25-FH35+(FH6-FG6)*(IF(FH6&lt;=150,FH59/150,FH59/300)),0)))</f>
        <v>47.739324184213075</v>
      </c>
      <c r="FI30" s="4">
        <f t="shared" si="57"/>
        <v>48.1929581840376</v>
      </c>
      <c r="FJ30" s="4">
        <f t="shared" si="57"/>
        <v>48.593124707494177</v>
      </c>
      <c r="FK30" s="4">
        <f t="shared" si="57"/>
        <v>48.823946817670262</v>
      </c>
      <c r="FL30" s="4">
        <f t="shared" si="57"/>
        <v>49.174312086854371</v>
      </c>
      <c r="FM30" s="4">
        <f t="shared" si="57"/>
        <v>49.551987036023533</v>
      </c>
      <c r="FN30" s="4">
        <f t="shared" si="57"/>
        <v>49.966811903272067</v>
      </c>
      <c r="FO30" s="4">
        <f t="shared" si="57"/>
        <v>50.001062614921722</v>
      </c>
      <c r="FP30" s="4">
        <f t="shared" si="57"/>
        <v>50.066905222539098</v>
      </c>
      <c r="FQ30" s="4">
        <f t="shared" si="57"/>
        <v>50.195882399086152</v>
      </c>
      <c r="FR30" s="4">
        <f t="shared" si="57"/>
        <v>50.504308791164554</v>
      </c>
      <c r="FS30" s="4">
        <f t="shared" si="57"/>
        <v>51.009563655857242</v>
      </c>
    </row>
    <row r="31" spans="1:256" x14ac:dyDescent="0.25">
      <c r="A31" t="s">
        <v>39</v>
      </c>
      <c r="B31" s="10" t="s">
        <v>8</v>
      </c>
      <c r="C31" s="4"/>
      <c r="D31" s="4" t="str">
        <f t="shared" ref="D31:AI31" si="58">IF(ISNUMBER(D46),D58,"")</f>
        <v/>
      </c>
      <c r="E31" s="4" t="str">
        <f t="shared" si="58"/>
        <v/>
      </c>
      <c r="F31" s="4" t="str">
        <f t="shared" si="58"/>
        <v/>
      </c>
      <c r="G31" s="4" t="str">
        <f t="shared" si="58"/>
        <v/>
      </c>
      <c r="H31" s="4" t="str">
        <f t="shared" si="58"/>
        <v/>
      </c>
      <c r="I31" s="4" t="str">
        <f t="shared" si="58"/>
        <v/>
      </c>
      <c r="J31" s="4" t="str">
        <f t="shared" si="58"/>
        <v/>
      </c>
      <c r="K31" s="4" t="str">
        <f t="shared" si="58"/>
        <v/>
      </c>
      <c r="L31" s="4" t="str">
        <f t="shared" si="58"/>
        <v/>
      </c>
      <c r="M31" s="4" t="str">
        <f t="shared" si="58"/>
        <v/>
      </c>
      <c r="N31" s="4" t="str">
        <f t="shared" si="58"/>
        <v/>
      </c>
      <c r="O31" s="4" t="str">
        <f t="shared" si="58"/>
        <v/>
      </c>
      <c r="P31" s="4" t="str">
        <f t="shared" si="58"/>
        <v/>
      </c>
      <c r="Q31" s="4" t="str">
        <f t="shared" si="58"/>
        <v/>
      </c>
      <c r="R31" s="4" t="str">
        <f t="shared" si="58"/>
        <v/>
      </c>
      <c r="S31" s="4" t="str">
        <f t="shared" si="58"/>
        <v/>
      </c>
      <c r="T31" s="4" t="str">
        <f t="shared" si="58"/>
        <v/>
      </c>
      <c r="U31" s="4" t="str">
        <f t="shared" si="58"/>
        <v/>
      </c>
      <c r="V31" s="4" t="str">
        <f t="shared" si="58"/>
        <v/>
      </c>
      <c r="W31" s="4" t="str">
        <f t="shared" si="58"/>
        <v/>
      </c>
      <c r="X31" s="4" t="str">
        <f t="shared" si="58"/>
        <v/>
      </c>
      <c r="Y31" s="4" t="str">
        <f t="shared" si="58"/>
        <v/>
      </c>
      <c r="Z31" s="4" t="str">
        <f t="shared" si="58"/>
        <v/>
      </c>
      <c r="AA31" s="4">
        <f t="shared" si="58"/>
        <v>17.256868912603441</v>
      </c>
      <c r="AB31" s="4" t="str">
        <f t="shared" si="58"/>
        <v/>
      </c>
      <c r="AC31" s="4" t="str">
        <f t="shared" si="58"/>
        <v/>
      </c>
      <c r="AD31" s="4" t="str">
        <f t="shared" si="58"/>
        <v/>
      </c>
      <c r="AE31" s="4">
        <f t="shared" si="58"/>
        <v>26.249153900884593</v>
      </c>
      <c r="AF31" s="4" t="str">
        <f t="shared" si="58"/>
        <v/>
      </c>
      <c r="AG31" s="4">
        <f t="shared" si="58"/>
        <v>31.680138319263804</v>
      </c>
      <c r="AH31" s="4" t="str">
        <f t="shared" si="58"/>
        <v/>
      </c>
      <c r="AI31" s="4">
        <f t="shared" si="58"/>
        <v>7.2914398937742391</v>
      </c>
      <c r="AJ31" s="4" t="str">
        <f t="shared" ref="AJ31:BO31" si="59">IF(ISNUMBER(AJ46),AJ58,"")</f>
        <v/>
      </c>
      <c r="AK31" s="4" t="str">
        <f t="shared" si="59"/>
        <v/>
      </c>
      <c r="AL31" s="4" t="str">
        <f t="shared" si="59"/>
        <v/>
      </c>
      <c r="AM31" s="4" t="str">
        <f t="shared" si="59"/>
        <v/>
      </c>
      <c r="AN31" s="4">
        <f t="shared" si="59"/>
        <v>32.30526744841157</v>
      </c>
      <c r="AO31" s="4" t="str">
        <f t="shared" si="59"/>
        <v/>
      </c>
      <c r="AP31" s="4">
        <f t="shared" si="59"/>
        <v>11.936751496827926</v>
      </c>
      <c r="AQ31" s="4" t="str">
        <f t="shared" si="59"/>
        <v/>
      </c>
      <c r="AR31" s="4" t="str">
        <f t="shared" si="59"/>
        <v/>
      </c>
      <c r="AS31" s="4" t="str">
        <f t="shared" si="59"/>
        <v/>
      </c>
      <c r="AT31" s="4">
        <f t="shared" si="59"/>
        <v>46.495193306539107</v>
      </c>
      <c r="AU31" s="4" t="str">
        <f t="shared" si="59"/>
        <v/>
      </c>
      <c r="AV31" s="4">
        <f t="shared" si="59"/>
        <v>10.567798931793707</v>
      </c>
      <c r="AW31" s="4" t="str">
        <f t="shared" si="59"/>
        <v/>
      </c>
      <c r="AX31" s="4" t="str">
        <f t="shared" si="59"/>
        <v/>
      </c>
      <c r="AY31" s="4">
        <f t="shared" si="59"/>
        <v>48.083931036143966</v>
      </c>
      <c r="AZ31" s="4" t="str">
        <f t="shared" si="59"/>
        <v/>
      </c>
      <c r="BA31" s="4">
        <f t="shared" si="59"/>
        <v>14.780990875050815</v>
      </c>
      <c r="BB31" s="4" t="str">
        <f t="shared" si="59"/>
        <v/>
      </c>
      <c r="BC31" s="4">
        <f t="shared" si="59"/>
        <v>56.073440576921627</v>
      </c>
      <c r="BD31" s="4" t="str">
        <f t="shared" si="59"/>
        <v/>
      </c>
      <c r="BE31" s="4" t="str">
        <f t="shared" si="59"/>
        <v/>
      </c>
      <c r="BF31" s="4" t="str">
        <f t="shared" si="59"/>
        <v/>
      </c>
      <c r="BG31" s="4" t="str">
        <f t="shared" si="59"/>
        <v/>
      </c>
      <c r="BH31" s="4">
        <f t="shared" si="59"/>
        <v>42.753610737331627</v>
      </c>
      <c r="BI31" s="4" t="str">
        <f t="shared" si="59"/>
        <v/>
      </c>
      <c r="BJ31" s="4">
        <f t="shared" si="59"/>
        <v>28.632107821244013</v>
      </c>
      <c r="BK31" s="4" t="str">
        <f t="shared" si="59"/>
        <v/>
      </c>
      <c r="BL31" s="4" t="str">
        <f t="shared" si="59"/>
        <v/>
      </c>
      <c r="BM31" s="4">
        <f t="shared" si="59"/>
        <v>24.857589298005994</v>
      </c>
      <c r="BN31" s="4">
        <f t="shared" si="59"/>
        <v>25.287121793824234</v>
      </c>
      <c r="BO31" s="4" t="str">
        <f t="shared" si="59"/>
        <v/>
      </c>
      <c r="BP31" s="4">
        <f t="shared" ref="BP31:CU31" si="60">IF(ISNUMBER(BP46),BP58,"")</f>
        <v>7.466469282905452</v>
      </c>
      <c r="BQ31" s="4">
        <f t="shared" si="60"/>
        <v>22.555239930650679</v>
      </c>
      <c r="BR31" s="4" t="str">
        <f t="shared" si="60"/>
        <v/>
      </c>
      <c r="BS31" s="4" t="str">
        <f t="shared" si="60"/>
        <v/>
      </c>
      <c r="BT31" s="4" t="str">
        <f t="shared" si="60"/>
        <v/>
      </c>
      <c r="BU31" s="4" t="str">
        <f t="shared" si="60"/>
        <v/>
      </c>
      <c r="BV31" s="4">
        <f t="shared" si="60"/>
        <v>41.60158518062714</v>
      </c>
      <c r="BW31" s="4" t="str">
        <f t="shared" si="60"/>
        <v/>
      </c>
      <c r="BX31" s="4">
        <f t="shared" si="60"/>
        <v>0.79114354281697397</v>
      </c>
      <c r="BY31" s="4" t="str">
        <f t="shared" si="60"/>
        <v/>
      </c>
      <c r="BZ31" s="4" t="str">
        <f t="shared" si="60"/>
        <v/>
      </c>
      <c r="CA31" s="4">
        <f t="shared" si="60"/>
        <v>26.541386676301414</v>
      </c>
      <c r="CB31" s="4" t="str">
        <f t="shared" si="60"/>
        <v/>
      </c>
      <c r="CC31" s="4">
        <f t="shared" si="60"/>
        <v>2.9146329304088781E-2</v>
      </c>
      <c r="CD31" s="4" t="str">
        <f t="shared" si="60"/>
        <v/>
      </c>
      <c r="CE31" s="4">
        <f t="shared" si="60"/>
        <v>24.204373721781881</v>
      </c>
      <c r="CF31" s="4" t="str">
        <f t="shared" si="60"/>
        <v/>
      </c>
      <c r="CG31" s="4" t="str">
        <f t="shared" si="60"/>
        <v/>
      </c>
      <c r="CH31" s="4" t="str">
        <f t="shared" si="60"/>
        <v/>
      </c>
      <c r="CI31" s="4" t="str">
        <f t="shared" si="60"/>
        <v/>
      </c>
      <c r="CJ31" s="4">
        <f t="shared" si="60"/>
        <v>19.084782498259841</v>
      </c>
      <c r="CK31" s="4" t="str">
        <f t="shared" si="60"/>
        <v/>
      </c>
      <c r="CL31" s="4">
        <f t="shared" si="60"/>
        <v>11.376578670758914</v>
      </c>
      <c r="CM31" s="4" t="str">
        <f t="shared" si="60"/>
        <v/>
      </c>
      <c r="CN31" s="4" t="str">
        <f t="shared" si="60"/>
        <v/>
      </c>
      <c r="CO31" s="4">
        <f t="shared" si="60"/>
        <v>46.741962538217024</v>
      </c>
      <c r="CP31" s="4" t="str">
        <f t="shared" si="60"/>
        <v/>
      </c>
      <c r="CQ31" s="4">
        <f t="shared" si="60"/>
        <v>8.862475774867276</v>
      </c>
      <c r="CR31" s="4" t="str">
        <f t="shared" si="60"/>
        <v/>
      </c>
      <c r="CS31" s="4">
        <f t="shared" si="60"/>
        <v>28.916490411783975</v>
      </c>
      <c r="CT31" s="4" t="str">
        <f t="shared" si="60"/>
        <v/>
      </c>
      <c r="CU31" s="4" t="str">
        <f t="shared" si="60"/>
        <v/>
      </c>
      <c r="CV31" s="4" t="str">
        <f t="shared" ref="CV31:DI31" si="61">IF(ISNUMBER(CV46),CV58,"")</f>
        <v/>
      </c>
      <c r="CW31" s="4" t="str">
        <f t="shared" si="61"/>
        <v/>
      </c>
      <c r="CX31" s="4">
        <f t="shared" si="61"/>
        <v>72.41846395486462</v>
      </c>
      <c r="CY31" s="4" t="str">
        <f t="shared" si="61"/>
        <v/>
      </c>
      <c r="CZ31" s="4">
        <f t="shared" si="61"/>
        <v>46.688758343719272</v>
      </c>
      <c r="DA31" s="4" t="str">
        <f t="shared" si="61"/>
        <v/>
      </c>
      <c r="DB31" s="4" t="str">
        <f t="shared" si="61"/>
        <v/>
      </c>
      <c r="DC31" s="4">
        <f t="shared" si="61"/>
        <v>73.357590789075374</v>
      </c>
      <c r="DD31" s="4" t="str">
        <f t="shared" si="61"/>
        <v/>
      </c>
      <c r="DE31" s="4">
        <f t="shared" si="61"/>
        <v>53.811694537519273</v>
      </c>
      <c r="DF31" s="4" t="str">
        <f t="shared" si="61"/>
        <v/>
      </c>
      <c r="DG31" s="4">
        <f t="shared" si="61"/>
        <v>76.823422657294955</v>
      </c>
      <c r="DH31" s="4" t="str">
        <f t="shared" si="61"/>
        <v/>
      </c>
      <c r="DI31" s="4" t="str">
        <f t="shared" si="61"/>
        <v/>
      </c>
      <c r="DJ31" s="4" t="str">
        <f>IF(ISNUMBER(DK46),DJ58,"")</f>
        <v/>
      </c>
      <c r="DK31" s="4" t="str">
        <f>IF(ISNUMBER(#REF!),DK58,"")</f>
        <v/>
      </c>
      <c r="DL31" s="4" t="str">
        <f>IF(ISNUMBER(DL46),DL58,"")</f>
        <v/>
      </c>
      <c r="DM31" s="4">
        <f>IF(ISNUMBER(DM46),DM58,"")</f>
        <v>94.092515229546834</v>
      </c>
      <c r="DN31" s="4" t="str">
        <f>IF(ISNUMBER(DN46),DN58,"")</f>
        <v/>
      </c>
      <c r="DO31" s="4">
        <f>IF(ISNUMBER(DO46),DO58,"")</f>
        <v>77.607152477807631</v>
      </c>
      <c r="DP31" s="4" t="str">
        <f>IF(ISNUMBER(DP46),DP58,"")</f>
        <v/>
      </c>
      <c r="DQ31" s="4" t="str">
        <f>IF(ISNUMBER(DR46),DQ58,"")</f>
        <v/>
      </c>
      <c r="DR31" s="4" t="str">
        <f>IF(ISNUMBER(#REF!),DR58,"")</f>
        <v/>
      </c>
      <c r="DS31" s="4" t="str">
        <f t="shared" ref="DS31:EX31" si="62">IF(ISNUMBER(DS46),DS58,"")</f>
        <v/>
      </c>
      <c r="DT31" s="4" t="str">
        <f t="shared" si="62"/>
        <v/>
      </c>
      <c r="DU31" s="4" t="str">
        <f t="shared" si="62"/>
        <v/>
      </c>
      <c r="DV31" s="4" t="str">
        <f t="shared" si="62"/>
        <v/>
      </c>
      <c r="DW31" s="4" t="str">
        <f t="shared" si="62"/>
        <v/>
      </c>
      <c r="DX31" s="4" t="str">
        <f t="shared" si="62"/>
        <v/>
      </c>
      <c r="DY31" s="4" t="str">
        <f t="shared" si="62"/>
        <v/>
      </c>
      <c r="DZ31" s="4">
        <f t="shared" si="62"/>
        <v>38.184953788914072</v>
      </c>
      <c r="EA31" s="4" t="str">
        <f t="shared" si="62"/>
        <v/>
      </c>
      <c r="EB31" s="4" t="str">
        <f t="shared" si="62"/>
        <v/>
      </c>
      <c r="EC31" s="4" t="str">
        <f t="shared" si="62"/>
        <v/>
      </c>
      <c r="ED31" s="4" t="str">
        <f t="shared" si="62"/>
        <v/>
      </c>
      <c r="EE31" s="4" t="str">
        <f t="shared" si="62"/>
        <v/>
      </c>
      <c r="EF31" s="4" t="str">
        <f t="shared" si="62"/>
        <v/>
      </c>
      <c r="EG31" s="4" t="str">
        <f t="shared" si="62"/>
        <v/>
      </c>
      <c r="EH31" s="4">
        <f t="shared" si="62"/>
        <v>22.508861401238065</v>
      </c>
      <c r="EI31" s="4" t="str">
        <f t="shared" si="62"/>
        <v/>
      </c>
      <c r="EJ31" s="4" t="str">
        <f t="shared" si="62"/>
        <v/>
      </c>
      <c r="EK31" s="4" t="str">
        <f t="shared" si="62"/>
        <v/>
      </c>
      <c r="EL31" s="4" t="str">
        <f t="shared" si="62"/>
        <v/>
      </c>
      <c r="EM31" s="4" t="str">
        <f t="shared" si="62"/>
        <v/>
      </c>
      <c r="EN31" s="4" t="str">
        <f t="shared" si="62"/>
        <v/>
      </c>
      <c r="EO31" s="4" t="str">
        <f t="shared" si="62"/>
        <v/>
      </c>
      <c r="EP31" s="4" t="str">
        <f t="shared" si="62"/>
        <v/>
      </c>
      <c r="EQ31" s="4" t="str">
        <f t="shared" si="62"/>
        <v/>
      </c>
      <c r="ER31" s="4" t="str">
        <f t="shared" si="62"/>
        <v/>
      </c>
      <c r="ES31" s="4" t="str">
        <f t="shared" si="62"/>
        <v/>
      </c>
      <c r="ET31" s="4" t="str">
        <f t="shared" si="62"/>
        <v/>
      </c>
      <c r="EU31" s="4" t="str">
        <f t="shared" si="62"/>
        <v/>
      </c>
      <c r="EV31" s="4" t="str">
        <f t="shared" si="62"/>
        <v/>
      </c>
      <c r="EW31" s="4" t="str">
        <f t="shared" si="62"/>
        <v/>
      </c>
      <c r="EX31" s="4" t="str">
        <f t="shared" si="62"/>
        <v/>
      </c>
      <c r="EY31" s="4" t="str">
        <f t="shared" ref="EY31:FS31" si="63">IF(ISNUMBER(EY46),EY58,"")</f>
        <v/>
      </c>
      <c r="EZ31" s="4" t="str">
        <f t="shared" si="63"/>
        <v/>
      </c>
      <c r="FA31" s="4" t="str">
        <f t="shared" si="63"/>
        <v/>
      </c>
      <c r="FB31" s="4" t="str">
        <f t="shared" si="63"/>
        <v/>
      </c>
      <c r="FC31" s="4" t="str">
        <f t="shared" si="63"/>
        <v/>
      </c>
      <c r="FD31" s="4" t="str">
        <f t="shared" si="63"/>
        <v/>
      </c>
      <c r="FE31" s="4" t="str">
        <f t="shared" si="63"/>
        <v/>
      </c>
      <c r="FF31" s="4" t="str">
        <f t="shared" si="63"/>
        <v/>
      </c>
      <c r="FG31" s="4" t="str">
        <f t="shared" si="63"/>
        <v/>
      </c>
      <c r="FH31" s="4">
        <f t="shared" si="63"/>
        <v>28.336303335086999</v>
      </c>
      <c r="FI31" s="4" t="str">
        <f t="shared" si="63"/>
        <v/>
      </c>
      <c r="FJ31" s="4" t="str">
        <f t="shared" si="63"/>
        <v/>
      </c>
      <c r="FK31" s="4" t="str">
        <f t="shared" si="63"/>
        <v/>
      </c>
      <c r="FL31" s="4" t="str">
        <f t="shared" si="63"/>
        <v/>
      </c>
      <c r="FM31" s="4" t="str">
        <f t="shared" si="63"/>
        <v/>
      </c>
      <c r="FN31" s="4" t="str">
        <f t="shared" si="63"/>
        <v/>
      </c>
      <c r="FO31" s="4" t="str">
        <f t="shared" si="63"/>
        <v/>
      </c>
      <c r="FP31" s="4" t="str">
        <f t="shared" si="63"/>
        <v/>
      </c>
      <c r="FQ31" s="4" t="str">
        <f t="shared" si="63"/>
        <v/>
      </c>
      <c r="FR31" s="4" t="str">
        <f t="shared" si="63"/>
        <v/>
      </c>
      <c r="FS31" s="4" t="str">
        <f t="shared" si="63"/>
        <v/>
      </c>
    </row>
    <row r="32" spans="1:256" ht="6" customHeight="1" x14ac:dyDescent="0.25">
      <c r="A32" s="14"/>
      <c r="B32" s="15"/>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c r="EN32" s="46"/>
      <c r="EO32" s="46"/>
      <c r="EP32" s="46"/>
      <c r="EQ32" s="46"/>
      <c r="ER32" s="46"/>
      <c r="ES32" s="46"/>
      <c r="ET32" s="46"/>
      <c r="EU32" s="46"/>
      <c r="EV32" s="46"/>
      <c r="EW32" s="46"/>
      <c r="EX32" s="46"/>
      <c r="EY32" s="46"/>
      <c r="EZ32" s="46"/>
      <c r="FA32" s="46"/>
      <c r="FB32" s="46"/>
      <c r="FC32" s="46"/>
      <c r="FD32" s="46"/>
      <c r="FE32" s="46"/>
      <c r="FF32" s="46"/>
      <c r="FG32" s="46"/>
      <c r="FH32" s="46"/>
      <c r="FI32" s="46"/>
      <c r="FJ32" s="46"/>
      <c r="FK32" s="46"/>
      <c r="FL32" s="46"/>
      <c r="FM32" s="46"/>
      <c r="FN32" s="46"/>
      <c r="FO32" s="46"/>
      <c r="FP32" s="46"/>
      <c r="FQ32" s="46"/>
      <c r="FR32" s="46"/>
      <c r="FS32" s="46"/>
      <c r="FT32" s="46"/>
      <c r="FU32" s="46"/>
      <c r="FV32" s="46"/>
      <c r="FW32" s="46"/>
      <c r="FX32" s="46"/>
      <c r="FY32" s="46"/>
      <c r="FZ32" s="46"/>
      <c r="GA32" s="46"/>
      <c r="GB32" s="46"/>
      <c r="GC32" s="46"/>
      <c r="GD32" s="46"/>
      <c r="GE32" s="46"/>
      <c r="GF32" s="46"/>
      <c r="GG32" s="46"/>
      <c r="GH32" s="46"/>
      <c r="GI32" s="46"/>
      <c r="GJ32" s="46"/>
      <c r="GK32" s="46"/>
      <c r="GL32" s="46"/>
      <c r="GM32" s="46"/>
      <c r="GN32" s="46"/>
      <c r="GO32" s="46"/>
      <c r="GP32" s="46"/>
      <c r="GQ32" s="46"/>
      <c r="GR32" s="46"/>
      <c r="GS32" s="46"/>
      <c r="GT32" s="46"/>
      <c r="GU32" s="46"/>
      <c r="GV32" s="46"/>
      <c r="GW32" s="46"/>
      <c r="GX32" s="46"/>
      <c r="GY32" s="46"/>
      <c r="GZ32" s="46"/>
      <c r="HA32" s="46"/>
      <c r="HB32" s="46"/>
      <c r="HC32" s="46"/>
      <c r="HD32" s="46"/>
      <c r="HE32" s="46"/>
      <c r="HF32" s="46"/>
      <c r="HG32" s="46"/>
      <c r="HH32" s="46"/>
      <c r="HI32" s="46"/>
      <c r="HJ32" s="46"/>
      <c r="HK32" s="46"/>
      <c r="HL32" s="46"/>
      <c r="HM32" s="46"/>
      <c r="HN32" s="46"/>
      <c r="HO32" s="46"/>
      <c r="HP32" s="46"/>
      <c r="HQ32" s="46"/>
      <c r="HR32" s="46"/>
      <c r="HS32" s="46"/>
      <c r="HT32" s="46"/>
      <c r="HU32" s="46"/>
      <c r="HV32" s="46"/>
      <c r="HW32" s="46"/>
      <c r="HX32" s="46"/>
      <c r="HY32" s="46"/>
      <c r="HZ32" s="46"/>
      <c r="IA32" s="46"/>
      <c r="IB32" s="46"/>
      <c r="IC32" s="46"/>
      <c r="ID32" s="46"/>
      <c r="IE32" s="46"/>
      <c r="IF32" s="46"/>
      <c r="IG32" s="46"/>
      <c r="IH32" s="46"/>
      <c r="II32" s="46"/>
      <c r="IJ32" s="46"/>
      <c r="IK32" s="46"/>
      <c r="IL32" s="46"/>
      <c r="IM32" s="46"/>
      <c r="IN32" s="46"/>
      <c r="IO32" s="46"/>
      <c r="IP32" s="46"/>
      <c r="IQ32" s="46"/>
      <c r="IR32" s="46"/>
      <c r="IS32" s="46"/>
      <c r="IT32" s="46"/>
      <c r="IU32" s="46"/>
      <c r="IV32" s="46"/>
    </row>
    <row r="33" spans="1:176" x14ac:dyDescent="0.25">
      <c r="A33" s="5" t="s">
        <v>12</v>
      </c>
      <c r="B33" s="8" t="s">
        <v>8</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row>
    <row r="34" spans="1:176" x14ac:dyDescent="0.25">
      <c r="A34" s="5" t="s">
        <v>13</v>
      </c>
      <c r="B34" s="8" t="s">
        <v>8</v>
      </c>
      <c r="C34" s="25">
        <f>'Raw Data'!B41</f>
        <v>0</v>
      </c>
      <c r="D34" s="25">
        <f>'Raw Data'!C41</f>
        <v>0</v>
      </c>
      <c r="E34" s="25">
        <f>'Raw Data'!D41</f>
        <v>0</v>
      </c>
      <c r="F34" s="25">
        <f>'Raw Data'!E41</f>
        <v>0</v>
      </c>
      <c r="G34" s="25">
        <f>'Raw Data'!F41</f>
        <v>0</v>
      </c>
      <c r="H34" s="25">
        <f>'Raw Data'!G41</f>
        <v>0</v>
      </c>
      <c r="I34" s="25">
        <f>'Raw Data'!H41</f>
        <v>0</v>
      </c>
      <c r="J34" s="25">
        <f>'Raw Data'!I41</f>
        <v>0</v>
      </c>
      <c r="K34" s="25">
        <f>'Raw Data'!J41</f>
        <v>0</v>
      </c>
      <c r="L34" s="25">
        <f>'Raw Data'!K41</f>
        <v>0</v>
      </c>
      <c r="M34" s="25">
        <f>'Raw Data'!L41</f>
        <v>0</v>
      </c>
      <c r="N34" s="25">
        <f>'Raw Data'!M41</f>
        <v>0</v>
      </c>
      <c r="O34" s="25">
        <f>'Raw Data'!N41</f>
        <v>0</v>
      </c>
      <c r="P34" s="25">
        <f>'Raw Data'!O41</f>
        <v>0</v>
      </c>
      <c r="Q34" s="25">
        <f>'Raw Data'!P41</f>
        <v>0</v>
      </c>
      <c r="R34" s="25">
        <f>'Raw Data'!Q41</f>
        <v>0</v>
      </c>
      <c r="S34" s="25">
        <f>'Raw Data'!R41</f>
        <v>0</v>
      </c>
      <c r="T34" s="25">
        <f>'Raw Data'!S41</f>
        <v>0</v>
      </c>
      <c r="U34" s="25">
        <f>'Raw Data'!T41</f>
        <v>0</v>
      </c>
      <c r="V34" s="25">
        <f>'Raw Data'!U41</f>
        <v>0</v>
      </c>
      <c r="W34" s="25">
        <f>'Raw Data'!V41</f>
        <v>0</v>
      </c>
      <c r="X34" s="25">
        <f>'Raw Data'!W41</f>
        <v>0</v>
      </c>
      <c r="Y34" s="25">
        <f>'Raw Data'!X41</f>
        <v>0</v>
      </c>
      <c r="Z34" s="25">
        <f>'Raw Data'!Y41</f>
        <v>0</v>
      </c>
      <c r="AA34" s="25">
        <f>'Raw Data'!Z41</f>
        <v>0</v>
      </c>
      <c r="AB34" s="25">
        <f>'Raw Data'!AA41</f>
        <v>20.254777070063696</v>
      </c>
      <c r="AC34" s="25">
        <f>'Raw Data'!AB41</f>
        <v>0</v>
      </c>
      <c r="AD34" s="25">
        <f>'Raw Data'!AC41</f>
        <v>0</v>
      </c>
      <c r="AE34" s="25">
        <f>'Raw Data'!AD41</f>
        <v>0</v>
      </c>
      <c r="AF34" s="25">
        <f>'Raw Data'!AE41</f>
        <v>0</v>
      </c>
      <c r="AG34" s="25">
        <f>'Raw Data'!AF41</f>
        <v>0</v>
      </c>
      <c r="AH34" s="25">
        <f>'Raw Data'!AG41</f>
        <v>20.318471337579616</v>
      </c>
      <c r="AI34" s="25">
        <f>'Raw Data'!AH41</f>
        <v>0</v>
      </c>
      <c r="AJ34" s="25">
        <f>'Raw Data'!AI41</f>
        <v>0</v>
      </c>
      <c r="AK34" s="25">
        <f>'Raw Data'!AJ41</f>
        <v>0</v>
      </c>
      <c r="AL34" s="25">
        <f>'Raw Data'!AK41</f>
        <v>0</v>
      </c>
      <c r="AM34" s="25">
        <f>'Raw Data'!AL41</f>
        <v>0</v>
      </c>
      <c r="AN34" s="25">
        <f>'Raw Data'!AM41</f>
        <v>0</v>
      </c>
      <c r="AO34" s="25">
        <f>'Raw Data'!AN41</f>
        <v>20.318471337579616</v>
      </c>
      <c r="AP34" s="25">
        <f>'Raw Data'!AO41</f>
        <v>0</v>
      </c>
      <c r="AQ34" s="25">
        <f>'Raw Data'!AP41</f>
        <v>0</v>
      </c>
      <c r="AR34" s="25">
        <f>'Raw Data'!AQ41</f>
        <v>0</v>
      </c>
      <c r="AS34" s="25">
        <f>'Raw Data'!AR41</f>
        <v>0</v>
      </c>
      <c r="AT34" s="25">
        <f>'Raw Data'!AS41</f>
        <v>0</v>
      </c>
      <c r="AU34" s="25">
        <f>'Raw Data'!AT41</f>
        <v>20.254777070063696</v>
      </c>
      <c r="AV34" s="25">
        <f>'Raw Data'!AU41</f>
        <v>0</v>
      </c>
      <c r="AW34" s="25">
        <f>'Raw Data'!AV41</f>
        <v>0</v>
      </c>
      <c r="AX34" s="25">
        <f>'Raw Data'!AW41</f>
        <v>0</v>
      </c>
      <c r="AY34" s="25">
        <f>'Raw Data'!AX41</f>
        <v>0</v>
      </c>
      <c r="AZ34" s="25">
        <f>'Raw Data'!AY41</f>
        <v>20.254777070063696</v>
      </c>
      <c r="BA34" s="25">
        <f>'Raw Data'!AZ41</f>
        <v>0</v>
      </c>
      <c r="BB34" s="25">
        <f>'Raw Data'!BA41</f>
        <v>0</v>
      </c>
      <c r="BC34" s="25">
        <f>'Raw Data'!BB41</f>
        <v>0</v>
      </c>
      <c r="BD34" s="25">
        <f>'Raw Data'!BC41</f>
        <v>25.414012738853501</v>
      </c>
      <c r="BE34" s="25">
        <f>'Raw Data'!BD41</f>
        <v>0</v>
      </c>
      <c r="BF34" s="25">
        <f>'Raw Data'!BE41</f>
        <v>0</v>
      </c>
      <c r="BG34" s="25">
        <f>'Raw Data'!BF41</f>
        <v>0</v>
      </c>
      <c r="BH34" s="25">
        <f>'Raw Data'!BG41</f>
        <v>0</v>
      </c>
      <c r="BI34" s="25">
        <f>'Raw Data'!BH41</f>
        <v>40.445859872611464</v>
      </c>
      <c r="BJ34" s="25">
        <f>'Raw Data'!BI41</f>
        <v>0</v>
      </c>
      <c r="BK34" s="25">
        <f>'Raw Data'!BJ41</f>
        <v>0</v>
      </c>
      <c r="BL34" s="25">
        <f>'Raw Data'!BK41</f>
        <v>0</v>
      </c>
      <c r="BM34" s="25">
        <f>'Raw Data'!BL41</f>
        <v>0</v>
      </c>
      <c r="BN34" s="25">
        <f>'Raw Data'!BM41</f>
        <v>5.3503184713375802</v>
      </c>
      <c r="BO34" s="25">
        <f>'Raw Data'!BN41</f>
        <v>29.936305732484076</v>
      </c>
      <c r="BP34" s="25">
        <f>'Raw Data'!BO41</f>
        <v>0</v>
      </c>
      <c r="BQ34" s="25">
        <f>'Raw Data'!BP41</f>
        <v>0</v>
      </c>
      <c r="BR34" s="25">
        <f>'Raw Data'!BQ41</f>
        <v>23.375796178343951</v>
      </c>
      <c r="BS34" s="25">
        <f>'Raw Data'!BR41</f>
        <v>0</v>
      </c>
      <c r="BT34" s="25">
        <f>'Raw Data'!BS41</f>
        <v>0</v>
      </c>
      <c r="BU34" s="25">
        <f>'Raw Data'!BT41</f>
        <v>0</v>
      </c>
      <c r="BV34" s="25">
        <f>'Raw Data'!BU41</f>
        <v>0</v>
      </c>
      <c r="BW34" s="25">
        <f>'Raw Data'!BV41</f>
        <v>40.382165605095544</v>
      </c>
      <c r="BX34" s="25">
        <f>'Raw Data'!BW41</f>
        <v>0</v>
      </c>
      <c r="BY34" s="25">
        <f>'Raw Data'!BX41</f>
        <v>0</v>
      </c>
      <c r="BZ34" s="25">
        <f>'Raw Data'!BY41</f>
        <v>0</v>
      </c>
      <c r="CA34" s="25">
        <f>'Raw Data'!BZ41</f>
        <v>0</v>
      </c>
      <c r="CB34" s="25">
        <f>'Raw Data'!CA41</f>
        <v>30.31847133757962</v>
      </c>
      <c r="CC34" s="25">
        <f>'Raw Data'!CB41</f>
        <v>0</v>
      </c>
      <c r="CD34" s="25">
        <f>'Raw Data'!CC41</f>
        <v>0</v>
      </c>
      <c r="CE34" s="25">
        <f>'Raw Data'!CD41</f>
        <v>0</v>
      </c>
      <c r="CF34" s="25">
        <f>'Raw Data'!CE41</f>
        <v>25.477707006369428</v>
      </c>
      <c r="CG34" s="25">
        <f>'Raw Data'!CF41</f>
        <v>0</v>
      </c>
      <c r="CH34" s="25">
        <f>'Raw Data'!CG41</f>
        <v>0</v>
      </c>
      <c r="CI34" s="25">
        <f>'Raw Data'!CH41</f>
        <v>0</v>
      </c>
      <c r="CJ34" s="25">
        <f>'Raw Data'!CI41</f>
        <v>0</v>
      </c>
      <c r="CK34" s="25">
        <f>'Raw Data'!CJ41</f>
        <v>20.254777070063696</v>
      </c>
      <c r="CL34" s="25">
        <f>'Raw Data'!CK41</f>
        <v>0</v>
      </c>
      <c r="CM34" s="25">
        <f>'Raw Data'!CL41</f>
        <v>0</v>
      </c>
      <c r="CN34" s="25">
        <f>'Raw Data'!CM41</f>
        <v>0</v>
      </c>
      <c r="CO34" s="25">
        <f>'Raw Data'!CN41</f>
        <v>0</v>
      </c>
      <c r="CP34" s="25">
        <f>'Raw Data'!CO41</f>
        <v>20.318471337579616</v>
      </c>
      <c r="CQ34" s="25">
        <f>'Raw Data'!CP41</f>
        <v>0</v>
      </c>
      <c r="CR34" s="25">
        <f>'Raw Data'!CQ41</f>
        <v>0</v>
      </c>
      <c r="CS34" s="25">
        <f>'Raw Data'!CR41</f>
        <v>0</v>
      </c>
      <c r="CT34" s="25">
        <f>'Raw Data'!CS41</f>
        <v>0</v>
      </c>
      <c r="CU34" s="25">
        <f>'Raw Data'!CT41</f>
        <v>0</v>
      </c>
      <c r="CV34" s="25">
        <f>'Raw Data'!CU41</f>
        <v>0</v>
      </c>
      <c r="CW34" s="25">
        <f>'Raw Data'!CV41</f>
        <v>0</v>
      </c>
      <c r="CX34" s="25">
        <f>'Raw Data'!CW41</f>
        <v>0</v>
      </c>
      <c r="CY34" s="25">
        <f>'Raw Data'!CX41</f>
        <v>17.261146496815289</v>
      </c>
      <c r="CZ34" s="25">
        <f>'Raw Data'!CY41</f>
        <v>0</v>
      </c>
      <c r="DA34" s="25">
        <f>'Raw Data'!CZ41</f>
        <v>0</v>
      </c>
      <c r="DB34" s="25">
        <f>'Raw Data'!DA41</f>
        <v>0</v>
      </c>
      <c r="DC34" s="25">
        <f>'Raw Data'!DB41</f>
        <v>0</v>
      </c>
      <c r="DD34" s="25">
        <f>'Raw Data'!DC41</f>
        <v>12.229299363057324</v>
      </c>
      <c r="DE34" s="25">
        <f>'Raw Data'!DD41</f>
        <v>0</v>
      </c>
      <c r="DF34" s="25">
        <f>'Raw Data'!DE41</f>
        <v>0</v>
      </c>
      <c r="DG34" s="25">
        <f>'Raw Data'!DF41</f>
        <v>0</v>
      </c>
      <c r="DH34" s="25">
        <f>'Raw Data'!DG41</f>
        <v>12.229299363057324</v>
      </c>
      <c r="DI34" s="25">
        <f>'Raw Data'!DH41</f>
        <v>0</v>
      </c>
      <c r="DJ34" s="25">
        <f>'Raw Data'!DI41</f>
        <v>0</v>
      </c>
      <c r="DK34" s="25">
        <f>'Raw Data'!DJ41</f>
        <v>0</v>
      </c>
      <c r="DL34" s="25">
        <f>'Raw Data'!DK41</f>
        <v>0</v>
      </c>
      <c r="DM34" s="25">
        <f>'Raw Data'!DL41</f>
        <v>0</v>
      </c>
      <c r="DN34" s="25">
        <f>'Raw Data'!DM41</f>
        <v>10.127388535031848</v>
      </c>
      <c r="DO34" s="25">
        <f>'Raw Data'!DN41</f>
        <v>0</v>
      </c>
      <c r="DP34" s="25">
        <f>'Raw Data'!DO41</f>
        <v>0</v>
      </c>
      <c r="DQ34" s="25">
        <f>'Raw Data'!DP41</f>
        <v>0</v>
      </c>
      <c r="DR34" s="25">
        <f>'Raw Data'!DQ41</f>
        <v>0</v>
      </c>
      <c r="DS34" s="25">
        <f>'Raw Data'!DR41</f>
        <v>0</v>
      </c>
      <c r="DT34" s="25">
        <f>'Raw Data'!DS41</f>
        <v>0</v>
      </c>
      <c r="DU34" s="25">
        <f>'Raw Data'!DT41</f>
        <v>0</v>
      </c>
      <c r="DV34" s="25">
        <f>'Raw Data'!DU41</f>
        <v>0</v>
      </c>
      <c r="DW34" s="25">
        <f>'Raw Data'!DV41</f>
        <v>0</v>
      </c>
      <c r="DX34" s="25">
        <f>'Raw Data'!DW41</f>
        <v>0</v>
      </c>
      <c r="DY34" s="25">
        <f>'Raw Data'!DX41</f>
        <v>0</v>
      </c>
      <c r="DZ34" s="25">
        <f>'Raw Data'!DY41</f>
        <v>0</v>
      </c>
      <c r="EA34" s="25">
        <f>'Raw Data'!DZ41</f>
        <v>0</v>
      </c>
      <c r="EB34" s="25">
        <f>'Raw Data'!EA41</f>
        <v>0</v>
      </c>
      <c r="EC34" s="25">
        <f>'Raw Data'!EB41</f>
        <v>0</v>
      </c>
      <c r="ED34" s="25">
        <f>'Raw Data'!EC41</f>
        <v>0</v>
      </c>
      <c r="EE34" s="25">
        <f>'Raw Data'!ED41</f>
        <v>0</v>
      </c>
      <c r="EF34" s="25">
        <f>'Raw Data'!EE41</f>
        <v>0</v>
      </c>
      <c r="EG34" s="25">
        <f>'Raw Data'!EF41</f>
        <v>0</v>
      </c>
      <c r="EH34" s="25">
        <f>'Raw Data'!EG41</f>
        <v>0</v>
      </c>
      <c r="EI34" s="25">
        <f>'Raw Data'!EH41</f>
        <v>0</v>
      </c>
      <c r="EJ34" s="25">
        <f>'Raw Data'!EI41</f>
        <v>0</v>
      </c>
      <c r="EK34" s="25">
        <f>'Raw Data'!EJ41</f>
        <v>0</v>
      </c>
      <c r="EL34" s="25">
        <f>'Raw Data'!EK41</f>
        <v>0</v>
      </c>
      <c r="EM34" s="25">
        <f>'Raw Data'!EL41</f>
        <v>0</v>
      </c>
      <c r="EN34" s="25">
        <f>'Raw Data'!EM41</f>
        <v>0</v>
      </c>
      <c r="EO34" s="25">
        <f>'Raw Data'!EN41</f>
        <v>0</v>
      </c>
      <c r="EP34" s="25">
        <f>'Raw Data'!EO41</f>
        <v>0</v>
      </c>
      <c r="EQ34" s="25">
        <f>'Raw Data'!EP41</f>
        <v>0</v>
      </c>
      <c r="ER34" s="25">
        <f>'Raw Data'!EQ41</f>
        <v>0</v>
      </c>
      <c r="ES34" s="25">
        <f>'Raw Data'!ER41</f>
        <v>0</v>
      </c>
      <c r="ET34" s="25">
        <f>'Raw Data'!ES41</f>
        <v>0</v>
      </c>
      <c r="EU34" s="25">
        <f>'Raw Data'!ET41</f>
        <v>0</v>
      </c>
      <c r="EV34" s="25">
        <f>'Raw Data'!EU41</f>
        <v>0</v>
      </c>
      <c r="EW34" s="25">
        <f>'Raw Data'!EV41</f>
        <v>0</v>
      </c>
      <c r="EX34" s="25">
        <f>'Raw Data'!EW41</f>
        <v>0</v>
      </c>
      <c r="EY34" s="25">
        <f>'Raw Data'!EX41</f>
        <v>0</v>
      </c>
      <c r="EZ34" s="25">
        <f>'Raw Data'!EY41</f>
        <v>0</v>
      </c>
      <c r="FA34" s="25">
        <f>'Raw Data'!EZ41</f>
        <v>0</v>
      </c>
      <c r="FB34" s="25">
        <f>'Raw Data'!FA41</f>
        <v>0</v>
      </c>
      <c r="FC34" s="25">
        <f>'Raw Data'!FB41</f>
        <v>0</v>
      </c>
      <c r="FD34" s="25">
        <f>'Raw Data'!FC41</f>
        <v>0</v>
      </c>
      <c r="FE34" s="25">
        <f>'Raw Data'!FD41</f>
        <v>0</v>
      </c>
      <c r="FF34" s="25">
        <f>'Raw Data'!FE41</f>
        <v>0</v>
      </c>
      <c r="FG34" s="25">
        <f>'Raw Data'!FF41</f>
        <v>0</v>
      </c>
      <c r="FH34" s="25">
        <f>'Raw Data'!FG41</f>
        <v>0</v>
      </c>
      <c r="FI34" s="25">
        <f>'Raw Data'!FH41</f>
        <v>0</v>
      </c>
      <c r="FJ34" s="25">
        <f>'Raw Data'!FI41</f>
        <v>0</v>
      </c>
      <c r="FK34" s="25">
        <f>'Raw Data'!FJ41</f>
        <v>0</v>
      </c>
      <c r="FL34" s="25">
        <f>'Raw Data'!FK41</f>
        <v>0</v>
      </c>
      <c r="FM34" s="25">
        <f>'Raw Data'!FL41</f>
        <v>0</v>
      </c>
      <c r="FN34" s="25">
        <f>'Raw Data'!FM41</f>
        <v>0</v>
      </c>
      <c r="FO34" s="25">
        <f>'Raw Data'!FN41</f>
        <v>0</v>
      </c>
      <c r="FP34" s="25">
        <f>'Raw Data'!FO41</f>
        <v>0</v>
      </c>
      <c r="FQ34" s="25">
        <f>'Raw Data'!FP41</f>
        <v>0</v>
      </c>
      <c r="FR34" s="25">
        <f>'Raw Data'!FQ41</f>
        <v>0</v>
      </c>
      <c r="FS34" s="25">
        <f>'Raw Data'!FR41</f>
        <v>0</v>
      </c>
    </row>
    <row r="35" spans="1:176" x14ac:dyDescent="0.25">
      <c r="A35" s="4" t="s">
        <v>23</v>
      </c>
      <c r="B35" s="12" t="s">
        <v>8</v>
      </c>
      <c r="C35" s="79">
        <f t="shared" ref="C35:AH35" si="64">IF(C34&gt;0,C34-$B$62*(MIN(1-C$7,MAX(0.1*C34^0.5/2-C$7/2+$B$63,0)+MAX(0.1*C34^0.5/2-C$7/2-$B$63,0))*(1-$B$61)),0)</f>
        <v>0</v>
      </c>
      <c r="D35" s="79">
        <f t="shared" si="64"/>
        <v>0</v>
      </c>
      <c r="E35" s="79">
        <f t="shared" si="64"/>
        <v>0</v>
      </c>
      <c r="F35" s="79">
        <f t="shared" si="64"/>
        <v>0</v>
      </c>
      <c r="G35" s="79">
        <f t="shared" si="64"/>
        <v>0</v>
      </c>
      <c r="H35" s="79">
        <f t="shared" si="64"/>
        <v>0</v>
      </c>
      <c r="I35" s="79">
        <f t="shared" si="64"/>
        <v>0</v>
      </c>
      <c r="J35" s="79">
        <f t="shared" si="64"/>
        <v>0</v>
      </c>
      <c r="K35" s="79">
        <f t="shared" si="64"/>
        <v>0</v>
      </c>
      <c r="L35" s="79">
        <f t="shared" si="64"/>
        <v>0</v>
      </c>
      <c r="M35" s="79">
        <f t="shared" si="64"/>
        <v>0</v>
      </c>
      <c r="N35" s="79">
        <f t="shared" si="64"/>
        <v>0</v>
      </c>
      <c r="O35" s="79">
        <f t="shared" si="64"/>
        <v>0</v>
      </c>
      <c r="P35" s="79">
        <f t="shared" si="64"/>
        <v>0</v>
      </c>
      <c r="Q35" s="79">
        <f t="shared" si="64"/>
        <v>0</v>
      </c>
      <c r="R35" s="79">
        <f t="shared" si="64"/>
        <v>0</v>
      </c>
      <c r="S35" s="79">
        <f t="shared" si="64"/>
        <v>0</v>
      </c>
      <c r="T35" s="79">
        <f t="shared" si="64"/>
        <v>0</v>
      </c>
      <c r="U35" s="79">
        <f t="shared" si="64"/>
        <v>0</v>
      </c>
      <c r="V35" s="79">
        <f t="shared" si="64"/>
        <v>0</v>
      </c>
      <c r="W35" s="79">
        <f t="shared" si="64"/>
        <v>0</v>
      </c>
      <c r="X35" s="79">
        <f t="shared" si="64"/>
        <v>0</v>
      </c>
      <c r="Y35" s="79">
        <f t="shared" si="64"/>
        <v>0</v>
      </c>
      <c r="Z35" s="79">
        <f t="shared" si="64"/>
        <v>0</v>
      </c>
      <c r="AA35" s="79">
        <f t="shared" si="64"/>
        <v>0</v>
      </c>
      <c r="AB35" s="79">
        <f t="shared" si="64"/>
        <v>16.805067545971578</v>
      </c>
      <c r="AC35" s="79">
        <f t="shared" si="64"/>
        <v>0</v>
      </c>
      <c r="AD35" s="79">
        <f t="shared" si="64"/>
        <v>0</v>
      </c>
      <c r="AE35" s="79">
        <f t="shared" si="64"/>
        <v>0</v>
      </c>
      <c r="AF35" s="79">
        <f t="shared" si="64"/>
        <v>0</v>
      </c>
      <c r="AG35" s="79">
        <f t="shared" si="64"/>
        <v>0</v>
      </c>
      <c r="AH35" s="79">
        <f t="shared" si="64"/>
        <v>17.219573891746549</v>
      </c>
      <c r="AI35" s="79">
        <f t="shared" ref="AI35:BN35" si="65">IF(AI34&gt;0,AI34-$B$62*(MIN(1-AI$7,MAX(0.1*AI34^0.5/2-AI$7/2+$B$63,0)+MAX(0.1*AI34^0.5/2-AI$7/2-$B$63,0))*(1-$B$61)),0)</f>
        <v>0</v>
      </c>
      <c r="AJ35" s="79">
        <f t="shared" si="65"/>
        <v>0</v>
      </c>
      <c r="AK35" s="79">
        <f t="shared" si="65"/>
        <v>0</v>
      </c>
      <c r="AL35" s="79">
        <f t="shared" si="65"/>
        <v>0</v>
      </c>
      <c r="AM35" s="79">
        <f t="shared" si="65"/>
        <v>0</v>
      </c>
      <c r="AN35" s="79">
        <f t="shared" si="65"/>
        <v>0</v>
      </c>
      <c r="AO35" s="79">
        <f t="shared" si="65"/>
        <v>17.824773891746549</v>
      </c>
      <c r="AP35" s="79">
        <f t="shared" si="65"/>
        <v>0</v>
      </c>
      <c r="AQ35" s="79">
        <f t="shared" si="65"/>
        <v>0</v>
      </c>
      <c r="AR35" s="79">
        <f t="shared" si="65"/>
        <v>0</v>
      </c>
      <c r="AS35" s="79">
        <f t="shared" si="65"/>
        <v>0</v>
      </c>
      <c r="AT35" s="79">
        <f t="shared" si="65"/>
        <v>0</v>
      </c>
      <c r="AU35" s="79">
        <f t="shared" si="65"/>
        <v>18.588922308017636</v>
      </c>
      <c r="AV35" s="79">
        <f t="shared" si="65"/>
        <v>0</v>
      </c>
      <c r="AW35" s="79">
        <f t="shared" si="65"/>
        <v>0</v>
      </c>
      <c r="AX35" s="79">
        <f t="shared" si="65"/>
        <v>0</v>
      </c>
      <c r="AY35" s="79">
        <f t="shared" si="65"/>
        <v>0</v>
      </c>
      <c r="AZ35" s="79">
        <f t="shared" si="65"/>
        <v>19.456762308017638</v>
      </c>
      <c r="BA35" s="79">
        <f t="shared" si="65"/>
        <v>0</v>
      </c>
      <c r="BB35" s="79">
        <f t="shared" si="65"/>
        <v>0</v>
      </c>
      <c r="BC35" s="79">
        <f t="shared" si="65"/>
        <v>0</v>
      </c>
      <c r="BD35" s="79">
        <f t="shared" si="65"/>
        <v>24.979821728242904</v>
      </c>
      <c r="BE35" s="79">
        <f t="shared" si="65"/>
        <v>0</v>
      </c>
      <c r="BF35" s="79">
        <f t="shared" si="65"/>
        <v>0</v>
      </c>
      <c r="BG35" s="79">
        <f t="shared" si="65"/>
        <v>0</v>
      </c>
      <c r="BH35" s="79">
        <f t="shared" si="65"/>
        <v>0</v>
      </c>
      <c r="BI35" s="79">
        <f t="shared" si="65"/>
        <v>40.120134346090055</v>
      </c>
      <c r="BJ35" s="79">
        <f t="shared" si="65"/>
        <v>0</v>
      </c>
      <c r="BK35" s="79">
        <f t="shared" si="65"/>
        <v>0</v>
      </c>
      <c r="BL35" s="79">
        <f t="shared" si="65"/>
        <v>0</v>
      </c>
      <c r="BM35" s="79">
        <f t="shared" si="65"/>
        <v>0</v>
      </c>
      <c r="BN35" s="79">
        <f t="shared" si="65"/>
        <v>5.3503184713375802</v>
      </c>
      <c r="BO35" s="79">
        <f t="shared" ref="BO35:CT35" si="66">IF(BO34&gt;0,BO34-$B$62*(MIN(1-BO$7,MAX(0.1*BO34^0.5/2-BO$7/2+$B$63,0)+MAX(0.1*BO34^0.5/2-BO$7/2-$B$63,0))*(1-$B$61)),0)</f>
        <v>29.936305732484076</v>
      </c>
      <c r="BP35" s="79">
        <f t="shared" si="66"/>
        <v>0</v>
      </c>
      <c r="BQ35" s="79">
        <f t="shared" si="66"/>
        <v>0</v>
      </c>
      <c r="BR35" s="79">
        <f t="shared" si="66"/>
        <v>23.375796178343951</v>
      </c>
      <c r="BS35" s="79">
        <f t="shared" si="66"/>
        <v>0</v>
      </c>
      <c r="BT35" s="79">
        <f t="shared" si="66"/>
        <v>0</v>
      </c>
      <c r="BU35" s="79">
        <f t="shared" si="66"/>
        <v>0</v>
      </c>
      <c r="BV35" s="79">
        <f t="shared" si="66"/>
        <v>0</v>
      </c>
      <c r="BW35" s="79">
        <f t="shared" si="66"/>
        <v>40.382165605095544</v>
      </c>
      <c r="BX35" s="79">
        <f t="shared" si="66"/>
        <v>0</v>
      </c>
      <c r="BY35" s="79">
        <f t="shared" si="66"/>
        <v>0</v>
      </c>
      <c r="BZ35" s="79">
        <f t="shared" si="66"/>
        <v>0</v>
      </c>
      <c r="CA35" s="79">
        <f t="shared" si="66"/>
        <v>0</v>
      </c>
      <c r="CB35" s="79">
        <f t="shared" si="66"/>
        <v>30.31847133757962</v>
      </c>
      <c r="CC35" s="79">
        <f t="shared" si="66"/>
        <v>0</v>
      </c>
      <c r="CD35" s="79">
        <f t="shared" si="66"/>
        <v>0</v>
      </c>
      <c r="CE35" s="79">
        <f t="shared" si="66"/>
        <v>0</v>
      </c>
      <c r="CF35" s="79">
        <f t="shared" si="66"/>
        <v>25.477707006369428</v>
      </c>
      <c r="CG35" s="79">
        <f t="shared" si="66"/>
        <v>0</v>
      </c>
      <c r="CH35" s="79">
        <f t="shared" si="66"/>
        <v>0</v>
      </c>
      <c r="CI35" s="79">
        <f t="shared" si="66"/>
        <v>0</v>
      </c>
      <c r="CJ35" s="79">
        <f t="shared" si="66"/>
        <v>0</v>
      </c>
      <c r="CK35" s="79">
        <f t="shared" si="66"/>
        <v>20.254777070063696</v>
      </c>
      <c r="CL35" s="79">
        <f t="shared" si="66"/>
        <v>0</v>
      </c>
      <c r="CM35" s="79">
        <f t="shared" si="66"/>
        <v>0</v>
      </c>
      <c r="CN35" s="79">
        <f t="shared" si="66"/>
        <v>0</v>
      </c>
      <c r="CO35" s="79">
        <f t="shared" si="66"/>
        <v>0</v>
      </c>
      <c r="CP35" s="79">
        <f t="shared" si="66"/>
        <v>20.318471337579616</v>
      </c>
      <c r="CQ35" s="79">
        <f t="shared" si="66"/>
        <v>0</v>
      </c>
      <c r="CR35" s="79">
        <f t="shared" si="66"/>
        <v>0</v>
      </c>
      <c r="CS35" s="79">
        <f t="shared" si="66"/>
        <v>0</v>
      </c>
      <c r="CT35" s="79">
        <f t="shared" si="66"/>
        <v>0</v>
      </c>
      <c r="CU35" s="79">
        <f t="shared" ref="CU35:DZ35" si="67">IF(CU34&gt;0,CU34-$B$62*(MIN(1-CU$7,MAX(0.1*CU34^0.5/2-CU$7/2+$B$63,0)+MAX(0.1*CU34^0.5/2-CU$7/2-$B$63,0))*(1-$B$61)),0)</f>
        <v>0</v>
      </c>
      <c r="CV35" s="79">
        <f t="shared" si="67"/>
        <v>0</v>
      </c>
      <c r="CW35" s="79">
        <f t="shared" si="67"/>
        <v>0</v>
      </c>
      <c r="CX35" s="79">
        <f t="shared" si="67"/>
        <v>0</v>
      </c>
      <c r="CY35" s="79">
        <f t="shared" si="67"/>
        <v>17.261146496815289</v>
      </c>
      <c r="CZ35" s="79">
        <f t="shared" si="67"/>
        <v>0</v>
      </c>
      <c r="DA35" s="79">
        <f t="shared" si="67"/>
        <v>0</v>
      </c>
      <c r="DB35" s="79">
        <f t="shared" si="67"/>
        <v>0</v>
      </c>
      <c r="DC35" s="79">
        <f t="shared" si="67"/>
        <v>0</v>
      </c>
      <c r="DD35" s="79">
        <f t="shared" si="67"/>
        <v>12.229299363057324</v>
      </c>
      <c r="DE35" s="79">
        <f t="shared" si="67"/>
        <v>0</v>
      </c>
      <c r="DF35" s="79">
        <f t="shared" si="67"/>
        <v>0</v>
      </c>
      <c r="DG35" s="79">
        <f t="shared" si="67"/>
        <v>0</v>
      </c>
      <c r="DH35" s="79">
        <f t="shared" si="67"/>
        <v>12.229299363057324</v>
      </c>
      <c r="DI35" s="79">
        <f t="shared" si="67"/>
        <v>0</v>
      </c>
      <c r="DJ35" s="79">
        <f t="shared" si="67"/>
        <v>0</v>
      </c>
      <c r="DK35" s="79">
        <f t="shared" si="67"/>
        <v>0</v>
      </c>
      <c r="DL35" s="79">
        <f t="shared" si="67"/>
        <v>0</v>
      </c>
      <c r="DM35" s="79">
        <f t="shared" si="67"/>
        <v>0</v>
      </c>
      <c r="DN35" s="79">
        <f t="shared" si="67"/>
        <v>10.127388535031848</v>
      </c>
      <c r="DO35" s="79">
        <f t="shared" si="67"/>
        <v>0</v>
      </c>
      <c r="DP35" s="79">
        <f t="shared" si="67"/>
        <v>0</v>
      </c>
      <c r="DQ35" s="79">
        <f t="shared" si="67"/>
        <v>0</v>
      </c>
      <c r="DR35" s="79">
        <f t="shared" si="67"/>
        <v>0</v>
      </c>
      <c r="DS35" s="79">
        <f t="shared" si="67"/>
        <v>0</v>
      </c>
      <c r="DT35" s="79">
        <f t="shared" si="67"/>
        <v>0</v>
      </c>
      <c r="DU35" s="79">
        <f t="shared" si="67"/>
        <v>0</v>
      </c>
      <c r="DV35" s="79">
        <f t="shared" si="67"/>
        <v>0</v>
      </c>
      <c r="DW35" s="79">
        <f t="shared" si="67"/>
        <v>0</v>
      </c>
      <c r="DX35" s="79">
        <f t="shared" si="67"/>
        <v>0</v>
      </c>
      <c r="DY35" s="79">
        <f t="shared" si="67"/>
        <v>0</v>
      </c>
      <c r="DZ35" s="79">
        <f t="shared" si="67"/>
        <v>0</v>
      </c>
      <c r="EA35" s="79">
        <f t="shared" ref="EA35:FF35" si="68">IF(EA34&gt;0,EA34-$B$62*(MIN(1-EA$7,MAX(0.1*EA34^0.5/2-EA$7/2+$B$63,0)+MAX(0.1*EA34^0.5/2-EA$7/2-$B$63,0))*(1-$B$61)),0)</f>
        <v>0</v>
      </c>
      <c r="EB35" s="79">
        <f t="shared" si="68"/>
        <v>0</v>
      </c>
      <c r="EC35" s="79">
        <f t="shared" si="68"/>
        <v>0</v>
      </c>
      <c r="ED35" s="79">
        <f t="shared" si="68"/>
        <v>0</v>
      </c>
      <c r="EE35" s="79">
        <f t="shared" si="68"/>
        <v>0</v>
      </c>
      <c r="EF35" s="79">
        <f t="shared" si="68"/>
        <v>0</v>
      </c>
      <c r="EG35" s="79">
        <f t="shared" si="68"/>
        <v>0</v>
      </c>
      <c r="EH35" s="79">
        <f t="shared" si="68"/>
        <v>0</v>
      </c>
      <c r="EI35" s="79">
        <f t="shared" si="68"/>
        <v>0</v>
      </c>
      <c r="EJ35" s="79">
        <f t="shared" si="68"/>
        <v>0</v>
      </c>
      <c r="EK35" s="79">
        <f t="shared" si="68"/>
        <v>0</v>
      </c>
      <c r="EL35" s="79">
        <f t="shared" si="68"/>
        <v>0</v>
      </c>
      <c r="EM35" s="79">
        <f t="shared" si="68"/>
        <v>0</v>
      </c>
      <c r="EN35" s="79">
        <f t="shared" si="68"/>
        <v>0</v>
      </c>
      <c r="EO35" s="79">
        <f t="shared" si="68"/>
        <v>0</v>
      </c>
      <c r="EP35" s="79">
        <f t="shared" si="68"/>
        <v>0</v>
      </c>
      <c r="EQ35" s="79">
        <f t="shared" si="68"/>
        <v>0</v>
      </c>
      <c r="ER35" s="79">
        <f t="shared" si="68"/>
        <v>0</v>
      </c>
      <c r="ES35" s="79">
        <f t="shared" si="68"/>
        <v>0</v>
      </c>
      <c r="ET35" s="79">
        <f t="shared" si="68"/>
        <v>0</v>
      </c>
      <c r="EU35" s="79">
        <f t="shared" si="68"/>
        <v>0</v>
      </c>
      <c r="EV35" s="79">
        <f t="shared" si="68"/>
        <v>0</v>
      </c>
      <c r="EW35" s="79">
        <f t="shared" si="68"/>
        <v>0</v>
      </c>
      <c r="EX35" s="79">
        <f t="shared" si="68"/>
        <v>0</v>
      </c>
      <c r="EY35" s="79">
        <f t="shared" si="68"/>
        <v>0</v>
      </c>
      <c r="EZ35" s="79">
        <f t="shared" si="68"/>
        <v>0</v>
      </c>
      <c r="FA35" s="79">
        <f t="shared" si="68"/>
        <v>0</v>
      </c>
      <c r="FB35" s="79">
        <f t="shared" si="68"/>
        <v>0</v>
      </c>
      <c r="FC35" s="79">
        <f t="shared" si="68"/>
        <v>0</v>
      </c>
      <c r="FD35" s="79">
        <f t="shared" si="68"/>
        <v>0</v>
      </c>
      <c r="FE35" s="79">
        <f t="shared" si="68"/>
        <v>0</v>
      </c>
      <c r="FF35" s="79">
        <f t="shared" si="68"/>
        <v>0</v>
      </c>
      <c r="FG35" s="79">
        <f t="shared" ref="FG35:FS35" si="69">IF(FG34&gt;0,FG34-$B$62*(MIN(1-FG$7,MAX(0.1*FG34^0.5/2-FG$7/2+$B$63,0)+MAX(0.1*FG34^0.5/2-FG$7/2-$B$63,0))*(1-$B$61)),0)</f>
        <v>0</v>
      </c>
      <c r="FH35" s="79">
        <f t="shared" si="69"/>
        <v>0</v>
      </c>
      <c r="FI35" s="79">
        <f t="shared" si="69"/>
        <v>0</v>
      </c>
      <c r="FJ35" s="79">
        <f t="shared" si="69"/>
        <v>0</v>
      </c>
      <c r="FK35" s="79">
        <f t="shared" si="69"/>
        <v>0</v>
      </c>
      <c r="FL35" s="79">
        <f t="shared" si="69"/>
        <v>0</v>
      </c>
      <c r="FM35" s="79">
        <f t="shared" si="69"/>
        <v>0</v>
      </c>
      <c r="FN35" s="79">
        <f t="shared" si="69"/>
        <v>0</v>
      </c>
      <c r="FO35" s="79">
        <f t="shared" si="69"/>
        <v>0</v>
      </c>
      <c r="FP35" s="79">
        <f t="shared" si="69"/>
        <v>0</v>
      </c>
      <c r="FQ35" s="79">
        <f t="shared" si="69"/>
        <v>0</v>
      </c>
      <c r="FR35" s="79">
        <f t="shared" si="69"/>
        <v>0</v>
      </c>
      <c r="FS35" s="79">
        <f t="shared" si="69"/>
        <v>0</v>
      </c>
    </row>
    <row r="36" spans="1:176" s="4" customFormat="1" x14ac:dyDescent="0.25">
      <c r="A36" s="4" t="s">
        <v>19</v>
      </c>
      <c r="B36" s="12" t="s">
        <v>8</v>
      </c>
      <c r="C36" s="4">
        <v>0</v>
      </c>
      <c r="D36" s="4">
        <f t="shared" ref="D36:BO36" si="70">IF(D28=0,D25+D34-D17-C28,0)</f>
        <v>0</v>
      </c>
      <c r="E36" s="4">
        <f t="shared" si="70"/>
        <v>0</v>
      </c>
      <c r="F36" s="4">
        <f t="shared" si="70"/>
        <v>0</v>
      </c>
      <c r="G36" s="4">
        <f t="shared" si="70"/>
        <v>0</v>
      </c>
      <c r="H36" s="4">
        <f t="shared" si="70"/>
        <v>0</v>
      </c>
      <c r="I36" s="4">
        <f t="shared" si="70"/>
        <v>0</v>
      </c>
      <c r="J36" s="4">
        <f t="shared" si="70"/>
        <v>0</v>
      </c>
      <c r="K36" s="4">
        <f t="shared" si="70"/>
        <v>0</v>
      </c>
      <c r="L36" s="4">
        <f t="shared" si="70"/>
        <v>0</v>
      </c>
      <c r="M36" s="4">
        <f t="shared" si="70"/>
        <v>0</v>
      </c>
      <c r="N36" s="4">
        <f t="shared" si="70"/>
        <v>0</v>
      </c>
      <c r="O36" s="4">
        <f t="shared" si="70"/>
        <v>0</v>
      </c>
      <c r="P36" s="4">
        <f t="shared" si="70"/>
        <v>0</v>
      </c>
      <c r="Q36" s="4">
        <f t="shared" si="70"/>
        <v>0</v>
      </c>
      <c r="R36" s="4">
        <f t="shared" si="70"/>
        <v>0</v>
      </c>
      <c r="S36" s="4">
        <f t="shared" si="70"/>
        <v>0</v>
      </c>
      <c r="T36" s="4">
        <f t="shared" si="70"/>
        <v>0</v>
      </c>
      <c r="U36" s="4">
        <f t="shared" si="70"/>
        <v>0</v>
      </c>
      <c r="V36" s="4">
        <f t="shared" si="70"/>
        <v>0</v>
      </c>
      <c r="W36" s="4">
        <f t="shared" si="70"/>
        <v>0</v>
      </c>
      <c r="X36" s="4">
        <f t="shared" si="70"/>
        <v>0</v>
      </c>
      <c r="Y36" s="4">
        <f t="shared" si="70"/>
        <v>0</v>
      </c>
      <c r="Z36" s="4">
        <f t="shared" si="70"/>
        <v>0</v>
      </c>
      <c r="AA36" s="4">
        <f t="shared" si="70"/>
        <v>0</v>
      </c>
      <c r="AB36" s="4">
        <f t="shared" si="70"/>
        <v>0</v>
      </c>
      <c r="AC36" s="4">
        <f t="shared" si="70"/>
        <v>0</v>
      </c>
      <c r="AD36" s="4">
        <f t="shared" si="70"/>
        <v>0</v>
      </c>
      <c r="AE36" s="4">
        <f t="shared" si="70"/>
        <v>0</v>
      </c>
      <c r="AF36" s="4">
        <f t="shared" si="70"/>
        <v>0</v>
      </c>
      <c r="AG36" s="4">
        <f t="shared" si="70"/>
        <v>0</v>
      </c>
      <c r="AH36" s="4">
        <f t="shared" si="70"/>
        <v>0</v>
      </c>
      <c r="AI36" s="4">
        <f t="shared" si="70"/>
        <v>0</v>
      </c>
      <c r="AJ36" s="4">
        <f t="shared" si="70"/>
        <v>0</v>
      </c>
      <c r="AK36" s="4">
        <f t="shared" si="70"/>
        <v>0</v>
      </c>
      <c r="AL36" s="4">
        <f t="shared" si="70"/>
        <v>0</v>
      </c>
      <c r="AM36" s="4">
        <f t="shared" si="70"/>
        <v>0</v>
      </c>
      <c r="AN36" s="4">
        <f t="shared" si="70"/>
        <v>0</v>
      </c>
      <c r="AO36" s="4">
        <f t="shared" si="70"/>
        <v>0</v>
      </c>
      <c r="AP36" s="4">
        <f t="shared" si="70"/>
        <v>0</v>
      </c>
      <c r="AQ36" s="4">
        <f t="shared" si="70"/>
        <v>0</v>
      </c>
      <c r="AR36" s="4">
        <f t="shared" si="70"/>
        <v>0</v>
      </c>
      <c r="AS36" s="4">
        <f t="shared" si="70"/>
        <v>0</v>
      </c>
      <c r="AT36" s="4">
        <f t="shared" si="70"/>
        <v>0</v>
      </c>
      <c r="AU36" s="4">
        <f t="shared" si="70"/>
        <v>0</v>
      </c>
      <c r="AV36" s="4">
        <f t="shared" si="70"/>
        <v>0</v>
      </c>
      <c r="AW36" s="4">
        <f t="shared" si="70"/>
        <v>0</v>
      </c>
      <c r="AX36" s="4">
        <f t="shared" si="70"/>
        <v>0</v>
      </c>
      <c r="AY36" s="4">
        <f t="shared" si="70"/>
        <v>0</v>
      </c>
      <c r="AZ36" s="4">
        <f t="shared" si="70"/>
        <v>0</v>
      </c>
      <c r="BA36" s="4">
        <f t="shared" si="70"/>
        <v>0</v>
      </c>
      <c r="BB36" s="4">
        <f t="shared" si="70"/>
        <v>0</v>
      </c>
      <c r="BC36" s="4">
        <f t="shared" si="70"/>
        <v>0</v>
      </c>
      <c r="BD36" s="4">
        <f t="shared" si="70"/>
        <v>0</v>
      </c>
      <c r="BE36" s="4">
        <f t="shared" si="70"/>
        <v>0</v>
      </c>
      <c r="BF36" s="4">
        <f t="shared" si="70"/>
        <v>0</v>
      </c>
      <c r="BG36" s="4">
        <f t="shared" si="70"/>
        <v>0</v>
      </c>
      <c r="BH36" s="4">
        <f t="shared" si="70"/>
        <v>0</v>
      </c>
      <c r="BI36" s="4">
        <f t="shared" si="70"/>
        <v>0</v>
      </c>
      <c r="BJ36" s="4">
        <f t="shared" si="70"/>
        <v>0</v>
      </c>
      <c r="BK36" s="4">
        <f t="shared" si="70"/>
        <v>0</v>
      </c>
      <c r="BL36" s="4">
        <f t="shared" si="70"/>
        <v>0</v>
      </c>
      <c r="BM36" s="4">
        <f t="shared" si="70"/>
        <v>0</v>
      </c>
      <c r="BN36" s="4">
        <f t="shared" si="70"/>
        <v>0</v>
      </c>
      <c r="BO36" s="4">
        <f t="shared" si="70"/>
        <v>0</v>
      </c>
      <c r="BP36" s="4">
        <f t="shared" ref="BP36:EA36" si="71">IF(BP28=0,BP25+BP34-BP17-BO28,0)</f>
        <v>0</v>
      </c>
      <c r="BQ36" s="4">
        <f t="shared" si="71"/>
        <v>0</v>
      </c>
      <c r="BR36" s="4">
        <f t="shared" si="71"/>
        <v>0</v>
      </c>
      <c r="BS36" s="4">
        <f t="shared" si="71"/>
        <v>0</v>
      </c>
      <c r="BT36" s="4">
        <f t="shared" si="71"/>
        <v>0</v>
      </c>
      <c r="BU36" s="4">
        <f t="shared" si="71"/>
        <v>0</v>
      </c>
      <c r="BV36" s="4">
        <f t="shared" si="71"/>
        <v>0</v>
      </c>
      <c r="BW36" s="4">
        <f t="shared" si="71"/>
        <v>0</v>
      </c>
      <c r="BX36" s="4">
        <f t="shared" si="71"/>
        <v>0</v>
      </c>
      <c r="BY36" s="4">
        <f t="shared" si="71"/>
        <v>0</v>
      </c>
      <c r="BZ36" s="4">
        <f t="shared" si="71"/>
        <v>0</v>
      </c>
      <c r="CA36" s="4">
        <f t="shared" si="71"/>
        <v>0</v>
      </c>
      <c r="CB36" s="4">
        <f t="shared" si="71"/>
        <v>0</v>
      </c>
      <c r="CC36" s="4">
        <f t="shared" si="71"/>
        <v>0</v>
      </c>
      <c r="CD36" s="4">
        <f t="shared" si="71"/>
        <v>0</v>
      </c>
      <c r="CE36" s="4">
        <f t="shared" si="71"/>
        <v>0</v>
      </c>
      <c r="CF36" s="4">
        <f t="shared" si="71"/>
        <v>0</v>
      </c>
      <c r="CG36" s="4">
        <f t="shared" si="71"/>
        <v>4.1332232662328252</v>
      </c>
      <c r="CH36" s="4">
        <f t="shared" si="71"/>
        <v>0</v>
      </c>
      <c r="CI36" s="4">
        <f t="shared" si="71"/>
        <v>0</v>
      </c>
      <c r="CJ36" s="4">
        <f t="shared" si="71"/>
        <v>0</v>
      </c>
      <c r="CK36" s="4">
        <f t="shared" si="71"/>
        <v>0</v>
      </c>
      <c r="CL36" s="4">
        <f t="shared" si="71"/>
        <v>0</v>
      </c>
      <c r="CM36" s="4">
        <f t="shared" si="71"/>
        <v>0</v>
      </c>
      <c r="CN36" s="4">
        <f t="shared" si="71"/>
        <v>0</v>
      </c>
      <c r="CO36" s="4">
        <f t="shared" si="71"/>
        <v>0</v>
      </c>
      <c r="CP36" s="4">
        <f t="shared" si="71"/>
        <v>1.2635688524786275</v>
      </c>
      <c r="CQ36" s="4">
        <f t="shared" si="71"/>
        <v>0</v>
      </c>
      <c r="CR36" s="4">
        <f t="shared" si="71"/>
        <v>0</v>
      </c>
      <c r="CS36" s="4">
        <f t="shared" si="71"/>
        <v>0</v>
      </c>
      <c r="CT36" s="4">
        <f t="shared" si="71"/>
        <v>0</v>
      </c>
      <c r="CU36" s="4">
        <f t="shared" si="71"/>
        <v>0</v>
      </c>
      <c r="CV36" s="4">
        <f t="shared" si="71"/>
        <v>0</v>
      </c>
      <c r="CW36" s="4">
        <f t="shared" si="71"/>
        <v>0</v>
      </c>
      <c r="CX36" s="4">
        <f t="shared" si="71"/>
        <v>0</v>
      </c>
      <c r="CY36" s="4">
        <f t="shared" si="71"/>
        <v>0</v>
      </c>
      <c r="CZ36" s="4">
        <f t="shared" si="71"/>
        <v>0</v>
      </c>
      <c r="DA36" s="4">
        <f t="shared" si="71"/>
        <v>0</v>
      </c>
      <c r="DB36" s="4">
        <f t="shared" si="71"/>
        <v>0</v>
      </c>
      <c r="DC36" s="4">
        <f t="shared" si="71"/>
        <v>0</v>
      </c>
      <c r="DD36" s="4">
        <f t="shared" si="71"/>
        <v>0</v>
      </c>
      <c r="DE36" s="4">
        <f t="shared" si="71"/>
        <v>0</v>
      </c>
      <c r="DF36" s="4">
        <f t="shared" si="71"/>
        <v>0</v>
      </c>
      <c r="DG36" s="4">
        <f t="shared" si="71"/>
        <v>0</v>
      </c>
      <c r="DH36" s="4">
        <f t="shared" si="71"/>
        <v>0</v>
      </c>
      <c r="DI36" s="4">
        <f t="shared" si="71"/>
        <v>0</v>
      </c>
      <c r="DJ36" s="4">
        <f t="shared" si="71"/>
        <v>0</v>
      </c>
      <c r="DK36" s="4">
        <f t="shared" si="71"/>
        <v>0</v>
      </c>
      <c r="DL36" s="4">
        <f t="shared" si="71"/>
        <v>0</v>
      </c>
      <c r="DM36" s="4">
        <f t="shared" si="71"/>
        <v>0</v>
      </c>
      <c r="DN36" s="4">
        <f t="shared" si="71"/>
        <v>0</v>
      </c>
      <c r="DO36" s="4">
        <f t="shared" si="71"/>
        <v>0</v>
      </c>
      <c r="DP36" s="4">
        <f t="shared" si="71"/>
        <v>0</v>
      </c>
      <c r="DQ36" s="4">
        <f t="shared" si="71"/>
        <v>0</v>
      </c>
      <c r="DR36" s="4">
        <f t="shared" si="71"/>
        <v>0</v>
      </c>
      <c r="DS36" s="4">
        <f t="shared" si="71"/>
        <v>0</v>
      </c>
      <c r="DT36" s="4">
        <f t="shared" si="71"/>
        <v>0</v>
      </c>
      <c r="DU36" s="4">
        <f t="shared" si="71"/>
        <v>0</v>
      </c>
      <c r="DV36" s="4">
        <f t="shared" si="71"/>
        <v>0</v>
      </c>
      <c r="DW36" s="4">
        <f t="shared" si="71"/>
        <v>0</v>
      </c>
      <c r="DX36" s="4">
        <f t="shared" si="71"/>
        <v>0</v>
      </c>
      <c r="DY36" s="4">
        <f t="shared" si="71"/>
        <v>0</v>
      </c>
      <c r="DZ36" s="4">
        <f t="shared" si="71"/>
        <v>0</v>
      </c>
      <c r="EA36" s="4">
        <f t="shared" si="71"/>
        <v>0</v>
      </c>
      <c r="EB36" s="4">
        <f t="shared" ref="EB36:FS36" si="72">IF(EB28=0,EB25+EB34-EB17-EA28,0)</f>
        <v>0</v>
      </c>
      <c r="EC36" s="4">
        <f t="shared" si="72"/>
        <v>0</v>
      </c>
      <c r="ED36" s="4">
        <f t="shared" si="72"/>
        <v>0</v>
      </c>
      <c r="EE36" s="4">
        <f t="shared" si="72"/>
        <v>0</v>
      </c>
      <c r="EF36" s="4">
        <f t="shared" si="72"/>
        <v>0</v>
      </c>
      <c r="EG36" s="4">
        <f t="shared" si="72"/>
        <v>0</v>
      </c>
      <c r="EH36" s="4">
        <f t="shared" si="72"/>
        <v>0</v>
      </c>
      <c r="EI36" s="4">
        <f t="shared" si="72"/>
        <v>0</v>
      </c>
      <c r="EJ36" s="4">
        <f t="shared" si="72"/>
        <v>0</v>
      </c>
      <c r="EK36" s="4">
        <f t="shared" si="72"/>
        <v>0</v>
      </c>
      <c r="EL36" s="4">
        <f t="shared" si="72"/>
        <v>0</v>
      </c>
      <c r="EM36" s="4">
        <f t="shared" si="72"/>
        <v>0</v>
      </c>
      <c r="EN36" s="4">
        <f t="shared" si="72"/>
        <v>0</v>
      </c>
      <c r="EO36" s="4">
        <f t="shared" si="72"/>
        <v>0</v>
      </c>
      <c r="EP36" s="4">
        <f t="shared" si="72"/>
        <v>0</v>
      </c>
      <c r="EQ36" s="4">
        <f t="shared" si="72"/>
        <v>0</v>
      </c>
      <c r="ER36" s="4">
        <f t="shared" si="72"/>
        <v>0</v>
      </c>
      <c r="ES36" s="4">
        <f t="shared" si="72"/>
        <v>0</v>
      </c>
      <c r="ET36" s="4">
        <f t="shared" si="72"/>
        <v>0</v>
      </c>
      <c r="EU36" s="4">
        <f t="shared" si="72"/>
        <v>0</v>
      </c>
      <c r="EV36" s="4">
        <f t="shared" si="72"/>
        <v>0</v>
      </c>
      <c r="EW36" s="4">
        <f t="shared" si="72"/>
        <v>0</v>
      </c>
      <c r="EX36" s="4">
        <f t="shared" si="72"/>
        <v>0</v>
      </c>
      <c r="EY36" s="4">
        <f t="shared" si="72"/>
        <v>0</v>
      </c>
      <c r="EZ36" s="4">
        <f t="shared" si="72"/>
        <v>0</v>
      </c>
      <c r="FA36" s="4">
        <f t="shared" si="72"/>
        <v>0</v>
      </c>
      <c r="FB36" s="4">
        <f t="shared" si="72"/>
        <v>0</v>
      </c>
      <c r="FC36" s="4">
        <f t="shared" si="72"/>
        <v>0</v>
      </c>
      <c r="FD36" s="4">
        <f t="shared" si="72"/>
        <v>0</v>
      </c>
      <c r="FE36" s="4">
        <f t="shared" si="72"/>
        <v>0</v>
      </c>
      <c r="FF36" s="4">
        <f t="shared" si="72"/>
        <v>0</v>
      </c>
      <c r="FG36" s="4">
        <f t="shared" si="72"/>
        <v>0</v>
      </c>
      <c r="FH36" s="4">
        <f t="shared" si="72"/>
        <v>0</v>
      </c>
      <c r="FI36" s="4">
        <f t="shared" si="72"/>
        <v>0</v>
      </c>
      <c r="FJ36" s="4">
        <f t="shared" si="72"/>
        <v>0</v>
      </c>
      <c r="FK36" s="4">
        <f t="shared" si="72"/>
        <v>0</v>
      </c>
      <c r="FL36" s="4">
        <f t="shared" si="72"/>
        <v>0</v>
      </c>
      <c r="FM36" s="4">
        <f t="shared" si="72"/>
        <v>0</v>
      </c>
      <c r="FN36" s="4">
        <f t="shared" si="72"/>
        <v>0</v>
      </c>
      <c r="FO36" s="4">
        <f t="shared" si="72"/>
        <v>0</v>
      </c>
      <c r="FP36" s="4">
        <f t="shared" si="72"/>
        <v>0</v>
      </c>
      <c r="FQ36" s="4">
        <f t="shared" si="72"/>
        <v>0</v>
      </c>
      <c r="FR36" s="4">
        <f t="shared" si="72"/>
        <v>0</v>
      </c>
      <c r="FS36" s="4">
        <f t="shared" si="72"/>
        <v>0</v>
      </c>
    </row>
    <row r="37" spans="1:176" s="14" customFormat="1" ht="5.25" customHeight="1" x14ac:dyDescent="0.25">
      <c r="B37" s="15"/>
    </row>
    <row r="38" spans="1:176" s="23" customFormat="1" x14ac:dyDescent="0.25">
      <c r="A38" s="23" t="s">
        <v>14</v>
      </c>
      <c r="B38" s="24" t="s">
        <v>8</v>
      </c>
      <c r="C38" s="23">
        <v>0</v>
      </c>
      <c r="D38" s="23">
        <f t="shared" ref="D38:AI38" si="73">C38+D34</f>
        <v>0</v>
      </c>
      <c r="E38" s="23">
        <f t="shared" si="73"/>
        <v>0</v>
      </c>
      <c r="F38" s="23">
        <f t="shared" si="73"/>
        <v>0</v>
      </c>
      <c r="G38" s="23">
        <f t="shared" si="73"/>
        <v>0</v>
      </c>
      <c r="H38" s="23">
        <f t="shared" si="73"/>
        <v>0</v>
      </c>
      <c r="I38" s="23">
        <f t="shared" si="73"/>
        <v>0</v>
      </c>
      <c r="J38" s="23">
        <f t="shared" si="73"/>
        <v>0</v>
      </c>
      <c r="K38" s="23">
        <f t="shared" si="73"/>
        <v>0</v>
      </c>
      <c r="L38" s="23">
        <f t="shared" si="73"/>
        <v>0</v>
      </c>
      <c r="M38" s="23">
        <f t="shared" si="73"/>
        <v>0</v>
      </c>
      <c r="N38" s="23">
        <f t="shared" si="73"/>
        <v>0</v>
      </c>
      <c r="O38" s="23">
        <f t="shared" si="73"/>
        <v>0</v>
      </c>
      <c r="P38" s="23">
        <f t="shared" si="73"/>
        <v>0</v>
      </c>
      <c r="Q38" s="23">
        <f t="shared" si="73"/>
        <v>0</v>
      </c>
      <c r="R38" s="23">
        <f t="shared" si="73"/>
        <v>0</v>
      </c>
      <c r="S38" s="23">
        <f t="shared" si="73"/>
        <v>0</v>
      </c>
      <c r="T38" s="23">
        <f t="shared" si="73"/>
        <v>0</v>
      </c>
      <c r="U38" s="23">
        <f t="shared" si="73"/>
        <v>0</v>
      </c>
      <c r="V38" s="23">
        <f t="shared" si="73"/>
        <v>0</v>
      </c>
      <c r="W38" s="23">
        <f t="shared" si="73"/>
        <v>0</v>
      </c>
      <c r="X38" s="23">
        <f t="shared" si="73"/>
        <v>0</v>
      </c>
      <c r="Y38" s="23">
        <f t="shared" si="73"/>
        <v>0</v>
      </c>
      <c r="Z38" s="23">
        <f t="shared" si="73"/>
        <v>0</v>
      </c>
      <c r="AA38" s="23">
        <f t="shared" si="73"/>
        <v>0</v>
      </c>
      <c r="AB38" s="23">
        <f t="shared" si="73"/>
        <v>20.254777070063696</v>
      </c>
      <c r="AC38" s="23">
        <f t="shared" si="73"/>
        <v>20.254777070063696</v>
      </c>
      <c r="AD38" s="23">
        <f t="shared" si="73"/>
        <v>20.254777070063696</v>
      </c>
      <c r="AE38" s="23">
        <f t="shared" si="73"/>
        <v>20.254777070063696</v>
      </c>
      <c r="AF38" s="23">
        <f t="shared" si="73"/>
        <v>20.254777070063696</v>
      </c>
      <c r="AG38" s="23">
        <f t="shared" si="73"/>
        <v>20.254777070063696</v>
      </c>
      <c r="AH38" s="23">
        <f t="shared" si="73"/>
        <v>40.573248407643312</v>
      </c>
      <c r="AI38" s="23">
        <f t="shared" si="73"/>
        <v>40.573248407643312</v>
      </c>
      <c r="AJ38" s="23">
        <f t="shared" ref="AJ38:BO38" si="74">AI38+AJ34</f>
        <v>40.573248407643312</v>
      </c>
      <c r="AK38" s="23">
        <f t="shared" si="74"/>
        <v>40.573248407643312</v>
      </c>
      <c r="AL38" s="23">
        <f t="shared" si="74"/>
        <v>40.573248407643312</v>
      </c>
      <c r="AM38" s="23">
        <f t="shared" si="74"/>
        <v>40.573248407643312</v>
      </c>
      <c r="AN38" s="23">
        <f t="shared" si="74"/>
        <v>40.573248407643312</v>
      </c>
      <c r="AO38" s="23">
        <f t="shared" si="74"/>
        <v>60.891719745222929</v>
      </c>
      <c r="AP38" s="23">
        <f t="shared" si="74"/>
        <v>60.891719745222929</v>
      </c>
      <c r="AQ38" s="23">
        <f t="shared" si="74"/>
        <v>60.891719745222929</v>
      </c>
      <c r="AR38" s="23">
        <f t="shared" si="74"/>
        <v>60.891719745222929</v>
      </c>
      <c r="AS38" s="23">
        <f t="shared" si="74"/>
        <v>60.891719745222929</v>
      </c>
      <c r="AT38" s="23">
        <f t="shared" si="74"/>
        <v>60.891719745222929</v>
      </c>
      <c r="AU38" s="23">
        <f t="shared" si="74"/>
        <v>81.146496815286625</v>
      </c>
      <c r="AV38" s="23">
        <f t="shared" si="74"/>
        <v>81.146496815286625</v>
      </c>
      <c r="AW38" s="23">
        <f t="shared" si="74"/>
        <v>81.146496815286625</v>
      </c>
      <c r="AX38" s="23">
        <f t="shared" si="74"/>
        <v>81.146496815286625</v>
      </c>
      <c r="AY38" s="23">
        <f t="shared" si="74"/>
        <v>81.146496815286625</v>
      </c>
      <c r="AZ38" s="23">
        <f t="shared" si="74"/>
        <v>101.40127388535032</v>
      </c>
      <c r="BA38" s="23">
        <f t="shared" si="74"/>
        <v>101.40127388535032</v>
      </c>
      <c r="BB38" s="23">
        <f t="shared" si="74"/>
        <v>101.40127388535032</v>
      </c>
      <c r="BC38" s="23">
        <f t="shared" si="74"/>
        <v>101.40127388535032</v>
      </c>
      <c r="BD38" s="23">
        <f t="shared" si="74"/>
        <v>126.81528662420382</v>
      </c>
      <c r="BE38" s="23">
        <f t="shared" si="74"/>
        <v>126.81528662420382</v>
      </c>
      <c r="BF38" s="23">
        <f t="shared" si="74"/>
        <v>126.81528662420382</v>
      </c>
      <c r="BG38" s="23">
        <f t="shared" si="74"/>
        <v>126.81528662420382</v>
      </c>
      <c r="BH38" s="23">
        <f t="shared" si="74"/>
        <v>126.81528662420382</v>
      </c>
      <c r="BI38" s="23">
        <f t="shared" si="74"/>
        <v>167.26114649681529</v>
      </c>
      <c r="BJ38" s="23">
        <f t="shared" si="74"/>
        <v>167.26114649681529</v>
      </c>
      <c r="BK38" s="23">
        <f t="shared" si="74"/>
        <v>167.26114649681529</v>
      </c>
      <c r="BL38" s="23">
        <f t="shared" si="74"/>
        <v>167.26114649681529</v>
      </c>
      <c r="BM38" s="23">
        <f t="shared" si="74"/>
        <v>167.26114649681529</v>
      </c>
      <c r="BN38" s="23">
        <f t="shared" si="74"/>
        <v>172.61146496815286</v>
      </c>
      <c r="BO38" s="23">
        <f t="shared" si="74"/>
        <v>202.54777070063693</v>
      </c>
      <c r="BP38" s="23">
        <f t="shared" ref="BP38:CU38" si="75">BO38+BP34</f>
        <v>202.54777070063693</v>
      </c>
      <c r="BQ38" s="23">
        <f t="shared" si="75"/>
        <v>202.54777070063693</v>
      </c>
      <c r="BR38" s="23">
        <f t="shared" si="75"/>
        <v>225.92356687898089</v>
      </c>
      <c r="BS38" s="23">
        <f t="shared" si="75"/>
        <v>225.92356687898089</v>
      </c>
      <c r="BT38" s="23">
        <f t="shared" si="75"/>
        <v>225.92356687898089</v>
      </c>
      <c r="BU38" s="23">
        <f t="shared" si="75"/>
        <v>225.92356687898089</v>
      </c>
      <c r="BV38" s="23">
        <f t="shared" si="75"/>
        <v>225.92356687898089</v>
      </c>
      <c r="BW38" s="23">
        <f t="shared" si="75"/>
        <v>266.30573248407643</v>
      </c>
      <c r="BX38" s="23">
        <f t="shared" si="75"/>
        <v>266.30573248407643</v>
      </c>
      <c r="BY38" s="23">
        <f t="shared" si="75"/>
        <v>266.30573248407643</v>
      </c>
      <c r="BZ38" s="23">
        <f t="shared" si="75"/>
        <v>266.30573248407643</v>
      </c>
      <c r="CA38" s="23">
        <f t="shared" si="75"/>
        <v>266.30573248407643</v>
      </c>
      <c r="CB38" s="23">
        <f t="shared" si="75"/>
        <v>296.62420382165607</v>
      </c>
      <c r="CC38" s="23">
        <f t="shared" si="75"/>
        <v>296.62420382165607</v>
      </c>
      <c r="CD38" s="23">
        <f t="shared" si="75"/>
        <v>296.62420382165607</v>
      </c>
      <c r="CE38" s="23">
        <f t="shared" si="75"/>
        <v>296.62420382165607</v>
      </c>
      <c r="CF38" s="23">
        <f t="shared" si="75"/>
        <v>322.1019108280255</v>
      </c>
      <c r="CG38" s="23">
        <f t="shared" si="75"/>
        <v>322.1019108280255</v>
      </c>
      <c r="CH38" s="23">
        <f t="shared" si="75"/>
        <v>322.1019108280255</v>
      </c>
      <c r="CI38" s="23">
        <f t="shared" si="75"/>
        <v>322.1019108280255</v>
      </c>
      <c r="CJ38" s="23">
        <f t="shared" si="75"/>
        <v>322.1019108280255</v>
      </c>
      <c r="CK38" s="23">
        <f t="shared" si="75"/>
        <v>342.35668789808921</v>
      </c>
      <c r="CL38" s="23">
        <f t="shared" si="75"/>
        <v>342.35668789808921</v>
      </c>
      <c r="CM38" s="23">
        <f t="shared" si="75"/>
        <v>342.35668789808921</v>
      </c>
      <c r="CN38" s="23">
        <f t="shared" si="75"/>
        <v>342.35668789808921</v>
      </c>
      <c r="CO38" s="23">
        <f t="shared" si="75"/>
        <v>342.35668789808921</v>
      </c>
      <c r="CP38" s="23">
        <f t="shared" si="75"/>
        <v>362.67515923566884</v>
      </c>
      <c r="CQ38" s="23">
        <f t="shared" si="75"/>
        <v>362.67515923566884</v>
      </c>
      <c r="CR38" s="23">
        <f t="shared" si="75"/>
        <v>362.67515923566884</v>
      </c>
      <c r="CS38" s="23">
        <f t="shared" si="75"/>
        <v>362.67515923566884</v>
      </c>
      <c r="CT38" s="23">
        <f t="shared" si="75"/>
        <v>362.67515923566884</v>
      </c>
      <c r="CU38" s="23">
        <f t="shared" si="75"/>
        <v>362.67515923566884</v>
      </c>
      <c r="CV38" s="23">
        <f t="shared" ref="CV38:EA38" si="76">CU38+CV34</f>
        <v>362.67515923566884</v>
      </c>
      <c r="CW38" s="23">
        <f t="shared" si="76"/>
        <v>362.67515923566884</v>
      </c>
      <c r="CX38" s="23">
        <f t="shared" si="76"/>
        <v>362.67515923566884</v>
      </c>
      <c r="CY38" s="23">
        <f t="shared" si="76"/>
        <v>379.93630573248413</v>
      </c>
      <c r="CZ38" s="23">
        <f t="shared" si="76"/>
        <v>379.93630573248413</v>
      </c>
      <c r="DA38" s="23">
        <f t="shared" si="76"/>
        <v>379.93630573248413</v>
      </c>
      <c r="DB38" s="23">
        <f t="shared" si="76"/>
        <v>379.93630573248413</v>
      </c>
      <c r="DC38" s="23">
        <f t="shared" si="76"/>
        <v>379.93630573248413</v>
      </c>
      <c r="DD38" s="23">
        <f t="shared" si="76"/>
        <v>392.16560509554148</v>
      </c>
      <c r="DE38" s="23">
        <f t="shared" si="76"/>
        <v>392.16560509554148</v>
      </c>
      <c r="DF38" s="23">
        <f t="shared" si="76"/>
        <v>392.16560509554148</v>
      </c>
      <c r="DG38" s="23">
        <f t="shared" si="76"/>
        <v>392.16560509554148</v>
      </c>
      <c r="DH38" s="23">
        <f t="shared" si="76"/>
        <v>404.39490445859883</v>
      </c>
      <c r="DI38" s="23">
        <f t="shared" si="76"/>
        <v>404.39490445859883</v>
      </c>
      <c r="DJ38" s="23">
        <f t="shared" si="76"/>
        <v>404.39490445859883</v>
      </c>
      <c r="DK38" s="23">
        <f t="shared" si="76"/>
        <v>404.39490445859883</v>
      </c>
      <c r="DL38" s="23">
        <f t="shared" si="76"/>
        <v>404.39490445859883</v>
      </c>
      <c r="DM38" s="23">
        <f t="shared" si="76"/>
        <v>404.39490445859883</v>
      </c>
      <c r="DN38" s="23">
        <f t="shared" si="76"/>
        <v>414.52229299363069</v>
      </c>
      <c r="DO38" s="23">
        <f t="shared" si="76"/>
        <v>414.52229299363069</v>
      </c>
      <c r="DP38" s="23">
        <f t="shared" si="76"/>
        <v>414.52229299363069</v>
      </c>
      <c r="DQ38" s="23">
        <f t="shared" si="76"/>
        <v>414.52229299363069</v>
      </c>
      <c r="DR38" s="23">
        <f t="shared" si="76"/>
        <v>414.52229299363069</v>
      </c>
      <c r="DS38" s="23">
        <f t="shared" si="76"/>
        <v>414.52229299363069</v>
      </c>
      <c r="DT38" s="23">
        <f t="shared" si="76"/>
        <v>414.52229299363069</v>
      </c>
      <c r="DU38" s="23">
        <f t="shared" si="76"/>
        <v>414.52229299363069</v>
      </c>
      <c r="DV38" s="23">
        <f t="shared" si="76"/>
        <v>414.52229299363069</v>
      </c>
      <c r="DW38" s="23">
        <f t="shared" si="76"/>
        <v>414.52229299363069</v>
      </c>
      <c r="DX38" s="23">
        <f t="shared" si="76"/>
        <v>414.52229299363069</v>
      </c>
      <c r="DY38" s="23">
        <f t="shared" si="76"/>
        <v>414.52229299363069</v>
      </c>
      <c r="DZ38" s="23">
        <f t="shared" si="76"/>
        <v>414.52229299363069</v>
      </c>
      <c r="EA38" s="23">
        <f t="shared" si="76"/>
        <v>414.52229299363069</v>
      </c>
      <c r="EB38" s="23">
        <f t="shared" ref="EB38:FG38" si="77">EA38+EB34</f>
        <v>414.52229299363069</v>
      </c>
      <c r="EC38" s="23">
        <f t="shared" si="77"/>
        <v>414.52229299363069</v>
      </c>
      <c r="ED38" s="23">
        <f t="shared" si="77"/>
        <v>414.52229299363069</v>
      </c>
      <c r="EE38" s="23">
        <f t="shared" si="77"/>
        <v>414.52229299363069</v>
      </c>
      <c r="EF38" s="23">
        <f t="shared" si="77"/>
        <v>414.52229299363069</v>
      </c>
      <c r="EG38" s="23">
        <f t="shared" si="77"/>
        <v>414.52229299363069</v>
      </c>
      <c r="EH38" s="23">
        <f t="shared" si="77"/>
        <v>414.52229299363069</v>
      </c>
      <c r="EI38" s="23">
        <f t="shared" si="77"/>
        <v>414.52229299363069</v>
      </c>
      <c r="EJ38" s="23">
        <f t="shared" si="77"/>
        <v>414.52229299363069</v>
      </c>
      <c r="EK38" s="23">
        <f t="shared" si="77"/>
        <v>414.52229299363069</v>
      </c>
      <c r="EL38" s="23">
        <f t="shared" si="77"/>
        <v>414.52229299363069</v>
      </c>
      <c r="EM38" s="23">
        <f t="shared" si="77"/>
        <v>414.52229299363069</v>
      </c>
      <c r="EN38" s="23">
        <f t="shared" si="77"/>
        <v>414.52229299363069</v>
      </c>
      <c r="EO38" s="23">
        <f t="shared" si="77"/>
        <v>414.52229299363069</v>
      </c>
      <c r="EP38" s="23">
        <f t="shared" si="77"/>
        <v>414.52229299363069</v>
      </c>
      <c r="EQ38" s="23">
        <f t="shared" si="77"/>
        <v>414.52229299363069</v>
      </c>
      <c r="ER38" s="23">
        <f t="shared" si="77"/>
        <v>414.52229299363069</v>
      </c>
      <c r="ES38" s="23">
        <f t="shared" si="77"/>
        <v>414.52229299363069</v>
      </c>
      <c r="ET38" s="23">
        <f t="shared" si="77"/>
        <v>414.52229299363069</v>
      </c>
      <c r="EU38" s="23">
        <f t="shared" si="77"/>
        <v>414.52229299363069</v>
      </c>
      <c r="EV38" s="23">
        <f t="shared" si="77"/>
        <v>414.52229299363069</v>
      </c>
      <c r="EW38" s="23">
        <f t="shared" si="77"/>
        <v>414.52229299363069</v>
      </c>
      <c r="EX38" s="23">
        <f t="shared" si="77"/>
        <v>414.52229299363069</v>
      </c>
      <c r="EY38" s="23">
        <f t="shared" si="77"/>
        <v>414.52229299363069</v>
      </c>
      <c r="EZ38" s="23">
        <f t="shared" si="77"/>
        <v>414.52229299363069</v>
      </c>
      <c r="FA38" s="23">
        <f t="shared" si="77"/>
        <v>414.52229299363069</v>
      </c>
      <c r="FB38" s="23">
        <f t="shared" si="77"/>
        <v>414.52229299363069</v>
      </c>
      <c r="FC38" s="23">
        <f t="shared" si="77"/>
        <v>414.52229299363069</v>
      </c>
      <c r="FD38" s="23">
        <f t="shared" si="77"/>
        <v>414.52229299363069</v>
      </c>
      <c r="FE38" s="23">
        <f t="shared" si="77"/>
        <v>414.52229299363069</v>
      </c>
      <c r="FF38" s="23">
        <f t="shared" si="77"/>
        <v>414.52229299363069</v>
      </c>
      <c r="FG38" s="23">
        <f t="shared" si="77"/>
        <v>414.52229299363069</v>
      </c>
      <c r="FH38" s="23">
        <f t="shared" ref="FH38:FS38" si="78">FG38+FH34</f>
        <v>414.52229299363069</v>
      </c>
      <c r="FI38" s="23">
        <f t="shared" si="78"/>
        <v>414.52229299363069</v>
      </c>
      <c r="FJ38" s="23">
        <f t="shared" si="78"/>
        <v>414.52229299363069</v>
      </c>
      <c r="FK38" s="23">
        <f t="shared" si="78"/>
        <v>414.52229299363069</v>
      </c>
      <c r="FL38" s="23">
        <f t="shared" si="78"/>
        <v>414.52229299363069</v>
      </c>
      <c r="FM38" s="23">
        <f t="shared" si="78"/>
        <v>414.52229299363069</v>
      </c>
      <c r="FN38" s="23">
        <f t="shared" si="78"/>
        <v>414.52229299363069</v>
      </c>
      <c r="FO38" s="23">
        <f t="shared" si="78"/>
        <v>414.52229299363069</v>
      </c>
      <c r="FP38" s="23">
        <f t="shared" si="78"/>
        <v>414.52229299363069</v>
      </c>
      <c r="FQ38" s="23">
        <f t="shared" si="78"/>
        <v>414.52229299363069</v>
      </c>
      <c r="FR38" s="23">
        <f t="shared" si="78"/>
        <v>414.52229299363069</v>
      </c>
      <c r="FS38" s="23">
        <f t="shared" si="78"/>
        <v>414.52229299363069</v>
      </c>
    </row>
    <row r="39" spans="1:176" s="23" customFormat="1" x14ac:dyDescent="0.25">
      <c r="A39" s="23" t="s">
        <v>42</v>
      </c>
      <c r="B39" s="24" t="s">
        <v>8</v>
      </c>
      <c r="C39" s="23">
        <v>0</v>
      </c>
      <c r="D39" s="23">
        <f t="shared" ref="D39:AI39" si="79">C39+D35</f>
        <v>0</v>
      </c>
      <c r="E39" s="23">
        <f t="shared" si="79"/>
        <v>0</v>
      </c>
      <c r="F39" s="23">
        <f t="shared" si="79"/>
        <v>0</v>
      </c>
      <c r="G39" s="23">
        <f t="shared" si="79"/>
        <v>0</v>
      </c>
      <c r="H39" s="23">
        <f t="shared" si="79"/>
        <v>0</v>
      </c>
      <c r="I39" s="23">
        <f t="shared" si="79"/>
        <v>0</v>
      </c>
      <c r="J39" s="23">
        <f t="shared" si="79"/>
        <v>0</v>
      </c>
      <c r="K39" s="23">
        <f t="shared" si="79"/>
        <v>0</v>
      </c>
      <c r="L39" s="23">
        <f t="shared" si="79"/>
        <v>0</v>
      </c>
      <c r="M39" s="23">
        <f t="shared" si="79"/>
        <v>0</v>
      </c>
      <c r="N39" s="23">
        <f t="shared" si="79"/>
        <v>0</v>
      </c>
      <c r="O39" s="23">
        <f t="shared" si="79"/>
        <v>0</v>
      </c>
      <c r="P39" s="23">
        <f t="shared" si="79"/>
        <v>0</v>
      </c>
      <c r="Q39" s="23">
        <f t="shared" si="79"/>
        <v>0</v>
      </c>
      <c r="R39" s="23">
        <f t="shared" si="79"/>
        <v>0</v>
      </c>
      <c r="S39" s="23">
        <f t="shared" si="79"/>
        <v>0</v>
      </c>
      <c r="T39" s="23">
        <f t="shared" si="79"/>
        <v>0</v>
      </c>
      <c r="U39" s="23">
        <f t="shared" si="79"/>
        <v>0</v>
      </c>
      <c r="V39" s="23">
        <f t="shared" si="79"/>
        <v>0</v>
      </c>
      <c r="W39" s="23">
        <f t="shared" si="79"/>
        <v>0</v>
      </c>
      <c r="X39" s="23">
        <f t="shared" si="79"/>
        <v>0</v>
      </c>
      <c r="Y39" s="23">
        <f t="shared" si="79"/>
        <v>0</v>
      </c>
      <c r="Z39" s="23">
        <f t="shared" si="79"/>
        <v>0</v>
      </c>
      <c r="AA39" s="23">
        <f t="shared" si="79"/>
        <v>0</v>
      </c>
      <c r="AB39" s="23">
        <f t="shared" si="79"/>
        <v>16.805067545971578</v>
      </c>
      <c r="AC39" s="23">
        <f t="shared" si="79"/>
        <v>16.805067545971578</v>
      </c>
      <c r="AD39" s="23">
        <f t="shared" si="79"/>
        <v>16.805067545971578</v>
      </c>
      <c r="AE39" s="23">
        <f t="shared" si="79"/>
        <v>16.805067545971578</v>
      </c>
      <c r="AF39" s="23">
        <f t="shared" si="79"/>
        <v>16.805067545971578</v>
      </c>
      <c r="AG39" s="23">
        <f t="shared" si="79"/>
        <v>16.805067545971578</v>
      </c>
      <c r="AH39" s="23">
        <f t="shared" si="79"/>
        <v>34.024641437718131</v>
      </c>
      <c r="AI39" s="23">
        <f t="shared" si="79"/>
        <v>34.024641437718131</v>
      </c>
      <c r="AJ39" s="23">
        <f t="shared" ref="AJ39:BO39" si="80">AI39+AJ35</f>
        <v>34.024641437718131</v>
      </c>
      <c r="AK39" s="23">
        <f t="shared" si="80"/>
        <v>34.024641437718131</v>
      </c>
      <c r="AL39" s="23">
        <f t="shared" si="80"/>
        <v>34.024641437718131</v>
      </c>
      <c r="AM39" s="23">
        <f t="shared" si="80"/>
        <v>34.024641437718131</v>
      </c>
      <c r="AN39" s="23">
        <f t="shared" si="80"/>
        <v>34.024641437718131</v>
      </c>
      <c r="AO39" s="23">
        <f t="shared" si="80"/>
        <v>51.849415329464676</v>
      </c>
      <c r="AP39" s="23">
        <f t="shared" si="80"/>
        <v>51.849415329464676</v>
      </c>
      <c r="AQ39" s="23">
        <f t="shared" si="80"/>
        <v>51.849415329464676</v>
      </c>
      <c r="AR39" s="23">
        <f t="shared" si="80"/>
        <v>51.849415329464676</v>
      </c>
      <c r="AS39" s="23">
        <f t="shared" si="80"/>
        <v>51.849415329464676</v>
      </c>
      <c r="AT39" s="23">
        <f t="shared" si="80"/>
        <v>51.849415329464676</v>
      </c>
      <c r="AU39" s="23">
        <f t="shared" si="80"/>
        <v>70.438337637482306</v>
      </c>
      <c r="AV39" s="23">
        <f t="shared" si="80"/>
        <v>70.438337637482306</v>
      </c>
      <c r="AW39" s="23">
        <f t="shared" si="80"/>
        <v>70.438337637482306</v>
      </c>
      <c r="AX39" s="23">
        <f t="shared" si="80"/>
        <v>70.438337637482306</v>
      </c>
      <c r="AY39" s="23">
        <f t="shared" si="80"/>
        <v>70.438337637482306</v>
      </c>
      <c r="AZ39" s="23">
        <f t="shared" si="80"/>
        <v>89.895099945499936</v>
      </c>
      <c r="BA39" s="23">
        <f t="shared" si="80"/>
        <v>89.895099945499936</v>
      </c>
      <c r="BB39" s="23">
        <f t="shared" si="80"/>
        <v>89.895099945499936</v>
      </c>
      <c r="BC39" s="23">
        <f t="shared" si="80"/>
        <v>89.895099945499936</v>
      </c>
      <c r="BD39" s="23">
        <f t="shared" si="80"/>
        <v>114.87492167374285</v>
      </c>
      <c r="BE39" s="23">
        <f t="shared" si="80"/>
        <v>114.87492167374285</v>
      </c>
      <c r="BF39" s="23">
        <f t="shared" si="80"/>
        <v>114.87492167374285</v>
      </c>
      <c r="BG39" s="23">
        <f t="shared" si="80"/>
        <v>114.87492167374285</v>
      </c>
      <c r="BH39" s="23">
        <f t="shared" si="80"/>
        <v>114.87492167374285</v>
      </c>
      <c r="BI39" s="23">
        <f t="shared" si="80"/>
        <v>154.9950560198329</v>
      </c>
      <c r="BJ39" s="23">
        <f t="shared" si="80"/>
        <v>154.9950560198329</v>
      </c>
      <c r="BK39" s="23">
        <f t="shared" si="80"/>
        <v>154.9950560198329</v>
      </c>
      <c r="BL39" s="23">
        <f t="shared" si="80"/>
        <v>154.9950560198329</v>
      </c>
      <c r="BM39" s="23">
        <f t="shared" si="80"/>
        <v>154.9950560198329</v>
      </c>
      <c r="BN39" s="23">
        <f t="shared" si="80"/>
        <v>160.34537449117047</v>
      </c>
      <c r="BO39" s="23">
        <f t="shared" si="80"/>
        <v>190.28168022365455</v>
      </c>
      <c r="BP39" s="23">
        <f t="shared" ref="BP39:CU39" si="81">BO39+BP35</f>
        <v>190.28168022365455</v>
      </c>
      <c r="BQ39" s="23">
        <f t="shared" si="81"/>
        <v>190.28168022365455</v>
      </c>
      <c r="BR39" s="23">
        <f t="shared" si="81"/>
        <v>213.65747640199851</v>
      </c>
      <c r="BS39" s="23">
        <f t="shared" si="81"/>
        <v>213.65747640199851</v>
      </c>
      <c r="BT39" s="23">
        <f t="shared" si="81"/>
        <v>213.65747640199851</v>
      </c>
      <c r="BU39" s="23">
        <f t="shared" si="81"/>
        <v>213.65747640199851</v>
      </c>
      <c r="BV39" s="23">
        <f t="shared" si="81"/>
        <v>213.65747640199851</v>
      </c>
      <c r="BW39" s="23">
        <f t="shared" si="81"/>
        <v>254.03964200709405</v>
      </c>
      <c r="BX39" s="23">
        <f t="shared" si="81"/>
        <v>254.03964200709405</v>
      </c>
      <c r="BY39" s="23">
        <f t="shared" si="81"/>
        <v>254.03964200709405</v>
      </c>
      <c r="BZ39" s="23">
        <f t="shared" si="81"/>
        <v>254.03964200709405</v>
      </c>
      <c r="CA39" s="23">
        <f t="shared" si="81"/>
        <v>254.03964200709405</v>
      </c>
      <c r="CB39" s="23">
        <f t="shared" si="81"/>
        <v>284.35811334467365</v>
      </c>
      <c r="CC39" s="23">
        <f t="shared" si="81"/>
        <v>284.35811334467365</v>
      </c>
      <c r="CD39" s="23">
        <f t="shared" si="81"/>
        <v>284.35811334467365</v>
      </c>
      <c r="CE39" s="23">
        <f t="shared" si="81"/>
        <v>284.35811334467365</v>
      </c>
      <c r="CF39" s="23">
        <f t="shared" si="81"/>
        <v>309.83582035104308</v>
      </c>
      <c r="CG39" s="23">
        <f t="shared" si="81"/>
        <v>309.83582035104308</v>
      </c>
      <c r="CH39" s="23">
        <f t="shared" si="81"/>
        <v>309.83582035104308</v>
      </c>
      <c r="CI39" s="23">
        <f t="shared" si="81"/>
        <v>309.83582035104308</v>
      </c>
      <c r="CJ39" s="23">
        <f t="shared" si="81"/>
        <v>309.83582035104308</v>
      </c>
      <c r="CK39" s="23">
        <f t="shared" si="81"/>
        <v>330.09059742110679</v>
      </c>
      <c r="CL39" s="23">
        <f t="shared" si="81"/>
        <v>330.09059742110679</v>
      </c>
      <c r="CM39" s="23">
        <f t="shared" si="81"/>
        <v>330.09059742110679</v>
      </c>
      <c r="CN39" s="23">
        <f t="shared" si="81"/>
        <v>330.09059742110679</v>
      </c>
      <c r="CO39" s="23">
        <f t="shared" si="81"/>
        <v>330.09059742110679</v>
      </c>
      <c r="CP39" s="23">
        <f t="shared" si="81"/>
        <v>350.40906875868643</v>
      </c>
      <c r="CQ39" s="23">
        <f t="shared" si="81"/>
        <v>350.40906875868643</v>
      </c>
      <c r="CR39" s="23">
        <f t="shared" si="81"/>
        <v>350.40906875868643</v>
      </c>
      <c r="CS39" s="23">
        <f t="shared" si="81"/>
        <v>350.40906875868643</v>
      </c>
      <c r="CT39" s="23">
        <f t="shared" si="81"/>
        <v>350.40906875868643</v>
      </c>
      <c r="CU39" s="23">
        <f t="shared" si="81"/>
        <v>350.40906875868643</v>
      </c>
      <c r="CV39" s="23">
        <f t="shared" ref="CV39:EA39" si="82">CU39+CV35</f>
        <v>350.40906875868643</v>
      </c>
      <c r="CW39" s="23">
        <f t="shared" si="82"/>
        <v>350.40906875868643</v>
      </c>
      <c r="CX39" s="23">
        <f t="shared" si="82"/>
        <v>350.40906875868643</v>
      </c>
      <c r="CY39" s="23">
        <f t="shared" si="82"/>
        <v>367.67021525550172</v>
      </c>
      <c r="CZ39" s="23">
        <f t="shared" si="82"/>
        <v>367.67021525550172</v>
      </c>
      <c r="DA39" s="23">
        <f t="shared" si="82"/>
        <v>367.67021525550172</v>
      </c>
      <c r="DB39" s="23">
        <f t="shared" si="82"/>
        <v>367.67021525550172</v>
      </c>
      <c r="DC39" s="23">
        <f t="shared" si="82"/>
        <v>367.67021525550172</v>
      </c>
      <c r="DD39" s="23">
        <f t="shared" si="82"/>
        <v>379.89951461855907</v>
      </c>
      <c r="DE39" s="23">
        <f t="shared" si="82"/>
        <v>379.89951461855907</v>
      </c>
      <c r="DF39" s="23">
        <f t="shared" si="82"/>
        <v>379.89951461855907</v>
      </c>
      <c r="DG39" s="23">
        <f t="shared" si="82"/>
        <v>379.89951461855907</v>
      </c>
      <c r="DH39" s="23">
        <f t="shared" si="82"/>
        <v>392.12881398161642</v>
      </c>
      <c r="DI39" s="23">
        <f t="shared" si="82"/>
        <v>392.12881398161642</v>
      </c>
      <c r="DJ39" s="23">
        <f t="shared" si="82"/>
        <v>392.12881398161642</v>
      </c>
      <c r="DK39" s="23">
        <f t="shared" si="82"/>
        <v>392.12881398161642</v>
      </c>
      <c r="DL39" s="23">
        <f t="shared" si="82"/>
        <v>392.12881398161642</v>
      </c>
      <c r="DM39" s="23">
        <f t="shared" si="82"/>
        <v>392.12881398161642</v>
      </c>
      <c r="DN39" s="23">
        <f t="shared" si="82"/>
        <v>402.25620251664827</v>
      </c>
      <c r="DO39" s="23">
        <f t="shared" si="82"/>
        <v>402.25620251664827</v>
      </c>
      <c r="DP39" s="23">
        <f t="shared" si="82"/>
        <v>402.25620251664827</v>
      </c>
      <c r="DQ39" s="23">
        <f t="shared" si="82"/>
        <v>402.25620251664827</v>
      </c>
      <c r="DR39" s="23">
        <f t="shared" si="82"/>
        <v>402.25620251664827</v>
      </c>
      <c r="DS39" s="23">
        <f t="shared" si="82"/>
        <v>402.25620251664827</v>
      </c>
      <c r="DT39" s="23">
        <f t="shared" si="82"/>
        <v>402.25620251664827</v>
      </c>
      <c r="DU39" s="23">
        <f t="shared" si="82"/>
        <v>402.25620251664827</v>
      </c>
      <c r="DV39" s="23">
        <f t="shared" si="82"/>
        <v>402.25620251664827</v>
      </c>
      <c r="DW39" s="23">
        <f t="shared" si="82"/>
        <v>402.25620251664827</v>
      </c>
      <c r="DX39" s="23">
        <f t="shared" si="82"/>
        <v>402.25620251664827</v>
      </c>
      <c r="DY39" s="23">
        <f t="shared" si="82"/>
        <v>402.25620251664827</v>
      </c>
      <c r="DZ39" s="23">
        <f t="shared" si="82"/>
        <v>402.25620251664827</v>
      </c>
      <c r="EA39" s="23">
        <f t="shared" si="82"/>
        <v>402.25620251664827</v>
      </c>
      <c r="EB39" s="23">
        <f t="shared" ref="EB39:FG39" si="83">EA39+EB35</f>
        <v>402.25620251664827</v>
      </c>
      <c r="EC39" s="23">
        <f t="shared" si="83"/>
        <v>402.25620251664827</v>
      </c>
      <c r="ED39" s="23">
        <f t="shared" si="83"/>
        <v>402.25620251664827</v>
      </c>
      <c r="EE39" s="23">
        <f t="shared" si="83"/>
        <v>402.25620251664827</v>
      </c>
      <c r="EF39" s="23">
        <f t="shared" si="83"/>
        <v>402.25620251664827</v>
      </c>
      <c r="EG39" s="23">
        <f t="shared" si="83"/>
        <v>402.25620251664827</v>
      </c>
      <c r="EH39" s="23">
        <f t="shared" si="83"/>
        <v>402.25620251664827</v>
      </c>
      <c r="EI39" s="23">
        <f t="shared" si="83"/>
        <v>402.25620251664827</v>
      </c>
      <c r="EJ39" s="23">
        <f t="shared" si="83"/>
        <v>402.25620251664827</v>
      </c>
      <c r="EK39" s="23">
        <f t="shared" si="83"/>
        <v>402.25620251664827</v>
      </c>
      <c r="EL39" s="23">
        <f t="shared" si="83"/>
        <v>402.25620251664827</v>
      </c>
      <c r="EM39" s="23">
        <f t="shared" si="83"/>
        <v>402.25620251664827</v>
      </c>
      <c r="EN39" s="23">
        <f t="shared" si="83"/>
        <v>402.25620251664827</v>
      </c>
      <c r="EO39" s="23">
        <f t="shared" si="83"/>
        <v>402.25620251664827</v>
      </c>
      <c r="EP39" s="23">
        <f t="shared" si="83"/>
        <v>402.25620251664827</v>
      </c>
      <c r="EQ39" s="23">
        <f t="shared" si="83"/>
        <v>402.25620251664827</v>
      </c>
      <c r="ER39" s="23">
        <f t="shared" si="83"/>
        <v>402.25620251664827</v>
      </c>
      <c r="ES39" s="23">
        <f t="shared" si="83"/>
        <v>402.25620251664827</v>
      </c>
      <c r="ET39" s="23">
        <f t="shared" si="83"/>
        <v>402.25620251664827</v>
      </c>
      <c r="EU39" s="23">
        <f t="shared" si="83"/>
        <v>402.25620251664827</v>
      </c>
      <c r="EV39" s="23">
        <f t="shared" si="83"/>
        <v>402.25620251664827</v>
      </c>
      <c r="EW39" s="23">
        <f t="shared" si="83"/>
        <v>402.25620251664827</v>
      </c>
      <c r="EX39" s="23">
        <f t="shared" si="83"/>
        <v>402.25620251664827</v>
      </c>
      <c r="EY39" s="23">
        <f t="shared" si="83"/>
        <v>402.25620251664827</v>
      </c>
      <c r="EZ39" s="23">
        <f t="shared" si="83"/>
        <v>402.25620251664827</v>
      </c>
      <c r="FA39" s="23">
        <f t="shared" si="83"/>
        <v>402.25620251664827</v>
      </c>
      <c r="FB39" s="23">
        <f t="shared" si="83"/>
        <v>402.25620251664827</v>
      </c>
      <c r="FC39" s="23">
        <f t="shared" si="83"/>
        <v>402.25620251664827</v>
      </c>
      <c r="FD39" s="23">
        <f t="shared" si="83"/>
        <v>402.25620251664827</v>
      </c>
      <c r="FE39" s="23">
        <f t="shared" si="83"/>
        <v>402.25620251664827</v>
      </c>
      <c r="FF39" s="23">
        <f t="shared" si="83"/>
        <v>402.25620251664827</v>
      </c>
      <c r="FG39" s="23">
        <f t="shared" si="83"/>
        <v>402.25620251664827</v>
      </c>
      <c r="FH39" s="23">
        <f t="shared" ref="FH39:FS39" si="84">FG39+FH35</f>
        <v>402.25620251664827</v>
      </c>
      <c r="FI39" s="23">
        <f t="shared" si="84"/>
        <v>402.25620251664827</v>
      </c>
      <c r="FJ39" s="23">
        <f t="shared" si="84"/>
        <v>402.25620251664827</v>
      </c>
      <c r="FK39" s="23">
        <f t="shared" si="84"/>
        <v>402.25620251664827</v>
      </c>
      <c r="FL39" s="23">
        <f t="shared" si="84"/>
        <v>402.25620251664827</v>
      </c>
      <c r="FM39" s="23">
        <f t="shared" si="84"/>
        <v>402.25620251664827</v>
      </c>
      <c r="FN39" s="23">
        <f t="shared" si="84"/>
        <v>402.25620251664827</v>
      </c>
      <c r="FO39" s="23">
        <f t="shared" si="84"/>
        <v>402.25620251664827</v>
      </c>
      <c r="FP39" s="23">
        <f t="shared" si="84"/>
        <v>402.25620251664827</v>
      </c>
      <c r="FQ39" s="23">
        <f t="shared" si="84"/>
        <v>402.25620251664827</v>
      </c>
      <c r="FR39" s="23">
        <f t="shared" si="84"/>
        <v>402.25620251664827</v>
      </c>
      <c r="FS39" s="23">
        <f t="shared" si="84"/>
        <v>402.25620251664827</v>
      </c>
    </row>
    <row r="40" spans="1:176" s="23" customFormat="1" x14ac:dyDescent="0.25">
      <c r="A40" s="23" t="s">
        <v>15</v>
      </c>
      <c r="B40" s="24" t="s">
        <v>8</v>
      </c>
      <c r="C40" s="23">
        <v>0</v>
      </c>
      <c r="D40" s="23">
        <f t="shared" ref="D40:AI40" si="85">C40+D34+D24</f>
        <v>0</v>
      </c>
      <c r="E40" s="23">
        <f t="shared" si="85"/>
        <v>0</v>
      </c>
      <c r="F40" s="23">
        <f t="shared" si="85"/>
        <v>0</v>
      </c>
      <c r="G40" s="23">
        <f t="shared" si="85"/>
        <v>0</v>
      </c>
      <c r="H40" s="23">
        <f t="shared" si="85"/>
        <v>0</v>
      </c>
      <c r="I40" s="23">
        <f t="shared" si="85"/>
        <v>0</v>
      </c>
      <c r="J40" s="23">
        <f t="shared" si="85"/>
        <v>4</v>
      </c>
      <c r="K40" s="23">
        <f t="shared" si="85"/>
        <v>4</v>
      </c>
      <c r="L40" s="23">
        <f t="shared" si="85"/>
        <v>4</v>
      </c>
      <c r="M40" s="23">
        <f t="shared" si="85"/>
        <v>4</v>
      </c>
      <c r="N40" s="23">
        <f t="shared" si="85"/>
        <v>4</v>
      </c>
      <c r="O40" s="23">
        <f t="shared" si="85"/>
        <v>4</v>
      </c>
      <c r="P40" s="23">
        <f t="shared" si="85"/>
        <v>4</v>
      </c>
      <c r="Q40" s="23">
        <f t="shared" si="85"/>
        <v>4</v>
      </c>
      <c r="R40" s="23">
        <f t="shared" si="85"/>
        <v>6</v>
      </c>
      <c r="S40" s="23">
        <f t="shared" si="85"/>
        <v>13</v>
      </c>
      <c r="T40" s="23">
        <f t="shared" si="85"/>
        <v>13</v>
      </c>
      <c r="U40" s="23">
        <f t="shared" si="85"/>
        <v>13</v>
      </c>
      <c r="V40" s="23">
        <f t="shared" si="85"/>
        <v>13</v>
      </c>
      <c r="W40" s="23">
        <f t="shared" si="85"/>
        <v>13</v>
      </c>
      <c r="X40" s="23">
        <f t="shared" si="85"/>
        <v>13</v>
      </c>
      <c r="Y40" s="23">
        <f t="shared" si="85"/>
        <v>19</v>
      </c>
      <c r="Z40" s="23">
        <f t="shared" si="85"/>
        <v>19</v>
      </c>
      <c r="AA40" s="23">
        <f t="shared" si="85"/>
        <v>19</v>
      </c>
      <c r="AB40" s="23">
        <f t="shared" si="85"/>
        <v>39.254777070063696</v>
      </c>
      <c r="AC40" s="23">
        <f t="shared" si="85"/>
        <v>39.254777070063696</v>
      </c>
      <c r="AD40" s="23">
        <f t="shared" si="85"/>
        <v>39.254777070063696</v>
      </c>
      <c r="AE40" s="23">
        <f t="shared" si="85"/>
        <v>39.254777070063696</v>
      </c>
      <c r="AF40" s="23">
        <f t="shared" si="85"/>
        <v>39.254777070063696</v>
      </c>
      <c r="AG40" s="23">
        <f t="shared" si="85"/>
        <v>39.254777070063696</v>
      </c>
      <c r="AH40" s="23">
        <f t="shared" si="85"/>
        <v>59.573248407643312</v>
      </c>
      <c r="AI40" s="23">
        <f t="shared" si="85"/>
        <v>59.573248407643312</v>
      </c>
      <c r="AJ40" s="23">
        <f t="shared" ref="AJ40:BO40" si="86">AI40+AJ34+AJ24</f>
        <v>59.573248407643312</v>
      </c>
      <c r="AK40" s="23">
        <f t="shared" si="86"/>
        <v>59.573248407643312</v>
      </c>
      <c r="AL40" s="23">
        <f t="shared" si="86"/>
        <v>59.573248407643312</v>
      </c>
      <c r="AM40" s="23">
        <f t="shared" si="86"/>
        <v>59.573248407643312</v>
      </c>
      <c r="AN40" s="23">
        <f t="shared" si="86"/>
        <v>59.573248407643312</v>
      </c>
      <c r="AO40" s="23">
        <f t="shared" si="86"/>
        <v>79.891719745222929</v>
      </c>
      <c r="AP40" s="23">
        <f t="shared" si="86"/>
        <v>79.891719745222929</v>
      </c>
      <c r="AQ40" s="23">
        <f t="shared" si="86"/>
        <v>79.891719745222929</v>
      </c>
      <c r="AR40" s="23">
        <f t="shared" si="86"/>
        <v>79.891719745222929</v>
      </c>
      <c r="AS40" s="23">
        <f t="shared" si="86"/>
        <v>79.891719745222929</v>
      </c>
      <c r="AT40" s="23">
        <f t="shared" si="86"/>
        <v>79.891719745222929</v>
      </c>
      <c r="AU40" s="23">
        <f t="shared" si="86"/>
        <v>100.14649681528662</v>
      </c>
      <c r="AV40" s="23">
        <f t="shared" si="86"/>
        <v>100.14649681528662</v>
      </c>
      <c r="AW40" s="23">
        <f t="shared" si="86"/>
        <v>101.14649681528662</v>
      </c>
      <c r="AX40" s="23">
        <f t="shared" si="86"/>
        <v>101.14649681528662</v>
      </c>
      <c r="AY40" s="23">
        <f t="shared" si="86"/>
        <v>101.14649681528662</v>
      </c>
      <c r="AZ40" s="23">
        <f t="shared" si="86"/>
        <v>121.40127388535032</v>
      </c>
      <c r="BA40" s="23">
        <f t="shared" si="86"/>
        <v>121.40127388535032</v>
      </c>
      <c r="BB40" s="23">
        <f t="shared" si="86"/>
        <v>121.40127388535032</v>
      </c>
      <c r="BC40" s="23">
        <f t="shared" si="86"/>
        <v>121.40127388535032</v>
      </c>
      <c r="BD40" s="23">
        <f t="shared" si="86"/>
        <v>150.81528662420382</v>
      </c>
      <c r="BE40" s="23">
        <f t="shared" si="86"/>
        <v>150.81528662420382</v>
      </c>
      <c r="BF40" s="23">
        <f t="shared" si="86"/>
        <v>150.81528662420382</v>
      </c>
      <c r="BG40" s="23">
        <f t="shared" si="86"/>
        <v>150.81528662420382</v>
      </c>
      <c r="BH40" s="23">
        <f t="shared" si="86"/>
        <v>150.81528662420382</v>
      </c>
      <c r="BI40" s="23">
        <f t="shared" si="86"/>
        <v>191.26114649681529</v>
      </c>
      <c r="BJ40" s="23">
        <f t="shared" si="86"/>
        <v>191.26114649681529</v>
      </c>
      <c r="BK40" s="23">
        <f t="shared" si="86"/>
        <v>191.26114649681529</v>
      </c>
      <c r="BL40" s="23">
        <f t="shared" si="86"/>
        <v>199.26114649681529</v>
      </c>
      <c r="BM40" s="23">
        <f t="shared" si="86"/>
        <v>206.26114649681529</v>
      </c>
      <c r="BN40" s="23">
        <f t="shared" si="86"/>
        <v>211.61146496815286</v>
      </c>
      <c r="BO40" s="23">
        <f t="shared" si="86"/>
        <v>241.54777070063693</v>
      </c>
      <c r="BP40" s="23">
        <f t="shared" ref="BP40:CU40" si="87">BO40+BP34+BP24</f>
        <v>241.54777070063693</v>
      </c>
      <c r="BQ40" s="23">
        <f t="shared" si="87"/>
        <v>244.54777070063693</v>
      </c>
      <c r="BR40" s="23">
        <f t="shared" si="87"/>
        <v>267.92356687898086</v>
      </c>
      <c r="BS40" s="23">
        <f t="shared" si="87"/>
        <v>267.92356687898086</v>
      </c>
      <c r="BT40" s="23">
        <f t="shared" si="87"/>
        <v>267.92356687898086</v>
      </c>
      <c r="BU40" s="23">
        <f t="shared" si="87"/>
        <v>267.92356687898086</v>
      </c>
      <c r="BV40" s="23">
        <f t="shared" si="87"/>
        <v>267.92356687898086</v>
      </c>
      <c r="BW40" s="23">
        <f t="shared" si="87"/>
        <v>308.30573248407643</v>
      </c>
      <c r="BX40" s="23">
        <f t="shared" si="87"/>
        <v>308.30573248407643</v>
      </c>
      <c r="BY40" s="23">
        <f t="shared" si="87"/>
        <v>308.30573248407643</v>
      </c>
      <c r="BZ40" s="23">
        <f t="shared" si="87"/>
        <v>308.30573248407643</v>
      </c>
      <c r="CA40" s="23">
        <f t="shared" si="87"/>
        <v>308.30573248407643</v>
      </c>
      <c r="CB40" s="23">
        <f t="shared" si="87"/>
        <v>338.62420382165607</v>
      </c>
      <c r="CC40" s="23">
        <f t="shared" si="87"/>
        <v>338.62420382165607</v>
      </c>
      <c r="CD40" s="23">
        <f t="shared" si="87"/>
        <v>338.62420382165607</v>
      </c>
      <c r="CE40" s="23">
        <f t="shared" si="87"/>
        <v>338.62420382165607</v>
      </c>
      <c r="CF40" s="23">
        <f t="shared" si="87"/>
        <v>364.1019108280255</v>
      </c>
      <c r="CG40" s="23">
        <f t="shared" si="87"/>
        <v>384.1019108280255</v>
      </c>
      <c r="CH40" s="23">
        <f t="shared" si="87"/>
        <v>384.1019108280255</v>
      </c>
      <c r="CI40" s="23">
        <f t="shared" si="87"/>
        <v>384.1019108280255</v>
      </c>
      <c r="CJ40" s="23">
        <f t="shared" si="87"/>
        <v>384.1019108280255</v>
      </c>
      <c r="CK40" s="23">
        <f t="shared" si="87"/>
        <v>404.35668789808921</v>
      </c>
      <c r="CL40" s="23">
        <f t="shared" si="87"/>
        <v>404.35668789808921</v>
      </c>
      <c r="CM40" s="23">
        <f t="shared" si="87"/>
        <v>404.35668789808921</v>
      </c>
      <c r="CN40" s="23">
        <f t="shared" si="87"/>
        <v>404.35668789808921</v>
      </c>
      <c r="CO40" s="23">
        <f t="shared" si="87"/>
        <v>404.35668789808921</v>
      </c>
      <c r="CP40" s="23">
        <f t="shared" si="87"/>
        <v>430.67515923566884</v>
      </c>
      <c r="CQ40" s="23">
        <f t="shared" si="87"/>
        <v>430.67515923566884</v>
      </c>
      <c r="CR40" s="23">
        <f t="shared" si="87"/>
        <v>430.67515923566884</v>
      </c>
      <c r="CS40" s="23">
        <f t="shared" si="87"/>
        <v>430.67515923566884</v>
      </c>
      <c r="CT40" s="23">
        <f t="shared" si="87"/>
        <v>430.67515923566884</v>
      </c>
      <c r="CU40" s="23">
        <f t="shared" si="87"/>
        <v>430.67515923566884</v>
      </c>
      <c r="CV40" s="23">
        <f t="shared" ref="CV40:EA40" si="88">CU40+CV34+CV24</f>
        <v>430.67515923566884</v>
      </c>
      <c r="CW40" s="23">
        <f t="shared" si="88"/>
        <v>430.67515923566884</v>
      </c>
      <c r="CX40" s="23">
        <f t="shared" si="88"/>
        <v>430.67515923566884</v>
      </c>
      <c r="CY40" s="23">
        <f t="shared" si="88"/>
        <v>447.93630573248413</v>
      </c>
      <c r="CZ40" s="23">
        <f t="shared" si="88"/>
        <v>454.93630573248413</v>
      </c>
      <c r="DA40" s="23">
        <f t="shared" si="88"/>
        <v>454.93630573248413</v>
      </c>
      <c r="DB40" s="23">
        <f t="shared" si="88"/>
        <v>454.93630573248413</v>
      </c>
      <c r="DC40" s="23">
        <f t="shared" si="88"/>
        <v>454.93630573248413</v>
      </c>
      <c r="DD40" s="23">
        <f t="shared" si="88"/>
        <v>467.16560509554148</v>
      </c>
      <c r="DE40" s="23">
        <f t="shared" si="88"/>
        <v>467.16560509554148</v>
      </c>
      <c r="DF40" s="23">
        <f t="shared" si="88"/>
        <v>467.16560509554148</v>
      </c>
      <c r="DG40" s="23">
        <f t="shared" si="88"/>
        <v>467.16560509554148</v>
      </c>
      <c r="DH40" s="23">
        <f t="shared" si="88"/>
        <v>479.39490445859883</v>
      </c>
      <c r="DI40" s="23">
        <f t="shared" si="88"/>
        <v>479.39490445859883</v>
      </c>
      <c r="DJ40" s="23">
        <f t="shared" si="88"/>
        <v>479.39490445859883</v>
      </c>
      <c r="DK40" s="23">
        <f t="shared" si="88"/>
        <v>479.39490445859883</v>
      </c>
      <c r="DL40" s="23">
        <f t="shared" si="88"/>
        <v>479.39490445859883</v>
      </c>
      <c r="DM40" s="23">
        <f t="shared" si="88"/>
        <v>479.39490445859883</v>
      </c>
      <c r="DN40" s="23">
        <f t="shared" si="88"/>
        <v>489.52229299363069</v>
      </c>
      <c r="DO40" s="23">
        <f t="shared" si="88"/>
        <v>489.52229299363069</v>
      </c>
      <c r="DP40" s="23">
        <f t="shared" si="88"/>
        <v>489.52229299363069</v>
      </c>
      <c r="DQ40" s="23">
        <f t="shared" si="88"/>
        <v>489.52229299363069</v>
      </c>
      <c r="DR40" s="23">
        <f t="shared" si="88"/>
        <v>517.52229299363069</v>
      </c>
      <c r="DS40" s="23">
        <f t="shared" si="88"/>
        <v>519.52229299363069</v>
      </c>
      <c r="DT40" s="23">
        <f t="shared" si="88"/>
        <v>527.52229299363069</v>
      </c>
      <c r="DU40" s="23">
        <f t="shared" si="88"/>
        <v>535.52229299363069</v>
      </c>
      <c r="DV40" s="23">
        <f t="shared" si="88"/>
        <v>544.52229299363069</v>
      </c>
      <c r="DW40" s="23">
        <f t="shared" si="88"/>
        <v>548.52229299363069</v>
      </c>
      <c r="DX40" s="23">
        <f t="shared" si="88"/>
        <v>564.52229299363069</v>
      </c>
      <c r="DY40" s="23">
        <f t="shared" si="88"/>
        <v>564.52229299363069</v>
      </c>
      <c r="DZ40" s="23">
        <f t="shared" si="88"/>
        <v>564.52229299363069</v>
      </c>
      <c r="EA40" s="23">
        <f t="shared" si="88"/>
        <v>564.52229299363069</v>
      </c>
      <c r="EB40" s="23">
        <f t="shared" ref="EB40:FG40" si="89">EA40+EB34+EB24</f>
        <v>564.52229299363069</v>
      </c>
      <c r="EC40" s="23">
        <f t="shared" si="89"/>
        <v>564.52229299363069</v>
      </c>
      <c r="ED40" s="23">
        <f t="shared" si="89"/>
        <v>564.52229299363069</v>
      </c>
      <c r="EE40" s="23">
        <f t="shared" si="89"/>
        <v>570.52229299363069</v>
      </c>
      <c r="EF40" s="23">
        <f t="shared" si="89"/>
        <v>586.52229299363069</v>
      </c>
      <c r="EG40" s="23">
        <f t="shared" si="89"/>
        <v>586.52229299363069</v>
      </c>
      <c r="EH40" s="23">
        <f t="shared" si="89"/>
        <v>586.52229299363069</v>
      </c>
      <c r="EI40" s="23">
        <f t="shared" si="89"/>
        <v>586.52229299363069</v>
      </c>
      <c r="EJ40" s="23">
        <f t="shared" si="89"/>
        <v>590.52229299363069</v>
      </c>
      <c r="EK40" s="23">
        <f t="shared" si="89"/>
        <v>590.52229299363069</v>
      </c>
      <c r="EL40" s="23">
        <f t="shared" si="89"/>
        <v>590.52229299363069</v>
      </c>
      <c r="EM40" s="23">
        <f t="shared" si="89"/>
        <v>590.52229299363069</v>
      </c>
      <c r="EN40" s="23">
        <f t="shared" si="89"/>
        <v>590.52229299363069</v>
      </c>
      <c r="EO40" s="23">
        <f t="shared" si="89"/>
        <v>590.52229299363069</v>
      </c>
      <c r="EP40" s="23">
        <f t="shared" si="89"/>
        <v>590.52229299363069</v>
      </c>
      <c r="EQ40" s="23">
        <f t="shared" si="89"/>
        <v>595.52229299363069</v>
      </c>
      <c r="ER40" s="23">
        <f t="shared" si="89"/>
        <v>595.52229299363069</v>
      </c>
      <c r="ES40" s="23">
        <f t="shared" si="89"/>
        <v>595.52229299363069</v>
      </c>
      <c r="ET40" s="23">
        <f t="shared" si="89"/>
        <v>595.52229299363069</v>
      </c>
      <c r="EU40" s="23">
        <f t="shared" si="89"/>
        <v>595.52229299363069</v>
      </c>
      <c r="EV40" s="23">
        <f t="shared" si="89"/>
        <v>595.52229299363069</v>
      </c>
      <c r="EW40" s="23">
        <f t="shared" si="89"/>
        <v>600.52229299363069</v>
      </c>
      <c r="EX40" s="23">
        <f t="shared" si="89"/>
        <v>600.52229299363069</v>
      </c>
      <c r="EY40" s="23">
        <f t="shared" si="89"/>
        <v>600.52229299363069</v>
      </c>
      <c r="EZ40" s="23">
        <f t="shared" si="89"/>
        <v>600.52229299363069</v>
      </c>
      <c r="FA40" s="23">
        <f t="shared" si="89"/>
        <v>601.52229299363069</v>
      </c>
      <c r="FB40" s="23">
        <f t="shared" si="89"/>
        <v>601.52229299363069</v>
      </c>
      <c r="FC40" s="23">
        <f t="shared" si="89"/>
        <v>601.52229299363069</v>
      </c>
      <c r="FD40" s="23">
        <f t="shared" si="89"/>
        <v>601.52229299363069</v>
      </c>
      <c r="FE40" s="23">
        <f t="shared" si="89"/>
        <v>609.02229299363069</v>
      </c>
      <c r="FF40" s="23">
        <f t="shared" si="89"/>
        <v>609.02229299363069</v>
      </c>
      <c r="FG40" s="23">
        <f t="shared" si="89"/>
        <v>612.02229299363069</v>
      </c>
      <c r="FH40" s="23">
        <f t="shared" ref="FH40:FS40" si="90">FG40+FH34+FH24</f>
        <v>612.02229299363069</v>
      </c>
      <c r="FI40" s="23">
        <f t="shared" si="90"/>
        <v>612.02229299363069</v>
      </c>
      <c r="FJ40" s="23">
        <f t="shared" si="90"/>
        <v>612.02229299363069</v>
      </c>
      <c r="FK40" s="23">
        <f t="shared" si="90"/>
        <v>612.02229299363069</v>
      </c>
      <c r="FL40" s="23">
        <f t="shared" si="90"/>
        <v>612.02229299363069</v>
      </c>
      <c r="FM40" s="23">
        <f t="shared" si="90"/>
        <v>612.02229299363069</v>
      </c>
      <c r="FN40" s="23">
        <f t="shared" si="90"/>
        <v>612.02229299363069</v>
      </c>
      <c r="FO40" s="23">
        <f t="shared" si="90"/>
        <v>612.02229299363069</v>
      </c>
      <c r="FP40" s="23">
        <f t="shared" si="90"/>
        <v>612.02229299363069</v>
      </c>
      <c r="FQ40" s="23">
        <f t="shared" si="90"/>
        <v>612.02229299363069</v>
      </c>
      <c r="FR40" s="23">
        <f t="shared" si="90"/>
        <v>612.02229299363069</v>
      </c>
      <c r="FS40" s="23">
        <f t="shared" si="90"/>
        <v>612.02229299363069</v>
      </c>
    </row>
    <row r="41" spans="1:176" s="23" customFormat="1" x14ac:dyDescent="0.25">
      <c r="A41" s="23" t="s">
        <v>41</v>
      </c>
      <c r="B41" s="24" t="s">
        <v>8</v>
      </c>
      <c r="C41" s="23">
        <v>0</v>
      </c>
      <c r="D41" s="23">
        <f t="shared" ref="D41:AI41" si="91">C41+D35+D25</f>
        <v>0</v>
      </c>
      <c r="E41" s="23">
        <f t="shared" si="91"/>
        <v>0</v>
      </c>
      <c r="F41" s="23">
        <f t="shared" si="91"/>
        <v>0</v>
      </c>
      <c r="G41" s="23">
        <f t="shared" si="91"/>
        <v>0</v>
      </c>
      <c r="H41" s="23">
        <f t="shared" si="91"/>
        <v>0</v>
      </c>
      <c r="I41" s="23">
        <f t="shared" si="91"/>
        <v>0</v>
      </c>
      <c r="J41" s="23">
        <f t="shared" si="91"/>
        <v>0.79999999999999982</v>
      </c>
      <c r="K41" s="23">
        <f t="shared" si="91"/>
        <v>0.79999999999999982</v>
      </c>
      <c r="L41" s="23">
        <f t="shared" si="91"/>
        <v>0.79999999999999982</v>
      </c>
      <c r="M41" s="23">
        <f t="shared" si="91"/>
        <v>0.79999999999999982</v>
      </c>
      <c r="N41" s="23">
        <f t="shared" si="91"/>
        <v>0.79999999999999982</v>
      </c>
      <c r="O41" s="23">
        <f t="shared" si="91"/>
        <v>0.79999999999999982</v>
      </c>
      <c r="P41" s="23">
        <f t="shared" si="91"/>
        <v>0.79999999999999982</v>
      </c>
      <c r="Q41" s="23">
        <f t="shared" si="91"/>
        <v>0.79999999999999982</v>
      </c>
      <c r="R41" s="23">
        <f t="shared" si="91"/>
        <v>1.2458</v>
      </c>
      <c r="S41" s="23">
        <f t="shared" si="91"/>
        <v>2.8408666666666678</v>
      </c>
      <c r="T41" s="23">
        <f t="shared" si="91"/>
        <v>2.8408666666666678</v>
      </c>
      <c r="U41" s="23">
        <f t="shared" si="91"/>
        <v>2.8408666666666678</v>
      </c>
      <c r="V41" s="23">
        <f t="shared" si="91"/>
        <v>2.8408666666666678</v>
      </c>
      <c r="W41" s="23">
        <f t="shared" si="91"/>
        <v>2.8408666666666678</v>
      </c>
      <c r="X41" s="23">
        <f t="shared" si="91"/>
        <v>2.8408666666666678</v>
      </c>
      <c r="Y41" s="23">
        <f t="shared" si="91"/>
        <v>4.3868666666666671</v>
      </c>
      <c r="Z41" s="23">
        <f t="shared" si="91"/>
        <v>4.3868666666666671</v>
      </c>
      <c r="AA41" s="23">
        <f t="shared" si="91"/>
        <v>4.3868666666666671</v>
      </c>
      <c r="AB41" s="23">
        <f t="shared" si="91"/>
        <v>21.191934212638245</v>
      </c>
      <c r="AC41" s="23">
        <f t="shared" si="91"/>
        <v>21.191934212638245</v>
      </c>
      <c r="AD41" s="23">
        <f t="shared" si="91"/>
        <v>21.191934212638245</v>
      </c>
      <c r="AE41" s="23">
        <f t="shared" si="91"/>
        <v>21.191934212638245</v>
      </c>
      <c r="AF41" s="23">
        <f t="shared" si="91"/>
        <v>21.191934212638245</v>
      </c>
      <c r="AG41" s="23">
        <f t="shared" si="91"/>
        <v>21.191934212638245</v>
      </c>
      <c r="AH41" s="23">
        <f t="shared" si="91"/>
        <v>38.411508104384794</v>
      </c>
      <c r="AI41" s="23">
        <f t="shared" si="91"/>
        <v>38.411508104384794</v>
      </c>
      <c r="AJ41" s="23">
        <f t="shared" ref="AJ41:BO41" si="92">AI41+AJ35+AJ25</f>
        <v>38.411508104384794</v>
      </c>
      <c r="AK41" s="23">
        <f t="shared" si="92"/>
        <v>38.411508104384794</v>
      </c>
      <c r="AL41" s="23">
        <f t="shared" si="92"/>
        <v>38.411508104384794</v>
      </c>
      <c r="AM41" s="23">
        <f t="shared" si="92"/>
        <v>38.411508104384794</v>
      </c>
      <c r="AN41" s="23">
        <f t="shared" si="92"/>
        <v>38.411508104384794</v>
      </c>
      <c r="AO41" s="23">
        <f t="shared" si="92"/>
        <v>56.236281996131339</v>
      </c>
      <c r="AP41" s="23">
        <f t="shared" si="92"/>
        <v>56.236281996131339</v>
      </c>
      <c r="AQ41" s="23">
        <f t="shared" si="92"/>
        <v>56.236281996131339</v>
      </c>
      <c r="AR41" s="23">
        <f t="shared" si="92"/>
        <v>56.236281996131339</v>
      </c>
      <c r="AS41" s="23">
        <f t="shared" si="92"/>
        <v>56.236281996131339</v>
      </c>
      <c r="AT41" s="23">
        <f t="shared" si="92"/>
        <v>56.236281996131339</v>
      </c>
      <c r="AU41" s="23">
        <f t="shared" si="92"/>
        <v>74.825204304148969</v>
      </c>
      <c r="AV41" s="23">
        <f t="shared" si="92"/>
        <v>74.825204304148969</v>
      </c>
      <c r="AW41" s="23">
        <f t="shared" si="92"/>
        <v>75.322964304148968</v>
      </c>
      <c r="AX41" s="23">
        <f t="shared" si="92"/>
        <v>75.322964304148968</v>
      </c>
      <c r="AY41" s="23">
        <f t="shared" si="92"/>
        <v>75.322964304148968</v>
      </c>
      <c r="AZ41" s="23">
        <f t="shared" si="92"/>
        <v>94.779726612166598</v>
      </c>
      <c r="BA41" s="23">
        <f t="shared" si="92"/>
        <v>94.779726612166598</v>
      </c>
      <c r="BB41" s="23">
        <f t="shared" si="92"/>
        <v>94.779726612166598</v>
      </c>
      <c r="BC41" s="23">
        <f t="shared" si="92"/>
        <v>94.779726612166598</v>
      </c>
      <c r="BD41" s="23">
        <f t="shared" si="92"/>
        <v>122.52328167374284</v>
      </c>
      <c r="BE41" s="23">
        <f t="shared" si="92"/>
        <v>122.52328167374284</v>
      </c>
      <c r="BF41" s="23">
        <f t="shared" si="92"/>
        <v>122.52328167374284</v>
      </c>
      <c r="BG41" s="23">
        <f t="shared" si="92"/>
        <v>122.52328167374284</v>
      </c>
      <c r="BH41" s="23">
        <f t="shared" si="92"/>
        <v>122.52328167374284</v>
      </c>
      <c r="BI41" s="23">
        <f t="shared" si="92"/>
        <v>162.6434160198329</v>
      </c>
      <c r="BJ41" s="23">
        <f t="shared" si="92"/>
        <v>162.6434160198329</v>
      </c>
      <c r="BK41" s="23">
        <f t="shared" si="92"/>
        <v>162.6434160198329</v>
      </c>
      <c r="BL41" s="23">
        <f t="shared" si="92"/>
        <v>169.5541360198329</v>
      </c>
      <c r="BM41" s="23">
        <f t="shared" si="92"/>
        <v>176.55103013375501</v>
      </c>
      <c r="BN41" s="23">
        <f t="shared" si="92"/>
        <v>181.90134860509258</v>
      </c>
      <c r="BO41" s="23">
        <f t="shared" si="92"/>
        <v>211.83765433757665</v>
      </c>
      <c r="BP41" s="23">
        <f t="shared" ref="BP41:CU41" si="93">BO41+BP35+BP25</f>
        <v>211.83765433757665</v>
      </c>
      <c r="BQ41" s="23">
        <f t="shared" si="93"/>
        <v>214.54965433757664</v>
      </c>
      <c r="BR41" s="23">
        <f t="shared" si="93"/>
        <v>237.9254505159206</v>
      </c>
      <c r="BS41" s="23">
        <f t="shared" si="93"/>
        <v>237.9254505159206</v>
      </c>
      <c r="BT41" s="23">
        <f t="shared" si="93"/>
        <v>237.9254505159206</v>
      </c>
      <c r="BU41" s="23">
        <f t="shared" si="93"/>
        <v>237.9254505159206</v>
      </c>
      <c r="BV41" s="23">
        <f t="shared" si="93"/>
        <v>237.9254505159206</v>
      </c>
      <c r="BW41" s="23">
        <f t="shared" si="93"/>
        <v>278.30761612101617</v>
      </c>
      <c r="BX41" s="23">
        <f t="shared" si="93"/>
        <v>278.30761612101617</v>
      </c>
      <c r="BY41" s="23">
        <f t="shared" si="93"/>
        <v>278.30761612101617</v>
      </c>
      <c r="BZ41" s="23">
        <f t="shared" si="93"/>
        <v>278.30761612101617</v>
      </c>
      <c r="CA41" s="23">
        <f t="shared" si="93"/>
        <v>278.30761612101617</v>
      </c>
      <c r="CB41" s="23">
        <f t="shared" si="93"/>
        <v>308.6260874585958</v>
      </c>
      <c r="CC41" s="23">
        <f t="shared" si="93"/>
        <v>308.6260874585958</v>
      </c>
      <c r="CD41" s="23">
        <f t="shared" si="93"/>
        <v>308.6260874585958</v>
      </c>
      <c r="CE41" s="23">
        <f t="shared" si="93"/>
        <v>308.6260874585958</v>
      </c>
      <c r="CF41" s="23">
        <f t="shared" si="93"/>
        <v>334.10379446496523</v>
      </c>
      <c r="CG41" s="23">
        <f t="shared" si="93"/>
        <v>352.65506719223794</v>
      </c>
      <c r="CH41" s="23">
        <f t="shared" si="93"/>
        <v>352.65506719223794</v>
      </c>
      <c r="CI41" s="23">
        <f t="shared" si="93"/>
        <v>352.65506719223794</v>
      </c>
      <c r="CJ41" s="23">
        <f t="shared" si="93"/>
        <v>352.65506719223794</v>
      </c>
      <c r="CK41" s="23">
        <f t="shared" si="93"/>
        <v>372.90984426230165</v>
      </c>
      <c r="CL41" s="23">
        <f t="shared" si="93"/>
        <v>372.90984426230165</v>
      </c>
      <c r="CM41" s="23">
        <f t="shared" si="93"/>
        <v>372.90984426230165</v>
      </c>
      <c r="CN41" s="23">
        <f t="shared" si="93"/>
        <v>372.90984426230165</v>
      </c>
      <c r="CO41" s="23">
        <f t="shared" si="93"/>
        <v>372.90984426230165</v>
      </c>
      <c r="CP41" s="23">
        <f t="shared" si="93"/>
        <v>398.5510792362449</v>
      </c>
      <c r="CQ41" s="23">
        <f t="shared" si="93"/>
        <v>398.5510792362449</v>
      </c>
      <c r="CR41" s="23">
        <f t="shared" si="93"/>
        <v>398.5510792362449</v>
      </c>
      <c r="CS41" s="23">
        <f t="shared" si="93"/>
        <v>398.5510792362449</v>
      </c>
      <c r="CT41" s="23">
        <f t="shared" si="93"/>
        <v>398.5510792362449</v>
      </c>
      <c r="CU41" s="23">
        <f t="shared" si="93"/>
        <v>398.5510792362449</v>
      </c>
      <c r="CV41" s="23">
        <f t="shared" ref="CV41:EA41" si="94">CU41+CV35+CV25</f>
        <v>398.5510792362449</v>
      </c>
      <c r="CW41" s="23">
        <f t="shared" si="94"/>
        <v>398.5510792362449</v>
      </c>
      <c r="CX41" s="23">
        <f t="shared" si="94"/>
        <v>398.5510792362449</v>
      </c>
      <c r="CY41" s="23">
        <f t="shared" si="94"/>
        <v>415.81222573306019</v>
      </c>
      <c r="CZ41" s="23">
        <f t="shared" si="94"/>
        <v>422.09542573306021</v>
      </c>
      <c r="DA41" s="23">
        <f t="shared" si="94"/>
        <v>422.09542573306021</v>
      </c>
      <c r="DB41" s="23">
        <f t="shared" si="94"/>
        <v>422.09542573306021</v>
      </c>
      <c r="DC41" s="23">
        <f t="shared" si="94"/>
        <v>422.09542573306021</v>
      </c>
      <c r="DD41" s="23">
        <f t="shared" si="94"/>
        <v>434.32472509611756</v>
      </c>
      <c r="DE41" s="23">
        <f t="shared" si="94"/>
        <v>434.32472509611756</v>
      </c>
      <c r="DF41" s="23">
        <f t="shared" si="94"/>
        <v>434.32472509611756</v>
      </c>
      <c r="DG41" s="23">
        <f t="shared" si="94"/>
        <v>434.32472509611756</v>
      </c>
      <c r="DH41" s="23">
        <f t="shared" si="94"/>
        <v>446.55402445917491</v>
      </c>
      <c r="DI41" s="23">
        <f t="shared" si="94"/>
        <v>446.55402445917491</v>
      </c>
      <c r="DJ41" s="23">
        <f t="shared" si="94"/>
        <v>446.55402445917491</v>
      </c>
      <c r="DK41" s="23">
        <f t="shared" si="94"/>
        <v>446.55402445917491</v>
      </c>
      <c r="DL41" s="23">
        <f t="shared" si="94"/>
        <v>446.55402445917491</v>
      </c>
      <c r="DM41" s="23">
        <f t="shared" si="94"/>
        <v>446.55402445917491</v>
      </c>
      <c r="DN41" s="23">
        <f t="shared" si="94"/>
        <v>456.68141299420677</v>
      </c>
      <c r="DO41" s="23">
        <f t="shared" si="94"/>
        <v>456.68141299420677</v>
      </c>
      <c r="DP41" s="23">
        <f t="shared" si="94"/>
        <v>456.68141299420677</v>
      </c>
      <c r="DQ41" s="23">
        <f t="shared" si="94"/>
        <v>456.68141299420677</v>
      </c>
      <c r="DR41" s="23">
        <f t="shared" si="94"/>
        <v>481.21481989075846</v>
      </c>
      <c r="DS41" s="23">
        <f t="shared" si="94"/>
        <v>485.46177019377575</v>
      </c>
      <c r="DT41" s="23">
        <f t="shared" si="94"/>
        <v>490.80996329722404</v>
      </c>
      <c r="DU41" s="23">
        <f t="shared" si="94"/>
        <v>498.33257970576966</v>
      </c>
      <c r="DV41" s="23">
        <f t="shared" si="94"/>
        <v>503.96595901611448</v>
      </c>
      <c r="DW41" s="23">
        <f t="shared" si="94"/>
        <v>508.40912501587644</v>
      </c>
      <c r="DX41" s="23">
        <f t="shared" si="94"/>
        <v>519.40918018829029</v>
      </c>
      <c r="DY41" s="23">
        <f t="shared" si="94"/>
        <v>519.40918018829029</v>
      </c>
      <c r="DZ41" s="23">
        <f t="shared" si="94"/>
        <v>519.40918018829029</v>
      </c>
      <c r="EA41" s="23">
        <f t="shared" si="94"/>
        <v>519.40918018829029</v>
      </c>
      <c r="EB41" s="23">
        <f t="shared" ref="EB41:FG41" si="95">EA41+EB35+EB25</f>
        <v>519.40918018829029</v>
      </c>
      <c r="EC41" s="23">
        <f t="shared" si="95"/>
        <v>519.40918018829029</v>
      </c>
      <c r="ED41" s="23">
        <f t="shared" si="95"/>
        <v>519.40918018829029</v>
      </c>
      <c r="EE41" s="23">
        <f t="shared" si="95"/>
        <v>522.01475260208338</v>
      </c>
      <c r="EF41" s="23">
        <f t="shared" si="95"/>
        <v>531.0750375744683</v>
      </c>
      <c r="EG41" s="23">
        <f t="shared" si="95"/>
        <v>531.0750375744683</v>
      </c>
      <c r="EH41" s="23">
        <f t="shared" si="95"/>
        <v>531.0750375744683</v>
      </c>
      <c r="EI41" s="23">
        <f t="shared" si="95"/>
        <v>531.0750375744683</v>
      </c>
      <c r="EJ41" s="23">
        <f t="shared" si="95"/>
        <v>532.38615481584759</v>
      </c>
      <c r="EK41" s="23">
        <f t="shared" si="95"/>
        <v>532.38615481584759</v>
      </c>
      <c r="EL41" s="23">
        <f t="shared" si="95"/>
        <v>532.38615481584759</v>
      </c>
      <c r="EM41" s="23">
        <f t="shared" si="95"/>
        <v>532.38615481584759</v>
      </c>
      <c r="EN41" s="23">
        <f t="shared" si="95"/>
        <v>532.38615481584759</v>
      </c>
      <c r="EO41" s="23">
        <f t="shared" si="95"/>
        <v>532.38615481584759</v>
      </c>
      <c r="EP41" s="23">
        <f t="shared" si="95"/>
        <v>532.38615481584759</v>
      </c>
      <c r="EQ41" s="23">
        <f t="shared" si="95"/>
        <v>533.38615481584759</v>
      </c>
      <c r="ER41" s="23">
        <f t="shared" si="95"/>
        <v>533.38615481584759</v>
      </c>
      <c r="ES41" s="23">
        <f t="shared" si="95"/>
        <v>533.38615481584759</v>
      </c>
      <c r="ET41" s="23">
        <f t="shared" si="95"/>
        <v>533.38615481584759</v>
      </c>
      <c r="EU41" s="23">
        <f t="shared" si="95"/>
        <v>533.38615481584759</v>
      </c>
      <c r="EV41" s="23">
        <f t="shared" si="95"/>
        <v>533.38615481584759</v>
      </c>
      <c r="EW41" s="23">
        <f t="shared" si="95"/>
        <v>534.38615481584759</v>
      </c>
      <c r="EX41" s="23">
        <f t="shared" si="95"/>
        <v>534.38615481584759</v>
      </c>
      <c r="EY41" s="23">
        <f t="shared" si="95"/>
        <v>534.38615481584759</v>
      </c>
      <c r="EZ41" s="23">
        <f t="shared" si="95"/>
        <v>534.38615481584759</v>
      </c>
      <c r="FA41" s="23">
        <f t="shared" si="95"/>
        <v>534.58615481584764</v>
      </c>
      <c r="FB41" s="23">
        <f t="shared" si="95"/>
        <v>534.58615481584764</v>
      </c>
      <c r="FC41" s="23">
        <f t="shared" si="95"/>
        <v>534.58615481584764</v>
      </c>
      <c r="FD41" s="23">
        <f t="shared" si="95"/>
        <v>534.58615481584764</v>
      </c>
      <c r="FE41" s="23">
        <f t="shared" si="95"/>
        <v>536.08615481584764</v>
      </c>
      <c r="FF41" s="23">
        <f t="shared" si="95"/>
        <v>536.08615481584764</v>
      </c>
      <c r="FG41" s="23">
        <f t="shared" si="95"/>
        <v>536.68615481584766</v>
      </c>
      <c r="FH41" s="23">
        <f t="shared" ref="FH41:FS41" si="96">FG41+FH35+FH25</f>
        <v>536.68615481584766</v>
      </c>
      <c r="FI41" s="23">
        <f t="shared" si="96"/>
        <v>536.68615481584766</v>
      </c>
      <c r="FJ41" s="23">
        <f t="shared" si="96"/>
        <v>536.68615481584766</v>
      </c>
      <c r="FK41" s="23">
        <f t="shared" si="96"/>
        <v>536.68615481584766</v>
      </c>
      <c r="FL41" s="23">
        <f t="shared" si="96"/>
        <v>536.68615481584766</v>
      </c>
      <c r="FM41" s="23">
        <f t="shared" si="96"/>
        <v>536.68615481584766</v>
      </c>
      <c r="FN41" s="23">
        <f t="shared" si="96"/>
        <v>536.68615481584766</v>
      </c>
      <c r="FO41" s="23">
        <f t="shared" si="96"/>
        <v>536.68615481584766</v>
      </c>
      <c r="FP41" s="23">
        <f t="shared" si="96"/>
        <v>536.68615481584766</v>
      </c>
      <c r="FQ41" s="23">
        <f t="shared" si="96"/>
        <v>536.68615481584766</v>
      </c>
      <c r="FR41" s="23">
        <f t="shared" si="96"/>
        <v>536.68615481584766</v>
      </c>
      <c r="FS41" s="23">
        <f t="shared" si="96"/>
        <v>536.68615481584766</v>
      </c>
    </row>
    <row r="42" spans="1:176" s="23" customFormat="1" ht="13.5" customHeight="1" x14ac:dyDescent="0.25">
      <c r="A42" s="23" t="s">
        <v>20</v>
      </c>
      <c r="B42" s="24" t="s">
        <v>8</v>
      </c>
      <c r="C42" s="23">
        <v>0</v>
      </c>
      <c r="D42" s="23">
        <f t="shared" ref="D42:AI42" si="97">C42+D36</f>
        <v>0</v>
      </c>
      <c r="E42" s="23">
        <f t="shared" si="97"/>
        <v>0</v>
      </c>
      <c r="F42" s="23">
        <f t="shared" si="97"/>
        <v>0</v>
      </c>
      <c r="G42" s="23">
        <f t="shared" si="97"/>
        <v>0</v>
      </c>
      <c r="H42" s="23">
        <f t="shared" si="97"/>
        <v>0</v>
      </c>
      <c r="I42" s="23">
        <f t="shared" si="97"/>
        <v>0</v>
      </c>
      <c r="J42" s="23">
        <f t="shared" si="97"/>
        <v>0</v>
      </c>
      <c r="K42" s="23">
        <f t="shared" si="97"/>
        <v>0</v>
      </c>
      <c r="L42" s="23">
        <f t="shared" si="97"/>
        <v>0</v>
      </c>
      <c r="M42" s="23">
        <f t="shared" si="97"/>
        <v>0</v>
      </c>
      <c r="N42" s="23">
        <f t="shared" si="97"/>
        <v>0</v>
      </c>
      <c r="O42" s="23">
        <f t="shared" si="97"/>
        <v>0</v>
      </c>
      <c r="P42" s="23">
        <f t="shared" si="97"/>
        <v>0</v>
      </c>
      <c r="Q42" s="23">
        <f t="shared" si="97"/>
        <v>0</v>
      </c>
      <c r="R42" s="23">
        <f t="shared" si="97"/>
        <v>0</v>
      </c>
      <c r="S42" s="23">
        <f t="shared" si="97"/>
        <v>0</v>
      </c>
      <c r="T42" s="23">
        <f t="shared" si="97"/>
        <v>0</v>
      </c>
      <c r="U42" s="23">
        <f t="shared" si="97"/>
        <v>0</v>
      </c>
      <c r="V42" s="23">
        <f t="shared" si="97"/>
        <v>0</v>
      </c>
      <c r="W42" s="23">
        <f t="shared" si="97"/>
        <v>0</v>
      </c>
      <c r="X42" s="23">
        <f t="shared" si="97"/>
        <v>0</v>
      </c>
      <c r="Y42" s="23">
        <f t="shared" si="97"/>
        <v>0</v>
      </c>
      <c r="Z42" s="23">
        <f t="shared" si="97"/>
        <v>0</v>
      </c>
      <c r="AA42" s="23">
        <f t="shared" si="97"/>
        <v>0</v>
      </c>
      <c r="AB42" s="23">
        <f t="shared" si="97"/>
        <v>0</v>
      </c>
      <c r="AC42" s="23">
        <f t="shared" si="97"/>
        <v>0</v>
      </c>
      <c r="AD42" s="23">
        <f t="shared" si="97"/>
        <v>0</v>
      </c>
      <c r="AE42" s="23">
        <f t="shared" si="97"/>
        <v>0</v>
      </c>
      <c r="AF42" s="23">
        <f t="shared" si="97"/>
        <v>0</v>
      </c>
      <c r="AG42" s="23">
        <f t="shared" si="97"/>
        <v>0</v>
      </c>
      <c r="AH42" s="23">
        <f t="shared" si="97"/>
        <v>0</v>
      </c>
      <c r="AI42" s="23">
        <f t="shared" si="97"/>
        <v>0</v>
      </c>
      <c r="AJ42" s="23">
        <f t="shared" ref="AJ42:BO42" si="98">AI42+AJ36</f>
        <v>0</v>
      </c>
      <c r="AK42" s="23">
        <f t="shared" si="98"/>
        <v>0</v>
      </c>
      <c r="AL42" s="23">
        <f t="shared" si="98"/>
        <v>0</v>
      </c>
      <c r="AM42" s="23">
        <f t="shared" si="98"/>
        <v>0</v>
      </c>
      <c r="AN42" s="23">
        <f t="shared" si="98"/>
        <v>0</v>
      </c>
      <c r="AO42" s="23">
        <f t="shared" si="98"/>
        <v>0</v>
      </c>
      <c r="AP42" s="23">
        <f t="shared" si="98"/>
        <v>0</v>
      </c>
      <c r="AQ42" s="23">
        <f t="shared" si="98"/>
        <v>0</v>
      </c>
      <c r="AR42" s="23">
        <f t="shared" si="98"/>
        <v>0</v>
      </c>
      <c r="AS42" s="23">
        <f t="shared" si="98"/>
        <v>0</v>
      </c>
      <c r="AT42" s="23">
        <f t="shared" si="98"/>
        <v>0</v>
      </c>
      <c r="AU42" s="23">
        <f t="shared" si="98"/>
        <v>0</v>
      </c>
      <c r="AV42" s="23">
        <f t="shared" si="98"/>
        <v>0</v>
      </c>
      <c r="AW42" s="23">
        <f t="shared" si="98"/>
        <v>0</v>
      </c>
      <c r="AX42" s="23">
        <f t="shared" si="98"/>
        <v>0</v>
      </c>
      <c r="AY42" s="23">
        <f t="shared" si="98"/>
        <v>0</v>
      </c>
      <c r="AZ42" s="23">
        <f t="shared" si="98"/>
        <v>0</v>
      </c>
      <c r="BA42" s="23">
        <f t="shared" si="98"/>
        <v>0</v>
      </c>
      <c r="BB42" s="23">
        <f t="shared" si="98"/>
        <v>0</v>
      </c>
      <c r="BC42" s="23">
        <f t="shared" si="98"/>
        <v>0</v>
      </c>
      <c r="BD42" s="23">
        <f t="shared" si="98"/>
        <v>0</v>
      </c>
      <c r="BE42" s="23">
        <f t="shared" si="98"/>
        <v>0</v>
      </c>
      <c r="BF42" s="23">
        <f t="shared" si="98"/>
        <v>0</v>
      </c>
      <c r="BG42" s="23">
        <f t="shared" si="98"/>
        <v>0</v>
      </c>
      <c r="BH42" s="23">
        <f t="shared" si="98"/>
        <v>0</v>
      </c>
      <c r="BI42" s="23">
        <f t="shared" si="98"/>
        <v>0</v>
      </c>
      <c r="BJ42" s="23">
        <f t="shared" si="98"/>
        <v>0</v>
      </c>
      <c r="BK42" s="23">
        <f t="shared" si="98"/>
        <v>0</v>
      </c>
      <c r="BL42" s="23">
        <f t="shared" si="98"/>
        <v>0</v>
      </c>
      <c r="BM42" s="23">
        <f t="shared" si="98"/>
        <v>0</v>
      </c>
      <c r="BN42" s="23">
        <f t="shared" si="98"/>
        <v>0</v>
      </c>
      <c r="BO42" s="23">
        <f t="shared" si="98"/>
        <v>0</v>
      </c>
      <c r="BP42" s="23">
        <f t="shared" ref="BP42:CU42" si="99">BO42+BP36</f>
        <v>0</v>
      </c>
      <c r="BQ42" s="23">
        <f t="shared" si="99"/>
        <v>0</v>
      </c>
      <c r="BR42" s="23">
        <f t="shared" si="99"/>
        <v>0</v>
      </c>
      <c r="BS42" s="23">
        <f t="shared" si="99"/>
        <v>0</v>
      </c>
      <c r="BT42" s="23">
        <f t="shared" si="99"/>
        <v>0</v>
      </c>
      <c r="BU42" s="23">
        <f t="shared" si="99"/>
        <v>0</v>
      </c>
      <c r="BV42" s="23">
        <f t="shared" si="99"/>
        <v>0</v>
      </c>
      <c r="BW42" s="23">
        <f t="shared" si="99"/>
        <v>0</v>
      </c>
      <c r="BX42" s="23">
        <f t="shared" si="99"/>
        <v>0</v>
      </c>
      <c r="BY42" s="23">
        <f t="shared" si="99"/>
        <v>0</v>
      </c>
      <c r="BZ42" s="23">
        <f t="shared" si="99"/>
        <v>0</v>
      </c>
      <c r="CA42" s="23">
        <f t="shared" si="99"/>
        <v>0</v>
      </c>
      <c r="CB42" s="23">
        <f t="shared" si="99"/>
        <v>0</v>
      </c>
      <c r="CC42" s="23">
        <f t="shared" si="99"/>
        <v>0</v>
      </c>
      <c r="CD42" s="23">
        <f t="shared" si="99"/>
        <v>0</v>
      </c>
      <c r="CE42" s="23">
        <f t="shared" si="99"/>
        <v>0</v>
      </c>
      <c r="CF42" s="23">
        <f t="shared" si="99"/>
        <v>0</v>
      </c>
      <c r="CG42" s="23">
        <f t="shared" si="99"/>
        <v>4.1332232662328252</v>
      </c>
      <c r="CH42" s="23">
        <f t="shared" si="99"/>
        <v>4.1332232662328252</v>
      </c>
      <c r="CI42" s="23">
        <f t="shared" si="99"/>
        <v>4.1332232662328252</v>
      </c>
      <c r="CJ42" s="23">
        <f t="shared" si="99"/>
        <v>4.1332232662328252</v>
      </c>
      <c r="CK42" s="23">
        <f t="shared" si="99"/>
        <v>4.1332232662328252</v>
      </c>
      <c r="CL42" s="23">
        <f t="shared" si="99"/>
        <v>4.1332232662328252</v>
      </c>
      <c r="CM42" s="23">
        <f t="shared" si="99"/>
        <v>4.1332232662328252</v>
      </c>
      <c r="CN42" s="23">
        <f t="shared" si="99"/>
        <v>4.1332232662328252</v>
      </c>
      <c r="CO42" s="23">
        <f t="shared" si="99"/>
        <v>4.1332232662328252</v>
      </c>
      <c r="CP42" s="23">
        <f t="shared" si="99"/>
        <v>5.3967921187114527</v>
      </c>
      <c r="CQ42" s="23">
        <f t="shared" si="99"/>
        <v>5.3967921187114527</v>
      </c>
      <c r="CR42" s="23">
        <f t="shared" si="99"/>
        <v>5.3967921187114527</v>
      </c>
      <c r="CS42" s="23">
        <f t="shared" si="99"/>
        <v>5.3967921187114527</v>
      </c>
      <c r="CT42" s="23">
        <f t="shared" si="99"/>
        <v>5.3967921187114527</v>
      </c>
      <c r="CU42" s="23">
        <f t="shared" si="99"/>
        <v>5.3967921187114527</v>
      </c>
      <c r="CV42" s="23">
        <f t="shared" ref="CV42:EA42" si="100">CU42+CV36</f>
        <v>5.3967921187114527</v>
      </c>
      <c r="CW42" s="23">
        <f t="shared" si="100"/>
        <v>5.3967921187114527</v>
      </c>
      <c r="CX42" s="23">
        <f t="shared" si="100"/>
        <v>5.3967921187114527</v>
      </c>
      <c r="CY42" s="23">
        <f t="shared" si="100"/>
        <v>5.3967921187114527</v>
      </c>
      <c r="CZ42" s="23">
        <f t="shared" si="100"/>
        <v>5.3967921187114527</v>
      </c>
      <c r="DA42" s="23">
        <f t="shared" si="100"/>
        <v>5.3967921187114527</v>
      </c>
      <c r="DB42" s="23">
        <f t="shared" si="100"/>
        <v>5.3967921187114527</v>
      </c>
      <c r="DC42" s="23">
        <f t="shared" si="100"/>
        <v>5.3967921187114527</v>
      </c>
      <c r="DD42" s="23">
        <f t="shared" si="100"/>
        <v>5.3967921187114527</v>
      </c>
      <c r="DE42" s="23">
        <f t="shared" si="100"/>
        <v>5.3967921187114527</v>
      </c>
      <c r="DF42" s="23">
        <f t="shared" si="100"/>
        <v>5.3967921187114527</v>
      </c>
      <c r="DG42" s="23">
        <f t="shared" si="100"/>
        <v>5.3967921187114527</v>
      </c>
      <c r="DH42" s="23">
        <f t="shared" si="100"/>
        <v>5.3967921187114527</v>
      </c>
      <c r="DI42" s="23">
        <f t="shared" si="100"/>
        <v>5.3967921187114527</v>
      </c>
      <c r="DJ42" s="23">
        <f t="shared" si="100"/>
        <v>5.3967921187114527</v>
      </c>
      <c r="DK42" s="23">
        <f t="shared" si="100"/>
        <v>5.3967921187114527</v>
      </c>
      <c r="DL42" s="23">
        <f t="shared" si="100"/>
        <v>5.3967921187114527</v>
      </c>
      <c r="DM42" s="23">
        <f t="shared" si="100"/>
        <v>5.3967921187114527</v>
      </c>
      <c r="DN42" s="23">
        <f t="shared" si="100"/>
        <v>5.3967921187114527</v>
      </c>
      <c r="DO42" s="23">
        <f t="shared" si="100"/>
        <v>5.3967921187114527</v>
      </c>
      <c r="DP42" s="23">
        <f t="shared" si="100"/>
        <v>5.3967921187114527</v>
      </c>
      <c r="DQ42" s="23">
        <f t="shared" si="100"/>
        <v>5.3967921187114527</v>
      </c>
      <c r="DR42" s="23">
        <f t="shared" si="100"/>
        <v>5.3967921187114527</v>
      </c>
      <c r="DS42" s="23">
        <f t="shared" si="100"/>
        <v>5.3967921187114527</v>
      </c>
      <c r="DT42" s="23">
        <f t="shared" si="100"/>
        <v>5.3967921187114527</v>
      </c>
      <c r="DU42" s="23">
        <f t="shared" si="100"/>
        <v>5.3967921187114527</v>
      </c>
      <c r="DV42" s="23">
        <f t="shared" si="100"/>
        <v>5.3967921187114527</v>
      </c>
      <c r="DW42" s="23">
        <f t="shared" si="100"/>
        <v>5.3967921187114527</v>
      </c>
      <c r="DX42" s="23">
        <f t="shared" si="100"/>
        <v>5.3967921187114527</v>
      </c>
      <c r="DY42" s="23">
        <f t="shared" si="100"/>
        <v>5.3967921187114527</v>
      </c>
      <c r="DZ42" s="23">
        <f t="shared" si="100"/>
        <v>5.3967921187114527</v>
      </c>
      <c r="EA42" s="23">
        <f t="shared" si="100"/>
        <v>5.3967921187114527</v>
      </c>
      <c r="EB42" s="23">
        <f t="shared" ref="EB42:FG42" si="101">EA42+EB36</f>
        <v>5.3967921187114527</v>
      </c>
      <c r="EC42" s="23">
        <f t="shared" si="101"/>
        <v>5.3967921187114527</v>
      </c>
      <c r="ED42" s="23">
        <f t="shared" si="101"/>
        <v>5.3967921187114527</v>
      </c>
      <c r="EE42" s="23">
        <f t="shared" si="101"/>
        <v>5.3967921187114527</v>
      </c>
      <c r="EF42" s="23">
        <f t="shared" si="101"/>
        <v>5.3967921187114527</v>
      </c>
      <c r="EG42" s="23">
        <f t="shared" si="101"/>
        <v>5.3967921187114527</v>
      </c>
      <c r="EH42" s="23">
        <f t="shared" si="101"/>
        <v>5.3967921187114527</v>
      </c>
      <c r="EI42" s="23">
        <f t="shared" si="101"/>
        <v>5.3967921187114527</v>
      </c>
      <c r="EJ42" s="23">
        <f t="shared" si="101"/>
        <v>5.3967921187114527</v>
      </c>
      <c r="EK42" s="23">
        <f t="shared" si="101"/>
        <v>5.3967921187114527</v>
      </c>
      <c r="EL42" s="23">
        <f t="shared" si="101"/>
        <v>5.3967921187114527</v>
      </c>
      <c r="EM42" s="23">
        <f t="shared" si="101"/>
        <v>5.3967921187114527</v>
      </c>
      <c r="EN42" s="23">
        <f t="shared" si="101"/>
        <v>5.3967921187114527</v>
      </c>
      <c r="EO42" s="23">
        <f t="shared" si="101"/>
        <v>5.3967921187114527</v>
      </c>
      <c r="EP42" s="23">
        <f t="shared" si="101"/>
        <v>5.3967921187114527</v>
      </c>
      <c r="EQ42" s="23">
        <f t="shared" si="101"/>
        <v>5.3967921187114527</v>
      </c>
      <c r="ER42" s="23">
        <f t="shared" si="101"/>
        <v>5.3967921187114527</v>
      </c>
      <c r="ES42" s="23">
        <f t="shared" si="101"/>
        <v>5.3967921187114527</v>
      </c>
      <c r="ET42" s="23">
        <f t="shared" si="101"/>
        <v>5.3967921187114527</v>
      </c>
      <c r="EU42" s="23">
        <f t="shared" si="101"/>
        <v>5.3967921187114527</v>
      </c>
      <c r="EV42" s="23">
        <f t="shared" si="101"/>
        <v>5.3967921187114527</v>
      </c>
      <c r="EW42" s="23">
        <f t="shared" si="101"/>
        <v>5.3967921187114527</v>
      </c>
      <c r="EX42" s="23">
        <f t="shared" si="101"/>
        <v>5.3967921187114527</v>
      </c>
      <c r="EY42" s="23">
        <f t="shared" si="101"/>
        <v>5.3967921187114527</v>
      </c>
      <c r="EZ42" s="23">
        <f t="shared" si="101"/>
        <v>5.3967921187114527</v>
      </c>
      <c r="FA42" s="23">
        <f t="shared" si="101"/>
        <v>5.3967921187114527</v>
      </c>
      <c r="FB42" s="23">
        <f t="shared" si="101"/>
        <v>5.3967921187114527</v>
      </c>
      <c r="FC42" s="23">
        <f t="shared" si="101"/>
        <v>5.3967921187114527</v>
      </c>
      <c r="FD42" s="23">
        <f t="shared" si="101"/>
        <v>5.3967921187114527</v>
      </c>
      <c r="FE42" s="23">
        <f t="shared" si="101"/>
        <v>5.3967921187114527</v>
      </c>
      <c r="FF42" s="23">
        <f t="shared" si="101"/>
        <v>5.3967921187114527</v>
      </c>
      <c r="FG42" s="23">
        <f t="shared" si="101"/>
        <v>5.3967921187114527</v>
      </c>
      <c r="FH42" s="23">
        <f t="shared" ref="FH42:FS42" si="102">FG42+FH36</f>
        <v>5.3967921187114527</v>
      </c>
      <c r="FI42" s="23">
        <f t="shared" si="102"/>
        <v>5.3967921187114527</v>
      </c>
      <c r="FJ42" s="23">
        <f t="shared" si="102"/>
        <v>5.3967921187114527</v>
      </c>
      <c r="FK42" s="23">
        <f t="shared" si="102"/>
        <v>5.3967921187114527</v>
      </c>
      <c r="FL42" s="23">
        <f t="shared" si="102"/>
        <v>5.3967921187114527</v>
      </c>
      <c r="FM42" s="23">
        <f t="shared" si="102"/>
        <v>5.3967921187114527</v>
      </c>
      <c r="FN42" s="23">
        <f t="shared" si="102"/>
        <v>5.3967921187114527</v>
      </c>
      <c r="FO42" s="23">
        <f t="shared" si="102"/>
        <v>5.3967921187114527</v>
      </c>
      <c r="FP42" s="23">
        <f t="shared" si="102"/>
        <v>5.3967921187114527</v>
      </c>
      <c r="FQ42" s="23">
        <f t="shared" si="102"/>
        <v>5.3967921187114527</v>
      </c>
      <c r="FR42" s="23">
        <f t="shared" si="102"/>
        <v>5.3967921187114527</v>
      </c>
      <c r="FS42" s="23">
        <f t="shared" si="102"/>
        <v>5.3967921187114527</v>
      </c>
    </row>
    <row r="43" spans="1:176" s="23" customFormat="1" ht="13.5" customHeight="1" x14ac:dyDescent="0.25">
      <c r="B43" s="24"/>
      <c r="CG43" s="23">
        <v>7.3</v>
      </c>
      <c r="FT43" s="23">
        <f>SUM(C43:FS43)</f>
        <v>7.3</v>
      </c>
    </row>
    <row r="44" spans="1:176" s="14" customFormat="1" ht="4.5" customHeight="1" x14ac:dyDescent="0.25">
      <c r="B44" s="15"/>
    </row>
    <row r="45" spans="1:176" s="4" customFormat="1" x14ac:dyDescent="0.25">
      <c r="A45" s="25" t="s">
        <v>27</v>
      </c>
      <c r="B45" s="26" t="s">
        <v>9</v>
      </c>
      <c r="C45" s="22">
        <v>0</v>
      </c>
      <c r="D45" s="25" t="str">
        <f>IF(ISNUMBER('Raw Data'!C65),'Raw Data'!C65,"")</f>
        <v/>
      </c>
      <c r="E45" s="25" t="str">
        <f>IF(ISNUMBER('Raw Data'!D65),'Raw Data'!D65,"")</f>
        <v/>
      </c>
      <c r="F45" s="25" t="str">
        <f>IF(ISNUMBER('Raw Data'!E65),'Raw Data'!E65,"")</f>
        <v/>
      </c>
      <c r="G45" s="25" t="str">
        <f>IF(ISNUMBER('Raw Data'!F65),'Raw Data'!F65,"")</f>
        <v/>
      </c>
      <c r="H45" s="25" t="str">
        <f>IF(ISNUMBER('Raw Data'!G65),'Raw Data'!G65,"")</f>
        <v/>
      </c>
      <c r="I45" s="25" t="str">
        <f>IF(ISNUMBER('Raw Data'!H65),'Raw Data'!H65,"")</f>
        <v/>
      </c>
      <c r="J45" s="25" t="str">
        <f>IF(ISNUMBER('Raw Data'!I65),'Raw Data'!I65,"")</f>
        <v/>
      </c>
      <c r="K45" s="25" t="str">
        <f>IF(ISNUMBER('Raw Data'!J65),'Raw Data'!J65,"")</f>
        <v/>
      </c>
      <c r="L45" s="25" t="str">
        <f>IF(ISNUMBER('Raw Data'!K65),'Raw Data'!K65,"")</f>
        <v/>
      </c>
      <c r="M45" s="25" t="str">
        <f>IF(ISNUMBER('Raw Data'!L65),'Raw Data'!L65,"")</f>
        <v/>
      </c>
      <c r="N45" s="25" t="str">
        <f>IF(ISNUMBER('Raw Data'!M65),'Raw Data'!M65,"")</f>
        <v/>
      </c>
      <c r="O45" s="25" t="str">
        <f>IF(ISNUMBER('Raw Data'!N65),'Raw Data'!N65,"")</f>
        <v/>
      </c>
      <c r="P45" s="25" t="str">
        <f>IF(ISNUMBER('Raw Data'!O65),'Raw Data'!O65,"")</f>
        <v/>
      </c>
      <c r="Q45" s="25" t="str">
        <f>IF(ISNUMBER('Raw Data'!P65),'Raw Data'!P65,"")</f>
        <v/>
      </c>
      <c r="R45" s="25" t="str">
        <f>IF(ISNUMBER('Raw Data'!Q65),'Raw Data'!Q65,"")</f>
        <v/>
      </c>
      <c r="S45" s="25" t="str">
        <f>IF(ISNUMBER('Raw Data'!R65),'Raw Data'!R65,"")</f>
        <v/>
      </c>
      <c r="T45" s="25" t="str">
        <f>IF(ISNUMBER('Raw Data'!S65),'Raw Data'!S65,"")</f>
        <v/>
      </c>
      <c r="U45" s="25" t="str">
        <f>IF(ISNUMBER('Raw Data'!T65),'Raw Data'!T65,"")</f>
        <v/>
      </c>
      <c r="V45" s="25" t="str">
        <f>IF(ISNUMBER('Raw Data'!U65),'Raw Data'!U65,"")</f>
        <v/>
      </c>
      <c r="W45" s="25" t="str">
        <f>IF(ISNUMBER('Raw Data'!V65),'Raw Data'!V65,"")</f>
        <v/>
      </c>
      <c r="X45" s="25" t="str">
        <f>IF(ISNUMBER('Raw Data'!W65),'Raw Data'!W65,"")</f>
        <v/>
      </c>
      <c r="Y45" s="25" t="str">
        <f>IF(ISNUMBER('Raw Data'!X65),'Raw Data'!X65,"")</f>
        <v/>
      </c>
      <c r="Z45" s="25" t="str">
        <f>IF(ISNUMBER('Raw Data'!Y65),'Raw Data'!Y65,"")</f>
        <v/>
      </c>
      <c r="AA45" s="25">
        <f>IF(ISNUMBER('Raw Data'!Z65),'Raw Data'!Z65,"")</f>
        <v>7.8107983915341999</v>
      </c>
      <c r="AB45" s="25" t="str">
        <f>IF(ISNUMBER('Raw Data'!AA65),'Raw Data'!AA65,"")</f>
        <v/>
      </c>
      <c r="AC45" s="25" t="str">
        <f>IF(ISNUMBER('Raw Data'!AB65),'Raw Data'!AB65,"")</f>
        <v/>
      </c>
      <c r="AD45" s="25" t="str">
        <f>IF(ISNUMBER('Raw Data'!AC65),'Raw Data'!AC65,"")</f>
        <v/>
      </c>
      <c r="AE45" s="25">
        <f>IF(ISNUMBER('Raw Data'!AD65),'Raw Data'!AD65,"")</f>
        <v>14.4375</v>
      </c>
      <c r="AF45" s="25" t="str">
        <f>IF(ISNUMBER('Raw Data'!AE65),'Raw Data'!AE65,"")</f>
        <v/>
      </c>
      <c r="AG45" s="25">
        <f>IF(ISNUMBER('Raw Data'!AF65),'Raw Data'!AF65,"")</f>
        <v>16.337499999999999</v>
      </c>
      <c r="AH45" s="25" t="str">
        <f>IF(ISNUMBER('Raw Data'!AG65),'Raw Data'!AG65,"")</f>
        <v/>
      </c>
      <c r="AI45" s="25">
        <f>IF(ISNUMBER('Raw Data'!AH65),'Raw Data'!AH65,"")</f>
        <v>3.5625</v>
      </c>
      <c r="AJ45" s="25" t="str">
        <f>IF(ISNUMBER('Raw Data'!AI65),'Raw Data'!AI65,"")</f>
        <v/>
      </c>
      <c r="AK45" s="25" t="str">
        <f>IF(ISNUMBER('Raw Data'!AJ65),'Raw Data'!AJ65,"")</f>
        <v/>
      </c>
      <c r="AL45" s="25" t="str">
        <f>IF(ISNUMBER('Raw Data'!AK65),'Raw Data'!AK65,"")</f>
        <v/>
      </c>
      <c r="AM45" s="25" t="str">
        <f>IF(ISNUMBER('Raw Data'!AL65),'Raw Data'!AL65,"")</f>
        <v/>
      </c>
      <c r="AN45" s="25">
        <f>IF(ISNUMBER('Raw Data'!AM65),'Raw Data'!AM65,"")</f>
        <v>12.912500000000001</v>
      </c>
      <c r="AO45" s="25" t="str">
        <f>IF(ISNUMBER('Raw Data'!AN65),'Raw Data'!AN65,"")</f>
        <v/>
      </c>
      <c r="AP45" s="25">
        <f>IF(ISNUMBER('Raw Data'!AO65),'Raw Data'!AO65,"")</f>
        <v>6.1124999999999989</v>
      </c>
      <c r="AQ45" s="25" t="str">
        <f>IF(ISNUMBER('Raw Data'!AP65),'Raw Data'!AP65,"")</f>
        <v/>
      </c>
      <c r="AR45" s="25" t="str">
        <f>IF(ISNUMBER('Raw Data'!AQ65),'Raw Data'!AQ65,"")</f>
        <v/>
      </c>
      <c r="AS45" s="25" t="str">
        <f>IF(ISNUMBER('Raw Data'!AR65),'Raw Data'!AR65,"")</f>
        <v/>
      </c>
      <c r="AT45" s="25">
        <f>IF(ISNUMBER('Raw Data'!AS65),'Raw Data'!AS65,"")</f>
        <v>17.683333333333323</v>
      </c>
      <c r="AU45" s="25" t="str">
        <f>IF(ISNUMBER('Raw Data'!AT65),'Raw Data'!AT65,"")</f>
        <v/>
      </c>
      <c r="AV45" s="25">
        <f>IF(ISNUMBER('Raw Data'!AU65),'Raw Data'!AU65,"")</f>
        <v>3</v>
      </c>
      <c r="AW45" s="25" t="str">
        <f>IF(ISNUMBER('Raw Data'!AV65),'Raw Data'!AV65,"")</f>
        <v/>
      </c>
      <c r="AX45" s="25" t="str">
        <f>IF(ISNUMBER('Raw Data'!AW65),'Raw Data'!AW65,"")</f>
        <v/>
      </c>
      <c r="AY45" s="25">
        <f>IF(ISNUMBER('Raw Data'!AX65),'Raw Data'!AX65,"")</f>
        <v>13.9</v>
      </c>
      <c r="AZ45" s="25" t="str">
        <f>IF(ISNUMBER('Raw Data'!AY65),'Raw Data'!AY65,"")</f>
        <v/>
      </c>
      <c r="BA45" s="25">
        <f>IF(ISNUMBER('Raw Data'!AZ65),'Raw Data'!AZ65,"")</f>
        <v>1.8874999999999993</v>
      </c>
      <c r="BB45" s="25" t="str">
        <f>IF(ISNUMBER('Raw Data'!BA65),'Raw Data'!BA65,"")</f>
        <v/>
      </c>
      <c r="BC45" s="25">
        <f>IF(ISNUMBER('Raw Data'!BB65),'Raw Data'!BB65,"")</f>
        <v>17.275000000000002</v>
      </c>
      <c r="BD45" s="25" t="str">
        <f>IF(ISNUMBER('Raw Data'!BC65),'Raw Data'!BC65,"")</f>
        <v/>
      </c>
      <c r="BE45" s="25" t="str">
        <f>IF(ISNUMBER('Raw Data'!BD65),'Raw Data'!BD65,"")</f>
        <v/>
      </c>
      <c r="BF45" s="25" t="str">
        <f>IF(ISNUMBER('Raw Data'!BE65),'Raw Data'!BE65,"")</f>
        <v/>
      </c>
      <c r="BG45" s="25" t="str">
        <f>IF(ISNUMBER('Raw Data'!BF65),'Raw Data'!BF65,"")</f>
        <v/>
      </c>
      <c r="BH45" s="25">
        <f>IF(ISNUMBER('Raw Data'!BG65),'Raw Data'!BG65,"")</f>
        <v>11.274999999999999</v>
      </c>
      <c r="BI45" s="25" t="str">
        <f>IF(ISNUMBER('Raw Data'!BH65),'Raw Data'!BH65,"")</f>
        <v/>
      </c>
      <c r="BJ45" s="25">
        <f>IF(ISNUMBER('Raw Data'!BI65),'Raw Data'!BI65,"")</f>
        <v>14.687499999999998</v>
      </c>
      <c r="BK45" s="25" t="str">
        <f>IF(ISNUMBER('Raw Data'!BJ65),'Raw Data'!BJ65,"")</f>
        <v/>
      </c>
      <c r="BL45" s="25" t="str">
        <f>IF(ISNUMBER('Raw Data'!BK65),'Raw Data'!BK65,"")</f>
        <v/>
      </c>
      <c r="BM45" s="25">
        <f>IF(ISNUMBER('Raw Data'!BL65),'Raw Data'!BL65,"")</f>
        <v>2.1375000000000002</v>
      </c>
      <c r="BN45" s="25">
        <f>IF(ISNUMBER('Raw Data'!BM65),'Raw Data'!BM65,"")</f>
        <v>2.9374999999999991</v>
      </c>
      <c r="BO45" s="25" t="str">
        <f>IF(ISNUMBER('Raw Data'!BN65),'Raw Data'!BN65,"")</f>
        <v/>
      </c>
      <c r="BP45" s="25">
        <f>IF(ISNUMBER('Raw Data'!BO65),'Raw Data'!BO65,"")</f>
        <v>2.1666666666666656</v>
      </c>
      <c r="BQ45" s="25">
        <f>IF(ISNUMBER('Raw Data'!BP65),'Raw Data'!BP65,"")</f>
        <v>7.0333333333333252</v>
      </c>
      <c r="BR45" s="25" t="str">
        <f>IF(ISNUMBER('Raw Data'!BQ65),'Raw Data'!BQ65,"")</f>
        <v/>
      </c>
      <c r="BS45" s="25" t="str">
        <f>IF(ISNUMBER('Raw Data'!BR65),'Raw Data'!BR65,"")</f>
        <v/>
      </c>
      <c r="BT45" s="25" t="str">
        <f>IF(ISNUMBER('Raw Data'!BS65),'Raw Data'!BS65,"")</f>
        <v/>
      </c>
      <c r="BU45" s="25" t="str">
        <f>IF(ISNUMBER('Raw Data'!BT65),'Raw Data'!BT65,"")</f>
        <v/>
      </c>
      <c r="BV45" s="25">
        <f>IF(ISNUMBER('Raw Data'!BU65),'Raw Data'!BU65,"")</f>
        <v>12.200000000000001</v>
      </c>
      <c r="BW45" s="25" t="str">
        <f>IF(ISNUMBER('Raw Data'!BV65),'Raw Data'!BV65,"")</f>
        <v/>
      </c>
      <c r="BX45" s="25">
        <f>IF(ISNUMBER('Raw Data'!BW65),'Raw Data'!BW65,"")</f>
        <v>0.32500000000000018</v>
      </c>
      <c r="BY45" s="25" t="str">
        <f>IF(ISNUMBER('Raw Data'!BX65),'Raw Data'!BX65,"")</f>
        <v/>
      </c>
      <c r="BZ45" s="25" t="str">
        <f>IF(ISNUMBER('Raw Data'!BY65),'Raw Data'!BY65,"")</f>
        <v/>
      </c>
      <c r="CA45" s="25">
        <f>IF(ISNUMBER('Raw Data'!BZ65),'Raw Data'!BZ65,"")</f>
        <v>3.9374999999999991</v>
      </c>
      <c r="CB45" s="25" t="str">
        <f>IF(ISNUMBER('Raw Data'!CA65),'Raw Data'!CA65,"")</f>
        <v/>
      </c>
      <c r="CC45" s="25">
        <f>IF(ISNUMBER('Raw Data'!CB65),'Raw Data'!CB65,"")</f>
        <v>-0.48125000000000018</v>
      </c>
      <c r="CD45" s="25" t="str">
        <f>IF(ISNUMBER('Raw Data'!CC65),'Raw Data'!CC65,"")</f>
        <v/>
      </c>
      <c r="CE45" s="25">
        <f>IF(ISNUMBER('Raw Data'!CD65),'Raw Data'!CD65,"")</f>
        <v>8.4041666666666757</v>
      </c>
      <c r="CF45" s="25" t="str">
        <f>IF(ISNUMBER('Raw Data'!CE65),'Raw Data'!CE65,"")</f>
        <v/>
      </c>
      <c r="CG45" s="25" t="str">
        <f>IF(ISNUMBER('Raw Data'!CF65),'Raw Data'!CF65,"")</f>
        <v/>
      </c>
      <c r="CH45" s="25" t="str">
        <f>IF(ISNUMBER('Raw Data'!CG65),'Raw Data'!CG65,"")</f>
        <v/>
      </c>
      <c r="CI45" s="25" t="str">
        <f>IF(ISNUMBER('Raw Data'!CH65),'Raw Data'!CH65,"")</f>
        <v/>
      </c>
      <c r="CJ45" s="25">
        <f>IF(ISNUMBER('Raw Data'!CI65),'Raw Data'!CI65,"")</f>
        <v>4.9499999999999993</v>
      </c>
      <c r="CK45" s="25" t="str">
        <f>IF(ISNUMBER('Raw Data'!CJ65),'Raw Data'!CJ65,"")</f>
        <v/>
      </c>
      <c r="CL45" s="25">
        <f>IF(ISNUMBER('Raw Data'!CK65),'Raw Data'!CK65,"")</f>
        <v>2.5125000000000002</v>
      </c>
      <c r="CM45" s="25" t="str">
        <f>IF(ISNUMBER('Raw Data'!CL65),'Raw Data'!CL65,"")</f>
        <v/>
      </c>
      <c r="CN45" s="25" t="str">
        <f>IF(ISNUMBER('Raw Data'!CM65),'Raw Data'!CM65,"")</f>
        <v/>
      </c>
      <c r="CO45" s="25">
        <f>IF(ISNUMBER('Raw Data'!CN65),'Raw Data'!CN65,"")</f>
        <v>14.2</v>
      </c>
      <c r="CP45" s="25" t="str">
        <f>IF(ISNUMBER('Raw Data'!CO65),'Raw Data'!CO65,"")</f>
        <v/>
      </c>
      <c r="CQ45" s="25">
        <f>IF(ISNUMBER('Raw Data'!CP65),'Raw Data'!CP65,"")</f>
        <v>0.18750000000000089</v>
      </c>
      <c r="CR45" s="25" t="str">
        <f>IF(ISNUMBER('Raw Data'!CQ65),'Raw Data'!CQ65,"")</f>
        <v/>
      </c>
      <c r="CS45" s="25">
        <f>IF(ISNUMBER('Raw Data'!CR65),'Raw Data'!CR65,"")</f>
        <v>9.1999999999999993</v>
      </c>
      <c r="CT45" s="25" t="str">
        <f>IF(ISNUMBER('Raw Data'!CS65),'Raw Data'!CS65,"")</f>
        <v/>
      </c>
      <c r="CU45" s="25" t="str">
        <f>IF(ISNUMBER('Raw Data'!CT65),'Raw Data'!CT65,"")</f>
        <v/>
      </c>
      <c r="CV45" s="25" t="str">
        <f>IF(ISNUMBER('Raw Data'!CU65),'Raw Data'!CU65,"")</f>
        <v/>
      </c>
      <c r="CW45" s="25" t="str">
        <f>IF(ISNUMBER('Raw Data'!CV65),'Raw Data'!CV65,"")</f>
        <v/>
      </c>
      <c r="CX45" s="25">
        <f>IF(ISNUMBER('Raw Data'!CW65),'Raw Data'!CW65,"")</f>
        <v>16.683333333333341</v>
      </c>
      <c r="CY45" s="25" t="str">
        <f>IF(ISNUMBER('Raw Data'!CX65),'Raw Data'!CX65,"")</f>
        <v/>
      </c>
      <c r="CZ45" s="25">
        <f>IF(ISNUMBER('Raw Data'!CY65),'Raw Data'!CY65,"")</f>
        <v>3.8624999999999998</v>
      </c>
      <c r="DA45" s="25" t="str">
        <f>IF(ISNUMBER('Raw Data'!CZ65),'Raw Data'!CZ65,"")</f>
        <v/>
      </c>
      <c r="DB45" s="25" t="str">
        <f>IF(ISNUMBER('Raw Data'!DA65),'Raw Data'!DA65,"")</f>
        <v/>
      </c>
      <c r="DC45" s="25">
        <f>IF(ISNUMBER('Raw Data'!DB65),'Raw Data'!DB65,"")</f>
        <v>15.424999999999999</v>
      </c>
      <c r="DD45" s="25" t="str">
        <f>IF(ISNUMBER('Raw Data'!DC65),'Raw Data'!DC65,"")</f>
        <v/>
      </c>
      <c r="DE45" s="25">
        <f>IF(ISNUMBER('Raw Data'!DD65),'Raw Data'!DD65,"")</f>
        <v>4.2875000000000005</v>
      </c>
      <c r="DF45" s="25" t="str">
        <f>IF(ISNUMBER('Raw Data'!DE65),'Raw Data'!DE65,"")</f>
        <v/>
      </c>
      <c r="DG45" s="25">
        <f>IF(ISNUMBER('Raw Data'!DF65),'Raw Data'!DF65,"")</f>
        <v>14.924999999999999</v>
      </c>
      <c r="DH45" s="25" t="str">
        <f>IF(ISNUMBER('Raw Data'!DG65),'Raw Data'!DG65,"")</f>
        <v/>
      </c>
      <c r="DI45" s="25" t="str">
        <f>IF(ISNUMBER('Raw Data'!DH65),'Raw Data'!DH65,"")</f>
        <v/>
      </c>
      <c r="DJ45" s="25" t="str">
        <f>IF(ISNUMBER('Raw Data'!DI65),'Raw Data'!DI65,"")</f>
        <v/>
      </c>
      <c r="DK45" s="25" t="str">
        <f>IF(ISNUMBER('Raw Data'!DJ65),'Raw Data'!DJ65,"")</f>
        <v/>
      </c>
      <c r="DL45" s="25" t="str">
        <f>IF(ISNUMBER('Raw Data'!DK65),'Raw Data'!DK65,"")</f>
        <v/>
      </c>
      <c r="DM45" s="25">
        <f>IF(ISNUMBER('Raw Data'!DL65),'Raw Data'!DL65,"")</f>
        <v>17.4375</v>
      </c>
      <c r="DN45" s="25" t="str">
        <f>IF(ISNUMBER('Raw Data'!DM65),'Raw Data'!DM65,"")</f>
        <v/>
      </c>
      <c r="DO45" s="25">
        <f>IF(ISNUMBER('Raw Data'!DN65),'Raw Data'!DN65,"")</f>
        <v>9.8374999999999986</v>
      </c>
      <c r="DP45" s="25" t="str">
        <f>IF(ISNUMBER('Raw Data'!DO65),'Raw Data'!DO65,"")</f>
        <v/>
      </c>
      <c r="DQ45" s="25" t="str">
        <f>IF(ISNUMBER('Raw Data'!DP65),'Raw Data'!DP65,"")</f>
        <v/>
      </c>
      <c r="DR45" s="25" t="str">
        <f>IF(ISNUMBER('Raw Data'!DQ65),'Raw Data'!DQ65,"")</f>
        <v/>
      </c>
      <c r="DS45" s="25" t="str">
        <f>IF(ISNUMBER('Raw Data'!DR65),'Raw Data'!DR65,"")</f>
        <v/>
      </c>
      <c r="DT45" s="25" t="str">
        <f>IF(ISNUMBER('Raw Data'!DS65),'Raw Data'!DS65,"")</f>
        <v/>
      </c>
      <c r="DU45" s="25" t="str">
        <f>IF(ISNUMBER('Raw Data'!DT65),'Raw Data'!DT65,"")</f>
        <v/>
      </c>
      <c r="DV45" s="25" t="str">
        <f>IF(ISNUMBER('Raw Data'!DU65),'Raw Data'!DU65,"")</f>
        <v/>
      </c>
      <c r="DW45" s="25" t="str">
        <f>IF(ISNUMBER('Raw Data'!DV65),'Raw Data'!DV65,"")</f>
        <v/>
      </c>
      <c r="DX45" s="25" t="str">
        <f>IF(ISNUMBER('Raw Data'!DW65),'Raw Data'!DW65,"")</f>
        <v/>
      </c>
      <c r="DY45" s="25" t="str">
        <f>IF(ISNUMBER('Raw Data'!DX65),'Raw Data'!DX65,"")</f>
        <v/>
      </c>
      <c r="DZ45" s="25">
        <f>IF(ISNUMBER('Raw Data'!DY65),'Raw Data'!DY65,"")</f>
        <v>11.25</v>
      </c>
      <c r="EA45" s="25" t="str">
        <f>IF(ISNUMBER('Raw Data'!DZ65),'Raw Data'!DZ65,"")</f>
        <v/>
      </c>
      <c r="EB45" s="25" t="str">
        <f>IF(ISNUMBER('Raw Data'!EA65),'Raw Data'!EA65,"")</f>
        <v/>
      </c>
      <c r="EC45" s="25" t="str">
        <f>IF(ISNUMBER('Raw Data'!EB65),'Raw Data'!EB65,"")</f>
        <v/>
      </c>
      <c r="ED45" s="25" t="str">
        <f>IF(ISNUMBER('Raw Data'!EC65),'Raw Data'!EC65,"")</f>
        <v/>
      </c>
      <c r="EE45" s="25" t="str">
        <f>IF(ISNUMBER('Raw Data'!ED65),'Raw Data'!ED65,"")</f>
        <v/>
      </c>
      <c r="EF45" s="25" t="str">
        <f>IF(ISNUMBER('Raw Data'!EE65),'Raw Data'!EE65,"")</f>
        <v/>
      </c>
      <c r="EG45" s="25" t="str">
        <f>IF(ISNUMBER('Raw Data'!EF65),'Raw Data'!EF65,"")</f>
        <v/>
      </c>
      <c r="EH45" s="25">
        <f>IF(ISNUMBER('Raw Data'!EG65),'Raw Data'!EG65,"")</f>
        <v>2.4041666666666748</v>
      </c>
      <c r="EI45" s="25" t="str">
        <f>IF(ISNUMBER('Raw Data'!EH65),'Raw Data'!EH65,"")</f>
        <v/>
      </c>
      <c r="EJ45" s="25" t="str">
        <f>IF(ISNUMBER('Raw Data'!EI65),'Raw Data'!EI65,"")</f>
        <v/>
      </c>
      <c r="EK45" s="25" t="str">
        <f>IF(ISNUMBER('Raw Data'!EJ65),'Raw Data'!EJ65,"")</f>
        <v/>
      </c>
      <c r="EL45" s="25" t="str">
        <f>IF(ISNUMBER('Raw Data'!EK65),'Raw Data'!EK65,"")</f>
        <v/>
      </c>
      <c r="EM45" s="25" t="str">
        <f>IF(ISNUMBER('Raw Data'!EL65),'Raw Data'!EL65,"")</f>
        <v/>
      </c>
      <c r="EN45" s="25" t="str">
        <f>IF(ISNUMBER('Raw Data'!EM65),'Raw Data'!EM65,"")</f>
        <v/>
      </c>
      <c r="EO45" s="25" t="str">
        <f>IF(ISNUMBER('Raw Data'!EN65),'Raw Data'!EN65,"")</f>
        <v/>
      </c>
      <c r="EP45" s="25" t="str">
        <f>IF(ISNUMBER('Raw Data'!EO65),'Raw Data'!EO65,"")</f>
        <v/>
      </c>
      <c r="EQ45" s="25" t="str">
        <f>IF(ISNUMBER('Raw Data'!EP65),'Raw Data'!EP65,"")</f>
        <v/>
      </c>
      <c r="ER45" s="25" t="str">
        <f>IF(ISNUMBER('Raw Data'!EQ65),'Raw Data'!EQ65,"")</f>
        <v/>
      </c>
      <c r="ES45" s="25" t="str">
        <f>IF(ISNUMBER('Raw Data'!ER65),'Raw Data'!ER65,"")</f>
        <v/>
      </c>
      <c r="ET45" s="25" t="str">
        <f>IF(ISNUMBER('Raw Data'!ES65),'Raw Data'!ES65,"")</f>
        <v/>
      </c>
      <c r="EU45" s="25" t="str">
        <f>IF(ISNUMBER('Raw Data'!ET65),'Raw Data'!ET65,"")</f>
        <v/>
      </c>
      <c r="EV45" s="25" t="str">
        <f>IF(ISNUMBER('Raw Data'!EU65),'Raw Data'!EU65,"")</f>
        <v/>
      </c>
      <c r="EW45" s="25" t="str">
        <f>IF(ISNUMBER('Raw Data'!EV65),'Raw Data'!EV65,"")</f>
        <v/>
      </c>
      <c r="EX45" s="25" t="str">
        <f>IF(ISNUMBER('Raw Data'!EW65),'Raw Data'!EW65,"")</f>
        <v/>
      </c>
      <c r="EY45" s="25" t="str">
        <f>IF(ISNUMBER('Raw Data'!EX65),'Raw Data'!EX65,"")</f>
        <v/>
      </c>
      <c r="EZ45" s="25" t="str">
        <f>IF(ISNUMBER('Raw Data'!EY65),'Raw Data'!EY65,"")</f>
        <v/>
      </c>
      <c r="FA45" s="25" t="str">
        <f>IF(ISNUMBER('Raw Data'!EZ65),'Raw Data'!EZ65,"")</f>
        <v/>
      </c>
      <c r="FB45" s="25" t="str">
        <f>IF(ISNUMBER('Raw Data'!FA65),'Raw Data'!FA65,"")</f>
        <v/>
      </c>
      <c r="FC45" s="25" t="str">
        <f>IF(ISNUMBER('Raw Data'!FB65),'Raw Data'!FB65,"")</f>
        <v/>
      </c>
      <c r="FD45" s="25" t="str">
        <f>IF(ISNUMBER('Raw Data'!FC65),'Raw Data'!FC65,"")</f>
        <v/>
      </c>
      <c r="FE45" s="25" t="str">
        <f>IF(ISNUMBER('Raw Data'!FD65),'Raw Data'!FD65,"")</f>
        <v/>
      </c>
      <c r="FF45" s="25" t="str">
        <f>IF(ISNUMBER('Raw Data'!FE65),'Raw Data'!FE65,"")</f>
        <v/>
      </c>
      <c r="FG45" s="25" t="str">
        <f>IF(ISNUMBER('Raw Data'!FF65),'Raw Data'!FF65,"")</f>
        <v/>
      </c>
      <c r="FH45" s="25">
        <f>IF(ISNUMBER('Raw Data'!FG65),'Raw Data'!FG65,"")</f>
        <v>3.7500000000000533E-2</v>
      </c>
      <c r="FI45" s="25" t="str">
        <f>IF(ISNUMBER('Raw Data'!FH65),'Raw Data'!FH65,"")</f>
        <v/>
      </c>
      <c r="FJ45" s="25" t="str">
        <f>IF(ISNUMBER('Raw Data'!FI65),'Raw Data'!FI65,"")</f>
        <v/>
      </c>
      <c r="FK45" s="25" t="str">
        <f>IF(ISNUMBER('Raw Data'!FJ65),'Raw Data'!FJ65,"")</f>
        <v/>
      </c>
      <c r="FL45" s="25" t="str">
        <f>IF(ISNUMBER('Raw Data'!FK65),'Raw Data'!FK65,"")</f>
        <v/>
      </c>
      <c r="FM45" s="25" t="str">
        <f>IF(ISNUMBER('Raw Data'!FL65),'Raw Data'!FL65,"")</f>
        <v/>
      </c>
      <c r="FN45" s="25" t="str">
        <f>IF(ISNUMBER('Raw Data'!FM65),'Raw Data'!FM65,"")</f>
        <v/>
      </c>
      <c r="FO45" s="25" t="str">
        <f>IF(ISNUMBER('Raw Data'!FN65),'Raw Data'!FN65,"")</f>
        <v/>
      </c>
      <c r="FP45" s="25" t="str">
        <f>IF(ISNUMBER('Raw Data'!FO65),'Raw Data'!FO65,"")</f>
        <v/>
      </c>
      <c r="FQ45" s="25" t="str">
        <f>IF(ISNUMBER('Raw Data'!FP65),'Raw Data'!FP65,"")</f>
        <v/>
      </c>
      <c r="FR45" s="25" t="str">
        <f>IF(ISNUMBER('Raw Data'!FQ65),'Raw Data'!FQ65,"")</f>
        <v/>
      </c>
      <c r="FS45" s="25" t="str">
        <f>IF(ISNUMBER('Raw Data'!FR65),'Raw Data'!FR65,"")</f>
        <v/>
      </c>
    </row>
    <row r="46" spans="1:176" s="4" customFormat="1" x14ac:dyDescent="0.25">
      <c r="A46" s="25" t="s">
        <v>28</v>
      </c>
      <c r="B46" s="26" t="s">
        <v>9</v>
      </c>
      <c r="C46" s="25"/>
      <c r="D46" s="25" t="str">
        <f>IF(ISNUMBER('Raw Data'!C66),'Raw Data'!C66,"")</f>
        <v/>
      </c>
      <c r="E46" s="25" t="str">
        <f>IF(ISNUMBER('Raw Data'!D66),'Raw Data'!D66,"")</f>
        <v/>
      </c>
      <c r="F46" s="25" t="str">
        <f>IF(ISNUMBER('Raw Data'!E66),'Raw Data'!E66,"")</f>
        <v/>
      </c>
      <c r="G46" s="25" t="str">
        <f>IF(ISNUMBER('Raw Data'!F66),'Raw Data'!F66,"")</f>
        <v/>
      </c>
      <c r="H46" s="25" t="str">
        <f>IF(ISNUMBER('Raw Data'!G66),'Raw Data'!G66,"")</f>
        <v/>
      </c>
      <c r="I46" s="25" t="str">
        <f>IF(ISNUMBER('Raw Data'!H66),'Raw Data'!H66,"")</f>
        <v/>
      </c>
      <c r="J46" s="25" t="str">
        <f>IF(ISNUMBER('Raw Data'!I66),'Raw Data'!I66,"")</f>
        <v/>
      </c>
      <c r="K46" s="25" t="str">
        <f>IF(ISNUMBER('Raw Data'!J66),'Raw Data'!J66,"")</f>
        <v/>
      </c>
      <c r="L46" s="25" t="str">
        <f>IF(ISNUMBER('Raw Data'!K66),'Raw Data'!K66,"")</f>
        <v/>
      </c>
      <c r="M46" s="25" t="str">
        <f>IF(ISNUMBER('Raw Data'!L66),'Raw Data'!L66,"")</f>
        <v/>
      </c>
      <c r="N46" s="25" t="str">
        <f>IF(ISNUMBER('Raw Data'!M66),'Raw Data'!M66,"")</f>
        <v/>
      </c>
      <c r="O46" s="25" t="str">
        <f>IF(ISNUMBER('Raw Data'!N66),'Raw Data'!N66,"")</f>
        <v/>
      </c>
      <c r="P46" s="25" t="str">
        <f>IF(ISNUMBER('Raw Data'!O66),'Raw Data'!O66,"")</f>
        <v/>
      </c>
      <c r="Q46" s="25" t="str">
        <f>IF(ISNUMBER('Raw Data'!P66),'Raw Data'!P66,"")</f>
        <v/>
      </c>
      <c r="R46" s="25" t="str">
        <f>IF(ISNUMBER('Raw Data'!Q66),'Raw Data'!Q66,"")</f>
        <v/>
      </c>
      <c r="S46" s="25" t="str">
        <f>IF(ISNUMBER('Raw Data'!R66),'Raw Data'!R66,"")</f>
        <v/>
      </c>
      <c r="T46" s="25" t="str">
        <f>IF(ISNUMBER('Raw Data'!S66),'Raw Data'!S66,"")</f>
        <v/>
      </c>
      <c r="U46" s="25" t="str">
        <f>IF(ISNUMBER('Raw Data'!T66),'Raw Data'!T66,"")</f>
        <v/>
      </c>
      <c r="V46" s="25" t="str">
        <f>IF(ISNUMBER('Raw Data'!U66),'Raw Data'!U66,"")</f>
        <v/>
      </c>
      <c r="W46" s="25" t="str">
        <f>IF(ISNUMBER('Raw Data'!V66),'Raw Data'!V66,"")</f>
        <v/>
      </c>
      <c r="X46" s="25" t="str">
        <f>IF(ISNUMBER('Raw Data'!W66),'Raw Data'!W66,"")</f>
        <v/>
      </c>
      <c r="Y46" s="25" t="str">
        <f>IF(ISNUMBER('Raw Data'!X66),'Raw Data'!X66,"")</f>
        <v/>
      </c>
      <c r="Z46" s="25" t="str">
        <f>IF(ISNUMBER('Raw Data'!Y66),'Raw Data'!Y66,"")</f>
        <v/>
      </c>
      <c r="AA46" s="25">
        <f>IF(ISNUMBER('Raw Data'!Z66),'Raw Data'!Z66,"")</f>
        <v>6.925839156627676</v>
      </c>
      <c r="AB46" s="25" t="str">
        <f>IF(ISNUMBER('Raw Data'!AA66),'Raw Data'!AA66,"")</f>
        <v/>
      </c>
      <c r="AC46" s="25" t="str">
        <f>IF(ISNUMBER('Raw Data'!AB66),'Raw Data'!AB66,"")</f>
        <v/>
      </c>
      <c r="AD46" s="25" t="str">
        <f>IF(ISNUMBER('Raw Data'!AC66),'Raw Data'!AC66,"")</f>
        <v/>
      </c>
      <c r="AE46" s="25">
        <f>IF(ISNUMBER('Raw Data'!AD66),'Raw Data'!AD66,"")</f>
        <v>3.6743231207076743</v>
      </c>
      <c r="AF46" s="25" t="str">
        <f>IF(ISNUMBER('Raw Data'!AE66),'Raw Data'!AE66,"")</f>
        <v/>
      </c>
      <c r="AG46" s="25">
        <f>IF(ISNUMBER('Raw Data'!AF66),'Raw Data'!AF66,"")</f>
        <v>4.6283150446863255</v>
      </c>
      <c r="AH46" s="25" t="str">
        <f>IF(ISNUMBER('Raw Data'!AG66),'Raw Data'!AG66,"")</f>
        <v/>
      </c>
      <c r="AI46" s="25">
        <f>IF(ISNUMBER('Raw Data'!AH66),'Raw Data'!AH66,"")</f>
        <v>1.0528053479860748</v>
      </c>
      <c r="AJ46" s="25" t="str">
        <f>IF(ISNUMBER('Raw Data'!AI66),'Raw Data'!AI66,"")</f>
        <v/>
      </c>
      <c r="AK46" s="25" t="str">
        <f>IF(ISNUMBER('Raw Data'!AJ66),'Raw Data'!AJ66,"")</f>
        <v/>
      </c>
      <c r="AL46" s="25" t="str">
        <f>IF(ISNUMBER('Raw Data'!AK66),'Raw Data'!AK66,"")</f>
        <v/>
      </c>
      <c r="AM46" s="25" t="str">
        <f>IF(ISNUMBER('Raw Data'!AL66),'Raw Data'!AL66,"")</f>
        <v/>
      </c>
      <c r="AN46" s="25">
        <f>IF(ISNUMBER('Raw Data'!AM66),'Raw Data'!AM66,"")</f>
        <v>4.9755836340044501</v>
      </c>
      <c r="AO46" s="25" t="str">
        <f>IF(ISNUMBER('Raw Data'!AN66),'Raw Data'!AN66,"")</f>
        <v/>
      </c>
      <c r="AP46" s="25">
        <f>IF(ISNUMBER('Raw Data'!AO66),'Raw Data'!AO66,"")</f>
        <v>0.95448327476825057</v>
      </c>
      <c r="AQ46" s="25" t="str">
        <f>IF(ISNUMBER('Raw Data'!AP66),'Raw Data'!AP66,"")</f>
        <v/>
      </c>
      <c r="AR46" s="25" t="str">
        <f>IF(ISNUMBER('Raw Data'!AQ66),'Raw Data'!AQ66,"")</f>
        <v/>
      </c>
      <c r="AS46" s="25" t="str">
        <f>IF(ISNUMBER('Raw Data'!AR66),'Raw Data'!AR66,"")</f>
        <v/>
      </c>
      <c r="AT46" s="25">
        <f>IF(ISNUMBER('Raw Data'!AS66),'Raw Data'!AS66,"")</f>
        <v>6.3277417891418493</v>
      </c>
      <c r="AU46" s="25" t="str">
        <f>IF(ISNUMBER('Raw Data'!AT66),'Raw Data'!AT66,"")</f>
        <v/>
      </c>
      <c r="AV46" s="25">
        <f>IF(ISNUMBER('Raw Data'!AU66),'Raw Data'!AU66,"")</f>
        <v>1.5175125143685504</v>
      </c>
      <c r="AW46" s="25" t="str">
        <f>IF(ISNUMBER('Raw Data'!AV66),'Raw Data'!AV66,"")</f>
        <v/>
      </c>
      <c r="AX46" s="25" t="str">
        <f>IF(ISNUMBER('Raw Data'!AW66),'Raw Data'!AW66,"")</f>
        <v/>
      </c>
      <c r="AY46" s="25">
        <f>IF(ISNUMBER('Raw Data'!AX66),'Raw Data'!AX66,"")</f>
        <v>7.9603437796757746</v>
      </c>
      <c r="AZ46" s="25" t="str">
        <f>IF(ISNUMBER('Raw Data'!AY66),'Raw Data'!AY66,"")</f>
        <v/>
      </c>
      <c r="BA46" s="25">
        <f>IF(ISNUMBER('Raw Data'!AZ66),'Raw Data'!AZ66,"")</f>
        <v>2.5825288903303498</v>
      </c>
      <c r="BB46" s="25" t="str">
        <f>IF(ISNUMBER('Raw Data'!BA66),'Raw Data'!BA66,"")</f>
        <v/>
      </c>
      <c r="BC46" s="25">
        <f>IF(ISNUMBER('Raw Data'!BB66),'Raw Data'!BB66,"")</f>
        <v>8.0296234070380006</v>
      </c>
      <c r="BD46" s="25" t="str">
        <f>IF(ISNUMBER('Raw Data'!BC66),'Raw Data'!BC66,"")</f>
        <v/>
      </c>
      <c r="BE46" s="25" t="str">
        <f>IF(ISNUMBER('Raw Data'!BD66),'Raw Data'!BD66,"")</f>
        <v/>
      </c>
      <c r="BF46" s="25" t="str">
        <f>IF(ISNUMBER('Raw Data'!BE66),'Raw Data'!BE66,"")</f>
        <v/>
      </c>
      <c r="BG46" s="25" t="str">
        <f>IF(ISNUMBER('Raw Data'!BF66),'Raw Data'!BF66,"")</f>
        <v/>
      </c>
      <c r="BH46" s="25">
        <f>IF(ISNUMBER('Raw Data'!BG66),'Raw Data'!BG66,"")</f>
        <v>6.6083789886423254</v>
      </c>
      <c r="BI46" s="25" t="str">
        <f>IF(ISNUMBER('Raw Data'!BH66),'Raw Data'!BH66,"")</f>
        <v/>
      </c>
      <c r="BJ46" s="25">
        <f>IF(ISNUMBER('Raw Data'!BI66),'Raw Data'!BI66,"")</f>
        <v>1.1449923831983</v>
      </c>
      <c r="BK46" s="25" t="str">
        <f>IF(ISNUMBER('Raw Data'!BJ66),'Raw Data'!BJ66,"")</f>
        <v/>
      </c>
      <c r="BL46" s="25" t="str">
        <f>IF(ISNUMBER('Raw Data'!BK66),'Raw Data'!BK66,"")</f>
        <v/>
      </c>
      <c r="BM46" s="25">
        <f>IF(ISNUMBER('Raw Data'!BL66),'Raw Data'!BL66,"")</f>
        <v>4.588297958815625</v>
      </c>
      <c r="BN46" s="25">
        <f>IF(ISNUMBER('Raw Data'!BM66),'Raw Data'!BM66,"")</f>
        <v>3.8800171608810246</v>
      </c>
      <c r="BO46" s="25" t="str">
        <f>IF(ISNUMBER('Raw Data'!BN66),'Raw Data'!BN66,"")</f>
        <v/>
      </c>
      <c r="BP46" s="25">
        <f>IF(ISNUMBER('Raw Data'!BO66),'Raw Data'!BO66,"")</f>
        <v>-6.8457058746374422E-2</v>
      </c>
      <c r="BQ46" s="25">
        <f>IF(ISNUMBER('Raw Data'!BP66),'Raw Data'!BP66,"")</f>
        <v>2.2509117134438759</v>
      </c>
      <c r="BR46" s="25" t="str">
        <f>IF(ISNUMBER('Raw Data'!BQ66),'Raw Data'!BQ66,"")</f>
        <v/>
      </c>
      <c r="BS46" s="25" t="str">
        <f>IF(ISNUMBER('Raw Data'!BR66),'Raw Data'!BR66,"")</f>
        <v/>
      </c>
      <c r="BT46" s="25" t="str">
        <f>IF(ISNUMBER('Raw Data'!BS66),'Raw Data'!BS66,"")</f>
        <v/>
      </c>
      <c r="BU46" s="25" t="str">
        <f>IF(ISNUMBER('Raw Data'!BT66),'Raw Data'!BT66,"")</f>
        <v/>
      </c>
      <c r="BV46" s="25">
        <f>IF(ISNUMBER('Raw Data'!BU66),'Raw Data'!BU66,"")</f>
        <v>5.8901549051542252</v>
      </c>
      <c r="BW46" s="25" t="str">
        <f>IF(ISNUMBER('Raw Data'!BV66),'Raw Data'!BV66,"")</f>
        <v/>
      </c>
      <c r="BX46" s="25">
        <f>IF(ISNUMBER('Raw Data'!BW66),'Raw Data'!BW66,"")</f>
        <v>-0.31926682887522428</v>
      </c>
      <c r="BY46" s="25" t="str">
        <f>IF(ISNUMBER('Raw Data'!BX66),'Raw Data'!BX66,"")</f>
        <v/>
      </c>
      <c r="BZ46" s="25" t="str">
        <f>IF(ISNUMBER('Raw Data'!BY66),'Raw Data'!BY66,"")</f>
        <v/>
      </c>
      <c r="CA46" s="25">
        <f>IF(ISNUMBER('Raw Data'!BZ66),'Raw Data'!BZ66,"")</f>
        <v>4.4596237664095</v>
      </c>
      <c r="CB46" s="25" t="str">
        <f>IF(ISNUMBER('Raw Data'!CA66),'Raw Data'!CA66,"")</f>
        <v/>
      </c>
      <c r="CC46" s="25">
        <f>IF(ISNUMBER('Raw Data'!CB66),'Raw Data'!CB66,"")</f>
        <v>0.39844268720255016</v>
      </c>
      <c r="CD46" s="25" t="str">
        <f>IF(ISNUMBER('Raw Data'!CC66),'Raw Data'!CC66,"")</f>
        <v/>
      </c>
      <c r="CE46" s="25">
        <f>IF(ISNUMBER('Raw Data'!CD66),'Raw Data'!CD66,"")</f>
        <v>2.8069090375127246</v>
      </c>
      <c r="CF46" s="25" t="str">
        <f>IF(ISNUMBER('Raw Data'!CE66),'Raw Data'!CE66,"")</f>
        <v/>
      </c>
      <c r="CG46" s="25" t="str">
        <f>IF(ISNUMBER('Raw Data'!CF66),'Raw Data'!CF66,"")</f>
        <v/>
      </c>
      <c r="CH46" s="25" t="str">
        <f>IF(ISNUMBER('Raw Data'!CG66),'Raw Data'!CG66,"")</f>
        <v/>
      </c>
      <c r="CI46" s="25" t="str">
        <f>IF(ISNUMBER('Raw Data'!CH66),'Raw Data'!CH66,"")</f>
        <v/>
      </c>
      <c r="CJ46" s="25">
        <f>IF(ISNUMBER('Raw Data'!CI66),'Raw Data'!CI66,"")</f>
        <v>2.3688969171249257</v>
      </c>
      <c r="CK46" s="25" t="str">
        <f>IF(ISNUMBER('Raw Data'!CJ66),'Raw Data'!CJ66,"")</f>
        <v/>
      </c>
      <c r="CL46" s="25">
        <f>IF(ISNUMBER('Raw Data'!CK66),'Raw Data'!CK66,"")</f>
        <v>0.31412245644804937</v>
      </c>
      <c r="CM46" s="25" t="str">
        <f>IF(ISNUMBER('Raw Data'!CL66),'Raw Data'!CL66,"")</f>
        <v/>
      </c>
      <c r="CN46" s="25" t="str">
        <f>IF(ISNUMBER('Raw Data'!CM66),'Raw Data'!CM66,"")</f>
        <v/>
      </c>
      <c r="CO46" s="25">
        <f>IF(ISNUMBER('Raw Data'!CN66),'Raw Data'!CN66,"")</f>
        <v>5.7856896784517753</v>
      </c>
      <c r="CP46" s="25" t="str">
        <f>IF(ISNUMBER('Raw Data'!CO66),'Raw Data'!CO66,"")</f>
        <v/>
      </c>
      <c r="CQ46" s="25">
        <f>IF(ISNUMBER('Raw Data'!CP66),'Raw Data'!CP66,"")</f>
        <v>0.11777424625880073</v>
      </c>
      <c r="CR46" s="25" t="str">
        <f>IF(ISNUMBER('Raw Data'!CQ66),'Raw Data'!CQ66,"")</f>
        <v/>
      </c>
      <c r="CS46" s="25">
        <f>IF(ISNUMBER('Raw Data'!CR66),'Raw Data'!CR66,"")</f>
        <v>1.9590312864564243</v>
      </c>
      <c r="CT46" s="25" t="str">
        <f>IF(ISNUMBER('Raw Data'!CS66),'Raw Data'!CS66,"")</f>
        <v/>
      </c>
      <c r="CU46" s="25" t="str">
        <f>IF(ISNUMBER('Raw Data'!CT66),'Raw Data'!CT66,"")</f>
        <v/>
      </c>
      <c r="CV46" s="25" t="str">
        <f>IF(ISNUMBER('Raw Data'!CU66),'Raw Data'!CU66,"")</f>
        <v/>
      </c>
      <c r="CW46" s="25" t="str">
        <f>IF(ISNUMBER('Raw Data'!CV66),'Raw Data'!CV66,"")</f>
        <v/>
      </c>
      <c r="CX46" s="25">
        <f>IF(ISNUMBER('Raw Data'!CW66),'Raw Data'!CW66,"")</f>
        <v>10.244192486969176</v>
      </c>
      <c r="CY46" s="25" t="str">
        <f>IF(ISNUMBER('Raw Data'!CX66),'Raw Data'!CX66,"")</f>
        <v/>
      </c>
      <c r="CZ46" s="25">
        <f>IF(ISNUMBER('Raw Data'!CY66),'Raw Data'!CY66,"")</f>
        <v>7.3313109125010758</v>
      </c>
      <c r="DA46" s="25" t="str">
        <f>IF(ISNUMBER('Raw Data'!CZ66),'Raw Data'!CZ66,"")</f>
        <v/>
      </c>
      <c r="DB46" s="25" t="str">
        <f>IF(ISNUMBER('Raw Data'!DA66),'Raw Data'!DA66,"")</f>
        <v/>
      </c>
      <c r="DC46" s="25">
        <f>IF(ISNUMBER('Raw Data'!DB66),'Raw Data'!DB66,"")</f>
        <v>9.8523790986836755</v>
      </c>
      <c r="DD46" s="25" t="str">
        <f>IF(ISNUMBER('Raw Data'!DC66),'Raw Data'!DC66,"")</f>
        <v/>
      </c>
      <c r="DE46" s="25">
        <f>IF(ISNUMBER('Raw Data'!DD66),'Raw Data'!DD66,"")</f>
        <v>8.5727548817308001</v>
      </c>
      <c r="DF46" s="25" t="str">
        <f>IF(ISNUMBER('Raw Data'!DE66),'Raw Data'!DE66,"")</f>
        <v/>
      </c>
      <c r="DG46" s="25">
        <f>IF(ISNUMBER('Raw Data'!DF66),'Raw Data'!DF66,"")</f>
        <v>10.081551952309251</v>
      </c>
      <c r="DH46" s="25" t="str">
        <f>IF(ISNUMBER('Raw Data'!DG66),'Raw Data'!DG66,"")</f>
        <v/>
      </c>
      <c r="DI46" s="25" t="str">
        <f>IF(ISNUMBER('Raw Data'!DH66),'Raw Data'!DH66,"")</f>
        <v/>
      </c>
      <c r="DJ46" s="25" t="str">
        <f>IF(ISNUMBER('Raw Data'!DI66),'Raw Data'!DI66,"")</f>
        <v/>
      </c>
      <c r="DK46" s="25" t="str">
        <f>IF(ISNUMBER('Raw Data'!DJ66),'Raw Data'!DJ66,"")</f>
        <v/>
      </c>
      <c r="DL46" s="25" t="str">
        <f>IF(ISNUMBER('Raw Data'!DK66),'Raw Data'!DK66,"")</f>
        <v/>
      </c>
      <c r="DM46" s="25">
        <f>IF(ISNUMBER('Raw Data'!DL66),'Raw Data'!DL66,"")</f>
        <v>11.830195766649926</v>
      </c>
      <c r="DN46" s="25" t="str">
        <f>IF(ISNUMBER('Raw Data'!DM66),'Raw Data'!DM66,"")</f>
        <v/>
      </c>
      <c r="DO46" s="25">
        <f>IF(ISNUMBER('Raw Data'!DN66),'Raw Data'!DN66,"")</f>
        <v>10.455662210549574</v>
      </c>
      <c r="DP46" s="25" t="str">
        <f>IF(ISNUMBER('Raw Data'!DO66),'Raw Data'!DO66,"")</f>
        <v/>
      </c>
      <c r="DQ46" s="25" t="str">
        <f>IF(ISNUMBER('Raw Data'!DP66),'Raw Data'!DP66,"")</f>
        <v/>
      </c>
      <c r="DR46" s="25" t="str">
        <f>IF(ISNUMBER('Raw Data'!DQ66),'Raw Data'!DQ66,"")</f>
        <v/>
      </c>
      <c r="DS46" s="25" t="str">
        <f>IF(ISNUMBER('Raw Data'!DR66),'Raw Data'!DR66,"")</f>
        <v/>
      </c>
      <c r="DT46" s="25" t="str">
        <f>IF(ISNUMBER('Raw Data'!DS66),'Raw Data'!DS66,"")</f>
        <v/>
      </c>
      <c r="DU46" s="25" t="str">
        <f>IF(ISNUMBER('Raw Data'!DT66),'Raw Data'!DT66,"")</f>
        <v/>
      </c>
      <c r="DV46" s="25" t="str">
        <f>IF(ISNUMBER('Raw Data'!DU66),'Raw Data'!DU66,"")</f>
        <v/>
      </c>
      <c r="DW46" s="25" t="str">
        <f>IF(ISNUMBER('Raw Data'!DV66),'Raw Data'!DV66,"")</f>
        <v/>
      </c>
      <c r="DX46" s="25" t="str">
        <f>IF(ISNUMBER('Raw Data'!DW66),'Raw Data'!DW66,"")</f>
        <v/>
      </c>
      <c r="DY46" s="25" t="str">
        <f>IF(ISNUMBER('Raw Data'!DX66),'Raw Data'!DX66,"")</f>
        <v/>
      </c>
      <c r="DZ46" s="25">
        <f>IF(ISNUMBER('Raw Data'!DY66),'Raw Data'!DY66,"")</f>
        <v>1.1477409756138996</v>
      </c>
      <c r="EA46" s="25" t="str">
        <f>IF(ISNUMBER('Raw Data'!DZ66),'Raw Data'!DZ66,"")</f>
        <v/>
      </c>
      <c r="EB46" s="25" t="str">
        <f>IF(ISNUMBER('Raw Data'!EA66),'Raw Data'!EA66,"")</f>
        <v/>
      </c>
      <c r="EC46" s="25" t="str">
        <f>IF(ISNUMBER('Raw Data'!EB66),'Raw Data'!EB66,"")</f>
        <v/>
      </c>
      <c r="ED46" s="25" t="str">
        <f>IF(ISNUMBER('Raw Data'!EC66),'Raw Data'!EC66,"")</f>
        <v/>
      </c>
      <c r="EE46" s="25" t="str">
        <f>IF(ISNUMBER('Raw Data'!ED66),'Raw Data'!ED66,"")</f>
        <v/>
      </c>
      <c r="EF46" s="25" t="str">
        <f>IF(ISNUMBER('Raw Data'!EE66),'Raw Data'!EE66,"")</f>
        <v/>
      </c>
      <c r="EG46" s="25" t="str">
        <f>IF(ISNUMBER('Raw Data'!EF66),'Raw Data'!EF66,"")</f>
        <v/>
      </c>
      <c r="EH46" s="25">
        <f>IF(ISNUMBER('Raw Data'!EG66),'Raw Data'!EG66,"")</f>
        <v>1.5532453396550006</v>
      </c>
      <c r="EI46" s="25" t="str">
        <f>IF(ISNUMBER('Raw Data'!EH66),'Raw Data'!EH66,"")</f>
        <v/>
      </c>
      <c r="EJ46" s="25" t="str">
        <f>IF(ISNUMBER('Raw Data'!EI66),'Raw Data'!EI66,"")</f>
        <v/>
      </c>
      <c r="EK46" s="25" t="str">
        <f>IF(ISNUMBER('Raw Data'!EJ66),'Raw Data'!EJ66,"")</f>
        <v/>
      </c>
      <c r="EL46" s="25" t="str">
        <f>IF(ISNUMBER('Raw Data'!EK66),'Raw Data'!EK66,"")</f>
        <v/>
      </c>
      <c r="EM46" s="25" t="str">
        <f>IF(ISNUMBER('Raw Data'!EL66),'Raw Data'!EL66,"")</f>
        <v/>
      </c>
      <c r="EN46" s="25" t="str">
        <f>IF(ISNUMBER('Raw Data'!EM66),'Raw Data'!EM66,"")</f>
        <v/>
      </c>
      <c r="EO46" s="25" t="str">
        <f>IF(ISNUMBER('Raw Data'!EN66),'Raw Data'!EN66,"")</f>
        <v/>
      </c>
      <c r="EP46" s="25" t="str">
        <f>IF(ISNUMBER('Raw Data'!EO66),'Raw Data'!EO66,"")</f>
        <v/>
      </c>
      <c r="EQ46" s="25" t="str">
        <f>IF(ISNUMBER('Raw Data'!EP66),'Raw Data'!EP66,"")</f>
        <v/>
      </c>
      <c r="ER46" s="25" t="str">
        <f>IF(ISNUMBER('Raw Data'!EQ66),'Raw Data'!EQ66,"")</f>
        <v/>
      </c>
      <c r="ES46" s="25" t="str">
        <f>IF(ISNUMBER('Raw Data'!ER66),'Raw Data'!ER66,"")</f>
        <v/>
      </c>
      <c r="ET46" s="25" t="str">
        <f>IF(ISNUMBER('Raw Data'!ES66),'Raw Data'!ES66,"")</f>
        <v/>
      </c>
      <c r="EU46" s="25" t="str">
        <f>IF(ISNUMBER('Raw Data'!ET66),'Raw Data'!ET66,"")</f>
        <v/>
      </c>
      <c r="EV46" s="25" t="str">
        <f>IF(ISNUMBER('Raw Data'!EU66),'Raw Data'!EU66,"")</f>
        <v/>
      </c>
      <c r="EW46" s="25" t="str">
        <f>IF(ISNUMBER('Raw Data'!EV66),'Raw Data'!EV66,"")</f>
        <v/>
      </c>
      <c r="EX46" s="25" t="str">
        <f>IF(ISNUMBER('Raw Data'!EW66),'Raw Data'!EW66,"")</f>
        <v/>
      </c>
      <c r="EY46" s="25" t="str">
        <f>IF(ISNUMBER('Raw Data'!EX66),'Raw Data'!EX66,"")</f>
        <v/>
      </c>
      <c r="EZ46" s="25" t="str">
        <f>IF(ISNUMBER('Raw Data'!EY66),'Raw Data'!EY66,"")</f>
        <v/>
      </c>
      <c r="FA46" s="25" t="str">
        <f>IF(ISNUMBER('Raw Data'!EZ66),'Raw Data'!EZ66,"")</f>
        <v/>
      </c>
      <c r="FB46" s="25" t="str">
        <f>IF(ISNUMBER('Raw Data'!FA66),'Raw Data'!FA66,"")</f>
        <v/>
      </c>
      <c r="FC46" s="25" t="str">
        <f>IF(ISNUMBER('Raw Data'!FB66),'Raw Data'!FB66,"")</f>
        <v/>
      </c>
      <c r="FD46" s="25" t="str">
        <f>IF(ISNUMBER('Raw Data'!FC66),'Raw Data'!FC66,"")</f>
        <v/>
      </c>
      <c r="FE46" s="25" t="str">
        <f>IF(ISNUMBER('Raw Data'!FD66),'Raw Data'!FD66,"")</f>
        <v/>
      </c>
      <c r="FF46" s="25" t="str">
        <f>IF(ISNUMBER('Raw Data'!FE66),'Raw Data'!FE66,"")</f>
        <v/>
      </c>
      <c r="FG46" s="25" t="str">
        <f>IF(ISNUMBER('Raw Data'!FF66),'Raw Data'!FF66,"")</f>
        <v/>
      </c>
      <c r="FH46" s="25">
        <f>IF(ISNUMBER('Raw Data'!FG66),'Raw Data'!FG66,"")</f>
        <v>2.7341254436266746</v>
      </c>
      <c r="FI46" s="25" t="str">
        <f>IF(ISNUMBER('Raw Data'!FH66),'Raw Data'!FH66,"")</f>
        <v/>
      </c>
      <c r="FJ46" s="25" t="str">
        <f>IF(ISNUMBER('Raw Data'!FI66),'Raw Data'!FI66,"")</f>
        <v/>
      </c>
      <c r="FK46" s="25" t="str">
        <f>IF(ISNUMBER('Raw Data'!FJ66),'Raw Data'!FJ66,"")</f>
        <v/>
      </c>
      <c r="FL46" s="25" t="str">
        <f>IF(ISNUMBER('Raw Data'!FK66),'Raw Data'!FK66,"")</f>
        <v/>
      </c>
      <c r="FM46" s="25" t="str">
        <f>IF(ISNUMBER('Raw Data'!FL66),'Raw Data'!FL66,"")</f>
        <v/>
      </c>
      <c r="FN46" s="25" t="str">
        <f>IF(ISNUMBER('Raw Data'!FM66),'Raw Data'!FM66,"")</f>
        <v/>
      </c>
      <c r="FO46" s="25" t="str">
        <f>IF(ISNUMBER('Raw Data'!FN66),'Raw Data'!FN66,"")</f>
        <v/>
      </c>
      <c r="FP46" s="25" t="str">
        <f>IF(ISNUMBER('Raw Data'!FO66),'Raw Data'!FO66,"")</f>
        <v/>
      </c>
      <c r="FQ46" s="25" t="str">
        <f>IF(ISNUMBER('Raw Data'!FP66),'Raw Data'!FP66,"")</f>
        <v/>
      </c>
      <c r="FR46" s="25" t="str">
        <f>IF(ISNUMBER('Raw Data'!FQ66),'Raw Data'!FQ66,"")</f>
        <v/>
      </c>
      <c r="FS46" s="25" t="str">
        <f>IF(ISNUMBER('Raw Data'!FR66),'Raw Data'!FR66,"")</f>
        <v/>
      </c>
    </row>
    <row r="47" spans="1:176" s="4" customFormat="1" x14ac:dyDescent="0.25">
      <c r="A47" s="25" t="s">
        <v>29</v>
      </c>
      <c r="B47" s="26" t="s">
        <v>9</v>
      </c>
      <c r="C47" s="25"/>
      <c r="D47" s="25" t="str">
        <f>IF(ISNUMBER('Raw Data'!C67),'Raw Data'!C67,"")</f>
        <v/>
      </c>
      <c r="E47" s="25" t="str">
        <f>IF(ISNUMBER('Raw Data'!D67),'Raw Data'!D67,"")</f>
        <v/>
      </c>
      <c r="F47" s="25" t="str">
        <f>IF(ISNUMBER('Raw Data'!E67),'Raw Data'!E67,"")</f>
        <v/>
      </c>
      <c r="G47" s="25" t="str">
        <f>IF(ISNUMBER('Raw Data'!F67),'Raw Data'!F67,"")</f>
        <v/>
      </c>
      <c r="H47" s="25" t="str">
        <f>IF(ISNUMBER('Raw Data'!G67),'Raw Data'!G67,"")</f>
        <v/>
      </c>
      <c r="I47" s="25" t="str">
        <f>IF(ISNUMBER('Raw Data'!H67),'Raw Data'!H67,"")</f>
        <v/>
      </c>
      <c r="J47" s="25" t="str">
        <f>IF(ISNUMBER('Raw Data'!I67),'Raw Data'!I67,"")</f>
        <v/>
      </c>
      <c r="K47" s="25" t="str">
        <f>IF(ISNUMBER('Raw Data'!J67),'Raw Data'!J67,"")</f>
        <v/>
      </c>
      <c r="L47" s="25" t="str">
        <f>IF(ISNUMBER('Raw Data'!K67),'Raw Data'!K67,"")</f>
        <v/>
      </c>
      <c r="M47" s="25" t="str">
        <f>IF(ISNUMBER('Raw Data'!L67),'Raw Data'!L67,"")</f>
        <v/>
      </c>
      <c r="N47" s="25" t="str">
        <f>IF(ISNUMBER('Raw Data'!M67),'Raw Data'!M67,"")</f>
        <v/>
      </c>
      <c r="O47" s="25" t="str">
        <f>IF(ISNUMBER('Raw Data'!N67),'Raw Data'!N67,"")</f>
        <v/>
      </c>
      <c r="P47" s="25" t="str">
        <f>IF(ISNUMBER('Raw Data'!O67),'Raw Data'!O67,"")</f>
        <v/>
      </c>
      <c r="Q47" s="25" t="str">
        <f>IF(ISNUMBER('Raw Data'!P67),'Raw Data'!P67,"")</f>
        <v/>
      </c>
      <c r="R47" s="25" t="str">
        <f>IF(ISNUMBER('Raw Data'!Q67),'Raw Data'!Q67,"")</f>
        <v/>
      </c>
      <c r="S47" s="25" t="str">
        <f>IF(ISNUMBER('Raw Data'!R67),'Raw Data'!R67,"")</f>
        <v/>
      </c>
      <c r="T47" s="25" t="str">
        <f>IF(ISNUMBER('Raw Data'!S67),'Raw Data'!S67,"")</f>
        <v/>
      </c>
      <c r="U47" s="25" t="str">
        <f>IF(ISNUMBER('Raw Data'!T67),'Raw Data'!T67,"")</f>
        <v/>
      </c>
      <c r="V47" s="25" t="str">
        <f>IF(ISNUMBER('Raw Data'!U67),'Raw Data'!U67,"")</f>
        <v/>
      </c>
      <c r="W47" s="25" t="str">
        <f>IF(ISNUMBER('Raw Data'!V67),'Raw Data'!V67,"")</f>
        <v/>
      </c>
      <c r="X47" s="25" t="str">
        <f>IF(ISNUMBER('Raw Data'!W67),'Raw Data'!W67,"")</f>
        <v/>
      </c>
      <c r="Y47" s="25" t="str">
        <f>IF(ISNUMBER('Raw Data'!X67),'Raw Data'!X67,"")</f>
        <v/>
      </c>
      <c r="Z47" s="25" t="str">
        <f>IF(ISNUMBER('Raw Data'!Y67),'Raw Data'!Y67,"")</f>
        <v/>
      </c>
      <c r="AA47" s="25">
        <f>IF(ISNUMBER('Raw Data'!Z67),'Raw Data'!Z67,"")</f>
        <v>3.1131227798773997</v>
      </c>
      <c r="AB47" s="25" t="str">
        <f>IF(ISNUMBER('Raw Data'!AA67),'Raw Data'!AA67,"")</f>
        <v/>
      </c>
      <c r="AC47" s="25" t="str">
        <f>IF(ISNUMBER('Raw Data'!AB67),'Raw Data'!AB67,"")</f>
        <v/>
      </c>
      <c r="AD47" s="25" t="str">
        <f>IF(ISNUMBER('Raw Data'!AC67),'Raw Data'!AC67,"")</f>
        <v/>
      </c>
      <c r="AE47" s="25">
        <f>IF(ISNUMBER('Raw Data'!AD67),'Raw Data'!AD67,"")</f>
        <v>2.717178560589649</v>
      </c>
      <c r="AF47" s="25" t="str">
        <f>IF(ISNUMBER('Raw Data'!AE67),'Raw Data'!AE67,"")</f>
        <v/>
      </c>
      <c r="AG47" s="25">
        <f>IF(ISNUMBER('Raw Data'!AF67),'Raw Data'!AF67,"")</f>
        <v>3.2316394364516752</v>
      </c>
      <c r="AH47" s="25" t="str">
        <f>IF(ISNUMBER('Raw Data'!AG67),'Raw Data'!AG67,"")</f>
        <v/>
      </c>
      <c r="AI47" s="25">
        <f>IF(ISNUMBER('Raw Data'!AH67),'Raw Data'!AH67,"")</f>
        <v>1.6642488471204495</v>
      </c>
      <c r="AJ47" s="25" t="str">
        <f>IF(ISNUMBER('Raw Data'!AI67),'Raw Data'!AI67,"")</f>
        <v/>
      </c>
      <c r="AK47" s="25" t="str">
        <f>IF(ISNUMBER('Raw Data'!AJ67),'Raw Data'!AJ67,"")</f>
        <v/>
      </c>
      <c r="AL47" s="25" t="str">
        <f>IF(ISNUMBER('Raw Data'!AK67),'Raw Data'!AK67,"")</f>
        <v/>
      </c>
      <c r="AM47" s="25" t="str">
        <f>IF(ISNUMBER('Raw Data'!AL67),'Raw Data'!AL67,"")</f>
        <v/>
      </c>
      <c r="AN47" s="25">
        <f>IF(ISNUMBER('Raw Data'!AM67),'Raw Data'!AM67,"")</f>
        <v>1.942437966537375</v>
      </c>
      <c r="AO47" s="25" t="str">
        <f>IF(ISNUMBER('Raw Data'!AN67),'Raw Data'!AN67,"")</f>
        <v/>
      </c>
      <c r="AP47" s="25">
        <f>IF(ISNUMBER('Raw Data'!AO67),'Raw Data'!AO67,"")</f>
        <v>0.79091605957269939</v>
      </c>
      <c r="AQ47" s="25" t="str">
        <f>IF(ISNUMBER('Raw Data'!AP67),'Raw Data'!AP67,"")</f>
        <v/>
      </c>
      <c r="AR47" s="25" t="str">
        <f>IF(ISNUMBER('Raw Data'!AQ67),'Raw Data'!AQ67,"")</f>
        <v/>
      </c>
      <c r="AS47" s="25" t="str">
        <f>IF(ISNUMBER('Raw Data'!AR67),'Raw Data'!AR67,"")</f>
        <v/>
      </c>
      <c r="AT47" s="25">
        <f>IF(ISNUMBER('Raw Data'!AS67),'Raw Data'!AS67,"")</f>
        <v>1.9739358782271497</v>
      </c>
      <c r="AU47" s="25" t="str">
        <f>IF(ISNUMBER('Raw Data'!AT67),'Raw Data'!AT67,"")</f>
        <v/>
      </c>
      <c r="AV47" s="25">
        <f>IF(ISNUMBER('Raw Data'!AU67),'Raw Data'!AU67,"")</f>
        <v>1.6836237652089499</v>
      </c>
      <c r="AW47" s="25" t="str">
        <f>IF(ISNUMBER('Raw Data'!AV67),'Raw Data'!AV67,"")</f>
        <v/>
      </c>
      <c r="AX47" s="25" t="str">
        <f>IF(ISNUMBER('Raw Data'!AW67),'Raw Data'!AW67,"")</f>
        <v/>
      </c>
      <c r="AY47" s="25">
        <f>IF(ISNUMBER('Raw Data'!AX67),'Raw Data'!AX67,"")</f>
        <v>2.2352664647444245</v>
      </c>
      <c r="AZ47" s="25" t="str">
        <f>IF(ISNUMBER('Raw Data'!AY67),'Raw Data'!AY67,"")</f>
        <v/>
      </c>
      <c r="BA47" s="25">
        <f>IF(ISNUMBER('Raw Data'!AZ67),'Raw Data'!AZ67,"")</f>
        <v>2.2116601073998763</v>
      </c>
      <c r="BB47" s="25" t="str">
        <f>IF(ISNUMBER('Raw Data'!BA67),'Raw Data'!BA67,"")</f>
        <v/>
      </c>
      <c r="BC47" s="25">
        <f>IF(ISNUMBER('Raw Data'!BB67),'Raw Data'!BB67,"")</f>
        <v>2.6400305894815741</v>
      </c>
      <c r="BD47" s="25" t="str">
        <f>IF(ISNUMBER('Raw Data'!BC67),'Raw Data'!BC67,"")</f>
        <v/>
      </c>
      <c r="BE47" s="25" t="str">
        <f>IF(ISNUMBER('Raw Data'!BD67),'Raw Data'!BD67,"")</f>
        <v/>
      </c>
      <c r="BF47" s="25" t="str">
        <f>IF(ISNUMBER('Raw Data'!BE67),'Raw Data'!BE67,"")</f>
        <v/>
      </c>
      <c r="BG47" s="25" t="str">
        <f>IF(ISNUMBER('Raw Data'!BF67),'Raw Data'!BF67,"")</f>
        <v/>
      </c>
      <c r="BH47" s="25">
        <f>IF(ISNUMBER('Raw Data'!BG67),'Raw Data'!BG67,"")</f>
        <v>1.7414193992823503</v>
      </c>
      <c r="BI47" s="25" t="str">
        <f>IF(ISNUMBER('Raw Data'!BH67),'Raw Data'!BH67,"")</f>
        <v/>
      </c>
      <c r="BJ47" s="25">
        <f>IF(ISNUMBER('Raw Data'!BI67),'Raw Data'!BI67,"")</f>
        <v>0.42260507737359942</v>
      </c>
      <c r="BK47" s="25" t="str">
        <f>IF(ISNUMBER('Raw Data'!BJ67),'Raw Data'!BJ67,"")</f>
        <v/>
      </c>
      <c r="BL47" s="25" t="str">
        <f>IF(ISNUMBER('Raw Data'!BK67),'Raw Data'!BK67,"")</f>
        <v/>
      </c>
      <c r="BM47" s="25">
        <f>IF(ISNUMBER('Raw Data'!BL67),'Raw Data'!BL67,"")</f>
        <v>1.5802262469486239</v>
      </c>
      <c r="BN47" s="25">
        <f>IF(ISNUMBER('Raw Data'!BM67),'Raw Data'!BM67,"")</f>
        <v>1.8353358068304502</v>
      </c>
      <c r="BO47" s="25" t="str">
        <f>IF(ISNUMBER('Raw Data'!BN67),'Raw Data'!BN67,"")</f>
        <v/>
      </c>
      <c r="BP47" s="25">
        <f>IF(ISNUMBER('Raw Data'!BO67),'Raw Data'!BO67,"")</f>
        <v>0.18817762822344974</v>
      </c>
      <c r="BQ47" s="25">
        <f>IF(ISNUMBER('Raw Data'!BP67),'Raw Data'!BP67,"")</f>
        <v>0.60316277044387512</v>
      </c>
      <c r="BR47" s="25" t="str">
        <f>IF(ISNUMBER('Raw Data'!BQ67),'Raw Data'!BQ67,"")</f>
        <v/>
      </c>
      <c r="BS47" s="25" t="str">
        <f>IF(ISNUMBER('Raw Data'!BR67),'Raw Data'!BR67,"")</f>
        <v/>
      </c>
      <c r="BT47" s="25" t="str">
        <f>IF(ISNUMBER('Raw Data'!BS67),'Raw Data'!BS67,"")</f>
        <v/>
      </c>
      <c r="BU47" s="25" t="str">
        <f>IF(ISNUMBER('Raw Data'!BT67),'Raw Data'!BT67,"")</f>
        <v/>
      </c>
      <c r="BV47" s="25">
        <f>IF(ISNUMBER('Raw Data'!BU67),'Raw Data'!BU67,"")</f>
        <v>1.0197486686160495</v>
      </c>
      <c r="BW47" s="25" t="str">
        <f>IF(ISNUMBER('Raw Data'!BV67),'Raw Data'!BV67,"")</f>
        <v/>
      </c>
      <c r="BX47" s="25">
        <f>IF(ISNUMBER('Raw Data'!BW67),'Raw Data'!BW67,"")</f>
        <v>-0.15483669906757624</v>
      </c>
      <c r="BY47" s="25" t="str">
        <f>IF(ISNUMBER('Raw Data'!BX67),'Raw Data'!BX67,"")</f>
        <v/>
      </c>
      <c r="BZ47" s="25" t="str">
        <f>IF(ISNUMBER('Raw Data'!BY67),'Raw Data'!BY67,"")</f>
        <v/>
      </c>
      <c r="CA47" s="25">
        <f>IF(ISNUMBER('Raw Data'!BZ67),'Raw Data'!BZ67,"")</f>
        <v>1.2943076980471511</v>
      </c>
      <c r="CB47" s="25" t="str">
        <f>IF(ISNUMBER('Raw Data'!CA67),'Raw Data'!CA67,"")</f>
        <v/>
      </c>
      <c r="CC47" s="25">
        <f>IF(ISNUMBER('Raw Data'!CB67),'Raw Data'!CB67,"")</f>
        <v>-0.45662676264437474</v>
      </c>
      <c r="CD47" s="25" t="str">
        <f>IF(ISNUMBER('Raw Data'!CC67),'Raw Data'!CC67,"")</f>
        <v/>
      </c>
      <c r="CE47" s="25">
        <f>IF(ISNUMBER('Raw Data'!CD67),'Raw Data'!CD67,"")</f>
        <v>0.6133630835061008</v>
      </c>
      <c r="CF47" s="25" t="str">
        <f>IF(ISNUMBER('Raw Data'!CE67),'Raw Data'!CE67,"")</f>
        <v/>
      </c>
      <c r="CG47" s="25" t="str">
        <f>IF(ISNUMBER('Raw Data'!CF67),'Raw Data'!CF67,"")</f>
        <v/>
      </c>
      <c r="CH47" s="25" t="str">
        <f>IF(ISNUMBER('Raw Data'!CG67),'Raw Data'!CG67,"")</f>
        <v/>
      </c>
      <c r="CI47" s="25" t="str">
        <f>IF(ISNUMBER('Raw Data'!CH67),'Raw Data'!CH67,"")</f>
        <v/>
      </c>
      <c r="CJ47" s="25">
        <f>IF(ISNUMBER('Raw Data'!CI67),'Raw Data'!CI67,"")</f>
        <v>1.0632236330963507</v>
      </c>
      <c r="CK47" s="25" t="str">
        <f>IF(ISNUMBER('Raw Data'!CJ67),'Raw Data'!CJ67,"")</f>
        <v/>
      </c>
      <c r="CL47" s="25">
        <f>IF(ISNUMBER('Raw Data'!CK67),'Raw Data'!CK67,"")</f>
        <v>1.0158524272303744</v>
      </c>
      <c r="CM47" s="25" t="str">
        <f>IF(ISNUMBER('Raw Data'!CL67),'Raw Data'!CL67,"")</f>
        <v/>
      </c>
      <c r="CN47" s="25" t="str">
        <f>IF(ISNUMBER('Raw Data'!CM67),'Raw Data'!CM67,"")</f>
        <v/>
      </c>
      <c r="CO47" s="25">
        <f>IF(ISNUMBER('Raw Data'!CN67),'Raw Data'!CN67,"")</f>
        <v>1.6562525741328504</v>
      </c>
      <c r="CP47" s="25" t="str">
        <f>IF(ISNUMBER('Raw Data'!CO67),'Raw Data'!CO67,"")</f>
        <v/>
      </c>
      <c r="CQ47" s="25">
        <f>IF(ISNUMBER('Raw Data'!CP67),'Raw Data'!CP67,"")</f>
        <v>1.1659085721572495</v>
      </c>
      <c r="CR47" s="25" t="str">
        <f>IF(ISNUMBER('Raw Data'!CQ67),'Raw Data'!CQ67,"")</f>
        <v/>
      </c>
      <c r="CS47" s="25">
        <f>IF(ISNUMBER('Raw Data'!CR67),'Raw Data'!CR67,"")</f>
        <v>1.7702442099564002</v>
      </c>
      <c r="CT47" s="25" t="str">
        <f>IF(ISNUMBER('Raw Data'!CS67),'Raw Data'!CS67,"")</f>
        <v/>
      </c>
      <c r="CU47" s="25" t="str">
        <f>IF(ISNUMBER('Raw Data'!CT67),'Raw Data'!CT67,"")</f>
        <v/>
      </c>
      <c r="CV47" s="25" t="str">
        <f>IF(ISNUMBER('Raw Data'!CU67),'Raw Data'!CU67,"")</f>
        <v/>
      </c>
      <c r="CW47" s="25" t="str">
        <f>IF(ISNUMBER('Raw Data'!CV67),'Raw Data'!CV67,"")</f>
        <v/>
      </c>
      <c r="CX47" s="25">
        <f>IF(ISNUMBER('Raw Data'!CW67),'Raw Data'!CW67,"")</f>
        <v>3.2951603982438749</v>
      </c>
      <c r="CY47" s="25" t="str">
        <f>IF(ISNUMBER('Raw Data'!CX67),'Raw Data'!CX67,"")</f>
        <v/>
      </c>
      <c r="CZ47" s="25">
        <f>IF(ISNUMBER('Raw Data'!CY67),'Raw Data'!CY67,"")</f>
        <v>3.8563535522951744</v>
      </c>
      <c r="DA47" s="25" t="str">
        <f>IF(ISNUMBER('Raw Data'!CZ67),'Raw Data'!CZ67,"")</f>
        <v/>
      </c>
      <c r="DB47" s="25" t="str">
        <f>IF(ISNUMBER('Raw Data'!DA67),'Raw Data'!DA67,"")</f>
        <v/>
      </c>
      <c r="DC47" s="25">
        <f>IF(ISNUMBER('Raw Data'!DB67),'Raw Data'!DB67,"")</f>
        <v>4.1575307457700994</v>
      </c>
      <c r="DD47" s="25" t="str">
        <f>IF(ISNUMBER('Raw Data'!DC67),'Raw Data'!DC67,"")</f>
        <v/>
      </c>
      <c r="DE47" s="25">
        <f>IF(ISNUMBER('Raw Data'!DD67),'Raw Data'!DD67,"")</f>
        <v>4.355735900428801</v>
      </c>
      <c r="DF47" s="25" t="str">
        <f>IF(ISNUMBER('Raw Data'!DE67),'Raw Data'!DE67,"")</f>
        <v/>
      </c>
      <c r="DG47" s="25">
        <f>IF(ISNUMBER('Raw Data'!DF67),'Raw Data'!DF67,"")</f>
        <v>4.9068935134882992</v>
      </c>
      <c r="DH47" s="25" t="str">
        <f>IF(ISNUMBER('Raw Data'!DG67),'Raw Data'!DG67,"")</f>
        <v/>
      </c>
      <c r="DI47" s="25" t="str">
        <f>IF(ISNUMBER('Raw Data'!DH67),'Raw Data'!DH67,"")</f>
        <v/>
      </c>
      <c r="DJ47" s="25" t="str">
        <f>IF(ISNUMBER('Raw Data'!DI67),'Raw Data'!DI67,"")</f>
        <v/>
      </c>
      <c r="DK47" s="25" t="str">
        <f>IF(ISNUMBER('Raw Data'!DJ67),'Raw Data'!DJ67,"")</f>
        <v/>
      </c>
      <c r="DL47" s="25" t="str">
        <f>IF(ISNUMBER('Raw Data'!DK67),'Raw Data'!DK67,"")</f>
        <v/>
      </c>
      <c r="DM47" s="25">
        <f>IF(ISNUMBER('Raw Data'!DL67),'Raw Data'!DL67,"")</f>
        <v>6.8881863413042241</v>
      </c>
      <c r="DN47" s="25" t="str">
        <f>IF(ISNUMBER('Raw Data'!DM67),'Raw Data'!DM67,"")</f>
        <v/>
      </c>
      <c r="DO47" s="25">
        <f>IF(ISNUMBER('Raw Data'!DN67),'Raw Data'!DN67,"")</f>
        <v>6.6675861618386509</v>
      </c>
      <c r="DP47" s="25" t="str">
        <f>IF(ISNUMBER('Raw Data'!DO67),'Raw Data'!DO67,"")</f>
        <v/>
      </c>
      <c r="DQ47" s="25" t="str">
        <f>IF(ISNUMBER('Raw Data'!DP67),'Raw Data'!DP67,"")</f>
        <v/>
      </c>
      <c r="DR47" s="25" t="str">
        <f>IF(ISNUMBER('Raw Data'!DQ67),'Raw Data'!DQ67,"")</f>
        <v/>
      </c>
      <c r="DS47" s="25" t="str">
        <f>IF(ISNUMBER('Raw Data'!DR67),'Raw Data'!DR67,"")</f>
        <v/>
      </c>
      <c r="DT47" s="25" t="str">
        <f>IF(ISNUMBER('Raw Data'!DS67),'Raw Data'!DS67,"")</f>
        <v/>
      </c>
      <c r="DU47" s="25" t="str">
        <f>IF(ISNUMBER('Raw Data'!DT67),'Raw Data'!DT67,"")</f>
        <v/>
      </c>
      <c r="DV47" s="25" t="str">
        <f>IF(ISNUMBER('Raw Data'!DU67),'Raw Data'!DU67,"")</f>
        <v/>
      </c>
      <c r="DW47" s="25" t="str">
        <f>IF(ISNUMBER('Raw Data'!DV67),'Raw Data'!DV67,"")</f>
        <v/>
      </c>
      <c r="DX47" s="25" t="str">
        <f>IF(ISNUMBER('Raw Data'!DW67),'Raw Data'!DW67,"")</f>
        <v/>
      </c>
      <c r="DY47" s="25" t="str">
        <f>IF(ISNUMBER('Raw Data'!DX67),'Raw Data'!DX67,"")</f>
        <v/>
      </c>
      <c r="DZ47" s="25">
        <f>IF(ISNUMBER('Raw Data'!DY67),'Raw Data'!DY67,"")</f>
        <v>2.3890980535051747</v>
      </c>
      <c r="EA47" s="25" t="str">
        <f>IF(ISNUMBER('Raw Data'!DZ67),'Raw Data'!DZ67,"")</f>
        <v/>
      </c>
      <c r="EB47" s="25" t="str">
        <f>IF(ISNUMBER('Raw Data'!EA67),'Raw Data'!EA67,"")</f>
        <v/>
      </c>
      <c r="EC47" s="25" t="str">
        <f>IF(ISNUMBER('Raw Data'!EB67),'Raw Data'!EB67,"")</f>
        <v/>
      </c>
      <c r="ED47" s="25" t="str">
        <f>IF(ISNUMBER('Raw Data'!EC67),'Raw Data'!EC67,"")</f>
        <v/>
      </c>
      <c r="EE47" s="25" t="str">
        <f>IF(ISNUMBER('Raw Data'!ED67),'Raw Data'!ED67,"")</f>
        <v/>
      </c>
      <c r="EF47" s="25" t="str">
        <f>IF(ISNUMBER('Raw Data'!EE67),'Raw Data'!EE67,"")</f>
        <v/>
      </c>
      <c r="EG47" s="25" t="str">
        <f>IF(ISNUMBER('Raw Data'!EF67),'Raw Data'!EF67,"")</f>
        <v/>
      </c>
      <c r="EH47" s="25">
        <f>IF(ISNUMBER('Raw Data'!EG67),'Raw Data'!EG67,"")</f>
        <v>2.1161778252066501</v>
      </c>
      <c r="EI47" s="25" t="str">
        <f>IF(ISNUMBER('Raw Data'!EH67),'Raw Data'!EH67,"")</f>
        <v/>
      </c>
      <c r="EJ47" s="25" t="str">
        <f>IF(ISNUMBER('Raw Data'!EI67),'Raw Data'!EI67,"")</f>
        <v/>
      </c>
      <c r="EK47" s="25" t="str">
        <f>IF(ISNUMBER('Raw Data'!EJ67),'Raw Data'!EJ67,"")</f>
        <v/>
      </c>
      <c r="EL47" s="25" t="str">
        <f>IF(ISNUMBER('Raw Data'!EK67),'Raw Data'!EK67,"")</f>
        <v/>
      </c>
      <c r="EM47" s="25" t="str">
        <f>IF(ISNUMBER('Raw Data'!EL67),'Raw Data'!EL67,"")</f>
        <v/>
      </c>
      <c r="EN47" s="25" t="str">
        <f>IF(ISNUMBER('Raw Data'!EM67),'Raw Data'!EM67,"")</f>
        <v/>
      </c>
      <c r="EO47" s="25" t="str">
        <f>IF(ISNUMBER('Raw Data'!EN67),'Raw Data'!EN67,"")</f>
        <v/>
      </c>
      <c r="EP47" s="25" t="str">
        <f>IF(ISNUMBER('Raw Data'!EO67),'Raw Data'!EO67,"")</f>
        <v/>
      </c>
      <c r="EQ47" s="25" t="str">
        <f>IF(ISNUMBER('Raw Data'!EP67),'Raw Data'!EP67,"")</f>
        <v/>
      </c>
      <c r="ER47" s="25" t="str">
        <f>IF(ISNUMBER('Raw Data'!EQ67),'Raw Data'!EQ67,"")</f>
        <v/>
      </c>
      <c r="ES47" s="25" t="str">
        <f>IF(ISNUMBER('Raw Data'!ER67),'Raw Data'!ER67,"")</f>
        <v/>
      </c>
      <c r="ET47" s="25" t="str">
        <f>IF(ISNUMBER('Raw Data'!ES67),'Raw Data'!ES67,"")</f>
        <v/>
      </c>
      <c r="EU47" s="25" t="str">
        <f>IF(ISNUMBER('Raw Data'!ET67),'Raw Data'!ET67,"")</f>
        <v/>
      </c>
      <c r="EV47" s="25" t="str">
        <f>IF(ISNUMBER('Raw Data'!EU67),'Raw Data'!EU67,"")</f>
        <v/>
      </c>
      <c r="EW47" s="25" t="str">
        <f>IF(ISNUMBER('Raw Data'!EV67),'Raw Data'!EV67,"")</f>
        <v/>
      </c>
      <c r="EX47" s="25" t="str">
        <f>IF(ISNUMBER('Raw Data'!EW67),'Raw Data'!EW67,"")</f>
        <v/>
      </c>
      <c r="EY47" s="25" t="str">
        <f>IF(ISNUMBER('Raw Data'!EX67),'Raw Data'!EX67,"")</f>
        <v/>
      </c>
      <c r="EZ47" s="25" t="str">
        <f>IF(ISNUMBER('Raw Data'!EY67),'Raw Data'!EY67,"")</f>
        <v/>
      </c>
      <c r="FA47" s="25" t="str">
        <f>IF(ISNUMBER('Raw Data'!EZ67),'Raw Data'!EZ67,"")</f>
        <v/>
      </c>
      <c r="FB47" s="25" t="str">
        <f>IF(ISNUMBER('Raw Data'!FA67),'Raw Data'!FA67,"")</f>
        <v/>
      </c>
      <c r="FC47" s="25" t="str">
        <f>IF(ISNUMBER('Raw Data'!FB67),'Raw Data'!FB67,"")</f>
        <v/>
      </c>
      <c r="FD47" s="25" t="str">
        <f>IF(ISNUMBER('Raw Data'!FC67),'Raw Data'!FC67,"")</f>
        <v/>
      </c>
      <c r="FE47" s="25" t="str">
        <f>IF(ISNUMBER('Raw Data'!FD67),'Raw Data'!FD67,"")</f>
        <v/>
      </c>
      <c r="FF47" s="25" t="str">
        <f>IF(ISNUMBER('Raw Data'!FE67),'Raw Data'!FE67,"")</f>
        <v/>
      </c>
      <c r="FG47" s="25" t="str">
        <f>IF(ISNUMBER('Raw Data'!FF67),'Raw Data'!FF67,"")</f>
        <v/>
      </c>
      <c r="FH47" s="25">
        <f>IF(ISNUMBER('Raw Data'!FG67),'Raw Data'!FG67,"")</f>
        <v>3.6779203877680251</v>
      </c>
      <c r="FI47" s="25" t="str">
        <f>IF(ISNUMBER('Raw Data'!FH67),'Raw Data'!FH67,"")</f>
        <v/>
      </c>
      <c r="FJ47" s="25" t="str">
        <f>IF(ISNUMBER('Raw Data'!FI67),'Raw Data'!FI67,"")</f>
        <v/>
      </c>
      <c r="FK47" s="25" t="str">
        <f>IF(ISNUMBER('Raw Data'!FJ67),'Raw Data'!FJ67,"")</f>
        <v/>
      </c>
      <c r="FL47" s="25" t="str">
        <f>IF(ISNUMBER('Raw Data'!FK67),'Raw Data'!FK67,"")</f>
        <v/>
      </c>
      <c r="FM47" s="25" t="str">
        <f>IF(ISNUMBER('Raw Data'!FL67),'Raw Data'!FL67,"")</f>
        <v/>
      </c>
      <c r="FN47" s="25" t="str">
        <f>IF(ISNUMBER('Raw Data'!FM67),'Raw Data'!FM67,"")</f>
        <v/>
      </c>
      <c r="FO47" s="25" t="str">
        <f>IF(ISNUMBER('Raw Data'!FN67),'Raw Data'!FN67,"")</f>
        <v/>
      </c>
      <c r="FP47" s="25" t="str">
        <f>IF(ISNUMBER('Raw Data'!FO67),'Raw Data'!FO67,"")</f>
        <v/>
      </c>
      <c r="FQ47" s="25" t="str">
        <f>IF(ISNUMBER('Raw Data'!FP67),'Raw Data'!FP67,"")</f>
        <v/>
      </c>
      <c r="FR47" s="25" t="str">
        <f>IF(ISNUMBER('Raw Data'!FQ67),'Raw Data'!FQ67,"")</f>
        <v/>
      </c>
      <c r="FS47" s="25" t="str">
        <f>IF(ISNUMBER('Raw Data'!FR67),'Raw Data'!FR67,"")</f>
        <v/>
      </c>
    </row>
    <row r="48" spans="1:176" s="4" customFormat="1" x14ac:dyDescent="0.25">
      <c r="A48" s="25" t="s">
        <v>30</v>
      </c>
      <c r="B48" s="26" t="s">
        <v>9</v>
      </c>
      <c r="C48" s="25"/>
      <c r="D48" s="25" t="str">
        <f>IF(ISNUMBER('Raw Data'!C68),'Raw Data'!C68,"")</f>
        <v/>
      </c>
      <c r="E48" s="25" t="str">
        <f>IF(ISNUMBER('Raw Data'!D68),'Raw Data'!D68,"")</f>
        <v/>
      </c>
      <c r="F48" s="25" t="str">
        <f>IF(ISNUMBER('Raw Data'!E68),'Raw Data'!E68,"")</f>
        <v/>
      </c>
      <c r="G48" s="25" t="str">
        <f>IF(ISNUMBER('Raw Data'!F68),'Raw Data'!F68,"")</f>
        <v/>
      </c>
      <c r="H48" s="25" t="str">
        <f>IF(ISNUMBER('Raw Data'!G68),'Raw Data'!G68,"")</f>
        <v/>
      </c>
      <c r="I48" s="25" t="str">
        <f>IF(ISNUMBER('Raw Data'!H68),'Raw Data'!H68,"")</f>
        <v/>
      </c>
      <c r="J48" s="25" t="str">
        <f>IF(ISNUMBER('Raw Data'!I68),'Raw Data'!I68,"")</f>
        <v/>
      </c>
      <c r="K48" s="25" t="str">
        <f>IF(ISNUMBER('Raw Data'!J68),'Raw Data'!J68,"")</f>
        <v/>
      </c>
      <c r="L48" s="25" t="str">
        <f>IF(ISNUMBER('Raw Data'!K68),'Raw Data'!K68,"")</f>
        <v/>
      </c>
      <c r="M48" s="25" t="str">
        <f>IF(ISNUMBER('Raw Data'!L68),'Raw Data'!L68,"")</f>
        <v/>
      </c>
      <c r="N48" s="25" t="str">
        <f>IF(ISNUMBER('Raw Data'!M68),'Raw Data'!M68,"")</f>
        <v/>
      </c>
      <c r="O48" s="25" t="str">
        <f>IF(ISNUMBER('Raw Data'!N68),'Raw Data'!N68,"")</f>
        <v/>
      </c>
      <c r="P48" s="25" t="str">
        <f>IF(ISNUMBER('Raw Data'!O68),'Raw Data'!O68,"")</f>
        <v/>
      </c>
      <c r="Q48" s="25" t="str">
        <f>IF(ISNUMBER('Raw Data'!P68),'Raw Data'!P68,"")</f>
        <v/>
      </c>
      <c r="R48" s="25" t="str">
        <f>IF(ISNUMBER('Raw Data'!Q68),'Raw Data'!Q68,"")</f>
        <v/>
      </c>
      <c r="S48" s="25" t="str">
        <f>IF(ISNUMBER('Raw Data'!R68),'Raw Data'!R68,"")</f>
        <v/>
      </c>
      <c r="T48" s="25" t="str">
        <f>IF(ISNUMBER('Raw Data'!S68),'Raw Data'!S68,"")</f>
        <v/>
      </c>
      <c r="U48" s="25" t="str">
        <f>IF(ISNUMBER('Raw Data'!T68),'Raw Data'!T68,"")</f>
        <v/>
      </c>
      <c r="V48" s="25" t="str">
        <f>IF(ISNUMBER('Raw Data'!U68),'Raw Data'!U68,"")</f>
        <v/>
      </c>
      <c r="W48" s="25" t="str">
        <f>IF(ISNUMBER('Raw Data'!V68),'Raw Data'!V68,"")</f>
        <v/>
      </c>
      <c r="X48" s="25" t="str">
        <f>IF(ISNUMBER('Raw Data'!W68),'Raw Data'!W68,"")</f>
        <v/>
      </c>
      <c r="Y48" s="25" t="str">
        <f>IF(ISNUMBER('Raw Data'!X68),'Raw Data'!X68,"")</f>
        <v/>
      </c>
      <c r="Z48" s="25" t="str">
        <f>IF(ISNUMBER('Raw Data'!Y68),'Raw Data'!Y68,"")</f>
        <v/>
      </c>
      <c r="AA48" s="25">
        <f>IF(ISNUMBER('Raw Data'!Z68),'Raw Data'!Z68,"")</f>
        <v>3.6216201725142496</v>
      </c>
      <c r="AB48" s="25" t="str">
        <f>IF(ISNUMBER('Raw Data'!AA68),'Raw Data'!AA68,"")</f>
        <v/>
      </c>
      <c r="AC48" s="25" t="str">
        <f>IF(ISNUMBER('Raw Data'!AB68),'Raw Data'!AB68,"")</f>
        <v/>
      </c>
      <c r="AD48" s="25" t="str">
        <f>IF(ISNUMBER('Raw Data'!AC68),'Raw Data'!AC68,"")</f>
        <v/>
      </c>
      <c r="AE48" s="25">
        <f>IF(ISNUMBER('Raw Data'!AD68),'Raw Data'!AD68,"")</f>
        <v>3.2012154723591499</v>
      </c>
      <c r="AF48" s="25" t="str">
        <f>IF(ISNUMBER('Raw Data'!AE68),'Raw Data'!AE68,"")</f>
        <v/>
      </c>
      <c r="AG48" s="25">
        <f>IF(ISNUMBER('Raw Data'!AF68),'Raw Data'!AF68,"")</f>
        <v>3.16362757013985</v>
      </c>
      <c r="AH48" s="25" t="str">
        <f>IF(ISNUMBER('Raw Data'!AG68),'Raw Data'!AG68,"")</f>
        <v/>
      </c>
      <c r="AI48" s="25">
        <f>IF(ISNUMBER('Raw Data'!AH68),'Raw Data'!AH68,"")</f>
        <v>3.0605125007057752</v>
      </c>
      <c r="AJ48" s="25" t="str">
        <f>IF(ISNUMBER('Raw Data'!AI68),'Raw Data'!AI68,"")</f>
        <v/>
      </c>
      <c r="AK48" s="25" t="str">
        <f>IF(ISNUMBER('Raw Data'!AJ68),'Raw Data'!AJ68,"")</f>
        <v/>
      </c>
      <c r="AL48" s="25" t="str">
        <f>IF(ISNUMBER('Raw Data'!AK68),'Raw Data'!AK68,"")</f>
        <v/>
      </c>
      <c r="AM48" s="25" t="str">
        <f>IF(ISNUMBER('Raw Data'!AL68),'Raw Data'!AL68,"")</f>
        <v/>
      </c>
      <c r="AN48" s="25">
        <f>IF(ISNUMBER('Raw Data'!AM68),'Raw Data'!AM68,"")</f>
        <v>2.7434918723613007</v>
      </c>
      <c r="AO48" s="25" t="str">
        <f>IF(ISNUMBER('Raw Data'!AN68),'Raw Data'!AN68,"")</f>
        <v/>
      </c>
      <c r="AP48" s="25">
        <f>IF(ISNUMBER('Raw Data'!AO68),'Raw Data'!AO68,"")</f>
        <v>2.6387543688623754</v>
      </c>
      <c r="AQ48" s="25" t="str">
        <f>IF(ISNUMBER('Raw Data'!AP68),'Raw Data'!AP68,"")</f>
        <v/>
      </c>
      <c r="AR48" s="25" t="str">
        <f>IF(ISNUMBER('Raw Data'!AQ68),'Raw Data'!AQ68,"")</f>
        <v/>
      </c>
      <c r="AS48" s="25" t="str">
        <f>IF(ISNUMBER('Raw Data'!AR68),'Raw Data'!AR68,"")</f>
        <v/>
      </c>
      <c r="AT48" s="25">
        <f>IF(ISNUMBER('Raw Data'!AS68),'Raw Data'!AS68,"")</f>
        <v>2.784383097869775</v>
      </c>
      <c r="AU48" s="25" t="str">
        <f>IF(ISNUMBER('Raw Data'!AT68),'Raw Data'!AT68,"")</f>
        <v/>
      </c>
      <c r="AV48" s="25">
        <f>IF(ISNUMBER('Raw Data'!AU68),'Raw Data'!AU68,"")</f>
        <v>2.5533634293224003</v>
      </c>
      <c r="AW48" s="25" t="str">
        <f>IF(ISNUMBER('Raw Data'!AV68),'Raw Data'!AV68,"")</f>
        <v/>
      </c>
      <c r="AX48" s="25" t="str">
        <f>IF(ISNUMBER('Raw Data'!AW68),'Raw Data'!AW68,"")</f>
        <v/>
      </c>
      <c r="AY48" s="25">
        <f>IF(ISNUMBER('Raw Data'!AX68),'Raw Data'!AX68,"")</f>
        <v>2.6480513050191501</v>
      </c>
      <c r="AZ48" s="25" t="str">
        <f>IF(ISNUMBER('Raw Data'!AY68),'Raw Data'!AY68,"")</f>
        <v/>
      </c>
      <c r="BA48" s="25">
        <f>IF(ISNUMBER('Raw Data'!AZ68),'Raw Data'!AZ68,"")</f>
        <v>2.8657873943275503</v>
      </c>
      <c r="BB48" s="25" t="str">
        <f>IF(ISNUMBER('Raw Data'!BA68),'Raw Data'!BA68,"")</f>
        <v/>
      </c>
      <c r="BC48" s="25">
        <f>IF(ISNUMBER('Raw Data'!BB68),'Raw Data'!BB68,"")</f>
        <v>2.9067291543171745</v>
      </c>
      <c r="BD48" s="25" t="str">
        <f>IF(ISNUMBER('Raw Data'!BC68),'Raw Data'!BC68,"")</f>
        <v/>
      </c>
      <c r="BE48" s="25" t="str">
        <f>IF(ISNUMBER('Raw Data'!BD68),'Raw Data'!BD68,"")</f>
        <v/>
      </c>
      <c r="BF48" s="25" t="str">
        <f>IF(ISNUMBER('Raw Data'!BE68),'Raw Data'!BE68,"")</f>
        <v/>
      </c>
      <c r="BG48" s="25" t="str">
        <f>IF(ISNUMBER('Raw Data'!BF68),'Raw Data'!BF68,"")</f>
        <v/>
      </c>
      <c r="BH48" s="25">
        <f>IF(ISNUMBER('Raw Data'!BG68),'Raw Data'!BG68,"")</f>
        <v>2.639051911858675</v>
      </c>
      <c r="BI48" s="25" t="str">
        <f>IF(ISNUMBER('Raw Data'!BH68),'Raw Data'!BH68,"")</f>
        <v/>
      </c>
      <c r="BJ48" s="25">
        <f>IF(ISNUMBER('Raw Data'!BI68),'Raw Data'!BI68,"")</f>
        <v>2.7115220564690254</v>
      </c>
      <c r="BK48" s="25" t="str">
        <f>IF(ISNUMBER('Raw Data'!BJ68),'Raw Data'!BJ68,"")</f>
        <v/>
      </c>
      <c r="BL48" s="25" t="str">
        <f>IF(ISNUMBER('Raw Data'!BK68),'Raw Data'!BK68,"")</f>
        <v/>
      </c>
      <c r="BM48" s="25">
        <f>IF(ISNUMBER('Raw Data'!BL68),'Raw Data'!BL68,"")</f>
        <v>2.4198205236255745</v>
      </c>
      <c r="BN48" s="25">
        <f>IF(ISNUMBER('Raw Data'!BM68),'Raw Data'!BM68,"")</f>
        <v>2.4898752604598751</v>
      </c>
      <c r="BO48" s="25" t="str">
        <f>IF(ISNUMBER('Raw Data'!BN68),'Raw Data'!BN68,"")</f>
        <v/>
      </c>
      <c r="BP48" s="25">
        <f>IF(ISNUMBER('Raw Data'!BO68),'Raw Data'!BO68,"")</f>
        <v>2.2690044555730751</v>
      </c>
      <c r="BQ48" s="25">
        <f>IF(ISNUMBER('Raw Data'!BP68),'Raw Data'!BP68,"")</f>
        <v>1.9127869327707998</v>
      </c>
      <c r="BR48" s="25" t="str">
        <f>IF(ISNUMBER('Raw Data'!BQ68),'Raw Data'!BQ68,"")</f>
        <v/>
      </c>
      <c r="BS48" s="25" t="str">
        <f>IF(ISNUMBER('Raw Data'!BR68),'Raw Data'!BR68,"")</f>
        <v/>
      </c>
      <c r="BT48" s="25" t="str">
        <f>IF(ISNUMBER('Raw Data'!BS68),'Raw Data'!BS68,"")</f>
        <v/>
      </c>
      <c r="BU48" s="25" t="str">
        <f>IF(ISNUMBER('Raw Data'!BT68),'Raw Data'!BT68,"")</f>
        <v/>
      </c>
      <c r="BV48" s="25">
        <f>IF(ISNUMBER('Raw Data'!BU68),'Raw Data'!BU68,"")</f>
        <v>1.1962206787517751</v>
      </c>
      <c r="BW48" s="25" t="str">
        <f>IF(ISNUMBER('Raw Data'!BV68),'Raw Data'!BV68,"")</f>
        <v/>
      </c>
      <c r="BX48" s="25">
        <f>IF(ISNUMBER('Raw Data'!BW68),'Raw Data'!BW68,"")</f>
        <v>0.76709072295350023</v>
      </c>
      <c r="BY48" s="25" t="str">
        <f>IF(ISNUMBER('Raw Data'!BX68),'Raw Data'!BX68,"")</f>
        <v/>
      </c>
      <c r="BZ48" s="25" t="str">
        <f>IF(ISNUMBER('Raw Data'!BY68),'Raw Data'!BY68,"")</f>
        <v/>
      </c>
      <c r="CA48" s="25">
        <f>IF(ISNUMBER('Raw Data'!BZ68),'Raw Data'!BZ68,"")</f>
        <v>1.4055592845547751</v>
      </c>
      <c r="CB48" s="25" t="str">
        <f>IF(ISNUMBER('Raw Data'!CA68),'Raw Data'!CA68,"")</f>
        <v/>
      </c>
      <c r="CC48" s="25">
        <f>IF(ISNUMBER('Raw Data'!CB68),'Raw Data'!CB68,"")</f>
        <v>0.3702294222518252</v>
      </c>
      <c r="CD48" s="25" t="str">
        <f>IF(ISNUMBER('Raw Data'!CC68),'Raw Data'!CC68,"")</f>
        <v/>
      </c>
      <c r="CE48" s="25">
        <f>IF(ISNUMBER('Raw Data'!CD68),'Raw Data'!CD68,"")</f>
        <v>0.51434898412515029</v>
      </c>
      <c r="CF48" s="25" t="str">
        <f>IF(ISNUMBER('Raw Data'!CE68),'Raw Data'!CE68,"")</f>
        <v/>
      </c>
      <c r="CG48" s="25" t="str">
        <f>IF(ISNUMBER('Raw Data'!CF68),'Raw Data'!CF68,"")</f>
        <v/>
      </c>
      <c r="CH48" s="25" t="str">
        <f>IF(ISNUMBER('Raw Data'!CG68),'Raw Data'!CG68,"")</f>
        <v/>
      </c>
      <c r="CI48" s="25" t="str">
        <f>IF(ISNUMBER('Raw Data'!CH68),'Raw Data'!CH68,"")</f>
        <v/>
      </c>
      <c r="CJ48" s="25">
        <f>IF(ISNUMBER('Raw Data'!CI68),'Raw Data'!CI68,"")</f>
        <v>0.47839327985825042</v>
      </c>
      <c r="CK48" s="25" t="str">
        <f>IF(ISNUMBER('Raw Data'!CJ68),'Raw Data'!CJ68,"")</f>
        <v/>
      </c>
      <c r="CL48" s="25">
        <f>IF(ISNUMBER('Raw Data'!CK68),'Raw Data'!CK68,"")</f>
        <v>1.2264081422792006</v>
      </c>
      <c r="CM48" s="25" t="str">
        <f>IF(ISNUMBER('Raw Data'!CL68),'Raw Data'!CL68,"")</f>
        <v/>
      </c>
      <c r="CN48" s="25" t="str">
        <f>IF(ISNUMBER('Raw Data'!CM68),'Raw Data'!CM68,"")</f>
        <v/>
      </c>
      <c r="CO48" s="25">
        <f>IF(ISNUMBER('Raw Data'!CN68),'Raw Data'!CN68,"")</f>
        <v>1.0387119268210503</v>
      </c>
      <c r="CP48" s="25" t="str">
        <f>IF(ISNUMBER('Raw Data'!CO68),'Raw Data'!CO68,"")</f>
        <v/>
      </c>
      <c r="CQ48" s="25">
        <f>IF(ISNUMBER('Raw Data'!CP68),'Raw Data'!CP68,"")</f>
        <v>1.5767257732063746</v>
      </c>
      <c r="CR48" s="25" t="str">
        <f>IF(ISNUMBER('Raw Data'!CQ68),'Raw Data'!CQ68,"")</f>
        <v/>
      </c>
      <c r="CS48" s="25">
        <f>IF(ISNUMBER('Raw Data'!CR68),'Raw Data'!CR68,"")</f>
        <v>1.3095546408484999</v>
      </c>
      <c r="CT48" s="25" t="str">
        <f>IF(ISNUMBER('Raw Data'!CS68),'Raw Data'!CS68,"")</f>
        <v/>
      </c>
      <c r="CU48" s="25" t="str">
        <f>IF(ISNUMBER('Raw Data'!CT68),'Raw Data'!CT68,"")</f>
        <v/>
      </c>
      <c r="CV48" s="25" t="str">
        <f>IF(ISNUMBER('Raw Data'!CU68),'Raw Data'!CU68,"")</f>
        <v/>
      </c>
      <c r="CW48" s="25" t="str">
        <f>IF(ISNUMBER('Raw Data'!CV68),'Raw Data'!CV68,"")</f>
        <v/>
      </c>
      <c r="CX48" s="25">
        <f>IF(ISNUMBER('Raw Data'!CW68),'Raw Data'!CW68,"")</f>
        <v>2.2584684330751501</v>
      </c>
      <c r="CY48" s="25" t="str">
        <f>IF(ISNUMBER('Raw Data'!CX68),'Raw Data'!CX68,"")</f>
        <v/>
      </c>
      <c r="CZ48" s="25">
        <f>IF(ISNUMBER('Raw Data'!CY68),'Raw Data'!CY68,"")</f>
        <v>2.4440049831101747</v>
      </c>
      <c r="DA48" s="25" t="str">
        <f>IF(ISNUMBER('Raw Data'!CZ68),'Raw Data'!CZ68,"")</f>
        <v/>
      </c>
      <c r="DB48" s="25" t="str">
        <f>IF(ISNUMBER('Raw Data'!DA68),'Raw Data'!DA68,"")</f>
        <v/>
      </c>
      <c r="DC48" s="25">
        <f>IF(ISNUMBER('Raw Data'!DB68),'Raw Data'!DB68,"")</f>
        <v>2.7301204185713503</v>
      </c>
      <c r="DD48" s="25" t="str">
        <f>IF(ISNUMBER('Raw Data'!DC68),'Raw Data'!DC68,"")</f>
        <v/>
      </c>
      <c r="DE48" s="25">
        <f>IF(ISNUMBER('Raw Data'!DD68),'Raw Data'!DD68,"")</f>
        <v>2.8649907303468249</v>
      </c>
      <c r="DF48" s="25" t="str">
        <f>IF(ISNUMBER('Raw Data'!DE68),'Raw Data'!DE68,"")</f>
        <v/>
      </c>
      <c r="DG48" s="25">
        <f>IF(ISNUMBER('Raw Data'!DF68),'Raw Data'!DF68,"")</f>
        <v>3.1568620866340997</v>
      </c>
      <c r="DH48" s="25" t="str">
        <f>IF(ISNUMBER('Raw Data'!DG68),'Raw Data'!DG68,"")</f>
        <v/>
      </c>
      <c r="DI48" s="25" t="str">
        <f>IF(ISNUMBER('Raw Data'!DH68),'Raw Data'!DH68,"")</f>
        <v/>
      </c>
      <c r="DJ48" s="25" t="str">
        <f>IF(ISNUMBER('Raw Data'!DI68),'Raw Data'!DI68,"")</f>
        <v/>
      </c>
      <c r="DK48" s="25" t="str">
        <f>IF(ISNUMBER('Raw Data'!DJ68),'Raw Data'!DJ68,"")</f>
        <v/>
      </c>
      <c r="DL48" s="25" t="str">
        <f>IF(ISNUMBER('Raw Data'!DK68),'Raw Data'!DK68,"")</f>
        <v/>
      </c>
      <c r="DM48" s="25">
        <f>IF(ISNUMBER('Raw Data'!DL68),'Raw Data'!DL68,"")</f>
        <v>3.9270396352281249</v>
      </c>
      <c r="DN48" s="25" t="str">
        <f>IF(ISNUMBER('Raw Data'!DM68),'Raw Data'!DM68,"")</f>
        <v/>
      </c>
      <c r="DO48" s="25">
        <f>IF(ISNUMBER('Raw Data'!DN68),'Raw Data'!DN68,"")</f>
        <v>3.8270524535476502</v>
      </c>
      <c r="DP48" s="25" t="str">
        <f>IF(ISNUMBER('Raw Data'!DO68),'Raw Data'!DO68,"")</f>
        <v/>
      </c>
      <c r="DQ48" s="25" t="str">
        <f>IF(ISNUMBER('Raw Data'!DP68),'Raw Data'!DP68,"")</f>
        <v/>
      </c>
      <c r="DR48" s="25" t="str">
        <f>IF(ISNUMBER('Raw Data'!DQ68),'Raw Data'!DQ68,"")</f>
        <v/>
      </c>
      <c r="DS48" s="25" t="str">
        <f>IF(ISNUMBER('Raw Data'!DR68),'Raw Data'!DR68,"")</f>
        <v/>
      </c>
      <c r="DT48" s="25" t="str">
        <f>IF(ISNUMBER('Raw Data'!DS68),'Raw Data'!DS68,"")</f>
        <v/>
      </c>
      <c r="DU48" s="25" t="str">
        <f>IF(ISNUMBER('Raw Data'!DT68),'Raw Data'!DT68,"")</f>
        <v/>
      </c>
      <c r="DV48" s="25" t="str">
        <f>IF(ISNUMBER('Raw Data'!DU68),'Raw Data'!DU68,"")</f>
        <v/>
      </c>
      <c r="DW48" s="25" t="str">
        <f>IF(ISNUMBER('Raw Data'!DV68),'Raw Data'!DV68,"")</f>
        <v/>
      </c>
      <c r="DX48" s="25" t="str">
        <f>IF(ISNUMBER('Raw Data'!DW68),'Raw Data'!DW68,"")</f>
        <v/>
      </c>
      <c r="DY48" s="25" t="str">
        <f>IF(ISNUMBER('Raw Data'!DX68),'Raw Data'!DX68,"")</f>
        <v/>
      </c>
      <c r="DZ48" s="25">
        <f>IF(ISNUMBER('Raw Data'!DY68),'Raw Data'!DY68,"")</f>
        <v>3.5664789005189501</v>
      </c>
      <c r="EA48" s="25" t="str">
        <f>IF(ISNUMBER('Raw Data'!DZ68),'Raw Data'!DZ68,"")</f>
        <v/>
      </c>
      <c r="EB48" s="25" t="str">
        <f>IF(ISNUMBER('Raw Data'!EA68),'Raw Data'!EA68,"")</f>
        <v/>
      </c>
      <c r="EC48" s="25" t="str">
        <f>IF(ISNUMBER('Raw Data'!EB68),'Raw Data'!EB68,"")</f>
        <v/>
      </c>
      <c r="ED48" s="25" t="str">
        <f>IF(ISNUMBER('Raw Data'!EC68),'Raw Data'!EC68,"")</f>
        <v/>
      </c>
      <c r="EE48" s="25" t="str">
        <f>IF(ISNUMBER('Raw Data'!ED68),'Raw Data'!ED68,"")</f>
        <v/>
      </c>
      <c r="EF48" s="25" t="str">
        <f>IF(ISNUMBER('Raw Data'!EE68),'Raw Data'!EE68,"")</f>
        <v/>
      </c>
      <c r="EG48" s="25" t="str">
        <f>IF(ISNUMBER('Raw Data'!EF68),'Raw Data'!EF68,"")</f>
        <v/>
      </c>
      <c r="EH48" s="25">
        <f>IF(ISNUMBER('Raw Data'!EG68),'Raw Data'!EG68,"")</f>
        <v>2.6314473022176994</v>
      </c>
      <c r="EI48" s="25" t="str">
        <f>IF(ISNUMBER('Raw Data'!EH68),'Raw Data'!EH68,"")</f>
        <v/>
      </c>
      <c r="EJ48" s="25" t="str">
        <f>IF(ISNUMBER('Raw Data'!EI68),'Raw Data'!EI68,"")</f>
        <v/>
      </c>
      <c r="EK48" s="25" t="str">
        <f>IF(ISNUMBER('Raw Data'!EJ68),'Raw Data'!EJ68,"")</f>
        <v/>
      </c>
      <c r="EL48" s="25" t="str">
        <f>IF(ISNUMBER('Raw Data'!EK68),'Raw Data'!EK68,"")</f>
        <v/>
      </c>
      <c r="EM48" s="25" t="str">
        <f>IF(ISNUMBER('Raw Data'!EL68),'Raw Data'!EL68,"")</f>
        <v/>
      </c>
      <c r="EN48" s="25" t="str">
        <f>IF(ISNUMBER('Raw Data'!EM68),'Raw Data'!EM68,"")</f>
        <v/>
      </c>
      <c r="EO48" s="25" t="str">
        <f>IF(ISNUMBER('Raw Data'!EN68),'Raw Data'!EN68,"")</f>
        <v/>
      </c>
      <c r="EP48" s="25" t="str">
        <f>IF(ISNUMBER('Raw Data'!EO68),'Raw Data'!EO68,"")</f>
        <v/>
      </c>
      <c r="EQ48" s="25" t="str">
        <f>IF(ISNUMBER('Raw Data'!EP68),'Raw Data'!EP68,"")</f>
        <v/>
      </c>
      <c r="ER48" s="25" t="str">
        <f>IF(ISNUMBER('Raw Data'!EQ68),'Raw Data'!EQ68,"")</f>
        <v/>
      </c>
      <c r="ES48" s="25" t="str">
        <f>IF(ISNUMBER('Raw Data'!ER68),'Raw Data'!ER68,"")</f>
        <v/>
      </c>
      <c r="ET48" s="25" t="str">
        <f>IF(ISNUMBER('Raw Data'!ES68),'Raw Data'!ES68,"")</f>
        <v/>
      </c>
      <c r="EU48" s="25" t="str">
        <f>IF(ISNUMBER('Raw Data'!ET68),'Raw Data'!ET68,"")</f>
        <v/>
      </c>
      <c r="EV48" s="25" t="str">
        <f>IF(ISNUMBER('Raw Data'!EU68),'Raw Data'!EU68,"")</f>
        <v/>
      </c>
      <c r="EW48" s="25" t="str">
        <f>IF(ISNUMBER('Raw Data'!EV68),'Raw Data'!EV68,"")</f>
        <v/>
      </c>
      <c r="EX48" s="25" t="str">
        <f>IF(ISNUMBER('Raw Data'!EW68),'Raw Data'!EW68,"")</f>
        <v/>
      </c>
      <c r="EY48" s="25" t="str">
        <f>IF(ISNUMBER('Raw Data'!EX68),'Raw Data'!EX68,"")</f>
        <v/>
      </c>
      <c r="EZ48" s="25" t="str">
        <f>IF(ISNUMBER('Raw Data'!EY68),'Raw Data'!EY68,"")</f>
        <v/>
      </c>
      <c r="FA48" s="25" t="str">
        <f>IF(ISNUMBER('Raw Data'!EZ68),'Raw Data'!EZ68,"")</f>
        <v/>
      </c>
      <c r="FB48" s="25" t="str">
        <f>IF(ISNUMBER('Raw Data'!FA68),'Raw Data'!FA68,"")</f>
        <v/>
      </c>
      <c r="FC48" s="25" t="str">
        <f>IF(ISNUMBER('Raw Data'!FB68),'Raw Data'!FB68,"")</f>
        <v/>
      </c>
      <c r="FD48" s="25" t="str">
        <f>IF(ISNUMBER('Raw Data'!FC68),'Raw Data'!FC68,"")</f>
        <v/>
      </c>
      <c r="FE48" s="25" t="str">
        <f>IF(ISNUMBER('Raw Data'!FD68),'Raw Data'!FD68,"")</f>
        <v/>
      </c>
      <c r="FF48" s="25" t="str">
        <f>IF(ISNUMBER('Raw Data'!FE68),'Raw Data'!FE68,"")</f>
        <v/>
      </c>
      <c r="FG48" s="25" t="str">
        <f>IF(ISNUMBER('Raw Data'!FF68),'Raw Data'!FF68,"")</f>
        <v/>
      </c>
      <c r="FH48" s="25">
        <f>IF(ISNUMBER('Raw Data'!FG68),'Raw Data'!FG68,"")</f>
        <v>3.0146386136343004</v>
      </c>
      <c r="FI48" s="25" t="str">
        <f>IF(ISNUMBER('Raw Data'!FH68),'Raw Data'!FH68,"")</f>
        <v/>
      </c>
      <c r="FJ48" s="25" t="str">
        <f>IF(ISNUMBER('Raw Data'!FI68),'Raw Data'!FI68,"")</f>
        <v/>
      </c>
      <c r="FK48" s="25" t="str">
        <f>IF(ISNUMBER('Raw Data'!FJ68),'Raw Data'!FJ68,"")</f>
        <v/>
      </c>
      <c r="FL48" s="25" t="str">
        <f>IF(ISNUMBER('Raw Data'!FK68),'Raw Data'!FK68,"")</f>
        <v/>
      </c>
      <c r="FM48" s="25" t="str">
        <f>IF(ISNUMBER('Raw Data'!FL68),'Raw Data'!FL68,"")</f>
        <v/>
      </c>
      <c r="FN48" s="25" t="str">
        <f>IF(ISNUMBER('Raw Data'!FM68),'Raw Data'!FM68,"")</f>
        <v/>
      </c>
      <c r="FO48" s="25" t="str">
        <f>IF(ISNUMBER('Raw Data'!FN68),'Raw Data'!FN68,"")</f>
        <v/>
      </c>
      <c r="FP48" s="25" t="str">
        <f>IF(ISNUMBER('Raw Data'!FO68),'Raw Data'!FO68,"")</f>
        <v/>
      </c>
      <c r="FQ48" s="25" t="str">
        <f>IF(ISNUMBER('Raw Data'!FP68),'Raw Data'!FP68,"")</f>
        <v/>
      </c>
      <c r="FR48" s="25" t="str">
        <f>IF(ISNUMBER('Raw Data'!FQ68),'Raw Data'!FQ68,"")</f>
        <v/>
      </c>
      <c r="FS48" s="25" t="str">
        <f>IF(ISNUMBER('Raw Data'!FR68),'Raw Data'!FR68,"")</f>
        <v/>
      </c>
    </row>
    <row r="49" spans="1:175" x14ac:dyDescent="0.25">
      <c r="A49" s="45" t="s">
        <v>83</v>
      </c>
      <c r="B49" s="10" t="s">
        <v>8</v>
      </c>
      <c r="C49" s="4">
        <f t="shared" ref="C49:AH49" si="103">$C72+(IF(C6&lt;450,$B73*(C6-150),IF(C6&gt;750,$C73+$C74+$B75*(C6-750),$C73+$B74*(C6-450))))</f>
        <v>23.112500000000001</v>
      </c>
      <c r="D49" s="4">
        <f t="shared" si="103"/>
        <v>23.112500000000001</v>
      </c>
      <c r="E49" s="4">
        <f t="shared" si="103"/>
        <v>23.112500000000001</v>
      </c>
      <c r="F49" s="4">
        <f t="shared" si="103"/>
        <v>23.112500000000001</v>
      </c>
      <c r="G49" s="4">
        <f t="shared" si="103"/>
        <v>23.112500000000001</v>
      </c>
      <c r="H49" s="4">
        <f t="shared" si="103"/>
        <v>23.112500000000001</v>
      </c>
      <c r="I49" s="4">
        <f t="shared" si="103"/>
        <v>23.112500000000001</v>
      </c>
      <c r="J49" s="4">
        <f t="shared" si="103"/>
        <v>23.112500000000001</v>
      </c>
      <c r="K49" s="4">
        <f t="shared" si="103"/>
        <v>23.112500000000001</v>
      </c>
      <c r="L49" s="4">
        <f t="shared" si="103"/>
        <v>23.112500000000001</v>
      </c>
      <c r="M49" s="4">
        <f t="shared" si="103"/>
        <v>25.650000000000002</v>
      </c>
      <c r="N49" s="4">
        <f t="shared" si="103"/>
        <v>28.1875</v>
      </c>
      <c r="O49" s="4">
        <f t="shared" si="103"/>
        <v>30.725000000000001</v>
      </c>
      <c r="P49" s="4">
        <f t="shared" si="103"/>
        <v>33.262500000000003</v>
      </c>
      <c r="Q49" s="4">
        <f t="shared" si="103"/>
        <v>35.799999999999997</v>
      </c>
      <c r="R49" s="4">
        <f t="shared" si="103"/>
        <v>38.337499999999999</v>
      </c>
      <c r="S49" s="4">
        <f t="shared" si="103"/>
        <v>40.875</v>
      </c>
      <c r="T49" s="4">
        <f t="shared" si="103"/>
        <v>43.412500000000001</v>
      </c>
      <c r="U49" s="4">
        <f t="shared" si="103"/>
        <v>45.95</v>
      </c>
      <c r="V49" s="4">
        <f t="shared" si="103"/>
        <v>48.487499999999997</v>
      </c>
      <c r="W49" s="4">
        <f t="shared" si="103"/>
        <v>51.024999999999999</v>
      </c>
      <c r="X49" s="4">
        <f t="shared" si="103"/>
        <v>53.5625</v>
      </c>
      <c r="Y49" s="4">
        <f t="shared" si="103"/>
        <v>56.099999999999994</v>
      </c>
      <c r="Z49" s="4">
        <f t="shared" si="103"/>
        <v>58.637500000000003</v>
      </c>
      <c r="AA49" s="4">
        <f t="shared" si="103"/>
        <v>61.174999999999997</v>
      </c>
      <c r="AB49" s="4">
        <f t="shared" si="103"/>
        <v>63.712499999999999</v>
      </c>
      <c r="AC49" s="4">
        <f t="shared" si="103"/>
        <v>66.25</v>
      </c>
      <c r="AD49" s="4">
        <f t="shared" si="103"/>
        <v>68.787499999999994</v>
      </c>
      <c r="AE49" s="4">
        <f t="shared" si="103"/>
        <v>72.59375</v>
      </c>
      <c r="AF49" s="4">
        <f t="shared" si="103"/>
        <v>76.400000000000006</v>
      </c>
      <c r="AG49" s="4">
        <f t="shared" si="103"/>
        <v>80.206249999999997</v>
      </c>
      <c r="AH49" s="4">
        <f t="shared" si="103"/>
        <v>84.012499999999989</v>
      </c>
      <c r="AI49" s="4">
        <f t="shared" ref="AI49:BN49" si="104">$C72+(IF(AI6&lt;450,$B73*(AI6-150),IF(AI6&gt;750,$C73+$C74+$B75*(AI6-750),$C73+$B74*(AI6-450))))</f>
        <v>87.818749999999994</v>
      </c>
      <c r="AJ49" s="4">
        <f t="shared" si="104"/>
        <v>91.625</v>
      </c>
      <c r="AK49" s="4">
        <f t="shared" si="104"/>
        <v>95.431249999999991</v>
      </c>
      <c r="AL49" s="4">
        <f t="shared" si="104"/>
        <v>99.237499999999997</v>
      </c>
      <c r="AM49" s="4">
        <f t="shared" si="104"/>
        <v>103.04374999999999</v>
      </c>
      <c r="AN49" s="4">
        <f t="shared" si="104"/>
        <v>106.85</v>
      </c>
      <c r="AO49" s="4">
        <f t="shared" si="104"/>
        <v>110.65625</v>
      </c>
      <c r="AP49" s="4">
        <f t="shared" si="104"/>
        <v>114.46249999999999</v>
      </c>
      <c r="AQ49" s="4">
        <f t="shared" si="104"/>
        <v>118.23749999999998</v>
      </c>
      <c r="AR49" s="4">
        <f t="shared" si="104"/>
        <v>121.94999999999999</v>
      </c>
      <c r="AS49" s="4">
        <f t="shared" si="104"/>
        <v>125.66249999999998</v>
      </c>
      <c r="AT49" s="4">
        <f t="shared" si="104"/>
        <v>129.375</v>
      </c>
      <c r="AU49" s="4">
        <f t="shared" si="104"/>
        <v>134.32499999999999</v>
      </c>
      <c r="AV49" s="4">
        <f t="shared" si="104"/>
        <v>139.27499999999998</v>
      </c>
      <c r="AW49" s="4">
        <f t="shared" si="104"/>
        <v>144.22499999999999</v>
      </c>
      <c r="AX49" s="4">
        <f t="shared" si="104"/>
        <v>149.17499999999998</v>
      </c>
      <c r="AY49" s="4">
        <f t="shared" si="104"/>
        <v>154.125</v>
      </c>
      <c r="AZ49" s="4">
        <f t="shared" si="104"/>
        <v>159.07499999999999</v>
      </c>
      <c r="BA49" s="4">
        <f t="shared" si="104"/>
        <v>164.02499999999998</v>
      </c>
      <c r="BB49" s="4">
        <f t="shared" si="104"/>
        <v>168.97499999999999</v>
      </c>
      <c r="BC49" s="4">
        <f t="shared" si="104"/>
        <v>173.92499999999998</v>
      </c>
      <c r="BD49" s="4">
        <f t="shared" si="104"/>
        <v>178.875</v>
      </c>
      <c r="BE49" s="4">
        <f t="shared" si="104"/>
        <v>183.82499999999999</v>
      </c>
      <c r="BF49" s="4">
        <f t="shared" si="104"/>
        <v>188.77499999999998</v>
      </c>
      <c r="BG49" s="4">
        <f t="shared" si="104"/>
        <v>192.875</v>
      </c>
      <c r="BH49" s="4">
        <f t="shared" si="104"/>
        <v>196.125</v>
      </c>
      <c r="BI49" s="4">
        <f t="shared" si="104"/>
        <v>199.375</v>
      </c>
      <c r="BJ49" s="4">
        <f t="shared" si="104"/>
        <v>202.625</v>
      </c>
      <c r="BK49" s="4">
        <f t="shared" si="104"/>
        <v>205.875</v>
      </c>
      <c r="BL49" s="4">
        <f t="shared" si="104"/>
        <v>209.125</v>
      </c>
      <c r="BM49" s="4">
        <f t="shared" si="104"/>
        <v>212.375</v>
      </c>
      <c r="BN49" s="4">
        <f t="shared" si="104"/>
        <v>215.625</v>
      </c>
      <c r="BO49" s="4">
        <f t="shared" ref="BO49:CT49" si="105">$C72+(IF(BO6&lt;450,$B73*(BO6-150),IF(BO6&gt;750,$C73+$C74+$B75*(BO6-750),$C73+$B74*(BO6-450))))</f>
        <v>217.25</v>
      </c>
      <c r="BP49" s="4">
        <f t="shared" si="105"/>
        <v>218.875</v>
      </c>
      <c r="BQ49" s="4">
        <f t="shared" si="105"/>
        <v>220.5</v>
      </c>
      <c r="BR49" s="4">
        <f t="shared" si="105"/>
        <v>222.125</v>
      </c>
      <c r="BS49" s="4">
        <f t="shared" si="105"/>
        <v>223.75</v>
      </c>
      <c r="BT49" s="4">
        <f t="shared" si="105"/>
        <v>224.5625</v>
      </c>
      <c r="BU49" s="4">
        <f t="shared" si="105"/>
        <v>225.375</v>
      </c>
      <c r="BV49" s="4">
        <f t="shared" si="105"/>
        <v>226.1875</v>
      </c>
      <c r="BW49" s="4">
        <f t="shared" si="105"/>
        <v>227</v>
      </c>
      <c r="BX49" s="4">
        <f t="shared" si="105"/>
        <v>227.8125</v>
      </c>
      <c r="BY49" s="4">
        <f t="shared" si="105"/>
        <v>228.625</v>
      </c>
      <c r="BZ49" s="4">
        <f t="shared" si="105"/>
        <v>229.4375</v>
      </c>
      <c r="CA49" s="4">
        <f t="shared" si="105"/>
        <v>230.25</v>
      </c>
      <c r="CB49" s="4">
        <f t="shared" si="105"/>
        <v>231.0625</v>
      </c>
      <c r="CC49" s="4">
        <f t="shared" si="105"/>
        <v>231.875</v>
      </c>
      <c r="CD49" s="4">
        <f t="shared" si="105"/>
        <v>232.6875</v>
      </c>
      <c r="CE49" s="4">
        <f t="shared" si="105"/>
        <v>233.5</v>
      </c>
      <c r="CF49" s="4">
        <f t="shared" si="105"/>
        <v>234.3125</v>
      </c>
      <c r="CG49" s="4">
        <f t="shared" si="105"/>
        <v>235.125</v>
      </c>
      <c r="CH49" s="4">
        <f t="shared" si="105"/>
        <v>235.9375</v>
      </c>
      <c r="CI49" s="4">
        <f t="shared" si="105"/>
        <v>236.75</v>
      </c>
      <c r="CJ49" s="4">
        <f t="shared" si="105"/>
        <v>237.5625</v>
      </c>
      <c r="CK49" s="4">
        <f t="shared" si="105"/>
        <v>238.375</v>
      </c>
      <c r="CL49" s="4">
        <f t="shared" si="105"/>
        <v>239.1875</v>
      </c>
      <c r="CM49" s="4">
        <f t="shared" si="105"/>
        <v>240</v>
      </c>
      <c r="CN49" s="4">
        <f t="shared" si="105"/>
        <v>240</v>
      </c>
      <c r="CO49" s="4">
        <f t="shared" si="105"/>
        <v>240</v>
      </c>
      <c r="CP49" s="4">
        <f t="shared" si="105"/>
        <v>240</v>
      </c>
      <c r="CQ49" s="4">
        <f t="shared" si="105"/>
        <v>240</v>
      </c>
      <c r="CR49" s="4">
        <f t="shared" si="105"/>
        <v>240</v>
      </c>
      <c r="CS49" s="4">
        <f t="shared" si="105"/>
        <v>240</v>
      </c>
      <c r="CT49" s="4">
        <f t="shared" si="105"/>
        <v>240</v>
      </c>
      <c r="CU49" s="4">
        <f t="shared" ref="CU49:DZ49" si="106">$C72+(IF(CU6&lt;450,$B73*(CU6-150),IF(CU6&gt;750,$C73+$C74+$B75*(CU6-750),$C73+$B74*(CU6-450))))</f>
        <v>240</v>
      </c>
      <c r="CV49" s="4">
        <f t="shared" si="106"/>
        <v>240</v>
      </c>
      <c r="CW49" s="4">
        <f t="shared" si="106"/>
        <v>240</v>
      </c>
      <c r="CX49" s="4">
        <f t="shared" si="106"/>
        <v>240</v>
      </c>
      <c r="CY49" s="4">
        <f t="shared" si="106"/>
        <v>240</v>
      </c>
      <c r="CZ49" s="4">
        <f t="shared" si="106"/>
        <v>240</v>
      </c>
      <c r="DA49" s="4">
        <f t="shared" si="106"/>
        <v>240</v>
      </c>
      <c r="DB49" s="4">
        <f t="shared" si="106"/>
        <v>240</v>
      </c>
      <c r="DC49" s="4">
        <f t="shared" si="106"/>
        <v>240</v>
      </c>
      <c r="DD49" s="4">
        <f t="shared" si="106"/>
        <v>240</v>
      </c>
      <c r="DE49" s="4">
        <f t="shared" si="106"/>
        <v>240</v>
      </c>
      <c r="DF49" s="4">
        <f t="shared" si="106"/>
        <v>240</v>
      </c>
      <c r="DG49" s="4">
        <f t="shared" si="106"/>
        <v>240</v>
      </c>
      <c r="DH49" s="4">
        <f t="shared" si="106"/>
        <v>240</v>
      </c>
      <c r="DI49" s="4">
        <f t="shared" si="106"/>
        <v>240</v>
      </c>
      <c r="DJ49" s="4">
        <f t="shared" si="106"/>
        <v>240</v>
      </c>
      <c r="DK49" s="4">
        <f t="shared" si="106"/>
        <v>240</v>
      </c>
      <c r="DL49" s="4">
        <f t="shared" si="106"/>
        <v>240</v>
      </c>
      <c r="DM49" s="4">
        <f t="shared" si="106"/>
        <v>240</v>
      </c>
      <c r="DN49" s="4">
        <f t="shared" si="106"/>
        <v>240</v>
      </c>
      <c r="DO49" s="4">
        <f t="shared" si="106"/>
        <v>240</v>
      </c>
      <c r="DP49" s="4">
        <f t="shared" si="106"/>
        <v>240</v>
      </c>
      <c r="DQ49" s="4">
        <f t="shared" si="106"/>
        <v>240</v>
      </c>
      <c r="DR49" s="4">
        <f t="shared" si="106"/>
        <v>240</v>
      </c>
      <c r="DS49" s="4">
        <f t="shared" si="106"/>
        <v>240</v>
      </c>
      <c r="DT49" s="4">
        <f t="shared" si="106"/>
        <v>240</v>
      </c>
      <c r="DU49" s="4">
        <f t="shared" si="106"/>
        <v>240</v>
      </c>
      <c r="DV49" s="4">
        <f t="shared" si="106"/>
        <v>240</v>
      </c>
      <c r="DW49" s="4">
        <f t="shared" si="106"/>
        <v>240</v>
      </c>
      <c r="DX49" s="4">
        <f t="shared" si="106"/>
        <v>240</v>
      </c>
      <c r="DY49" s="4">
        <f t="shared" si="106"/>
        <v>240</v>
      </c>
      <c r="DZ49" s="4">
        <f t="shared" si="106"/>
        <v>240</v>
      </c>
      <c r="EA49" s="4">
        <f t="shared" ref="EA49:FF49" si="107">$C72+(IF(EA6&lt;450,$B73*(EA6-150),IF(EA6&gt;750,$C73+$C74+$B75*(EA6-750),$C73+$B74*(EA6-450))))</f>
        <v>240</v>
      </c>
      <c r="EB49" s="4">
        <f t="shared" si="107"/>
        <v>240</v>
      </c>
      <c r="EC49" s="4">
        <f t="shared" si="107"/>
        <v>240</v>
      </c>
      <c r="ED49" s="4">
        <f t="shared" si="107"/>
        <v>240</v>
      </c>
      <c r="EE49" s="4">
        <f t="shared" si="107"/>
        <v>240</v>
      </c>
      <c r="EF49" s="4">
        <f t="shared" si="107"/>
        <v>240</v>
      </c>
      <c r="EG49" s="4">
        <f t="shared" si="107"/>
        <v>240</v>
      </c>
      <c r="EH49" s="4">
        <f t="shared" si="107"/>
        <v>240</v>
      </c>
      <c r="EI49" s="4">
        <f t="shared" si="107"/>
        <v>240</v>
      </c>
      <c r="EJ49" s="4">
        <f t="shared" si="107"/>
        <v>240</v>
      </c>
      <c r="EK49" s="4">
        <f t="shared" si="107"/>
        <v>240</v>
      </c>
      <c r="EL49" s="4">
        <f t="shared" si="107"/>
        <v>240</v>
      </c>
      <c r="EM49" s="4">
        <f t="shared" si="107"/>
        <v>240</v>
      </c>
      <c r="EN49" s="4">
        <f t="shared" si="107"/>
        <v>240</v>
      </c>
      <c r="EO49" s="4">
        <f t="shared" si="107"/>
        <v>240</v>
      </c>
      <c r="EP49" s="4">
        <f t="shared" si="107"/>
        <v>240</v>
      </c>
      <c r="EQ49" s="4">
        <f t="shared" si="107"/>
        <v>240</v>
      </c>
      <c r="ER49" s="4">
        <f t="shared" si="107"/>
        <v>240</v>
      </c>
      <c r="ES49" s="4">
        <f t="shared" si="107"/>
        <v>240</v>
      </c>
      <c r="ET49" s="4">
        <f t="shared" si="107"/>
        <v>240</v>
      </c>
      <c r="EU49" s="4">
        <f t="shared" si="107"/>
        <v>240</v>
      </c>
      <c r="EV49" s="4">
        <f t="shared" si="107"/>
        <v>240</v>
      </c>
      <c r="EW49" s="4">
        <f t="shared" si="107"/>
        <v>240</v>
      </c>
      <c r="EX49" s="4">
        <f t="shared" si="107"/>
        <v>240</v>
      </c>
      <c r="EY49" s="4">
        <f t="shared" si="107"/>
        <v>240</v>
      </c>
      <c r="EZ49" s="4">
        <f t="shared" si="107"/>
        <v>240</v>
      </c>
      <c r="FA49" s="4">
        <f t="shared" si="107"/>
        <v>240</v>
      </c>
      <c r="FB49" s="4">
        <f t="shared" si="107"/>
        <v>240</v>
      </c>
      <c r="FC49" s="4">
        <f t="shared" si="107"/>
        <v>240</v>
      </c>
      <c r="FD49" s="4">
        <f t="shared" si="107"/>
        <v>240</v>
      </c>
      <c r="FE49" s="4">
        <f t="shared" si="107"/>
        <v>240</v>
      </c>
      <c r="FF49" s="4">
        <f t="shared" si="107"/>
        <v>240</v>
      </c>
      <c r="FG49" s="4">
        <f t="shared" ref="FG49:FS49" si="108">$C72+(IF(FG6&lt;450,$B73*(FG6-150),IF(FG6&gt;750,$C73+$C74+$B75*(FG6-750),$C73+$B74*(FG6-450))))</f>
        <v>240</v>
      </c>
      <c r="FH49" s="4">
        <f t="shared" si="108"/>
        <v>240</v>
      </c>
      <c r="FI49" s="4">
        <f t="shared" si="108"/>
        <v>240</v>
      </c>
      <c r="FJ49" s="4">
        <f t="shared" si="108"/>
        <v>240</v>
      </c>
      <c r="FK49" s="4">
        <f t="shared" si="108"/>
        <v>240</v>
      </c>
      <c r="FL49" s="4">
        <f t="shared" si="108"/>
        <v>240</v>
      </c>
      <c r="FM49" s="4">
        <f t="shared" si="108"/>
        <v>240</v>
      </c>
      <c r="FN49" s="4">
        <f t="shared" si="108"/>
        <v>240</v>
      </c>
      <c r="FO49" s="4">
        <f t="shared" si="108"/>
        <v>240</v>
      </c>
      <c r="FP49" s="4">
        <f t="shared" si="108"/>
        <v>240</v>
      </c>
      <c r="FQ49" s="4">
        <f t="shared" si="108"/>
        <v>240</v>
      </c>
      <c r="FR49" s="4">
        <f t="shared" si="108"/>
        <v>240</v>
      </c>
      <c r="FS49" s="4">
        <f t="shared" si="108"/>
        <v>240</v>
      </c>
    </row>
    <row r="50" spans="1:175" x14ac:dyDescent="0.25">
      <c r="A50" s="45" t="s">
        <v>100</v>
      </c>
      <c r="B50" s="10" t="s">
        <v>8</v>
      </c>
      <c r="C50" s="4">
        <f t="shared" ref="C50:AH50" si="109">C49*$B70*$B71</f>
        <v>5.7781250000000002</v>
      </c>
      <c r="D50" s="4">
        <f t="shared" si="109"/>
        <v>5.7781250000000002</v>
      </c>
      <c r="E50" s="4">
        <f t="shared" si="109"/>
        <v>5.7781250000000002</v>
      </c>
      <c r="F50" s="4">
        <f t="shared" si="109"/>
        <v>5.7781250000000002</v>
      </c>
      <c r="G50" s="4">
        <f t="shared" si="109"/>
        <v>5.7781250000000002</v>
      </c>
      <c r="H50" s="4">
        <f t="shared" si="109"/>
        <v>5.7781250000000002</v>
      </c>
      <c r="I50" s="4">
        <f t="shared" si="109"/>
        <v>5.7781250000000002</v>
      </c>
      <c r="J50" s="4">
        <f t="shared" si="109"/>
        <v>5.7781250000000002</v>
      </c>
      <c r="K50" s="4">
        <f t="shared" si="109"/>
        <v>5.7781250000000002</v>
      </c>
      <c r="L50" s="4">
        <f t="shared" si="109"/>
        <v>5.7781250000000002</v>
      </c>
      <c r="M50" s="4">
        <f t="shared" si="109"/>
        <v>6.4125000000000005</v>
      </c>
      <c r="N50" s="4">
        <f t="shared" si="109"/>
        <v>7.046875</v>
      </c>
      <c r="O50" s="4">
        <f t="shared" si="109"/>
        <v>7.6812500000000004</v>
      </c>
      <c r="P50" s="4">
        <f t="shared" si="109"/>
        <v>8.3156250000000007</v>
      </c>
      <c r="Q50" s="4">
        <f t="shared" si="109"/>
        <v>8.9499999999999993</v>
      </c>
      <c r="R50" s="4">
        <f t="shared" si="109"/>
        <v>9.5843749999999996</v>
      </c>
      <c r="S50" s="4">
        <f t="shared" si="109"/>
        <v>10.21875</v>
      </c>
      <c r="T50" s="4">
        <f t="shared" si="109"/>
        <v>10.853125</v>
      </c>
      <c r="U50" s="4">
        <f t="shared" si="109"/>
        <v>11.487500000000001</v>
      </c>
      <c r="V50" s="4">
        <f t="shared" si="109"/>
        <v>12.121874999999999</v>
      </c>
      <c r="W50" s="4">
        <f t="shared" si="109"/>
        <v>12.75625</v>
      </c>
      <c r="X50" s="4">
        <f t="shared" si="109"/>
        <v>13.390625</v>
      </c>
      <c r="Y50" s="4">
        <f t="shared" si="109"/>
        <v>14.024999999999999</v>
      </c>
      <c r="Z50" s="4">
        <f t="shared" si="109"/>
        <v>14.659375000000001</v>
      </c>
      <c r="AA50" s="4">
        <f t="shared" si="109"/>
        <v>15.293749999999999</v>
      </c>
      <c r="AB50" s="4">
        <f t="shared" si="109"/>
        <v>15.928125</v>
      </c>
      <c r="AC50" s="4">
        <f t="shared" si="109"/>
        <v>16.5625</v>
      </c>
      <c r="AD50" s="4">
        <f t="shared" si="109"/>
        <v>17.196874999999999</v>
      </c>
      <c r="AE50" s="4">
        <f t="shared" si="109"/>
        <v>18.1484375</v>
      </c>
      <c r="AF50" s="4">
        <f t="shared" si="109"/>
        <v>19.100000000000001</v>
      </c>
      <c r="AG50" s="4">
        <f t="shared" si="109"/>
        <v>20.051562499999999</v>
      </c>
      <c r="AH50" s="4">
        <f t="shared" si="109"/>
        <v>21.003124999999997</v>
      </c>
      <c r="AI50" s="4">
        <f t="shared" ref="AI50:BN50" si="110">AI49*$B70*$B71</f>
        <v>21.954687499999999</v>
      </c>
      <c r="AJ50" s="4">
        <f t="shared" si="110"/>
        <v>22.90625</v>
      </c>
      <c r="AK50" s="4">
        <f t="shared" si="110"/>
        <v>23.857812499999998</v>
      </c>
      <c r="AL50" s="4">
        <f t="shared" si="110"/>
        <v>24.809374999999999</v>
      </c>
      <c r="AM50" s="4">
        <f t="shared" si="110"/>
        <v>25.760937499999997</v>
      </c>
      <c r="AN50" s="4">
        <f t="shared" si="110"/>
        <v>26.712499999999999</v>
      </c>
      <c r="AO50" s="4">
        <f t="shared" si="110"/>
        <v>27.6640625</v>
      </c>
      <c r="AP50" s="4">
        <f t="shared" si="110"/>
        <v>28.615624999999998</v>
      </c>
      <c r="AQ50" s="4">
        <f t="shared" si="110"/>
        <v>29.559374999999996</v>
      </c>
      <c r="AR50" s="4">
        <f t="shared" si="110"/>
        <v>30.487499999999997</v>
      </c>
      <c r="AS50" s="4">
        <f t="shared" si="110"/>
        <v>31.415624999999995</v>
      </c>
      <c r="AT50" s="4">
        <f t="shared" si="110"/>
        <v>32.34375</v>
      </c>
      <c r="AU50" s="4">
        <f t="shared" si="110"/>
        <v>33.581249999999997</v>
      </c>
      <c r="AV50" s="4">
        <f t="shared" si="110"/>
        <v>34.818749999999994</v>
      </c>
      <c r="AW50" s="4">
        <f t="shared" si="110"/>
        <v>36.056249999999999</v>
      </c>
      <c r="AX50" s="4">
        <f t="shared" si="110"/>
        <v>37.293749999999996</v>
      </c>
      <c r="AY50" s="4">
        <f t="shared" si="110"/>
        <v>38.53125</v>
      </c>
      <c r="AZ50" s="4">
        <f t="shared" si="110"/>
        <v>39.768749999999997</v>
      </c>
      <c r="BA50" s="4">
        <f t="shared" si="110"/>
        <v>41.006249999999994</v>
      </c>
      <c r="BB50" s="4">
        <f t="shared" si="110"/>
        <v>42.243749999999999</v>
      </c>
      <c r="BC50" s="4">
        <f t="shared" si="110"/>
        <v>43.481249999999996</v>
      </c>
      <c r="BD50" s="4">
        <f t="shared" si="110"/>
        <v>44.71875</v>
      </c>
      <c r="BE50" s="4">
        <f t="shared" si="110"/>
        <v>45.956249999999997</v>
      </c>
      <c r="BF50" s="4">
        <f t="shared" si="110"/>
        <v>47.193749999999994</v>
      </c>
      <c r="BG50" s="4">
        <f t="shared" si="110"/>
        <v>48.21875</v>
      </c>
      <c r="BH50" s="4">
        <f t="shared" si="110"/>
        <v>49.03125</v>
      </c>
      <c r="BI50" s="4">
        <f t="shared" si="110"/>
        <v>49.84375</v>
      </c>
      <c r="BJ50" s="4">
        <f t="shared" si="110"/>
        <v>50.65625</v>
      </c>
      <c r="BK50" s="4">
        <f t="shared" si="110"/>
        <v>51.46875</v>
      </c>
      <c r="BL50" s="4">
        <f t="shared" si="110"/>
        <v>52.28125</v>
      </c>
      <c r="BM50" s="4">
        <f t="shared" si="110"/>
        <v>53.09375</v>
      </c>
      <c r="BN50" s="4">
        <f t="shared" si="110"/>
        <v>53.90625</v>
      </c>
      <c r="BO50" s="4">
        <f t="shared" ref="BO50:CT50" si="111">BO49*$B70*$B71</f>
        <v>54.3125</v>
      </c>
      <c r="BP50" s="4">
        <f t="shared" si="111"/>
        <v>54.71875</v>
      </c>
      <c r="BQ50" s="4">
        <f t="shared" si="111"/>
        <v>55.125</v>
      </c>
      <c r="BR50" s="4">
        <f t="shared" si="111"/>
        <v>55.53125</v>
      </c>
      <c r="BS50" s="4">
        <f t="shared" si="111"/>
        <v>55.9375</v>
      </c>
      <c r="BT50" s="4">
        <f t="shared" si="111"/>
        <v>56.140625</v>
      </c>
      <c r="BU50" s="4">
        <f t="shared" si="111"/>
        <v>56.34375</v>
      </c>
      <c r="BV50" s="4">
        <f t="shared" si="111"/>
        <v>56.546875</v>
      </c>
      <c r="BW50" s="4">
        <f t="shared" si="111"/>
        <v>56.75</v>
      </c>
      <c r="BX50" s="4">
        <f t="shared" si="111"/>
        <v>56.953125</v>
      </c>
      <c r="BY50" s="4">
        <f t="shared" si="111"/>
        <v>57.15625</v>
      </c>
      <c r="BZ50" s="4">
        <f t="shared" si="111"/>
        <v>57.359375</v>
      </c>
      <c r="CA50" s="4">
        <f t="shared" si="111"/>
        <v>57.5625</v>
      </c>
      <c r="CB50" s="4">
        <f t="shared" si="111"/>
        <v>57.765625</v>
      </c>
      <c r="CC50" s="4">
        <f t="shared" si="111"/>
        <v>57.96875</v>
      </c>
      <c r="CD50" s="4">
        <f t="shared" si="111"/>
        <v>58.171875</v>
      </c>
      <c r="CE50" s="4">
        <f t="shared" si="111"/>
        <v>58.375</v>
      </c>
      <c r="CF50" s="4">
        <f t="shared" si="111"/>
        <v>58.578125</v>
      </c>
      <c r="CG50" s="4">
        <f t="shared" si="111"/>
        <v>58.78125</v>
      </c>
      <c r="CH50" s="4">
        <f t="shared" si="111"/>
        <v>58.984375</v>
      </c>
      <c r="CI50" s="4">
        <f t="shared" si="111"/>
        <v>59.1875</v>
      </c>
      <c r="CJ50" s="4">
        <f t="shared" si="111"/>
        <v>59.390625</v>
      </c>
      <c r="CK50" s="4">
        <f t="shared" si="111"/>
        <v>59.59375</v>
      </c>
      <c r="CL50" s="4">
        <f t="shared" si="111"/>
        <v>59.796875</v>
      </c>
      <c r="CM50" s="4">
        <f t="shared" si="111"/>
        <v>60</v>
      </c>
      <c r="CN50" s="4">
        <f t="shared" si="111"/>
        <v>60</v>
      </c>
      <c r="CO50" s="4">
        <f t="shared" si="111"/>
        <v>60</v>
      </c>
      <c r="CP50" s="4">
        <f t="shared" si="111"/>
        <v>60</v>
      </c>
      <c r="CQ50" s="4">
        <f t="shared" si="111"/>
        <v>60</v>
      </c>
      <c r="CR50" s="4">
        <f t="shared" si="111"/>
        <v>60</v>
      </c>
      <c r="CS50" s="4">
        <f t="shared" si="111"/>
        <v>60</v>
      </c>
      <c r="CT50" s="4">
        <f t="shared" si="111"/>
        <v>60</v>
      </c>
      <c r="CU50" s="4">
        <f t="shared" ref="CU50:DZ50" si="112">CU49*$B70*$B71</f>
        <v>60</v>
      </c>
      <c r="CV50" s="4">
        <f t="shared" si="112"/>
        <v>60</v>
      </c>
      <c r="CW50" s="4">
        <f t="shared" si="112"/>
        <v>60</v>
      </c>
      <c r="CX50" s="4">
        <f t="shared" si="112"/>
        <v>60</v>
      </c>
      <c r="CY50" s="4">
        <f t="shared" si="112"/>
        <v>60</v>
      </c>
      <c r="CZ50" s="4">
        <f t="shared" si="112"/>
        <v>60</v>
      </c>
      <c r="DA50" s="4">
        <f t="shared" si="112"/>
        <v>60</v>
      </c>
      <c r="DB50" s="4">
        <f t="shared" si="112"/>
        <v>60</v>
      </c>
      <c r="DC50" s="4">
        <f t="shared" si="112"/>
        <v>60</v>
      </c>
      <c r="DD50" s="4">
        <f t="shared" si="112"/>
        <v>60</v>
      </c>
      <c r="DE50" s="4">
        <f t="shared" si="112"/>
        <v>60</v>
      </c>
      <c r="DF50" s="4">
        <f t="shared" si="112"/>
        <v>60</v>
      </c>
      <c r="DG50" s="4">
        <f t="shared" si="112"/>
        <v>60</v>
      </c>
      <c r="DH50" s="4">
        <f t="shared" si="112"/>
        <v>60</v>
      </c>
      <c r="DI50" s="4">
        <f t="shared" si="112"/>
        <v>60</v>
      </c>
      <c r="DJ50" s="4">
        <f t="shared" si="112"/>
        <v>60</v>
      </c>
      <c r="DK50" s="4">
        <f t="shared" si="112"/>
        <v>60</v>
      </c>
      <c r="DL50" s="4">
        <f t="shared" si="112"/>
        <v>60</v>
      </c>
      <c r="DM50" s="4">
        <f t="shared" si="112"/>
        <v>60</v>
      </c>
      <c r="DN50" s="4">
        <f t="shared" si="112"/>
        <v>60</v>
      </c>
      <c r="DO50" s="4">
        <f t="shared" si="112"/>
        <v>60</v>
      </c>
      <c r="DP50" s="4">
        <f t="shared" si="112"/>
        <v>60</v>
      </c>
      <c r="DQ50" s="4">
        <f t="shared" si="112"/>
        <v>60</v>
      </c>
      <c r="DR50" s="4">
        <f t="shared" si="112"/>
        <v>60</v>
      </c>
      <c r="DS50" s="4">
        <f t="shared" si="112"/>
        <v>60</v>
      </c>
      <c r="DT50" s="4">
        <f t="shared" si="112"/>
        <v>60</v>
      </c>
      <c r="DU50" s="4">
        <f t="shared" si="112"/>
        <v>60</v>
      </c>
      <c r="DV50" s="4">
        <f t="shared" si="112"/>
        <v>60</v>
      </c>
      <c r="DW50" s="4">
        <f t="shared" si="112"/>
        <v>60</v>
      </c>
      <c r="DX50" s="4">
        <f t="shared" si="112"/>
        <v>60</v>
      </c>
      <c r="DY50" s="4">
        <f t="shared" si="112"/>
        <v>60</v>
      </c>
      <c r="DZ50" s="4">
        <f t="shared" si="112"/>
        <v>60</v>
      </c>
      <c r="EA50" s="4">
        <f t="shared" ref="EA50:FF50" si="113">EA49*$B70*$B71</f>
        <v>60</v>
      </c>
      <c r="EB50" s="4">
        <f t="shared" si="113"/>
        <v>60</v>
      </c>
      <c r="EC50" s="4">
        <f t="shared" si="113"/>
        <v>60</v>
      </c>
      <c r="ED50" s="4">
        <f t="shared" si="113"/>
        <v>60</v>
      </c>
      <c r="EE50" s="4">
        <f t="shared" si="113"/>
        <v>60</v>
      </c>
      <c r="EF50" s="4">
        <f t="shared" si="113"/>
        <v>60</v>
      </c>
      <c r="EG50" s="4">
        <f t="shared" si="113"/>
        <v>60</v>
      </c>
      <c r="EH50" s="4">
        <f t="shared" si="113"/>
        <v>60</v>
      </c>
      <c r="EI50" s="4">
        <f t="shared" si="113"/>
        <v>60</v>
      </c>
      <c r="EJ50" s="4">
        <f t="shared" si="113"/>
        <v>60</v>
      </c>
      <c r="EK50" s="4">
        <f t="shared" si="113"/>
        <v>60</v>
      </c>
      <c r="EL50" s="4">
        <f t="shared" si="113"/>
        <v>60</v>
      </c>
      <c r="EM50" s="4">
        <f t="shared" si="113"/>
        <v>60</v>
      </c>
      <c r="EN50" s="4">
        <f t="shared" si="113"/>
        <v>60</v>
      </c>
      <c r="EO50" s="4">
        <f t="shared" si="113"/>
        <v>60</v>
      </c>
      <c r="EP50" s="4">
        <f t="shared" si="113"/>
        <v>60</v>
      </c>
      <c r="EQ50" s="4">
        <f t="shared" si="113"/>
        <v>60</v>
      </c>
      <c r="ER50" s="4">
        <f t="shared" si="113"/>
        <v>60</v>
      </c>
      <c r="ES50" s="4">
        <f t="shared" si="113"/>
        <v>60</v>
      </c>
      <c r="ET50" s="4">
        <f t="shared" si="113"/>
        <v>60</v>
      </c>
      <c r="EU50" s="4">
        <f t="shared" si="113"/>
        <v>60</v>
      </c>
      <c r="EV50" s="4">
        <f t="shared" si="113"/>
        <v>60</v>
      </c>
      <c r="EW50" s="4">
        <f t="shared" si="113"/>
        <v>60</v>
      </c>
      <c r="EX50" s="4">
        <f t="shared" si="113"/>
        <v>60</v>
      </c>
      <c r="EY50" s="4">
        <f t="shared" si="113"/>
        <v>60</v>
      </c>
      <c r="EZ50" s="4">
        <f t="shared" si="113"/>
        <v>60</v>
      </c>
      <c r="FA50" s="4">
        <f t="shared" si="113"/>
        <v>60</v>
      </c>
      <c r="FB50" s="4">
        <f t="shared" si="113"/>
        <v>60</v>
      </c>
      <c r="FC50" s="4">
        <f t="shared" si="113"/>
        <v>60</v>
      </c>
      <c r="FD50" s="4">
        <f t="shared" si="113"/>
        <v>60</v>
      </c>
      <c r="FE50" s="4">
        <f t="shared" si="113"/>
        <v>60</v>
      </c>
      <c r="FF50" s="4">
        <f t="shared" si="113"/>
        <v>60</v>
      </c>
      <c r="FG50" s="4">
        <f t="shared" ref="FG50:FS50" si="114">FG49*$B70*$B71</f>
        <v>60</v>
      </c>
      <c r="FH50" s="4">
        <f t="shared" si="114"/>
        <v>60</v>
      </c>
      <c r="FI50" s="4">
        <f t="shared" si="114"/>
        <v>60</v>
      </c>
      <c r="FJ50" s="4">
        <f t="shared" si="114"/>
        <v>60</v>
      </c>
      <c r="FK50" s="4">
        <f t="shared" si="114"/>
        <v>60</v>
      </c>
      <c r="FL50" s="4">
        <f t="shared" si="114"/>
        <v>60</v>
      </c>
      <c r="FM50" s="4">
        <f t="shared" si="114"/>
        <v>60</v>
      </c>
      <c r="FN50" s="4">
        <f t="shared" si="114"/>
        <v>60</v>
      </c>
      <c r="FO50" s="4">
        <f t="shared" si="114"/>
        <v>60</v>
      </c>
      <c r="FP50" s="4">
        <f t="shared" si="114"/>
        <v>60</v>
      </c>
      <c r="FQ50" s="4">
        <f t="shared" si="114"/>
        <v>60</v>
      </c>
      <c r="FR50" s="4">
        <f t="shared" si="114"/>
        <v>60</v>
      </c>
      <c r="FS50" s="4">
        <f t="shared" si="114"/>
        <v>60</v>
      </c>
    </row>
    <row r="51" spans="1:175" s="4" customFormat="1" x14ac:dyDescent="0.25">
      <c r="A51" s="4" t="s">
        <v>27</v>
      </c>
      <c r="B51" s="12" t="s">
        <v>8</v>
      </c>
      <c r="C51" s="4">
        <f>IF(C45&gt;0,C45*1.5,0)</f>
        <v>0</v>
      </c>
      <c r="D51" s="4">
        <f t="shared" ref="D51:AI51" si="115">IF(ISNUMBER(D45),D45*1.5,C51)</f>
        <v>0</v>
      </c>
      <c r="E51" s="4">
        <f t="shared" si="115"/>
        <v>0</v>
      </c>
      <c r="F51" s="4">
        <f t="shared" si="115"/>
        <v>0</v>
      </c>
      <c r="G51" s="4">
        <f t="shared" si="115"/>
        <v>0</v>
      </c>
      <c r="H51" s="4">
        <f t="shared" si="115"/>
        <v>0</v>
      </c>
      <c r="I51" s="4">
        <f t="shared" si="115"/>
        <v>0</v>
      </c>
      <c r="J51" s="4">
        <f t="shared" si="115"/>
        <v>0</v>
      </c>
      <c r="K51" s="4">
        <f t="shared" si="115"/>
        <v>0</v>
      </c>
      <c r="L51" s="4">
        <f t="shared" si="115"/>
        <v>0</v>
      </c>
      <c r="M51" s="4">
        <f t="shared" si="115"/>
        <v>0</v>
      </c>
      <c r="N51" s="4">
        <f t="shared" si="115"/>
        <v>0</v>
      </c>
      <c r="O51" s="4">
        <f t="shared" si="115"/>
        <v>0</v>
      </c>
      <c r="P51" s="4">
        <f t="shared" si="115"/>
        <v>0</v>
      </c>
      <c r="Q51" s="4">
        <f t="shared" si="115"/>
        <v>0</v>
      </c>
      <c r="R51" s="4">
        <f t="shared" si="115"/>
        <v>0</v>
      </c>
      <c r="S51" s="4">
        <f t="shared" si="115"/>
        <v>0</v>
      </c>
      <c r="T51" s="4">
        <f t="shared" si="115"/>
        <v>0</v>
      </c>
      <c r="U51" s="4">
        <f t="shared" si="115"/>
        <v>0</v>
      </c>
      <c r="V51" s="4">
        <f t="shared" si="115"/>
        <v>0</v>
      </c>
      <c r="W51" s="4">
        <f t="shared" si="115"/>
        <v>0</v>
      </c>
      <c r="X51" s="4">
        <f t="shared" si="115"/>
        <v>0</v>
      </c>
      <c r="Y51" s="4">
        <f t="shared" si="115"/>
        <v>0</v>
      </c>
      <c r="Z51" s="4">
        <f t="shared" si="115"/>
        <v>0</v>
      </c>
      <c r="AA51" s="4">
        <f t="shared" si="115"/>
        <v>11.7161975873013</v>
      </c>
      <c r="AB51" s="4">
        <f t="shared" si="115"/>
        <v>11.7161975873013</v>
      </c>
      <c r="AC51" s="4">
        <f t="shared" si="115"/>
        <v>11.7161975873013</v>
      </c>
      <c r="AD51" s="4">
        <f t="shared" si="115"/>
        <v>11.7161975873013</v>
      </c>
      <c r="AE51" s="4">
        <f t="shared" si="115"/>
        <v>21.65625</v>
      </c>
      <c r="AF51" s="4">
        <f t="shared" si="115"/>
        <v>21.65625</v>
      </c>
      <c r="AG51" s="4">
        <f t="shared" si="115"/>
        <v>24.506249999999998</v>
      </c>
      <c r="AH51" s="4">
        <f t="shared" si="115"/>
        <v>24.506249999999998</v>
      </c>
      <c r="AI51" s="4">
        <f t="shared" si="115"/>
        <v>5.34375</v>
      </c>
      <c r="AJ51" s="4">
        <f t="shared" ref="AJ51:BO51" si="116">IF(ISNUMBER(AJ45),AJ45*1.5,AI51)</f>
        <v>5.34375</v>
      </c>
      <c r="AK51" s="4">
        <f t="shared" si="116"/>
        <v>5.34375</v>
      </c>
      <c r="AL51" s="4">
        <f t="shared" si="116"/>
        <v>5.34375</v>
      </c>
      <c r="AM51" s="4">
        <f t="shared" si="116"/>
        <v>5.34375</v>
      </c>
      <c r="AN51" s="4">
        <f t="shared" si="116"/>
        <v>19.368750000000002</v>
      </c>
      <c r="AO51" s="4">
        <f t="shared" si="116"/>
        <v>19.368750000000002</v>
      </c>
      <c r="AP51" s="4">
        <f t="shared" si="116"/>
        <v>9.1687499999999993</v>
      </c>
      <c r="AQ51" s="4">
        <f t="shared" si="116"/>
        <v>9.1687499999999993</v>
      </c>
      <c r="AR51" s="4">
        <f t="shared" si="116"/>
        <v>9.1687499999999993</v>
      </c>
      <c r="AS51" s="4">
        <f t="shared" si="116"/>
        <v>9.1687499999999993</v>
      </c>
      <c r="AT51" s="4">
        <f t="shared" si="116"/>
        <v>26.524999999999984</v>
      </c>
      <c r="AU51" s="4">
        <f t="shared" si="116"/>
        <v>26.524999999999984</v>
      </c>
      <c r="AV51" s="4">
        <f t="shared" si="116"/>
        <v>4.5</v>
      </c>
      <c r="AW51" s="4">
        <f t="shared" si="116"/>
        <v>4.5</v>
      </c>
      <c r="AX51" s="4">
        <f t="shared" si="116"/>
        <v>4.5</v>
      </c>
      <c r="AY51" s="4">
        <f t="shared" si="116"/>
        <v>20.85</v>
      </c>
      <c r="AZ51" s="4">
        <f t="shared" si="116"/>
        <v>20.85</v>
      </c>
      <c r="BA51" s="4">
        <f t="shared" si="116"/>
        <v>2.8312499999999989</v>
      </c>
      <c r="BB51" s="4">
        <f t="shared" si="116"/>
        <v>2.8312499999999989</v>
      </c>
      <c r="BC51" s="4">
        <f t="shared" si="116"/>
        <v>25.912500000000001</v>
      </c>
      <c r="BD51" s="4">
        <f t="shared" si="116"/>
        <v>25.912500000000001</v>
      </c>
      <c r="BE51" s="4">
        <f t="shared" si="116"/>
        <v>25.912500000000001</v>
      </c>
      <c r="BF51" s="4">
        <f t="shared" si="116"/>
        <v>25.912500000000001</v>
      </c>
      <c r="BG51" s="4">
        <f t="shared" si="116"/>
        <v>25.912500000000001</v>
      </c>
      <c r="BH51" s="4">
        <f t="shared" si="116"/>
        <v>16.912499999999998</v>
      </c>
      <c r="BI51" s="4">
        <f t="shared" si="116"/>
        <v>16.912499999999998</v>
      </c>
      <c r="BJ51" s="4">
        <f t="shared" si="116"/>
        <v>22.031249999999996</v>
      </c>
      <c r="BK51" s="4">
        <f t="shared" si="116"/>
        <v>22.031249999999996</v>
      </c>
      <c r="BL51" s="4">
        <f t="shared" si="116"/>
        <v>22.031249999999996</v>
      </c>
      <c r="BM51" s="4">
        <f t="shared" si="116"/>
        <v>3.2062500000000003</v>
      </c>
      <c r="BN51" s="4">
        <f t="shared" si="116"/>
        <v>4.4062499999999982</v>
      </c>
      <c r="BO51" s="4">
        <f t="shared" si="116"/>
        <v>4.4062499999999982</v>
      </c>
      <c r="BP51" s="4">
        <f t="shared" ref="BP51:CU51" si="117">IF(ISNUMBER(BP45),BP45*1.5,BO51)</f>
        <v>3.2499999999999982</v>
      </c>
      <c r="BQ51" s="4">
        <f t="shared" si="117"/>
        <v>10.549999999999988</v>
      </c>
      <c r="BR51" s="4">
        <f t="shared" si="117"/>
        <v>10.549999999999988</v>
      </c>
      <c r="BS51" s="4">
        <f t="shared" si="117"/>
        <v>10.549999999999988</v>
      </c>
      <c r="BT51" s="4">
        <f t="shared" si="117"/>
        <v>10.549999999999988</v>
      </c>
      <c r="BU51" s="4">
        <f t="shared" si="117"/>
        <v>10.549999999999988</v>
      </c>
      <c r="BV51" s="4">
        <f t="shared" si="117"/>
        <v>18.3</v>
      </c>
      <c r="BW51" s="4">
        <f t="shared" si="117"/>
        <v>18.3</v>
      </c>
      <c r="BX51" s="4">
        <f t="shared" si="117"/>
        <v>0.48750000000000027</v>
      </c>
      <c r="BY51" s="4">
        <f t="shared" si="117"/>
        <v>0.48750000000000027</v>
      </c>
      <c r="BZ51" s="4">
        <f t="shared" si="117"/>
        <v>0.48750000000000027</v>
      </c>
      <c r="CA51" s="4">
        <f t="shared" si="117"/>
        <v>5.9062499999999982</v>
      </c>
      <c r="CB51" s="4">
        <f t="shared" si="117"/>
        <v>5.9062499999999982</v>
      </c>
      <c r="CC51" s="4">
        <f t="shared" si="117"/>
        <v>-0.72187500000000027</v>
      </c>
      <c r="CD51" s="4">
        <f t="shared" si="117"/>
        <v>-0.72187500000000027</v>
      </c>
      <c r="CE51" s="4">
        <f t="shared" si="117"/>
        <v>12.606250000000014</v>
      </c>
      <c r="CF51" s="4">
        <f t="shared" si="117"/>
        <v>12.606250000000014</v>
      </c>
      <c r="CG51" s="4">
        <f t="shared" si="117"/>
        <v>12.606250000000014</v>
      </c>
      <c r="CH51" s="4">
        <f t="shared" si="117"/>
        <v>12.606250000000014</v>
      </c>
      <c r="CI51" s="4">
        <f t="shared" si="117"/>
        <v>12.606250000000014</v>
      </c>
      <c r="CJ51" s="4">
        <f t="shared" si="117"/>
        <v>7.4249999999999989</v>
      </c>
      <c r="CK51" s="4">
        <f t="shared" si="117"/>
        <v>7.4249999999999989</v>
      </c>
      <c r="CL51" s="4">
        <f t="shared" si="117"/>
        <v>3.7687500000000003</v>
      </c>
      <c r="CM51" s="4">
        <f t="shared" si="117"/>
        <v>3.7687500000000003</v>
      </c>
      <c r="CN51" s="4">
        <f t="shared" si="117"/>
        <v>3.7687500000000003</v>
      </c>
      <c r="CO51" s="4">
        <f t="shared" si="117"/>
        <v>21.299999999999997</v>
      </c>
      <c r="CP51" s="4">
        <f t="shared" si="117"/>
        <v>21.299999999999997</v>
      </c>
      <c r="CQ51" s="4">
        <f t="shared" si="117"/>
        <v>0.28125000000000133</v>
      </c>
      <c r="CR51" s="4">
        <f t="shared" si="117"/>
        <v>0.28125000000000133</v>
      </c>
      <c r="CS51" s="4">
        <f t="shared" si="117"/>
        <v>13.799999999999999</v>
      </c>
      <c r="CT51" s="4">
        <f t="shared" si="117"/>
        <v>13.799999999999999</v>
      </c>
      <c r="CU51" s="4">
        <f t="shared" si="117"/>
        <v>13.799999999999999</v>
      </c>
      <c r="CV51" s="4">
        <f t="shared" ref="CV51:DI51" si="118">IF(ISNUMBER(CV45),CV45*1.5,CU51)</f>
        <v>13.799999999999999</v>
      </c>
      <c r="CW51" s="4">
        <f t="shared" si="118"/>
        <v>13.799999999999999</v>
      </c>
      <c r="CX51" s="4">
        <f t="shared" si="118"/>
        <v>25.025000000000013</v>
      </c>
      <c r="CY51" s="4">
        <f t="shared" si="118"/>
        <v>25.025000000000013</v>
      </c>
      <c r="CZ51" s="4">
        <f t="shared" si="118"/>
        <v>5.7937499999999993</v>
      </c>
      <c r="DA51" s="4">
        <f t="shared" si="118"/>
        <v>5.7937499999999993</v>
      </c>
      <c r="DB51" s="4">
        <f t="shared" si="118"/>
        <v>5.7937499999999993</v>
      </c>
      <c r="DC51" s="4">
        <f t="shared" si="118"/>
        <v>23.137499999999999</v>
      </c>
      <c r="DD51" s="4">
        <f t="shared" si="118"/>
        <v>23.137499999999999</v>
      </c>
      <c r="DE51" s="4">
        <f t="shared" si="118"/>
        <v>6.4312500000000004</v>
      </c>
      <c r="DF51" s="4">
        <f t="shared" si="118"/>
        <v>6.4312500000000004</v>
      </c>
      <c r="DG51" s="4">
        <f t="shared" si="118"/>
        <v>22.387499999999999</v>
      </c>
      <c r="DH51" s="4">
        <f t="shared" si="118"/>
        <v>22.387499999999999</v>
      </c>
      <c r="DI51" s="4">
        <f t="shared" si="118"/>
        <v>22.387499999999999</v>
      </c>
      <c r="DJ51" s="4">
        <f>IF(ISNUMBER(DK45),DK45*1.5,DI51)</f>
        <v>22.387499999999999</v>
      </c>
      <c r="DK51" s="4">
        <f>IF(ISNUMBER(#REF!),#REF!*1.5,DJ51)</f>
        <v>22.387499999999999</v>
      </c>
      <c r="DL51" s="4">
        <f>IF(ISNUMBER(DL45),DL45*1.5,DK51)</f>
        <v>22.387499999999999</v>
      </c>
      <c r="DM51" s="4">
        <f>IF(ISNUMBER(DM45),DM45*1.5,DL51)</f>
        <v>26.15625</v>
      </c>
      <c r="DN51" s="4">
        <f>IF(ISNUMBER(DN45),DN45*1.5,DM51)</f>
        <v>26.15625</v>
      </c>
      <c r="DO51" s="4">
        <f>IF(ISNUMBER(DO45),DO45*1.5,DN51)</f>
        <v>14.756249999999998</v>
      </c>
      <c r="DP51" s="4">
        <f>IF(ISNUMBER(DP45),DP45*1.5,DO51)</f>
        <v>14.756249999999998</v>
      </c>
      <c r="DQ51" s="4">
        <f>IF(ISNUMBER(DR45),DR45*1.5,DP51)</f>
        <v>14.756249999999998</v>
      </c>
      <c r="DR51" s="4">
        <f>IF(ISNUMBER(#REF!),#REF!*1.5,DQ51)</f>
        <v>14.756249999999998</v>
      </c>
      <c r="DS51" s="4">
        <f t="shared" ref="DS51:EX51" si="119">IF(ISNUMBER(DS45),DS45*1.5,DR51)</f>
        <v>14.756249999999998</v>
      </c>
      <c r="DT51" s="4">
        <f t="shared" si="119"/>
        <v>14.756249999999998</v>
      </c>
      <c r="DU51" s="4">
        <f t="shared" si="119"/>
        <v>14.756249999999998</v>
      </c>
      <c r="DV51" s="4">
        <f t="shared" si="119"/>
        <v>14.756249999999998</v>
      </c>
      <c r="DW51" s="4">
        <f t="shared" si="119"/>
        <v>14.756249999999998</v>
      </c>
      <c r="DX51" s="4">
        <f t="shared" si="119"/>
        <v>14.756249999999998</v>
      </c>
      <c r="DY51" s="4">
        <f t="shared" si="119"/>
        <v>14.756249999999998</v>
      </c>
      <c r="DZ51" s="4">
        <f t="shared" si="119"/>
        <v>16.875</v>
      </c>
      <c r="EA51" s="4">
        <f t="shared" si="119"/>
        <v>16.875</v>
      </c>
      <c r="EB51" s="4">
        <f t="shared" si="119"/>
        <v>16.875</v>
      </c>
      <c r="EC51" s="4">
        <f t="shared" si="119"/>
        <v>16.875</v>
      </c>
      <c r="ED51" s="4">
        <f t="shared" si="119"/>
        <v>16.875</v>
      </c>
      <c r="EE51" s="4">
        <f t="shared" si="119"/>
        <v>16.875</v>
      </c>
      <c r="EF51" s="4">
        <f t="shared" si="119"/>
        <v>16.875</v>
      </c>
      <c r="EG51" s="4">
        <f t="shared" si="119"/>
        <v>16.875</v>
      </c>
      <c r="EH51" s="4">
        <f t="shared" si="119"/>
        <v>3.6062500000000122</v>
      </c>
      <c r="EI51" s="4">
        <f t="shared" si="119"/>
        <v>3.6062500000000122</v>
      </c>
      <c r="EJ51" s="4">
        <f t="shared" si="119"/>
        <v>3.6062500000000122</v>
      </c>
      <c r="EK51" s="4">
        <f t="shared" si="119"/>
        <v>3.6062500000000122</v>
      </c>
      <c r="EL51" s="4">
        <f t="shared" si="119"/>
        <v>3.6062500000000122</v>
      </c>
      <c r="EM51" s="4">
        <f t="shared" si="119"/>
        <v>3.6062500000000122</v>
      </c>
      <c r="EN51" s="4">
        <f t="shared" si="119"/>
        <v>3.6062500000000122</v>
      </c>
      <c r="EO51" s="4">
        <f t="shared" si="119"/>
        <v>3.6062500000000122</v>
      </c>
      <c r="EP51" s="4">
        <f t="shared" si="119"/>
        <v>3.6062500000000122</v>
      </c>
      <c r="EQ51" s="4">
        <f t="shared" si="119"/>
        <v>3.6062500000000122</v>
      </c>
      <c r="ER51" s="4">
        <f t="shared" si="119"/>
        <v>3.6062500000000122</v>
      </c>
      <c r="ES51" s="4">
        <f t="shared" si="119"/>
        <v>3.6062500000000122</v>
      </c>
      <c r="ET51" s="4">
        <f t="shared" si="119"/>
        <v>3.6062500000000122</v>
      </c>
      <c r="EU51" s="4">
        <f t="shared" si="119"/>
        <v>3.6062500000000122</v>
      </c>
      <c r="EV51" s="4">
        <f t="shared" si="119"/>
        <v>3.6062500000000122</v>
      </c>
      <c r="EW51" s="4">
        <f t="shared" si="119"/>
        <v>3.6062500000000122</v>
      </c>
      <c r="EX51" s="4">
        <f t="shared" si="119"/>
        <v>3.6062500000000122</v>
      </c>
      <c r="EY51" s="4">
        <f t="shared" ref="EY51:FS51" si="120">IF(ISNUMBER(EY45),EY45*1.5,EX51)</f>
        <v>3.6062500000000122</v>
      </c>
      <c r="EZ51" s="4">
        <f t="shared" si="120"/>
        <v>3.6062500000000122</v>
      </c>
      <c r="FA51" s="4">
        <f t="shared" si="120"/>
        <v>3.6062500000000122</v>
      </c>
      <c r="FB51" s="4">
        <f t="shared" si="120"/>
        <v>3.6062500000000122</v>
      </c>
      <c r="FC51" s="4">
        <f t="shared" si="120"/>
        <v>3.6062500000000122</v>
      </c>
      <c r="FD51" s="4">
        <f t="shared" si="120"/>
        <v>3.6062500000000122</v>
      </c>
      <c r="FE51" s="4">
        <f t="shared" si="120"/>
        <v>3.6062500000000122</v>
      </c>
      <c r="FF51" s="4">
        <f t="shared" si="120"/>
        <v>3.6062500000000122</v>
      </c>
      <c r="FG51" s="4">
        <f t="shared" si="120"/>
        <v>3.6062500000000122</v>
      </c>
      <c r="FH51" s="4">
        <f t="shared" si="120"/>
        <v>5.6250000000000799E-2</v>
      </c>
      <c r="FI51" s="4">
        <f t="shared" si="120"/>
        <v>5.6250000000000799E-2</v>
      </c>
      <c r="FJ51" s="4">
        <f t="shared" si="120"/>
        <v>5.6250000000000799E-2</v>
      </c>
      <c r="FK51" s="4">
        <f t="shared" si="120"/>
        <v>5.6250000000000799E-2</v>
      </c>
      <c r="FL51" s="4">
        <f t="shared" si="120"/>
        <v>5.6250000000000799E-2</v>
      </c>
      <c r="FM51" s="4">
        <f t="shared" si="120"/>
        <v>5.6250000000000799E-2</v>
      </c>
      <c r="FN51" s="4">
        <f t="shared" si="120"/>
        <v>5.6250000000000799E-2</v>
      </c>
      <c r="FO51" s="4">
        <f t="shared" si="120"/>
        <v>5.6250000000000799E-2</v>
      </c>
      <c r="FP51" s="4">
        <f t="shared" si="120"/>
        <v>5.6250000000000799E-2</v>
      </c>
      <c r="FQ51" s="4">
        <f t="shared" si="120"/>
        <v>5.6250000000000799E-2</v>
      </c>
      <c r="FR51" s="4">
        <f t="shared" si="120"/>
        <v>5.6250000000000799E-2</v>
      </c>
      <c r="FS51" s="4">
        <f t="shared" si="120"/>
        <v>5.6250000000000799E-2</v>
      </c>
    </row>
    <row r="52" spans="1:175" s="4" customFormat="1" x14ac:dyDescent="0.25">
      <c r="A52" s="4" t="s">
        <v>28</v>
      </c>
      <c r="B52" s="12" t="s">
        <v>8</v>
      </c>
      <c r="C52" s="4">
        <f>IF(C46&gt;0,C46*3,0)</f>
        <v>0</v>
      </c>
      <c r="D52" s="4">
        <f t="shared" ref="D52:AI52" si="121">IF(ISNUMBER(D46),D46*3,C52)</f>
        <v>0</v>
      </c>
      <c r="E52" s="4">
        <f t="shared" si="121"/>
        <v>0</v>
      </c>
      <c r="F52" s="4">
        <f t="shared" si="121"/>
        <v>0</v>
      </c>
      <c r="G52" s="4">
        <f t="shared" si="121"/>
        <v>0</v>
      </c>
      <c r="H52" s="4">
        <f t="shared" si="121"/>
        <v>0</v>
      </c>
      <c r="I52" s="4">
        <f t="shared" si="121"/>
        <v>0</v>
      </c>
      <c r="J52" s="4">
        <f t="shared" si="121"/>
        <v>0</v>
      </c>
      <c r="K52" s="4">
        <f t="shared" si="121"/>
        <v>0</v>
      </c>
      <c r="L52" s="4">
        <f t="shared" si="121"/>
        <v>0</v>
      </c>
      <c r="M52" s="4">
        <f t="shared" si="121"/>
        <v>0</v>
      </c>
      <c r="N52" s="4">
        <f t="shared" si="121"/>
        <v>0</v>
      </c>
      <c r="O52" s="4">
        <f t="shared" si="121"/>
        <v>0</v>
      </c>
      <c r="P52" s="4">
        <f t="shared" si="121"/>
        <v>0</v>
      </c>
      <c r="Q52" s="4">
        <f t="shared" si="121"/>
        <v>0</v>
      </c>
      <c r="R52" s="4">
        <f t="shared" si="121"/>
        <v>0</v>
      </c>
      <c r="S52" s="4">
        <f t="shared" si="121"/>
        <v>0</v>
      </c>
      <c r="T52" s="4">
        <f t="shared" si="121"/>
        <v>0</v>
      </c>
      <c r="U52" s="4">
        <f t="shared" si="121"/>
        <v>0</v>
      </c>
      <c r="V52" s="4">
        <f t="shared" si="121"/>
        <v>0</v>
      </c>
      <c r="W52" s="4">
        <f t="shared" si="121"/>
        <v>0</v>
      </c>
      <c r="X52" s="4">
        <f t="shared" si="121"/>
        <v>0</v>
      </c>
      <c r="Y52" s="4">
        <f t="shared" si="121"/>
        <v>0</v>
      </c>
      <c r="Z52" s="4">
        <f t="shared" si="121"/>
        <v>0</v>
      </c>
      <c r="AA52" s="4">
        <f t="shared" si="121"/>
        <v>20.77751746988303</v>
      </c>
      <c r="AB52" s="4">
        <f t="shared" si="121"/>
        <v>20.77751746988303</v>
      </c>
      <c r="AC52" s="4">
        <f t="shared" si="121"/>
        <v>20.77751746988303</v>
      </c>
      <c r="AD52" s="4">
        <f t="shared" si="121"/>
        <v>20.77751746988303</v>
      </c>
      <c r="AE52" s="4">
        <f t="shared" si="121"/>
        <v>11.022969362123023</v>
      </c>
      <c r="AF52" s="4">
        <f t="shared" si="121"/>
        <v>11.022969362123023</v>
      </c>
      <c r="AG52" s="4">
        <f t="shared" si="121"/>
        <v>13.884945134058977</v>
      </c>
      <c r="AH52" s="4">
        <f t="shared" si="121"/>
        <v>13.884945134058977</v>
      </c>
      <c r="AI52" s="4">
        <f t="shared" si="121"/>
        <v>3.1584160439582245</v>
      </c>
      <c r="AJ52" s="4">
        <f t="shared" ref="AJ52:BO52" si="122">IF(ISNUMBER(AJ46),AJ46*3,AI52)</f>
        <v>3.1584160439582245</v>
      </c>
      <c r="AK52" s="4">
        <f t="shared" si="122"/>
        <v>3.1584160439582245</v>
      </c>
      <c r="AL52" s="4">
        <f t="shared" si="122"/>
        <v>3.1584160439582245</v>
      </c>
      <c r="AM52" s="4">
        <f t="shared" si="122"/>
        <v>3.1584160439582245</v>
      </c>
      <c r="AN52" s="4">
        <f t="shared" si="122"/>
        <v>14.92675090201335</v>
      </c>
      <c r="AO52" s="4">
        <f t="shared" si="122"/>
        <v>14.92675090201335</v>
      </c>
      <c r="AP52" s="4">
        <f t="shared" si="122"/>
        <v>2.8634498243047517</v>
      </c>
      <c r="AQ52" s="4">
        <f t="shared" si="122"/>
        <v>2.8634498243047517</v>
      </c>
      <c r="AR52" s="4">
        <f t="shared" si="122"/>
        <v>2.8634498243047517</v>
      </c>
      <c r="AS52" s="4">
        <f t="shared" si="122"/>
        <v>2.8634498243047517</v>
      </c>
      <c r="AT52" s="4">
        <f t="shared" si="122"/>
        <v>18.983225367425547</v>
      </c>
      <c r="AU52" s="4">
        <f t="shared" si="122"/>
        <v>18.983225367425547</v>
      </c>
      <c r="AV52" s="4">
        <f t="shared" si="122"/>
        <v>4.5525375431056512</v>
      </c>
      <c r="AW52" s="4">
        <f t="shared" si="122"/>
        <v>4.5525375431056512</v>
      </c>
      <c r="AX52" s="4">
        <f t="shared" si="122"/>
        <v>4.5525375431056512</v>
      </c>
      <c r="AY52" s="4">
        <f t="shared" si="122"/>
        <v>23.881031339027324</v>
      </c>
      <c r="AZ52" s="4">
        <f t="shared" si="122"/>
        <v>23.881031339027324</v>
      </c>
      <c r="BA52" s="4">
        <f t="shared" si="122"/>
        <v>7.7475866709910495</v>
      </c>
      <c r="BB52" s="4">
        <f t="shared" si="122"/>
        <v>7.7475866709910495</v>
      </c>
      <c r="BC52" s="4">
        <f t="shared" si="122"/>
        <v>24.088870221114</v>
      </c>
      <c r="BD52" s="4">
        <f t="shared" si="122"/>
        <v>24.088870221114</v>
      </c>
      <c r="BE52" s="4">
        <f t="shared" si="122"/>
        <v>24.088870221114</v>
      </c>
      <c r="BF52" s="4">
        <f t="shared" si="122"/>
        <v>24.088870221114</v>
      </c>
      <c r="BG52" s="4">
        <f t="shared" si="122"/>
        <v>24.088870221114</v>
      </c>
      <c r="BH52" s="4">
        <f t="shared" si="122"/>
        <v>19.825136965926976</v>
      </c>
      <c r="BI52" s="4">
        <f t="shared" si="122"/>
        <v>19.825136965926976</v>
      </c>
      <c r="BJ52" s="4">
        <f t="shared" si="122"/>
        <v>3.4349771495949</v>
      </c>
      <c r="BK52" s="4">
        <f t="shared" si="122"/>
        <v>3.4349771495949</v>
      </c>
      <c r="BL52" s="4">
        <f t="shared" si="122"/>
        <v>3.4349771495949</v>
      </c>
      <c r="BM52" s="4">
        <f t="shared" si="122"/>
        <v>13.764893876446875</v>
      </c>
      <c r="BN52" s="4">
        <f t="shared" si="122"/>
        <v>11.640051482643074</v>
      </c>
      <c r="BO52" s="4">
        <f t="shared" si="122"/>
        <v>11.640051482643074</v>
      </c>
      <c r="BP52" s="4">
        <f t="shared" ref="BP52:CU52" si="123">IF(ISNUMBER(BP46),BP46*3,BO52)</f>
        <v>-0.20537117623912327</v>
      </c>
      <c r="BQ52" s="4">
        <f t="shared" si="123"/>
        <v>6.7527351403316276</v>
      </c>
      <c r="BR52" s="4">
        <f t="shared" si="123"/>
        <v>6.7527351403316276</v>
      </c>
      <c r="BS52" s="4">
        <f t="shared" si="123"/>
        <v>6.7527351403316276</v>
      </c>
      <c r="BT52" s="4">
        <f t="shared" si="123"/>
        <v>6.7527351403316276</v>
      </c>
      <c r="BU52" s="4">
        <f t="shared" si="123"/>
        <v>6.7527351403316276</v>
      </c>
      <c r="BV52" s="4">
        <f t="shared" si="123"/>
        <v>17.670464715462675</v>
      </c>
      <c r="BW52" s="4">
        <f t="shared" si="123"/>
        <v>17.670464715462675</v>
      </c>
      <c r="BX52" s="4">
        <f t="shared" si="123"/>
        <v>-0.95780048662567285</v>
      </c>
      <c r="BY52" s="4">
        <f t="shared" si="123"/>
        <v>-0.95780048662567285</v>
      </c>
      <c r="BZ52" s="4">
        <f t="shared" si="123"/>
        <v>-0.95780048662567285</v>
      </c>
      <c r="CA52" s="4">
        <f t="shared" si="123"/>
        <v>13.3788712992285</v>
      </c>
      <c r="CB52" s="4">
        <f t="shared" si="123"/>
        <v>13.3788712992285</v>
      </c>
      <c r="CC52" s="4">
        <f t="shared" si="123"/>
        <v>1.1953280616076505</v>
      </c>
      <c r="CD52" s="4">
        <f t="shared" si="123"/>
        <v>1.1953280616076505</v>
      </c>
      <c r="CE52" s="4">
        <f t="shared" si="123"/>
        <v>8.4207271125381737</v>
      </c>
      <c r="CF52" s="4">
        <f t="shared" si="123"/>
        <v>8.4207271125381737</v>
      </c>
      <c r="CG52" s="4">
        <f t="shared" si="123"/>
        <v>8.4207271125381737</v>
      </c>
      <c r="CH52" s="4">
        <f t="shared" si="123"/>
        <v>8.4207271125381737</v>
      </c>
      <c r="CI52" s="4">
        <f t="shared" si="123"/>
        <v>8.4207271125381737</v>
      </c>
      <c r="CJ52" s="4">
        <f t="shared" si="123"/>
        <v>7.106690751374777</v>
      </c>
      <c r="CK52" s="4">
        <f t="shared" si="123"/>
        <v>7.106690751374777</v>
      </c>
      <c r="CL52" s="4">
        <f t="shared" si="123"/>
        <v>0.94236736934414811</v>
      </c>
      <c r="CM52" s="4">
        <f t="shared" si="123"/>
        <v>0.94236736934414811</v>
      </c>
      <c r="CN52" s="4">
        <f t="shared" si="123"/>
        <v>0.94236736934414811</v>
      </c>
      <c r="CO52" s="4">
        <f t="shared" si="123"/>
        <v>17.357069035355327</v>
      </c>
      <c r="CP52" s="4">
        <f t="shared" si="123"/>
        <v>17.357069035355327</v>
      </c>
      <c r="CQ52" s="4">
        <f t="shared" si="123"/>
        <v>0.35332273877640219</v>
      </c>
      <c r="CR52" s="4">
        <f t="shared" si="123"/>
        <v>0.35332273877640219</v>
      </c>
      <c r="CS52" s="4">
        <f t="shared" si="123"/>
        <v>5.877093859369273</v>
      </c>
      <c r="CT52" s="4">
        <f t="shared" si="123"/>
        <v>5.877093859369273</v>
      </c>
      <c r="CU52" s="4">
        <f t="shared" si="123"/>
        <v>5.877093859369273</v>
      </c>
      <c r="CV52" s="4">
        <f t="shared" ref="CV52:DI52" si="124">IF(ISNUMBER(CV46),CV46*3,CU52)</f>
        <v>5.877093859369273</v>
      </c>
      <c r="CW52" s="4">
        <f t="shared" si="124"/>
        <v>5.877093859369273</v>
      </c>
      <c r="CX52" s="4">
        <f t="shared" si="124"/>
        <v>30.732577460907528</v>
      </c>
      <c r="CY52" s="4">
        <f t="shared" si="124"/>
        <v>30.732577460907528</v>
      </c>
      <c r="CZ52" s="4">
        <f t="shared" si="124"/>
        <v>21.993932737503229</v>
      </c>
      <c r="DA52" s="4">
        <f t="shared" si="124"/>
        <v>21.993932737503229</v>
      </c>
      <c r="DB52" s="4">
        <f t="shared" si="124"/>
        <v>21.993932737503229</v>
      </c>
      <c r="DC52" s="4">
        <f t="shared" si="124"/>
        <v>29.557137296051025</v>
      </c>
      <c r="DD52" s="4">
        <f t="shared" si="124"/>
        <v>29.557137296051025</v>
      </c>
      <c r="DE52" s="4">
        <f t="shared" si="124"/>
        <v>25.718264645192399</v>
      </c>
      <c r="DF52" s="4">
        <f t="shared" si="124"/>
        <v>25.718264645192399</v>
      </c>
      <c r="DG52" s="4">
        <f t="shared" si="124"/>
        <v>30.244655856927753</v>
      </c>
      <c r="DH52" s="4">
        <f t="shared" si="124"/>
        <v>30.244655856927753</v>
      </c>
      <c r="DI52" s="4">
        <f t="shared" si="124"/>
        <v>30.244655856927753</v>
      </c>
      <c r="DJ52" s="4">
        <f>IF(ISNUMBER(DK46),DK46*3,DI52)</f>
        <v>30.244655856927753</v>
      </c>
      <c r="DK52" s="4">
        <f>IF(ISNUMBER(#REF!),#REF!*3,DJ52)</f>
        <v>30.244655856927753</v>
      </c>
      <c r="DL52" s="4">
        <f t="shared" ref="DL52:DP54" si="125">IF(ISNUMBER(DL46),DL46*3,DK52)</f>
        <v>30.244655856927753</v>
      </c>
      <c r="DM52" s="4">
        <f t="shared" si="125"/>
        <v>35.49058729994978</v>
      </c>
      <c r="DN52" s="4">
        <f t="shared" si="125"/>
        <v>35.49058729994978</v>
      </c>
      <c r="DO52" s="4">
        <f t="shared" si="125"/>
        <v>31.366986631648722</v>
      </c>
      <c r="DP52" s="4">
        <f t="shared" si="125"/>
        <v>31.366986631648722</v>
      </c>
      <c r="DQ52" s="4">
        <f>IF(ISNUMBER(DR46),DR46*3,DP52)</f>
        <v>31.366986631648722</v>
      </c>
      <c r="DR52" s="4">
        <f>IF(ISNUMBER(#REF!),#REF!*3,DQ52)</f>
        <v>31.366986631648722</v>
      </c>
      <c r="DS52" s="4">
        <f t="shared" ref="DS52:EX52" si="126">IF(ISNUMBER(DS46),DS46*3,DR52)</f>
        <v>31.366986631648722</v>
      </c>
      <c r="DT52" s="4">
        <f t="shared" si="126"/>
        <v>31.366986631648722</v>
      </c>
      <c r="DU52" s="4">
        <f t="shared" si="126"/>
        <v>31.366986631648722</v>
      </c>
      <c r="DV52" s="4">
        <f t="shared" si="126"/>
        <v>31.366986631648722</v>
      </c>
      <c r="DW52" s="4">
        <f t="shared" si="126"/>
        <v>31.366986631648722</v>
      </c>
      <c r="DX52" s="4">
        <f t="shared" si="126"/>
        <v>31.366986631648722</v>
      </c>
      <c r="DY52" s="4">
        <f t="shared" si="126"/>
        <v>31.366986631648722</v>
      </c>
      <c r="DZ52" s="4">
        <f t="shared" si="126"/>
        <v>3.4432229268416989</v>
      </c>
      <c r="EA52" s="4">
        <f t="shared" si="126"/>
        <v>3.4432229268416989</v>
      </c>
      <c r="EB52" s="4">
        <f t="shared" si="126"/>
        <v>3.4432229268416989</v>
      </c>
      <c r="EC52" s="4">
        <f t="shared" si="126"/>
        <v>3.4432229268416989</v>
      </c>
      <c r="ED52" s="4">
        <f t="shared" si="126"/>
        <v>3.4432229268416989</v>
      </c>
      <c r="EE52" s="4">
        <f t="shared" si="126"/>
        <v>3.4432229268416989</v>
      </c>
      <c r="EF52" s="4">
        <f t="shared" si="126"/>
        <v>3.4432229268416989</v>
      </c>
      <c r="EG52" s="4">
        <f t="shared" si="126"/>
        <v>3.4432229268416989</v>
      </c>
      <c r="EH52" s="4">
        <f t="shared" si="126"/>
        <v>4.6597360189650017</v>
      </c>
      <c r="EI52" s="4">
        <f t="shared" si="126"/>
        <v>4.6597360189650017</v>
      </c>
      <c r="EJ52" s="4">
        <f t="shared" si="126"/>
        <v>4.6597360189650017</v>
      </c>
      <c r="EK52" s="4">
        <f t="shared" si="126"/>
        <v>4.6597360189650017</v>
      </c>
      <c r="EL52" s="4">
        <f t="shared" si="126"/>
        <v>4.6597360189650017</v>
      </c>
      <c r="EM52" s="4">
        <f t="shared" si="126"/>
        <v>4.6597360189650017</v>
      </c>
      <c r="EN52" s="4">
        <f t="shared" si="126"/>
        <v>4.6597360189650017</v>
      </c>
      <c r="EO52" s="4">
        <f t="shared" si="126"/>
        <v>4.6597360189650017</v>
      </c>
      <c r="EP52" s="4">
        <f t="shared" si="126"/>
        <v>4.6597360189650017</v>
      </c>
      <c r="EQ52" s="4">
        <f t="shared" si="126"/>
        <v>4.6597360189650017</v>
      </c>
      <c r="ER52" s="4">
        <f t="shared" si="126"/>
        <v>4.6597360189650017</v>
      </c>
      <c r="ES52" s="4">
        <f t="shared" si="126"/>
        <v>4.6597360189650017</v>
      </c>
      <c r="ET52" s="4">
        <f t="shared" si="126"/>
        <v>4.6597360189650017</v>
      </c>
      <c r="EU52" s="4">
        <f t="shared" si="126"/>
        <v>4.6597360189650017</v>
      </c>
      <c r="EV52" s="4">
        <f t="shared" si="126"/>
        <v>4.6597360189650017</v>
      </c>
      <c r="EW52" s="4">
        <f t="shared" si="126"/>
        <v>4.6597360189650017</v>
      </c>
      <c r="EX52" s="4">
        <f t="shared" si="126"/>
        <v>4.6597360189650017</v>
      </c>
      <c r="EY52" s="4">
        <f t="shared" ref="EY52:FS52" si="127">IF(ISNUMBER(EY46),EY46*3,EX52)</f>
        <v>4.6597360189650017</v>
      </c>
      <c r="EZ52" s="4">
        <f t="shared" si="127"/>
        <v>4.6597360189650017</v>
      </c>
      <c r="FA52" s="4">
        <f t="shared" si="127"/>
        <v>4.6597360189650017</v>
      </c>
      <c r="FB52" s="4">
        <f t="shared" si="127"/>
        <v>4.6597360189650017</v>
      </c>
      <c r="FC52" s="4">
        <f t="shared" si="127"/>
        <v>4.6597360189650017</v>
      </c>
      <c r="FD52" s="4">
        <f t="shared" si="127"/>
        <v>4.6597360189650017</v>
      </c>
      <c r="FE52" s="4">
        <f t="shared" si="127"/>
        <v>4.6597360189650017</v>
      </c>
      <c r="FF52" s="4">
        <f t="shared" si="127"/>
        <v>4.6597360189650017</v>
      </c>
      <c r="FG52" s="4">
        <f t="shared" si="127"/>
        <v>4.6597360189650017</v>
      </c>
      <c r="FH52" s="4">
        <f t="shared" si="127"/>
        <v>8.2023763308800248</v>
      </c>
      <c r="FI52" s="4">
        <f t="shared" si="127"/>
        <v>8.2023763308800248</v>
      </c>
      <c r="FJ52" s="4">
        <f t="shared" si="127"/>
        <v>8.2023763308800248</v>
      </c>
      <c r="FK52" s="4">
        <f t="shared" si="127"/>
        <v>8.2023763308800248</v>
      </c>
      <c r="FL52" s="4">
        <f t="shared" si="127"/>
        <v>8.2023763308800248</v>
      </c>
      <c r="FM52" s="4">
        <f t="shared" si="127"/>
        <v>8.2023763308800248</v>
      </c>
      <c r="FN52" s="4">
        <f t="shared" si="127"/>
        <v>8.2023763308800248</v>
      </c>
      <c r="FO52" s="4">
        <f t="shared" si="127"/>
        <v>8.2023763308800248</v>
      </c>
      <c r="FP52" s="4">
        <f t="shared" si="127"/>
        <v>8.2023763308800248</v>
      </c>
      <c r="FQ52" s="4">
        <f t="shared" si="127"/>
        <v>8.2023763308800248</v>
      </c>
      <c r="FR52" s="4">
        <f t="shared" si="127"/>
        <v>8.2023763308800248</v>
      </c>
      <c r="FS52" s="4">
        <f t="shared" si="127"/>
        <v>8.2023763308800248</v>
      </c>
    </row>
    <row r="53" spans="1:175" s="4" customFormat="1" x14ac:dyDescent="0.25">
      <c r="A53" s="4" t="s">
        <v>29</v>
      </c>
      <c r="B53" s="12" t="s">
        <v>8</v>
      </c>
      <c r="C53" s="4">
        <f>IF(C47&gt;0,C47*3,0)</f>
        <v>0</v>
      </c>
      <c r="D53" s="4">
        <f t="shared" ref="D53:AI53" si="128">IF(ISNUMBER(D47),D47*3,C53)</f>
        <v>0</v>
      </c>
      <c r="E53" s="4">
        <f t="shared" si="128"/>
        <v>0</v>
      </c>
      <c r="F53" s="4">
        <f t="shared" si="128"/>
        <v>0</v>
      </c>
      <c r="G53" s="4">
        <f t="shared" si="128"/>
        <v>0</v>
      </c>
      <c r="H53" s="4">
        <f t="shared" si="128"/>
        <v>0</v>
      </c>
      <c r="I53" s="4">
        <f t="shared" si="128"/>
        <v>0</v>
      </c>
      <c r="J53" s="4">
        <f t="shared" si="128"/>
        <v>0</v>
      </c>
      <c r="K53" s="4">
        <f t="shared" si="128"/>
        <v>0</v>
      </c>
      <c r="L53" s="4">
        <f t="shared" si="128"/>
        <v>0</v>
      </c>
      <c r="M53" s="4">
        <f t="shared" si="128"/>
        <v>0</v>
      </c>
      <c r="N53" s="4">
        <f t="shared" si="128"/>
        <v>0</v>
      </c>
      <c r="O53" s="4">
        <f t="shared" si="128"/>
        <v>0</v>
      </c>
      <c r="P53" s="4">
        <f t="shared" si="128"/>
        <v>0</v>
      </c>
      <c r="Q53" s="4">
        <f t="shared" si="128"/>
        <v>0</v>
      </c>
      <c r="R53" s="4">
        <f t="shared" si="128"/>
        <v>0</v>
      </c>
      <c r="S53" s="4">
        <f t="shared" si="128"/>
        <v>0</v>
      </c>
      <c r="T53" s="4">
        <f t="shared" si="128"/>
        <v>0</v>
      </c>
      <c r="U53" s="4">
        <f t="shared" si="128"/>
        <v>0</v>
      </c>
      <c r="V53" s="4">
        <f t="shared" si="128"/>
        <v>0</v>
      </c>
      <c r="W53" s="4">
        <f t="shared" si="128"/>
        <v>0</v>
      </c>
      <c r="X53" s="4">
        <f t="shared" si="128"/>
        <v>0</v>
      </c>
      <c r="Y53" s="4">
        <f t="shared" si="128"/>
        <v>0</v>
      </c>
      <c r="Z53" s="4">
        <f t="shared" si="128"/>
        <v>0</v>
      </c>
      <c r="AA53" s="4">
        <f t="shared" si="128"/>
        <v>9.3393683396321983</v>
      </c>
      <c r="AB53" s="4">
        <f t="shared" si="128"/>
        <v>9.3393683396321983</v>
      </c>
      <c r="AC53" s="4">
        <f t="shared" si="128"/>
        <v>9.3393683396321983</v>
      </c>
      <c r="AD53" s="4">
        <f t="shared" si="128"/>
        <v>9.3393683396321983</v>
      </c>
      <c r="AE53" s="4">
        <f t="shared" si="128"/>
        <v>8.1515356817689479</v>
      </c>
      <c r="AF53" s="4">
        <f t="shared" si="128"/>
        <v>8.1515356817689479</v>
      </c>
      <c r="AG53" s="4">
        <f t="shared" si="128"/>
        <v>9.6949183093550246</v>
      </c>
      <c r="AH53" s="4">
        <f t="shared" si="128"/>
        <v>9.6949183093550246</v>
      </c>
      <c r="AI53" s="4">
        <f t="shared" si="128"/>
        <v>4.992746541361349</v>
      </c>
      <c r="AJ53" s="4">
        <f t="shared" ref="AJ53:BO53" si="129">IF(ISNUMBER(AJ47),AJ47*3,AI53)</f>
        <v>4.992746541361349</v>
      </c>
      <c r="AK53" s="4">
        <f t="shared" si="129"/>
        <v>4.992746541361349</v>
      </c>
      <c r="AL53" s="4">
        <f t="shared" si="129"/>
        <v>4.992746541361349</v>
      </c>
      <c r="AM53" s="4">
        <f t="shared" si="129"/>
        <v>4.992746541361349</v>
      </c>
      <c r="AN53" s="4">
        <f t="shared" si="129"/>
        <v>5.8273138996121254</v>
      </c>
      <c r="AO53" s="4">
        <f t="shared" si="129"/>
        <v>5.8273138996121254</v>
      </c>
      <c r="AP53" s="4">
        <f t="shared" si="129"/>
        <v>2.3727481787180982</v>
      </c>
      <c r="AQ53" s="4">
        <f t="shared" si="129"/>
        <v>2.3727481787180982</v>
      </c>
      <c r="AR53" s="4">
        <f t="shared" si="129"/>
        <v>2.3727481787180982</v>
      </c>
      <c r="AS53" s="4">
        <f t="shared" si="129"/>
        <v>2.3727481787180982</v>
      </c>
      <c r="AT53" s="4">
        <f t="shared" si="129"/>
        <v>5.921807634681449</v>
      </c>
      <c r="AU53" s="4">
        <f t="shared" si="129"/>
        <v>5.921807634681449</v>
      </c>
      <c r="AV53" s="4">
        <f t="shared" si="129"/>
        <v>5.05087129562685</v>
      </c>
      <c r="AW53" s="4">
        <f t="shared" si="129"/>
        <v>5.05087129562685</v>
      </c>
      <c r="AX53" s="4">
        <f t="shared" si="129"/>
        <v>5.05087129562685</v>
      </c>
      <c r="AY53" s="4">
        <f t="shared" si="129"/>
        <v>6.7057993942332734</v>
      </c>
      <c r="AZ53" s="4">
        <f t="shared" si="129"/>
        <v>6.7057993942332734</v>
      </c>
      <c r="BA53" s="4">
        <f t="shared" si="129"/>
        <v>6.6349803221996293</v>
      </c>
      <c r="BB53" s="4">
        <f t="shared" si="129"/>
        <v>6.6349803221996293</v>
      </c>
      <c r="BC53" s="4">
        <f t="shared" si="129"/>
        <v>7.9200917684447223</v>
      </c>
      <c r="BD53" s="4">
        <f t="shared" si="129"/>
        <v>7.9200917684447223</v>
      </c>
      <c r="BE53" s="4">
        <f t="shared" si="129"/>
        <v>7.9200917684447223</v>
      </c>
      <c r="BF53" s="4">
        <f t="shared" si="129"/>
        <v>7.9200917684447223</v>
      </c>
      <c r="BG53" s="4">
        <f t="shared" si="129"/>
        <v>7.9200917684447223</v>
      </c>
      <c r="BH53" s="4">
        <f t="shared" si="129"/>
        <v>5.2242581978470515</v>
      </c>
      <c r="BI53" s="4">
        <f t="shared" si="129"/>
        <v>5.2242581978470515</v>
      </c>
      <c r="BJ53" s="4">
        <f t="shared" si="129"/>
        <v>1.2678152321207983</v>
      </c>
      <c r="BK53" s="4">
        <f t="shared" si="129"/>
        <v>1.2678152321207983</v>
      </c>
      <c r="BL53" s="4">
        <f t="shared" si="129"/>
        <v>1.2678152321207983</v>
      </c>
      <c r="BM53" s="4">
        <f t="shared" si="129"/>
        <v>4.7406787408458717</v>
      </c>
      <c r="BN53" s="4">
        <f t="shared" si="129"/>
        <v>5.5060074204913505</v>
      </c>
      <c r="BO53" s="4">
        <f t="shared" si="129"/>
        <v>5.5060074204913505</v>
      </c>
      <c r="BP53" s="4">
        <f t="shared" ref="BP53:CU53" si="130">IF(ISNUMBER(BP47),BP47*3,BO53)</f>
        <v>0.56453288467034923</v>
      </c>
      <c r="BQ53" s="4">
        <f t="shared" si="130"/>
        <v>1.8094883113316254</v>
      </c>
      <c r="BR53" s="4">
        <f t="shared" si="130"/>
        <v>1.8094883113316254</v>
      </c>
      <c r="BS53" s="4">
        <f t="shared" si="130"/>
        <v>1.8094883113316254</v>
      </c>
      <c r="BT53" s="4">
        <f t="shared" si="130"/>
        <v>1.8094883113316254</v>
      </c>
      <c r="BU53" s="4">
        <f t="shared" si="130"/>
        <v>1.8094883113316254</v>
      </c>
      <c r="BV53" s="4">
        <f t="shared" si="130"/>
        <v>3.0592460058481485</v>
      </c>
      <c r="BW53" s="4">
        <f t="shared" si="130"/>
        <v>3.0592460058481485</v>
      </c>
      <c r="BX53" s="4">
        <f t="shared" si="130"/>
        <v>-0.46451009720272873</v>
      </c>
      <c r="BY53" s="4">
        <f t="shared" si="130"/>
        <v>-0.46451009720272873</v>
      </c>
      <c r="BZ53" s="4">
        <f t="shared" si="130"/>
        <v>-0.46451009720272873</v>
      </c>
      <c r="CA53" s="4">
        <f t="shared" si="130"/>
        <v>3.8829230941414532</v>
      </c>
      <c r="CB53" s="4">
        <f t="shared" si="130"/>
        <v>3.8829230941414532</v>
      </c>
      <c r="CC53" s="4">
        <f t="shared" si="130"/>
        <v>-1.3698802879331242</v>
      </c>
      <c r="CD53" s="4">
        <f t="shared" si="130"/>
        <v>-1.3698802879331242</v>
      </c>
      <c r="CE53" s="4">
        <f t="shared" si="130"/>
        <v>1.8400892505183024</v>
      </c>
      <c r="CF53" s="4">
        <f t="shared" si="130"/>
        <v>1.8400892505183024</v>
      </c>
      <c r="CG53" s="4">
        <f t="shared" si="130"/>
        <v>1.8400892505183024</v>
      </c>
      <c r="CH53" s="4">
        <f t="shared" si="130"/>
        <v>1.8400892505183024</v>
      </c>
      <c r="CI53" s="4">
        <f t="shared" si="130"/>
        <v>1.8400892505183024</v>
      </c>
      <c r="CJ53" s="4">
        <f t="shared" si="130"/>
        <v>3.1896708992890521</v>
      </c>
      <c r="CK53" s="4">
        <f t="shared" si="130"/>
        <v>3.1896708992890521</v>
      </c>
      <c r="CL53" s="4">
        <f t="shared" si="130"/>
        <v>3.0475572816911232</v>
      </c>
      <c r="CM53" s="4">
        <f t="shared" si="130"/>
        <v>3.0475572816911232</v>
      </c>
      <c r="CN53" s="4">
        <f t="shared" si="130"/>
        <v>3.0475572816911232</v>
      </c>
      <c r="CO53" s="4">
        <f t="shared" si="130"/>
        <v>4.9687577223985517</v>
      </c>
      <c r="CP53" s="4">
        <f t="shared" si="130"/>
        <v>4.9687577223985517</v>
      </c>
      <c r="CQ53" s="4">
        <f t="shared" si="130"/>
        <v>3.4977257164717486</v>
      </c>
      <c r="CR53" s="4">
        <f t="shared" si="130"/>
        <v>3.4977257164717486</v>
      </c>
      <c r="CS53" s="4">
        <f t="shared" si="130"/>
        <v>5.3107326298692001</v>
      </c>
      <c r="CT53" s="4">
        <f t="shared" si="130"/>
        <v>5.3107326298692001</v>
      </c>
      <c r="CU53" s="4">
        <f t="shared" si="130"/>
        <v>5.3107326298692001</v>
      </c>
      <c r="CV53" s="4">
        <f t="shared" ref="CV53:DI53" si="131">IF(ISNUMBER(CV47),CV47*3,CU53)</f>
        <v>5.3107326298692001</v>
      </c>
      <c r="CW53" s="4">
        <f t="shared" si="131"/>
        <v>5.3107326298692001</v>
      </c>
      <c r="CX53" s="4">
        <f t="shared" si="131"/>
        <v>9.885481194731625</v>
      </c>
      <c r="CY53" s="4">
        <f t="shared" si="131"/>
        <v>9.885481194731625</v>
      </c>
      <c r="CZ53" s="4">
        <f t="shared" si="131"/>
        <v>11.569060656885522</v>
      </c>
      <c r="DA53" s="4">
        <f t="shared" si="131"/>
        <v>11.569060656885522</v>
      </c>
      <c r="DB53" s="4">
        <f t="shared" si="131"/>
        <v>11.569060656885522</v>
      </c>
      <c r="DC53" s="4">
        <f t="shared" si="131"/>
        <v>12.472592237310298</v>
      </c>
      <c r="DD53" s="4">
        <f t="shared" si="131"/>
        <v>12.472592237310298</v>
      </c>
      <c r="DE53" s="4">
        <f t="shared" si="131"/>
        <v>13.067207701286403</v>
      </c>
      <c r="DF53" s="4">
        <f t="shared" si="131"/>
        <v>13.067207701286403</v>
      </c>
      <c r="DG53" s="4">
        <f t="shared" si="131"/>
        <v>14.720680540464897</v>
      </c>
      <c r="DH53" s="4">
        <f t="shared" si="131"/>
        <v>14.720680540464897</v>
      </c>
      <c r="DI53" s="4">
        <f t="shared" si="131"/>
        <v>14.720680540464897</v>
      </c>
      <c r="DJ53" s="4">
        <f>IF(ISNUMBER(DK47),DK47*3,DI53)</f>
        <v>14.720680540464897</v>
      </c>
      <c r="DK53" s="4">
        <f>IF(ISNUMBER(#REF!),#REF!*3,DJ53)</f>
        <v>14.720680540464897</v>
      </c>
      <c r="DL53" s="4">
        <f t="shared" si="125"/>
        <v>14.720680540464897</v>
      </c>
      <c r="DM53" s="4">
        <f t="shared" si="125"/>
        <v>20.664559023912673</v>
      </c>
      <c r="DN53" s="4">
        <f t="shared" si="125"/>
        <v>20.664559023912673</v>
      </c>
      <c r="DO53" s="4">
        <f t="shared" si="125"/>
        <v>20.002758485515955</v>
      </c>
      <c r="DP53" s="4">
        <f t="shared" si="125"/>
        <v>20.002758485515955</v>
      </c>
      <c r="DQ53" s="4">
        <f>IF(ISNUMBER(DR47),DR47*3,DP53)</f>
        <v>20.002758485515955</v>
      </c>
      <c r="DR53" s="4">
        <f>IF(ISNUMBER(#REF!),#REF!*3,DQ53)</f>
        <v>20.002758485515955</v>
      </c>
      <c r="DS53" s="4">
        <f t="shared" ref="DS53:EX53" si="132">IF(ISNUMBER(DS47),DS47*3,DR53)</f>
        <v>20.002758485515955</v>
      </c>
      <c r="DT53" s="4">
        <f t="shared" si="132"/>
        <v>20.002758485515955</v>
      </c>
      <c r="DU53" s="4">
        <f t="shared" si="132"/>
        <v>20.002758485515955</v>
      </c>
      <c r="DV53" s="4">
        <f t="shared" si="132"/>
        <v>20.002758485515955</v>
      </c>
      <c r="DW53" s="4">
        <f t="shared" si="132"/>
        <v>20.002758485515955</v>
      </c>
      <c r="DX53" s="4">
        <f t="shared" si="132"/>
        <v>20.002758485515955</v>
      </c>
      <c r="DY53" s="4">
        <f t="shared" si="132"/>
        <v>20.002758485515955</v>
      </c>
      <c r="DZ53" s="4">
        <f t="shared" si="132"/>
        <v>7.1672941605155245</v>
      </c>
      <c r="EA53" s="4">
        <f t="shared" si="132"/>
        <v>7.1672941605155245</v>
      </c>
      <c r="EB53" s="4">
        <f t="shared" si="132"/>
        <v>7.1672941605155245</v>
      </c>
      <c r="EC53" s="4">
        <f t="shared" si="132"/>
        <v>7.1672941605155245</v>
      </c>
      <c r="ED53" s="4">
        <f t="shared" si="132"/>
        <v>7.1672941605155245</v>
      </c>
      <c r="EE53" s="4">
        <f t="shared" si="132"/>
        <v>7.1672941605155245</v>
      </c>
      <c r="EF53" s="4">
        <f t="shared" si="132"/>
        <v>7.1672941605155245</v>
      </c>
      <c r="EG53" s="4">
        <f t="shared" si="132"/>
        <v>7.1672941605155245</v>
      </c>
      <c r="EH53" s="4">
        <f t="shared" si="132"/>
        <v>6.3485334756199503</v>
      </c>
      <c r="EI53" s="4">
        <f t="shared" si="132"/>
        <v>6.3485334756199503</v>
      </c>
      <c r="EJ53" s="4">
        <f t="shared" si="132"/>
        <v>6.3485334756199503</v>
      </c>
      <c r="EK53" s="4">
        <f t="shared" si="132"/>
        <v>6.3485334756199503</v>
      </c>
      <c r="EL53" s="4">
        <f t="shared" si="132"/>
        <v>6.3485334756199503</v>
      </c>
      <c r="EM53" s="4">
        <f t="shared" si="132"/>
        <v>6.3485334756199503</v>
      </c>
      <c r="EN53" s="4">
        <f t="shared" si="132"/>
        <v>6.3485334756199503</v>
      </c>
      <c r="EO53" s="4">
        <f t="shared" si="132"/>
        <v>6.3485334756199503</v>
      </c>
      <c r="EP53" s="4">
        <f t="shared" si="132"/>
        <v>6.3485334756199503</v>
      </c>
      <c r="EQ53" s="4">
        <f t="shared" si="132"/>
        <v>6.3485334756199503</v>
      </c>
      <c r="ER53" s="4">
        <f t="shared" si="132"/>
        <v>6.3485334756199503</v>
      </c>
      <c r="ES53" s="4">
        <f t="shared" si="132"/>
        <v>6.3485334756199503</v>
      </c>
      <c r="ET53" s="4">
        <f t="shared" si="132"/>
        <v>6.3485334756199503</v>
      </c>
      <c r="EU53" s="4">
        <f t="shared" si="132"/>
        <v>6.3485334756199503</v>
      </c>
      <c r="EV53" s="4">
        <f t="shared" si="132"/>
        <v>6.3485334756199503</v>
      </c>
      <c r="EW53" s="4">
        <f t="shared" si="132"/>
        <v>6.3485334756199503</v>
      </c>
      <c r="EX53" s="4">
        <f t="shared" si="132"/>
        <v>6.3485334756199503</v>
      </c>
      <c r="EY53" s="4">
        <f t="shared" ref="EY53:FS53" si="133">IF(ISNUMBER(EY47),EY47*3,EX53)</f>
        <v>6.3485334756199503</v>
      </c>
      <c r="EZ53" s="4">
        <f t="shared" si="133"/>
        <v>6.3485334756199503</v>
      </c>
      <c r="FA53" s="4">
        <f t="shared" si="133"/>
        <v>6.3485334756199503</v>
      </c>
      <c r="FB53" s="4">
        <f t="shared" si="133"/>
        <v>6.3485334756199503</v>
      </c>
      <c r="FC53" s="4">
        <f t="shared" si="133"/>
        <v>6.3485334756199503</v>
      </c>
      <c r="FD53" s="4">
        <f t="shared" si="133"/>
        <v>6.3485334756199503</v>
      </c>
      <c r="FE53" s="4">
        <f t="shared" si="133"/>
        <v>6.3485334756199503</v>
      </c>
      <c r="FF53" s="4">
        <f t="shared" si="133"/>
        <v>6.3485334756199503</v>
      </c>
      <c r="FG53" s="4">
        <f t="shared" si="133"/>
        <v>6.3485334756199503</v>
      </c>
      <c r="FH53" s="4">
        <f t="shared" si="133"/>
        <v>11.033761163304074</v>
      </c>
      <c r="FI53" s="4">
        <f t="shared" si="133"/>
        <v>11.033761163304074</v>
      </c>
      <c r="FJ53" s="4">
        <f t="shared" si="133"/>
        <v>11.033761163304074</v>
      </c>
      <c r="FK53" s="4">
        <f t="shared" si="133"/>
        <v>11.033761163304074</v>
      </c>
      <c r="FL53" s="4">
        <f t="shared" si="133"/>
        <v>11.033761163304074</v>
      </c>
      <c r="FM53" s="4">
        <f t="shared" si="133"/>
        <v>11.033761163304074</v>
      </c>
      <c r="FN53" s="4">
        <f t="shared" si="133"/>
        <v>11.033761163304074</v>
      </c>
      <c r="FO53" s="4">
        <f t="shared" si="133"/>
        <v>11.033761163304074</v>
      </c>
      <c r="FP53" s="4">
        <f t="shared" si="133"/>
        <v>11.033761163304074</v>
      </c>
      <c r="FQ53" s="4">
        <f t="shared" si="133"/>
        <v>11.033761163304074</v>
      </c>
      <c r="FR53" s="4">
        <f t="shared" si="133"/>
        <v>11.033761163304074</v>
      </c>
      <c r="FS53" s="4">
        <f t="shared" si="133"/>
        <v>11.033761163304074</v>
      </c>
    </row>
    <row r="54" spans="1:175" s="4" customFormat="1" x14ac:dyDescent="0.25">
      <c r="A54" s="4" t="s">
        <v>30</v>
      </c>
      <c r="B54" s="12" t="s">
        <v>8</v>
      </c>
      <c r="C54" s="4">
        <f>IF(C48&gt;0,C48*3,0)</f>
        <v>0</v>
      </c>
      <c r="D54" s="4">
        <f t="shared" ref="D54:AI54" si="134">IF(ISNUMBER(D48),D48*3,C54)</f>
        <v>0</v>
      </c>
      <c r="E54" s="4">
        <f t="shared" si="134"/>
        <v>0</v>
      </c>
      <c r="F54" s="4">
        <f t="shared" si="134"/>
        <v>0</v>
      </c>
      <c r="G54" s="4">
        <f t="shared" si="134"/>
        <v>0</v>
      </c>
      <c r="H54" s="4">
        <f t="shared" si="134"/>
        <v>0</v>
      </c>
      <c r="I54" s="4">
        <f t="shared" si="134"/>
        <v>0</v>
      </c>
      <c r="J54" s="4">
        <f t="shared" si="134"/>
        <v>0</v>
      </c>
      <c r="K54" s="4">
        <f t="shared" si="134"/>
        <v>0</v>
      </c>
      <c r="L54" s="4">
        <f t="shared" si="134"/>
        <v>0</v>
      </c>
      <c r="M54" s="4">
        <f t="shared" si="134"/>
        <v>0</v>
      </c>
      <c r="N54" s="4">
        <f t="shared" si="134"/>
        <v>0</v>
      </c>
      <c r="O54" s="4">
        <f t="shared" si="134"/>
        <v>0</v>
      </c>
      <c r="P54" s="4">
        <f t="shared" si="134"/>
        <v>0</v>
      </c>
      <c r="Q54" s="4">
        <f t="shared" si="134"/>
        <v>0</v>
      </c>
      <c r="R54" s="4">
        <f t="shared" si="134"/>
        <v>0</v>
      </c>
      <c r="S54" s="4">
        <f t="shared" si="134"/>
        <v>0</v>
      </c>
      <c r="T54" s="4">
        <f t="shared" si="134"/>
        <v>0</v>
      </c>
      <c r="U54" s="4">
        <f t="shared" si="134"/>
        <v>0</v>
      </c>
      <c r="V54" s="4">
        <f t="shared" si="134"/>
        <v>0</v>
      </c>
      <c r="W54" s="4">
        <f t="shared" si="134"/>
        <v>0</v>
      </c>
      <c r="X54" s="4">
        <f t="shared" si="134"/>
        <v>0</v>
      </c>
      <c r="Y54" s="4">
        <f t="shared" si="134"/>
        <v>0</v>
      </c>
      <c r="Z54" s="4">
        <f t="shared" si="134"/>
        <v>0</v>
      </c>
      <c r="AA54" s="4">
        <f t="shared" si="134"/>
        <v>10.864860517542748</v>
      </c>
      <c r="AB54" s="4">
        <f t="shared" si="134"/>
        <v>10.864860517542748</v>
      </c>
      <c r="AC54" s="4">
        <f t="shared" si="134"/>
        <v>10.864860517542748</v>
      </c>
      <c r="AD54" s="4">
        <f t="shared" si="134"/>
        <v>10.864860517542748</v>
      </c>
      <c r="AE54" s="4">
        <f t="shared" si="134"/>
        <v>9.6036464170774494</v>
      </c>
      <c r="AF54" s="4">
        <f t="shared" si="134"/>
        <v>9.6036464170774494</v>
      </c>
      <c r="AG54" s="4">
        <f t="shared" si="134"/>
        <v>9.4908827104195499</v>
      </c>
      <c r="AH54" s="4">
        <f t="shared" si="134"/>
        <v>9.4908827104195499</v>
      </c>
      <c r="AI54" s="4">
        <f t="shared" si="134"/>
        <v>9.181537502117326</v>
      </c>
      <c r="AJ54" s="4">
        <f t="shared" ref="AJ54:BO54" si="135">IF(ISNUMBER(AJ48),AJ48*3,AI54)</f>
        <v>9.181537502117326</v>
      </c>
      <c r="AK54" s="4">
        <f t="shared" si="135"/>
        <v>9.181537502117326</v>
      </c>
      <c r="AL54" s="4">
        <f t="shared" si="135"/>
        <v>9.181537502117326</v>
      </c>
      <c r="AM54" s="4">
        <f t="shared" si="135"/>
        <v>9.181537502117326</v>
      </c>
      <c r="AN54" s="4">
        <f t="shared" si="135"/>
        <v>8.2304756170839024</v>
      </c>
      <c r="AO54" s="4">
        <f t="shared" si="135"/>
        <v>8.2304756170839024</v>
      </c>
      <c r="AP54" s="4">
        <f t="shared" si="135"/>
        <v>7.9162631065871256</v>
      </c>
      <c r="AQ54" s="4">
        <f t="shared" si="135"/>
        <v>7.9162631065871256</v>
      </c>
      <c r="AR54" s="4">
        <f t="shared" si="135"/>
        <v>7.9162631065871256</v>
      </c>
      <c r="AS54" s="4">
        <f t="shared" si="135"/>
        <v>7.9162631065871256</v>
      </c>
      <c r="AT54" s="4">
        <f t="shared" si="135"/>
        <v>8.3531492936093255</v>
      </c>
      <c r="AU54" s="4">
        <f t="shared" si="135"/>
        <v>8.3531492936093255</v>
      </c>
      <c r="AV54" s="4">
        <f t="shared" si="135"/>
        <v>7.6600902879672006</v>
      </c>
      <c r="AW54" s="4">
        <f t="shared" si="135"/>
        <v>7.6600902879672006</v>
      </c>
      <c r="AX54" s="4">
        <f t="shared" si="135"/>
        <v>7.6600902879672006</v>
      </c>
      <c r="AY54" s="4">
        <f t="shared" si="135"/>
        <v>7.9441539150574503</v>
      </c>
      <c r="AZ54" s="4">
        <f t="shared" si="135"/>
        <v>7.9441539150574503</v>
      </c>
      <c r="BA54" s="4">
        <f t="shared" si="135"/>
        <v>8.5973621829826499</v>
      </c>
      <c r="BB54" s="4">
        <f t="shared" si="135"/>
        <v>8.5973621829826499</v>
      </c>
      <c r="BC54" s="4">
        <f t="shared" si="135"/>
        <v>8.7201874629515235</v>
      </c>
      <c r="BD54" s="4">
        <f t="shared" si="135"/>
        <v>8.7201874629515235</v>
      </c>
      <c r="BE54" s="4">
        <f t="shared" si="135"/>
        <v>8.7201874629515235</v>
      </c>
      <c r="BF54" s="4">
        <f t="shared" si="135"/>
        <v>8.7201874629515235</v>
      </c>
      <c r="BG54" s="4">
        <f t="shared" si="135"/>
        <v>8.7201874629515235</v>
      </c>
      <c r="BH54" s="4">
        <f t="shared" si="135"/>
        <v>7.9171557355760251</v>
      </c>
      <c r="BI54" s="4">
        <f t="shared" si="135"/>
        <v>7.9171557355760251</v>
      </c>
      <c r="BJ54" s="4">
        <f t="shared" si="135"/>
        <v>8.1345661694070763</v>
      </c>
      <c r="BK54" s="4">
        <f t="shared" si="135"/>
        <v>8.1345661694070763</v>
      </c>
      <c r="BL54" s="4">
        <f t="shared" si="135"/>
        <v>8.1345661694070763</v>
      </c>
      <c r="BM54" s="4">
        <f t="shared" si="135"/>
        <v>7.2594615708767236</v>
      </c>
      <c r="BN54" s="4">
        <f t="shared" si="135"/>
        <v>7.4696257813796247</v>
      </c>
      <c r="BO54" s="4">
        <f t="shared" si="135"/>
        <v>7.4696257813796247</v>
      </c>
      <c r="BP54" s="4">
        <f t="shared" ref="BP54:CU54" si="136">IF(ISNUMBER(BP48),BP48*3,BO54)</f>
        <v>6.8070133667192252</v>
      </c>
      <c r="BQ54" s="4">
        <f t="shared" si="136"/>
        <v>5.7383607983123994</v>
      </c>
      <c r="BR54" s="4">
        <f t="shared" si="136"/>
        <v>5.7383607983123994</v>
      </c>
      <c r="BS54" s="4">
        <f t="shared" si="136"/>
        <v>5.7383607983123994</v>
      </c>
      <c r="BT54" s="4">
        <f t="shared" si="136"/>
        <v>5.7383607983123994</v>
      </c>
      <c r="BU54" s="4">
        <f t="shared" si="136"/>
        <v>5.7383607983123994</v>
      </c>
      <c r="BV54" s="4">
        <f t="shared" si="136"/>
        <v>3.5886620362553252</v>
      </c>
      <c r="BW54" s="4">
        <f t="shared" si="136"/>
        <v>3.5886620362553252</v>
      </c>
      <c r="BX54" s="4">
        <f t="shared" si="136"/>
        <v>2.3012721688605007</v>
      </c>
      <c r="BY54" s="4">
        <f t="shared" si="136"/>
        <v>2.3012721688605007</v>
      </c>
      <c r="BZ54" s="4">
        <f t="shared" si="136"/>
        <v>2.3012721688605007</v>
      </c>
      <c r="CA54" s="4">
        <f t="shared" si="136"/>
        <v>4.2166778536643257</v>
      </c>
      <c r="CB54" s="4">
        <f t="shared" si="136"/>
        <v>4.2166778536643257</v>
      </c>
      <c r="CC54" s="4">
        <f t="shared" si="136"/>
        <v>1.1106882667554756</v>
      </c>
      <c r="CD54" s="4">
        <f t="shared" si="136"/>
        <v>1.1106882667554756</v>
      </c>
      <c r="CE54" s="4">
        <f t="shared" si="136"/>
        <v>1.5430469523754509</v>
      </c>
      <c r="CF54" s="4">
        <f t="shared" si="136"/>
        <v>1.5430469523754509</v>
      </c>
      <c r="CG54" s="4">
        <f t="shared" si="136"/>
        <v>1.5430469523754509</v>
      </c>
      <c r="CH54" s="4">
        <f t="shared" si="136"/>
        <v>1.5430469523754509</v>
      </c>
      <c r="CI54" s="4">
        <f t="shared" si="136"/>
        <v>1.5430469523754509</v>
      </c>
      <c r="CJ54" s="4">
        <f t="shared" si="136"/>
        <v>1.4351798395747513</v>
      </c>
      <c r="CK54" s="4">
        <f t="shared" si="136"/>
        <v>1.4351798395747513</v>
      </c>
      <c r="CL54" s="4">
        <f t="shared" si="136"/>
        <v>3.6792244268376018</v>
      </c>
      <c r="CM54" s="4">
        <f t="shared" si="136"/>
        <v>3.6792244268376018</v>
      </c>
      <c r="CN54" s="4">
        <f t="shared" si="136"/>
        <v>3.6792244268376018</v>
      </c>
      <c r="CO54" s="4">
        <f t="shared" si="136"/>
        <v>3.1161357804631509</v>
      </c>
      <c r="CP54" s="4">
        <f t="shared" si="136"/>
        <v>3.1161357804631509</v>
      </c>
      <c r="CQ54" s="4">
        <f t="shared" si="136"/>
        <v>4.7301773196191235</v>
      </c>
      <c r="CR54" s="4">
        <f t="shared" si="136"/>
        <v>4.7301773196191235</v>
      </c>
      <c r="CS54" s="4">
        <f t="shared" si="136"/>
        <v>3.9286639225454998</v>
      </c>
      <c r="CT54" s="4">
        <f t="shared" si="136"/>
        <v>3.9286639225454998</v>
      </c>
      <c r="CU54" s="4">
        <f t="shared" si="136"/>
        <v>3.9286639225454998</v>
      </c>
      <c r="CV54" s="4">
        <f t="shared" ref="CV54:DI54" si="137">IF(ISNUMBER(CV48),CV48*3,CU54)</f>
        <v>3.9286639225454998</v>
      </c>
      <c r="CW54" s="4">
        <f t="shared" si="137"/>
        <v>3.9286639225454998</v>
      </c>
      <c r="CX54" s="4">
        <f t="shared" si="137"/>
        <v>6.7754052992254508</v>
      </c>
      <c r="CY54" s="4">
        <f t="shared" si="137"/>
        <v>6.7754052992254508</v>
      </c>
      <c r="CZ54" s="4">
        <f t="shared" si="137"/>
        <v>7.3320149493305244</v>
      </c>
      <c r="DA54" s="4">
        <f t="shared" si="137"/>
        <v>7.3320149493305244</v>
      </c>
      <c r="DB54" s="4">
        <f t="shared" si="137"/>
        <v>7.3320149493305244</v>
      </c>
      <c r="DC54" s="4">
        <f t="shared" si="137"/>
        <v>8.1903612557140519</v>
      </c>
      <c r="DD54" s="4">
        <f t="shared" si="137"/>
        <v>8.1903612557140519</v>
      </c>
      <c r="DE54" s="4">
        <f t="shared" si="137"/>
        <v>8.5949721910404744</v>
      </c>
      <c r="DF54" s="4">
        <f t="shared" si="137"/>
        <v>8.5949721910404744</v>
      </c>
      <c r="DG54" s="4">
        <f t="shared" si="137"/>
        <v>9.4705862599022996</v>
      </c>
      <c r="DH54" s="4">
        <f t="shared" si="137"/>
        <v>9.4705862599022996</v>
      </c>
      <c r="DI54" s="4">
        <f t="shared" si="137"/>
        <v>9.4705862599022996</v>
      </c>
      <c r="DJ54" s="4">
        <f>IF(ISNUMBER(DK48),DK48*3,DI54)</f>
        <v>9.4705862599022996</v>
      </c>
      <c r="DK54" s="4">
        <f>IF(ISNUMBER(#REF!),#REF!*3,DJ54)</f>
        <v>9.4705862599022996</v>
      </c>
      <c r="DL54" s="4">
        <f t="shared" si="125"/>
        <v>9.4705862599022996</v>
      </c>
      <c r="DM54" s="4">
        <f t="shared" si="125"/>
        <v>11.781118905684375</v>
      </c>
      <c r="DN54" s="4">
        <f t="shared" si="125"/>
        <v>11.781118905684375</v>
      </c>
      <c r="DO54" s="4">
        <f t="shared" si="125"/>
        <v>11.48115736064295</v>
      </c>
      <c r="DP54" s="4">
        <f t="shared" si="125"/>
        <v>11.48115736064295</v>
      </c>
      <c r="DQ54" s="4">
        <f>IF(ISNUMBER(DR48),DR48*3,DP54)</f>
        <v>11.48115736064295</v>
      </c>
      <c r="DR54" s="4">
        <f>IF(ISNUMBER(#REF!),#REF!*3,DQ54)</f>
        <v>11.48115736064295</v>
      </c>
      <c r="DS54" s="4">
        <f t="shared" ref="DS54:EX54" si="138">IF(ISNUMBER(DS48),DS48*3,DR54)</f>
        <v>11.48115736064295</v>
      </c>
      <c r="DT54" s="4">
        <f t="shared" si="138"/>
        <v>11.48115736064295</v>
      </c>
      <c r="DU54" s="4">
        <f t="shared" si="138"/>
        <v>11.48115736064295</v>
      </c>
      <c r="DV54" s="4">
        <f t="shared" si="138"/>
        <v>11.48115736064295</v>
      </c>
      <c r="DW54" s="4">
        <f t="shared" si="138"/>
        <v>11.48115736064295</v>
      </c>
      <c r="DX54" s="4">
        <f t="shared" si="138"/>
        <v>11.48115736064295</v>
      </c>
      <c r="DY54" s="4">
        <f t="shared" si="138"/>
        <v>11.48115736064295</v>
      </c>
      <c r="DZ54" s="4">
        <f t="shared" si="138"/>
        <v>10.69943670155685</v>
      </c>
      <c r="EA54" s="4">
        <f t="shared" si="138"/>
        <v>10.69943670155685</v>
      </c>
      <c r="EB54" s="4">
        <f t="shared" si="138"/>
        <v>10.69943670155685</v>
      </c>
      <c r="EC54" s="4">
        <f t="shared" si="138"/>
        <v>10.69943670155685</v>
      </c>
      <c r="ED54" s="4">
        <f t="shared" si="138"/>
        <v>10.69943670155685</v>
      </c>
      <c r="EE54" s="4">
        <f t="shared" si="138"/>
        <v>10.69943670155685</v>
      </c>
      <c r="EF54" s="4">
        <f t="shared" si="138"/>
        <v>10.69943670155685</v>
      </c>
      <c r="EG54" s="4">
        <f t="shared" si="138"/>
        <v>10.69943670155685</v>
      </c>
      <c r="EH54" s="4">
        <f t="shared" si="138"/>
        <v>7.8943419066530982</v>
      </c>
      <c r="EI54" s="4">
        <f t="shared" si="138"/>
        <v>7.8943419066530982</v>
      </c>
      <c r="EJ54" s="4">
        <f t="shared" si="138"/>
        <v>7.8943419066530982</v>
      </c>
      <c r="EK54" s="4">
        <f t="shared" si="138"/>
        <v>7.8943419066530982</v>
      </c>
      <c r="EL54" s="4">
        <f t="shared" si="138"/>
        <v>7.8943419066530982</v>
      </c>
      <c r="EM54" s="4">
        <f t="shared" si="138"/>
        <v>7.8943419066530982</v>
      </c>
      <c r="EN54" s="4">
        <f t="shared" si="138"/>
        <v>7.8943419066530982</v>
      </c>
      <c r="EO54" s="4">
        <f t="shared" si="138"/>
        <v>7.8943419066530982</v>
      </c>
      <c r="EP54" s="4">
        <f t="shared" si="138"/>
        <v>7.8943419066530982</v>
      </c>
      <c r="EQ54" s="4">
        <f t="shared" si="138"/>
        <v>7.8943419066530982</v>
      </c>
      <c r="ER54" s="4">
        <f t="shared" si="138"/>
        <v>7.8943419066530982</v>
      </c>
      <c r="ES54" s="4">
        <f t="shared" si="138"/>
        <v>7.8943419066530982</v>
      </c>
      <c r="ET54" s="4">
        <f t="shared" si="138"/>
        <v>7.8943419066530982</v>
      </c>
      <c r="EU54" s="4">
        <f t="shared" si="138"/>
        <v>7.8943419066530982</v>
      </c>
      <c r="EV54" s="4">
        <f t="shared" si="138"/>
        <v>7.8943419066530982</v>
      </c>
      <c r="EW54" s="4">
        <f t="shared" si="138"/>
        <v>7.8943419066530982</v>
      </c>
      <c r="EX54" s="4">
        <f t="shared" si="138"/>
        <v>7.8943419066530982</v>
      </c>
      <c r="EY54" s="4">
        <f t="shared" ref="EY54:FS54" si="139">IF(ISNUMBER(EY48),EY48*3,EX54)</f>
        <v>7.8943419066530982</v>
      </c>
      <c r="EZ54" s="4">
        <f t="shared" si="139"/>
        <v>7.8943419066530982</v>
      </c>
      <c r="FA54" s="4">
        <f t="shared" si="139"/>
        <v>7.8943419066530982</v>
      </c>
      <c r="FB54" s="4">
        <f t="shared" si="139"/>
        <v>7.8943419066530982</v>
      </c>
      <c r="FC54" s="4">
        <f t="shared" si="139"/>
        <v>7.8943419066530982</v>
      </c>
      <c r="FD54" s="4">
        <f t="shared" si="139"/>
        <v>7.8943419066530982</v>
      </c>
      <c r="FE54" s="4">
        <f t="shared" si="139"/>
        <v>7.8943419066530982</v>
      </c>
      <c r="FF54" s="4">
        <f t="shared" si="139"/>
        <v>7.8943419066530982</v>
      </c>
      <c r="FG54" s="4">
        <f t="shared" si="139"/>
        <v>7.8943419066530982</v>
      </c>
      <c r="FH54" s="4">
        <f t="shared" si="139"/>
        <v>9.0439158409029012</v>
      </c>
      <c r="FI54" s="4">
        <f t="shared" si="139"/>
        <v>9.0439158409029012</v>
      </c>
      <c r="FJ54" s="4">
        <f t="shared" si="139"/>
        <v>9.0439158409029012</v>
      </c>
      <c r="FK54" s="4">
        <f t="shared" si="139"/>
        <v>9.0439158409029012</v>
      </c>
      <c r="FL54" s="4">
        <f t="shared" si="139"/>
        <v>9.0439158409029012</v>
      </c>
      <c r="FM54" s="4">
        <f t="shared" si="139"/>
        <v>9.0439158409029012</v>
      </c>
      <c r="FN54" s="4">
        <f t="shared" si="139"/>
        <v>9.0439158409029012</v>
      </c>
      <c r="FO54" s="4">
        <f t="shared" si="139"/>
        <v>9.0439158409029012</v>
      </c>
      <c r="FP54" s="4">
        <f t="shared" si="139"/>
        <v>9.0439158409029012</v>
      </c>
      <c r="FQ54" s="4">
        <f t="shared" si="139"/>
        <v>9.0439158409029012</v>
      </c>
      <c r="FR54" s="4">
        <f t="shared" si="139"/>
        <v>9.0439158409029012</v>
      </c>
      <c r="FS54" s="4">
        <f t="shared" si="139"/>
        <v>9.0439158409029012</v>
      </c>
    </row>
    <row r="55" spans="1:175" x14ac:dyDescent="0.25">
      <c r="A55" s="4" t="s">
        <v>32</v>
      </c>
      <c r="B55" s="12" t="s">
        <v>8</v>
      </c>
      <c r="C55">
        <f t="shared" ref="C55:BN55" si="140">IF(C$6&lt;=450,C51+(C$6-150)/300*C52,0)</f>
        <v>0</v>
      </c>
      <c r="D55">
        <f t="shared" si="140"/>
        <v>0</v>
      </c>
      <c r="E55">
        <f t="shared" si="140"/>
        <v>0</v>
      </c>
      <c r="F55">
        <f t="shared" si="140"/>
        <v>0</v>
      </c>
      <c r="G55">
        <f t="shared" si="140"/>
        <v>0</v>
      </c>
      <c r="H55">
        <f t="shared" si="140"/>
        <v>0</v>
      </c>
      <c r="I55">
        <f t="shared" si="140"/>
        <v>0</v>
      </c>
      <c r="J55">
        <f t="shared" si="140"/>
        <v>0</v>
      </c>
      <c r="K55">
        <f t="shared" si="140"/>
        <v>0</v>
      </c>
      <c r="L55">
        <f t="shared" si="140"/>
        <v>0</v>
      </c>
      <c r="M55">
        <f t="shared" si="140"/>
        <v>0</v>
      </c>
      <c r="N55">
        <f t="shared" si="140"/>
        <v>0</v>
      </c>
      <c r="O55">
        <f t="shared" si="140"/>
        <v>0</v>
      </c>
      <c r="P55">
        <f t="shared" si="140"/>
        <v>0</v>
      </c>
      <c r="Q55">
        <f t="shared" si="140"/>
        <v>0</v>
      </c>
      <c r="R55">
        <f t="shared" si="140"/>
        <v>0</v>
      </c>
      <c r="S55">
        <f t="shared" si="140"/>
        <v>0</v>
      </c>
      <c r="T55">
        <f t="shared" si="140"/>
        <v>0</v>
      </c>
      <c r="U55">
        <f t="shared" si="140"/>
        <v>0</v>
      </c>
      <c r="V55">
        <f t="shared" si="140"/>
        <v>0</v>
      </c>
      <c r="W55">
        <f t="shared" si="140"/>
        <v>0</v>
      </c>
      <c r="X55">
        <f t="shared" si="140"/>
        <v>0</v>
      </c>
      <c r="Y55">
        <f t="shared" si="140"/>
        <v>0</v>
      </c>
      <c r="Z55">
        <f t="shared" si="140"/>
        <v>0</v>
      </c>
      <c r="AA55">
        <f t="shared" si="140"/>
        <v>17.256868912603441</v>
      </c>
      <c r="AB55">
        <f t="shared" si="140"/>
        <v>17.94945282826621</v>
      </c>
      <c r="AC55">
        <f t="shared" si="140"/>
        <v>18.642036743928976</v>
      </c>
      <c r="AD55">
        <f t="shared" si="140"/>
        <v>19.334620659591742</v>
      </c>
      <c r="AE55">
        <f t="shared" si="140"/>
        <v>26.249153900884593</v>
      </c>
      <c r="AF55">
        <f t="shared" si="140"/>
        <v>26.800302368990742</v>
      </c>
      <c r="AG55">
        <f t="shared" si="140"/>
        <v>31.680138319263804</v>
      </c>
      <c r="AH55">
        <f t="shared" si="140"/>
        <v>32.374385575966755</v>
      </c>
      <c r="AI55">
        <f t="shared" si="140"/>
        <v>7.2914398937742391</v>
      </c>
      <c r="AJ55">
        <f t="shared" si="140"/>
        <v>7.4493606959721497</v>
      </c>
      <c r="AK55">
        <f t="shared" si="140"/>
        <v>7.6072814981700603</v>
      </c>
      <c r="AL55">
        <f t="shared" si="140"/>
        <v>7.7652023003679727</v>
      </c>
      <c r="AM55">
        <f t="shared" si="140"/>
        <v>7.9231231025658833</v>
      </c>
      <c r="AN55">
        <f t="shared" si="140"/>
        <v>32.30526744841157</v>
      </c>
      <c r="AO55">
        <f t="shared" si="140"/>
        <v>33.051604993512242</v>
      </c>
      <c r="AP55">
        <f t="shared" si="140"/>
        <v>11.936751496827926</v>
      </c>
      <c r="AQ55">
        <f t="shared" si="140"/>
        <v>0</v>
      </c>
      <c r="AR55">
        <f t="shared" si="140"/>
        <v>0</v>
      </c>
      <c r="AS55">
        <f t="shared" si="140"/>
        <v>0</v>
      </c>
      <c r="AT55">
        <f t="shared" si="140"/>
        <v>0</v>
      </c>
      <c r="AU55">
        <f t="shared" si="140"/>
        <v>0</v>
      </c>
      <c r="AV55">
        <f t="shared" si="140"/>
        <v>0</v>
      </c>
      <c r="AW55">
        <f t="shared" si="140"/>
        <v>0</v>
      </c>
      <c r="AX55">
        <f t="shared" si="140"/>
        <v>0</v>
      </c>
      <c r="AY55">
        <f t="shared" si="140"/>
        <v>0</v>
      </c>
      <c r="AZ55">
        <f t="shared" si="140"/>
        <v>0</v>
      </c>
      <c r="BA55">
        <f t="shared" si="140"/>
        <v>0</v>
      </c>
      <c r="BB55">
        <f t="shared" si="140"/>
        <v>0</v>
      </c>
      <c r="BC55">
        <f t="shared" si="140"/>
        <v>0</v>
      </c>
      <c r="BD55">
        <f t="shared" si="140"/>
        <v>0</v>
      </c>
      <c r="BE55">
        <f t="shared" si="140"/>
        <v>0</v>
      </c>
      <c r="BF55">
        <f t="shared" si="140"/>
        <v>0</v>
      </c>
      <c r="BG55">
        <f t="shared" si="140"/>
        <v>0</v>
      </c>
      <c r="BH55">
        <f t="shared" si="140"/>
        <v>0</v>
      </c>
      <c r="BI55">
        <f t="shared" si="140"/>
        <v>0</v>
      </c>
      <c r="BJ55">
        <f t="shared" si="140"/>
        <v>0</v>
      </c>
      <c r="BK55">
        <f t="shared" si="140"/>
        <v>0</v>
      </c>
      <c r="BL55">
        <f t="shared" si="140"/>
        <v>0</v>
      </c>
      <c r="BM55">
        <f t="shared" si="140"/>
        <v>0</v>
      </c>
      <c r="BN55">
        <f t="shared" si="140"/>
        <v>0</v>
      </c>
      <c r="BO55">
        <f t="shared" ref="BO55:DZ55" si="141">IF(BO$6&lt;=450,BO51+(BO$6-150)/300*BO52,0)</f>
        <v>0</v>
      </c>
      <c r="BP55">
        <f t="shared" si="141"/>
        <v>0</v>
      </c>
      <c r="BQ55">
        <f t="shared" si="141"/>
        <v>0</v>
      </c>
      <c r="BR55">
        <f t="shared" si="141"/>
        <v>0</v>
      </c>
      <c r="BS55">
        <f t="shared" si="141"/>
        <v>0</v>
      </c>
      <c r="BT55">
        <f t="shared" si="141"/>
        <v>0</v>
      </c>
      <c r="BU55">
        <f t="shared" si="141"/>
        <v>0</v>
      </c>
      <c r="BV55">
        <f t="shared" si="141"/>
        <v>0</v>
      </c>
      <c r="BW55">
        <f t="shared" si="141"/>
        <v>0</v>
      </c>
      <c r="BX55">
        <f t="shared" si="141"/>
        <v>0</v>
      </c>
      <c r="BY55">
        <f t="shared" si="141"/>
        <v>0</v>
      </c>
      <c r="BZ55">
        <f t="shared" si="141"/>
        <v>0</v>
      </c>
      <c r="CA55">
        <f t="shared" si="141"/>
        <v>0</v>
      </c>
      <c r="CB55">
        <f t="shared" si="141"/>
        <v>0</v>
      </c>
      <c r="CC55">
        <f t="shared" si="141"/>
        <v>0</v>
      </c>
      <c r="CD55">
        <f t="shared" si="141"/>
        <v>0</v>
      </c>
      <c r="CE55">
        <f t="shared" si="141"/>
        <v>0</v>
      </c>
      <c r="CF55">
        <f t="shared" si="141"/>
        <v>0</v>
      </c>
      <c r="CG55">
        <f t="shared" si="141"/>
        <v>0</v>
      </c>
      <c r="CH55">
        <f t="shared" si="141"/>
        <v>0</v>
      </c>
      <c r="CI55">
        <f t="shared" si="141"/>
        <v>0</v>
      </c>
      <c r="CJ55">
        <f t="shared" si="141"/>
        <v>0</v>
      </c>
      <c r="CK55">
        <f t="shared" si="141"/>
        <v>0</v>
      </c>
      <c r="CL55">
        <f t="shared" si="141"/>
        <v>0</v>
      </c>
      <c r="CM55">
        <f t="shared" si="141"/>
        <v>0</v>
      </c>
      <c r="CN55">
        <f t="shared" si="141"/>
        <v>0</v>
      </c>
      <c r="CO55">
        <f t="shared" si="141"/>
        <v>0</v>
      </c>
      <c r="CP55">
        <f t="shared" si="141"/>
        <v>0</v>
      </c>
      <c r="CQ55">
        <f t="shared" si="141"/>
        <v>0</v>
      </c>
      <c r="CR55">
        <f t="shared" si="141"/>
        <v>0</v>
      </c>
      <c r="CS55">
        <f t="shared" si="141"/>
        <v>0</v>
      </c>
      <c r="CT55">
        <f t="shared" si="141"/>
        <v>0</v>
      </c>
      <c r="CU55">
        <f t="shared" si="141"/>
        <v>0</v>
      </c>
      <c r="CV55">
        <f t="shared" si="141"/>
        <v>0</v>
      </c>
      <c r="CW55">
        <f t="shared" si="141"/>
        <v>0</v>
      </c>
      <c r="CX55">
        <f t="shared" si="141"/>
        <v>0</v>
      </c>
      <c r="CY55">
        <f t="shared" si="141"/>
        <v>0</v>
      </c>
      <c r="CZ55">
        <f t="shared" si="141"/>
        <v>0</v>
      </c>
      <c r="DA55">
        <f t="shared" si="141"/>
        <v>0</v>
      </c>
      <c r="DB55">
        <f t="shared" si="141"/>
        <v>0</v>
      </c>
      <c r="DC55">
        <f t="shared" si="141"/>
        <v>0</v>
      </c>
      <c r="DD55">
        <f t="shared" si="141"/>
        <v>0</v>
      </c>
      <c r="DE55">
        <f t="shared" si="141"/>
        <v>0</v>
      </c>
      <c r="DF55">
        <f t="shared" si="141"/>
        <v>0</v>
      </c>
      <c r="DG55">
        <f t="shared" si="141"/>
        <v>0</v>
      </c>
      <c r="DH55">
        <f t="shared" si="141"/>
        <v>0</v>
      </c>
      <c r="DI55">
        <f t="shared" si="141"/>
        <v>0</v>
      </c>
      <c r="DJ55">
        <f t="shared" si="141"/>
        <v>0</v>
      </c>
      <c r="DK55">
        <f t="shared" si="141"/>
        <v>0</v>
      </c>
      <c r="DL55">
        <f t="shared" si="141"/>
        <v>0</v>
      </c>
      <c r="DM55">
        <f t="shared" si="141"/>
        <v>0</v>
      </c>
      <c r="DN55">
        <f t="shared" si="141"/>
        <v>0</v>
      </c>
      <c r="DO55">
        <f t="shared" si="141"/>
        <v>0</v>
      </c>
      <c r="DP55">
        <f t="shared" si="141"/>
        <v>0</v>
      </c>
      <c r="DQ55">
        <f t="shared" si="141"/>
        <v>0</v>
      </c>
      <c r="DR55">
        <f t="shared" si="141"/>
        <v>0</v>
      </c>
      <c r="DS55">
        <f t="shared" si="141"/>
        <v>0</v>
      </c>
      <c r="DT55">
        <f t="shared" si="141"/>
        <v>0</v>
      </c>
      <c r="DU55">
        <f t="shared" si="141"/>
        <v>0</v>
      </c>
      <c r="DV55">
        <f t="shared" si="141"/>
        <v>0</v>
      </c>
      <c r="DW55">
        <f t="shared" si="141"/>
        <v>0</v>
      </c>
      <c r="DX55">
        <f t="shared" si="141"/>
        <v>0</v>
      </c>
      <c r="DY55">
        <f t="shared" si="141"/>
        <v>0</v>
      </c>
      <c r="DZ55">
        <f t="shared" si="141"/>
        <v>0</v>
      </c>
      <c r="EA55">
        <f t="shared" ref="EA55:FS55" si="142">IF(EA$6&lt;=450,EA51+(EA$6-150)/300*EA52,0)</f>
        <v>0</v>
      </c>
      <c r="EB55">
        <f t="shared" si="142"/>
        <v>0</v>
      </c>
      <c r="EC55">
        <f t="shared" si="142"/>
        <v>0</v>
      </c>
      <c r="ED55">
        <f t="shared" si="142"/>
        <v>0</v>
      </c>
      <c r="EE55">
        <f t="shared" si="142"/>
        <v>0</v>
      </c>
      <c r="EF55">
        <f t="shared" si="142"/>
        <v>0</v>
      </c>
      <c r="EG55">
        <f t="shared" si="142"/>
        <v>0</v>
      </c>
      <c r="EH55">
        <f t="shared" si="142"/>
        <v>0</v>
      </c>
      <c r="EI55">
        <f t="shared" si="142"/>
        <v>0</v>
      </c>
      <c r="EJ55">
        <f t="shared" si="142"/>
        <v>0</v>
      </c>
      <c r="EK55">
        <f t="shared" si="142"/>
        <v>0</v>
      </c>
      <c r="EL55">
        <f t="shared" si="142"/>
        <v>0</v>
      </c>
      <c r="EM55">
        <f t="shared" si="142"/>
        <v>0</v>
      </c>
      <c r="EN55">
        <f t="shared" si="142"/>
        <v>0</v>
      </c>
      <c r="EO55">
        <f t="shared" si="142"/>
        <v>0</v>
      </c>
      <c r="EP55">
        <f t="shared" si="142"/>
        <v>0</v>
      </c>
      <c r="EQ55">
        <f t="shared" si="142"/>
        <v>0</v>
      </c>
      <c r="ER55">
        <f t="shared" si="142"/>
        <v>0</v>
      </c>
      <c r="ES55">
        <f t="shared" si="142"/>
        <v>0</v>
      </c>
      <c r="ET55">
        <f t="shared" si="142"/>
        <v>0</v>
      </c>
      <c r="EU55">
        <f t="shared" si="142"/>
        <v>0</v>
      </c>
      <c r="EV55">
        <f t="shared" si="142"/>
        <v>0</v>
      </c>
      <c r="EW55">
        <f t="shared" si="142"/>
        <v>0</v>
      </c>
      <c r="EX55">
        <f t="shared" si="142"/>
        <v>0</v>
      </c>
      <c r="EY55">
        <f t="shared" si="142"/>
        <v>0</v>
      </c>
      <c r="EZ55">
        <f t="shared" si="142"/>
        <v>0</v>
      </c>
      <c r="FA55">
        <f t="shared" si="142"/>
        <v>0</v>
      </c>
      <c r="FB55">
        <f t="shared" si="142"/>
        <v>0</v>
      </c>
      <c r="FC55">
        <f t="shared" si="142"/>
        <v>0</v>
      </c>
      <c r="FD55">
        <f t="shared" si="142"/>
        <v>0</v>
      </c>
      <c r="FE55">
        <f t="shared" si="142"/>
        <v>0</v>
      </c>
      <c r="FF55">
        <f t="shared" si="142"/>
        <v>0</v>
      </c>
      <c r="FG55">
        <f t="shared" si="142"/>
        <v>0</v>
      </c>
      <c r="FH55">
        <f t="shared" si="142"/>
        <v>0</v>
      </c>
      <c r="FI55">
        <f t="shared" si="142"/>
        <v>0</v>
      </c>
      <c r="FJ55">
        <f t="shared" si="142"/>
        <v>0</v>
      </c>
      <c r="FK55">
        <f t="shared" si="142"/>
        <v>0</v>
      </c>
      <c r="FL55">
        <f t="shared" si="142"/>
        <v>0</v>
      </c>
      <c r="FM55">
        <f t="shared" si="142"/>
        <v>0</v>
      </c>
      <c r="FN55">
        <f t="shared" si="142"/>
        <v>0</v>
      </c>
      <c r="FO55">
        <f t="shared" si="142"/>
        <v>0</v>
      </c>
      <c r="FP55">
        <f t="shared" si="142"/>
        <v>0</v>
      </c>
      <c r="FQ55">
        <f t="shared" si="142"/>
        <v>0</v>
      </c>
      <c r="FR55">
        <f t="shared" si="142"/>
        <v>0</v>
      </c>
      <c r="FS55">
        <f t="shared" si="142"/>
        <v>0</v>
      </c>
    </row>
    <row r="56" spans="1:175" x14ac:dyDescent="0.25">
      <c r="A56" s="4" t="s">
        <v>33</v>
      </c>
      <c r="B56" s="12" t="s">
        <v>8</v>
      </c>
      <c r="C56">
        <f t="shared" ref="C56:BN56" si="143">IF((AND(C$6&gt;450,C$6&lt;=750)),C51+C53*(C$6-450)/300+C52,0)</f>
        <v>0</v>
      </c>
      <c r="D56">
        <f t="shared" si="143"/>
        <v>0</v>
      </c>
      <c r="E56">
        <f t="shared" si="143"/>
        <v>0</v>
      </c>
      <c r="F56">
        <f t="shared" si="143"/>
        <v>0</v>
      </c>
      <c r="G56">
        <f t="shared" si="143"/>
        <v>0</v>
      </c>
      <c r="H56">
        <f t="shared" si="143"/>
        <v>0</v>
      </c>
      <c r="I56">
        <f t="shared" si="143"/>
        <v>0</v>
      </c>
      <c r="J56">
        <f t="shared" si="143"/>
        <v>0</v>
      </c>
      <c r="K56">
        <f t="shared" si="143"/>
        <v>0</v>
      </c>
      <c r="L56">
        <f t="shared" si="143"/>
        <v>0</v>
      </c>
      <c r="M56">
        <f t="shared" si="143"/>
        <v>0</v>
      </c>
      <c r="N56">
        <f t="shared" si="143"/>
        <v>0</v>
      </c>
      <c r="O56">
        <f t="shared" si="143"/>
        <v>0</v>
      </c>
      <c r="P56">
        <f t="shared" si="143"/>
        <v>0</v>
      </c>
      <c r="Q56">
        <f t="shared" si="143"/>
        <v>0</v>
      </c>
      <c r="R56">
        <f t="shared" si="143"/>
        <v>0</v>
      </c>
      <c r="S56">
        <f t="shared" si="143"/>
        <v>0</v>
      </c>
      <c r="T56">
        <f t="shared" si="143"/>
        <v>0</v>
      </c>
      <c r="U56">
        <f t="shared" si="143"/>
        <v>0</v>
      </c>
      <c r="V56">
        <f t="shared" si="143"/>
        <v>0</v>
      </c>
      <c r="W56">
        <f t="shared" si="143"/>
        <v>0</v>
      </c>
      <c r="X56">
        <f t="shared" si="143"/>
        <v>0</v>
      </c>
      <c r="Y56">
        <f t="shared" si="143"/>
        <v>0</v>
      </c>
      <c r="Z56">
        <f t="shared" si="143"/>
        <v>0</v>
      </c>
      <c r="AA56">
        <f t="shared" si="143"/>
        <v>0</v>
      </c>
      <c r="AB56">
        <f t="shared" si="143"/>
        <v>0</v>
      </c>
      <c r="AC56">
        <f t="shared" si="143"/>
        <v>0</v>
      </c>
      <c r="AD56">
        <f t="shared" si="143"/>
        <v>0</v>
      </c>
      <c r="AE56">
        <f t="shared" si="143"/>
        <v>0</v>
      </c>
      <c r="AF56">
        <f t="shared" si="143"/>
        <v>0</v>
      </c>
      <c r="AG56">
        <f t="shared" si="143"/>
        <v>0</v>
      </c>
      <c r="AH56">
        <f t="shared" si="143"/>
        <v>0</v>
      </c>
      <c r="AI56">
        <f t="shared" si="143"/>
        <v>0</v>
      </c>
      <c r="AJ56">
        <f t="shared" si="143"/>
        <v>0</v>
      </c>
      <c r="AK56">
        <f t="shared" si="143"/>
        <v>0</v>
      </c>
      <c r="AL56">
        <f t="shared" si="143"/>
        <v>0</v>
      </c>
      <c r="AM56">
        <f t="shared" si="143"/>
        <v>0</v>
      </c>
      <c r="AN56">
        <f t="shared" si="143"/>
        <v>0</v>
      </c>
      <c r="AO56">
        <f t="shared" si="143"/>
        <v>0</v>
      </c>
      <c r="AP56">
        <f t="shared" si="143"/>
        <v>0</v>
      </c>
      <c r="AQ56">
        <f t="shared" si="143"/>
        <v>12.071745627283386</v>
      </c>
      <c r="AR56">
        <f t="shared" si="143"/>
        <v>12.190383036219291</v>
      </c>
      <c r="AS56">
        <f t="shared" si="143"/>
        <v>12.309020445155197</v>
      </c>
      <c r="AT56">
        <f t="shared" si="143"/>
        <v>46.495193306539107</v>
      </c>
      <c r="AU56">
        <f t="shared" si="143"/>
        <v>46.889980482184541</v>
      </c>
      <c r="AV56">
        <f t="shared" si="143"/>
        <v>10.567798931793707</v>
      </c>
      <c r="AW56">
        <f t="shared" si="143"/>
        <v>10.904523684835496</v>
      </c>
      <c r="AX56">
        <f t="shared" si="143"/>
        <v>11.241248437877285</v>
      </c>
      <c r="AY56">
        <f t="shared" si="143"/>
        <v>48.083931036143966</v>
      </c>
      <c r="AZ56">
        <f t="shared" si="143"/>
        <v>48.530984329092846</v>
      </c>
      <c r="BA56">
        <f t="shared" si="143"/>
        <v>14.780990875050815</v>
      </c>
      <c r="BB56">
        <f t="shared" si="143"/>
        <v>15.223322896530789</v>
      </c>
      <c r="BC56">
        <f t="shared" si="143"/>
        <v>56.073440576921627</v>
      </c>
      <c r="BD56">
        <f t="shared" si="143"/>
        <v>56.601446694817938</v>
      </c>
      <c r="BE56">
        <f t="shared" si="143"/>
        <v>57.129452812714256</v>
      </c>
      <c r="BF56">
        <f t="shared" si="143"/>
        <v>57.657458930610566</v>
      </c>
      <c r="BG56">
        <f t="shared" si="143"/>
        <v>0</v>
      </c>
      <c r="BH56">
        <f t="shared" si="143"/>
        <v>0</v>
      </c>
      <c r="BI56">
        <f t="shared" si="143"/>
        <v>0</v>
      </c>
      <c r="BJ56">
        <f t="shared" si="143"/>
        <v>0</v>
      </c>
      <c r="BK56">
        <f t="shared" si="143"/>
        <v>0</v>
      </c>
      <c r="BL56">
        <f t="shared" si="143"/>
        <v>0</v>
      </c>
      <c r="BM56">
        <f t="shared" si="143"/>
        <v>0</v>
      </c>
      <c r="BN56">
        <f t="shared" si="143"/>
        <v>0</v>
      </c>
      <c r="BO56">
        <f t="shared" ref="BO56:DZ56" si="144">IF((AND(BO$6&gt;450,BO$6&lt;=750)),BO51+BO53*(BO$6-450)/300+BO52,0)</f>
        <v>0</v>
      </c>
      <c r="BP56">
        <f t="shared" si="144"/>
        <v>0</v>
      </c>
      <c r="BQ56">
        <f t="shared" si="144"/>
        <v>0</v>
      </c>
      <c r="BR56">
        <f t="shared" si="144"/>
        <v>0</v>
      </c>
      <c r="BS56">
        <f t="shared" si="144"/>
        <v>0</v>
      </c>
      <c r="BT56">
        <f t="shared" si="144"/>
        <v>0</v>
      </c>
      <c r="BU56">
        <f t="shared" si="144"/>
        <v>0</v>
      </c>
      <c r="BV56">
        <f t="shared" si="144"/>
        <v>0</v>
      </c>
      <c r="BW56">
        <f t="shared" si="144"/>
        <v>0</v>
      </c>
      <c r="BX56">
        <f t="shared" si="144"/>
        <v>0</v>
      </c>
      <c r="BY56">
        <f t="shared" si="144"/>
        <v>0</v>
      </c>
      <c r="BZ56">
        <f t="shared" si="144"/>
        <v>0</v>
      </c>
      <c r="CA56">
        <f t="shared" si="144"/>
        <v>0</v>
      </c>
      <c r="CB56">
        <f t="shared" si="144"/>
        <v>0</v>
      </c>
      <c r="CC56">
        <f t="shared" si="144"/>
        <v>0</v>
      </c>
      <c r="CD56">
        <f t="shared" si="144"/>
        <v>0</v>
      </c>
      <c r="CE56">
        <f t="shared" si="144"/>
        <v>0</v>
      </c>
      <c r="CF56">
        <f t="shared" si="144"/>
        <v>0</v>
      </c>
      <c r="CG56">
        <f t="shared" si="144"/>
        <v>0</v>
      </c>
      <c r="CH56">
        <f t="shared" si="144"/>
        <v>0</v>
      </c>
      <c r="CI56">
        <f t="shared" si="144"/>
        <v>0</v>
      </c>
      <c r="CJ56">
        <f t="shared" si="144"/>
        <v>0</v>
      </c>
      <c r="CK56">
        <f t="shared" si="144"/>
        <v>0</v>
      </c>
      <c r="CL56">
        <f t="shared" si="144"/>
        <v>0</v>
      </c>
      <c r="CM56">
        <f t="shared" si="144"/>
        <v>0</v>
      </c>
      <c r="CN56">
        <f t="shared" si="144"/>
        <v>0</v>
      </c>
      <c r="CO56">
        <f t="shared" si="144"/>
        <v>0</v>
      </c>
      <c r="CP56">
        <f t="shared" si="144"/>
        <v>0</v>
      </c>
      <c r="CQ56">
        <f t="shared" si="144"/>
        <v>0</v>
      </c>
      <c r="CR56">
        <f t="shared" si="144"/>
        <v>0</v>
      </c>
      <c r="CS56">
        <f t="shared" si="144"/>
        <v>0</v>
      </c>
      <c r="CT56">
        <f t="shared" si="144"/>
        <v>0</v>
      </c>
      <c r="CU56">
        <f t="shared" si="144"/>
        <v>0</v>
      </c>
      <c r="CV56">
        <f t="shared" si="144"/>
        <v>0</v>
      </c>
      <c r="CW56">
        <f t="shared" si="144"/>
        <v>0</v>
      </c>
      <c r="CX56">
        <f t="shared" si="144"/>
        <v>0</v>
      </c>
      <c r="CY56">
        <f t="shared" si="144"/>
        <v>0</v>
      </c>
      <c r="CZ56">
        <f t="shared" si="144"/>
        <v>0</v>
      </c>
      <c r="DA56">
        <f t="shared" si="144"/>
        <v>0</v>
      </c>
      <c r="DB56">
        <f t="shared" si="144"/>
        <v>0</v>
      </c>
      <c r="DC56">
        <f t="shared" si="144"/>
        <v>0</v>
      </c>
      <c r="DD56">
        <f t="shared" si="144"/>
        <v>0</v>
      </c>
      <c r="DE56">
        <f t="shared" si="144"/>
        <v>0</v>
      </c>
      <c r="DF56">
        <f t="shared" si="144"/>
        <v>0</v>
      </c>
      <c r="DG56">
        <f t="shared" si="144"/>
        <v>0</v>
      </c>
      <c r="DH56">
        <f t="shared" si="144"/>
        <v>0</v>
      </c>
      <c r="DI56">
        <f t="shared" si="144"/>
        <v>0</v>
      </c>
      <c r="DJ56">
        <f t="shared" si="144"/>
        <v>0</v>
      </c>
      <c r="DK56">
        <f t="shared" si="144"/>
        <v>0</v>
      </c>
      <c r="DL56">
        <f t="shared" si="144"/>
        <v>0</v>
      </c>
      <c r="DM56">
        <f t="shared" si="144"/>
        <v>0</v>
      </c>
      <c r="DN56">
        <f t="shared" si="144"/>
        <v>0</v>
      </c>
      <c r="DO56">
        <f t="shared" si="144"/>
        <v>0</v>
      </c>
      <c r="DP56">
        <f t="shared" si="144"/>
        <v>0</v>
      </c>
      <c r="DQ56">
        <f t="shared" si="144"/>
        <v>0</v>
      </c>
      <c r="DR56">
        <f t="shared" si="144"/>
        <v>0</v>
      </c>
      <c r="DS56">
        <f t="shared" si="144"/>
        <v>0</v>
      </c>
      <c r="DT56">
        <f t="shared" si="144"/>
        <v>0</v>
      </c>
      <c r="DU56">
        <f t="shared" si="144"/>
        <v>0</v>
      </c>
      <c r="DV56">
        <f t="shared" si="144"/>
        <v>0</v>
      </c>
      <c r="DW56">
        <f t="shared" si="144"/>
        <v>0</v>
      </c>
      <c r="DX56">
        <f t="shared" si="144"/>
        <v>0</v>
      </c>
      <c r="DY56">
        <f t="shared" si="144"/>
        <v>0</v>
      </c>
      <c r="DZ56">
        <f t="shared" si="144"/>
        <v>0</v>
      </c>
      <c r="EA56">
        <f t="shared" ref="EA56:FS56" si="145">IF((AND(EA$6&gt;450,EA$6&lt;=750)),EA51+EA53*(EA$6-450)/300+EA52,0)</f>
        <v>0</v>
      </c>
      <c r="EB56">
        <f t="shared" si="145"/>
        <v>0</v>
      </c>
      <c r="EC56">
        <f t="shared" si="145"/>
        <v>0</v>
      </c>
      <c r="ED56">
        <f t="shared" si="145"/>
        <v>0</v>
      </c>
      <c r="EE56">
        <f t="shared" si="145"/>
        <v>0</v>
      </c>
      <c r="EF56">
        <f t="shared" si="145"/>
        <v>0</v>
      </c>
      <c r="EG56">
        <f t="shared" si="145"/>
        <v>0</v>
      </c>
      <c r="EH56">
        <f t="shared" si="145"/>
        <v>0</v>
      </c>
      <c r="EI56">
        <f t="shared" si="145"/>
        <v>0</v>
      </c>
      <c r="EJ56">
        <f t="shared" si="145"/>
        <v>0</v>
      </c>
      <c r="EK56">
        <f t="shared" si="145"/>
        <v>0</v>
      </c>
      <c r="EL56">
        <f t="shared" si="145"/>
        <v>0</v>
      </c>
      <c r="EM56">
        <f t="shared" si="145"/>
        <v>0</v>
      </c>
      <c r="EN56">
        <f t="shared" si="145"/>
        <v>0</v>
      </c>
      <c r="EO56">
        <f t="shared" si="145"/>
        <v>0</v>
      </c>
      <c r="EP56">
        <f t="shared" si="145"/>
        <v>0</v>
      </c>
      <c r="EQ56">
        <f t="shared" si="145"/>
        <v>0</v>
      </c>
      <c r="ER56">
        <f t="shared" si="145"/>
        <v>0</v>
      </c>
      <c r="ES56">
        <f t="shared" si="145"/>
        <v>0</v>
      </c>
      <c r="ET56">
        <f t="shared" si="145"/>
        <v>0</v>
      </c>
      <c r="EU56">
        <f t="shared" si="145"/>
        <v>0</v>
      </c>
      <c r="EV56">
        <f t="shared" si="145"/>
        <v>0</v>
      </c>
      <c r="EW56">
        <f t="shared" si="145"/>
        <v>0</v>
      </c>
      <c r="EX56">
        <f t="shared" si="145"/>
        <v>0</v>
      </c>
      <c r="EY56">
        <f t="shared" si="145"/>
        <v>0</v>
      </c>
      <c r="EZ56">
        <f t="shared" si="145"/>
        <v>0</v>
      </c>
      <c r="FA56">
        <f t="shared" si="145"/>
        <v>0</v>
      </c>
      <c r="FB56">
        <f t="shared" si="145"/>
        <v>0</v>
      </c>
      <c r="FC56">
        <f t="shared" si="145"/>
        <v>0</v>
      </c>
      <c r="FD56">
        <f t="shared" si="145"/>
        <v>0</v>
      </c>
      <c r="FE56">
        <f t="shared" si="145"/>
        <v>0</v>
      </c>
      <c r="FF56">
        <f t="shared" si="145"/>
        <v>0</v>
      </c>
      <c r="FG56">
        <f t="shared" si="145"/>
        <v>0</v>
      </c>
      <c r="FH56">
        <f t="shared" si="145"/>
        <v>0</v>
      </c>
      <c r="FI56">
        <f t="shared" si="145"/>
        <v>0</v>
      </c>
      <c r="FJ56">
        <f t="shared" si="145"/>
        <v>0</v>
      </c>
      <c r="FK56">
        <f t="shared" si="145"/>
        <v>0</v>
      </c>
      <c r="FL56">
        <f t="shared" si="145"/>
        <v>0</v>
      </c>
      <c r="FM56">
        <f t="shared" si="145"/>
        <v>0</v>
      </c>
      <c r="FN56">
        <f t="shared" si="145"/>
        <v>0</v>
      </c>
      <c r="FO56">
        <f t="shared" si="145"/>
        <v>0</v>
      </c>
      <c r="FP56">
        <f t="shared" si="145"/>
        <v>0</v>
      </c>
      <c r="FQ56">
        <f t="shared" si="145"/>
        <v>0</v>
      </c>
      <c r="FR56">
        <f t="shared" si="145"/>
        <v>0</v>
      </c>
      <c r="FS56">
        <f t="shared" si="145"/>
        <v>0</v>
      </c>
    </row>
    <row r="57" spans="1:175" x14ac:dyDescent="0.25">
      <c r="A57" s="4" t="s">
        <v>34</v>
      </c>
      <c r="B57" s="12" t="s">
        <v>8</v>
      </c>
      <c r="C57">
        <f t="shared" ref="C57:BN57" si="146">IF(C$6&gt;750,C51+C54*(C$6-750)/300+C52+C53,0)</f>
        <v>0</v>
      </c>
      <c r="D57">
        <f t="shared" si="146"/>
        <v>0</v>
      </c>
      <c r="E57">
        <f t="shared" si="146"/>
        <v>0</v>
      </c>
      <c r="F57">
        <f t="shared" si="146"/>
        <v>0</v>
      </c>
      <c r="G57">
        <f t="shared" si="146"/>
        <v>0</v>
      </c>
      <c r="H57">
        <f t="shared" si="146"/>
        <v>0</v>
      </c>
      <c r="I57">
        <f t="shared" si="146"/>
        <v>0</v>
      </c>
      <c r="J57">
        <f t="shared" si="146"/>
        <v>0</v>
      </c>
      <c r="K57">
        <f t="shared" si="146"/>
        <v>0</v>
      </c>
      <c r="L57">
        <f t="shared" si="146"/>
        <v>0</v>
      </c>
      <c r="M57">
        <f t="shared" si="146"/>
        <v>0</v>
      </c>
      <c r="N57">
        <f t="shared" si="146"/>
        <v>0</v>
      </c>
      <c r="O57">
        <f t="shared" si="146"/>
        <v>0</v>
      </c>
      <c r="P57">
        <f t="shared" si="146"/>
        <v>0</v>
      </c>
      <c r="Q57">
        <f t="shared" si="146"/>
        <v>0</v>
      </c>
      <c r="R57">
        <f t="shared" si="146"/>
        <v>0</v>
      </c>
      <c r="S57">
        <f t="shared" si="146"/>
        <v>0</v>
      </c>
      <c r="T57">
        <f t="shared" si="146"/>
        <v>0</v>
      </c>
      <c r="U57">
        <f t="shared" si="146"/>
        <v>0</v>
      </c>
      <c r="V57">
        <f t="shared" si="146"/>
        <v>0</v>
      </c>
      <c r="W57">
        <f t="shared" si="146"/>
        <v>0</v>
      </c>
      <c r="X57">
        <f t="shared" si="146"/>
        <v>0</v>
      </c>
      <c r="Y57">
        <f t="shared" si="146"/>
        <v>0</v>
      </c>
      <c r="Z57">
        <f t="shared" si="146"/>
        <v>0</v>
      </c>
      <c r="AA57">
        <f t="shared" si="146"/>
        <v>0</v>
      </c>
      <c r="AB57">
        <f t="shared" si="146"/>
        <v>0</v>
      </c>
      <c r="AC57">
        <f t="shared" si="146"/>
        <v>0</v>
      </c>
      <c r="AD57">
        <f t="shared" si="146"/>
        <v>0</v>
      </c>
      <c r="AE57">
        <f t="shared" si="146"/>
        <v>0</v>
      </c>
      <c r="AF57">
        <f t="shared" si="146"/>
        <v>0</v>
      </c>
      <c r="AG57">
        <f t="shared" si="146"/>
        <v>0</v>
      </c>
      <c r="AH57">
        <f t="shared" si="146"/>
        <v>0</v>
      </c>
      <c r="AI57">
        <f t="shared" si="146"/>
        <v>0</v>
      </c>
      <c r="AJ57">
        <f t="shared" si="146"/>
        <v>0</v>
      </c>
      <c r="AK57">
        <f t="shared" si="146"/>
        <v>0</v>
      </c>
      <c r="AL57">
        <f t="shared" si="146"/>
        <v>0</v>
      </c>
      <c r="AM57">
        <f t="shared" si="146"/>
        <v>0</v>
      </c>
      <c r="AN57">
        <f t="shared" si="146"/>
        <v>0</v>
      </c>
      <c r="AO57">
        <f t="shared" si="146"/>
        <v>0</v>
      </c>
      <c r="AP57">
        <f t="shared" si="146"/>
        <v>0</v>
      </c>
      <c r="AQ57">
        <f t="shared" si="146"/>
        <v>0</v>
      </c>
      <c r="AR57">
        <f t="shared" si="146"/>
        <v>0</v>
      </c>
      <c r="AS57">
        <f t="shared" si="146"/>
        <v>0</v>
      </c>
      <c r="AT57">
        <f t="shared" si="146"/>
        <v>0</v>
      </c>
      <c r="AU57">
        <f t="shared" si="146"/>
        <v>0</v>
      </c>
      <c r="AV57">
        <f t="shared" si="146"/>
        <v>0</v>
      </c>
      <c r="AW57">
        <f t="shared" si="146"/>
        <v>0</v>
      </c>
      <c r="AX57">
        <f t="shared" si="146"/>
        <v>0</v>
      </c>
      <c r="AY57">
        <f t="shared" si="146"/>
        <v>0</v>
      </c>
      <c r="AZ57">
        <f t="shared" si="146"/>
        <v>0</v>
      </c>
      <c r="BA57">
        <f t="shared" si="146"/>
        <v>0</v>
      </c>
      <c r="BB57">
        <f t="shared" si="146"/>
        <v>0</v>
      </c>
      <c r="BC57">
        <f t="shared" si="146"/>
        <v>0</v>
      </c>
      <c r="BD57">
        <f t="shared" si="146"/>
        <v>0</v>
      </c>
      <c r="BE57">
        <f t="shared" si="146"/>
        <v>0</v>
      </c>
      <c r="BF57">
        <f t="shared" si="146"/>
        <v>0</v>
      </c>
      <c r="BG57">
        <f t="shared" si="146"/>
        <v>58.212134904990435</v>
      </c>
      <c r="BH57">
        <f t="shared" si="146"/>
        <v>42.753610737331627</v>
      </c>
      <c r="BI57">
        <f t="shared" si="146"/>
        <v>43.28142111970336</v>
      </c>
      <c r="BJ57">
        <f t="shared" si="146"/>
        <v>28.632107821244013</v>
      </c>
      <c r="BK57">
        <f t="shared" si="146"/>
        <v>29.174412232537819</v>
      </c>
      <c r="BL57">
        <f t="shared" si="146"/>
        <v>29.716716643831624</v>
      </c>
      <c r="BM57">
        <f t="shared" si="146"/>
        <v>24.857589298005994</v>
      </c>
      <c r="BN57">
        <f t="shared" si="146"/>
        <v>25.287121793824234</v>
      </c>
      <c r="BO57">
        <f t="shared" ref="BO57:DZ57" si="147">IF(BO$6&gt;750,BO51+BO54*(BO$6-750)/300+BO52+BO53,0)</f>
        <v>25.536109319870221</v>
      </c>
      <c r="BP57">
        <f t="shared" si="147"/>
        <v>7.466469282905452</v>
      </c>
      <c r="BQ57">
        <f t="shared" si="147"/>
        <v>22.555239930650679</v>
      </c>
      <c r="BR57">
        <f t="shared" si="147"/>
        <v>22.746518623927763</v>
      </c>
      <c r="BS57">
        <f t="shared" si="147"/>
        <v>22.93779731720484</v>
      </c>
      <c r="BT57">
        <f t="shared" si="147"/>
        <v>23.033436663843382</v>
      </c>
      <c r="BU57">
        <f t="shared" si="147"/>
        <v>23.129076010481924</v>
      </c>
      <c r="BV57">
        <f t="shared" si="147"/>
        <v>41.60158518062714</v>
      </c>
      <c r="BW57">
        <f t="shared" si="147"/>
        <v>41.661396214564732</v>
      </c>
      <c r="BX57">
        <f t="shared" si="147"/>
        <v>0.79114354281697397</v>
      </c>
      <c r="BY57">
        <f t="shared" si="147"/>
        <v>0.82949807896464955</v>
      </c>
      <c r="BZ57">
        <f t="shared" si="147"/>
        <v>0.86785261511232425</v>
      </c>
      <c r="CA57">
        <f t="shared" si="147"/>
        <v>26.541386676301414</v>
      </c>
      <c r="CB57">
        <f t="shared" si="147"/>
        <v>26.611664640529149</v>
      </c>
      <c r="CC57">
        <f t="shared" si="147"/>
        <v>2.9146329304088781E-2</v>
      </c>
      <c r="CD57">
        <f t="shared" si="147"/>
        <v>4.7657800416680329E-2</v>
      </c>
      <c r="CE57">
        <f t="shared" si="147"/>
        <v>24.204373721781881</v>
      </c>
      <c r="CF57">
        <f t="shared" si="147"/>
        <v>24.230091170988139</v>
      </c>
      <c r="CG57">
        <f t="shared" si="147"/>
        <v>24.255808620194397</v>
      </c>
      <c r="CH57">
        <f t="shared" si="147"/>
        <v>24.281526069400655</v>
      </c>
      <c r="CI57">
        <f t="shared" si="147"/>
        <v>24.30724351860691</v>
      </c>
      <c r="CJ57">
        <f t="shared" si="147"/>
        <v>19.084782498259841</v>
      </c>
      <c r="CK57">
        <f t="shared" si="147"/>
        <v>19.108702162252754</v>
      </c>
      <c r="CL57">
        <f t="shared" si="147"/>
        <v>11.376578670758914</v>
      </c>
      <c r="CM57">
        <f t="shared" si="147"/>
        <v>11.437899077872874</v>
      </c>
      <c r="CN57">
        <f t="shared" si="147"/>
        <v>11.437899077872874</v>
      </c>
      <c r="CO57">
        <f t="shared" si="147"/>
        <v>46.741962538217024</v>
      </c>
      <c r="CP57">
        <f t="shared" si="147"/>
        <v>46.741962538217024</v>
      </c>
      <c r="CQ57">
        <f t="shared" si="147"/>
        <v>8.862475774867276</v>
      </c>
      <c r="CR57">
        <f t="shared" si="147"/>
        <v>8.862475774867276</v>
      </c>
      <c r="CS57">
        <f t="shared" si="147"/>
        <v>28.916490411783975</v>
      </c>
      <c r="CT57">
        <f t="shared" si="147"/>
        <v>28.916490411783975</v>
      </c>
      <c r="CU57">
        <f t="shared" si="147"/>
        <v>28.916490411783975</v>
      </c>
      <c r="CV57">
        <f t="shared" si="147"/>
        <v>28.916490411783975</v>
      </c>
      <c r="CW57">
        <f t="shared" si="147"/>
        <v>28.916490411783975</v>
      </c>
      <c r="CX57">
        <f t="shared" si="147"/>
        <v>72.41846395486462</v>
      </c>
      <c r="CY57">
        <f t="shared" si="147"/>
        <v>72.41846395486462</v>
      </c>
      <c r="CZ57">
        <f t="shared" si="147"/>
        <v>46.688758343719272</v>
      </c>
      <c r="DA57">
        <f t="shared" si="147"/>
        <v>46.688758343719272</v>
      </c>
      <c r="DB57">
        <f t="shared" si="147"/>
        <v>46.688758343719272</v>
      </c>
      <c r="DC57">
        <f t="shared" si="147"/>
        <v>73.357590789075374</v>
      </c>
      <c r="DD57">
        <f t="shared" si="147"/>
        <v>73.357590789075374</v>
      </c>
      <c r="DE57">
        <f t="shared" si="147"/>
        <v>53.811694537519273</v>
      </c>
      <c r="DF57">
        <f t="shared" si="147"/>
        <v>53.811694537519273</v>
      </c>
      <c r="DG57">
        <f t="shared" si="147"/>
        <v>76.823422657294955</v>
      </c>
      <c r="DH57">
        <f t="shared" si="147"/>
        <v>76.823422657294955</v>
      </c>
      <c r="DI57">
        <f t="shared" si="147"/>
        <v>76.823422657294955</v>
      </c>
      <c r="DJ57">
        <f t="shared" si="147"/>
        <v>76.823422657294955</v>
      </c>
      <c r="DK57">
        <f t="shared" si="147"/>
        <v>76.823422657294955</v>
      </c>
      <c r="DL57">
        <f t="shared" si="147"/>
        <v>76.823422657294955</v>
      </c>
      <c r="DM57">
        <f t="shared" si="147"/>
        <v>94.092515229546834</v>
      </c>
      <c r="DN57">
        <f t="shared" si="147"/>
        <v>94.092515229546834</v>
      </c>
      <c r="DO57">
        <f t="shared" si="147"/>
        <v>77.607152477807631</v>
      </c>
      <c r="DP57">
        <f t="shared" si="147"/>
        <v>77.607152477807631</v>
      </c>
      <c r="DQ57">
        <f t="shared" si="147"/>
        <v>77.607152477807631</v>
      </c>
      <c r="DR57">
        <f t="shared" si="147"/>
        <v>77.607152477807631</v>
      </c>
      <c r="DS57">
        <f t="shared" si="147"/>
        <v>77.607152477807631</v>
      </c>
      <c r="DT57">
        <f t="shared" si="147"/>
        <v>77.607152477807631</v>
      </c>
      <c r="DU57">
        <f t="shared" si="147"/>
        <v>77.607152477807631</v>
      </c>
      <c r="DV57">
        <f t="shared" si="147"/>
        <v>77.607152477807631</v>
      </c>
      <c r="DW57">
        <f t="shared" si="147"/>
        <v>77.607152477807631</v>
      </c>
      <c r="DX57">
        <f t="shared" si="147"/>
        <v>77.607152477807631</v>
      </c>
      <c r="DY57">
        <f t="shared" si="147"/>
        <v>77.607152477807631</v>
      </c>
      <c r="DZ57">
        <f t="shared" si="147"/>
        <v>38.184953788914072</v>
      </c>
      <c r="EA57">
        <f t="shared" ref="EA57:FS57" si="148">IF(EA$6&gt;750,EA51+EA54*(EA$6-750)/300+EA52+EA53,0)</f>
        <v>38.184953788914072</v>
      </c>
      <c r="EB57">
        <f t="shared" si="148"/>
        <v>38.184953788914072</v>
      </c>
      <c r="EC57">
        <f t="shared" si="148"/>
        <v>38.184953788914072</v>
      </c>
      <c r="ED57">
        <f t="shared" si="148"/>
        <v>38.184953788914072</v>
      </c>
      <c r="EE57">
        <f t="shared" si="148"/>
        <v>38.184953788914072</v>
      </c>
      <c r="EF57">
        <f t="shared" si="148"/>
        <v>38.184953788914072</v>
      </c>
      <c r="EG57">
        <f t="shared" si="148"/>
        <v>38.184953788914072</v>
      </c>
      <c r="EH57">
        <f t="shared" si="148"/>
        <v>22.508861401238065</v>
      </c>
      <c r="EI57">
        <f t="shared" si="148"/>
        <v>22.508861401238065</v>
      </c>
      <c r="EJ57">
        <f t="shared" si="148"/>
        <v>22.508861401238065</v>
      </c>
      <c r="EK57">
        <f t="shared" si="148"/>
        <v>22.508861401238065</v>
      </c>
      <c r="EL57">
        <f t="shared" si="148"/>
        <v>22.508861401238065</v>
      </c>
      <c r="EM57">
        <f t="shared" si="148"/>
        <v>22.508861401238065</v>
      </c>
      <c r="EN57">
        <f t="shared" si="148"/>
        <v>22.508861401238065</v>
      </c>
      <c r="EO57">
        <f t="shared" si="148"/>
        <v>22.508861401238065</v>
      </c>
      <c r="EP57">
        <f t="shared" si="148"/>
        <v>22.508861401238065</v>
      </c>
      <c r="EQ57">
        <f t="shared" si="148"/>
        <v>22.508861401238065</v>
      </c>
      <c r="ER57">
        <f t="shared" si="148"/>
        <v>22.508861401238065</v>
      </c>
      <c r="ES57">
        <f t="shared" si="148"/>
        <v>22.508861401238065</v>
      </c>
      <c r="ET57">
        <f t="shared" si="148"/>
        <v>22.508861401238065</v>
      </c>
      <c r="EU57">
        <f t="shared" si="148"/>
        <v>22.508861401238065</v>
      </c>
      <c r="EV57">
        <f t="shared" si="148"/>
        <v>22.508861401238065</v>
      </c>
      <c r="EW57">
        <f t="shared" si="148"/>
        <v>22.508861401238065</v>
      </c>
      <c r="EX57">
        <f t="shared" si="148"/>
        <v>22.508861401238065</v>
      </c>
      <c r="EY57">
        <f t="shared" si="148"/>
        <v>22.508861401238065</v>
      </c>
      <c r="EZ57">
        <f t="shared" si="148"/>
        <v>22.508861401238065</v>
      </c>
      <c r="FA57">
        <f t="shared" si="148"/>
        <v>22.508861401238065</v>
      </c>
      <c r="FB57">
        <f t="shared" si="148"/>
        <v>22.508861401238065</v>
      </c>
      <c r="FC57">
        <f t="shared" si="148"/>
        <v>22.508861401238065</v>
      </c>
      <c r="FD57">
        <f t="shared" si="148"/>
        <v>22.508861401238065</v>
      </c>
      <c r="FE57">
        <f t="shared" si="148"/>
        <v>22.508861401238065</v>
      </c>
      <c r="FF57">
        <f t="shared" si="148"/>
        <v>22.508861401238065</v>
      </c>
      <c r="FG57">
        <f t="shared" si="148"/>
        <v>22.508861401238065</v>
      </c>
      <c r="FH57">
        <f t="shared" si="148"/>
        <v>28.336303335086999</v>
      </c>
      <c r="FI57">
        <f t="shared" si="148"/>
        <v>28.336303335086999</v>
      </c>
      <c r="FJ57">
        <f t="shared" si="148"/>
        <v>28.336303335086999</v>
      </c>
      <c r="FK57">
        <f t="shared" si="148"/>
        <v>28.336303335086999</v>
      </c>
      <c r="FL57">
        <f t="shared" si="148"/>
        <v>28.336303335086999</v>
      </c>
      <c r="FM57">
        <f t="shared" si="148"/>
        <v>28.336303335086999</v>
      </c>
      <c r="FN57">
        <f t="shared" si="148"/>
        <v>28.336303335086999</v>
      </c>
      <c r="FO57">
        <f t="shared" si="148"/>
        <v>28.336303335086999</v>
      </c>
      <c r="FP57">
        <f t="shared" si="148"/>
        <v>28.336303335086999</v>
      </c>
      <c r="FQ57">
        <f t="shared" si="148"/>
        <v>28.336303335086999</v>
      </c>
      <c r="FR57">
        <f t="shared" si="148"/>
        <v>28.336303335086999</v>
      </c>
      <c r="FS57">
        <f t="shared" si="148"/>
        <v>28.336303335086999</v>
      </c>
    </row>
    <row r="58" spans="1:175" s="4" customFormat="1" x14ac:dyDescent="0.25">
      <c r="A58" s="4" t="s">
        <v>31</v>
      </c>
      <c r="B58" s="12" t="s">
        <v>8</v>
      </c>
      <c r="C58" s="4">
        <f t="shared" ref="C58:BN58" si="149">SUM(C55:C57)</f>
        <v>0</v>
      </c>
      <c r="D58" s="4">
        <f t="shared" si="149"/>
        <v>0</v>
      </c>
      <c r="E58" s="4">
        <f t="shared" si="149"/>
        <v>0</v>
      </c>
      <c r="F58" s="4">
        <f t="shared" si="149"/>
        <v>0</v>
      </c>
      <c r="G58" s="4">
        <f t="shared" si="149"/>
        <v>0</v>
      </c>
      <c r="H58" s="4">
        <f t="shared" si="149"/>
        <v>0</v>
      </c>
      <c r="I58" s="4">
        <f t="shared" si="149"/>
        <v>0</v>
      </c>
      <c r="J58" s="4">
        <f t="shared" si="149"/>
        <v>0</v>
      </c>
      <c r="K58" s="4">
        <f t="shared" si="149"/>
        <v>0</v>
      </c>
      <c r="L58" s="4">
        <f t="shared" si="149"/>
        <v>0</v>
      </c>
      <c r="M58" s="4">
        <f t="shared" si="149"/>
        <v>0</v>
      </c>
      <c r="N58" s="4">
        <f t="shared" si="149"/>
        <v>0</v>
      </c>
      <c r="O58" s="4">
        <f t="shared" si="149"/>
        <v>0</v>
      </c>
      <c r="P58" s="4">
        <f t="shared" si="149"/>
        <v>0</v>
      </c>
      <c r="Q58" s="4">
        <f t="shared" si="149"/>
        <v>0</v>
      </c>
      <c r="R58" s="4">
        <f t="shared" si="149"/>
        <v>0</v>
      </c>
      <c r="S58" s="4">
        <f t="shared" si="149"/>
        <v>0</v>
      </c>
      <c r="T58" s="4">
        <f t="shared" si="149"/>
        <v>0</v>
      </c>
      <c r="U58" s="4">
        <f t="shared" si="149"/>
        <v>0</v>
      </c>
      <c r="V58" s="4">
        <f t="shared" si="149"/>
        <v>0</v>
      </c>
      <c r="W58" s="4">
        <f t="shared" si="149"/>
        <v>0</v>
      </c>
      <c r="X58" s="4">
        <f t="shared" si="149"/>
        <v>0</v>
      </c>
      <c r="Y58" s="4">
        <f t="shared" si="149"/>
        <v>0</v>
      </c>
      <c r="Z58" s="4">
        <f t="shared" si="149"/>
        <v>0</v>
      </c>
      <c r="AA58" s="4">
        <f t="shared" si="149"/>
        <v>17.256868912603441</v>
      </c>
      <c r="AB58" s="4">
        <f t="shared" si="149"/>
        <v>17.94945282826621</v>
      </c>
      <c r="AC58" s="4">
        <f t="shared" si="149"/>
        <v>18.642036743928976</v>
      </c>
      <c r="AD58" s="4">
        <f t="shared" si="149"/>
        <v>19.334620659591742</v>
      </c>
      <c r="AE58" s="4">
        <f t="shared" si="149"/>
        <v>26.249153900884593</v>
      </c>
      <c r="AF58" s="4">
        <f t="shared" si="149"/>
        <v>26.800302368990742</v>
      </c>
      <c r="AG58" s="4">
        <f t="shared" si="149"/>
        <v>31.680138319263804</v>
      </c>
      <c r="AH58" s="4">
        <f t="shared" si="149"/>
        <v>32.374385575966755</v>
      </c>
      <c r="AI58" s="4">
        <f t="shared" si="149"/>
        <v>7.2914398937742391</v>
      </c>
      <c r="AJ58" s="4">
        <f t="shared" si="149"/>
        <v>7.4493606959721497</v>
      </c>
      <c r="AK58" s="4">
        <f t="shared" si="149"/>
        <v>7.6072814981700603</v>
      </c>
      <c r="AL58" s="4">
        <f t="shared" si="149"/>
        <v>7.7652023003679727</v>
      </c>
      <c r="AM58" s="4">
        <f t="shared" si="149"/>
        <v>7.9231231025658833</v>
      </c>
      <c r="AN58" s="4">
        <f t="shared" si="149"/>
        <v>32.30526744841157</v>
      </c>
      <c r="AO58" s="4">
        <f t="shared" si="149"/>
        <v>33.051604993512242</v>
      </c>
      <c r="AP58" s="4">
        <f t="shared" si="149"/>
        <v>11.936751496827926</v>
      </c>
      <c r="AQ58" s="4">
        <f t="shared" si="149"/>
        <v>12.071745627283386</v>
      </c>
      <c r="AR58" s="4">
        <f t="shared" si="149"/>
        <v>12.190383036219291</v>
      </c>
      <c r="AS58" s="4">
        <f t="shared" si="149"/>
        <v>12.309020445155197</v>
      </c>
      <c r="AT58" s="4">
        <f t="shared" si="149"/>
        <v>46.495193306539107</v>
      </c>
      <c r="AU58" s="4">
        <f t="shared" si="149"/>
        <v>46.889980482184541</v>
      </c>
      <c r="AV58" s="4">
        <f t="shared" si="149"/>
        <v>10.567798931793707</v>
      </c>
      <c r="AW58" s="4">
        <f t="shared" si="149"/>
        <v>10.904523684835496</v>
      </c>
      <c r="AX58" s="4">
        <f t="shared" si="149"/>
        <v>11.241248437877285</v>
      </c>
      <c r="AY58" s="4">
        <f t="shared" si="149"/>
        <v>48.083931036143966</v>
      </c>
      <c r="AZ58" s="4">
        <f t="shared" si="149"/>
        <v>48.530984329092846</v>
      </c>
      <c r="BA58" s="4">
        <f t="shared" si="149"/>
        <v>14.780990875050815</v>
      </c>
      <c r="BB58" s="4">
        <f t="shared" si="149"/>
        <v>15.223322896530789</v>
      </c>
      <c r="BC58" s="4">
        <f t="shared" si="149"/>
        <v>56.073440576921627</v>
      </c>
      <c r="BD58" s="4">
        <f t="shared" si="149"/>
        <v>56.601446694817938</v>
      </c>
      <c r="BE58" s="4">
        <f t="shared" si="149"/>
        <v>57.129452812714256</v>
      </c>
      <c r="BF58" s="4">
        <f t="shared" si="149"/>
        <v>57.657458930610566</v>
      </c>
      <c r="BG58" s="4">
        <f t="shared" si="149"/>
        <v>58.212134904990435</v>
      </c>
      <c r="BH58" s="4">
        <f t="shared" si="149"/>
        <v>42.753610737331627</v>
      </c>
      <c r="BI58" s="4">
        <f t="shared" si="149"/>
        <v>43.28142111970336</v>
      </c>
      <c r="BJ58" s="4">
        <f t="shared" si="149"/>
        <v>28.632107821244013</v>
      </c>
      <c r="BK58" s="4">
        <f t="shared" si="149"/>
        <v>29.174412232537819</v>
      </c>
      <c r="BL58" s="4">
        <f t="shared" si="149"/>
        <v>29.716716643831624</v>
      </c>
      <c r="BM58" s="4">
        <f t="shared" si="149"/>
        <v>24.857589298005994</v>
      </c>
      <c r="BN58" s="4">
        <f t="shared" si="149"/>
        <v>25.287121793824234</v>
      </c>
      <c r="BO58" s="4">
        <f t="shared" ref="BO58:DZ58" si="150">SUM(BO55:BO57)</f>
        <v>25.536109319870221</v>
      </c>
      <c r="BP58" s="4">
        <f t="shared" si="150"/>
        <v>7.466469282905452</v>
      </c>
      <c r="BQ58" s="4">
        <f t="shared" si="150"/>
        <v>22.555239930650679</v>
      </c>
      <c r="BR58" s="4">
        <f t="shared" si="150"/>
        <v>22.746518623927763</v>
      </c>
      <c r="BS58" s="4">
        <f t="shared" si="150"/>
        <v>22.93779731720484</v>
      </c>
      <c r="BT58" s="4">
        <f t="shared" si="150"/>
        <v>23.033436663843382</v>
      </c>
      <c r="BU58" s="4">
        <f t="shared" si="150"/>
        <v>23.129076010481924</v>
      </c>
      <c r="BV58" s="4">
        <f t="shared" si="150"/>
        <v>41.60158518062714</v>
      </c>
      <c r="BW58" s="4">
        <f t="shared" si="150"/>
        <v>41.661396214564732</v>
      </c>
      <c r="BX58" s="4">
        <f t="shared" si="150"/>
        <v>0.79114354281697397</v>
      </c>
      <c r="BY58" s="4">
        <f t="shared" si="150"/>
        <v>0.82949807896464955</v>
      </c>
      <c r="BZ58" s="4">
        <f t="shared" si="150"/>
        <v>0.86785261511232425</v>
      </c>
      <c r="CA58" s="4">
        <f t="shared" si="150"/>
        <v>26.541386676301414</v>
      </c>
      <c r="CB58" s="4">
        <f t="shared" si="150"/>
        <v>26.611664640529149</v>
      </c>
      <c r="CC58" s="4">
        <f t="shared" si="150"/>
        <v>2.9146329304088781E-2</v>
      </c>
      <c r="CD58" s="4">
        <f t="shared" si="150"/>
        <v>4.7657800416680329E-2</v>
      </c>
      <c r="CE58" s="4">
        <f t="shared" si="150"/>
        <v>24.204373721781881</v>
      </c>
      <c r="CF58" s="4">
        <f t="shared" si="150"/>
        <v>24.230091170988139</v>
      </c>
      <c r="CG58" s="4">
        <f t="shared" si="150"/>
        <v>24.255808620194397</v>
      </c>
      <c r="CH58" s="4">
        <f t="shared" si="150"/>
        <v>24.281526069400655</v>
      </c>
      <c r="CI58" s="4">
        <f t="shared" si="150"/>
        <v>24.30724351860691</v>
      </c>
      <c r="CJ58" s="4">
        <f t="shared" si="150"/>
        <v>19.084782498259841</v>
      </c>
      <c r="CK58" s="4">
        <f t="shared" si="150"/>
        <v>19.108702162252754</v>
      </c>
      <c r="CL58" s="4">
        <f t="shared" si="150"/>
        <v>11.376578670758914</v>
      </c>
      <c r="CM58" s="4">
        <f t="shared" si="150"/>
        <v>11.437899077872874</v>
      </c>
      <c r="CN58" s="4">
        <f t="shared" si="150"/>
        <v>11.437899077872874</v>
      </c>
      <c r="CO58" s="4">
        <f t="shared" si="150"/>
        <v>46.741962538217024</v>
      </c>
      <c r="CP58" s="4">
        <f t="shared" si="150"/>
        <v>46.741962538217024</v>
      </c>
      <c r="CQ58" s="4">
        <f t="shared" si="150"/>
        <v>8.862475774867276</v>
      </c>
      <c r="CR58" s="4">
        <f t="shared" si="150"/>
        <v>8.862475774867276</v>
      </c>
      <c r="CS58" s="4">
        <f t="shared" si="150"/>
        <v>28.916490411783975</v>
      </c>
      <c r="CT58" s="4">
        <f t="shared" si="150"/>
        <v>28.916490411783975</v>
      </c>
      <c r="CU58" s="4">
        <f t="shared" si="150"/>
        <v>28.916490411783975</v>
      </c>
      <c r="CV58" s="4">
        <f t="shared" si="150"/>
        <v>28.916490411783975</v>
      </c>
      <c r="CW58" s="4">
        <f t="shared" si="150"/>
        <v>28.916490411783975</v>
      </c>
      <c r="CX58" s="4">
        <f t="shared" si="150"/>
        <v>72.41846395486462</v>
      </c>
      <c r="CY58" s="4">
        <f t="shared" si="150"/>
        <v>72.41846395486462</v>
      </c>
      <c r="CZ58" s="4">
        <f t="shared" si="150"/>
        <v>46.688758343719272</v>
      </c>
      <c r="DA58" s="4">
        <f t="shared" si="150"/>
        <v>46.688758343719272</v>
      </c>
      <c r="DB58" s="4">
        <f t="shared" si="150"/>
        <v>46.688758343719272</v>
      </c>
      <c r="DC58" s="4">
        <f t="shared" si="150"/>
        <v>73.357590789075374</v>
      </c>
      <c r="DD58" s="4">
        <f t="shared" si="150"/>
        <v>73.357590789075374</v>
      </c>
      <c r="DE58" s="4">
        <f t="shared" si="150"/>
        <v>53.811694537519273</v>
      </c>
      <c r="DF58" s="4">
        <f t="shared" si="150"/>
        <v>53.811694537519273</v>
      </c>
      <c r="DG58" s="4">
        <f t="shared" si="150"/>
        <v>76.823422657294955</v>
      </c>
      <c r="DH58" s="4">
        <f t="shared" si="150"/>
        <v>76.823422657294955</v>
      </c>
      <c r="DI58" s="4">
        <f t="shared" si="150"/>
        <v>76.823422657294955</v>
      </c>
      <c r="DJ58" s="4">
        <f t="shared" si="150"/>
        <v>76.823422657294955</v>
      </c>
      <c r="DK58" s="4">
        <f t="shared" si="150"/>
        <v>76.823422657294955</v>
      </c>
      <c r="DL58" s="4">
        <f t="shared" si="150"/>
        <v>76.823422657294955</v>
      </c>
      <c r="DM58" s="4">
        <f t="shared" si="150"/>
        <v>94.092515229546834</v>
      </c>
      <c r="DN58" s="4">
        <f t="shared" si="150"/>
        <v>94.092515229546834</v>
      </c>
      <c r="DO58" s="4">
        <f t="shared" si="150"/>
        <v>77.607152477807631</v>
      </c>
      <c r="DP58" s="4">
        <f t="shared" si="150"/>
        <v>77.607152477807631</v>
      </c>
      <c r="DQ58" s="4">
        <f t="shared" si="150"/>
        <v>77.607152477807631</v>
      </c>
      <c r="DR58" s="4">
        <f t="shared" si="150"/>
        <v>77.607152477807631</v>
      </c>
      <c r="DS58" s="4">
        <f t="shared" si="150"/>
        <v>77.607152477807631</v>
      </c>
      <c r="DT58" s="4">
        <f t="shared" si="150"/>
        <v>77.607152477807631</v>
      </c>
      <c r="DU58" s="4">
        <f t="shared" si="150"/>
        <v>77.607152477807631</v>
      </c>
      <c r="DV58" s="4">
        <f t="shared" si="150"/>
        <v>77.607152477807631</v>
      </c>
      <c r="DW58" s="4">
        <f t="shared" si="150"/>
        <v>77.607152477807631</v>
      </c>
      <c r="DX58" s="4">
        <f t="shared" si="150"/>
        <v>77.607152477807631</v>
      </c>
      <c r="DY58" s="4">
        <f t="shared" si="150"/>
        <v>77.607152477807631</v>
      </c>
      <c r="DZ58" s="4">
        <f t="shared" si="150"/>
        <v>38.184953788914072</v>
      </c>
      <c r="EA58" s="4">
        <f t="shared" ref="EA58:FS58" si="151">SUM(EA55:EA57)</f>
        <v>38.184953788914072</v>
      </c>
      <c r="EB58" s="4">
        <f t="shared" si="151"/>
        <v>38.184953788914072</v>
      </c>
      <c r="EC58" s="4">
        <f t="shared" si="151"/>
        <v>38.184953788914072</v>
      </c>
      <c r="ED58" s="4">
        <f t="shared" si="151"/>
        <v>38.184953788914072</v>
      </c>
      <c r="EE58" s="4">
        <f t="shared" si="151"/>
        <v>38.184953788914072</v>
      </c>
      <c r="EF58" s="4">
        <f t="shared" si="151"/>
        <v>38.184953788914072</v>
      </c>
      <c r="EG58" s="4">
        <f t="shared" si="151"/>
        <v>38.184953788914072</v>
      </c>
      <c r="EH58" s="4">
        <f t="shared" si="151"/>
        <v>22.508861401238065</v>
      </c>
      <c r="EI58" s="4">
        <f t="shared" si="151"/>
        <v>22.508861401238065</v>
      </c>
      <c r="EJ58" s="4">
        <f t="shared" si="151"/>
        <v>22.508861401238065</v>
      </c>
      <c r="EK58" s="4">
        <f t="shared" si="151"/>
        <v>22.508861401238065</v>
      </c>
      <c r="EL58" s="4">
        <f t="shared" si="151"/>
        <v>22.508861401238065</v>
      </c>
      <c r="EM58" s="4">
        <f t="shared" si="151"/>
        <v>22.508861401238065</v>
      </c>
      <c r="EN58" s="4">
        <f t="shared" si="151"/>
        <v>22.508861401238065</v>
      </c>
      <c r="EO58" s="4">
        <f t="shared" si="151"/>
        <v>22.508861401238065</v>
      </c>
      <c r="EP58" s="4">
        <f t="shared" si="151"/>
        <v>22.508861401238065</v>
      </c>
      <c r="EQ58" s="4">
        <f t="shared" si="151"/>
        <v>22.508861401238065</v>
      </c>
      <c r="ER58" s="4">
        <f t="shared" si="151"/>
        <v>22.508861401238065</v>
      </c>
      <c r="ES58" s="4">
        <f t="shared" si="151"/>
        <v>22.508861401238065</v>
      </c>
      <c r="ET58" s="4">
        <f t="shared" si="151"/>
        <v>22.508861401238065</v>
      </c>
      <c r="EU58" s="4">
        <f t="shared" si="151"/>
        <v>22.508861401238065</v>
      </c>
      <c r="EV58" s="4">
        <f t="shared" si="151"/>
        <v>22.508861401238065</v>
      </c>
      <c r="EW58" s="4">
        <f t="shared" si="151"/>
        <v>22.508861401238065</v>
      </c>
      <c r="EX58" s="4">
        <f t="shared" si="151"/>
        <v>22.508861401238065</v>
      </c>
      <c r="EY58" s="4">
        <f t="shared" si="151"/>
        <v>22.508861401238065</v>
      </c>
      <c r="EZ58" s="4">
        <f t="shared" si="151"/>
        <v>22.508861401238065</v>
      </c>
      <c r="FA58" s="4">
        <f t="shared" si="151"/>
        <v>22.508861401238065</v>
      </c>
      <c r="FB58" s="4">
        <f t="shared" si="151"/>
        <v>22.508861401238065</v>
      </c>
      <c r="FC58" s="4">
        <f t="shared" si="151"/>
        <v>22.508861401238065</v>
      </c>
      <c r="FD58" s="4">
        <f t="shared" si="151"/>
        <v>22.508861401238065</v>
      </c>
      <c r="FE58" s="4">
        <f t="shared" si="151"/>
        <v>22.508861401238065</v>
      </c>
      <c r="FF58" s="4">
        <f t="shared" si="151"/>
        <v>22.508861401238065</v>
      </c>
      <c r="FG58" s="4">
        <f t="shared" si="151"/>
        <v>22.508861401238065</v>
      </c>
      <c r="FH58" s="4">
        <f t="shared" si="151"/>
        <v>28.336303335086999</v>
      </c>
      <c r="FI58" s="4">
        <f t="shared" si="151"/>
        <v>28.336303335086999</v>
      </c>
      <c r="FJ58" s="4">
        <f t="shared" si="151"/>
        <v>28.336303335086999</v>
      </c>
      <c r="FK58" s="4">
        <f t="shared" si="151"/>
        <v>28.336303335086999</v>
      </c>
      <c r="FL58" s="4">
        <f t="shared" si="151"/>
        <v>28.336303335086999</v>
      </c>
      <c r="FM58" s="4">
        <f t="shared" si="151"/>
        <v>28.336303335086999</v>
      </c>
      <c r="FN58" s="4">
        <f t="shared" si="151"/>
        <v>28.336303335086999</v>
      </c>
      <c r="FO58" s="4">
        <f t="shared" si="151"/>
        <v>28.336303335086999</v>
      </c>
      <c r="FP58" s="4">
        <f t="shared" si="151"/>
        <v>28.336303335086999</v>
      </c>
      <c r="FQ58" s="4">
        <f t="shared" si="151"/>
        <v>28.336303335086999</v>
      </c>
      <c r="FR58" s="4">
        <f t="shared" si="151"/>
        <v>28.336303335086999</v>
      </c>
      <c r="FS58" s="4">
        <f t="shared" si="151"/>
        <v>28.336303335086999</v>
      </c>
    </row>
    <row r="59" spans="1:175" x14ac:dyDescent="0.25">
      <c r="A59" s="4" t="s">
        <v>101</v>
      </c>
      <c r="B59" s="12" t="s">
        <v>8</v>
      </c>
      <c r="D59" s="4">
        <f t="shared" ref="D59:AI59" si="152">IF(D6&lt;=150, D51, IF(AND(C6&lt;=150,  D6&gt;150), D52, IF(AND(C6&lt;=450, D6&gt;450), D53, IF(AND(C6&lt;=750, D6&gt;750), D54, C59))))</f>
        <v>0</v>
      </c>
      <c r="E59" s="4">
        <f t="shared" si="152"/>
        <v>0</v>
      </c>
      <c r="F59" s="4">
        <f t="shared" si="152"/>
        <v>0</v>
      </c>
      <c r="G59" s="4">
        <f t="shared" si="152"/>
        <v>0</v>
      </c>
      <c r="H59" s="4">
        <f t="shared" si="152"/>
        <v>0</v>
      </c>
      <c r="I59" s="4">
        <f t="shared" si="152"/>
        <v>0</v>
      </c>
      <c r="J59" s="4">
        <f t="shared" si="152"/>
        <v>0</v>
      </c>
      <c r="K59" s="4">
        <f t="shared" si="152"/>
        <v>0</v>
      </c>
      <c r="L59" s="4">
        <f t="shared" si="152"/>
        <v>0</v>
      </c>
      <c r="M59" s="4">
        <f t="shared" si="152"/>
        <v>0</v>
      </c>
      <c r="N59" s="4">
        <f t="shared" si="152"/>
        <v>0</v>
      </c>
      <c r="O59" s="4">
        <f t="shared" si="152"/>
        <v>0</v>
      </c>
      <c r="P59" s="4">
        <f t="shared" si="152"/>
        <v>0</v>
      </c>
      <c r="Q59" s="4">
        <f t="shared" si="152"/>
        <v>0</v>
      </c>
      <c r="R59" s="4">
        <f t="shared" si="152"/>
        <v>0</v>
      </c>
      <c r="S59" s="4">
        <f t="shared" si="152"/>
        <v>0</v>
      </c>
      <c r="T59" s="4">
        <f t="shared" si="152"/>
        <v>0</v>
      </c>
      <c r="U59" s="4">
        <f t="shared" si="152"/>
        <v>0</v>
      </c>
      <c r="V59" s="4">
        <f t="shared" si="152"/>
        <v>0</v>
      </c>
      <c r="W59" s="4">
        <f t="shared" si="152"/>
        <v>0</v>
      </c>
      <c r="X59" s="4">
        <f t="shared" si="152"/>
        <v>0</v>
      </c>
      <c r="Y59" s="4">
        <f t="shared" si="152"/>
        <v>0</v>
      </c>
      <c r="Z59" s="4">
        <f t="shared" si="152"/>
        <v>0</v>
      </c>
      <c r="AA59" s="4">
        <f t="shared" si="152"/>
        <v>0</v>
      </c>
      <c r="AB59" s="4">
        <f t="shared" si="152"/>
        <v>0</v>
      </c>
      <c r="AC59" s="4">
        <f t="shared" si="152"/>
        <v>0</v>
      </c>
      <c r="AD59" s="4">
        <f t="shared" si="152"/>
        <v>0</v>
      </c>
      <c r="AE59" s="4">
        <f t="shared" si="152"/>
        <v>0</v>
      </c>
      <c r="AF59" s="4">
        <f t="shared" si="152"/>
        <v>0</v>
      </c>
      <c r="AG59" s="4">
        <f t="shared" si="152"/>
        <v>0</v>
      </c>
      <c r="AH59" s="4">
        <f t="shared" si="152"/>
        <v>0</v>
      </c>
      <c r="AI59" s="4">
        <f t="shared" si="152"/>
        <v>0</v>
      </c>
      <c r="AJ59" s="4">
        <f t="shared" ref="AJ59:BO59" si="153">IF(AJ6&lt;=150, AJ51, IF(AND(AI6&lt;=150,  AJ6&gt;150), AJ52, IF(AND(AI6&lt;=450, AJ6&gt;450), AJ53, IF(AND(AI6&lt;=750, AJ6&gt;750), AJ54, AI59))))</f>
        <v>0</v>
      </c>
      <c r="AK59" s="4">
        <f t="shared" si="153"/>
        <v>0</v>
      </c>
      <c r="AL59" s="4">
        <f t="shared" si="153"/>
        <v>0</v>
      </c>
      <c r="AM59" s="4">
        <f t="shared" si="153"/>
        <v>0</v>
      </c>
      <c r="AN59" s="4">
        <f t="shared" si="153"/>
        <v>0</v>
      </c>
      <c r="AO59" s="4">
        <f t="shared" si="153"/>
        <v>0</v>
      </c>
      <c r="AP59" s="4">
        <f t="shared" si="153"/>
        <v>0</v>
      </c>
      <c r="AQ59" s="4">
        <f t="shared" si="153"/>
        <v>2.3727481787180982</v>
      </c>
      <c r="AR59" s="4">
        <f t="shared" si="153"/>
        <v>2.3727481787180982</v>
      </c>
      <c r="AS59" s="4">
        <f t="shared" si="153"/>
        <v>2.3727481787180982</v>
      </c>
      <c r="AT59" s="4">
        <f t="shared" si="153"/>
        <v>2.3727481787180982</v>
      </c>
      <c r="AU59" s="4">
        <f t="shared" si="153"/>
        <v>2.3727481787180982</v>
      </c>
      <c r="AV59" s="4">
        <f t="shared" si="153"/>
        <v>2.3727481787180982</v>
      </c>
      <c r="AW59" s="4">
        <f t="shared" si="153"/>
        <v>2.3727481787180982</v>
      </c>
      <c r="AX59" s="4">
        <f t="shared" si="153"/>
        <v>2.3727481787180982</v>
      </c>
      <c r="AY59" s="4">
        <f t="shared" si="153"/>
        <v>2.3727481787180982</v>
      </c>
      <c r="AZ59" s="4">
        <f t="shared" si="153"/>
        <v>2.3727481787180982</v>
      </c>
      <c r="BA59" s="4">
        <f t="shared" si="153"/>
        <v>2.3727481787180982</v>
      </c>
      <c r="BB59" s="4">
        <f t="shared" si="153"/>
        <v>2.3727481787180982</v>
      </c>
      <c r="BC59" s="4">
        <f t="shared" si="153"/>
        <v>2.3727481787180982</v>
      </c>
      <c r="BD59" s="4">
        <f t="shared" si="153"/>
        <v>2.3727481787180982</v>
      </c>
      <c r="BE59" s="4">
        <f t="shared" si="153"/>
        <v>2.3727481787180982</v>
      </c>
      <c r="BF59" s="4">
        <f t="shared" si="153"/>
        <v>2.3727481787180982</v>
      </c>
      <c r="BG59" s="4">
        <f t="shared" si="153"/>
        <v>8.7201874629515235</v>
      </c>
      <c r="BH59" s="4">
        <f t="shared" si="153"/>
        <v>8.7201874629515235</v>
      </c>
      <c r="BI59" s="4">
        <f t="shared" si="153"/>
        <v>8.7201874629515235</v>
      </c>
      <c r="BJ59" s="4">
        <f t="shared" si="153"/>
        <v>8.7201874629515235</v>
      </c>
      <c r="BK59" s="4">
        <f t="shared" si="153"/>
        <v>8.7201874629515235</v>
      </c>
      <c r="BL59" s="4">
        <f t="shared" si="153"/>
        <v>8.7201874629515235</v>
      </c>
      <c r="BM59" s="4">
        <f t="shared" si="153"/>
        <v>8.7201874629515235</v>
      </c>
      <c r="BN59" s="4">
        <f t="shared" si="153"/>
        <v>8.7201874629515235</v>
      </c>
      <c r="BO59" s="4">
        <f t="shared" si="153"/>
        <v>8.7201874629515235</v>
      </c>
      <c r="BP59" s="4">
        <f t="shared" ref="BP59:CU59" si="154">IF(BP6&lt;=150, BP51, IF(AND(BO6&lt;=150,  BP6&gt;150), BP52, IF(AND(BO6&lt;=450, BP6&gt;450), BP53, IF(AND(BO6&lt;=750, BP6&gt;750), BP54, BO59))))</f>
        <v>8.7201874629515235</v>
      </c>
      <c r="BQ59" s="4">
        <f t="shared" si="154"/>
        <v>8.7201874629515235</v>
      </c>
      <c r="BR59" s="4">
        <f t="shared" si="154"/>
        <v>8.7201874629515235</v>
      </c>
      <c r="BS59" s="4">
        <f t="shared" si="154"/>
        <v>8.7201874629515235</v>
      </c>
      <c r="BT59" s="4">
        <f t="shared" si="154"/>
        <v>8.7201874629515235</v>
      </c>
      <c r="BU59" s="4">
        <f t="shared" si="154"/>
        <v>8.7201874629515235</v>
      </c>
      <c r="BV59" s="4">
        <f t="shared" si="154"/>
        <v>8.7201874629515235</v>
      </c>
      <c r="BW59" s="4">
        <f t="shared" si="154"/>
        <v>8.7201874629515235</v>
      </c>
      <c r="BX59" s="4">
        <f t="shared" si="154"/>
        <v>8.7201874629515235</v>
      </c>
      <c r="BY59" s="4">
        <f t="shared" si="154"/>
        <v>8.7201874629515235</v>
      </c>
      <c r="BZ59" s="4">
        <f t="shared" si="154"/>
        <v>8.7201874629515235</v>
      </c>
      <c r="CA59" s="4">
        <f t="shared" si="154"/>
        <v>8.7201874629515235</v>
      </c>
      <c r="CB59" s="4">
        <f t="shared" si="154"/>
        <v>8.7201874629515235</v>
      </c>
      <c r="CC59" s="4">
        <f t="shared" si="154"/>
        <v>8.7201874629515235</v>
      </c>
      <c r="CD59" s="4">
        <f t="shared" si="154"/>
        <v>8.7201874629515235</v>
      </c>
      <c r="CE59" s="4">
        <f t="shared" si="154"/>
        <v>8.7201874629515235</v>
      </c>
      <c r="CF59" s="4">
        <f t="shared" si="154"/>
        <v>8.7201874629515235</v>
      </c>
      <c r="CG59" s="4">
        <f t="shared" si="154"/>
        <v>8.7201874629515235</v>
      </c>
      <c r="CH59" s="4">
        <f t="shared" si="154"/>
        <v>8.7201874629515235</v>
      </c>
      <c r="CI59" s="4">
        <f t="shared" si="154"/>
        <v>8.7201874629515235</v>
      </c>
      <c r="CJ59" s="4">
        <f t="shared" si="154"/>
        <v>8.7201874629515235</v>
      </c>
      <c r="CK59" s="4">
        <f t="shared" si="154"/>
        <v>8.7201874629515235</v>
      </c>
      <c r="CL59" s="4">
        <f t="shared" si="154"/>
        <v>8.7201874629515235</v>
      </c>
      <c r="CM59" s="4">
        <f t="shared" si="154"/>
        <v>8.7201874629515235</v>
      </c>
      <c r="CN59" s="4">
        <f t="shared" si="154"/>
        <v>8.7201874629515235</v>
      </c>
      <c r="CO59" s="4">
        <f t="shared" si="154"/>
        <v>8.7201874629515235</v>
      </c>
      <c r="CP59" s="4">
        <f t="shared" si="154"/>
        <v>8.7201874629515235</v>
      </c>
      <c r="CQ59" s="4">
        <f t="shared" si="154"/>
        <v>8.7201874629515235</v>
      </c>
      <c r="CR59" s="4">
        <f t="shared" si="154"/>
        <v>8.7201874629515235</v>
      </c>
      <c r="CS59" s="4">
        <f t="shared" si="154"/>
        <v>8.7201874629515235</v>
      </c>
      <c r="CT59" s="4">
        <f t="shared" si="154"/>
        <v>8.7201874629515235</v>
      </c>
      <c r="CU59" s="4">
        <f t="shared" si="154"/>
        <v>8.7201874629515235</v>
      </c>
      <c r="CV59" s="4">
        <f t="shared" ref="CV59:EA59" si="155">IF(CV6&lt;=150, CV51, IF(AND(CU6&lt;=150,  CV6&gt;150), CV52, IF(AND(CU6&lt;=450, CV6&gt;450), CV53, IF(AND(CU6&lt;=750, CV6&gt;750), CV54, CU59))))</f>
        <v>8.7201874629515235</v>
      </c>
      <c r="CW59" s="4">
        <f t="shared" si="155"/>
        <v>8.7201874629515235</v>
      </c>
      <c r="CX59" s="4">
        <f t="shared" si="155"/>
        <v>8.7201874629515235</v>
      </c>
      <c r="CY59" s="4">
        <f t="shared" si="155"/>
        <v>8.7201874629515235</v>
      </c>
      <c r="CZ59" s="4">
        <f t="shared" si="155"/>
        <v>8.7201874629515235</v>
      </c>
      <c r="DA59" s="4">
        <f t="shared" si="155"/>
        <v>8.7201874629515235</v>
      </c>
      <c r="DB59" s="4">
        <f t="shared" si="155"/>
        <v>8.7201874629515235</v>
      </c>
      <c r="DC59" s="4">
        <f t="shared" si="155"/>
        <v>8.7201874629515235</v>
      </c>
      <c r="DD59" s="4">
        <f t="shared" si="155"/>
        <v>8.7201874629515235</v>
      </c>
      <c r="DE59" s="4">
        <f t="shared" si="155"/>
        <v>8.7201874629515235</v>
      </c>
      <c r="DF59" s="4">
        <f t="shared" si="155"/>
        <v>8.7201874629515235</v>
      </c>
      <c r="DG59" s="4">
        <f t="shared" si="155"/>
        <v>8.7201874629515235</v>
      </c>
      <c r="DH59" s="4">
        <f t="shared" si="155"/>
        <v>8.7201874629515235</v>
      </c>
      <c r="DI59" s="4">
        <f t="shared" si="155"/>
        <v>8.7201874629515235</v>
      </c>
      <c r="DJ59" s="4">
        <f t="shared" si="155"/>
        <v>8.7201874629515235</v>
      </c>
      <c r="DK59" s="4">
        <f t="shared" si="155"/>
        <v>8.7201874629515235</v>
      </c>
      <c r="DL59" s="4">
        <f t="shared" si="155"/>
        <v>8.7201874629515235</v>
      </c>
      <c r="DM59" s="4">
        <f t="shared" si="155"/>
        <v>8.7201874629515235</v>
      </c>
      <c r="DN59" s="4">
        <f t="shared" si="155"/>
        <v>8.7201874629515235</v>
      </c>
      <c r="DO59" s="4">
        <f t="shared" si="155"/>
        <v>8.7201874629515235</v>
      </c>
      <c r="DP59" s="4">
        <f t="shared" si="155"/>
        <v>8.7201874629515235</v>
      </c>
      <c r="DQ59" s="4">
        <f t="shared" si="155"/>
        <v>8.7201874629515235</v>
      </c>
      <c r="DR59" s="4">
        <f t="shared" si="155"/>
        <v>8.7201874629515235</v>
      </c>
      <c r="DS59" s="4">
        <f t="shared" si="155"/>
        <v>8.7201874629515235</v>
      </c>
      <c r="DT59" s="4">
        <f t="shared" si="155"/>
        <v>8.7201874629515235</v>
      </c>
      <c r="DU59" s="4">
        <f t="shared" si="155"/>
        <v>8.7201874629515235</v>
      </c>
      <c r="DV59" s="4">
        <f t="shared" si="155"/>
        <v>8.7201874629515235</v>
      </c>
      <c r="DW59" s="4">
        <f t="shared" si="155"/>
        <v>8.7201874629515235</v>
      </c>
      <c r="DX59" s="4">
        <f t="shared" si="155"/>
        <v>8.7201874629515235</v>
      </c>
      <c r="DY59" s="4">
        <f t="shared" si="155"/>
        <v>8.7201874629515235</v>
      </c>
      <c r="DZ59" s="4">
        <f t="shared" si="155"/>
        <v>8.7201874629515235</v>
      </c>
      <c r="EA59" s="4">
        <f t="shared" si="155"/>
        <v>8.7201874629515235</v>
      </c>
      <c r="EB59" s="4">
        <f t="shared" ref="EB59:FG59" si="156">IF(EB6&lt;=150, EB51, IF(AND(EA6&lt;=150,  EB6&gt;150), EB52, IF(AND(EA6&lt;=450, EB6&gt;450), EB53, IF(AND(EA6&lt;=750, EB6&gt;750), EB54, EA59))))</f>
        <v>8.7201874629515235</v>
      </c>
      <c r="EC59" s="4">
        <f t="shared" si="156"/>
        <v>8.7201874629515235</v>
      </c>
      <c r="ED59" s="4">
        <f t="shared" si="156"/>
        <v>8.7201874629515235</v>
      </c>
      <c r="EE59" s="4">
        <f t="shared" si="156"/>
        <v>8.7201874629515235</v>
      </c>
      <c r="EF59" s="4">
        <f t="shared" si="156"/>
        <v>8.7201874629515235</v>
      </c>
      <c r="EG59" s="4">
        <f t="shared" si="156"/>
        <v>8.7201874629515235</v>
      </c>
      <c r="EH59" s="4">
        <f t="shared" si="156"/>
        <v>8.7201874629515235</v>
      </c>
      <c r="EI59" s="4">
        <f t="shared" si="156"/>
        <v>8.7201874629515235</v>
      </c>
      <c r="EJ59" s="4">
        <f t="shared" si="156"/>
        <v>8.7201874629515235</v>
      </c>
      <c r="EK59" s="4">
        <f t="shared" si="156"/>
        <v>8.7201874629515235</v>
      </c>
      <c r="EL59" s="4">
        <f t="shared" si="156"/>
        <v>8.7201874629515235</v>
      </c>
      <c r="EM59" s="4">
        <f t="shared" si="156"/>
        <v>8.7201874629515235</v>
      </c>
      <c r="EN59" s="4">
        <f t="shared" si="156"/>
        <v>8.7201874629515235</v>
      </c>
      <c r="EO59" s="4">
        <f t="shared" si="156"/>
        <v>8.7201874629515235</v>
      </c>
      <c r="EP59" s="4">
        <f t="shared" si="156"/>
        <v>8.7201874629515235</v>
      </c>
      <c r="EQ59" s="4">
        <f t="shared" si="156"/>
        <v>8.7201874629515235</v>
      </c>
      <c r="ER59" s="4">
        <f t="shared" si="156"/>
        <v>8.7201874629515235</v>
      </c>
      <c r="ES59" s="4">
        <f t="shared" si="156"/>
        <v>8.7201874629515235</v>
      </c>
      <c r="ET59" s="4">
        <f t="shared" si="156"/>
        <v>8.7201874629515235</v>
      </c>
      <c r="EU59" s="4">
        <f t="shared" si="156"/>
        <v>8.7201874629515235</v>
      </c>
      <c r="EV59" s="4">
        <f t="shared" si="156"/>
        <v>8.7201874629515235</v>
      </c>
      <c r="EW59" s="4">
        <f t="shared" si="156"/>
        <v>8.7201874629515235</v>
      </c>
      <c r="EX59" s="4">
        <f t="shared" si="156"/>
        <v>8.7201874629515235</v>
      </c>
      <c r="EY59" s="4">
        <f t="shared" si="156"/>
        <v>8.7201874629515235</v>
      </c>
      <c r="EZ59" s="4">
        <f t="shared" si="156"/>
        <v>8.7201874629515235</v>
      </c>
      <c r="FA59" s="4">
        <f t="shared" si="156"/>
        <v>8.7201874629515235</v>
      </c>
      <c r="FB59" s="4">
        <f t="shared" si="156"/>
        <v>8.7201874629515235</v>
      </c>
      <c r="FC59" s="4">
        <f t="shared" si="156"/>
        <v>8.7201874629515235</v>
      </c>
      <c r="FD59" s="4">
        <f t="shared" si="156"/>
        <v>8.7201874629515235</v>
      </c>
      <c r="FE59" s="4">
        <f t="shared" si="156"/>
        <v>8.7201874629515235</v>
      </c>
      <c r="FF59" s="4">
        <f t="shared" si="156"/>
        <v>8.7201874629515235</v>
      </c>
      <c r="FG59" s="4">
        <f t="shared" si="156"/>
        <v>8.7201874629515235</v>
      </c>
      <c r="FH59" s="4">
        <f t="shared" ref="FH59:FS59" si="157">IF(FH6&lt;=150, FH51, IF(AND(FG6&lt;=150,  FH6&gt;150), FH52, IF(AND(FG6&lt;=450, FH6&gt;450), FH53, IF(AND(FG6&lt;=750, FH6&gt;750), FH54, FG59))))</f>
        <v>8.7201874629515235</v>
      </c>
      <c r="FI59" s="4">
        <f t="shared" si="157"/>
        <v>8.7201874629515235</v>
      </c>
      <c r="FJ59" s="4">
        <f t="shared" si="157"/>
        <v>8.7201874629515235</v>
      </c>
      <c r="FK59" s="4">
        <f t="shared" si="157"/>
        <v>8.7201874629515235</v>
      </c>
      <c r="FL59" s="4">
        <f t="shared" si="157"/>
        <v>8.7201874629515235</v>
      </c>
      <c r="FM59" s="4">
        <f t="shared" si="157"/>
        <v>8.7201874629515235</v>
      </c>
      <c r="FN59" s="4">
        <f t="shared" si="157"/>
        <v>8.7201874629515235</v>
      </c>
      <c r="FO59" s="4">
        <f t="shared" si="157"/>
        <v>8.7201874629515235</v>
      </c>
      <c r="FP59" s="4">
        <f t="shared" si="157"/>
        <v>8.7201874629515235</v>
      </c>
      <c r="FQ59" s="4">
        <f t="shared" si="157"/>
        <v>8.7201874629515235</v>
      </c>
      <c r="FR59" s="4">
        <f t="shared" si="157"/>
        <v>8.7201874629515235</v>
      </c>
      <c r="FS59" s="4">
        <f t="shared" si="157"/>
        <v>8.7201874629515235</v>
      </c>
    </row>
    <row r="60" spans="1:175" x14ac:dyDescent="0.25">
      <c r="A60" s="13" t="s">
        <v>24</v>
      </c>
    </row>
    <row r="61" spans="1:175" x14ac:dyDescent="0.25">
      <c r="A61" s="4" t="s">
        <v>171</v>
      </c>
      <c r="B61" s="6">
        <f>'Raw Data'!B199</f>
        <v>0.2</v>
      </c>
    </row>
    <row r="62" spans="1:175" x14ac:dyDescent="0.25">
      <c r="A62" t="s">
        <v>22</v>
      </c>
      <c r="B62" s="27">
        <f>'Raw Data'!B200</f>
        <v>12</v>
      </c>
    </row>
    <row r="63" spans="1:175" x14ac:dyDescent="0.25">
      <c r="A63" t="s">
        <v>85</v>
      </c>
      <c r="B63" s="20">
        <f>'Raw Data'!B201</f>
        <v>0.1</v>
      </c>
    </row>
    <row r="64" spans="1:175" x14ac:dyDescent="0.25">
      <c r="A64" s="13" t="s">
        <v>18</v>
      </c>
    </row>
    <row r="65" spans="1:175" x14ac:dyDescent="0.25">
      <c r="A65" t="s">
        <v>25</v>
      </c>
      <c r="B65" s="20">
        <f>'Raw Data'!B204</f>
        <v>0.15</v>
      </c>
    </row>
    <row r="66" spans="1:175" x14ac:dyDescent="0.25">
      <c r="A66" t="s">
        <v>26</v>
      </c>
      <c r="B66" s="28">
        <f>'Raw Data'!B205</f>
        <v>1.0125</v>
      </c>
    </row>
    <row r="67" spans="1:175" x14ac:dyDescent="0.25">
      <c r="A67" t="s">
        <v>36</v>
      </c>
      <c r="B67" s="20">
        <f>'Raw Data'!B206</f>
        <v>0.96</v>
      </c>
    </row>
    <row r="68" spans="1:175" x14ac:dyDescent="0.25">
      <c r="A68" t="s">
        <v>37</v>
      </c>
      <c r="B68" s="20">
        <f>'Raw Data'!B207</f>
        <v>0.8</v>
      </c>
    </row>
    <row r="69" spans="1:175" x14ac:dyDescent="0.25">
      <c r="A69" s="13" t="s">
        <v>78</v>
      </c>
    </row>
    <row r="70" spans="1:175" x14ac:dyDescent="0.25">
      <c r="A70" t="s">
        <v>79</v>
      </c>
      <c r="B70" s="6">
        <f>'Raw Data'!B223</f>
        <v>0.5</v>
      </c>
      <c r="C70" s="4">
        <f>C76*B70</f>
        <v>120</v>
      </c>
      <c r="D70" t="s">
        <v>8</v>
      </c>
    </row>
    <row r="71" spans="1:175" x14ac:dyDescent="0.25">
      <c r="A71" t="s">
        <v>84</v>
      </c>
      <c r="B71" s="6">
        <f>'Raw Data'!B224</f>
        <v>0.5</v>
      </c>
      <c r="C71" s="4">
        <f>C70*B71</f>
        <v>60</v>
      </c>
      <c r="D71" t="s">
        <v>8</v>
      </c>
    </row>
    <row r="72" spans="1:175" x14ac:dyDescent="0.25">
      <c r="A72" t="s">
        <v>80</v>
      </c>
      <c r="B72" s="72">
        <f>'Raw Data'!B243/100</f>
        <v>0.27250000000000002</v>
      </c>
      <c r="C72" s="4">
        <f>B72*150</f>
        <v>40.875</v>
      </c>
      <c r="D72" t="s">
        <v>8</v>
      </c>
    </row>
    <row r="73" spans="1:175" x14ac:dyDescent="0.25">
      <c r="A73" t="s">
        <v>82</v>
      </c>
      <c r="B73" s="72">
        <f>'Raw Data'!B244/100</f>
        <v>0.25374999999999998</v>
      </c>
      <c r="C73" s="4">
        <f>B73*300</f>
        <v>76.124999999999986</v>
      </c>
      <c r="D73" t="s">
        <v>8</v>
      </c>
    </row>
    <row r="74" spans="1:175" x14ac:dyDescent="0.25">
      <c r="A74" t="s">
        <v>81</v>
      </c>
      <c r="B74" s="72">
        <f>'Raw Data'!B245/100</f>
        <v>0.2475</v>
      </c>
      <c r="C74" s="4">
        <f>B74*300</f>
        <v>74.25</v>
      </c>
      <c r="D74" t="s">
        <v>8</v>
      </c>
    </row>
    <row r="75" spans="1:175" x14ac:dyDescent="0.25">
      <c r="A75" t="s">
        <v>98</v>
      </c>
      <c r="B75" s="72">
        <f>'Raw Data'!B246/100</f>
        <v>0.16250000000000001</v>
      </c>
      <c r="C75" s="4">
        <f>B75*300</f>
        <v>48.75</v>
      </c>
      <c r="D75" t="s">
        <v>8</v>
      </c>
    </row>
    <row r="76" spans="1:175" x14ac:dyDescent="0.25">
      <c r="A76" t="s">
        <v>278</v>
      </c>
      <c r="B76">
        <f>'Raw Data'!GA5</f>
        <v>1050</v>
      </c>
      <c r="C76" s="4">
        <f>SUM(C72:C75)</f>
        <v>240</v>
      </c>
      <c r="D76" t="s">
        <v>8</v>
      </c>
    </row>
    <row r="78" spans="1:175" x14ac:dyDescent="0.25">
      <c r="A78" s="57" t="s">
        <v>162</v>
      </c>
    </row>
    <row r="79" spans="1:175" x14ac:dyDescent="0.25">
      <c r="A79" t="s">
        <v>163</v>
      </c>
      <c r="C79">
        <v>0</v>
      </c>
      <c r="D79">
        <f t="shared" ref="D79:AI79" si="158">IF(D$29="", C79+D16,0)</f>
        <v>7.7128524780273438</v>
      </c>
      <c r="E79">
        <f t="shared" si="158"/>
        <v>14.931559085845947</v>
      </c>
      <c r="F79">
        <f t="shared" si="158"/>
        <v>22.584668159484863</v>
      </c>
      <c r="G79">
        <f t="shared" si="158"/>
        <v>31.182241439819336</v>
      </c>
      <c r="H79">
        <f t="shared" si="158"/>
        <v>39.280908584594727</v>
      </c>
      <c r="I79">
        <f t="shared" si="158"/>
        <v>46.01344108581543</v>
      </c>
      <c r="J79">
        <f t="shared" si="158"/>
        <v>51.820639610290527</v>
      </c>
      <c r="K79">
        <f t="shared" si="158"/>
        <v>61.547083854675293</v>
      </c>
      <c r="L79">
        <f t="shared" si="158"/>
        <v>69.474459171295166</v>
      </c>
      <c r="M79">
        <f t="shared" si="158"/>
        <v>74.969132900238037</v>
      </c>
      <c r="N79">
        <f t="shared" si="158"/>
        <v>83.181955814361572</v>
      </c>
      <c r="O79">
        <f t="shared" si="158"/>
        <v>90.948551177978516</v>
      </c>
      <c r="P79">
        <f t="shared" si="158"/>
        <v>99.840455055236816</v>
      </c>
      <c r="Q79">
        <f t="shared" si="158"/>
        <v>109.06506538391113</v>
      </c>
      <c r="R79">
        <f t="shared" si="158"/>
        <v>116.08841276168823</v>
      </c>
      <c r="S79">
        <f t="shared" si="158"/>
        <v>119.20562982559204</v>
      </c>
      <c r="T79">
        <f t="shared" si="158"/>
        <v>128.71182870864868</v>
      </c>
      <c r="U79">
        <f t="shared" si="158"/>
        <v>139.96756887435913</v>
      </c>
      <c r="V79">
        <f t="shared" si="158"/>
        <v>148.67315721511841</v>
      </c>
      <c r="W79">
        <f t="shared" si="158"/>
        <v>157.04348134994507</v>
      </c>
      <c r="X79">
        <f t="shared" si="158"/>
        <v>167.21505975723267</v>
      </c>
      <c r="Y79">
        <f t="shared" si="158"/>
        <v>174.43487739562988</v>
      </c>
      <c r="Z79">
        <f t="shared" si="158"/>
        <v>178.12507200241089</v>
      </c>
      <c r="AA79">
        <f t="shared" si="158"/>
        <v>0</v>
      </c>
      <c r="AB79">
        <f t="shared" si="158"/>
        <v>7.3899869918823242</v>
      </c>
      <c r="AC79">
        <f t="shared" si="158"/>
        <v>16.132369995117188</v>
      </c>
      <c r="AD79">
        <f t="shared" si="158"/>
        <v>24.330649375915527</v>
      </c>
      <c r="AE79">
        <f t="shared" si="158"/>
        <v>0</v>
      </c>
      <c r="AF79">
        <f t="shared" si="158"/>
        <v>11.489725112915039</v>
      </c>
      <c r="AG79">
        <f t="shared" si="158"/>
        <v>0</v>
      </c>
      <c r="AH79">
        <f t="shared" si="158"/>
        <v>8.7938461303710938</v>
      </c>
      <c r="AI79">
        <f t="shared" si="158"/>
        <v>0</v>
      </c>
      <c r="AJ79">
        <f t="shared" ref="AJ79:BO79" si="159">IF(AJ$29="", AI79+AJ16,0)</f>
        <v>8.4363594055175781</v>
      </c>
      <c r="AK79">
        <f t="shared" si="159"/>
        <v>15.808555126190186</v>
      </c>
      <c r="AL79">
        <f t="shared" si="159"/>
        <v>23.094268798828125</v>
      </c>
      <c r="AM79">
        <f t="shared" si="159"/>
        <v>31.473848342895508</v>
      </c>
      <c r="AN79">
        <f t="shared" si="159"/>
        <v>0</v>
      </c>
      <c r="AO79">
        <f t="shared" si="159"/>
        <v>10.380794525146484</v>
      </c>
      <c r="AP79">
        <f t="shared" si="159"/>
        <v>0</v>
      </c>
      <c r="AQ79">
        <f t="shared" si="159"/>
        <v>7.4938430786132813</v>
      </c>
      <c r="AR79">
        <f t="shared" si="159"/>
        <v>15.572324752807617</v>
      </c>
      <c r="AS79">
        <f t="shared" si="159"/>
        <v>24.168886184692383</v>
      </c>
      <c r="AT79">
        <f t="shared" si="159"/>
        <v>0</v>
      </c>
      <c r="AU79">
        <f t="shared" si="159"/>
        <v>8.692988395690918</v>
      </c>
      <c r="AV79">
        <f t="shared" si="159"/>
        <v>0</v>
      </c>
      <c r="AW79">
        <f t="shared" si="159"/>
        <v>10.337225914001465</v>
      </c>
      <c r="AX79">
        <f t="shared" si="159"/>
        <v>18.093116760253906</v>
      </c>
      <c r="AY79">
        <f t="shared" si="159"/>
        <v>0</v>
      </c>
      <c r="AZ79">
        <f t="shared" si="159"/>
        <v>8.07</v>
      </c>
      <c r="BA79">
        <f t="shared" si="159"/>
        <v>0</v>
      </c>
      <c r="BB79">
        <f t="shared" si="159"/>
        <v>8.0408697128295898</v>
      </c>
      <c r="BC79">
        <f t="shared" si="159"/>
        <v>0</v>
      </c>
      <c r="BD79">
        <f t="shared" si="159"/>
        <v>6.000185489654541</v>
      </c>
      <c r="BE79">
        <f t="shared" si="159"/>
        <v>13.456724166870117</v>
      </c>
      <c r="BF79">
        <f t="shared" si="159"/>
        <v>20.463405132293701</v>
      </c>
      <c r="BG79">
        <f t="shared" si="159"/>
        <v>27.861288547515869</v>
      </c>
      <c r="BH79">
        <f t="shared" si="159"/>
        <v>0</v>
      </c>
      <c r="BI79">
        <f t="shared" si="159"/>
        <v>8.7962779998779297</v>
      </c>
      <c r="BJ79">
        <f t="shared" si="159"/>
        <v>0</v>
      </c>
      <c r="BK79">
        <f t="shared" si="159"/>
        <v>6.7958898544311523</v>
      </c>
      <c r="BL79">
        <f t="shared" si="159"/>
        <v>12.932663440704346</v>
      </c>
      <c r="BM79">
        <f t="shared" si="159"/>
        <v>0</v>
      </c>
      <c r="BN79">
        <f t="shared" si="159"/>
        <v>0</v>
      </c>
      <c r="BO79">
        <f t="shared" si="159"/>
        <v>9.81</v>
      </c>
      <c r="BP79">
        <f t="shared" ref="BP79:CU79" si="160">IF(BP$29="", BO79+BP16,0)</f>
        <v>0</v>
      </c>
      <c r="BQ79">
        <f t="shared" si="160"/>
        <v>0</v>
      </c>
      <c r="BR79">
        <f t="shared" si="160"/>
        <v>4.7841014862060547</v>
      </c>
      <c r="BS79">
        <f t="shared" si="160"/>
        <v>11.297449588775635</v>
      </c>
      <c r="BT79">
        <f t="shared" si="160"/>
        <v>16.875420093536377</v>
      </c>
      <c r="BU79">
        <f t="shared" si="160"/>
        <v>24.166241645812988</v>
      </c>
      <c r="BV79">
        <f t="shared" si="160"/>
        <v>0</v>
      </c>
      <c r="BW79">
        <f t="shared" si="160"/>
        <v>6.0862069129943848</v>
      </c>
      <c r="BX79">
        <f t="shared" si="160"/>
        <v>0</v>
      </c>
      <c r="BY79">
        <f t="shared" si="160"/>
        <v>6.8672709465026855</v>
      </c>
      <c r="BZ79">
        <f t="shared" si="160"/>
        <v>11.347801685333252</v>
      </c>
      <c r="CA79">
        <f t="shared" si="160"/>
        <v>0</v>
      </c>
      <c r="CB79">
        <f t="shared" si="160"/>
        <v>2.39</v>
      </c>
      <c r="CC79">
        <f t="shared" si="160"/>
        <v>0</v>
      </c>
      <c r="CD79">
        <f t="shared" si="160"/>
        <v>6.8746871948242188</v>
      </c>
      <c r="CE79">
        <f t="shared" si="160"/>
        <v>0</v>
      </c>
      <c r="CF79">
        <f t="shared" si="160"/>
        <v>6.7468090057373047</v>
      </c>
      <c r="CG79">
        <f t="shared" si="160"/>
        <v>12.712445735931396</v>
      </c>
      <c r="CH79">
        <f t="shared" si="160"/>
        <v>18.123484134674072</v>
      </c>
      <c r="CI79">
        <f t="shared" si="160"/>
        <v>24.325449466705322</v>
      </c>
      <c r="CJ79">
        <f t="shared" si="160"/>
        <v>0</v>
      </c>
      <c r="CK79">
        <f t="shared" si="160"/>
        <v>4.2199530601501465</v>
      </c>
      <c r="CL79">
        <f t="shared" si="160"/>
        <v>0</v>
      </c>
      <c r="CM79">
        <f t="shared" si="160"/>
        <v>5.8859653472900391</v>
      </c>
      <c r="CN79">
        <f t="shared" si="160"/>
        <v>11.798287868499756</v>
      </c>
      <c r="CO79">
        <f t="shared" si="160"/>
        <v>0</v>
      </c>
      <c r="CP79">
        <f t="shared" si="160"/>
        <v>4.8899999999999997</v>
      </c>
      <c r="CQ79">
        <f t="shared" si="160"/>
        <v>0</v>
      </c>
      <c r="CR79">
        <f t="shared" si="160"/>
        <v>5.13</v>
      </c>
      <c r="CS79">
        <f t="shared" si="160"/>
        <v>0</v>
      </c>
      <c r="CT79">
        <f t="shared" si="160"/>
        <v>5.94</v>
      </c>
      <c r="CU79">
        <f t="shared" si="160"/>
        <v>11.850000000000001</v>
      </c>
      <c r="CV79">
        <f t="shared" ref="CV79:EA79" si="161">IF(CV$29="", CU79+CV16,0)</f>
        <v>17.470000000000002</v>
      </c>
      <c r="CW79">
        <f t="shared" si="161"/>
        <v>24.133537979125979</v>
      </c>
      <c r="CX79">
        <f t="shared" si="161"/>
        <v>0</v>
      </c>
      <c r="CY79">
        <f t="shared" si="161"/>
        <v>6.6505112648010254</v>
      </c>
      <c r="CZ79">
        <f t="shared" si="161"/>
        <v>0</v>
      </c>
      <c r="DA79">
        <f t="shared" si="161"/>
        <v>5.5355539321899414</v>
      </c>
      <c r="DB79">
        <f t="shared" si="161"/>
        <v>10.755406856536865</v>
      </c>
      <c r="DC79">
        <f t="shared" si="161"/>
        <v>0</v>
      </c>
      <c r="DD79">
        <f t="shared" si="161"/>
        <v>6.2651033401489258</v>
      </c>
      <c r="DE79">
        <f t="shared" si="161"/>
        <v>0</v>
      </c>
      <c r="DF79">
        <f t="shared" si="161"/>
        <v>5.1289768218994141</v>
      </c>
      <c r="DG79">
        <f t="shared" si="161"/>
        <v>0</v>
      </c>
      <c r="DH79">
        <f t="shared" si="161"/>
        <v>5.1216545104980469</v>
      </c>
      <c r="DI79">
        <f t="shared" si="161"/>
        <v>10.888589382171631</v>
      </c>
      <c r="DJ79">
        <f t="shared" si="161"/>
        <v>16.229208469390869</v>
      </c>
      <c r="DK79">
        <f t="shared" si="161"/>
        <v>21.774069309234619</v>
      </c>
      <c r="DL79">
        <f t="shared" si="161"/>
        <v>26.772966861724854</v>
      </c>
      <c r="DM79">
        <f t="shared" si="161"/>
        <v>0</v>
      </c>
      <c r="DN79">
        <f t="shared" si="161"/>
        <v>6.1471037864685059</v>
      </c>
      <c r="DO79">
        <f t="shared" si="161"/>
        <v>0</v>
      </c>
      <c r="DP79">
        <f t="shared" si="161"/>
        <v>5.5960249900817871</v>
      </c>
      <c r="DQ79">
        <f t="shared" si="161"/>
        <v>12.135964393615723</v>
      </c>
      <c r="DR79">
        <f t="shared" si="161"/>
        <v>16.66403865814209</v>
      </c>
      <c r="DS79">
        <f t="shared" si="161"/>
        <v>19.268821477890015</v>
      </c>
      <c r="DT79">
        <f t="shared" si="161"/>
        <v>20.958428859710693</v>
      </c>
      <c r="DU79">
        <f t="shared" si="161"/>
        <v>22.039539456367493</v>
      </c>
      <c r="DV79">
        <f t="shared" si="161"/>
        <v>24.851070046424866</v>
      </c>
      <c r="DW79">
        <f t="shared" si="161"/>
        <v>28.822819828987122</v>
      </c>
      <c r="DX79">
        <f t="shared" si="161"/>
        <v>29.519767701625824</v>
      </c>
      <c r="DY79">
        <f t="shared" si="161"/>
        <v>32.05145400762558</v>
      </c>
      <c r="DZ79">
        <f t="shared" si="161"/>
        <v>0</v>
      </c>
      <c r="EA79">
        <f t="shared" si="161"/>
        <v>4.7608060836791992</v>
      </c>
      <c r="EB79">
        <f t="shared" ref="EB79:FG79" si="162">IF(EB$29="", EA79+EB16,0)</f>
        <v>8.681452751159668</v>
      </c>
      <c r="EC79">
        <f t="shared" si="162"/>
        <v>12.263687610626221</v>
      </c>
      <c r="ED79">
        <f t="shared" si="162"/>
        <v>17.001510620117188</v>
      </c>
      <c r="EE79">
        <f t="shared" si="162"/>
        <v>20.850438594818115</v>
      </c>
      <c r="EF79">
        <f t="shared" si="162"/>
        <v>26.517836093902588</v>
      </c>
      <c r="EG79">
        <f t="shared" si="162"/>
        <v>31.66946268081665</v>
      </c>
      <c r="EH79">
        <f t="shared" si="162"/>
        <v>0</v>
      </c>
      <c r="EI79">
        <f t="shared" si="162"/>
        <v>4.0017728805541992</v>
      </c>
      <c r="EJ79">
        <f t="shared" si="162"/>
        <v>4.4798648953437805</v>
      </c>
      <c r="EK79">
        <f t="shared" si="162"/>
        <v>8.0138674378395081</v>
      </c>
      <c r="EL79">
        <f t="shared" si="162"/>
        <v>11.84342747926712</v>
      </c>
      <c r="EM79">
        <f t="shared" si="162"/>
        <v>15.440904200077057</v>
      </c>
      <c r="EN79">
        <f t="shared" si="162"/>
        <v>19.757327616214752</v>
      </c>
      <c r="EO79">
        <f t="shared" si="162"/>
        <v>24.420686781406403</v>
      </c>
      <c r="EP79">
        <f t="shared" si="162"/>
        <v>27.642601072788239</v>
      </c>
      <c r="EQ79">
        <f t="shared" si="162"/>
        <v>29.985959351062775</v>
      </c>
      <c r="ER79">
        <f t="shared" si="162"/>
        <v>35.669098675251007</v>
      </c>
      <c r="ES79">
        <f t="shared" si="162"/>
        <v>39.07241827249527</v>
      </c>
      <c r="ET79">
        <f t="shared" si="162"/>
        <v>42.82084447145462</v>
      </c>
      <c r="EU79">
        <f t="shared" si="162"/>
        <v>47.362445652484894</v>
      </c>
      <c r="EV79">
        <f t="shared" si="162"/>
        <v>51.292160332202911</v>
      </c>
      <c r="EW79">
        <f t="shared" si="162"/>
        <v>52.941902816295624</v>
      </c>
      <c r="EX79">
        <f t="shared" si="162"/>
        <v>57.281271159648895</v>
      </c>
      <c r="EY79">
        <f t="shared" si="162"/>
        <v>59.588940560817719</v>
      </c>
      <c r="EZ79">
        <f t="shared" si="162"/>
        <v>62.407226026058197</v>
      </c>
      <c r="FA79">
        <f t="shared" si="162"/>
        <v>64.072151243686676</v>
      </c>
      <c r="FB79">
        <f t="shared" si="162"/>
        <v>66.722055017948151</v>
      </c>
      <c r="FC79">
        <f t="shared" si="162"/>
        <v>68.979029476642609</v>
      </c>
      <c r="FD79">
        <f t="shared" si="162"/>
        <v>70.567771732807159</v>
      </c>
      <c r="FE79">
        <f t="shared" si="162"/>
        <v>72.352147996425629</v>
      </c>
      <c r="FF79">
        <f t="shared" si="162"/>
        <v>74.64649099111557</v>
      </c>
      <c r="FG79">
        <f t="shared" si="162"/>
        <v>75.383534133434296</v>
      </c>
      <c r="FH79">
        <f t="shared" ref="FH79:FS79" si="163">IF(FH$29="", FG79+FH16,0)</f>
        <v>0</v>
      </c>
      <c r="FI79">
        <f t="shared" si="163"/>
        <v>3.0242266654968262</v>
      </c>
      <c r="FJ79">
        <f t="shared" si="163"/>
        <v>5.6920034885406494</v>
      </c>
      <c r="FK79">
        <f t="shared" si="163"/>
        <v>7.2308175563812256</v>
      </c>
      <c r="FL79">
        <f t="shared" si="163"/>
        <v>9.5665860176086426</v>
      </c>
      <c r="FM79">
        <f t="shared" si="163"/>
        <v>12.084419012069702</v>
      </c>
      <c r="FN79">
        <f t="shared" si="163"/>
        <v>14.849918127059937</v>
      </c>
      <c r="FO79">
        <f t="shared" si="163"/>
        <v>15.078256204724312</v>
      </c>
      <c r="FP79">
        <f t="shared" si="163"/>
        <v>15.5172069221735</v>
      </c>
      <c r="FQ79">
        <f t="shared" si="163"/>
        <v>16.377054765820503</v>
      </c>
      <c r="FR79">
        <f t="shared" si="163"/>
        <v>18.433230713009834</v>
      </c>
      <c r="FS79">
        <f t="shared" si="163"/>
        <v>21.801596477627754</v>
      </c>
    </row>
    <row r="80" spans="1:175" x14ac:dyDescent="0.25">
      <c r="A80" t="s">
        <v>93</v>
      </c>
      <c r="C80" s="77">
        <v>23.73337208181551</v>
      </c>
      <c r="D80">
        <f t="shared" ref="D80:AI80" si="164">IF(D$29="", C80, D29)</f>
        <v>23.73337208181551</v>
      </c>
      <c r="E80">
        <f t="shared" si="164"/>
        <v>23.73337208181551</v>
      </c>
      <c r="F80">
        <f t="shared" si="164"/>
        <v>23.73337208181551</v>
      </c>
      <c r="G80">
        <f t="shared" si="164"/>
        <v>23.73337208181551</v>
      </c>
      <c r="H80">
        <f t="shared" si="164"/>
        <v>23.73337208181551</v>
      </c>
      <c r="I80">
        <f t="shared" si="164"/>
        <v>23.73337208181551</v>
      </c>
      <c r="J80">
        <f t="shared" si="164"/>
        <v>23.73337208181551</v>
      </c>
      <c r="K80">
        <f t="shared" si="164"/>
        <v>23.73337208181551</v>
      </c>
      <c r="L80">
        <f t="shared" si="164"/>
        <v>23.73337208181551</v>
      </c>
      <c r="M80">
        <f t="shared" si="164"/>
        <v>23.73337208181551</v>
      </c>
      <c r="N80">
        <f t="shared" si="164"/>
        <v>23.73337208181551</v>
      </c>
      <c r="O80">
        <f t="shared" si="164"/>
        <v>23.73337208181551</v>
      </c>
      <c r="P80">
        <f t="shared" si="164"/>
        <v>23.73337208181551</v>
      </c>
      <c r="Q80">
        <f t="shared" si="164"/>
        <v>23.73337208181551</v>
      </c>
      <c r="R80">
        <f t="shared" si="164"/>
        <v>23.73337208181551</v>
      </c>
      <c r="S80">
        <f t="shared" si="164"/>
        <v>23.73337208181551</v>
      </c>
      <c r="T80">
        <f t="shared" si="164"/>
        <v>23.73337208181551</v>
      </c>
      <c r="U80">
        <f t="shared" si="164"/>
        <v>23.73337208181551</v>
      </c>
      <c r="V80">
        <f t="shared" si="164"/>
        <v>23.73337208181551</v>
      </c>
      <c r="W80">
        <f t="shared" si="164"/>
        <v>23.73337208181551</v>
      </c>
      <c r="X80">
        <f t="shared" si="164"/>
        <v>23.73337208181551</v>
      </c>
      <c r="Y80">
        <f t="shared" si="164"/>
        <v>23.73337208181551</v>
      </c>
      <c r="Z80">
        <f t="shared" si="164"/>
        <v>23.73337208181551</v>
      </c>
      <c r="AA80">
        <f t="shared" si="164"/>
        <v>52.697943914359286</v>
      </c>
      <c r="AB80">
        <f t="shared" si="164"/>
        <v>52.697943914359286</v>
      </c>
      <c r="AC80">
        <f t="shared" si="164"/>
        <v>52.697943914359286</v>
      </c>
      <c r="AD80">
        <f t="shared" si="164"/>
        <v>52.697943914359286</v>
      </c>
      <c r="AE80">
        <f t="shared" si="164"/>
        <v>50.434401460969418</v>
      </c>
      <c r="AF80">
        <f t="shared" si="164"/>
        <v>50.434401460969418</v>
      </c>
      <c r="AG80">
        <f t="shared" si="164"/>
        <v>57.576996153833548</v>
      </c>
      <c r="AH80">
        <f t="shared" si="164"/>
        <v>57.576996153833548</v>
      </c>
      <c r="AI80">
        <f t="shared" si="164"/>
        <v>22.676450087436898</v>
      </c>
      <c r="AJ80">
        <f t="shared" ref="AJ80:BO80" si="165">IF(AJ$29="", AI80, AJ29)</f>
        <v>22.676450087436898</v>
      </c>
      <c r="AK80">
        <f t="shared" si="165"/>
        <v>22.676450087436898</v>
      </c>
      <c r="AL80">
        <f t="shared" si="165"/>
        <v>22.676450087436898</v>
      </c>
      <c r="AM80">
        <f t="shared" si="165"/>
        <v>22.676450087436898</v>
      </c>
      <c r="AN80">
        <f t="shared" si="165"/>
        <v>48.353290418709385</v>
      </c>
      <c r="AO80">
        <f t="shared" si="165"/>
        <v>48.353290418709385</v>
      </c>
      <c r="AP80">
        <f t="shared" si="165"/>
        <v>22.321211109609976</v>
      </c>
      <c r="AQ80">
        <f t="shared" si="165"/>
        <v>22.321211109609976</v>
      </c>
      <c r="AR80">
        <f t="shared" si="165"/>
        <v>22.321211109609976</v>
      </c>
      <c r="AS80">
        <f t="shared" si="165"/>
        <v>22.321211109609976</v>
      </c>
      <c r="AT80">
        <f t="shared" si="165"/>
        <v>59.783182295716308</v>
      </c>
      <c r="AU80">
        <f t="shared" si="165"/>
        <v>59.783182295716308</v>
      </c>
      <c r="AV80">
        <f t="shared" si="165"/>
        <v>21.763499126699699</v>
      </c>
      <c r="AW80">
        <f t="shared" si="165"/>
        <v>21.763499126699699</v>
      </c>
      <c r="AX80">
        <f t="shared" si="165"/>
        <v>21.763499126699699</v>
      </c>
      <c r="AY80">
        <f t="shared" si="165"/>
        <v>59.380984648318048</v>
      </c>
      <c r="AZ80">
        <f t="shared" si="165"/>
        <v>59.380984648318048</v>
      </c>
      <c r="BA80">
        <f t="shared" si="165"/>
        <v>25.811179176173326</v>
      </c>
      <c r="BB80">
        <f t="shared" si="165"/>
        <v>25.811179176173326</v>
      </c>
      <c r="BC80">
        <f t="shared" si="165"/>
        <v>66.641649452510251</v>
      </c>
      <c r="BD80">
        <f t="shared" si="165"/>
        <v>66.641649452510251</v>
      </c>
      <c r="BE80">
        <f t="shared" si="165"/>
        <v>66.641649452510251</v>
      </c>
      <c r="BF80">
        <f t="shared" si="165"/>
        <v>66.641649452510251</v>
      </c>
      <c r="BG80">
        <f t="shared" si="165"/>
        <v>66.641649452510251</v>
      </c>
      <c r="BH80">
        <f t="shared" si="165"/>
        <v>49.879050899350048</v>
      </c>
      <c r="BI80">
        <f t="shared" si="165"/>
        <v>49.879050899350048</v>
      </c>
      <c r="BJ80">
        <f t="shared" si="165"/>
        <v>34.868608551122776</v>
      </c>
      <c r="BK80">
        <f t="shared" si="165"/>
        <v>34.868608551122776</v>
      </c>
      <c r="BL80">
        <f t="shared" si="165"/>
        <v>34.868608551122776</v>
      </c>
      <c r="BM80">
        <f t="shared" si="165"/>
        <v>28.97128418816947</v>
      </c>
      <c r="BN80">
        <f t="shared" si="165"/>
        <v>29.021934684514051</v>
      </c>
      <c r="BO80">
        <f t="shared" si="165"/>
        <v>29.021934684514051</v>
      </c>
      <c r="BP80">
        <f t="shared" ref="BP80:CU80" si="166">IF(BP$29="", BO80, BP29)</f>
        <v>10.416175075150448</v>
      </c>
      <c r="BQ80">
        <f t="shared" si="166"/>
        <v>24.85058424997564</v>
      </c>
      <c r="BR80">
        <f t="shared" si="166"/>
        <v>24.85058424997564</v>
      </c>
      <c r="BS80">
        <f t="shared" si="166"/>
        <v>24.85058424997564</v>
      </c>
      <c r="BT80">
        <f t="shared" si="166"/>
        <v>24.85058424997564</v>
      </c>
      <c r="BU80">
        <f t="shared" si="166"/>
        <v>24.85058424997564</v>
      </c>
      <c r="BV80">
        <f t="shared" si="166"/>
        <v>42.618372757566149</v>
      </c>
      <c r="BW80">
        <f t="shared" si="166"/>
        <v>42.618372757566149</v>
      </c>
      <c r="BX80">
        <f t="shared" si="166"/>
        <v>1.3664615850320994</v>
      </c>
      <c r="BY80">
        <f t="shared" si="166"/>
        <v>1.3664615850320994</v>
      </c>
      <c r="BZ80">
        <f t="shared" si="166"/>
        <v>1.3664615850320994</v>
      </c>
      <c r="CA80">
        <f t="shared" si="166"/>
        <v>27.384722247034279</v>
      </c>
      <c r="CB80">
        <f t="shared" si="166"/>
        <v>27.384722247034279</v>
      </c>
      <c r="CC80">
        <f t="shared" si="166"/>
        <v>0.2142610404300016</v>
      </c>
      <c r="CD80">
        <f t="shared" si="166"/>
        <v>0.2142610404300016</v>
      </c>
      <c r="CE80">
        <f t="shared" si="166"/>
        <v>24.410113315431943</v>
      </c>
      <c r="CF80">
        <f t="shared" si="166"/>
        <v>24.410113315431943</v>
      </c>
      <c r="CG80">
        <f t="shared" si="166"/>
        <v>24.410113315431943</v>
      </c>
      <c r="CH80">
        <f t="shared" si="166"/>
        <v>24.410113315431943</v>
      </c>
      <c r="CI80">
        <f t="shared" si="166"/>
        <v>24.410113315431943</v>
      </c>
      <c r="CJ80">
        <f t="shared" si="166"/>
        <v>19.156541490238578</v>
      </c>
      <c r="CK80">
        <f t="shared" si="166"/>
        <v>19.156541490238578</v>
      </c>
      <c r="CL80">
        <f t="shared" si="166"/>
        <v>11.437899077872872</v>
      </c>
      <c r="CM80">
        <f t="shared" si="166"/>
        <v>11.437899077872872</v>
      </c>
      <c r="CN80">
        <f t="shared" si="166"/>
        <v>11.437899077872872</v>
      </c>
      <c r="CO80">
        <f t="shared" si="166"/>
        <v>46.741962538217024</v>
      </c>
      <c r="CP80">
        <f t="shared" si="166"/>
        <v>46.741962538217024</v>
      </c>
      <c r="CQ80">
        <f t="shared" si="166"/>
        <v>8.862475774867276</v>
      </c>
      <c r="CR80">
        <f t="shared" si="166"/>
        <v>8.862475774867276</v>
      </c>
      <c r="CS80">
        <f t="shared" si="166"/>
        <v>28.916490411783972</v>
      </c>
      <c r="CT80">
        <f t="shared" si="166"/>
        <v>28.916490411783972</v>
      </c>
      <c r="CU80">
        <f t="shared" si="166"/>
        <v>28.916490411783972</v>
      </c>
      <c r="CV80">
        <f t="shared" ref="CV80:EA80" si="167">IF(CV$29="", CU80, CV29)</f>
        <v>28.916490411783972</v>
      </c>
      <c r="CW80">
        <f t="shared" si="167"/>
        <v>28.916490411783972</v>
      </c>
      <c r="CX80">
        <f t="shared" si="167"/>
        <v>72.41846395486462</v>
      </c>
      <c r="CY80">
        <f t="shared" si="167"/>
        <v>72.41846395486462</v>
      </c>
      <c r="CZ80">
        <f t="shared" si="167"/>
        <v>46.688758343719272</v>
      </c>
      <c r="DA80">
        <f t="shared" si="167"/>
        <v>46.688758343719272</v>
      </c>
      <c r="DB80">
        <f t="shared" si="167"/>
        <v>46.688758343719272</v>
      </c>
      <c r="DC80">
        <f t="shared" si="167"/>
        <v>73.357590789075374</v>
      </c>
      <c r="DD80">
        <f t="shared" si="167"/>
        <v>73.357590789075374</v>
      </c>
      <c r="DE80">
        <f t="shared" si="167"/>
        <v>53.81169453751928</v>
      </c>
      <c r="DF80">
        <f t="shared" si="167"/>
        <v>53.81169453751928</v>
      </c>
      <c r="DG80">
        <f t="shared" si="167"/>
        <v>76.823422657294955</v>
      </c>
      <c r="DH80">
        <f t="shared" si="167"/>
        <v>76.823422657294955</v>
      </c>
      <c r="DI80">
        <f t="shared" si="167"/>
        <v>76.823422657294955</v>
      </c>
      <c r="DJ80">
        <f t="shared" si="167"/>
        <v>76.823422657294955</v>
      </c>
      <c r="DK80">
        <f t="shared" si="167"/>
        <v>76.823422657294955</v>
      </c>
      <c r="DL80">
        <f t="shared" si="167"/>
        <v>76.823422657294955</v>
      </c>
      <c r="DM80">
        <f t="shared" si="167"/>
        <v>94.092515229546834</v>
      </c>
      <c r="DN80">
        <f t="shared" si="167"/>
        <v>94.092515229546834</v>
      </c>
      <c r="DO80">
        <f t="shared" si="167"/>
        <v>77.607152477807631</v>
      </c>
      <c r="DP80">
        <f t="shared" si="167"/>
        <v>77.607152477807631</v>
      </c>
      <c r="DQ80">
        <f t="shared" si="167"/>
        <v>77.607152477807631</v>
      </c>
      <c r="DR80">
        <f t="shared" si="167"/>
        <v>77.607152477807631</v>
      </c>
      <c r="DS80">
        <f t="shared" si="167"/>
        <v>77.607152477807631</v>
      </c>
      <c r="DT80">
        <f t="shared" si="167"/>
        <v>77.607152477807631</v>
      </c>
      <c r="DU80">
        <f t="shared" si="167"/>
        <v>77.607152477807631</v>
      </c>
      <c r="DV80">
        <f t="shared" si="167"/>
        <v>77.607152477807631</v>
      </c>
      <c r="DW80">
        <f t="shared" si="167"/>
        <v>77.607152477807631</v>
      </c>
      <c r="DX80">
        <f t="shared" si="167"/>
        <v>77.607152477807631</v>
      </c>
      <c r="DY80">
        <f t="shared" si="167"/>
        <v>77.607152477807631</v>
      </c>
      <c r="DZ80">
        <f t="shared" si="167"/>
        <v>38.184953788914072</v>
      </c>
      <c r="EA80">
        <f t="shared" si="167"/>
        <v>38.184953788914072</v>
      </c>
      <c r="EB80">
        <f t="shared" ref="EB80:FG80" si="168">IF(EB$29="", EA80, EB29)</f>
        <v>38.184953788914072</v>
      </c>
      <c r="EC80">
        <f t="shared" si="168"/>
        <v>38.184953788914072</v>
      </c>
      <c r="ED80">
        <f t="shared" si="168"/>
        <v>38.184953788914072</v>
      </c>
      <c r="EE80">
        <f t="shared" si="168"/>
        <v>38.184953788914072</v>
      </c>
      <c r="EF80">
        <f t="shared" si="168"/>
        <v>38.184953788914072</v>
      </c>
      <c r="EG80">
        <f t="shared" si="168"/>
        <v>38.184953788914072</v>
      </c>
      <c r="EH80">
        <f t="shared" si="168"/>
        <v>22.508861401238065</v>
      </c>
      <c r="EI80">
        <f t="shared" si="168"/>
        <v>22.508861401238065</v>
      </c>
      <c r="EJ80">
        <f t="shared" si="168"/>
        <v>22.508861401238065</v>
      </c>
      <c r="EK80">
        <f t="shared" si="168"/>
        <v>22.508861401238065</v>
      </c>
      <c r="EL80">
        <f t="shared" si="168"/>
        <v>22.508861401238065</v>
      </c>
      <c r="EM80">
        <f t="shared" si="168"/>
        <v>22.508861401238065</v>
      </c>
      <c r="EN80">
        <f t="shared" si="168"/>
        <v>22.508861401238065</v>
      </c>
      <c r="EO80">
        <f t="shared" si="168"/>
        <v>22.508861401238065</v>
      </c>
      <c r="EP80">
        <f t="shared" si="168"/>
        <v>22.508861401238065</v>
      </c>
      <c r="EQ80">
        <f t="shared" si="168"/>
        <v>22.508861401238065</v>
      </c>
      <c r="ER80">
        <f t="shared" si="168"/>
        <v>22.508861401238065</v>
      </c>
      <c r="ES80">
        <f t="shared" si="168"/>
        <v>22.508861401238065</v>
      </c>
      <c r="ET80">
        <f t="shared" si="168"/>
        <v>22.508861401238065</v>
      </c>
      <c r="EU80">
        <f t="shared" si="168"/>
        <v>22.508861401238065</v>
      </c>
      <c r="EV80">
        <f t="shared" si="168"/>
        <v>22.508861401238065</v>
      </c>
      <c r="EW80">
        <f t="shared" si="168"/>
        <v>22.508861401238065</v>
      </c>
      <c r="EX80">
        <f t="shared" si="168"/>
        <v>22.508861401238065</v>
      </c>
      <c r="EY80">
        <f t="shared" si="168"/>
        <v>22.508861401238065</v>
      </c>
      <c r="EZ80">
        <f t="shared" si="168"/>
        <v>22.508861401238065</v>
      </c>
      <c r="FA80">
        <f t="shared" si="168"/>
        <v>22.508861401238065</v>
      </c>
      <c r="FB80">
        <f t="shared" si="168"/>
        <v>22.508861401238065</v>
      </c>
      <c r="FC80">
        <f t="shared" si="168"/>
        <v>22.508861401238065</v>
      </c>
      <c r="FD80">
        <f t="shared" si="168"/>
        <v>22.508861401238065</v>
      </c>
      <c r="FE80">
        <f t="shared" si="168"/>
        <v>22.508861401238065</v>
      </c>
      <c r="FF80">
        <f t="shared" si="168"/>
        <v>22.508861401238065</v>
      </c>
      <c r="FG80">
        <f t="shared" si="168"/>
        <v>22.508861401238065</v>
      </c>
      <c r="FH80">
        <f t="shared" ref="FH80:FS80" si="169">IF(FH$29="", FG80, FH29)</f>
        <v>28.336303335086999</v>
      </c>
      <c r="FI80">
        <f t="shared" si="169"/>
        <v>28.336303335086999</v>
      </c>
      <c r="FJ80">
        <f t="shared" si="169"/>
        <v>28.336303335086999</v>
      </c>
      <c r="FK80">
        <f t="shared" si="169"/>
        <v>28.336303335086999</v>
      </c>
      <c r="FL80">
        <f t="shared" si="169"/>
        <v>28.336303335086999</v>
      </c>
      <c r="FM80">
        <f t="shared" si="169"/>
        <v>28.336303335086999</v>
      </c>
      <c r="FN80">
        <f t="shared" si="169"/>
        <v>28.336303335086999</v>
      </c>
      <c r="FO80">
        <f t="shared" si="169"/>
        <v>28.336303335086999</v>
      </c>
      <c r="FP80">
        <f t="shared" si="169"/>
        <v>28.336303335086999</v>
      </c>
      <c r="FQ80">
        <f t="shared" si="169"/>
        <v>28.336303335086999</v>
      </c>
      <c r="FR80">
        <f t="shared" si="169"/>
        <v>28.336303335086999</v>
      </c>
      <c r="FS80">
        <f t="shared" si="169"/>
        <v>28.336303335086999</v>
      </c>
    </row>
    <row r="81" spans="1:175" x14ac:dyDescent="0.25">
      <c r="A81" t="s">
        <v>164</v>
      </c>
      <c r="C81">
        <v>0</v>
      </c>
      <c r="D81" t="str">
        <f>IF(D$29="","", D80-C80)</f>
        <v/>
      </c>
      <c r="E81" t="str">
        <f t="shared" ref="E81:BP81" si="170">IF(E$29="","", E80-D80)</f>
        <v/>
      </c>
      <c r="F81" t="str">
        <f t="shared" si="170"/>
        <v/>
      </c>
      <c r="G81" t="str">
        <f t="shared" si="170"/>
        <v/>
      </c>
      <c r="H81" t="str">
        <f t="shared" si="170"/>
        <v/>
      </c>
      <c r="I81" t="str">
        <f t="shared" si="170"/>
        <v/>
      </c>
      <c r="J81" t="str">
        <f t="shared" si="170"/>
        <v/>
      </c>
      <c r="K81" t="str">
        <f t="shared" si="170"/>
        <v/>
      </c>
      <c r="L81" t="str">
        <f t="shared" si="170"/>
        <v/>
      </c>
      <c r="M81" t="str">
        <f t="shared" si="170"/>
        <v/>
      </c>
      <c r="N81" t="str">
        <f t="shared" si="170"/>
        <v/>
      </c>
      <c r="O81" t="str">
        <f t="shared" si="170"/>
        <v/>
      </c>
      <c r="P81" t="str">
        <f t="shared" si="170"/>
        <v/>
      </c>
      <c r="Q81" t="str">
        <f t="shared" si="170"/>
        <v/>
      </c>
      <c r="R81" t="str">
        <f t="shared" si="170"/>
        <v/>
      </c>
      <c r="S81" t="str">
        <f t="shared" si="170"/>
        <v/>
      </c>
      <c r="T81" t="str">
        <f t="shared" si="170"/>
        <v/>
      </c>
      <c r="U81" t="str">
        <f t="shared" si="170"/>
        <v/>
      </c>
      <c r="V81" t="str">
        <f t="shared" si="170"/>
        <v/>
      </c>
      <c r="W81" t="str">
        <f t="shared" si="170"/>
        <v/>
      </c>
      <c r="X81" t="str">
        <f t="shared" si="170"/>
        <v/>
      </c>
      <c r="Y81" t="str">
        <f t="shared" si="170"/>
        <v/>
      </c>
      <c r="Z81" t="str">
        <f t="shared" si="170"/>
        <v/>
      </c>
      <c r="AA81">
        <f t="shared" si="170"/>
        <v>28.964571832543776</v>
      </c>
      <c r="AB81" t="str">
        <f t="shared" si="170"/>
        <v/>
      </c>
      <c r="AC81" t="str">
        <f t="shared" si="170"/>
        <v/>
      </c>
      <c r="AD81" t="str">
        <f t="shared" si="170"/>
        <v/>
      </c>
      <c r="AE81">
        <f t="shared" si="170"/>
        <v>-2.2635424533898671</v>
      </c>
      <c r="AF81" t="str">
        <f t="shared" si="170"/>
        <v/>
      </c>
      <c r="AG81">
        <f t="shared" si="170"/>
        <v>7.1425946928641295</v>
      </c>
      <c r="AH81" t="str">
        <f t="shared" si="170"/>
        <v/>
      </c>
      <c r="AI81">
        <f t="shared" si="170"/>
        <v>-34.90054606639665</v>
      </c>
      <c r="AJ81" t="str">
        <f t="shared" si="170"/>
        <v/>
      </c>
      <c r="AK81" t="str">
        <f t="shared" si="170"/>
        <v/>
      </c>
      <c r="AL81" t="str">
        <f t="shared" si="170"/>
        <v/>
      </c>
      <c r="AM81" t="str">
        <f t="shared" si="170"/>
        <v/>
      </c>
      <c r="AN81">
        <f t="shared" si="170"/>
        <v>25.676840331272487</v>
      </c>
      <c r="AO81" t="str">
        <f t="shared" si="170"/>
        <v/>
      </c>
      <c r="AP81">
        <f t="shared" si="170"/>
        <v>-26.032079309099409</v>
      </c>
      <c r="AQ81" t="str">
        <f t="shared" si="170"/>
        <v/>
      </c>
      <c r="AR81" t="str">
        <f t="shared" si="170"/>
        <v/>
      </c>
      <c r="AS81" t="str">
        <f t="shared" si="170"/>
        <v/>
      </c>
      <c r="AT81">
        <f t="shared" si="170"/>
        <v>37.461971186106332</v>
      </c>
      <c r="AU81" t="str">
        <f t="shared" si="170"/>
        <v/>
      </c>
      <c r="AV81">
        <f t="shared" si="170"/>
        <v>-38.019683169016609</v>
      </c>
      <c r="AW81" t="str">
        <f t="shared" si="170"/>
        <v/>
      </c>
      <c r="AX81" t="str">
        <f t="shared" si="170"/>
        <v/>
      </c>
      <c r="AY81">
        <f t="shared" si="170"/>
        <v>37.617485521618349</v>
      </c>
      <c r="AZ81" t="str">
        <f t="shared" si="170"/>
        <v/>
      </c>
      <c r="BA81">
        <f t="shared" si="170"/>
        <v>-33.569805472144722</v>
      </c>
      <c r="BB81" t="str">
        <f t="shared" si="170"/>
        <v/>
      </c>
      <c r="BC81">
        <f t="shared" si="170"/>
        <v>40.830470276336925</v>
      </c>
      <c r="BD81" t="str">
        <f t="shared" si="170"/>
        <v/>
      </c>
      <c r="BE81" t="str">
        <f t="shared" si="170"/>
        <v/>
      </c>
      <c r="BF81" t="str">
        <f t="shared" si="170"/>
        <v/>
      </c>
      <c r="BG81" t="str">
        <f t="shared" si="170"/>
        <v/>
      </c>
      <c r="BH81">
        <f t="shared" si="170"/>
        <v>-16.762598553160203</v>
      </c>
      <c r="BI81" t="str">
        <f t="shared" si="170"/>
        <v/>
      </c>
      <c r="BJ81">
        <f t="shared" si="170"/>
        <v>-15.010442348227272</v>
      </c>
      <c r="BK81" t="str">
        <f t="shared" si="170"/>
        <v/>
      </c>
      <c r="BL81" t="str">
        <f t="shared" si="170"/>
        <v/>
      </c>
      <c r="BM81">
        <f t="shared" si="170"/>
        <v>-5.8973243629533059</v>
      </c>
      <c r="BN81">
        <f t="shared" si="170"/>
        <v>5.0650496344580631E-2</v>
      </c>
      <c r="BO81" t="str">
        <f t="shared" si="170"/>
        <v/>
      </c>
      <c r="BP81">
        <f t="shared" si="170"/>
        <v>-18.605759609363602</v>
      </c>
      <c r="BQ81">
        <f t="shared" ref="BQ81:EB81" si="171">IF(BQ$29="","", BQ80-BP80)</f>
        <v>14.434409174825191</v>
      </c>
      <c r="BR81" t="str">
        <f t="shared" si="171"/>
        <v/>
      </c>
      <c r="BS81" t="str">
        <f t="shared" si="171"/>
        <v/>
      </c>
      <c r="BT81" t="str">
        <f t="shared" si="171"/>
        <v/>
      </c>
      <c r="BU81" t="str">
        <f t="shared" si="171"/>
        <v/>
      </c>
      <c r="BV81">
        <f t="shared" si="171"/>
        <v>17.76778850759051</v>
      </c>
      <c r="BW81" t="str">
        <f t="shared" si="171"/>
        <v/>
      </c>
      <c r="BX81">
        <f t="shared" si="171"/>
        <v>-41.251911172534051</v>
      </c>
      <c r="BY81" t="str">
        <f t="shared" si="171"/>
        <v/>
      </c>
      <c r="BZ81" t="str">
        <f t="shared" si="171"/>
        <v/>
      </c>
      <c r="CA81">
        <f t="shared" si="171"/>
        <v>26.018260662002181</v>
      </c>
      <c r="CB81" t="str">
        <f t="shared" si="171"/>
        <v/>
      </c>
      <c r="CC81">
        <f t="shared" si="171"/>
        <v>-27.170461206604276</v>
      </c>
      <c r="CD81" t="str">
        <f t="shared" si="171"/>
        <v/>
      </c>
      <c r="CE81">
        <f t="shared" si="171"/>
        <v>24.19585227500194</v>
      </c>
      <c r="CF81" t="str">
        <f t="shared" si="171"/>
        <v/>
      </c>
      <c r="CG81" t="str">
        <f t="shared" si="171"/>
        <v/>
      </c>
      <c r="CH81" t="str">
        <f t="shared" si="171"/>
        <v/>
      </c>
      <c r="CI81" t="str">
        <f t="shared" si="171"/>
        <v/>
      </c>
      <c r="CJ81">
        <f t="shared" si="171"/>
        <v>-5.2535718251933652</v>
      </c>
      <c r="CK81" t="str">
        <f t="shared" si="171"/>
        <v/>
      </c>
      <c r="CL81">
        <f t="shared" si="171"/>
        <v>-7.7186424123657051</v>
      </c>
      <c r="CM81" t="str">
        <f t="shared" si="171"/>
        <v/>
      </c>
      <c r="CN81" t="str">
        <f t="shared" si="171"/>
        <v/>
      </c>
      <c r="CO81">
        <f t="shared" si="171"/>
        <v>35.304063460344153</v>
      </c>
      <c r="CP81" t="str">
        <f t="shared" si="171"/>
        <v/>
      </c>
      <c r="CQ81">
        <f t="shared" si="171"/>
        <v>-37.879486763349746</v>
      </c>
      <c r="CR81" t="str">
        <f t="shared" si="171"/>
        <v/>
      </c>
      <c r="CS81">
        <f t="shared" si="171"/>
        <v>20.054014636916698</v>
      </c>
      <c r="CT81" t="str">
        <f t="shared" si="171"/>
        <v/>
      </c>
      <c r="CU81" t="str">
        <f t="shared" si="171"/>
        <v/>
      </c>
      <c r="CV81" t="str">
        <f t="shared" si="171"/>
        <v/>
      </c>
      <c r="CW81" t="str">
        <f t="shared" si="171"/>
        <v/>
      </c>
      <c r="CX81">
        <f t="shared" si="171"/>
        <v>43.501973543080652</v>
      </c>
      <c r="CY81" t="str">
        <f t="shared" si="171"/>
        <v/>
      </c>
      <c r="CZ81">
        <f t="shared" si="171"/>
        <v>-25.729705611145349</v>
      </c>
      <c r="DA81" t="str">
        <f t="shared" si="171"/>
        <v/>
      </c>
      <c r="DB81" t="str">
        <f t="shared" si="171"/>
        <v/>
      </c>
      <c r="DC81">
        <f t="shared" si="171"/>
        <v>26.668832445356102</v>
      </c>
      <c r="DD81" t="str">
        <f t="shared" si="171"/>
        <v/>
      </c>
      <c r="DE81">
        <f t="shared" si="171"/>
        <v>-19.545896251556094</v>
      </c>
      <c r="DF81" t="str">
        <f t="shared" si="171"/>
        <v/>
      </c>
      <c r="DG81">
        <f t="shared" si="171"/>
        <v>23.011728119775675</v>
      </c>
      <c r="DH81" t="str">
        <f t="shared" si="171"/>
        <v/>
      </c>
      <c r="DI81" t="str">
        <f t="shared" si="171"/>
        <v/>
      </c>
      <c r="DJ81" t="str">
        <f t="shared" si="171"/>
        <v/>
      </c>
      <c r="DK81" t="str">
        <f t="shared" si="171"/>
        <v/>
      </c>
      <c r="DL81" t="str">
        <f t="shared" si="171"/>
        <v/>
      </c>
      <c r="DM81">
        <f t="shared" si="171"/>
        <v>17.269092572251878</v>
      </c>
      <c r="DN81" t="str">
        <f t="shared" si="171"/>
        <v/>
      </c>
      <c r="DO81">
        <f t="shared" si="171"/>
        <v>-16.485362751739203</v>
      </c>
      <c r="DP81" t="str">
        <f t="shared" si="171"/>
        <v/>
      </c>
      <c r="DQ81" t="str">
        <f t="shared" si="171"/>
        <v/>
      </c>
      <c r="DR81" t="str">
        <f t="shared" si="171"/>
        <v/>
      </c>
      <c r="DS81" t="str">
        <f t="shared" si="171"/>
        <v/>
      </c>
      <c r="DT81" t="str">
        <f t="shared" si="171"/>
        <v/>
      </c>
      <c r="DU81" t="str">
        <f t="shared" si="171"/>
        <v/>
      </c>
      <c r="DV81" t="str">
        <f t="shared" si="171"/>
        <v/>
      </c>
      <c r="DW81" t="str">
        <f t="shared" si="171"/>
        <v/>
      </c>
      <c r="DX81" t="str">
        <f t="shared" si="171"/>
        <v/>
      </c>
      <c r="DY81" t="str">
        <f t="shared" si="171"/>
        <v/>
      </c>
      <c r="DZ81">
        <f t="shared" si="171"/>
        <v>-39.422198688893559</v>
      </c>
      <c r="EA81" t="str">
        <f t="shared" si="171"/>
        <v/>
      </c>
      <c r="EB81" t="str">
        <f t="shared" si="171"/>
        <v/>
      </c>
      <c r="EC81" t="str">
        <f t="shared" ref="EC81:FS81" si="172">IF(EC$29="","", EC80-EB80)</f>
        <v/>
      </c>
      <c r="ED81" t="str">
        <f t="shared" si="172"/>
        <v/>
      </c>
      <c r="EE81" t="str">
        <f t="shared" si="172"/>
        <v/>
      </c>
      <c r="EF81" t="str">
        <f t="shared" si="172"/>
        <v/>
      </c>
      <c r="EG81" t="str">
        <f t="shared" si="172"/>
        <v/>
      </c>
      <c r="EH81">
        <f t="shared" si="172"/>
        <v>-15.676092387676007</v>
      </c>
      <c r="EI81" t="str">
        <f t="shared" si="172"/>
        <v/>
      </c>
      <c r="EJ81" t="str">
        <f t="shared" si="172"/>
        <v/>
      </c>
      <c r="EK81" t="str">
        <f t="shared" si="172"/>
        <v/>
      </c>
      <c r="EL81" t="str">
        <f t="shared" si="172"/>
        <v/>
      </c>
      <c r="EM81" t="str">
        <f t="shared" si="172"/>
        <v/>
      </c>
      <c r="EN81" t="str">
        <f t="shared" si="172"/>
        <v/>
      </c>
      <c r="EO81" t="str">
        <f t="shared" si="172"/>
        <v/>
      </c>
      <c r="EP81" t="str">
        <f t="shared" si="172"/>
        <v/>
      </c>
      <c r="EQ81" t="str">
        <f t="shared" si="172"/>
        <v/>
      </c>
      <c r="ER81" t="str">
        <f t="shared" si="172"/>
        <v/>
      </c>
      <c r="ES81" t="str">
        <f t="shared" si="172"/>
        <v/>
      </c>
      <c r="ET81" t="str">
        <f t="shared" si="172"/>
        <v/>
      </c>
      <c r="EU81" t="str">
        <f t="shared" si="172"/>
        <v/>
      </c>
      <c r="EV81" t="str">
        <f t="shared" si="172"/>
        <v/>
      </c>
      <c r="EW81" t="str">
        <f t="shared" si="172"/>
        <v/>
      </c>
      <c r="EX81" t="str">
        <f t="shared" si="172"/>
        <v/>
      </c>
      <c r="EY81" t="str">
        <f t="shared" si="172"/>
        <v/>
      </c>
      <c r="EZ81" t="str">
        <f t="shared" si="172"/>
        <v/>
      </c>
      <c r="FA81" t="str">
        <f t="shared" si="172"/>
        <v/>
      </c>
      <c r="FB81" t="str">
        <f t="shared" si="172"/>
        <v/>
      </c>
      <c r="FC81" t="str">
        <f t="shared" si="172"/>
        <v/>
      </c>
      <c r="FD81" t="str">
        <f t="shared" si="172"/>
        <v/>
      </c>
      <c r="FE81" t="str">
        <f t="shared" si="172"/>
        <v/>
      </c>
      <c r="FF81" t="str">
        <f t="shared" si="172"/>
        <v/>
      </c>
      <c r="FG81" t="str">
        <f t="shared" si="172"/>
        <v/>
      </c>
      <c r="FH81">
        <f t="shared" si="172"/>
        <v>5.8274419338489345</v>
      </c>
      <c r="FI81" t="str">
        <f t="shared" si="172"/>
        <v/>
      </c>
      <c r="FJ81" t="str">
        <f t="shared" si="172"/>
        <v/>
      </c>
      <c r="FK81" t="str">
        <f t="shared" si="172"/>
        <v/>
      </c>
      <c r="FL81" t="str">
        <f t="shared" si="172"/>
        <v/>
      </c>
      <c r="FM81" t="str">
        <f t="shared" si="172"/>
        <v/>
      </c>
      <c r="FN81" t="str">
        <f t="shared" si="172"/>
        <v/>
      </c>
      <c r="FO81" t="str">
        <f t="shared" si="172"/>
        <v/>
      </c>
      <c r="FP81" t="str">
        <f t="shared" si="172"/>
        <v/>
      </c>
      <c r="FQ81" t="str">
        <f t="shared" si="172"/>
        <v/>
      </c>
      <c r="FR81" t="str">
        <f t="shared" si="172"/>
        <v/>
      </c>
      <c r="FS81" t="str">
        <f t="shared" si="172"/>
        <v/>
      </c>
    </row>
    <row r="82" spans="1:175" x14ac:dyDescent="0.25">
      <c r="A82" t="s">
        <v>165</v>
      </c>
      <c r="C82">
        <v>0</v>
      </c>
      <c r="D82">
        <f t="shared" ref="D82:AI82" si="173">IF(D$29="", C82, D41)</f>
        <v>0</v>
      </c>
      <c r="E82">
        <f t="shared" si="173"/>
        <v>0</v>
      </c>
      <c r="F82">
        <f t="shared" si="173"/>
        <v>0</v>
      </c>
      <c r="G82">
        <f t="shared" si="173"/>
        <v>0</v>
      </c>
      <c r="H82">
        <f t="shared" si="173"/>
        <v>0</v>
      </c>
      <c r="I82">
        <f t="shared" si="173"/>
        <v>0</v>
      </c>
      <c r="J82">
        <f t="shared" si="173"/>
        <v>0</v>
      </c>
      <c r="K82">
        <f t="shared" si="173"/>
        <v>0</v>
      </c>
      <c r="L82">
        <f t="shared" si="173"/>
        <v>0</v>
      </c>
      <c r="M82">
        <f t="shared" si="173"/>
        <v>0</v>
      </c>
      <c r="N82">
        <f t="shared" si="173"/>
        <v>0</v>
      </c>
      <c r="O82">
        <f t="shared" si="173"/>
        <v>0</v>
      </c>
      <c r="P82">
        <f t="shared" si="173"/>
        <v>0</v>
      </c>
      <c r="Q82">
        <f t="shared" si="173"/>
        <v>0</v>
      </c>
      <c r="R82">
        <f t="shared" si="173"/>
        <v>0</v>
      </c>
      <c r="S82">
        <f t="shared" si="173"/>
        <v>0</v>
      </c>
      <c r="T82">
        <f t="shared" si="173"/>
        <v>0</v>
      </c>
      <c r="U82">
        <f t="shared" si="173"/>
        <v>0</v>
      </c>
      <c r="V82">
        <f t="shared" si="173"/>
        <v>0</v>
      </c>
      <c r="W82">
        <f t="shared" si="173"/>
        <v>0</v>
      </c>
      <c r="X82">
        <f t="shared" si="173"/>
        <v>0</v>
      </c>
      <c r="Y82">
        <f t="shared" si="173"/>
        <v>0</v>
      </c>
      <c r="Z82">
        <f t="shared" si="173"/>
        <v>0</v>
      </c>
      <c r="AA82">
        <f t="shared" si="173"/>
        <v>4.3868666666666671</v>
      </c>
      <c r="AB82">
        <f t="shared" si="173"/>
        <v>4.3868666666666671</v>
      </c>
      <c r="AC82">
        <f t="shared" si="173"/>
        <v>4.3868666666666671</v>
      </c>
      <c r="AD82">
        <f t="shared" si="173"/>
        <v>4.3868666666666671</v>
      </c>
      <c r="AE82">
        <f t="shared" si="173"/>
        <v>21.191934212638245</v>
      </c>
      <c r="AF82">
        <f t="shared" si="173"/>
        <v>21.191934212638245</v>
      </c>
      <c r="AG82">
        <f t="shared" si="173"/>
        <v>21.191934212638245</v>
      </c>
      <c r="AH82">
        <f t="shared" si="173"/>
        <v>21.191934212638245</v>
      </c>
      <c r="AI82">
        <f t="shared" si="173"/>
        <v>38.411508104384794</v>
      </c>
      <c r="AJ82">
        <f t="shared" ref="AJ82:BO82" si="174">IF(AJ$29="", AI82, AJ41)</f>
        <v>38.411508104384794</v>
      </c>
      <c r="AK82">
        <f t="shared" si="174"/>
        <v>38.411508104384794</v>
      </c>
      <c r="AL82">
        <f t="shared" si="174"/>
        <v>38.411508104384794</v>
      </c>
      <c r="AM82">
        <f t="shared" si="174"/>
        <v>38.411508104384794</v>
      </c>
      <c r="AN82">
        <f t="shared" si="174"/>
        <v>38.411508104384794</v>
      </c>
      <c r="AO82">
        <f t="shared" si="174"/>
        <v>38.411508104384794</v>
      </c>
      <c r="AP82">
        <f t="shared" si="174"/>
        <v>56.236281996131339</v>
      </c>
      <c r="AQ82">
        <f t="shared" si="174"/>
        <v>56.236281996131339</v>
      </c>
      <c r="AR82">
        <f t="shared" si="174"/>
        <v>56.236281996131339</v>
      </c>
      <c r="AS82">
        <f t="shared" si="174"/>
        <v>56.236281996131339</v>
      </c>
      <c r="AT82">
        <f t="shared" si="174"/>
        <v>56.236281996131339</v>
      </c>
      <c r="AU82">
        <f t="shared" si="174"/>
        <v>56.236281996131339</v>
      </c>
      <c r="AV82">
        <f t="shared" si="174"/>
        <v>74.825204304148969</v>
      </c>
      <c r="AW82">
        <f t="shared" si="174"/>
        <v>74.825204304148969</v>
      </c>
      <c r="AX82">
        <f t="shared" si="174"/>
        <v>74.825204304148969</v>
      </c>
      <c r="AY82">
        <f t="shared" si="174"/>
        <v>75.322964304148968</v>
      </c>
      <c r="AZ82">
        <f t="shared" si="174"/>
        <v>75.322964304148968</v>
      </c>
      <c r="BA82">
        <f t="shared" si="174"/>
        <v>94.779726612166598</v>
      </c>
      <c r="BB82">
        <f t="shared" si="174"/>
        <v>94.779726612166598</v>
      </c>
      <c r="BC82">
        <f t="shared" si="174"/>
        <v>94.779726612166598</v>
      </c>
      <c r="BD82">
        <f t="shared" si="174"/>
        <v>94.779726612166598</v>
      </c>
      <c r="BE82">
        <f t="shared" si="174"/>
        <v>94.779726612166598</v>
      </c>
      <c r="BF82">
        <f t="shared" si="174"/>
        <v>94.779726612166598</v>
      </c>
      <c r="BG82">
        <f t="shared" si="174"/>
        <v>94.779726612166598</v>
      </c>
      <c r="BH82">
        <f t="shared" si="174"/>
        <v>122.52328167374284</v>
      </c>
      <c r="BI82">
        <f t="shared" si="174"/>
        <v>122.52328167374284</v>
      </c>
      <c r="BJ82">
        <f t="shared" si="174"/>
        <v>162.6434160198329</v>
      </c>
      <c r="BK82">
        <f t="shared" si="174"/>
        <v>162.6434160198329</v>
      </c>
      <c r="BL82">
        <f t="shared" si="174"/>
        <v>162.6434160198329</v>
      </c>
      <c r="BM82">
        <f t="shared" si="174"/>
        <v>176.55103013375501</v>
      </c>
      <c r="BN82">
        <f t="shared" si="174"/>
        <v>181.90134860509258</v>
      </c>
      <c r="BO82">
        <f t="shared" si="174"/>
        <v>181.90134860509258</v>
      </c>
      <c r="BP82">
        <f t="shared" ref="BP82:CU82" si="175">IF(BP$29="", BO82, BP41)</f>
        <v>211.83765433757665</v>
      </c>
      <c r="BQ82">
        <f t="shared" si="175"/>
        <v>214.54965433757664</v>
      </c>
      <c r="BR82">
        <f t="shared" si="175"/>
        <v>214.54965433757664</v>
      </c>
      <c r="BS82">
        <f t="shared" si="175"/>
        <v>214.54965433757664</v>
      </c>
      <c r="BT82">
        <f t="shared" si="175"/>
        <v>214.54965433757664</v>
      </c>
      <c r="BU82">
        <f t="shared" si="175"/>
        <v>214.54965433757664</v>
      </c>
      <c r="BV82">
        <f t="shared" si="175"/>
        <v>237.9254505159206</v>
      </c>
      <c r="BW82">
        <f t="shared" si="175"/>
        <v>237.9254505159206</v>
      </c>
      <c r="BX82">
        <f t="shared" si="175"/>
        <v>278.30761612101617</v>
      </c>
      <c r="BY82">
        <f t="shared" si="175"/>
        <v>278.30761612101617</v>
      </c>
      <c r="BZ82">
        <f t="shared" si="175"/>
        <v>278.30761612101617</v>
      </c>
      <c r="CA82">
        <f t="shared" si="175"/>
        <v>278.30761612101617</v>
      </c>
      <c r="CB82">
        <f t="shared" si="175"/>
        <v>278.30761612101617</v>
      </c>
      <c r="CC82">
        <f t="shared" si="175"/>
        <v>308.6260874585958</v>
      </c>
      <c r="CD82">
        <f t="shared" si="175"/>
        <v>308.6260874585958</v>
      </c>
      <c r="CE82">
        <f t="shared" si="175"/>
        <v>308.6260874585958</v>
      </c>
      <c r="CF82">
        <f t="shared" si="175"/>
        <v>308.6260874585958</v>
      </c>
      <c r="CG82">
        <f t="shared" si="175"/>
        <v>308.6260874585958</v>
      </c>
      <c r="CH82">
        <f t="shared" si="175"/>
        <v>308.6260874585958</v>
      </c>
      <c r="CI82">
        <f t="shared" si="175"/>
        <v>308.6260874585958</v>
      </c>
      <c r="CJ82">
        <f t="shared" si="175"/>
        <v>352.65506719223794</v>
      </c>
      <c r="CK82">
        <f t="shared" si="175"/>
        <v>352.65506719223794</v>
      </c>
      <c r="CL82">
        <f t="shared" si="175"/>
        <v>372.90984426230165</v>
      </c>
      <c r="CM82">
        <f t="shared" si="175"/>
        <v>372.90984426230165</v>
      </c>
      <c r="CN82">
        <f t="shared" si="175"/>
        <v>372.90984426230165</v>
      </c>
      <c r="CO82">
        <f t="shared" si="175"/>
        <v>372.90984426230165</v>
      </c>
      <c r="CP82">
        <f t="shared" si="175"/>
        <v>372.90984426230165</v>
      </c>
      <c r="CQ82">
        <f t="shared" si="175"/>
        <v>398.5510792362449</v>
      </c>
      <c r="CR82">
        <f t="shared" si="175"/>
        <v>398.5510792362449</v>
      </c>
      <c r="CS82">
        <f t="shared" si="175"/>
        <v>398.5510792362449</v>
      </c>
      <c r="CT82">
        <f t="shared" si="175"/>
        <v>398.5510792362449</v>
      </c>
      <c r="CU82">
        <f t="shared" si="175"/>
        <v>398.5510792362449</v>
      </c>
      <c r="CV82">
        <f t="shared" ref="CV82:EA82" si="176">IF(CV$29="", CU82, CV41)</f>
        <v>398.5510792362449</v>
      </c>
      <c r="CW82">
        <f t="shared" si="176"/>
        <v>398.5510792362449</v>
      </c>
      <c r="CX82">
        <f t="shared" si="176"/>
        <v>398.5510792362449</v>
      </c>
      <c r="CY82">
        <f t="shared" si="176"/>
        <v>398.5510792362449</v>
      </c>
      <c r="CZ82">
        <f t="shared" si="176"/>
        <v>422.09542573306021</v>
      </c>
      <c r="DA82">
        <f t="shared" si="176"/>
        <v>422.09542573306021</v>
      </c>
      <c r="DB82">
        <f t="shared" si="176"/>
        <v>422.09542573306021</v>
      </c>
      <c r="DC82">
        <f t="shared" si="176"/>
        <v>422.09542573306021</v>
      </c>
      <c r="DD82">
        <f t="shared" si="176"/>
        <v>422.09542573306021</v>
      </c>
      <c r="DE82">
        <f t="shared" si="176"/>
        <v>434.32472509611756</v>
      </c>
      <c r="DF82">
        <f t="shared" si="176"/>
        <v>434.32472509611756</v>
      </c>
      <c r="DG82">
        <f t="shared" si="176"/>
        <v>434.32472509611756</v>
      </c>
      <c r="DH82">
        <f t="shared" si="176"/>
        <v>434.32472509611756</v>
      </c>
      <c r="DI82">
        <f t="shared" si="176"/>
        <v>434.32472509611756</v>
      </c>
      <c r="DJ82">
        <f t="shared" si="176"/>
        <v>434.32472509611756</v>
      </c>
      <c r="DK82">
        <f t="shared" si="176"/>
        <v>434.32472509611756</v>
      </c>
      <c r="DL82">
        <f t="shared" si="176"/>
        <v>434.32472509611756</v>
      </c>
      <c r="DM82">
        <f t="shared" si="176"/>
        <v>446.55402445917491</v>
      </c>
      <c r="DN82">
        <f t="shared" si="176"/>
        <v>446.55402445917491</v>
      </c>
      <c r="DO82">
        <f t="shared" si="176"/>
        <v>456.68141299420677</v>
      </c>
      <c r="DP82">
        <f t="shared" si="176"/>
        <v>456.68141299420677</v>
      </c>
      <c r="DQ82">
        <f t="shared" si="176"/>
        <v>456.68141299420677</v>
      </c>
      <c r="DR82">
        <f t="shared" si="176"/>
        <v>456.68141299420677</v>
      </c>
      <c r="DS82">
        <f t="shared" si="176"/>
        <v>456.68141299420677</v>
      </c>
      <c r="DT82">
        <f t="shared" si="176"/>
        <v>456.68141299420677</v>
      </c>
      <c r="DU82">
        <f t="shared" si="176"/>
        <v>456.68141299420677</v>
      </c>
      <c r="DV82">
        <f t="shared" si="176"/>
        <v>456.68141299420677</v>
      </c>
      <c r="DW82">
        <f t="shared" si="176"/>
        <v>456.68141299420677</v>
      </c>
      <c r="DX82">
        <f t="shared" si="176"/>
        <v>456.68141299420677</v>
      </c>
      <c r="DY82">
        <f t="shared" si="176"/>
        <v>456.68141299420677</v>
      </c>
      <c r="DZ82">
        <f t="shared" si="176"/>
        <v>519.40918018829029</v>
      </c>
      <c r="EA82">
        <f t="shared" si="176"/>
        <v>519.40918018829029</v>
      </c>
      <c r="EB82">
        <f t="shared" ref="EB82:FG82" si="177">IF(EB$29="", EA82, EB41)</f>
        <v>519.40918018829029</v>
      </c>
      <c r="EC82">
        <f t="shared" si="177"/>
        <v>519.40918018829029</v>
      </c>
      <c r="ED82">
        <f t="shared" si="177"/>
        <v>519.40918018829029</v>
      </c>
      <c r="EE82">
        <f t="shared" si="177"/>
        <v>519.40918018829029</v>
      </c>
      <c r="EF82">
        <f t="shared" si="177"/>
        <v>519.40918018829029</v>
      </c>
      <c r="EG82">
        <f t="shared" si="177"/>
        <v>519.40918018829029</v>
      </c>
      <c r="EH82">
        <f t="shared" si="177"/>
        <v>531.0750375744683</v>
      </c>
      <c r="EI82">
        <f t="shared" si="177"/>
        <v>531.0750375744683</v>
      </c>
      <c r="EJ82">
        <f t="shared" si="177"/>
        <v>531.0750375744683</v>
      </c>
      <c r="EK82">
        <f t="shared" si="177"/>
        <v>531.0750375744683</v>
      </c>
      <c r="EL82">
        <f t="shared" si="177"/>
        <v>531.0750375744683</v>
      </c>
      <c r="EM82">
        <f t="shared" si="177"/>
        <v>531.0750375744683</v>
      </c>
      <c r="EN82">
        <f t="shared" si="177"/>
        <v>531.0750375744683</v>
      </c>
      <c r="EO82">
        <f t="shared" si="177"/>
        <v>531.0750375744683</v>
      </c>
      <c r="EP82">
        <f t="shared" si="177"/>
        <v>531.0750375744683</v>
      </c>
      <c r="EQ82">
        <f t="shared" si="177"/>
        <v>531.0750375744683</v>
      </c>
      <c r="ER82">
        <f t="shared" si="177"/>
        <v>531.0750375744683</v>
      </c>
      <c r="ES82">
        <f t="shared" si="177"/>
        <v>531.0750375744683</v>
      </c>
      <c r="ET82">
        <f t="shared" si="177"/>
        <v>531.0750375744683</v>
      </c>
      <c r="EU82">
        <f t="shared" si="177"/>
        <v>531.0750375744683</v>
      </c>
      <c r="EV82">
        <f t="shared" si="177"/>
        <v>531.0750375744683</v>
      </c>
      <c r="EW82">
        <f t="shared" si="177"/>
        <v>531.0750375744683</v>
      </c>
      <c r="EX82">
        <f t="shared" si="177"/>
        <v>531.0750375744683</v>
      </c>
      <c r="EY82">
        <f t="shared" si="177"/>
        <v>531.0750375744683</v>
      </c>
      <c r="EZ82">
        <f t="shared" si="177"/>
        <v>531.0750375744683</v>
      </c>
      <c r="FA82">
        <f t="shared" si="177"/>
        <v>531.0750375744683</v>
      </c>
      <c r="FB82">
        <f t="shared" si="177"/>
        <v>531.0750375744683</v>
      </c>
      <c r="FC82">
        <f t="shared" si="177"/>
        <v>531.0750375744683</v>
      </c>
      <c r="FD82">
        <f t="shared" si="177"/>
        <v>531.0750375744683</v>
      </c>
      <c r="FE82">
        <f t="shared" si="177"/>
        <v>531.0750375744683</v>
      </c>
      <c r="FF82">
        <f t="shared" si="177"/>
        <v>531.0750375744683</v>
      </c>
      <c r="FG82">
        <f t="shared" si="177"/>
        <v>531.0750375744683</v>
      </c>
      <c r="FH82">
        <f t="shared" ref="FH82:FS82" si="178">IF(FH$29="", FG82, FH41)</f>
        <v>536.68615481584766</v>
      </c>
      <c r="FI82">
        <f t="shared" si="178"/>
        <v>536.68615481584766</v>
      </c>
      <c r="FJ82">
        <f t="shared" si="178"/>
        <v>536.68615481584766</v>
      </c>
      <c r="FK82">
        <f t="shared" si="178"/>
        <v>536.68615481584766</v>
      </c>
      <c r="FL82">
        <f t="shared" si="178"/>
        <v>536.68615481584766</v>
      </c>
      <c r="FM82">
        <f t="shared" si="178"/>
        <v>536.68615481584766</v>
      </c>
      <c r="FN82">
        <f t="shared" si="178"/>
        <v>536.68615481584766</v>
      </c>
      <c r="FO82">
        <f t="shared" si="178"/>
        <v>536.68615481584766</v>
      </c>
      <c r="FP82">
        <f t="shared" si="178"/>
        <v>536.68615481584766</v>
      </c>
      <c r="FQ82">
        <f t="shared" si="178"/>
        <v>536.68615481584766</v>
      </c>
      <c r="FR82">
        <f t="shared" si="178"/>
        <v>536.68615481584766</v>
      </c>
      <c r="FS82">
        <f t="shared" si="178"/>
        <v>536.68615481584766</v>
      </c>
    </row>
    <row r="83" spans="1:175" x14ac:dyDescent="0.25">
      <c r="A83" t="s">
        <v>166</v>
      </c>
      <c r="C83">
        <v>0</v>
      </c>
      <c r="D83" t="str">
        <f>IF(D$29="","", D82-C82)</f>
        <v/>
      </c>
      <c r="E83" t="str">
        <f t="shared" ref="E83:BP83" si="179">IF(E$29="","", E82-D82)</f>
        <v/>
      </c>
      <c r="F83" t="str">
        <f t="shared" si="179"/>
        <v/>
      </c>
      <c r="G83" t="str">
        <f t="shared" si="179"/>
        <v/>
      </c>
      <c r="H83" t="str">
        <f t="shared" si="179"/>
        <v/>
      </c>
      <c r="I83" t="str">
        <f t="shared" si="179"/>
        <v/>
      </c>
      <c r="J83" t="str">
        <f t="shared" si="179"/>
        <v/>
      </c>
      <c r="K83" t="str">
        <f t="shared" si="179"/>
        <v/>
      </c>
      <c r="L83" t="str">
        <f t="shared" si="179"/>
        <v/>
      </c>
      <c r="M83" t="str">
        <f t="shared" si="179"/>
        <v/>
      </c>
      <c r="N83" t="str">
        <f t="shared" si="179"/>
        <v/>
      </c>
      <c r="O83" t="str">
        <f t="shared" si="179"/>
        <v/>
      </c>
      <c r="P83" t="str">
        <f t="shared" si="179"/>
        <v/>
      </c>
      <c r="Q83" t="str">
        <f t="shared" si="179"/>
        <v/>
      </c>
      <c r="R83" t="str">
        <f t="shared" si="179"/>
        <v/>
      </c>
      <c r="S83" t="str">
        <f t="shared" si="179"/>
        <v/>
      </c>
      <c r="T83" t="str">
        <f t="shared" si="179"/>
        <v/>
      </c>
      <c r="U83" t="str">
        <f t="shared" si="179"/>
        <v/>
      </c>
      <c r="V83" t="str">
        <f t="shared" si="179"/>
        <v/>
      </c>
      <c r="W83" t="str">
        <f t="shared" si="179"/>
        <v/>
      </c>
      <c r="X83" t="str">
        <f t="shared" si="179"/>
        <v/>
      </c>
      <c r="Y83" t="str">
        <f t="shared" si="179"/>
        <v/>
      </c>
      <c r="Z83" t="str">
        <f t="shared" si="179"/>
        <v/>
      </c>
      <c r="AA83">
        <f t="shared" si="179"/>
        <v>4.3868666666666671</v>
      </c>
      <c r="AB83" t="str">
        <f t="shared" si="179"/>
        <v/>
      </c>
      <c r="AC83" t="str">
        <f t="shared" si="179"/>
        <v/>
      </c>
      <c r="AD83" t="str">
        <f t="shared" si="179"/>
        <v/>
      </c>
      <c r="AE83">
        <f t="shared" si="179"/>
        <v>16.805067545971578</v>
      </c>
      <c r="AF83" t="str">
        <f t="shared" si="179"/>
        <v/>
      </c>
      <c r="AG83">
        <f t="shared" si="179"/>
        <v>0</v>
      </c>
      <c r="AH83" t="str">
        <f t="shared" si="179"/>
        <v/>
      </c>
      <c r="AI83">
        <f t="shared" si="179"/>
        <v>17.219573891746549</v>
      </c>
      <c r="AJ83" t="str">
        <f t="shared" si="179"/>
        <v/>
      </c>
      <c r="AK83" t="str">
        <f t="shared" si="179"/>
        <v/>
      </c>
      <c r="AL83" t="str">
        <f t="shared" si="179"/>
        <v/>
      </c>
      <c r="AM83" t="str">
        <f t="shared" si="179"/>
        <v/>
      </c>
      <c r="AN83">
        <f t="shared" si="179"/>
        <v>0</v>
      </c>
      <c r="AO83" t="str">
        <f t="shared" si="179"/>
        <v/>
      </c>
      <c r="AP83">
        <f t="shared" si="179"/>
        <v>17.824773891746545</v>
      </c>
      <c r="AQ83" t="str">
        <f t="shared" si="179"/>
        <v/>
      </c>
      <c r="AR83" t="str">
        <f t="shared" si="179"/>
        <v/>
      </c>
      <c r="AS83" t="str">
        <f t="shared" si="179"/>
        <v/>
      </c>
      <c r="AT83">
        <f t="shared" si="179"/>
        <v>0</v>
      </c>
      <c r="AU83" t="str">
        <f t="shared" si="179"/>
        <v/>
      </c>
      <c r="AV83">
        <f t="shared" si="179"/>
        <v>18.588922308017629</v>
      </c>
      <c r="AW83" t="str">
        <f t="shared" si="179"/>
        <v/>
      </c>
      <c r="AX83" t="str">
        <f t="shared" si="179"/>
        <v/>
      </c>
      <c r="AY83">
        <f t="shared" si="179"/>
        <v>0.49775999999999954</v>
      </c>
      <c r="AZ83" t="str">
        <f t="shared" si="179"/>
        <v/>
      </c>
      <c r="BA83">
        <f t="shared" si="179"/>
        <v>19.45676230801763</v>
      </c>
      <c r="BB83" t="str">
        <f t="shared" si="179"/>
        <v/>
      </c>
      <c r="BC83">
        <f t="shared" si="179"/>
        <v>0</v>
      </c>
      <c r="BD83" t="str">
        <f t="shared" si="179"/>
        <v/>
      </c>
      <c r="BE83" t="str">
        <f t="shared" si="179"/>
        <v/>
      </c>
      <c r="BF83" t="str">
        <f t="shared" si="179"/>
        <v/>
      </c>
      <c r="BG83" t="str">
        <f t="shared" si="179"/>
        <v/>
      </c>
      <c r="BH83">
        <f t="shared" si="179"/>
        <v>27.743555061576245</v>
      </c>
      <c r="BI83" t="str">
        <f t="shared" si="179"/>
        <v/>
      </c>
      <c r="BJ83">
        <f t="shared" si="179"/>
        <v>40.120134346090055</v>
      </c>
      <c r="BK83" t="str">
        <f t="shared" si="179"/>
        <v/>
      </c>
      <c r="BL83" t="str">
        <f t="shared" si="179"/>
        <v/>
      </c>
      <c r="BM83">
        <f t="shared" si="179"/>
        <v>13.907614113922108</v>
      </c>
      <c r="BN83">
        <f t="shared" si="179"/>
        <v>5.3503184713375731</v>
      </c>
      <c r="BO83" t="str">
        <f t="shared" si="179"/>
        <v/>
      </c>
      <c r="BP83">
        <f t="shared" si="179"/>
        <v>29.936305732484072</v>
      </c>
      <c r="BQ83">
        <f t="shared" ref="BQ83:EB83" si="180">IF(BQ$29="","", BQ82-BP82)</f>
        <v>2.7119999999999891</v>
      </c>
      <c r="BR83" t="str">
        <f t="shared" si="180"/>
        <v/>
      </c>
      <c r="BS83" t="str">
        <f t="shared" si="180"/>
        <v/>
      </c>
      <c r="BT83" t="str">
        <f t="shared" si="180"/>
        <v/>
      </c>
      <c r="BU83" t="str">
        <f t="shared" si="180"/>
        <v/>
      </c>
      <c r="BV83">
        <f t="shared" si="180"/>
        <v>23.375796178343961</v>
      </c>
      <c r="BW83" t="str">
        <f t="shared" si="180"/>
        <v/>
      </c>
      <c r="BX83">
        <f t="shared" si="180"/>
        <v>40.382165605095565</v>
      </c>
      <c r="BY83" t="str">
        <f t="shared" si="180"/>
        <v/>
      </c>
      <c r="BZ83" t="str">
        <f t="shared" si="180"/>
        <v/>
      </c>
      <c r="CA83">
        <f t="shared" si="180"/>
        <v>0</v>
      </c>
      <c r="CB83" t="str">
        <f t="shared" si="180"/>
        <v/>
      </c>
      <c r="CC83">
        <f t="shared" si="180"/>
        <v>30.318471337579638</v>
      </c>
      <c r="CD83" t="str">
        <f t="shared" si="180"/>
        <v/>
      </c>
      <c r="CE83">
        <f t="shared" si="180"/>
        <v>0</v>
      </c>
      <c r="CF83" t="str">
        <f t="shared" si="180"/>
        <v/>
      </c>
      <c r="CG83" t="str">
        <f t="shared" si="180"/>
        <v/>
      </c>
      <c r="CH83" t="str">
        <f t="shared" si="180"/>
        <v/>
      </c>
      <c r="CI83" t="str">
        <f t="shared" si="180"/>
        <v/>
      </c>
      <c r="CJ83">
        <f t="shared" si="180"/>
        <v>44.028979733642132</v>
      </c>
      <c r="CK83" t="str">
        <f t="shared" si="180"/>
        <v/>
      </c>
      <c r="CL83">
        <f t="shared" si="180"/>
        <v>20.25477707006371</v>
      </c>
      <c r="CM83" t="str">
        <f t="shared" si="180"/>
        <v/>
      </c>
      <c r="CN83" t="str">
        <f t="shared" si="180"/>
        <v/>
      </c>
      <c r="CO83">
        <f t="shared" si="180"/>
        <v>0</v>
      </c>
      <c r="CP83" t="str">
        <f t="shared" si="180"/>
        <v/>
      </c>
      <c r="CQ83">
        <f t="shared" si="180"/>
        <v>25.641234973943256</v>
      </c>
      <c r="CR83" t="str">
        <f t="shared" si="180"/>
        <v/>
      </c>
      <c r="CS83">
        <f t="shared" si="180"/>
        <v>0</v>
      </c>
      <c r="CT83" t="str">
        <f t="shared" si="180"/>
        <v/>
      </c>
      <c r="CU83" t="str">
        <f t="shared" si="180"/>
        <v/>
      </c>
      <c r="CV83" t="str">
        <f t="shared" si="180"/>
        <v/>
      </c>
      <c r="CW83" t="str">
        <f t="shared" si="180"/>
        <v/>
      </c>
      <c r="CX83">
        <f t="shared" si="180"/>
        <v>0</v>
      </c>
      <c r="CY83" t="str">
        <f t="shared" si="180"/>
        <v/>
      </c>
      <c r="CZ83">
        <f t="shared" si="180"/>
        <v>23.544346496815308</v>
      </c>
      <c r="DA83" t="str">
        <f t="shared" si="180"/>
        <v/>
      </c>
      <c r="DB83" t="str">
        <f t="shared" si="180"/>
        <v/>
      </c>
      <c r="DC83">
        <f t="shared" si="180"/>
        <v>0</v>
      </c>
      <c r="DD83" t="str">
        <f t="shared" si="180"/>
        <v/>
      </c>
      <c r="DE83">
        <f t="shared" si="180"/>
        <v>12.229299363057351</v>
      </c>
      <c r="DF83" t="str">
        <f t="shared" si="180"/>
        <v/>
      </c>
      <c r="DG83">
        <f t="shared" si="180"/>
        <v>0</v>
      </c>
      <c r="DH83" t="str">
        <f t="shared" si="180"/>
        <v/>
      </c>
      <c r="DI83" t="str">
        <f t="shared" si="180"/>
        <v/>
      </c>
      <c r="DJ83" t="str">
        <f t="shared" si="180"/>
        <v/>
      </c>
      <c r="DK83" t="str">
        <f t="shared" si="180"/>
        <v/>
      </c>
      <c r="DL83" t="str">
        <f t="shared" si="180"/>
        <v/>
      </c>
      <c r="DM83">
        <f t="shared" si="180"/>
        <v>12.229299363057351</v>
      </c>
      <c r="DN83" t="str">
        <f t="shared" si="180"/>
        <v/>
      </c>
      <c r="DO83">
        <f t="shared" si="180"/>
        <v>10.127388535031855</v>
      </c>
      <c r="DP83" t="str">
        <f t="shared" si="180"/>
        <v/>
      </c>
      <c r="DQ83" t="str">
        <f t="shared" si="180"/>
        <v/>
      </c>
      <c r="DR83" t="str">
        <f t="shared" si="180"/>
        <v/>
      </c>
      <c r="DS83" t="str">
        <f t="shared" si="180"/>
        <v/>
      </c>
      <c r="DT83" t="str">
        <f t="shared" si="180"/>
        <v/>
      </c>
      <c r="DU83" t="str">
        <f t="shared" si="180"/>
        <v/>
      </c>
      <c r="DV83" t="str">
        <f t="shared" si="180"/>
        <v/>
      </c>
      <c r="DW83" t="str">
        <f t="shared" si="180"/>
        <v/>
      </c>
      <c r="DX83" t="str">
        <f t="shared" si="180"/>
        <v/>
      </c>
      <c r="DY83" t="str">
        <f t="shared" si="180"/>
        <v/>
      </c>
      <c r="DZ83">
        <f t="shared" si="180"/>
        <v>62.727767194083526</v>
      </c>
      <c r="EA83" t="str">
        <f t="shared" si="180"/>
        <v/>
      </c>
      <c r="EB83" t="str">
        <f t="shared" si="180"/>
        <v/>
      </c>
      <c r="EC83" t="str">
        <f t="shared" ref="EC83:FS83" si="181">IF(EC$29="","", EC82-EB82)</f>
        <v/>
      </c>
      <c r="ED83" t="str">
        <f t="shared" si="181"/>
        <v/>
      </c>
      <c r="EE83" t="str">
        <f t="shared" si="181"/>
        <v/>
      </c>
      <c r="EF83" t="str">
        <f t="shared" si="181"/>
        <v/>
      </c>
      <c r="EG83" t="str">
        <f t="shared" si="181"/>
        <v/>
      </c>
      <c r="EH83">
        <f t="shared" si="181"/>
        <v>11.665857386178004</v>
      </c>
      <c r="EI83" t="str">
        <f t="shared" si="181"/>
        <v/>
      </c>
      <c r="EJ83" t="str">
        <f t="shared" si="181"/>
        <v/>
      </c>
      <c r="EK83" t="str">
        <f t="shared" si="181"/>
        <v/>
      </c>
      <c r="EL83" t="str">
        <f t="shared" si="181"/>
        <v/>
      </c>
      <c r="EM83" t="str">
        <f t="shared" si="181"/>
        <v/>
      </c>
      <c r="EN83" t="str">
        <f t="shared" si="181"/>
        <v/>
      </c>
      <c r="EO83" t="str">
        <f t="shared" si="181"/>
        <v/>
      </c>
      <c r="EP83" t="str">
        <f t="shared" si="181"/>
        <v/>
      </c>
      <c r="EQ83" t="str">
        <f t="shared" si="181"/>
        <v/>
      </c>
      <c r="ER83" t="str">
        <f t="shared" si="181"/>
        <v/>
      </c>
      <c r="ES83" t="str">
        <f t="shared" si="181"/>
        <v/>
      </c>
      <c r="ET83" t="str">
        <f t="shared" si="181"/>
        <v/>
      </c>
      <c r="EU83" t="str">
        <f t="shared" si="181"/>
        <v/>
      </c>
      <c r="EV83" t="str">
        <f t="shared" si="181"/>
        <v/>
      </c>
      <c r="EW83" t="str">
        <f t="shared" si="181"/>
        <v/>
      </c>
      <c r="EX83" t="str">
        <f t="shared" si="181"/>
        <v/>
      </c>
      <c r="EY83" t="str">
        <f t="shared" si="181"/>
        <v/>
      </c>
      <c r="EZ83" t="str">
        <f t="shared" si="181"/>
        <v/>
      </c>
      <c r="FA83" t="str">
        <f t="shared" si="181"/>
        <v/>
      </c>
      <c r="FB83" t="str">
        <f t="shared" si="181"/>
        <v/>
      </c>
      <c r="FC83" t="str">
        <f t="shared" si="181"/>
        <v/>
      </c>
      <c r="FD83" t="str">
        <f t="shared" si="181"/>
        <v/>
      </c>
      <c r="FE83" t="str">
        <f t="shared" si="181"/>
        <v/>
      </c>
      <c r="FF83" t="str">
        <f t="shared" si="181"/>
        <v/>
      </c>
      <c r="FG83" t="str">
        <f t="shared" si="181"/>
        <v/>
      </c>
      <c r="FH83">
        <f t="shared" si="181"/>
        <v>5.6111172413793611</v>
      </c>
      <c r="FI83" t="str">
        <f t="shared" si="181"/>
        <v/>
      </c>
      <c r="FJ83" t="str">
        <f t="shared" si="181"/>
        <v/>
      </c>
      <c r="FK83" t="str">
        <f t="shared" si="181"/>
        <v/>
      </c>
      <c r="FL83" t="str">
        <f t="shared" si="181"/>
        <v/>
      </c>
      <c r="FM83" t="str">
        <f t="shared" si="181"/>
        <v/>
      </c>
      <c r="FN83" t="str">
        <f t="shared" si="181"/>
        <v/>
      </c>
      <c r="FO83" t="str">
        <f t="shared" si="181"/>
        <v/>
      </c>
      <c r="FP83" t="str">
        <f t="shared" si="181"/>
        <v/>
      </c>
      <c r="FQ83" t="str">
        <f t="shared" si="181"/>
        <v/>
      </c>
      <c r="FR83" t="str">
        <f t="shared" si="181"/>
        <v/>
      </c>
      <c r="FS83" t="str">
        <f t="shared" si="181"/>
        <v/>
      </c>
    </row>
    <row r="84" spans="1:175" x14ac:dyDescent="0.25">
      <c r="A84" t="s">
        <v>167</v>
      </c>
      <c r="C84">
        <v>0</v>
      </c>
      <c r="D84">
        <f t="shared" ref="D84:AI84" si="182">IF(D$29="", C84, D42)</f>
        <v>0</v>
      </c>
      <c r="E84">
        <f t="shared" si="182"/>
        <v>0</v>
      </c>
      <c r="F84">
        <f t="shared" si="182"/>
        <v>0</v>
      </c>
      <c r="G84">
        <f t="shared" si="182"/>
        <v>0</v>
      </c>
      <c r="H84">
        <f t="shared" si="182"/>
        <v>0</v>
      </c>
      <c r="I84">
        <f t="shared" si="182"/>
        <v>0</v>
      </c>
      <c r="J84">
        <f t="shared" si="182"/>
        <v>0</v>
      </c>
      <c r="K84">
        <f t="shared" si="182"/>
        <v>0</v>
      </c>
      <c r="L84">
        <f t="shared" si="182"/>
        <v>0</v>
      </c>
      <c r="M84">
        <f t="shared" si="182"/>
        <v>0</v>
      </c>
      <c r="N84">
        <f t="shared" si="182"/>
        <v>0</v>
      </c>
      <c r="O84">
        <f t="shared" si="182"/>
        <v>0</v>
      </c>
      <c r="P84">
        <f t="shared" si="182"/>
        <v>0</v>
      </c>
      <c r="Q84">
        <f t="shared" si="182"/>
        <v>0</v>
      </c>
      <c r="R84">
        <f t="shared" si="182"/>
        <v>0</v>
      </c>
      <c r="S84">
        <f t="shared" si="182"/>
        <v>0</v>
      </c>
      <c r="T84">
        <f t="shared" si="182"/>
        <v>0</v>
      </c>
      <c r="U84">
        <f t="shared" si="182"/>
        <v>0</v>
      </c>
      <c r="V84">
        <f t="shared" si="182"/>
        <v>0</v>
      </c>
      <c r="W84">
        <f t="shared" si="182"/>
        <v>0</v>
      </c>
      <c r="X84">
        <f t="shared" si="182"/>
        <v>0</v>
      </c>
      <c r="Y84">
        <f t="shared" si="182"/>
        <v>0</v>
      </c>
      <c r="Z84">
        <f t="shared" si="182"/>
        <v>0</v>
      </c>
      <c r="AA84">
        <f t="shared" si="182"/>
        <v>0</v>
      </c>
      <c r="AB84">
        <f t="shared" si="182"/>
        <v>0</v>
      </c>
      <c r="AC84">
        <f t="shared" si="182"/>
        <v>0</v>
      </c>
      <c r="AD84">
        <f t="shared" si="182"/>
        <v>0</v>
      </c>
      <c r="AE84">
        <f t="shared" si="182"/>
        <v>0</v>
      </c>
      <c r="AF84">
        <f t="shared" si="182"/>
        <v>0</v>
      </c>
      <c r="AG84">
        <f t="shared" si="182"/>
        <v>0</v>
      </c>
      <c r="AH84">
        <f t="shared" si="182"/>
        <v>0</v>
      </c>
      <c r="AI84">
        <f t="shared" si="182"/>
        <v>0</v>
      </c>
      <c r="AJ84">
        <f t="shared" ref="AJ84:BO84" si="183">IF(AJ$29="", AI84, AJ42)</f>
        <v>0</v>
      </c>
      <c r="AK84">
        <f t="shared" si="183"/>
        <v>0</v>
      </c>
      <c r="AL84">
        <f t="shared" si="183"/>
        <v>0</v>
      </c>
      <c r="AM84">
        <f t="shared" si="183"/>
        <v>0</v>
      </c>
      <c r="AN84">
        <f t="shared" si="183"/>
        <v>0</v>
      </c>
      <c r="AO84">
        <f t="shared" si="183"/>
        <v>0</v>
      </c>
      <c r="AP84">
        <f t="shared" si="183"/>
        <v>0</v>
      </c>
      <c r="AQ84">
        <f t="shared" si="183"/>
        <v>0</v>
      </c>
      <c r="AR84">
        <f t="shared" si="183"/>
        <v>0</v>
      </c>
      <c r="AS84">
        <f t="shared" si="183"/>
        <v>0</v>
      </c>
      <c r="AT84">
        <f t="shared" si="183"/>
        <v>0</v>
      </c>
      <c r="AU84">
        <f t="shared" si="183"/>
        <v>0</v>
      </c>
      <c r="AV84">
        <f t="shared" si="183"/>
        <v>0</v>
      </c>
      <c r="AW84">
        <f t="shared" si="183"/>
        <v>0</v>
      </c>
      <c r="AX84">
        <f t="shared" si="183"/>
        <v>0</v>
      </c>
      <c r="AY84">
        <f t="shared" si="183"/>
        <v>0</v>
      </c>
      <c r="AZ84">
        <f t="shared" si="183"/>
        <v>0</v>
      </c>
      <c r="BA84">
        <f t="shared" si="183"/>
        <v>0</v>
      </c>
      <c r="BB84">
        <f t="shared" si="183"/>
        <v>0</v>
      </c>
      <c r="BC84">
        <f t="shared" si="183"/>
        <v>0</v>
      </c>
      <c r="BD84">
        <f t="shared" si="183"/>
        <v>0</v>
      </c>
      <c r="BE84">
        <f t="shared" si="183"/>
        <v>0</v>
      </c>
      <c r="BF84">
        <f t="shared" si="183"/>
        <v>0</v>
      </c>
      <c r="BG84">
        <f t="shared" si="183"/>
        <v>0</v>
      </c>
      <c r="BH84">
        <f t="shared" si="183"/>
        <v>0</v>
      </c>
      <c r="BI84">
        <f t="shared" si="183"/>
        <v>0</v>
      </c>
      <c r="BJ84">
        <f t="shared" si="183"/>
        <v>0</v>
      </c>
      <c r="BK84">
        <f t="shared" si="183"/>
        <v>0</v>
      </c>
      <c r="BL84">
        <f t="shared" si="183"/>
        <v>0</v>
      </c>
      <c r="BM84">
        <f t="shared" si="183"/>
        <v>0</v>
      </c>
      <c r="BN84">
        <f t="shared" si="183"/>
        <v>0</v>
      </c>
      <c r="BO84">
        <f t="shared" si="183"/>
        <v>0</v>
      </c>
      <c r="BP84">
        <f t="shared" ref="BP84:CU84" si="184">IF(BP$29="", BO84, BP42)</f>
        <v>0</v>
      </c>
      <c r="BQ84">
        <f t="shared" si="184"/>
        <v>0</v>
      </c>
      <c r="BR84">
        <f t="shared" si="184"/>
        <v>0</v>
      </c>
      <c r="BS84">
        <f t="shared" si="184"/>
        <v>0</v>
      </c>
      <c r="BT84">
        <f t="shared" si="184"/>
        <v>0</v>
      </c>
      <c r="BU84">
        <f t="shared" si="184"/>
        <v>0</v>
      </c>
      <c r="BV84">
        <f t="shared" si="184"/>
        <v>0</v>
      </c>
      <c r="BW84">
        <f t="shared" si="184"/>
        <v>0</v>
      </c>
      <c r="BX84">
        <f t="shared" si="184"/>
        <v>0</v>
      </c>
      <c r="BY84">
        <f t="shared" si="184"/>
        <v>0</v>
      </c>
      <c r="BZ84">
        <f t="shared" si="184"/>
        <v>0</v>
      </c>
      <c r="CA84">
        <f t="shared" si="184"/>
        <v>0</v>
      </c>
      <c r="CB84">
        <f t="shared" si="184"/>
        <v>0</v>
      </c>
      <c r="CC84">
        <f t="shared" si="184"/>
        <v>0</v>
      </c>
      <c r="CD84">
        <f t="shared" si="184"/>
        <v>0</v>
      </c>
      <c r="CE84">
        <f t="shared" si="184"/>
        <v>0</v>
      </c>
      <c r="CF84">
        <f t="shared" si="184"/>
        <v>0</v>
      </c>
      <c r="CG84">
        <f t="shared" si="184"/>
        <v>0</v>
      </c>
      <c r="CH84">
        <f t="shared" si="184"/>
        <v>0</v>
      </c>
      <c r="CI84">
        <f t="shared" si="184"/>
        <v>0</v>
      </c>
      <c r="CJ84">
        <f t="shared" si="184"/>
        <v>4.1332232662328252</v>
      </c>
      <c r="CK84">
        <f t="shared" si="184"/>
        <v>4.1332232662328252</v>
      </c>
      <c r="CL84">
        <f t="shared" si="184"/>
        <v>4.1332232662328252</v>
      </c>
      <c r="CM84">
        <f t="shared" si="184"/>
        <v>4.1332232662328252</v>
      </c>
      <c r="CN84">
        <f t="shared" si="184"/>
        <v>4.1332232662328252</v>
      </c>
      <c r="CO84">
        <f t="shared" si="184"/>
        <v>4.1332232662328252</v>
      </c>
      <c r="CP84">
        <f t="shared" si="184"/>
        <v>4.1332232662328252</v>
      </c>
      <c r="CQ84">
        <f t="shared" si="184"/>
        <v>5.3967921187114527</v>
      </c>
      <c r="CR84">
        <f t="shared" si="184"/>
        <v>5.3967921187114527</v>
      </c>
      <c r="CS84">
        <f t="shared" si="184"/>
        <v>5.3967921187114527</v>
      </c>
      <c r="CT84">
        <f t="shared" si="184"/>
        <v>5.3967921187114527</v>
      </c>
      <c r="CU84">
        <f t="shared" si="184"/>
        <v>5.3967921187114527</v>
      </c>
      <c r="CV84">
        <f t="shared" ref="CV84:EA84" si="185">IF(CV$29="", CU84, CV42)</f>
        <v>5.3967921187114527</v>
      </c>
      <c r="CW84">
        <f t="shared" si="185"/>
        <v>5.3967921187114527</v>
      </c>
      <c r="CX84">
        <f t="shared" si="185"/>
        <v>5.3967921187114527</v>
      </c>
      <c r="CY84">
        <f t="shared" si="185"/>
        <v>5.3967921187114527</v>
      </c>
      <c r="CZ84">
        <f t="shared" si="185"/>
        <v>5.3967921187114527</v>
      </c>
      <c r="DA84">
        <f t="shared" si="185"/>
        <v>5.3967921187114527</v>
      </c>
      <c r="DB84">
        <f t="shared" si="185"/>
        <v>5.3967921187114527</v>
      </c>
      <c r="DC84">
        <f t="shared" si="185"/>
        <v>5.3967921187114527</v>
      </c>
      <c r="DD84">
        <f t="shared" si="185"/>
        <v>5.3967921187114527</v>
      </c>
      <c r="DE84">
        <f t="shared" si="185"/>
        <v>5.3967921187114527</v>
      </c>
      <c r="DF84">
        <f t="shared" si="185"/>
        <v>5.3967921187114527</v>
      </c>
      <c r="DG84">
        <f t="shared" si="185"/>
        <v>5.3967921187114527</v>
      </c>
      <c r="DH84">
        <f t="shared" si="185"/>
        <v>5.3967921187114527</v>
      </c>
      <c r="DI84">
        <f t="shared" si="185"/>
        <v>5.3967921187114527</v>
      </c>
      <c r="DJ84">
        <f t="shared" si="185"/>
        <v>5.3967921187114527</v>
      </c>
      <c r="DK84">
        <f t="shared" si="185"/>
        <v>5.3967921187114527</v>
      </c>
      <c r="DL84">
        <f t="shared" si="185"/>
        <v>5.3967921187114527</v>
      </c>
      <c r="DM84">
        <f t="shared" si="185"/>
        <v>5.3967921187114527</v>
      </c>
      <c r="DN84">
        <f t="shared" si="185"/>
        <v>5.3967921187114527</v>
      </c>
      <c r="DO84">
        <f t="shared" si="185"/>
        <v>5.3967921187114527</v>
      </c>
      <c r="DP84">
        <f t="shared" si="185"/>
        <v>5.3967921187114527</v>
      </c>
      <c r="DQ84">
        <f t="shared" si="185"/>
        <v>5.3967921187114527</v>
      </c>
      <c r="DR84">
        <f t="shared" si="185"/>
        <v>5.3967921187114527</v>
      </c>
      <c r="DS84">
        <f t="shared" si="185"/>
        <v>5.3967921187114527</v>
      </c>
      <c r="DT84">
        <f t="shared" si="185"/>
        <v>5.3967921187114527</v>
      </c>
      <c r="DU84">
        <f t="shared" si="185"/>
        <v>5.3967921187114527</v>
      </c>
      <c r="DV84">
        <f t="shared" si="185"/>
        <v>5.3967921187114527</v>
      </c>
      <c r="DW84">
        <f t="shared" si="185"/>
        <v>5.3967921187114527</v>
      </c>
      <c r="DX84">
        <f t="shared" si="185"/>
        <v>5.3967921187114527</v>
      </c>
      <c r="DY84">
        <f t="shared" si="185"/>
        <v>5.3967921187114527</v>
      </c>
      <c r="DZ84">
        <f t="shared" si="185"/>
        <v>5.3967921187114527</v>
      </c>
      <c r="EA84">
        <f t="shared" si="185"/>
        <v>5.3967921187114527</v>
      </c>
      <c r="EB84">
        <f t="shared" ref="EB84:FG84" si="186">IF(EB$29="", EA84, EB42)</f>
        <v>5.3967921187114527</v>
      </c>
      <c r="EC84">
        <f t="shared" si="186"/>
        <v>5.3967921187114527</v>
      </c>
      <c r="ED84">
        <f t="shared" si="186"/>
        <v>5.3967921187114527</v>
      </c>
      <c r="EE84">
        <f t="shared" si="186"/>
        <v>5.3967921187114527</v>
      </c>
      <c r="EF84">
        <f t="shared" si="186"/>
        <v>5.3967921187114527</v>
      </c>
      <c r="EG84">
        <f t="shared" si="186"/>
        <v>5.3967921187114527</v>
      </c>
      <c r="EH84">
        <f t="shared" si="186"/>
        <v>5.3967921187114527</v>
      </c>
      <c r="EI84">
        <f t="shared" si="186"/>
        <v>5.3967921187114527</v>
      </c>
      <c r="EJ84">
        <f t="shared" si="186"/>
        <v>5.3967921187114527</v>
      </c>
      <c r="EK84">
        <f t="shared" si="186"/>
        <v>5.3967921187114527</v>
      </c>
      <c r="EL84">
        <f t="shared" si="186"/>
        <v>5.3967921187114527</v>
      </c>
      <c r="EM84">
        <f t="shared" si="186"/>
        <v>5.3967921187114527</v>
      </c>
      <c r="EN84">
        <f t="shared" si="186"/>
        <v>5.3967921187114527</v>
      </c>
      <c r="EO84">
        <f t="shared" si="186"/>
        <v>5.3967921187114527</v>
      </c>
      <c r="EP84">
        <f t="shared" si="186"/>
        <v>5.3967921187114527</v>
      </c>
      <c r="EQ84">
        <f t="shared" si="186"/>
        <v>5.3967921187114527</v>
      </c>
      <c r="ER84">
        <f t="shared" si="186"/>
        <v>5.3967921187114527</v>
      </c>
      <c r="ES84">
        <f t="shared" si="186"/>
        <v>5.3967921187114527</v>
      </c>
      <c r="ET84">
        <f t="shared" si="186"/>
        <v>5.3967921187114527</v>
      </c>
      <c r="EU84">
        <f t="shared" si="186"/>
        <v>5.3967921187114527</v>
      </c>
      <c r="EV84">
        <f t="shared" si="186"/>
        <v>5.3967921187114527</v>
      </c>
      <c r="EW84">
        <f t="shared" si="186"/>
        <v>5.3967921187114527</v>
      </c>
      <c r="EX84">
        <f t="shared" si="186"/>
        <v>5.3967921187114527</v>
      </c>
      <c r="EY84">
        <f t="shared" si="186"/>
        <v>5.3967921187114527</v>
      </c>
      <c r="EZ84">
        <f t="shared" si="186"/>
        <v>5.3967921187114527</v>
      </c>
      <c r="FA84">
        <f t="shared" si="186"/>
        <v>5.3967921187114527</v>
      </c>
      <c r="FB84">
        <f t="shared" si="186"/>
        <v>5.3967921187114527</v>
      </c>
      <c r="FC84">
        <f t="shared" si="186"/>
        <v>5.3967921187114527</v>
      </c>
      <c r="FD84">
        <f t="shared" si="186"/>
        <v>5.3967921187114527</v>
      </c>
      <c r="FE84">
        <f t="shared" si="186"/>
        <v>5.3967921187114527</v>
      </c>
      <c r="FF84">
        <f t="shared" si="186"/>
        <v>5.3967921187114527</v>
      </c>
      <c r="FG84">
        <f t="shared" si="186"/>
        <v>5.3967921187114527</v>
      </c>
      <c r="FH84">
        <f t="shared" ref="FH84:FS84" si="187">IF(FH$29="", FG84, FH42)</f>
        <v>5.3967921187114527</v>
      </c>
      <c r="FI84">
        <f t="shared" si="187"/>
        <v>5.3967921187114527</v>
      </c>
      <c r="FJ84">
        <f t="shared" si="187"/>
        <v>5.3967921187114527</v>
      </c>
      <c r="FK84">
        <f t="shared" si="187"/>
        <v>5.3967921187114527</v>
      </c>
      <c r="FL84">
        <f t="shared" si="187"/>
        <v>5.3967921187114527</v>
      </c>
      <c r="FM84">
        <f t="shared" si="187"/>
        <v>5.3967921187114527</v>
      </c>
      <c r="FN84">
        <f t="shared" si="187"/>
        <v>5.3967921187114527</v>
      </c>
      <c r="FO84">
        <f t="shared" si="187"/>
        <v>5.3967921187114527</v>
      </c>
      <c r="FP84">
        <f t="shared" si="187"/>
        <v>5.3967921187114527</v>
      </c>
      <c r="FQ84">
        <f t="shared" si="187"/>
        <v>5.3967921187114527</v>
      </c>
      <c r="FR84">
        <f t="shared" si="187"/>
        <v>5.3967921187114527</v>
      </c>
      <c r="FS84">
        <f t="shared" si="187"/>
        <v>5.3967921187114527</v>
      </c>
    </row>
    <row r="85" spans="1:175" x14ac:dyDescent="0.25">
      <c r="A85" t="s">
        <v>168</v>
      </c>
      <c r="C85">
        <v>0</v>
      </c>
      <c r="D85" t="str">
        <f>IF(D$29="","", D84-C84)</f>
        <v/>
      </c>
      <c r="E85" t="str">
        <f t="shared" ref="E85:BP85" si="188">IF(E$29="","", E84-D84)</f>
        <v/>
      </c>
      <c r="F85" t="str">
        <f t="shared" si="188"/>
        <v/>
      </c>
      <c r="G85" t="str">
        <f t="shared" si="188"/>
        <v/>
      </c>
      <c r="H85" t="str">
        <f t="shared" si="188"/>
        <v/>
      </c>
      <c r="I85" t="str">
        <f t="shared" si="188"/>
        <v/>
      </c>
      <c r="J85" t="str">
        <f t="shared" si="188"/>
        <v/>
      </c>
      <c r="K85" t="str">
        <f t="shared" si="188"/>
        <v/>
      </c>
      <c r="L85" t="str">
        <f t="shared" si="188"/>
        <v/>
      </c>
      <c r="M85" t="str">
        <f t="shared" si="188"/>
        <v/>
      </c>
      <c r="N85" t="str">
        <f t="shared" si="188"/>
        <v/>
      </c>
      <c r="O85" t="str">
        <f t="shared" si="188"/>
        <v/>
      </c>
      <c r="P85" t="str">
        <f t="shared" si="188"/>
        <v/>
      </c>
      <c r="Q85" t="str">
        <f t="shared" si="188"/>
        <v/>
      </c>
      <c r="R85" t="str">
        <f t="shared" si="188"/>
        <v/>
      </c>
      <c r="S85" t="str">
        <f t="shared" si="188"/>
        <v/>
      </c>
      <c r="T85" t="str">
        <f t="shared" si="188"/>
        <v/>
      </c>
      <c r="U85" t="str">
        <f t="shared" si="188"/>
        <v/>
      </c>
      <c r="V85" t="str">
        <f t="shared" si="188"/>
        <v/>
      </c>
      <c r="W85" t="str">
        <f t="shared" si="188"/>
        <v/>
      </c>
      <c r="X85" t="str">
        <f t="shared" si="188"/>
        <v/>
      </c>
      <c r="Y85" t="str">
        <f t="shared" si="188"/>
        <v/>
      </c>
      <c r="Z85" t="str">
        <f t="shared" si="188"/>
        <v/>
      </c>
      <c r="AA85">
        <f t="shared" si="188"/>
        <v>0</v>
      </c>
      <c r="AB85" t="str">
        <f t="shared" si="188"/>
        <v/>
      </c>
      <c r="AC85" t="str">
        <f t="shared" si="188"/>
        <v/>
      </c>
      <c r="AD85" t="str">
        <f t="shared" si="188"/>
        <v/>
      </c>
      <c r="AE85">
        <f t="shared" si="188"/>
        <v>0</v>
      </c>
      <c r="AF85" t="str">
        <f t="shared" si="188"/>
        <v/>
      </c>
      <c r="AG85">
        <f t="shared" si="188"/>
        <v>0</v>
      </c>
      <c r="AH85" t="str">
        <f t="shared" si="188"/>
        <v/>
      </c>
      <c r="AI85">
        <f t="shared" si="188"/>
        <v>0</v>
      </c>
      <c r="AJ85" t="str">
        <f t="shared" si="188"/>
        <v/>
      </c>
      <c r="AK85" t="str">
        <f t="shared" si="188"/>
        <v/>
      </c>
      <c r="AL85" t="str">
        <f t="shared" si="188"/>
        <v/>
      </c>
      <c r="AM85" t="str">
        <f t="shared" si="188"/>
        <v/>
      </c>
      <c r="AN85">
        <f t="shared" si="188"/>
        <v>0</v>
      </c>
      <c r="AO85" t="str">
        <f t="shared" si="188"/>
        <v/>
      </c>
      <c r="AP85">
        <f t="shared" si="188"/>
        <v>0</v>
      </c>
      <c r="AQ85" t="str">
        <f t="shared" si="188"/>
        <v/>
      </c>
      <c r="AR85" t="str">
        <f t="shared" si="188"/>
        <v/>
      </c>
      <c r="AS85" t="str">
        <f t="shared" si="188"/>
        <v/>
      </c>
      <c r="AT85">
        <f t="shared" si="188"/>
        <v>0</v>
      </c>
      <c r="AU85" t="str">
        <f t="shared" si="188"/>
        <v/>
      </c>
      <c r="AV85">
        <f t="shared" si="188"/>
        <v>0</v>
      </c>
      <c r="AW85" t="str">
        <f t="shared" si="188"/>
        <v/>
      </c>
      <c r="AX85" t="str">
        <f t="shared" si="188"/>
        <v/>
      </c>
      <c r="AY85">
        <f t="shared" si="188"/>
        <v>0</v>
      </c>
      <c r="AZ85" t="str">
        <f t="shared" si="188"/>
        <v/>
      </c>
      <c r="BA85">
        <f t="shared" si="188"/>
        <v>0</v>
      </c>
      <c r="BB85" t="str">
        <f t="shared" si="188"/>
        <v/>
      </c>
      <c r="BC85">
        <f t="shared" si="188"/>
        <v>0</v>
      </c>
      <c r="BD85" t="str">
        <f t="shared" si="188"/>
        <v/>
      </c>
      <c r="BE85" t="str">
        <f t="shared" si="188"/>
        <v/>
      </c>
      <c r="BF85" t="str">
        <f t="shared" si="188"/>
        <v/>
      </c>
      <c r="BG85" t="str">
        <f t="shared" si="188"/>
        <v/>
      </c>
      <c r="BH85">
        <f t="shared" si="188"/>
        <v>0</v>
      </c>
      <c r="BI85" t="str">
        <f t="shared" si="188"/>
        <v/>
      </c>
      <c r="BJ85">
        <f t="shared" si="188"/>
        <v>0</v>
      </c>
      <c r="BK85" t="str">
        <f t="shared" si="188"/>
        <v/>
      </c>
      <c r="BL85" t="str">
        <f t="shared" si="188"/>
        <v/>
      </c>
      <c r="BM85">
        <f t="shared" si="188"/>
        <v>0</v>
      </c>
      <c r="BN85">
        <f t="shared" si="188"/>
        <v>0</v>
      </c>
      <c r="BO85" t="str">
        <f t="shared" si="188"/>
        <v/>
      </c>
      <c r="BP85">
        <f t="shared" si="188"/>
        <v>0</v>
      </c>
      <c r="BQ85">
        <f t="shared" ref="BQ85:EB85" si="189">IF(BQ$29="","", BQ84-BP84)</f>
        <v>0</v>
      </c>
      <c r="BR85" t="str">
        <f t="shared" si="189"/>
        <v/>
      </c>
      <c r="BS85" t="str">
        <f t="shared" si="189"/>
        <v/>
      </c>
      <c r="BT85" t="str">
        <f t="shared" si="189"/>
        <v/>
      </c>
      <c r="BU85" t="str">
        <f t="shared" si="189"/>
        <v/>
      </c>
      <c r="BV85">
        <f t="shared" si="189"/>
        <v>0</v>
      </c>
      <c r="BW85" t="str">
        <f t="shared" si="189"/>
        <v/>
      </c>
      <c r="BX85">
        <f t="shared" si="189"/>
        <v>0</v>
      </c>
      <c r="BY85" t="str">
        <f t="shared" si="189"/>
        <v/>
      </c>
      <c r="BZ85" t="str">
        <f t="shared" si="189"/>
        <v/>
      </c>
      <c r="CA85">
        <f t="shared" si="189"/>
        <v>0</v>
      </c>
      <c r="CB85" t="str">
        <f t="shared" si="189"/>
        <v/>
      </c>
      <c r="CC85">
        <f t="shared" si="189"/>
        <v>0</v>
      </c>
      <c r="CD85" t="str">
        <f t="shared" si="189"/>
        <v/>
      </c>
      <c r="CE85">
        <f t="shared" si="189"/>
        <v>0</v>
      </c>
      <c r="CF85" t="str">
        <f t="shared" si="189"/>
        <v/>
      </c>
      <c r="CG85" t="str">
        <f t="shared" si="189"/>
        <v/>
      </c>
      <c r="CH85" t="str">
        <f t="shared" si="189"/>
        <v/>
      </c>
      <c r="CI85" t="str">
        <f t="shared" si="189"/>
        <v/>
      </c>
      <c r="CJ85">
        <f t="shared" si="189"/>
        <v>4.1332232662328252</v>
      </c>
      <c r="CK85" t="str">
        <f t="shared" si="189"/>
        <v/>
      </c>
      <c r="CL85">
        <f t="shared" si="189"/>
        <v>0</v>
      </c>
      <c r="CM85" t="str">
        <f t="shared" si="189"/>
        <v/>
      </c>
      <c r="CN85" t="str">
        <f t="shared" si="189"/>
        <v/>
      </c>
      <c r="CO85">
        <f t="shared" si="189"/>
        <v>0</v>
      </c>
      <c r="CP85" t="str">
        <f t="shared" si="189"/>
        <v/>
      </c>
      <c r="CQ85">
        <f t="shared" si="189"/>
        <v>1.2635688524786275</v>
      </c>
      <c r="CR85" t="str">
        <f t="shared" si="189"/>
        <v/>
      </c>
      <c r="CS85">
        <f t="shared" si="189"/>
        <v>0</v>
      </c>
      <c r="CT85" t="str">
        <f t="shared" si="189"/>
        <v/>
      </c>
      <c r="CU85" t="str">
        <f t="shared" si="189"/>
        <v/>
      </c>
      <c r="CV85" t="str">
        <f t="shared" si="189"/>
        <v/>
      </c>
      <c r="CW85" t="str">
        <f t="shared" si="189"/>
        <v/>
      </c>
      <c r="CX85">
        <f t="shared" si="189"/>
        <v>0</v>
      </c>
      <c r="CY85" t="str">
        <f t="shared" si="189"/>
        <v/>
      </c>
      <c r="CZ85">
        <f t="shared" si="189"/>
        <v>0</v>
      </c>
      <c r="DA85" t="str">
        <f t="shared" si="189"/>
        <v/>
      </c>
      <c r="DB85" t="str">
        <f t="shared" si="189"/>
        <v/>
      </c>
      <c r="DC85">
        <f t="shared" si="189"/>
        <v>0</v>
      </c>
      <c r="DD85" t="str">
        <f t="shared" si="189"/>
        <v/>
      </c>
      <c r="DE85">
        <f t="shared" si="189"/>
        <v>0</v>
      </c>
      <c r="DF85" t="str">
        <f t="shared" si="189"/>
        <v/>
      </c>
      <c r="DG85">
        <f t="shared" si="189"/>
        <v>0</v>
      </c>
      <c r="DH85" t="str">
        <f t="shared" si="189"/>
        <v/>
      </c>
      <c r="DI85" t="str">
        <f t="shared" si="189"/>
        <v/>
      </c>
      <c r="DJ85" t="str">
        <f t="shared" si="189"/>
        <v/>
      </c>
      <c r="DK85" t="str">
        <f t="shared" si="189"/>
        <v/>
      </c>
      <c r="DL85" t="str">
        <f t="shared" si="189"/>
        <v/>
      </c>
      <c r="DM85">
        <f t="shared" si="189"/>
        <v>0</v>
      </c>
      <c r="DN85" t="str">
        <f t="shared" si="189"/>
        <v/>
      </c>
      <c r="DO85">
        <f t="shared" si="189"/>
        <v>0</v>
      </c>
      <c r="DP85" t="str">
        <f t="shared" si="189"/>
        <v/>
      </c>
      <c r="DQ85" t="str">
        <f t="shared" si="189"/>
        <v/>
      </c>
      <c r="DR85" t="str">
        <f t="shared" si="189"/>
        <v/>
      </c>
      <c r="DS85" t="str">
        <f t="shared" si="189"/>
        <v/>
      </c>
      <c r="DT85" t="str">
        <f t="shared" si="189"/>
        <v/>
      </c>
      <c r="DU85" t="str">
        <f t="shared" si="189"/>
        <v/>
      </c>
      <c r="DV85" t="str">
        <f t="shared" si="189"/>
        <v/>
      </c>
      <c r="DW85" t="str">
        <f t="shared" si="189"/>
        <v/>
      </c>
      <c r="DX85" t="str">
        <f t="shared" si="189"/>
        <v/>
      </c>
      <c r="DY85" t="str">
        <f t="shared" si="189"/>
        <v/>
      </c>
      <c r="DZ85">
        <f t="shared" si="189"/>
        <v>0</v>
      </c>
      <c r="EA85" t="str">
        <f t="shared" si="189"/>
        <v/>
      </c>
      <c r="EB85" t="str">
        <f t="shared" si="189"/>
        <v/>
      </c>
      <c r="EC85" t="str">
        <f t="shared" ref="EC85:FS85" si="190">IF(EC$29="","", EC84-EB84)</f>
        <v/>
      </c>
      <c r="ED85" t="str">
        <f t="shared" si="190"/>
        <v/>
      </c>
      <c r="EE85" t="str">
        <f t="shared" si="190"/>
        <v/>
      </c>
      <c r="EF85" t="str">
        <f t="shared" si="190"/>
        <v/>
      </c>
      <c r="EG85" t="str">
        <f t="shared" si="190"/>
        <v/>
      </c>
      <c r="EH85">
        <f t="shared" si="190"/>
        <v>0</v>
      </c>
      <c r="EI85" t="str">
        <f t="shared" si="190"/>
        <v/>
      </c>
      <c r="EJ85" t="str">
        <f t="shared" si="190"/>
        <v/>
      </c>
      <c r="EK85" t="str">
        <f t="shared" si="190"/>
        <v/>
      </c>
      <c r="EL85" t="str">
        <f t="shared" si="190"/>
        <v/>
      </c>
      <c r="EM85" t="str">
        <f t="shared" si="190"/>
        <v/>
      </c>
      <c r="EN85" t="str">
        <f t="shared" si="190"/>
        <v/>
      </c>
      <c r="EO85" t="str">
        <f t="shared" si="190"/>
        <v/>
      </c>
      <c r="EP85" t="str">
        <f t="shared" si="190"/>
        <v/>
      </c>
      <c r="EQ85" t="str">
        <f t="shared" si="190"/>
        <v/>
      </c>
      <c r="ER85" t="str">
        <f t="shared" si="190"/>
        <v/>
      </c>
      <c r="ES85" t="str">
        <f t="shared" si="190"/>
        <v/>
      </c>
      <c r="ET85" t="str">
        <f t="shared" si="190"/>
        <v/>
      </c>
      <c r="EU85" t="str">
        <f t="shared" si="190"/>
        <v/>
      </c>
      <c r="EV85" t="str">
        <f t="shared" si="190"/>
        <v/>
      </c>
      <c r="EW85" t="str">
        <f t="shared" si="190"/>
        <v/>
      </c>
      <c r="EX85" t="str">
        <f t="shared" si="190"/>
        <v/>
      </c>
      <c r="EY85" t="str">
        <f t="shared" si="190"/>
        <v/>
      </c>
      <c r="EZ85" t="str">
        <f t="shared" si="190"/>
        <v/>
      </c>
      <c r="FA85" t="str">
        <f t="shared" si="190"/>
        <v/>
      </c>
      <c r="FB85" t="str">
        <f t="shared" si="190"/>
        <v/>
      </c>
      <c r="FC85" t="str">
        <f t="shared" si="190"/>
        <v/>
      </c>
      <c r="FD85" t="str">
        <f t="shared" si="190"/>
        <v/>
      </c>
      <c r="FE85" t="str">
        <f t="shared" si="190"/>
        <v/>
      </c>
      <c r="FF85" t="str">
        <f t="shared" si="190"/>
        <v/>
      </c>
      <c r="FG85" t="str">
        <f t="shared" si="190"/>
        <v/>
      </c>
      <c r="FH85">
        <f t="shared" si="190"/>
        <v>0</v>
      </c>
      <c r="FI85" t="str">
        <f t="shared" si="190"/>
        <v/>
      </c>
      <c r="FJ85" t="str">
        <f t="shared" si="190"/>
        <v/>
      </c>
      <c r="FK85" t="str">
        <f t="shared" si="190"/>
        <v/>
      </c>
      <c r="FL85" t="str">
        <f t="shared" si="190"/>
        <v/>
      </c>
      <c r="FM85" t="str">
        <f t="shared" si="190"/>
        <v/>
      </c>
      <c r="FN85" t="str">
        <f t="shared" si="190"/>
        <v/>
      </c>
      <c r="FO85" t="str">
        <f t="shared" si="190"/>
        <v/>
      </c>
      <c r="FP85" t="str">
        <f t="shared" si="190"/>
        <v/>
      </c>
      <c r="FQ85" t="str">
        <f t="shared" si="190"/>
        <v/>
      </c>
      <c r="FR85" t="str">
        <f t="shared" si="190"/>
        <v/>
      </c>
      <c r="FS85" t="str">
        <f t="shared" si="190"/>
        <v/>
      </c>
    </row>
    <row r="86" spans="1:175" x14ac:dyDescent="0.25">
      <c r="A86" t="s">
        <v>169</v>
      </c>
      <c r="C86">
        <v>0</v>
      </c>
      <c r="D86" t="str">
        <f t="shared" ref="D86:AI86" si="191">IF(D$29="","", (D81+D83-D85)/(C79+D16))</f>
        <v/>
      </c>
      <c r="E86" t="str">
        <f t="shared" si="191"/>
        <v/>
      </c>
      <c r="F86" t="str">
        <f t="shared" si="191"/>
        <v/>
      </c>
      <c r="G86" t="str">
        <f t="shared" si="191"/>
        <v/>
      </c>
      <c r="H86" t="str">
        <f t="shared" si="191"/>
        <v/>
      </c>
      <c r="I86" t="str">
        <f t="shared" si="191"/>
        <v/>
      </c>
      <c r="J86" t="str">
        <f t="shared" si="191"/>
        <v/>
      </c>
      <c r="K86" t="str">
        <f t="shared" si="191"/>
        <v/>
      </c>
      <c r="L86" t="str">
        <f t="shared" si="191"/>
        <v/>
      </c>
      <c r="M86" t="str">
        <f t="shared" si="191"/>
        <v/>
      </c>
      <c r="N86" t="str">
        <f t="shared" si="191"/>
        <v/>
      </c>
      <c r="O86" t="str">
        <f t="shared" si="191"/>
        <v/>
      </c>
      <c r="P86" t="str">
        <f t="shared" si="191"/>
        <v/>
      </c>
      <c r="Q86" t="str">
        <f t="shared" si="191"/>
        <v/>
      </c>
      <c r="R86" t="str">
        <f t="shared" si="191"/>
        <v/>
      </c>
      <c r="S86" t="str">
        <f t="shared" si="191"/>
        <v/>
      </c>
      <c r="T86" t="str">
        <f t="shared" si="191"/>
        <v/>
      </c>
      <c r="U86" t="str">
        <f t="shared" si="191"/>
        <v/>
      </c>
      <c r="V86" t="str">
        <f t="shared" si="191"/>
        <v/>
      </c>
      <c r="W86" t="str">
        <f t="shared" si="191"/>
        <v/>
      </c>
      <c r="X86" t="str">
        <f t="shared" si="191"/>
        <v/>
      </c>
      <c r="Y86" t="str">
        <f t="shared" si="191"/>
        <v/>
      </c>
      <c r="Z86" t="str">
        <f t="shared" si="191"/>
        <v/>
      </c>
      <c r="AA86">
        <f t="shared" si="191"/>
        <v>0.1800058512783588</v>
      </c>
      <c r="AB86" t="str">
        <f t="shared" si="191"/>
        <v/>
      </c>
      <c r="AC86" t="str">
        <f t="shared" si="191"/>
        <v/>
      </c>
      <c r="AD86" t="str">
        <f t="shared" si="191"/>
        <v/>
      </c>
      <c r="AE86">
        <f t="shared" si="191"/>
        <v>0.44799326288081998</v>
      </c>
      <c r="AF86" t="str">
        <f t="shared" si="191"/>
        <v/>
      </c>
      <c r="AG86">
        <f t="shared" si="191"/>
        <v>0.31471151325238017</v>
      </c>
      <c r="AH86" t="str">
        <f t="shared" si="191"/>
        <v/>
      </c>
      <c r="AI86">
        <f t="shared" si="191"/>
        <v>-0.90008614873209147</v>
      </c>
      <c r="AJ86" t="str">
        <f t="shared" ref="AJ86:BO86" si="192">IF(AJ$29="","", (AJ81+AJ83-AJ85)/(AI79+AJ16))</f>
        <v/>
      </c>
      <c r="AK86" t="str">
        <f t="shared" si="192"/>
        <v/>
      </c>
      <c r="AL86" t="str">
        <f t="shared" si="192"/>
        <v/>
      </c>
      <c r="AM86" t="str">
        <f t="shared" si="192"/>
        <v/>
      </c>
      <c r="AN86">
        <f t="shared" si="192"/>
        <v>0.60086614431454854</v>
      </c>
      <c r="AO86" t="str">
        <f t="shared" si="192"/>
        <v/>
      </c>
      <c r="AP86">
        <f t="shared" si="192"/>
        <v>-0.44663946803747406</v>
      </c>
      <c r="AQ86" t="str">
        <f t="shared" si="192"/>
        <v/>
      </c>
      <c r="AR86" t="str">
        <f t="shared" si="192"/>
        <v/>
      </c>
      <c r="AS86" t="str">
        <f t="shared" si="192"/>
        <v/>
      </c>
      <c r="AT86">
        <f t="shared" si="192"/>
        <v>1.1584096317192443</v>
      </c>
      <c r="AU86" t="str">
        <f t="shared" si="192"/>
        <v/>
      </c>
      <c r="AV86">
        <f t="shared" si="192"/>
        <v>-0.97059893977622347</v>
      </c>
      <c r="AW86" t="str">
        <f t="shared" si="192"/>
        <v/>
      </c>
      <c r="AX86" t="str">
        <f t="shared" si="192"/>
        <v/>
      </c>
      <c r="AY86">
        <f t="shared" si="192"/>
        <v>1.4762120185960483</v>
      </c>
      <c r="AZ86" t="str">
        <f t="shared" si="192"/>
        <v/>
      </c>
      <c r="BA86">
        <f t="shared" si="192"/>
        <v>-0.8749561788051512</v>
      </c>
      <c r="BB86" t="str">
        <f t="shared" si="192"/>
        <v/>
      </c>
      <c r="BC86">
        <f t="shared" si="192"/>
        <v>2.4315098971599762</v>
      </c>
      <c r="BD86" t="str">
        <f t="shared" si="192"/>
        <v/>
      </c>
      <c r="BE86" t="str">
        <f t="shared" si="192"/>
        <v/>
      </c>
      <c r="BF86" t="str">
        <f t="shared" si="192"/>
        <v/>
      </c>
      <c r="BG86" t="str">
        <f t="shared" si="192"/>
        <v/>
      </c>
      <c r="BH86">
        <f t="shared" si="192"/>
        <v>0.30782162244136918</v>
      </c>
      <c r="BI86" t="str">
        <f t="shared" si="192"/>
        <v/>
      </c>
      <c r="BJ86">
        <f t="shared" si="192"/>
        <v>1.2528336478818041</v>
      </c>
      <c r="BK86" t="str">
        <f t="shared" si="192"/>
        <v/>
      </c>
      <c r="BL86" t="str">
        <f t="shared" si="192"/>
        <v/>
      </c>
      <c r="BM86">
        <f t="shared" si="192"/>
        <v>0.4313492610155174</v>
      </c>
      <c r="BN86">
        <f t="shared" si="192"/>
        <v>0.95592371109418639</v>
      </c>
      <c r="BO86" t="str">
        <f t="shared" si="192"/>
        <v/>
      </c>
      <c r="BP86">
        <f t="shared" ref="BP86:CU86" si="193">IF(BP$29="","", (BP81+BP83-BP85)/(BO79+BP16))</f>
        <v>0.57927127418816304</v>
      </c>
      <c r="BQ86">
        <f t="shared" si="193"/>
        <v>2.360270011407509</v>
      </c>
      <c r="BR86" t="str">
        <f t="shared" si="193"/>
        <v/>
      </c>
      <c r="BS86" t="str">
        <f t="shared" si="193"/>
        <v/>
      </c>
      <c r="BT86" t="str">
        <f t="shared" si="193"/>
        <v/>
      </c>
      <c r="BU86" t="str">
        <f t="shared" si="193"/>
        <v/>
      </c>
      <c r="BV86">
        <f t="shared" si="193"/>
        <v>1.328121722702458</v>
      </c>
      <c r="BW86" t="str">
        <f t="shared" si="193"/>
        <v/>
      </c>
      <c r="BX86">
        <f t="shared" si="193"/>
        <v>-9.014632540953843E-2</v>
      </c>
      <c r="BY86" t="str">
        <f t="shared" si="193"/>
        <v/>
      </c>
      <c r="BZ86" t="str">
        <f t="shared" si="193"/>
        <v/>
      </c>
      <c r="CA86">
        <f t="shared" si="193"/>
        <v>1.8566118968131879</v>
      </c>
      <c r="CB86" t="str">
        <f t="shared" si="193"/>
        <v/>
      </c>
      <c r="CC86">
        <f t="shared" si="193"/>
        <v>0.3677581928709534</v>
      </c>
      <c r="CD86" t="str">
        <f t="shared" si="193"/>
        <v/>
      </c>
      <c r="CE86">
        <f t="shared" si="193"/>
        <v>1.9522254283796892</v>
      </c>
      <c r="CF86" t="str">
        <f t="shared" si="193"/>
        <v/>
      </c>
      <c r="CG86" t="str">
        <f t="shared" si="193"/>
        <v/>
      </c>
      <c r="CH86" t="str">
        <f t="shared" si="193"/>
        <v/>
      </c>
      <c r="CI86" t="str">
        <f t="shared" si="193"/>
        <v/>
      </c>
      <c r="CJ86">
        <f t="shared" si="193"/>
        <v>1.1347092188226293</v>
      </c>
      <c r="CK86" t="str">
        <f t="shared" si="193"/>
        <v/>
      </c>
      <c r="CL86">
        <f t="shared" si="193"/>
        <v>1.687978173266383</v>
      </c>
      <c r="CM86" t="str">
        <f t="shared" si="193"/>
        <v/>
      </c>
      <c r="CN86" t="str">
        <f t="shared" si="193"/>
        <v/>
      </c>
      <c r="CO86">
        <f t="shared" si="193"/>
        <v>2.1581759499615618</v>
      </c>
      <c r="CP86" t="str">
        <f t="shared" si="193"/>
        <v/>
      </c>
      <c r="CQ86">
        <f t="shared" si="193"/>
        <v>-1.3848021171164224</v>
      </c>
      <c r="CR86" t="str">
        <f t="shared" si="193"/>
        <v/>
      </c>
      <c r="CS86">
        <f t="shared" si="193"/>
        <v>1.8990544163746874</v>
      </c>
      <c r="CT86" t="str">
        <f t="shared" si="193"/>
        <v/>
      </c>
      <c r="CU86" t="str">
        <f t="shared" si="193"/>
        <v/>
      </c>
      <c r="CV86" t="str">
        <f t="shared" ref="CV86:EA86" si="194">IF(CV$29="","", (CV81+CV83-CV85)/(CU79+CV16))</f>
        <v/>
      </c>
      <c r="CW86" t="str">
        <f t="shared" si="194"/>
        <v/>
      </c>
      <c r="CX86">
        <f t="shared" si="194"/>
        <v>1.4181043001559877</v>
      </c>
      <c r="CY86" t="str">
        <f t="shared" si="194"/>
        <v/>
      </c>
      <c r="CZ86">
        <f t="shared" si="194"/>
        <v>-0.19467232706465984</v>
      </c>
      <c r="DA86" t="str">
        <f t="shared" si="194"/>
        <v/>
      </c>
      <c r="DB86" t="str">
        <f t="shared" si="194"/>
        <v/>
      </c>
      <c r="DC86">
        <f t="shared" si="194"/>
        <v>1.6604242183287186</v>
      </c>
      <c r="DD86" t="str">
        <f t="shared" si="194"/>
        <v/>
      </c>
      <c r="DE86">
        <f t="shared" si="194"/>
        <v>-0.59106753944733925</v>
      </c>
      <c r="DF86" t="str">
        <f t="shared" si="194"/>
        <v/>
      </c>
      <c r="DG86">
        <f t="shared" si="194"/>
        <v>1.9016319844066314</v>
      </c>
      <c r="DH86" t="str">
        <f t="shared" si="194"/>
        <v/>
      </c>
      <c r="DI86" t="str">
        <f t="shared" si="194"/>
        <v/>
      </c>
      <c r="DJ86" t="str">
        <f t="shared" si="194"/>
        <v/>
      </c>
      <c r="DK86" t="str">
        <f t="shared" si="194"/>
        <v/>
      </c>
      <c r="DL86" t="str">
        <f t="shared" si="194"/>
        <v/>
      </c>
      <c r="DM86">
        <f t="shared" si="194"/>
        <v>0.92079248522038815</v>
      </c>
      <c r="DN86" t="str">
        <f t="shared" si="194"/>
        <v/>
      </c>
      <c r="DO86">
        <f t="shared" si="194"/>
        <v>-0.48593591538159897</v>
      </c>
      <c r="DP86" t="str">
        <f t="shared" si="194"/>
        <v/>
      </c>
      <c r="DQ86" t="str">
        <f t="shared" si="194"/>
        <v/>
      </c>
      <c r="DR86" t="str">
        <f t="shared" si="194"/>
        <v/>
      </c>
      <c r="DS86" t="str">
        <f t="shared" si="194"/>
        <v/>
      </c>
      <c r="DT86" t="str">
        <f t="shared" si="194"/>
        <v/>
      </c>
      <c r="DU86" t="str">
        <f t="shared" si="194"/>
        <v/>
      </c>
      <c r="DV86" t="str">
        <f t="shared" si="194"/>
        <v/>
      </c>
      <c r="DW86" t="str">
        <f t="shared" si="194"/>
        <v/>
      </c>
      <c r="DX86" t="str">
        <f t="shared" si="194"/>
        <v/>
      </c>
      <c r="DY86" t="str">
        <f t="shared" si="194"/>
        <v/>
      </c>
      <c r="DZ86">
        <f t="shared" si="194"/>
        <v>0.63863394096859771</v>
      </c>
      <c r="EA86" t="str">
        <f t="shared" si="194"/>
        <v/>
      </c>
      <c r="EB86" t="str">
        <f t="shared" ref="EB86:FG86" si="195">IF(EB$29="","", (EB81+EB83-EB85)/(EA79+EB16))</f>
        <v/>
      </c>
      <c r="EC86" t="str">
        <f t="shared" si="195"/>
        <v/>
      </c>
      <c r="ED86" t="str">
        <f t="shared" si="195"/>
        <v/>
      </c>
      <c r="EE86" t="str">
        <f t="shared" si="195"/>
        <v/>
      </c>
      <c r="EF86" t="str">
        <f t="shared" si="195"/>
        <v/>
      </c>
      <c r="EG86" t="str">
        <f t="shared" si="195"/>
        <v/>
      </c>
      <c r="EH86">
        <f t="shared" si="195"/>
        <v>-0.10994503010005657</v>
      </c>
      <c r="EI86" t="str">
        <f t="shared" si="195"/>
        <v/>
      </c>
      <c r="EJ86" t="str">
        <f t="shared" si="195"/>
        <v/>
      </c>
      <c r="EK86" t="str">
        <f t="shared" si="195"/>
        <v/>
      </c>
      <c r="EL86" t="str">
        <f t="shared" si="195"/>
        <v/>
      </c>
      <c r="EM86" t="str">
        <f t="shared" si="195"/>
        <v/>
      </c>
      <c r="EN86" t="str">
        <f t="shared" si="195"/>
        <v/>
      </c>
      <c r="EO86" t="str">
        <f t="shared" si="195"/>
        <v/>
      </c>
      <c r="EP86" t="str">
        <f t="shared" si="195"/>
        <v/>
      </c>
      <c r="EQ86" t="str">
        <f t="shared" si="195"/>
        <v/>
      </c>
      <c r="ER86" t="str">
        <f t="shared" si="195"/>
        <v/>
      </c>
      <c r="ES86" t="str">
        <f t="shared" si="195"/>
        <v/>
      </c>
      <c r="ET86" t="str">
        <f t="shared" si="195"/>
        <v/>
      </c>
      <c r="EU86" t="str">
        <f t="shared" si="195"/>
        <v/>
      </c>
      <c r="EV86" t="str">
        <f t="shared" si="195"/>
        <v/>
      </c>
      <c r="EW86" t="str">
        <f t="shared" si="195"/>
        <v/>
      </c>
      <c r="EX86" t="str">
        <f t="shared" si="195"/>
        <v/>
      </c>
      <c r="EY86" t="str">
        <f t="shared" si="195"/>
        <v/>
      </c>
      <c r="EZ86" t="str">
        <f t="shared" si="195"/>
        <v/>
      </c>
      <c r="FA86" t="str">
        <f t="shared" si="195"/>
        <v/>
      </c>
      <c r="FB86" t="str">
        <f t="shared" si="195"/>
        <v/>
      </c>
      <c r="FC86" t="str">
        <f t="shared" si="195"/>
        <v/>
      </c>
      <c r="FD86" t="str">
        <f t="shared" si="195"/>
        <v/>
      </c>
      <c r="FE86" t="str">
        <f t="shared" si="195"/>
        <v/>
      </c>
      <c r="FF86" t="str">
        <f t="shared" si="195"/>
        <v/>
      </c>
      <c r="FG86" t="str">
        <f t="shared" si="195"/>
        <v/>
      </c>
      <c r="FH86">
        <f t="shared" ref="FH86:FS86" si="196">IF(FH$29="","", (FH81+FH83-FH85)/(FG79+FH16))</f>
        <v>0.14551322820383469</v>
      </c>
      <c r="FI86" t="str">
        <f t="shared" si="196"/>
        <v/>
      </c>
      <c r="FJ86" t="str">
        <f t="shared" si="196"/>
        <v/>
      </c>
      <c r="FK86" t="str">
        <f t="shared" si="196"/>
        <v/>
      </c>
      <c r="FL86" t="str">
        <f t="shared" si="196"/>
        <v/>
      </c>
      <c r="FM86" t="str">
        <f t="shared" si="196"/>
        <v/>
      </c>
      <c r="FN86" t="str">
        <f t="shared" si="196"/>
        <v/>
      </c>
      <c r="FO86" t="str">
        <f t="shared" si="196"/>
        <v/>
      </c>
      <c r="FP86" t="str">
        <f t="shared" si="196"/>
        <v/>
      </c>
      <c r="FQ86" t="str">
        <f t="shared" si="196"/>
        <v/>
      </c>
      <c r="FR86" t="str">
        <f t="shared" si="196"/>
        <v/>
      </c>
      <c r="FS86" t="str">
        <f t="shared" si="196"/>
        <v/>
      </c>
    </row>
    <row r="87" spans="1:175" x14ac:dyDescent="0.25">
      <c r="AH87">
        <f>IF(AH86="", AI87, AH86)</f>
        <v>-0.90008614873209147</v>
      </c>
      <c r="AI87">
        <f t="shared" ref="AI87:AN87" si="197">IF(AI86="", AJ87, AI86)</f>
        <v>-0.90008614873209147</v>
      </c>
      <c r="AJ87">
        <f t="shared" si="197"/>
        <v>0.60086614431454854</v>
      </c>
      <c r="AK87">
        <f t="shared" si="197"/>
        <v>0.60086614431454854</v>
      </c>
      <c r="AL87">
        <f t="shared" si="197"/>
        <v>0.60086614431454854</v>
      </c>
      <c r="AM87">
        <f t="shared" si="197"/>
        <v>0.60086614431454854</v>
      </c>
      <c r="AN87">
        <f t="shared" si="197"/>
        <v>0.60086614431454854</v>
      </c>
      <c r="AO87">
        <f>IF(AO86="", AP87, AO86)</f>
        <v>-0.44663946803747406</v>
      </c>
      <c r="AP87">
        <f t="shared" ref="AP87:DA87" si="198">IF(AP86="", AQ87, AP86)</f>
        <v>-0.44663946803747406</v>
      </c>
      <c r="AQ87">
        <f t="shared" si="198"/>
        <v>1.1584096317192443</v>
      </c>
      <c r="AR87">
        <f t="shared" si="198"/>
        <v>1.1584096317192443</v>
      </c>
      <c r="AS87">
        <f t="shared" si="198"/>
        <v>1.1584096317192443</v>
      </c>
      <c r="AT87">
        <f t="shared" si="198"/>
        <v>1.1584096317192443</v>
      </c>
      <c r="AU87">
        <f t="shared" si="198"/>
        <v>-0.97059893977622347</v>
      </c>
      <c r="AV87">
        <f t="shared" si="198"/>
        <v>-0.97059893977622347</v>
      </c>
      <c r="AW87">
        <f t="shared" si="198"/>
        <v>1.4762120185960483</v>
      </c>
      <c r="AX87">
        <f t="shared" si="198"/>
        <v>1.4762120185960483</v>
      </c>
      <c r="AY87">
        <f t="shared" si="198"/>
        <v>1.4762120185960483</v>
      </c>
      <c r="AZ87">
        <f t="shared" si="198"/>
        <v>-0.8749561788051512</v>
      </c>
      <c r="BA87">
        <f t="shared" si="198"/>
        <v>-0.8749561788051512</v>
      </c>
      <c r="BB87">
        <f t="shared" si="198"/>
        <v>2.4315098971599762</v>
      </c>
      <c r="BC87">
        <f t="shared" si="198"/>
        <v>2.4315098971599762</v>
      </c>
      <c r="BD87">
        <f t="shared" si="198"/>
        <v>0.30782162244136918</v>
      </c>
      <c r="BE87">
        <f t="shared" si="198"/>
        <v>0.30782162244136918</v>
      </c>
      <c r="BF87">
        <f t="shared" si="198"/>
        <v>0.30782162244136918</v>
      </c>
      <c r="BG87">
        <f t="shared" si="198"/>
        <v>0.30782162244136918</v>
      </c>
      <c r="BH87">
        <f t="shared" si="198"/>
        <v>0.30782162244136918</v>
      </c>
      <c r="BI87">
        <f t="shared" si="198"/>
        <v>1.2528336478818041</v>
      </c>
      <c r="BJ87">
        <f t="shared" si="198"/>
        <v>1.2528336478818041</v>
      </c>
      <c r="BK87">
        <f t="shared" si="198"/>
        <v>0.4313492610155174</v>
      </c>
      <c r="BL87">
        <f t="shared" si="198"/>
        <v>0.4313492610155174</v>
      </c>
      <c r="BM87">
        <f t="shared" si="198"/>
        <v>0.4313492610155174</v>
      </c>
      <c r="BN87">
        <f t="shared" si="198"/>
        <v>0.95592371109418639</v>
      </c>
      <c r="BO87">
        <f t="shared" si="198"/>
        <v>0.57927127418816304</v>
      </c>
      <c r="BP87">
        <f t="shared" si="198"/>
        <v>0.57927127418816304</v>
      </c>
      <c r="BQ87">
        <f t="shared" si="198"/>
        <v>2.360270011407509</v>
      </c>
      <c r="BR87">
        <f t="shared" si="198"/>
        <v>1.328121722702458</v>
      </c>
      <c r="BS87">
        <f t="shared" si="198"/>
        <v>1.328121722702458</v>
      </c>
      <c r="BT87">
        <f t="shared" si="198"/>
        <v>1.328121722702458</v>
      </c>
      <c r="BU87">
        <f t="shared" si="198"/>
        <v>1.328121722702458</v>
      </c>
      <c r="BV87">
        <f t="shared" si="198"/>
        <v>1.328121722702458</v>
      </c>
      <c r="BW87">
        <f t="shared" si="198"/>
        <v>-9.014632540953843E-2</v>
      </c>
      <c r="BX87">
        <f t="shared" si="198"/>
        <v>-9.014632540953843E-2</v>
      </c>
      <c r="BY87">
        <f t="shared" si="198"/>
        <v>1.8566118968131879</v>
      </c>
      <c r="BZ87">
        <f t="shared" si="198"/>
        <v>1.8566118968131879</v>
      </c>
      <c r="CA87">
        <f t="shared" si="198"/>
        <v>1.8566118968131879</v>
      </c>
      <c r="CB87">
        <f t="shared" si="198"/>
        <v>0.3677581928709534</v>
      </c>
      <c r="CC87">
        <f t="shared" si="198"/>
        <v>0.3677581928709534</v>
      </c>
      <c r="CD87">
        <f t="shared" si="198"/>
        <v>1.9522254283796892</v>
      </c>
      <c r="CE87">
        <f t="shared" si="198"/>
        <v>1.9522254283796892</v>
      </c>
      <c r="CF87">
        <f t="shared" si="198"/>
        <v>1.1347092188226293</v>
      </c>
      <c r="CG87">
        <f t="shared" si="198"/>
        <v>1.1347092188226293</v>
      </c>
      <c r="CH87">
        <f t="shared" si="198"/>
        <v>1.1347092188226293</v>
      </c>
      <c r="CI87">
        <f t="shared" si="198"/>
        <v>1.1347092188226293</v>
      </c>
      <c r="CJ87">
        <f t="shared" si="198"/>
        <v>1.1347092188226293</v>
      </c>
      <c r="CK87">
        <f t="shared" si="198"/>
        <v>1.687978173266383</v>
      </c>
      <c r="CL87">
        <f t="shared" si="198"/>
        <v>1.687978173266383</v>
      </c>
      <c r="CM87">
        <f t="shared" si="198"/>
        <v>2.1581759499615618</v>
      </c>
      <c r="CN87">
        <f t="shared" si="198"/>
        <v>2.1581759499615618</v>
      </c>
      <c r="CO87">
        <f t="shared" si="198"/>
        <v>2.1581759499615618</v>
      </c>
      <c r="CP87">
        <f t="shared" si="198"/>
        <v>-1.3848021171164224</v>
      </c>
      <c r="CQ87">
        <f t="shared" si="198"/>
        <v>-1.3848021171164224</v>
      </c>
      <c r="CR87">
        <f t="shared" si="198"/>
        <v>1.8990544163746874</v>
      </c>
      <c r="CS87">
        <f t="shared" si="198"/>
        <v>1.8990544163746874</v>
      </c>
      <c r="CT87">
        <f t="shared" si="198"/>
        <v>1.4181043001559877</v>
      </c>
      <c r="CU87">
        <f t="shared" si="198"/>
        <v>1.4181043001559877</v>
      </c>
      <c r="CV87">
        <f t="shared" si="198"/>
        <v>1.4181043001559877</v>
      </c>
      <c r="CW87">
        <f t="shared" si="198"/>
        <v>1.4181043001559877</v>
      </c>
      <c r="CX87">
        <f t="shared" si="198"/>
        <v>1.4181043001559877</v>
      </c>
      <c r="CY87">
        <f t="shared" si="198"/>
        <v>-0.19467232706465984</v>
      </c>
      <c r="CZ87">
        <f t="shared" si="198"/>
        <v>-0.19467232706465984</v>
      </c>
      <c r="DA87">
        <f t="shared" si="198"/>
        <v>1.6604242183287186</v>
      </c>
      <c r="DB87">
        <f t="shared" ref="DB87:FM87" si="199">IF(DB86="", DC87, DB86)</f>
        <v>1.6604242183287186</v>
      </c>
      <c r="DC87">
        <f t="shared" si="199"/>
        <v>1.6604242183287186</v>
      </c>
      <c r="DD87">
        <f t="shared" si="199"/>
        <v>-0.59106753944733925</v>
      </c>
      <c r="DE87">
        <f t="shared" si="199"/>
        <v>-0.59106753944733925</v>
      </c>
      <c r="DF87">
        <f t="shared" si="199"/>
        <v>1.9016319844066314</v>
      </c>
      <c r="DG87">
        <f t="shared" si="199"/>
        <v>1.9016319844066314</v>
      </c>
      <c r="DH87">
        <f t="shared" si="199"/>
        <v>0.92079248522038815</v>
      </c>
      <c r="DI87">
        <f t="shared" si="199"/>
        <v>0.92079248522038815</v>
      </c>
      <c r="DJ87">
        <f t="shared" si="199"/>
        <v>0.92079248522038815</v>
      </c>
      <c r="DK87">
        <f t="shared" si="199"/>
        <v>0.92079248522038815</v>
      </c>
      <c r="DL87">
        <f t="shared" si="199"/>
        <v>0.92079248522038815</v>
      </c>
      <c r="DM87">
        <f t="shared" si="199"/>
        <v>0.92079248522038815</v>
      </c>
      <c r="DN87">
        <f t="shared" si="199"/>
        <v>-0.48593591538159897</v>
      </c>
      <c r="DO87">
        <f t="shared" si="199"/>
        <v>-0.48593591538159897</v>
      </c>
      <c r="DP87">
        <f t="shared" si="199"/>
        <v>0.63863394096859771</v>
      </c>
      <c r="DQ87">
        <f t="shared" si="199"/>
        <v>0.63863394096859771</v>
      </c>
      <c r="DR87">
        <f t="shared" si="199"/>
        <v>0.63863394096859771</v>
      </c>
      <c r="DS87">
        <f t="shared" si="199"/>
        <v>0.63863394096859771</v>
      </c>
      <c r="DT87">
        <f t="shared" si="199"/>
        <v>0.63863394096859771</v>
      </c>
      <c r="DU87">
        <f t="shared" si="199"/>
        <v>0.63863394096859771</v>
      </c>
      <c r="DV87">
        <f t="shared" si="199"/>
        <v>0.63863394096859771</v>
      </c>
      <c r="DW87">
        <f t="shared" si="199"/>
        <v>0.63863394096859771</v>
      </c>
      <c r="DX87">
        <f t="shared" si="199"/>
        <v>0.63863394096859771</v>
      </c>
      <c r="DY87">
        <f t="shared" si="199"/>
        <v>0.63863394096859771</v>
      </c>
      <c r="DZ87">
        <f t="shared" si="199"/>
        <v>0.63863394096859771</v>
      </c>
      <c r="EA87">
        <f t="shared" si="199"/>
        <v>-0.10994503010005657</v>
      </c>
      <c r="EB87">
        <f t="shared" si="199"/>
        <v>-0.10994503010005657</v>
      </c>
      <c r="EC87">
        <f t="shared" si="199"/>
        <v>-0.10994503010005657</v>
      </c>
      <c r="ED87">
        <f t="shared" si="199"/>
        <v>-0.10994503010005657</v>
      </c>
      <c r="EE87">
        <f t="shared" si="199"/>
        <v>-0.10994503010005657</v>
      </c>
      <c r="EF87">
        <f t="shared" si="199"/>
        <v>-0.10994503010005657</v>
      </c>
      <c r="EG87">
        <f t="shared" si="199"/>
        <v>-0.10994503010005657</v>
      </c>
      <c r="EH87">
        <f t="shared" si="199"/>
        <v>-0.10994503010005657</v>
      </c>
      <c r="EI87">
        <f t="shared" si="199"/>
        <v>0.14551322820383469</v>
      </c>
      <c r="EJ87">
        <f t="shared" si="199"/>
        <v>0.14551322820383469</v>
      </c>
      <c r="EK87">
        <f t="shared" si="199"/>
        <v>0.14551322820383469</v>
      </c>
      <c r="EL87">
        <f t="shared" si="199"/>
        <v>0.14551322820383469</v>
      </c>
      <c r="EM87">
        <f t="shared" si="199"/>
        <v>0.14551322820383469</v>
      </c>
      <c r="EN87">
        <f t="shared" si="199"/>
        <v>0.14551322820383469</v>
      </c>
      <c r="EO87">
        <f t="shared" si="199"/>
        <v>0.14551322820383469</v>
      </c>
      <c r="EP87">
        <f t="shared" si="199"/>
        <v>0.14551322820383469</v>
      </c>
      <c r="EQ87">
        <f t="shared" si="199"/>
        <v>0.14551322820383469</v>
      </c>
      <c r="ER87">
        <f t="shared" si="199"/>
        <v>0.14551322820383469</v>
      </c>
      <c r="ES87">
        <f t="shared" si="199"/>
        <v>0.14551322820383469</v>
      </c>
      <c r="ET87">
        <f t="shared" si="199"/>
        <v>0.14551322820383469</v>
      </c>
      <c r="EU87">
        <f t="shared" si="199"/>
        <v>0.14551322820383469</v>
      </c>
      <c r="EV87">
        <f t="shared" si="199"/>
        <v>0.14551322820383469</v>
      </c>
      <c r="EW87">
        <f t="shared" si="199"/>
        <v>0.14551322820383469</v>
      </c>
      <c r="EX87">
        <f t="shared" si="199"/>
        <v>0.14551322820383469</v>
      </c>
      <c r="EY87">
        <f t="shared" si="199"/>
        <v>0.14551322820383469</v>
      </c>
      <c r="EZ87">
        <f t="shared" si="199"/>
        <v>0.14551322820383469</v>
      </c>
      <c r="FA87">
        <f t="shared" si="199"/>
        <v>0.14551322820383469</v>
      </c>
      <c r="FB87">
        <f t="shared" si="199"/>
        <v>0.14551322820383469</v>
      </c>
      <c r="FC87">
        <f t="shared" si="199"/>
        <v>0.14551322820383469</v>
      </c>
      <c r="FD87">
        <f t="shared" si="199"/>
        <v>0.14551322820383469</v>
      </c>
      <c r="FE87">
        <f t="shared" si="199"/>
        <v>0.14551322820383469</v>
      </c>
      <c r="FF87">
        <f t="shared" si="199"/>
        <v>0.14551322820383469</v>
      </c>
      <c r="FG87">
        <f t="shared" si="199"/>
        <v>0.14551322820383469</v>
      </c>
      <c r="FH87">
        <f t="shared" si="199"/>
        <v>0.14551322820383469</v>
      </c>
      <c r="FI87">
        <f t="shared" si="199"/>
        <v>0</v>
      </c>
      <c r="FJ87">
        <f t="shared" si="199"/>
        <v>0</v>
      </c>
      <c r="FK87">
        <f t="shared" si="199"/>
        <v>0</v>
      </c>
      <c r="FL87">
        <f t="shared" si="199"/>
        <v>0</v>
      </c>
      <c r="FM87">
        <f t="shared" si="199"/>
        <v>0</v>
      </c>
      <c r="FN87">
        <f t="shared" ref="FN87:FS87" si="200">IF(FN86="", FO87, FN86)</f>
        <v>0</v>
      </c>
      <c r="FO87">
        <f t="shared" si="200"/>
        <v>0</v>
      </c>
      <c r="FP87">
        <f t="shared" si="200"/>
        <v>0</v>
      </c>
      <c r="FQ87">
        <f t="shared" si="200"/>
        <v>0</v>
      </c>
      <c r="FR87">
        <f t="shared" si="200"/>
        <v>0</v>
      </c>
      <c r="FS87">
        <f t="shared" si="200"/>
        <v>0</v>
      </c>
    </row>
    <row r="88" spans="1:175" x14ac:dyDescent="0.25">
      <c r="A88" t="s">
        <v>183</v>
      </c>
      <c r="D88" t="str">
        <f>IF(ISNUMBER(D87),AVERAGE(#REF!),"")</f>
        <v/>
      </c>
      <c r="E88" t="str">
        <f>IF(ISNUMBER(E87),AVERAGE(#REF!),"")</f>
        <v/>
      </c>
      <c r="F88" t="str">
        <f t="shared" ref="F88:L88" si="201">IF(ISNUMBER(F87),AVERAGE(A87:K87),"")</f>
        <v/>
      </c>
      <c r="G88" t="str">
        <f t="shared" si="201"/>
        <v/>
      </c>
      <c r="H88" t="str">
        <f t="shared" si="201"/>
        <v/>
      </c>
      <c r="I88" t="str">
        <f t="shared" si="201"/>
        <v/>
      </c>
      <c r="J88" t="str">
        <f t="shared" si="201"/>
        <v/>
      </c>
      <c r="K88" t="str">
        <f t="shared" si="201"/>
        <v/>
      </c>
      <c r="L88" t="str">
        <f t="shared" si="201"/>
        <v/>
      </c>
      <c r="M88" t="str">
        <f>IF(ISNUMBER(M87),AVERAGE(#REF!),"")</f>
        <v/>
      </c>
      <c r="N88" t="str">
        <f>IF(ISNUMBER(N87),AVERAGE(#REF!),"")</f>
        <v/>
      </c>
      <c r="O88" t="str">
        <f t="shared" ref="O88:U88" si="202">IF(ISNUMBER(O87),AVERAGE(J87:T87),"")</f>
        <v/>
      </c>
      <c r="P88" t="str">
        <f t="shared" si="202"/>
        <v/>
      </c>
      <c r="Q88" t="str">
        <f t="shared" si="202"/>
        <v/>
      </c>
      <c r="R88" t="str">
        <f t="shared" si="202"/>
        <v/>
      </c>
      <c r="S88" t="str">
        <f t="shared" si="202"/>
        <v/>
      </c>
      <c r="T88" t="str">
        <f t="shared" si="202"/>
        <v/>
      </c>
      <c r="U88" t="str">
        <f t="shared" si="202"/>
        <v/>
      </c>
      <c r="V88" t="str">
        <f>IF(ISNUMBER(V87),AVERAGE(#REF!),"")</f>
        <v/>
      </c>
      <c r="W88" t="str">
        <f>IF(ISNUMBER(W87),AVERAGE(#REF!),"")</f>
        <v/>
      </c>
      <c r="X88" t="str">
        <f t="shared" ref="X88:AG88" si="203">IF(ISNUMBER(X87),AVERAGE(S87:AC87),"")</f>
        <v/>
      </c>
      <c r="Y88" t="str">
        <f t="shared" si="203"/>
        <v/>
      </c>
      <c r="Z88" t="str">
        <f t="shared" si="203"/>
        <v/>
      </c>
      <c r="AA88" t="str">
        <f t="shared" si="203"/>
        <v/>
      </c>
      <c r="AB88" t="str">
        <f t="shared" si="203"/>
        <v/>
      </c>
      <c r="AC88" t="str">
        <f t="shared" si="203"/>
        <v/>
      </c>
      <c r="AD88" t="str">
        <f t="shared" si="203"/>
        <v/>
      </c>
      <c r="AE88" t="str">
        <f t="shared" si="203"/>
        <v/>
      </c>
      <c r="AF88" t="str">
        <f t="shared" si="203"/>
        <v/>
      </c>
      <c r="AG88" t="str">
        <f t="shared" si="203"/>
        <v/>
      </c>
      <c r="AH88">
        <f>IF(ISNUMBER(AH87),AVERAGE(AA87:AO87),"")</f>
        <v>9.4689869508885721E-2</v>
      </c>
      <c r="AI88">
        <f t="shared" ref="AI88:CT88" si="204">IF(ISNUMBER(AI87),AVERAGE(AB87:AP87),"")</f>
        <v>3.454216533706797E-2</v>
      </c>
      <c r="AJ88">
        <f t="shared" si="204"/>
        <v>0.1469289119752856</v>
      </c>
      <c r="AK88">
        <f t="shared" si="204"/>
        <v>0.23888170467928183</v>
      </c>
      <c r="AL88">
        <f t="shared" si="204"/>
        <v>0.31550903193261204</v>
      </c>
      <c r="AM88">
        <f t="shared" si="204"/>
        <v>0.38034753960850681</v>
      </c>
      <c r="AN88">
        <f t="shared" si="204"/>
        <v>0.28385136250959753</v>
      </c>
      <c r="AO88">
        <f t="shared" si="204"/>
        <v>0.20022134235720948</v>
      </c>
      <c r="AP88">
        <f t="shared" si="204"/>
        <v>0.3586412201790854</v>
      </c>
      <c r="AQ88">
        <f t="shared" si="204"/>
        <v>0.51706109800096156</v>
      </c>
      <c r="AR88">
        <f t="shared" si="204"/>
        <v>0.57541748961972805</v>
      </c>
      <c r="AS88">
        <f t="shared" si="204"/>
        <v>0.47702933474508136</v>
      </c>
      <c r="AT88">
        <f t="shared" si="204"/>
        <v>0.37864117987043483</v>
      </c>
      <c r="AU88">
        <f t="shared" si="204"/>
        <v>0.5006840967267967</v>
      </c>
      <c r="AV88">
        <f t="shared" si="204"/>
        <v>0.62272701358315852</v>
      </c>
      <c r="AW88">
        <f t="shared" si="204"/>
        <v>0.67302441961508142</v>
      </c>
      <c r="AX88">
        <f t="shared" si="204"/>
        <v>0.7233218256470042</v>
      </c>
      <c r="AY88">
        <f t="shared" si="204"/>
        <v>0.66661595836181253</v>
      </c>
      <c r="AZ88">
        <f t="shared" si="204"/>
        <v>0.60991009107662075</v>
      </c>
      <c r="BA88">
        <f t="shared" si="204"/>
        <v>0.55320422379142919</v>
      </c>
      <c r="BB88">
        <f t="shared" si="204"/>
        <v>0.55949915820226648</v>
      </c>
      <c r="BC88">
        <f t="shared" si="204"/>
        <v>0.70772799737946834</v>
      </c>
      <c r="BD88">
        <f t="shared" si="204"/>
        <v>0.80119121076558431</v>
      </c>
      <c r="BE88">
        <f t="shared" si="204"/>
        <v>0.73153369359354914</v>
      </c>
      <c r="BF88">
        <f t="shared" si="204"/>
        <v>0.66187617642151375</v>
      </c>
      <c r="BG88">
        <f t="shared" si="204"/>
        <v>0.62719028925472287</v>
      </c>
      <c r="BH88">
        <f t="shared" si="204"/>
        <v>0.72413878612094384</v>
      </c>
      <c r="BI88">
        <f t="shared" si="204"/>
        <v>0.82108728298716471</v>
      </c>
      <c r="BJ88">
        <f t="shared" si="204"/>
        <v>0.81633795727033354</v>
      </c>
      <c r="BK88">
        <f t="shared" si="204"/>
        <v>0.74277874563983237</v>
      </c>
      <c r="BL88">
        <f t="shared" si="204"/>
        <v>0.81079875232390497</v>
      </c>
      <c r="BM88">
        <f t="shared" si="204"/>
        <v>0.87881875900797746</v>
      </c>
      <c r="BN88">
        <f t="shared" si="204"/>
        <v>0.94683876569205006</v>
      </c>
      <c r="BO88">
        <f t="shared" si="204"/>
        <v>1.0148587723761227</v>
      </c>
      <c r="BP88">
        <f t="shared" si="204"/>
        <v>0.98832757585272879</v>
      </c>
      <c r="BQ88">
        <f t="shared" si="204"/>
        <v>0.89879557763330586</v>
      </c>
      <c r="BR88">
        <f t="shared" si="204"/>
        <v>0.93904746089539826</v>
      </c>
      <c r="BS88">
        <f t="shared" si="204"/>
        <v>1.0340649699485764</v>
      </c>
      <c r="BT88">
        <f t="shared" si="204"/>
        <v>1.1290824790017544</v>
      </c>
      <c r="BU88">
        <f t="shared" si="204"/>
        <v>1.1248430744587836</v>
      </c>
      <c r="BV88">
        <f t="shared" si="204"/>
        <v>1.0856320399105679</v>
      </c>
      <c r="BW88">
        <f t="shared" si="204"/>
        <v>1.1771623168566696</v>
      </c>
      <c r="BX88">
        <f t="shared" si="204"/>
        <v>1.2686925938027713</v>
      </c>
      <c r="BY88">
        <f t="shared" si="204"/>
        <v>1.1869885409637793</v>
      </c>
      <c r="BZ88">
        <f t="shared" si="204"/>
        <v>1.1740943740384575</v>
      </c>
      <c r="CA88">
        <f t="shared" si="204"/>
        <v>1.1612002071131355</v>
      </c>
      <c r="CB88">
        <f t="shared" si="204"/>
        <v>1.1483060401878133</v>
      </c>
      <c r="CC88">
        <f t="shared" si="204"/>
        <v>1.1354118732624916</v>
      </c>
      <c r="CD88">
        <f t="shared" si="204"/>
        <v>1.1594023033000866</v>
      </c>
      <c r="CE88">
        <f t="shared" si="204"/>
        <v>1.2779439365451482</v>
      </c>
      <c r="CF88">
        <f t="shared" si="204"/>
        <v>1.4278320882365549</v>
      </c>
      <c r="CG88">
        <f t="shared" si="204"/>
        <v>1.447936358446446</v>
      </c>
      <c r="CH88">
        <f t="shared" si="204"/>
        <v>1.4680406286563377</v>
      </c>
      <c r="CI88">
        <f t="shared" si="204"/>
        <v>1.2519463610610306</v>
      </c>
      <c r="CJ88">
        <f t="shared" si="204"/>
        <v>1.1351090070618723</v>
      </c>
      <c r="CK88">
        <f t="shared" si="204"/>
        <v>1.2371954219621215</v>
      </c>
      <c r="CL88">
        <f t="shared" si="204"/>
        <v>1.2336506878284548</v>
      </c>
      <c r="CM88">
        <f t="shared" si="204"/>
        <v>1.1980426126135413</v>
      </c>
      <c r="CN88">
        <f t="shared" si="204"/>
        <v>1.2169356180357651</v>
      </c>
      <c r="CO88">
        <f t="shared" si="204"/>
        <v>1.2358286234579892</v>
      </c>
      <c r="CP88">
        <f t="shared" si="204"/>
        <v>1.2547216288802128</v>
      </c>
      <c r="CQ88">
        <f t="shared" si="204"/>
        <v>1.2736146343024368</v>
      </c>
      <c r="CR88">
        <f t="shared" si="204"/>
        <v>1.1849891979099509</v>
      </c>
      <c r="CS88">
        <f t="shared" si="204"/>
        <v>1.059479164554548</v>
      </c>
      <c r="CT88">
        <f t="shared" si="204"/>
        <v>1.0576422342253702</v>
      </c>
      <c r="CU88">
        <f t="shared" ref="CU88:FF88" si="205">IF(ISNUMBER(CU87),AVERAGE(CN87:DB87),"")</f>
        <v>1.0244587854498473</v>
      </c>
      <c r="CV88">
        <f t="shared" si="205"/>
        <v>0.9912753366743241</v>
      </c>
      <c r="CW88">
        <f t="shared" si="205"/>
        <v>0.8079924373803975</v>
      </c>
      <c r="CX88">
        <f t="shared" si="205"/>
        <v>0.86090807589166973</v>
      </c>
      <c r="CY88">
        <f t="shared" si="205"/>
        <v>1.0800036826598733</v>
      </c>
      <c r="CZ88">
        <f t="shared" si="205"/>
        <v>1.0801755205286694</v>
      </c>
      <c r="DA88">
        <f t="shared" si="205"/>
        <v>1.0149580584517166</v>
      </c>
      <c r="DB88">
        <f t="shared" si="205"/>
        <v>0.9818039374560098</v>
      </c>
      <c r="DC88">
        <f t="shared" si="205"/>
        <v>0.94864981646030333</v>
      </c>
      <c r="DD88">
        <f t="shared" si="205"/>
        <v>0.91549569546459664</v>
      </c>
      <c r="DE88">
        <f t="shared" si="205"/>
        <v>0.88234157446889017</v>
      </c>
      <c r="DF88">
        <f t="shared" si="205"/>
        <v>0.84918745347318347</v>
      </c>
      <c r="DG88">
        <f t="shared" si="205"/>
        <v>0.82976988091872095</v>
      </c>
      <c r="DH88">
        <f t="shared" si="205"/>
        <v>0.81035230836425831</v>
      </c>
      <c r="DI88">
        <f t="shared" si="205"/>
        <v>0.74223295654025001</v>
      </c>
      <c r="DJ88">
        <f t="shared" si="205"/>
        <v>0.67411360471624193</v>
      </c>
      <c r="DK88">
        <f t="shared" si="205"/>
        <v>0.60599425289223385</v>
      </c>
      <c r="DL88">
        <f t="shared" si="205"/>
        <v>0.68797435158662956</v>
      </c>
      <c r="DM88">
        <f t="shared" si="205"/>
        <v>0.76995445028102538</v>
      </c>
      <c r="DN88">
        <f t="shared" si="205"/>
        <v>0.68575458071848983</v>
      </c>
      <c r="DO88">
        <f t="shared" si="205"/>
        <v>0.60155471115595427</v>
      </c>
      <c r="DP88">
        <f t="shared" si="205"/>
        <v>0.5827441415391682</v>
      </c>
      <c r="DQ88">
        <f t="shared" si="205"/>
        <v>0.56393357192238225</v>
      </c>
      <c r="DR88">
        <f t="shared" si="205"/>
        <v>0.54512300230559629</v>
      </c>
      <c r="DS88">
        <f t="shared" si="205"/>
        <v>0.52631243268881023</v>
      </c>
      <c r="DT88">
        <f t="shared" si="205"/>
        <v>0.45759659833411387</v>
      </c>
      <c r="DU88">
        <f t="shared" si="205"/>
        <v>0.38888076397941762</v>
      </c>
      <c r="DV88">
        <f t="shared" si="205"/>
        <v>0.41394682299818708</v>
      </c>
      <c r="DW88">
        <f t="shared" si="205"/>
        <v>0.4390128820169566</v>
      </c>
      <c r="DX88">
        <f t="shared" si="205"/>
        <v>0.38910761727904636</v>
      </c>
      <c r="DY88">
        <f t="shared" si="205"/>
        <v>0.33920235254113607</v>
      </c>
      <c r="DZ88">
        <f t="shared" si="205"/>
        <v>0.28929708780322577</v>
      </c>
      <c r="EA88">
        <f t="shared" si="205"/>
        <v>0.23939182306531551</v>
      </c>
      <c r="EB88">
        <f t="shared" si="205"/>
        <v>0.20651710888099797</v>
      </c>
      <c r="EC88">
        <f t="shared" si="205"/>
        <v>0.17364239469668044</v>
      </c>
      <c r="ED88">
        <f t="shared" si="205"/>
        <v>0.14076768051236285</v>
      </c>
      <c r="EE88">
        <f t="shared" si="205"/>
        <v>0.10789296632804526</v>
      </c>
      <c r="EF88">
        <f t="shared" si="205"/>
        <v>7.5018252143727732E-2</v>
      </c>
      <c r="EG88">
        <f t="shared" si="205"/>
        <v>4.2143537959410213E-2</v>
      </c>
      <c r="EH88">
        <f t="shared" si="205"/>
        <v>9.2688237750926765E-3</v>
      </c>
      <c r="EI88">
        <f t="shared" si="205"/>
        <v>2.6299374328685433E-2</v>
      </c>
      <c r="EJ88">
        <f t="shared" si="205"/>
        <v>4.3329924882278187E-2</v>
      </c>
      <c r="EK88">
        <f t="shared" si="205"/>
        <v>6.0360475435870947E-2</v>
      </c>
      <c r="EL88">
        <f t="shared" si="205"/>
        <v>7.7391025989463694E-2</v>
      </c>
      <c r="EM88">
        <f t="shared" si="205"/>
        <v>9.4421576543056454E-2</v>
      </c>
      <c r="EN88">
        <f t="shared" si="205"/>
        <v>0.11145212709664921</v>
      </c>
      <c r="EO88">
        <f t="shared" si="205"/>
        <v>0.12848267765024196</v>
      </c>
      <c r="EP88">
        <f t="shared" si="205"/>
        <v>0.14551322820383469</v>
      </c>
      <c r="EQ88">
        <f t="shared" si="205"/>
        <v>0.14551322820383469</v>
      </c>
      <c r="ER88">
        <f t="shared" si="205"/>
        <v>0.14551322820383469</v>
      </c>
      <c r="ES88">
        <f t="shared" si="205"/>
        <v>0.14551322820383469</v>
      </c>
      <c r="ET88">
        <f t="shared" si="205"/>
        <v>0.14551322820383469</v>
      </c>
      <c r="EU88">
        <f t="shared" si="205"/>
        <v>0.14551322820383469</v>
      </c>
      <c r="EV88">
        <f t="shared" si="205"/>
        <v>0.14551322820383469</v>
      </c>
      <c r="EW88">
        <f t="shared" si="205"/>
        <v>0.14551322820383469</v>
      </c>
      <c r="EX88">
        <f t="shared" si="205"/>
        <v>0.14551322820383469</v>
      </c>
      <c r="EY88">
        <f t="shared" si="205"/>
        <v>0.14551322820383469</v>
      </c>
      <c r="EZ88">
        <f t="shared" si="205"/>
        <v>0.14551322820383469</v>
      </c>
      <c r="FA88">
        <f t="shared" si="205"/>
        <v>0.14551322820383469</v>
      </c>
      <c r="FB88">
        <f t="shared" si="205"/>
        <v>0.13581234632357905</v>
      </c>
      <c r="FC88">
        <f t="shared" si="205"/>
        <v>0.12611146444332341</v>
      </c>
      <c r="FD88">
        <f t="shared" si="205"/>
        <v>0.11641058256306776</v>
      </c>
      <c r="FE88">
        <f t="shared" si="205"/>
        <v>0.10670970068281212</v>
      </c>
      <c r="FF88">
        <f t="shared" si="205"/>
        <v>9.7008818802556462E-2</v>
      </c>
      <c r="FG88">
        <f t="shared" ref="FG88:FS88" si="206">IF(ISNUMBER(FG87),AVERAGE(EZ87:FN87),"")</f>
        <v>8.7307936922300822E-2</v>
      </c>
      <c r="FH88">
        <f t="shared" si="206"/>
        <v>7.7607055042045167E-2</v>
      </c>
      <c r="FI88">
        <f t="shared" si="206"/>
        <v>6.7906173161789526E-2</v>
      </c>
      <c r="FJ88">
        <f t="shared" si="206"/>
        <v>5.8205291281533879E-2</v>
      </c>
      <c r="FK88">
        <f t="shared" si="206"/>
        <v>4.8504409401278231E-2</v>
      </c>
      <c r="FL88">
        <f t="shared" si="206"/>
        <v>3.8803527521022584E-2</v>
      </c>
      <c r="FM88">
        <f t="shared" si="206"/>
        <v>3.1181406043678861E-2</v>
      </c>
      <c r="FN88">
        <f t="shared" si="206"/>
        <v>2.2386650492897644E-2</v>
      </c>
      <c r="FO88">
        <f t="shared" si="206"/>
        <v>1.2126102350319558E-2</v>
      </c>
      <c r="FP88">
        <f t="shared" si="206"/>
        <v>0</v>
      </c>
      <c r="FQ88">
        <f t="shared" si="206"/>
        <v>0</v>
      </c>
      <c r="FR88">
        <f t="shared" si="206"/>
        <v>0</v>
      </c>
      <c r="FS88">
        <f t="shared" si="206"/>
        <v>0</v>
      </c>
    </row>
  </sheetData>
  <phoneticPr fontId="0" type="noConversion"/>
  <pageMargins left="0.31" right="0.26" top="0.49" bottom="0.5" header="0.5" footer="0.5"/>
  <pageSetup scale="91" orientation="portrait"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IV89"/>
  <sheetViews>
    <sheetView zoomScaleNormal="100" workbookViewId="0">
      <pane xSplit="1" ySplit="8" topLeftCell="W39" activePane="bottomRight" state="frozen"/>
      <selection pane="topRight" activeCell="B1" sqref="B1"/>
      <selection pane="bottomLeft" activeCell="A9" sqref="A9"/>
      <selection pane="bottomRight" activeCell="AA45" sqref="AA45"/>
    </sheetView>
  </sheetViews>
  <sheetFormatPr defaultColWidth="7.33203125" defaultRowHeight="13.2" x14ac:dyDescent="0.25"/>
  <cols>
    <col min="1" max="1" width="18.44140625" customWidth="1"/>
    <col min="2" max="2" width="8.88671875" bestFit="1" customWidth="1"/>
    <col min="3" max="175" width="7.6640625" customWidth="1"/>
  </cols>
  <sheetData>
    <row r="1" spans="1:175" ht="15.6" x14ac:dyDescent="0.3">
      <c r="A1" s="7" t="s">
        <v>0</v>
      </c>
      <c r="B1" s="7"/>
      <c r="C1" s="7"/>
      <c r="D1" s="7" t="s">
        <v>310</v>
      </c>
      <c r="E1" s="7"/>
      <c r="F1" s="7" t="s">
        <v>46</v>
      </c>
      <c r="H1" s="97" t="s">
        <v>267</v>
      </c>
      <c r="U1" s="7" t="str">
        <f>D1</f>
        <v>Corn 13 #3</v>
      </c>
      <c r="W1" s="29" t="str">
        <f>$H1</f>
        <v>80-80</v>
      </c>
      <c r="AJ1" s="7" t="str">
        <f>D1</f>
        <v>Corn 13 #3</v>
      </c>
      <c r="AL1" s="29" t="str">
        <f>$H1</f>
        <v>80-80</v>
      </c>
      <c r="AZ1" s="7" t="str">
        <f>D1</f>
        <v>Corn 13 #3</v>
      </c>
      <c r="BB1" s="29" t="str">
        <f>$H1</f>
        <v>80-80</v>
      </c>
      <c r="BS1" s="7" t="str">
        <f>D1</f>
        <v>Corn 13 #3</v>
      </c>
      <c r="BU1" s="29" t="str">
        <f>$H1</f>
        <v>80-80</v>
      </c>
      <c r="CH1" s="7" t="str">
        <f>D1</f>
        <v>Corn 13 #3</v>
      </c>
      <c r="CJ1" s="29" t="str">
        <f>$H1</f>
        <v>80-80</v>
      </c>
      <c r="DF1" s="7" t="str">
        <f>D1</f>
        <v>Corn 13 #3</v>
      </c>
      <c r="DH1" s="29" t="str">
        <f>$H1</f>
        <v>80-80</v>
      </c>
      <c r="DX1" s="7" t="str">
        <f>D1</f>
        <v>Corn 13 #3</v>
      </c>
      <c r="DZ1" s="29" t="str">
        <f>$H1</f>
        <v>80-80</v>
      </c>
    </row>
    <row r="3" spans="1:175" x14ac:dyDescent="0.25">
      <c r="A3" t="s">
        <v>1</v>
      </c>
      <c r="C3" s="144">
        <f>'Raw Data'!B3</f>
        <v>41042</v>
      </c>
      <c r="D3" s="144">
        <f>'Raw Data'!C3</f>
        <v>41043</v>
      </c>
      <c r="E3" s="144">
        <f>'Raw Data'!D3</f>
        <v>41044</v>
      </c>
      <c r="F3" s="144">
        <f>'Raw Data'!E3</f>
        <v>41045</v>
      </c>
      <c r="G3" s="144">
        <f>'Raw Data'!F3</f>
        <v>41046</v>
      </c>
      <c r="H3" s="144">
        <f>'Raw Data'!G3</f>
        <v>41047</v>
      </c>
      <c r="I3" s="144">
        <f>'Raw Data'!H3</f>
        <v>41048</v>
      </c>
      <c r="J3" s="144">
        <f>'Raw Data'!I3</f>
        <v>41049</v>
      </c>
      <c r="K3" s="144">
        <f>'Raw Data'!J3</f>
        <v>41050</v>
      </c>
      <c r="L3" s="144">
        <f>'Raw Data'!K3</f>
        <v>41051</v>
      </c>
      <c r="M3" s="144">
        <f>'Raw Data'!L3</f>
        <v>41052</v>
      </c>
      <c r="N3" s="144">
        <f>'Raw Data'!M3</f>
        <v>41053</v>
      </c>
      <c r="O3" s="144">
        <f>'Raw Data'!N3</f>
        <v>41054</v>
      </c>
      <c r="P3" s="144">
        <f>'Raw Data'!O3</f>
        <v>41055</v>
      </c>
      <c r="Q3" s="144">
        <f>'Raw Data'!P3</f>
        <v>41056</v>
      </c>
      <c r="R3" s="144">
        <f>'Raw Data'!Q3</f>
        <v>41057</v>
      </c>
      <c r="S3" s="144">
        <f>'Raw Data'!R3</f>
        <v>41058</v>
      </c>
      <c r="T3" s="144">
        <f>'Raw Data'!S3</f>
        <v>41059</v>
      </c>
      <c r="U3" s="144">
        <f>'Raw Data'!T3</f>
        <v>41060</v>
      </c>
      <c r="V3" s="144">
        <f>'Raw Data'!U3</f>
        <v>41061</v>
      </c>
      <c r="W3" s="144">
        <f>'Raw Data'!V3</f>
        <v>41062</v>
      </c>
      <c r="X3" s="144">
        <f>'Raw Data'!W3</f>
        <v>41063</v>
      </c>
      <c r="Y3" s="144">
        <f>'Raw Data'!X3</f>
        <v>41064</v>
      </c>
      <c r="Z3" s="144">
        <f>'Raw Data'!Y3</f>
        <v>41065</v>
      </c>
      <c r="AA3" s="144">
        <f>'Raw Data'!Z3</f>
        <v>41066</v>
      </c>
      <c r="AB3" s="144">
        <f>'Raw Data'!AA3</f>
        <v>41067</v>
      </c>
      <c r="AC3" s="144">
        <f>'Raw Data'!AB3</f>
        <v>41068</v>
      </c>
      <c r="AD3" s="144">
        <f>'Raw Data'!AC3</f>
        <v>41069</v>
      </c>
      <c r="AE3" s="144">
        <f>'Raw Data'!AD3</f>
        <v>41070</v>
      </c>
      <c r="AF3" s="144">
        <f>'Raw Data'!AE3</f>
        <v>41071</v>
      </c>
      <c r="AG3" s="144">
        <f>'Raw Data'!AF3</f>
        <v>41072</v>
      </c>
      <c r="AH3" s="144">
        <f>'Raw Data'!AG3</f>
        <v>41073</v>
      </c>
      <c r="AI3" s="144">
        <f>'Raw Data'!AH3</f>
        <v>41074</v>
      </c>
      <c r="AJ3" s="144">
        <f>'Raw Data'!AI3</f>
        <v>41075</v>
      </c>
      <c r="AK3" s="144">
        <f>'Raw Data'!AJ3</f>
        <v>41076</v>
      </c>
      <c r="AL3" s="144">
        <f>'Raw Data'!AK3</f>
        <v>41077</v>
      </c>
      <c r="AM3" s="144">
        <f>'Raw Data'!AL3</f>
        <v>41078</v>
      </c>
      <c r="AN3" s="144">
        <f>'Raw Data'!AM3</f>
        <v>41079</v>
      </c>
      <c r="AO3" s="144">
        <f>'Raw Data'!AN3</f>
        <v>41080</v>
      </c>
      <c r="AP3" s="144">
        <f>'Raw Data'!AO3</f>
        <v>41081</v>
      </c>
      <c r="AQ3" s="144">
        <f>'Raw Data'!AP3</f>
        <v>41082</v>
      </c>
      <c r="AR3" s="144">
        <f>'Raw Data'!AQ3</f>
        <v>41083</v>
      </c>
      <c r="AS3" s="144">
        <f>'Raw Data'!AR3</f>
        <v>41084</v>
      </c>
      <c r="AT3" s="144">
        <f>'Raw Data'!AS3</f>
        <v>41085</v>
      </c>
      <c r="AU3" s="144">
        <f>'Raw Data'!AT3</f>
        <v>41086</v>
      </c>
      <c r="AV3" s="144">
        <f>'Raw Data'!AU3</f>
        <v>41087</v>
      </c>
      <c r="AW3" s="144">
        <f>'Raw Data'!AV3</f>
        <v>41088</v>
      </c>
      <c r="AX3" s="144">
        <f>'Raw Data'!AW3</f>
        <v>41089</v>
      </c>
      <c r="AY3" s="144">
        <f>'Raw Data'!AX3</f>
        <v>41090</v>
      </c>
      <c r="AZ3" s="144">
        <f>'Raw Data'!AY3</f>
        <v>41091</v>
      </c>
      <c r="BA3" s="144">
        <f>'Raw Data'!AZ3</f>
        <v>41092</v>
      </c>
      <c r="BB3" s="144">
        <f>'Raw Data'!BA3</f>
        <v>41093</v>
      </c>
      <c r="BC3" s="144">
        <f>'Raw Data'!BB3</f>
        <v>41094</v>
      </c>
      <c r="BD3" s="144">
        <f>'Raw Data'!BC3</f>
        <v>41095</v>
      </c>
      <c r="BE3" s="144">
        <f>'Raw Data'!BD3</f>
        <v>41096</v>
      </c>
      <c r="BF3" s="144">
        <f>'Raw Data'!BE3</f>
        <v>41097</v>
      </c>
      <c r="BG3" s="144">
        <f>'Raw Data'!BF3</f>
        <v>41098</v>
      </c>
      <c r="BH3" s="144">
        <f>'Raw Data'!BG3</f>
        <v>41099</v>
      </c>
      <c r="BI3" s="144">
        <f>'Raw Data'!BH3</f>
        <v>41100</v>
      </c>
      <c r="BJ3" s="144">
        <f>'Raw Data'!BI3</f>
        <v>41101</v>
      </c>
      <c r="BK3" s="144">
        <f>'Raw Data'!BJ3</f>
        <v>41102</v>
      </c>
      <c r="BL3" s="144">
        <f>'Raw Data'!BK3</f>
        <v>41103</v>
      </c>
      <c r="BM3" s="144">
        <f>'Raw Data'!BL3</f>
        <v>41104</v>
      </c>
      <c r="BN3" s="144">
        <f>'Raw Data'!BM3</f>
        <v>41105</v>
      </c>
      <c r="BO3" s="144">
        <f>'Raw Data'!BN3</f>
        <v>41106</v>
      </c>
      <c r="BP3" s="144">
        <f>'Raw Data'!BO3</f>
        <v>41107</v>
      </c>
      <c r="BQ3" s="144">
        <f>'Raw Data'!BP3</f>
        <v>41108</v>
      </c>
      <c r="BR3" s="144">
        <f>'Raw Data'!BQ3</f>
        <v>41109</v>
      </c>
      <c r="BS3" s="144">
        <f>'Raw Data'!BR3</f>
        <v>41110</v>
      </c>
      <c r="BT3" s="144">
        <f>'Raw Data'!BS3</f>
        <v>41111</v>
      </c>
      <c r="BU3" s="144">
        <f>'Raw Data'!BT3</f>
        <v>41112</v>
      </c>
      <c r="BV3" s="144">
        <f>'Raw Data'!BU3</f>
        <v>41113</v>
      </c>
      <c r="BW3" s="144">
        <f>'Raw Data'!BV3</f>
        <v>41114</v>
      </c>
      <c r="BX3" s="144">
        <f>'Raw Data'!BW3</f>
        <v>41115</v>
      </c>
      <c r="BY3" s="144">
        <f>'Raw Data'!BX3</f>
        <v>41116</v>
      </c>
      <c r="BZ3" s="144">
        <f>'Raw Data'!BY3</f>
        <v>41117</v>
      </c>
      <c r="CA3" s="144">
        <f>'Raw Data'!BZ3</f>
        <v>41118</v>
      </c>
      <c r="CB3" s="144">
        <f>'Raw Data'!CA3</f>
        <v>41119</v>
      </c>
      <c r="CC3" s="144">
        <f>'Raw Data'!CB3</f>
        <v>41120</v>
      </c>
      <c r="CD3" s="144">
        <f>'Raw Data'!CC3</f>
        <v>41121</v>
      </c>
      <c r="CE3" s="144">
        <f>'Raw Data'!CD3</f>
        <v>41122</v>
      </c>
      <c r="CF3" s="144">
        <f>'Raw Data'!CE3</f>
        <v>41123</v>
      </c>
      <c r="CG3" s="144">
        <f>'Raw Data'!CF3</f>
        <v>41124</v>
      </c>
      <c r="CH3" s="144">
        <f>'Raw Data'!CG3</f>
        <v>41125</v>
      </c>
      <c r="CI3" s="144">
        <f>'Raw Data'!CH3</f>
        <v>41126</v>
      </c>
      <c r="CJ3" s="144">
        <f>'Raw Data'!CI3</f>
        <v>41127</v>
      </c>
      <c r="CK3" s="144">
        <f>'Raw Data'!CJ3</f>
        <v>41128</v>
      </c>
      <c r="CL3" s="144">
        <f>'Raw Data'!CK3</f>
        <v>41129</v>
      </c>
      <c r="CM3" s="144">
        <f>'Raw Data'!CL3</f>
        <v>41130</v>
      </c>
      <c r="CN3" s="144">
        <f>'Raw Data'!CM3</f>
        <v>41131</v>
      </c>
      <c r="CO3" s="144">
        <f>'Raw Data'!CN3</f>
        <v>41132</v>
      </c>
      <c r="CP3" s="144">
        <f>'Raw Data'!CO3</f>
        <v>41133</v>
      </c>
      <c r="CQ3" s="144">
        <f>'Raw Data'!CP3</f>
        <v>41134</v>
      </c>
      <c r="CR3" s="144">
        <f>'Raw Data'!CQ3</f>
        <v>41135</v>
      </c>
      <c r="CS3" s="144">
        <f>'Raw Data'!CR3</f>
        <v>41136</v>
      </c>
      <c r="CT3" s="144">
        <f>'Raw Data'!CS3</f>
        <v>41137</v>
      </c>
      <c r="CU3" s="144">
        <f>'Raw Data'!CT3</f>
        <v>41138</v>
      </c>
      <c r="CV3" s="144">
        <f>'Raw Data'!CU3</f>
        <v>41139</v>
      </c>
      <c r="CW3" s="144">
        <f>'Raw Data'!CV3</f>
        <v>41140</v>
      </c>
      <c r="CX3" s="144">
        <f>'Raw Data'!CW3</f>
        <v>41141</v>
      </c>
      <c r="CY3" s="144">
        <f>'Raw Data'!CX3</f>
        <v>41142</v>
      </c>
      <c r="CZ3" s="144">
        <f>'Raw Data'!CY3</f>
        <v>41143</v>
      </c>
      <c r="DA3" s="144">
        <f>'Raw Data'!CZ3</f>
        <v>41144</v>
      </c>
      <c r="DB3" s="144">
        <f>'Raw Data'!DA3</f>
        <v>41145</v>
      </c>
      <c r="DC3" s="144">
        <f>'Raw Data'!DB3</f>
        <v>41146</v>
      </c>
      <c r="DD3" s="144">
        <f>'Raw Data'!DC3</f>
        <v>41147</v>
      </c>
      <c r="DE3" s="144">
        <f>'Raw Data'!DD3</f>
        <v>41148</v>
      </c>
      <c r="DF3" s="144">
        <f>'Raw Data'!DE3</f>
        <v>41149</v>
      </c>
      <c r="DG3" s="144">
        <f>'Raw Data'!DF3</f>
        <v>41150</v>
      </c>
      <c r="DH3" s="144">
        <f>'Raw Data'!DG3</f>
        <v>41151</v>
      </c>
      <c r="DI3" s="144">
        <f>'Raw Data'!DH3</f>
        <v>41152</v>
      </c>
      <c r="DJ3" s="144">
        <f>'Raw Data'!DI3</f>
        <v>41153</v>
      </c>
      <c r="DK3" s="144">
        <f>'Raw Data'!DJ3</f>
        <v>41154</v>
      </c>
      <c r="DL3" s="144">
        <f>'Raw Data'!DK3</f>
        <v>41155</v>
      </c>
      <c r="DM3" s="144">
        <f>'Raw Data'!DL3</f>
        <v>41156</v>
      </c>
      <c r="DN3" s="144">
        <f>'Raw Data'!DM3</f>
        <v>41157</v>
      </c>
      <c r="DO3" s="144">
        <f>'Raw Data'!DN3</f>
        <v>41158</v>
      </c>
      <c r="DP3" s="144">
        <f>'Raw Data'!DO3</f>
        <v>41159</v>
      </c>
      <c r="DQ3" s="144">
        <f>'Raw Data'!DP3</f>
        <v>41160</v>
      </c>
      <c r="DR3" s="144">
        <f>'Raw Data'!DQ3</f>
        <v>41161</v>
      </c>
      <c r="DS3" s="144">
        <f>'Raw Data'!DR3</f>
        <v>41162</v>
      </c>
      <c r="DT3" s="144">
        <f>'Raw Data'!DS3</f>
        <v>41163</v>
      </c>
      <c r="DU3" s="144">
        <f>'Raw Data'!DT3</f>
        <v>41164</v>
      </c>
      <c r="DV3" s="144">
        <f>'Raw Data'!DU3</f>
        <v>41165</v>
      </c>
      <c r="DW3" s="144">
        <f>'Raw Data'!DV3</f>
        <v>41166</v>
      </c>
      <c r="DX3" s="144">
        <f>'Raw Data'!DW3</f>
        <v>41167</v>
      </c>
      <c r="DY3" s="144">
        <f>'Raw Data'!DX3</f>
        <v>41168</v>
      </c>
      <c r="DZ3" s="144">
        <f>'Raw Data'!DY3</f>
        <v>41169</v>
      </c>
      <c r="EA3" s="144">
        <f>'Raw Data'!DZ3</f>
        <v>41170</v>
      </c>
      <c r="EB3" s="144">
        <f>'Raw Data'!EA3</f>
        <v>41171</v>
      </c>
      <c r="EC3" s="144">
        <f>'Raw Data'!EB3</f>
        <v>41172</v>
      </c>
      <c r="ED3" s="144">
        <f>'Raw Data'!EC3</f>
        <v>41173</v>
      </c>
      <c r="EE3" s="144">
        <f>'Raw Data'!ED3</f>
        <v>41174</v>
      </c>
      <c r="EF3" s="144">
        <f>'Raw Data'!EE3</f>
        <v>41175</v>
      </c>
      <c r="EG3" s="144">
        <f>'Raw Data'!EF3</f>
        <v>41176</v>
      </c>
      <c r="EH3" s="144">
        <f>'Raw Data'!EG3</f>
        <v>41177</v>
      </c>
      <c r="EI3" s="144">
        <f>'Raw Data'!EH3</f>
        <v>41178</v>
      </c>
      <c r="EJ3" s="144">
        <f>'Raw Data'!EI3</f>
        <v>41179</v>
      </c>
      <c r="EK3" s="144">
        <f>'Raw Data'!EJ3</f>
        <v>41180</v>
      </c>
      <c r="EL3" s="144">
        <f>'Raw Data'!EK3</f>
        <v>41181</v>
      </c>
      <c r="EM3" s="144">
        <f>'Raw Data'!EL3</f>
        <v>41182</v>
      </c>
      <c r="EN3" s="144">
        <f>'Raw Data'!EM3</f>
        <v>41183</v>
      </c>
      <c r="EO3" s="144">
        <f>'Raw Data'!EN3</f>
        <v>41184</v>
      </c>
      <c r="EP3" s="144">
        <f>'Raw Data'!EO3</f>
        <v>41185</v>
      </c>
      <c r="EQ3" s="144">
        <f>'Raw Data'!EP3</f>
        <v>41186</v>
      </c>
      <c r="ER3" s="144">
        <f>'Raw Data'!EQ3</f>
        <v>41187</v>
      </c>
      <c r="ES3" s="144">
        <f>'Raw Data'!ER3</f>
        <v>41188</v>
      </c>
      <c r="ET3" s="144">
        <f>'Raw Data'!ES3</f>
        <v>41189</v>
      </c>
      <c r="EU3" s="144">
        <f>'Raw Data'!ET3</f>
        <v>41190</v>
      </c>
      <c r="EV3" s="144">
        <f>'Raw Data'!EU3</f>
        <v>41191</v>
      </c>
      <c r="EW3" s="144">
        <f>'Raw Data'!EV3</f>
        <v>41192</v>
      </c>
      <c r="EX3" s="144">
        <f>'Raw Data'!EW3</f>
        <v>41193</v>
      </c>
      <c r="EY3" s="144">
        <f>'Raw Data'!EX3</f>
        <v>41194</v>
      </c>
      <c r="EZ3" s="144">
        <f>'Raw Data'!EY3</f>
        <v>41195</v>
      </c>
      <c r="FA3" s="144">
        <f>'Raw Data'!EZ3</f>
        <v>41196</v>
      </c>
      <c r="FB3" s="144">
        <f>'Raw Data'!FA3</f>
        <v>41197</v>
      </c>
      <c r="FC3" s="144">
        <f>'Raw Data'!FB3</f>
        <v>41198</v>
      </c>
      <c r="FD3" s="144">
        <f>'Raw Data'!FC3</f>
        <v>41199</v>
      </c>
      <c r="FE3" s="144">
        <f>'Raw Data'!FD3</f>
        <v>41200</v>
      </c>
      <c r="FF3" s="144">
        <f>'Raw Data'!FE3</f>
        <v>41201</v>
      </c>
      <c r="FG3" s="144">
        <f>'Raw Data'!FF3</f>
        <v>41202</v>
      </c>
      <c r="FH3" s="144">
        <f>'Raw Data'!FG3</f>
        <v>41203</v>
      </c>
      <c r="FI3" s="144">
        <f>'Raw Data'!FH3</f>
        <v>41204</v>
      </c>
      <c r="FJ3" s="144">
        <f>'Raw Data'!FI3</f>
        <v>41205</v>
      </c>
      <c r="FK3" s="144">
        <f>'Raw Data'!FJ3</f>
        <v>41206</v>
      </c>
      <c r="FL3" s="144">
        <f>'Raw Data'!FK3</f>
        <v>41207</v>
      </c>
      <c r="FM3" s="144">
        <f>'Raw Data'!FL3</f>
        <v>41208</v>
      </c>
      <c r="FN3" s="144">
        <f>'Raw Data'!FM3</f>
        <v>41209</v>
      </c>
      <c r="FO3" s="144">
        <f>'Raw Data'!FN3</f>
        <v>41210</v>
      </c>
      <c r="FP3" s="144">
        <f>'Raw Data'!FO3</f>
        <v>41211</v>
      </c>
      <c r="FQ3" s="144">
        <f>'Raw Data'!FP3</f>
        <v>41212</v>
      </c>
      <c r="FR3" s="144">
        <f>'Raw Data'!FQ3</f>
        <v>41213</v>
      </c>
      <c r="FS3" s="144">
        <f>'Raw Data'!FR3</f>
        <v>41214</v>
      </c>
    </row>
    <row r="4" spans="1:175" x14ac:dyDescent="0.25">
      <c r="A4" t="s">
        <v>2</v>
      </c>
      <c r="C4" s="109">
        <f>'Raw Data'!B4</f>
        <v>133</v>
      </c>
      <c r="D4" s="109">
        <f>'Raw Data'!C4</f>
        <v>134</v>
      </c>
      <c r="E4" s="109">
        <f>'Raw Data'!D4</f>
        <v>135</v>
      </c>
      <c r="F4" s="109">
        <f>'Raw Data'!E4</f>
        <v>136</v>
      </c>
      <c r="G4" s="109">
        <f>'Raw Data'!F4</f>
        <v>137</v>
      </c>
      <c r="H4" s="109">
        <f>'Raw Data'!G4</f>
        <v>138</v>
      </c>
      <c r="I4" s="109">
        <f>'Raw Data'!H4</f>
        <v>139</v>
      </c>
      <c r="J4" s="109">
        <f>'Raw Data'!I4</f>
        <v>140</v>
      </c>
      <c r="K4" s="109">
        <f>'Raw Data'!J4</f>
        <v>141</v>
      </c>
      <c r="L4" s="109">
        <f>'Raw Data'!K4</f>
        <v>142</v>
      </c>
      <c r="M4" s="109">
        <f>'Raw Data'!L4</f>
        <v>143</v>
      </c>
      <c r="N4" s="109">
        <f>'Raw Data'!M4</f>
        <v>144</v>
      </c>
      <c r="O4" s="109">
        <f>'Raw Data'!N4</f>
        <v>145</v>
      </c>
      <c r="P4" s="109">
        <f>'Raw Data'!O4</f>
        <v>146</v>
      </c>
      <c r="Q4" s="109">
        <f>'Raw Data'!P4</f>
        <v>147</v>
      </c>
      <c r="R4" s="109">
        <f>'Raw Data'!Q4</f>
        <v>148</v>
      </c>
      <c r="S4" s="109">
        <f>'Raw Data'!R4</f>
        <v>149</v>
      </c>
      <c r="T4" s="109">
        <f>'Raw Data'!S4</f>
        <v>150</v>
      </c>
      <c r="U4" s="109">
        <f>'Raw Data'!T4</f>
        <v>151</v>
      </c>
      <c r="V4" s="109">
        <f>'Raw Data'!U4</f>
        <v>152</v>
      </c>
      <c r="W4" s="109">
        <f>'Raw Data'!V4</f>
        <v>153</v>
      </c>
      <c r="X4" s="109">
        <f>'Raw Data'!W4</f>
        <v>154</v>
      </c>
      <c r="Y4" s="109">
        <f>'Raw Data'!X4</f>
        <v>155</v>
      </c>
      <c r="Z4" s="109">
        <f>'Raw Data'!Y4</f>
        <v>156</v>
      </c>
      <c r="AA4" s="109">
        <f>'Raw Data'!Z4</f>
        <v>157</v>
      </c>
      <c r="AB4" s="109">
        <f>'Raw Data'!AA4</f>
        <v>158</v>
      </c>
      <c r="AC4" s="109">
        <f>'Raw Data'!AB4</f>
        <v>159</v>
      </c>
      <c r="AD4" s="109">
        <f>'Raw Data'!AC4</f>
        <v>160</v>
      </c>
      <c r="AE4" s="109">
        <f>'Raw Data'!AD4</f>
        <v>161</v>
      </c>
      <c r="AF4" s="109">
        <f>'Raw Data'!AE4</f>
        <v>162</v>
      </c>
      <c r="AG4" s="109">
        <f>'Raw Data'!AF4</f>
        <v>163</v>
      </c>
      <c r="AH4" s="109">
        <f>'Raw Data'!AG4</f>
        <v>164</v>
      </c>
      <c r="AI4" s="109">
        <f>'Raw Data'!AH4</f>
        <v>165</v>
      </c>
      <c r="AJ4" s="109">
        <f>'Raw Data'!AI4</f>
        <v>166</v>
      </c>
      <c r="AK4" s="109">
        <f>'Raw Data'!AJ4</f>
        <v>167</v>
      </c>
      <c r="AL4" s="109">
        <f>'Raw Data'!AK4</f>
        <v>168</v>
      </c>
      <c r="AM4" s="109">
        <f>'Raw Data'!AL4</f>
        <v>169</v>
      </c>
      <c r="AN4" s="109">
        <f>'Raw Data'!AM4</f>
        <v>170</v>
      </c>
      <c r="AO4" s="109">
        <f>'Raw Data'!AN4</f>
        <v>171</v>
      </c>
      <c r="AP4" s="109">
        <f>'Raw Data'!AO4</f>
        <v>172</v>
      </c>
      <c r="AQ4" s="109">
        <f>'Raw Data'!AP4</f>
        <v>173</v>
      </c>
      <c r="AR4" s="109">
        <f>'Raw Data'!AQ4</f>
        <v>174</v>
      </c>
      <c r="AS4" s="109">
        <f>'Raw Data'!AR4</f>
        <v>175</v>
      </c>
      <c r="AT4" s="109">
        <f>'Raw Data'!AS4</f>
        <v>176</v>
      </c>
      <c r="AU4" s="109">
        <f>'Raw Data'!AT4</f>
        <v>177</v>
      </c>
      <c r="AV4" s="109">
        <f>'Raw Data'!AU4</f>
        <v>178</v>
      </c>
      <c r="AW4" s="109">
        <f>'Raw Data'!AV4</f>
        <v>179</v>
      </c>
      <c r="AX4" s="109">
        <f>'Raw Data'!AW4</f>
        <v>180</v>
      </c>
      <c r="AY4" s="109">
        <f>'Raw Data'!AX4</f>
        <v>181</v>
      </c>
      <c r="AZ4" s="109">
        <f>'Raw Data'!AY4</f>
        <v>182</v>
      </c>
      <c r="BA4" s="109">
        <f>'Raw Data'!AZ4</f>
        <v>183</v>
      </c>
      <c r="BB4" s="109">
        <f>'Raw Data'!BA4</f>
        <v>184</v>
      </c>
      <c r="BC4" s="109">
        <f>'Raw Data'!BB4</f>
        <v>185</v>
      </c>
      <c r="BD4" s="109">
        <f>'Raw Data'!BC4</f>
        <v>186</v>
      </c>
      <c r="BE4" s="109">
        <f>'Raw Data'!BD4</f>
        <v>187</v>
      </c>
      <c r="BF4" s="109">
        <f>'Raw Data'!BE4</f>
        <v>188</v>
      </c>
      <c r="BG4" s="109">
        <f>'Raw Data'!BF4</f>
        <v>189</v>
      </c>
      <c r="BH4" s="109">
        <f>'Raw Data'!BG4</f>
        <v>190</v>
      </c>
      <c r="BI4" s="109">
        <f>'Raw Data'!BH4</f>
        <v>191</v>
      </c>
      <c r="BJ4" s="109">
        <f>'Raw Data'!BI4</f>
        <v>192</v>
      </c>
      <c r="BK4" s="109">
        <f>'Raw Data'!BJ4</f>
        <v>193</v>
      </c>
      <c r="BL4" s="109">
        <f>'Raw Data'!BK4</f>
        <v>194</v>
      </c>
      <c r="BM4" s="109">
        <f>'Raw Data'!BL4</f>
        <v>195</v>
      </c>
      <c r="BN4" s="109">
        <f>'Raw Data'!BM4</f>
        <v>196</v>
      </c>
      <c r="BO4" s="109">
        <f>'Raw Data'!BN4</f>
        <v>197</v>
      </c>
      <c r="BP4" s="109">
        <f>'Raw Data'!BO4</f>
        <v>198</v>
      </c>
      <c r="BQ4" s="109">
        <f>'Raw Data'!BP4</f>
        <v>199</v>
      </c>
      <c r="BR4" s="109">
        <f>'Raw Data'!BQ4</f>
        <v>200</v>
      </c>
      <c r="BS4" s="109">
        <f>'Raw Data'!BR4</f>
        <v>201</v>
      </c>
      <c r="BT4" s="109">
        <f>'Raw Data'!BS4</f>
        <v>202</v>
      </c>
      <c r="BU4" s="109">
        <f>'Raw Data'!BT4</f>
        <v>203</v>
      </c>
      <c r="BV4" s="109">
        <f>'Raw Data'!BU4</f>
        <v>204</v>
      </c>
      <c r="BW4" s="109">
        <f>'Raw Data'!BV4</f>
        <v>205</v>
      </c>
      <c r="BX4" s="109">
        <f>'Raw Data'!BW4</f>
        <v>206</v>
      </c>
      <c r="BY4" s="109">
        <f>'Raw Data'!BX4</f>
        <v>207</v>
      </c>
      <c r="BZ4" s="109">
        <f>'Raw Data'!BY4</f>
        <v>208</v>
      </c>
      <c r="CA4" s="109">
        <f>'Raw Data'!BZ4</f>
        <v>209</v>
      </c>
      <c r="CB4" s="109">
        <f>'Raw Data'!CA4</f>
        <v>210</v>
      </c>
      <c r="CC4" s="109">
        <f>'Raw Data'!CB4</f>
        <v>211</v>
      </c>
      <c r="CD4" s="109">
        <f>'Raw Data'!CC4</f>
        <v>212</v>
      </c>
      <c r="CE4" s="109">
        <f>'Raw Data'!CD4</f>
        <v>213</v>
      </c>
      <c r="CF4" s="109">
        <f>'Raw Data'!CE4</f>
        <v>214</v>
      </c>
      <c r="CG4" s="109">
        <f>'Raw Data'!CF4</f>
        <v>215</v>
      </c>
      <c r="CH4" s="109">
        <f>'Raw Data'!CG4</f>
        <v>216</v>
      </c>
      <c r="CI4" s="109">
        <f>'Raw Data'!CH4</f>
        <v>217</v>
      </c>
      <c r="CJ4" s="109">
        <f>'Raw Data'!CI4</f>
        <v>218</v>
      </c>
      <c r="CK4" s="109">
        <f>'Raw Data'!CJ4</f>
        <v>219</v>
      </c>
      <c r="CL4" s="109">
        <f>'Raw Data'!CK4</f>
        <v>220</v>
      </c>
      <c r="CM4" s="109">
        <f>'Raw Data'!CL4</f>
        <v>221</v>
      </c>
      <c r="CN4" s="109">
        <f>'Raw Data'!CM4</f>
        <v>222</v>
      </c>
      <c r="CO4" s="109">
        <f>'Raw Data'!CN4</f>
        <v>223</v>
      </c>
      <c r="CP4" s="109">
        <f>'Raw Data'!CO4</f>
        <v>224</v>
      </c>
      <c r="CQ4" s="109">
        <f>'Raw Data'!CP4</f>
        <v>225</v>
      </c>
      <c r="CR4" s="109">
        <f>'Raw Data'!CQ4</f>
        <v>226</v>
      </c>
      <c r="CS4" s="109">
        <f>'Raw Data'!CR4</f>
        <v>227</v>
      </c>
      <c r="CT4" s="109">
        <f>'Raw Data'!CS4</f>
        <v>228</v>
      </c>
      <c r="CU4" s="109">
        <f>'Raw Data'!CT4</f>
        <v>229</v>
      </c>
      <c r="CV4" s="109">
        <f>'Raw Data'!CU4</f>
        <v>230</v>
      </c>
      <c r="CW4" s="109">
        <f>'Raw Data'!CV4</f>
        <v>231</v>
      </c>
      <c r="CX4" s="109">
        <f>'Raw Data'!CW4</f>
        <v>232</v>
      </c>
      <c r="CY4" s="109">
        <f>'Raw Data'!CX4</f>
        <v>233</v>
      </c>
      <c r="CZ4" s="109">
        <f>'Raw Data'!CY4</f>
        <v>234</v>
      </c>
      <c r="DA4" s="109">
        <f>'Raw Data'!CZ4</f>
        <v>235</v>
      </c>
      <c r="DB4" s="109">
        <f>'Raw Data'!DA4</f>
        <v>236</v>
      </c>
      <c r="DC4" s="109">
        <f>'Raw Data'!DB4</f>
        <v>237</v>
      </c>
      <c r="DD4" s="109">
        <f>'Raw Data'!DC4</f>
        <v>238</v>
      </c>
      <c r="DE4" s="109">
        <f>'Raw Data'!DD4</f>
        <v>239</v>
      </c>
      <c r="DF4" s="109">
        <f>'Raw Data'!DE4</f>
        <v>240</v>
      </c>
      <c r="DG4" s="109">
        <f>'Raw Data'!DF4</f>
        <v>241</v>
      </c>
      <c r="DH4" s="109">
        <f>'Raw Data'!DG4</f>
        <v>242</v>
      </c>
      <c r="DI4" s="109">
        <f>'Raw Data'!DH4</f>
        <v>243</v>
      </c>
      <c r="DJ4" s="109">
        <f>'Raw Data'!DI4</f>
        <v>244</v>
      </c>
      <c r="DK4" s="109">
        <f>'Raw Data'!DJ4</f>
        <v>245</v>
      </c>
      <c r="DL4" s="109">
        <f>'Raw Data'!DK4</f>
        <v>246</v>
      </c>
      <c r="DM4" s="109">
        <f>'Raw Data'!DL4</f>
        <v>247</v>
      </c>
      <c r="DN4" s="109">
        <f>'Raw Data'!DM4</f>
        <v>248</v>
      </c>
      <c r="DO4" s="109">
        <f>'Raw Data'!DN4</f>
        <v>249</v>
      </c>
      <c r="DP4" s="109">
        <f>'Raw Data'!DO4</f>
        <v>250</v>
      </c>
      <c r="DQ4" s="109">
        <f>'Raw Data'!DP4</f>
        <v>251</v>
      </c>
      <c r="DR4" s="109">
        <f>'Raw Data'!DQ4</f>
        <v>252</v>
      </c>
      <c r="DS4" s="109">
        <f>'Raw Data'!DR4</f>
        <v>253</v>
      </c>
      <c r="DT4" s="109">
        <f>'Raw Data'!DS4</f>
        <v>254</v>
      </c>
      <c r="DU4" s="109">
        <f>'Raw Data'!DT4</f>
        <v>255</v>
      </c>
      <c r="DV4" s="109">
        <f>'Raw Data'!DU4</f>
        <v>256</v>
      </c>
      <c r="DW4" s="109">
        <f>'Raw Data'!DV4</f>
        <v>257</v>
      </c>
      <c r="DX4" s="109">
        <f>'Raw Data'!DW4</f>
        <v>258</v>
      </c>
      <c r="DY4" s="109">
        <f>'Raw Data'!DX4</f>
        <v>259</v>
      </c>
      <c r="DZ4" s="109">
        <f>'Raw Data'!DY4</f>
        <v>260</v>
      </c>
      <c r="EA4" s="109">
        <f>'Raw Data'!DZ4</f>
        <v>261</v>
      </c>
      <c r="EB4" s="109">
        <f>'Raw Data'!EA4</f>
        <v>262</v>
      </c>
      <c r="EC4" s="109">
        <f>'Raw Data'!EB4</f>
        <v>263</v>
      </c>
      <c r="ED4" s="109">
        <f>'Raw Data'!EC4</f>
        <v>264</v>
      </c>
      <c r="EE4" s="109">
        <f>'Raw Data'!ED4</f>
        <v>265</v>
      </c>
      <c r="EF4" s="109">
        <f>'Raw Data'!EE4</f>
        <v>266</v>
      </c>
      <c r="EG4" s="109">
        <f>'Raw Data'!EF4</f>
        <v>267</v>
      </c>
      <c r="EH4" s="109">
        <f>'Raw Data'!EG4</f>
        <v>268</v>
      </c>
      <c r="EI4" s="109">
        <f>'Raw Data'!EH4</f>
        <v>269</v>
      </c>
      <c r="EJ4" s="109">
        <f>'Raw Data'!EI4</f>
        <v>270</v>
      </c>
      <c r="EK4" s="109">
        <f>'Raw Data'!EJ4</f>
        <v>271</v>
      </c>
      <c r="EL4" s="109">
        <f>'Raw Data'!EK4</f>
        <v>272</v>
      </c>
      <c r="EM4" s="109">
        <f>'Raw Data'!EL4</f>
        <v>273</v>
      </c>
      <c r="EN4" s="109">
        <f>'Raw Data'!EM4</f>
        <v>274</v>
      </c>
      <c r="EO4" s="109">
        <f>'Raw Data'!EN4</f>
        <v>275</v>
      </c>
      <c r="EP4" s="109">
        <f>'Raw Data'!EO4</f>
        <v>276</v>
      </c>
      <c r="EQ4" s="109">
        <f>'Raw Data'!EP4</f>
        <v>277</v>
      </c>
      <c r="ER4" s="109">
        <f>'Raw Data'!EQ4</f>
        <v>278</v>
      </c>
      <c r="ES4" s="109">
        <f>'Raw Data'!ER4</f>
        <v>279</v>
      </c>
      <c r="ET4" s="109">
        <f>'Raw Data'!ES4</f>
        <v>280</v>
      </c>
      <c r="EU4" s="109">
        <f>'Raw Data'!ET4</f>
        <v>281</v>
      </c>
      <c r="EV4" s="109">
        <f>'Raw Data'!EU4</f>
        <v>282</v>
      </c>
      <c r="EW4" s="109">
        <f>'Raw Data'!EV4</f>
        <v>283</v>
      </c>
      <c r="EX4" s="109">
        <f>'Raw Data'!EW4</f>
        <v>284</v>
      </c>
      <c r="EY4" s="109">
        <f>'Raw Data'!EX4</f>
        <v>285</v>
      </c>
      <c r="EZ4" s="109">
        <f>'Raw Data'!EY4</f>
        <v>286</v>
      </c>
      <c r="FA4" s="109">
        <f>'Raw Data'!EZ4</f>
        <v>287</v>
      </c>
      <c r="FB4" s="109">
        <f>'Raw Data'!FA4</f>
        <v>288</v>
      </c>
      <c r="FC4" s="109">
        <f>'Raw Data'!FB4</f>
        <v>289</v>
      </c>
      <c r="FD4" s="109">
        <f>'Raw Data'!FC4</f>
        <v>290</v>
      </c>
      <c r="FE4" s="109">
        <f>'Raw Data'!FD4</f>
        <v>291</v>
      </c>
      <c r="FF4" s="109">
        <f>'Raw Data'!FE4</f>
        <v>292</v>
      </c>
      <c r="FG4" s="109">
        <f>'Raw Data'!FF4</f>
        <v>293</v>
      </c>
      <c r="FH4" s="109">
        <f>'Raw Data'!FG4</f>
        <v>294</v>
      </c>
      <c r="FI4" s="109">
        <f>'Raw Data'!FH4</f>
        <v>295</v>
      </c>
      <c r="FJ4" s="109">
        <f>'Raw Data'!FI4</f>
        <v>296</v>
      </c>
      <c r="FK4" s="109">
        <f>'Raw Data'!FJ4</f>
        <v>297</v>
      </c>
      <c r="FL4" s="109">
        <f>'Raw Data'!FK4</f>
        <v>298</v>
      </c>
      <c r="FM4" s="109">
        <f>'Raw Data'!FL4</f>
        <v>299</v>
      </c>
      <c r="FN4" s="109">
        <f>'Raw Data'!FM4</f>
        <v>300</v>
      </c>
      <c r="FO4" s="109">
        <f>'Raw Data'!FN4</f>
        <v>301</v>
      </c>
      <c r="FP4" s="109">
        <f>'Raw Data'!FO4</f>
        <v>302</v>
      </c>
      <c r="FQ4" s="109">
        <f>'Raw Data'!FP4</f>
        <v>303</v>
      </c>
      <c r="FR4" s="109">
        <f>'Raw Data'!FQ4</f>
        <v>304</v>
      </c>
      <c r="FS4" s="109">
        <f>'Raw Data'!FR4</f>
        <v>305</v>
      </c>
    </row>
    <row r="5" spans="1:175" x14ac:dyDescent="0.25">
      <c r="A5" t="s">
        <v>43</v>
      </c>
      <c r="C5" t="str">
        <f>IF(ISTEXT('Raw Data'!B210),'Raw Data'!B210,"")</f>
        <v/>
      </c>
      <c r="D5" t="str">
        <f>IF(ISTEXT('Raw Data'!C210),'Raw Data'!C210,"")</f>
        <v>Planting</v>
      </c>
      <c r="E5" t="str">
        <f>IF(ISTEXT('Raw Data'!D210),'Raw Data'!D210,"")</f>
        <v/>
      </c>
      <c r="F5" t="str">
        <f>IF(ISTEXT('Raw Data'!E210),'Raw Data'!E210,"")</f>
        <v/>
      </c>
      <c r="G5" t="str">
        <f>IF(ISTEXT('Raw Data'!F210),'Raw Data'!F210,"")</f>
        <v/>
      </c>
      <c r="H5" t="str">
        <f>IF(ISTEXT('Raw Data'!G210),'Raw Data'!G210,"")</f>
        <v/>
      </c>
      <c r="I5" t="str">
        <f>IF(ISTEXT('Raw Data'!H210),'Raw Data'!H210,"")</f>
        <v/>
      </c>
      <c r="J5" t="str">
        <f>IF(ISTEXT('Raw Data'!I210),'Raw Data'!I210,"")</f>
        <v/>
      </c>
      <c r="K5" t="str">
        <f>IF(ISTEXT('Raw Data'!J210),'Raw Data'!J210,"")</f>
        <v/>
      </c>
      <c r="L5" t="str">
        <f>IF(ISTEXT('Raw Data'!K210),'Raw Data'!K210,"")</f>
        <v/>
      </c>
      <c r="M5" t="str">
        <f>IF(ISTEXT('Raw Data'!L210),'Raw Data'!L210,"")</f>
        <v/>
      </c>
      <c r="N5" t="str">
        <f>IF(ISTEXT('Raw Data'!M210),'Raw Data'!M210,"")</f>
        <v>Emergence</v>
      </c>
      <c r="O5" t="str">
        <f>IF(ISTEXT('Raw Data'!N210),'Raw Data'!N210,"")</f>
        <v/>
      </c>
      <c r="P5" t="str">
        <f>IF(ISTEXT('Raw Data'!O210),'Raw Data'!O210,"")</f>
        <v/>
      </c>
      <c r="Q5" t="str">
        <f>IF(ISTEXT('Raw Data'!P210),'Raw Data'!P210,"")</f>
        <v/>
      </c>
      <c r="R5" t="str">
        <f>IF(ISTEXT('Raw Data'!Q210),'Raw Data'!Q210,"")</f>
        <v/>
      </c>
      <c r="S5" t="str">
        <f>IF(ISTEXT('Raw Data'!R210),'Raw Data'!R210,"")</f>
        <v/>
      </c>
      <c r="T5" t="str">
        <f>IF(ISTEXT('Raw Data'!S210),'Raw Data'!S210,"")</f>
        <v/>
      </c>
      <c r="U5" t="str">
        <f>IF(ISTEXT('Raw Data'!T210),'Raw Data'!T210,"")</f>
        <v/>
      </c>
      <c r="V5" t="str">
        <f>IF(ISTEXT('Raw Data'!U210),'Raw Data'!U210,"")</f>
        <v/>
      </c>
      <c r="W5" t="str">
        <f>IF(ISTEXT('Raw Data'!V210),'Raw Data'!V210,"")</f>
        <v/>
      </c>
      <c r="X5" t="str">
        <f>IF(ISTEXT('Raw Data'!W210),'Raw Data'!W210,"")</f>
        <v>V2/V3</v>
      </c>
      <c r="Y5" t="str">
        <f>IF(ISTEXT('Raw Data'!X210),'Raw Data'!X210,"")</f>
        <v/>
      </c>
      <c r="Z5" t="str">
        <f>IF(ISTEXT('Raw Data'!Y210),'Raw Data'!Y210,"")</f>
        <v/>
      </c>
      <c r="AA5" t="str">
        <f>IF(ISTEXT('Raw Data'!Z210),'Raw Data'!Z210,"")</f>
        <v/>
      </c>
      <c r="AB5" t="str">
        <f>IF(ISTEXT('Raw Data'!AA210),'Raw Data'!AA210,"")</f>
        <v/>
      </c>
      <c r="AC5" t="str">
        <f>IF(ISTEXT('Raw Data'!AB210),'Raw Data'!AB210,"")</f>
        <v/>
      </c>
      <c r="AD5" t="str">
        <f>IF(ISTEXT('Raw Data'!AC210),'Raw Data'!AC210,"")</f>
        <v/>
      </c>
      <c r="AE5" t="str">
        <f>IF(ISTEXT('Raw Data'!AD210),'Raw Data'!AD210,"")</f>
        <v/>
      </c>
      <c r="AF5" t="str">
        <f>IF(ISTEXT('Raw Data'!AE210),'Raw Data'!AE210,"")</f>
        <v>V4/V5</v>
      </c>
      <c r="AG5" t="str">
        <f>IF(ISTEXT('Raw Data'!AF210),'Raw Data'!AF210,"")</f>
        <v/>
      </c>
      <c r="AH5" t="str">
        <f>IF(ISTEXT('Raw Data'!AG210),'Raw Data'!AG210,"")</f>
        <v/>
      </c>
      <c r="AI5" t="str">
        <f>IF(ISTEXT('Raw Data'!AH210),'Raw Data'!AH210,"")</f>
        <v/>
      </c>
      <c r="AJ5" t="str">
        <f>IF(ISTEXT('Raw Data'!AI210),'Raw Data'!AI210,"")</f>
        <v/>
      </c>
      <c r="AK5" t="str">
        <f>IF(ISTEXT('Raw Data'!AJ210),'Raw Data'!AJ210,"")</f>
        <v/>
      </c>
      <c r="AL5" t="str">
        <f>IF(ISTEXT('Raw Data'!AK210),'Raw Data'!AK210,"")</f>
        <v>V5/V6</v>
      </c>
      <c r="AM5" t="str">
        <f>IF(ISTEXT('Raw Data'!AL210),'Raw Data'!AL210,"")</f>
        <v/>
      </c>
      <c r="AN5" t="str">
        <f>IF(ISTEXT('Raw Data'!AM210),'Raw Data'!AM210,"")</f>
        <v/>
      </c>
      <c r="AO5" t="str">
        <f>IF(ISTEXT('Raw Data'!AN210),'Raw Data'!AN210,"")</f>
        <v/>
      </c>
      <c r="AP5" t="str">
        <f>IF(ISTEXT('Raw Data'!AO210),'Raw Data'!AO210,"")</f>
        <v/>
      </c>
      <c r="AQ5" t="str">
        <f>IF(ISTEXT('Raw Data'!AP210),'Raw Data'!AP210,"")</f>
        <v/>
      </c>
      <c r="AR5" t="str">
        <f>IF(ISTEXT('Raw Data'!AQ210),'Raw Data'!AQ210,"")</f>
        <v/>
      </c>
      <c r="AS5" t="str">
        <f>IF(ISTEXT('Raw Data'!AR210),'Raw Data'!AR210,"")</f>
        <v>V7</v>
      </c>
      <c r="AT5" t="str">
        <f>IF(ISTEXT('Raw Data'!AS210),'Raw Data'!AS210,"")</f>
        <v/>
      </c>
      <c r="AU5" t="str">
        <f>IF(ISTEXT('Raw Data'!AT210),'Raw Data'!AT210,"")</f>
        <v/>
      </c>
      <c r="AV5" t="str">
        <f>IF(ISTEXT('Raw Data'!AU210),'Raw Data'!AU210,"")</f>
        <v/>
      </c>
      <c r="AW5" t="str">
        <f>IF(ISTEXT('Raw Data'!AV210),'Raw Data'!AV210,"")</f>
        <v/>
      </c>
      <c r="AX5" t="str">
        <f>IF(ISTEXT('Raw Data'!AW210),'Raw Data'!AW210,"")</f>
        <v/>
      </c>
      <c r="AY5" t="str">
        <f>IF(ISTEXT('Raw Data'!AX210),'Raw Data'!AX210,"")</f>
        <v/>
      </c>
      <c r="AZ5" t="str">
        <f>IF(ISTEXT('Raw Data'!AY210),'Raw Data'!AY210,"")</f>
        <v>V8</v>
      </c>
      <c r="BA5" t="str">
        <f>IF(ISTEXT('Raw Data'!AZ210),'Raw Data'!AZ210,"")</f>
        <v/>
      </c>
      <c r="BB5" t="str">
        <f>IF(ISTEXT('Raw Data'!BA210),'Raw Data'!BA210,"")</f>
        <v/>
      </c>
      <c r="BC5" t="str">
        <f>IF(ISTEXT('Raw Data'!BB210),'Raw Data'!BB210,"")</f>
        <v/>
      </c>
      <c r="BD5" t="str">
        <f>IF(ISTEXT('Raw Data'!BC210),'Raw Data'!BC210,"")</f>
        <v/>
      </c>
      <c r="BE5" t="str">
        <f>IF(ISTEXT('Raw Data'!BD210),'Raw Data'!BD210,"")</f>
        <v/>
      </c>
      <c r="BF5" t="str">
        <f>IF(ISTEXT('Raw Data'!BE210),'Raw Data'!BE210,"")</f>
        <v/>
      </c>
      <c r="BG5" t="str">
        <f>IF(ISTEXT('Raw Data'!BF210),'Raw Data'!BF210,"")</f>
        <v>V9/V10</v>
      </c>
      <c r="BH5" t="str">
        <f>IF(ISTEXT('Raw Data'!BG210),'Raw Data'!BG210,"")</f>
        <v/>
      </c>
      <c r="BI5" t="str">
        <f>IF(ISTEXT('Raw Data'!BH210),'Raw Data'!BH210,"")</f>
        <v/>
      </c>
      <c r="BJ5" t="str">
        <f>IF(ISTEXT('Raw Data'!BI210),'Raw Data'!BI210,"")</f>
        <v/>
      </c>
      <c r="BK5" t="str">
        <f>IF(ISTEXT('Raw Data'!BJ210),'Raw Data'!BJ210,"")</f>
        <v/>
      </c>
      <c r="BL5" t="str">
        <f>IF(ISTEXT('Raw Data'!BK210),'Raw Data'!BK210,"")</f>
        <v/>
      </c>
      <c r="BM5" t="str">
        <f>IF(ISTEXT('Raw Data'!BL210),'Raw Data'!BL210,"")</f>
        <v/>
      </c>
      <c r="BN5" t="str">
        <f>IF(ISTEXT('Raw Data'!BM210),'Raw Data'!BM210,"")</f>
        <v>V12/V15</v>
      </c>
      <c r="BO5" t="str">
        <f>IF(ISTEXT('Raw Data'!BN210),'Raw Data'!BN210,"")</f>
        <v/>
      </c>
      <c r="BP5" t="str">
        <f>IF(ISTEXT('Raw Data'!BO210),'Raw Data'!BO210,"")</f>
        <v/>
      </c>
      <c r="BQ5" t="str">
        <f>IF(ISTEXT('Raw Data'!BP210),'Raw Data'!BP210,"")</f>
        <v/>
      </c>
      <c r="BR5" t="str">
        <f>IF(ISTEXT('Raw Data'!BQ210),'Raw Data'!BQ210,"")</f>
        <v/>
      </c>
      <c r="BS5" t="str">
        <f>IF(ISTEXT('Raw Data'!BR210),'Raw Data'!BR210,"")</f>
        <v/>
      </c>
      <c r="BT5" t="str">
        <f>IF(ISTEXT('Raw Data'!BS210),'Raw Data'!BS210,"")</f>
        <v/>
      </c>
      <c r="BU5" t="str">
        <f>IF(ISTEXT('Raw Data'!BT210),'Raw Data'!BT210,"")</f>
        <v>V14/V17</v>
      </c>
      <c r="BV5" t="str">
        <f>IF(ISTEXT('Raw Data'!BU210),'Raw Data'!BU210,"")</f>
        <v/>
      </c>
      <c r="BW5" t="str">
        <f>IF(ISTEXT('Raw Data'!BV210),'Raw Data'!BV210,"")</f>
        <v/>
      </c>
      <c r="BX5" t="str">
        <f>IF(ISTEXT('Raw Data'!BW210),'Raw Data'!BW210,"")</f>
        <v>V16/VT</v>
      </c>
      <c r="BY5" t="str">
        <f>IF(ISTEXT('Raw Data'!BX210),'Raw Data'!BX210,"")</f>
        <v/>
      </c>
      <c r="BZ5" t="str">
        <f>IF(ISTEXT('Raw Data'!BY210),'Raw Data'!BY210,"")</f>
        <v/>
      </c>
      <c r="CA5" t="str">
        <f>IF(ISTEXT('Raw Data'!BZ210),'Raw Data'!BZ210,"")</f>
        <v/>
      </c>
      <c r="CB5" t="str">
        <f>IF(ISTEXT('Raw Data'!CA210),'Raw Data'!CA210,"")</f>
        <v>V18/R1</v>
      </c>
      <c r="CC5" t="str">
        <f>IF(ISTEXT('Raw Data'!CB210),'Raw Data'!CB210,"")</f>
        <v/>
      </c>
      <c r="CD5" t="str">
        <f>IF(ISTEXT('Raw Data'!CC210),'Raw Data'!CC210,"")</f>
        <v/>
      </c>
      <c r="CE5" t="str">
        <f>IF(ISTEXT('Raw Data'!CD210),'Raw Data'!CD210,"")</f>
        <v>R1</v>
      </c>
      <c r="CF5" t="str">
        <f>IF(ISTEXT('Raw Data'!CE210),'Raw Data'!CE210,"")</f>
        <v/>
      </c>
      <c r="CG5" t="str">
        <f>IF(ISTEXT('Raw Data'!CF210),'Raw Data'!CF210,"")</f>
        <v/>
      </c>
      <c r="CH5" t="str">
        <f>IF(ISTEXT('Raw Data'!CG210),'Raw Data'!CG210,"")</f>
        <v/>
      </c>
      <c r="CI5" t="str">
        <f>IF(ISTEXT('Raw Data'!CH210),'Raw Data'!CH210,"")</f>
        <v>R1/R2</v>
      </c>
      <c r="CJ5" t="str">
        <f>IF(ISTEXT('Raw Data'!CI210),'Raw Data'!CI210,"")</f>
        <v/>
      </c>
      <c r="CK5" t="str">
        <f>IF(ISTEXT('Raw Data'!CJ210),'Raw Data'!CJ210,"")</f>
        <v/>
      </c>
      <c r="CL5" t="str">
        <f>IF(ISTEXT('Raw Data'!CK210),'Raw Data'!CK210,"")</f>
        <v>R1/R2</v>
      </c>
      <c r="CM5" t="str">
        <f>IF(ISTEXT('Raw Data'!CL210),'Raw Data'!CL210,"")</f>
        <v/>
      </c>
      <c r="CN5" t="str">
        <f>IF(ISTEXT('Raw Data'!CM210),'Raw Data'!CM210,"")</f>
        <v/>
      </c>
      <c r="CO5" t="str">
        <f>IF(ISTEXT('Raw Data'!CN210),'Raw Data'!CN210,"")</f>
        <v/>
      </c>
      <c r="CP5" t="str">
        <f>IF(ISTEXT('Raw Data'!CO210),'Raw Data'!CO210,"")</f>
        <v>R2/R3</v>
      </c>
      <c r="CQ5" t="str">
        <f>IF(ISTEXT('Raw Data'!CP210),'Raw Data'!CP210,"")</f>
        <v/>
      </c>
      <c r="CR5" t="str">
        <f>IF(ISTEXT('Raw Data'!CQ210),'Raw Data'!CQ210,"")</f>
        <v>R2/R3</v>
      </c>
      <c r="CS5" t="str">
        <f>IF(ISTEXT('Raw Data'!CR210),'Raw Data'!CR210,"")</f>
        <v/>
      </c>
      <c r="CT5" t="str">
        <f>IF(ISTEXT('Raw Data'!CS210),'Raw Data'!CS210,"")</f>
        <v/>
      </c>
      <c r="CU5" t="str">
        <f>IF(ISTEXT('Raw Data'!CT210),'Raw Data'!CT210,"")</f>
        <v/>
      </c>
      <c r="CV5" t="str">
        <f>IF(ISTEXT('Raw Data'!CU210),'Raw Data'!CU210,"")</f>
        <v/>
      </c>
      <c r="CW5" t="str">
        <f>IF(ISTEXT('Raw Data'!CV210),'Raw Data'!CV210,"")</f>
        <v>R3</v>
      </c>
      <c r="CX5" t="str">
        <f>IF(ISTEXT('Raw Data'!CW210),'Raw Data'!CW210,"")</f>
        <v/>
      </c>
      <c r="CY5" t="str">
        <f>IF(ISTEXT('Raw Data'!CX210),'Raw Data'!CX210,"")</f>
        <v/>
      </c>
      <c r="CZ5" t="str">
        <f>IF(ISTEXT('Raw Data'!CY210),'Raw Data'!CY210,"")</f>
        <v/>
      </c>
      <c r="DA5" t="str">
        <f>IF(ISTEXT('Raw Data'!CZ210),'Raw Data'!CZ210,"")</f>
        <v/>
      </c>
      <c r="DB5" t="str">
        <f>IF(ISTEXT('Raw Data'!DA210),'Raw Data'!DA210,"")</f>
        <v/>
      </c>
      <c r="DC5" t="str">
        <f>IF(ISTEXT('Raw Data'!DB210),'Raw Data'!DB210,"")</f>
        <v/>
      </c>
      <c r="DD5" t="str">
        <f>IF(ISTEXT('Raw Data'!DC210),'Raw Data'!DC210,"")</f>
        <v>R4/R3</v>
      </c>
      <c r="DE5" t="str">
        <f>IF(ISTEXT('Raw Data'!DD210),'Raw Data'!DD210,"")</f>
        <v/>
      </c>
      <c r="DF5" t="str">
        <f>IF(ISTEXT('Raw Data'!DE210),'Raw Data'!DE210,"")</f>
        <v/>
      </c>
      <c r="DG5" t="str">
        <f>IF(ISTEXT('Raw Data'!DF210),'Raw Data'!DF210,"")</f>
        <v/>
      </c>
      <c r="DH5" t="str">
        <f>IF(ISTEXT('Raw Data'!DG210),'Raw Data'!DG210,"")</f>
        <v/>
      </c>
      <c r="DI5" t="str">
        <f>IF(ISTEXT('Raw Data'!DH210),'Raw Data'!DH210,"")</f>
        <v/>
      </c>
      <c r="DJ5" t="str">
        <f>IF(ISTEXT('Raw Data'!DI210),'Raw Data'!DI210,"")</f>
        <v/>
      </c>
      <c r="DK5" t="str">
        <f>IF(ISTEXT('Raw Data'!DJ210),'Raw Data'!DJ210,"")</f>
        <v/>
      </c>
      <c r="DL5" t="str">
        <f>IF(ISTEXT('Raw Data'!DK210),'Raw Data'!DK210,"")</f>
        <v>R4/R5</v>
      </c>
      <c r="DM5" t="str">
        <f>IF(ISTEXT('Raw Data'!DL210),'Raw Data'!DL210,"")</f>
        <v/>
      </c>
      <c r="DN5" t="str">
        <f>IF(ISTEXT('Raw Data'!DM210),'Raw Data'!DM210,"")</f>
        <v/>
      </c>
      <c r="DO5" t="str">
        <f>IF(ISTEXT('Raw Data'!DN210),'Raw Data'!DN210,"")</f>
        <v/>
      </c>
      <c r="DP5" t="str">
        <f>IF(ISTEXT('Raw Data'!DO210),'Raw Data'!DO210,"")</f>
        <v/>
      </c>
      <c r="DQ5" t="str">
        <f>IF(ISTEXT('Raw Data'!DP210),'Raw Data'!DP210,"")</f>
        <v/>
      </c>
      <c r="DR5" t="str">
        <f>IF(ISTEXT('Raw Data'!DQ210),'Raw Data'!DQ210,"")</f>
        <v>R4/R5</v>
      </c>
      <c r="DS5" t="str">
        <f>IF(ISTEXT('Raw Data'!DR210),'Raw Data'!DR210,"")</f>
        <v/>
      </c>
      <c r="DT5" t="str">
        <f>IF(ISTEXT('Raw Data'!DS210),'Raw Data'!DS210,"")</f>
        <v/>
      </c>
      <c r="DU5" t="str">
        <f>IF(ISTEXT('Raw Data'!DT210),'Raw Data'!DT210,"")</f>
        <v/>
      </c>
      <c r="DV5" t="str">
        <f>IF(ISTEXT('Raw Data'!DU210),'Raw Data'!DU210,"")</f>
        <v/>
      </c>
      <c r="DW5" t="str">
        <f>IF(ISTEXT('Raw Data'!DV210),'Raw Data'!DV210,"")</f>
        <v/>
      </c>
      <c r="DX5" t="str">
        <f>IF(ISTEXT('Raw Data'!DW210),'Raw Data'!DW210,"")</f>
        <v/>
      </c>
      <c r="DY5" t="str">
        <f>IF(ISTEXT('Raw Data'!DX210),'Raw Data'!DX210,"")</f>
        <v/>
      </c>
      <c r="DZ5" t="str">
        <f>IF(ISTEXT('Raw Data'!DY210),'Raw Data'!DY210,"")</f>
        <v/>
      </c>
      <c r="EA5" t="str">
        <f>IF(ISTEXT('Raw Data'!DZ210),'Raw Data'!DZ210,"")</f>
        <v>R5/R6</v>
      </c>
      <c r="EB5" t="str">
        <f>IF(ISTEXT('Raw Data'!EA210),'Raw Data'!EA210,"")</f>
        <v/>
      </c>
      <c r="EC5" t="str">
        <f>IF(ISTEXT('Raw Data'!EB210),'Raw Data'!EB210,"")</f>
        <v/>
      </c>
      <c r="ED5" t="str">
        <f>IF(ISTEXT('Raw Data'!EC210),'Raw Data'!EC210,"")</f>
        <v/>
      </c>
      <c r="EE5" t="str">
        <f>IF(ISTEXT('Raw Data'!ED210),'Raw Data'!ED210,"")</f>
        <v/>
      </c>
      <c r="EF5" t="str">
        <f>IF(ISTEXT('Raw Data'!EE210),'Raw Data'!EE210,"")</f>
        <v/>
      </c>
      <c r="EG5" t="str">
        <f>IF(ISTEXT('Raw Data'!EF210),'Raw Data'!EF210,"")</f>
        <v/>
      </c>
      <c r="EH5" t="str">
        <f>IF(ISTEXT('Raw Data'!EG210),'Raw Data'!EG210,"")</f>
        <v/>
      </c>
      <c r="EI5" t="str">
        <f>IF(ISTEXT('Raw Data'!EH210),'Raw Data'!EH210,"")</f>
        <v/>
      </c>
      <c r="EJ5" t="str">
        <f>IF(ISTEXT('Raw Data'!EI210),'Raw Data'!EI210,"")</f>
        <v/>
      </c>
      <c r="EK5" t="str">
        <f>IF(ISTEXT('Raw Data'!EJ210),'Raw Data'!EJ210,"")</f>
        <v/>
      </c>
      <c r="EL5" t="str">
        <f>IF(ISTEXT('Raw Data'!EK210),'Raw Data'!EK210,"")</f>
        <v/>
      </c>
      <c r="EM5" t="str">
        <f>IF(ISTEXT('Raw Data'!EL210),'Raw Data'!EL210,"")</f>
        <v/>
      </c>
      <c r="EN5" t="str">
        <f>IF(ISTEXT('Raw Data'!EM210),'Raw Data'!EM210,"")</f>
        <v/>
      </c>
      <c r="EO5" t="str">
        <f>IF(ISTEXT('Raw Data'!EN210),'Raw Data'!EN210,"")</f>
        <v/>
      </c>
      <c r="EP5" t="str">
        <f>IF(ISTEXT('Raw Data'!EO210),'Raw Data'!EO210,"")</f>
        <v/>
      </c>
      <c r="EQ5" t="str">
        <f>IF(ISTEXT('Raw Data'!EP210),'Raw Data'!EP210,"")</f>
        <v/>
      </c>
      <c r="ER5" t="str">
        <f>IF(ISTEXT('Raw Data'!EQ210),'Raw Data'!EQ210,"")</f>
        <v/>
      </c>
      <c r="ES5" t="str">
        <f>IF(ISTEXT('Raw Data'!ER210),'Raw Data'!ER210,"")</f>
        <v/>
      </c>
      <c r="ET5" t="str">
        <f>IF(ISTEXT('Raw Data'!ES210),'Raw Data'!ES210,"")</f>
        <v/>
      </c>
      <c r="EU5" t="str">
        <f>IF(ISTEXT('Raw Data'!ET210),'Raw Data'!ET210,"")</f>
        <v/>
      </c>
      <c r="EV5" t="str">
        <f>IF(ISTEXT('Raw Data'!EU210),'Raw Data'!EU210,"")</f>
        <v/>
      </c>
      <c r="EW5" t="str">
        <f>IF(ISTEXT('Raw Data'!EV210),'Raw Data'!EV210,"")</f>
        <v/>
      </c>
      <c r="EX5" t="str">
        <f>IF(ISTEXT('Raw Data'!EW210),'Raw Data'!EW210,"")</f>
        <v/>
      </c>
      <c r="EY5" t="str">
        <f>IF(ISTEXT('Raw Data'!EX210),'Raw Data'!EX210,"")</f>
        <v/>
      </c>
      <c r="EZ5" t="str">
        <f>IF(ISTEXT('Raw Data'!EY210),'Raw Data'!EY210,"")</f>
        <v/>
      </c>
      <c r="FA5" t="str">
        <f>IF(ISTEXT('Raw Data'!EZ210),'Raw Data'!EZ210,"")</f>
        <v/>
      </c>
      <c r="FB5" t="str">
        <f>IF(ISTEXT('Raw Data'!FA210),'Raw Data'!FA210,"")</f>
        <v/>
      </c>
      <c r="FC5" t="str">
        <f>IF(ISTEXT('Raw Data'!FB210),'Raw Data'!FB210,"")</f>
        <v/>
      </c>
      <c r="FD5" t="str">
        <f>IF(ISTEXT('Raw Data'!FC210),'Raw Data'!FC210,"")</f>
        <v/>
      </c>
      <c r="FE5" t="str">
        <f>IF(ISTEXT('Raw Data'!FD210),'Raw Data'!FD210,"")</f>
        <v/>
      </c>
      <c r="FF5" t="str">
        <f>IF(ISTEXT('Raw Data'!FE210),'Raw Data'!FE210,"")</f>
        <v/>
      </c>
      <c r="FG5" t="str">
        <f>IF(ISTEXT('Raw Data'!FF210),'Raw Data'!FF210,"")</f>
        <v/>
      </c>
      <c r="FH5" t="str">
        <f>IF(ISTEXT('Raw Data'!FG210),'Raw Data'!FG210,"")</f>
        <v/>
      </c>
      <c r="FI5" t="str">
        <f>IF(ISTEXT('Raw Data'!FH210),'Raw Data'!FH210,"")</f>
        <v/>
      </c>
      <c r="FJ5" t="str">
        <f>IF(ISTEXT('Raw Data'!FI210),'Raw Data'!FI210,"")</f>
        <v/>
      </c>
      <c r="FK5" t="str">
        <f>IF(ISTEXT('Raw Data'!FJ210),'Raw Data'!FJ210,"")</f>
        <v/>
      </c>
      <c r="FL5" t="str">
        <f>IF(ISTEXT('Raw Data'!FK210),'Raw Data'!FK210,"")</f>
        <v/>
      </c>
      <c r="FM5" t="str">
        <f>IF(ISTEXT('Raw Data'!FL210),'Raw Data'!FL210,"")</f>
        <v/>
      </c>
      <c r="FN5" t="str">
        <f>IF(ISTEXT('Raw Data'!FM210),'Raw Data'!FM210,"")</f>
        <v/>
      </c>
      <c r="FO5" t="str">
        <f>IF(ISTEXT('Raw Data'!FN210),'Raw Data'!FN210,"")</f>
        <v/>
      </c>
      <c r="FP5" t="str">
        <f>IF(ISTEXT('Raw Data'!FO210),'Raw Data'!FO210,"")</f>
        <v/>
      </c>
      <c r="FQ5" t="str">
        <f>IF(ISTEXT('Raw Data'!FP210),'Raw Data'!FP210,"")</f>
        <v/>
      </c>
      <c r="FR5" t="str">
        <f>IF(ISTEXT('Raw Data'!FQ210),'Raw Data'!FQ210,"")</f>
        <v/>
      </c>
      <c r="FS5" t="str">
        <f>IF(ISTEXT('Raw Data'!FR210),'Raw Data'!FR210,"")</f>
        <v/>
      </c>
    </row>
    <row r="6" spans="1:175" x14ac:dyDescent="0.25">
      <c r="A6" s="5" t="s">
        <v>5</v>
      </c>
      <c r="B6" s="8" t="s">
        <v>8</v>
      </c>
      <c r="C6" s="5">
        <f>'Raw Data'!B5</f>
        <v>80</v>
      </c>
      <c r="D6" s="5">
        <f>'Raw Data'!C5</f>
        <v>80</v>
      </c>
      <c r="E6" s="5">
        <f>'Raw Data'!D5</f>
        <v>80</v>
      </c>
      <c r="F6" s="5">
        <f>'Raw Data'!E5</f>
        <v>80</v>
      </c>
      <c r="G6" s="5">
        <f>'Raw Data'!F5</f>
        <v>80</v>
      </c>
      <c r="H6" s="5">
        <f>'Raw Data'!G5</f>
        <v>80</v>
      </c>
      <c r="I6" s="5">
        <f>'Raw Data'!H5</f>
        <v>80</v>
      </c>
      <c r="J6" s="5">
        <f>'Raw Data'!I5</f>
        <v>80</v>
      </c>
      <c r="K6" s="5">
        <f>'Raw Data'!J5</f>
        <v>80</v>
      </c>
      <c r="L6" s="5">
        <f>'Raw Data'!K5</f>
        <v>80</v>
      </c>
      <c r="M6" s="5">
        <f>'Raw Data'!L5</f>
        <v>90</v>
      </c>
      <c r="N6" s="5">
        <f>'Raw Data'!M5</f>
        <v>100</v>
      </c>
      <c r="O6" s="5">
        <f>'Raw Data'!N5</f>
        <v>110</v>
      </c>
      <c r="P6" s="5">
        <f>'Raw Data'!O5</f>
        <v>120</v>
      </c>
      <c r="Q6" s="5">
        <f>'Raw Data'!P5</f>
        <v>130</v>
      </c>
      <c r="R6" s="5">
        <f>'Raw Data'!Q5</f>
        <v>140</v>
      </c>
      <c r="S6" s="5">
        <f>'Raw Data'!R5</f>
        <v>150</v>
      </c>
      <c r="T6" s="5">
        <f>'Raw Data'!S5</f>
        <v>160</v>
      </c>
      <c r="U6" s="5">
        <f>'Raw Data'!T5</f>
        <v>170</v>
      </c>
      <c r="V6" s="5">
        <f>'Raw Data'!U5</f>
        <v>180</v>
      </c>
      <c r="W6" s="5">
        <f>'Raw Data'!V5</f>
        <v>190</v>
      </c>
      <c r="X6" s="5">
        <f>'Raw Data'!W5</f>
        <v>200</v>
      </c>
      <c r="Y6" s="5">
        <f>'Raw Data'!X5</f>
        <v>210</v>
      </c>
      <c r="Z6" s="5">
        <f>'Raw Data'!Y5</f>
        <v>220</v>
      </c>
      <c r="AA6" s="5">
        <f>'Raw Data'!Z5</f>
        <v>230</v>
      </c>
      <c r="AB6" s="5">
        <f>'Raw Data'!AA5</f>
        <v>240</v>
      </c>
      <c r="AC6" s="5">
        <f>'Raw Data'!AB5</f>
        <v>250</v>
      </c>
      <c r="AD6" s="5">
        <f>'Raw Data'!AC5</f>
        <v>260</v>
      </c>
      <c r="AE6" s="5">
        <f>'Raw Data'!AD5</f>
        <v>275</v>
      </c>
      <c r="AF6" s="5">
        <f>'Raw Data'!AE5</f>
        <v>290</v>
      </c>
      <c r="AG6" s="5">
        <f>'Raw Data'!AF5</f>
        <v>305</v>
      </c>
      <c r="AH6" s="5">
        <f>'Raw Data'!AG5</f>
        <v>320</v>
      </c>
      <c r="AI6" s="5">
        <f>'Raw Data'!AH5</f>
        <v>335</v>
      </c>
      <c r="AJ6" s="5">
        <f>'Raw Data'!AI5</f>
        <v>350</v>
      </c>
      <c r="AK6" s="5">
        <f>'Raw Data'!AJ5</f>
        <v>365</v>
      </c>
      <c r="AL6" s="5">
        <f>'Raw Data'!AK5</f>
        <v>380</v>
      </c>
      <c r="AM6" s="5">
        <f>'Raw Data'!AL5</f>
        <v>395</v>
      </c>
      <c r="AN6" s="5">
        <f>'Raw Data'!AM5</f>
        <v>410</v>
      </c>
      <c r="AO6" s="5">
        <f>'Raw Data'!AN5</f>
        <v>425</v>
      </c>
      <c r="AP6" s="5">
        <f>'Raw Data'!AO5</f>
        <v>440</v>
      </c>
      <c r="AQ6" s="5">
        <f>'Raw Data'!AP5</f>
        <v>455</v>
      </c>
      <c r="AR6" s="5">
        <f>'Raw Data'!AQ5</f>
        <v>470</v>
      </c>
      <c r="AS6" s="5">
        <f>'Raw Data'!AR5</f>
        <v>485</v>
      </c>
      <c r="AT6" s="5">
        <f>'Raw Data'!AS5</f>
        <v>500</v>
      </c>
      <c r="AU6" s="5">
        <f>'Raw Data'!AT5</f>
        <v>520</v>
      </c>
      <c r="AV6" s="5">
        <f>'Raw Data'!AU5</f>
        <v>540</v>
      </c>
      <c r="AW6" s="5">
        <f>'Raw Data'!AV5</f>
        <v>560</v>
      </c>
      <c r="AX6" s="5">
        <f>'Raw Data'!AW5</f>
        <v>580</v>
      </c>
      <c r="AY6" s="5">
        <f>'Raw Data'!AX5</f>
        <v>600</v>
      </c>
      <c r="AZ6" s="5">
        <f>'Raw Data'!AY5</f>
        <v>620</v>
      </c>
      <c r="BA6" s="5">
        <f>'Raw Data'!AZ5</f>
        <v>640</v>
      </c>
      <c r="BB6" s="5">
        <f>'Raw Data'!BA5</f>
        <v>660</v>
      </c>
      <c r="BC6" s="5">
        <f>'Raw Data'!BB5</f>
        <v>680</v>
      </c>
      <c r="BD6" s="5">
        <f>'Raw Data'!BC5</f>
        <v>700</v>
      </c>
      <c r="BE6" s="5">
        <f>'Raw Data'!BD5</f>
        <v>720</v>
      </c>
      <c r="BF6" s="5">
        <f>'Raw Data'!BE5</f>
        <v>740</v>
      </c>
      <c r="BG6" s="5">
        <f>'Raw Data'!BF5</f>
        <v>760</v>
      </c>
      <c r="BH6" s="5">
        <f>'Raw Data'!BG5</f>
        <v>780</v>
      </c>
      <c r="BI6" s="5">
        <f>'Raw Data'!BH5</f>
        <v>800</v>
      </c>
      <c r="BJ6" s="5">
        <f>'Raw Data'!BI5</f>
        <v>820</v>
      </c>
      <c r="BK6" s="5">
        <f>'Raw Data'!BJ5</f>
        <v>840</v>
      </c>
      <c r="BL6" s="5">
        <f>'Raw Data'!BK5</f>
        <v>860</v>
      </c>
      <c r="BM6" s="5">
        <f>'Raw Data'!BL5</f>
        <v>880</v>
      </c>
      <c r="BN6" s="5">
        <f>'Raw Data'!BM5</f>
        <v>900</v>
      </c>
      <c r="BO6" s="5">
        <f>'Raw Data'!BN5</f>
        <v>910</v>
      </c>
      <c r="BP6" s="5">
        <f>'Raw Data'!BO5</f>
        <v>920</v>
      </c>
      <c r="BQ6" s="5">
        <f>'Raw Data'!BP5</f>
        <v>930</v>
      </c>
      <c r="BR6" s="5">
        <f>'Raw Data'!BQ5</f>
        <v>940</v>
      </c>
      <c r="BS6" s="5">
        <f>'Raw Data'!BR5</f>
        <v>950</v>
      </c>
      <c r="BT6" s="5">
        <f>'Raw Data'!BS5</f>
        <v>955</v>
      </c>
      <c r="BU6" s="5">
        <f>'Raw Data'!BT5</f>
        <v>960</v>
      </c>
      <c r="BV6" s="5">
        <f>'Raw Data'!BU5</f>
        <v>965</v>
      </c>
      <c r="BW6" s="5">
        <f>'Raw Data'!BV5</f>
        <v>970</v>
      </c>
      <c r="BX6" s="5">
        <f>'Raw Data'!BW5</f>
        <v>975</v>
      </c>
      <c r="BY6" s="5">
        <f>'Raw Data'!BX5</f>
        <v>980</v>
      </c>
      <c r="BZ6" s="5">
        <f>'Raw Data'!BY5</f>
        <v>985</v>
      </c>
      <c r="CA6" s="5">
        <f>'Raw Data'!BZ5</f>
        <v>990</v>
      </c>
      <c r="CB6" s="5">
        <f>'Raw Data'!CA5</f>
        <v>995</v>
      </c>
      <c r="CC6" s="5">
        <f>'Raw Data'!CB5</f>
        <v>1000</v>
      </c>
      <c r="CD6" s="5">
        <f>'Raw Data'!CC5</f>
        <v>1005</v>
      </c>
      <c r="CE6" s="5">
        <f>'Raw Data'!CD5</f>
        <v>1010</v>
      </c>
      <c r="CF6" s="5">
        <f>'Raw Data'!CE5</f>
        <v>1015</v>
      </c>
      <c r="CG6" s="5">
        <f>'Raw Data'!CF5</f>
        <v>1020</v>
      </c>
      <c r="CH6" s="5">
        <f>'Raw Data'!CG5</f>
        <v>1025</v>
      </c>
      <c r="CI6" s="5">
        <f>'Raw Data'!CH5</f>
        <v>1030</v>
      </c>
      <c r="CJ6" s="5">
        <f>'Raw Data'!CI5</f>
        <v>1035</v>
      </c>
      <c r="CK6" s="5">
        <f>'Raw Data'!CJ5</f>
        <v>1040</v>
      </c>
      <c r="CL6" s="5">
        <f>'Raw Data'!CK5</f>
        <v>1045</v>
      </c>
      <c r="CM6" s="5">
        <f>'Raw Data'!CL5</f>
        <v>1050</v>
      </c>
      <c r="CN6" s="5">
        <f>'Raw Data'!CM5</f>
        <v>1050</v>
      </c>
      <c r="CO6" s="5">
        <f>'Raw Data'!CN5</f>
        <v>1050</v>
      </c>
      <c r="CP6" s="5">
        <f>'Raw Data'!CO5</f>
        <v>1050</v>
      </c>
      <c r="CQ6" s="5">
        <f>'Raw Data'!CP5</f>
        <v>1050</v>
      </c>
      <c r="CR6" s="5">
        <f>'Raw Data'!CQ5</f>
        <v>1050</v>
      </c>
      <c r="CS6" s="5">
        <f>'Raw Data'!CR5</f>
        <v>1050</v>
      </c>
      <c r="CT6" s="5">
        <f>'Raw Data'!CS5</f>
        <v>1050</v>
      </c>
      <c r="CU6" s="5">
        <f>'Raw Data'!CT5</f>
        <v>1050</v>
      </c>
      <c r="CV6" s="5">
        <f>'Raw Data'!CU5</f>
        <v>1050</v>
      </c>
      <c r="CW6" s="5">
        <f>'Raw Data'!CV5</f>
        <v>1050</v>
      </c>
      <c r="CX6" s="5">
        <f>'Raw Data'!CW5</f>
        <v>1050</v>
      </c>
      <c r="CY6" s="5">
        <f>'Raw Data'!CX5</f>
        <v>1050</v>
      </c>
      <c r="CZ6" s="5">
        <f>'Raw Data'!CY5</f>
        <v>1050</v>
      </c>
      <c r="DA6" s="5">
        <f>'Raw Data'!CZ5</f>
        <v>1050</v>
      </c>
      <c r="DB6" s="5">
        <f>'Raw Data'!DA5</f>
        <v>1050</v>
      </c>
      <c r="DC6" s="5">
        <f>'Raw Data'!DB5</f>
        <v>1050</v>
      </c>
      <c r="DD6" s="5">
        <f>'Raw Data'!DC5</f>
        <v>1050</v>
      </c>
      <c r="DE6" s="5">
        <f>'Raw Data'!DD5</f>
        <v>1050</v>
      </c>
      <c r="DF6" s="5">
        <f>'Raw Data'!DE5</f>
        <v>1050</v>
      </c>
      <c r="DG6" s="5">
        <f>'Raw Data'!DF5</f>
        <v>1050</v>
      </c>
      <c r="DH6" s="5">
        <f>'Raw Data'!DG5</f>
        <v>1050</v>
      </c>
      <c r="DI6" s="5">
        <f>'Raw Data'!DH5</f>
        <v>1050</v>
      </c>
      <c r="DJ6" s="5">
        <f>'Raw Data'!DI5</f>
        <v>1050</v>
      </c>
      <c r="DK6" s="5">
        <f>'Raw Data'!DJ5</f>
        <v>1050</v>
      </c>
      <c r="DL6" s="5">
        <f>'Raw Data'!DK5</f>
        <v>1050</v>
      </c>
      <c r="DM6" s="5">
        <f>'Raw Data'!DL5</f>
        <v>1050</v>
      </c>
      <c r="DN6" s="5">
        <f>'Raw Data'!DM5</f>
        <v>1050</v>
      </c>
      <c r="DO6" s="5">
        <f>'Raw Data'!DN5</f>
        <v>1050</v>
      </c>
      <c r="DP6" s="5">
        <f>'Raw Data'!DO5</f>
        <v>1050</v>
      </c>
      <c r="DQ6" s="5">
        <f>'Raw Data'!DP5</f>
        <v>1050</v>
      </c>
      <c r="DR6" s="5">
        <f>'Raw Data'!DQ5</f>
        <v>1050</v>
      </c>
      <c r="DS6" s="5">
        <f>'Raw Data'!DR5</f>
        <v>1050</v>
      </c>
      <c r="DT6" s="5">
        <f>'Raw Data'!DS5</f>
        <v>1050</v>
      </c>
      <c r="DU6" s="5">
        <f>'Raw Data'!DT5</f>
        <v>1050</v>
      </c>
      <c r="DV6" s="5">
        <f>'Raw Data'!DU5</f>
        <v>1050</v>
      </c>
      <c r="DW6" s="5">
        <f>'Raw Data'!DV5</f>
        <v>1050</v>
      </c>
      <c r="DX6" s="5">
        <f>'Raw Data'!DW5</f>
        <v>1050</v>
      </c>
      <c r="DY6" s="5">
        <f>'Raw Data'!DX5</f>
        <v>1050</v>
      </c>
      <c r="DZ6" s="5">
        <f>'Raw Data'!DY5</f>
        <v>1050</v>
      </c>
      <c r="EA6" s="5">
        <f>'Raw Data'!DZ5</f>
        <v>1050</v>
      </c>
      <c r="EB6" s="5">
        <f>'Raw Data'!EA5</f>
        <v>1050</v>
      </c>
      <c r="EC6" s="5">
        <f>'Raw Data'!EB5</f>
        <v>1050</v>
      </c>
      <c r="ED6" s="5">
        <f>'Raw Data'!EC5</f>
        <v>1050</v>
      </c>
      <c r="EE6" s="5">
        <f>'Raw Data'!ED5</f>
        <v>1050</v>
      </c>
      <c r="EF6" s="5">
        <f>'Raw Data'!EE5</f>
        <v>1050</v>
      </c>
      <c r="EG6" s="5">
        <f>'Raw Data'!EF5</f>
        <v>1050</v>
      </c>
      <c r="EH6" s="5">
        <f>'Raw Data'!EG5</f>
        <v>1050</v>
      </c>
      <c r="EI6" s="5">
        <f>'Raw Data'!EH5</f>
        <v>1050</v>
      </c>
      <c r="EJ6" s="5">
        <f>'Raw Data'!EI5</f>
        <v>1050</v>
      </c>
      <c r="EK6" s="5">
        <f>'Raw Data'!EJ5</f>
        <v>1050</v>
      </c>
      <c r="EL6" s="5">
        <f>'Raw Data'!EK5</f>
        <v>1050</v>
      </c>
      <c r="EM6" s="5">
        <f>'Raw Data'!EL5</f>
        <v>1050</v>
      </c>
      <c r="EN6" s="5">
        <f>'Raw Data'!EM5</f>
        <v>1050</v>
      </c>
      <c r="EO6" s="5">
        <f>'Raw Data'!EN5</f>
        <v>1050</v>
      </c>
      <c r="EP6" s="5">
        <f>'Raw Data'!EO5</f>
        <v>1050</v>
      </c>
      <c r="EQ6" s="5">
        <f>'Raw Data'!EP5</f>
        <v>1050</v>
      </c>
      <c r="ER6" s="5">
        <f>'Raw Data'!EQ5</f>
        <v>1050</v>
      </c>
      <c r="ES6" s="5">
        <f>'Raw Data'!ER5</f>
        <v>1050</v>
      </c>
      <c r="ET6" s="5">
        <f>'Raw Data'!ES5</f>
        <v>1050</v>
      </c>
      <c r="EU6" s="5">
        <f>'Raw Data'!ET5</f>
        <v>1050</v>
      </c>
      <c r="EV6" s="5">
        <f>'Raw Data'!EU5</f>
        <v>1050</v>
      </c>
      <c r="EW6" s="5">
        <f>'Raw Data'!EV5</f>
        <v>1050</v>
      </c>
      <c r="EX6" s="5">
        <f>'Raw Data'!EW5</f>
        <v>1050</v>
      </c>
      <c r="EY6" s="5">
        <f>'Raw Data'!EX5</f>
        <v>1050</v>
      </c>
      <c r="EZ6" s="5">
        <f>'Raw Data'!EY5</f>
        <v>1050</v>
      </c>
      <c r="FA6" s="5">
        <f>'Raw Data'!EZ5</f>
        <v>1050</v>
      </c>
      <c r="FB6" s="5">
        <f>'Raw Data'!FA5</f>
        <v>1050</v>
      </c>
      <c r="FC6" s="5">
        <f>'Raw Data'!FB5</f>
        <v>1050</v>
      </c>
      <c r="FD6" s="5">
        <f>'Raw Data'!FC5</f>
        <v>1050</v>
      </c>
      <c r="FE6" s="5">
        <f>'Raw Data'!FD5</f>
        <v>1050</v>
      </c>
      <c r="FF6" s="5">
        <f>'Raw Data'!FE5</f>
        <v>1050</v>
      </c>
      <c r="FG6" s="5">
        <f>'Raw Data'!FF5</f>
        <v>1050</v>
      </c>
      <c r="FH6" s="5">
        <f>'Raw Data'!FG5</f>
        <v>1050</v>
      </c>
      <c r="FI6" s="5">
        <f>'Raw Data'!FH5</f>
        <v>1050</v>
      </c>
      <c r="FJ6" s="5">
        <f>'Raw Data'!FI5</f>
        <v>1050</v>
      </c>
      <c r="FK6" s="5">
        <f>'Raw Data'!FJ5</f>
        <v>1050</v>
      </c>
      <c r="FL6" s="5">
        <f>'Raw Data'!FK5</f>
        <v>1050</v>
      </c>
      <c r="FM6" s="5">
        <f>'Raw Data'!FL5</f>
        <v>1050</v>
      </c>
      <c r="FN6" s="5">
        <f>'Raw Data'!FM5</f>
        <v>1050</v>
      </c>
      <c r="FO6" s="5">
        <f>'Raw Data'!FN5</f>
        <v>1050</v>
      </c>
      <c r="FP6" s="5">
        <f>'Raw Data'!FO5</f>
        <v>1050</v>
      </c>
      <c r="FQ6" s="5">
        <f>'Raw Data'!FP5</f>
        <v>1050</v>
      </c>
      <c r="FR6" s="5">
        <f>'Raw Data'!FQ5</f>
        <v>1050</v>
      </c>
      <c r="FS6" s="5">
        <f>'Raw Data'!FR5</f>
        <v>1050</v>
      </c>
    </row>
    <row r="7" spans="1:175" s="1" customFormat="1" x14ac:dyDescent="0.25">
      <c r="A7" s="6" t="s">
        <v>6</v>
      </c>
      <c r="B7" s="9" t="s">
        <v>9</v>
      </c>
      <c r="C7" s="6">
        <f>'Raw Data'!B10</f>
        <v>0</v>
      </c>
      <c r="D7" s="6">
        <f>'Raw Data'!C10</f>
        <v>0</v>
      </c>
      <c r="E7" s="6">
        <f>'Raw Data'!D10</f>
        <v>0</v>
      </c>
      <c r="F7" s="6">
        <f>'Raw Data'!E10</f>
        <v>0</v>
      </c>
      <c r="G7" s="6">
        <f>'Raw Data'!F10</f>
        <v>0</v>
      </c>
      <c r="H7" s="6">
        <f>'Raw Data'!G10</f>
        <v>0</v>
      </c>
      <c r="I7" s="6">
        <f>'Raw Data'!H10</f>
        <v>0</v>
      </c>
      <c r="J7" s="6">
        <f>'Raw Data'!I10</f>
        <v>0</v>
      </c>
      <c r="K7" s="6">
        <f>'Raw Data'!J10</f>
        <v>0</v>
      </c>
      <c r="L7" s="6">
        <f>'Raw Data'!K10</f>
        <v>0</v>
      </c>
      <c r="M7" s="6">
        <f>'Raw Data'!L10</f>
        <v>0</v>
      </c>
      <c r="N7" s="6">
        <f>'Raw Data'!M10</f>
        <v>0.01</v>
      </c>
      <c r="O7" s="6">
        <f>'Raw Data'!N10</f>
        <v>0.01</v>
      </c>
      <c r="P7" s="6">
        <f>'Raw Data'!O10</f>
        <v>0.01</v>
      </c>
      <c r="Q7" s="6">
        <f>'Raw Data'!P10</f>
        <v>2.4833333333333332E-2</v>
      </c>
      <c r="R7" s="6">
        <f>'Raw Data'!Q10</f>
        <v>3.2250000000000001E-2</v>
      </c>
      <c r="S7" s="6">
        <f>'Raw Data'!R10</f>
        <v>3.9666666666666663E-2</v>
      </c>
      <c r="T7" s="6">
        <f>'Raw Data'!S10</f>
        <v>4.7083333333333331E-2</v>
      </c>
      <c r="U7" s="6">
        <f>'Raw Data'!T10</f>
        <v>5.4500000000000007E-2</v>
      </c>
      <c r="V7" s="6">
        <f>'Raw Data'!U10</f>
        <v>6.1916666666666668E-2</v>
      </c>
      <c r="W7" s="6">
        <f>'Raw Data'!V10</f>
        <v>6.933333333333333E-2</v>
      </c>
      <c r="X7" s="6">
        <f>'Raw Data'!W10</f>
        <v>7.6749999999999985E-2</v>
      </c>
      <c r="Y7" s="6">
        <f>'Raw Data'!X10</f>
        <v>8.4166666666666654E-2</v>
      </c>
      <c r="Z7" s="6">
        <f>'Raw Data'!Y10</f>
        <v>9.1583333333333322E-2</v>
      </c>
      <c r="AA7" s="6">
        <f>'Raw Data'!Z10</f>
        <v>9.9000000000000005E-2</v>
      </c>
      <c r="AB7" s="6">
        <f>'Raw Data'!AA10</f>
        <v>0.10641666666666666</v>
      </c>
      <c r="AC7" s="6">
        <f>'Raw Data'!AB10</f>
        <v>0.11383333333333333</v>
      </c>
      <c r="AD7" s="6">
        <f>'Raw Data'!AC10</f>
        <v>0.12125</v>
      </c>
      <c r="AE7" s="6">
        <f>'Raw Data'!AD10</f>
        <v>0.12866666666666665</v>
      </c>
      <c r="AF7" s="6">
        <f>'Raw Data'!AE10</f>
        <v>0.13608333333333333</v>
      </c>
      <c r="AG7" s="6">
        <f>'Raw Data'!AF10</f>
        <v>0.14349999999999999</v>
      </c>
      <c r="AH7" s="6">
        <f>'Raw Data'!AG10</f>
        <v>0.15091666666666667</v>
      </c>
      <c r="AI7" s="6">
        <f>'Raw Data'!AH10</f>
        <v>0.15833333333333333</v>
      </c>
      <c r="AJ7" s="6">
        <f>'Raw Data'!AI10</f>
        <v>0.16575000000000001</v>
      </c>
      <c r="AK7" s="6">
        <f>'Raw Data'!AJ10</f>
        <v>0.17316666666666666</v>
      </c>
      <c r="AL7" s="6">
        <f>'Raw Data'!AK10</f>
        <v>0.18058333333333332</v>
      </c>
      <c r="AM7" s="6">
        <f>'Raw Data'!AL10</f>
        <v>0.188</v>
      </c>
      <c r="AN7" s="6">
        <f>'Raw Data'!AM10</f>
        <v>0.20542857142857143</v>
      </c>
      <c r="AO7" s="6">
        <f>'Raw Data'!AN10</f>
        <v>0.22285714285714286</v>
      </c>
      <c r="AP7" s="6">
        <f>'Raw Data'!AO10</f>
        <v>0.24028571428571427</v>
      </c>
      <c r="AQ7" s="6">
        <f>'Raw Data'!AP10</f>
        <v>0.25771428571428573</v>
      </c>
      <c r="AR7" s="6">
        <f>'Raw Data'!AQ10</f>
        <v>0.27514285714285713</v>
      </c>
      <c r="AS7" s="6">
        <f>'Raw Data'!AR10</f>
        <v>0.29257142857142859</v>
      </c>
      <c r="AT7" s="6">
        <f>'Raw Data'!AS10</f>
        <v>0.31</v>
      </c>
      <c r="AU7" s="6">
        <f>'Raw Data'!AT10</f>
        <v>0.34599999999999997</v>
      </c>
      <c r="AV7" s="6">
        <f>'Raw Data'!AU10</f>
        <v>0.38200000000000001</v>
      </c>
      <c r="AW7" s="6">
        <f>'Raw Data'!AV10</f>
        <v>0.41520000000000001</v>
      </c>
      <c r="AX7" s="6">
        <f>'Raw Data'!AW10</f>
        <v>0.44840000000000002</v>
      </c>
      <c r="AY7" s="6">
        <f>'Raw Data'!AX10</f>
        <v>0.48160000000000003</v>
      </c>
      <c r="AZ7" s="6">
        <f>'Raw Data'!AY10</f>
        <v>0.51480000000000004</v>
      </c>
      <c r="BA7" s="6">
        <f>'Raw Data'!AZ10</f>
        <v>0.54800000000000004</v>
      </c>
      <c r="BB7" s="6">
        <f>'Raw Data'!BA10</f>
        <v>0.57377777777777783</v>
      </c>
      <c r="BC7" s="6">
        <f>'Raw Data'!BB10</f>
        <v>0.59955555555555562</v>
      </c>
      <c r="BD7" s="6">
        <f>'Raw Data'!BC10</f>
        <v>0.62533333333333341</v>
      </c>
      <c r="BE7" s="6">
        <f>'Raw Data'!BD10</f>
        <v>0.6511111111111112</v>
      </c>
      <c r="BF7" s="6">
        <f>'Raw Data'!BE10</f>
        <v>0.67688888888888887</v>
      </c>
      <c r="BG7" s="6">
        <f>'Raw Data'!BF10</f>
        <v>0.70266666666666666</v>
      </c>
      <c r="BH7" s="6">
        <f>'Raw Data'!BG10</f>
        <v>0.72844444444444445</v>
      </c>
      <c r="BI7" s="6">
        <f>'Raw Data'!BH10</f>
        <v>0.75422222222222224</v>
      </c>
      <c r="BJ7" s="6">
        <f>'Raw Data'!BI10</f>
        <v>0.78</v>
      </c>
      <c r="BK7" s="6">
        <f>'Raw Data'!BJ10</f>
        <v>0.79520000000000002</v>
      </c>
      <c r="BL7" s="6">
        <f>'Raw Data'!BK10</f>
        <v>0.81040000000000001</v>
      </c>
      <c r="BM7" s="6">
        <f>'Raw Data'!BL10</f>
        <v>0.8256</v>
      </c>
      <c r="BN7" s="6">
        <f>'Raw Data'!BM10</f>
        <v>0.84079999999999999</v>
      </c>
      <c r="BO7" s="6">
        <f>'Raw Data'!BN10</f>
        <v>0.85599999999999998</v>
      </c>
      <c r="BP7" s="6">
        <f>'Raw Data'!BO10</f>
        <v>0.85888888888888892</v>
      </c>
      <c r="BQ7" s="6">
        <f>'Raw Data'!BP10</f>
        <v>0.86177777777777775</v>
      </c>
      <c r="BR7" s="6">
        <f>'Raw Data'!BQ10</f>
        <v>0.86466666666666669</v>
      </c>
      <c r="BS7" s="6">
        <f>'Raw Data'!BR10</f>
        <v>0.86755555555555552</v>
      </c>
      <c r="BT7" s="6">
        <f>'Raw Data'!BS10</f>
        <v>0.87044444444444447</v>
      </c>
      <c r="BU7" s="6">
        <f>'Raw Data'!BT10</f>
        <v>0.87333333333333329</v>
      </c>
      <c r="BV7" s="6">
        <f>'Raw Data'!BU10</f>
        <v>0.87622222222222224</v>
      </c>
      <c r="BW7" s="6">
        <f>'Raw Data'!BV10</f>
        <v>0.87911111111111107</v>
      </c>
      <c r="BX7" s="6">
        <f>'Raw Data'!BW10</f>
        <v>0.88200000000000001</v>
      </c>
      <c r="BY7" s="6">
        <f>'Raw Data'!BX10</f>
        <v>0.87619999999999998</v>
      </c>
      <c r="BZ7" s="6">
        <f>'Raw Data'!BY10</f>
        <v>0.87039999999999995</v>
      </c>
      <c r="CA7" s="6">
        <f>'Raw Data'!BZ10</f>
        <v>0.86460000000000004</v>
      </c>
      <c r="CB7" s="6">
        <f>'Raw Data'!CA10</f>
        <v>0.85880000000000001</v>
      </c>
      <c r="CC7" s="6">
        <f>'Raw Data'!CB10</f>
        <v>0.85299999999999998</v>
      </c>
      <c r="CD7" s="6">
        <f>'Raw Data'!CC10</f>
        <v>0.84866666666666668</v>
      </c>
      <c r="CE7" s="6">
        <f>'Raw Data'!CD10</f>
        <v>0.84433333333333327</v>
      </c>
      <c r="CF7" s="6">
        <f>'Raw Data'!CE10</f>
        <v>0.84</v>
      </c>
      <c r="CG7" s="6">
        <f>'Raw Data'!CF10</f>
        <v>0.83990909090909083</v>
      </c>
      <c r="CH7" s="6">
        <f>'Raw Data'!CG10</f>
        <v>0.8398181818181818</v>
      </c>
      <c r="CI7" s="6">
        <f>'Raw Data'!CH10</f>
        <v>0.83972727272727266</v>
      </c>
      <c r="CJ7" s="6">
        <f>'Raw Data'!CI10</f>
        <v>0.83963636363636363</v>
      </c>
      <c r="CK7" s="6">
        <f>'Raw Data'!CJ10</f>
        <v>0.83954545454545448</v>
      </c>
      <c r="CL7" s="6">
        <f>'Raw Data'!CK10</f>
        <v>0.83945454545454545</v>
      </c>
      <c r="CM7" s="6">
        <f>'Raw Data'!CL10</f>
        <v>0.83936363636363631</v>
      </c>
      <c r="CN7" s="6">
        <f>'Raw Data'!CM10</f>
        <v>0.83927272727272728</v>
      </c>
      <c r="CO7" s="6">
        <f>'Raw Data'!CN10</f>
        <v>0.83918181818181814</v>
      </c>
      <c r="CP7" s="6">
        <f>'Raw Data'!CO10</f>
        <v>0.83909090909090911</v>
      </c>
      <c r="CQ7" s="6">
        <f>'Raw Data'!CP10</f>
        <v>0.83899999999999997</v>
      </c>
      <c r="CR7" s="6">
        <f>'Raw Data'!CQ10</f>
        <v>0.84288888888888891</v>
      </c>
      <c r="CS7" s="6">
        <f>'Raw Data'!CR10</f>
        <v>0.84677777777777774</v>
      </c>
      <c r="CT7" s="6">
        <f>'Raw Data'!CS10</f>
        <v>0.85066666666666668</v>
      </c>
      <c r="CU7" s="6">
        <f>'Raw Data'!CT10</f>
        <v>0.85455555555555551</v>
      </c>
      <c r="CV7" s="6">
        <f>'Raw Data'!CU10</f>
        <v>0.85844444444444445</v>
      </c>
      <c r="CW7" s="6">
        <f>'Raw Data'!CV10</f>
        <v>0.86233333333333329</v>
      </c>
      <c r="CX7" s="6">
        <f>'Raw Data'!CW10</f>
        <v>0.86622222222222223</v>
      </c>
      <c r="CY7" s="6">
        <f>'Raw Data'!CX10</f>
        <v>0.87011111111111106</v>
      </c>
      <c r="CZ7" s="6">
        <f>'Raw Data'!CY10</f>
        <v>0.874</v>
      </c>
      <c r="DA7" s="6">
        <f>'Raw Data'!CZ10</f>
        <v>0.86946153846153851</v>
      </c>
      <c r="DB7" s="6">
        <f>'Raw Data'!DA10</f>
        <v>0.86492307692307691</v>
      </c>
      <c r="DC7" s="6">
        <f>'Raw Data'!DB10</f>
        <v>0.86038461538461541</v>
      </c>
      <c r="DD7" s="6">
        <f>'Raw Data'!DC10</f>
        <v>0.85584615384615381</v>
      </c>
      <c r="DE7" s="6">
        <f>'Raw Data'!DD10</f>
        <v>0.85130769230769232</v>
      </c>
      <c r="DF7" s="6">
        <f>'Raw Data'!DE10</f>
        <v>0.84676923076923072</v>
      </c>
      <c r="DG7" s="6">
        <f>'Raw Data'!DF10</f>
        <v>0.84223076923076923</v>
      </c>
      <c r="DH7" s="6">
        <f>'Raw Data'!DG10</f>
        <v>0.83769230769230763</v>
      </c>
      <c r="DI7" s="6">
        <f>'Raw Data'!DH10</f>
        <v>0.83315384615384613</v>
      </c>
      <c r="DJ7" s="6">
        <f>'Raw Data'!DI10</f>
        <v>0.82861538461538453</v>
      </c>
      <c r="DK7" s="6">
        <f>'Raw Data'!DJ10</f>
        <v>0.82407692307692304</v>
      </c>
      <c r="DL7" s="6">
        <f>'Raw Data'!DK10</f>
        <v>0.81953846153846144</v>
      </c>
      <c r="DM7" s="6">
        <f>'Raw Data'!DL10</f>
        <v>0.81499999999999995</v>
      </c>
      <c r="DN7" s="6">
        <f>'Raw Data'!DM10</f>
        <v>0.78870967741935483</v>
      </c>
      <c r="DO7" s="6">
        <f>'Raw Data'!DN10</f>
        <v>0.7624193548387096</v>
      </c>
      <c r="DP7" s="6">
        <f>'Raw Data'!DO10</f>
        <v>0.73612903225806448</v>
      </c>
      <c r="DQ7" s="6">
        <f>'Raw Data'!DP10</f>
        <v>0.70983870967741935</v>
      </c>
      <c r="DR7" s="6">
        <f>'Raw Data'!DQ10</f>
        <v>0.68354838709677412</v>
      </c>
      <c r="DS7" s="6">
        <f>'Raw Data'!DR10</f>
        <v>0.657258064516129</v>
      </c>
      <c r="DT7" s="6">
        <f>'Raw Data'!DS10</f>
        <v>0.63096774193548377</v>
      </c>
      <c r="DU7" s="6">
        <f>'Raw Data'!DT10</f>
        <v>0.60467741935483865</v>
      </c>
      <c r="DV7" s="6">
        <f>'Raw Data'!DU10</f>
        <v>0.57838709677419353</v>
      </c>
      <c r="DW7" s="6">
        <f>'Raw Data'!DV10</f>
        <v>0.5520967741935483</v>
      </c>
      <c r="DX7" s="6">
        <f>'Raw Data'!DW10</f>
        <v>0.52580645161290318</v>
      </c>
      <c r="DY7" s="6">
        <f>'Raw Data'!DX10</f>
        <v>0.499516129032258</v>
      </c>
      <c r="DZ7" s="6">
        <f>'Raw Data'!DY10</f>
        <v>0.47322580645161288</v>
      </c>
      <c r="EA7" s="6">
        <f>'Raw Data'!DZ10</f>
        <v>0.44693548387096771</v>
      </c>
      <c r="EB7" s="6">
        <f>'Raw Data'!EA10</f>
        <v>0.42064516129032253</v>
      </c>
      <c r="EC7" s="6">
        <f>'Raw Data'!EB10</f>
        <v>0.39435483870967741</v>
      </c>
      <c r="ED7" s="6">
        <f>'Raw Data'!EC10</f>
        <v>0.36806451612903224</v>
      </c>
      <c r="EE7" s="6">
        <f>'Raw Data'!ED10</f>
        <v>0.34177419354838712</v>
      </c>
      <c r="EF7" s="6">
        <f>'Raw Data'!EE10</f>
        <v>0.31548387096774189</v>
      </c>
      <c r="EG7" s="6">
        <f>'Raw Data'!EF10</f>
        <v>0.28919354838709677</v>
      </c>
      <c r="EH7" s="6">
        <f>'Raw Data'!EG10</f>
        <v>0.26290322580645165</v>
      </c>
      <c r="EI7" s="6">
        <f>'Raw Data'!EH10</f>
        <v>0.23661290322580641</v>
      </c>
      <c r="EJ7" s="6">
        <f>'Raw Data'!EI10</f>
        <v>0.21032258064516129</v>
      </c>
      <c r="EK7" s="6">
        <f>'Raw Data'!EJ10</f>
        <v>0.18403225806451606</v>
      </c>
      <c r="EL7" s="6">
        <f>'Raw Data'!EK10</f>
        <v>0.15774193548387094</v>
      </c>
      <c r="EM7" s="6">
        <f>'Raw Data'!EL10</f>
        <v>0.13145161290322582</v>
      </c>
      <c r="EN7" s="6">
        <f>'Raw Data'!EM10</f>
        <v>0.10516129032258059</v>
      </c>
      <c r="EO7" s="6">
        <f>'Raw Data'!EN10</f>
        <v>7.8870967741935472E-2</v>
      </c>
      <c r="EP7" s="6">
        <f>'Raw Data'!EO10</f>
        <v>5.2580645161290351E-2</v>
      </c>
      <c r="EQ7" s="6">
        <f>'Raw Data'!EP10</f>
        <v>2.629032258064512E-2</v>
      </c>
      <c r="ER7" s="146">
        <f>'Raw Data'!EQ10</f>
        <v>0</v>
      </c>
      <c r="ES7" s="6">
        <f>'Raw Data'!ER10</f>
        <v>0</v>
      </c>
      <c r="ET7" s="6">
        <f>'Raw Data'!ES10</f>
        <v>0</v>
      </c>
      <c r="EU7" s="6">
        <f>'Raw Data'!ET10</f>
        <v>0</v>
      </c>
      <c r="EV7" s="6">
        <f>'Raw Data'!EU10</f>
        <v>0</v>
      </c>
      <c r="EW7" s="6">
        <f>'Raw Data'!EV10</f>
        <v>0</v>
      </c>
      <c r="EX7" s="6">
        <f>'Raw Data'!EW10</f>
        <v>0</v>
      </c>
      <c r="EY7" s="6">
        <f>'Raw Data'!EX10</f>
        <v>0</v>
      </c>
      <c r="EZ7" s="6">
        <f>'Raw Data'!EY10</f>
        <v>0</v>
      </c>
      <c r="FA7" s="6">
        <f>'Raw Data'!EZ10</f>
        <v>0</v>
      </c>
      <c r="FB7" s="6">
        <f>'Raw Data'!FA10</f>
        <v>0</v>
      </c>
      <c r="FC7" s="6">
        <f>'Raw Data'!FB10</f>
        <v>0</v>
      </c>
      <c r="FD7" s="6">
        <f>'Raw Data'!FC10</f>
        <v>0</v>
      </c>
      <c r="FE7" s="6">
        <f>'Raw Data'!FD10</f>
        <v>0</v>
      </c>
      <c r="FF7" s="6">
        <f>'Raw Data'!FE10</f>
        <v>0</v>
      </c>
      <c r="FG7" s="6">
        <f>'Raw Data'!FF10</f>
        <v>0</v>
      </c>
      <c r="FH7" s="6">
        <f>'Raw Data'!FG10</f>
        <v>0</v>
      </c>
      <c r="FI7" s="6">
        <f>'Raw Data'!FH10</f>
        <v>0</v>
      </c>
      <c r="FJ7" s="6">
        <f>'Raw Data'!FI10</f>
        <v>0</v>
      </c>
      <c r="FK7" s="6">
        <f>'Raw Data'!FJ10</f>
        <v>0</v>
      </c>
      <c r="FL7" s="6">
        <f>'Raw Data'!FK10</f>
        <v>0</v>
      </c>
      <c r="FM7" s="6">
        <f>'Raw Data'!FL10</f>
        <v>0</v>
      </c>
      <c r="FN7" s="6">
        <f>'Raw Data'!FM10</f>
        <v>0</v>
      </c>
      <c r="FO7" s="6">
        <f>'Raw Data'!FN10</f>
        <v>0</v>
      </c>
      <c r="FP7" s="6">
        <f>'Raw Data'!FO10</f>
        <v>0</v>
      </c>
      <c r="FQ7" s="6">
        <f>'Raw Data'!FP10</f>
        <v>0</v>
      </c>
      <c r="FR7" s="6">
        <f>'Raw Data'!FQ10</f>
        <v>0</v>
      </c>
      <c r="FS7" s="6">
        <f>'Raw Data'!FR10</f>
        <v>0</v>
      </c>
    </row>
    <row r="8" spans="1:175" s="14" customFormat="1" ht="5.25" customHeight="1" x14ac:dyDescent="0.25">
      <c r="B8" s="15"/>
      <c r="CZ8" s="14">
        <v>8</v>
      </c>
    </row>
    <row r="9" spans="1:175" x14ac:dyDescent="0.25">
      <c r="A9" s="5" t="s">
        <v>35</v>
      </c>
      <c r="B9" s="8"/>
      <c r="C9" s="5">
        <f>'Raw Data'!B23</f>
        <v>0.15</v>
      </c>
      <c r="D9" s="5">
        <f>'Raw Data'!C23</f>
        <v>0.15</v>
      </c>
      <c r="E9" s="5">
        <f>'Raw Data'!D23</f>
        <v>0.15</v>
      </c>
      <c r="F9" s="5">
        <f>'Raw Data'!E23</f>
        <v>0.15</v>
      </c>
      <c r="G9" s="5">
        <f>'Raw Data'!F23</f>
        <v>0.15</v>
      </c>
      <c r="H9" s="5">
        <f>'Raw Data'!G23</f>
        <v>0.15</v>
      </c>
      <c r="I9" s="5">
        <f>'Raw Data'!H23</f>
        <v>0.15</v>
      </c>
      <c r="J9" s="5">
        <f>'Raw Data'!I23</f>
        <v>0.15</v>
      </c>
      <c r="K9" s="5">
        <f>'Raw Data'!J23</f>
        <v>0.15</v>
      </c>
      <c r="L9" s="5">
        <f>'Raw Data'!K23</f>
        <v>0.15</v>
      </c>
      <c r="M9" s="5">
        <f>'Raw Data'!L23</f>
        <v>0.15</v>
      </c>
      <c r="N9" s="5">
        <f>'Raw Data'!M23</f>
        <v>0.15</v>
      </c>
      <c r="O9" s="5">
        <f>'Raw Data'!N23</f>
        <v>0.15</v>
      </c>
      <c r="P9" s="5">
        <f>'Raw Data'!O23</f>
        <v>0.15</v>
      </c>
      <c r="Q9" s="5">
        <f>'Raw Data'!P23</f>
        <v>0.15</v>
      </c>
      <c r="R9" s="5">
        <f>'Raw Data'!Q23</f>
        <v>0.15</v>
      </c>
      <c r="S9" s="5">
        <f>'Raw Data'!R23</f>
        <v>0.15</v>
      </c>
      <c r="T9" s="5">
        <f>'Raw Data'!S23</f>
        <v>0.15</v>
      </c>
      <c r="U9" s="5">
        <f>'Raw Data'!T23</f>
        <v>0.15</v>
      </c>
      <c r="V9" s="5">
        <f>'Raw Data'!U23</f>
        <v>0.15</v>
      </c>
      <c r="W9" s="5">
        <f>'Raw Data'!V23</f>
        <v>0.16</v>
      </c>
      <c r="X9" s="5">
        <f>'Raw Data'!W23</f>
        <v>0.16</v>
      </c>
      <c r="Y9" s="5">
        <f>'Raw Data'!X23</f>
        <v>0.16</v>
      </c>
      <c r="Z9" s="5">
        <f>'Raw Data'!Y23</f>
        <v>0.16</v>
      </c>
      <c r="AA9" s="5">
        <f>'Raw Data'!Z23</f>
        <v>0.16</v>
      </c>
      <c r="AB9" s="5">
        <f>'Raw Data'!AA23</f>
        <v>0.16</v>
      </c>
      <c r="AC9" s="5">
        <f>'Raw Data'!AB23</f>
        <v>0.17</v>
      </c>
      <c r="AD9" s="5">
        <f>'Raw Data'!AC23</f>
        <v>0.17</v>
      </c>
      <c r="AE9" s="5">
        <f>'Raw Data'!AD23</f>
        <v>0.17</v>
      </c>
      <c r="AF9" s="5">
        <f>'Raw Data'!AE23</f>
        <v>0.18</v>
      </c>
      <c r="AG9" s="5">
        <f>'Raw Data'!AF23</f>
        <v>0.18</v>
      </c>
      <c r="AH9" s="5">
        <f>'Raw Data'!AG23</f>
        <v>0.19</v>
      </c>
      <c r="AI9" s="5">
        <f>'Raw Data'!AH23</f>
        <v>0.19</v>
      </c>
      <c r="AJ9" s="5">
        <f>'Raw Data'!AI23</f>
        <v>0.2</v>
      </c>
      <c r="AK9" s="5">
        <f>'Raw Data'!AJ23</f>
        <v>0.21</v>
      </c>
      <c r="AL9" s="5">
        <f>'Raw Data'!AK23</f>
        <v>0.22</v>
      </c>
      <c r="AM9" s="5">
        <f>'Raw Data'!AL23</f>
        <v>0.23</v>
      </c>
      <c r="AN9" s="5">
        <f>'Raw Data'!AM23</f>
        <v>0.24</v>
      </c>
      <c r="AO9" s="5">
        <f>'Raw Data'!AN23</f>
        <v>0.25</v>
      </c>
      <c r="AP9" s="5">
        <f>'Raw Data'!AO23</f>
        <v>0.27</v>
      </c>
      <c r="AQ9" s="5">
        <f>'Raw Data'!AP23</f>
        <v>0.31</v>
      </c>
      <c r="AR9" s="5">
        <f>'Raw Data'!AQ23</f>
        <v>0.33</v>
      </c>
      <c r="AS9" s="5">
        <f>'Raw Data'!AR23</f>
        <v>0.35</v>
      </c>
      <c r="AT9" s="5">
        <f>'Raw Data'!AS23</f>
        <v>0.37</v>
      </c>
      <c r="AU9" s="5">
        <f>'Raw Data'!AT23</f>
        <v>0.39</v>
      </c>
      <c r="AV9" s="5">
        <f>'Raw Data'!AU23</f>
        <v>0.41</v>
      </c>
      <c r="AW9" s="5">
        <f>'Raw Data'!AV23</f>
        <v>0.43</v>
      </c>
      <c r="AX9" s="5">
        <f>'Raw Data'!AW23</f>
        <v>0.45</v>
      </c>
      <c r="AY9" s="5">
        <f>'Raw Data'!AX23</f>
        <v>0.47</v>
      </c>
      <c r="AZ9" s="5">
        <f>'Raw Data'!AY23</f>
        <v>0.49</v>
      </c>
      <c r="BA9" s="5">
        <f>'Raw Data'!AZ23</f>
        <v>0.52</v>
      </c>
      <c r="BB9" s="5">
        <f>'Raw Data'!BA23</f>
        <v>0.55000000000000004</v>
      </c>
      <c r="BC9" s="5">
        <f>'Raw Data'!BB23</f>
        <v>0.57999999999999996</v>
      </c>
      <c r="BD9" s="5">
        <f>'Raw Data'!BC23</f>
        <v>0.61</v>
      </c>
      <c r="BE9" s="5">
        <f>'Raw Data'!BD23</f>
        <v>0.64</v>
      </c>
      <c r="BF9" s="5">
        <f>'Raw Data'!BE23</f>
        <v>0.67</v>
      </c>
      <c r="BG9" s="5">
        <f>'Raw Data'!BF23</f>
        <v>0.7</v>
      </c>
      <c r="BH9" s="5">
        <f>'Raw Data'!BG23</f>
        <v>0.75</v>
      </c>
      <c r="BI9" s="5">
        <f>'Raw Data'!BH23</f>
        <v>0.8</v>
      </c>
      <c r="BJ9" s="5">
        <f>'Raw Data'!BI23</f>
        <v>0.83</v>
      </c>
      <c r="BK9" s="5">
        <f>'Raw Data'!BJ23</f>
        <v>0.86</v>
      </c>
      <c r="BL9" s="5">
        <f>'Raw Data'!BK23</f>
        <v>0.88</v>
      </c>
      <c r="BM9" s="5">
        <f>'Raw Data'!BL23</f>
        <v>0.91</v>
      </c>
      <c r="BN9" s="5">
        <f>'Raw Data'!BM23</f>
        <v>0.93</v>
      </c>
      <c r="BO9" s="5">
        <f>'Raw Data'!BN23</f>
        <v>0.96</v>
      </c>
      <c r="BP9" s="5">
        <f>'Raw Data'!BO23</f>
        <v>0.96</v>
      </c>
      <c r="BQ9" s="5">
        <f>'Raw Data'!BP23</f>
        <v>0.96</v>
      </c>
      <c r="BR9" s="5">
        <f>'Raw Data'!BQ23</f>
        <v>0.96</v>
      </c>
      <c r="BS9" s="5">
        <f>'Raw Data'!BR23</f>
        <v>0.96</v>
      </c>
      <c r="BT9" s="5">
        <f>'Raw Data'!BS23</f>
        <v>0.96</v>
      </c>
      <c r="BU9" s="5">
        <f>'Raw Data'!BT23</f>
        <v>0.96</v>
      </c>
      <c r="BV9" s="5">
        <f>'Raw Data'!BU23</f>
        <v>0.96</v>
      </c>
      <c r="BW9" s="5">
        <f>'Raw Data'!BV23</f>
        <v>0.96</v>
      </c>
      <c r="BX9" s="5">
        <f>'Raw Data'!BW23</f>
        <v>0.96</v>
      </c>
      <c r="BY9" s="5">
        <f>'Raw Data'!BX23</f>
        <v>0.96</v>
      </c>
      <c r="BZ9" s="5">
        <f>'Raw Data'!BY23</f>
        <v>0.96</v>
      </c>
      <c r="CA9" s="5">
        <f>'Raw Data'!BZ23</f>
        <v>0.96</v>
      </c>
      <c r="CB9" s="5">
        <f>'Raw Data'!CA23</f>
        <v>0.96</v>
      </c>
      <c r="CC9" s="5">
        <f>'Raw Data'!CB23</f>
        <v>0.96</v>
      </c>
      <c r="CD9" s="5">
        <f>'Raw Data'!CC23</f>
        <v>0.96</v>
      </c>
      <c r="CE9" s="5">
        <f>'Raw Data'!CD23</f>
        <v>0.96</v>
      </c>
      <c r="CF9" s="5">
        <f>'Raw Data'!CE23</f>
        <v>0.96</v>
      </c>
      <c r="CG9" s="5">
        <f>'Raw Data'!CF23</f>
        <v>0.96</v>
      </c>
      <c r="CH9" s="5">
        <f>'Raw Data'!CG23</f>
        <v>0.96</v>
      </c>
      <c r="CI9" s="5">
        <f>'Raw Data'!CH23</f>
        <v>0.96</v>
      </c>
      <c r="CJ9" s="5">
        <f>'Raw Data'!CI23</f>
        <v>0.96</v>
      </c>
      <c r="CK9" s="5">
        <f>'Raw Data'!CJ23</f>
        <v>0.95</v>
      </c>
      <c r="CL9" s="5">
        <f>'Raw Data'!CK23</f>
        <v>0.96</v>
      </c>
      <c r="CM9" s="5">
        <f>'Raw Data'!CL23</f>
        <v>0.95</v>
      </c>
      <c r="CN9" s="5">
        <f>'Raw Data'!CM23</f>
        <v>0.95</v>
      </c>
      <c r="CO9" s="5">
        <f>'Raw Data'!CN23</f>
        <v>0.94</v>
      </c>
      <c r="CP9" s="5">
        <f>'Raw Data'!CO23</f>
        <v>0.94</v>
      </c>
      <c r="CQ9" s="5">
        <f>'Raw Data'!CP23</f>
        <v>0.93</v>
      </c>
      <c r="CR9" s="5">
        <f>'Raw Data'!CQ23</f>
        <v>0.93</v>
      </c>
      <c r="CS9" s="5">
        <f>'Raw Data'!CR23</f>
        <v>0.92</v>
      </c>
      <c r="CT9" s="5">
        <f>'Raw Data'!CS23</f>
        <v>0.92</v>
      </c>
      <c r="CU9" s="5">
        <f>'Raw Data'!CT23</f>
        <v>0.91</v>
      </c>
      <c r="CV9" s="5">
        <f>'Raw Data'!CU23</f>
        <v>0.91</v>
      </c>
      <c r="CW9" s="5">
        <f>'Raw Data'!CV23</f>
        <v>0.9</v>
      </c>
      <c r="CX9" s="5">
        <f>'Raw Data'!CW23</f>
        <v>0.9</v>
      </c>
      <c r="CY9" s="5">
        <f>'Raw Data'!CX23</f>
        <v>0.89</v>
      </c>
      <c r="CZ9" s="5">
        <f>'Raw Data'!CY23</f>
        <v>0.88</v>
      </c>
      <c r="DA9" s="5">
        <f>'Raw Data'!CZ23</f>
        <v>0.87</v>
      </c>
      <c r="DB9" s="5">
        <f>'Raw Data'!DA23</f>
        <v>0.86</v>
      </c>
      <c r="DC9" s="5">
        <f>'Raw Data'!DB23</f>
        <v>0.85</v>
      </c>
      <c r="DD9" s="5">
        <f>'Raw Data'!DC23</f>
        <v>0.85</v>
      </c>
      <c r="DE9" s="5">
        <f>'Raw Data'!DD23</f>
        <v>0.84</v>
      </c>
      <c r="DF9" s="5">
        <f>'Raw Data'!DE23</f>
        <v>0.84</v>
      </c>
      <c r="DG9" s="5">
        <f>'Raw Data'!DF23</f>
        <v>0.83</v>
      </c>
      <c r="DH9" s="5">
        <f>'Raw Data'!DG23</f>
        <v>0.83</v>
      </c>
      <c r="DI9" s="5">
        <f>'Raw Data'!DH23</f>
        <v>0.82</v>
      </c>
      <c r="DJ9" s="5">
        <f>'Raw Data'!DI23</f>
        <v>0.81</v>
      </c>
      <c r="DK9" s="5">
        <f>'Raw Data'!DJ23</f>
        <v>0.81</v>
      </c>
      <c r="DL9" s="5">
        <f>'Raw Data'!DK23</f>
        <v>0.8</v>
      </c>
      <c r="DM9" s="5">
        <f>'Raw Data'!DL23</f>
        <v>0.79</v>
      </c>
      <c r="DN9" s="5">
        <f>'Raw Data'!DM23</f>
        <v>0.79</v>
      </c>
      <c r="DO9" s="5">
        <f>'Raw Data'!DN23</f>
        <v>0.78</v>
      </c>
      <c r="DP9" s="5">
        <f>'Raw Data'!DO23</f>
        <v>0.78</v>
      </c>
      <c r="DQ9" s="5">
        <f>'Raw Data'!DP23</f>
        <v>0.77</v>
      </c>
      <c r="DR9" s="5">
        <f>'Raw Data'!DQ23</f>
        <v>0.76</v>
      </c>
      <c r="DS9" s="5">
        <f>'Raw Data'!DR23</f>
        <v>0.75</v>
      </c>
      <c r="DT9" s="5">
        <f>'Raw Data'!DS23</f>
        <v>0.74</v>
      </c>
      <c r="DU9" s="5">
        <f>'Raw Data'!DT23</f>
        <v>0.74</v>
      </c>
      <c r="DV9" s="5">
        <f>'Raw Data'!DU23</f>
        <v>0.73</v>
      </c>
      <c r="DW9" s="5">
        <f>'Raw Data'!DV23</f>
        <v>0.72</v>
      </c>
      <c r="DX9" s="5">
        <f>'Raw Data'!DW23</f>
        <v>0.71</v>
      </c>
      <c r="DY9" s="5">
        <f>'Raw Data'!DX23</f>
        <v>0.7</v>
      </c>
      <c r="DZ9" s="5">
        <f>'Raw Data'!DY23</f>
        <v>0.69</v>
      </c>
      <c r="EA9" s="5">
        <f>'Raw Data'!DZ23</f>
        <v>0.68</v>
      </c>
      <c r="EB9" s="5">
        <f>'Raw Data'!EA23</f>
        <v>0.67</v>
      </c>
      <c r="EC9" s="5">
        <f>'Raw Data'!EB23</f>
        <v>0.66</v>
      </c>
      <c r="ED9" s="5">
        <f>'Raw Data'!EC23</f>
        <v>0.65</v>
      </c>
      <c r="EE9" s="5">
        <f>'Raw Data'!ED23</f>
        <v>0.64</v>
      </c>
      <c r="EF9" s="5">
        <f>'Raw Data'!EE23</f>
        <v>0.63</v>
      </c>
      <c r="EG9" s="5">
        <f>'Raw Data'!EF23</f>
        <v>0.62</v>
      </c>
      <c r="EH9" s="5">
        <f>'Raw Data'!EG23</f>
        <v>0.6</v>
      </c>
      <c r="EI9" s="5">
        <f>'Raw Data'!EH23</f>
        <v>0.57999999999999996</v>
      </c>
      <c r="EJ9" s="5">
        <f>'Raw Data'!EI23</f>
        <v>0.55000000000000004</v>
      </c>
      <c r="EK9" s="5">
        <f>'Raw Data'!EJ23</f>
        <v>0.52</v>
      </c>
      <c r="EL9" s="5">
        <f>'Raw Data'!EK23</f>
        <v>0.48</v>
      </c>
      <c r="EM9" s="5">
        <f>'Raw Data'!EL23</f>
        <v>0.44</v>
      </c>
      <c r="EN9" s="5">
        <f>'Raw Data'!EM23</f>
        <v>0.4</v>
      </c>
      <c r="EO9" s="5">
        <f>'Raw Data'!EN23</f>
        <v>0.36</v>
      </c>
      <c r="EP9" s="5">
        <f>'Raw Data'!EO23</f>
        <v>0.32</v>
      </c>
      <c r="EQ9" s="5">
        <f>'Raw Data'!EP23</f>
        <v>0.28000000000000003</v>
      </c>
      <c r="ER9" s="5">
        <f>'Raw Data'!EQ23</f>
        <v>0.26</v>
      </c>
      <c r="ES9" s="5">
        <f>'Raw Data'!ER23</f>
        <v>0.24</v>
      </c>
      <c r="ET9" s="5">
        <f>'Raw Data'!ES23</f>
        <v>0.23</v>
      </c>
      <c r="EU9" s="5">
        <f>'Raw Data'!ET23</f>
        <v>0.22</v>
      </c>
      <c r="EV9" s="5">
        <f>'Raw Data'!EU23</f>
        <v>0.21</v>
      </c>
      <c r="EW9" s="5">
        <f>'Raw Data'!EV23</f>
        <v>0.2</v>
      </c>
      <c r="EX9" s="5">
        <f>'Raw Data'!EW23</f>
        <v>0.19</v>
      </c>
      <c r="EY9" s="5">
        <f>'Raw Data'!EX23</f>
        <v>0.18</v>
      </c>
      <c r="EZ9" s="5">
        <f>'Raw Data'!EY23</f>
        <v>0.17</v>
      </c>
      <c r="FA9" s="5">
        <f>'Raw Data'!EZ23</f>
        <v>0.16</v>
      </c>
      <c r="FB9" s="5">
        <f>'Raw Data'!FA23</f>
        <v>0.15</v>
      </c>
      <c r="FC9" s="5">
        <f>'Raw Data'!FB23</f>
        <v>0.15</v>
      </c>
      <c r="FD9" s="5">
        <f>'Raw Data'!FC23</f>
        <v>0.15</v>
      </c>
      <c r="FE9" s="5">
        <f>'Raw Data'!FD23</f>
        <v>0.14000000000000001</v>
      </c>
      <c r="FF9" s="5">
        <f>'Raw Data'!FE23</f>
        <v>0.14000000000000001</v>
      </c>
      <c r="FG9" s="5">
        <f>'Raw Data'!FF23</f>
        <v>0.14000000000000001</v>
      </c>
      <c r="FH9" s="5">
        <f>'Raw Data'!FG23</f>
        <v>0.13</v>
      </c>
      <c r="FI9" s="5">
        <f>'Raw Data'!FH23</f>
        <v>0.13</v>
      </c>
      <c r="FJ9" s="5">
        <f>'Raw Data'!FI23</f>
        <v>0.13</v>
      </c>
      <c r="FK9" s="5">
        <f>'Raw Data'!FJ23</f>
        <v>0.12</v>
      </c>
      <c r="FL9" s="5">
        <f>'Raw Data'!FK23</f>
        <v>0.12</v>
      </c>
      <c r="FM9" s="5">
        <f>'Raw Data'!FL23</f>
        <v>0.12</v>
      </c>
      <c r="FN9" s="5">
        <f>'Raw Data'!FM23</f>
        <v>0.12</v>
      </c>
      <c r="FO9" s="5">
        <f>'Raw Data'!FN23</f>
        <v>0.12</v>
      </c>
      <c r="FP9" s="5">
        <f>'Raw Data'!FO23</f>
        <v>0.12</v>
      </c>
      <c r="FQ9" s="5">
        <f>'Raw Data'!FP23</f>
        <v>0.12</v>
      </c>
      <c r="FR9" s="5">
        <f>'Raw Data'!FQ23</f>
        <v>0.12</v>
      </c>
      <c r="FS9" s="5">
        <f>'Raw Data'!FR23</f>
        <v>0.12</v>
      </c>
    </row>
    <row r="10" spans="1:175" s="3" customFormat="1" x14ac:dyDescent="0.25">
      <c r="A10" s="3" t="s">
        <v>18</v>
      </c>
      <c r="B10" s="11"/>
      <c r="C10" s="3">
        <f t="shared" ref="C10:AH10" si="0">IF(C7&lt;$B$69,$B$66+$B$67*C7,$B$68)</f>
        <v>0.15</v>
      </c>
      <c r="D10" s="3">
        <f t="shared" si="0"/>
        <v>0.15</v>
      </c>
      <c r="E10" s="3">
        <f t="shared" si="0"/>
        <v>0.15</v>
      </c>
      <c r="F10" s="3">
        <f t="shared" si="0"/>
        <v>0.15</v>
      </c>
      <c r="G10" s="3">
        <f t="shared" si="0"/>
        <v>0.15</v>
      </c>
      <c r="H10" s="3">
        <f t="shared" si="0"/>
        <v>0.15</v>
      </c>
      <c r="I10" s="3">
        <f t="shared" si="0"/>
        <v>0.15</v>
      </c>
      <c r="J10" s="3">
        <f t="shared" si="0"/>
        <v>0.15</v>
      </c>
      <c r="K10" s="3">
        <f t="shared" si="0"/>
        <v>0.15</v>
      </c>
      <c r="L10" s="3">
        <f t="shared" si="0"/>
        <v>0.15</v>
      </c>
      <c r="M10" s="3">
        <f t="shared" si="0"/>
        <v>0.15</v>
      </c>
      <c r="N10" s="3">
        <f t="shared" si="0"/>
        <v>0.16012499999999999</v>
      </c>
      <c r="O10" s="3">
        <f t="shared" si="0"/>
        <v>0.16012499999999999</v>
      </c>
      <c r="P10" s="3">
        <f t="shared" si="0"/>
        <v>0.16012499999999999</v>
      </c>
      <c r="Q10" s="3">
        <f t="shared" si="0"/>
        <v>0.17514374999999999</v>
      </c>
      <c r="R10" s="3">
        <f t="shared" si="0"/>
        <v>0.182653125</v>
      </c>
      <c r="S10" s="3">
        <f t="shared" si="0"/>
        <v>0.19016249999999998</v>
      </c>
      <c r="T10" s="3">
        <f t="shared" si="0"/>
        <v>0.197671875</v>
      </c>
      <c r="U10" s="3">
        <f t="shared" si="0"/>
        <v>0.20518124999999998</v>
      </c>
      <c r="V10" s="3">
        <f t="shared" si="0"/>
        <v>0.21269062499999999</v>
      </c>
      <c r="W10" s="3">
        <f t="shared" si="0"/>
        <v>0.22020000000000001</v>
      </c>
      <c r="X10" s="3">
        <f t="shared" si="0"/>
        <v>0.22770937499999999</v>
      </c>
      <c r="Y10" s="3">
        <f t="shared" si="0"/>
        <v>0.23521874999999998</v>
      </c>
      <c r="Z10" s="3">
        <f t="shared" si="0"/>
        <v>0.24272812499999996</v>
      </c>
      <c r="AA10" s="3">
        <f t="shared" si="0"/>
        <v>0.2502375</v>
      </c>
      <c r="AB10" s="3">
        <f t="shared" si="0"/>
        <v>0.25774687499999999</v>
      </c>
      <c r="AC10" s="3">
        <f t="shared" si="0"/>
        <v>0.26525624999999997</v>
      </c>
      <c r="AD10" s="3">
        <f t="shared" si="0"/>
        <v>0.27276562500000001</v>
      </c>
      <c r="AE10" s="3">
        <f t="shared" si="0"/>
        <v>0.28027499999999994</v>
      </c>
      <c r="AF10" s="3">
        <f t="shared" si="0"/>
        <v>0.28778437499999998</v>
      </c>
      <c r="AG10" s="3">
        <f t="shared" si="0"/>
        <v>0.29529374999999997</v>
      </c>
      <c r="AH10" s="3">
        <f t="shared" si="0"/>
        <v>0.30280312499999995</v>
      </c>
      <c r="AI10" s="3">
        <f t="shared" ref="AI10:BN10" si="1">IF(AI7&lt;$B$69,$B$66+$B$67*AI7,$B$68)</f>
        <v>0.31031249999999999</v>
      </c>
      <c r="AJ10" s="3">
        <f t="shared" si="1"/>
        <v>0.31782187500000003</v>
      </c>
      <c r="AK10" s="3">
        <f t="shared" si="1"/>
        <v>0.32533124999999996</v>
      </c>
      <c r="AL10" s="3">
        <f t="shared" si="1"/>
        <v>0.332840625</v>
      </c>
      <c r="AM10" s="3">
        <f t="shared" si="1"/>
        <v>0.34034999999999999</v>
      </c>
      <c r="AN10" s="3">
        <f t="shared" si="1"/>
        <v>0.35799642857142855</v>
      </c>
      <c r="AO10" s="3">
        <f t="shared" si="1"/>
        <v>0.37564285714285717</v>
      </c>
      <c r="AP10" s="3">
        <f t="shared" si="1"/>
        <v>0.39328928571428567</v>
      </c>
      <c r="AQ10" s="3">
        <f t="shared" si="1"/>
        <v>0.41093571428571429</v>
      </c>
      <c r="AR10" s="3">
        <f t="shared" si="1"/>
        <v>0.4285821428571428</v>
      </c>
      <c r="AS10" s="3">
        <f t="shared" si="1"/>
        <v>0.44622857142857142</v>
      </c>
      <c r="AT10" s="3">
        <f t="shared" si="1"/>
        <v>0.46387499999999993</v>
      </c>
      <c r="AU10" s="3">
        <f t="shared" si="1"/>
        <v>0.50032499999999991</v>
      </c>
      <c r="AV10" s="3">
        <f t="shared" si="1"/>
        <v>0.536775</v>
      </c>
      <c r="AW10" s="3">
        <f t="shared" si="1"/>
        <v>0.57038999999999995</v>
      </c>
      <c r="AX10" s="3">
        <f t="shared" si="1"/>
        <v>0.60400500000000001</v>
      </c>
      <c r="AY10" s="3">
        <f t="shared" si="1"/>
        <v>0.63761999999999996</v>
      </c>
      <c r="AZ10" s="3">
        <f t="shared" si="1"/>
        <v>0.67123500000000003</v>
      </c>
      <c r="BA10" s="3">
        <f t="shared" si="1"/>
        <v>0.70485000000000009</v>
      </c>
      <c r="BB10" s="3">
        <f t="shared" si="1"/>
        <v>0.7309500000000001</v>
      </c>
      <c r="BC10" s="3">
        <f t="shared" si="1"/>
        <v>0.75705000000000011</v>
      </c>
      <c r="BD10" s="3">
        <f t="shared" si="1"/>
        <v>0.78315000000000012</v>
      </c>
      <c r="BE10" s="3">
        <f t="shared" si="1"/>
        <v>0.80925000000000002</v>
      </c>
      <c r="BF10" s="3">
        <f t="shared" si="1"/>
        <v>0.83534999999999993</v>
      </c>
      <c r="BG10" s="3">
        <f t="shared" si="1"/>
        <v>0.86144999999999994</v>
      </c>
      <c r="BH10" s="3">
        <f t="shared" si="1"/>
        <v>0.88754999999999995</v>
      </c>
      <c r="BI10" s="3">
        <f t="shared" si="1"/>
        <v>0.91364999999999996</v>
      </c>
      <c r="BJ10" s="3">
        <f t="shared" si="1"/>
        <v>0.93974999999999997</v>
      </c>
      <c r="BK10" s="3">
        <f t="shared" si="1"/>
        <v>0.95513999999999999</v>
      </c>
      <c r="BL10" s="3">
        <f t="shared" si="1"/>
        <v>0.96</v>
      </c>
      <c r="BM10" s="3">
        <f t="shared" si="1"/>
        <v>0.96</v>
      </c>
      <c r="BN10" s="3">
        <f t="shared" si="1"/>
        <v>0.96</v>
      </c>
      <c r="BO10" s="3">
        <f t="shared" ref="BO10:CT10" si="2">IF(BO7&lt;$B$69,$B$66+$B$67*BO7,$B$68)</f>
        <v>0.96</v>
      </c>
      <c r="BP10" s="3">
        <f t="shared" si="2"/>
        <v>0.96</v>
      </c>
      <c r="BQ10" s="3">
        <f t="shared" si="2"/>
        <v>0.96</v>
      </c>
      <c r="BR10" s="3">
        <f t="shared" si="2"/>
        <v>0.96</v>
      </c>
      <c r="BS10" s="3">
        <f t="shared" si="2"/>
        <v>0.96</v>
      </c>
      <c r="BT10" s="3">
        <f t="shared" si="2"/>
        <v>0.96</v>
      </c>
      <c r="BU10" s="3">
        <f t="shared" si="2"/>
        <v>0.96</v>
      </c>
      <c r="BV10" s="3">
        <f t="shared" si="2"/>
        <v>0.96</v>
      </c>
      <c r="BW10" s="3">
        <f t="shared" si="2"/>
        <v>0.96</v>
      </c>
      <c r="BX10" s="3">
        <f t="shared" si="2"/>
        <v>0.96</v>
      </c>
      <c r="BY10" s="3">
        <f t="shared" si="2"/>
        <v>0.96</v>
      </c>
      <c r="BZ10" s="3">
        <f t="shared" si="2"/>
        <v>0.96</v>
      </c>
      <c r="CA10" s="3">
        <f t="shared" si="2"/>
        <v>0.96</v>
      </c>
      <c r="CB10" s="3">
        <f t="shared" si="2"/>
        <v>0.96</v>
      </c>
      <c r="CC10" s="3">
        <f t="shared" si="2"/>
        <v>0.96</v>
      </c>
      <c r="CD10" s="3">
        <f t="shared" si="2"/>
        <v>0.96</v>
      </c>
      <c r="CE10" s="3">
        <f t="shared" si="2"/>
        <v>0.96</v>
      </c>
      <c r="CF10" s="3">
        <f t="shared" si="2"/>
        <v>0.96</v>
      </c>
      <c r="CG10" s="3">
        <f t="shared" si="2"/>
        <v>0.96</v>
      </c>
      <c r="CH10" s="3">
        <f t="shared" si="2"/>
        <v>0.96</v>
      </c>
      <c r="CI10" s="3">
        <f t="shared" si="2"/>
        <v>0.96</v>
      </c>
      <c r="CJ10" s="3">
        <f t="shared" si="2"/>
        <v>0.96</v>
      </c>
      <c r="CK10" s="3">
        <f t="shared" si="2"/>
        <v>0.96</v>
      </c>
      <c r="CL10" s="3">
        <f t="shared" si="2"/>
        <v>0.96</v>
      </c>
      <c r="CM10" s="3">
        <f t="shared" si="2"/>
        <v>0.96</v>
      </c>
      <c r="CN10" s="3">
        <f t="shared" si="2"/>
        <v>0.96</v>
      </c>
      <c r="CO10" s="3">
        <f t="shared" si="2"/>
        <v>0.96</v>
      </c>
      <c r="CP10" s="3">
        <f t="shared" si="2"/>
        <v>0.96</v>
      </c>
      <c r="CQ10" s="3">
        <f t="shared" si="2"/>
        <v>0.96</v>
      </c>
      <c r="CR10" s="3">
        <f t="shared" si="2"/>
        <v>0.96</v>
      </c>
      <c r="CS10" s="3">
        <f t="shared" si="2"/>
        <v>0.96</v>
      </c>
      <c r="CT10" s="3">
        <f t="shared" si="2"/>
        <v>0.96</v>
      </c>
      <c r="CU10" s="3">
        <f t="shared" ref="CU10:DZ10" si="3">IF(CU7&lt;$B$69,$B$66+$B$67*CU7,$B$68)</f>
        <v>0.96</v>
      </c>
      <c r="CV10" s="3">
        <f t="shared" si="3"/>
        <v>0.96</v>
      </c>
      <c r="CW10" s="3">
        <f t="shared" si="3"/>
        <v>0.96</v>
      </c>
      <c r="CX10" s="3">
        <f t="shared" si="3"/>
        <v>0.96</v>
      </c>
      <c r="CY10" s="3">
        <f t="shared" si="3"/>
        <v>0.96</v>
      </c>
      <c r="CZ10" s="3">
        <f t="shared" si="3"/>
        <v>0.96</v>
      </c>
      <c r="DA10" s="3">
        <f t="shared" si="3"/>
        <v>0.96</v>
      </c>
      <c r="DB10" s="3">
        <f t="shared" si="3"/>
        <v>0.96</v>
      </c>
      <c r="DC10" s="3">
        <f t="shared" si="3"/>
        <v>0.96</v>
      </c>
      <c r="DD10" s="3">
        <f t="shared" si="3"/>
        <v>0.96</v>
      </c>
      <c r="DE10" s="3">
        <f t="shared" si="3"/>
        <v>0.96</v>
      </c>
      <c r="DF10" s="3">
        <f t="shared" si="3"/>
        <v>0.96</v>
      </c>
      <c r="DG10" s="3">
        <f t="shared" si="3"/>
        <v>0.96</v>
      </c>
      <c r="DH10" s="3">
        <f t="shared" si="3"/>
        <v>0.96</v>
      </c>
      <c r="DI10" s="3">
        <f t="shared" si="3"/>
        <v>0.96</v>
      </c>
      <c r="DJ10" s="3">
        <f t="shared" si="3"/>
        <v>0.96</v>
      </c>
      <c r="DK10" s="3">
        <f t="shared" si="3"/>
        <v>0.96</v>
      </c>
      <c r="DL10" s="3">
        <f t="shared" si="3"/>
        <v>0.96</v>
      </c>
      <c r="DM10" s="3">
        <f t="shared" si="3"/>
        <v>0.96</v>
      </c>
      <c r="DN10" s="3">
        <f t="shared" si="3"/>
        <v>0.9485685483870967</v>
      </c>
      <c r="DO10" s="3">
        <f t="shared" si="3"/>
        <v>0.92194959677419341</v>
      </c>
      <c r="DP10" s="3">
        <f t="shared" si="3"/>
        <v>0.89533064516129024</v>
      </c>
      <c r="DQ10" s="3">
        <f t="shared" si="3"/>
        <v>0.86871169354838707</v>
      </c>
      <c r="DR10" s="3">
        <f t="shared" si="3"/>
        <v>0.84209274193548378</v>
      </c>
      <c r="DS10" s="3">
        <f t="shared" si="3"/>
        <v>0.81547379032258061</v>
      </c>
      <c r="DT10" s="3">
        <f t="shared" si="3"/>
        <v>0.78885483870967732</v>
      </c>
      <c r="DU10" s="3">
        <f t="shared" si="3"/>
        <v>0.76223588709677415</v>
      </c>
      <c r="DV10" s="3">
        <f t="shared" si="3"/>
        <v>0.73561693548387097</v>
      </c>
      <c r="DW10" s="3">
        <f t="shared" si="3"/>
        <v>0.70899798387096769</v>
      </c>
      <c r="DX10" s="3">
        <f t="shared" si="3"/>
        <v>0.68237903225806451</v>
      </c>
      <c r="DY10" s="3">
        <f t="shared" si="3"/>
        <v>0.65576008064516123</v>
      </c>
      <c r="DZ10" s="3">
        <f t="shared" si="3"/>
        <v>0.62914112903225805</v>
      </c>
      <c r="EA10" s="3">
        <f t="shared" ref="EA10:FF10" si="4">IF(EA7&lt;$B$69,$B$66+$B$67*EA7,$B$68)</f>
        <v>0.60252217741935477</v>
      </c>
      <c r="EB10" s="3">
        <f t="shared" si="4"/>
        <v>0.57590322580645159</v>
      </c>
      <c r="EC10" s="3">
        <f t="shared" si="4"/>
        <v>0.54928427419354831</v>
      </c>
      <c r="ED10" s="3">
        <f t="shared" si="4"/>
        <v>0.52266532258064513</v>
      </c>
      <c r="EE10" s="3">
        <f t="shared" si="4"/>
        <v>0.49604637096774196</v>
      </c>
      <c r="EF10" s="3">
        <f t="shared" si="4"/>
        <v>0.46942741935483867</v>
      </c>
      <c r="EG10" s="3">
        <f t="shared" si="4"/>
        <v>0.4428084677419355</v>
      </c>
      <c r="EH10" s="3">
        <f t="shared" si="4"/>
        <v>0.41618951612903232</v>
      </c>
      <c r="EI10" s="3">
        <f t="shared" si="4"/>
        <v>0.38957056451612898</v>
      </c>
      <c r="EJ10" s="3">
        <f t="shared" si="4"/>
        <v>0.36295161290322581</v>
      </c>
      <c r="EK10" s="3">
        <f t="shared" si="4"/>
        <v>0.33633266129032247</v>
      </c>
      <c r="EL10" s="3">
        <f t="shared" si="4"/>
        <v>0.30971370967741929</v>
      </c>
      <c r="EM10" s="3">
        <f t="shared" si="4"/>
        <v>0.28309475806451612</v>
      </c>
      <c r="EN10" s="3">
        <f t="shared" si="4"/>
        <v>0.25647580645161283</v>
      </c>
      <c r="EO10" s="3">
        <f t="shared" si="4"/>
        <v>0.22985685483870966</v>
      </c>
      <c r="EP10" s="3">
        <f t="shared" si="4"/>
        <v>0.20323790322580648</v>
      </c>
      <c r="EQ10" s="3">
        <f t="shared" si="4"/>
        <v>0.17661895161290317</v>
      </c>
      <c r="ER10" s="3">
        <f t="shared" si="4"/>
        <v>0.15</v>
      </c>
      <c r="ES10" s="3">
        <f t="shared" si="4"/>
        <v>0.15</v>
      </c>
      <c r="ET10" s="3">
        <f t="shared" si="4"/>
        <v>0.15</v>
      </c>
      <c r="EU10" s="3">
        <f t="shared" si="4"/>
        <v>0.15</v>
      </c>
      <c r="EV10" s="3">
        <f t="shared" si="4"/>
        <v>0.15</v>
      </c>
      <c r="EW10" s="3">
        <f t="shared" si="4"/>
        <v>0.15</v>
      </c>
      <c r="EX10" s="3">
        <f t="shared" si="4"/>
        <v>0.15</v>
      </c>
      <c r="EY10" s="3">
        <f t="shared" si="4"/>
        <v>0.15</v>
      </c>
      <c r="EZ10" s="3">
        <f t="shared" si="4"/>
        <v>0.15</v>
      </c>
      <c r="FA10" s="3">
        <f t="shared" si="4"/>
        <v>0.15</v>
      </c>
      <c r="FB10" s="3">
        <f t="shared" si="4"/>
        <v>0.15</v>
      </c>
      <c r="FC10" s="3">
        <f t="shared" si="4"/>
        <v>0.15</v>
      </c>
      <c r="FD10" s="3">
        <f t="shared" si="4"/>
        <v>0.15</v>
      </c>
      <c r="FE10" s="3">
        <f t="shared" si="4"/>
        <v>0.15</v>
      </c>
      <c r="FF10" s="3">
        <f t="shared" si="4"/>
        <v>0.15</v>
      </c>
      <c r="FG10" s="3">
        <f t="shared" ref="FG10:FS10" si="5">IF(FG7&lt;$B$69,$B$66+$B$67*FG7,$B$68)</f>
        <v>0.15</v>
      </c>
      <c r="FH10" s="3">
        <f t="shared" si="5"/>
        <v>0.15</v>
      </c>
      <c r="FI10" s="3">
        <f t="shared" si="5"/>
        <v>0.15</v>
      </c>
      <c r="FJ10" s="3">
        <f t="shared" si="5"/>
        <v>0.15</v>
      </c>
      <c r="FK10" s="3">
        <f t="shared" si="5"/>
        <v>0.15</v>
      </c>
      <c r="FL10" s="3">
        <f t="shared" si="5"/>
        <v>0.15</v>
      </c>
      <c r="FM10" s="3">
        <f t="shared" si="5"/>
        <v>0.15</v>
      </c>
      <c r="FN10" s="3">
        <f t="shared" si="5"/>
        <v>0.15</v>
      </c>
      <c r="FO10" s="3">
        <f t="shared" si="5"/>
        <v>0.15</v>
      </c>
      <c r="FP10" s="3">
        <f t="shared" si="5"/>
        <v>0.15</v>
      </c>
      <c r="FQ10" s="3">
        <f t="shared" si="5"/>
        <v>0.15</v>
      </c>
      <c r="FR10" s="3">
        <f t="shared" si="5"/>
        <v>0.15</v>
      </c>
      <c r="FS10" s="3">
        <f t="shared" si="5"/>
        <v>0.15</v>
      </c>
    </row>
    <row r="11" spans="1:175" x14ac:dyDescent="0.25">
      <c r="A11" t="s">
        <v>161</v>
      </c>
      <c r="B11" s="10"/>
      <c r="C11" s="77">
        <v>0</v>
      </c>
      <c r="D11" s="77">
        <v>0</v>
      </c>
      <c r="E11" s="77">
        <v>0</v>
      </c>
      <c r="F11" s="77">
        <v>0</v>
      </c>
      <c r="G11" s="77">
        <v>0</v>
      </c>
      <c r="H11" s="77">
        <v>0</v>
      </c>
      <c r="I11" s="77">
        <v>0</v>
      </c>
      <c r="J11" s="77">
        <v>0</v>
      </c>
      <c r="K11" s="77">
        <v>0</v>
      </c>
      <c r="L11" s="77">
        <v>0</v>
      </c>
      <c r="M11" s="77">
        <v>0</v>
      </c>
      <c r="N11" s="77">
        <v>0</v>
      </c>
      <c r="O11" s="77">
        <v>0</v>
      </c>
      <c r="P11" s="77">
        <v>0</v>
      </c>
      <c r="Q11" s="77">
        <v>0</v>
      </c>
      <c r="R11" s="77">
        <v>0</v>
      </c>
      <c r="S11" s="77">
        <v>0</v>
      </c>
      <c r="T11" s="77">
        <v>0</v>
      </c>
      <c r="U11" s="77">
        <v>0</v>
      </c>
      <c r="V11" s="77">
        <v>0</v>
      </c>
      <c r="W11" s="77">
        <v>0</v>
      </c>
      <c r="X11" s="77">
        <v>0</v>
      </c>
      <c r="Y11" s="77">
        <v>0</v>
      </c>
      <c r="Z11" s="77">
        <v>0</v>
      </c>
      <c r="AA11" s="77">
        <v>0</v>
      </c>
      <c r="AB11" s="77">
        <v>0</v>
      </c>
      <c r="AC11" s="77">
        <v>0</v>
      </c>
      <c r="AD11" s="77">
        <v>0</v>
      </c>
      <c r="AE11" s="77">
        <v>0</v>
      </c>
      <c r="AF11" s="77">
        <v>0</v>
      </c>
      <c r="AG11" s="77">
        <v>0</v>
      </c>
      <c r="AH11" s="77">
        <v>0</v>
      </c>
      <c r="AI11" s="77">
        <v>0</v>
      </c>
      <c r="AJ11" s="77">
        <v>0</v>
      </c>
      <c r="AK11" s="77">
        <v>0</v>
      </c>
      <c r="AL11" s="77">
        <v>0</v>
      </c>
      <c r="AM11" s="77">
        <v>0</v>
      </c>
      <c r="AN11" s="77">
        <v>0</v>
      </c>
      <c r="AO11" s="77">
        <v>0</v>
      </c>
      <c r="AP11" s="77">
        <v>0</v>
      </c>
      <c r="AQ11" s="77">
        <v>0</v>
      </c>
      <c r="AR11" s="77">
        <v>0</v>
      </c>
      <c r="AS11" s="77">
        <v>0</v>
      </c>
      <c r="AT11" s="77">
        <v>0</v>
      </c>
      <c r="AU11" s="77">
        <v>0</v>
      </c>
      <c r="AV11" s="77">
        <v>0</v>
      </c>
      <c r="AW11" s="77">
        <v>0</v>
      </c>
      <c r="AX11" s="77">
        <v>0</v>
      </c>
      <c r="AY11" s="77">
        <v>0</v>
      </c>
      <c r="AZ11" s="77">
        <v>0</v>
      </c>
      <c r="BA11" s="77">
        <v>0</v>
      </c>
      <c r="BB11" s="77">
        <v>0</v>
      </c>
      <c r="BC11" s="77">
        <v>0</v>
      </c>
      <c r="BD11" s="77">
        <v>0</v>
      </c>
      <c r="BE11" s="77">
        <v>0</v>
      </c>
      <c r="BF11" s="77">
        <v>0</v>
      </c>
      <c r="BG11" s="77">
        <v>0</v>
      </c>
      <c r="BH11" s="77">
        <v>0</v>
      </c>
      <c r="BI11" s="77">
        <v>0</v>
      </c>
      <c r="BJ11" s="77">
        <v>0</v>
      </c>
      <c r="BK11" s="77">
        <v>0</v>
      </c>
      <c r="BL11" s="77">
        <v>0</v>
      </c>
      <c r="BM11" s="77">
        <v>0</v>
      </c>
      <c r="BN11" s="77">
        <v>0</v>
      </c>
      <c r="BO11" s="77">
        <v>0</v>
      </c>
      <c r="BP11" s="77">
        <v>0</v>
      </c>
      <c r="BQ11" s="77">
        <v>0</v>
      </c>
      <c r="BR11" s="77">
        <v>0</v>
      </c>
      <c r="BS11" s="77">
        <v>0</v>
      </c>
      <c r="BT11" s="77">
        <v>0</v>
      </c>
      <c r="BU11" s="77">
        <v>0</v>
      </c>
      <c r="BV11" s="77">
        <v>0</v>
      </c>
      <c r="BW11" s="77">
        <v>0</v>
      </c>
      <c r="BX11" s="77">
        <v>0</v>
      </c>
      <c r="BY11" s="77">
        <v>0</v>
      </c>
      <c r="BZ11" s="77">
        <v>0</v>
      </c>
      <c r="CA11" s="77">
        <v>0</v>
      </c>
      <c r="CB11" s="77">
        <v>0</v>
      </c>
      <c r="CC11" s="77">
        <v>0</v>
      </c>
      <c r="CD11" s="77">
        <v>0</v>
      </c>
      <c r="CE11" s="77">
        <v>0</v>
      </c>
      <c r="CF11" s="77">
        <v>0</v>
      </c>
      <c r="CG11" s="77">
        <v>0</v>
      </c>
      <c r="CH11" s="77">
        <v>0</v>
      </c>
      <c r="CI11" s="77">
        <v>0</v>
      </c>
      <c r="CJ11" s="77">
        <v>0</v>
      </c>
      <c r="CK11" s="77">
        <v>0</v>
      </c>
      <c r="CL11" s="77">
        <v>0</v>
      </c>
      <c r="CM11" s="77">
        <v>0</v>
      </c>
      <c r="CN11" s="77">
        <v>0</v>
      </c>
      <c r="CO11" s="77">
        <v>0</v>
      </c>
      <c r="CP11" s="77">
        <v>0</v>
      </c>
      <c r="CQ11" s="77">
        <v>0</v>
      </c>
      <c r="CR11" s="77">
        <v>0</v>
      </c>
      <c r="CS11" s="77">
        <v>0</v>
      </c>
      <c r="CT11" s="77">
        <v>0</v>
      </c>
      <c r="CU11" s="77">
        <v>0</v>
      </c>
      <c r="CV11" s="77">
        <v>0</v>
      </c>
      <c r="CW11" s="77">
        <v>0</v>
      </c>
      <c r="CX11" s="77">
        <v>0</v>
      </c>
      <c r="CY11" s="77">
        <v>0</v>
      </c>
      <c r="CZ11" s="77">
        <v>0</v>
      </c>
      <c r="DA11" s="77">
        <v>0</v>
      </c>
      <c r="DB11" s="77">
        <v>0</v>
      </c>
      <c r="DC11" s="77">
        <v>0</v>
      </c>
      <c r="DD11" s="77">
        <v>0</v>
      </c>
      <c r="DE11" s="77">
        <v>0</v>
      </c>
      <c r="DF11" s="77">
        <v>0</v>
      </c>
      <c r="DG11" s="77">
        <v>0</v>
      </c>
      <c r="DH11" s="77">
        <v>0</v>
      </c>
      <c r="DI11" s="77">
        <v>0</v>
      </c>
      <c r="DJ11" s="77">
        <v>0</v>
      </c>
      <c r="DK11" s="77">
        <v>0</v>
      </c>
      <c r="DL11" s="77">
        <v>0</v>
      </c>
      <c r="DM11" s="77">
        <v>0</v>
      </c>
      <c r="DN11" s="77">
        <v>0</v>
      </c>
      <c r="DO11" s="77">
        <v>0</v>
      </c>
      <c r="DP11" s="77">
        <v>0</v>
      </c>
      <c r="DQ11" s="77">
        <v>0</v>
      </c>
      <c r="DR11" s="77">
        <v>0</v>
      </c>
      <c r="DS11" s="77">
        <v>0</v>
      </c>
      <c r="DT11" s="77">
        <v>0</v>
      </c>
      <c r="DU11" s="77">
        <v>0</v>
      </c>
      <c r="DV11" s="77">
        <v>0</v>
      </c>
      <c r="DW11" s="77">
        <v>0</v>
      </c>
      <c r="DX11" s="77">
        <v>0</v>
      </c>
      <c r="DY11" s="77">
        <v>0</v>
      </c>
      <c r="DZ11" s="77">
        <v>0</v>
      </c>
      <c r="EA11" s="77">
        <v>0</v>
      </c>
      <c r="EB11" s="77">
        <v>0</v>
      </c>
      <c r="EC11" s="77">
        <v>0</v>
      </c>
      <c r="ED11" s="77">
        <v>0</v>
      </c>
      <c r="EE11" s="77">
        <v>0</v>
      </c>
      <c r="EF11" s="77">
        <v>0</v>
      </c>
      <c r="EG11" s="77">
        <v>0</v>
      </c>
      <c r="EH11" s="77">
        <v>0</v>
      </c>
      <c r="EI11" s="77">
        <v>0</v>
      </c>
      <c r="EJ11" s="77">
        <v>0</v>
      </c>
      <c r="EK11" s="77">
        <v>0</v>
      </c>
      <c r="EL11" s="77">
        <v>0</v>
      </c>
      <c r="EM11" s="77">
        <v>0</v>
      </c>
      <c r="EN11" s="77">
        <v>0</v>
      </c>
      <c r="EO11" s="77">
        <v>0</v>
      </c>
      <c r="EP11" s="77">
        <v>0</v>
      </c>
      <c r="EQ11" s="77">
        <v>0</v>
      </c>
      <c r="ER11" s="77">
        <v>0</v>
      </c>
      <c r="ES11" s="77">
        <v>0</v>
      </c>
      <c r="ET11" s="77">
        <v>0</v>
      </c>
      <c r="EU11" s="77">
        <v>0</v>
      </c>
      <c r="EV11" s="77">
        <v>0</v>
      </c>
      <c r="EW11" s="77">
        <v>0</v>
      </c>
      <c r="EX11" s="77">
        <v>0</v>
      </c>
      <c r="EY11" s="77">
        <v>0</v>
      </c>
      <c r="EZ11" s="77">
        <v>0</v>
      </c>
      <c r="FA11" s="77">
        <v>0</v>
      </c>
      <c r="FB11" s="77">
        <v>0</v>
      </c>
      <c r="FC11" s="77">
        <v>0</v>
      </c>
      <c r="FD11" s="77">
        <v>0</v>
      </c>
      <c r="FE11" s="77">
        <v>0</v>
      </c>
      <c r="FF11" s="77">
        <v>0</v>
      </c>
      <c r="FG11" s="77">
        <v>0</v>
      </c>
      <c r="FH11" s="77">
        <v>0</v>
      </c>
      <c r="FI11" s="77">
        <v>0</v>
      </c>
      <c r="FJ11" s="77">
        <v>0</v>
      </c>
      <c r="FK11" s="77">
        <v>0</v>
      </c>
      <c r="FL11" s="77">
        <v>0</v>
      </c>
      <c r="FM11" s="77">
        <v>0</v>
      </c>
      <c r="FN11" s="77">
        <v>0</v>
      </c>
      <c r="FO11" s="77">
        <v>0</v>
      </c>
      <c r="FP11" s="77">
        <v>0</v>
      </c>
      <c r="FQ11" s="77">
        <v>0</v>
      </c>
      <c r="FR11" s="77">
        <v>0</v>
      </c>
      <c r="FS11" s="77">
        <v>0</v>
      </c>
    </row>
    <row r="12" spans="1:175" x14ac:dyDescent="0.25">
      <c r="A12" t="s">
        <v>175</v>
      </c>
      <c r="B12" s="10"/>
      <c r="C12">
        <f>IF(C11=1,C9,IF(C11=0,C10,""))</f>
        <v>0.15</v>
      </c>
      <c r="D12">
        <f t="shared" ref="D12:BO12" si="6">IF(D11=1,D9,IF(D11=0,D10,""))</f>
        <v>0.15</v>
      </c>
      <c r="E12">
        <f t="shared" si="6"/>
        <v>0.15</v>
      </c>
      <c r="F12">
        <f t="shared" si="6"/>
        <v>0.15</v>
      </c>
      <c r="G12">
        <f t="shared" si="6"/>
        <v>0.15</v>
      </c>
      <c r="H12">
        <f t="shared" si="6"/>
        <v>0.15</v>
      </c>
      <c r="I12">
        <f t="shared" si="6"/>
        <v>0.15</v>
      </c>
      <c r="J12">
        <f t="shared" si="6"/>
        <v>0.15</v>
      </c>
      <c r="K12">
        <f t="shared" si="6"/>
        <v>0.15</v>
      </c>
      <c r="L12">
        <f t="shared" si="6"/>
        <v>0.15</v>
      </c>
      <c r="M12">
        <f t="shared" si="6"/>
        <v>0.15</v>
      </c>
      <c r="N12">
        <f t="shared" si="6"/>
        <v>0.16012499999999999</v>
      </c>
      <c r="O12">
        <f t="shared" si="6"/>
        <v>0.16012499999999999</v>
      </c>
      <c r="P12">
        <f t="shared" si="6"/>
        <v>0.16012499999999999</v>
      </c>
      <c r="Q12">
        <f t="shared" si="6"/>
        <v>0.17514374999999999</v>
      </c>
      <c r="R12">
        <f t="shared" si="6"/>
        <v>0.182653125</v>
      </c>
      <c r="S12">
        <f t="shared" si="6"/>
        <v>0.19016249999999998</v>
      </c>
      <c r="T12">
        <f t="shared" si="6"/>
        <v>0.197671875</v>
      </c>
      <c r="U12">
        <f t="shared" si="6"/>
        <v>0.20518124999999998</v>
      </c>
      <c r="V12">
        <f t="shared" si="6"/>
        <v>0.21269062499999999</v>
      </c>
      <c r="W12">
        <f t="shared" si="6"/>
        <v>0.22020000000000001</v>
      </c>
      <c r="X12">
        <f t="shared" si="6"/>
        <v>0.22770937499999999</v>
      </c>
      <c r="Y12">
        <f t="shared" si="6"/>
        <v>0.23521874999999998</v>
      </c>
      <c r="Z12">
        <f t="shared" si="6"/>
        <v>0.24272812499999996</v>
      </c>
      <c r="AA12">
        <f t="shared" si="6"/>
        <v>0.2502375</v>
      </c>
      <c r="AB12">
        <f t="shared" si="6"/>
        <v>0.25774687499999999</v>
      </c>
      <c r="AC12">
        <f t="shared" si="6"/>
        <v>0.26525624999999997</v>
      </c>
      <c r="AD12">
        <f t="shared" si="6"/>
        <v>0.27276562500000001</v>
      </c>
      <c r="AE12">
        <f t="shared" si="6"/>
        <v>0.28027499999999994</v>
      </c>
      <c r="AF12">
        <f t="shared" si="6"/>
        <v>0.28778437499999998</v>
      </c>
      <c r="AG12">
        <f t="shared" si="6"/>
        <v>0.29529374999999997</v>
      </c>
      <c r="AH12">
        <f t="shared" si="6"/>
        <v>0.30280312499999995</v>
      </c>
      <c r="AI12">
        <f t="shared" si="6"/>
        <v>0.31031249999999999</v>
      </c>
      <c r="AJ12">
        <f t="shared" si="6"/>
        <v>0.31782187500000003</v>
      </c>
      <c r="AK12">
        <f t="shared" si="6"/>
        <v>0.32533124999999996</v>
      </c>
      <c r="AL12">
        <f t="shared" si="6"/>
        <v>0.332840625</v>
      </c>
      <c r="AM12">
        <f t="shared" si="6"/>
        <v>0.34034999999999999</v>
      </c>
      <c r="AN12">
        <f t="shared" si="6"/>
        <v>0.35799642857142855</v>
      </c>
      <c r="AO12">
        <f t="shared" si="6"/>
        <v>0.37564285714285717</v>
      </c>
      <c r="AP12">
        <f t="shared" si="6"/>
        <v>0.39328928571428567</v>
      </c>
      <c r="AQ12">
        <f t="shared" si="6"/>
        <v>0.41093571428571429</v>
      </c>
      <c r="AR12">
        <f t="shared" si="6"/>
        <v>0.4285821428571428</v>
      </c>
      <c r="AS12">
        <f t="shared" si="6"/>
        <v>0.44622857142857142</v>
      </c>
      <c r="AT12">
        <f t="shared" si="6"/>
        <v>0.46387499999999993</v>
      </c>
      <c r="AU12">
        <f t="shared" si="6"/>
        <v>0.50032499999999991</v>
      </c>
      <c r="AV12">
        <f t="shared" si="6"/>
        <v>0.536775</v>
      </c>
      <c r="AW12">
        <f t="shared" si="6"/>
        <v>0.57038999999999995</v>
      </c>
      <c r="AX12">
        <f t="shared" si="6"/>
        <v>0.60400500000000001</v>
      </c>
      <c r="AY12">
        <f t="shared" si="6"/>
        <v>0.63761999999999996</v>
      </c>
      <c r="AZ12">
        <f t="shared" si="6"/>
        <v>0.67123500000000003</v>
      </c>
      <c r="BA12">
        <f t="shared" si="6"/>
        <v>0.70485000000000009</v>
      </c>
      <c r="BB12">
        <f t="shared" si="6"/>
        <v>0.7309500000000001</v>
      </c>
      <c r="BC12">
        <f t="shared" si="6"/>
        <v>0.75705000000000011</v>
      </c>
      <c r="BD12">
        <f t="shared" si="6"/>
        <v>0.78315000000000012</v>
      </c>
      <c r="BE12">
        <f t="shared" si="6"/>
        <v>0.80925000000000002</v>
      </c>
      <c r="BF12">
        <f t="shared" si="6"/>
        <v>0.83534999999999993</v>
      </c>
      <c r="BG12">
        <f t="shared" si="6"/>
        <v>0.86144999999999994</v>
      </c>
      <c r="BH12">
        <f t="shared" si="6"/>
        <v>0.88754999999999995</v>
      </c>
      <c r="BI12">
        <f t="shared" si="6"/>
        <v>0.91364999999999996</v>
      </c>
      <c r="BJ12">
        <f t="shared" si="6"/>
        <v>0.93974999999999997</v>
      </c>
      <c r="BK12">
        <f t="shared" si="6"/>
        <v>0.95513999999999999</v>
      </c>
      <c r="BL12">
        <f t="shared" si="6"/>
        <v>0.96</v>
      </c>
      <c r="BM12">
        <f t="shared" si="6"/>
        <v>0.96</v>
      </c>
      <c r="BN12">
        <f t="shared" si="6"/>
        <v>0.96</v>
      </c>
      <c r="BO12">
        <f t="shared" si="6"/>
        <v>0.96</v>
      </c>
      <c r="BP12">
        <f t="shared" ref="BP12:EA12" si="7">IF(BP11=1,BP9,IF(BP11=0,BP10,""))</f>
        <v>0.96</v>
      </c>
      <c r="BQ12">
        <f t="shared" si="7"/>
        <v>0.96</v>
      </c>
      <c r="BR12">
        <f t="shared" si="7"/>
        <v>0.96</v>
      </c>
      <c r="BS12">
        <f t="shared" si="7"/>
        <v>0.96</v>
      </c>
      <c r="BT12">
        <f t="shared" si="7"/>
        <v>0.96</v>
      </c>
      <c r="BU12">
        <f t="shared" si="7"/>
        <v>0.96</v>
      </c>
      <c r="BV12">
        <f t="shared" si="7"/>
        <v>0.96</v>
      </c>
      <c r="BW12">
        <f t="shared" si="7"/>
        <v>0.96</v>
      </c>
      <c r="BX12">
        <f t="shared" si="7"/>
        <v>0.96</v>
      </c>
      <c r="BY12">
        <f t="shared" si="7"/>
        <v>0.96</v>
      </c>
      <c r="BZ12">
        <f t="shared" si="7"/>
        <v>0.96</v>
      </c>
      <c r="CA12">
        <f t="shared" si="7"/>
        <v>0.96</v>
      </c>
      <c r="CB12">
        <f t="shared" si="7"/>
        <v>0.96</v>
      </c>
      <c r="CC12">
        <f t="shared" si="7"/>
        <v>0.96</v>
      </c>
      <c r="CD12">
        <f t="shared" si="7"/>
        <v>0.96</v>
      </c>
      <c r="CE12">
        <f t="shared" si="7"/>
        <v>0.96</v>
      </c>
      <c r="CF12">
        <f t="shared" si="7"/>
        <v>0.96</v>
      </c>
      <c r="CG12">
        <f t="shared" si="7"/>
        <v>0.96</v>
      </c>
      <c r="CH12">
        <f t="shared" si="7"/>
        <v>0.96</v>
      </c>
      <c r="CI12">
        <f t="shared" si="7"/>
        <v>0.96</v>
      </c>
      <c r="CJ12">
        <f t="shared" si="7"/>
        <v>0.96</v>
      </c>
      <c r="CK12">
        <f t="shared" si="7"/>
        <v>0.96</v>
      </c>
      <c r="CL12">
        <f t="shared" si="7"/>
        <v>0.96</v>
      </c>
      <c r="CM12">
        <f t="shared" si="7"/>
        <v>0.96</v>
      </c>
      <c r="CN12">
        <f t="shared" si="7"/>
        <v>0.96</v>
      </c>
      <c r="CO12">
        <f t="shared" si="7"/>
        <v>0.96</v>
      </c>
      <c r="CP12">
        <f t="shared" si="7"/>
        <v>0.96</v>
      </c>
      <c r="CQ12">
        <f t="shared" si="7"/>
        <v>0.96</v>
      </c>
      <c r="CR12">
        <f t="shared" si="7"/>
        <v>0.96</v>
      </c>
      <c r="CS12">
        <f t="shared" si="7"/>
        <v>0.96</v>
      </c>
      <c r="CT12">
        <f t="shared" si="7"/>
        <v>0.96</v>
      </c>
      <c r="CU12">
        <f t="shared" si="7"/>
        <v>0.96</v>
      </c>
      <c r="CV12">
        <f t="shared" si="7"/>
        <v>0.96</v>
      </c>
      <c r="CW12">
        <f t="shared" si="7"/>
        <v>0.96</v>
      </c>
      <c r="CX12">
        <f t="shared" si="7"/>
        <v>0.96</v>
      </c>
      <c r="CY12">
        <f t="shared" si="7"/>
        <v>0.96</v>
      </c>
      <c r="CZ12">
        <f t="shared" si="7"/>
        <v>0.96</v>
      </c>
      <c r="DA12">
        <f t="shared" si="7"/>
        <v>0.96</v>
      </c>
      <c r="DB12">
        <f t="shared" si="7"/>
        <v>0.96</v>
      </c>
      <c r="DC12">
        <f t="shared" si="7"/>
        <v>0.96</v>
      </c>
      <c r="DD12">
        <f t="shared" si="7"/>
        <v>0.96</v>
      </c>
      <c r="DE12">
        <f t="shared" si="7"/>
        <v>0.96</v>
      </c>
      <c r="DF12">
        <f t="shared" si="7"/>
        <v>0.96</v>
      </c>
      <c r="DG12">
        <f t="shared" si="7"/>
        <v>0.96</v>
      </c>
      <c r="DH12">
        <f t="shared" si="7"/>
        <v>0.96</v>
      </c>
      <c r="DI12">
        <f t="shared" si="7"/>
        <v>0.96</v>
      </c>
      <c r="DJ12">
        <f t="shared" si="7"/>
        <v>0.96</v>
      </c>
      <c r="DK12">
        <f t="shared" si="7"/>
        <v>0.96</v>
      </c>
      <c r="DL12">
        <f t="shared" si="7"/>
        <v>0.96</v>
      </c>
      <c r="DM12">
        <f t="shared" si="7"/>
        <v>0.96</v>
      </c>
      <c r="DN12">
        <f t="shared" si="7"/>
        <v>0.9485685483870967</v>
      </c>
      <c r="DO12">
        <f t="shared" si="7"/>
        <v>0.92194959677419341</v>
      </c>
      <c r="DP12">
        <f t="shared" si="7"/>
        <v>0.89533064516129024</v>
      </c>
      <c r="DQ12">
        <f t="shared" si="7"/>
        <v>0.86871169354838707</v>
      </c>
      <c r="DR12">
        <f t="shared" si="7"/>
        <v>0.84209274193548378</v>
      </c>
      <c r="DS12">
        <f t="shared" si="7"/>
        <v>0.81547379032258061</v>
      </c>
      <c r="DT12">
        <f t="shared" si="7"/>
        <v>0.78885483870967732</v>
      </c>
      <c r="DU12">
        <f t="shared" si="7"/>
        <v>0.76223588709677415</v>
      </c>
      <c r="DV12">
        <f t="shared" si="7"/>
        <v>0.73561693548387097</v>
      </c>
      <c r="DW12">
        <f t="shared" si="7"/>
        <v>0.70899798387096769</v>
      </c>
      <c r="DX12">
        <f t="shared" si="7"/>
        <v>0.68237903225806451</v>
      </c>
      <c r="DY12">
        <f t="shared" si="7"/>
        <v>0.65576008064516123</v>
      </c>
      <c r="DZ12">
        <f t="shared" si="7"/>
        <v>0.62914112903225805</v>
      </c>
      <c r="EA12">
        <f t="shared" si="7"/>
        <v>0.60252217741935477</v>
      </c>
      <c r="EB12">
        <f t="shared" ref="EB12:FS12" si="8">IF(EB11=1,EB9,IF(EB11=0,EB10,""))</f>
        <v>0.57590322580645159</v>
      </c>
      <c r="EC12">
        <f t="shared" si="8"/>
        <v>0.54928427419354831</v>
      </c>
      <c r="ED12">
        <f t="shared" si="8"/>
        <v>0.52266532258064513</v>
      </c>
      <c r="EE12">
        <f t="shared" si="8"/>
        <v>0.49604637096774196</v>
      </c>
      <c r="EF12">
        <f t="shared" si="8"/>
        <v>0.46942741935483867</v>
      </c>
      <c r="EG12">
        <f t="shared" si="8"/>
        <v>0.4428084677419355</v>
      </c>
      <c r="EH12">
        <f t="shared" si="8"/>
        <v>0.41618951612903232</v>
      </c>
      <c r="EI12">
        <f t="shared" si="8"/>
        <v>0.38957056451612898</v>
      </c>
      <c r="EJ12">
        <f t="shared" si="8"/>
        <v>0.36295161290322581</v>
      </c>
      <c r="EK12">
        <f t="shared" si="8"/>
        <v>0.33633266129032247</v>
      </c>
      <c r="EL12">
        <f t="shared" si="8"/>
        <v>0.30971370967741929</v>
      </c>
      <c r="EM12">
        <f t="shared" si="8"/>
        <v>0.28309475806451612</v>
      </c>
      <c r="EN12">
        <f t="shared" si="8"/>
        <v>0.25647580645161283</v>
      </c>
      <c r="EO12">
        <f t="shared" si="8"/>
        <v>0.22985685483870966</v>
      </c>
      <c r="EP12">
        <f t="shared" si="8"/>
        <v>0.20323790322580648</v>
      </c>
      <c r="EQ12">
        <f t="shared" si="8"/>
        <v>0.17661895161290317</v>
      </c>
      <c r="ER12">
        <f t="shared" si="8"/>
        <v>0.15</v>
      </c>
      <c r="ES12">
        <f t="shared" si="8"/>
        <v>0.15</v>
      </c>
      <c r="ET12">
        <f t="shared" si="8"/>
        <v>0.15</v>
      </c>
      <c r="EU12">
        <f t="shared" si="8"/>
        <v>0.15</v>
      </c>
      <c r="EV12">
        <f t="shared" si="8"/>
        <v>0.15</v>
      </c>
      <c r="EW12">
        <f t="shared" si="8"/>
        <v>0.15</v>
      </c>
      <c r="EX12">
        <f t="shared" si="8"/>
        <v>0.15</v>
      </c>
      <c r="EY12">
        <f t="shared" si="8"/>
        <v>0.15</v>
      </c>
      <c r="EZ12">
        <f t="shared" si="8"/>
        <v>0.15</v>
      </c>
      <c r="FA12">
        <f t="shared" si="8"/>
        <v>0.15</v>
      </c>
      <c r="FB12">
        <f t="shared" si="8"/>
        <v>0.15</v>
      </c>
      <c r="FC12">
        <f t="shared" si="8"/>
        <v>0.15</v>
      </c>
      <c r="FD12">
        <f t="shared" si="8"/>
        <v>0.15</v>
      </c>
      <c r="FE12">
        <f t="shared" si="8"/>
        <v>0.15</v>
      </c>
      <c r="FF12">
        <f t="shared" si="8"/>
        <v>0.15</v>
      </c>
      <c r="FG12">
        <f t="shared" si="8"/>
        <v>0.15</v>
      </c>
      <c r="FH12">
        <f t="shared" si="8"/>
        <v>0.15</v>
      </c>
      <c r="FI12">
        <f t="shared" si="8"/>
        <v>0.15</v>
      </c>
      <c r="FJ12">
        <f t="shared" si="8"/>
        <v>0.15</v>
      </c>
      <c r="FK12">
        <f t="shared" si="8"/>
        <v>0.15</v>
      </c>
      <c r="FL12">
        <f t="shared" si="8"/>
        <v>0.15</v>
      </c>
      <c r="FM12">
        <f t="shared" si="8"/>
        <v>0.15</v>
      </c>
      <c r="FN12">
        <f t="shared" si="8"/>
        <v>0.15</v>
      </c>
      <c r="FO12">
        <f t="shared" si="8"/>
        <v>0.15</v>
      </c>
      <c r="FP12">
        <f t="shared" si="8"/>
        <v>0.15</v>
      </c>
      <c r="FQ12">
        <f t="shared" si="8"/>
        <v>0.15</v>
      </c>
      <c r="FR12">
        <f t="shared" si="8"/>
        <v>0.15</v>
      </c>
      <c r="FS12">
        <f t="shared" si="8"/>
        <v>0.15</v>
      </c>
    </row>
    <row r="13" spans="1:175" x14ac:dyDescent="0.25">
      <c r="A13" s="16" t="s">
        <v>11</v>
      </c>
      <c r="B13" s="17"/>
      <c r="C13" s="3">
        <v>1</v>
      </c>
      <c r="D13" s="3">
        <f t="shared" ref="D13:AI13" si="9">IF(C30&gt;D49*$B71*$B72,(D49*$B71-C30)/((1-$B72)*D49*$B71),1)</f>
        <v>0.90535917901938434</v>
      </c>
      <c r="E13" s="3">
        <f t="shared" si="9"/>
        <v>0.71426494538459862</v>
      </c>
      <c r="F13" s="3">
        <f t="shared" si="9"/>
        <v>0.57316385308865359</v>
      </c>
      <c r="G13" s="3">
        <f t="shared" si="9"/>
        <v>0.45312320128236988</v>
      </c>
      <c r="H13" s="3">
        <f t="shared" si="9"/>
        <v>0.34651175513290805</v>
      </c>
      <c r="I13" s="3">
        <f t="shared" si="9"/>
        <v>0.26971494692565606</v>
      </c>
      <c r="J13" s="3">
        <f t="shared" si="9"/>
        <v>0.22002195774685568</v>
      </c>
      <c r="K13" s="3">
        <f t="shared" si="9"/>
        <v>0.33100819660533681</v>
      </c>
      <c r="L13" s="3">
        <f t="shared" si="9"/>
        <v>0.24290239677730066</v>
      </c>
      <c r="M13" s="3">
        <f t="shared" si="9"/>
        <v>0.38207086526426937</v>
      </c>
      <c r="N13" s="3">
        <f t="shared" si="9"/>
        <v>0.49071613356788862</v>
      </c>
      <c r="O13" s="3">
        <f t="shared" si="9"/>
        <v>0.53589082014379141</v>
      </c>
      <c r="P13" s="3">
        <f t="shared" si="9"/>
        <v>0.57118525671613607</v>
      </c>
      <c r="Q13" s="3">
        <f t="shared" si="9"/>
        <v>0.58440980231640383</v>
      </c>
      <c r="R13" s="3">
        <f t="shared" si="9"/>
        <v>0.58184532069447581</v>
      </c>
      <c r="S13" s="3">
        <f t="shared" si="9"/>
        <v>0.64434881887406992</v>
      </c>
      <c r="T13" s="3">
        <f t="shared" si="9"/>
        <v>0.84295393833845178</v>
      </c>
      <c r="U13" s="3">
        <f t="shared" si="9"/>
        <v>0.76953558804957056</v>
      </c>
      <c r="V13" s="3">
        <f t="shared" si="9"/>
        <v>0.68795686691209923</v>
      </c>
      <c r="W13" s="3">
        <f t="shared" si="9"/>
        <v>0.65462755653303806</v>
      </c>
      <c r="X13" s="3">
        <f t="shared" si="9"/>
        <v>0.62962376061147418</v>
      </c>
      <c r="Y13" s="3">
        <f t="shared" si="9"/>
        <v>0.58888318224637826</v>
      </c>
      <c r="Z13" s="3">
        <f t="shared" si="9"/>
        <v>0.69320640754688301</v>
      </c>
      <c r="AA13" s="3">
        <f t="shared" si="9"/>
        <v>0.7082085340062072</v>
      </c>
      <c r="AB13" s="3">
        <f t="shared" si="9"/>
        <v>0.68124029472872727</v>
      </c>
      <c r="AC13" s="3">
        <f t="shared" si="9"/>
        <v>1</v>
      </c>
      <c r="AD13" s="3">
        <f t="shared" si="9"/>
        <v>1</v>
      </c>
      <c r="AE13" s="3">
        <f t="shared" si="9"/>
        <v>1</v>
      </c>
      <c r="AF13" s="3">
        <f t="shared" si="9"/>
        <v>1</v>
      </c>
      <c r="AG13" s="3">
        <f t="shared" si="9"/>
        <v>1</v>
      </c>
      <c r="AH13" s="3">
        <f t="shared" si="9"/>
        <v>1</v>
      </c>
      <c r="AI13" s="3">
        <f t="shared" si="9"/>
        <v>1</v>
      </c>
      <c r="AJ13" s="3">
        <f t="shared" ref="AJ13:BO13" si="10">IF(AI30&gt;AJ49*$B71*$B72,(AJ49*$B71-AI30)/((1-$B72)*AJ49*$B71),1)</f>
        <v>1</v>
      </c>
      <c r="AK13" s="3">
        <f t="shared" si="10"/>
        <v>1</v>
      </c>
      <c r="AL13" s="3">
        <f t="shared" si="10"/>
        <v>1</v>
      </c>
      <c r="AM13" s="3">
        <f t="shared" si="10"/>
        <v>1</v>
      </c>
      <c r="AN13" s="3">
        <f t="shared" si="10"/>
        <v>1</v>
      </c>
      <c r="AO13" s="3">
        <f t="shared" si="10"/>
        <v>1</v>
      </c>
      <c r="AP13" s="3">
        <f t="shared" si="10"/>
        <v>1</v>
      </c>
      <c r="AQ13" s="3">
        <f t="shared" si="10"/>
        <v>1</v>
      </c>
      <c r="AR13" s="3">
        <f t="shared" si="10"/>
        <v>1</v>
      </c>
      <c r="AS13" s="3">
        <f t="shared" si="10"/>
        <v>1</v>
      </c>
      <c r="AT13" s="3">
        <f t="shared" si="10"/>
        <v>1</v>
      </c>
      <c r="AU13" s="3">
        <f t="shared" si="10"/>
        <v>1</v>
      </c>
      <c r="AV13" s="3">
        <f t="shared" si="10"/>
        <v>1</v>
      </c>
      <c r="AW13" s="3">
        <f t="shared" si="10"/>
        <v>1</v>
      </c>
      <c r="AX13" s="3">
        <f t="shared" si="10"/>
        <v>1</v>
      </c>
      <c r="AY13" s="3">
        <f t="shared" si="10"/>
        <v>1</v>
      </c>
      <c r="AZ13" s="3">
        <f t="shared" si="10"/>
        <v>0.99816872711741067</v>
      </c>
      <c r="BA13" s="3">
        <f t="shared" si="10"/>
        <v>1</v>
      </c>
      <c r="BB13" s="3">
        <f t="shared" si="10"/>
        <v>1</v>
      </c>
      <c r="BC13" s="3">
        <f t="shared" si="10"/>
        <v>1</v>
      </c>
      <c r="BD13" s="3">
        <f t="shared" si="10"/>
        <v>0.8714484359768605</v>
      </c>
      <c r="BE13" s="3">
        <f t="shared" si="10"/>
        <v>1</v>
      </c>
      <c r="BF13" s="3">
        <f t="shared" si="10"/>
        <v>1</v>
      </c>
      <c r="BG13" s="3">
        <f t="shared" si="10"/>
        <v>1</v>
      </c>
      <c r="BH13" s="3">
        <f t="shared" si="10"/>
        <v>0.95555045000906402</v>
      </c>
      <c r="BI13" s="3">
        <f t="shared" si="10"/>
        <v>0.83408594490714094</v>
      </c>
      <c r="BJ13" s="3">
        <f t="shared" si="10"/>
        <v>1</v>
      </c>
      <c r="BK13" s="3">
        <f t="shared" si="10"/>
        <v>1</v>
      </c>
      <c r="BL13" s="3">
        <f t="shared" si="10"/>
        <v>1</v>
      </c>
      <c r="BM13" s="3">
        <f t="shared" si="10"/>
        <v>1</v>
      </c>
      <c r="BN13" s="3">
        <f t="shared" si="10"/>
        <v>1</v>
      </c>
      <c r="BO13" s="3">
        <f t="shared" si="10"/>
        <v>0.98762532526863855</v>
      </c>
      <c r="BP13" s="3">
        <f t="shared" ref="BP13:CU13" si="11">IF(BO30&gt;BP49*$B71*$B72,(BP49*$B71-BO30)/((1-$B72)*BP49*$B71),1)</f>
        <v>1</v>
      </c>
      <c r="BQ13" s="3">
        <f t="shared" si="11"/>
        <v>1</v>
      </c>
      <c r="BR13" s="3">
        <f t="shared" si="11"/>
        <v>1</v>
      </c>
      <c r="BS13" s="3">
        <f t="shared" si="11"/>
        <v>1</v>
      </c>
      <c r="BT13" s="3">
        <f t="shared" si="11"/>
        <v>1</v>
      </c>
      <c r="BU13" s="3">
        <f t="shared" si="11"/>
        <v>1</v>
      </c>
      <c r="BV13" s="3">
        <f t="shared" si="11"/>
        <v>0.92644842874762656</v>
      </c>
      <c r="BW13" s="3">
        <f t="shared" si="11"/>
        <v>0.82573985537461425</v>
      </c>
      <c r="BX13" s="3">
        <f t="shared" si="11"/>
        <v>1</v>
      </c>
      <c r="BY13" s="3">
        <f t="shared" si="11"/>
        <v>1</v>
      </c>
      <c r="BZ13" s="3">
        <f t="shared" si="11"/>
        <v>1</v>
      </c>
      <c r="CA13" s="3">
        <f t="shared" si="11"/>
        <v>1</v>
      </c>
      <c r="CB13" s="3">
        <f t="shared" si="11"/>
        <v>1</v>
      </c>
      <c r="CC13" s="3">
        <f t="shared" si="11"/>
        <v>1</v>
      </c>
      <c r="CD13" s="3">
        <f t="shared" si="11"/>
        <v>1</v>
      </c>
      <c r="CE13" s="3">
        <f t="shared" si="11"/>
        <v>1</v>
      </c>
      <c r="CF13" s="3">
        <f t="shared" si="11"/>
        <v>1</v>
      </c>
      <c r="CG13" s="3">
        <f t="shared" si="11"/>
        <v>1</v>
      </c>
      <c r="CH13" s="3">
        <f t="shared" si="11"/>
        <v>1</v>
      </c>
      <c r="CI13" s="3">
        <f t="shared" si="11"/>
        <v>1</v>
      </c>
      <c r="CJ13" s="3">
        <f t="shared" si="11"/>
        <v>1</v>
      </c>
      <c r="CK13" s="3">
        <f t="shared" si="11"/>
        <v>1</v>
      </c>
      <c r="CL13" s="3">
        <f t="shared" si="11"/>
        <v>1</v>
      </c>
      <c r="CM13" s="3">
        <f t="shared" si="11"/>
        <v>1</v>
      </c>
      <c r="CN13" s="3">
        <f t="shared" si="11"/>
        <v>1</v>
      </c>
      <c r="CO13" s="3">
        <f t="shared" si="11"/>
        <v>1</v>
      </c>
      <c r="CP13" s="3">
        <f t="shared" si="11"/>
        <v>1</v>
      </c>
      <c r="CQ13" s="3">
        <f t="shared" si="11"/>
        <v>1</v>
      </c>
      <c r="CR13" s="3">
        <f t="shared" si="11"/>
        <v>1</v>
      </c>
      <c r="CS13" s="3">
        <f t="shared" si="11"/>
        <v>1</v>
      </c>
      <c r="CT13" s="3">
        <f t="shared" si="11"/>
        <v>1</v>
      </c>
      <c r="CU13" s="3">
        <f t="shared" si="11"/>
        <v>1</v>
      </c>
      <c r="CV13" s="3">
        <f t="shared" ref="CV13:EA13" si="12">IF(CU30&gt;CV49*$B71*$B72,(CV49*$B71-CU30)/((1-$B72)*CV49*$B71),1)</f>
        <v>1</v>
      </c>
      <c r="CW13" s="3">
        <f t="shared" si="12"/>
        <v>1</v>
      </c>
      <c r="CX13" s="3">
        <f t="shared" si="12"/>
        <v>1</v>
      </c>
      <c r="CY13" s="3">
        <f t="shared" si="12"/>
        <v>0.95974009290964402</v>
      </c>
      <c r="CZ13" s="3">
        <f t="shared" si="12"/>
        <v>1</v>
      </c>
      <c r="DA13" s="3">
        <f t="shared" si="12"/>
        <v>1</v>
      </c>
      <c r="DB13" s="3">
        <f t="shared" si="12"/>
        <v>1</v>
      </c>
      <c r="DC13" s="3">
        <f t="shared" si="12"/>
        <v>1</v>
      </c>
      <c r="DD13" s="3">
        <f t="shared" si="12"/>
        <v>1</v>
      </c>
      <c r="DE13" s="3">
        <f t="shared" si="12"/>
        <v>1</v>
      </c>
      <c r="DF13" s="3">
        <f t="shared" si="12"/>
        <v>1</v>
      </c>
      <c r="DG13" s="3">
        <f t="shared" si="12"/>
        <v>1</v>
      </c>
      <c r="DH13" s="3">
        <f t="shared" si="12"/>
        <v>1</v>
      </c>
      <c r="DI13" s="3">
        <f t="shared" si="12"/>
        <v>1</v>
      </c>
      <c r="DJ13" s="3">
        <f t="shared" si="12"/>
        <v>1</v>
      </c>
      <c r="DK13" s="3">
        <f t="shared" si="12"/>
        <v>1</v>
      </c>
      <c r="DL13" s="3">
        <f t="shared" si="12"/>
        <v>1</v>
      </c>
      <c r="DM13" s="3">
        <f t="shared" si="12"/>
        <v>1</v>
      </c>
      <c r="DN13" s="3">
        <f t="shared" si="12"/>
        <v>0.94430794031694099</v>
      </c>
      <c r="DO13" s="3">
        <f t="shared" si="12"/>
        <v>1</v>
      </c>
      <c r="DP13" s="3">
        <f t="shared" si="12"/>
        <v>1</v>
      </c>
      <c r="DQ13" s="3">
        <f t="shared" si="12"/>
        <v>0.9650778329190296</v>
      </c>
      <c r="DR13" s="3">
        <f t="shared" si="12"/>
        <v>0.8777875998509781</v>
      </c>
      <c r="DS13" s="3">
        <f t="shared" si="12"/>
        <v>1</v>
      </c>
      <c r="DT13" s="3">
        <f t="shared" si="12"/>
        <v>1</v>
      </c>
      <c r="DU13" s="3">
        <f t="shared" si="12"/>
        <v>1</v>
      </c>
      <c r="DV13" s="3">
        <f t="shared" si="12"/>
        <v>1</v>
      </c>
      <c r="DW13" s="3">
        <f t="shared" si="12"/>
        <v>1</v>
      </c>
      <c r="DX13" s="3">
        <f t="shared" si="12"/>
        <v>1</v>
      </c>
      <c r="DY13" s="3">
        <f t="shared" si="12"/>
        <v>1</v>
      </c>
      <c r="DZ13" s="3">
        <f t="shared" si="12"/>
        <v>1</v>
      </c>
      <c r="EA13" s="3">
        <f t="shared" si="12"/>
        <v>1</v>
      </c>
      <c r="EB13" s="3">
        <f t="shared" ref="EB13:FG13" si="13">IF(EA30&gt;EB49*$B71*$B72,(EB49*$B71-EA30)/((1-$B72)*EB49*$B71),1)</f>
        <v>1</v>
      </c>
      <c r="EC13" s="3">
        <f t="shared" si="13"/>
        <v>1</v>
      </c>
      <c r="ED13" s="3">
        <f t="shared" si="13"/>
        <v>1</v>
      </c>
      <c r="EE13" s="3">
        <f t="shared" si="13"/>
        <v>1</v>
      </c>
      <c r="EF13" s="3">
        <f t="shared" si="13"/>
        <v>1</v>
      </c>
      <c r="EG13" s="3">
        <f t="shared" si="13"/>
        <v>1</v>
      </c>
      <c r="EH13" s="3">
        <f t="shared" si="13"/>
        <v>1</v>
      </c>
      <c r="EI13" s="3">
        <f t="shared" si="13"/>
        <v>1</v>
      </c>
      <c r="EJ13" s="3">
        <f t="shared" si="13"/>
        <v>1</v>
      </c>
      <c r="EK13" s="3">
        <f t="shared" si="13"/>
        <v>1</v>
      </c>
      <c r="EL13" s="3">
        <f t="shared" si="13"/>
        <v>1</v>
      </c>
      <c r="EM13" s="3">
        <f t="shared" si="13"/>
        <v>1</v>
      </c>
      <c r="EN13" s="3">
        <f t="shared" si="13"/>
        <v>1</v>
      </c>
      <c r="EO13" s="3">
        <f t="shared" si="13"/>
        <v>1</v>
      </c>
      <c r="EP13" s="3">
        <f t="shared" si="13"/>
        <v>1</v>
      </c>
      <c r="EQ13" s="3">
        <f t="shared" si="13"/>
        <v>1</v>
      </c>
      <c r="ER13" s="3">
        <f t="shared" si="13"/>
        <v>1</v>
      </c>
      <c r="ES13" s="3">
        <f t="shared" si="13"/>
        <v>1</v>
      </c>
      <c r="ET13" s="3">
        <f t="shared" si="13"/>
        <v>1</v>
      </c>
      <c r="EU13" s="3">
        <f t="shared" si="13"/>
        <v>1</v>
      </c>
      <c r="EV13" s="3">
        <f t="shared" si="13"/>
        <v>1</v>
      </c>
      <c r="EW13" s="3">
        <f t="shared" si="13"/>
        <v>1</v>
      </c>
      <c r="EX13" s="3">
        <f t="shared" si="13"/>
        <v>1</v>
      </c>
      <c r="EY13" s="3">
        <f t="shared" si="13"/>
        <v>1</v>
      </c>
      <c r="EZ13" s="3">
        <f t="shared" si="13"/>
        <v>1</v>
      </c>
      <c r="FA13" s="3">
        <f t="shared" si="13"/>
        <v>1</v>
      </c>
      <c r="FB13" s="3">
        <f t="shared" si="13"/>
        <v>1</v>
      </c>
      <c r="FC13" s="3">
        <f t="shared" si="13"/>
        <v>1</v>
      </c>
      <c r="FD13" s="3">
        <f t="shared" si="13"/>
        <v>1</v>
      </c>
      <c r="FE13" s="3">
        <f t="shared" si="13"/>
        <v>1</v>
      </c>
      <c r="FF13" s="3">
        <f t="shared" si="13"/>
        <v>1</v>
      </c>
      <c r="FG13" s="3">
        <f t="shared" si="13"/>
        <v>1</v>
      </c>
      <c r="FH13" s="3">
        <f t="shared" ref="FH13:FS13" si="14">IF(FG30&gt;FH49*$B71*$B72,(FH49*$B71-FG30)/((1-$B72)*FH49*$B71),1)</f>
        <v>1</v>
      </c>
      <c r="FI13" s="3">
        <f t="shared" si="14"/>
        <v>1</v>
      </c>
      <c r="FJ13" s="3">
        <f t="shared" si="14"/>
        <v>1</v>
      </c>
      <c r="FK13" s="3">
        <f t="shared" si="14"/>
        <v>1</v>
      </c>
      <c r="FL13" s="3">
        <f t="shared" si="14"/>
        <v>1</v>
      </c>
      <c r="FM13" s="3">
        <f t="shared" si="14"/>
        <v>1</v>
      </c>
      <c r="FN13" s="3">
        <f t="shared" si="14"/>
        <v>1</v>
      </c>
      <c r="FO13" s="3">
        <f t="shared" si="14"/>
        <v>1</v>
      </c>
      <c r="FP13" s="3">
        <f t="shared" si="14"/>
        <v>1</v>
      </c>
      <c r="FQ13" s="3">
        <f t="shared" si="14"/>
        <v>1</v>
      </c>
      <c r="FR13" s="3">
        <f t="shared" si="14"/>
        <v>1</v>
      </c>
      <c r="FS13" s="3">
        <f t="shared" si="14"/>
        <v>1</v>
      </c>
    </row>
    <row r="14" spans="1:175" x14ac:dyDescent="0.25">
      <c r="A14" t="s">
        <v>170</v>
      </c>
      <c r="B14" s="10"/>
      <c r="C14" s="3">
        <f t="shared" ref="C14:K14" si="15">C12*C13</f>
        <v>0.15</v>
      </c>
      <c r="D14" s="3">
        <f t="shared" si="15"/>
        <v>0.13580387685290765</v>
      </c>
      <c r="E14" s="3">
        <f t="shared" si="15"/>
        <v>0.10713974180768979</v>
      </c>
      <c r="F14" s="3">
        <f t="shared" si="15"/>
        <v>8.5974577963298035E-2</v>
      </c>
      <c r="G14" s="3">
        <f t="shared" si="15"/>
        <v>6.7968480192355477E-2</v>
      </c>
      <c r="H14" s="3">
        <f t="shared" si="15"/>
        <v>5.1976763269936208E-2</v>
      </c>
      <c r="I14" s="3">
        <f t="shared" si="15"/>
        <v>4.0457242038848408E-2</v>
      </c>
      <c r="J14" s="3">
        <f t="shared" si="15"/>
        <v>3.3003293662028352E-2</v>
      </c>
      <c r="K14" s="3">
        <f t="shared" si="15"/>
        <v>4.9651229490800523E-2</v>
      </c>
      <c r="L14" s="3">
        <f t="shared" ref="L14:BW14" si="16">L12*L13</f>
        <v>3.6435359516595101E-2</v>
      </c>
      <c r="M14" s="3">
        <f t="shared" si="16"/>
        <v>5.7310629789640403E-2</v>
      </c>
      <c r="N14" s="3">
        <f t="shared" si="16"/>
        <v>7.8575920887558159E-2</v>
      </c>
      <c r="O14" s="3">
        <f t="shared" si="16"/>
        <v>8.5809517575524588E-2</v>
      </c>
      <c r="P14" s="3">
        <f t="shared" si="16"/>
        <v>9.1461039231671287E-2</v>
      </c>
      <c r="Q14" s="3">
        <f t="shared" si="16"/>
        <v>0.10235572431445364</v>
      </c>
      <c r="R14" s="3">
        <f t="shared" si="16"/>
        <v>0.10627586609147317</v>
      </c>
      <c r="S14" s="3">
        <f t="shared" si="16"/>
        <v>0.1225309822691403</v>
      </c>
      <c r="T14" s="3">
        <f t="shared" si="16"/>
        <v>0.16662828552999615</v>
      </c>
      <c r="U14" s="3">
        <f t="shared" si="16"/>
        <v>0.15789427387549593</v>
      </c>
      <c r="V14" s="3">
        <f t="shared" si="16"/>
        <v>0.1463219759965762</v>
      </c>
      <c r="W14" s="3">
        <f t="shared" si="16"/>
        <v>0.14414898794857497</v>
      </c>
      <c r="X14" s="3">
        <f t="shared" si="16"/>
        <v>0.14337123301398841</v>
      </c>
      <c r="Y14" s="3">
        <f t="shared" si="16"/>
        <v>0.13851636602401526</v>
      </c>
      <c r="Z14" s="3">
        <f t="shared" si="16"/>
        <v>0.16826069154184073</v>
      </c>
      <c r="AA14" s="3">
        <f t="shared" si="16"/>
        <v>0.17722033302837828</v>
      </c>
      <c r="AB14" s="3">
        <f t="shared" si="16"/>
        <v>0.17558755709040841</v>
      </c>
      <c r="AC14" s="3">
        <f t="shared" si="16"/>
        <v>0.26525624999999997</v>
      </c>
      <c r="AD14" s="3">
        <f t="shared" si="16"/>
        <v>0.27276562500000001</v>
      </c>
      <c r="AE14" s="3">
        <f t="shared" si="16"/>
        <v>0.28027499999999994</v>
      </c>
      <c r="AF14" s="3">
        <f t="shared" si="16"/>
        <v>0.28778437499999998</v>
      </c>
      <c r="AG14" s="3">
        <f t="shared" si="16"/>
        <v>0.29529374999999997</v>
      </c>
      <c r="AH14" s="3">
        <f t="shared" si="16"/>
        <v>0.30280312499999995</v>
      </c>
      <c r="AI14" s="3">
        <f t="shared" si="16"/>
        <v>0.31031249999999999</v>
      </c>
      <c r="AJ14" s="3">
        <f t="shared" si="16"/>
        <v>0.31782187500000003</v>
      </c>
      <c r="AK14" s="3">
        <f t="shared" si="16"/>
        <v>0.32533124999999996</v>
      </c>
      <c r="AL14" s="3">
        <f t="shared" si="16"/>
        <v>0.332840625</v>
      </c>
      <c r="AM14" s="3">
        <f t="shared" si="16"/>
        <v>0.34034999999999999</v>
      </c>
      <c r="AN14" s="3">
        <f t="shared" si="16"/>
        <v>0.35799642857142855</v>
      </c>
      <c r="AO14" s="3">
        <f t="shared" si="16"/>
        <v>0.37564285714285717</v>
      </c>
      <c r="AP14" s="3">
        <f t="shared" si="16"/>
        <v>0.39328928571428567</v>
      </c>
      <c r="AQ14" s="3">
        <f t="shared" si="16"/>
        <v>0.41093571428571429</v>
      </c>
      <c r="AR14" s="3">
        <f t="shared" si="16"/>
        <v>0.4285821428571428</v>
      </c>
      <c r="AS14" s="3">
        <f t="shared" si="16"/>
        <v>0.44622857142857142</v>
      </c>
      <c r="AT14" s="3">
        <f t="shared" si="16"/>
        <v>0.46387499999999993</v>
      </c>
      <c r="AU14" s="3">
        <f t="shared" si="16"/>
        <v>0.50032499999999991</v>
      </c>
      <c r="AV14" s="3">
        <f t="shared" si="16"/>
        <v>0.536775</v>
      </c>
      <c r="AW14" s="3">
        <f t="shared" si="16"/>
        <v>0.57038999999999995</v>
      </c>
      <c r="AX14" s="3">
        <f t="shared" si="16"/>
        <v>0.60400500000000001</v>
      </c>
      <c r="AY14" s="3">
        <f t="shared" si="16"/>
        <v>0.63761999999999996</v>
      </c>
      <c r="AZ14" s="3">
        <f t="shared" si="16"/>
        <v>0.67000578554665513</v>
      </c>
      <c r="BA14" s="3">
        <f t="shared" si="16"/>
        <v>0.70485000000000009</v>
      </c>
      <c r="BB14" s="3">
        <f t="shared" si="16"/>
        <v>0.7309500000000001</v>
      </c>
      <c r="BC14" s="3">
        <f t="shared" si="16"/>
        <v>0.75705000000000011</v>
      </c>
      <c r="BD14" s="3">
        <f t="shared" si="16"/>
        <v>0.68247484263527836</v>
      </c>
      <c r="BE14" s="3">
        <f t="shared" si="16"/>
        <v>0.80925000000000002</v>
      </c>
      <c r="BF14" s="3">
        <f t="shared" si="16"/>
        <v>0.83534999999999993</v>
      </c>
      <c r="BG14" s="3">
        <f t="shared" si="16"/>
        <v>0.86144999999999994</v>
      </c>
      <c r="BH14" s="3">
        <f t="shared" si="16"/>
        <v>0.84809880190554476</v>
      </c>
      <c r="BI14" s="3">
        <f t="shared" si="16"/>
        <v>0.76206262356440924</v>
      </c>
      <c r="BJ14" s="3">
        <f t="shared" si="16"/>
        <v>0.93974999999999997</v>
      </c>
      <c r="BK14" s="3">
        <f t="shared" si="16"/>
        <v>0.95513999999999999</v>
      </c>
      <c r="BL14" s="3">
        <f t="shared" si="16"/>
        <v>0.96</v>
      </c>
      <c r="BM14" s="3">
        <f t="shared" si="16"/>
        <v>0.96</v>
      </c>
      <c r="BN14" s="3">
        <f t="shared" si="16"/>
        <v>0.96</v>
      </c>
      <c r="BO14" s="3">
        <f t="shared" si="16"/>
        <v>0.94812031225789295</v>
      </c>
      <c r="BP14" s="3">
        <f t="shared" si="16"/>
        <v>0.96</v>
      </c>
      <c r="BQ14" s="3">
        <f t="shared" si="16"/>
        <v>0.96</v>
      </c>
      <c r="BR14" s="3">
        <f t="shared" si="16"/>
        <v>0.96</v>
      </c>
      <c r="BS14" s="3">
        <f t="shared" si="16"/>
        <v>0.96</v>
      </c>
      <c r="BT14" s="3">
        <f t="shared" si="16"/>
        <v>0.96</v>
      </c>
      <c r="BU14" s="3">
        <f t="shared" si="16"/>
        <v>0.96</v>
      </c>
      <c r="BV14" s="3">
        <f t="shared" si="16"/>
        <v>0.88939049159772143</v>
      </c>
      <c r="BW14" s="3">
        <f t="shared" si="16"/>
        <v>0.79271026115962961</v>
      </c>
      <c r="BX14" s="3">
        <f t="shared" ref="BX14:EI14" si="17">BX12*BX13</f>
        <v>0.96</v>
      </c>
      <c r="BY14" s="3">
        <f t="shared" si="17"/>
        <v>0.96</v>
      </c>
      <c r="BZ14" s="3">
        <f t="shared" si="17"/>
        <v>0.96</v>
      </c>
      <c r="CA14" s="3">
        <f t="shared" si="17"/>
        <v>0.96</v>
      </c>
      <c r="CB14" s="3">
        <f t="shared" si="17"/>
        <v>0.96</v>
      </c>
      <c r="CC14" s="3">
        <f t="shared" si="17"/>
        <v>0.96</v>
      </c>
      <c r="CD14" s="3">
        <f t="shared" si="17"/>
        <v>0.96</v>
      </c>
      <c r="CE14" s="3">
        <f t="shared" si="17"/>
        <v>0.96</v>
      </c>
      <c r="CF14" s="3">
        <f t="shared" si="17"/>
        <v>0.96</v>
      </c>
      <c r="CG14" s="3">
        <f t="shared" si="17"/>
        <v>0.96</v>
      </c>
      <c r="CH14" s="3">
        <f t="shared" si="17"/>
        <v>0.96</v>
      </c>
      <c r="CI14" s="3">
        <f t="shared" si="17"/>
        <v>0.96</v>
      </c>
      <c r="CJ14" s="3">
        <f t="shared" si="17"/>
        <v>0.96</v>
      </c>
      <c r="CK14" s="3">
        <f t="shared" si="17"/>
        <v>0.96</v>
      </c>
      <c r="CL14" s="3">
        <f t="shared" si="17"/>
        <v>0.96</v>
      </c>
      <c r="CM14" s="3">
        <f t="shared" si="17"/>
        <v>0.96</v>
      </c>
      <c r="CN14" s="3">
        <f t="shared" si="17"/>
        <v>0.96</v>
      </c>
      <c r="CO14" s="3">
        <f t="shared" si="17"/>
        <v>0.96</v>
      </c>
      <c r="CP14" s="3">
        <f t="shared" si="17"/>
        <v>0.96</v>
      </c>
      <c r="CQ14" s="3">
        <f t="shared" si="17"/>
        <v>0.96</v>
      </c>
      <c r="CR14" s="3">
        <f t="shared" si="17"/>
        <v>0.96</v>
      </c>
      <c r="CS14" s="3">
        <f t="shared" si="17"/>
        <v>0.96</v>
      </c>
      <c r="CT14" s="3">
        <f t="shared" si="17"/>
        <v>0.96</v>
      </c>
      <c r="CU14" s="3">
        <f t="shared" si="17"/>
        <v>0.96</v>
      </c>
      <c r="CV14" s="3">
        <f t="shared" si="17"/>
        <v>0.96</v>
      </c>
      <c r="CW14" s="3">
        <f t="shared" si="17"/>
        <v>0.96</v>
      </c>
      <c r="CX14" s="3">
        <f t="shared" si="17"/>
        <v>0.96</v>
      </c>
      <c r="CY14" s="3">
        <f t="shared" si="17"/>
        <v>0.92135048919325824</v>
      </c>
      <c r="CZ14" s="3">
        <f t="shared" si="17"/>
        <v>0.96</v>
      </c>
      <c r="DA14" s="3">
        <f t="shared" si="17"/>
        <v>0.96</v>
      </c>
      <c r="DB14" s="3">
        <f t="shared" si="17"/>
        <v>0.96</v>
      </c>
      <c r="DC14" s="3">
        <f t="shared" si="17"/>
        <v>0.96</v>
      </c>
      <c r="DD14" s="3">
        <f t="shared" si="17"/>
        <v>0.96</v>
      </c>
      <c r="DE14" s="3">
        <f t="shared" si="17"/>
        <v>0.96</v>
      </c>
      <c r="DF14" s="3">
        <f t="shared" si="17"/>
        <v>0.96</v>
      </c>
      <c r="DG14" s="3">
        <f t="shared" si="17"/>
        <v>0.96</v>
      </c>
      <c r="DH14" s="3">
        <f t="shared" si="17"/>
        <v>0.96</v>
      </c>
      <c r="DI14" s="3">
        <f t="shared" si="17"/>
        <v>0.96</v>
      </c>
      <c r="DJ14" s="3">
        <f t="shared" si="17"/>
        <v>0.96</v>
      </c>
      <c r="DK14" s="3">
        <f t="shared" si="17"/>
        <v>0.96</v>
      </c>
      <c r="DL14" s="3">
        <f t="shared" si="17"/>
        <v>0.96</v>
      </c>
      <c r="DM14" s="3">
        <f t="shared" si="17"/>
        <v>0.96</v>
      </c>
      <c r="DN14" s="3">
        <f t="shared" si="17"/>
        <v>0.89574081217684987</v>
      </c>
      <c r="DO14" s="3">
        <f t="shared" si="17"/>
        <v>0.92194959677419341</v>
      </c>
      <c r="DP14" s="3">
        <f t="shared" si="17"/>
        <v>0.89533064516129024</v>
      </c>
      <c r="DQ14" s="3">
        <f t="shared" si="17"/>
        <v>0.83837439864109753</v>
      </c>
      <c r="DR14" s="3">
        <f t="shared" si="17"/>
        <v>0.73917856679547744</v>
      </c>
      <c r="DS14" s="3">
        <f t="shared" si="17"/>
        <v>0.81547379032258061</v>
      </c>
      <c r="DT14" s="3">
        <f t="shared" si="17"/>
        <v>0.78885483870967732</v>
      </c>
      <c r="DU14" s="3">
        <f t="shared" si="17"/>
        <v>0.76223588709677415</v>
      </c>
      <c r="DV14" s="3">
        <f t="shared" si="17"/>
        <v>0.73561693548387097</v>
      </c>
      <c r="DW14" s="3">
        <f t="shared" si="17"/>
        <v>0.70899798387096769</v>
      </c>
      <c r="DX14" s="3">
        <f t="shared" si="17"/>
        <v>0.68237903225806451</v>
      </c>
      <c r="DY14" s="3">
        <f t="shared" si="17"/>
        <v>0.65576008064516123</v>
      </c>
      <c r="DZ14" s="3">
        <f t="shared" si="17"/>
        <v>0.62914112903225805</v>
      </c>
      <c r="EA14" s="3">
        <f t="shared" si="17"/>
        <v>0.60252217741935477</v>
      </c>
      <c r="EB14" s="3">
        <f t="shared" si="17"/>
        <v>0.57590322580645159</v>
      </c>
      <c r="EC14" s="3">
        <f t="shared" si="17"/>
        <v>0.54928427419354831</v>
      </c>
      <c r="ED14" s="3">
        <f t="shared" si="17"/>
        <v>0.52266532258064513</v>
      </c>
      <c r="EE14" s="3">
        <f t="shared" si="17"/>
        <v>0.49604637096774196</v>
      </c>
      <c r="EF14" s="3">
        <f t="shared" si="17"/>
        <v>0.46942741935483867</v>
      </c>
      <c r="EG14" s="3">
        <f t="shared" si="17"/>
        <v>0.4428084677419355</v>
      </c>
      <c r="EH14" s="3">
        <f t="shared" si="17"/>
        <v>0.41618951612903232</v>
      </c>
      <c r="EI14" s="3">
        <f t="shared" si="17"/>
        <v>0.38957056451612898</v>
      </c>
      <c r="EJ14" s="3">
        <f t="shared" ref="EJ14:FS14" si="18">EJ12*EJ13</f>
        <v>0.36295161290322581</v>
      </c>
      <c r="EK14" s="3">
        <f t="shared" si="18"/>
        <v>0.33633266129032247</v>
      </c>
      <c r="EL14" s="3">
        <f t="shared" si="18"/>
        <v>0.30971370967741929</v>
      </c>
      <c r="EM14" s="3">
        <f t="shared" si="18"/>
        <v>0.28309475806451612</v>
      </c>
      <c r="EN14" s="3">
        <f t="shared" si="18"/>
        <v>0.25647580645161283</v>
      </c>
      <c r="EO14" s="3">
        <f t="shared" si="18"/>
        <v>0.22985685483870966</v>
      </c>
      <c r="EP14" s="3">
        <f t="shared" si="18"/>
        <v>0.20323790322580648</v>
      </c>
      <c r="EQ14" s="3">
        <f t="shared" si="18"/>
        <v>0.17661895161290317</v>
      </c>
      <c r="ER14" s="3">
        <f t="shared" si="18"/>
        <v>0.15</v>
      </c>
      <c r="ES14" s="3">
        <f t="shared" si="18"/>
        <v>0.15</v>
      </c>
      <c r="ET14" s="3">
        <f t="shared" si="18"/>
        <v>0.15</v>
      </c>
      <c r="EU14" s="3">
        <f t="shared" si="18"/>
        <v>0.15</v>
      </c>
      <c r="EV14" s="3">
        <f t="shared" si="18"/>
        <v>0.15</v>
      </c>
      <c r="EW14" s="3">
        <f t="shared" si="18"/>
        <v>0.15</v>
      </c>
      <c r="EX14" s="3">
        <f t="shared" si="18"/>
        <v>0.15</v>
      </c>
      <c r="EY14" s="3">
        <f t="shared" si="18"/>
        <v>0.15</v>
      </c>
      <c r="EZ14" s="3">
        <f t="shared" si="18"/>
        <v>0.15</v>
      </c>
      <c r="FA14" s="3">
        <f t="shared" si="18"/>
        <v>0.15</v>
      </c>
      <c r="FB14" s="3">
        <f t="shared" si="18"/>
        <v>0.15</v>
      </c>
      <c r="FC14" s="3">
        <f t="shared" si="18"/>
        <v>0.15</v>
      </c>
      <c r="FD14" s="3">
        <f t="shared" si="18"/>
        <v>0.15</v>
      </c>
      <c r="FE14" s="3">
        <f t="shared" si="18"/>
        <v>0.15</v>
      </c>
      <c r="FF14" s="3">
        <f t="shared" si="18"/>
        <v>0.15</v>
      </c>
      <c r="FG14" s="3">
        <f t="shared" si="18"/>
        <v>0.15</v>
      </c>
      <c r="FH14" s="3">
        <f t="shared" si="18"/>
        <v>0.15</v>
      </c>
      <c r="FI14" s="3">
        <f t="shared" si="18"/>
        <v>0.15</v>
      </c>
      <c r="FJ14" s="3">
        <f t="shared" si="18"/>
        <v>0.15</v>
      </c>
      <c r="FK14" s="3">
        <f t="shared" si="18"/>
        <v>0.15</v>
      </c>
      <c r="FL14" s="3">
        <f t="shared" si="18"/>
        <v>0.15</v>
      </c>
      <c r="FM14" s="3">
        <f t="shared" si="18"/>
        <v>0.15</v>
      </c>
      <c r="FN14" s="3">
        <f t="shared" si="18"/>
        <v>0.15</v>
      </c>
      <c r="FO14" s="3">
        <f t="shared" si="18"/>
        <v>0.15</v>
      </c>
      <c r="FP14" s="3">
        <f t="shared" si="18"/>
        <v>0.15</v>
      </c>
      <c r="FQ14" s="3">
        <f t="shared" si="18"/>
        <v>0.15</v>
      </c>
      <c r="FR14" s="3">
        <f t="shared" si="18"/>
        <v>0.15</v>
      </c>
      <c r="FS14" s="3">
        <f t="shared" si="18"/>
        <v>0.15</v>
      </c>
    </row>
    <row r="15" spans="1:175" s="14" customFormat="1" ht="5.25" customHeight="1" x14ac:dyDescent="0.25">
      <c r="B15" s="15"/>
    </row>
    <row r="16" spans="1:175" s="3" customFormat="1" x14ac:dyDescent="0.25">
      <c r="A16" s="20" t="s">
        <v>38</v>
      </c>
      <c r="B16" s="21" t="s">
        <v>10</v>
      </c>
      <c r="C16" s="20">
        <f>'Raw Data'!B34</f>
        <v>7.3435683250427246</v>
      </c>
      <c r="D16" s="20">
        <f>'Raw Data'!C34</f>
        <v>7.7128524780273438</v>
      </c>
      <c r="E16" s="20">
        <f>'Raw Data'!D34</f>
        <v>7.2187066078186035</v>
      </c>
      <c r="F16" s="20">
        <f>'Raw Data'!E34</f>
        <v>7.653109073638916</v>
      </c>
      <c r="G16" s="20">
        <f>'Raw Data'!F34</f>
        <v>8.5975732803344727</v>
      </c>
      <c r="H16" s="20">
        <f>'Raw Data'!G34</f>
        <v>8.0986671447753906</v>
      </c>
      <c r="I16" s="20">
        <f>'Raw Data'!H34</f>
        <v>6.7325325012207031</v>
      </c>
      <c r="J16" s="20">
        <f>'Raw Data'!I34</f>
        <v>5.8071985244750977</v>
      </c>
      <c r="K16" s="20">
        <f>'Raw Data'!J34</f>
        <v>9.7264442443847656</v>
      </c>
      <c r="L16" s="20">
        <f>'Raw Data'!K34</f>
        <v>7.927375316619873</v>
      </c>
      <c r="M16" s="20">
        <f>'Raw Data'!L34</f>
        <v>5.4946737289428711</v>
      </c>
      <c r="N16" s="20">
        <f>'Raw Data'!M34</f>
        <v>8.2128229141235352</v>
      </c>
      <c r="O16" s="20">
        <f>'Raw Data'!N34</f>
        <v>7.7665953636169434</v>
      </c>
      <c r="P16" s="20">
        <f>'Raw Data'!O34</f>
        <v>8.8919038772583008</v>
      </c>
      <c r="Q16" s="20">
        <f>'Raw Data'!P34</f>
        <v>9.2246103286743164</v>
      </c>
      <c r="R16" s="20">
        <f>'Raw Data'!Q34</f>
        <v>7.0233473777770996</v>
      </c>
      <c r="S16" s="20">
        <f>'Raw Data'!R34</f>
        <v>3.1172170639038086</v>
      </c>
      <c r="T16" s="20">
        <f>'Raw Data'!S34</f>
        <v>9.5061988830566406</v>
      </c>
      <c r="U16" s="20">
        <f>'Raw Data'!T34</f>
        <v>11.255740165710449</v>
      </c>
      <c r="V16" s="20">
        <f>'Raw Data'!U34</f>
        <v>8.7055883407592773</v>
      </c>
      <c r="W16" s="20">
        <f>'Raw Data'!V34</f>
        <v>8.3703241348266602</v>
      </c>
      <c r="X16" s="20">
        <f>'Raw Data'!W34</f>
        <v>10.171578407287598</v>
      </c>
      <c r="Y16" s="20">
        <f>'Raw Data'!X34</f>
        <v>7.2198176383972168</v>
      </c>
      <c r="Z16" s="20">
        <f>'Raw Data'!Y34</f>
        <v>3.6901946067810059</v>
      </c>
      <c r="AA16" s="20">
        <f>'Raw Data'!Z34</f>
        <v>7.1546745300292969</v>
      </c>
      <c r="AB16" s="20">
        <f>'Raw Data'!AA34</f>
        <v>7.3899869918823242</v>
      </c>
      <c r="AC16" s="20">
        <f>'Raw Data'!AB34</f>
        <v>8.7423830032348633</v>
      </c>
      <c r="AD16" s="20">
        <f>'Raw Data'!AC34</f>
        <v>8.1982793807983398</v>
      </c>
      <c r="AE16" s="20">
        <f>'Raw Data'!AD34</f>
        <v>8.1286001205444336</v>
      </c>
      <c r="AF16" s="20">
        <f>'Raw Data'!AE34</f>
        <v>11.489725112915039</v>
      </c>
      <c r="AG16" s="20">
        <f>'Raw Data'!AF34</f>
        <v>11.205964088439941</v>
      </c>
      <c r="AH16" s="20">
        <f>'Raw Data'!AG34</f>
        <v>8.7938461303710938</v>
      </c>
      <c r="AI16" s="20">
        <f>'Raw Data'!AH34</f>
        <v>10.849798202514648</v>
      </c>
      <c r="AJ16" s="20">
        <f>'Raw Data'!AI34</f>
        <v>8.4363594055175781</v>
      </c>
      <c r="AK16" s="20">
        <f>'Raw Data'!AJ34</f>
        <v>7.3721957206726074</v>
      </c>
      <c r="AL16" s="20">
        <f>'Raw Data'!AK34</f>
        <v>7.2857136726379395</v>
      </c>
      <c r="AM16" s="20">
        <f>'Raw Data'!AL34</f>
        <v>8.3795795440673828</v>
      </c>
      <c r="AN16" s="20">
        <f>'Raw Data'!AM34</f>
        <v>11.259197235107422</v>
      </c>
      <c r="AO16" s="20">
        <f>'Raw Data'!AN34</f>
        <v>10.380794525146484</v>
      </c>
      <c r="AP16" s="20">
        <f>'Raw Data'!AO34</f>
        <v>7.9948887825012207</v>
      </c>
      <c r="AQ16" s="20">
        <f>'Raw Data'!AP34</f>
        <v>7.4938430786132813</v>
      </c>
      <c r="AR16" s="20">
        <f>'Raw Data'!AQ34</f>
        <v>8.0784816741943359</v>
      </c>
      <c r="AS16" s="20">
        <f>'Raw Data'!AR34</f>
        <v>8.5965614318847656</v>
      </c>
      <c r="AT16" s="20">
        <f>'Raw Data'!AS34</f>
        <v>8.1702537536621094</v>
      </c>
      <c r="AU16" s="20">
        <f>'Raw Data'!AT34</f>
        <v>8.692988395690918</v>
      </c>
      <c r="AV16" s="20">
        <f>'Raw Data'!AU34</f>
        <v>11.326362609863281</v>
      </c>
      <c r="AW16" s="20">
        <f>'Raw Data'!AV34</f>
        <v>10.337225914001465</v>
      </c>
      <c r="AX16" s="20">
        <f>'Raw Data'!AW34</f>
        <v>7.7558908462524414</v>
      </c>
      <c r="AY16" s="20">
        <f>'Raw Data'!AX34</f>
        <v>7.7265114784240723</v>
      </c>
      <c r="AZ16" s="20">
        <f>'Raw Data'!AY34</f>
        <v>8.07</v>
      </c>
      <c r="BA16" s="20">
        <f>'Raw Data'!AZ34</f>
        <v>8.06</v>
      </c>
      <c r="BB16" s="20">
        <f>'Raw Data'!BA34</f>
        <v>8.0408697128295898</v>
      </c>
      <c r="BC16" s="20">
        <f>'Raw Data'!BB34</f>
        <v>8.7513589859008789</v>
      </c>
      <c r="BD16" s="20">
        <f>'Raw Data'!BC34</f>
        <v>6.000185489654541</v>
      </c>
      <c r="BE16" s="20">
        <f>'Raw Data'!BD34</f>
        <v>7.4565386772155762</v>
      </c>
      <c r="BF16" s="20">
        <f>'Raw Data'!BE34</f>
        <v>7.006680965423584</v>
      </c>
      <c r="BG16" s="20">
        <f>'Raw Data'!BF34</f>
        <v>7.397883415222168</v>
      </c>
      <c r="BH16" s="20">
        <f>'Raw Data'!BG34</f>
        <v>7.8118276596069336</v>
      </c>
      <c r="BI16" s="20">
        <f>'Raw Data'!BH34</f>
        <v>8.7962779998779297</v>
      </c>
      <c r="BJ16" s="20">
        <f>'Raw Data'!BI34</f>
        <v>11.246041297912598</v>
      </c>
      <c r="BK16" s="20">
        <f>'Raw Data'!BJ34</f>
        <v>6.7958898544311523</v>
      </c>
      <c r="BL16" s="20">
        <f>'Raw Data'!BK34</f>
        <v>6.1367735862731934</v>
      </c>
      <c r="BM16" s="20">
        <f>'Raw Data'!BL34</f>
        <v>5.6376471519470215</v>
      </c>
      <c r="BN16" s="20">
        <f>'Raw Data'!BM34</f>
        <v>5.65</v>
      </c>
      <c r="BO16" s="20">
        <f>'Raw Data'!BN34</f>
        <v>9.81</v>
      </c>
      <c r="BP16" s="20">
        <f>'Raw Data'!BO34</f>
        <v>9.75</v>
      </c>
      <c r="BQ16" s="20">
        <f>'Raw Data'!BP34</f>
        <v>7.2645964622497559</v>
      </c>
      <c r="BR16" s="20">
        <f>'Raw Data'!BQ34</f>
        <v>4.7841014862060547</v>
      </c>
      <c r="BS16" s="20">
        <f>'Raw Data'!BR34</f>
        <v>6.5133481025695801</v>
      </c>
      <c r="BT16" s="20">
        <f>'Raw Data'!BS34</f>
        <v>5.5779705047607422</v>
      </c>
      <c r="BU16" s="20">
        <f>'Raw Data'!BT34</f>
        <v>7.2908215522766113</v>
      </c>
      <c r="BV16" s="20">
        <f>'Raw Data'!BU34</f>
        <v>6.8125338554382324</v>
      </c>
      <c r="BW16" s="20">
        <f>'Raw Data'!BV34</f>
        <v>6.0862069129943848</v>
      </c>
      <c r="BX16" s="20">
        <f>'Raw Data'!BW34</f>
        <v>3.5619463920593262</v>
      </c>
      <c r="BY16" s="20">
        <f>'Raw Data'!BX34</f>
        <v>6.8672709465026855</v>
      </c>
      <c r="BZ16" s="20">
        <f>'Raw Data'!BY34</f>
        <v>4.4805307388305664</v>
      </c>
      <c r="CA16" s="20">
        <f>'Raw Data'!BZ34</f>
        <v>2.6660375595092773</v>
      </c>
      <c r="CB16" s="20">
        <f>'Raw Data'!CA34</f>
        <v>2.39</v>
      </c>
      <c r="CC16" s="20">
        <f>'Raw Data'!CB34</f>
        <v>6.17</v>
      </c>
      <c r="CD16" s="20">
        <f>'Raw Data'!CC34</f>
        <v>6.8746871948242188</v>
      </c>
      <c r="CE16" s="20">
        <f>'Raw Data'!CD34</f>
        <v>5.5192975997924805</v>
      </c>
      <c r="CF16" s="20">
        <f>'Raw Data'!CE34</f>
        <v>6.7468090057373047</v>
      </c>
      <c r="CG16" s="20">
        <f>'Raw Data'!CF34</f>
        <v>5.9656367301940918</v>
      </c>
      <c r="CH16" s="20">
        <f>'Raw Data'!CG34</f>
        <v>5.4110383987426758</v>
      </c>
      <c r="CI16" s="20">
        <f>'Raw Data'!CH34</f>
        <v>6.20196533203125</v>
      </c>
      <c r="CJ16" s="20">
        <f>'Raw Data'!CI34</f>
        <v>6.2041206359863281</v>
      </c>
      <c r="CK16" s="20">
        <f>'Raw Data'!CJ34</f>
        <v>4.2199530601501465</v>
      </c>
      <c r="CL16" s="20">
        <f>'Raw Data'!CK34</f>
        <v>3.2067630290985107</v>
      </c>
      <c r="CM16" s="20">
        <f>'Raw Data'!CL34</f>
        <v>5.8859653472900391</v>
      </c>
      <c r="CN16" s="20">
        <f>'Raw Data'!CM34</f>
        <v>5.9123225212097168</v>
      </c>
      <c r="CO16" s="20">
        <f>'Raw Data'!CN34</f>
        <v>4.5599999999999996</v>
      </c>
      <c r="CP16" s="20">
        <f>'Raw Data'!CO34</f>
        <v>4.8899999999999997</v>
      </c>
      <c r="CQ16" s="20">
        <f>'Raw Data'!CP34</f>
        <v>4.8600000000000003</v>
      </c>
      <c r="CR16" s="20">
        <f>'Raw Data'!CQ34</f>
        <v>5.13</v>
      </c>
      <c r="CS16" s="20">
        <f>'Raw Data'!CR34</f>
        <v>5.43</v>
      </c>
      <c r="CT16" s="20">
        <f>'Raw Data'!CS34</f>
        <v>5.94</v>
      </c>
      <c r="CU16" s="20">
        <f>'Raw Data'!CT34</f>
        <v>5.91</v>
      </c>
      <c r="CV16" s="20">
        <f>'Raw Data'!CU34</f>
        <v>5.62</v>
      </c>
      <c r="CW16" s="20">
        <f>'Raw Data'!CV34</f>
        <v>6.6635379791259766</v>
      </c>
      <c r="CX16" s="20">
        <f>'Raw Data'!CW34</f>
        <v>6.542607307434082</v>
      </c>
      <c r="CY16" s="20">
        <f>'Raw Data'!CX34</f>
        <v>6.6505112648010254</v>
      </c>
      <c r="CZ16" s="20">
        <f>'Raw Data'!CY34</f>
        <v>4.575322151184082</v>
      </c>
      <c r="DA16" s="20">
        <f>'Raw Data'!CZ34</f>
        <v>5.5355539321899414</v>
      </c>
      <c r="DB16" s="20">
        <f>'Raw Data'!DA34</f>
        <v>5.2198529243469238</v>
      </c>
      <c r="DC16" s="20">
        <f>'Raw Data'!DB34</f>
        <v>5.3060503005981445</v>
      </c>
      <c r="DD16" s="20">
        <f>'Raw Data'!DC34</f>
        <v>6.2651033401489258</v>
      </c>
      <c r="DE16" s="20">
        <f>'Raw Data'!DD34</f>
        <v>6.1135106086730957</v>
      </c>
      <c r="DF16" s="20">
        <f>'Raw Data'!DE34</f>
        <v>5.1289768218994141</v>
      </c>
      <c r="DG16" s="20">
        <f>'Raw Data'!DF34</f>
        <v>6.9720649719238281</v>
      </c>
      <c r="DH16" s="20">
        <f>'Raw Data'!DG34</f>
        <v>5.1216545104980469</v>
      </c>
      <c r="DI16" s="20">
        <f>'Raw Data'!DH34</f>
        <v>5.766934871673584</v>
      </c>
      <c r="DJ16" s="20">
        <f>'Raw Data'!DI34</f>
        <v>5.3406190872192383</v>
      </c>
      <c r="DK16" s="20">
        <f>'Raw Data'!DJ34</f>
        <v>5.54486083984375</v>
      </c>
      <c r="DL16" s="20">
        <f>'Raw Data'!DK34</f>
        <v>4.9988975524902344</v>
      </c>
      <c r="DM16" s="20">
        <f>'Raw Data'!DL34</f>
        <v>5.2629070281982422</v>
      </c>
      <c r="DN16" s="20">
        <f>'Raw Data'!DM34</f>
        <v>6.1471037864685059</v>
      </c>
      <c r="DO16" s="20">
        <f>'Raw Data'!DN34</f>
        <v>6.9368729591369629</v>
      </c>
      <c r="DP16" s="20">
        <f>'Raw Data'!DO34</f>
        <v>5.5960249900817871</v>
      </c>
      <c r="DQ16" s="20">
        <f>'Raw Data'!DP34</f>
        <v>6.5399394035339355</v>
      </c>
      <c r="DR16" s="20">
        <f>'Raw Data'!DQ34</f>
        <v>4.5280742645263672</v>
      </c>
      <c r="DS16" s="20">
        <f>'Raw Data'!DR34</f>
        <v>2.6047828197479248</v>
      </c>
      <c r="DT16" s="20">
        <f>'Raw Data'!DS34</f>
        <v>1.6896073818206787</v>
      </c>
      <c r="DU16" s="20">
        <f>'Raw Data'!DT34</f>
        <v>1.0811105966567993</v>
      </c>
      <c r="DV16" s="20">
        <f>'Raw Data'!DU34</f>
        <v>2.811530590057373</v>
      </c>
      <c r="DW16" s="20">
        <f>'Raw Data'!DV34</f>
        <v>3.9717497825622559</v>
      </c>
      <c r="DX16" s="20">
        <f>'Raw Data'!DW34</f>
        <v>0.69694787263870239</v>
      </c>
      <c r="DY16" s="20">
        <f>'Raw Data'!DX34</f>
        <v>2.5316863059997559</v>
      </c>
      <c r="DZ16" s="20">
        <f>'Raw Data'!DY34</f>
        <v>4.4413895606994629</v>
      </c>
      <c r="EA16" s="20">
        <f>'Raw Data'!DZ34</f>
        <v>4.7608060836791992</v>
      </c>
      <c r="EB16" s="20">
        <f>'Raw Data'!EA34</f>
        <v>3.9206466674804688</v>
      </c>
      <c r="EC16" s="20">
        <f>'Raw Data'!EB34</f>
        <v>3.5822348594665527</v>
      </c>
      <c r="ED16" s="20">
        <f>'Raw Data'!EC34</f>
        <v>4.7378230094909668</v>
      </c>
      <c r="EE16" s="20">
        <f>'Raw Data'!ED34</f>
        <v>3.8489279747009277</v>
      </c>
      <c r="EF16" s="20">
        <f>'Raw Data'!EE34</f>
        <v>5.6673974990844727</v>
      </c>
      <c r="EG16" s="20">
        <f>'Raw Data'!EF34</f>
        <v>5.1516265869140625</v>
      </c>
      <c r="EH16" s="20">
        <f>'Raw Data'!EG34</f>
        <v>4.8054466247558594</v>
      </c>
      <c r="EI16" s="20">
        <f>'Raw Data'!EH34</f>
        <v>4.0017728805541992</v>
      </c>
      <c r="EJ16" s="20">
        <f>'Raw Data'!EI34</f>
        <v>0.4780920147895813</v>
      </c>
      <c r="EK16" s="20">
        <f>'Raw Data'!EJ34</f>
        <v>3.5340025424957275</v>
      </c>
      <c r="EL16" s="20">
        <f>'Raw Data'!EK34</f>
        <v>3.8295600414276123</v>
      </c>
      <c r="EM16" s="20">
        <f>'Raw Data'!EL34</f>
        <v>3.5974767208099365</v>
      </c>
      <c r="EN16" s="20">
        <f>'Raw Data'!EM34</f>
        <v>4.3164234161376953</v>
      </c>
      <c r="EO16" s="20">
        <f>'Raw Data'!EN34</f>
        <v>4.6633591651916504</v>
      </c>
      <c r="EP16" s="20">
        <f>'Raw Data'!EO34</f>
        <v>3.2219142913818359</v>
      </c>
      <c r="EQ16" s="20">
        <f>'Raw Data'!EP34</f>
        <v>2.3433582782745361</v>
      </c>
      <c r="ER16" s="20">
        <f>'Raw Data'!EQ34</f>
        <v>5.6831393241882324</v>
      </c>
      <c r="ES16" s="20">
        <f>'Raw Data'!ER34</f>
        <v>3.4033195972442627</v>
      </c>
      <c r="ET16" s="20">
        <f>'Raw Data'!ES34</f>
        <v>3.7484261989593506</v>
      </c>
      <c r="EU16" s="20">
        <f>'Raw Data'!ET34</f>
        <v>4.5416011810302734</v>
      </c>
      <c r="EV16" s="20">
        <f>'Raw Data'!EU34</f>
        <v>3.9297146797180176</v>
      </c>
      <c r="EW16" s="20">
        <f>'Raw Data'!EV34</f>
        <v>1.6497424840927124</v>
      </c>
      <c r="EX16" s="20">
        <f>'Raw Data'!EW34</f>
        <v>4.3393683433532715</v>
      </c>
      <c r="EY16" s="20">
        <f>'Raw Data'!EX34</f>
        <v>2.3076694011688232</v>
      </c>
      <c r="EZ16" s="20">
        <f>'Raw Data'!EY34</f>
        <v>2.8182854652404785</v>
      </c>
      <c r="FA16" s="20">
        <f>'Raw Data'!EZ34</f>
        <v>1.664925217628479</v>
      </c>
      <c r="FB16" s="20">
        <f>'Raw Data'!FA34</f>
        <v>2.6499037742614746</v>
      </c>
      <c r="FC16" s="20">
        <f>'Raw Data'!FB34</f>
        <v>2.256974458694458</v>
      </c>
      <c r="FD16" s="20">
        <f>'Raw Data'!FC34</f>
        <v>1.5887422561645508</v>
      </c>
      <c r="FE16" s="20">
        <f>'Raw Data'!FD34</f>
        <v>1.7843762636184692</v>
      </c>
      <c r="FF16" s="20">
        <f>'Raw Data'!FE34</f>
        <v>2.2943429946899414</v>
      </c>
      <c r="FG16" s="20">
        <f>'Raw Data'!FF34</f>
        <v>0.73704314231872559</v>
      </c>
      <c r="FH16" s="20">
        <f>'Raw Data'!FG34</f>
        <v>3.2248461246490479</v>
      </c>
      <c r="FI16" s="20">
        <f>'Raw Data'!FH34</f>
        <v>3.0242266654968262</v>
      </c>
      <c r="FJ16" s="20">
        <f>'Raw Data'!FI34</f>
        <v>2.6677768230438232</v>
      </c>
      <c r="FK16" s="20">
        <f>'Raw Data'!FJ34</f>
        <v>1.5388140678405762</v>
      </c>
      <c r="FL16" s="20">
        <f>'Raw Data'!FK34</f>
        <v>2.335768461227417</v>
      </c>
      <c r="FM16" s="20">
        <f>'Raw Data'!FL34</f>
        <v>2.5178329944610596</v>
      </c>
      <c r="FN16" s="20">
        <f>'Raw Data'!FM34</f>
        <v>2.7654991149902344</v>
      </c>
      <c r="FO16" s="20">
        <f>'Raw Data'!FN34</f>
        <v>0.22833807766437531</v>
      </c>
      <c r="FP16" s="20">
        <f>'Raw Data'!FO34</f>
        <v>0.43895071744918823</v>
      </c>
      <c r="FQ16" s="20">
        <f>'Raw Data'!FP34</f>
        <v>0.85984784364700317</v>
      </c>
      <c r="FR16" s="20">
        <f>'Raw Data'!FQ34</f>
        <v>2.0561759471893311</v>
      </c>
      <c r="FS16" s="20">
        <f>'Raw Data'!FR34</f>
        <v>3.3683657646179199</v>
      </c>
    </row>
    <row r="17" spans="1:256" s="18" customFormat="1" x14ac:dyDescent="0.25">
      <c r="A17" s="16" t="s">
        <v>172</v>
      </c>
      <c r="B17" s="12" t="s">
        <v>10</v>
      </c>
      <c r="C17" s="4">
        <f t="shared" ref="C17:AH17" si="19">C16*C14</f>
        <v>1.1015352487564087</v>
      </c>
      <c r="D17" s="4">
        <f t="shared" si="19"/>
        <v>1.0474352681106691</v>
      </c>
      <c r="E17" s="4">
        <f t="shared" si="19"/>
        <v>0.77341036214714931</v>
      </c>
      <c r="F17" s="4">
        <f t="shared" si="19"/>
        <v>0.65797282271319257</v>
      </c>
      <c r="G17" s="4">
        <f t="shared" si="19"/>
        <v>0.58436398920673827</v>
      </c>
      <c r="H17" s="4">
        <f t="shared" si="19"/>
        <v>0.42094250498600067</v>
      </c>
      <c r="I17" s="4">
        <f t="shared" si="19"/>
        <v>0.27237969693629943</v>
      </c>
      <c r="J17" s="4">
        <f t="shared" si="19"/>
        <v>0.19165667825694938</v>
      </c>
      <c r="K17" s="4">
        <f t="shared" si="19"/>
        <v>0.48292991530742391</v>
      </c>
      <c r="L17" s="4">
        <f t="shared" si="19"/>
        <v>0.28883676968402699</v>
      </c>
      <c r="M17" s="4">
        <f t="shared" si="19"/>
        <v>0.31490321189430781</v>
      </c>
      <c r="N17" s="4">
        <f t="shared" si="19"/>
        <v>0.64533012356369579</v>
      </c>
      <c r="O17" s="4">
        <f t="shared" si="19"/>
        <v>0.6664478013562759</v>
      </c>
      <c r="P17" s="4">
        <f t="shared" si="19"/>
        <v>0.81326276936217146</v>
      </c>
      <c r="Q17" s="4">
        <f t="shared" si="19"/>
        <v>0.94419167171004992</v>
      </c>
      <c r="R17" s="4">
        <f t="shared" si="19"/>
        <v>0.74641232543453828</v>
      </c>
      <c r="S17" s="4">
        <f t="shared" si="19"/>
        <v>0.38195566878625919</v>
      </c>
      <c r="T17" s="4">
        <f t="shared" si="19"/>
        <v>1.5840016217908923</v>
      </c>
      <c r="U17" s="4">
        <f t="shared" si="19"/>
        <v>1.7772169203961057</v>
      </c>
      <c r="V17" s="4">
        <f t="shared" si="19"/>
        <v>1.2738188882326527</v>
      </c>
      <c r="W17" s="4">
        <f t="shared" si="19"/>
        <v>1.2065737528367946</v>
      </c>
      <c r="X17" s="4">
        <f t="shared" si="19"/>
        <v>1.4583117379512833</v>
      </c>
      <c r="Y17" s="4">
        <f t="shared" si="19"/>
        <v>1.0000629026268704</v>
      </c>
      <c r="Z17" s="4">
        <f t="shared" si="19"/>
        <v>0.62091469646094311</v>
      </c>
      <c r="AA17" s="4">
        <f t="shared" si="19"/>
        <v>1.2679538029214479</v>
      </c>
      <c r="AB17" s="4">
        <f t="shared" si="19"/>
        <v>1.297589762834513</v>
      </c>
      <c r="AC17" s="4">
        <f t="shared" si="19"/>
        <v>2.3189717315018172</v>
      </c>
      <c r="AD17" s="4">
        <f t="shared" si="19"/>
        <v>2.2362087992280721</v>
      </c>
      <c r="AE17" s="4">
        <f t="shared" si="19"/>
        <v>2.2782433987855906</v>
      </c>
      <c r="AF17" s="4">
        <f t="shared" si="19"/>
        <v>3.3065633605420586</v>
      </c>
      <c r="AG17" s="4">
        <f t="shared" si="19"/>
        <v>3.3090511580407616</v>
      </c>
      <c r="AH17" s="4">
        <f t="shared" si="19"/>
        <v>2.6628040890455242</v>
      </c>
      <c r="AI17" s="4">
        <f t="shared" ref="AI17:BN17" si="20">AI16*AI14</f>
        <v>3.3668280047178269</v>
      </c>
      <c r="AJ17" s="4">
        <f t="shared" si="20"/>
        <v>2.6812595644354822</v>
      </c>
      <c r="AK17" s="4">
        <f t="shared" si="20"/>
        <v>2.3984056490510701</v>
      </c>
      <c r="AL17" s="4">
        <f t="shared" si="20"/>
        <v>2.4249814923718573</v>
      </c>
      <c r="AM17" s="4">
        <f t="shared" si="20"/>
        <v>2.8519898978233336</v>
      </c>
      <c r="AN17" s="4">
        <f t="shared" si="20"/>
        <v>4.03075239874976</v>
      </c>
      <c r="AO17" s="4">
        <f t="shared" si="20"/>
        <v>3.8994713148389546</v>
      </c>
      <c r="AP17" s="4">
        <f t="shared" si="20"/>
        <v>3.1443040986350601</v>
      </c>
      <c r="AQ17" s="4">
        <f t="shared" si="20"/>
        <v>3.0794877582550049</v>
      </c>
      <c r="AR17" s="4">
        <f t="shared" si="20"/>
        <v>3.4622929869583672</v>
      </c>
      <c r="AS17" s="4">
        <f t="shared" si="20"/>
        <v>3.8360313269478934</v>
      </c>
      <c r="AT17" s="4">
        <f t="shared" si="20"/>
        <v>3.7899764599800103</v>
      </c>
      <c r="AU17" s="4">
        <f t="shared" si="20"/>
        <v>4.3493194190740576</v>
      </c>
      <c r="AV17" s="4">
        <f t="shared" si="20"/>
        <v>6.0797082899093624</v>
      </c>
      <c r="AW17" s="4">
        <f t="shared" si="20"/>
        <v>5.8962502890872948</v>
      </c>
      <c r="AX17" s="4">
        <f t="shared" si="20"/>
        <v>4.6845968505907063</v>
      </c>
      <c r="AY17" s="4">
        <f t="shared" si="20"/>
        <v>4.9265782488727563</v>
      </c>
      <c r="AZ17" s="4">
        <f t="shared" si="20"/>
        <v>5.406946689361507</v>
      </c>
      <c r="BA17" s="4">
        <f t="shared" si="20"/>
        <v>5.6810910000000012</v>
      </c>
      <c r="BB17" s="4">
        <f t="shared" si="20"/>
        <v>5.8774737165927897</v>
      </c>
      <c r="BC17" s="4">
        <f t="shared" si="20"/>
        <v>6.6252163202762615</v>
      </c>
      <c r="BD17" s="4">
        <f t="shared" si="20"/>
        <v>4.0949756478344632</v>
      </c>
      <c r="BE17" s="4">
        <f t="shared" si="20"/>
        <v>6.0342039245367056</v>
      </c>
      <c r="BF17" s="4">
        <f t="shared" si="20"/>
        <v>5.8530309444665907</v>
      </c>
      <c r="BG17" s="4">
        <f t="shared" si="20"/>
        <v>6.3729066680431359</v>
      </c>
      <c r="BH17" s="4">
        <f t="shared" si="20"/>
        <v>6.6252016788052366</v>
      </c>
      <c r="BI17" s="4">
        <f t="shared" si="20"/>
        <v>6.7033146901888694</v>
      </c>
      <c r="BJ17" s="4">
        <f t="shared" si="20"/>
        <v>10.568467309713363</v>
      </c>
      <c r="BK17" s="4">
        <f t="shared" si="20"/>
        <v>6.491026235561371</v>
      </c>
      <c r="BL17" s="4">
        <f t="shared" si="20"/>
        <v>5.8913026428222652</v>
      </c>
      <c r="BM17" s="4">
        <f t="shared" si="20"/>
        <v>5.4121412658691401</v>
      </c>
      <c r="BN17" s="4">
        <f t="shared" si="20"/>
        <v>5.4240000000000004</v>
      </c>
      <c r="BO17" s="4">
        <f t="shared" ref="BO17:CT17" si="21">BO16*BO14</f>
        <v>9.30106026324993</v>
      </c>
      <c r="BP17" s="4">
        <f t="shared" si="21"/>
        <v>9.36</v>
      </c>
      <c r="BQ17" s="4">
        <f t="shared" si="21"/>
        <v>6.9740126037597649</v>
      </c>
      <c r="BR17" s="4">
        <f t="shared" si="21"/>
        <v>4.5927374267578127</v>
      </c>
      <c r="BS17" s="4">
        <f t="shared" si="21"/>
        <v>6.2528141784667968</v>
      </c>
      <c r="BT17" s="4">
        <f t="shared" si="21"/>
        <v>5.3548516845703125</v>
      </c>
      <c r="BU17" s="4">
        <f t="shared" si="21"/>
        <v>6.9991886901855462</v>
      </c>
      <c r="BV17" s="4">
        <f t="shared" si="21"/>
        <v>6.0590028347143301</v>
      </c>
      <c r="BW17" s="4">
        <f t="shared" si="21"/>
        <v>4.824598671471322</v>
      </c>
      <c r="BX17" s="4">
        <f t="shared" si="21"/>
        <v>3.4194685363769528</v>
      </c>
      <c r="BY17" s="4">
        <f t="shared" si="21"/>
        <v>6.5925801086425775</v>
      </c>
      <c r="BZ17" s="4">
        <f t="shared" si="21"/>
        <v>4.3013095092773437</v>
      </c>
      <c r="CA17" s="4">
        <f t="shared" si="21"/>
        <v>2.5593960571289061</v>
      </c>
      <c r="CB17" s="4">
        <f t="shared" si="21"/>
        <v>2.2944</v>
      </c>
      <c r="CC17" s="4">
        <f t="shared" si="21"/>
        <v>5.9231999999999996</v>
      </c>
      <c r="CD17" s="4">
        <f t="shared" si="21"/>
        <v>6.5996997070312498</v>
      </c>
      <c r="CE17" s="4">
        <f t="shared" si="21"/>
        <v>5.2985256958007811</v>
      </c>
      <c r="CF17" s="4">
        <f t="shared" si="21"/>
        <v>6.4769366455078119</v>
      </c>
      <c r="CG17" s="4">
        <f t="shared" si="21"/>
        <v>5.7270112609863277</v>
      </c>
      <c r="CH17" s="4">
        <f t="shared" si="21"/>
        <v>5.1945968627929684</v>
      </c>
      <c r="CI17" s="4">
        <f t="shared" si="21"/>
        <v>5.9538867187499998</v>
      </c>
      <c r="CJ17" s="4">
        <f t="shared" si="21"/>
        <v>5.9559558105468744</v>
      </c>
      <c r="CK17" s="4">
        <f t="shared" si="21"/>
        <v>4.0511549377441405</v>
      </c>
      <c r="CL17" s="4">
        <f t="shared" si="21"/>
        <v>3.0784925079345702</v>
      </c>
      <c r="CM17" s="4">
        <f t="shared" si="21"/>
        <v>5.6505267333984373</v>
      </c>
      <c r="CN17" s="4">
        <f t="shared" si="21"/>
        <v>5.6758296203613279</v>
      </c>
      <c r="CO17" s="4">
        <f t="shared" si="21"/>
        <v>4.3775999999999993</v>
      </c>
      <c r="CP17" s="4">
        <f t="shared" si="21"/>
        <v>4.6943999999999999</v>
      </c>
      <c r="CQ17" s="4">
        <f t="shared" si="21"/>
        <v>4.6656000000000004</v>
      </c>
      <c r="CR17" s="4">
        <f t="shared" si="21"/>
        <v>4.9247999999999994</v>
      </c>
      <c r="CS17" s="4">
        <f t="shared" si="21"/>
        <v>5.2127999999999997</v>
      </c>
      <c r="CT17" s="4">
        <f t="shared" si="21"/>
        <v>5.7023999999999999</v>
      </c>
      <c r="CU17" s="4">
        <f t="shared" ref="CU17:DZ17" si="22">CU16*CU14</f>
        <v>5.6735999999999995</v>
      </c>
      <c r="CV17" s="4">
        <f t="shared" si="22"/>
        <v>5.3952</v>
      </c>
      <c r="CW17" s="4">
        <f t="shared" si="22"/>
        <v>6.3969964599609375</v>
      </c>
      <c r="CX17" s="4">
        <f t="shared" si="22"/>
        <v>6.2809030151367189</v>
      </c>
      <c r="CY17" s="4">
        <f t="shared" si="22"/>
        <v>6.1274518072096997</v>
      </c>
      <c r="CZ17" s="4">
        <f t="shared" si="22"/>
        <v>4.3923092651367188</v>
      </c>
      <c r="DA17" s="4">
        <f t="shared" si="22"/>
        <v>5.3141317749023438</v>
      </c>
      <c r="DB17" s="4">
        <f t="shared" si="22"/>
        <v>5.0110588073730469</v>
      </c>
      <c r="DC17" s="4">
        <f t="shared" si="22"/>
        <v>5.0938082885742189</v>
      </c>
      <c r="DD17" s="4">
        <f t="shared" si="22"/>
        <v>6.0144992065429683</v>
      </c>
      <c r="DE17" s="4">
        <f t="shared" si="22"/>
        <v>5.8689701843261712</v>
      </c>
      <c r="DF17" s="4">
        <f t="shared" si="22"/>
        <v>4.9238177490234376</v>
      </c>
      <c r="DG17" s="4">
        <f t="shared" si="22"/>
        <v>6.6931823730468745</v>
      </c>
      <c r="DH17" s="4">
        <f t="shared" si="22"/>
        <v>4.9167883300781252</v>
      </c>
      <c r="DI17" s="4">
        <f t="shared" si="22"/>
        <v>5.5362574768066404</v>
      </c>
      <c r="DJ17" s="4">
        <f t="shared" si="22"/>
        <v>5.1269943237304689</v>
      </c>
      <c r="DK17" s="4">
        <f t="shared" si="22"/>
        <v>5.3230664062499997</v>
      </c>
      <c r="DL17" s="4">
        <f t="shared" si="22"/>
        <v>4.798941650390625</v>
      </c>
      <c r="DM17" s="4">
        <f t="shared" si="22"/>
        <v>5.0523907470703122</v>
      </c>
      <c r="DN17" s="4">
        <f t="shared" si="22"/>
        <v>5.5062117382266882</v>
      </c>
      <c r="DO17" s="4">
        <f t="shared" si="22"/>
        <v>6.3954472275501288</v>
      </c>
      <c r="DP17" s="4">
        <f t="shared" si="22"/>
        <v>5.0102926647086292</v>
      </c>
      <c r="DQ17" s="4">
        <f t="shared" si="22"/>
        <v>5.4829177645869809</v>
      </c>
      <c r="DR17" s="4">
        <f t="shared" si="22"/>
        <v>3.3470554451960859</v>
      </c>
      <c r="DS17" s="4">
        <f t="shared" si="22"/>
        <v>2.1241321189869793</v>
      </c>
      <c r="DT17" s="4">
        <f t="shared" si="22"/>
        <v>1.3328549586688316</v>
      </c>
      <c r="DU17" s="4">
        <f t="shared" si="22"/>
        <v>0.82406129469241818</v>
      </c>
      <c r="DV17" s="4">
        <f t="shared" si="22"/>
        <v>2.0682095166771641</v>
      </c>
      <c r="DW17" s="4">
        <f t="shared" si="22"/>
        <v>2.8159625882765935</v>
      </c>
      <c r="DX17" s="4">
        <f t="shared" si="22"/>
        <v>0.47558261486551456</v>
      </c>
      <c r="DY17" s="4">
        <f t="shared" si="22"/>
        <v>1.6601788161906503</v>
      </c>
      <c r="DZ17" s="4">
        <f t="shared" si="22"/>
        <v>2.7942608426905449</v>
      </c>
      <c r="EA17" s="4">
        <f t="shared" ref="EA17:FF17" si="23">EA16*EA14</f>
        <v>2.8684912478097022</v>
      </c>
      <c r="EB17" s="4">
        <f t="shared" si="23"/>
        <v>2.2579130630493163</v>
      </c>
      <c r="EC17" s="4">
        <f t="shared" si="23"/>
        <v>1.9676652747729129</v>
      </c>
      <c r="ED17" s="4">
        <f t="shared" si="23"/>
        <v>2.4762957915855992</v>
      </c>
      <c r="EE17" s="4">
        <f t="shared" si="23"/>
        <v>1.909246753966616</v>
      </c>
      <c r="EF17" s="4">
        <f t="shared" si="23"/>
        <v>2.6604317824532906</v>
      </c>
      <c r="EG17" s="4">
        <f t="shared" si="23"/>
        <v>2.2811838753300329</v>
      </c>
      <c r="EH17" s="4">
        <f t="shared" si="23"/>
        <v>1.9999765055410326</v>
      </c>
      <c r="EI17" s="4">
        <f t="shared" si="23"/>
        <v>1.5589729201428351</v>
      </c>
      <c r="EJ17" s="4">
        <f t="shared" si="23"/>
        <v>0.17352426788403141</v>
      </c>
      <c r="EK17" s="4">
        <f t="shared" si="23"/>
        <v>1.1886004801243539</v>
      </c>
      <c r="EL17" s="4">
        <f t="shared" si="23"/>
        <v>1.1860672468629574</v>
      </c>
      <c r="EM17" s="4">
        <f t="shared" si="23"/>
        <v>1.0184268019204177</v>
      </c>
      <c r="EN17" s="4">
        <f t="shared" si="23"/>
        <v>1.107058176640541</v>
      </c>
      <c r="EO17" s="4">
        <f t="shared" si="23"/>
        <v>1.0719050706942235</v>
      </c>
      <c r="EP17" s="4">
        <f t="shared" si="23"/>
        <v>0.65481510495370443</v>
      </c>
      <c r="EQ17" s="4">
        <f t="shared" si="23"/>
        <v>0.41388148236226635</v>
      </c>
      <c r="ER17" s="4">
        <f t="shared" si="23"/>
        <v>0.85247089862823489</v>
      </c>
      <c r="ES17" s="4">
        <f t="shared" si="23"/>
        <v>0.51049793958663936</v>
      </c>
      <c r="ET17" s="4">
        <f t="shared" si="23"/>
        <v>0.56226392984390261</v>
      </c>
      <c r="EU17" s="4">
        <f t="shared" si="23"/>
        <v>0.68124017715454099</v>
      </c>
      <c r="EV17" s="4">
        <f t="shared" si="23"/>
        <v>0.58945720195770257</v>
      </c>
      <c r="EW17" s="4">
        <f t="shared" si="23"/>
        <v>0.24746137261390685</v>
      </c>
      <c r="EX17" s="4">
        <f t="shared" si="23"/>
        <v>0.65090525150299072</v>
      </c>
      <c r="EY17" s="4">
        <f t="shared" si="23"/>
        <v>0.3461504101753235</v>
      </c>
      <c r="EZ17" s="4">
        <f t="shared" si="23"/>
        <v>0.42274281978607176</v>
      </c>
      <c r="FA17" s="4">
        <f t="shared" si="23"/>
        <v>0.24973878264427185</v>
      </c>
      <c r="FB17" s="4">
        <f t="shared" si="23"/>
        <v>0.3974855661392212</v>
      </c>
      <c r="FC17" s="4">
        <f t="shared" si="23"/>
        <v>0.33854616880416871</v>
      </c>
      <c r="FD17" s="4">
        <f t="shared" si="23"/>
        <v>0.23831133842468261</v>
      </c>
      <c r="FE17" s="4">
        <f t="shared" si="23"/>
        <v>0.26765643954277035</v>
      </c>
      <c r="FF17" s="4">
        <f t="shared" si="23"/>
        <v>0.34415144920349122</v>
      </c>
      <c r="FG17" s="4">
        <f t="shared" ref="FG17:FS17" si="24">FG16*FG14</f>
        <v>0.11055647134780884</v>
      </c>
      <c r="FH17" s="4">
        <f t="shared" si="24"/>
        <v>0.48372691869735718</v>
      </c>
      <c r="FI17" s="4">
        <f t="shared" si="24"/>
        <v>0.4536339998245239</v>
      </c>
      <c r="FJ17" s="4">
        <f t="shared" si="24"/>
        <v>0.4001665234565735</v>
      </c>
      <c r="FK17" s="4">
        <f t="shared" si="24"/>
        <v>0.23082211017608642</v>
      </c>
      <c r="FL17" s="4">
        <f t="shared" si="24"/>
        <v>0.35036526918411254</v>
      </c>
      <c r="FM17" s="4">
        <f t="shared" si="24"/>
        <v>0.37767494916915895</v>
      </c>
      <c r="FN17" s="4">
        <f t="shared" si="24"/>
        <v>0.41482486724853512</v>
      </c>
      <c r="FO17" s="4">
        <f t="shared" si="24"/>
        <v>3.4250711649656297E-2</v>
      </c>
      <c r="FP17" s="4">
        <f t="shared" si="24"/>
        <v>6.5842607617378229E-2</v>
      </c>
      <c r="FQ17" s="4">
        <f t="shared" si="24"/>
        <v>0.12897717654705046</v>
      </c>
      <c r="FR17" s="4">
        <f t="shared" si="24"/>
        <v>0.30842639207839967</v>
      </c>
      <c r="FS17" s="4">
        <f t="shared" si="24"/>
        <v>0.50525486469268799</v>
      </c>
    </row>
    <row r="18" spans="1:256" s="4" customFormat="1" x14ac:dyDescent="0.25">
      <c r="A18" s="4" t="s">
        <v>173</v>
      </c>
      <c r="B18" s="12" t="s">
        <v>8</v>
      </c>
      <c r="C18" s="4">
        <v>0</v>
      </c>
      <c r="D18" s="4">
        <f t="shared" ref="D18:AI18" si="25">C18+D17</f>
        <v>1.0474352681106691</v>
      </c>
      <c r="E18" s="4">
        <f t="shared" si="25"/>
        <v>1.8208456302578184</v>
      </c>
      <c r="F18" s="4">
        <f t="shared" si="25"/>
        <v>2.4788184529710109</v>
      </c>
      <c r="G18" s="4">
        <f t="shared" si="25"/>
        <v>3.0631824421777489</v>
      </c>
      <c r="H18" s="4">
        <f t="shared" si="25"/>
        <v>3.4841249471637497</v>
      </c>
      <c r="I18" s="4">
        <f t="shared" si="25"/>
        <v>3.7565046441000489</v>
      </c>
      <c r="J18" s="4">
        <f t="shared" si="25"/>
        <v>3.9481613223569982</v>
      </c>
      <c r="K18" s="4">
        <f t="shared" si="25"/>
        <v>4.4310912376644218</v>
      </c>
      <c r="L18" s="4">
        <f t="shared" si="25"/>
        <v>4.7199280073484484</v>
      </c>
      <c r="M18" s="4">
        <f t="shared" si="25"/>
        <v>5.034831219242756</v>
      </c>
      <c r="N18" s="4">
        <f t="shared" si="25"/>
        <v>5.6801613428064517</v>
      </c>
      <c r="O18" s="4">
        <f t="shared" si="25"/>
        <v>6.3466091441627279</v>
      </c>
      <c r="P18" s="4">
        <f t="shared" si="25"/>
        <v>7.1598719135248992</v>
      </c>
      <c r="Q18" s="4">
        <f t="shared" si="25"/>
        <v>8.1040635852349485</v>
      </c>
      <c r="R18" s="4">
        <f t="shared" si="25"/>
        <v>8.8504759106694877</v>
      </c>
      <c r="S18" s="4">
        <f t="shared" si="25"/>
        <v>9.2324315794557474</v>
      </c>
      <c r="T18" s="4">
        <f t="shared" si="25"/>
        <v>10.816433201246639</v>
      </c>
      <c r="U18" s="4">
        <f t="shared" si="25"/>
        <v>12.593650121642744</v>
      </c>
      <c r="V18" s="4">
        <f t="shared" si="25"/>
        <v>13.867469009875396</v>
      </c>
      <c r="W18" s="4">
        <f t="shared" si="25"/>
        <v>15.074042762712191</v>
      </c>
      <c r="X18" s="4">
        <f t="shared" si="25"/>
        <v>16.532354500663473</v>
      </c>
      <c r="Y18" s="4">
        <f t="shared" si="25"/>
        <v>17.532417403290342</v>
      </c>
      <c r="Z18" s="4">
        <f t="shared" si="25"/>
        <v>18.153332099751285</v>
      </c>
      <c r="AA18" s="4">
        <f t="shared" si="25"/>
        <v>19.421285902672732</v>
      </c>
      <c r="AB18" s="4">
        <f t="shared" si="25"/>
        <v>20.718875665507245</v>
      </c>
      <c r="AC18" s="4">
        <f t="shared" si="25"/>
        <v>23.037847397009063</v>
      </c>
      <c r="AD18" s="4">
        <f t="shared" si="25"/>
        <v>25.274056196237137</v>
      </c>
      <c r="AE18" s="4">
        <f t="shared" si="25"/>
        <v>27.552299595022728</v>
      </c>
      <c r="AF18" s="4">
        <f t="shared" si="25"/>
        <v>30.858862955564785</v>
      </c>
      <c r="AG18" s="4">
        <f t="shared" si="25"/>
        <v>34.167914113605548</v>
      </c>
      <c r="AH18" s="4">
        <f t="shared" si="25"/>
        <v>36.83071820265107</v>
      </c>
      <c r="AI18" s="4">
        <f t="shared" si="25"/>
        <v>40.197546207368894</v>
      </c>
      <c r="AJ18" s="4">
        <f t="shared" ref="AJ18:BO18" si="26">AI18+AJ17</f>
        <v>42.87880577180438</v>
      </c>
      <c r="AK18" s="4">
        <f t="shared" si="26"/>
        <v>45.277211420855451</v>
      </c>
      <c r="AL18" s="4">
        <f t="shared" si="26"/>
        <v>47.702192913227307</v>
      </c>
      <c r="AM18" s="4">
        <f t="shared" si="26"/>
        <v>50.554182811050637</v>
      </c>
      <c r="AN18" s="4">
        <f t="shared" si="26"/>
        <v>54.584935209800399</v>
      </c>
      <c r="AO18" s="4">
        <f t="shared" si="26"/>
        <v>58.484406524639354</v>
      </c>
      <c r="AP18" s="4">
        <f t="shared" si="26"/>
        <v>61.628710623274415</v>
      </c>
      <c r="AQ18" s="4">
        <f t="shared" si="26"/>
        <v>64.708198381529414</v>
      </c>
      <c r="AR18" s="4">
        <f t="shared" si="26"/>
        <v>68.170491368487774</v>
      </c>
      <c r="AS18" s="4">
        <f t="shared" si="26"/>
        <v>72.006522695435663</v>
      </c>
      <c r="AT18" s="4">
        <f t="shared" si="26"/>
        <v>75.796499155415674</v>
      </c>
      <c r="AU18" s="4">
        <f t="shared" si="26"/>
        <v>80.145818574489738</v>
      </c>
      <c r="AV18" s="4">
        <f t="shared" si="26"/>
        <v>86.2255268643991</v>
      </c>
      <c r="AW18" s="4">
        <f t="shared" si="26"/>
        <v>92.121777153486391</v>
      </c>
      <c r="AX18" s="4">
        <f t="shared" si="26"/>
        <v>96.806374004077099</v>
      </c>
      <c r="AY18" s="4">
        <f t="shared" si="26"/>
        <v>101.73295225294986</v>
      </c>
      <c r="AZ18" s="4">
        <f t="shared" si="26"/>
        <v>107.13989894231136</v>
      </c>
      <c r="BA18" s="4">
        <f t="shared" si="26"/>
        <v>112.82098994231136</v>
      </c>
      <c r="BB18" s="4">
        <f t="shared" si="26"/>
        <v>118.69846365890415</v>
      </c>
      <c r="BC18" s="4">
        <f t="shared" si="26"/>
        <v>125.32367997918041</v>
      </c>
      <c r="BD18" s="4">
        <f t="shared" si="26"/>
        <v>129.41865562701489</v>
      </c>
      <c r="BE18" s="4">
        <f t="shared" si="26"/>
        <v>135.4528595515516</v>
      </c>
      <c r="BF18" s="4">
        <f t="shared" si="26"/>
        <v>141.30589049601818</v>
      </c>
      <c r="BG18" s="4">
        <f t="shared" si="26"/>
        <v>147.67879716406131</v>
      </c>
      <c r="BH18" s="4">
        <f t="shared" si="26"/>
        <v>154.30399884286655</v>
      </c>
      <c r="BI18" s="4">
        <f t="shared" si="26"/>
        <v>161.00731353305542</v>
      </c>
      <c r="BJ18" s="4">
        <f t="shared" si="26"/>
        <v>171.57578084276878</v>
      </c>
      <c r="BK18" s="4">
        <f t="shared" si="26"/>
        <v>178.06680707833016</v>
      </c>
      <c r="BL18" s="4">
        <f t="shared" si="26"/>
        <v>183.95810972115243</v>
      </c>
      <c r="BM18" s="4">
        <f t="shared" si="26"/>
        <v>189.37025098702156</v>
      </c>
      <c r="BN18" s="4">
        <f t="shared" si="26"/>
        <v>194.79425098702157</v>
      </c>
      <c r="BO18" s="4">
        <f t="shared" si="26"/>
        <v>204.09531125027149</v>
      </c>
      <c r="BP18" s="4">
        <f t="shared" ref="BP18:CU18" si="27">BO18+BP17</f>
        <v>213.45531125027151</v>
      </c>
      <c r="BQ18" s="4">
        <f t="shared" si="27"/>
        <v>220.42932385403128</v>
      </c>
      <c r="BR18" s="4">
        <f t="shared" si="27"/>
        <v>225.0220612807891</v>
      </c>
      <c r="BS18" s="4">
        <f t="shared" si="27"/>
        <v>231.2748754592559</v>
      </c>
      <c r="BT18" s="4">
        <f t="shared" si="27"/>
        <v>236.62972714382622</v>
      </c>
      <c r="BU18" s="4">
        <f t="shared" si="27"/>
        <v>243.62891583401176</v>
      </c>
      <c r="BV18" s="4">
        <f t="shared" si="27"/>
        <v>249.6879186687261</v>
      </c>
      <c r="BW18" s="4">
        <f t="shared" si="27"/>
        <v>254.51251734019743</v>
      </c>
      <c r="BX18" s="4">
        <f t="shared" si="27"/>
        <v>257.9319858765744</v>
      </c>
      <c r="BY18" s="4">
        <f t="shared" si="27"/>
        <v>264.52456598521695</v>
      </c>
      <c r="BZ18" s="4">
        <f t="shared" si="27"/>
        <v>268.82587549449431</v>
      </c>
      <c r="CA18" s="4">
        <f t="shared" si="27"/>
        <v>271.38527155162319</v>
      </c>
      <c r="CB18" s="4">
        <f t="shared" si="27"/>
        <v>273.67967155162319</v>
      </c>
      <c r="CC18" s="4">
        <f t="shared" si="27"/>
        <v>279.6028715516232</v>
      </c>
      <c r="CD18" s="4">
        <f t="shared" si="27"/>
        <v>286.20257125865447</v>
      </c>
      <c r="CE18" s="4">
        <f t="shared" si="27"/>
        <v>291.50109695445525</v>
      </c>
      <c r="CF18" s="4">
        <f t="shared" si="27"/>
        <v>297.97803359996306</v>
      </c>
      <c r="CG18" s="4">
        <f t="shared" si="27"/>
        <v>303.70504486094939</v>
      </c>
      <c r="CH18" s="4">
        <f t="shared" si="27"/>
        <v>308.89964172374238</v>
      </c>
      <c r="CI18" s="4">
        <f t="shared" si="27"/>
        <v>314.8535284424924</v>
      </c>
      <c r="CJ18" s="4">
        <f t="shared" si="27"/>
        <v>320.80948425303927</v>
      </c>
      <c r="CK18" s="4">
        <f t="shared" si="27"/>
        <v>324.86063919078339</v>
      </c>
      <c r="CL18" s="4">
        <f t="shared" si="27"/>
        <v>327.93913169871797</v>
      </c>
      <c r="CM18" s="4">
        <f t="shared" si="27"/>
        <v>333.58965843211644</v>
      </c>
      <c r="CN18" s="4">
        <f t="shared" si="27"/>
        <v>339.26548805247779</v>
      </c>
      <c r="CO18" s="4">
        <f t="shared" si="27"/>
        <v>343.64308805247776</v>
      </c>
      <c r="CP18" s="4">
        <f t="shared" si="27"/>
        <v>348.33748805247774</v>
      </c>
      <c r="CQ18" s="4">
        <f t="shared" si="27"/>
        <v>353.00308805247772</v>
      </c>
      <c r="CR18" s="4">
        <f t="shared" si="27"/>
        <v>357.92788805247773</v>
      </c>
      <c r="CS18" s="4">
        <f t="shared" si="27"/>
        <v>363.14068805247774</v>
      </c>
      <c r="CT18" s="4">
        <f t="shared" si="27"/>
        <v>368.84308805247775</v>
      </c>
      <c r="CU18" s="4">
        <f t="shared" si="27"/>
        <v>374.51668805247778</v>
      </c>
      <c r="CV18" s="4">
        <f t="shared" ref="CV18:EA18" si="28">CU18+CV17</f>
        <v>379.91188805247776</v>
      </c>
      <c r="CW18" s="4">
        <f t="shared" si="28"/>
        <v>386.30888451243868</v>
      </c>
      <c r="CX18" s="4">
        <f t="shared" si="28"/>
        <v>392.58978752757542</v>
      </c>
      <c r="CY18" s="4">
        <f t="shared" si="28"/>
        <v>398.71723933478512</v>
      </c>
      <c r="CZ18" s="4">
        <f t="shared" si="28"/>
        <v>403.10954859992182</v>
      </c>
      <c r="DA18" s="4">
        <f t="shared" si="28"/>
        <v>408.42368037482419</v>
      </c>
      <c r="DB18" s="4">
        <f t="shared" si="28"/>
        <v>413.43473918219723</v>
      </c>
      <c r="DC18" s="4">
        <f t="shared" si="28"/>
        <v>418.52854747077146</v>
      </c>
      <c r="DD18" s="4">
        <f t="shared" si="28"/>
        <v>424.54304667731441</v>
      </c>
      <c r="DE18" s="4">
        <f t="shared" si="28"/>
        <v>430.41201686164055</v>
      </c>
      <c r="DF18" s="4">
        <f t="shared" si="28"/>
        <v>435.33583461066399</v>
      </c>
      <c r="DG18" s="4">
        <f t="shared" si="28"/>
        <v>442.02901698371085</v>
      </c>
      <c r="DH18" s="4">
        <f t="shared" si="28"/>
        <v>446.94580531378898</v>
      </c>
      <c r="DI18" s="4">
        <f t="shared" si="28"/>
        <v>452.48206279059565</v>
      </c>
      <c r="DJ18" s="4">
        <f t="shared" si="28"/>
        <v>457.60905711432611</v>
      </c>
      <c r="DK18" s="4">
        <f t="shared" si="28"/>
        <v>462.93212352057611</v>
      </c>
      <c r="DL18" s="4">
        <f t="shared" si="28"/>
        <v>467.73106517096676</v>
      </c>
      <c r="DM18" s="4">
        <f t="shared" si="28"/>
        <v>472.78345591803708</v>
      </c>
      <c r="DN18" s="4">
        <f t="shared" si="28"/>
        <v>478.28966765626376</v>
      </c>
      <c r="DO18" s="4">
        <f t="shared" si="28"/>
        <v>484.68511488381387</v>
      </c>
      <c r="DP18" s="4">
        <f t="shared" si="28"/>
        <v>489.6954075485225</v>
      </c>
      <c r="DQ18" s="4">
        <f t="shared" si="28"/>
        <v>495.1783253131095</v>
      </c>
      <c r="DR18" s="4">
        <f t="shared" si="28"/>
        <v>498.52538075830557</v>
      </c>
      <c r="DS18" s="4">
        <f t="shared" si="28"/>
        <v>500.64951287729258</v>
      </c>
      <c r="DT18" s="4">
        <f t="shared" si="28"/>
        <v>501.98236783596138</v>
      </c>
      <c r="DU18" s="4">
        <f t="shared" si="28"/>
        <v>502.80642913065378</v>
      </c>
      <c r="DV18" s="4">
        <f t="shared" si="28"/>
        <v>504.87463864733093</v>
      </c>
      <c r="DW18" s="4">
        <f t="shared" si="28"/>
        <v>507.69060123560752</v>
      </c>
      <c r="DX18" s="4">
        <f t="shared" si="28"/>
        <v>508.16618385047303</v>
      </c>
      <c r="DY18" s="4">
        <f t="shared" si="28"/>
        <v>509.82636266666367</v>
      </c>
      <c r="DZ18" s="4">
        <f t="shared" si="28"/>
        <v>512.62062350935423</v>
      </c>
      <c r="EA18" s="4">
        <f t="shared" si="28"/>
        <v>515.48911475716397</v>
      </c>
      <c r="EB18" s="4">
        <f t="shared" ref="EB18:FG18" si="29">EA18+EB17</f>
        <v>517.74702782021325</v>
      </c>
      <c r="EC18" s="4">
        <f t="shared" si="29"/>
        <v>519.71469309498616</v>
      </c>
      <c r="ED18" s="4">
        <f t="shared" si="29"/>
        <v>522.19098888657174</v>
      </c>
      <c r="EE18" s="4">
        <f t="shared" si="29"/>
        <v>524.10023564053836</v>
      </c>
      <c r="EF18" s="4">
        <f t="shared" si="29"/>
        <v>526.76066742299167</v>
      </c>
      <c r="EG18" s="4">
        <f t="shared" si="29"/>
        <v>529.04185129832172</v>
      </c>
      <c r="EH18" s="4">
        <f t="shared" si="29"/>
        <v>531.0418278038627</v>
      </c>
      <c r="EI18" s="4">
        <f t="shared" si="29"/>
        <v>532.60080072400558</v>
      </c>
      <c r="EJ18" s="4">
        <f t="shared" si="29"/>
        <v>532.77432499188956</v>
      </c>
      <c r="EK18" s="4">
        <f t="shared" si="29"/>
        <v>533.96292547201392</v>
      </c>
      <c r="EL18" s="4">
        <f t="shared" si="29"/>
        <v>535.14899271887691</v>
      </c>
      <c r="EM18" s="4">
        <f t="shared" si="29"/>
        <v>536.16741952079735</v>
      </c>
      <c r="EN18" s="4">
        <f t="shared" si="29"/>
        <v>537.27447769743787</v>
      </c>
      <c r="EO18" s="4">
        <f t="shared" si="29"/>
        <v>538.34638276813212</v>
      </c>
      <c r="EP18" s="4">
        <f t="shared" si="29"/>
        <v>539.00119787308586</v>
      </c>
      <c r="EQ18" s="4">
        <f t="shared" si="29"/>
        <v>539.41507935544814</v>
      </c>
      <c r="ER18" s="4">
        <f t="shared" si="29"/>
        <v>540.26755025407635</v>
      </c>
      <c r="ES18" s="4">
        <f t="shared" si="29"/>
        <v>540.77804819366304</v>
      </c>
      <c r="ET18" s="4">
        <f t="shared" si="29"/>
        <v>541.34031212350692</v>
      </c>
      <c r="EU18" s="4">
        <f t="shared" si="29"/>
        <v>542.02155230066148</v>
      </c>
      <c r="EV18" s="4">
        <f t="shared" si="29"/>
        <v>542.61100950261914</v>
      </c>
      <c r="EW18" s="4">
        <f t="shared" si="29"/>
        <v>542.85847087523302</v>
      </c>
      <c r="EX18" s="4">
        <f t="shared" si="29"/>
        <v>543.50937612673602</v>
      </c>
      <c r="EY18" s="4">
        <f t="shared" si="29"/>
        <v>543.85552653691138</v>
      </c>
      <c r="EZ18" s="4">
        <f t="shared" si="29"/>
        <v>544.27826935669748</v>
      </c>
      <c r="FA18" s="4">
        <f t="shared" si="29"/>
        <v>544.52800813934175</v>
      </c>
      <c r="FB18" s="4">
        <f t="shared" si="29"/>
        <v>544.92549370548102</v>
      </c>
      <c r="FC18" s="4">
        <f t="shared" si="29"/>
        <v>545.26403987428523</v>
      </c>
      <c r="FD18" s="4">
        <f t="shared" si="29"/>
        <v>545.50235121270987</v>
      </c>
      <c r="FE18" s="4">
        <f t="shared" si="29"/>
        <v>545.77000765225262</v>
      </c>
      <c r="FF18" s="4">
        <f t="shared" si="29"/>
        <v>546.11415910145615</v>
      </c>
      <c r="FG18" s="4">
        <f t="shared" si="29"/>
        <v>546.22471557280392</v>
      </c>
      <c r="FH18" s="4">
        <f t="shared" ref="FH18:FS18" si="30">FG18+FH17</f>
        <v>546.70844249150127</v>
      </c>
      <c r="FI18" s="4">
        <f t="shared" si="30"/>
        <v>547.16207649132582</v>
      </c>
      <c r="FJ18" s="4">
        <f t="shared" si="30"/>
        <v>547.56224301478244</v>
      </c>
      <c r="FK18" s="4">
        <f t="shared" si="30"/>
        <v>547.7930651249585</v>
      </c>
      <c r="FL18" s="4">
        <f t="shared" si="30"/>
        <v>548.14343039414257</v>
      </c>
      <c r="FM18" s="4">
        <f t="shared" si="30"/>
        <v>548.52110534331177</v>
      </c>
      <c r="FN18" s="4">
        <f t="shared" si="30"/>
        <v>548.93593021056029</v>
      </c>
      <c r="FO18" s="4">
        <f t="shared" si="30"/>
        <v>548.97018092220992</v>
      </c>
      <c r="FP18" s="4">
        <f t="shared" si="30"/>
        <v>549.03602352982728</v>
      </c>
      <c r="FQ18" s="4">
        <f t="shared" si="30"/>
        <v>549.16500070637437</v>
      </c>
      <c r="FR18" s="4">
        <f t="shared" si="30"/>
        <v>549.47342709845282</v>
      </c>
      <c r="FS18" s="4">
        <f t="shared" si="30"/>
        <v>549.9786819631455</v>
      </c>
    </row>
    <row r="19" spans="1:256" s="23" customFormat="1" x14ac:dyDescent="0.25">
      <c r="A19" s="23" t="s">
        <v>174</v>
      </c>
      <c r="B19" s="24" t="s">
        <v>8</v>
      </c>
      <c r="C19" s="23">
        <f>C17</f>
        <v>1.1015352487564087</v>
      </c>
      <c r="D19" s="23">
        <f t="shared" ref="D19:AI19" si="31">C19+D17+(D24-D25)+(D34-D35)</f>
        <v>2.1489705168670779</v>
      </c>
      <c r="E19" s="23">
        <f t="shared" si="31"/>
        <v>2.9223808790142272</v>
      </c>
      <c r="F19" s="23">
        <f t="shared" si="31"/>
        <v>3.5803537017274198</v>
      </c>
      <c r="G19" s="23">
        <f t="shared" si="31"/>
        <v>4.1647176909341583</v>
      </c>
      <c r="H19" s="23">
        <f t="shared" si="31"/>
        <v>4.5856601959201591</v>
      </c>
      <c r="I19" s="23">
        <f t="shared" si="31"/>
        <v>4.8580398928564588</v>
      </c>
      <c r="J19" s="23">
        <f t="shared" si="31"/>
        <v>8.2496965711134074</v>
      </c>
      <c r="K19" s="23">
        <f t="shared" si="31"/>
        <v>8.7326264864208305</v>
      </c>
      <c r="L19" s="23">
        <f t="shared" si="31"/>
        <v>9.0214632561048571</v>
      </c>
      <c r="M19" s="23">
        <f t="shared" si="31"/>
        <v>9.3363664679991647</v>
      </c>
      <c r="N19" s="23">
        <f t="shared" si="31"/>
        <v>9.9816965915628604</v>
      </c>
      <c r="O19" s="23">
        <f t="shared" si="31"/>
        <v>10.648144392919136</v>
      </c>
      <c r="P19" s="23">
        <f t="shared" si="31"/>
        <v>11.461407162281308</v>
      </c>
      <c r="Q19" s="23">
        <f t="shared" si="31"/>
        <v>12.405598833991357</v>
      </c>
      <c r="R19" s="23">
        <f t="shared" si="31"/>
        <v>14.700411159425895</v>
      </c>
      <c r="S19" s="23">
        <f t="shared" si="31"/>
        <v>20.460233494878821</v>
      </c>
      <c r="T19" s="23">
        <f t="shared" si="31"/>
        <v>22.044235116669714</v>
      </c>
      <c r="U19" s="23">
        <f t="shared" si="31"/>
        <v>23.821452037065821</v>
      </c>
      <c r="V19" s="23">
        <f t="shared" si="31"/>
        <v>25.095270925298475</v>
      </c>
      <c r="W19" s="23">
        <f t="shared" si="31"/>
        <v>26.301844678135271</v>
      </c>
      <c r="X19" s="23">
        <f t="shared" si="31"/>
        <v>27.760156416086556</v>
      </c>
      <c r="Y19" s="23">
        <f t="shared" si="31"/>
        <v>33.156219318713426</v>
      </c>
      <c r="Z19" s="23">
        <f t="shared" si="31"/>
        <v>33.777134015174369</v>
      </c>
      <c r="AA19" s="23">
        <f t="shared" si="31"/>
        <v>35.045087818095816</v>
      </c>
      <c r="AB19" s="23">
        <f t="shared" si="31"/>
        <v>39.641587105022445</v>
      </c>
      <c r="AC19" s="23">
        <f t="shared" si="31"/>
        <v>41.960558836524264</v>
      </c>
      <c r="AD19" s="23">
        <f t="shared" si="31"/>
        <v>44.196767635752337</v>
      </c>
      <c r="AE19" s="23">
        <f t="shared" si="31"/>
        <v>46.475011034537928</v>
      </c>
      <c r="AF19" s="23">
        <f t="shared" si="31"/>
        <v>49.781574395079986</v>
      </c>
      <c r="AG19" s="23">
        <f t="shared" si="31"/>
        <v>53.090625553120745</v>
      </c>
      <c r="AH19" s="23">
        <f t="shared" si="31"/>
        <v>58.625139166258386</v>
      </c>
      <c r="AI19" s="23">
        <f t="shared" si="31"/>
        <v>61.99196717097621</v>
      </c>
      <c r="AJ19" s="23">
        <f t="shared" ref="AJ19:BO19" si="32">AI19+AJ17+(AJ24-AJ25)+(AJ34-AJ35)</f>
        <v>64.673226735411689</v>
      </c>
      <c r="AK19" s="23">
        <f t="shared" si="32"/>
        <v>67.07163238446276</v>
      </c>
      <c r="AL19" s="23">
        <f t="shared" si="32"/>
        <v>69.496613876834616</v>
      </c>
      <c r="AM19" s="23">
        <f t="shared" si="32"/>
        <v>72.348603774657946</v>
      </c>
      <c r="AN19" s="23">
        <f t="shared" si="32"/>
        <v>76.3793561734077</v>
      </c>
      <c r="AO19" s="23">
        <f t="shared" si="32"/>
        <v>82.459908440910198</v>
      </c>
      <c r="AP19" s="23">
        <f t="shared" si="32"/>
        <v>85.604212539545259</v>
      </c>
      <c r="AQ19" s="23">
        <f t="shared" si="32"/>
        <v>88.683700297800257</v>
      </c>
      <c r="AR19" s="23">
        <f t="shared" si="32"/>
        <v>92.145993284758617</v>
      </c>
      <c r="AS19" s="23">
        <f t="shared" si="32"/>
        <v>95.982024611706507</v>
      </c>
      <c r="AT19" s="23">
        <f t="shared" si="32"/>
        <v>99.772001071686518</v>
      </c>
      <c r="AU19" s="23">
        <f t="shared" si="32"/>
        <v>105.29331601011791</v>
      </c>
      <c r="AV19" s="23">
        <f t="shared" si="32"/>
        <v>111.37302430002727</v>
      </c>
      <c r="AW19" s="23">
        <f t="shared" si="32"/>
        <v>117.73711458911455</v>
      </c>
      <c r="AX19" s="23">
        <f t="shared" si="32"/>
        <v>122.42171143970526</v>
      </c>
      <c r="AY19" s="23">
        <f t="shared" si="32"/>
        <v>127.34828968857802</v>
      </c>
      <c r="AZ19" s="23">
        <f t="shared" si="32"/>
        <v>133.11699189729683</v>
      </c>
      <c r="BA19" s="23">
        <f t="shared" si="32"/>
        <v>138.79808289729684</v>
      </c>
      <c r="BB19" s="23">
        <f t="shared" si="32"/>
        <v>144.67555661388963</v>
      </c>
      <c r="BC19" s="23">
        <f t="shared" si="32"/>
        <v>151.30077293416588</v>
      </c>
      <c r="BD19" s="23">
        <f t="shared" si="32"/>
        <v>156.7369836419671</v>
      </c>
      <c r="BE19" s="23">
        <f t="shared" si="32"/>
        <v>162.77118756650381</v>
      </c>
      <c r="BF19" s="23">
        <f t="shared" si="32"/>
        <v>168.62421851097039</v>
      </c>
      <c r="BG19" s="23">
        <f t="shared" si="32"/>
        <v>174.99712517901352</v>
      </c>
      <c r="BH19" s="23">
        <f t="shared" si="32"/>
        <v>181.62232685781876</v>
      </c>
      <c r="BI19" s="23">
        <f t="shared" si="32"/>
        <v>188.39306726364586</v>
      </c>
      <c r="BJ19" s="23">
        <f t="shared" si="32"/>
        <v>198.96153457335922</v>
      </c>
      <c r="BK19" s="23">
        <f t="shared" si="32"/>
        <v>205.45256080892059</v>
      </c>
      <c r="BL19" s="23">
        <f t="shared" si="32"/>
        <v>212.55730345174285</v>
      </c>
      <c r="BM19" s="23">
        <f t="shared" si="32"/>
        <v>217.95815060368989</v>
      </c>
      <c r="BN19" s="23">
        <f t="shared" si="32"/>
        <v>223.38215060368989</v>
      </c>
      <c r="BO19" s="23">
        <f t="shared" si="32"/>
        <v>232.68321086693982</v>
      </c>
      <c r="BP19" s="23">
        <f t="shared" ref="BP19:CU19" si="33">BO19+BP17+(BP24-BP25)+(BP34-BP35)</f>
        <v>242.04321086693983</v>
      </c>
      <c r="BQ19" s="23">
        <f t="shared" si="33"/>
        <v>249.34895680403295</v>
      </c>
      <c r="BR19" s="23">
        <f t="shared" si="33"/>
        <v>253.94169423079077</v>
      </c>
      <c r="BS19" s="23">
        <f t="shared" si="33"/>
        <v>260.19450840925759</v>
      </c>
      <c r="BT19" s="23">
        <f t="shared" si="33"/>
        <v>265.54936009382789</v>
      </c>
      <c r="BU19" s="23">
        <f t="shared" si="33"/>
        <v>272.54854878401341</v>
      </c>
      <c r="BV19" s="23">
        <f t="shared" si="33"/>
        <v>278.60755161872771</v>
      </c>
      <c r="BW19" s="23">
        <f t="shared" si="33"/>
        <v>283.43215029019905</v>
      </c>
      <c r="BX19" s="23">
        <f t="shared" si="33"/>
        <v>286.85161882657599</v>
      </c>
      <c r="BY19" s="23">
        <f t="shared" si="33"/>
        <v>293.44419893521854</v>
      </c>
      <c r="BZ19" s="23">
        <f t="shared" si="33"/>
        <v>297.7455084444959</v>
      </c>
      <c r="CA19" s="23">
        <f t="shared" si="33"/>
        <v>300.30490450162478</v>
      </c>
      <c r="CB19" s="23">
        <f t="shared" si="33"/>
        <v>302.59930450162477</v>
      </c>
      <c r="CC19" s="23">
        <f t="shared" si="33"/>
        <v>308.52250450162478</v>
      </c>
      <c r="CD19" s="23">
        <f t="shared" si="33"/>
        <v>315.12220420865606</v>
      </c>
      <c r="CE19" s="23">
        <f t="shared" si="33"/>
        <v>320.42072990445683</v>
      </c>
      <c r="CF19" s="23">
        <f t="shared" si="33"/>
        <v>326.89766654996464</v>
      </c>
      <c r="CG19" s="23">
        <f t="shared" si="33"/>
        <v>334.16155053822371</v>
      </c>
      <c r="CH19" s="23">
        <f t="shared" si="33"/>
        <v>339.3561474010167</v>
      </c>
      <c r="CI19" s="23">
        <f t="shared" si="33"/>
        <v>345.31003411976673</v>
      </c>
      <c r="CJ19" s="23">
        <f t="shared" si="33"/>
        <v>351.26598993031359</v>
      </c>
      <c r="CK19" s="23">
        <f t="shared" si="33"/>
        <v>355.31714486805771</v>
      </c>
      <c r="CL19" s="23">
        <f t="shared" si="33"/>
        <v>358.39563737599229</v>
      </c>
      <c r="CM19" s="23">
        <f t="shared" si="33"/>
        <v>364.04616410939076</v>
      </c>
      <c r="CN19" s="23">
        <f t="shared" si="33"/>
        <v>369.72199372975211</v>
      </c>
      <c r="CO19" s="23">
        <f t="shared" si="33"/>
        <v>374.09959372975209</v>
      </c>
      <c r="CP19" s="23">
        <f t="shared" si="33"/>
        <v>379.56635736611571</v>
      </c>
      <c r="CQ19" s="23">
        <f t="shared" si="33"/>
        <v>384.23195736611569</v>
      </c>
      <c r="CR19" s="23">
        <f t="shared" si="33"/>
        <v>389.1567573661157</v>
      </c>
      <c r="CS19" s="23">
        <f t="shared" si="33"/>
        <v>394.36955736611571</v>
      </c>
      <c r="CT19" s="23">
        <f t="shared" si="33"/>
        <v>400.07195736611573</v>
      </c>
      <c r="CU19" s="23">
        <f t="shared" si="33"/>
        <v>405.74555736611575</v>
      </c>
      <c r="CV19" s="23">
        <f t="shared" ref="CV19:EA19" si="34">CU19+CV17+(CV24-CV25)+(CV34-CV35)</f>
        <v>411.14075736611574</v>
      </c>
      <c r="CW19" s="23">
        <f t="shared" si="34"/>
        <v>417.53775382607665</v>
      </c>
      <c r="CX19" s="23">
        <f t="shared" si="34"/>
        <v>423.8186568412134</v>
      </c>
      <c r="CY19" s="23">
        <f t="shared" si="34"/>
        <v>429.94610864842309</v>
      </c>
      <c r="CZ19" s="23">
        <f t="shared" si="34"/>
        <v>435.0440179135598</v>
      </c>
      <c r="DA19" s="23">
        <f t="shared" si="34"/>
        <v>440.35814968846216</v>
      </c>
      <c r="DB19" s="23">
        <f t="shared" si="34"/>
        <v>445.36920849583521</v>
      </c>
      <c r="DC19" s="23">
        <f t="shared" si="34"/>
        <v>450.46301678440943</v>
      </c>
      <c r="DD19" s="23">
        <f t="shared" si="34"/>
        <v>456.47751599095238</v>
      </c>
      <c r="DE19" s="23">
        <f t="shared" si="34"/>
        <v>462.34648617527853</v>
      </c>
      <c r="DF19" s="23">
        <f t="shared" si="34"/>
        <v>467.27030392430197</v>
      </c>
      <c r="DG19" s="23">
        <f t="shared" si="34"/>
        <v>473.96348629734882</v>
      </c>
      <c r="DH19" s="23">
        <f t="shared" si="34"/>
        <v>478.88027462742696</v>
      </c>
      <c r="DI19" s="23">
        <f t="shared" si="34"/>
        <v>484.41653210423362</v>
      </c>
      <c r="DJ19" s="23">
        <f t="shared" si="34"/>
        <v>489.54352642796408</v>
      </c>
      <c r="DK19" s="23">
        <f t="shared" si="34"/>
        <v>494.86659283421409</v>
      </c>
      <c r="DL19" s="23">
        <f t="shared" si="34"/>
        <v>499.66553448460473</v>
      </c>
      <c r="DM19" s="23">
        <f t="shared" si="34"/>
        <v>504.71792523167505</v>
      </c>
      <c r="DN19" s="23">
        <f t="shared" si="34"/>
        <v>510.22413696990174</v>
      </c>
      <c r="DO19" s="23">
        <f t="shared" si="34"/>
        <v>516.6195841974519</v>
      </c>
      <c r="DP19" s="23">
        <f t="shared" si="34"/>
        <v>521.62987686216047</v>
      </c>
      <c r="DQ19" s="23">
        <f t="shared" si="34"/>
        <v>527.11279462674747</v>
      </c>
      <c r="DR19" s="23">
        <f t="shared" si="34"/>
        <v>533.49778555581452</v>
      </c>
      <c r="DS19" s="23">
        <f t="shared" si="34"/>
        <v>533.61301998846568</v>
      </c>
      <c r="DT19" s="23">
        <f t="shared" si="34"/>
        <v>537.30768139874738</v>
      </c>
      <c r="DU19" s="23">
        <f t="shared" si="34"/>
        <v>538.55705005992036</v>
      </c>
      <c r="DV19" s="23">
        <f t="shared" si="34"/>
        <v>543.6608724798233</v>
      </c>
      <c r="DW19" s="23">
        <f t="shared" si="34"/>
        <v>546.03029968174042</v>
      </c>
      <c r="DX19" s="23">
        <f t="shared" si="34"/>
        <v>551.05814036112201</v>
      </c>
      <c r="DY19" s="23">
        <f t="shared" si="34"/>
        <v>552.71831917731265</v>
      </c>
      <c r="DZ19" s="23">
        <f t="shared" si="34"/>
        <v>555.51258002000316</v>
      </c>
      <c r="EA19" s="23">
        <f t="shared" si="34"/>
        <v>558.3810712678129</v>
      </c>
      <c r="EB19" s="23">
        <f t="shared" ref="EB19:FG19" si="35">EA19+EB17+(EB24-EB25)+(EB34-EB35)</f>
        <v>560.63898433086217</v>
      </c>
      <c r="EC19" s="23">
        <f t="shared" si="35"/>
        <v>562.60664960563508</v>
      </c>
      <c r="ED19" s="23">
        <f t="shared" si="35"/>
        <v>565.08294539722067</v>
      </c>
      <c r="EE19" s="23">
        <f t="shared" si="35"/>
        <v>570.15167602215502</v>
      </c>
      <c r="EF19" s="23">
        <f t="shared" si="35"/>
        <v>579.23094448898144</v>
      </c>
      <c r="EG19" s="23">
        <f t="shared" si="35"/>
        <v>581.51212836431148</v>
      </c>
      <c r="EH19" s="23">
        <f t="shared" si="35"/>
        <v>583.51210486985246</v>
      </c>
      <c r="EI19" s="23">
        <f t="shared" si="35"/>
        <v>585.07107778999534</v>
      </c>
      <c r="EJ19" s="23">
        <f t="shared" si="35"/>
        <v>587.77156979981476</v>
      </c>
      <c r="EK19" s="23">
        <f t="shared" si="35"/>
        <v>588.96017027993912</v>
      </c>
      <c r="EL19" s="23">
        <f t="shared" si="35"/>
        <v>590.14623752680211</v>
      </c>
      <c r="EM19" s="23">
        <f t="shared" si="35"/>
        <v>591.16466432872255</v>
      </c>
      <c r="EN19" s="23">
        <f t="shared" si="35"/>
        <v>592.27172250536307</v>
      </c>
      <c r="EO19" s="23">
        <f t="shared" si="35"/>
        <v>593.34362757605732</v>
      </c>
      <c r="EP19" s="23">
        <f t="shared" si="35"/>
        <v>593.99844268101106</v>
      </c>
      <c r="EQ19" s="23">
        <f t="shared" si="35"/>
        <v>598.30716287305074</v>
      </c>
      <c r="ER19" s="23">
        <f t="shared" si="35"/>
        <v>599.15963377167895</v>
      </c>
      <c r="ES19" s="23">
        <f t="shared" si="35"/>
        <v>599.67013171126564</v>
      </c>
      <c r="ET19" s="23">
        <f t="shared" si="35"/>
        <v>600.23239564110952</v>
      </c>
      <c r="EU19" s="23">
        <f t="shared" si="35"/>
        <v>600.91363581826408</v>
      </c>
      <c r="EV19" s="23">
        <f t="shared" si="35"/>
        <v>601.50309302022174</v>
      </c>
      <c r="EW19" s="23">
        <f t="shared" si="35"/>
        <v>605.75055439283562</v>
      </c>
      <c r="EX19" s="23">
        <f t="shared" si="35"/>
        <v>606.40145964433862</v>
      </c>
      <c r="EY19" s="23">
        <f t="shared" si="35"/>
        <v>606.74761005451398</v>
      </c>
      <c r="EZ19" s="23">
        <f t="shared" si="35"/>
        <v>607.17035287430008</v>
      </c>
      <c r="FA19" s="23">
        <f t="shared" si="35"/>
        <v>608.22009165694431</v>
      </c>
      <c r="FB19" s="23">
        <f t="shared" si="35"/>
        <v>608.61757722308357</v>
      </c>
      <c r="FC19" s="23">
        <f t="shared" si="35"/>
        <v>608.95612339188779</v>
      </c>
      <c r="FD19" s="23">
        <f t="shared" si="35"/>
        <v>609.19443473031242</v>
      </c>
      <c r="FE19" s="23">
        <f t="shared" si="35"/>
        <v>615.46209116985517</v>
      </c>
      <c r="FF19" s="23">
        <f t="shared" si="35"/>
        <v>615.80624261905871</v>
      </c>
      <c r="FG19" s="23">
        <f t="shared" si="35"/>
        <v>618.31679909040645</v>
      </c>
      <c r="FH19" s="23">
        <f t="shared" ref="FH19:FS19" si="36">FG19+FH17+(FH24-FH25)+(FH34-FH35)</f>
        <v>618.80052600910381</v>
      </c>
      <c r="FI19" s="23">
        <f t="shared" si="36"/>
        <v>619.25416000892835</v>
      </c>
      <c r="FJ19" s="23">
        <f t="shared" si="36"/>
        <v>619.65432653238497</v>
      </c>
      <c r="FK19" s="23">
        <f t="shared" si="36"/>
        <v>619.88514864256103</v>
      </c>
      <c r="FL19" s="23">
        <f t="shared" si="36"/>
        <v>620.2355139117451</v>
      </c>
      <c r="FM19" s="23">
        <f t="shared" si="36"/>
        <v>620.61318886091431</v>
      </c>
      <c r="FN19" s="23">
        <f t="shared" si="36"/>
        <v>621.02801372816282</v>
      </c>
      <c r="FO19" s="23">
        <f t="shared" si="36"/>
        <v>621.06226443981245</v>
      </c>
      <c r="FP19" s="23">
        <f t="shared" si="36"/>
        <v>621.12810704742981</v>
      </c>
      <c r="FQ19" s="23">
        <f t="shared" si="36"/>
        <v>621.2570842239769</v>
      </c>
      <c r="FR19" s="23">
        <f t="shared" si="36"/>
        <v>621.56551061605535</v>
      </c>
      <c r="FS19" s="23">
        <f t="shared" si="36"/>
        <v>622.07076548074804</v>
      </c>
    </row>
    <row r="20" spans="1:256" s="3" customFormat="1" x14ac:dyDescent="0.25">
      <c r="A20" s="20" t="s">
        <v>7</v>
      </c>
      <c r="B20" s="21" t="s">
        <v>10</v>
      </c>
      <c r="C20" s="20">
        <f>'Raw Data'!B36</f>
        <v>0.01</v>
      </c>
      <c r="D20" s="20">
        <f>'Raw Data'!C36</f>
        <v>0.01</v>
      </c>
      <c r="E20" s="20">
        <f>'Raw Data'!D36</f>
        <v>0.01</v>
      </c>
      <c r="F20" s="20">
        <f>'Raw Data'!E36</f>
        <v>0.01</v>
      </c>
      <c r="G20" s="20">
        <f>'Raw Data'!F36</f>
        <v>0.01</v>
      </c>
      <c r="H20" s="20">
        <f>'Raw Data'!G36</f>
        <v>0.01</v>
      </c>
      <c r="I20" s="20">
        <f>'Raw Data'!H36</f>
        <v>0.01</v>
      </c>
      <c r="J20" s="20">
        <f>'Raw Data'!I36</f>
        <v>0.01</v>
      </c>
      <c r="K20" s="20">
        <f>'Raw Data'!J36</f>
        <v>0.01</v>
      </c>
      <c r="L20" s="20">
        <f>'Raw Data'!K36</f>
        <v>0.01</v>
      </c>
      <c r="M20" s="20">
        <f>'Raw Data'!L36</f>
        <v>0.01</v>
      </c>
      <c r="N20" s="20">
        <f>'Raw Data'!M36</f>
        <v>0.01</v>
      </c>
      <c r="O20" s="20">
        <f>'Raw Data'!N36</f>
        <v>0.01</v>
      </c>
      <c r="P20" s="20">
        <f>'Raw Data'!O36</f>
        <v>0.01</v>
      </c>
      <c r="Q20" s="20">
        <f>'Raw Data'!P36</f>
        <v>0.01</v>
      </c>
      <c r="R20" s="20">
        <f>'Raw Data'!Q36</f>
        <v>0.01</v>
      </c>
      <c r="S20" s="20">
        <f>'Raw Data'!R36</f>
        <v>0.01</v>
      </c>
      <c r="T20" s="20">
        <f>'Raw Data'!S36</f>
        <v>0.01</v>
      </c>
      <c r="U20" s="20">
        <f>'Raw Data'!T36</f>
        <v>0.01</v>
      </c>
      <c r="V20" s="20">
        <f>'Raw Data'!U36</f>
        <v>0.01</v>
      </c>
      <c r="W20" s="20">
        <f>'Raw Data'!V36</f>
        <v>0.01</v>
      </c>
      <c r="X20" s="20">
        <f>'Raw Data'!W36</f>
        <v>0.01</v>
      </c>
      <c r="Y20" s="20">
        <f>'Raw Data'!X36</f>
        <v>0.01</v>
      </c>
      <c r="Z20" s="20">
        <f>'Raw Data'!Y36</f>
        <v>0.01</v>
      </c>
      <c r="AA20" s="20">
        <f>'Raw Data'!Z36</f>
        <v>0.01</v>
      </c>
      <c r="AB20" s="20">
        <f>'Raw Data'!AA36</f>
        <v>0.01</v>
      </c>
      <c r="AC20" s="20">
        <f>'Raw Data'!AB36</f>
        <v>0.01</v>
      </c>
      <c r="AD20" s="20">
        <f>'Raw Data'!AC36</f>
        <v>0.01</v>
      </c>
      <c r="AE20" s="20">
        <f>'Raw Data'!AD36</f>
        <v>0.01</v>
      </c>
      <c r="AF20" s="20">
        <f>'Raw Data'!AE36</f>
        <v>0.01</v>
      </c>
      <c r="AG20" s="20">
        <f>'Raw Data'!AF36</f>
        <v>0.01</v>
      </c>
      <c r="AH20" s="20">
        <f>'Raw Data'!AG36</f>
        <v>0.01</v>
      </c>
      <c r="AI20" s="20">
        <f>'Raw Data'!AH36</f>
        <v>0.01</v>
      </c>
      <c r="AJ20" s="20">
        <f>'Raw Data'!AI36</f>
        <v>0.01</v>
      </c>
      <c r="AK20" s="20">
        <f>'Raw Data'!AJ36</f>
        <v>0.01</v>
      </c>
      <c r="AL20" s="20">
        <f>'Raw Data'!AK36</f>
        <v>0.01</v>
      </c>
      <c r="AM20" s="20">
        <f>'Raw Data'!AL36</f>
        <v>0.01</v>
      </c>
      <c r="AN20" s="20">
        <f>'Raw Data'!AM36</f>
        <v>0.01</v>
      </c>
      <c r="AO20" s="20">
        <f>'Raw Data'!AN36</f>
        <v>0.01</v>
      </c>
      <c r="AP20" s="20">
        <f>'Raw Data'!AO36</f>
        <v>0.01</v>
      </c>
      <c r="AQ20" s="20">
        <f>'Raw Data'!AP36</f>
        <v>0.01</v>
      </c>
      <c r="AR20" s="20">
        <f>'Raw Data'!AQ36</f>
        <v>0.01</v>
      </c>
      <c r="AS20" s="20">
        <f>'Raw Data'!AR36</f>
        <v>0.01</v>
      </c>
      <c r="AT20" s="20">
        <f>'Raw Data'!AS36</f>
        <v>0.01</v>
      </c>
      <c r="AU20" s="20">
        <f>'Raw Data'!AT36</f>
        <v>0.01</v>
      </c>
      <c r="AV20" s="20">
        <f>'Raw Data'!AU36</f>
        <v>0.01</v>
      </c>
      <c r="AW20" s="20">
        <f>'Raw Data'!AV36</f>
        <v>0.01</v>
      </c>
      <c r="AX20" s="20">
        <f>'Raw Data'!AW36</f>
        <v>0.01</v>
      </c>
      <c r="AY20" s="20">
        <f>'Raw Data'!AX36</f>
        <v>0.01</v>
      </c>
      <c r="AZ20" s="20">
        <f>'Raw Data'!AY36</f>
        <v>0.01</v>
      </c>
      <c r="BA20" s="20">
        <f>'Raw Data'!AZ36</f>
        <v>0.01</v>
      </c>
      <c r="BB20" s="20">
        <f>'Raw Data'!BA36</f>
        <v>0.01</v>
      </c>
      <c r="BC20" s="20">
        <f>'Raw Data'!BB36</f>
        <v>0.01</v>
      </c>
      <c r="BD20" s="20">
        <f>'Raw Data'!BC36</f>
        <v>0.01</v>
      </c>
      <c r="BE20" s="20">
        <f>'Raw Data'!BD36</f>
        <v>0.01</v>
      </c>
      <c r="BF20" s="20">
        <f>'Raw Data'!BE36</f>
        <v>0.01</v>
      </c>
      <c r="BG20" s="20">
        <f>'Raw Data'!BF36</f>
        <v>0.01</v>
      </c>
      <c r="BH20" s="20">
        <f>'Raw Data'!BG36</f>
        <v>0.01</v>
      </c>
      <c r="BI20" s="20">
        <f>'Raw Data'!BH36</f>
        <v>0.01</v>
      </c>
      <c r="BJ20" s="20">
        <f>'Raw Data'!BI36</f>
        <v>0.01</v>
      </c>
      <c r="BK20" s="20">
        <f>'Raw Data'!BJ36</f>
        <v>0.01</v>
      </c>
      <c r="BL20" s="20">
        <f>'Raw Data'!BK36</f>
        <v>0.01</v>
      </c>
      <c r="BM20" s="20">
        <f>'Raw Data'!BL36</f>
        <v>0.01</v>
      </c>
      <c r="BN20" s="20">
        <f>'Raw Data'!BM36</f>
        <v>0.01</v>
      </c>
      <c r="BO20" s="20">
        <f>'Raw Data'!BN36</f>
        <v>0.01</v>
      </c>
      <c r="BP20" s="20">
        <f>'Raw Data'!BO36</f>
        <v>0.01</v>
      </c>
      <c r="BQ20" s="20">
        <f>'Raw Data'!BP36</f>
        <v>0.01</v>
      </c>
      <c r="BR20" s="20">
        <f>'Raw Data'!BQ36</f>
        <v>0.01</v>
      </c>
      <c r="BS20" s="20">
        <f>'Raw Data'!BR36</f>
        <v>0.01</v>
      </c>
      <c r="BT20" s="20">
        <f>'Raw Data'!BS36</f>
        <v>0.01</v>
      </c>
      <c r="BU20" s="20">
        <f>'Raw Data'!BT36</f>
        <v>0.01</v>
      </c>
      <c r="BV20" s="20">
        <f>'Raw Data'!BU36</f>
        <v>0.01</v>
      </c>
      <c r="BW20" s="20">
        <f>'Raw Data'!BV36</f>
        <v>0.01</v>
      </c>
      <c r="BX20" s="20">
        <f>'Raw Data'!BW36</f>
        <v>0.01</v>
      </c>
      <c r="BY20" s="20">
        <f>'Raw Data'!BX36</f>
        <v>0.01</v>
      </c>
      <c r="BZ20" s="20">
        <f>'Raw Data'!BY36</f>
        <v>0.01</v>
      </c>
      <c r="CA20" s="20">
        <f>'Raw Data'!BZ36</f>
        <v>0.01</v>
      </c>
      <c r="CB20" s="20">
        <f>'Raw Data'!CA36</f>
        <v>0.01</v>
      </c>
      <c r="CC20" s="20">
        <f>'Raw Data'!CB36</f>
        <v>0.01</v>
      </c>
      <c r="CD20" s="20">
        <f>'Raw Data'!CC36</f>
        <v>0.01</v>
      </c>
      <c r="CE20" s="20">
        <f>'Raw Data'!CD36</f>
        <v>0.01</v>
      </c>
      <c r="CF20" s="20">
        <f>'Raw Data'!CE36</f>
        <v>0.01</v>
      </c>
      <c r="CG20" s="20">
        <f>'Raw Data'!CF36</f>
        <v>0.01</v>
      </c>
      <c r="CH20" s="20">
        <f>'Raw Data'!CG36</f>
        <v>0.01</v>
      </c>
      <c r="CI20" s="20">
        <f>'Raw Data'!CH36</f>
        <v>0.01</v>
      </c>
      <c r="CJ20" s="20">
        <f>'Raw Data'!CI36</f>
        <v>0.01</v>
      </c>
      <c r="CK20" s="20">
        <f>'Raw Data'!CJ36</f>
        <v>0.01</v>
      </c>
      <c r="CL20" s="20">
        <f>'Raw Data'!CK36</f>
        <v>0.01</v>
      </c>
      <c r="CM20" s="20">
        <f>'Raw Data'!CL36</f>
        <v>0.01</v>
      </c>
      <c r="CN20" s="20">
        <f>'Raw Data'!CM36</f>
        <v>0.01</v>
      </c>
      <c r="CO20" s="20">
        <f>'Raw Data'!CN36</f>
        <v>0.01</v>
      </c>
      <c r="CP20" s="20">
        <f>'Raw Data'!CO36</f>
        <v>0.01</v>
      </c>
      <c r="CQ20" s="20">
        <f>'Raw Data'!CP36</f>
        <v>0.01</v>
      </c>
      <c r="CR20" s="20">
        <f>'Raw Data'!CQ36</f>
        <v>0.01</v>
      </c>
      <c r="CS20" s="20">
        <f>'Raw Data'!CR36</f>
        <v>0.01</v>
      </c>
      <c r="CT20" s="20">
        <f>'Raw Data'!CS36</f>
        <v>0.01</v>
      </c>
      <c r="CU20" s="20">
        <f>'Raw Data'!CT36</f>
        <v>0.01</v>
      </c>
      <c r="CV20" s="20">
        <f>'Raw Data'!CU36</f>
        <v>0.01</v>
      </c>
      <c r="CW20" s="20">
        <f>'Raw Data'!CV36</f>
        <v>0.01</v>
      </c>
      <c r="CX20" s="20">
        <f>'Raw Data'!CW36</f>
        <v>0.01</v>
      </c>
      <c r="CY20" s="20">
        <f>'Raw Data'!CX36</f>
        <v>0.01</v>
      </c>
      <c r="CZ20" s="20">
        <f>'Raw Data'!CY36</f>
        <v>0.01</v>
      </c>
      <c r="DA20" s="20">
        <f>'Raw Data'!CZ36</f>
        <v>0.01</v>
      </c>
      <c r="DB20" s="20">
        <f>'Raw Data'!DA36</f>
        <v>0.01</v>
      </c>
      <c r="DC20" s="20">
        <f>'Raw Data'!DB36</f>
        <v>0.01</v>
      </c>
      <c r="DD20" s="20">
        <f>'Raw Data'!DC36</f>
        <v>0.01</v>
      </c>
      <c r="DE20" s="20">
        <f>'Raw Data'!DD36</f>
        <v>0.01</v>
      </c>
      <c r="DF20" s="20">
        <f>'Raw Data'!DE36</f>
        <v>0.01</v>
      </c>
      <c r="DG20" s="20">
        <f>'Raw Data'!DF36</f>
        <v>0.01</v>
      </c>
      <c r="DH20" s="20">
        <f>'Raw Data'!DG36</f>
        <v>0.01</v>
      </c>
      <c r="DI20" s="20">
        <f>'Raw Data'!DH36</f>
        <v>0.01</v>
      </c>
      <c r="DJ20" s="20">
        <f>'Raw Data'!DI36</f>
        <v>0.01</v>
      </c>
      <c r="DK20" s="20">
        <f>'Raw Data'!DJ36</f>
        <v>0.01</v>
      </c>
      <c r="DL20" s="20">
        <f>'Raw Data'!DK36</f>
        <v>0.01</v>
      </c>
      <c r="DM20" s="20">
        <f>'Raw Data'!DL36</f>
        <v>0.01</v>
      </c>
      <c r="DN20" s="20">
        <f>'Raw Data'!DM36</f>
        <v>0.01</v>
      </c>
      <c r="DO20" s="20">
        <f>'Raw Data'!DN36</f>
        <v>0.01</v>
      </c>
      <c r="DP20" s="20">
        <f>'Raw Data'!DO36</f>
        <v>0.01</v>
      </c>
      <c r="DQ20" s="20">
        <f>'Raw Data'!DP36</f>
        <v>0.01</v>
      </c>
      <c r="DR20" s="20">
        <f>'Raw Data'!DQ36</f>
        <v>0.01</v>
      </c>
      <c r="DS20" s="20">
        <f>'Raw Data'!DR36</f>
        <v>0.01</v>
      </c>
      <c r="DT20" s="20">
        <f>'Raw Data'!DS36</f>
        <v>0.01</v>
      </c>
      <c r="DU20" s="20">
        <f>'Raw Data'!DT36</f>
        <v>0.01</v>
      </c>
      <c r="DV20" s="20">
        <f>'Raw Data'!DU36</f>
        <v>0.01</v>
      </c>
      <c r="DW20" s="20">
        <f>'Raw Data'!DV36</f>
        <v>0.01</v>
      </c>
      <c r="DX20" s="20">
        <f>'Raw Data'!DW36</f>
        <v>0.01</v>
      </c>
      <c r="DY20" s="20">
        <f>'Raw Data'!DX36</f>
        <v>0.01</v>
      </c>
      <c r="DZ20" s="20">
        <f>'Raw Data'!DY36</f>
        <v>0.01</v>
      </c>
      <c r="EA20" s="20">
        <f>'Raw Data'!DZ36</f>
        <v>0.01</v>
      </c>
      <c r="EB20" s="20">
        <f>'Raw Data'!EA36</f>
        <v>0.01</v>
      </c>
      <c r="EC20" s="20">
        <f>'Raw Data'!EB36</f>
        <v>0.01</v>
      </c>
      <c r="ED20" s="20">
        <f>'Raw Data'!EC36</f>
        <v>0.01</v>
      </c>
      <c r="EE20" s="20">
        <f>'Raw Data'!ED36</f>
        <v>0.01</v>
      </c>
      <c r="EF20" s="20">
        <f>'Raw Data'!EE36</f>
        <v>0.01</v>
      </c>
      <c r="EG20" s="20">
        <f>'Raw Data'!EF36</f>
        <v>0.01</v>
      </c>
      <c r="EH20" s="20">
        <f>'Raw Data'!EG36</f>
        <v>0.01</v>
      </c>
      <c r="EI20" s="20">
        <f>'Raw Data'!EH36</f>
        <v>0.01</v>
      </c>
      <c r="EJ20" s="20">
        <f>'Raw Data'!EI36</f>
        <v>0.01</v>
      </c>
      <c r="EK20" s="20">
        <f>'Raw Data'!EJ36</f>
        <v>0.01</v>
      </c>
      <c r="EL20" s="20">
        <f>'Raw Data'!EK36</f>
        <v>0.01</v>
      </c>
      <c r="EM20" s="20">
        <f>'Raw Data'!EL36</f>
        <v>0.01</v>
      </c>
      <c r="EN20" s="20">
        <f>'Raw Data'!EM36</f>
        <v>0.01</v>
      </c>
      <c r="EO20" s="20">
        <f>'Raw Data'!EN36</f>
        <v>0.01</v>
      </c>
      <c r="EP20" s="20">
        <f>'Raw Data'!EO36</f>
        <v>0.01</v>
      </c>
      <c r="EQ20" s="20">
        <f>'Raw Data'!EP36</f>
        <v>0.01</v>
      </c>
      <c r="ER20" s="20">
        <f>'Raw Data'!EQ36</f>
        <v>0.01</v>
      </c>
      <c r="ES20" s="20">
        <f>'Raw Data'!ER36</f>
        <v>0.01</v>
      </c>
      <c r="ET20" s="20">
        <f>'Raw Data'!ES36</f>
        <v>0.01</v>
      </c>
      <c r="EU20" s="20">
        <f>'Raw Data'!ET36</f>
        <v>0.01</v>
      </c>
      <c r="EV20" s="20">
        <f>'Raw Data'!EU36</f>
        <v>0.01</v>
      </c>
      <c r="EW20" s="20">
        <f>'Raw Data'!EV36</f>
        <v>0.01</v>
      </c>
      <c r="EX20" s="20">
        <f>'Raw Data'!EW36</f>
        <v>0.01</v>
      </c>
      <c r="EY20" s="20">
        <f>'Raw Data'!EX36</f>
        <v>0.01</v>
      </c>
      <c r="EZ20" s="20">
        <f>'Raw Data'!EY36</f>
        <v>0.01</v>
      </c>
      <c r="FA20" s="20">
        <f>'Raw Data'!EZ36</f>
        <v>0.01</v>
      </c>
      <c r="FB20" s="20">
        <f>'Raw Data'!FA36</f>
        <v>0.01</v>
      </c>
      <c r="FC20" s="20">
        <f>'Raw Data'!FB36</f>
        <v>0.01</v>
      </c>
      <c r="FD20" s="20">
        <f>'Raw Data'!FC36</f>
        <v>0.01</v>
      </c>
      <c r="FE20" s="20">
        <f>'Raw Data'!FD36</f>
        <v>0.01</v>
      </c>
      <c r="FF20" s="20">
        <f>'Raw Data'!FE36</f>
        <v>0.01</v>
      </c>
      <c r="FG20" s="20">
        <f>'Raw Data'!FF36</f>
        <v>0.01</v>
      </c>
      <c r="FH20" s="20">
        <f>'Raw Data'!FG36</f>
        <v>0.01</v>
      </c>
      <c r="FI20" s="20">
        <f>'Raw Data'!FH36</f>
        <v>0.01</v>
      </c>
      <c r="FJ20" s="20">
        <f>'Raw Data'!FI36</f>
        <v>0.01</v>
      </c>
      <c r="FK20" s="20">
        <f>'Raw Data'!FJ36</f>
        <v>0.01</v>
      </c>
      <c r="FL20" s="20">
        <f>'Raw Data'!FK36</f>
        <v>0.01</v>
      </c>
      <c r="FM20" s="20">
        <f>'Raw Data'!FL36</f>
        <v>0.01</v>
      </c>
      <c r="FN20" s="20">
        <f>'Raw Data'!FM36</f>
        <v>0.01</v>
      </c>
      <c r="FO20" s="20">
        <f>'Raw Data'!FN36</f>
        <v>0.01</v>
      </c>
      <c r="FP20" s="20">
        <f>'Raw Data'!FO36</f>
        <v>0.01</v>
      </c>
      <c r="FQ20" s="20">
        <f>'Raw Data'!FP36</f>
        <v>0.01</v>
      </c>
      <c r="FR20" s="20">
        <f>'Raw Data'!FQ36</f>
        <v>0.01</v>
      </c>
      <c r="FS20" s="20">
        <f>'Raw Data'!FR36</f>
        <v>0.01</v>
      </c>
    </row>
    <row r="21" spans="1:256" s="18" customFormat="1" x14ac:dyDescent="0.25">
      <c r="A21" s="16" t="s">
        <v>40</v>
      </c>
      <c r="B21" s="17"/>
      <c r="C21" s="19">
        <f t="shared" ref="C21:AH21" si="37">C20/C16</f>
        <v>1.3617358152573356E-3</v>
      </c>
      <c r="D21" s="19">
        <f t="shared" si="37"/>
        <v>1.2965371797902742E-3</v>
      </c>
      <c r="E21" s="19">
        <f t="shared" si="37"/>
        <v>1.3852897123106471E-3</v>
      </c>
      <c r="F21" s="19">
        <f t="shared" si="37"/>
        <v>1.306658497060356E-3</v>
      </c>
      <c r="G21" s="19">
        <f t="shared" si="37"/>
        <v>1.1631189027342572E-3</v>
      </c>
      <c r="H21" s="19">
        <f t="shared" si="37"/>
        <v>1.2347710828504905E-3</v>
      </c>
      <c r="I21" s="19">
        <f t="shared" si="37"/>
        <v>1.4853251726875227E-3</v>
      </c>
      <c r="J21" s="19">
        <f t="shared" si="37"/>
        <v>1.7220007130553338E-3</v>
      </c>
      <c r="K21" s="19">
        <f t="shared" si="37"/>
        <v>1.0281249497495616E-3</v>
      </c>
      <c r="L21" s="19">
        <f t="shared" si="37"/>
        <v>1.2614515650640175E-3</v>
      </c>
      <c r="M21" s="19">
        <f t="shared" si="37"/>
        <v>1.8199442757311662E-3</v>
      </c>
      <c r="N21" s="19">
        <f t="shared" si="37"/>
        <v>1.21760813602873E-3</v>
      </c>
      <c r="O21" s="19">
        <f t="shared" si="37"/>
        <v>1.2875654687568207E-3</v>
      </c>
      <c r="P21" s="19">
        <f t="shared" si="37"/>
        <v>1.1246185449187926E-3</v>
      </c>
      <c r="Q21" s="19">
        <f t="shared" si="37"/>
        <v>1.0840566315213789E-3</v>
      </c>
      <c r="R21" s="19">
        <f t="shared" si="37"/>
        <v>1.4238224968967741E-3</v>
      </c>
      <c r="S21" s="19">
        <f t="shared" si="37"/>
        <v>3.2079896250396573E-3</v>
      </c>
      <c r="T21" s="19">
        <f t="shared" si="37"/>
        <v>1.0519451699904454E-3</v>
      </c>
      <c r="U21" s="19">
        <f t="shared" si="37"/>
        <v>8.8843557622839033E-4</v>
      </c>
      <c r="V21" s="19">
        <f t="shared" si="37"/>
        <v>1.1486874417413388E-3</v>
      </c>
      <c r="W21" s="19">
        <f t="shared" si="37"/>
        <v>1.1946968646521941E-3</v>
      </c>
      <c r="X21" s="19">
        <f t="shared" si="37"/>
        <v>9.8313158485170129E-4</v>
      </c>
      <c r="Y21" s="19">
        <f t="shared" si="37"/>
        <v>1.3850765352876667E-3</v>
      </c>
      <c r="Z21" s="19">
        <f t="shared" si="37"/>
        <v>2.7098841837837656E-3</v>
      </c>
      <c r="AA21" s="19">
        <f t="shared" si="37"/>
        <v>1.3976876177984651E-3</v>
      </c>
      <c r="AB21" s="19">
        <f t="shared" si="37"/>
        <v>1.3531823548518687E-3</v>
      </c>
      <c r="AC21" s="19">
        <f t="shared" si="37"/>
        <v>1.1438528827094161E-3</v>
      </c>
      <c r="AD21" s="19">
        <f t="shared" si="37"/>
        <v>1.2197681410347607E-3</v>
      </c>
      <c r="AE21" s="19">
        <f t="shared" si="37"/>
        <v>1.2302241285957396E-3</v>
      </c>
      <c r="AF21" s="19">
        <f t="shared" si="37"/>
        <v>8.7034284125383371E-4</v>
      </c>
      <c r="AG21" s="19">
        <f t="shared" si="37"/>
        <v>8.9238194242617533E-4</v>
      </c>
      <c r="AH21" s="19">
        <f t="shared" si="37"/>
        <v>1.1371588553799278E-3</v>
      </c>
      <c r="AI21" s="19">
        <f t="shared" ref="AI21:BN21" si="38">AI20/AI16</f>
        <v>9.2167612828801819E-4</v>
      </c>
      <c r="AJ21" s="19">
        <f t="shared" si="38"/>
        <v>1.1853454220382982E-3</v>
      </c>
      <c r="AK21" s="19">
        <f t="shared" si="38"/>
        <v>1.3564479808856247E-3</v>
      </c>
      <c r="AL21" s="19">
        <f t="shared" si="38"/>
        <v>1.3725491351047423E-3</v>
      </c>
      <c r="AM21" s="19">
        <f t="shared" si="38"/>
        <v>1.1933772986354489E-3</v>
      </c>
      <c r="AN21" s="19">
        <f t="shared" si="38"/>
        <v>8.8816278738051545E-4</v>
      </c>
      <c r="AO21" s="19">
        <f t="shared" si="38"/>
        <v>9.6331740078044647E-4</v>
      </c>
      <c r="AP21" s="19">
        <f t="shared" si="38"/>
        <v>1.2507991383053957E-3</v>
      </c>
      <c r="AQ21" s="19">
        <f t="shared" si="38"/>
        <v>1.3344287964261025E-3</v>
      </c>
      <c r="AR21" s="19">
        <f t="shared" si="38"/>
        <v>1.2378563699591851E-3</v>
      </c>
      <c r="AS21" s="19">
        <f t="shared" si="38"/>
        <v>1.1632558063169143E-3</v>
      </c>
      <c r="AT21" s="19">
        <f t="shared" si="38"/>
        <v>1.2239521931026627E-3</v>
      </c>
      <c r="AU21" s="19">
        <f t="shared" si="38"/>
        <v>1.1503523926198916E-3</v>
      </c>
      <c r="AV21" s="19">
        <f t="shared" si="38"/>
        <v>8.8289597856347534E-4</v>
      </c>
      <c r="AW21" s="19">
        <f t="shared" si="38"/>
        <v>9.6737752306015655E-4</v>
      </c>
      <c r="AX21" s="19">
        <f t="shared" si="38"/>
        <v>1.2893425395268277E-3</v>
      </c>
      <c r="AY21" s="19">
        <f t="shared" si="38"/>
        <v>1.2942451490461822E-3</v>
      </c>
      <c r="AZ21" s="19">
        <f t="shared" si="38"/>
        <v>1.2391573729863693E-3</v>
      </c>
      <c r="BA21" s="19">
        <f t="shared" si="38"/>
        <v>1.2406947890818859E-3</v>
      </c>
      <c r="BB21" s="19">
        <f t="shared" si="38"/>
        <v>1.2436465652520803E-3</v>
      </c>
      <c r="BC21" s="19">
        <f t="shared" si="38"/>
        <v>1.1426796702215941E-3</v>
      </c>
      <c r="BD21" s="19">
        <f t="shared" si="38"/>
        <v>1.6666151433554677E-3</v>
      </c>
      <c r="BE21" s="19">
        <f t="shared" si="38"/>
        <v>1.3411048252933095E-3</v>
      </c>
      <c r="BF21" s="19">
        <f t="shared" si="38"/>
        <v>1.4272092663199284E-3</v>
      </c>
      <c r="BG21" s="19">
        <f t="shared" si="38"/>
        <v>1.3517379821671178E-3</v>
      </c>
      <c r="BH21" s="19">
        <f t="shared" si="38"/>
        <v>1.2801101657308155E-3</v>
      </c>
      <c r="BI21" s="19">
        <f t="shared" si="38"/>
        <v>1.1368444699154318E-3</v>
      </c>
      <c r="BJ21" s="19">
        <f t="shared" si="38"/>
        <v>8.8920178533010742E-4</v>
      </c>
      <c r="BK21" s="19">
        <f t="shared" si="38"/>
        <v>1.4714776451945669E-3</v>
      </c>
      <c r="BL21" s="19">
        <f t="shared" si="38"/>
        <v>1.6295207668029527E-3</v>
      </c>
      <c r="BM21" s="19">
        <f t="shared" si="38"/>
        <v>1.7737896201159723E-3</v>
      </c>
      <c r="BN21" s="19">
        <f t="shared" si="38"/>
        <v>1.7699115044247787E-3</v>
      </c>
      <c r="BO21" s="19">
        <f t="shared" ref="BO21:CT21" si="39">BO20/BO16</f>
        <v>1.0193679918450559E-3</v>
      </c>
      <c r="BP21" s="19">
        <f t="shared" si="39"/>
        <v>1.0256410256410256E-3</v>
      </c>
      <c r="BQ21" s="19">
        <f t="shared" si="39"/>
        <v>1.376538951883244E-3</v>
      </c>
      <c r="BR21" s="19">
        <f t="shared" si="39"/>
        <v>2.0902566613256192E-3</v>
      </c>
      <c r="BS21" s="19">
        <f t="shared" si="39"/>
        <v>1.5353086987712052E-3</v>
      </c>
      <c r="BT21" s="19">
        <f t="shared" si="39"/>
        <v>1.7927667404237975E-3</v>
      </c>
      <c r="BU21" s="19">
        <f t="shared" si="39"/>
        <v>1.3715875403475524E-3</v>
      </c>
      <c r="BV21" s="19">
        <f t="shared" si="39"/>
        <v>1.467882613459207E-3</v>
      </c>
      <c r="BW21" s="19">
        <f t="shared" si="39"/>
        <v>1.6430594856460521E-3</v>
      </c>
      <c r="BX21" s="19">
        <f t="shared" si="39"/>
        <v>2.8074538185900483E-3</v>
      </c>
      <c r="BY21" s="19">
        <f t="shared" si="39"/>
        <v>1.4561825327560039E-3</v>
      </c>
      <c r="BZ21" s="19">
        <f t="shared" si="39"/>
        <v>2.2318784498753454E-3</v>
      </c>
      <c r="CA21" s="19">
        <f t="shared" si="39"/>
        <v>3.7508848906992309E-3</v>
      </c>
      <c r="CB21" s="19">
        <f t="shared" si="39"/>
        <v>4.1841004184100415E-3</v>
      </c>
      <c r="CC21" s="19">
        <f t="shared" si="39"/>
        <v>1.620745542949757E-3</v>
      </c>
      <c r="CD21" s="19">
        <f t="shared" si="39"/>
        <v>1.4546116378253184E-3</v>
      </c>
      <c r="CE21" s="19">
        <f t="shared" si="39"/>
        <v>1.8118247511016599E-3</v>
      </c>
      <c r="CF21" s="19">
        <f t="shared" si="39"/>
        <v>1.4821821681177383E-3</v>
      </c>
      <c r="CG21" s="19">
        <f t="shared" si="39"/>
        <v>1.6762670025458708E-3</v>
      </c>
      <c r="CH21" s="19">
        <f t="shared" si="39"/>
        <v>1.8480741150023309E-3</v>
      </c>
      <c r="CI21" s="19">
        <f t="shared" si="39"/>
        <v>1.6123921151821126E-3</v>
      </c>
      <c r="CJ21" s="19">
        <f t="shared" si="39"/>
        <v>1.6118319721244757E-3</v>
      </c>
      <c r="CK21" s="19">
        <f t="shared" si="39"/>
        <v>2.3696946050021225E-3</v>
      </c>
      <c r="CL21" s="19">
        <f t="shared" si="39"/>
        <v>3.1184094082596469E-3</v>
      </c>
      <c r="CM21" s="19">
        <f t="shared" si="39"/>
        <v>1.6989566553605529E-3</v>
      </c>
      <c r="CN21" s="19">
        <f t="shared" si="39"/>
        <v>1.6913826950620931E-3</v>
      </c>
      <c r="CO21" s="19">
        <f t="shared" si="39"/>
        <v>2.1929824561403512E-3</v>
      </c>
      <c r="CP21" s="19">
        <f t="shared" si="39"/>
        <v>2.0449897750511249E-3</v>
      </c>
      <c r="CQ21" s="19">
        <f t="shared" si="39"/>
        <v>2.0576131687242796E-3</v>
      </c>
      <c r="CR21" s="19">
        <f t="shared" si="39"/>
        <v>1.9493177387914231E-3</v>
      </c>
      <c r="CS21" s="19">
        <f t="shared" si="39"/>
        <v>1.841620626151013E-3</v>
      </c>
      <c r="CT21" s="19">
        <f t="shared" si="39"/>
        <v>1.6835016835016834E-3</v>
      </c>
      <c r="CU21" s="19">
        <f t="shared" ref="CU21:DZ21" si="40">CU20/CU16</f>
        <v>1.6920473773265651E-3</v>
      </c>
      <c r="CV21" s="19">
        <f t="shared" si="40"/>
        <v>1.7793594306049821E-3</v>
      </c>
      <c r="CW21" s="19">
        <f t="shared" si="40"/>
        <v>1.5007042852199142E-3</v>
      </c>
      <c r="CX21" s="19">
        <f t="shared" si="40"/>
        <v>1.5284426422226857E-3</v>
      </c>
      <c r="CY21" s="19">
        <f t="shared" si="40"/>
        <v>1.5036437954667817E-3</v>
      </c>
      <c r="CZ21" s="19">
        <f t="shared" si="40"/>
        <v>2.1856384467729829E-3</v>
      </c>
      <c r="DA21" s="19">
        <f t="shared" si="40"/>
        <v>1.8065039420623733E-3</v>
      </c>
      <c r="DB21" s="19">
        <f t="shared" si="40"/>
        <v>1.9157627896673236E-3</v>
      </c>
      <c r="DC21" s="19">
        <f t="shared" si="40"/>
        <v>1.884641010446643E-3</v>
      </c>
      <c r="DD21" s="19">
        <f t="shared" si="40"/>
        <v>1.5961428658193997E-3</v>
      </c>
      <c r="DE21" s="19">
        <f t="shared" si="40"/>
        <v>1.6357213784520522E-3</v>
      </c>
      <c r="DF21" s="19">
        <f t="shared" si="40"/>
        <v>1.949706607622512E-3</v>
      </c>
      <c r="DG21" s="19">
        <f t="shared" si="40"/>
        <v>1.4342952970561121E-3</v>
      </c>
      <c r="DH21" s="19">
        <f t="shared" si="40"/>
        <v>1.9524940582193949E-3</v>
      </c>
      <c r="DI21" s="19">
        <f t="shared" si="40"/>
        <v>1.734023397614332E-3</v>
      </c>
      <c r="DJ21" s="19">
        <f t="shared" si="40"/>
        <v>1.8724420964474392E-3</v>
      </c>
      <c r="DK21" s="19">
        <f t="shared" si="40"/>
        <v>1.8034717712197431E-3</v>
      </c>
      <c r="DL21" s="19">
        <f t="shared" si="40"/>
        <v>2.0004410762565904E-3</v>
      </c>
      <c r="DM21" s="19">
        <f t="shared" si="40"/>
        <v>1.9000905671372847E-3</v>
      </c>
      <c r="DN21" s="19">
        <f t="shared" si="40"/>
        <v>1.6267823592002459E-3</v>
      </c>
      <c r="DO21" s="19">
        <f t="shared" si="40"/>
        <v>1.441571736848433E-3</v>
      </c>
      <c r="DP21" s="19">
        <f t="shared" si="40"/>
        <v>1.7869827275117025E-3</v>
      </c>
      <c r="DQ21" s="19">
        <f t="shared" si="40"/>
        <v>1.5290661553525066E-3</v>
      </c>
      <c r="DR21" s="19">
        <f t="shared" si="40"/>
        <v>2.2084443442859461E-3</v>
      </c>
      <c r="DS21" s="19">
        <f t="shared" si="40"/>
        <v>3.8390916602282182E-3</v>
      </c>
      <c r="DT21" s="19">
        <f t="shared" si="40"/>
        <v>5.9185347481284381E-3</v>
      </c>
      <c r="DU21" s="19">
        <f t="shared" si="40"/>
        <v>9.2497474642499692E-3</v>
      </c>
      <c r="DV21" s="19">
        <f t="shared" si="40"/>
        <v>3.5567815037701356E-3</v>
      </c>
      <c r="DW21" s="19">
        <f t="shared" si="40"/>
        <v>2.5177819720427603E-3</v>
      </c>
      <c r="DX21" s="19">
        <f t="shared" si="40"/>
        <v>1.4348275376950605E-2</v>
      </c>
      <c r="DY21" s="19">
        <f t="shared" si="40"/>
        <v>3.9499364420865829E-3</v>
      </c>
      <c r="DZ21" s="19">
        <f t="shared" si="40"/>
        <v>2.2515475986360283E-3</v>
      </c>
      <c r="EA21" s="19">
        <f t="shared" ref="EA21:FF21" si="41">EA20/EA16</f>
        <v>2.1004846289122323E-3</v>
      </c>
      <c r="EB21" s="19">
        <f t="shared" si="41"/>
        <v>2.5505996454473455E-3</v>
      </c>
      <c r="EC21" s="19">
        <f t="shared" si="41"/>
        <v>2.7915534274849715E-3</v>
      </c>
      <c r="ED21" s="19">
        <f t="shared" si="41"/>
        <v>2.1106740331936552E-3</v>
      </c>
      <c r="EE21" s="19">
        <f t="shared" si="41"/>
        <v>2.5981260407391821E-3</v>
      </c>
      <c r="EF21" s="19">
        <f t="shared" si="41"/>
        <v>1.7644783168315665E-3</v>
      </c>
      <c r="EG21" s="19">
        <f t="shared" si="41"/>
        <v>1.9411344807874012E-3</v>
      </c>
      <c r="EH21" s="19">
        <f t="shared" si="41"/>
        <v>2.0809720263011036E-3</v>
      </c>
      <c r="EI21" s="19">
        <f t="shared" si="41"/>
        <v>2.49889244054628E-3</v>
      </c>
      <c r="EJ21" s="19">
        <f t="shared" si="41"/>
        <v>2.0916475679689437E-2</v>
      </c>
      <c r="EK21" s="19">
        <f t="shared" si="41"/>
        <v>2.8296527463553996E-3</v>
      </c>
      <c r="EL21" s="19">
        <f t="shared" si="41"/>
        <v>2.6112660179815656E-3</v>
      </c>
      <c r="EM21" s="19">
        <f t="shared" si="41"/>
        <v>2.7797261180743924E-3</v>
      </c>
      <c r="EN21" s="19">
        <f t="shared" si="41"/>
        <v>2.3167328679140398E-3</v>
      </c>
      <c r="EO21" s="19">
        <f t="shared" si="41"/>
        <v>2.1443769707129193E-3</v>
      </c>
      <c r="EP21" s="19">
        <f t="shared" si="41"/>
        <v>3.1037448844460523E-3</v>
      </c>
      <c r="EQ21" s="19">
        <f t="shared" si="41"/>
        <v>4.2673798935104409E-3</v>
      </c>
      <c r="ER21" s="19">
        <f t="shared" si="41"/>
        <v>1.7595908580735663E-3</v>
      </c>
      <c r="ES21" s="19">
        <f t="shared" si="41"/>
        <v>2.9383076476558957E-3</v>
      </c>
      <c r="ET21" s="19">
        <f t="shared" si="41"/>
        <v>2.6677862839546451E-3</v>
      </c>
      <c r="EU21" s="19">
        <f t="shared" si="41"/>
        <v>2.2018666107822956E-3</v>
      </c>
      <c r="EV21" s="19">
        <f t="shared" si="41"/>
        <v>2.5447140098012319E-3</v>
      </c>
      <c r="EW21" s="19">
        <f t="shared" si="41"/>
        <v>6.0615520885367582E-3</v>
      </c>
      <c r="EX21" s="19">
        <f t="shared" si="41"/>
        <v>2.3044828668018634E-3</v>
      </c>
      <c r="EY21" s="19">
        <f t="shared" si="41"/>
        <v>4.3333763471210601E-3</v>
      </c>
      <c r="EZ21" s="19">
        <f t="shared" si="41"/>
        <v>3.5482565990335975E-3</v>
      </c>
      <c r="FA21" s="19">
        <f t="shared" si="41"/>
        <v>6.006275773901731E-3</v>
      </c>
      <c r="FB21" s="19">
        <f t="shared" si="41"/>
        <v>3.773721935539712E-3</v>
      </c>
      <c r="FC21" s="19">
        <f t="shared" si="41"/>
        <v>4.4307103084296655E-3</v>
      </c>
      <c r="FD21" s="19">
        <f t="shared" si="41"/>
        <v>6.2942871703692326E-3</v>
      </c>
      <c r="FE21" s="19">
        <f t="shared" si="41"/>
        <v>5.6041991837088093E-3</v>
      </c>
      <c r="FF21" s="19">
        <f t="shared" si="41"/>
        <v>4.3585462257143487E-3</v>
      </c>
      <c r="FG21" s="19">
        <f t="shared" ref="FG21:FS21" si="42">FG20/FG16</f>
        <v>1.3567726807063377E-2</v>
      </c>
      <c r="FH21" s="19">
        <f t="shared" si="42"/>
        <v>3.1009231490349873E-3</v>
      </c>
      <c r="FI21" s="19">
        <f t="shared" si="42"/>
        <v>3.3066304566682272E-3</v>
      </c>
      <c r="FJ21" s="19">
        <f t="shared" si="42"/>
        <v>3.7484394922474859E-3</v>
      </c>
      <c r="FK21" s="19">
        <f t="shared" si="42"/>
        <v>6.4985109045909879E-3</v>
      </c>
      <c r="FL21" s="19">
        <f t="shared" si="42"/>
        <v>4.281246264771092E-3</v>
      </c>
      <c r="FM21" s="19">
        <f t="shared" si="42"/>
        <v>3.9716692973675539E-3</v>
      </c>
      <c r="FN21" s="19">
        <f t="shared" si="42"/>
        <v>3.6159838004631989E-3</v>
      </c>
      <c r="FO21" s="19">
        <f t="shared" si="42"/>
        <v>4.379471046742623E-2</v>
      </c>
      <c r="FP21" s="19">
        <f t="shared" si="42"/>
        <v>2.2781600764002791E-2</v>
      </c>
      <c r="FQ21" s="19">
        <f t="shared" si="42"/>
        <v>1.1629964619769798E-2</v>
      </c>
      <c r="FR21" s="19">
        <f t="shared" si="42"/>
        <v>4.8633970325688324E-3</v>
      </c>
      <c r="FS21" s="19">
        <f t="shared" si="42"/>
        <v>2.9687987287610731E-3</v>
      </c>
    </row>
    <row r="22" spans="1:256" s="23" customFormat="1" x14ac:dyDescent="0.25">
      <c r="A22" s="23" t="s">
        <v>16</v>
      </c>
      <c r="B22" s="24" t="s">
        <v>8</v>
      </c>
      <c r="C22" s="23">
        <f>C20</f>
        <v>0.01</v>
      </c>
      <c r="D22" s="23">
        <f t="shared" ref="D22:BO22" si="43">C22+D20</f>
        <v>0.02</v>
      </c>
      <c r="E22" s="23">
        <f t="shared" si="43"/>
        <v>0.03</v>
      </c>
      <c r="F22" s="23">
        <f t="shared" si="43"/>
        <v>0.04</v>
      </c>
      <c r="G22" s="23">
        <f t="shared" si="43"/>
        <v>0.05</v>
      </c>
      <c r="H22" s="23">
        <f t="shared" si="43"/>
        <v>6.0000000000000005E-2</v>
      </c>
      <c r="I22" s="23">
        <f t="shared" si="43"/>
        <v>7.0000000000000007E-2</v>
      </c>
      <c r="J22" s="23">
        <f t="shared" si="43"/>
        <v>0.08</v>
      </c>
      <c r="K22" s="23">
        <f t="shared" si="43"/>
        <v>0.09</v>
      </c>
      <c r="L22" s="23">
        <f t="shared" si="43"/>
        <v>9.9999999999999992E-2</v>
      </c>
      <c r="M22" s="23">
        <f t="shared" si="43"/>
        <v>0.10999999999999999</v>
      </c>
      <c r="N22" s="23">
        <f t="shared" si="43"/>
        <v>0.11999999999999998</v>
      </c>
      <c r="O22" s="23">
        <f t="shared" si="43"/>
        <v>0.12999999999999998</v>
      </c>
      <c r="P22" s="23">
        <f t="shared" si="43"/>
        <v>0.13999999999999999</v>
      </c>
      <c r="Q22" s="23">
        <f t="shared" si="43"/>
        <v>0.15</v>
      </c>
      <c r="R22" s="23">
        <f t="shared" si="43"/>
        <v>0.16</v>
      </c>
      <c r="S22" s="23">
        <f t="shared" si="43"/>
        <v>0.17</v>
      </c>
      <c r="T22" s="23">
        <f t="shared" si="43"/>
        <v>0.18000000000000002</v>
      </c>
      <c r="U22" s="23">
        <f t="shared" si="43"/>
        <v>0.19000000000000003</v>
      </c>
      <c r="V22" s="23">
        <f t="shared" si="43"/>
        <v>0.20000000000000004</v>
      </c>
      <c r="W22" s="23">
        <f t="shared" si="43"/>
        <v>0.21000000000000005</v>
      </c>
      <c r="X22" s="23">
        <f t="shared" si="43"/>
        <v>0.22000000000000006</v>
      </c>
      <c r="Y22" s="23">
        <f t="shared" si="43"/>
        <v>0.23000000000000007</v>
      </c>
      <c r="Z22" s="23">
        <f t="shared" si="43"/>
        <v>0.24000000000000007</v>
      </c>
      <c r="AA22" s="23">
        <f t="shared" si="43"/>
        <v>0.25000000000000006</v>
      </c>
      <c r="AB22" s="23">
        <f t="shared" si="43"/>
        <v>0.26000000000000006</v>
      </c>
      <c r="AC22" s="23">
        <f t="shared" si="43"/>
        <v>0.27000000000000007</v>
      </c>
      <c r="AD22" s="23">
        <f t="shared" si="43"/>
        <v>0.28000000000000008</v>
      </c>
      <c r="AE22" s="23">
        <f t="shared" si="43"/>
        <v>0.29000000000000009</v>
      </c>
      <c r="AF22" s="23">
        <f t="shared" si="43"/>
        <v>0.3000000000000001</v>
      </c>
      <c r="AG22" s="23">
        <f t="shared" si="43"/>
        <v>0.31000000000000011</v>
      </c>
      <c r="AH22" s="23">
        <f t="shared" si="43"/>
        <v>0.32000000000000012</v>
      </c>
      <c r="AI22" s="23">
        <f t="shared" si="43"/>
        <v>0.33000000000000013</v>
      </c>
      <c r="AJ22" s="23">
        <f t="shared" si="43"/>
        <v>0.34000000000000014</v>
      </c>
      <c r="AK22" s="23">
        <f t="shared" si="43"/>
        <v>0.35000000000000014</v>
      </c>
      <c r="AL22" s="23">
        <f t="shared" si="43"/>
        <v>0.36000000000000015</v>
      </c>
      <c r="AM22" s="23">
        <f t="shared" si="43"/>
        <v>0.37000000000000016</v>
      </c>
      <c r="AN22" s="23">
        <f t="shared" si="43"/>
        <v>0.38000000000000017</v>
      </c>
      <c r="AO22" s="23">
        <f t="shared" si="43"/>
        <v>0.39000000000000018</v>
      </c>
      <c r="AP22" s="23">
        <f t="shared" si="43"/>
        <v>0.40000000000000019</v>
      </c>
      <c r="AQ22" s="23">
        <f t="shared" si="43"/>
        <v>0.4100000000000002</v>
      </c>
      <c r="AR22" s="23">
        <f t="shared" si="43"/>
        <v>0.42000000000000021</v>
      </c>
      <c r="AS22" s="23">
        <f t="shared" si="43"/>
        <v>0.43000000000000022</v>
      </c>
      <c r="AT22" s="23">
        <f t="shared" si="43"/>
        <v>0.44000000000000022</v>
      </c>
      <c r="AU22" s="23">
        <f t="shared" si="43"/>
        <v>0.45000000000000023</v>
      </c>
      <c r="AV22" s="23">
        <f t="shared" si="43"/>
        <v>0.46000000000000024</v>
      </c>
      <c r="AW22" s="23">
        <f t="shared" si="43"/>
        <v>0.47000000000000025</v>
      </c>
      <c r="AX22" s="23">
        <f t="shared" si="43"/>
        <v>0.48000000000000026</v>
      </c>
      <c r="AY22" s="23">
        <f t="shared" si="43"/>
        <v>0.49000000000000027</v>
      </c>
      <c r="AZ22" s="23">
        <f t="shared" si="43"/>
        <v>0.50000000000000022</v>
      </c>
      <c r="BA22" s="23">
        <f t="shared" si="43"/>
        <v>0.51000000000000023</v>
      </c>
      <c r="BB22" s="23">
        <f t="shared" si="43"/>
        <v>0.52000000000000024</v>
      </c>
      <c r="BC22" s="23">
        <f t="shared" si="43"/>
        <v>0.53000000000000025</v>
      </c>
      <c r="BD22" s="23">
        <f t="shared" si="43"/>
        <v>0.54000000000000026</v>
      </c>
      <c r="BE22" s="23">
        <f t="shared" si="43"/>
        <v>0.55000000000000027</v>
      </c>
      <c r="BF22" s="23">
        <f t="shared" si="43"/>
        <v>0.56000000000000028</v>
      </c>
      <c r="BG22" s="23">
        <f t="shared" si="43"/>
        <v>0.57000000000000028</v>
      </c>
      <c r="BH22" s="23">
        <f t="shared" si="43"/>
        <v>0.58000000000000029</v>
      </c>
      <c r="BI22" s="23">
        <f t="shared" si="43"/>
        <v>0.5900000000000003</v>
      </c>
      <c r="BJ22" s="23">
        <f t="shared" si="43"/>
        <v>0.60000000000000031</v>
      </c>
      <c r="BK22" s="23">
        <f t="shared" si="43"/>
        <v>0.61000000000000032</v>
      </c>
      <c r="BL22" s="23">
        <f t="shared" si="43"/>
        <v>0.62000000000000033</v>
      </c>
      <c r="BM22" s="23">
        <f t="shared" si="43"/>
        <v>0.63000000000000034</v>
      </c>
      <c r="BN22" s="23">
        <f t="shared" si="43"/>
        <v>0.64000000000000035</v>
      </c>
      <c r="BO22" s="23">
        <f t="shared" si="43"/>
        <v>0.65000000000000036</v>
      </c>
      <c r="BP22" s="23">
        <f t="shared" ref="BP22:EA22" si="44">BO22+BP20</f>
        <v>0.66000000000000036</v>
      </c>
      <c r="BQ22" s="23">
        <f t="shared" si="44"/>
        <v>0.67000000000000037</v>
      </c>
      <c r="BR22" s="23">
        <f t="shared" si="44"/>
        <v>0.68000000000000038</v>
      </c>
      <c r="BS22" s="23">
        <f t="shared" si="44"/>
        <v>0.69000000000000039</v>
      </c>
      <c r="BT22" s="23">
        <f t="shared" si="44"/>
        <v>0.7000000000000004</v>
      </c>
      <c r="BU22" s="23">
        <f t="shared" si="44"/>
        <v>0.71000000000000041</v>
      </c>
      <c r="BV22" s="23">
        <f t="shared" si="44"/>
        <v>0.72000000000000042</v>
      </c>
      <c r="BW22" s="23">
        <f t="shared" si="44"/>
        <v>0.73000000000000043</v>
      </c>
      <c r="BX22" s="23">
        <f t="shared" si="44"/>
        <v>0.74000000000000044</v>
      </c>
      <c r="BY22" s="23">
        <f t="shared" si="44"/>
        <v>0.75000000000000044</v>
      </c>
      <c r="BZ22" s="23">
        <f t="shared" si="44"/>
        <v>0.76000000000000045</v>
      </c>
      <c r="CA22" s="23">
        <f t="shared" si="44"/>
        <v>0.77000000000000046</v>
      </c>
      <c r="CB22" s="23">
        <f t="shared" si="44"/>
        <v>0.78000000000000047</v>
      </c>
      <c r="CC22" s="23">
        <f t="shared" si="44"/>
        <v>0.79000000000000048</v>
      </c>
      <c r="CD22" s="23">
        <f t="shared" si="44"/>
        <v>0.80000000000000049</v>
      </c>
      <c r="CE22" s="23">
        <f t="shared" si="44"/>
        <v>0.8100000000000005</v>
      </c>
      <c r="CF22" s="23">
        <f t="shared" si="44"/>
        <v>0.82000000000000051</v>
      </c>
      <c r="CG22" s="23">
        <f t="shared" si="44"/>
        <v>0.83000000000000052</v>
      </c>
      <c r="CH22" s="23">
        <f t="shared" si="44"/>
        <v>0.84000000000000052</v>
      </c>
      <c r="CI22" s="23">
        <f t="shared" si="44"/>
        <v>0.85000000000000053</v>
      </c>
      <c r="CJ22" s="23">
        <f t="shared" si="44"/>
        <v>0.86000000000000054</v>
      </c>
      <c r="CK22" s="23">
        <f t="shared" si="44"/>
        <v>0.87000000000000055</v>
      </c>
      <c r="CL22" s="23">
        <f t="shared" si="44"/>
        <v>0.88000000000000056</v>
      </c>
      <c r="CM22" s="23">
        <f t="shared" si="44"/>
        <v>0.89000000000000057</v>
      </c>
      <c r="CN22" s="23">
        <f t="shared" si="44"/>
        <v>0.90000000000000058</v>
      </c>
      <c r="CO22" s="23">
        <f t="shared" si="44"/>
        <v>0.91000000000000059</v>
      </c>
      <c r="CP22" s="23">
        <f t="shared" si="44"/>
        <v>0.9200000000000006</v>
      </c>
      <c r="CQ22" s="23">
        <f t="shared" si="44"/>
        <v>0.9300000000000006</v>
      </c>
      <c r="CR22" s="23">
        <f t="shared" si="44"/>
        <v>0.94000000000000061</v>
      </c>
      <c r="CS22" s="23">
        <f t="shared" si="44"/>
        <v>0.95000000000000062</v>
      </c>
      <c r="CT22" s="23">
        <f t="shared" si="44"/>
        <v>0.96000000000000063</v>
      </c>
      <c r="CU22" s="23">
        <f t="shared" si="44"/>
        <v>0.97000000000000064</v>
      </c>
      <c r="CV22" s="23">
        <f t="shared" si="44"/>
        <v>0.98000000000000065</v>
      </c>
      <c r="CW22" s="23">
        <f t="shared" si="44"/>
        <v>0.99000000000000066</v>
      </c>
      <c r="CX22" s="23">
        <f t="shared" si="44"/>
        <v>1.0000000000000007</v>
      </c>
      <c r="CY22" s="23">
        <f t="shared" si="44"/>
        <v>1.0100000000000007</v>
      </c>
      <c r="CZ22" s="23">
        <f t="shared" si="44"/>
        <v>1.0200000000000007</v>
      </c>
      <c r="DA22" s="23">
        <f t="shared" si="44"/>
        <v>1.0300000000000007</v>
      </c>
      <c r="DB22" s="23">
        <f t="shared" si="44"/>
        <v>1.0400000000000007</v>
      </c>
      <c r="DC22" s="23">
        <f t="shared" si="44"/>
        <v>1.0500000000000007</v>
      </c>
      <c r="DD22" s="23">
        <f t="shared" si="44"/>
        <v>1.0600000000000007</v>
      </c>
      <c r="DE22" s="23">
        <f t="shared" si="44"/>
        <v>1.0700000000000007</v>
      </c>
      <c r="DF22" s="23">
        <f t="shared" si="44"/>
        <v>1.0800000000000007</v>
      </c>
      <c r="DG22" s="23">
        <f t="shared" si="44"/>
        <v>1.0900000000000007</v>
      </c>
      <c r="DH22" s="23">
        <f t="shared" si="44"/>
        <v>1.1000000000000008</v>
      </c>
      <c r="DI22" s="23">
        <f t="shared" si="44"/>
        <v>1.1100000000000008</v>
      </c>
      <c r="DJ22" s="23">
        <f t="shared" si="44"/>
        <v>1.1200000000000008</v>
      </c>
      <c r="DK22" s="23">
        <f t="shared" si="44"/>
        <v>1.1300000000000008</v>
      </c>
      <c r="DL22" s="23">
        <f t="shared" si="44"/>
        <v>1.1400000000000008</v>
      </c>
      <c r="DM22" s="23">
        <f t="shared" si="44"/>
        <v>1.1500000000000008</v>
      </c>
      <c r="DN22" s="23">
        <f t="shared" si="44"/>
        <v>1.1600000000000008</v>
      </c>
      <c r="DO22" s="23">
        <f t="shared" si="44"/>
        <v>1.1700000000000008</v>
      </c>
      <c r="DP22" s="23">
        <f t="shared" si="44"/>
        <v>1.1800000000000008</v>
      </c>
      <c r="DQ22" s="23">
        <f t="shared" si="44"/>
        <v>1.1900000000000008</v>
      </c>
      <c r="DR22" s="23">
        <f t="shared" si="44"/>
        <v>1.2000000000000008</v>
      </c>
      <c r="DS22" s="23">
        <f t="shared" si="44"/>
        <v>1.2100000000000009</v>
      </c>
      <c r="DT22" s="23">
        <f t="shared" si="44"/>
        <v>1.2200000000000009</v>
      </c>
      <c r="DU22" s="23">
        <f t="shared" si="44"/>
        <v>1.2300000000000009</v>
      </c>
      <c r="DV22" s="23">
        <f t="shared" si="44"/>
        <v>1.2400000000000009</v>
      </c>
      <c r="DW22" s="23">
        <f t="shared" si="44"/>
        <v>1.2500000000000009</v>
      </c>
      <c r="DX22" s="23">
        <f t="shared" si="44"/>
        <v>1.2600000000000009</v>
      </c>
      <c r="DY22" s="23">
        <f t="shared" si="44"/>
        <v>1.2700000000000009</v>
      </c>
      <c r="DZ22" s="23">
        <f t="shared" si="44"/>
        <v>1.2800000000000009</v>
      </c>
      <c r="EA22" s="23">
        <f t="shared" si="44"/>
        <v>1.2900000000000009</v>
      </c>
      <c r="EB22" s="23">
        <f t="shared" ref="EB22:EI22" si="45">EA22+EB20</f>
        <v>1.3000000000000009</v>
      </c>
      <c r="EC22" s="23">
        <f t="shared" si="45"/>
        <v>1.3100000000000009</v>
      </c>
      <c r="ED22" s="23">
        <f t="shared" si="45"/>
        <v>1.320000000000001</v>
      </c>
      <c r="EE22" s="23">
        <f t="shared" si="45"/>
        <v>1.330000000000001</v>
      </c>
      <c r="EF22" s="23">
        <f t="shared" si="45"/>
        <v>1.340000000000001</v>
      </c>
      <c r="EG22" s="23">
        <f t="shared" si="45"/>
        <v>1.350000000000001</v>
      </c>
      <c r="EH22" s="23">
        <f t="shared" si="45"/>
        <v>1.360000000000001</v>
      </c>
      <c r="EI22" s="23">
        <f t="shared" si="45"/>
        <v>1.370000000000001</v>
      </c>
      <c r="EJ22" s="23">
        <f t="shared" ref="EJ22:ES22" si="46">EI22+EJ20</f>
        <v>1.380000000000001</v>
      </c>
      <c r="EK22" s="23">
        <f t="shared" si="46"/>
        <v>1.390000000000001</v>
      </c>
      <c r="EL22" s="23">
        <f t="shared" si="46"/>
        <v>1.400000000000001</v>
      </c>
      <c r="EM22" s="23">
        <f t="shared" si="46"/>
        <v>1.410000000000001</v>
      </c>
      <c r="EN22" s="23">
        <f t="shared" si="46"/>
        <v>1.420000000000001</v>
      </c>
      <c r="EO22" s="23">
        <f t="shared" si="46"/>
        <v>1.430000000000001</v>
      </c>
      <c r="EP22" s="23">
        <f t="shared" si="46"/>
        <v>1.4400000000000011</v>
      </c>
      <c r="EQ22" s="23">
        <f t="shared" si="46"/>
        <v>1.4500000000000011</v>
      </c>
      <c r="ER22" s="23">
        <f t="shared" si="46"/>
        <v>1.4600000000000011</v>
      </c>
      <c r="ES22" s="23">
        <f t="shared" si="46"/>
        <v>1.4700000000000011</v>
      </c>
      <c r="ET22" s="23">
        <f t="shared" ref="ET22:FS22" si="47">ES22+ET20</f>
        <v>1.4800000000000011</v>
      </c>
      <c r="EU22" s="23">
        <f t="shared" si="47"/>
        <v>1.4900000000000011</v>
      </c>
      <c r="EV22" s="23">
        <f t="shared" si="47"/>
        <v>1.5000000000000011</v>
      </c>
      <c r="EW22" s="23">
        <f t="shared" si="47"/>
        <v>1.5100000000000011</v>
      </c>
      <c r="EX22" s="23">
        <f t="shared" si="47"/>
        <v>1.5200000000000011</v>
      </c>
      <c r="EY22" s="23">
        <f t="shared" si="47"/>
        <v>1.5300000000000011</v>
      </c>
      <c r="EZ22" s="23">
        <f t="shared" si="47"/>
        <v>1.5400000000000011</v>
      </c>
      <c r="FA22" s="23">
        <f t="shared" si="47"/>
        <v>1.5500000000000012</v>
      </c>
      <c r="FB22" s="23">
        <f t="shared" si="47"/>
        <v>1.5600000000000012</v>
      </c>
      <c r="FC22" s="23">
        <f t="shared" si="47"/>
        <v>1.5700000000000012</v>
      </c>
      <c r="FD22" s="23">
        <f t="shared" si="47"/>
        <v>1.5800000000000012</v>
      </c>
      <c r="FE22" s="23">
        <f t="shared" si="47"/>
        <v>1.5900000000000012</v>
      </c>
      <c r="FF22" s="23">
        <f t="shared" si="47"/>
        <v>1.6000000000000012</v>
      </c>
      <c r="FG22" s="23">
        <f t="shared" si="47"/>
        <v>1.6100000000000012</v>
      </c>
      <c r="FH22" s="23">
        <f t="shared" si="47"/>
        <v>1.6200000000000012</v>
      </c>
      <c r="FI22" s="23">
        <f t="shared" si="47"/>
        <v>1.6300000000000012</v>
      </c>
      <c r="FJ22" s="23">
        <f t="shared" si="47"/>
        <v>1.6400000000000012</v>
      </c>
      <c r="FK22" s="23">
        <f t="shared" si="47"/>
        <v>1.6500000000000012</v>
      </c>
      <c r="FL22" s="23">
        <f t="shared" si="47"/>
        <v>1.6600000000000013</v>
      </c>
      <c r="FM22" s="23">
        <f t="shared" si="47"/>
        <v>1.6700000000000013</v>
      </c>
      <c r="FN22" s="23">
        <f t="shared" si="47"/>
        <v>1.6800000000000013</v>
      </c>
      <c r="FO22" s="23">
        <f t="shared" si="47"/>
        <v>1.6900000000000013</v>
      </c>
      <c r="FP22" s="23">
        <f t="shared" si="47"/>
        <v>1.7000000000000013</v>
      </c>
      <c r="FQ22" s="23">
        <f t="shared" si="47"/>
        <v>1.7100000000000013</v>
      </c>
      <c r="FR22" s="23">
        <f t="shared" si="47"/>
        <v>1.7200000000000013</v>
      </c>
      <c r="FS22" s="23">
        <f t="shared" si="47"/>
        <v>1.7300000000000013</v>
      </c>
    </row>
    <row r="23" spans="1:256" s="14" customFormat="1" ht="6" customHeight="1" x14ac:dyDescent="0.25"/>
    <row r="24" spans="1:256" x14ac:dyDescent="0.25">
      <c r="A24" s="25" t="s">
        <v>3</v>
      </c>
      <c r="B24" s="26" t="s">
        <v>8</v>
      </c>
      <c r="C24" s="25">
        <f>'Raw Data'!B38</f>
        <v>0</v>
      </c>
      <c r="D24" s="25">
        <f>'Raw Data'!C38</f>
        <v>0</v>
      </c>
      <c r="E24" s="25">
        <f>'Raw Data'!D38</f>
        <v>0</v>
      </c>
      <c r="F24" s="25">
        <f>'Raw Data'!E38</f>
        <v>0</v>
      </c>
      <c r="G24" s="25">
        <f>'Raw Data'!F38</f>
        <v>0</v>
      </c>
      <c r="H24" s="25">
        <f>'Raw Data'!G38</f>
        <v>0</v>
      </c>
      <c r="I24" s="25">
        <f>'Raw Data'!H38</f>
        <v>0</v>
      </c>
      <c r="J24" s="25">
        <f>'Raw Data'!I38</f>
        <v>4</v>
      </c>
      <c r="K24" s="25">
        <f>'Raw Data'!J38</f>
        <v>0</v>
      </c>
      <c r="L24" s="25">
        <f>'Raw Data'!K38</f>
        <v>0</v>
      </c>
      <c r="M24" s="25">
        <f>'Raw Data'!L38</f>
        <v>0</v>
      </c>
      <c r="N24" s="25">
        <f>'Raw Data'!M38</f>
        <v>0</v>
      </c>
      <c r="O24" s="25">
        <f>'Raw Data'!N38</f>
        <v>0</v>
      </c>
      <c r="P24" s="25">
        <f>'Raw Data'!O38</f>
        <v>0</v>
      </c>
      <c r="Q24" s="25">
        <f>'Raw Data'!P38</f>
        <v>0</v>
      </c>
      <c r="R24" s="25">
        <f>'Raw Data'!Q38</f>
        <v>2</v>
      </c>
      <c r="S24" s="25">
        <f>'Raw Data'!R38</f>
        <v>7</v>
      </c>
      <c r="T24" s="25">
        <f>'Raw Data'!S38</f>
        <v>0</v>
      </c>
      <c r="U24" s="25">
        <f>'Raw Data'!T38</f>
        <v>0</v>
      </c>
      <c r="V24" s="25">
        <f>'Raw Data'!U38</f>
        <v>0</v>
      </c>
      <c r="W24" s="25">
        <f>'Raw Data'!V38</f>
        <v>0</v>
      </c>
      <c r="X24" s="25">
        <f>'Raw Data'!W38</f>
        <v>0</v>
      </c>
      <c r="Y24" s="25">
        <f>'Raw Data'!X38</f>
        <v>6</v>
      </c>
      <c r="Z24" s="25">
        <f>'Raw Data'!Y38</f>
        <v>0</v>
      </c>
      <c r="AA24" s="25">
        <f>'Raw Data'!Z38</f>
        <v>0</v>
      </c>
      <c r="AB24" s="25">
        <f>'Raw Data'!AA38</f>
        <v>0</v>
      </c>
      <c r="AC24" s="25">
        <f>'Raw Data'!AB38</f>
        <v>0</v>
      </c>
      <c r="AD24" s="25">
        <f>'Raw Data'!AC38</f>
        <v>0</v>
      </c>
      <c r="AE24" s="25">
        <f>'Raw Data'!AD38</f>
        <v>0</v>
      </c>
      <c r="AF24" s="25">
        <f>'Raw Data'!AE38</f>
        <v>0</v>
      </c>
      <c r="AG24" s="25">
        <f>'Raw Data'!AF38</f>
        <v>0</v>
      </c>
      <c r="AH24" s="25">
        <f>'Raw Data'!AG38</f>
        <v>0</v>
      </c>
      <c r="AI24" s="25">
        <f>'Raw Data'!AH38</f>
        <v>0</v>
      </c>
      <c r="AJ24" s="25">
        <f>'Raw Data'!AI38</f>
        <v>0</v>
      </c>
      <c r="AK24" s="25">
        <f>'Raw Data'!AJ38</f>
        <v>0</v>
      </c>
      <c r="AL24" s="25">
        <f>'Raw Data'!AK38</f>
        <v>0</v>
      </c>
      <c r="AM24" s="25">
        <f>'Raw Data'!AL38</f>
        <v>0</v>
      </c>
      <c r="AN24" s="25">
        <f>'Raw Data'!AM38</f>
        <v>0</v>
      </c>
      <c r="AO24" s="25">
        <f>'Raw Data'!AN38</f>
        <v>0</v>
      </c>
      <c r="AP24" s="25">
        <f>'Raw Data'!AO38</f>
        <v>0</v>
      </c>
      <c r="AQ24" s="25">
        <f>'Raw Data'!AP38</f>
        <v>0</v>
      </c>
      <c r="AR24" s="25">
        <f>'Raw Data'!AQ38</f>
        <v>0</v>
      </c>
      <c r="AS24" s="25">
        <f>'Raw Data'!AR38</f>
        <v>0</v>
      </c>
      <c r="AT24" s="25">
        <f>'Raw Data'!AS38</f>
        <v>0</v>
      </c>
      <c r="AU24" s="25">
        <f>'Raw Data'!AT38</f>
        <v>0</v>
      </c>
      <c r="AV24" s="25">
        <f>'Raw Data'!AU38</f>
        <v>0</v>
      </c>
      <c r="AW24" s="25">
        <f>'Raw Data'!AV38</f>
        <v>1</v>
      </c>
      <c r="AX24" s="25">
        <f>'Raw Data'!AW38</f>
        <v>0</v>
      </c>
      <c r="AY24" s="25">
        <f>'Raw Data'!AX38</f>
        <v>0</v>
      </c>
      <c r="AZ24" s="25">
        <f>'Raw Data'!AY38</f>
        <v>0</v>
      </c>
      <c r="BA24" s="25">
        <f>'Raw Data'!AZ38</f>
        <v>0</v>
      </c>
      <c r="BB24" s="25">
        <f>'Raw Data'!BA38</f>
        <v>0</v>
      </c>
      <c r="BC24" s="25">
        <f>'Raw Data'!BB38</f>
        <v>0</v>
      </c>
      <c r="BD24" s="25">
        <f>'Raw Data'!BC38</f>
        <v>4</v>
      </c>
      <c r="BE24" s="25">
        <f>'Raw Data'!BD38</f>
        <v>0</v>
      </c>
      <c r="BF24" s="25">
        <f>'Raw Data'!BE38</f>
        <v>0</v>
      </c>
      <c r="BG24" s="25">
        <f>'Raw Data'!BF38</f>
        <v>0</v>
      </c>
      <c r="BH24" s="25">
        <f>'Raw Data'!BG38</f>
        <v>0</v>
      </c>
      <c r="BI24" s="25">
        <f>'Raw Data'!BH38</f>
        <v>0</v>
      </c>
      <c r="BJ24" s="25">
        <f>'Raw Data'!BI38</f>
        <v>0</v>
      </c>
      <c r="BK24" s="25">
        <f>'Raw Data'!BJ38</f>
        <v>0</v>
      </c>
      <c r="BL24" s="25">
        <f>'Raw Data'!BK38</f>
        <v>8</v>
      </c>
      <c r="BM24" s="25">
        <f>'Raw Data'!BL38</f>
        <v>7</v>
      </c>
      <c r="BN24" s="25">
        <f>'Raw Data'!BM38</f>
        <v>0</v>
      </c>
      <c r="BO24" s="25">
        <f>'Raw Data'!BN38</f>
        <v>0</v>
      </c>
      <c r="BP24" s="25">
        <f>'Raw Data'!BO38</f>
        <v>0</v>
      </c>
      <c r="BQ24" s="25">
        <f>'Raw Data'!BP38</f>
        <v>3</v>
      </c>
      <c r="BR24" s="25">
        <f>'Raw Data'!BQ38</f>
        <v>0</v>
      </c>
      <c r="BS24" s="25">
        <f>'Raw Data'!BR38</f>
        <v>0</v>
      </c>
      <c r="BT24" s="25">
        <f>'Raw Data'!BS38</f>
        <v>0</v>
      </c>
      <c r="BU24" s="25">
        <f>'Raw Data'!BT38</f>
        <v>0</v>
      </c>
      <c r="BV24" s="25">
        <f>'Raw Data'!BU38</f>
        <v>0</v>
      </c>
      <c r="BW24" s="25">
        <f>'Raw Data'!BV38</f>
        <v>0</v>
      </c>
      <c r="BX24" s="25">
        <f>'Raw Data'!BW38</f>
        <v>0</v>
      </c>
      <c r="BY24" s="25">
        <f>'Raw Data'!BX38</f>
        <v>0</v>
      </c>
      <c r="BZ24" s="25">
        <f>'Raw Data'!BY38</f>
        <v>0</v>
      </c>
      <c r="CA24" s="25">
        <f>'Raw Data'!BZ38</f>
        <v>0</v>
      </c>
      <c r="CB24" s="25">
        <f>'Raw Data'!CA38</f>
        <v>0</v>
      </c>
      <c r="CC24" s="25">
        <f>'Raw Data'!CB38</f>
        <v>0</v>
      </c>
      <c r="CD24" s="25">
        <f>'Raw Data'!CC38</f>
        <v>0</v>
      </c>
      <c r="CE24" s="25">
        <f>'Raw Data'!CD38</f>
        <v>0</v>
      </c>
      <c r="CF24" s="25">
        <f>'Raw Data'!CE38</f>
        <v>0</v>
      </c>
      <c r="CG24" s="25">
        <f>'Raw Data'!CF38</f>
        <v>20</v>
      </c>
      <c r="CH24" s="25">
        <f>'Raw Data'!CG38</f>
        <v>0</v>
      </c>
      <c r="CI24" s="25">
        <f>'Raw Data'!CH38</f>
        <v>0</v>
      </c>
      <c r="CJ24" s="25">
        <f>'Raw Data'!CI38</f>
        <v>0</v>
      </c>
      <c r="CK24" s="25">
        <f>'Raw Data'!CJ38</f>
        <v>0</v>
      </c>
      <c r="CL24" s="25">
        <f>'Raw Data'!CK38</f>
        <v>0</v>
      </c>
      <c r="CM24" s="25">
        <f>'Raw Data'!CL38</f>
        <v>0</v>
      </c>
      <c r="CN24" s="25">
        <f>'Raw Data'!CM38</f>
        <v>0</v>
      </c>
      <c r="CO24" s="25">
        <f>'Raw Data'!CN38</f>
        <v>0</v>
      </c>
      <c r="CP24" s="25">
        <f>'Raw Data'!CO38</f>
        <v>6</v>
      </c>
      <c r="CQ24" s="25">
        <f>'Raw Data'!CP38</f>
        <v>0</v>
      </c>
      <c r="CR24" s="25">
        <f>'Raw Data'!CQ38</f>
        <v>0</v>
      </c>
      <c r="CS24" s="25">
        <f>'Raw Data'!CR38</f>
        <v>0</v>
      </c>
      <c r="CT24" s="25">
        <f>'Raw Data'!CS38</f>
        <v>0</v>
      </c>
      <c r="CU24" s="25">
        <f>'Raw Data'!CT38</f>
        <v>0</v>
      </c>
      <c r="CV24" s="25">
        <f>'Raw Data'!CU38</f>
        <v>0</v>
      </c>
      <c r="CW24" s="25">
        <f>'Raw Data'!CV38</f>
        <v>0</v>
      </c>
      <c r="CX24" s="25">
        <f>'Raw Data'!CW38</f>
        <v>0</v>
      </c>
      <c r="CY24" s="25">
        <f>'Raw Data'!CX38</f>
        <v>0</v>
      </c>
      <c r="CZ24" s="25">
        <f>'Raw Data'!CY38</f>
        <v>7</v>
      </c>
      <c r="DA24" s="25">
        <f>'Raw Data'!CZ38</f>
        <v>0</v>
      </c>
      <c r="DB24" s="25">
        <f>'Raw Data'!DA38</f>
        <v>0</v>
      </c>
      <c r="DC24" s="25">
        <f>'Raw Data'!DB38</f>
        <v>0</v>
      </c>
      <c r="DD24" s="25">
        <f>'Raw Data'!DC38</f>
        <v>0</v>
      </c>
      <c r="DE24" s="25">
        <f>'Raw Data'!DD38</f>
        <v>0</v>
      </c>
      <c r="DF24" s="25">
        <f>'Raw Data'!DE38</f>
        <v>0</v>
      </c>
      <c r="DG24" s="25">
        <f>'Raw Data'!DF38</f>
        <v>0</v>
      </c>
      <c r="DH24" s="25">
        <f>'Raw Data'!DG38</f>
        <v>0</v>
      </c>
      <c r="DI24" s="25">
        <f>'Raw Data'!DH38</f>
        <v>0</v>
      </c>
      <c r="DJ24" s="25">
        <f>'Raw Data'!DI38</f>
        <v>0</v>
      </c>
      <c r="DK24" s="25">
        <f>'Raw Data'!DJ38</f>
        <v>0</v>
      </c>
      <c r="DL24" s="25">
        <f>'Raw Data'!DK38</f>
        <v>0</v>
      </c>
      <c r="DM24" s="25">
        <f>'Raw Data'!DL38</f>
        <v>0</v>
      </c>
      <c r="DN24" s="25">
        <f>'Raw Data'!DM38</f>
        <v>0</v>
      </c>
      <c r="DO24" s="25">
        <f>'Raw Data'!DN38</f>
        <v>0</v>
      </c>
      <c r="DP24" s="25">
        <f>'Raw Data'!DO38</f>
        <v>0</v>
      </c>
      <c r="DQ24" s="25">
        <f>'Raw Data'!DP38</f>
        <v>0</v>
      </c>
      <c r="DR24" s="25">
        <f>'Raw Data'!DQ38</f>
        <v>28</v>
      </c>
      <c r="DS24" s="25">
        <f>'Raw Data'!DR38</f>
        <v>2</v>
      </c>
      <c r="DT24" s="25">
        <f>'Raw Data'!DS38</f>
        <v>8</v>
      </c>
      <c r="DU24" s="25">
        <f>'Raw Data'!DT38</f>
        <v>8</v>
      </c>
      <c r="DV24" s="25">
        <f>'Raw Data'!DU38</f>
        <v>9</v>
      </c>
      <c r="DW24" s="25">
        <f>'Raw Data'!DV38</f>
        <v>4</v>
      </c>
      <c r="DX24" s="25">
        <f>'Raw Data'!DW38</f>
        <v>16</v>
      </c>
      <c r="DY24" s="25">
        <f>'Raw Data'!DX38</f>
        <v>0</v>
      </c>
      <c r="DZ24" s="25">
        <f>'Raw Data'!DY38</f>
        <v>0</v>
      </c>
      <c r="EA24" s="25">
        <f>'Raw Data'!DZ38</f>
        <v>0</v>
      </c>
      <c r="EB24" s="25">
        <f>'Raw Data'!EA38</f>
        <v>0</v>
      </c>
      <c r="EC24" s="25">
        <f>'Raw Data'!EB38</f>
        <v>0</v>
      </c>
      <c r="ED24" s="25">
        <f>'Raw Data'!EC38</f>
        <v>0</v>
      </c>
      <c r="EE24" s="25">
        <f>'Raw Data'!ED38</f>
        <v>6</v>
      </c>
      <c r="EF24" s="25">
        <f>'Raw Data'!EE38</f>
        <v>16</v>
      </c>
      <c r="EG24" s="25">
        <f>'Raw Data'!EF38</f>
        <v>0</v>
      </c>
      <c r="EH24" s="25">
        <f>'Raw Data'!EG38</f>
        <v>0</v>
      </c>
      <c r="EI24" s="25">
        <f>'Raw Data'!EH38</f>
        <v>0</v>
      </c>
      <c r="EJ24" s="25">
        <f>'Raw Data'!EI38</f>
        <v>4</v>
      </c>
      <c r="EK24" s="25">
        <f>'Raw Data'!EJ38</f>
        <v>0</v>
      </c>
      <c r="EL24" s="25">
        <f>'Raw Data'!EK38</f>
        <v>0</v>
      </c>
      <c r="EM24" s="25">
        <f>'Raw Data'!EL38</f>
        <v>0</v>
      </c>
      <c r="EN24" s="25">
        <f>'Raw Data'!EM38</f>
        <v>0</v>
      </c>
      <c r="EO24" s="25">
        <f>'Raw Data'!EN38</f>
        <v>0</v>
      </c>
      <c r="EP24" s="25">
        <f>'Raw Data'!EO38</f>
        <v>0</v>
      </c>
      <c r="EQ24" s="25">
        <f>'Raw Data'!EP38</f>
        <v>5</v>
      </c>
      <c r="ER24" s="25">
        <f>'Raw Data'!EQ38</f>
        <v>0</v>
      </c>
      <c r="ES24" s="25">
        <f>'Raw Data'!ER38</f>
        <v>0</v>
      </c>
      <c r="ET24" s="25">
        <f>'Raw Data'!ES38</f>
        <v>0</v>
      </c>
      <c r="EU24" s="25">
        <f>'Raw Data'!ET38</f>
        <v>0</v>
      </c>
      <c r="EV24" s="25">
        <f>'Raw Data'!EU38</f>
        <v>0</v>
      </c>
      <c r="EW24" s="25">
        <f>'Raw Data'!EV38</f>
        <v>5</v>
      </c>
      <c r="EX24" s="25">
        <f>'Raw Data'!EW38</f>
        <v>0</v>
      </c>
      <c r="EY24" s="25">
        <f>'Raw Data'!EX38</f>
        <v>0</v>
      </c>
      <c r="EZ24" s="25">
        <f>'Raw Data'!EY38</f>
        <v>0</v>
      </c>
      <c r="FA24" s="25">
        <f>'Raw Data'!EZ38</f>
        <v>1</v>
      </c>
      <c r="FB24" s="25">
        <f>'Raw Data'!FA38</f>
        <v>0</v>
      </c>
      <c r="FC24" s="25">
        <f>'Raw Data'!FB38</f>
        <v>0</v>
      </c>
      <c r="FD24" s="25">
        <f>'Raw Data'!FC38</f>
        <v>0</v>
      </c>
      <c r="FE24" s="25">
        <f>'Raw Data'!FD38</f>
        <v>7.5</v>
      </c>
      <c r="FF24" s="25">
        <f>'Raw Data'!FE38</f>
        <v>0</v>
      </c>
      <c r="FG24" s="25">
        <f>'Raw Data'!FF38</f>
        <v>3</v>
      </c>
      <c r="FH24" s="25">
        <f>'Raw Data'!FG38</f>
        <v>0</v>
      </c>
      <c r="FI24" s="25">
        <f>'Raw Data'!FH38</f>
        <v>0</v>
      </c>
      <c r="FJ24" s="25">
        <f>'Raw Data'!FI38</f>
        <v>0</v>
      </c>
      <c r="FK24" s="25">
        <f>'Raw Data'!FJ38</f>
        <v>0</v>
      </c>
      <c r="FL24" s="25">
        <f>'Raw Data'!FK38</f>
        <v>0</v>
      </c>
      <c r="FM24" s="25">
        <f>'Raw Data'!FL38</f>
        <v>0</v>
      </c>
      <c r="FN24" s="25">
        <f>'Raw Data'!FM38</f>
        <v>0</v>
      </c>
      <c r="FO24" s="25">
        <f>'Raw Data'!FN38</f>
        <v>0</v>
      </c>
      <c r="FP24" s="25">
        <f>'Raw Data'!FO38</f>
        <v>0</v>
      </c>
      <c r="FQ24" s="25">
        <f>'Raw Data'!FP38</f>
        <v>0</v>
      </c>
      <c r="FR24" s="25">
        <f>'Raw Data'!FQ38</f>
        <v>0</v>
      </c>
      <c r="FS24" s="25">
        <f>'Raw Data'!FR38</f>
        <v>0</v>
      </c>
    </row>
    <row r="25" spans="1:256" x14ac:dyDescent="0.25">
      <c r="A25" s="166" t="s">
        <v>4</v>
      </c>
      <c r="B25" s="10" t="s">
        <v>8</v>
      </c>
      <c r="C25" s="153">
        <f>IF(C24&gt;D16,C24-$B$64*(1-C7)+(B24-B25),0)</f>
        <v>0</v>
      </c>
      <c r="D25" s="153">
        <f t="shared" ref="D25:AI25" si="48">D24-(IF(D24&lt;$B63,D24,$B63))*(1-D7-$B62+D7*$B62)+IF(D24*C24&gt;0,MAX(C24-C25-D16+D17,0),0)</f>
        <v>0</v>
      </c>
      <c r="E25" s="153">
        <f t="shared" si="48"/>
        <v>0</v>
      </c>
      <c r="F25" s="153">
        <f t="shared" si="48"/>
        <v>0</v>
      </c>
      <c r="G25" s="153">
        <f t="shared" si="48"/>
        <v>0</v>
      </c>
      <c r="H25" s="153">
        <f t="shared" si="48"/>
        <v>0</v>
      </c>
      <c r="I25" s="153">
        <f t="shared" si="48"/>
        <v>0</v>
      </c>
      <c r="J25" s="153">
        <f t="shared" si="48"/>
        <v>0.79999999999999982</v>
      </c>
      <c r="K25" s="153">
        <f t="shared" si="48"/>
        <v>0</v>
      </c>
      <c r="L25" s="153">
        <f t="shared" si="48"/>
        <v>0</v>
      </c>
      <c r="M25" s="153">
        <f t="shared" si="48"/>
        <v>0</v>
      </c>
      <c r="N25" s="153">
        <f t="shared" si="48"/>
        <v>0</v>
      </c>
      <c r="O25" s="153">
        <f t="shared" si="48"/>
        <v>0</v>
      </c>
      <c r="P25" s="153">
        <f t="shared" si="48"/>
        <v>0</v>
      </c>
      <c r="Q25" s="153">
        <f t="shared" si="48"/>
        <v>0</v>
      </c>
      <c r="R25" s="153">
        <f t="shared" si="48"/>
        <v>0.45160000000000022</v>
      </c>
      <c r="S25" s="153">
        <f t="shared" si="48"/>
        <v>1.6221333333333332</v>
      </c>
      <c r="T25" s="153">
        <f t="shared" si="48"/>
        <v>0</v>
      </c>
      <c r="U25" s="153">
        <f t="shared" si="48"/>
        <v>0</v>
      </c>
      <c r="V25" s="153">
        <f t="shared" si="48"/>
        <v>0</v>
      </c>
      <c r="W25" s="153">
        <f t="shared" si="48"/>
        <v>0</v>
      </c>
      <c r="X25" s="153">
        <f t="shared" si="48"/>
        <v>0</v>
      </c>
      <c r="Y25" s="153">
        <f t="shared" si="48"/>
        <v>1.6040000000000001</v>
      </c>
      <c r="Z25" s="153">
        <f t="shared" si="48"/>
        <v>0</v>
      </c>
      <c r="AA25" s="153">
        <f t="shared" si="48"/>
        <v>0</v>
      </c>
      <c r="AB25" s="153">
        <f t="shared" si="48"/>
        <v>0</v>
      </c>
      <c r="AC25" s="153">
        <f t="shared" si="48"/>
        <v>0</v>
      </c>
      <c r="AD25" s="153">
        <f t="shared" si="48"/>
        <v>0</v>
      </c>
      <c r="AE25" s="153">
        <f t="shared" si="48"/>
        <v>0</v>
      </c>
      <c r="AF25" s="153">
        <f t="shared" si="48"/>
        <v>0</v>
      </c>
      <c r="AG25" s="153">
        <f t="shared" si="48"/>
        <v>0</v>
      </c>
      <c r="AH25" s="153">
        <f t="shared" si="48"/>
        <v>0</v>
      </c>
      <c r="AI25" s="153">
        <f t="shared" si="48"/>
        <v>0</v>
      </c>
      <c r="AJ25" s="153">
        <f t="shared" ref="AJ25:BO25" si="49">AJ24-(IF(AJ24&lt;$B63,AJ24,$B63))*(1-AJ7-$B62+AJ7*$B62)+IF(AJ24*AI24&gt;0,MAX(AI24-AI25-AJ16+AJ17,0),0)</f>
        <v>0</v>
      </c>
      <c r="AK25" s="153">
        <f t="shared" si="49"/>
        <v>0</v>
      </c>
      <c r="AL25" s="153">
        <f t="shared" si="49"/>
        <v>0</v>
      </c>
      <c r="AM25" s="153">
        <f t="shared" si="49"/>
        <v>0</v>
      </c>
      <c r="AN25" s="153">
        <f t="shared" si="49"/>
        <v>0</v>
      </c>
      <c r="AO25" s="153">
        <f t="shared" si="49"/>
        <v>0</v>
      </c>
      <c r="AP25" s="153">
        <f t="shared" si="49"/>
        <v>0</v>
      </c>
      <c r="AQ25" s="153">
        <f t="shared" si="49"/>
        <v>0</v>
      </c>
      <c r="AR25" s="153">
        <f t="shared" si="49"/>
        <v>0</v>
      </c>
      <c r="AS25" s="153">
        <f t="shared" si="49"/>
        <v>0</v>
      </c>
      <c r="AT25" s="153">
        <f t="shared" si="49"/>
        <v>0</v>
      </c>
      <c r="AU25" s="153">
        <f t="shared" si="49"/>
        <v>0</v>
      </c>
      <c r="AV25" s="153">
        <f t="shared" si="49"/>
        <v>0</v>
      </c>
      <c r="AW25" s="153">
        <f t="shared" si="49"/>
        <v>0.53215999999999997</v>
      </c>
      <c r="AX25" s="153">
        <f t="shared" si="49"/>
        <v>0</v>
      </c>
      <c r="AY25" s="153">
        <f t="shared" si="49"/>
        <v>0</v>
      </c>
      <c r="AZ25" s="153">
        <f t="shared" si="49"/>
        <v>0</v>
      </c>
      <c r="BA25" s="153">
        <f t="shared" si="49"/>
        <v>0</v>
      </c>
      <c r="BB25" s="153">
        <f t="shared" si="49"/>
        <v>0</v>
      </c>
      <c r="BC25" s="153">
        <f t="shared" si="49"/>
        <v>0</v>
      </c>
      <c r="BD25" s="153">
        <f t="shared" si="49"/>
        <v>2.8010666666666668</v>
      </c>
      <c r="BE25" s="153">
        <f t="shared" si="49"/>
        <v>0</v>
      </c>
      <c r="BF25" s="153">
        <f t="shared" si="49"/>
        <v>0</v>
      </c>
      <c r="BG25" s="153">
        <f t="shared" si="49"/>
        <v>0</v>
      </c>
      <c r="BH25" s="153">
        <f t="shared" si="49"/>
        <v>0</v>
      </c>
      <c r="BI25" s="153">
        <f t="shared" si="49"/>
        <v>0</v>
      </c>
      <c r="BJ25" s="153">
        <f t="shared" si="49"/>
        <v>0</v>
      </c>
      <c r="BK25" s="153">
        <f t="shared" si="49"/>
        <v>0</v>
      </c>
      <c r="BL25" s="153">
        <f t="shared" si="49"/>
        <v>6.7865599999999997</v>
      </c>
      <c r="BM25" s="153">
        <f t="shared" si="49"/>
        <v>7.0112941139221192</v>
      </c>
      <c r="BN25" s="153">
        <f t="shared" si="49"/>
        <v>0</v>
      </c>
      <c r="BO25" s="153">
        <f t="shared" si="49"/>
        <v>0</v>
      </c>
      <c r="BP25" s="153">
        <f t="shared" ref="BP25:CU25" si="50">BP24-(IF(BP24&lt;$B63,BP24,$B63))*(1-BP7-$B62+BP7*$B62)+IF(BP24*BO24&gt;0,MAX(BO24-BO25-BP16+BP17,0),0)</f>
        <v>0</v>
      </c>
      <c r="BQ25" s="153">
        <f t="shared" si="50"/>
        <v>2.6682666666666668</v>
      </c>
      <c r="BR25" s="153">
        <f t="shared" si="50"/>
        <v>0</v>
      </c>
      <c r="BS25" s="153">
        <f t="shared" si="50"/>
        <v>0</v>
      </c>
      <c r="BT25" s="153">
        <f t="shared" si="50"/>
        <v>0</v>
      </c>
      <c r="BU25" s="153">
        <f t="shared" si="50"/>
        <v>0</v>
      </c>
      <c r="BV25" s="153">
        <f t="shared" si="50"/>
        <v>0</v>
      </c>
      <c r="BW25" s="153">
        <f t="shared" si="50"/>
        <v>0</v>
      </c>
      <c r="BX25" s="153">
        <f t="shared" si="50"/>
        <v>0</v>
      </c>
      <c r="BY25" s="153">
        <f t="shared" si="50"/>
        <v>0</v>
      </c>
      <c r="BZ25" s="153">
        <f t="shared" si="50"/>
        <v>0</v>
      </c>
      <c r="CA25" s="153">
        <f t="shared" si="50"/>
        <v>0</v>
      </c>
      <c r="CB25" s="153">
        <f t="shared" si="50"/>
        <v>0</v>
      </c>
      <c r="CC25" s="153">
        <f t="shared" si="50"/>
        <v>0</v>
      </c>
      <c r="CD25" s="153">
        <f t="shared" si="50"/>
        <v>0</v>
      </c>
      <c r="CE25" s="153">
        <f t="shared" si="50"/>
        <v>0</v>
      </c>
      <c r="CF25" s="153">
        <f t="shared" si="50"/>
        <v>0</v>
      </c>
      <c r="CG25" s="153">
        <f t="shared" si="50"/>
        <v>18.46312727272727</v>
      </c>
      <c r="CH25" s="153">
        <f t="shared" si="50"/>
        <v>0</v>
      </c>
      <c r="CI25" s="153">
        <f t="shared" si="50"/>
        <v>0</v>
      </c>
      <c r="CJ25" s="153">
        <f t="shared" si="50"/>
        <v>0</v>
      </c>
      <c r="CK25" s="153">
        <f t="shared" si="50"/>
        <v>0</v>
      </c>
      <c r="CL25" s="153">
        <f t="shared" si="50"/>
        <v>0</v>
      </c>
      <c r="CM25" s="153">
        <f t="shared" si="50"/>
        <v>0</v>
      </c>
      <c r="CN25" s="153">
        <f t="shared" si="50"/>
        <v>0</v>
      </c>
      <c r="CO25" s="153">
        <f t="shared" si="50"/>
        <v>0</v>
      </c>
      <c r="CP25" s="153">
        <f t="shared" si="50"/>
        <v>5.2276363636363641</v>
      </c>
      <c r="CQ25" s="153">
        <f t="shared" si="50"/>
        <v>0</v>
      </c>
      <c r="CR25" s="153">
        <f t="shared" si="50"/>
        <v>0</v>
      </c>
      <c r="CS25" s="153">
        <f t="shared" si="50"/>
        <v>0</v>
      </c>
      <c r="CT25" s="153">
        <f t="shared" si="50"/>
        <v>0</v>
      </c>
      <c r="CU25" s="153">
        <f t="shared" si="50"/>
        <v>0</v>
      </c>
      <c r="CV25" s="153">
        <f t="shared" ref="CV25:EA25" si="51">CV24-(IF(CV24&lt;$B63,CV24,$B63))*(1-CV7-$B62+CV7*$B62)+IF(CV24*CU24&gt;0,MAX(CU24-CU25-CV16+CV17,0),0)</f>
        <v>0</v>
      </c>
      <c r="CW25" s="153">
        <f t="shared" si="51"/>
        <v>0</v>
      </c>
      <c r="CX25" s="153">
        <f t="shared" si="51"/>
        <v>0</v>
      </c>
      <c r="CY25" s="153">
        <f t="shared" si="51"/>
        <v>0</v>
      </c>
      <c r="CZ25" s="153">
        <f t="shared" si="51"/>
        <v>6.2943999999999996</v>
      </c>
      <c r="DA25" s="153">
        <f t="shared" si="51"/>
        <v>0</v>
      </c>
      <c r="DB25" s="153">
        <f t="shared" si="51"/>
        <v>0</v>
      </c>
      <c r="DC25" s="153">
        <f t="shared" si="51"/>
        <v>0</v>
      </c>
      <c r="DD25" s="153">
        <f t="shared" si="51"/>
        <v>0</v>
      </c>
      <c r="DE25" s="153">
        <f t="shared" si="51"/>
        <v>0</v>
      </c>
      <c r="DF25" s="153">
        <f t="shared" si="51"/>
        <v>0</v>
      </c>
      <c r="DG25" s="153">
        <f t="shared" si="51"/>
        <v>0</v>
      </c>
      <c r="DH25" s="153">
        <f t="shared" si="51"/>
        <v>0</v>
      </c>
      <c r="DI25" s="153">
        <f t="shared" si="51"/>
        <v>0</v>
      </c>
      <c r="DJ25" s="153">
        <f t="shared" si="51"/>
        <v>0</v>
      </c>
      <c r="DK25" s="153">
        <f t="shared" si="51"/>
        <v>0</v>
      </c>
      <c r="DL25" s="153">
        <f t="shared" si="51"/>
        <v>0</v>
      </c>
      <c r="DM25" s="153">
        <f t="shared" si="51"/>
        <v>0</v>
      </c>
      <c r="DN25" s="153">
        <f t="shared" si="51"/>
        <v>0</v>
      </c>
      <c r="DO25" s="153">
        <f t="shared" si="51"/>
        <v>0</v>
      </c>
      <c r="DP25" s="153">
        <f t="shared" si="51"/>
        <v>0</v>
      </c>
      <c r="DQ25" s="153">
        <f t="shared" si="51"/>
        <v>0</v>
      </c>
      <c r="DR25" s="153">
        <f t="shared" si="51"/>
        <v>24.962064516129033</v>
      </c>
      <c r="DS25" s="153">
        <f t="shared" si="51"/>
        <v>4.0088976863358283</v>
      </c>
      <c r="DT25" s="153">
        <f t="shared" si="51"/>
        <v>5.638193548387096</v>
      </c>
      <c r="DU25" s="153">
        <f t="shared" si="51"/>
        <v>7.5746926335194908</v>
      </c>
      <c r="DV25" s="153">
        <f t="shared" si="51"/>
        <v>5.9643870967741934</v>
      </c>
      <c r="DW25" s="153">
        <f t="shared" si="51"/>
        <v>4.446535386359499</v>
      </c>
      <c r="DX25" s="153">
        <f t="shared" si="51"/>
        <v>11.447741935483871</v>
      </c>
      <c r="DY25" s="153">
        <f t="shared" si="51"/>
        <v>0</v>
      </c>
      <c r="DZ25" s="153">
        <f t="shared" si="51"/>
        <v>0</v>
      </c>
      <c r="EA25" s="153">
        <f t="shared" si="51"/>
        <v>0</v>
      </c>
      <c r="EB25" s="153">
        <f t="shared" ref="EB25:FG25" si="52">EB24-(IF(EB24&lt;$B63,EB24,$B63))*(1-EB7-$B62+EB7*$B62)+IF(EB24*EA24&gt;0,MAX(EA24-EA25-EB16+EB17,0),0)</f>
        <v>0</v>
      </c>
      <c r="EC25" s="153">
        <f t="shared" si="52"/>
        <v>0</v>
      </c>
      <c r="ED25" s="153">
        <f t="shared" si="52"/>
        <v>0</v>
      </c>
      <c r="EE25" s="153">
        <f t="shared" si="52"/>
        <v>2.8405161290322578</v>
      </c>
      <c r="EF25" s="153">
        <f t="shared" si="52"/>
        <v>9.5811633156268829</v>
      </c>
      <c r="EG25" s="153">
        <f t="shared" si="52"/>
        <v>0</v>
      </c>
      <c r="EH25" s="153">
        <f t="shared" si="52"/>
        <v>0</v>
      </c>
      <c r="EI25" s="153">
        <f t="shared" si="52"/>
        <v>0</v>
      </c>
      <c r="EJ25" s="153">
        <f t="shared" si="52"/>
        <v>1.4730322580645163</v>
      </c>
      <c r="EK25" s="153">
        <f t="shared" si="52"/>
        <v>0</v>
      </c>
      <c r="EL25" s="153">
        <f t="shared" si="52"/>
        <v>0</v>
      </c>
      <c r="EM25" s="153">
        <f t="shared" si="52"/>
        <v>0</v>
      </c>
      <c r="EN25" s="153">
        <f t="shared" si="52"/>
        <v>0</v>
      </c>
      <c r="EO25" s="153">
        <f t="shared" si="52"/>
        <v>0</v>
      </c>
      <c r="EP25" s="153">
        <f t="shared" si="52"/>
        <v>0</v>
      </c>
      <c r="EQ25" s="153">
        <f t="shared" si="52"/>
        <v>1.1051612903225809</v>
      </c>
      <c r="ER25" s="153">
        <f t="shared" si="52"/>
        <v>0</v>
      </c>
      <c r="ES25" s="153">
        <f t="shared" si="52"/>
        <v>0</v>
      </c>
      <c r="ET25" s="153">
        <f t="shared" si="52"/>
        <v>0</v>
      </c>
      <c r="EU25" s="153">
        <f t="shared" si="52"/>
        <v>0</v>
      </c>
      <c r="EV25" s="153">
        <f t="shared" si="52"/>
        <v>0</v>
      </c>
      <c r="EW25" s="153">
        <f t="shared" si="52"/>
        <v>1</v>
      </c>
      <c r="EX25" s="153">
        <f t="shared" si="52"/>
        <v>0</v>
      </c>
      <c r="EY25" s="153">
        <f t="shared" si="52"/>
        <v>0</v>
      </c>
      <c r="EZ25" s="153">
        <f t="shared" si="52"/>
        <v>0</v>
      </c>
      <c r="FA25" s="153">
        <f t="shared" si="52"/>
        <v>0.19999999999999996</v>
      </c>
      <c r="FB25" s="153">
        <f t="shared" si="52"/>
        <v>0</v>
      </c>
      <c r="FC25" s="153">
        <f t="shared" si="52"/>
        <v>0</v>
      </c>
      <c r="FD25" s="153">
        <f t="shared" si="52"/>
        <v>0</v>
      </c>
      <c r="FE25" s="153">
        <f t="shared" si="52"/>
        <v>1.5</v>
      </c>
      <c r="FF25" s="153">
        <f t="shared" si="52"/>
        <v>0</v>
      </c>
      <c r="FG25" s="153">
        <f t="shared" si="52"/>
        <v>0.59999999999999964</v>
      </c>
      <c r="FH25" s="153">
        <f t="shared" ref="FH25:FS25" si="53">FH24-(IF(FH24&lt;$B63,FH24,$B63))*(1-FH7-$B62+FH7*$B62)+IF(FH24*FG24&gt;0,MAX(FG24-FG25-FH16+FH17,0),0)</f>
        <v>0</v>
      </c>
      <c r="FI25" s="153">
        <f t="shared" si="53"/>
        <v>0</v>
      </c>
      <c r="FJ25" s="153">
        <f t="shared" si="53"/>
        <v>0</v>
      </c>
      <c r="FK25" s="153">
        <f t="shared" si="53"/>
        <v>0</v>
      </c>
      <c r="FL25" s="153">
        <f t="shared" si="53"/>
        <v>0</v>
      </c>
      <c r="FM25" s="153">
        <f t="shared" si="53"/>
        <v>0</v>
      </c>
      <c r="FN25" s="153">
        <f t="shared" si="53"/>
        <v>0</v>
      </c>
      <c r="FO25" s="153">
        <f t="shared" si="53"/>
        <v>0</v>
      </c>
      <c r="FP25" s="153">
        <f t="shared" si="53"/>
        <v>0</v>
      </c>
      <c r="FQ25" s="153">
        <f t="shared" si="53"/>
        <v>0</v>
      </c>
      <c r="FR25" s="153">
        <f t="shared" si="53"/>
        <v>0</v>
      </c>
      <c r="FS25" s="153">
        <f t="shared" si="53"/>
        <v>0</v>
      </c>
    </row>
    <row r="26" spans="1:256" x14ac:dyDescent="0.25">
      <c r="A26" s="166" t="s">
        <v>17</v>
      </c>
      <c r="B26" s="10" t="s">
        <v>8</v>
      </c>
      <c r="C26" s="166">
        <v>0</v>
      </c>
      <c r="D26" s="166">
        <f>C26+D25</f>
        <v>0</v>
      </c>
      <c r="E26" s="166">
        <f t="shared" ref="E26:P26" si="54">D26+E25</f>
        <v>0</v>
      </c>
      <c r="F26" s="166">
        <f t="shared" si="54"/>
        <v>0</v>
      </c>
      <c r="G26" s="166">
        <f t="shared" si="54"/>
        <v>0</v>
      </c>
      <c r="H26" s="166">
        <f t="shared" si="54"/>
        <v>0</v>
      </c>
      <c r="I26" s="166">
        <f t="shared" si="54"/>
        <v>0</v>
      </c>
      <c r="J26" s="166">
        <f t="shared" si="54"/>
        <v>0.79999999999999982</v>
      </c>
      <c r="K26" s="166">
        <f t="shared" si="54"/>
        <v>0.79999999999999982</v>
      </c>
      <c r="L26" s="166">
        <f t="shared" si="54"/>
        <v>0.79999999999999982</v>
      </c>
      <c r="M26" s="166">
        <f t="shared" si="54"/>
        <v>0.79999999999999982</v>
      </c>
      <c r="N26" s="166">
        <f t="shared" si="54"/>
        <v>0.79999999999999982</v>
      </c>
      <c r="O26" s="166">
        <f t="shared" si="54"/>
        <v>0.79999999999999982</v>
      </c>
      <c r="P26" s="166">
        <f t="shared" si="54"/>
        <v>0.79999999999999982</v>
      </c>
      <c r="Q26" s="166">
        <f>P26+Q25</f>
        <v>0.79999999999999982</v>
      </c>
      <c r="R26" s="166">
        <f>Q26+R25</f>
        <v>1.2516</v>
      </c>
      <c r="S26" s="166">
        <f>R26+S25</f>
        <v>2.873733333333333</v>
      </c>
      <c r="T26" s="166">
        <f t="shared" ref="T26:CE26" si="55">S26+T25</f>
        <v>2.873733333333333</v>
      </c>
      <c r="U26" s="166">
        <f t="shared" si="55"/>
        <v>2.873733333333333</v>
      </c>
      <c r="V26" s="166">
        <f t="shared" si="55"/>
        <v>2.873733333333333</v>
      </c>
      <c r="W26" s="166">
        <f t="shared" si="55"/>
        <v>2.873733333333333</v>
      </c>
      <c r="X26" s="166">
        <f t="shared" si="55"/>
        <v>2.873733333333333</v>
      </c>
      <c r="Y26" s="166">
        <f t="shared" si="55"/>
        <v>4.4777333333333331</v>
      </c>
      <c r="Z26" s="166">
        <f t="shared" si="55"/>
        <v>4.4777333333333331</v>
      </c>
      <c r="AA26" s="166">
        <f t="shared" si="55"/>
        <v>4.4777333333333331</v>
      </c>
      <c r="AB26" s="166">
        <f t="shared" si="55"/>
        <v>4.4777333333333331</v>
      </c>
      <c r="AC26" s="166">
        <f t="shared" si="55"/>
        <v>4.4777333333333331</v>
      </c>
      <c r="AD26" s="166">
        <f t="shared" si="55"/>
        <v>4.4777333333333331</v>
      </c>
      <c r="AE26" s="166">
        <f t="shared" si="55"/>
        <v>4.4777333333333331</v>
      </c>
      <c r="AF26" s="166">
        <f t="shared" si="55"/>
        <v>4.4777333333333331</v>
      </c>
      <c r="AG26" s="166">
        <f t="shared" si="55"/>
        <v>4.4777333333333331</v>
      </c>
      <c r="AH26" s="166">
        <f t="shared" si="55"/>
        <v>4.4777333333333331</v>
      </c>
      <c r="AI26" s="166">
        <f t="shared" si="55"/>
        <v>4.4777333333333331</v>
      </c>
      <c r="AJ26" s="166">
        <f t="shared" si="55"/>
        <v>4.4777333333333331</v>
      </c>
      <c r="AK26" s="166">
        <f t="shared" si="55"/>
        <v>4.4777333333333331</v>
      </c>
      <c r="AL26" s="166">
        <f t="shared" si="55"/>
        <v>4.4777333333333331</v>
      </c>
      <c r="AM26" s="166">
        <f t="shared" si="55"/>
        <v>4.4777333333333331</v>
      </c>
      <c r="AN26" s="166">
        <f t="shared" si="55"/>
        <v>4.4777333333333331</v>
      </c>
      <c r="AO26" s="166">
        <f t="shared" si="55"/>
        <v>4.4777333333333331</v>
      </c>
      <c r="AP26" s="166">
        <f t="shared" si="55"/>
        <v>4.4777333333333331</v>
      </c>
      <c r="AQ26" s="166">
        <f t="shared" si="55"/>
        <v>4.4777333333333331</v>
      </c>
      <c r="AR26" s="166">
        <f t="shared" si="55"/>
        <v>4.4777333333333331</v>
      </c>
      <c r="AS26" s="166">
        <f t="shared" si="55"/>
        <v>4.4777333333333331</v>
      </c>
      <c r="AT26" s="166">
        <f t="shared" si="55"/>
        <v>4.4777333333333331</v>
      </c>
      <c r="AU26" s="166">
        <f t="shared" si="55"/>
        <v>4.4777333333333331</v>
      </c>
      <c r="AV26" s="166">
        <f t="shared" si="55"/>
        <v>4.4777333333333331</v>
      </c>
      <c r="AW26" s="166">
        <f t="shared" si="55"/>
        <v>5.0098933333333333</v>
      </c>
      <c r="AX26" s="166">
        <f t="shared" si="55"/>
        <v>5.0098933333333333</v>
      </c>
      <c r="AY26" s="166">
        <f t="shared" si="55"/>
        <v>5.0098933333333333</v>
      </c>
      <c r="AZ26" s="166">
        <f t="shared" si="55"/>
        <v>5.0098933333333333</v>
      </c>
      <c r="BA26" s="166">
        <f t="shared" si="55"/>
        <v>5.0098933333333333</v>
      </c>
      <c r="BB26" s="166">
        <f t="shared" si="55"/>
        <v>5.0098933333333333</v>
      </c>
      <c r="BC26" s="166">
        <f t="shared" si="55"/>
        <v>5.0098933333333333</v>
      </c>
      <c r="BD26" s="166">
        <f t="shared" si="55"/>
        <v>7.8109599999999997</v>
      </c>
      <c r="BE26" s="166">
        <f t="shared" si="55"/>
        <v>7.8109599999999997</v>
      </c>
      <c r="BF26" s="166">
        <f t="shared" si="55"/>
        <v>7.8109599999999997</v>
      </c>
      <c r="BG26" s="166">
        <f t="shared" si="55"/>
        <v>7.8109599999999997</v>
      </c>
      <c r="BH26" s="166">
        <f t="shared" si="55"/>
        <v>7.8109599999999997</v>
      </c>
      <c r="BI26" s="166">
        <f t="shared" si="55"/>
        <v>7.8109599999999997</v>
      </c>
      <c r="BJ26" s="166">
        <f t="shared" si="55"/>
        <v>7.8109599999999997</v>
      </c>
      <c r="BK26" s="166">
        <f t="shared" si="55"/>
        <v>7.8109599999999997</v>
      </c>
      <c r="BL26" s="166">
        <f t="shared" si="55"/>
        <v>14.597519999999999</v>
      </c>
      <c r="BM26" s="166">
        <f t="shared" si="55"/>
        <v>21.608814113922119</v>
      </c>
      <c r="BN26" s="166">
        <f t="shared" si="55"/>
        <v>21.608814113922119</v>
      </c>
      <c r="BO26" s="166">
        <f t="shared" si="55"/>
        <v>21.608814113922119</v>
      </c>
      <c r="BP26" s="166">
        <f t="shared" si="55"/>
        <v>21.608814113922119</v>
      </c>
      <c r="BQ26" s="166">
        <f t="shared" si="55"/>
        <v>24.277080780588786</v>
      </c>
      <c r="BR26" s="166">
        <f t="shared" si="55"/>
        <v>24.277080780588786</v>
      </c>
      <c r="BS26" s="166">
        <f t="shared" si="55"/>
        <v>24.277080780588786</v>
      </c>
      <c r="BT26" s="166">
        <f t="shared" si="55"/>
        <v>24.277080780588786</v>
      </c>
      <c r="BU26" s="166">
        <f t="shared" si="55"/>
        <v>24.277080780588786</v>
      </c>
      <c r="BV26" s="166">
        <f t="shared" si="55"/>
        <v>24.277080780588786</v>
      </c>
      <c r="BW26" s="166">
        <f t="shared" si="55"/>
        <v>24.277080780588786</v>
      </c>
      <c r="BX26" s="166">
        <f t="shared" si="55"/>
        <v>24.277080780588786</v>
      </c>
      <c r="BY26" s="166">
        <f t="shared" si="55"/>
        <v>24.277080780588786</v>
      </c>
      <c r="BZ26" s="166">
        <f t="shared" si="55"/>
        <v>24.277080780588786</v>
      </c>
      <c r="CA26" s="166">
        <f t="shared" si="55"/>
        <v>24.277080780588786</v>
      </c>
      <c r="CB26" s="166">
        <f t="shared" si="55"/>
        <v>24.277080780588786</v>
      </c>
      <c r="CC26" s="166">
        <f t="shared" si="55"/>
        <v>24.277080780588786</v>
      </c>
      <c r="CD26" s="166">
        <f t="shared" si="55"/>
        <v>24.277080780588786</v>
      </c>
      <c r="CE26" s="166">
        <f t="shared" si="55"/>
        <v>24.277080780588786</v>
      </c>
      <c r="CF26" s="166">
        <f t="shared" ref="CF26:EQ26" si="56">CE26+CF25</f>
        <v>24.277080780588786</v>
      </c>
      <c r="CG26" s="166">
        <f t="shared" si="56"/>
        <v>42.740208053316053</v>
      </c>
      <c r="CH26" s="166">
        <f t="shared" si="56"/>
        <v>42.740208053316053</v>
      </c>
      <c r="CI26" s="166">
        <f t="shared" si="56"/>
        <v>42.740208053316053</v>
      </c>
      <c r="CJ26" s="166">
        <f t="shared" si="56"/>
        <v>42.740208053316053</v>
      </c>
      <c r="CK26" s="166">
        <f t="shared" si="56"/>
        <v>42.740208053316053</v>
      </c>
      <c r="CL26" s="166">
        <f t="shared" si="56"/>
        <v>42.740208053316053</v>
      </c>
      <c r="CM26" s="166">
        <f t="shared" si="56"/>
        <v>42.740208053316053</v>
      </c>
      <c r="CN26" s="166">
        <f t="shared" si="56"/>
        <v>42.740208053316053</v>
      </c>
      <c r="CO26" s="166">
        <f t="shared" si="56"/>
        <v>42.740208053316053</v>
      </c>
      <c r="CP26" s="166">
        <f t="shared" si="56"/>
        <v>47.967844416952417</v>
      </c>
      <c r="CQ26" s="166">
        <f t="shared" si="56"/>
        <v>47.967844416952417</v>
      </c>
      <c r="CR26" s="166">
        <f t="shared" si="56"/>
        <v>47.967844416952417</v>
      </c>
      <c r="CS26" s="166">
        <f t="shared" si="56"/>
        <v>47.967844416952417</v>
      </c>
      <c r="CT26" s="166">
        <f t="shared" si="56"/>
        <v>47.967844416952417</v>
      </c>
      <c r="CU26" s="166">
        <f t="shared" si="56"/>
        <v>47.967844416952417</v>
      </c>
      <c r="CV26" s="166">
        <f t="shared" si="56"/>
        <v>47.967844416952417</v>
      </c>
      <c r="CW26" s="166">
        <f t="shared" si="56"/>
        <v>47.967844416952417</v>
      </c>
      <c r="CX26" s="166">
        <f t="shared" si="56"/>
        <v>47.967844416952417</v>
      </c>
      <c r="CY26" s="166">
        <f t="shared" si="56"/>
        <v>47.967844416952417</v>
      </c>
      <c r="CZ26" s="166">
        <f t="shared" si="56"/>
        <v>54.262244416952413</v>
      </c>
      <c r="DA26" s="166">
        <f t="shared" si="56"/>
        <v>54.262244416952413</v>
      </c>
      <c r="DB26" s="166">
        <f t="shared" si="56"/>
        <v>54.262244416952413</v>
      </c>
      <c r="DC26" s="166">
        <f t="shared" si="56"/>
        <v>54.262244416952413</v>
      </c>
      <c r="DD26" s="166">
        <f t="shared" si="56"/>
        <v>54.262244416952413</v>
      </c>
      <c r="DE26" s="166">
        <f t="shared" si="56"/>
        <v>54.262244416952413</v>
      </c>
      <c r="DF26" s="166">
        <f t="shared" si="56"/>
        <v>54.262244416952413</v>
      </c>
      <c r="DG26" s="166">
        <f t="shared" si="56"/>
        <v>54.262244416952413</v>
      </c>
      <c r="DH26" s="166">
        <f t="shared" si="56"/>
        <v>54.262244416952413</v>
      </c>
      <c r="DI26" s="166">
        <f t="shared" si="56"/>
        <v>54.262244416952413</v>
      </c>
      <c r="DJ26" s="166">
        <f t="shared" si="56"/>
        <v>54.262244416952413</v>
      </c>
      <c r="DK26" s="166">
        <f t="shared" si="56"/>
        <v>54.262244416952413</v>
      </c>
      <c r="DL26" s="166">
        <f t="shared" si="56"/>
        <v>54.262244416952413</v>
      </c>
      <c r="DM26" s="166">
        <f t="shared" si="56"/>
        <v>54.262244416952413</v>
      </c>
      <c r="DN26" s="166">
        <f t="shared" si="56"/>
        <v>54.262244416952413</v>
      </c>
      <c r="DO26" s="166">
        <f t="shared" si="56"/>
        <v>54.262244416952413</v>
      </c>
      <c r="DP26" s="166">
        <f t="shared" si="56"/>
        <v>54.262244416952413</v>
      </c>
      <c r="DQ26" s="166">
        <f t="shared" si="56"/>
        <v>54.262244416952413</v>
      </c>
      <c r="DR26" s="166">
        <f t="shared" si="56"/>
        <v>79.224308933081446</v>
      </c>
      <c r="DS26" s="166">
        <f t="shared" si="56"/>
        <v>83.233206619417274</v>
      </c>
      <c r="DT26" s="166">
        <f t="shared" si="56"/>
        <v>88.871400167804367</v>
      </c>
      <c r="DU26" s="166">
        <f t="shared" si="56"/>
        <v>96.446092801323857</v>
      </c>
      <c r="DV26" s="166">
        <f t="shared" si="56"/>
        <v>102.41047989809805</v>
      </c>
      <c r="DW26" s="166">
        <f t="shared" si="56"/>
        <v>106.85701528445755</v>
      </c>
      <c r="DX26" s="166">
        <f t="shared" si="56"/>
        <v>118.30475721994142</v>
      </c>
      <c r="DY26" s="166">
        <f t="shared" si="56"/>
        <v>118.30475721994142</v>
      </c>
      <c r="DZ26" s="166">
        <f t="shared" si="56"/>
        <v>118.30475721994142</v>
      </c>
      <c r="EA26" s="166">
        <f t="shared" si="56"/>
        <v>118.30475721994142</v>
      </c>
      <c r="EB26" s="166">
        <f t="shared" si="56"/>
        <v>118.30475721994142</v>
      </c>
      <c r="EC26" s="166">
        <f t="shared" si="56"/>
        <v>118.30475721994142</v>
      </c>
      <c r="ED26" s="166">
        <f t="shared" si="56"/>
        <v>118.30475721994142</v>
      </c>
      <c r="EE26" s="166">
        <f t="shared" si="56"/>
        <v>121.14527334897367</v>
      </c>
      <c r="EF26" s="166">
        <f t="shared" si="56"/>
        <v>130.72643666460056</v>
      </c>
      <c r="EG26" s="166">
        <f t="shared" si="56"/>
        <v>130.72643666460056</v>
      </c>
      <c r="EH26" s="166">
        <f t="shared" si="56"/>
        <v>130.72643666460056</v>
      </c>
      <c r="EI26" s="166">
        <f t="shared" si="56"/>
        <v>130.72643666460056</v>
      </c>
      <c r="EJ26" s="166">
        <f t="shared" si="56"/>
        <v>132.19946892266506</v>
      </c>
      <c r="EK26" s="166">
        <f t="shared" si="56"/>
        <v>132.19946892266506</v>
      </c>
      <c r="EL26" s="166">
        <f t="shared" si="56"/>
        <v>132.19946892266506</v>
      </c>
      <c r="EM26" s="166">
        <f t="shared" si="56"/>
        <v>132.19946892266506</v>
      </c>
      <c r="EN26" s="166">
        <f t="shared" si="56"/>
        <v>132.19946892266506</v>
      </c>
      <c r="EO26" s="166">
        <f t="shared" si="56"/>
        <v>132.19946892266506</v>
      </c>
      <c r="EP26" s="166">
        <f t="shared" si="56"/>
        <v>132.19946892266506</v>
      </c>
      <c r="EQ26" s="166">
        <f t="shared" si="56"/>
        <v>133.30463021298763</v>
      </c>
      <c r="ER26" s="166">
        <f t="shared" ref="ER26:FS26" si="57">EQ26+ER25</f>
        <v>133.30463021298763</v>
      </c>
      <c r="ES26" s="166">
        <f t="shared" si="57"/>
        <v>133.30463021298763</v>
      </c>
      <c r="ET26" s="166">
        <f t="shared" si="57"/>
        <v>133.30463021298763</v>
      </c>
      <c r="EU26" s="166">
        <f t="shared" si="57"/>
        <v>133.30463021298763</v>
      </c>
      <c r="EV26" s="166">
        <f t="shared" si="57"/>
        <v>133.30463021298763</v>
      </c>
      <c r="EW26" s="166">
        <f t="shared" si="57"/>
        <v>134.30463021298763</v>
      </c>
      <c r="EX26" s="166">
        <f t="shared" si="57"/>
        <v>134.30463021298763</v>
      </c>
      <c r="EY26" s="166">
        <f t="shared" si="57"/>
        <v>134.30463021298763</v>
      </c>
      <c r="EZ26" s="166">
        <f t="shared" si="57"/>
        <v>134.30463021298763</v>
      </c>
      <c r="FA26" s="166">
        <f t="shared" si="57"/>
        <v>134.50463021298762</v>
      </c>
      <c r="FB26" s="166">
        <f t="shared" si="57"/>
        <v>134.50463021298762</v>
      </c>
      <c r="FC26" s="166">
        <f t="shared" si="57"/>
        <v>134.50463021298762</v>
      </c>
      <c r="FD26" s="166">
        <f t="shared" si="57"/>
        <v>134.50463021298762</v>
      </c>
      <c r="FE26" s="166">
        <f t="shared" si="57"/>
        <v>136.00463021298762</v>
      </c>
      <c r="FF26" s="166">
        <f t="shared" si="57"/>
        <v>136.00463021298762</v>
      </c>
      <c r="FG26" s="166">
        <f t="shared" si="57"/>
        <v>136.60463021298762</v>
      </c>
      <c r="FH26" s="166">
        <f t="shared" si="57"/>
        <v>136.60463021298762</v>
      </c>
      <c r="FI26" s="166">
        <f t="shared" si="57"/>
        <v>136.60463021298762</v>
      </c>
      <c r="FJ26" s="166">
        <f t="shared" si="57"/>
        <v>136.60463021298762</v>
      </c>
      <c r="FK26" s="166">
        <f t="shared" si="57"/>
        <v>136.60463021298762</v>
      </c>
      <c r="FL26" s="166">
        <f t="shared" si="57"/>
        <v>136.60463021298762</v>
      </c>
      <c r="FM26" s="166">
        <f t="shared" si="57"/>
        <v>136.60463021298762</v>
      </c>
      <c r="FN26" s="166">
        <f t="shared" si="57"/>
        <v>136.60463021298762</v>
      </c>
      <c r="FO26" s="166">
        <f t="shared" si="57"/>
        <v>136.60463021298762</v>
      </c>
      <c r="FP26" s="166">
        <f t="shared" si="57"/>
        <v>136.60463021298762</v>
      </c>
      <c r="FQ26" s="166">
        <f t="shared" si="57"/>
        <v>136.60463021298762</v>
      </c>
      <c r="FR26" s="166">
        <f t="shared" si="57"/>
        <v>136.60463021298762</v>
      </c>
      <c r="FS26" s="166">
        <f t="shared" si="57"/>
        <v>136.60463021298762</v>
      </c>
    </row>
    <row r="27" spans="1:256" s="14" customFormat="1" ht="5.25" customHeight="1" x14ac:dyDescent="0.25">
      <c r="B27" s="15"/>
    </row>
    <row r="28" spans="1:256" x14ac:dyDescent="0.25">
      <c r="A28" t="s">
        <v>96</v>
      </c>
      <c r="B28" s="10" t="s">
        <v>8</v>
      </c>
      <c r="C28" s="55">
        <f>'Raw Data'!D227</f>
        <v>44</v>
      </c>
      <c r="D28" s="4">
        <f t="shared" ref="D28:AI28" si="58">IF(C28+D17-D25-D35&gt;0, C28+D17-D25-D35, 0)</f>
        <v>45.047435268110668</v>
      </c>
      <c r="E28" s="4">
        <f t="shared" si="58"/>
        <v>45.820845630257814</v>
      </c>
      <c r="F28" s="4">
        <f t="shared" si="58"/>
        <v>46.478818452971005</v>
      </c>
      <c r="G28" s="4">
        <f t="shared" si="58"/>
        <v>47.063182442177741</v>
      </c>
      <c r="H28" s="4">
        <f t="shared" si="58"/>
        <v>47.484124947163743</v>
      </c>
      <c r="I28" s="4">
        <f t="shared" si="58"/>
        <v>47.75650464410004</v>
      </c>
      <c r="J28" s="4">
        <f t="shared" si="58"/>
        <v>47.148161322356991</v>
      </c>
      <c r="K28" s="4">
        <f t="shared" si="58"/>
        <v>47.631091237664414</v>
      </c>
      <c r="L28" s="4">
        <f t="shared" si="58"/>
        <v>47.919928007348439</v>
      </c>
      <c r="M28" s="4">
        <f t="shared" si="58"/>
        <v>48.23483121924275</v>
      </c>
      <c r="N28" s="4">
        <f t="shared" si="58"/>
        <v>48.880161342806446</v>
      </c>
      <c r="O28" s="4">
        <f t="shared" si="58"/>
        <v>49.546609144162723</v>
      </c>
      <c r="P28" s="4">
        <f t="shared" si="58"/>
        <v>50.359871913524891</v>
      </c>
      <c r="Q28" s="4">
        <f t="shared" si="58"/>
        <v>51.304063585234942</v>
      </c>
      <c r="R28" s="4">
        <f t="shared" si="58"/>
        <v>51.598875910669484</v>
      </c>
      <c r="S28" s="4">
        <f t="shared" si="58"/>
        <v>50.358698246122415</v>
      </c>
      <c r="T28" s="4">
        <f t="shared" si="58"/>
        <v>51.942699867913305</v>
      </c>
      <c r="U28" s="4">
        <f t="shared" si="58"/>
        <v>53.719916788309412</v>
      </c>
      <c r="V28" s="4">
        <f t="shared" si="58"/>
        <v>54.993735676542066</v>
      </c>
      <c r="W28" s="4">
        <f t="shared" si="58"/>
        <v>56.200309429378862</v>
      </c>
      <c r="X28" s="4">
        <f t="shared" si="58"/>
        <v>57.658621167330146</v>
      </c>
      <c r="Y28" s="4">
        <f t="shared" si="58"/>
        <v>57.05468406995702</v>
      </c>
      <c r="Z28" s="4">
        <f t="shared" si="58"/>
        <v>57.675598766417963</v>
      </c>
      <c r="AA28" s="4">
        <f t="shared" si="58"/>
        <v>58.94355256933941</v>
      </c>
      <c r="AB28" s="4">
        <f t="shared" si="58"/>
        <v>43.285274786202343</v>
      </c>
      <c r="AC28" s="4">
        <f t="shared" si="58"/>
        <v>45.604246517704162</v>
      </c>
      <c r="AD28" s="4">
        <f t="shared" si="58"/>
        <v>47.840455316932236</v>
      </c>
      <c r="AE28" s="4">
        <f t="shared" si="58"/>
        <v>50.118698715717827</v>
      </c>
      <c r="AF28" s="4">
        <f t="shared" si="58"/>
        <v>53.425262076259884</v>
      </c>
      <c r="AG28" s="4">
        <f t="shared" si="58"/>
        <v>56.734313234300643</v>
      </c>
      <c r="AH28" s="4">
        <f t="shared" si="58"/>
        <v>42.014049777374588</v>
      </c>
      <c r="AI28" s="4">
        <f t="shared" si="58"/>
        <v>45.380877782092412</v>
      </c>
      <c r="AJ28" s="4">
        <f t="shared" ref="AJ28:BO28" si="59">IF(AI28+AJ17-AJ25-AJ35&gt;0, AI28+AJ17-AJ25-AJ35, 0)</f>
        <v>48.062137346527891</v>
      </c>
      <c r="AK28" s="4">
        <f t="shared" si="59"/>
        <v>50.460542995578962</v>
      </c>
      <c r="AL28" s="4">
        <f t="shared" si="59"/>
        <v>52.885524487950818</v>
      </c>
      <c r="AM28" s="4">
        <f t="shared" si="59"/>
        <v>55.737514385774148</v>
      </c>
      <c r="AN28" s="4">
        <f t="shared" si="59"/>
        <v>59.76826678452391</v>
      </c>
      <c r="AO28" s="4">
        <f t="shared" si="59"/>
        <v>45.594041981962718</v>
      </c>
      <c r="AP28" s="4">
        <f t="shared" si="59"/>
        <v>48.738346080597779</v>
      </c>
      <c r="AQ28" s="4">
        <f t="shared" si="59"/>
        <v>51.817833838852785</v>
      </c>
      <c r="AR28" s="4">
        <f t="shared" si="59"/>
        <v>55.280126825811152</v>
      </c>
      <c r="AS28" s="4">
        <f t="shared" si="59"/>
        <v>59.116158152759049</v>
      </c>
      <c r="AT28" s="4">
        <f t="shared" si="59"/>
        <v>62.906134612739059</v>
      </c>
      <c r="AU28" s="4">
        <f t="shared" si="59"/>
        <v>53.204519614864701</v>
      </c>
      <c r="AV28" s="4">
        <f t="shared" si="59"/>
        <v>59.284227904774063</v>
      </c>
      <c r="AW28" s="4">
        <f t="shared" si="59"/>
        <v>64.648318193861357</v>
      </c>
      <c r="AX28" s="4">
        <f t="shared" si="59"/>
        <v>69.332915044452065</v>
      </c>
      <c r="AY28" s="4">
        <f t="shared" si="59"/>
        <v>74.259493293324823</v>
      </c>
      <c r="AZ28" s="4">
        <f t="shared" si="59"/>
        <v>64.805265565737912</v>
      </c>
      <c r="BA28" s="4">
        <f t="shared" si="59"/>
        <v>70.486356565737907</v>
      </c>
      <c r="BB28" s="4">
        <f t="shared" si="59"/>
        <v>76.363830282330696</v>
      </c>
      <c r="BC28" s="4">
        <f t="shared" si="59"/>
        <v>82.989046602606962</v>
      </c>
      <c r="BD28" s="4">
        <f t="shared" si="59"/>
        <v>63.724620367732996</v>
      </c>
      <c r="BE28" s="4">
        <f t="shared" si="59"/>
        <v>69.758824292269708</v>
      </c>
      <c r="BF28" s="4">
        <f t="shared" si="59"/>
        <v>75.611855236736304</v>
      </c>
      <c r="BG28" s="4">
        <f t="shared" si="59"/>
        <v>81.984761904779447</v>
      </c>
      <c r="BH28" s="4">
        <f t="shared" si="59"/>
        <v>88.609963583584687</v>
      </c>
      <c r="BI28" s="4">
        <f t="shared" si="59"/>
        <v>63.087710358838528</v>
      </c>
      <c r="BJ28" s="4">
        <f t="shared" si="59"/>
        <v>73.656177668551891</v>
      </c>
      <c r="BK28" s="4">
        <f t="shared" si="59"/>
        <v>80.147203904113269</v>
      </c>
      <c r="BL28" s="4">
        <f t="shared" si="59"/>
        <v>79.251946546935542</v>
      </c>
      <c r="BM28" s="4">
        <f t="shared" si="59"/>
        <v>77.652793698882562</v>
      </c>
      <c r="BN28" s="4">
        <f t="shared" si="59"/>
        <v>83.076793698882568</v>
      </c>
      <c r="BO28" s="4">
        <f t="shared" si="59"/>
        <v>66.135815745571975</v>
      </c>
      <c r="BP28" s="4">
        <f t="shared" ref="BP28:CU28" si="60">IF(BO28+BP17-BP25-BP35&gt;0, BO28+BP17-BP25-BP35, 0)</f>
        <v>75.495815745571974</v>
      </c>
      <c r="BQ28" s="4">
        <f t="shared" si="60"/>
        <v>79.801561682665067</v>
      </c>
      <c r="BR28" s="4">
        <f t="shared" si="60"/>
        <v>69.171369173117142</v>
      </c>
      <c r="BS28" s="4">
        <f t="shared" si="60"/>
        <v>75.424183351583935</v>
      </c>
      <c r="BT28" s="4">
        <f t="shared" si="60"/>
        <v>80.779035036154241</v>
      </c>
      <c r="BU28" s="4">
        <f t="shared" si="60"/>
        <v>87.778223726339789</v>
      </c>
      <c r="BV28" s="4">
        <f t="shared" si="60"/>
        <v>93.837226561054123</v>
      </c>
      <c r="BW28" s="4">
        <f t="shared" si="60"/>
        <v>66.305137334436267</v>
      </c>
      <c r="BX28" s="4">
        <f t="shared" si="60"/>
        <v>69.724605870813221</v>
      </c>
      <c r="BY28" s="4">
        <f t="shared" si="60"/>
        <v>76.3171859794558</v>
      </c>
      <c r="BZ28" s="4">
        <f t="shared" si="60"/>
        <v>80.618495488733146</v>
      </c>
      <c r="CA28" s="4">
        <f t="shared" si="60"/>
        <v>83.177891545862053</v>
      </c>
      <c r="CB28" s="4">
        <f t="shared" si="60"/>
        <v>49.039170526753765</v>
      </c>
      <c r="CC28" s="4">
        <f t="shared" si="60"/>
        <v>54.962370526753766</v>
      </c>
      <c r="CD28" s="4">
        <f t="shared" si="60"/>
        <v>61.562070233785015</v>
      </c>
      <c r="CE28" s="4">
        <f t="shared" si="60"/>
        <v>66.860595929585799</v>
      </c>
      <c r="CF28" s="4">
        <f t="shared" si="60"/>
        <v>47.987214103756031</v>
      </c>
      <c r="CG28" s="4">
        <f t="shared" si="60"/>
        <v>35.251098092015091</v>
      </c>
      <c r="CH28" s="4">
        <f t="shared" si="60"/>
        <v>40.445694954808062</v>
      </c>
      <c r="CI28" s="4">
        <f t="shared" si="60"/>
        <v>46.39958167355806</v>
      </c>
      <c r="CJ28" s="4">
        <f t="shared" si="60"/>
        <v>52.355537484104936</v>
      </c>
      <c r="CK28" s="4">
        <f t="shared" si="60"/>
        <v>36.215609619301304</v>
      </c>
      <c r="CL28" s="4">
        <f t="shared" si="60"/>
        <v>39.294102127235874</v>
      </c>
      <c r="CM28" s="4">
        <f t="shared" si="60"/>
        <v>44.94462886063431</v>
      </c>
      <c r="CN28" s="4">
        <f t="shared" si="60"/>
        <v>50.620458480995637</v>
      </c>
      <c r="CO28" s="4">
        <f t="shared" si="60"/>
        <v>54.998058480995638</v>
      </c>
      <c r="CP28" s="4">
        <f t="shared" si="60"/>
        <v>34.273739314811507</v>
      </c>
      <c r="CQ28" s="4">
        <f t="shared" si="60"/>
        <v>38.939339314811505</v>
      </c>
      <c r="CR28" s="4">
        <f t="shared" si="60"/>
        <v>43.864139314811503</v>
      </c>
      <c r="CS28" s="4">
        <f t="shared" si="60"/>
        <v>49.076939314811504</v>
      </c>
      <c r="CT28" s="4">
        <f t="shared" si="60"/>
        <v>41.594625939015323</v>
      </c>
      <c r="CU28" s="4">
        <f t="shared" si="60"/>
        <v>47.268225939015323</v>
      </c>
      <c r="CV28" s="4">
        <f t="shared" ref="CV28:EA28" si="61">IF(CU28+CV17-CV25-CV35&gt;0, CU28+CV17-CV25-CV35, 0)</f>
        <v>52.663425939015326</v>
      </c>
      <c r="CW28" s="4">
        <f t="shared" si="61"/>
        <v>59.060422398976264</v>
      </c>
      <c r="CX28" s="4">
        <f t="shared" si="61"/>
        <v>65.341325414112987</v>
      </c>
      <c r="CY28" s="4">
        <f t="shared" si="61"/>
        <v>43.124828176736699</v>
      </c>
      <c r="CZ28" s="4">
        <f t="shared" si="61"/>
        <v>41.22273744187342</v>
      </c>
      <c r="DA28" s="4">
        <f t="shared" si="61"/>
        <v>46.536869216775763</v>
      </c>
      <c r="DB28" s="4">
        <f t="shared" si="61"/>
        <v>51.54792802414881</v>
      </c>
      <c r="DC28" s="4">
        <f t="shared" si="61"/>
        <v>56.641736312723026</v>
      </c>
      <c r="DD28" s="4">
        <f t="shared" si="61"/>
        <v>42.401458449202295</v>
      </c>
      <c r="DE28" s="4">
        <f t="shared" si="61"/>
        <v>48.270428633528468</v>
      </c>
      <c r="DF28" s="4">
        <f t="shared" si="61"/>
        <v>53.194246382551903</v>
      </c>
      <c r="DG28" s="4">
        <f t="shared" si="61"/>
        <v>59.887428755598776</v>
      </c>
      <c r="DH28" s="4">
        <f t="shared" si="61"/>
        <v>40.473006894594093</v>
      </c>
      <c r="DI28" s="4">
        <f t="shared" si="61"/>
        <v>46.009264371400732</v>
      </c>
      <c r="DJ28" s="4">
        <f t="shared" si="61"/>
        <v>51.136258695131204</v>
      </c>
      <c r="DK28" s="4">
        <f t="shared" si="61"/>
        <v>56.459325101381204</v>
      </c>
      <c r="DL28" s="4">
        <f t="shared" si="61"/>
        <v>61.258266751771828</v>
      </c>
      <c r="DM28" s="4">
        <f t="shared" si="61"/>
        <v>66.310657498842147</v>
      </c>
      <c r="DN28" s="4">
        <f t="shared" si="61"/>
        <v>53.600308727514687</v>
      </c>
      <c r="DO28" s="4">
        <f t="shared" si="61"/>
        <v>59.995755955064816</v>
      </c>
      <c r="DP28" s="4">
        <f t="shared" si="61"/>
        <v>65.006048619773452</v>
      </c>
      <c r="DQ28" s="4">
        <f t="shared" si="61"/>
        <v>70.488966384360438</v>
      </c>
      <c r="DR28" s="4">
        <f t="shared" si="61"/>
        <v>48.873957313427496</v>
      </c>
      <c r="DS28" s="4">
        <f t="shared" si="61"/>
        <v>46.989191746078646</v>
      </c>
      <c r="DT28" s="4">
        <f t="shared" si="61"/>
        <v>42.683853156360385</v>
      </c>
      <c r="DU28" s="4">
        <f t="shared" si="61"/>
        <v>35.933221817533315</v>
      </c>
      <c r="DV28" s="4">
        <f t="shared" si="61"/>
        <v>32.037044237436284</v>
      </c>
      <c r="DW28" s="4">
        <f t="shared" si="61"/>
        <v>30.406471439353375</v>
      </c>
      <c r="DX28" s="4">
        <f t="shared" si="61"/>
        <v>19.434312118735022</v>
      </c>
      <c r="DY28" s="4">
        <f t="shared" si="61"/>
        <v>21.094490934925673</v>
      </c>
      <c r="DZ28" s="4">
        <f t="shared" si="61"/>
        <v>23.888751777616218</v>
      </c>
      <c r="EA28" s="4">
        <f t="shared" si="61"/>
        <v>26.757243025425922</v>
      </c>
      <c r="EB28" s="4">
        <f t="shared" ref="EB28:FG28" si="62">IF(EA28+EB17-EB25-EB35&gt;0, EA28+EB17-EB25-EB35, 0)</f>
        <v>29.015156088475237</v>
      </c>
      <c r="EC28" s="4">
        <f t="shared" si="62"/>
        <v>30.982821363248149</v>
      </c>
      <c r="ED28" s="4">
        <f t="shared" si="62"/>
        <v>33.459117154833748</v>
      </c>
      <c r="EE28" s="4">
        <f t="shared" si="62"/>
        <v>32.527847779768102</v>
      </c>
      <c r="EF28" s="4">
        <f t="shared" si="62"/>
        <v>25.607116246594515</v>
      </c>
      <c r="EG28" s="4">
        <f t="shared" si="62"/>
        <v>27.888300121924548</v>
      </c>
      <c r="EH28" s="4">
        <f t="shared" si="62"/>
        <v>29.888276627465579</v>
      </c>
      <c r="EI28" s="4">
        <f t="shared" si="62"/>
        <v>31.447249547608415</v>
      </c>
      <c r="EJ28" s="4">
        <f t="shared" si="62"/>
        <v>30.147741557427928</v>
      </c>
      <c r="EK28" s="4">
        <f t="shared" si="62"/>
        <v>31.336342037552281</v>
      </c>
      <c r="EL28" s="4">
        <f t="shared" si="62"/>
        <v>32.522409284415239</v>
      </c>
      <c r="EM28" s="4">
        <f t="shared" si="62"/>
        <v>33.540836086335659</v>
      </c>
      <c r="EN28" s="4">
        <f t="shared" si="62"/>
        <v>34.647894262976202</v>
      </c>
      <c r="EO28" s="4">
        <f t="shared" si="62"/>
        <v>35.719799333670423</v>
      </c>
      <c r="EP28" s="4">
        <f t="shared" si="62"/>
        <v>36.374614438624128</v>
      </c>
      <c r="EQ28" s="4">
        <f t="shared" si="62"/>
        <v>35.683334630663808</v>
      </c>
      <c r="ER28" s="4">
        <f t="shared" si="62"/>
        <v>36.535805529292041</v>
      </c>
      <c r="ES28" s="4">
        <f t="shared" si="62"/>
        <v>37.046303468878683</v>
      </c>
      <c r="ET28" s="4">
        <f t="shared" si="62"/>
        <v>37.608567398722585</v>
      </c>
      <c r="EU28" s="4">
        <f t="shared" si="62"/>
        <v>38.289807575877127</v>
      </c>
      <c r="EV28" s="4">
        <f t="shared" si="62"/>
        <v>38.879264777834827</v>
      </c>
      <c r="EW28" s="4">
        <f t="shared" si="62"/>
        <v>38.126726150448732</v>
      </c>
      <c r="EX28" s="4">
        <f t="shared" si="62"/>
        <v>38.777631401951723</v>
      </c>
      <c r="EY28" s="4">
        <f t="shared" si="62"/>
        <v>39.123781812127049</v>
      </c>
      <c r="EZ28" s="4">
        <f t="shared" si="62"/>
        <v>39.546524631913123</v>
      </c>
      <c r="FA28" s="4">
        <f t="shared" si="62"/>
        <v>39.596263414557392</v>
      </c>
      <c r="FB28" s="4">
        <f t="shared" si="62"/>
        <v>39.993748980696616</v>
      </c>
      <c r="FC28" s="4">
        <f t="shared" si="62"/>
        <v>40.332295149500787</v>
      </c>
      <c r="FD28" s="4">
        <f t="shared" si="62"/>
        <v>40.570606487925467</v>
      </c>
      <c r="FE28" s="4">
        <f t="shared" si="62"/>
        <v>39.338262927468236</v>
      </c>
      <c r="FF28" s="4">
        <f t="shared" si="62"/>
        <v>39.68241437667173</v>
      </c>
      <c r="FG28" s="4">
        <f t="shared" si="62"/>
        <v>39.192970848019534</v>
      </c>
      <c r="FH28" s="4">
        <f t="shared" ref="FH28:FS28" si="63">IF(FG28+FH17-FH25-FH35&gt;0, FG28+FH17-FH25-FH35, 0)</f>
        <v>39.676697766716892</v>
      </c>
      <c r="FI28" s="4">
        <f t="shared" si="63"/>
        <v>40.130331766541417</v>
      </c>
      <c r="FJ28" s="4">
        <f t="shared" si="63"/>
        <v>40.530498289997993</v>
      </c>
      <c r="FK28" s="4">
        <f t="shared" si="63"/>
        <v>40.761320400174078</v>
      </c>
      <c r="FL28" s="4">
        <f t="shared" si="63"/>
        <v>41.111685669358188</v>
      </c>
      <c r="FM28" s="4">
        <f t="shared" si="63"/>
        <v>41.48936061852735</v>
      </c>
      <c r="FN28" s="4">
        <f t="shared" si="63"/>
        <v>41.904185485775884</v>
      </c>
      <c r="FO28" s="4">
        <f t="shared" si="63"/>
        <v>41.938436197425538</v>
      </c>
      <c r="FP28" s="4">
        <f t="shared" si="63"/>
        <v>42.004278805042915</v>
      </c>
      <c r="FQ28" s="4">
        <f t="shared" si="63"/>
        <v>42.133255981589969</v>
      </c>
      <c r="FR28" s="4">
        <f t="shared" si="63"/>
        <v>42.441682373668371</v>
      </c>
      <c r="FS28" s="4">
        <f t="shared" si="63"/>
        <v>42.946937238361059</v>
      </c>
    </row>
    <row r="29" spans="1:256" x14ac:dyDescent="0.25">
      <c r="A29" t="s">
        <v>97</v>
      </c>
      <c r="B29" s="10" t="s">
        <v>8</v>
      </c>
      <c r="C29" s="4" t="str">
        <f t="shared" ref="C29:AH29" si="64">IF(ISNUMBER(C46),C51+C52+C53+C54,"")</f>
        <v/>
      </c>
      <c r="D29" s="4" t="str">
        <f t="shared" si="64"/>
        <v/>
      </c>
      <c r="E29" s="4" t="str">
        <f t="shared" si="64"/>
        <v/>
      </c>
      <c r="F29" s="4" t="str">
        <f t="shared" si="64"/>
        <v/>
      </c>
      <c r="G29" s="4" t="str">
        <f t="shared" si="64"/>
        <v/>
      </c>
      <c r="H29" s="4" t="str">
        <f t="shared" si="64"/>
        <v/>
      </c>
      <c r="I29" s="4" t="str">
        <f t="shared" si="64"/>
        <v/>
      </c>
      <c r="J29" s="4" t="str">
        <f t="shared" si="64"/>
        <v/>
      </c>
      <c r="K29" s="4" t="str">
        <f t="shared" si="64"/>
        <v/>
      </c>
      <c r="L29" s="4" t="str">
        <f t="shared" si="64"/>
        <v/>
      </c>
      <c r="M29" s="4" t="str">
        <f t="shared" si="64"/>
        <v/>
      </c>
      <c r="N29" s="4" t="str">
        <f t="shared" si="64"/>
        <v/>
      </c>
      <c r="O29" s="4" t="str">
        <f t="shared" si="64"/>
        <v/>
      </c>
      <c r="P29" s="4" t="str">
        <f t="shared" si="64"/>
        <v/>
      </c>
      <c r="Q29" s="4" t="str">
        <f t="shared" si="64"/>
        <v/>
      </c>
      <c r="R29" s="4" t="str">
        <f t="shared" si="64"/>
        <v/>
      </c>
      <c r="S29" s="4" t="str">
        <f t="shared" si="64"/>
        <v/>
      </c>
      <c r="T29" s="4" t="str">
        <f t="shared" si="64"/>
        <v/>
      </c>
      <c r="U29" s="4" t="str">
        <f t="shared" si="64"/>
        <v/>
      </c>
      <c r="V29" s="4" t="str">
        <f t="shared" si="64"/>
        <v/>
      </c>
      <c r="W29" s="4" t="str">
        <f t="shared" si="64"/>
        <v/>
      </c>
      <c r="X29" s="4" t="str">
        <f t="shared" si="64"/>
        <v/>
      </c>
      <c r="Y29" s="4" t="str">
        <f t="shared" si="64"/>
        <v/>
      </c>
      <c r="Z29" s="4" t="str">
        <f t="shared" si="64"/>
        <v/>
      </c>
      <c r="AA29" s="4">
        <f t="shared" si="64"/>
        <v>56.214678952488377</v>
      </c>
      <c r="AB29" s="4" t="str">
        <f t="shared" si="64"/>
        <v/>
      </c>
      <c r="AC29" s="4" t="str">
        <f t="shared" si="64"/>
        <v/>
      </c>
      <c r="AD29" s="4" t="str">
        <f t="shared" si="64"/>
        <v/>
      </c>
      <c r="AE29" s="4">
        <f t="shared" si="64"/>
        <v>43.129061577253346</v>
      </c>
      <c r="AF29" s="4" t="str">
        <f t="shared" si="64"/>
        <v/>
      </c>
      <c r="AG29" s="4">
        <f t="shared" si="64"/>
        <v>53.312546203546731</v>
      </c>
      <c r="AH29" s="4" t="str">
        <f t="shared" si="64"/>
        <v/>
      </c>
      <c r="AI29" s="4">
        <f t="shared" ref="AI29:BN29" si="65">IF(ISNUMBER(AI46),AI51+AI52+AI53+AI54,"")</f>
        <v>20.389076211452398</v>
      </c>
      <c r="AJ29" s="4" t="str">
        <f t="shared" si="65"/>
        <v/>
      </c>
      <c r="AK29" s="4" t="str">
        <f t="shared" si="65"/>
        <v/>
      </c>
      <c r="AL29" s="4" t="str">
        <f t="shared" si="65"/>
        <v/>
      </c>
      <c r="AM29" s="4" t="str">
        <f t="shared" si="65"/>
        <v/>
      </c>
      <c r="AN29" s="4">
        <f t="shared" si="65"/>
        <v>47.034403704210817</v>
      </c>
      <c r="AO29" s="4" t="str">
        <f t="shared" si="65"/>
        <v/>
      </c>
      <c r="AP29" s="4">
        <f t="shared" si="65"/>
        <v>22.424231220024375</v>
      </c>
      <c r="AQ29" s="4" t="str">
        <f t="shared" si="65"/>
        <v/>
      </c>
      <c r="AR29" s="4" t="str">
        <f t="shared" si="65"/>
        <v/>
      </c>
      <c r="AS29" s="4" t="str">
        <f t="shared" si="65"/>
        <v/>
      </c>
      <c r="AT29" s="4">
        <f t="shared" si="65"/>
        <v>57.451668414205578</v>
      </c>
      <c r="AU29" s="4" t="str">
        <f t="shared" si="65"/>
        <v/>
      </c>
      <c r="AV29" s="4">
        <f t="shared" si="65"/>
        <v>25.62537654220478</v>
      </c>
      <c r="AW29" s="4" t="str">
        <f t="shared" si="65"/>
        <v/>
      </c>
      <c r="AX29" s="4" t="str">
        <f t="shared" si="65"/>
        <v/>
      </c>
      <c r="AY29" s="4">
        <f t="shared" si="65"/>
        <v>60.501482311672795</v>
      </c>
      <c r="AZ29" s="4" t="str">
        <f t="shared" si="65"/>
        <v/>
      </c>
      <c r="BA29" s="4">
        <f t="shared" si="65"/>
        <v>32.038377816410332</v>
      </c>
      <c r="BB29" s="4" t="str">
        <f t="shared" si="65"/>
        <v/>
      </c>
      <c r="BC29" s="4">
        <f t="shared" si="65"/>
        <v>68.682672662403832</v>
      </c>
      <c r="BD29" s="4" t="str">
        <f t="shared" si="65"/>
        <v/>
      </c>
      <c r="BE29" s="4" t="str">
        <f t="shared" si="65"/>
        <v/>
      </c>
      <c r="BF29" s="4" t="str">
        <f t="shared" si="65"/>
        <v/>
      </c>
      <c r="BG29" s="4" t="str">
        <f t="shared" si="65"/>
        <v/>
      </c>
      <c r="BH29" s="4">
        <f t="shared" si="65"/>
        <v>64.213054864837801</v>
      </c>
      <c r="BI29" s="4" t="str">
        <f t="shared" si="65"/>
        <v/>
      </c>
      <c r="BJ29" s="4">
        <f t="shared" si="65"/>
        <v>45.285679705670326</v>
      </c>
      <c r="BK29" s="4" t="str">
        <f t="shared" si="65"/>
        <v/>
      </c>
      <c r="BL29" s="4" t="str">
        <f t="shared" si="65"/>
        <v/>
      </c>
      <c r="BM29" s="4">
        <f t="shared" si="65"/>
        <v>44.562158704276023</v>
      </c>
      <c r="BN29" s="4">
        <f t="shared" si="65"/>
        <v>58.689845009513782</v>
      </c>
      <c r="BO29" s="4" t="str">
        <f t="shared" ref="BO29:CT29" si="66">IF(ISNUMBER(BO46),BO51+BO52+BO53+BO54,"")</f>
        <v/>
      </c>
      <c r="BP29" s="4">
        <f t="shared" si="66"/>
        <v>25.369032469992675</v>
      </c>
      <c r="BQ29" s="4">
        <f t="shared" si="66"/>
        <v>46.203689838011172</v>
      </c>
      <c r="BR29" s="4" t="str">
        <f t="shared" si="66"/>
        <v/>
      </c>
      <c r="BS29" s="4" t="str">
        <f t="shared" si="66"/>
        <v/>
      </c>
      <c r="BT29" s="4" t="str">
        <f t="shared" si="66"/>
        <v/>
      </c>
      <c r="BU29" s="4" t="str">
        <f t="shared" si="66"/>
        <v/>
      </c>
      <c r="BV29" s="4">
        <f t="shared" si="66"/>
        <v>61.873336758672153</v>
      </c>
      <c r="BW29" s="4" t="str">
        <f t="shared" si="66"/>
        <v/>
      </c>
      <c r="BX29" s="4">
        <f t="shared" si="66"/>
        <v>21.725953797811503</v>
      </c>
      <c r="BY29" s="4" t="str">
        <f t="shared" si="66"/>
        <v/>
      </c>
      <c r="BZ29" s="4" t="str">
        <f t="shared" si="66"/>
        <v/>
      </c>
      <c r="CA29" s="4">
        <f t="shared" si="66"/>
        <v>47.728137842163299</v>
      </c>
      <c r="CB29" s="4" t="str">
        <f t="shared" si="66"/>
        <v/>
      </c>
      <c r="CC29" s="4">
        <f t="shared" si="66"/>
        <v>10.199302260656326</v>
      </c>
      <c r="CD29" s="4" t="str">
        <f t="shared" si="66"/>
        <v/>
      </c>
      <c r="CE29" s="4">
        <f t="shared" si="66"/>
        <v>27.987142531805475</v>
      </c>
      <c r="CF29" s="4" t="str">
        <f t="shared" si="66"/>
        <v/>
      </c>
      <c r="CG29" s="4" t="str">
        <f t="shared" si="66"/>
        <v/>
      </c>
      <c r="CH29" s="4" t="str">
        <f t="shared" si="66"/>
        <v/>
      </c>
      <c r="CI29" s="4" t="str">
        <f t="shared" si="66"/>
        <v/>
      </c>
      <c r="CJ29" s="4">
        <f t="shared" si="66"/>
        <v>17.798015763363001</v>
      </c>
      <c r="CK29" s="4" t="str">
        <f t="shared" si="66"/>
        <v/>
      </c>
      <c r="CL29" s="4">
        <f t="shared" si="66"/>
        <v>6.0672227024924998</v>
      </c>
      <c r="CM29" s="4" t="str">
        <f t="shared" si="66"/>
        <v/>
      </c>
      <c r="CN29" s="4" t="str">
        <f t="shared" si="66"/>
        <v/>
      </c>
      <c r="CO29" s="4">
        <f t="shared" si="66"/>
        <v>47.401831919364902</v>
      </c>
      <c r="CP29" s="4" t="str">
        <f t="shared" si="66"/>
        <v/>
      </c>
      <c r="CQ29" s="4">
        <f t="shared" si="66"/>
        <v>10.341267149393886</v>
      </c>
      <c r="CR29" s="4" t="str">
        <f t="shared" si="66"/>
        <v/>
      </c>
      <c r="CS29" s="4">
        <f t="shared" si="66"/>
        <v>31.82499981886901</v>
      </c>
      <c r="CT29" s="4" t="str">
        <f t="shared" si="66"/>
        <v/>
      </c>
      <c r="CU29" s="4" t="str">
        <f t="shared" ref="CU29:DZ29" si="67">IF(ISNUMBER(CU46),CU51+CU52+CU53+CU54,"")</f>
        <v/>
      </c>
      <c r="CV29" s="4" t="str">
        <f t="shared" si="67"/>
        <v/>
      </c>
      <c r="CW29" s="4" t="str">
        <f t="shared" si="67"/>
        <v/>
      </c>
      <c r="CX29" s="4">
        <f t="shared" si="67"/>
        <v>59.200937683475033</v>
      </c>
      <c r="CY29" s="4" t="str">
        <f t="shared" si="67"/>
        <v/>
      </c>
      <c r="CZ29" s="4">
        <f t="shared" si="67"/>
        <v>21.779747278348161</v>
      </c>
      <c r="DA29" s="4" t="str">
        <f t="shared" si="67"/>
        <v/>
      </c>
      <c r="DB29" s="4" t="str">
        <f t="shared" si="67"/>
        <v/>
      </c>
      <c r="DC29" s="4">
        <f t="shared" si="67"/>
        <v>47.472366316602901</v>
      </c>
      <c r="DD29" s="4" t="str">
        <f t="shared" si="67"/>
        <v/>
      </c>
      <c r="DE29" s="4">
        <f t="shared" si="67"/>
        <v>21.791568279687525</v>
      </c>
      <c r="DF29" s="4" t="str">
        <f t="shared" si="67"/>
        <v/>
      </c>
      <c r="DG29" s="4">
        <f t="shared" si="67"/>
        <v>35.987395606640398</v>
      </c>
      <c r="DH29" s="4" t="str">
        <f t="shared" si="67"/>
        <v/>
      </c>
      <c r="DI29" s="4" t="str">
        <f t="shared" si="67"/>
        <v/>
      </c>
      <c r="DJ29" s="4" t="str">
        <f t="shared" si="67"/>
        <v/>
      </c>
      <c r="DK29" s="4" t="str">
        <f t="shared" si="67"/>
        <v/>
      </c>
      <c r="DL29" s="4" t="str">
        <f t="shared" si="67"/>
        <v/>
      </c>
      <c r="DM29" s="4">
        <f t="shared" si="67"/>
        <v>60.573162751407828</v>
      </c>
      <c r="DN29" s="4" t="str">
        <f t="shared" si="67"/>
        <v/>
      </c>
      <c r="DO29" s="4">
        <f t="shared" si="67"/>
        <v>29.570403430414952</v>
      </c>
      <c r="DP29" s="4" t="str">
        <f t="shared" si="67"/>
        <v/>
      </c>
      <c r="DQ29" s="4" t="str">
        <f t="shared" si="67"/>
        <v/>
      </c>
      <c r="DR29" s="4" t="str">
        <f t="shared" si="67"/>
        <v/>
      </c>
      <c r="DS29" s="4" t="str">
        <f t="shared" si="67"/>
        <v/>
      </c>
      <c r="DT29" s="4" t="str">
        <f t="shared" si="67"/>
        <v/>
      </c>
      <c r="DU29" s="4" t="str">
        <f t="shared" si="67"/>
        <v/>
      </c>
      <c r="DV29" s="4" t="str">
        <f t="shared" si="67"/>
        <v/>
      </c>
      <c r="DW29" s="4" t="str">
        <f t="shared" si="67"/>
        <v/>
      </c>
      <c r="DX29" s="4" t="str">
        <f t="shared" si="67"/>
        <v/>
      </c>
      <c r="DY29" s="4" t="str">
        <f t="shared" si="67"/>
        <v/>
      </c>
      <c r="DZ29" s="4">
        <f t="shared" si="67"/>
        <v>20.072961827500126</v>
      </c>
      <c r="EA29" s="4" t="str">
        <f t="shared" ref="EA29:FF29" si="68">IF(ISNUMBER(EA46),EA51+EA52+EA53+EA54,"")</f>
        <v/>
      </c>
      <c r="EB29" s="4" t="str">
        <f t="shared" si="68"/>
        <v/>
      </c>
      <c r="EC29" s="4" t="str">
        <f t="shared" si="68"/>
        <v/>
      </c>
      <c r="ED29" s="4" t="str">
        <f t="shared" si="68"/>
        <v/>
      </c>
      <c r="EE29" s="4" t="str">
        <f t="shared" si="68"/>
        <v/>
      </c>
      <c r="EF29" s="4" t="str">
        <f t="shared" si="68"/>
        <v/>
      </c>
      <c r="EG29" s="4" t="str">
        <f t="shared" si="68"/>
        <v/>
      </c>
      <c r="EH29" s="4">
        <f t="shared" si="68"/>
        <v>12.157679166204826</v>
      </c>
      <c r="EI29" s="4" t="str">
        <f t="shared" si="68"/>
        <v/>
      </c>
      <c r="EJ29" s="4" t="str">
        <f t="shared" si="68"/>
        <v/>
      </c>
      <c r="EK29" s="4" t="str">
        <f t="shared" si="68"/>
        <v/>
      </c>
      <c r="EL29" s="4" t="str">
        <f t="shared" si="68"/>
        <v/>
      </c>
      <c r="EM29" s="4" t="str">
        <f t="shared" si="68"/>
        <v/>
      </c>
      <c r="EN29" s="4" t="str">
        <f t="shared" si="68"/>
        <v/>
      </c>
      <c r="EO29" s="4" t="str">
        <f t="shared" si="68"/>
        <v/>
      </c>
      <c r="EP29" s="4" t="str">
        <f t="shared" si="68"/>
        <v/>
      </c>
      <c r="EQ29" s="4" t="str">
        <f t="shared" si="68"/>
        <v/>
      </c>
      <c r="ER29" s="4" t="str">
        <f t="shared" si="68"/>
        <v/>
      </c>
      <c r="ES29" s="4" t="str">
        <f t="shared" si="68"/>
        <v/>
      </c>
      <c r="ET29" s="4" t="str">
        <f t="shared" si="68"/>
        <v/>
      </c>
      <c r="EU29" s="4" t="str">
        <f t="shared" si="68"/>
        <v/>
      </c>
      <c r="EV29" s="4" t="str">
        <f t="shared" si="68"/>
        <v/>
      </c>
      <c r="EW29" s="4" t="str">
        <f t="shared" si="68"/>
        <v/>
      </c>
      <c r="EX29" s="4" t="str">
        <f t="shared" si="68"/>
        <v/>
      </c>
      <c r="EY29" s="4" t="str">
        <f t="shared" si="68"/>
        <v/>
      </c>
      <c r="EZ29" s="4" t="str">
        <f t="shared" si="68"/>
        <v/>
      </c>
      <c r="FA29" s="4" t="str">
        <f t="shared" si="68"/>
        <v/>
      </c>
      <c r="FB29" s="4" t="str">
        <f t="shared" si="68"/>
        <v/>
      </c>
      <c r="FC29" s="4" t="str">
        <f t="shared" si="68"/>
        <v/>
      </c>
      <c r="FD29" s="4" t="str">
        <f t="shared" si="68"/>
        <v/>
      </c>
      <c r="FE29" s="4" t="str">
        <f t="shared" si="68"/>
        <v/>
      </c>
      <c r="FF29" s="4" t="str">
        <f t="shared" si="68"/>
        <v/>
      </c>
      <c r="FG29" s="4" t="str">
        <f t="shared" ref="FG29:FS29" si="69">IF(ISNUMBER(FG46),FG51+FG52+FG53+FG54,"")</f>
        <v/>
      </c>
      <c r="FH29" s="4">
        <f t="shared" si="69"/>
        <v>24.599043674051551</v>
      </c>
      <c r="FI29" s="4" t="str">
        <f t="shared" si="69"/>
        <v/>
      </c>
      <c r="FJ29" s="4" t="str">
        <f t="shared" si="69"/>
        <v/>
      </c>
      <c r="FK29" s="4" t="str">
        <f t="shared" si="69"/>
        <v/>
      </c>
      <c r="FL29" s="4" t="str">
        <f t="shared" si="69"/>
        <v/>
      </c>
      <c r="FM29" s="4" t="str">
        <f t="shared" si="69"/>
        <v/>
      </c>
      <c r="FN29" s="4" t="str">
        <f t="shared" si="69"/>
        <v/>
      </c>
      <c r="FO29" s="4" t="str">
        <f t="shared" si="69"/>
        <v/>
      </c>
      <c r="FP29" s="4" t="str">
        <f t="shared" si="69"/>
        <v/>
      </c>
      <c r="FQ29" s="4" t="str">
        <f t="shared" si="69"/>
        <v/>
      </c>
      <c r="FR29" s="4" t="str">
        <f t="shared" si="69"/>
        <v/>
      </c>
      <c r="FS29" s="4" t="str">
        <f t="shared" si="69"/>
        <v/>
      </c>
    </row>
    <row r="30" spans="1:256" x14ac:dyDescent="0.25">
      <c r="A30" t="s">
        <v>77</v>
      </c>
      <c r="B30" s="10" t="s">
        <v>8</v>
      </c>
      <c r="C30" s="54">
        <f>'Raw Data'!D228</f>
        <v>6</v>
      </c>
      <c r="D30" s="4">
        <f t="shared" ref="D30:AI30" si="70">IF(D6=$B77,D28,(IF(C30+D17-D25-D35&gt;0,C30+D17-D25-D35+(D6-C6)*(IF(D6&lt;=150,D59/150,D59/300)),0)))</f>
        <v>7.0474352681106689</v>
      </c>
      <c r="E30" s="4">
        <f t="shared" si="70"/>
        <v>7.8208456302578178</v>
      </c>
      <c r="F30" s="4">
        <f t="shared" si="70"/>
        <v>8.4788184529710104</v>
      </c>
      <c r="G30" s="4">
        <f t="shared" si="70"/>
        <v>9.063182442177748</v>
      </c>
      <c r="H30" s="4">
        <f t="shared" si="70"/>
        <v>9.4841249471637479</v>
      </c>
      <c r="I30" s="4">
        <f t="shared" si="70"/>
        <v>9.7565046441000476</v>
      </c>
      <c r="J30" s="4">
        <f t="shared" si="70"/>
        <v>9.148161322356998</v>
      </c>
      <c r="K30" s="4">
        <f t="shared" si="70"/>
        <v>9.6310912376644211</v>
      </c>
      <c r="L30" s="4">
        <f t="shared" si="70"/>
        <v>9.9199280073484477</v>
      </c>
      <c r="M30" s="4">
        <f t="shared" si="70"/>
        <v>10.234831219242755</v>
      </c>
      <c r="N30" s="4">
        <f t="shared" si="70"/>
        <v>10.880161342806451</v>
      </c>
      <c r="O30" s="4">
        <f t="shared" si="70"/>
        <v>11.546609144162726</v>
      </c>
      <c r="P30" s="4">
        <f t="shared" si="70"/>
        <v>12.359871913524898</v>
      </c>
      <c r="Q30" s="4">
        <f t="shared" si="70"/>
        <v>13.304063585234948</v>
      </c>
      <c r="R30" s="4">
        <f t="shared" si="70"/>
        <v>13.598875910669486</v>
      </c>
      <c r="S30" s="4">
        <f t="shared" si="70"/>
        <v>12.358698246122412</v>
      </c>
      <c r="T30" s="4">
        <f t="shared" si="70"/>
        <v>13.942699867913305</v>
      </c>
      <c r="U30" s="4">
        <f t="shared" si="70"/>
        <v>15.71991678830941</v>
      </c>
      <c r="V30" s="4">
        <f t="shared" si="70"/>
        <v>16.993735676542062</v>
      </c>
      <c r="W30" s="4">
        <f t="shared" si="70"/>
        <v>18.200309429378859</v>
      </c>
      <c r="X30" s="4">
        <f t="shared" si="70"/>
        <v>19.658621167330143</v>
      </c>
      <c r="Y30" s="4">
        <f t="shared" si="70"/>
        <v>19.054684069957013</v>
      </c>
      <c r="Z30" s="4">
        <f t="shared" si="70"/>
        <v>19.675598766417956</v>
      </c>
      <c r="AA30" s="4">
        <f t="shared" si="70"/>
        <v>20.943552569339403</v>
      </c>
      <c r="AB30" s="4">
        <f t="shared" si="70"/>
        <v>5.2852747862023364</v>
      </c>
      <c r="AC30" s="4">
        <f t="shared" si="70"/>
        <v>7.6042465177041532</v>
      </c>
      <c r="AD30" s="4">
        <f t="shared" si="70"/>
        <v>9.8404553169322249</v>
      </c>
      <c r="AE30" s="4">
        <f t="shared" si="70"/>
        <v>12.118698715717816</v>
      </c>
      <c r="AF30" s="4">
        <f t="shared" si="70"/>
        <v>15.425262076259875</v>
      </c>
      <c r="AG30" s="4">
        <f t="shared" si="70"/>
        <v>18.734313234300636</v>
      </c>
      <c r="AH30" s="4">
        <f t="shared" si="70"/>
        <v>4.0140497773745807</v>
      </c>
      <c r="AI30" s="4">
        <f t="shared" si="70"/>
        <v>7.3808777820924076</v>
      </c>
      <c r="AJ30" s="4">
        <f t="shared" ref="AJ30:BO30" si="71">IF(AJ6=$B77,AJ28,(IF(AI30+AJ17-AJ25-AJ35&gt;0,AI30+AJ17-AJ25-AJ35+(AJ6-AI6)*(IF(AJ6&lt;=150,AJ59/150,AJ59/300)),0)))</f>
        <v>10.062137346527891</v>
      </c>
      <c r="AK30" s="4">
        <f t="shared" si="71"/>
        <v>12.460542995578962</v>
      </c>
      <c r="AL30" s="4">
        <f t="shared" si="71"/>
        <v>14.88552448795082</v>
      </c>
      <c r="AM30" s="4">
        <f t="shared" si="71"/>
        <v>17.737514385774155</v>
      </c>
      <c r="AN30" s="4">
        <f t="shared" si="71"/>
        <v>21.768266784523917</v>
      </c>
      <c r="AO30" s="4">
        <f t="shared" si="71"/>
        <v>7.5940419819627252</v>
      </c>
      <c r="AP30" s="4">
        <f t="shared" si="71"/>
        <v>10.738346080597786</v>
      </c>
      <c r="AQ30" s="4">
        <f t="shared" si="71"/>
        <v>14.180069700004937</v>
      </c>
      <c r="AR30" s="4">
        <f t="shared" si="71"/>
        <v>18.004598548115446</v>
      </c>
      <c r="AS30" s="4">
        <f t="shared" si="71"/>
        <v>22.202865736215482</v>
      </c>
      <c r="AT30" s="4">
        <f t="shared" si="71"/>
        <v>26.355078057347637</v>
      </c>
      <c r="AU30" s="4">
        <f t="shared" si="71"/>
        <v>17.136444207676139</v>
      </c>
      <c r="AV30" s="4">
        <f t="shared" si="71"/>
        <v>23.699133645788361</v>
      </c>
      <c r="AW30" s="4">
        <f t="shared" si="71"/>
        <v>29.546205083078515</v>
      </c>
      <c r="AX30" s="4">
        <f t="shared" si="71"/>
        <v>34.71378308187208</v>
      </c>
      <c r="AY30" s="4">
        <f t="shared" si="71"/>
        <v>40.123342478947698</v>
      </c>
      <c r="AZ30" s="4">
        <f t="shared" si="71"/>
        <v>31.152095899563648</v>
      </c>
      <c r="BA30" s="4">
        <f t="shared" si="71"/>
        <v>37.31616804776651</v>
      </c>
      <c r="BB30" s="4">
        <f t="shared" si="71"/>
        <v>43.676622912562159</v>
      </c>
      <c r="BC30" s="4">
        <f t="shared" si="71"/>
        <v>50.784820381041278</v>
      </c>
      <c r="BD30" s="4">
        <f t="shared" si="71"/>
        <v>32.003375294370187</v>
      </c>
      <c r="BE30" s="4">
        <f t="shared" si="71"/>
        <v>38.520560367109752</v>
      </c>
      <c r="BF30" s="4">
        <f t="shared" si="71"/>
        <v>44.856572459779201</v>
      </c>
      <c r="BG30" s="4">
        <f t="shared" si="71"/>
        <v>51.768794726269483</v>
      </c>
      <c r="BH30" s="4">
        <f t="shared" si="71"/>
        <v>58.933312003521863</v>
      </c>
      <c r="BI30" s="4">
        <f t="shared" si="71"/>
        <v>33.95037437722285</v>
      </c>
      <c r="BJ30" s="4">
        <f t="shared" si="71"/>
        <v>45.058157285383359</v>
      </c>
      <c r="BK30" s="4">
        <f t="shared" si="71"/>
        <v>52.088499119391876</v>
      </c>
      <c r="BL30" s="4">
        <f t="shared" si="71"/>
        <v>51.732557360661289</v>
      </c>
      <c r="BM30" s="4">
        <f t="shared" si="71"/>
        <v>50.672720111055455</v>
      </c>
      <c r="BN30" s="4">
        <f t="shared" si="71"/>
        <v>56.6360357095026</v>
      </c>
      <c r="BO30" s="4">
        <f t="shared" si="71"/>
        <v>39.964715555415587</v>
      </c>
      <c r="BP30" s="4">
        <f t="shared" ref="BP30:CU30" si="72">IF(BP6=$B77,BP28,(IF(BO30+BP17-BP25-BP35&gt;0,BO30+BP17-BP25-BP35+(BP6-BO6)*(IF(BP6&lt;=150,BP59/150,BP59/300)),0)))</f>
        <v>49.59437335463916</v>
      </c>
      <c r="BQ30" s="4">
        <f t="shared" si="72"/>
        <v>54.169777090955833</v>
      </c>
      <c r="BR30" s="4">
        <f t="shared" si="72"/>
        <v>43.809242380631488</v>
      </c>
      <c r="BS30" s="4">
        <f t="shared" si="72"/>
        <v>50.331714358321861</v>
      </c>
      <c r="BT30" s="4">
        <f t="shared" si="72"/>
        <v>55.821394942503957</v>
      </c>
      <c r="BU30" s="4">
        <f t="shared" si="72"/>
        <v>62.955412532301288</v>
      </c>
      <c r="BV30" s="4">
        <f t="shared" si="72"/>
        <v>69.149244266627406</v>
      </c>
      <c r="BW30" s="4">
        <f t="shared" si="72"/>
        <v>41.75198393962134</v>
      </c>
      <c r="BX30" s="4">
        <f t="shared" si="72"/>
        <v>45.306281375610077</v>
      </c>
      <c r="BY30" s="4">
        <f t="shared" si="72"/>
        <v>52.033690383864439</v>
      </c>
      <c r="BZ30" s="4">
        <f t="shared" si="72"/>
        <v>56.469828792753567</v>
      </c>
      <c r="CA30" s="4">
        <f t="shared" si="72"/>
        <v>59.164053749494258</v>
      </c>
      <c r="CB30" s="4">
        <f t="shared" si="72"/>
        <v>25.160161629997763</v>
      </c>
      <c r="CC30" s="4">
        <f t="shared" si="72"/>
        <v>31.218190529609547</v>
      </c>
      <c r="CD30" s="4">
        <f t="shared" si="72"/>
        <v>37.952719136252583</v>
      </c>
      <c r="CE30" s="4">
        <f t="shared" si="72"/>
        <v>43.386073731665149</v>
      </c>
      <c r="CF30" s="4">
        <f t="shared" si="72"/>
        <v>24.647520805447172</v>
      </c>
      <c r="CG30" s="4">
        <f t="shared" si="72"/>
        <v>12.046233693318015</v>
      </c>
      <c r="CH30" s="4">
        <f t="shared" si="72"/>
        <v>17.375659455722772</v>
      </c>
      <c r="CI30" s="4">
        <f t="shared" si="72"/>
        <v>23.464375074084558</v>
      </c>
      <c r="CJ30" s="4">
        <f t="shared" si="72"/>
        <v>29.555159784243219</v>
      </c>
      <c r="CK30" s="4">
        <f t="shared" si="72"/>
        <v>13.550060819051374</v>
      </c>
      <c r="CL30" s="4">
        <f t="shared" si="72"/>
        <v>16.763382226597731</v>
      </c>
      <c r="CM30" s="4">
        <f t="shared" si="72"/>
        <v>44.94462886063431</v>
      </c>
      <c r="CN30" s="4">
        <f t="shared" si="72"/>
        <v>50.620458480995637</v>
      </c>
      <c r="CO30" s="4">
        <f t="shared" si="72"/>
        <v>54.998058480995638</v>
      </c>
      <c r="CP30" s="4">
        <f t="shared" si="72"/>
        <v>34.273739314811507</v>
      </c>
      <c r="CQ30" s="4">
        <f t="shared" si="72"/>
        <v>38.939339314811505</v>
      </c>
      <c r="CR30" s="4">
        <f t="shared" si="72"/>
        <v>43.864139314811503</v>
      </c>
      <c r="CS30" s="4">
        <f t="shared" si="72"/>
        <v>49.076939314811504</v>
      </c>
      <c r="CT30" s="4">
        <f t="shared" si="72"/>
        <v>41.594625939015323</v>
      </c>
      <c r="CU30" s="4">
        <f t="shared" si="72"/>
        <v>47.268225939015323</v>
      </c>
      <c r="CV30" s="4">
        <f t="shared" ref="CV30:EA30" si="73">IF(CV6=$B77,CV28,(IF(CU30+CV17-CV25-CV35&gt;0,CU30+CV17-CV25-CV35+(CV6-CU6)*(IF(CV6&lt;=150,CV59/150,CV59/300)),0)))</f>
        <v>52.663425939015326</v>
      </c>
      <c r="CW30" s="4">
        <f t="shared" si="73"/>
        <v>59.060422398976264</v>
      </c>
      <c r="CX30" s="4">
        <f t="shared" si="73"/>
        <v>65.341325414112987</v>
      </c>
      <c r="CY30" s="4">
        <f t="shared" si="73"/>
        <v>43.124828176736699</v>
      </c>
      <c r="CZ30" s="4">
        <f t="shared" si="73"/>
        <v>41.22273744187342</v>
      </c>
      <c r="DA30" s="4">
        <f t="shared" si="73"/>
        <v>46.536869216775763</v>
      </c>
      <c r="DB30" s="4">
        <f t="shared" si="73"/>
        <v>51.54792802414881</v>
      </c>
      <c r="DC30" s="4">
        <f t="shared" si="73"/>
        <v>56.641736312723026</v>
      </c>
      <c r="DD30" s="4">
        <f t="shared" si="73"/>
        <v>42.401458449202295</v>
      </c>
      <c r="DE30" s="4">
        <f t="shared" si="73"/>
        <v>48.270428633528468</v>
      </c>
      <c r="DF30" s="4">
        <f t="shared" si="73"/>
        <v>53.194246382551903</v>
      </c>
      <c r="DG30" s="4">
        <f t="shared" si="73"/>
        <v>59.887428755598776</v>
      </c>
      <c r="DH30" s="4">
        <f t="shared" si="73"/>
        <v>40.473006894594093</v>
      </c>
      <c r="DI30" s="4">
        <f t="shared" si="73"/>
        <v>46.009264371400732</v>
      </c>
      <c r="DJ30" s="4">
        <f t="shared" si="73"/>
        <v>51.136258695131204</v>
      </c>
      <c r="DK30" s="4">
        <f t="shared" si="73"/>
        <v>56.459325101381204</v>
      </c>
      <c r="DL30" s="4">
        <f t="shared" si="73"/>
        <v>61.258266751771828</v>
      </c>
      <c r="DM30" s="4">
        <f t="shared" si="73"/>
        <v>66.310657498842147</v>
      </c>
      <c r="DN30" s="4">
        <f t="shared" si="73"/>
        <v>53.600308727514687</v>
      </c>
      <c r="DO30" s="4">
        <f t="shared" si="73"/>
        <v>59.995755955064816</v>
      </c>
      <c r="DP30" s="4">
        <f t="shared" si="73"/>
        <v>65.006048619773452</v>
      </c>
      <c r="DQ30" s="4">
        <f t="shared" si="73"/>
        <v>70.488966384360438</v>
      </c>
      <c r="DR30" s="4">
        <f t="shared" si="73"/>
        <v>48.873957313427496</v>
      </c>
      <c r="DS30" s="4">
        <f t="shared" si="73"/>
        <v>46.989191746078646</v>
      </c>
      <c r="DT30" s="4">
        <f t="shared" si="73"/>
        <v>42.683853156360385</v>
      </c>
      <c r="DU30" s="4">
        <f t="shared" si="73"/>
        <v>35.933221817533315</v>
      </c>
      <c r="DV30" s="4">
        <f t="shared" si="73"/>
        <v>32.037044237436284</v>
      </c>
      <c r="DW30" s="4">
        <f t="shared" si="73"/>
        <v>30.406471439353375</v>
      </c>
      <c r="DX30" s="4">
        <f t="shared" si="73"/>
        <v>19.434312118735022</v>
      </c>
      <c r="DY30" s="4">
        <f t="shared" si="73"/>
        <v>21.094490934925673</v>
      </c>
      <c r="DZ30" s="4">
        <f t="shared" si="73"/>
        <v>23.888751777616218</v>
      </c>
      <c r="EA30" s="4">
        <f t="shared" si="73"/>
        <v>26.757243025425922</v>
      </c>
      <c r="EB30" s="4">
        <f t="shared" ref="EB30:FG30" si="74">IF(EB6=$B77,EB28,(IF(EA30+EB17-EB25-EB35&gt;0,EA30+EB17-EB25-EB35+(EB6-EA6)*(IF(EB6&lt;=150,EB59/150,EB59/300)),0)))</f>
        <v>29.015156088475237</v>
      </c>
      <c r="EC30" s="4">
        <f t="shared" si="74"/>
        <v>30.982821363248149</v>
      </c>
      <c r="ED30" s="4">
        <f t="shared" si="74"/>
        <v>33.459117154833748</v>
      </c>
      <c r="EE30" s="4">
        <f t="shared" si="74"/>
        <v>32.527847779768102</v>
      </c>
      <c r="EF30" s="4">
        <f t="shared" si="74"/>
        <v>25.607116246594515</v>
      </c>
      <c r="EG30" s="4">
        <f t="shared" si="74"/>
        <v>27.888300121924548</v>
      </c>
      <c r="EH30" s="4">
        <f t="shared" si="74"/>
        <v>29.888276627465579</v>
      </c>
      <c r="EI30" s="4">
        <f t="shared" si="74"/>
        <v>31.447249547608415</v>
      </c>
      <c r="EJ30" s="4">
        <f t="shared" si="74"/>
        <v>30.147741557427928</v>
      </c>
      <c r="EK30" s="4">
        <f t="shared" si="74"/>
        <v>31.336342037552281</v>
      </c>
      <c r="EL30" s="4">
        <f t="shared" si="74"/>
        <v>32.522409284415239</v>
      </c>
      <c r="EM30" s="4">
        <f t="shared" si="74"/>
        <v>33.540836086335659</v>
      </c>
      <c r="EN30" s="4">
        <f t="shared" si="74"/>
        <v>34.647894262976202</v>
      </c>
      <c r="EO30" s="4">
        <f t="shared" si="74"/>
        <v>35.719799333670423</v>
      </c>
      <c r="EP30" s="4">
        <f t="shared" si="74"/>
        <v>36.374614438624128</v>
      </c>
      <c r="EQ30" s="4">
        <f t="shared" si="74"/>
        <v>35.683334630663808</v>
      </c>
      <c r="ER30" s="4">
        <f t="shared" si="74"/>
        <v>36.535805529292041</v>
      </c>
      <c r="ES30" s="4">
        <f t="shared" si="74"/>
        <v>37.046303468878683</v>
      </c>
      <c r="ET30" s="4">
        <f t="shared" si="74"/>
        <v>37.608567398722585</v>
      </c>
      <c r="EU30" s="4">
        <f t="shared" si="74"/>
        <v>38.289807575877127</v>
      </c>
      <c r="EV30" s="4">
        <f t="shared" si="74"/>
        <v>38.879264777834827</v>
      </c>
      <c r="EW30" s="4">
        <f t="shared" si="74"/>
        <v>38.126726150448732</v>
      </c>
      <c r="EX30" s="4">
        <f t="shared" si="74"/>
        <v>38.777631401951723</v>
      </c>
      <c r="EY30" s="4">
        <f t="shared" si="74"/>
        <v>39.123781812127049</v>
      </c>
      <c r="EZ30" s="4">
        <f t="shared" si="74"/>
        <v>39.546524631913123</v>
      </c>
      <c r="FA30" s="4">
        <f t="shared" si="74"/>
        <v>39.596263414557392</v>
      </c>
      <c r="FB30" s="4">
        <f t="shared" si="74"/>
        <v>39.993748980696616</v>
      </c>
      <c r="FC30" s="4">
        <f t="shared" si="74"/>
        <v>40.332295149500787</v>
      </c>
      <c r="FD30" s="4">
        <f t="shared" si="74"/>
        <v>40.570606487925467</v>
      </c>
      <c r="FE30" s="4">
        <f t="shared" si="74"/>
        <v>39.338262927468236</v>
      </c>
      <c r="FF30" s="4">
        <f t="shared" si="74"/>
        <v>39.68241437667173</v>
      </c>
      <c r="FG30" s="4">
        <f t="shared" si="74"/>
        <v>39.192970848019534</v>
      </c>
      <c r="FH30" s="4">
        <f t="shared" ref="FH30:FS30" si="75">IF(FH6=$B77,FH28,(IF(FG30+FH17-FH25-FH35&gt;0,FG30+FH17-FH25-FH35+(FH6-FG6)*(IF(FH6&lt;=150,FH59/150,FH59/300)),0)))</f>
        <v>39.676697766716892</v>
      </c>
      <c r="FI30" s="4">
        <f t="shared" si="75"/>
        <v>40.130331766541417</v>
      </c>
      <c r="FJ30" s="4">
        <f t="shared" si="75"/>
        <v>40.530498289997993</v>
      </c>
      <c r="FK30" s="4">
        <f t="shared" si="75"/>
        <v>40.761320400174078</v>
      </c>
      <c r="FL30" s="4">
        <f t="shared" si="75"/>
        <v>41.111685669358188</v>
      </c>
      <c r="FM30" s="4">
        <f t="shared" si="75"/>
        <v>41.48936061852735</v>
      </c>
      <c r="FN30" s="4">
        <f t="shared" si="75"/>
        <v>41.904185485775884</v>
      </c>
      <c r="FO30" s="4">
        <f t="shared" si="75"/>
        <v>41.938436197425538</v>
      </c>
      <c r="FP30" s="4">
        <f t="shared" si="75"/>
        <v>42.004278805042915</v>
      </c>
      <c r="FQ30" s="4">
        <f t="shared" si="75"/>
        <v>42.133255981589969</v>
      </c>
      <c r="FR30" s="4">
        <f t="shared" si="75"/>
        <v>42.441682373668371</v>
      </c>
      <c r="FS30" s="4">
        <f t="shared" si="75"/>
        <v>42.946937238361059</v>
      </c>
    </row>
    <row r="31" spans="1:256" x14ac:dyDescent="0.25">
      <c r="A31" t="s">
        <v>39</v>
      </c>
      <c r="B31" s="10" t="s">
        <v>8</v>
      </c>
      <c r="C31" s="4"/>
      <c r="D31" s="4" t="str">
        <f t="shared" ref="D31:AI31" si="76">IF(ISNUMBER(D46),D58,"")</f>
        <v/>
      </c>
      <c r="E31" s="4" t="str">
        <f t="shared" si="76"/>
        <v/>
      </c>
      <c r="F31" s="4" t="str">
        <f t="shared" si="76"/>
        <v/>
      </c>
      <c r="G31" s="4" t="str">
        <f t="shared" si="76"/>
        <v/>
      </c>
      <c r="H31" s="4" t="str">
        <f t="shared" si="76"/>
        <v/>
      </c>
      <c r="I31" s="4" t="str">
        <f t="shared" si="76"/>
        <v/>
      </c>
      <c r="J31" s="4" t="str">
        <f t="shared" si="76"/>
        <v/>
      </c>
      <c r="K31" s="4" t="str">
        <f t="shared" si="76"/>
        <v/>
      </c>
      <c r="L31" s="4" t="str">
        <f t="shared" si="76"/>
        <v/>
      </c>
      <c r="M31" s="4" t="str">
        <f t="shared" si="76"/>
        <v/>
      </c>
      <c r="N31" s="4" t="str">
        <f t="shared" si="76"/>
        <v/>
      </c>
      <c r="O31" s="4" t="str">
        <f t="shared" si="76"/>
        <v/>
      </c>
      <c r="P31" s="4" t="str">
        <f t="shared" si="76"/>
        <v/>
      </c>
      <c r="Q31" s="4" t="str">
        <f t="shared" si="76"/>
        <v/>
      </c>
      <c r="R31" s="4" t="str">
        <f t="shared" si="76"/>
        <v/>
      </c>
      <c r="S31" s="4" t="str">
        <f t="shared" si="76"/>
        <v/>
      </c>
      <c r="T31" s="4" t="str">
        <f t="shared" si="76"/>
        <v/>
      </c>
      <c r="U31" s="4" t="str">
        <f t="shared" si="76"/>
        <v/>
      </c>
      <c r="V31" s="4" t="str">
        <f t="shared" si="76"/>
        <v/>
      </c>
      <c r="W31" s="4" t="str">
        <f t="shared" si="76"/>
        <v/>
      </c>
      <c r="X31" s="4" t="str">
        <f t="shared" si="76"/>
        <v/>
      </c>
      <c r="Y31" s="4" t="str">
        <f t="shared" si="76"/>
        <v/>
      </c>
      <c r="Z31" s="4" t="str">
        <f t="shared" si="76"/>
        <v/>
      </c>
      <c r="AA31" s="4">
        <f t="shared" si="76"/>
        <v>21.169293833891857</v>
      </c>
      <c r="AB31" s="4" t="str">
        <f t="shared" si="76"/>
        <v/>
      </c>
      <c r="AC31" s="4" t="str">
        <f t="shared" si="76"/>
        <v/>
      </c>
      <c r="AD31" s="4" t="str">
        <f t="shared" si="76"/>
        <v/>
      </c>
      <c r="AE31" s="4">
        <f t="shared" si="76"/>
        <v>20.02744517515934</v>
      </c>
      <c r="AF31" s="4" t="str">
        <f t="shared" si="76"/>
        <v/>
      </c>
      <c r="AG31" s="4">
        <f t="shared" si="76"/>
        <v>28.337715564862975</v>
      </c>
      <c r="AH31" s="4" t="str">
        <f t="shared" si="76"/>
        <v/>
      </c>
      <c r="AI31" s="4">
        <f t="shared" si="76"/>
        <v>3.1590709693516668</v>
      </c>
      <c r="AJ31" s="4" t="str">
        <f t="shared" ref="AJ31:BO31" si="77">IF(ISNUMBER(AJ46),AJ58,"")</f>
        <v/>
      </c>
      <c r="AK31" s="4" t="str">
        <f t="shared" si="77"/>
        <v/>
      </c>
      <c r="AL31" s="4" t="str">
        <f t="shared" si="77"/>
        <v/>
      </c>
      <c r="AM31" s="4" t="str">
        <f t="shared" si="77"/>
        <v/>
      </c>
      <c r="AN31" s="4">
        <f t="shared" si="77"/>
        <v>32.731272894728079</v>
      </c>
      <c r="AO31" s="4" t="str">
        <f t="shared" si="77"/>
        <v/>
      </c>
      <c r="AP31" s="4">
        <f t="shared" si="77"/>
        <v>9.8248248331677974</v>
      </c>
      <c r="AQ31" s="4" t="str">
        <f t="shared" si="77"/>
        <v/>
      </c>
      <c r="AR31" s="4" t="str">
        <f t="shared" si="77"/>
        <v/>
      </c>
      <c r="AS31" s="4" t="str">
        <f t="shared" si="77"/>
        <v/>
      </c>
      <c r="AT31" s="4">
        <f t="shared" si="77"/>
        <v>45.647835164865214</v>
      </c>
      <c r="AU31" s="4" t="str">
        <f t="shared" si="77"/>
        <v/>
      </c>
      <c r="AV31" s="4">
        <f t="shared" si="77"/>
        <v>14.998729295142054</v>
      </c>
      <c r="AW31" s="4" t="str">
        <f t="shared" si="77"/>
        <v/>
      </c>
      <c r="AX31" s="4" t="str">
        <f t="shared" si="77"/>
        <v/>
      </c>
      <c r="AY31" s="4">
        <f t="shared" si="77"/>
        <v>49.502454828108036</v>
      </c>
      <c r="AZ31" s="4" t="str">
        <f t="shared" si="77"/>
        <v/>
      </c>
      <c r="BA31" s="4">
        <f t="shared" si="77"/>
        <v>21.923073739205627</v>
      </c>
      <c r="BB31" s="4" t="str">
        <f t="shared" si="77"/>
        <v/>
      </c>
      <c r="BC31" s="4">
        <f t="shared" si="77"/>
        <v>58.53600361162129</v>
      </c>
      <c r="BD31" s="4" t="str">
        <f t="shared" si="77"/>
        <v/>
      </c>
      <c r="BE31" s="4" t="str">
        <f t="shared" si="77"/>
        <v/>
      </c>
      <c r="BF31" s="4" t="str">
        <f t="shared" si="77"/>
        <v/>
      </c>
      <c r="BG31" s="4" t="str">
        <f t="shared" si="77"/>
        <v/>
      </c>
      <c r="BH31" s="4">
        <f t="shared" si="77"/>
        <v>57.181105516148477</v>
      </c>
      <c r="BI31" s="4" t="str">
        <f t="shared" si="77"/>
        <v/>
      </c>
      <c r="BJ31" s="4">
        <f t="shared" si="77"/>
        <v>39.181855023312949</v>
      </c>
      <c r="BK31" s="4" t="str">
        <f t="shared" si="77"/>
        <v/>
      </c>
      <c r="BL31" s="4" t="str">
        <f t="shared" si="77"/>
        <v/>
      </c>
      <c r="BM31" s="4">
        <f t="shared" si="77"/>
        <v>39.520315742142245</v>
      </c>
      <c r="BN31" s="4">
        <f t="shared" si="77"/>
        <v>54.311540872571896</v>
      </c>
      <c r="BO31" s="4" t="str">
        <f t="shared" si="77"/>
        <v/>
      </c>
      <c r="BP31" s="4">
        <f t="shared" ref="BP31:CU31" si="78">IF(ISNUMBER(BP46),BP58,"")</f>
        <v>21.468494170068794</v>
      </c>
      <c r="BQ31" s="4">
        <f t="shared" si="78"/>
        <v>42.420191049054104</v>
      </c>
      <c r="BR31" s="4" t="str">
        <f t="shared" si="78"/>
        <v/>
      </c>
      <c r="BS31" s="4" t="str">
        <f t="shared" si="78"/>
        <v/>
      </c>
      <c r="BT31" s="4" t="str">
        <f t="shared" si="78"/>
        <v/>
      </c>
      <c r="BU31" s="4" t="str">
        <f t="shared" si="78"/>
        <v/>
      </c>
      <c r="BV31" s="4">
        <f t="shared" si="78"/>
        <v>59.491211712697961</v>
      </c>
      <c r="BW31" s="4" t="str">
        <f t="shared" si="78"/>
        <v/>
      </c>
      <c r="BX31" s="4">
        <f t="shared" si="78"/>
        <v>19.449965691953253</v>
      </c>
      <c r="BY31" s="4" t="str">
        <f t="shared" si="78"/>
        <v/>
      </c>
      <c r="BZ31" s="4" t="str">
        <f t="shared" si="78"/>
        <v/>
      </c>
      <c r="CA31" s="4">
        <f t="shared" si="78"/>
        <v>45.862856634337007</v>
      </c>
      <c r="CB31" s="4" t="str">
        <f t="shared" si="78"/>
        <v/>
      </c>
      <c r="CC31" s="4">
        <f t="shared" si="78"/>
        <v>9.0806529256207256</v>
      </c>
      <c r="CD31" s="4" t="str">
        <f t="shared" si="78"/>
        <v/>
      </c>
      <c r="CE31" s="4">
        <f t="shared" si="78"/>
        <v>27.259434308167958</v>
      </c>
      <c r="CF31" s="4" t="str">
        <f t="shared" si="78"/>
        <v/>
      </c>
      <c r="CG31" s="4" t="str">
        <f t="shared" si="78"/>
        <v/>
      </c>
      <c r="CH31" s="4" t="str">
        <f t="shared" si="78"/>
        <v/>
      </c>
      <c r="CI31" s="4" t="str">
        <f t="shared" si="78"/>
        <v/>
      </c>
      <c r="CJ31" s="4">
        <f t="shared" si="78"/>
        <v>17.713422107534083</v>
      </c>
      <c r="CK31" s="4" t="str">
        <f t="shared" si="78"/>
        <v/>
      </c>
      <c r="CL31" s="4">
        <f t="shared" si="78"/>
        <v>6.0101693425839517</v>
      </c>
      <c r="CM31" s="4" t="str">
        <f t="shared" si="78"/>
        <v/>
      </c>
      <c r="CN31" s="4" t="str">
        <f t="shared" si="78"/>
        <v/>
      </c>
      <c r="CO31" s="4">
        <f t="shared" si="78"/>
        <v>47.401831919364909</v>
      </c>
      <c r="CP31" s="4" t="str">
        <f t="shared" si="78"/>
        <v/>
      </c>
      <c r="CQ31" s="4">
        <f t="shared" si="78"/>
        <v>10.341267149393886</v>
      </c>
      <c r="CR31" s="4" t="str">
        <f t="shared" si="78"/>
        <v/>
      </c>
      <c r="CS31" s="4">
        <f t="shared" si="78"/>
        <v>31.824999818869003</v>
      </c>
      <c r="CT31" s="4" t="str">
        <f t="shared" si="78"/>
        <v/>
      </c>
      <c r="CU31" s="4" t="str">
        <f t="shared" si="78"/>
        <v/>
      </c>
      <c r="CV31" s="4" t="str">
        <f t="shared" ref="CV31:EA31" si="79">IF(ISNUMBER(CV46),CV58,"")</f>
        <v/>
      </c>
      <c r="CW31" s="4" t="str">
        <f t="shared" si="79"/>
        <v/>
      </c>
      <c r="CX31" s="4">
        <f t="shared" si="79"/>
        <v>59.200937683475033</v>
      </c>
      <c r="CY31" s="4" t="str">
        <f t="shared" si="79"/>
        <v/>
      </c>
      <c r="CZ31" s="4">
        <f t="shared" si="79"/>
        <v>21.779747278348161</v>
      </c>
      <c r="DA31" s="4" t="str">
        <f t="shared" si="79"/>
        <v/>
      </c>
      <c r="DB31" s="4" t="str">
        <f t="shared" si="79"/>
        <v/>
      </c>
      <c r="DC31" s="4">
        <f t="shared" si="79"/>
        <v>47.472366316602901</v>
      </c>
      <c r="DD31" s="4" t="str">
        <f t="shared" si="79"/>
        <v/>
      </c>
      <c r="DE31" s="4">
        <f t="shared" si="79"/>
        <v>21.791568279687525</v>
      </c>
      <c r="DF31" s="4" t="str">
        <f t="shared" si="79"/>
        <v/>
      </c>
      <c r="DG31" s="4">
        <f t="shared" si="79"/>
        <v>35.987395606640405</v>
      </c>
      <c r="DH31" s="4" t="str">
        <f t="shared" si="79"/>
        <v/>
      </c>
      <c r="DI31" s="4" t="str">
        <f t="shared" si="79"/>
        <v/>
      </c>
      <c r="DJ31" s="4" t="str">
        <f t="shared" si="79"/>
        <v/>
      </c>
      <c r="DK31" s="4" t="str">
        <f t="shared" si="79"/>
        <v/>
      </c>
      <c r="DL31" s="4" t="str">
        <f t="shared" si="79"/>
        <v/>
      </c>
      <c r="DM31" s="4">
        <f t="shared" si="79"/>
        <v>60.573162751407828</v>
      </c>
      <c r="DN31" s="4" t="str">
        <f t="shared" si="79"/>
        <v/>
      </c>
      <c r="DO31" s="4">
        <f t="shared" si="79"/>
        <v>29.570403430414952</v>
      </c>
      <c r="DP31" s="4" t="str">
        <f t="shared" si="79"/>
        <v/>
      </c>
      <c r="DQ31" s="4" t="str">
        <f t="shared" si="79"/>
        <v/>
      </c>
      <c r="DR31" s="4" t="str">
        <f t="shared" si="79"/>
        <v/>
      </c>
      <c r="DS31" s="4" t="str">
        <f t="shared" si="79"/>
        <v/>
      </c>
      <c r="DT31" s="4" t="str">
        <f t="shared" si="79"/>
        <v/>
      </c>
      <c r="DU31" s="4" t="str">
        <f t="shared" si="79"/>
        <v/>
      </c>
      <c r="DV31" s="4" t="str">
        <f t="shared" si="79"/>
        <v/>
      </c>
      <c r="DW31" s="4" t="str">
        <f t="shared" si="79"/>
        <v/>
      </c>
      <c r="DX31" s="4" t="str">
        <f t="shared" si="79"/>
        <v/>
      </c>
      <c r="DY31" s="4" t="str">
        <f t="shared" si="79"/>
        <v/>
      </c>
      <c r="DZ31" s="4">
        <f t="shared" si="79"/>
        <v>20.072961827500126</v>
      </c>
      <c r="EA31" s="4" t="str">
        <f t="shared" si="79"/>
        <v/>
      </c>
      <c r="EB31" s="4" t="str">
        <f t="shared" ref="EB31:FG31" si="80">IF(ISNUMBER(EB46),EB58,"")</f>
        <v/>
      </c>
      <c r="EC31" s="4" t="str">
        <f t="shared" si="80"/>
        <v/>
      </c>
      <c r="ED31" s="4" t="str">
        <f t="shared" si="80"/>
        <v/>
      </c>
      <c r="EE31" s="4" t="str">
        <f t="shared" si="80"/>
        <v/>
      </c>
      <c r="EF31" s="4" t="str">
        <f t="shared" si="80"/>
        <v/>
      </c>
      <c r="EG31" s="4" t="str">
        <f t="shared" si="80"/>
        <v/>
      </c>
      <c r="EH31" s="4">
        <f t="shared" si="80"/>
        <v>12.157679166204826</v>
      </c>
      <c r="EI31" s="4" t="str">
        <f t="shared" si="80"/>
        <v/>
      </c>
      <c r="EJ31" s="4" t="str">
        <f t="shared" si="80"/>
        <v/>
      </c>
      <c r="EK31" s="4" t="str">
        <f t="shared" si="80"/>
        <v/>
      </c>
      <c r="EL31" s="4" t="str">
        <f t="shared" si="80"/>
        <v/>
      </c>
      <c r="EM31" s="4" t="str">
        <f t="shared" si="80"/>
        <v/>
      </c>
      <c r="EN31" s="4" t="str">
        <f t="shared" si="80"/>
        <v/>
      </c>
      <c r="EO31" s="4" t="str">
        <f t="shared" si="80"/>
        <v/>
      </c>
      <c r="EP31" s="4" t="str">
        <f t="shared" si="80"/>
        <v/>
      </c>
      <c r="EQ31" s="4" t="str">
        <f t="shared" si="80"/>
        <v/>
      </c>
      <c r="ER31" s="4" t="str">
        <f t="shared" si="80"/>
        <v/>
      </c>
      <c r="ES31" s="4" t="str">
        <f t="shared" si="80"/>
        <v/>
      </c>
      <c r="ET31" s="4" t="str">
        <f t="shared" si="80"/>
        <v/>
      </c>
      <c r="EU31" s="4" t="str">
        <f t="shared" si="80"/>
        <v/>
      </c>
      <c r="EV31" s="4" t="str">
        <f t="shared" si="80"/>
        <v/>
      </c>
      <c r="EW31" s="4" t="str">
        <f t="shared" si="80"/>
        <v/>
      </c>
      <c r="EX31" s="4" t="str">
        <f t="shared" si="80"/>
        <v/>
      </c>
      <c r="EY31" s="4" t="str">
        <f t="shared" si="80"/>
        <v/>
      </c>
      <c r="EZ31" s="4" t="str">
        <f t="shared" si="80"/>
        <v/>
      </c>
      <c r="FA31" s="4" t="str">
        <f t="shared" si="80"/>
        <v/>
      </c>
      <c r="FB31" s="4" t="str">
        <f t="shared" si="80"/>
        <v/>
      </c>
      <c r="FC31" s="4" t="str">
        <f t="shared" si="80"/>
        <v/>
      </c>
      <c r="FD31" s="4" t="str">
        <f t="shared" si="80"/>
        <v/>
      </c>
      <c r="FE31" s="4" t="str">
        <f t="shared" si="80"/>
        <v/>
      </c>
      <c r="FF31" s="4" t="str">
        <f t="shared" si="80"/>
        <v/>
      </c>
      <c r="FG31" s="4" t="str">
        <f t="shared" si="80"/>
        <v/>
      </c>
      <c r="FH31" s="4">
        <f t="shared" ref="FH31:FS31" si="81">IF(ISNUMBER(FH46),FH58,"")</f>
        <v>24.599043674051551</v>
      </c>
      <c r="FI31" s="4" t="str">
        <f t="shared" si="81"/>
        <v/>
      </c>
      <c r="FJ31" s="4" t="str">
        <f t="shared" si="81"/>
        <v/>
      </c>
      <c r="FK31" s="4" t="str">
        <f t="shared" si="81"/>
        <v/>
      </c>
      <c r="FL31" s="4" t="str">
        <f t="shared" si="81"/>
        <v/>
      </c>
      <c r="FM31" s="4" t="str">
        <f t="shared" si="81"/>
        <v/>
      </c>
      <c r="FN31" s="4" t="str">
        <f t="shared" si="81"/>
        <v/>
      </c>
      <c r="FO31" s="4" t="str">
        <f t="shared" si="81"/>
        <v/>
      </c>
      <c r="FP31" s="4" t="str">
        <f t="shared" si="81"/>
        <v/>
      </c>
      <c r="FQ31" s="4" t="str">
        <f t="shared" si="81"/>
        <v/>
      </c>
      <c r="FR31" s="4" t="str">
        <f t="shared" si="81"/>
        <v/>
      </c>
      <c r="FS31" s="4" t="str">
        <f t="shared" si="81"/>
        <v/>
      </c>
    </row>
    <row r="32" spans="1:256" ht="3.75" customHeight="1" x14ac:dyDescent="0.25">
      <c r="A32" s="14"/>
      <c r="B32" s="15"/>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c r="EN32" s="46"/>
      <c r="EO32" s="46"/>
      <c r="EP32" s="46"/>
      <c r="EQ32" s="46"/>
      <c r="ER32" s="46"/>
      <c r="ES32" s="46"/>
      <c r="ET32" s="46"/>
      <c r="EU32" s="46"/>
      <c r="EV32" s="46"/>
      <c r="EW32" s="46"/>
      <c r="EX32" s="46"/>
      <c r="EY32" s="46"/>
      <c r="EZ32" s="46"/>
      <c r="FA32" s="46"/>
      <c r="FB32" s="46"/>
      <c r="FC32" s="46"/>
      <c r="FD32" s="46"/>
      <c r="FE32" s="46"/>
      <c r="FF32" s="46"/>
      <c r="FG32" s="46"/>
      <c r="FH32" s="46"/>
      <c r="FI32" s="46"/>
      <c r="FJ32" s="46"/>
      <c r="FK32" s="46"/>
      <c r="FL32" s="46"/>
      <c r="FM32" s="46"/>
      <c r="FN32" s="46"/>
      <c r="FO32" s="46"/>
      <c r="FP32" s="46"/>
      <c r="FQ32" s="46"/>
      <c r="FR32" s="46"/>
      <c r="FS32" s="46"/>
      <c r="FT32" s="46"/>
      <c r="FU32" s="46"/>
      <c r="FV32" s="46"/>
      <c r="FW32" s="46"/>
      <c r="FX32" s="46"/>
      <c r="FY32" s="46"/>
      <c r="FZ32" s="46"/>
      <c r="GA32" s="46"/>
      <c r="GB32" s="46"/>
      <c r="GC32" s="46"/>
      <c r="GD32" s="46"/>
      <c r="GE32" s="46"/>
      <c r="GF32" s="46"/>
      <c r="GG32" s="46"/>
      <c r="GH32" s="46"/>
      <c r="GI32" s="46"/>
      <c r="GJ32" s="46"/>
      <c r="GK32" s="46"/>
      <c r="GL32" s="46"/>
      <c r="GM32" s="46"/>
      <c r="GN32" s="46"/>
      <c r="GO32" s="46"/>
      <c r="GP32" s="46"/>
      <c r="GQ32" s="46"/>
      <c r="GR32" s="46"/>
      <c r="GS32" s="46"/>
      <c r="GT32" s="46"/>
      <c r="GU32" s="46"/>
      <c r="GV32" s="46"/>
      <c r="GW32" s="46"/>
      <c r="GX32" s="46"/>
      <c r="GY32" s="46"/>
      <c r="GZ32" s="46"/>
      <c r="HA32" s="46"/>
      <c r="HB32" s="46"/>
      <c r="HC32" s="46"/>
      <c r="HD32" s="46"/>
      <c r="HE32" s="46"/>
      <c r="HF32" s="46"/>
      <c r="HG32" s="46"/>
      <c r="HH32" s="46"/>
      <c r="HI32" s="46"/>
      <c r="HJ32" s="46"/>
      <c r="HK32" s="46"/>
      <c r="HL32" s="46"/>
      <c r="HM32" s="46"/>
      <c r="HN32" s="46"/>
      <c r="HO32" s="46"/>
      <c r="HP32" s="46"/>
      <c r="HQ32" s="46"/>
      <c r="HR32" s="46"/>
      <c r="HS32" s="46"/>
      <c r="HT32" s="46"/>
      <c r="HU32" s="46"/>
      <c r="HV32" s="46"/>
      <c r="HW32" s="46"/>
      <c r="HX32" s="46"/>
      <c r="HY32" s="46"/>
      <c r="HZ32" s="46"/>
      <c r="IA32" s="46"/>
      <c r="IB32" s="46"/>
      <c r="IC32" s="46"/>
      <c r="ID32" s="46"/>
      <c r="IE32" s="46"/>
      <c r="IF32" s="46"/>
      <c r="IG32" s="46"/>
      <c r="IH32" s="46"/>
      <c r="II32" s="46"/>
      <c r="IJ32" s="46"/>
      <c r="IK32" s="46"/>
      <c r="IL32" s="46"/>
      <c r="IM32" s="46"/>
      <c r="IN32" s="46"/>
      <c r="IO32" s="46"/>
      <c r="IP32" s="46"/>
      <c r="IQ32" s="46"/>
      <c r="IR32" s="46"/>
      <c r="IS32" s="46"/>
      <c r="IT32" s="46"/>
      <c r="IU32" s="46"/>
      <c r="IV32" s="46"/>
    </row>
    <row r="33" spans="1:176" x14ac:dyDescent="0.25">
      <c r="A33" s="5" t="s">
        <v>12</v>
      </c>
      <c r="B33" s="8" t="s">
        <v>8</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row>
    <row r="34" spans="1:176" x14ac:dyDescent="0.25">
      <c r="A34" s="5" t="s">
        <v>13</v>
      </c>
      <c r="B34" s="8" t="s">
        <v>8</v>
      </c>
      <c r="C34" s="25">
        <f>'Raw Data'!B42</f>
        <v>0</v>
      </c>
      <c r="D34" s="25">
        <f>'Raw Data'!C42</f>
        <v>0</v>
      </c>
      <c r="E34" s="25">
        <f>'Raw Data'!D42</f>
        <v>0</v>
      </c>
      <c r="F34" s="25">
        <f>'Raw Data'!E42</f>
        <v>0</v>
      </c>
      <c r="G34" s="25">
        <f>'Raw Data'!F42</f>
        <v>0</v>
      </c>
      <c r="H34" s="25">
        <f>'Raw Data'!G42</f>
        <v>0</v>
      </c>
      <c r="I34" s="25">
        <f>'Raw Data'!H42</f>
        <v>0</v>
      </c>
      <c r="J34" s="25">
        <f>'Raw Data'!I42</f>
        <v>0</v>
      </c>
      <c r="K34" s="25">
        <f>'Raw Data'!J42</f>
        <v>0</v>
      </c>
      <c r="L34" s="25">
        <f>'Raw Data'!K42</f>
        <v>0</v>
      </c>
      <c r="M34" s="25">
        <f>'Raw Data'!L42</f>
        <v>0</v>
      </c>
      <c r="N34" s="25">
        <f>'Raw Data'!M42</f>
        <v>0</v>
      </c>
      <c r="O34" s="25">
        <f>'Raw Data'!N42</f>
        <v>0</v>
      </c>
      <c r="P34" s="25">
        <f>'Raw Data'!O42</f>
        <v>0</v>
      </c>
      <c r="Q34" s="25">
        <f>'Raw Data'!P42</f>
        <v>0</v>
      </c>
      <c r="R34" s="25">
        <f>'Raw Data'!Q42</f>
        <v>0</v>
      </c>
      <c r="S34" s="25">
        <f>'Raw Data'!R42</f>
        <v>0</v>
      </c>
      <c r="T34" s="25">
        <f>'Raw Data'!S42</f>
        <v>0</v>
      </c>
      <c r="U34" s="25">
        <f>'Raw Data'!T42</f>
        <v>0</v>
      </c>
      <c r="V34" s="25">
        <f>'Raw Data'!U42</f>
        <v>0</v>
      </c>
      <c r="W34" s="25">
        <f>'Raw Data'!V42</f>
        <v>0</v>
      </c>
      <c r="X34" s="25">
        <f>'Raw Data'!W42</f>
        <v>0</v>
      </c>
      <c r="Y34" s="25">
        <f>'Raw Data'!X42</f>
        <v>0</v>
      </c>
      <c r="Z34" s="25">
        <f>'Raw Data'!Y42</f>
        <v>0</v>
      </c>
      <c r="AA34" s="25">
        <f>'Raw Data'!Z42</f>
        <v>0</v>
      </c>
      <c r="AB34" s="25">
        <f>'Raw Data'!AA42</f>
        <v>20.254777070063696</v>
      </c>
      <c r="AC34" s="25">
        <f>'Raw Data'!AB42</f>
        <v>0</v>
      </c>
      <c r="AD34" s="25">
        <f>'Raw Data'!AC42</f>
        <v>0</v>
      </c>
      <c r="AE34" s="25">
        <f>'Raw Data'!AD42</f>
        <v>0</v>
      </c>
      <c r="AF34" s="25">
        <f>'Raw Data'!AE42</f>
        <v>0</v>
      </c>
      <c r="AG34" s="25">
        <f>'Raw Data'!AF42</f>
        <v>0</v>
      </c>
      <c r="AH34" s="25">
        <f>'Raw Data'!AG42</f>
        <v>20.254777070063696</v>
      </c>
      <c r="AI34" s="25">
        <f>'Raw Data'!AH42</f>
        <v>0</v>
      </c>
      <c r="AJ34" s="25">
        <f>'Raw Data'!AI42</f>
        <v>0</v>
      </c>
      <c r="AK34" s="25">
        <f>'Raw Data'!AJ42</f>
        <v>0</v>
      </c>
      <c r="AL34" s="25">
        <f>'Raw Data'!AK42</f>
        <v>0</v>
      </c>
      <c r="AM34" s="25">
        <f>'Raw Data'!AL42</f>
        <v>0</v>
      </c>
      <c r="AN34" s="25">
        <f>'Raw Data'!AM42</f>
        <v>0</v>
      </c>
      <c r="AO34" s="25">
        <f>'Raw Data'!AN42</f>
        <v>20.254777070063696</v>
      </c>
      <c r="AP34" s="25">
        <f>'Raw Data'!AO42</f>
        <v>0</v>
      </c>
      <c r="AQ34" s="25">
        <f>'Raw Data'!AP42</f>
        <v>0</v>
      </c>
      <c r="AR34" s="25">
        <f>'Raw Data'!AQ42</f>
        <v>0</v>
      </c>
      <c r="AS34" s="25">
        <f>'Raw Data'!AR42</f>
        <v>0</v>
      </c>
      <c r="AT34" s="25">
        <f>'Raw Data'!AS42</f>
        <v>0</v>
      </c>
      <c r="AU34" s="25">
        <f>'Raw Data'!AT42</f>
        <v>15.222929936305732</v>
      </c>
      <c r="AV34" s="25">
        <f>'Raw Data'!AU42</f>
        <v>0</v>
      </c>
      <c r="AW34" s="25">
        <f>'Raw Data'!AV42</f>
        <v>0</v>
      </c>
      <c r="AX34" s="25">
        <f>'Raw Data'!AW42</f>
        <v>0</v>
      </c>
      <c r="AY34" s="25">
        <f>'Raw Data'!AX42</f>
        <v>0</v>
      </c>
      <c r="AZ34" s="25">
        <f>'Raw Data'!AY42</f>
        <v>15.222929936305732</v>
      </c>
      <c r="BA34" s="25">
        <f>'Raw Data'!AZ42</f>
        <v>0</v>
      </c>
      <c r="BB34" s="25">
        <f>'Raw Data'!BA42</f>
        <v>0</v>
      </c>
      <c r="BC34" s="25">
        <f>'Raw Data'!BB42</f>
        <v>0</v>
      </c>
      <c r="BD34" s="25">
        <f>'Raw Data'!BC42</f>
        <v>20.700636942675157</v>
      </c>
      <c r="BE34" s="25">
        <f>'Raw Data'!BD42</f>
        <v>0</v>
      </c>
      <c r="BF34" s="25">
        <f>'Raw Data'!BE42</f>
        <v>0</v>
      </c>
      <c r="BG34" s="25">
        <f>'Raw Data'!BF42</f>
        <v>0</v>
      </c>
      <c r="BH34" s="25">
        <f>'Raw Data'!BG42</f>
        <v>0</v>
      </c>
      <c r="BI34" s="25">
        <f>'Raw Data'!BH42</f>
        <v>32.29299363057325</v>
      </c>
      <c r="BJ34" s="25">
        <f>'Raw Data'!BI42</f>
        <v>0</v>
      </c>
      <c r="BK34" s="25">
        <f>'Raw Data'!BJ42</f>
        <v>0</v>
      </c>
      <c r="BL34" s="25">
        <f>'Raw Data'!BK42</f>
        <v>0</v>
      </c>
      <c r="BM34" s="25">
        <f>'Raw Data'!BL42</f>
        <v>0</v>
      </c>
      <c r="BN34" s="25">
        <f>'Raw Data'!BM42</f>
        <v>0</v>
      </c>
      <c r="BO34" s="25">
        <f>'Raw Data'!BN42</f>
        <v>26.242038216560513</v>
      </c>
      <c r="BP34" s="25">
        <f>'Raw Data'!BO42</f>
        <v>0</v>
      </c>
      <c r="BQ34" s="25">
        <f>'Raw Data'!BP42</f>
        <v>0</v>
      </c>
      <c r="BR34" s="25">
        <f>'Raw Data'!BQ42</f>
        <v>15.222929936305732</v>
      </c>
      <c r="BS34" s="25">
        <f>'Raw Data'!BR42</f>
        <v>0</v>
      </c>
      <c r="BT34" s="25">
        <f>'Raw Data'!BS42</f>
        <v>0</v>
      </c>
      <c r="BU34" s="25">
        <f>'Raw Data'!BT42</f>
        <v>0</v>
      </c>
      <c r="BV34" s="25">
        <f>'Raw Data'!BU42</f>
        <v>0</v>
      </c>
      <c r="BW34" s="25">
        <f>'Raw Data'!BV42</f>
        <v>32.35668789808917</v>
      </c>
      <c r="BX34" s="25">
        <f>'Raw Data'!BW42</f>
        <v>0</v>
      </c>
      <c r="BY34" s="25">
        <f>'Raw Data'!BX42</f>
        <v>0</v>
      </c>
      <c r="BZ34" s="25">
        <f>'Raw Data'!BY42</f>
        <v>0</v>
      </c>
      <c r="CA34" s="25">
        <f>'Raw Data'!BZ42</f>
        <v>0</v>
      </c>
      <c r="CB34" s="25">
        <f>'Raw Data'!CA42</f>
        <v>36.433121019108285</v>
      </c>
      <c r="CC34" s="25">
        <f>'Raw Data'!CB42</f>
        <v>0</v>
      </c>
      <c r="CD34" s="25">
        <f>'Raw Data'!CC42</f>
        <v>0</v>
      </c>
      <c r="CE34" s="25">
        <f>'Raw Data'!CD42</f>
        <v>0</v>
      </c>
      <c r="CF34" s="25">
        <f>'Raw Data'!CE42</f>
        <v>25.350318471337577</v>
      </c>
      <c r="CG34" s="25">
        <f>'Raw Data'!CF42</f>
        <v>0</v>
      </c>
      <c r="CH34" s="25">
        <f>'Raw Data'!CG42</f>
        <v>0</v>
      </c>
      <c r="CI34" s="25">
        <f>'Raw Data'!CH42</f>
        <v>0</v>
      </c>
      <c r="CJ34" s="25">
        <f>'Raw Data'!CI42</f>
        <v>0</v>
      </c>
      <c r="CK34" s="25">
        <f>'Raw Data'!CJ42</f>
        <v>20.191082802547772</v>
      </c>
      <c r="CL34" s="25">
        <f>'Raw Data'!CK42</f>
        <v>0</v>
      </c>
      <c r="CM34" s="25">
        <f>'Raw Data'!CL42</f>
        <v>0</v>
      </c>
      <c r="CN34" s="25">
        <f>'Raw Data'!CM42</f>
        <v>0</v>
      </c>
      <c r="CO34" s="25">
        <f>'Raw Data'!CN42</f>
        <v>0</v>
      </c>
      <c r="CP34" s="25">
        <f>'Raw Data'!CO42</f>
        <v>20.191082802547772</v>
      </c>
      <c r="CQ34" s="25">
        <f>'Raw Data'!CP42</f>
        <v>0</v>
      </c>
      <c r="CR34" s="25">
        <f>'Raw Data'!CQ42</f>
        <v>0</v>
      </c>
      <c r="CS34" s="25">
        <f>'Raw Data'!CR42</f>
        <v>0</v>
      </c>
      <c r="CT34" s="25">
        <f>'Raw Data'!CS42</f>
        <v>13.184713375796179</v>
      </c>
      <c r="CU34" s="25">
        <f>'Raw Data'!CT42</f>
        <v>0</v>
      </c>
      <c r="CV34" s="25">
        <f>'Raw Data'!CU42</f>
        <v>0</v>
      </c>
      <c r="CW34" s="25">
        <f>'Raw Data'!CV42</f>
        <v>0</v>
      </c>
      <c r="CX34" s="25">
        <f>'Raw Data'!CW42</f>
        <v>0</v>
      </c>
      <c r="CY34" s="25">
        <f>'Raw Data'!CX42</f>
        <v>28.343949044585987</v>
      </c>
      <c r="CZ34" s="25">
        <f>'Raw Data'!CY42</f>
        <v>0</v>
      </c>
      <c r="DA34" s="25">
        <f>'Raw Data'!CZ42</f>
        <v>0</v>
      </c>
      <c r="DB34" s="25">
        <f>'Raw Data'!DA42</f>
        <v>0</v>
      </c>
      <c r="DC34" s="25">
        <f>'Raw Data'!DB42</f>
        <v>0</v>
      </c>
      <c r="DD34" s="25">
        <f>'Raw Data'!DC42</f>
        <v>20.254777070063696</v>
      </c>
      <c r="DE34" s="25">
        <f>'Raw Data'!DD42</f>
        <v>0</v>
      </c>
      <c r="DF34" s="25">
        <f>'Raw Data'!DE42</f>
        <v>0</v>
      </c>
      <c r="DG34" s="25">
        <f>'Raw Data'!DF42</f>
        <v>0</v>
      </c>
      <c r="DH34" s="25">
        <f>'Raw Data'!DG42</f>
        <v>24.331210191082803</v>
      </c>
      <c r="DI34" s="25">
        <f>'Raw Data'!DH42</f>
        <v>0</v>
      </c>
      <c r="DJ34" s="25">
        <f>'Raw Data'!DI42</f>
        <v>0</v>
      </c>
      <c r="DK34" s="25">
        <f>'Raw Data'!DJ42</f>
        <v>0</v>
      </c>
      <c r="DL34" s="25">
        <f>'Raw Data'!DK42</f>
        <v>0</v>
      </c>
      <c r="DM34" s="25">
        <f>'Raw Data'!DL42</f>
        <v>0</v>
      </c>
      <c r="DN34" s="25">
        <f>'Raw Data'!DM42</f>
        <v>18.216560509554142</v>
      </c>
      <c r="DO34" s="25">
        <f>'Raw Data'!DN42</f>
        <v>0</v>
      </c>
      <c r="DP34" s="25">
        <f>'Raw Data'!DO42</f>
        <v>0</v>
      </c>
      <c r="DQ34" s="25">
        <f>'Raw Data'!DP42</f>
        <v>0</v>
      </c>
      <c r="DR34" s="25">
        <f>'Raw Data'!DQ42</f>
        <v>0</v>
      </c>
      <c r="DS34" s="25">
        <f>'Raw Data'!DR42</f>
        <v>0</v>
      </c>
      <c r="DT34" s="25">
        <f>'Raw Data'!DS42</f>
        <v>0</v>
      </c>
      <c r="DU34" s="25">
        <f>'Raw Data'!DT42</f>
        <v>0</v>
      </c>
      <c r="DV34" s="25">
        <f>'Raw Data'!DU42</f>
        <v>0</v>
      </c>
      <c r="DW34" s="25">
        <f>'Raw Data'!DV42</f>
        <v>0</v>
      </c>
      <c r="DX34" s="25">
        <f>'Raw Data'!DW42</f>
        <v>0</v>
      </c>
      <c r="DY34" s="25">
        <f>'Raw Data'!DX42</f>
        <v>0</v>
      </c>
      <c r="DZ34" s="25">
        <f>'Raw Data'!DY42</f>
        <v>0</v>
      </c>
      <c r="EA34" s="25">
        <f>'Raw Data'!DZ42</f>
        <v>0</v>
      </c>
      <c r="EB34" s="25">
        <f>'Raw Data'!EA42</f>
        <v>0</v>
      </c>
      <c r="EC34" s="25">
        <f>'Raw Data'!EB42</f>
        <v>0</v>
      </c>
      <c r="ED34" s="25">
        <f>'Raw Data'!EC42</f>
        <v>0</v>
      </c>
      <c r="EE34" s="25">
        <f>'Raw Data'!ED42</f>
        <v>0</v>
      </c>
      <c r="EF34" s="25">
        <f>'Raw Data'!EE42</f>
        <v>0</v>
      </c>
      <c r="EG34" s="25">
        <f>'Raw Data'!EF42</f>
        <v>0</v>
      </c>
      <c r="EH34" s="25">
        <f>'Raw Data'!EG42</f>
        <v>0</v>
      </c>
      <c r="EI34" s="25">
        <f>'Raw Data'!EH42</f>
        <v>0</v>
      </c>
      <c r="EJ34" s="25">
        <f>'Raw Data'!EI42</f>
        <v>0</v>
      </c>
      <c r="EK34" s="25">
        <f>'Raw Data'!EJ42</f>
        <v>0</v>
      </c>
      <c r="EL34" s="25">
        <f>'Raw Data'!EK42</f>
        <v>0</v>
      </c>
      <c r="EM34" s="25">
        <f>'Raw Data'!EL42</f>
        <v>0</v>
      </c>
      <c r="EN34" s="25">
        <f>'Raw Data'!EM42</f>
        <v>0</v>
      </c>
      <c r="EO34" s="25">
        <f>'Raw Data'!EN42</f>
        <v>0</v>
      </c>
      <c r="EP34" s="25">
        <f>'Raw Data'!EO42</f>
        <v>0</v>
      </c>
      <c r="EQ34" s="25">
        <f>'Raw Data'!EP42</f>
        <v>0</v>
      </c>
      <c r="ER34" s="25">
        <f>'Raw Data'!EQ42</f>
        <v>0</v>
      </c>
      <c r="ES34" s="25">
        <f>'Raw Data'!ER42</f>
        <v>0</v>
      </c>
      <c r="ET34" s="25">
        <f>'Raw Data'!ES42</f>
        <v>0</v>
      </c>
      <c r="EU34" s="25">
        <f>'Raw Data'!ET42</f>
        <v>0</v>
      </c>
      <c r="EV34" s="25">
        <f>'Raw Data'!EU42</f>
        <v>0</v>
      </c>
      <c r="EW34" s="25">
        <f>'Raw Data'!EV42</f>
        <v>0</v>
      </c>
      <c r="EX34" s="25">
        <f>'Raw Data'!EW42</f>
        <v>0</v>
      </c>
      <c r="EY34" s="25">
        <f>'Raw Data'!EX42</f>
        <v>0</v>
      </c>
      <c r="EZ34" s="25">
        <f>'Raw Data'!EY42</f>
        <v>0</v>
      </c>
      <c r="FA34" s="25">
        <f>'Raw Data'!EZ42</f>
        <v>0</v>
      </c>
      <c r="FB34" s="25">
        <f>'Raw Data'!FA42</f>
        <v>0</v>
      </c>
      <c r="FC34" s="25">
        <f>'Raw Data'!FB42</f>
        <v>0</v>
      </c>
      <c r="FD34" s="25">
        <f>'Raw Data'!FC42</f>
        <v>0</v>
      </c>
      <c r="FE34" s="25">
        <f>'Raw Data'!FD42</f>
        <v>0</v>
      </c>
      <c r="FF34" s="25">
        <f>'Raw Data'!FE42</f>
        <v>0</v>
      </c>
      <c r="FG34" s="25">
        <f>'Raw Data'!FF42</f>
        <v>0</v>
      </c>
      <c r="FH34" s="25">
        <f>'Raw Data'!FG42</f>
        <v>0</v>
      </c>
      <c r="FI34" s="25">
        <f>'Raw Data'!FH42</f>
        <v>0</v>
      </c>
      <c r="FJ34" s="25">
        <f>'Raw Data'!FI42</f>
        <v>0</v>
      </c>
      <c r="FK34" s="25">
        <f>'Raw Data'!FJ42</f>
        <v>0</v>
      </c>
      <c r="FL34" s="25">
        <f>'Raw Data'!FK42</f>
        <v>0</v>
      </c>
      <c r="FM34" s="25">
        <f>'Raw Data'!FL42</f>
        <v>0</v>
      </c>
      <c r="FN34" s="25">
        <f>'Raw Data'!FM42</f>
        <v>0</v>
      </c>
      <c r="FO34" s="25">
        <f>'Raw Data'!FN42</f>
        <v>0</v>
      </c>
      <c r="FP34" s="25">
        <f>'Raw Data'!FO42</f>
        <v>0</v>
      </c>
      <c r="FQ34" s="25">
        <f>'Raw Data'!FP42</f>
        <v>0</v>
      </c>
      <c r="FR34" s="25">
        <f>'Raw Data'!FQ42</f>
        <v>0</v>
      </c>
      <c r="FS34" s="25">
        <f>'Raw Data'!FR42</f>
        <v>0</v>
      </c>
    </row>
    <row r="35" spans="1:176" x14ac:dyDescent="0.25">
      <c r="A35" s="4" t="s">
        <v>23</v>
      </c>
      <c r="B35" s="12" t="s">
        <v>8</v>
      </c>
      <c r="C35" s="79">
        <f t="shared" ref="C35:AH35" si="82">IF(C34&gt;0,C34-$B$63*(MIN(1-C$7,MAX(0.1*C34^0.5/2-C$7/2+$B$64,0)+MAX(0.1*C34^0.5/2-C$7/2-$B$64,0))*(1-$B$62)),0)</f>
        <v>0</v>
      </c>
      <c r="D35" s="79">
        <f t="shared" si="82"/>
        <v>0</v>
      </c>
      <c r="E35" s="79">
        <f t="shared" si="82"/>
        <v>0</v>
      </c>
      <c r="F35" s="79">
        <f t="shared" si="82"/>
        <v>0</v>
      </c>
      <c r="G35" s="79">
        <f t="shared" si="82"/>
        <v>0</v>
      </c>
      <c r="H35" s="79">
        <f t="shared" si="82"/>
        <v>0</v>
      </c>
      <c r="I35" s="79">
        <f t="shared" si="82"/>
        <v>0</v>
      </c>
      <c r="J35" s="79">
        <f t="shared" si="82"/>
        <v>0</v>
      </c>
      <c r="K35" s="79">
        <f t="shared" si="82"/>
        <v>0</v>
      </c>
      <c r="L35" s="79">
        <f t="shared" si="82"/>
        <v>0</v>
      </c>
      <c r="M35" s="79">
        <f t="shared" si="82"/>
        <v>0</v>
      </c>
      <c r="N35" s="79">
        <f t="shared" si="82"/>
        <v>0</v>
      </c>
      <c r="O35" s="79">
        <f t="shared" si="82"/>
        <v>0</v>
      </c>
      <c r="P35" s="79">
        <f t="shared" si="82"/>
        <v>0</v>
      </c>
      <c r="Q35" s="79">
        <f t="shared" si="82"/>
        <v>0</v>
      </c>
      <c r="R35" s="79">
        <f t="shared" si="82"/>
        <v>0</v>
      </c>
      <c r="S35" s="79">
        <f t="shared" si="82"/>
        <v>0</v>
      </c>
      <c r="T35" s="79">
        <f t="shared" si="82"/>
        <v>0</v>
      </c>
      <c r="U35" s="79">
        <f t="shared" si="82"/>
        <v>0</v>
      </c>
      <c r="V35" s="79">
        <f t="shared" si="82"/>
        <v>0</v>
      </c>
      <c r="W35" s="79">
        <f t="shared" si="82"/>
        <v>0</v>
      </c>
      <c r="X35" s="79">
        <f t="shared" si="82"/>
        <v>0</v>
      </c>
      <c r="Y35" s="79">
        <f t="shared" si="82"/>
        <v>0</v>
      </c>
      <c r="Z35" s="79">
        <f t="shared" si="82"/>
        <v>0</v>
      </c>
      <c r="AA35" s="79">
        <f t="shared" si="82"/>
        <v>0</v>
      </c>
      <c r="AB35" s="79">
        <f t="shared" si="82"/>
        <v>16.955867545971579</v>
      </c>
      <c r="AC35" s="79">
        <f t="shared" si="82"/>
        <v>0</v>
      </c>
      <c r="AD35" s="79">
        <f t="shared" si="82"/>
        <v>0</v>
      </c>
      <c r="AE35" s="79">
        <f t="shared" si="82"/>
        <v>0</v>
      </c>
      <c r="AF35" s="79">
        <f t="shared" si="82"/>
        <v>0</v>
      </c>
      <c r="AG35" s="79">
        <f t="shared" si="82"/>
        <v>0</v>
      </c>
      <c r="AH35" s="79">
        <f t="shared" si="82"/>
        <v>17.383067545971578</v>
      </c>
      <c r="AI35" s="79">
        <f t="shared" ref="AI35:BN35" si="83">IF(AI34&gt;0,AI34-$B$63*(MIN(1-AI$7,MAX(0.1*AI34^0.5/2-AI$7/2+$B$64,0)+MAX(0.1*AI34^0.5/2-AI$7/2-$B$64,0))*(1-$B$62)),0)</f>
        <v>0</v>
      </c>
      <c r="AJ35" s="79">
        <f t="shared" si="83"/>
        <v>0</v>
      </c>
      <c r="AK35" s="79">
        <f t="shared" si="83"/>
        <v>0</v>
      </c>
      <c r="AL35" s="79">
        <f t="shared" si="83"/>
        <v>0</v>
      </c>
      <c r="AM35" s="79">
        <f t="shared" si="83"/>
        <v>0</v>
      </c>
      <c r="AN35" s="79">
        <f t="shared" si="83"/>
        <v>0</v>
      </c>
      <c r="AO35" s="79">
        <f t="shared" si="83"/>
        <v>18.073696117400146</v>
      </c>
      <c r="AP35" s="79">
        <f t="shared" si="83"/>
        <v>0</v>
      </c>
      <c r="AQ35" s="79">
        <f t="shared" si="83"/>
        <v>0</v>
      </c>
      <c r="AR35" s="79">
        <f t="shared" si="83"/>
        <v>0</v>
      </c>
      <c r="AS35" s="79">
        <f t="shared" si="83"/>
        <v>0</v>
      </c>
      <c r="AT35" s="79">
        <f t="shared" si="83"/>
        <v>0</v>
      </c>
      <c r="AU35" s="79">
        <f t="shared" si="83"/>
        <v>14.050934416948415</v>
      </c>
      <c r="AV35" s="79">
        <f t="shared" si="83"/>
        <v>0</v>
      </c>
      <c r="AW35" s="79">
        <f t="shared" si="83"/>
        <v>0</v>
      </c>
      <c r="AX35" s="79">
        <f t="shared" si="83"/>
        <v>0</v>
      </c>
      <c r="AY35" s="79">
        <f t="shared" si="83"/>
        <v>0</v>
      </c>
      <c r="AZ35" s="79">
        <f t="shared" si="83"/>
        <v>14.861174416948415</v>
      </c>
      <c r="BA35" s="79">
        <f t="shared" si="83"/>
        <v>0</v>
      </c>
      <c r="BB35" s="79">
        <f t="shared" si="83"/>
        <v>0</v>
      </c>
      <c r="BC35" s="79">
        <f t="shared" si="83"/>
        <v>0</v>
      </c>
      <c r="BD35" s="79">
        <f t="shared" si="83"/>
        <v>20.558335216041755</v>
      </c>
      <c r="BE35" s="79">
        <f t="shared" si="83"/>
        <v>0</v>
      </c>
      <c r="BF35" s="79">
        <f t="shared" si="83"/>
        <v>0</v>
      </c>
      <c r="BG35" s="79">
        <f t="shared" si="83"/>
        <v>0</v>
      </c>
      <c r="BH35" s="79">
        <f t="shared" si="83"/>
        <v>0</v>
      </c>
      <c r="BI35" s="79">
        <f t="shared" si="83"/>
        <v>32.225567914935034</v>
      </c>
      <c r="BJ35" s="79">
        <f t="shared" si="83"/>
        <v>0</v>
      </c>
      <c r="BK35" s="79">
        <f t="shared" si="83"/>
        <v>0</v>
      </c>
      <c r="BL35" s="79">
        <f t="shared" si="83"/>
        <v>0</v>
      </c>
      <c r="BM35" s="79">
        <f t="shared" si="83"/>
        <v>0</v>
      </c>
      <c r="BN35" s="79">
        <f t="shared" si="83"/>
        <v>0</v>
      </c>
      <c r="BO35" s="79">
        <f t="shared" ref="BO35:CT35" si="84">IF(BO34&gt;0,BO34-$B$63*(MIN(1-BO$7,MAX(0.1*BO34^0.5/2-BO$7/2+$B$64,0)+MAX(0.1*BO34^0.5/2-BO$7/2-$B$64,0))*(1-$B$62)),0)</f>
        <v>26.242038216560513</v>
      </c>
      <c r="BP35" s="79">
        <f t="shared" si="84"/>
        <v>0</v>
      </c>
      <c r="BQ35" s="79">
        <f t="shared" si="84"/>
        <v>0</v>
      </c>
      <c r="BR35" s="79">
        <f t="shared" si="84"/>
        <v>15.222929936305732</v>
      </c>
      <c r="BS35" s="79">
        <f t="shared" si="84"/>
        <v>0</v>
      </c>
      <c r="BT35" s="79">
        <f t="shared" si="84"/>
        <v>0</v>
      </c>
      <c r="BU35" s="79">
        <f t="shared" si="84"/>
        <v>0</v>
      </c>
      <c r="BV35" s="79">
        <f t="shared" si="84"/>
        <v>0</v>
      </c>
      <c r="BW35" s="79">
        <f t="shared" si="84"/>
        <v>32.35668789808917</v>
      </c>
      <c r="BX35" s="79">
        <f t="shared" si="84"/>
        <v>0</v>
      </c>
      <c r="BY35" s="79">
        <f t="shared" si="84"/>
        <v>0</v>
      </c>
      <c r="BZ35" s="79">
        <f t="shared" si="84"/>
        <v>0</v>
      </c>
      <c r="CA35" s="79">
        <f t="shared" si="84"/>
        <v>0</v>
      </c>
      <c r="CB35" s="79">
        <f t="shared" si="84"/>
        <v>36.433121019108285</v>
      </c>
      <c r="CC35" s="79">
        <f t="shared" si="84"/>
        <v>0</v>
      </c>
      <c r="CD35" s="79">
        <f t="shared" si="84"/>
        <v>0</v>
      </c>
      <c r="CE35" s="79">
        <f t="shared" si="84"/>
        <v>0</v>
      </c>
      <c r="CF35" s="79">
        <f t="shared" si="84"/>
        <v>25.350318471337577</v>
      </c>
      <c r="CG35" s="79">
        <f t="shared" si="84"/>
        <v>0</v>
      </c>
      <c r="CH35" s="79">
        <f t="shared" si="84"/>
        <v>0</v>
      </c>
      <c r="CI35" s="79">
        <f t="shared" si="84"/>
        <v>0</v>
      </c>
      <c r="CJ35" s="79">
        <f t="shared" si="84"/>
        <v>0</v>
      </c>
      <c r="CK35" s="79">
        <f t="shared" si="84"/>
        <v>20.191082802547772</v>
      </c>
      <c r="CL35" s="79">
        <f t="shared" si="84"/>
        <v>0</v>
      </c>
      <c r="CM35" s="79">
        <f t="shared" si="84"/>
        <v>0</v>
      </c>
      <c r="CN35" s="79">
        <f t="shared" si="84"/>
        <v>0</v>
      </c>
      <c r="CO35" s="79">
        <f t="shared" si="84"/>
        <v>0</v>
      </c>
      <c r="CP35" s="79">
        <f t="shared" si="84"/>
        <v>20.191082802547772</v>
      </c>
      <c r="CQ35" s="79">
        <f t="shared" si="84"/>
        <v>0</v>
      </c>
      <c r="CR35" s="79">
        <f t="shared" si="84"/>
        <v>0</v>
      </c>
      <c r="CS35" s="79">
        <f t="shared" si="84"/>
        <v>0</v>
      </c>
      <c r="CT35" s="79">
        <f t="shared" si="84"/>
        <v>13.184713375796179</v>
      </c>
      <c r="CU35" s="79">
        <f t="shared" ref="CU35:DZ35" si="85">IF(CU34&gt;0,CU34-$B$63*(MIN(1-CU$7,MAX(0.1*CU34^0.5/2-CU$7/2+$B$64,0)+MAX(0.1*CU34^0.5/2-CU$7/2-$B$64,0))*(1-$B$62)),0)</f>
        <v>0</v>
      </c>
      <c r="CV35" s="79">
        <f t="shared" si="85"/>
        <v>0</v>
      </c>
      <c r="CW35" s="79">
        <f t="shared" si="85"/>
        <v>0</v>
      </c>
      <c r="CX35" s="79">
        <f t="shared" si="85"/>
        <v>0</v>
      </c>
      <c r="CY35" s="79">
        <f t="shared" si="85"/>
        <v>28.343949044585987</v>
      </c>
      <c r="CZ35" s="79">
        <f t="shared" si="85"/>
        <v>0</v>
      </c>
      <c r="DA35" s="79">
        <f t="shared" si="85"/>
        <v>0</v>
      </c>
      <c r="DB35" s="79">
        <f t="shared" si="85"/>
        <v>0</v>
      </c>
      <c r="DC35" s="79">
        <f t="shared" si="85"/>
        <v>0</v>
      </c>
      <c r="DD35" s="79">
        <f t="shared" si="85"/>
        <v>20.254777070063696</v>
      </c>
      <c r="DE35" s="79">
        <f t="shared" si="85"/>
        <v>0</v>
      </c>
      <c r="DF35" s="79">
        <f t="shared" si="85"/>
        <v>0</v>
      </c>
      <c r="DG35" s="79">
        <f t="shared" si="85"/>
        <v>0</v>
      </c>
      <c r="DH35" s="79">
        <f t="shared" si="85"/>
        <v>24.331210191082803</v>
      </c>
      <c r="DI35" s="79">
        <f t="shared" si="85"/>
        <v>0</v>
      </c>
      <c r="DJ35" s="79">
        <f t="shared" si="85"/>
        <v>0</v>
      </c>
      <c r="DK35" s="79">
        <f t="shared" si="85"/>
        <v>0</v>
      </c>
      <c r="DL35" s="79">
        <f t="shared" si="85"/>
        <v>0</v>
      </c>
      <c r="DM35" s="79">
        <f t="shared" si="85"/>
        <v>0</v>
      </c>
      <c r="DN35" s="79">
        <f t="shared" si="85"/>
        <v>18.216560509554142</v>
      </c>
      <c r="DO35" s="79">
        <f t="shared" si="85"/>
        <v>0</v>
      </c>
      <c r="DP35" s="79">
        <f t="shared" si="85"/>
        <v>0</v>
      </c>
      <c r="DQ35" s="79">
        <f t="shared" si="85"/>
        <v>0</v>
      </c>
      <c r="DR35" s="79">
        <f t="shared" si="85"/>
        <v>0</v>
      </c>
      <c r="DS35" s="79">
        <f t="shared" si="85"/>
        <v>0</v>
      </c>
      <c r="DT35" s="79">
        <f t="shared" si="85"/>
        <v>0</v>
      </c>
      <c r="DU35" s="79">
        <f t="shared" si="85"/>
        <v>0</v>
      </c>
      <c r="DV35" s="79">
        <f t="shared" si="85"/>
        <v>0</v>
      </c>
      <c r="DW35" s="79">
        <f t="shared" si="85"/>
        <v>0</v>
      </c>
      <c r="DX35" s="79">
        <f t="shared" si="85"/>
        <v>0</v>
      </c>
      <c r="DY35" s="79">
        <f t="shared" si="85"/>
        <v>0</v>
      </c>
      <c r="DZ35" s="79">
        <f t="shared" si="85"/>
        <v>0</v>
      </c>
      <c r="EA35" s="79">
        <f t="shared" ref="EA35:FF35" si="86">IF(EA34&gt;0,EA34-$B$63*(MIN(1-EA$7,MAX(0.1*EA34^0.5/2-EA$7/2+$B$64,0)+MAX(0.1*EA34^0.5/2-EA$7/2-$B$64,0))*(1-$B$62)),0)</f>
        <v>0</v>
      </c>
      <c r="EB35" s="79">
        <f t="shared" si="86"/>
        <v>0</v>
      </c>
      <c r="EC35" s="79">
        <f t="shared" si="86"/>
        <v>0</v>
      </c>
      <c r="ED35" s="79">
        <f t="shared" si="86"/>
        <v>0</v>
      </c>
      <c r="EE35" s="79">
        <f t="shared" si="86"/>
        <v>0</v>
      </c>
      <c r="EF35" s="79">
        <f t="shared" si="86"/>
        <v>0</v>
      </c>
      <c r="EG35" s="79">
        <f t="shared" si="86"/>
        <v>0</v>
      </c>
      <c r="EH35" s="79">
        <f t="shared" si="86"/>
        <v>0</v>
      </c>
      <c r="EI35" s="79">
        <f t="shared" si="86"/>
        <v>0</v>
      </c>
      <c r="EJ35" s="79">
        <f t="shared" si="86"/>
        <v>0</v>
      </c>
      <c r="EK35" s="79">
        <f t="shared" si="86"/>
        <v>0</v>
      </c>
      <c r="EL35" s="79">
        <f t="shared" si="86"/>
        <v>0</v>
      </c>
      <c r="EM35" s="79">
        <f t="shared" si="86"/>
        <v>0</v>
      </c>
      <c r="EN35" s="79">
        <f t="shared" si="86"/>
        <v>0</v>
      </c>
      <c r="EO35" s="79">
        <f t="shared" si="86"/>
        <v>0</v>
      </c>
      <c r="EP35" s="79">
        <f t="shared" si="86"/>
        <v>0</v>
      </c>
      <c r="EQ35" s="79">
        <f t="shared" si="86"/>
        <v>0</v>
      </c>
      <c r="ER35" s="79">
        <f t="shared" si="86"/>
        <v>0</v>
      </c>
      <c r="ES35" s="79">
        <f t="shared" si="86"/>
        <v>0</v>
      </c>
      <c r="ET35" s="79">
        <f t="shared" si="86"/>
        <v>0</v>
      </c>
      <c r="EU35" s="79">
        <f t="shared" si="86"/>
        <v>0</v>
      </c>
      <c r="EV35" s="79">
        <f t="shared" si="86"/>
        <v>0</v>
      </c>
      <c r="EW35" s="79">
        <f t="shared" si="86"/>
        <v>0</v>
      </c>
      <c r="EX35" s="79">
        <f t="shared" si="86"/>
        <v>0</v>
      </c>
      <c r="EY35" s="79">
        <f t="shared" si="86"/>
        <v>0</v>
      </c>
      <c r="EZ35" s="79">
        <f t="shared" si="86"/>
        <v>0</v>
      </c>
      <c r="FA35" s="79">
        <f t="shared" si="86"/>
        <v>0</v>
      </c>
      <c r="FB35" s="79">
        <f t="shared" si="86"/>
        <v>0</v>
      </c>
      <c r="FC35" s="79">
        <f t="shared" si="86"/>
        <v>0</v>
      </c>
      <c r="FD35" s="79">
        <f t="shared" si="86"/>
        <v>0</v>
      </c>
      <c r="FE35" s="79">
        <f t="shared" si="86"/>
        <v>0</v>
      </c>
      <c r="FF35" s="79">
        <f t="shared" si="86"/>
        <v>0</v>
      </c>
      <c r="FG35" s="79">
        <f t="shared" ref="FG35:FS35" si="87">IF(FG34&gt;0,FG34-$B$63*(MIN(1-FG$7,MAX(0.1*FG34^0.5/2-FG$7/2+$B$64,0)+MAX(0.1*FG34^0.5/2-FG$7/2-$B$64,0))*(1-$B$62)),0)</f>
        <v>0</v>
      </c>
      <c r="FH35" s="79">
        <f t="shared" si="87"/>
        <v>0</v>
      </c>
      <c r="FI35" s="79">
        <f t="shared" si="87"/>
        <v>0</v>
      </c>
      <c r="FJ35" s="79">
        <f t="shared" si="87"/>
        <v>0</v>
      </c>
      <c r="FK35" s="79">
        <f t="shared" si="87"/>
        <v>0</v>
      </c>
      <c r="FL35" s="79">
        <f t="shared" si="87"/>
        <v>0</v>
      </c>
      <c r="FM35" s="79">
        <f t="shared" si="87"/>
        <v>0</v>
      </c>
      <c r="FN35" s="79">
        <f t="shared" si="87"/>
        <v>0</v>
      </c>
      <c r="FO35" s="79">
        <f t="shared" si="87"/>
        <v>0</v>
      </c>
      <c r="FP35" s="79">
        <f t="shared" si="87"/>
        <v>0</v>
      </c>
      <c r="FQ35" s="79">
        <f t="shared" si="87"/>
        <v>0</v>
      </c>
      <c r="FR35" s="79">
        <f t="shared" si="87"/>
        <v>0</v>
      </c>
      <c r="FS35" s="79">
        <f t="shared" si="87"/>
        <v>0</v>
      </c>
    </row>
    <row r="36" spans="1:176" s="4" customFormat="1" x14ac:dyDescent="0.25">
      <c r="A36" s="4" t="s">
        <v>19</v>
      </c>
      <c r="B36" s="12" t="s">
        <v>8</v>
      </c>
      <c r="C36" s="4">
        <v>0</v>
      </c>
      <c r="D36" s="4">
        <f t="shared" ref="D36:AI36" si="88">IF(D28=0,D25+D34-D17-C28,0)</f>
        <v>0</v>
      </c>
      <c r="E36" s="4">
        <f t="shared" si="88"/>
        <v>0</v>
      </c>
      <c r="F36" s="4">
        <f t="shared" si="88"/>
        <v>0</v>
      </c>
      <c r="G36" s="4">
        <f t="shared" si="88"/>
        <v>0</v>
      </c>
      <c r="H36" s="4">
        <f t="shared" si="88"/>
        <v>0</v>
      </c>
      <c r="I36" s="4">
        <f t="shared" si="88"/>
        <v>0</v>
      </c>
      <c r="J36" s="4">
        <f t="shared" si="88"/>
        <v>0</v>
      </c>
      <c r="K36" s="4">
        <f t="shared" si="88"/>
        <v>0</v>
      </c>
      <c r="L36" s="4">
        <f t="shared" si="88"/>
        <v>0</v>
      </c>
      <c r="M36" s="4">
        <f t="shared" si="88"/>
        <v>0</v>
      </c>
      <c r="N36" s="4">
        <f t="shared" si="88"/>
        <v>0</v>
      </c>
      <c r="O36" s="4">
        <f t="shared" si="88"/>
        <v>0</v>
      </c>
      <c r="P36" s="4">
        <f t="shared" si="88"/>
        <v>0</v>
      </c>
      <c r="Q36" s="4">
        <f t="shared" si="88"/>
        <v>0</v>
      </c>
      <c r="R36" s="4">
        <f t="shared" si="88"/>
        <v>0</v>
      </c>
      <c r="S36" s="4">
        <f t="shared" si="88"/>
        <v>0</v>
      </c>
      <c r="T36" s="4">
        <f t="shared" si="88"/>
        <v>0</v>
      </c>
      <c r="U36" s="4">
        <f t="shared" si="88"/>
        <v>0</v>
      </c>
      <c r="V36" s="4">
        <f t="shared" si="88"/>
        <v>0</v>
      </c>
      <c r="W36" s="4">
        <f t="shared" si="88"/>
        <v>0</v>
      </c>
      <c r="X36" s="4">
        <f t="shared" si="88"/>
        <v>0</v>
      </c>
      <c r="Y36" s="4">
        <f t="shared" si="88"/>
        <v>0</v>
      </c>
      <c r="Z36" s="4">
        <f t="shared" si="88"/>
        <v>0</v>
      </c>
      <c r="AA36" s="4">
        <f t="shared" si="88"/>
        <v>0</v>
      </c>
      <c r="AB36" s="4">
        <f t="shared" si="88"/>
        <v>0</v>
      </c>
      <c r="AC36" s="4">
        <f t="shared" si="88"/>
        <v>0</v>
      </c>
      <c r="AD36" s="4">
        <f t="shared" si="88"/>
        <v>0</v>
      </c>
      <c r="AE36" s="4">
        <f t="shared" si="88"/>
        <v>0</v>
      </c>
      <c r="AF36" s="4">
        <f t="shared" si="88"/>
        <v>0</v>
      </c>
      <c r="AG36" s="4">
        <f t="shared" si="88"/>
        <v>0</v>
      </c>
      <c r="AH36" s="4">
        <f t="shared" si="88"/>
        <v>0</v>
      </c>
      <c r="AI36" s="4">
        <f t="shared" si="88"/>
        <v>0</v>
      </c>
      <c r="AJ36" s="4">
        <f t="shared" ref="AJ36:BO36" si="89">IF(AJ28=0,AJ25+AJ34-AJ17-AI28,0)</f>
        <v>0</v>
      </c>
      <c r="AK36" s="4">
        <f t="shared" si="89"/>
        <v>0</v>
      </c>
      <c r="AL36" s="4">
        <f t="shared" si="89"/>
        <v>0</v>
      </c>
      <c r="AM36" s="4">
        <f t="shared" si="89"/>
        <v>0</v>
      </c>
      <c r="AN36" s="4">
        <f t="shared" si="89"/>
        <v>0</v>
      </c>
      <c r="AO36" s="4">
        <f t="shared" si="89"/>
        <v>0</v>
      </c>
      <c r="AP36" s="4">
        <f t="shared" si="89"/>
        <v>0</v>
      </c>
      <c r="AQ36" s="4">
        <f t="shared" si="89"/>
        <v>0</v>
      </c>
      <c r="AR36" s="4">
        <f t="shared" si="89"/>
        <v>0</v>
      </c>
      <c r="AS36" s="4">
        <f t="shared" si="89"/>
        <v>0</v>
      </c>
      <c r="AT36" s="4">
        <f t="shared" si="89"/>
        <v>0</v>
      </c>
      <c r="AU36" s="4">
        <f t="shared" si="89"/>
        <v>0</v>
      </c>
      <c r="AV36" s="4">
        <f t="shared" si="89"/>
        <v>0</v>
      </c>
      <c r="AW36" s="4">
        <f t="shared" si="89"/>
        <v>0</v>
      </c>
      <c r="AX36" s="4">
        <f t="shared" si="89"/>
        <v>0</v>
      </c>
      <c r="AY36" s="4">
        <f t="shared" si="89"/>
        <v>0</v>
      </c>
      <c r="AZ36" s="4">
        <f t="shared" si="89"/>
        <v>0</v>
      </c>
      <c r="BA36" s="4">
        <f t="shared" si="89"/>
        <v>0</v>
      </c>
      <c r="BB36" s="4">
        <f t="shared" si="89"/>
        <v>0</v>
      </c>
      <c r="BC36" s="4">
        <f t="shared" si="89"/>
        <v>0</v>
      </c>
      <c r="BD36" s="4">
        <f t="shared" si="89"/>
        <v>0</v>
      </c>
      <c r="BE36" s="4">
        <f t="shared" si="89"/>
        <v>0</v>
      </c>
      <c r="BF36" s="4">
        <f t="shared" si="89"/>
        <v>0</v>
      </c>
      <c r="BG36" s="4">
        <f t="shared" si="89"/>
        <v>0</v>
      </c>
      <c r="BH36" s="4">
        <f t="shared" si="89"/>
        <v>0</v>
      </c>
      <c r="BI36" s="4">
        <f t="shared" si="89"/>
        <v>0</v>
      </c>
      <c r="BJ36" s="4">
        <f t="shared" si="89"/>
        <v>0</v>
      </c>
      <c r="BK36" s="4">
        <f t="shared" si="89"/>
        <v>0</v>
      </c>
      <c r="BL36" s="4">
        <f t="shared" si="89"/>
        <v>0</v>
      </c>
      <c r="BM36" s="4">
        <f t="shared" si="89"/>
        <v>0</v>
      </c>
      <c r="BN36" s="4">
        <f t="shared" si="89"/>
        <v>0</v>
      </c>
      <c r="BO36" s="4">
        <f t="shared" si="89"/>
        <v>0</v>
      </c>
      <c r="BP36" s="4">
        <f t="shared" ref="BP36:CU36" si="90">IF(BP28=0,BP25+BP34-BP17-BO28,0)</f>
        <v>0</v>
      </c>
      <c r="BQ36" s="4">
        <f t="shared" si="90"/>
        <v>0</v>
      </c>
      <c r="BR36" s="4">
        <f t="shared" si="90"/>
        <v>0</v>
      </c>
      <c r="BS36" s="4">
        <f t="shared" si="90"/>
        <v>0</v>
      </c>
      <c r="BT36" s="4">
        <f t="shared" si="90"/>
        <v>0</v>
      </c>
      <c r="BU36" s="4">
        <f t="shared" si="90"/>
        <v>0</v>
      </c>
      <c r="BV36" s="4">
        <f t="shared" si="90"/>
        <v>0</v>
      </c>
      <c r="BW36" s="4">
        <f t="shared" si="90"/>
        <v>0</v>
      </c>
      <c r="BX36" s="4">
        <f t="shared" si="90"/>
        <v>0</v>
      </c>
      <c r="BY36" s="4">
        <f t="shared" si="90"/>
        <v>0</v>
      </c>
      <c r="BZ36" s="4">
        <f t="shared" si="90"/>
        <v>0</v>
      </c>
      <c r="CA36" s="4">
        <f t="shared" si="90"/>
        <v>0</v>
      </c>
      <c r="CB36" s="4">
        <f t="shared" si="90"/>
        <v>0</v>
      </c>
      <c r="CC36" s="4">
        <f t="shared" si="90"/>
        <v>0</v>
      </c>
      <c r="CD36" s="4">
        <f t="shared" si="90"/>
        <v>0</v>
      </c>
      <c r="CE36" s="4">
        <f t="shared" si="90"/>
        <v>0</v>
      </c>
      <c r="CF36" s="4">
        <f t="shared" si="90"/>
        <v>0</v>
      </c>
      <c r="CG36" s="4">
        <f t="shared" si="90"/>
        <v>0</v>
      </c>
      <c r="CH36" s="4">
        <f t="shared" si="90"/>
        <v>0</v>
      </c>
      <c r="CI36" s="4">
        <f t="shared" si="90"/>
        <v>0</v>
      </c>
      <c r="CJ36" s="4">
        <f t="shared" si="90"/>
        <v>0</v>
      </c>
      <c r="CK36" s="4">
        <f t="shared" si="90"/>
        <v>0</v>
      </c>
      <c r="CL36" s="4">
        <f t="shared" si="90"/>
        <v>0</v>
      </c>
      <c r="CM36" s="4">
        <f t="shared" si="90"/>
        <v>0</v>
      </c>
      <c r="CN36" s="4">
        <f t="shared" si="90"/>
        <v>0</v>
      </c>
      <c r="CO36" s="4">
        <f t="shared" si="90"/>
        <v>0</v>
      </c>
      <c r="CP36" s="4">
        <f t="shared" si="90"/>
        <v>0</v>
      </c>
      <c r="CQ36" s="4">
        <f t="shared" si="90"/>
        <v>0</v>
      </c>
      <c r="CR36" s="4">
        <f t="shared" si="90"/>
        <v>0</v>
      </c>
      <c r="CS36" s="4">
        <f t="shared" si="90"/>
        <v>0</v>
      </c>
      <c r="CT36" s="4">
        <f t="shared" si="90"/>
        <v>0</v>
      </c>
      <c r="CU36" s="4">
        <f t="shared" si="90"/>
        <v>0</v>
      </c>
      <c r="CV36" s="4">
        <f t="shared" ref="CV36:EA36" si="91">IF(CV28=0,CV25+CV34-CV17-CU28,0)</f>
        <v>0</v>
      </c>
      <c r="CW36" s="4">
        <f t="shared" si="91"/>
        <v>0</v>
      </c>
      <c r="CX36" s="4">
        <f t="shared" si="91"/>
        <v>0</v>
      </c>
      <c r="CY36" s="4">
        <f t="shared" si="91"/>
        <v>0</v>
      </c>
      <c r="CZ36" s="4">
        <f t="shared" si="91"/>
        <v>0</v>
      </c>
      <c r="DA36" s="4">
        <f t="shared" si="91"/>
        <v>0</v>
      </c>
      <c r="DB36" s="4">
        <f t="shared" si="91"/>
        <v>0</v>
      </c>
      <c r="DC36" s="4">
        <f t="shared" si="91"/>
        <v>0</v>
      </c>
      <c r="DD36" s="4">
        <f t="shared" si="91"/>
        <v>0</v>
      </c>
      <c r="DE36" s="4">
        <f t="shared" si="91"/>
        <v>0</v>
      </c>
      <c r="DF36" s="4">
        <f t="shared" si="91"/>
        <v>0</v>
      </c>
      <c r="DG36" s="4">
        <f t="shared" si="91"/>
        <v>0</v>
      </c>
      <c r="DH36" s="4">
        <f t="shared" si="91"/>
        <v>0</v>
      </c>
      <c r="DI36" s="4">
        <f t="shared" si="91"/>
        <v>0</v>
      </c>
      <c r="DJ36" s="4">
        <f t="shared" si="91"/>
        <v>0</v>
      </c>
      <c r="DK36" s="4">
        <f t="shared" si="91"/>
        <v>0</v>
      </c>
      <c r="DL36" s="4">
        <f t="shared" si="91"/>
        <v>0</v>
      </c>
      <c r="DM36" s="4">
        <f t="shared" si="91"/>
        <v>0</v>
      </c>
      <c r="DN36" s="4">
        <f t="shared" si="91"/>
        <v>0</v>
      </c>
      <c r="DO36" s="4">
        <f t="shared" si="91"/>
        <v>0</v>
      </c>
      <c r="DP36" s="4">
        <f t="shared" si="91"/>
        <v>0</v>
      </c>
      <c r="DQ36" s="4">
        <f t="shared" si="91"/>
        <v>0</v>
      </c>
      <c r="DR36" s="4">
        <f t="shared" si="91"/>
        <v>0</v>
      </c>
      <c r="DS36" s="4">
        <f t="shared" si="91"/>
        <v>0</v>
      </c>
      <c r="DT36" s="4">
        <f t="shared" si="91"/>
        <v>0</v>
      </c>
      <c r="DU36" s="4">
        <f t="shared" si="91"/>
        <v>0</v>
      </c>
      <c r="DV36" s="4">
        <f t="shared" si="91"/>
        <v>0</v>
      </c>
      <c r="DW36" s="4">
        <f t="shared" si="91"/>
        <v>0</v>
      </c>
      <c r="DX36" s="4">
        <f t="shared" si="91"/>
        <v>0</v>
      </c>
      <c r="DY36" s="4">
        <f t="shared" si="91"/>
        <v>0</v>
      </c>
      <c r="DZ36" s="4">
        <f t="shared" si="91"/>
        <v>0</v>
      </c>
      <c r="EA36" s="4">
        <f t="shared" si="91"/>
        <v>0</v>
      </c>
      <c r="EB36" s="4">
        <f t="shared" ref="EB36:FG36" si="92">IF(EB28=0,EB25+EB34-EB17-EA28,0)</f>
        <v>0</v>
      </c>
      <c r="EC36" s="4">
        <f t="shared" si="92"/>
        <v>0</v>
      </c>
      <c r="ED36" s="4">
        <f t="shared" si="92"/>
        <v>0</v>
      </c>
      <c r="EE36" s="4">
        <f t="shared" si="92"/>
        <v>0</v>
      </c>
      <c r="EF36" s="4">
        <f t="shared" si="92"/>
        <v>0</v>
      </c>
      <c r="EG36" s="4">
        <f t="shared" si="92"/>
        <v>0</v>
      </c>
      <c r="EH36" s="4">
        <f t="shared" si="92"/>
        <v>0</v>
      </c>
      <c r="EI36" s="4">
        <f t="shared" si="92"/>
        <v>0</v>
      </c>
      <c r="EJ36" s="4">
        <f t="shared" si="92"/>
        <v>0</v>
      </c>
      <c r="EK36" s="4">
        <f t="shared" si="92"/>
        <v>0</v>
      </c>
      <c r="EL36" s="4">
        <f t="shared" si="92"/>
        <v>0</v>
      </c>
      <c r="EM36" s="4">
        <f t="shared" si="92"/>
        <v>0</v>
      </c>
      <c r="EN36" s="4">
        <f t="shared" si="92"/>
        <v>0</v>
      </c>
      <c r="EO36" s="4">
        <f t="shared" si="92"/>
        <v>0</v>
      </c>
      <c r="EP36" s="4">
        <f t="shared" si="92"/>
        <v>0</v>
      </c>
      <c r="EQ36" s="4">
        <f t="shared" si="92"/>
        <v>0</v>
      </c>
      <c r="ER36" s="4">
        <f t="shared" si="92"/>
        <v>0</v>
      </c>
      <c r="ES36" s="4">
        <f t="shared" si="92"/>
        <v>0</v>
      </c>
      <c r="ET36" s="4">
        <f t="shared" si="92"/>
        <v>0</v>
      </c>
      <c r="EU36" s="4">
        <f t="shared" si="92"/>
        <v>0</v>
      </c>
      <c r="EV36" s="4">
        <f t="shared" si="92"/>
        <v>0</v>
      </c>
      <c r="EW36" s="4">
        <f t="shared" si="92"/>
        <v>0</v>
      </c>
      <c r="EX36" s="4">
        <f t="shared" si="92"/>
        <v>0</v>
      </c>
      <c r="EY36" s="4">
        <f t="shared" si="92"/>
        <v>0</v>
      </c>
      <c r="EZ36" s="4">
        <f t="shared" si="92"/>
        <v>0</v>
      </c>
      <c r="FA36" s="4">
        <f t="shared" si="92"/>
        <v>0</v>
      </c>
      <c r="FB36" s="4">
        <f t="shared" si="92"/>
        <v>0</v>
      </c>
      <c r="FC36" s="4">
        <f t="shared" si="92"/>
        <v>0</v>
      </c>
      <c r="FD36" s="4">
        <f t="shared" si="92"/>
        <v>0</v>
      </c>
      <c r="FE36" s="4">
        <f t="shared" si="92"/>
        <v>0</v>
      </c>
      <c r="FF36" s="4">
        <f t="shared" si="92"/>
        <v>0</v>
      </c>
      <c r="FG36" s="4">
        <f t="shared" si="92"/>
        <v>0</v>
      </c>
      <c r="FH36" s="4">
        <f t="shared" ref="FH36:FS36" si="93">IF(FH28=0,FH25+FH34-FH17-FG28,0)</f>
        <v>0</v>
      </c>
      <c r="FI36" s="4">
        <f t="shared" si="93"/>
        <v>0</v>
      </c>
      <c r="FJ36" s="4">
        <f t="shared" si="93"/>
        <v>0</v>
      </c>
      <c r="FK36" s="4">
        <f t="shared" si="93"/>
        <v>0</v>
      </c>
      <c r="FL36" s="4">
        <f t="shared" si="93"/>
        <v>0</v>
      </c>
      <c r="FM36" s="4">
        <f t="shared" si="93"/>
        <v>0</v>
      </c>
      <c r="FN36" s="4">
        <f t="shared" si="93"/>
        <v>0</v>
      </c>
      <c r="FO36" s="4">
        <f t="shared" si="93"/>
        <v>0</v>
      </c>
      <c r="FP36" s="4">
        <f t="shared" si="93"/>
        <v>0</v>
      </c>
      <c r="FQ36" s="4">
        <f t="shared" si="93"/>
        <v>0</v>
      </c>
      <c r="FR36" s="4">
        <f t="shared" si="93"/>
        <v>0</v>
      </c>
      <c r="FS36" s="4">
        <f t="shared" si="93"/>
        <v>0</v>
      </c>
    </row>
    <row r="37" spans="1:176" s="14" customFormat="1" ht="5.25" customHeight="1" x14ac:dyDescent="0.25">
      <c r="B37" s="15"/>
    </row>
    <row r="38" spans="1:176" s="23" customFormat="1" x14ac:dyDescent="0.25">
      <c r="A38" s="23" t="s">
        <v>14</v>
      </c>
      <c r="B38" s="24" t="s">
        <v>8</v>
      </c>
      <c r="C38" s="23">
        <v>0</v>
      </c>
      <c r="D38" s="23">
        <f t="shared" ref="D38:AI38" si="94">C38+D34</f>
        <v>0</v>
      </c>
      <c r="E38" s="23">
        <f t="shared" si="94"/>
        <v>0</v>
      </c>
      <c r="F38" s="23">
        <f t="shared" si="94"/>
        <v>0</v>
      </c>
      <c r="G38" s="23">
        <f t="shared" si="94"/>
        <v>0</v>
      </c>
      <c r="H38" s="23">
        <f t="shared" si="94"/>
        <v>0</v>
      </c>
      <c r="I38" s="23">
        <f t="shared" si="94"/>
        <v>0</v>
      </c>
      <c r="J38" s="23">
        <f t="shared" si="94"/>
        <v>0</v>
      </c>
      <c r="K38" s="23">
        <f t="shared" si="94"/>
        <v>0</v>
      </c>
      <c r="L38" s="23">
        <f t="shared" si="94"/>
        <v>0</v>
      </c>
      <c r="M38" s="23">
        <f t="shared" si="94"/>
        <v>0</v>
      </c>
      <c r="N38" s="23">
        <f t="shared" si="94"/>
        <v>0</v>
      </c>
      <c r="O38" s="23">
        <f t="shared" si="94"/>
        <v>0</v>
      </c>
      <c r="P38" s="23">
        <f t="shared" si="94"/>
        <v>0</v>
      </c>
      <c r="Q38" s="23">
        <f t="shared" si="94"/>
        <v>0</v>
      </c>
      <c r="R38" s="23">
        <f t="shared" si="94"/>
        <v>0</v>
      </c>
      <c r="S38" s="23">
        <f t="shared" si="94"/>
        <v>0</v>
      </c>
      <c r="T38" s="23">
        <f t="shared" si="94"/>
        <v>0</v>
      </c>
      <c r="U38" s="23">
        <f t="shared" si="94"/>
        <v>0</v>
      </c>
      <c r="V38" s="23">
        <f t="shared" si="94"/>
        <v>0</v>
      </c>
      <c r="W38" s="23">
        <f t="shared" si="94"/>
        <v>0</v>
      </c>
      <c r="X38" s="23">
        <f t="shared" si="94"/>
        <v>0</v>
      </c>
      <c r="Y38" s="23">
        <f t="shared" si="94"/>
        <v>0</v>
      </c>
      <c r="Z38" s="23">
        <f t="shared" si="94"/>
        <v>0</v>
      </c>
      <c r="AA38" s="23">
        <f t="shared" si="94"/>
        <v>0</v>
      </c>
      <c r="AB38" s="23">
        <f t="shared" si="94"/>
        <v>20.254777070063696</v>
      </c>
      <c r="AC38" s="23">
        <f t="shared" si="94"/>
        <v>20.254777070063696</v>
      </c>
      <c r="AD38" s="23">
        <f t="shared" si="94"/>
        <v>20.254777070063696</v>
      </c>
      <c r="AE38" s="23">
        <f t="shared" si="94"/>
        <v>20.254777070063696</v>
      </c>
      <c r="AF38" s="23">
        <f t="shared" si="94"/>
        <v>20.254777070063696</v>
      </c>
      <c r="AG38" s="23">
        <f t="shared" si="94"/>
        <v>20.254777070063696</v>
      </c>
      <c r="AH38" s="23">
        <f t="shared" si="94"/>
        <v>40.509554140127392</v>
      </c>
      <c r="AI38" s="23">
        <f t="shared" si="94"/>
        <v>40.509554140127392</v>
      </c>
      <c r="AJ38" s="23">
        <f t="shared" ref="AJ38:BO38" si="95">AI38+AJ34</f>
        <v>40.509554140127392</v>
      </c>
      <c r="AK38" s="23">
        <f t="shared" si="95"/>
        <v>40.509554140127392</v>
      </c>
      <c r="AL38" s="23">
        <f t="shared" si="95"/>
        <v>40.509554140127392</v>
      </c>
      <c r="AM38" s="23">
        <f t="shared" si="95"/>
        <v>40.509554140127392</v>
      </c>
      <c r="AN38" s="23">
        <f t="shared" si="95"/>
        <v>40.509554140127392</v>
      </c>
      <c r="AO38" s="23">
        <f t="shared" si="95"/>
        <v>60.764331210191088</v>
      </c>
      <c r="AP38" s="23">
        <f t="shared" si="95"/>
        <v>60.764331210191088</v>
      </c>
      <c r="AQ38" s="23">
        <f t="shared" si="95"/>
        <v>60.764331210191088</v>
      </c>
      <c r="AR38" s="23">
        <f t="shared" si="95"/>
        <v>60.764331210191088</v>
      </c>
      <c r="AS38" s="23">
        <f t="shared" si="95"/>
        <v>60.764331210191088</v>
      </c>
      <c r="AT38" s="23">
        <f t="shared" si="95"/>
        <v>60.764331210191088</v>
      </c>
      <c r="AU38" s="23">
        <f t="shared" si="95"/>
        <v>75.98726114649682</v>
      </c>
      <c r="AV38" s="23">
        <f t="shared" si="95"/>
        <v>75.98726114649682</v>
      </c>
      <c r="AW38" s="23">
        <f t="shared" si="95"/>
        <v>75.98726114649682</v>
      </c>
      <c r="AX38" s="23">
        <f t="shared" si="95"/>
        <v>75.98726114649682</v>
      </c>
      <c r="AY38" s="23">
        <f t="shared" si="95"/>
        <v>75.98726114649682</v>
      </c>
      <c r="AZ38" s="23">
        <f t="shared" si="95"/>
        <v>91.210191082802552</v>
      </c>
      <c r="BA38" s="23">
        <f t="shared" si="95"/>
        <v>91.210191082802552</v>
      </c>
      <c r="BB38" s="23">
        <f t="shared" si="95"/>
        <v>91.210191082802552</v>
      </c>
      <c r="BC38" s="23">
        <f t="shared" si="95"/>
        <v>91.210191082802552</v>
      </c>
      <c r="BD38" s="23">
        <f t="shared" si="95"/>
        <v>111.91082802547771</v>
      </c>
      <c r="BE38" s="23">
        <f t="shared" si="95"/>
        <v>111.91082802547771</v>
      </c>
      <c r="BF38" s="23">
        <f t="shared" si="95"/>
        <v>111.91082802547771</v>
      </c>
      <c r="BG38" s="23">
        <f t="shared" si="95"/>
        <v>111.91082802547771</v>
      </c>
      <c r="BH38" s="23">
        <f t="shared" si="95"/>
        <v>111.91082802547771</v>
      </c>
      <c r="BI38" s="23">
        <f t="shared" si="95"/>
        <v>144.20382165605096</v>
      </c>
      <c r="BJ38" s="23">
        <f t="shared" si="95"/>
        <v>144.20382165605096</v>
      </c>
      <c r="BK38" s="23">
        <f t="shared" si="95"/>
        <v>144.20382165605096</v>
      </c>
      <c r="BL38" s="23">
        <f t="shared" si="95"/>
        <v>144.20382165605096</v>
      </c>
      <c r="BM38" s="23">
        <f t="shared" si="95"/>
        <v>144.20382165605096</v>
      </c>
      <c r="BN38" s="23">
        <f t="shared" si="95"/>
        <v>144.20382165605096</v>
      </c>
      <c r="BO38" s="23">
        <f t="shared" si="95"/>
        <v>170.44585987261146</v>
      </c>
      <c r="BP38" s="23">
        <f t="shared" ref="BP38:CU38" si="96">BO38+BP34</f>
        <v>170.44585987261146</v>
      </c>
      <c r="BQ38" s="23">
        <f t="shared" si="96"/>
        <v>170.44585987261146</v>
      </c>
      <c r="BR38" s="23">
        <f t="shared" si="96"/>
        <v>185.66878980891721</v>
      </c>
      <c r="BS38" s="23">
        <f t="shared" si="96"/>
        <v>185.66878980891721</v>
      </c>
      <c r="BT38" s="23">
        <f t="shared" si="96"/>
        <v>185.66878980891721</v>
      </c>
      <c r="BU38" s="23">
        <f t="shared" si="96"/>
        <v>185.66878980891721</v>
      </c>
      <c r="BV38" s="23">
        <f t="shared" si="96"/>
        <v>185.66878980891721</v>
      </c>
      <c r="BW38" s="23">
        <f t="shared" si="96"/>
        <v>218.02547770700639</v>
      </c>
      <c r="BX38" s="23">
        <f t="shared" si="96"/>
        <v>218.02547770700639</v>
      </c>
      <c r="BY38" s="23">
        <f t="shared" si="96"/>
        <v>218.02547770700639</v>
      </c>
      <c r="BZ38" s="23">
        <f t="shared" si="96"/>
        <v>218.02547770700639</v>
      </c>
      <c r="CA38" s="23">
        <f t="shared" si="96"/>
        <v>218.02547770700639</v>
      </c>
      <c r="CB38" s="23">
        <f t="shared" si="96"/>
        <v>254.45859872611467</v>
      </c>
      <c r="CC38" s="23">
        <f t="shared" si="96"/>
        <v>254.45859872611467</v>
      </c>
      <c r="CD38" s="23">
        <f t="shared" si="96"/>
        <v>254.45859872611467</v>
      </c>
      <c r="CE38" s="23">
        <f t="shared" si="96"/>
        <v>254.45859872611467</v>
      </c>
      <c r="CF38" s="23">
        <f t="shared" si="96"/>
        <v>279.80891719745227</v>
      </c>
      <c r="CG38" s="23">
        <f t="shared" si="96"/>
        <v>279.80891719745227</v>
      </c>
      <c r="CH38" s="23">
        <f t="shared" si="96"/>
        <v>279.80891719745227</v>
      </c>
      <c r="CI38" s="23">
        <f t="shared" si="96"/>
        <v>279.80891719745227</v>
      </c>
      <c r="CJ38" s="23">
        <f t="shared" si="96"/>
        <v>279.80891719745227</v>
      </c>
      <c r="CK38" s="23">
        <f t="shared" si="96"/>
        <v>300.00000000000006</v>
      </c>
      <c r="CL38" s="23">
        <f t="shared" si="96"/>
        <v>300.00000000000006</v>
      </c>
      <c r="CM38" s="23">
        <f t="shared" si="96"/>
        <v>300.00000000000006</v>
      </c>
      <c r="CN38" s="23">
        <f t="shared" si="96"/>
        <v>300.00000000000006</v>
      </c>
      <c r="CO38" s="23">
        <f t="shared" si="96"/>
        <v>300.00000000000006</v>
      </c>
      <c r="CP38" s="23">
        <f t="shared" si="96"/>
        <v>320.19108280254784</v>
      </c>
      <c r="CQ38" s="23">
        <f t="shared" si="96"/>
        <v>320.19108280254784</v>
      </c>
      <c r="CR38" s="23">
        <f t="shared" si="96"/>
        <v>320.19108280254784</v>
      </c>
      <c r="CS38" s="23">
        <f t="shared" si="96"/>
        <v>320.19108280254784</v>
      </c>
      <c r="CT38" s="23">
        <f t="shared" si="96"/>
        <v>333.37579617834399</v>
      </c>
      <c r="CU38" s="23">
        <f t="shared" si="96"/>
        <v>333.37579617834399</v>
      </c>
      <c r="CV38" s="23">
        <f t="shared" ref="CV38:EA38" si="97">CU38+CV34</f>
        <v>333.37579617834399</v>
      </c>
      <c r="CW38" s="23">
        <f t="shared" si="97"/>
        <v>333.37579617834399</v>
      </c>
      <c r="CX38" s="23">
        <f t="shared" si="97"/>
        <v>333.37579617834399</v>
      </c>
      <c r="CY38" s="23">
        <f t="shared" si="97"/>
        <v>361.71974522292999</v>
      </c>
      <c r="CZ38" s="23">
        <f t="shared" si="97"/>
        <v>361.71974522292999</v>
      </c>
      <c r="DA38" s="23">
        <f t="shared" si="97"/>
        <v>361.71974522292999</v>
      </c>
      <c r="DB38" s="23">
        <f t="shared" si="97"/>
        <v>361.71974522292999</v>
      </c>
      <c r="DC38" s="23">
        <f t="shared" si="97"/>
        <v>361.71974522292999</v>
      </c>
      <c r="DD38" s="23">
        <f t="shared" si="97"/>
        <v>381.9745222929937</v>
      </c>
      <c r="DE38" s="23">
        <f t="shared" si="97"/>
        <v>381.9745222929937</v>
      </c>
      <c r="DF38" s="23">
        <f t="shared" si="97"/>
        <v>381.9745222929937</v>
      </c>
      <c r="DG38" s="23">
        <f t="shared" si="97"/>
        <v>381.9745222929937</v>
      </c>
      <c r="DH38" s="23">
        <f t="shared" si="97"/>
        <v>406.30573248407649</v>
      </c>
      <c r="DI38" s="23">
        <f t="shared" si="97"/>
        <v>406.30573248407649</v>
      </c>
      <c r="DJ38" s="23">
        <f t="shared" si="97"/>
        <v>406.30573248407649</v>
      </c>
      <c r="DK38" s="23">
        <f t="shared" si="97"/>
        <v>406.30573248407649</v>
      </c>
      <c r="DL38" s="23">
        <f t="shared" si="97"/>
        <v>406.30573248407649</v>
      </c>
      <c r="DM38" s="23">
        <f t="shared" si="97"/>
        <v>406.30573248407649</v>
      </c>
      <c r="DN38" s="23">
        <f t="shared" si="97"/>
        <v>424.52229299363063</v>
      </c>
      <c r="DO38" s="23">
        <f t="shared" si="97"/>
        <v>424.52229299363063</v>
      </c>
      <c r="DP38" s="23">
        <f t="shared" si="97"/>
        <v>424.52229299363063</v>
      </c>
      <c r="DQ38" s="23">
        <f t="shared" si="97"/>
        <v>424.52229299363063</v>
      </c>
      <c r="DR38" s="23">
        <f t="shared" si="97"/>
        <v>424.52229299363063</v>
      </c>
      <c r="DS38" s="23">
        <f t="shared" si="97"/>
        <v>424.52229299363063</v>
      </c>
      <c r="DT38" s="23">
        <f t="shared" si="97"/>
        <v>424.52229299363063</v>
      </c>
      <c r="DU38" s="23">
        <f t="shared" si="97"/>
        <v>424.52229299363063</v>
      </c>
      <c r="DV38" s="23">
        <f t="shared" si="97"/>
        <v>424.52229299363063</v>
      </c>
      <c r="DW38" s="23">
        <f t="shared" si="97"/>
        <v>424.52229299363063</v>
      </c>
      <c r="DX38" s="23">
        <f t="shared" si="97"/>
        <v>424.52229299363063</v>
      </c>
      <c r="DY38" s="23">
        <f t="shared" si="97"/>
        <v>424.52229299363063</v>
      </c>
      <c r="DZ38" s="23">
        <f t="shared" si="97"/>
        <v>424.52229299363063</v>
      </c>
      <c r="EA38" s="23">
        <f t="shared" si="97"/>
        <v>424.52229299363063</v>
      </c>
      <c r="EB38" s="23">
        <f t="shared" ref="EB38:FG38" si="98">EA38+EB34</f>
        <v>424.52229299363063</v>
      </c>
      <c r="EC38" s="23">
        <f t="shared" si="98"/>
        <v>424.52229299363063</v>
      </c>
      <c r="ED38" s="23">
        <f t="shared" si="98"/>
        <v>424.52229299363063</v>
      </c>
      <c r="EE38" s="23">
        <f t="shared" si="98"/>
        <v>424.52229299363063</v>
      </c>
      <c r="EF38" s="23">
        <f t="shared" si="98"/>
        <v>424.52229299363063</v>
      </c>
      <c r="EG38" s="23">
        <f t="shared" si="98"/>
        <v>424.52229299363063</v>
      </c>
      <c r="EH38" s="23">
        <f t="shared" si="98"/>
        <v>424.52229299363063</v>
      </c>
      <c r="EI38" s="23">
        <f t="shared" si="98"/>
        <v>424.52229299363063</v>
      </c>
      <c r="EJ38" s="23">
        <f t="shared" si="98"/>
        <v>424.52229299363063</v>
      </c>
      <c r="EK38" s="23">
        <f t="shared" si="98"/>
        <v>424.52229299363063</v>
      </c>
      <c r="EL38" s="23">
        <f t="shared" si="98"/>
        <v>424.52229299363063</v>
      </c>
      <c r="EM38" s="23">
        <f t="shared" si="98"/>
        <v>424.52229299363063</v>
      </c>
      <c r="EN38" s="23">
        <f t="shared" si="98"/>
        <v>424.52229299363063</v>
      </c>
      <c r="EO38" s="23">
        <f t="shared" si="98"/>
        <v>424.52229299363063</v>
      </c>
      <c r="EP38" s="23">
        <f t="shared" si="98"/>
        <v>424.52229299363063</v>
      </c>
      <c r="EQ38" s="23">
        <f t="shared" si="98"/>
        <v>424.52229299363063</v>
      </c>
      <c r="ER38" s="23">
        <f t="shared" si="98"/>
        <v>424.52229299363063</v>
      </c>
      <c r="ES38" s="23">
        <f t="shared" si="98"/>
        <v>424.52229299363063</v>
      </c>
      <c r="ET38" s="23">
        <f t="shared" si="98"/>
        <v>424.52229299363063</v>
      </c>
      <c r="EU38" s="23">
        <f t="shared" si="98"/>
        <v>424.52229299363063</v>
      </c>
      <c r="EV38" s="23">
        <f t="shared" si="98"/>
        <v>424.52229299363063</v>
      </c>
      <c r="EW38" s="23">
        <f t="shared" si="98"/>
        <v>424.52229299363063</v>
      </c>
      <c r="EX38" s="23">
        <f t="shared" si="98"/>
        <v>424.52229299363063</v>
      </c>
      <c r="EY38" s="23">
        <f t="shared" si="98"/>
        <v>424.52229299363063</v>
      </c>
      <c r="EZ38" s="23">
        <f t="shared" si="98"/>
        <v>424.52229299363063</v>
      </c>
      <c r="FA38" s="23">
        <f t="shared" si="98"/>
        <v>424.52229299363063</v>
      </c>
      <c r="FB38" s="23">
        <f t="shared" si="98"/>
        <v>424.52229299363063</v>
      </c>
      <c r="FC38" s="23">
        <f t="shared" si="98"/>
        <v>424.52229299363063</v>
      </c>
      <c r="FD38" s="23">
        <f t="shared" si="98"/>
        <v>424.52229299363063</v>
      </c>
      <c r="FE38" s="23">
        <f t="shared" si="98"/>
        <v>424.52229299363063</v>
      </c>
      <c r="FF38" s="23">
        <f t="shared" si="98"/>
        <v>424.52229299363063</v>
      </c>
      <c r="FG38" s="23">
        <f t="shared" si="98"/>
        <v>424.52229299363063</v>
      </c>
      <c r="FH38" s="23">
        <f t="shared" ref="FH38:FS38" si="99">FG38+FH34</f>
        <v>424.52229299363063</v>
      </c>
      <c r="FI38" s="23">
        <f t="shared" si="99"/>
        <v>424.52229299363063</v>
      </c>
      <c r="FJ38" s="23">
        <f t="shared" si="99"/>
        <v>424.52229299363063</v>
      </c>
      <c r="FK38" s="23">
        <f t="shared" si="99"/>
        <v>424.52229299363063</v>
      </c>
      <c r="FL38" s="23">
        <f t="shared" si="99"/>
        <v>424.52229299363063</v>
      </c>
      <c r="FM38" s="23">
        <f t="shared" si="99"/>
        <v>424.52229299363063</v>
      </c>
      <c r="FN38" s="23">
        <f t="shared" si="99"/>
        <v>424.52229299363063</v>
      </c>
      <c r="FO38" s="23">
        <f t="shared" si="99"/>
        <v>424.52229299363063</v>
      </c>
      <c r="FP38" s="23">
        <f t="shared" si="99"/>
        <v>424.52229299363063</v>
      </c>
      <c r="FQ38" s="23">
        <f t="shared" si="99"/>
        <v>424.52229299363063</v>
      </c>
      <c r="FR38" s="23">
        <f t="shared" si="99"/>
        <v>424.52229299363063</v>
      </c>
      <c r="FS38" s="23">
        <f t="shared" si="99"/>
        <v>424.52229299363063</v>
      </c>
    </row>
    <row r="39" spans="1:176" s="23" customFormat="1" x14ac:dyDescent="0.25">
      <c r="A39" s="23" t="s">
        <v>42</v>
      </c>
      <c r="B39" s="24" t="s">
        <v>8</v>
      </c>
      <c r="C39" s="23">
        <v>0</v>
      </c>
      <c r="D39" s="23">
        <f t="shared" ref="D39:AI39" si="100">C39+D35</f>
        <v>0</v>
      </c>
      <c r="E39" s="23">
        <f t="shared" si="100"/>
        <v>0</v>
      </c>
      <c r="F39" s="23">
        <f t="shared" si="100"/>
        <v>0</v>
      </c>
      <c r="G39" s="23">
        <f t="shared" si="100"/>
        <v>0</v>
      </c>
      <c r="H39" s="23">
        <f t="shared" si="100"/>
        <v>0</v>
      </c>
      <c r="I39" s="23">
        <f t="shared" si="100"/>
        <v>0</v>
      </c>
      <c r="J39" s="23">
        <f t="shared" si="100"/>
        <v>0</v>
      </c>
      <c r="K39" s="23">
        <f t="shared" si="100"/>
        <v>0</v>
      </c>
      <c r="L39" s="23">
        <f t="shared" si="100"/>
        <v>0</v>
      </c>
      <c r="M39" s="23">
        <f t="shared" si="100"/>
        <v>0</v>
      </c>
      <c r="N39" s="23">
        <f t="shared" si="100"/>
        <v>0</v>
      </c>
      <c r="O39" s="23">
        <f t="shared" si="100"/>
        <v>0</v>
      </c>
      <c r="P39" s="23">
        <f t="shared" si="100"/>
        <v>0</v>
      </c>
      <c r="Q39" s="23">
        <f t="shared" si="100"/>
        <v>0</v>
      </c>
      <c r="R39" s="23">
        <f t="shared" si="100"/>
        <v>0</v>
      </c>
      <c r="S39" s="23">
        <f t="shared" si="100"/>
        <v>0</v>
      </c>
      <c r="T39" s="23">
        <f t="shared" si="100"/>
        <v>0</v>
      </c>
      <c r="U39" s="23">
        <f t="shared" si="100"/>
        <v>0</v>
      </c>
      <c r="V39" s="23">
        <f t="shared" si="100"/>
        <v>0</v>
      </c>
      <c r="W39" s="23">
        <f t="shared" si="100"/>
        <v>0</v>
      </c>
      <c r="X39" s="23">
        <f t="shared" si="100"/>
        <v>0</v>
      </c>
      <c r="Y39" s="23">
        <f t="shared" si="100"/>
        <v>0</v>
      </c>
      <c r="Z39" s="23">
        <f t="shared" si="100"/>
        <v>0</v>
      </c>
      <c r="AA39" s="23">
        <f t="shared" si="100"/>
        <v>0</v>
      </c>
      <c r="AB39" s="23">
        <f t="shared" si="100"/>
        <v>16.955867545971579</v>
      </c>
      <c r="AC39" s="23">
        <f t="shared" si="100"/>
        <v>16.955867545971579</v>
      </c>
      <c r="AD39" s="23">
        <f t="shared" si="100"/>
        <v>16.955867545971579</v>
      </c>
      <c r="AE39" s="23">
        <f t="shared" si="100"/>
        <v>16.955867545971579</v>
      </c>
      <c r="AF39" s="23">
        <f t="shared" si="100"/>
        <v>16.955867545971579</v>
      </c>
      <c r="AG39" s="23">
        <f t="shared" si="100"/>
        <v>16.955867545971579</v>
      </c>
      <c r="AH39" s="23">
        <f t="shared" si="100"/>
        <v>34.338935091943156</v>
      </c>
      <c r="AI39" s="23">
        <f t="shared" si="100"/>
        <v>34.338935091943156</v>
      </c>
      <c r="AJ39" s="23">
        <f t="shared" ref="AJ39:BO39" si="101">AI39+AJ35</f>
        <v>34.338935091943156</v>
      </c>
      <c r="AK39" s="23">
        <f t="shared" si="101"/>
        <v>34.338935091943156</v>
      </c>
      <c r="AL39" s="23">
        <f t="shared" si="101"/>
        <v>34.338935091943156</v>
      </c>
      <c r="AM39" s="23">
        <f t="shared" si="101"/>
        <v>34.338935091943156</v>
      </c>
      <c r="AN39" s="23">
        <f t="shared" si="101"/>
        <v>34.338935091943156</v>
      </c>
      <c r="AO39" s="23">
        <f t="shared" si="101"/>
        <v>52.412631209343303</v>
      </c>
      <c r="AP39" s="23">
        <f t="shared" si="101"/>
        <v>52.412631209343303</v>
      </c>
      <c r="AQ39" s="23">
        <f t="shared" si="101"/>
        <v>52.412631209343303</v>
      </c>
      <c r="AR39" s="23">
        <f t="shared" si="101"/>
        <v>52.412631209343303</v>
      </c>
      <c r="AS39" s="23">
        <f t="shared" si="101"/>
        <v>52.412631209343303</v>
      </c>
      <c r="AT39" s="23">
        <f t="shared" si="101"/>
        <v>52.412631209343303</v>
      </c>
      <c r="AU39" s="23">
        <f t="shared" si="101"/>
        <v>66.463565626291711</v>
      </c>
      <c r="AV39" s="23">
        <f t="shared" si="101"/>
        <v>66.463565626291711</v>
      </c>
      <c r="AW39" s="23">
        <f t="shared" si="101"/>
        <v>66.463565626291711</v>
      </c>
      <c r="AX39" s="23">
        <f t="shared" si="101"/>
        <v>66.463565626291711</v>
      </c>
      <c r="AY39" s="23">
        <f t="shared" si="101"/>
        <v>66.463565626291711</v>
      </c>
      <c r="AZ39" s="23">
        <f t="shared" si="101"/>
        <v>81.324740043240126</v>
      </c>
      <c r="BA39" s="23">
        <f t="shared" si="101"/>
        <v>81.324740043240126</v>
      </c>
      <c r="BB39" s="23">
        <f t="shared" si="101"/>
        <v>81.324740043240126</v>
      </c>
      <c r="BC39" s="23">
        <f t="shared" si="101"/>
        <v>81.324740043240126</v>
      </c>
      <c r="BD39" s="23">
        <f t="shared" si="101"/>
        <v>101.88307525928188</v>
      </c>
      <c r="BE39" s="23">
        <f t="shared" si="101"/>
        <v>101.88307525928188</v>
      </c>
      <c r="BF39" s="23">
        <f t="shared" si="101"/>
        <v>101.88307525928188</v>
      </c>
      <c r="BG39" s="23">
        <f t="shared" si="101"/>
        <v>101.88307525928188</v>
      </c>
      <c r="BH39" s="23">
        <f t="shared" si="101"/>
        <v>101.88307525928188</v>
      </c>
      <c r="BI39" s="23">
        <f t="shared" si="101"/>
        <v>134.10864317421692</v>
      </c>
      <c r="BJ39" s="23">
        <f t="shared" si="101"/>
        <v>134.10864317421692</v>
      </c>
      <c r="BK39" s="23">
        <f t="shared" si="101"/>
        <v>134.10864317421692</v>
      </c>
      <c r="BL39" s="23">
        <f t="shared" si="101"/>
        <v>134.10864317421692</v>
      </c>
      <c r="BM39" s="23">
        <f t="shared" si="101"/>
        <v>134.10864317421692</v>
      </c>
      <c r="BN39" s="23">
        <f t="shared" si="101"/>
        <v>134.10864317421692</v>
      </c>
      <c r="BO39" s="23">
        <f t="shared" si="101"/>
        <v>160.35068139077742</v>
      </c>
      <c r="BP39" s="23">
        <f t="shared" ref="BP39:CU39" si="102">BO39+BP35</f>
        <v>160.35068139077742</v>
      </c>
      <c r="BQ39" s="23">
        <f t="shared" si="102"/>
        <v>160.35068139077742</v>
      </c>
      <c r="BR39" s="23">
        <f t="shared" si="102"/>
        <v>175.57361132708314</v>
      </c>
      <c r="BS39" s="23">
        <f t="shared" si="102"/>
        <v>175.57361132708314</v>
      </c>
      <c r="BT39" s="23">
        <f t="shared" si="102"/>
        <v>175.57361132708314</v>
      </c>
      <c r="BU39" s="23">
        <f t="shared" si="102"/>
        <v>175.57361132708314</v>
      </c>
      <c r="BV39" s="23">
        <f t="shared" si="102"/>
        <v>175.57361132708314</v>
      </c>
      <c r="BW39" s="23">
        <f t="shared" si="102"/>
        <v>207.93029922517232</v>
      </c>
      <c r="BX39" s="23">
        <f t="shared" si="102"/>
        <v>207.93029922517232</v>
      </c>
      <c r="BY39" s="23">
        <f t="shared" si="102"/>
        <v>207.93029922517232</v>
      </c>
      <c r="BZ39" s="23">
        <f t="shared" si="102"/>
        <v>207.93029922517232</v>
      </c>
      <c r="CA39" s="23">
        <f t="shared" si="102"/>
        <v>207.93029922517232</v>
      </c>
      <c r="CB39" s="23">
        <f t="shared" si="102"/>
        <v>244.3634202442806</v>
      </c>
      <c r="CC39" s="23">
        <f t="shared" si="102"/>
        <v>244.3634202442806</v>
      </c>
      <c r="CD39" s="23">
        <f t="shared" si="102"/>
        <v>244.3634202442806</v>
      </c>
      <c r="CE39" s="23">
        <f t="shared" si="102"/>
        <v>244.3634202442806</v>
      </c>
      <c r="CF39" s="23">
        <f t="shared" si="102"/>
        <v>269.71373871561821</v>
      </c>
      <c r="CG39" s="23">
        <f t="shared" si="102"/>
        <v>269.71373871561821</v>
      </c>
      <c r="CH39" s="23">
        <f t="shared" si="102"/>
        <v>269.71373871561821</v>
      </c>
      <c r="CI39" s="23">
        <f t="shared" si="102"/>
        <v>269.71373871561821</v>
      </c>
      <c r="CJ39" s="23">
        <f t="shared" si="102"/>
        <v>269.71373871561821</v>
      </c>
      <c r="CK39" s="23">
        <f t="shared" si="102"/>
        <v>289.90482151816599</v>
      </c>
      <c r="CL39" s="23">
        <f t="shared" si="102"/>
        <v>289.90482151816599</v>
      </c>
      <c r="CM39" s="23">
        <f t="shared" si="102"/>
        <v>289.90482151816599</v>
      </c>
      <c r="CN39" s="23">
        <f t="shared" si="102"/>
        <v>289.90482151816599</v>
      </c>
      <c r="CO39" s="23">
        <f t="shared" si="102"/>
        <v>289.90482151816599</v>
      </c>
      <c r="CP39" s="23">
        <f t="shared" si="102"/>
        <v>310.09590432071377</v>
      </c>
      <c r="CQ39" s="23">
        <f t="shared" si="102"/>
        <v>310.09590432071377</v>
      </c>
      <c r="CR39" s="23">
        <f t="shared" si="102"/>
        <v>310.09590432071377</v>
      </c>
      <c r="CS39" s="23">
        <f t="shared" si="102"/>
        <v>310.09590432071377</v>
      </c>
      <c r="CT39" s="23">
        <f t="shared" si="102"/>
        <v>323.28061769650992</v>
      </c>
      <c r="CU39" s="23">
        <f t="shared" si="102"/>
        <v>323.28061769650992</v>
      </c>
      <c r="CV39" s="23">
        <f t="shared" ref="CV39:EA39" si="103">CU39+CV35</f>
        <v>323.28061769650992</v>
      </c>
      <c r="CW39" s="23">
        <f t="shared" si="103"/>
        <v>323.28061769650992</v>
      </c>
      <c r="CX39" s="23">
        <f t="shared" si="103"/>
        <v>323.28061769650992</v>
      </c>
      <c r="CY39" s="23">
        <f t="shared" si="103"/>
        <v>351.62456674109592</v>
      </c>
      <c r="CZ39" s="23">
        <f t="shared" si="103"/>
        <v>351.62456674109592</v>
      </c>
      <c r="DA39" s="23">
        <f t="shared" si="103"/>
        <v>351.62456674109592</v>
      </c>
      <c r="DB39" s="23">
        <f t="shared" si="103"/>
        <v>351.62456674109592</v>
      </c>
      <c r="DC39" s="23">
        <f t="shared" si="103"/>
        <v>351.62456674109592</v>
      </c>
      <c r="DD39" s="23">
        <f t="shared" si="103"/>
        <v>371.87934381115963</v>
      </c>
      <c r="DE39" s="23">
        <f t="shared" si="103"/>
        <v>371.87934381115963</v>
      </c>
      <c r="DF39" s="23">
        <f t="shared" si="103"/>
        <v>371.87934381115963</v>
      </c>
      <c r="DG39" s="23">
        <f t="shared" si="103"/>
        <v>371.87934381115963</v>
      </c>
      <c r="DH39" s="23">
        <f t="shared" si="103"/>
        <v>396.21055400224242</v>
      </c>
      <c r="DI39" s="23">
        <f t="shared" si="103"/>
        <v>396.21055400224242</v>
      </c>
      <c r="DJ39" s="23">
        <f t="shared" si="103"/>
        <v>396.21055400224242</v>
      </c>
      <c r="DK39" s="23">
        <f t="shared" si="103"/>
        <v>396.21055400224242</v>
      </c>
      <c r="DL39" s="23">
        <f t="shared" si="103"/>
        <v>396.21055400224242</v>
      </c>
      <c r="DM39" s="23">
        <f t="shared" si="103"/>
        <v>396.21055400224242</v>
      </c>
      <c r="DN39" s="23">
        <f t="shared" si="103"/>
        <v>414.42711451179656</v>
      </c>
      <c r="DO39" s="23">
        <f t="shared" si="103"/>
        <v>414.42711451179656</v>
      </c>
      <c r="DP39" s="23">
        <f t="shared" si="103"/>
        <v>414.42711451179656</v>
      </c>
      <c r="DQ39" s="23">
        <f t="shared" si="103"/>
        <v>414.42711451179656</v>
      </c>
      <c r="DR39" s="23">
        <f t="shared" si="103"/>
        <v>414.42711451179656</v>
      </c>
      <c r="DS39" s="23">
        <f t="shared" si="103"/>
        <v>414.42711451179656</v>
      </c>
      <c r="DT39" s="23">
        <f t="shared" si="103"/>
        <v>414.42711451179656</v>
      </c>
      <c r="DU39" s="23">
        <f t="shared" si="103"/>
        <v>414.42711451179656</v>
      </c>
      <c r="DV39" s="23">
        <f t="shared" si="103"/>
        <v>414.42711451179656</v>
      </c>
      <c r="DW39" s="23">
        <f t="shared" si="103"/>
        <v>414.42711451179656</v>
      </c>
      <c r="DX39" s="23">
        <f t="shared" si="103"/>
        <v>414.42711451179656</v>
      </c>
      <c r="DY39" s="23">
        <f t="shared" si="103"/>
        <v>414.42711451179656</v>
      </c>
      <c r="DZ39" s="23">
        <f t="shared" si="103"/>
        <v>414.42711451179656</v>
      </c>
      <c r="EA39" s="23">
        <f t="shared" si="103"/>
        <v>414.42711451179656</v>
      </c>
      <c r="EB39" s="23">
        <f t="shared" ref="EB39:FG39" si="104">EA39+EB35</f>
        <v>414.42711451179656</v>
      </c>
      <c r="EC39" s="23">
        <f t="shared" si="104"/>
        <v>414.42711451179656</v>
      </c>
      <c r="ED39" s="23">
        <f t="shared" si="104"/>
        <v>414.42711451179656</v>
      </c>
      <c r="EE39" s="23">
        <f t="shared" si="104"/>
        <v>414.42711451179656</v>
      </c>
      <c r="EF39" s="23">
        <f t="shared" si="104"/>
        <v>414.42711451179656</v>
      </c>
      <c r="EG39" s="23">
        <f t="shared" si="104"/>
        <v>414.42711451179656</v>
      </c>
      <c r="EH39" s="23">
        <f t="shared" si="104"/>
        <v>414.42711451179656</v>
      </c>
      <c r="EI39" s="23">
        <f t="shared" si="104"/>
        <v>414.42711451179656</v>
      </c>
      <c r="EJ39" s="23">
        <f t="shared" si="104"/>
        <v>414.42711451179656</v>
      </c>
      <c r="EK39" s="23">
        <f t="shared" si="104"/>
        <v>414.42711451179656</v>
      </c>
      <c r="EL39" s="23">
        <f t="shared" si="104"/>
        <v>414.42711451179656</v>
      </c>
      <c r="EM39" s="23">
        <f t="shared" si="104"/>
        <v>414.42711451179656</v>
      </c>
      <c r="EN39" s="23">
        <f t="shared" si="104"/>
        <v>414.42711451179656</v>
      </c>
      <c r="EO39" s="23">
        <f t="shared" si="104"/>
        <v>414.42711451179656</v>
      </c>
      <c r="EP39" s="23">
        <f t="shared" si="104"/>
        <v>414.42711451179656</v>
      </c>
      <c r="EQ39" s="23">
        <f t="shared" si="104"/>
        <v>414.42711451179656</v>
      </c>
      <c r="ER39" s="23">
        <f t="shared" si="104"/>
        <v>414.42711451179656</v>
      </c>
      <c r="ES39" s="23">
        <f t="shared" si="104"/>
        <v>414.42711451179656</v>
      </c>
      <c r="ET39" s="23">
        <f t="shared" si="104"/>
        <v>414.42711451179656</v>
      </c>
      <c r="EU39" s="23">
        <f t="shared" si="104"/>
        <v>414.42711451179656</v>
      </c>
      <c r="EV39" s="23">
        <f t="shared" si="104"/>
        <v>414.42711451179656</v>
      </c>
      <c r="EW39" s="23">
        <f t="shared" si="104"/>
        <v>414.42711451179656</v>
      </c>
      <c r="EX39" s="23">
        <f t="shared" si="104"/>
        <v>414.42711451179656</v>
      </c>
      <c r="EY39" s="23">
        <f t="shared" si="104"/>
        <v>414.42711451179656</v>
      </c>
      <c r="EZ39" s="23">
        <f t="shared" si="104"/>
        <v>414.42711451179656</v>
      </c>
      <c r="FA39" s="23">
        <f t="shared" si="104"/>
        <v>414.42711451179656</v>
      </c>
      <c r="FB39" s="23">
        <f t="shared" si="104"/>
        <v>414.42711451179656</v>
      </c>
      <c r="FC39" s="23">
        <f t="shared" si="104"/>
        <v>414.42711451179656</v>
      </c>
      <c r="FD39" s="23">
        <f t="shared" si="104"/>
        <v>414.42711451179656</v>
      </c>
      <c r="FE39" s="23">
        <f t="shared" si="104"/>
        <v>414.42711451179656</v>
      </c>
      <c r="FF39" s="23">
        <f t="shared" si="104"/>
        <v>414.42711451179656</v>
      </c>
      <c r="FG39" s="23">
        <f t="shared" si="104"/>
        <v>414.42711451179656</v>
      </c>
      <c r="FH39" s="23">
        <f t="shared" ref="FH39:FS39" si="105">FG39+FH35</f>
        <v>414.42711451179656</v>
      </c>
      <c r="FI39" s="23">
        <f t="shared" si="105"/>
        <v>414.42711451179656</v>
      </c>
      <c r="FJ39" s="23">
        <f t="shared" si="105"/>
        <v>414.42711451179656</v>
      </c>
      <c r="FK39" s="23">
        <f t="shared" si="105"/>
        <v>414.42711451179656</v>
      </c>
      <c r="FL39" s="23">
        <f t="shared" si="105"/>
        <v>414.42711451179656</v>
      </c>
      <c r="FM39" s="23">
        <f t="shared" si="105"/>
        <v>414.42711451179656</v>
      </c>
      <c r="FN39" s="23">
        <f t="shared" si="105"/>
        <v>414.42711451179656</v>
      </c>
      <c r="FO39" s="23">
        <f t="shared" si="105"/>
        <v>414.42711451179656</v>
      </c>
      <c r="FP39" s="23">
        <f t="shared" si="105"/>
        <v>414.42711451179656</v>
      </c>
      <c r="FQ39" s="23">
        <f t="shared" si="105"/>
        <v>414.42711451179656</v>
      </c>
      <c r="FR39" s="23">
        <f t="shared" si="105"/>
        <v>414.42711451179656</v>
      </c>
      <c r="FS39" s="23">
        <f t="shared" si="105"/>
        <v>414.42711451179656</v>
      </c>
    </row>
    <row r="40" spans="1:176" s="23" customFormat="1" x14ac:dyDescent="0.25">
      <c r="A40" s="23" t="s">
        <v>15</v>
      </c>
      <c r="B40" s="24" t="s">
        <v>8</v>
      </c>
      <c r="C40" s="23">
        <v>0</v>
      </c>
      <c r="D40" s="23">
        <f t="shared" ref="D40:AI40" si="106">C40+D34+D24</f>
        <v>0</v>
      </c>
      <c r="E40" s="23">
        <f t="shared" si="106"/>
        <v>0</v>
      </c>
      <c r="F40" s="23">
        <f t="shared" si="106"/>
        <v>0</v>
      </c>
      <c r="G40" s="23">
        <f t="shared" si="106"/>
        <v>0</v>
      </c>
      <c r="H40" s="23">
        <f t="shared" si="106"/>
        <v>0</v>
      </c>
      <c r="I40" s="23">
        <f t="shared" si="106"/>
        <v>0</v>
      </c>
      <c r="J40" s="23">
        <f t="shared" si="106"/>
        <v>4</v>
      </c>
      <c r="K40" s="23">
        <f t="shared" si="106"/>
        <v>4</v>
      </c>
      <c r="L40" s="23">
        <f t="shared" si="106"/>
        <v>4</v>
      </c>
      <c r="M40" s="23">
        <f t="shared" si="106"/>
        <v>4</v>
      </c>
      <c r="N40" s="23">
        <f t="shared" si="106"/>
        <v>4</v>
      </c>
      <c r="O40" s="23">
        <f t="shared" si="106"/>
        <v>4</v>
      </c>
      <c r="P40" s="23">
        <f t="shared" si="106"/>
        <v>4</v>
      </c>
      <c r="Q40" s="23">
        <f t="shared" si="106"/>
        <v>4</v>
      </c>
      <c r="R40" s="23">
        <f t="shared" si="106"/>
        <v>6</v>
      </c>
      <c r="S40" s="23">
        <f t="shared" si="106"/>
        <v>13</v>
      </c>
      <c r="T40" s="23">
        <f t="shared" si="106"/>
        <v>13</v>
      </c>
      <c r="U40" s="23">
        <f t="shared" si="106"/>
        <v>13</v>
      </c>
      <c r="V40" s="23">
        <f t="shared" si="106"/>
        <v>13</v>
      </c>
      <c r="W40" s="23">
        <f t="shared" si="106"/>
        <v>13</v>
      </c>
      <c r="X40" s="23">
        <f t="shared" si="106"/>
        <v>13</v>
      </c>
      <c r="Y40" s="23">
        <f t="shared" si="106"/>
        <v>19</v>
      </c>
      <c r="Z40" s="23">
        <f t="shared" si="106"/>
        <v>19</v>
      </c>
      <c r="AA40" s="23">
        <f t="shared" si="106"/>
        <v>19</v>
      </c>
      <c r="AB40" s="23">
        <f t="shared" si="106"/>
        <v>39.254777070063696</v>
      </c>
      <c r="AC40" s="23">
        <f t="shared" si="106"/>
        <v>39.254777070063696</v>
      </c>
      <c r="AD40" s="23">
        <f t="shared" si="106"/>
        <v>39.254777070063696</v>
      </c>
      <c r="AE40" s="23">
        <f t="shared" si="106"/>
        <v>39.254777070063696</v>
      </c>
      <c r="AF40" s="23">
        <f t="shared" si="106"/>
        <v>39.254777070063696</v>
      </c>
      <c r="AG40" s="23">
        <f t="shared" si="106"/>
        <v>39.254777070063696</v>
      </c>
      <c r="AH40" s="23">
        <f t="shared" si="106"/>
        <v>59.509554140127392</v>
      </c>
      <c r="AI40" s="23">
        <f t="shared" si="106"/>
        <v>59.509554140127392</v>
      </c>
      <c r="AJ40" s="23">
        <f t="shared" ref="AJ40:BO40" si="107">AI40+AJ34+AJ24</f>
        <v>59.509554140127392</v>
      </c>
      <c r="AK40" s="23">
        <f t="shared" si="107"/>
        <v>59.509554140127392</v>
      </c>
      <c r="AL40" s="23">
        <f t="shared" si="107"/>
        <v>59.509554140127392</v>
      </c>
      <c r="AM40" s="23">
        <f t="shared" si="107"/>
        <v>59.509554140127392</v>
      </c>
      <c r="AN40" s="23">
        <f t="shared" si="107"/>
        <v>59.509554140127392</v>
      </c>
      <c r="AO40" s="23">
        <f t="shared" si="107"/>
        <v>79.764331210191088</v>
      </c>
      <c r="AP40" s="23">
        <f t="shared" si="107"/>
        <v>79.764331210191088</v>
      </c>
      <c r="AQ40" s="23">
        <f t="shared" si="107"/>
        <v>79.764331210191088</v>
      </c>
      <c r="AR40" s="23">
        <f t="shared" si="107"/>
        <v>79.764331210191088</v>
      </c>
      <c r="AS40" s="23">
        <f t="shared" si="107"/>
        <v>79.764331210191088</v>
      </c>
      <c r="AT40" s="23">
        <f t="shared" si="107"/>
        <v>79.764331210191088</v>
      </c>
      <c r="AU40" s="23">
        <f t="shared" si="107"/>
        <v>94.98726114649682</v>
      </c>
      <c r="AV40" s="23">
        <f t="shared" si="107"/>
        <v>94.98726114649682</v>
      </c>
      <c r="AW40" s="23">
        <f t="shared" si="107"/>
        <v>95.98726114649682</v>
      </c>
      <c r="AX40" s="23">
        <f t="shared" si="107"/>
        <v>95.98726114649682</v>
      </c>
      <c r="AY40" s="23">
        <f t="shared" si="107"/>
        <v>95.98726114649682</v>
      </c>
      <c r="AZ40" s="23">
        <f t="shared" si="107"/>
        <v>111.21019108280255</v>
      </c>
      <c r="BA40" s="23">
        <f t="shared" si="107"/>
        <v>111.21019108280255</v>
      </c>
      <c r="BB40" s="23">
        <f t="shared" si="107"/>
        <v>111.21019108280255</v>
      </c>
      <c r="BC40" s="23">
        <f t="shared" si="107"/>
        <v>111.21019108280255</v>
      </c>
      <c r="BD40" s="23">
        <f t="shared" si="107"/>
        <v>135.91082802547771</v>
      </c>
      <c r="BE40" s="23">
        <f t="shared" si="107"/>
        <v>135.91082802547771</v>
      </c>
      <c r="BF40" s="23">
        <f t="shared" si="107"/>
        <v>135.91082802547771</v>
      </c>
      <c r="BG40" s="23">
        <f t="shared" si="107"/>
        <v>135.91082802547771</v>
      </c>
      <c r="BH40" s="23">
        <f t="shared" si="107"/>
        <v>135.91082802547771</v>
      </c>
      <c r="BI40" s="23">
        <f t="shared" si="107"/>
        <v>168.20382165605096</v>
      </c>
      <c r="BJ40" s="23">
        <f t="shared" si="107"/>
        <v>168.20382165605096</v>
      </c>
      <c r="BK40" s="23">
        <f t="shared" si="107"/>
        <v>168.20382165605096</v>
      </c>
      <c r="BL40" s="23">
        <f t="shared" si="107"/>
        <v>176.20382165605096</v>
      </c>
      <c r="BM40" s="23">
        <f t="shared" si="107"/>
        <v>183.20382165605096</v>
      </c>
      <c r="BN40" s="23">
        <f t="shared" si="107"/>
        <v>183.20382165605096</v>
      </c>
      <c r="BO40" s="23">
        <f t="shared" si="107"/>
        <v>209.44585987261146</v>
      </c>
      <c r="BP40" s="23">
        <f t="shared" ref="BP40:CU40" si="108">BO40+BP34+BP24</f>
        <v>209.44585987261146</v>
      </c>
      <c r="BQ40" s="23">
        <f t="shared" si="108"/>
        <v>212.44585987261146</v>
      </c>
      <c r="BR40" s="23">
        <f t="shared" si="108"/>
        <v>227.66878980891721</v>
      </c>
      <c r="BS40" s="23">
        <f t="shared" si="108"/>
        <v>227.66878980891721</v>
      </c>
      <c r="BT40" s="23">
        <f t="shared" si="108"/>
        <v>227.66878980891721</v>
      </c>
      <c r="BU40" s="23">
        <f t="shared" si="108"/>
        <v>227.66878980891721</v>
      </c>
      <c r="BV40" s="23">
        <f t="shared" si="108"/>
        <v>227.66878980891721</v>
      </c>
      <c r="BW40" s="23">
        <f t="shared" si="108"/>
        <v>260.02547770700636</v>
      </c>
      <c r="BX40" s="23">
        <f t="shared" si="108"/>
        <v>260.02547770700636</v>
      </c>
      <c r="BY40" s="23">
        <f t="shared" si="108"/>
        <v>260.02547770700636</v>
      </c>
      <c r="BZ40" s="23">
        <f t="shared" si="108"/>
        <v>260.02547770700636</v>
      </c>
      <c r="CA40" s="23">
        <f t="shared" si="108"/>
        <v>260.02547770700636</v>
      </c>
      <c r="CB40" s="23">
        <f t="shared" si="108"/>
        <v>296.45859872611464</v>
      </c>
      <c r="CC40" s="23">
        <f t="shared" si="108"/>
        <v>296.45859872611464</v>
      </c>
      <c r="CD40" s="23">
        <f t="shared" si="108"/>
        <v>296.45859872611464</v>
      </c>
      <c r="CE40" s="23">
        <f t="shared" si="108"/>
        <v>296.45859872611464</v>
      </c>
      <c r="CF40" s="23">
        <f t="shared" si="108"/>
        <v>321.80891719745222</v>
      </c>
      <c r="CG40" s="23">
        <f t="shared" si="108"/>
        <v>341.80891719745222</v>
      </c>
      <c r="CH40" s="23">
        <f t="shared" si="108"/>
        <v>341.80891719745222</v>
      </c>
      <c r="CI40" s="23">
        <f t="shared" si="108"/>
        <v>341.80891719745222</v>
      </c>
      <c r="CJ40" s="23">
        <f t="shared" si="108"/>
        <v>341.80891719745222</v>
      </c>
      <c r="CK40" s="23">
        <f t="shared" si="108"/>
        <v>362</v>
      </c>
      <c r="CL40" s="23">
        <f t="shared" si="108"/>
        <v>362</v>
      </c>
      <c r="CM40" s="23">
        <f t="shared" si="108"/>
        <v>362</v>
      </c>
      <c r="CN40" s="23">
        <f t="shared" si="108"/>
        <v>362</v>
      </c>
      <c r="CO40" s="23">
        <f t="shared" si="108"/>
        <v>362</v>
      </c>
      <c r="CP40" s="23">
        <f t="shared" si="108"/>
        <v>388.19108280254778</v>
      </c>
      <c r="CQ40" s="23">
        <f t="shared" si="108"/>
        <v>388.19108280254778</v>
      </c>
      <c r="CR40" s="23">
        <f t="shared" si="108"/>
        <v>388.19108280254778</v>
      </c>
      <c r="CS40" s="23">
        <f t="shared" si="108"/>
        <v>388.19108280254778</v>
      </c>
      <c r="CT40" s="23">
        <f t="shared" si="108"/>
        <v>401.37579617834399</v>
      </c>
      <c r="CU40" s="23">
        <f t="shared" si="108"/>
        <v>401.37579617834399</v>
      </c>
      <c r="CV40" s="23">
        <f t="shared" ref="CV40:EA40" si="109">CU40+CV34+CV24</f>
        <v>401.37579617834399</v>
      </c>
      <c r="CW40" s="23">
        <f t="shared" si="109"/>
        <v>401.37579617834399</v>
      </c>
      <c r="CX40" s="23">
        <f t="shared" si="109"/>
        <v>401.37579617834399</v>
      </c>
      <c r="CY40" s="23">
        <f t="shared" si="109"/>
        <v>429.71974522292999</v>
      </c>
      <c r="CZ40" s="23">
        <f t="shared" si="109"/>
        <v>436.71974522292999</v>
      </c>
      <c r="DA40" s="23">
        <f t="shared" si="109"/>
        <v>436.71974522292999</v>
      </c>
      <c r="DB40" s="23">
        <f t="shared" si="109"/>
        <v>436.71974522292999</v>
      </c>
      <c r="DC40" s="23">
        <f t="shared" si="109"/>
        <v>436.71974522292999</v>
      </c>
      <c r="DD40" s="23">
        <f t="shared" si="109"/>
        <v>456.9745222929937</v>
      </c>
      <c r="DE40" s="23">
        <f t="shared" si="109"/>
        <v>456.9745222929937</v>
      </c>
      <c r="DF40" s="23">
        <f t="shared" si="109"/>
        <v>456.9745222929937</v>
      </c>
      <c r="DG40" s="23">
        <f t="shared" si="109"/>
        <v>456.9745222929937</v>
      </c>
      <c r="DH40" s="23">
        <f t="shared" si="109"/>
        <v>481.30573248407649</v>
      </c>
      <c r="DI40" s="23">
        <f t="shared" si="109"/>
        <v>481.30573248407649</v>
      </c>
      <c r="DJ40" s="23">
        <f t="shared" si="109"/>
        <v>481.30573248407649</v>
      </c>
      <c r="DK40" s="23">
        <f t="shared" si="109"/>
        <v>481.30573248407649</v>
      </c>
      <c r="DL40" s="23">
        <f t="shared" si="109"/>
        <v>481.30573248407649</v>
      </c>
      <c r="DM40" s="23">
        <f t="shared" si="109"/>
        <v>481.30573248407649</v>
      </c>
      <c r="DN40" s="23">
        <f t="shared" si="109"/>
        <v>499.52229299363063</v>
      </c>
      <c r="DO40" s="23">
        <f t="shared" si="109"/>
        <v>499.52229299363063</v>
      </c>
      <c r="DP40" s="23">
        <f t="shared" si="109"/>
        <v>499.52229299363063</v>
      </c>
      <c r="DQ40" s="23">
        <f t="shared" si="109"/>
        <v>499.52229299363063</v>
      </c>
      <c r="DR40" s="23">
        <f t="shared" si="109"/>
        <v>527.52229299363057</v>
      </c>
      <c r="DS40" s="23">
        <f t="shared" si="109"/>
        <v>529.52229299363057</v>
      </c>
      <c r="DT40" s="23">
        <f t="shared" si="109"/>
        <v>537.52229299363057</v>
      </c>
      <c r="DU40" s="23">
        <f t="shared" si="109"/>
        <v>545.52229299363057</v>
      </c>
      <c r="DV40" s="23">
        <f t="shared" si="109"/>
        <v>554.52229299363057</v>
      </c>
      <c r="DW40" s="23">
        <f t="shared" si="109"/>
        <v>558.52229299363057</v>
      </c>
      <c r="DX40" s="23">
        <f t="shared" si="109"/>
        <v>574.52229299363057</v>
      </c>
      <c r="DY40" s="23">
        <f t="shared" si="109"/>
        <v>574.52229299363057</v>
      </c>
      <c r="DZ40" s="23">
        <f t="shared" si="109"/>
        <v>574.52229299363057</v>
      </c>
      <c r="EA40" s="23">
        <f t="shared" si="109"/>
        <v>574.52229299363057</v>
      </c>
      <c r="EB40" s="23">
        <f t="shared" ref="EB40:FG40" si="110">EA40+EB34+EB24</f>
        <v>574.52229299363057</v>
      </c>
      <c r="EC40" s="23">
        <f t="shared" si="110"/>
        <v>574.52229299363057</v>
      </c>
      <c r="ED40" s="23">
        <f t="shared" si="110"/>
        <v>574.52229299363057</v>
      </c>
      <c r="EE40" s="23">
        <f t="shared" si="110"/>
        <v>580.52229299363057</v>
      </c>
      <c r="EF40" s="23">
        <f t="shared" si="110"/>
        <v>596.52229299363057</v>
      </c>
      <c r="EG40" s="23">
        <f t="shared" si="110"/>
        <v>596.52229299363057</v>
      </c>
      <c r="EH40" s="23">
        <f t="shared" si="110"/>
        <v>596.52229299363057</v>
      </c>
      <c r="EI40" s="23">
        <f t="shared" si="110"/>
        <v>596.52229299363057</v>
      </c>
      <c r="EJ40" s="23">
        <f t="shared" si="110"/>
        <v>600.52229299363057</v>
      </c>
      <c r="EK40" s="23">
        <f t="shared" si="110"/>
        <v>600.52229299363057</v>
      </c>
      <c r="EL40" s="23">
        <f t="shared" si="110"/>
        <v>600.52229299363057</v>
      </c>
      <c r="EM40" s="23">
        <f t="shared" si="110"/>
        <v>600.52229299363057</v>
      </c>
      <c r="EN40" s="23">
        <f t="shared" si="110"/>
        <v>600.52229299363057</v>
      </c>
      <c r="EO40" s="23">
        <f t="shared" si="110"/>
        <v>600.52229299363057</v>
      </c>
      <c r="EP40" s="23">
        <f t="shared" si="110"/>
        <v>600.52229299363057</v>
      </c>
      <c r="EQ40" s="23">
        <f t="shared" si="110"/>
        <v>605.52229299363057</v>
      </c>
      <c r="ER40" s="23">
        <f t="shared" si="110"/>
        <v>605.52229299363057</v>
      </c>
      <c r="ES40" s="23">
        <f t="shared" si="110"/>
        <v>605.52229299363057</v>
      </c>
      <c r="ET40" s="23">
        <f t="shared" si="110"/>
        <v>605.52229299363057</v>
      </c>
      <c r="EU40" s="23">
        <f t="shared" si="110"/>
        <v>605.52229299363057</v>
      </c>
      <c r="EV40" s="23">
        <f t="shared" si="110"/>
        <v>605.52229299363057</v>
      </c>
      <c r="EW40" s="23">
        <f t="shared" si="110"/>
        <v>610.52229299363057</v>
      </c>
      <c r="EX40" s="23">
        <f t="shared" si="110"/>
        <v>610.52229299363057</v>
      </c>
      <c r="EY40" s="23">
        <f t="shared" si="110"/>
        <v>610.52229299363057</v>
      </c>
      <c r="EZ40" s="23">
        <f t="shared" si="110"/>
        <v>610.52229299363057</v>
      </c>
      <c r="FA40" s="23">
        <f t="shared" si="110"/>
        <v>611.52229299363057</v>
      </c>
      <c r="FB40" s="23">
        <f t="shared" si="110"/>
        <v>611.52229299363057</v>
      </c>
      <c r="FC40" s="23">
        <f t="shared" si="110"/>
        <v>611.52229299363057</v>
      </c>
      <c r="FD40" s="23">
        <f t="shared" si="110"/>
        <v>611.52229299363057</v>
      </c>
      <c r="FE40" s="23">
        <f t="shared" si="110"/>
        <v>619.02229299363057</v>
      </c>
      <c r="FF40" s="23">
        <f t="shared" si="110"/>
        <v>619.02229299363057</v>
      </c>
      <c r="FG40" s="23">
        <f t="shared" si="110"/>
        <v>622.02229299363057</v>
      </c>
      <c r="FH40" s="23">
        <f t="shared" ref="FH40:FS40" si="111">FG40+FH34+FH24</f>
        <v>622.02229299363057</v>
      </c>
      <c r="FI40" s="23">
        <f t="shared" si="111"/>
        <v>622.02229299363057</v>
      </c>
      <c r="FJ40" s="23">
        <f t="shared" si="111"/>
        <v>622.02229299363057</v>
      </c>
      <c r="FK40" s="23">
        <f t="shared" si="111"/>
        <v>622.02229299363057</v>
      </c>
      <c r="FL40" s="23">
        <f t="shared" si="111"/>
        <v>622.02229299363057</v>
      </c>
      <c r="FM40" s="23">
        <f t="shared" si="111"/>
        <v>622.02229299363057</v>
      </c>
      <c r="FN40" s="23">
        <f t="shared" si="111"/>
        <v>622.02229299363057</v>
      </c>
      <c r="FO40" s="23">
        <f t="shared" si="111"/>
        <v>622.02229299363057</v>
      </c>
      <c r="FP40" s="23">
        <f t="shared" si="111"/>
        <v>622.02229299363057</v>
      </c>
      <c r="FQ40" s="23">
        <f t="shared" si="111"/>
        <v>622.02229299363057</v>
      </c>
      <c r="FR40" s="23">
        <f t="shared" si="111"/>
        <v>622.02229299363057</v>
      </c>
      <c r="FS40" s="23">
        <f t="shared" si="111"/>
        <v>622.02229299363057</v>
      </c>
    </row>
    <row r="41" spans="1:176" s="23" customFormat="1" x14ac:dyDescent="0.25">
      <c r="A41" s="23" t="s">
        <v>41</v>
      </c>
      <c r="B41" s="24" t="s">
        <v>8</v>
      </c>
      <c r="C41" s="23">
        <v>0</v>
      </c>
      <c r="D41" s="23">
        <f t="shared" ref="D41:AI41" si="112">C41+D35+D25</f>
        <v>0</v>
      </c>
      <c r="E41" s="23">
        <f t="shared" si="112"/>
        <v>0</v>
      </c>
      <c r="F41" s="23">
        <f t="shared" si="112"/>
        <v>0</v>
      </c>
      <c r="G41" s="23">
        <f t="shared" si="112"/>
        <v>0</v>
      </c>
      <c r="H41" s="23">
        <f t="shared" si="112"/>
        <v>0</v>
      </c>
      <c r="I41" s="23">
        <f t="shared" si="112"/>
        <v>0</v>
      </c>
      <c r="J41" s="23">
        <f t="shared" si="112"/>
        <v>0.79999999999999982</v>
      </c>
      <c r="K41" s="23">
        <f t="shared" si="112"/>
        <v>0.79999999999999982</v>
      </c>
      <c r="L41" s="23">
        <f t="shared" si="112"/>
        <v>0.79999999999999982</v>
      </c>
      <c r="M41" s="23">
        <f t="shared" si="112"/>
        <v>0.79999999999999982</v>
      </c>
      <c r="N41" s="23">
        <f t="shared" si="112"/>
        <v>0.79999999999999982</v>
      </c>
      <c r="O41" s="23">
        <f t="shared" si="112"/>
        <v>0.79999999999999982</v>
      </c>
      <c r="P41" s="23">
        <f t="shared" si="112"/>
        <v>0.79999999999999982</v>
      </c>
      <c r="Q41" s="23">
        <f t="shared" si="112"/>
        <v>0.79999999999999982</v>
      </c>
      <c r="R41" s="23">
        <f t="shared" si="112"/>
        <v>1.2516</v>
      </c>
      <c r="S41" s="23">
        <f t="shared" si="112"/>
        <v>2.873733333333333</v>
      </c>
      <c r="T41" s="23">
        <f t="shared" si="112"/>
        <v>2.873733333333333</v>
      </c>
      <c r="U41" s="23">
        <f t="shared" si="112"/>
        <v>2.873733333333333</v>
      </c>
      <c r="V41" s="23">
        <f t="shared" si="112"/>
        <v>2.873733333333333</v>
      </c>
      <c r="W41" s="23">
        <f t="shared" si="112"/>
        <v>2.873733333333333</v>
      </c>
      <c r="X41" s="23">
        <f t="shared" si="112"/>
        <v>2.873733333333333</v>
      </c>
      <c r="Y41" s="23">
        <f t="shared" si="112"/>
        <v>4.4777333333333331</v>
      </c>
      <c r="Z41" s="23">
        <f t="shared" si="112"/>
        <v>4.4777333333333331</v>
      </c>
      <c r="AA41" s="23">
        <f t="shared" si="112"/>
        <v>4.4777333333333331</v>
      </c>
      <c r="AB41" s="23">
        <f t="shared" si="112"/>
        <v>21.433600879304912</v>
      </c>
      <c r="AC41" s="23">
        <f t="shared" si="112"/>
        <v>21.433600879304912</v>
      </c>
      <c r="AD41" s="23">
        <f t="shared" si="112"/>
        <v>21.433600879304912</v>
      </c>
      <c r="AE41" s="23">
        <f t="shared" si="112"/>
        <v>21.433600879304912</v>
      </c>
      <c r="AF41" s="23">
        <f t="shared" si="112"/>
        <v>21.433600879304912</v>
      </c>
      <c r="AG41" s="23">
        <f t="shared" si="112"/>
        <v>21.433600879304912</v>
      </c>
      <c r="AH41" s="23">
        <f t="shared" si="112"/>
        <v>38.81666842527649</v>
      </c>
      <c r="AI41" s="23">
        <f t="shared" si="112"/>
        <v>38.81666842527649</v>
      </c>
      <c r="AJ41" s="23">
        <f t="shared" ref="AJ41:BO41" si="113">AI41+AJ35+AJ25</f>
        <v>38.81666842527649</v>
      </c>
      <c r="AK41" s="23">
        <f t="shared" si="113"/>
        <v>38.81666842527649</v>
      </c>
      <c r="AL41" s="23">
        <f t="shared" si="113"/>
        <v>38.81666842527649</v>
      </c>
      <c r="AM41" s="23">
        <f t="shared" si="113"/>
        <v>38.81666842527649</v>
      </c>
      <c r="AN41" s="23">
        <f t="shared" si="113"/>
        <v>38.81666842527649</v>
      </c>
      <c r="AO41" s="23">
        <f t="shared" si="113"/>
        <v>56.890364542676636</v>
      </c>
      <c r="AP41" s="23">
        <f t="shared" si="113"/>
        <v>56.890364542676636</v>
      </c>
      <c r="AQ41" s="23">
        <f t="shared" si="113"/>
        <v>56.890364542676636</v>
      </c>
      <c r="AR41" s="23">
        <f t="shared" si="113"/>
        <v>56.890364542676636</v>
      </c>
      <c r="AS41" s="23">
        <f t="shared" si="113"/>
        <v>56.890364542676636</v>
      </c>
      <c r="AT41" s="23">
        <f t="shared" si="113"/>
        <v>56.890364542676636</v>
      </c>
      <c r="AU41" s="23">
        <f t="shared" si="113"/>
        <v>70.941298959625044</v>
      </c>
      <c r="AV41" s="23">
        <f t="shared" si="113"/>
        <v>70.941298959625044</v>
      </c>
      <c r="AW41" s="23">
        <f t="shared" si="113"/>
        <v>71.473458959625049</v>
      </c>
      <c r="AX41" s="23">
        <f t="shared" si="113"/>
        <v>71.473458959625049</v>
      </c>
      <c r="AY41" s="23">
        <f t="shared" si="113"/>
        <v>71.473458959625049</v>
      </c>
      <c r="AZ41" s="23">
        <f t="shared" si="113"/>
        <v>86.334633376573464</v>
      </c>
      <c r="BA41" s="23">
        <f t="shared" si="113"/>
        <v>86.334633376573464</v>
      </c>
      <c r="BB41" s="23">
        <f t="shared" si="113"/>
        <v>86.334633376573464</v>
      </c>
      <c r="BC41" s="23">
        <f t="shared" si="113"/>
        <v>86.334633376573464</v>
      </c>
      <c r="BD41" s="23">
        <f t="shared" si="113"/>
        <v>109.69403525928189</v>
      </c>
      <c r="BE41" s="23">
        <f t="shared" si="113"/>
        <v>109.69403525928189</v>
      </c>
      <c r="BF41" s="23">
        <f t="shared" si="113"/>
        <v>109.69403525928189</v>
      </c>
      <c r="BG41" s="23">
        <f t="shared" si="113"/>
        <v>109.69403525928189</v>
      </c>
      <c r="BH41" s="23">
        <f t="shared" si="113"/>
        <v>109.69403525928189</v>
      </c>
      <c r="BI41" s="23">
        <f t="shared" si="113"/>
        <v>141.91960317421692</v>
      </c>
      <c r="BJ41" s="23">
        <f t="shared" si="113"/>
        <v>141.91960317421692</v>
      </c>
      <c r="BK41" s="23">
        <f t="shared" si="113"/>
        <v>141.91960317421692</v>
      </c>
      <c r="BL41" s="23">
        <f t="shared" si="113"/>
        <v>148.70616317421693</v>
      </c>
      <c r="BM41" s="23">
        <f t="shared" si="113"/>
        <v>155.71745728813903</v>
      </c>
      <c r="BN41" s="23">
        <f t="shared" si="113"/>
        <v>155.71745728813903</v>
      </c>
      <c r="BO41" s="23">
        <f t="shared" si="113"/>
        <v>181.95949550469953</v>
      </c>
      <c r="BP41" s="23">
        <f t="shared" ref="BP41:CU41" si="114">BO41+BP35+BP25</f>
        <v>181.95949550469953</v>
      </c>
      <c r="BQ41" s="23">
        <f t="shared" si="114"/>
        <v>184.62776217136619</v>
      </c>
      <c r="BR41" s="23">
        <f t="shared" si="114"/>
        <v>199.85069210767193</v>
      </c>
      <c r="BS41" s="23">
        <f t="shared" si="114"/>
        <v>199.85069210767193</v>
      </c>
      <c r="BT41" s="23">
        <f t="shared" si="114"/>
        <v>199.85069210767193</v>
      </c>
      <c r="BU41" s="23">
        <f t="shared" si="114"/>
        <v>199.85069210767193</v>
      </c>
      <c r="BV41" s="23">
        <f t="shared" si="114"/>
        <v>199.85069210767193</v>
      </c>
      <c r="BW41" s="23">
        <f t="shared" si="114"/>
        <v>232.20738000576111</v>
      </c>
      <c r="BX41" s="23">
        <f t="shared" si="114"/>
        <v>232.20738000576111</v>
      </c>
      <c r="BY41" s="23">
        <f t="shared" si="114"/>
        <v>232.20738000576111</v>
      </c>
      <c r="BZ41" s="23">
        <f t="shared" si="114"/>
        <v>232.20738000576111</v>
      </c>
      <c r="CA41" s="23">
        <f t="shared" si="114"/>
        <v>232.20738000576111</v>
      </c>
      <c r="CB41" s="23">
        <f t="shared" si="114"/>
        <v>268.64050102486942</v>
      </c>
      <c r="CC41" s="23">
        <f t="shared" si="114"/>
        <v>268.64050102486942</v>
      </c>
      <c r="CD41" s="23">
        <f t="shared" si="114"/>
        <v>268.64050102486942</v>
      </c>
      <c r="CE41" s="23">
        <f t="shared" si="114"/>
        <v>268.64050102486942</v>
      </c>
      <c r="CF41" s="23">
        <f t="shared" si="114"/>
        <v>293.990819496207</v>
      </c>
      <c r="CG41" s="23">
        <f t="shared" si="114"/>
        <v>312.45394676893426</v>
      </c>
      <c r="CH41" s="23">
        <f t="shared" si="114"/>
        <v>312.45394676893426</v>
      </c>
      <c r="CI41" s="23">
        <f t="shared" si="114"/>
        <v>312.45394676893426</v>
      </c>
      <c r="CJ41" s="23">
        <f t="shared" si="114"/>
        <v>312.45394676893426</v>
      </c>
      <c r="CK41" s="23">
        <f t="shared" si="114"/>
        <v>332.64502957148204</v>
      </c>
      <c r="CL41" s="23">
        <f t="shared" si="114"/>
        <v>332.64502957148204</v>
      </c>
      <c r="CM41" s="23">
        <f t="shared" si="114"/>
        <v>332.64502957148204</v>
      </c>
      <c r="CN41" s="23">
        <f t="shared" si="114"/>
        <v>332.64502957148204</v>
      </c>
      <c r="CO41" s="23">
        <f t="shared" si="114"/>
        <v>332.64502957148204</v>
      </c>
      <c r="CP41" s="23">
        <f t="shared" si="114"/>
        <v>358.06374873766617</v>
      </c>
      <c r="CQ41" s="23">
        <f t="shared" si="114"/>
        <v>358.06374873766617</v>
      </c>
      <c r="CR41" s="23">
        <f t="shared" si="114"/>
        <v>358.06374873766617</v>
      </c>
      <c r="CS41" s="23">
        <f t="shared" si="114"/>
        <v>358.06374873766617</v>
      </c>
      <c r="CT41" s="23">
        <f t="shared" si="114"/>
        <v>371.24846211346232</v>
      </c>
      <c r="CU41" s="23">
        <f t="shared" si="114"/>
        <v>371.24846211346232</v>
      </c>
      <c r="CV41" s="23">
        <f t="shared" ref="CV41:EA41" si="115">CU41+CV35+CV25</f>
        <v>371.24846211346232</v>
      </c>
      <c r="CW41" s="23">
        <f t="shared" si="115"/>
        <v>371.24846211346232</v>
      </c>
      <c r="CX41" s="23">
        <f t="shared" si="115"/>
        <v>371.24846211346232</v>
      </c>
      <c r="CY41" s="23">
        <f t="shared" si="115"/>
        <v>399.59241115804832</v>
      </c>
      <c r="CZ41" s="23">
        <f t="shared" si="115"/>
        <v>405.88681115804832</v>
      </c>
      <c r="DA41" s="23">
        <f t="shared" si="115"/>
        <v>405.88681115804832</v>
      </c>
      <c r="DB41" s="23">
        <f t="shared" si="115"/>
        <v>405.88681115804832</v>
      </c>
      <c r="DC41" s="23">
        <f t="shared" si="115"/>
        <v>405.88681115804832</v>
      </c>
      <c r="DD41" s="23">
        <f t="shared" si="115"/>
        <v>426.14158822811203</v>
      </c>
      <c r="DE41" s="23">
        <f t="shared" si="115"/>
        <v>426.14158822811203</v>
      </c>
      <c r="DF41" s="23">
        <f t="shared" si="115"/>
        <v>426.14158822811203</v>
      </c>
      <c r="DG41" s="23">
        <f t="shared" si="115"/>
        <v>426.14158822811203</v>
      </c>
      <c r="DH41" s="23">
        <f t="shared" si="115"/>
        <v>450.47279841919482</v>
      </c>
      <c r="DI41" s="23">
        <f t="shared" si="115"/>
        <v>450.47279841919482</v>
      </c>
      <c r="DJ41" s="23">
        <f t="shared" si="115"/>
        <v>450.47279841919482</v>
      </c>
      <c r="DK41" s="23">
        <f t="shared" si="115"/>
        <v>450.47279841919482</v>
      </c>
      <c r="DL41" s="23">
        <f t="shared" si="115"/>
        <v>450.47279841919482</v>
      </c>
      <c r="DM41" s="23">
        <f t="shared" si="115"/>
        <v>450.47279841919482</v>
      </c>
      <c r="DN41" s="23">
        <f t="shared" si="115"/>
        <v>468.68935892874896</v>
      </c>
      <c r="DO41" s="23">
        <f t="shared" si="115"/>
        <v>468.68935892874896</v>
      </c>
      <c r="DP41" s="23">
        <f t="shared" si="115"/>
        <v>468.68935892874896</v>
      </c>
      <c r="DQ41" s="23">
        <f t="shared" si="115"/>
        <v>468.68935892874896</v>
      </c>
      <c r="DR41" s="23">
        <f t="shared" si="115"/>
        <v>493.65142344487799</v>
      </c>
      <c r="DS41" s="23">
        <f t="shared" si="115"/>
        <v>497.66032113121383</v>
      </c>
      <c r="DT41" s="23">
        <f t="shared" si="115"/>
        <v>503.29851467960094</v>
      </c>
      <c r="DU41" s="23">
        <f t="shared" si="115"/>
        <v>510.87320731312042</v>
      </c>
      <c r="DV41" s="23">
        <f t="shared" si="115"/>
        <v>516.83759440989456</v>
      </c>
      <c r="DW41" s="23">
        <f t="shared" si="115"/>
        <v>521.28412979625409</v>
      </c>
      <c r="DX41" s="23">
        <f t="shared" si="115"/>
        <v>532.73187173173801</v>
      </c>
      <c r="DY41" s="23">
        <f t="shared" si="115"/>
        <v>532.73187173173801</v>
      </c>
      <c r="DZ41" s="23">
        <f t="shared" si="115"/>
        <v>532.73187173173801</v>
      </c>
      <c r="EA41" s="23">
        <f t="shared" si="115"/>
        <v>532.73187173173801</v>
      </c>
      <c r="EB41" s="23">
        <f t="shared" ref="EB41:FG41" si="116">EA41+EB35+EB25</f>
        <v>532.73187173173801</v>
      </c>
      <c r="EC41" s="23">
        <f t="shared" si="116"/>
        <v>532.73187173173801</v>
      </c>
      <c r="ED41" s="23">
        <f t="shared" si="116"/>
        <v>532.73187173173801</v>
      </c>
      <c r="EE41" s="23">
        <f t="shared" si="116"/>
        <v>535.57238786077028</v>
      </c>
      <c r="EF41" s="23">
        <f t="shared" si="116"/>
        <v>545.15355117639717</v>
      </c>
      <c r="EG41" s="23">
        <f t="shared" si="116"/>
        <v>545.15355117639717</v>
      </c>
      <c r="EH41" s="23">
        <f t="shared" si="116"/>
        <v>545.15355117639717</v>
      </c>
      <c r="EI41" s="23">
        <f t="shared" si="116"/>
        <v>545.15355117639717</v>
      </c>
      <c r="EJ41" s="23">
        <f t="shared" si="116"/>
        <v>546.62658343446174</v>
      </c>
      <c r="EK41" s="23">
        <f t="shared" si="116"/>
        <v>546.62658343446174</v>
      </c>
      <c r="EL41" s="23">
        <f t="shared" si="116"/>
        <v>546.62658343446174</v>
      </c>
      <c r="EM41" s="23">
        <f t="shared" si="116"/>
        <v>546.62658343446174</v>
      </c>
      <c r="EN41" s="23">
        <f t="shared" si="116"/>
        <v>546.62658343446174</v>
      </c>
      <c r="EO41" s="23">
        <f t="shared" si="116"/>
        <v>546.62658343446174</v>
      </c>
      <c r="EP41" s="23">
        <f t="shared" si="116"/>
        <v>546.62658343446174</v>
      </c>
      <c r="EQ41" s="23">
        <f t="shared" si="116"/>
        <v>547.73174472478433</v>
      </c>
      <c r="ER41" s="23">
        <f t="shared" si="116"/>
        <v>547.73174472478433</v>
      </c>
      <c r="ES41" s="23">
        <f t="shared" si="116"/>
        <v>547.73174472478433</v>
      </c>
      <c r="ET41" s="23">
        <f t="shared" si="116"/>
        <v>547.73174472478433</v>
      </c>
      <c r="EU41" s="23">
        <f t="shared" si="116"/>
        <v>547.73174472478433</v>
      </c>
      <c r="EV41" s="23">
        <f t="shared" si="116"/>
        <v>547.73174472478433</v>
      </c>
      <c r="EW41" s="23">
        <f t="shared" si="116"/>
        <v>548.73174472478433</v>
      </c>
      <c r="EX41" s="23">
        <f t="shared" si="116"/>
        <v>548.73174472478433</v>
      </c>
      <c r="EY41" s="23">
        <f t="shared" si="116"/>
        <v>548.73174472478433</v>
      </c>
      <c r="EZ41" s="23">
        <f t="shared" si="116"/>
        <v>548.73174472478433</v>
      </c>
      <c r="FA41" s="23">
        <f t="shared" si="116"/>
        <v>548.93174472478438</v>
      </c>
      <c r="FB41" s="23">
        <f t="shared" si="116"/>
        <v>548.93174472478438</v>
      </c>
      <c r="FC41" s="23">
        <f t="shared" si="116"/>
        <v>548.93174472478438</v>
      </c>
      <c r="FD41" s="23">
        <f t="shared" si="116"/>
        <v>548.93174472478438</v>
      </c>
      <c r="FE41" s="23">
        <f t="shared" si="116"/>
        <v>550.43174472478438</v>
      </c>
      <c r="FF41" s="23">
        <f t="shared" si="116"/>
        <v>550.43174472478438</v>
      </c>
      <c r="FG41" s="23">
        <f t="shared" si="116"/>
        <v>551.0317447247844</v>
      </c>
      <c r="FH41" s="23">
        <f t="shared" ref="FH41:FS41" si="117">FG41+FH35+FH25</f>
        <v>551.0317447247844</v>
      </c>
      <c r="FI41" s="23">
        <f t="shared" si="117"/>
        <v>551.0317447247844</v>
      </c>
      <c r="FJ41" s="23">
        <f t="shared" si="117"/>
        <v>551.0317447247844</v>
      </c>
      <c r="FK41" s="23">
        <f t="shared" si="117"/>
        <v>551.0317447247844</v>
      </c>
      <c r="FL41" s="23">
        <f t="shared" si="117"/>
        <v>551.0317447247844</v>
      </c>
      <c r="FM41" s="23">
        <f t="shared" si="117"/>
        <v>551.0317447247844</v>
      </c>
      <c r="FN41" s="23">
        <f t="shared" si="117"/>
        <v>551.0317447247844</v>
      </c>
      <c r="FO41" s="23">
        <f t="shared" si="117"/>
        <v>551.0317447247844</v>
      </c>
      <c r="FP41" s="23">
        <f t="shared" si="117"/>
        <v>551.0317447247844</v>
      </c>
      <c r="FQ41" s="23">
        <f t="shared" si="117"/>
        <v>551.0317447247844</v>
      </c>
      <c r="FR41" s="23">
        <f t="shared" si="117"/>
        <v>551.0317447247844</v>
      </c>
      <c r="FS41" s="23">
        <f t="shared" si="117"/>
        <v>551.0317447247844</v>
      </c>
    </row>
    <row r="42" spans="1:176" s="23" customFormat="1" x14ac:dyDescent="0.25">
      <c r="A42" s="23" t="s">
        <v>20</v>
      </c>
      <c r="B42" s="24" t="s">
        <v>8</v>
      </c>
      <c r="C42" s="23">
        <v>0</v>
      </c>
      <c r="D42" s="23">
        <f t="shared" ref="D42:AI42" si="118">C42+D36</f>
        <v>0</v>
      </c>
      <c r="E42" s="23">
        <f t="shared" si="118"/>
        <v>0</v>
      </c>
      <c r="F42" s="23">
        <f t="shared" si="118"/>
        <v>0</v>
      </c>
      <c r="G42" s="23">
        <f t="shared" si="118"/>
        <v>0</v>
      </c>
      <c r="H42" s="23">
        <f t="shared" si="118"/>
        <v>0</v>
      </c>
      <c r="I42" s="23">
        <f t="shared" si="118"/>
        <v>0</v>
      </c>
      <c r="J42" s="23">
        <f t="shared" si="118"/>
        <v>0</v>
      </c>
      <c r="K42" s="23">
        <f t="shared" si="118"/>
        <v>0</v>
      </c>
      <c r="L42" s="23">
        <f t="shared" si="118"/>
        <v>0</v>
      </c>
      <c r="M42" s="23">
        <f t="shared" si="118"/>
        <v>0</v>
      </c>
      <c r="N42" s="23">
        <f t="shared" si="118"/>
        <v>0</v>
      </c>
      <c r="O42" s="23">
        <f t="shared" si="118"/>
        <v>0</v>
      </c>
      <c r="P42" s="23">
        <f t="shared" si="118"/>
        <v>0</v>
      </c>
      <c r="Q42" s="23">
        <f t="shared" si="118"/>
        <v>0</v>
      </c>
      <c r="R42" s="23">
        <f t="shared" si="118"/>
        <v>0</v>
      </c>
      <c r="S42" s="23">
        <f t="shared" si="118"/>
        <v>0</v>
      </c>
      <c r="T42" s="23">
        <f t="shared" si="118"/>
        <v>0</v>
      </c>
      <c r="U42" s="23">
        <f t="shared" si="118"/>
        <v>0</v>
      </c>
      <c r="V42" s="23">
        <f t="shared" si="118"/>
        <v>0</v>
      </c>
      <c r="W42" s="23">
        <f t="shared" si="118"/>
        <v>0</v>
      </c>
      <c r="X42" s="23">
        <f t="shared" si="118"/>
        <v>0</v>
      </c>
      <c r="Y42" s="23">
        <f t="shared" si="118"/>
        <v>0</v>
      </c>
      <c r="Z42" s="23">
        <f t="shared" si="118"/>
        <v>0</v>
      </c>
      <c r="AA42" s="23">
        <f t="shared" si="118"/>
        <v>0</v>
      </c>
      <c r="AB42" s="23">
        <f t="shared" si="118"/>
        <v>0</v>
      </c>
      <c r="AC42" s="23">
        <f t="shared" si="118"/>
        <v>0</v>
      </c>
      <c r="AD42" s="23">
        <f t="shared" si="118"/>
        <v>0</v>
      </c>
      <c r="AE42" s="23">
        <f t="shared" si="118"/>
        <v>0</v>
      </c>
      <c r="AF42" s="23">
        <f t="shared" si="118"/>
        <v>0</v>
      </c>
      <c r="AG42" s="23">
        <f t="shared" si="118"/>
        <v>0</v>
      </c>
      <c r="AH42" s="23">
        <f t="shared" si="118"/>
        <v>0</v>
      </c>
      <c r="AI42" s="23">
        <f t="shared" si="118"/>
        <v>0</v>
      </c>
      <c r="AJ42" s="23">
        <f t="shared" ref="AJ42:BO42" si="119">AI42+AJ36</f>
        <v>0</v>
      </c>
      <c r="AK42" s="23">
        <f t="shared" si="119"/>
        <v>0</v>
      </c>
      <c r="AL42" s="23">
        <f t="shared" si="119"/>
        <v>0</v>
      </c>
      <c r="AM42" s="23">
        <f t="shared" si="119"/>
        <v>0</v>
      </c>
      <c r="AN42" s="23">
        <f t="shared" si="119"/>
        <v>0</v>
      </c>
      <c r="AO42" s="23">
        <f t="shared" si="119"/>
        <v>0</v>
      </c>
      <c r="AP42" s="23">
        <f t="shared" si="119"/>
        <v>0</v>
      </c>
      <c r="AQ42" s="23">
        <f t="shared" si="119"/>
        <v>0</v>
      </c>
      <c r="AR42" s="23">
        <f t="shared" si="119"/>
        <v>0</v>
      </c>
      <c r="AS42" s="23">
        <f t="shared" si="119"/>
        <v>0</v>
      </c>
      <c r="AT42" s="23">
        <f t="shared" si="119"/>
        <v>0</v>
      </c>
      <c r="AU42" s="23">
        <f t="shared" si="119"/>
        <v>0</v>
      </c>
      <c r="AV42" s="23">
        <f t="shared" si="119"/>
        <v>0</v>
      </c>
      <c r="AW42" s="23">
        <f t="shared" si="119"/>
        <v>0</v>
      </c>
      <c r="AX42" s="23">
        <f t="shared" si="119"/>
        <v>0</v>
      </c>
      <c r="AY42" s="23">
        <f t="shared" si="119"/>
        <v>0</v>
      </c>
      <c r="AZ42" s="23">
        <f t="shared" si="119"/>
        <v>0</v>
      </c>
      <c r="BA42" s="23">
        <f t="shared" si="119"/>
        <v>0</v>
      </c>
      <c r="BB42" s="23">
        <f t="shared" si="119"/>
        <v>0</v>
      </c>
      <c r="BC42" s="23">
        <f t="shared" si="119"/>
        <v>0</v>
      </c>
      <c r="BD42" s="23">
        <f t="shared" si="119"/>
        <v>0</v>
      </c>
      <c r="BE42" s="23">
        <f t="shared" si="119"/>
        <v>0</v>
      </c>
      <c r="BF42" s="23">
        <f t="shared" si="119"/>
        <v>0</v>
      </c>
      <c r="BG42" s="23">
        <f t="shared" si="119"/>
        <v>0</v>
      </c>
      <c r="BH42" s="23">
        <f t="shared" si="119"/>
        <v>0</v>
      </c>
      <c r="BI42" s="23">
        <f t="shared" si="119"/>
        <v>0</v>
      </c>
      <c r="BJ42" s="23">
        <f t="shared" si="119"/>
        <v>0</v>
      </c>
      <c r="BK42" s="23">
        <f t="shared" si="119"/>
        <v>0</v>
      </c>
      <c r="BL42" s="23">
        <f t="shared" si="119"/>
        <v>0</v>
      </c>
      <c r="BM42" s="23">
        <f t="shared" si="119"/>
        <v>0</v>
      </c>
      <c r="BN42" s="23">
        <f t="shared" si="119"/>
        <v>0</v>
      </c>
      <c r="BO42" s="23">
        <f t="shared" si="119"/>
        <v>0</v>
      </c>
      <c r="BP42" s="23">
        <f t="shared" ref="BP42:CU42" si="120">BO42+BP36</f>
        <v>0</v>
      </c>
      <c r="BQ42" s="23">
        <f t="shared" si="120"/>
        <v>0</v>
      </c>
      <c r="BR42" s="23">
        <f t="shared" si="120"/>
        <v>0</v>
      </c>
      <c r="BS42" s="23">
        <f t="shared" si="120"/>
        <v>0</v>
      </c>
      <c r="BT42" s="23">
        <f t="shared" si="120"/>
        <v>0</v>
      </c>
      <c r="BU42" s="23">
        <f t="shared" si="120"/>
        <v>0</v>
      </c>
      <c r="BV42" s="23">
        <f t="shared" si="120"/>
        <v>0</v>
      </c>
      <c r="BW42" s="23">
        <f t="shared" si="120"/>
        <v>0</v>
      </c>
      <c r="BX42" s="23">
        <f t="shared" si="120"/>
        <v>0</v>
      </c>
      <c r="BY42" s="23">
        <f t="shared" si="120"/>
        <v>0</v>
      </c>
      <c r="BZ42" s="23">
        <f t="shared" si="120"/>
        <v>0</v>
      </c>
      <c r="CA42" s="23">
        <f t="shared" si="120"/>
        <v>0</v>
      </c>
      <c r="CB42" s="23">
        <f t="shared" si="120"/>
        <v>0</v>
      </c>
      <c r="CC42" s="23">
        <f t="shared" si="120"/>
        <v>0</v>
      </c>
      <c r="CD42" s="23">
        <f t="shared" si="120"/>
        <v>0</v>
      </c>
      <c r="CE42" s="23">
        <f t="shared" si="120"/>
        <v>0</v>
      </c>
      <c r="CF42" s="23">
        <f t="shared" si="120"/>
        <v>0</v>
      </c>
      <c r="CG42" s="23">
        <f t="shared" si="120"/>
        <v>0</v>
      </c>
      <c r="CH42" s="23">
        <f t="shared" si="120"/>
        <v>0</v>
      </c>
      <c r="CI42" s="23">
        <f t="shared" si="120"/>
        <v>0</v>
      </c>
      <c r="CJ42" s="23">
        <f t="shared" si="120"/>
        <v>0</v>
      </c>
      <c r="CK42" s="23">
        <f t="shared" si="120"/>
        <v>0</v>
      </c>
      <c r="CL42" s="23">
        <f t="shared" si="120"/>
        <v>0</v>
      </c>
      <c r="CM42" s="23">
        <f t="shared" si="120"/>
        <v>0</v>
      </c>
      <c r="CN42" s="23">
        <f t="shared" si="120"/>
        <v>0</v>
      </c>
      <c r="CO42" s="23">
        <f t="shared" si="120"/>
        <v>0</v>
      </c>
      <c r="CP42" s="23">
        <f t="shared" si="120"/>
        <v>0</v>
      </c>
      <c r="CQ42" s="23">
        <f t="shared" si="120"/>
        <v>0</v>
      </c>
      <c r="CR42" s="23">
        <f t="shared" si="120"/>
        <v>0</v>
      </c>
      <c r="CS42" s="23">
        <f t="shared" si="120"/>
        <v>0</v>
      </c>
      <c r="CT42" s="23">
        <f t="shared" si="120"/>
        <v>0</v>
      </c>
      <c r="CU42" s="23">
        <f t="shared" si="120"/>
        <v>0</v>
      </c>
      <c r="CV42" s="23">
        <f t="shared" ref="CV42:EA42" si="121">CU42+CV36</f>
        <v>0</v>
      </c>
      <c r="CW42" s="23">
        <f t="shared" si="121"/>
        <v>0</v>
      </c>
      <c r="CX42" s="23">
        <f t="shared" si="121"/>
        <v>0</v>
      </c>
      <c r="CY42" s="23">
        <f t="shared" si="121"/>
        <v>0</v>
      </c>
      <c r="CZ42" s="23">
        <f t="shared" si="121"/>
        <v>0</v>
      </c>
      <c r="DA42" s="23">
        <f t="shared" si="121"/>
        <v>0</v>
      </c>
      <c r="DB42" s="23">
        <f t="shared" si="121"/>
        <v>0</v>
      </c>
      <c r="DC42" s="23">
        <f t="shared" si="121"/>
        <v>0</v>
      </c>
      <c r="DD42" s="23">
        <f t="shared" si="121"/>
        <v>0</v>
      </c>
      <c r="DE42" s="23">
        <f t="shared" si="121"/>
        <v>0</v>
      </c>
      <c r="DF42" s="23">
        <f t="shared" si="121"/>
        <v>0</v>
      </c>
      <c r="DG42" s="23">
        <f t="shared" si="121"/>
        <v>0</v>
      </c>
      <c r="DH42" s="23">
        <f t="shared" si="121"/>
        <v>0</v>
      </c>
      <c r="DI42" s="23">
        <f t="shared" si="121"/>
        <v>0</v>
      </c>
      <c r="DJ42" s="23">
        <f t="shared" si="121"/>
        <v>0</v>
      </c>
      <c r="DK42" s="23">
        <f t="shared" si="121"/>
        <v>0</v>
      </c>
      <c r="DL42" s="23">
        <f t="shared" si="121"/>
        <v>0</v>
      </c>
      <c r="DM42" s="23">
        <f t="shared" si="121"/>
        <v>0</v>
      </c>
      <c r="DN42" s="23">
        <f t="shared" si="121"/>
        <v>0</v>
      </c>
      <c r="DO42" s="23">
        <f t="shared" si="121"/>
        <v>0</v>
      </c>
      <c r="DP42" s="23">
        <f t="shared" si="121"/>
        <v>0</v>
      </c>
      <c r="DQ42" s="23">
        <f t="shared" si="121"/>
        <v>0</v>
      </c>
      <c r="DR42" s="23">
        <f t="shared" si="121"/>
        <v>0</v>
      </c>
      <c r="DS42" s="23">
        <f t="shared" si="121"/>
        <v>0</v>
      </c>
      <c r="DT42" s="23">
        <f t="shared" si="121"/>
        <v>0</v>
      </c>
      <c r="DU42" s="23">
        <f t="shared" si="121"/>
        <v>0</v>
      </c>
      <c r="DV42" s="23">
        <f t="shared" si="121"/>
        <v>0</v>
      </c>
      <c r="DW42" s="23">
        <f t="shared" si="121"/>
        <v>0</v>
      </c>
      <c r="DX42" s="23">
        <f t="shared" si="121"/>
        <v>0</v>
      </c>
      <c r="DY42" s="23">
        <f t="shared" si="121"/>
        <v>0</v>
      </c>
      <c r="DZ42" s="23">
        <f t="shared" si="121"/>
        <v>0</v>
      </c>
      <c r="EA42" s="23">
        <f t="shared" si="121"/>
        <v>0</v>
      </c>
      <c r="EB42" s="23">
        <f t="shared" ref="EB42:FG42" si="122">EA42+EB36</f>
        <v>0</v>
      </c>
      <c r="EC42" s="23">
        <f t="shared" si="122"/>
        <v>0</v>
      </c>
      <c r="ED42" s="23">
        <f t="shared" si="122"/>
        <v>0</v>
      </c>
      <c r="EE42" s="23">
        <f t="shared" si="122"/>
        <v>0</v>
      </c>
      <c r="EF42" s="23">
        <f t="shared" si="122"/>
        <v>0</v>
      </c>
      <c r="EG42" s="23">
        <f t="shared" si="122"/>
        <v>0</v>
      </c>
      <c r="EH42" s="23">
        <f t="shared" si="122"/>
        <v>0</v>
      </c>
      <c r="EI42" s="23">
        <f t="shared" si="122"/>
        <v>0</v>
      </c>
      <c r="EJ42" s="23">
        <f t="shared" si="122"/>
        <v>0</v>
      </c>
      <c r="EK42" s="23">
        <f t="shared" si="122"/>
        <v>0</v>
      </c>
      <c r="EL42" s="23">
        <f t="shared" si="122"/>
        <v>0</v>
      </c>
      <c r="EM42" s="23">
        <f t="shared" si="122"/>
        <v>0</v>
      </c>
      <c r="EN42" s="23">
        <f t="shared" si="122"/>
        <v>0</v>
      </c>
      <c r="EO42" s="23">
        <f t="shared" si="122"/>
        <v>0</v>
      </c>
      <c r="EP42" s="23">
        <f t="shared" si="122"/>
        <v>0</v>
      </c>
      <c r="EQ42" s="23">
        <f t="shared" si="122"/>
        <v>0</v>
      </c>
      <c r="ER42" s="23">
        <f t="shared" si="122"/>
        <v>0</v>
      </c>
      <c r="ES42" s="23">
        <f t="shared" si="122"/>
        <v>0</v>
      </c>
      <c r="ET42" s="23">
        <f t="shared" si="122"/>
        <v>0</v>
      </c>
      <c r="EU42" s="23">
        <f t="shared" si="122"/>
        <v>0</v>
      </c>
      <c r="EV42" s="23">
        <f t="shared" si="122"/>
        <v>0</v>
      </c>
      <c r="EW42" s="23">
        <f t="shared" si="122"/>
        <v>0</v>
      </c>
      <c r="EX42" s="23">
        <f t="shared" si="122"/>
        <v>0</v>
      </c>
      <c r="EY42" s="23">
        <f t="shared" si="122"/>
        <v>0</v>
      </c>
      <c r="EZ42" s="23">
        <f t="shared" si="122"/>
        <v>0</v>
      </c>
      <c r="FA42" s="23">
        <f t="shared" si="122"/>
        <v>0</v>
      </c>
      <c r="FB42" s="23">
        <f t="shared" si="122"/>
        <v>0</v>
      </c>
      <c r="FC42" s="23">
        <f t="shared" si="122"/>
        <v>0</v>
      </c>
      <c r="FD42" s="23">
        <f t="shared" si="122"/>
        <v>0</v>
      </c>
      <c r="FE42" s="23">
        <f t="shared" si="122"/>
        <v>0</v>
      </c>
      <c r="FF42" s="23">
        <f t="shared" si="122"/>
        <v>0</v>
      </c>
      <c r="FG42" s="23">
        <f t="shared" si="122"/>
        <v>0</v>
      </c>
      <c r="FH42" s="23">
        <f t="shared" ref="FH42:FS42" si="123">FG42+FH36</f>
        <v>0</v>
      </c>
      <c r="FI42" s="23">
        <f t="shared" si="123"/>
        <v>0</v>
      </c>
      <c r="FJ42" s="23">
        <f t="shared" si="123"/>
        <v>0</v>
      </c>
      <c r="FK42" s="23">
        <f t="shared" si="123"/>
        <v>0</v>
      </c>
      <c r="FL42" s="23">
        <f t="shared" si="123"/>
        <v>0</v>
      </c>
      <c r="FM42" s="23">
        <f t="shared" si="123"/>
        <v>0</v>
      </c>
      <c r="FN42" s="23">
        <f t="shared" si="123"/>
        <v>0</v>
      </c>
      <c r="FO42" s="23">
        <f t="shared" si="123"/>
        <v>0</v>
      </c>
      <c r="FP42" s="23">
        <f t="shared" si="123"/>
        <v>0</v>
      </c>
      <c r="FQ42" s="23">
        <f t="shared" si="123"/>
        <v>0</v>
      </c>
      <c r="FR42" s="23">
        <f t="shared" si="123"/>
        <v>0</v>
      </c>
      <c r="FS42" s="23">
        <f t="shared" si="123"/>
        <v>0</v>
      </c>
    </row>
    <row r="43" spans="1:176" s="23" customFormat="1" x14ac:dyDescent="0.25">
      <c r="B43" s="24"/>
      <c r="FT43" s="23">
        <f>SUM(C43:FS43)</f>
        <v>0</v>
      </c>
    </row>
    <row r="44" spans="1:176" s="14" customFormat="1" ht="4.5" customHeight="1" x14ac:dyDescent="0.25">
      <c r="B44" s="15"/>
    </row>
    <row r="45" spans="1:176" s="4" customFormat="1" x14ac:dyDescent="0.25">
      <c r="A45" s="25" t="s">
        <v>27</v>
      </c>
      <c r="B45" s="26" t="s">
        <v>9</v>
      </c>
      <c r="C45" s="78">
        <v>0</v>
      </c>
      <c r="D45" s="25" t="str">
        <f>IF(ISNUMBER('Raw Data'!C77),'Raw Data'!C77,"")</f>
        <v/>
      </c>
      <c r="E45" s="25" t="str">
        <f>IF(ISNUMBER('Raw Data'!D77),'Raw Data'!D77,"")</f>
        <v/>
      </c>
      <c r="F45" s="25" t="str">
        <f>IF(ISNUMBER('Raw Data'!E77),'Raw Data'!E77,"")</f>
        <v/>
      </c>
      <c r="G45" s="25" t="str">
        <f>IF(ISNUMBER('Raw Data'!F77),'Raw Data'!F77,"")</f>
        <v/>
      </c>
      <c r="H45" s="25" t="str">
        <f>IF(ISNUMBER('Raw Data'!G77),'Raw Data'!G77,"")</f>
        <v/>
      </c>
      <c r="I45" s="25" t="str">
        <f>IF(ISNUMBER('Raw Data'!H77),'Raw Data'!H77,"")</f>
        <v/>
      </c>
      <c r="J45" s="25" t="str">
        <f>IF(ISNUMBER('Raw Data'!I77),'Raw Data'!I77,"")</f>
        <v/>
      </c>
      <c r="K45" s="25" t="str">
        <f>IF(ISNUMBER('Raw Data'!J77),'Raw Data'!J77,"")</f>
        <v/>
      </c>
      <c r="L45" s="25" t="str">
        <f>IF(ISNUMBER('Raw Data'!K77),'Raw Data'!K77,"")</f>
        <v/>
      </c>
      <c r="M45" s="25" t="str">
        <f>IF(ISNUMBER('Raw Data'!L77),'Raw Data'!L77,"")</f>
        <v/>
      </c>
      <c r="N45" s="25" t="str">
        <f>IF(ISNUMBER('Raw Data'!M77),'Raw Data'!M77,"")</f>
        <v/>
      </c>
      <c r="O45" s="25" t="str">
        <f>IF(ISNUMBER('Raw Data'!N77),'Raw Data'!N77,"")</f>
        <v/>
      </c>
      <c r="P45" s="25" t="str">
        <f>IF(ISNUMBER('Raw Data'!O77),'Raw Data'!O77,"")</f>
        <v/>
      </c>
      <c r="Q45" s="25" t="str">
        <f>IF(ISNUMBER('Raw Data'!P77),'Raw Data'!P77,"")</f>
        <v/>
      </c>
      <c r="R45" s="25" t="str">
        <f>IF(ISNUMBER('Raw Data'!Q77),'Raw Data'!Q77,"")</f>
        <v/>
      </c>
      <c r="S45" s="25" t="str">
        <f>IF(ISNUMBER('Raw Data'!R77),'Raw Data'!R77,"")</f>
        <v/>
      </c>
      <c r="T45" s="25" t="str">
        <f>IF(ISNUMBER('Raw Data'!S77),'Raw Data'!S77,"")</f>
        <v/>
      </c>
      <c r="U45" s="25" t="str">
        <f>IF(ISNUMBER('Raw Data'!T77),'Raw Data'!T77,"")</f>
        <v/>
      </c>
      <c r="V45" s="25" t="str">
        <f>IF(ISNUMBER('Raw Data'!U77),'Raw Data'!U77,"")</f>
        <v/>
      </c>
      <c r="W45" s="25" t="str">
        <f>IF(ISNUMBER('Raw Data'!V77),'Raw Data'!V77,"")</f>
        <v/>
      </c>
      <c r="X45" s="25" t="str">
        <f>IF(ISNUMBER('Raw Data'!W77),'Raw Data'!W77,"")</f>
        <v/>
      </c>
      <c r="Y45" s="25" t="str">
        <f>IF(ISNUMBER('Raw Data'!X77),'Raw Data'!X77,"")</f>
        <v/>
      </c>
      <c r="Z45" s="25" t="str">
        <f>IF(ISNUMBER('Raw Data'!Y77),'Raw Data'!Y77,"")</f>
        <v/>
      </c>
      <c r="AA45" s="25">
        <f>IF(ISNUMBER('Raw Data'!Z77),'Raw Data'!Z77,"")</f>
        <v>10.655049526274851</v>
      </c>
      <c r="AB45" s="25" t="str">
        <f>IF(ISNUMBER('Raw Data'!AA77),'Raw Data'!AA77,"")</f>
        <v/>
      </c>
      <c r="AC45" s="25" t="str">
        <f>IF(ISNUMBER('Raw Data'!AB77),'Raw Data'!AB77,"")</f>
        <v/>
      </c>
      <c r="AD45" s="25" t="str">
        <f>IF(ISNUMBER('Raw Data'!AC77),'Raw Data'!AC77,"")</f>
        <v/>
      </c>
      <c r="AE45" s="25">
        <f>IF(ISNUMBER('Raw Data'!AD77),'Raw Data'!AD77,"")</f>
        <v>11.062499999999998</v>
      </c>
      <c r="AF45" s="25" t="str">
        <f>IF(ISNUMBER('Raw Data'!AE77),'Raw Data'!AE77,"")</f>
        <v/>
      </c>
      <c r="AG45" s="25">
        <f>IF(ISNUMBER('Raw Data'!AF77),'Raw Data'!AF77,"")</f>
        <v>15.125</v>
      </c>
      <c r="AH45" s="25" t="str">
        <f>IF(ISNUMBER('Raw Data'!AG77),'Raw Data'!AG77,"")</f>
        <v/>
      </c>
      <c r="AI45" s="25">
        <f>IF(ISNUMBER('Raw Data'!AH77),'Raw Data'!AH77,"")</f>
        <v>1.8250000000000002</v>
      </c>
      <c r="AJ45" s="25" t="str">
        <f>IF(ISNUMBER('Raw Data'!AI77),'Raw Data'!AI77,"")</f>
        <v/>
      </c>
      <c r="AK45" s="25" t="str">
        <f>IF(ISNUMBER('Raw Data'!AJ77),'Raw Data'!AJ77,"")</f>
        <v/>
      </c>
      <c r="AL45" s="25" t="str">
        <f>IF(ISNUMBER('Raw Data'!AK77),'Raw Data'!AK77,"")</f>
        <v/>
      </c>
      <c r="AM45" s="25" t="str">
        <f>IF(ISNUMBER('Raw Data'!AL77),'Raw Data'!AL77,"")</f>
        <v/>
      </c>
      <c r="AN45" s="25">
        <f>IF(ISNUMBER('Raw Data'!AM77),'Raw Data'!AM77,"")</f>
        <v>13.512500000000001</v>
      </c>
      <c r="AO45" s="25" t="str">
        <f>IF(ISNUMBER('Raw Data'!AN77),'Raw Data'!AN77,"")</f>
        <v/>
      </c>
      <c r="AP45" s="25">
        <f>IF(ISNUMBER('Raw Data'!AO77),'Raw Data'!AO77,"")</f>
        <v>5.5875000000000004</v>
      </c>
      <c r="AQ45" s="25" t="str">
        <f>IF(ISNUMBER('Raw Data'!AP77),'Raw Data'!AP77,"")</f>
        <v/>
      </c>
      <c r="AR45" s="25" t="str">
        <f>IF(ISNUMBER('Raw Data'!AQ77),'Raw Data'!AQ77,"")</f>
        <v/>
      </c>
      <c r="AS45" s="25" t="str">
        <f>IF(ISNUMBER('Raw Data'!AR77),'Raw Data'!AR77,"")</f>
        <v/>
      </c>
      <c r="AT45" s="25">
        <f>IF(ISNUMBER('Raw Data'!AS77),'Raw Data'!AS77,"")</f>
        <v>17.612500000000001</v>
      </c>
      <c r="AU45" s="25" t="str">
        <f>IF(ISNUMBER('Raw Data'!AT77),'Raw Data'!AT77,"")</f>
        <v/>
      </c>
      <c r="AV45" s="25">
        <f>IF(ISNUMBER('Raw Data'!AU77),'Raw Data'!AU77,"")</f>
        <v>3</v>
      </c>
      <c r="AW45" s="25" t="str">
        <f>IF(ISNUMBER('Raw Data'!AV77),'Raw Data'!AV77,"")</f>
        <v/>
      </c>
      <c r="AX45" s="25" t="str">
        <f>IF(ISNUMBER('Raw Data'!AW77),'Raw Data'!AW77,"")</f>
        <v/>
      </c>
      <c r="AY45" s="25">
        <f>IF(ISNUMBER('Raw Data'!AX77),'Raw Data'!AX77,"")</f>
        <v>12.362500000000001</v>
      </c>
      <c r="AZ45" s="25" t="str">
        <f>IF(ISNUMBER('Raw Data'!AY77),'Raw Data'!AY77,"")</f>
        <v/>
      </c>
      <c r="BA45" s="25">
        <f>IF(ISNUMBER('Raw Data'!AZ77),'Raw Data'!AZ77,"")</f>
        <v>1.6624999999999996</v>
      </c>
      <c r="BB45" s="25" t="str">
        <f>IF(ISNUMBER('Raw Data'!BA77),'Raw Data'!BA77,"")</f>
        <v/>
      </c>
      <c r="BC45" s="25">
        <f>IF(ISNUMBER('Raw Data'!BB77),'Raw Data'!BB77,"")</f>
        <v>16.05</v>
      </c>
      <c r="BD45" s="25" t="str">
        <f>IF(ISNUMBER('Raw Data'!BC77),'Raw Data'!BC77,"")</f>
        <v/>
      </c>
      <c r="BE45" s="25" t="str">
        <f>IF(ISNUMBER('Raw Data'!BD77),'Raw Data'!BD77,"")</f>
        <v/>
      </c>
      <c r="BF45" s="25" t="str">
        <f>IF(ISNUMBER('Raw Data'!BE77),'Raw Data'!BE77,"")</f>
        <v/>
      </c>
      <c r="BG45" s="25" t="str">
        <f>IF(ISNUMBER('Raw Data'!BF77),'Raw Data'!BF77,"")</f>
        <v/>
      </c>
      <c r="BH45" s="25">
        <f>IF(ISNUMBER('Raw Data'!BG77),'Raw Data'!BG77,"")</f>
        <v>13.366666666666649</v>
      </c>
      <c r="BI45" s="25" t="str">
        <f>IF(ISNUMBER('Raw Data'!BH77),'Raw Data'!BH77,"")</f>
        <v/>
      </c>
      <c r="BJ45" s="25">
        <f>IF(ISNUMBER('Raw Data'!BI77),'Raw Data'!BI77,"")</f>
        <v>13.9375</v>
      </c>
      <c r="BK45" s="25" t="str">
        <f>IF(ISNUMBER('Raw Data'!BJ77),'Raw Data'!BJ77,"")</f>
        <v/>
      </c>
      <c r="BL45" s="25" t="str">
        <f>IF(ISNUMBER('Raw Data'!BK77),'Raw Data'!BK77,"")</f>
        <v/>
      </c>
      <c r="BM45" s="25">
        <f>IF(ISNUMBER('Raw Data'!BL77),'Raw Data'!BL77,"")</f>
        <v>3.7333333333333321</v>
      </c>
      <c r="BN45" s="25">
        <f>IF(ISNUMBER('Raw Data'!BM77),'Raw Data'!BM77,"")</f>
        <v>12.05</v>
      </c>
      <c r="BO45" s="25" t="str">
        <f>IF(ISNUMBER('Raw Data'!BN77),'Raw Data'!BN77,"")</f>
        <v/>
      </c>
      <c r="BP45" s="25">
        <f>IF(ISNUMBER('Raw Data'!BO77),'Raw Data'!BO77,"")</f>
        <v>2.375</v>
      </c>
      <c r="BQ45" s="25">
        <f>IF(ISNUMBER('Raw Data'!BP77),'Raw Data'!BP77,"")</f>
        <v>9.4875000000000007</v>
      </c>
      <c r="BR45" s="25" t="str">
        <f>IF(ISNUMBER('Raw Data'!BQ77),'Raw Data'!BQ77,"")</f>
        <v/>
      </c>
      <c r="BS45" s="25" t="str">
        <f>IF(ISNUMBER('Raw Data'!BR77),'Raw Data'!BR77,"")</f>
        <v/>
      </c>
      <c r="BT45" s="25" t="str">
        <f>IF(ISNUMBER('Raw Data'!BS77),'Raw Data'!BS77,"")</f>
        <v/>
      </c>
      <c r="BU45" s="25" t="str">
        <f>IF(ISNUMBER('Raw Data'!BT77),'Raw Data'!BT77,"")</f>
        <v/>
      </c>
      <c r="BV45" s="25">
        <f>IF(ISNUMBER('Raw Data'!BU77),'Raw Data'!BU77,"")</f>
        <v>14.0625</v>
      </c>
      <c r="BW45" s="25" t="str">
        <f>IF(ISNUMBER('Raw Data'!BV77),'Raw Data'!BV77,"")</f>
        <v/>
      </c>
      <c r="BX45" s="25">
        <f>IF(ISNUMBER('Raw Data'!BW77),'Raw Data'!BW77,"")</f>
        <v>0.90000000000000036</v>
      </c>
      <c r="BY45" s="25" t="str">
        <f>IF(ISNUMBER('Raw Data'!BX77),'Raw Data'!BX77,"")</f>
        <v/>
      </c>
      <c r="BZ45" s="25" t="str">
        <f>IF(ISNUMBER('Raw Data'!BY77),'Raw Data'!BY77,"")</f>
        <v/>
      </c>
      <c r="CA45" s="25">
        <f>IF(ISNUMBER('Raw Data'!BZ77),'Raw Data'!BZ77,"")</f>
        <v>8.0625</v>
      </c>
      <c r="CB45" s="25" t="str">
        <f>IF(ISNUMBER('Raw Data'!CA77),'Raw Data'!CA77,"")</f>
        <v/>
      </c>
      <c r="CC45" s="25">
        <f>IF(ISNUMBER('Raw Data'!CB77),'Raw Data'!CB77,"")</f>
        <v>1.5124999999999993</v>
      </c>
      <c r="CD45" s="25" t="str">
        <f>IF(ISNUMBER('Raw Data'!CC77),'Raw Data'!CC77,"")</f>
        <v/>
      </c>
      <c r="CE45" s="25">
        <f>IF(ISNUMBER('Raw Data'!CD77),'Raw Data'!CD77,"")</f>
        <v>6.5250000000000004</v>
      </c>
      <c r="CF45" s="25" t="str">
        <f>IF(ISNUMBER('Raw Data'!CE77),'Raw Data'!CE77,"")</f>
        <v/>
      </c>
      <c r="CG45" s="25" t="str">
        <f>IF(ISNUMBER('Raw Data'!CF77),'Raw Data'!CF77,"")</f>
        <v/>
      </c>
      <c r="CH45" s="25" t="str">
        <f>IF(ISNUMBER('Raw Data'!CG77),'Raw Data'!CG77,"")</f>
        <v/>
      </c>
      <c r="CI45" s="25" t="str">
        <f>IF(ISNUMBER('Raw Data'!CH77),'Raw Data'!CH77,"")</f>
        <v/>
      </c>
      <c r="CJ45" s="25">
        <f>IF(ISNUMBER('Raw Data'!CI77),'Raw Data'!CI77,"")</f>
        <v>3.9249999999999998</v>
      </c>
      <c r="CK45" s="25" t="str">
        <f>IF(ISNUMBER('Raw Data'!CJ77),'Raw Data'!CJ77,"")</f>
        <v/>
      </c>
      <c r="CL45" s="25">
        <f>IF(ISNUMBER('Raw Data'!CK77),'Raw Data'!CK77,"")</f>
        <v>-0.51250000000000018</v>
      </c>
      <c r="CM45" s="25" t="str">
        <f>IF(ISNUMBER('Raw Data'!CL77),'Raw Data'!CL77,"")</f>
        <v/>
      </c>
      <c r="CN45" s="25" t="str">
        <f>IF(ISNUMBER('Raw Data'!CM77),'Raw Data'!CM77,"")</f>
        <v/>
      </c>
      <c r="CO45" s="25">
        <f>IF(ISNUMBER('Raw Data'!CN77),'Raw Data'!CN77,"")</f>
        <v>13.312500000000002</v>
      </c>
      <c r="CP45" s="25" t="str">
        <f>IF(ISNUMBER('Raw Data'!CO77),'Raw Data'!CO77,"")</f>
        <v/>
      </c>
      <c r="CQ45" s="25">
        <f>IF(ISNUMBER('Raw Data'!CP77),'Raw Data'!CP77,"")</f>
        <v>-0.36666666666667513</v>
      </c>
      <c r="CR45" s="25" t="str">
        <f>IF(ISNUMBER('Raw Data'!CQ77),'Raw Data'!CQ77,"")</f>
        <v/>
      </c>
      <c r="CS45" s="25">
        <f>IF(ISNUMBER('Raw Data'!CR77),'Raw Data'!CR77,"")</f>
        <v>10.220833333333324</v>
      </c>
      <c r="CT45" s="25" t="str">
        <f>IF(ISNUMBER('Raw Data'!CS77),'Raw Data'!CS77,"")</f>
        <v/>
      </c>
      <c r="CU45" s="25" t="str">
        <f>IF(ISNUMBER('Raw Data'!CT77),'Raw Data'!CT77,"")</f>
        <v/>
      </c>
      <c r="CV45" s="25" t="str">
        <f>IF(ISNUMBER('Raw Data'!CU77),'Raw Data'!CU77,"")</f>
        <v/>
      </c>
      <c r="CW45" s="25" t="str">
        <f>IF(ISNUMBER('Raw Data'!CV77),'Raw Data'!CV77,"")</f>
        <v/>
      </c>
      <c r="CX45" s="25">
        <f>IF(ISNUMBER('Raw Data'!CW77),'Raw Data'!CW77,"")</f>
        <v>13.875</v>
      </c>
      <c r="CY45" s="25" t="str">
        <f>IF(ISNUMBER('Raw Data'!CX77),'Raw Data'!CX77,"")</f>
        <v/>
      </c>
      <c r="CZ45" s="25">
        <f>IF(ISNUMBER('Raw Data'!CY77),'Raw Data'!CY77,"")</f>
        <v>2.8291666666666746</v>
      </c>
      <c r="DA45" s="25" t="str">
        <f>IF(ISNUMBER('Raw Data'!CZ77),'Raw Data'!CZ77,"")</f>
        <v/>
      </c>
      <c r="DB45" s="25" t="str">
        <f>IF(ISNUMBER('Raw Data'!DA77),'Raw Data'!DA77,"")</f>
        <v/>
      </c>
      <c r="DC45" s="25">
        <f>IF(ISNUMBER('Raw Data'!DB77),'Raw Data'!DB77,"")</f>
        <v>12.600000000000001</v>
      </c>
      <c r="DD45" s="25" t="str">
        <f>IF(ISNUMBER('Raw Data'!DC77),'Raw Data'!DC77,"")</f>
        <v/>
      </c>
      <c r="DE45" s="25">
        <f>IF(ISNUMBER('Raw Data'!DD77),'Raw Data'!DD77,"")</f>
        <v>1.4375</v>
      </c>
      <c r="DF45" s="25" t="str">
        <f>IF(ISNUMBER('Raw Data'!DE77),'Raw Data'!DE77,"")</f>
        <v/>
      </c>
      <c r="DG45" s="25">
        <f>IF(ISNUMBER('Raw Data'!DF77),'Raw Data'!DF77,"")</f>
        <v>5.2</v>
      </c>
      <c r="DH45" s="25" t="str">
        <f>IF(ISNUMBER('Raw Data'!DG77),'Raw Data'!DG77,"")</f>
        <v/>
      </c>
      <c r="DI45" s="25" t="str">
        <f>IF(ISNUMBER('Raw Data'!DH77),'Raw Data'!DH77,"")</f>
        <v/>
      </c>
      <c r="DJ45" s="25" t="str">
        <f>IF(ISNUMBER('Raw Data'!DI77),'Raw Data'!DI77,"")</f>
        <v/>
      </c>
      <c r="DK45" s="25" t="str">
        <f>IF(ISNUMBER('Raw Data'!DJ77),'Raw Data'!DJ77,"")</f>
        <v/>
      </c>
      <c r="DL45" s="25" t="str">
        <f>IF(ISNUMBER('Raw Data'!DK77),'Raw Data'!DK77,"")</f>
        <v/>
      </c>
      <c r="DM45" s="25">
        <f>IF(ISNUMBER('Raw Data'!DL77),'Raw Data'!DL77,"")</f>
        <v>13.037500000000001</v>
      </c>
      <c r="DN45" s="25" t="str">
        <f>IF(ISNUMBER('Raw Data'!DM77),'Raw Data'!DM77,"")</f>
        <v/>
      </c>
      <c r="DO45" s="25">
        <f>IF(ISNUMBER('Raw Data'!DN77),'Raw Data'!DN77,"")</f>
        <v>2.5125000000000002</v>
      </c>
      <c r="DP45" s="25" t="str">
        <f>IF(ISNUMBER('Raw Data'!DO77),'Raw Data'!DO77,"")</f>
        <v/>
      </c>
      <c r="DQ45" s="25" t="str">
        <f>IF(ISNUMBER('Raw Data'!DP77),'Raw Data'!DP77,"")</f>
        <v/>
      </c>
      <c r="DR45" s="25" t="str">
        <f>IF(ISNUMBER('Raw Data'!DQ77),'Raw Data'!DQ77,"")</f>
        <v/>
      </c>
      <c r="DS45" s="25" t="str">
        <f>IF(ISNUMBER('Raw Data'!DR77),'Raw Data'!DR77,"")</f>
        <v/>
      </c>
      <c r="DT45" s="25" t="str">
        <f>IF(ISNUMBER('Raw Data'!DS77),'Raw Data'!DS77,"")</f>
        <v/>
      </c>
      <c r="DU45" s="25" t="str">
        <f>IF(ISNUMBER('Raw Data'!DT77),'Raw Data'!DT77,"")</f>
        <v/>
      </c>
      <c r="DV45" s="25" t="str">
        <f>IF(ISNUMBER('Raw Data'!DU77),'Raw Data'!DU77,"")</f>
        <v/>
      </c>
      <c r="DW45" s="25" t="str">
        <f>IF(ISNUMBER('Raw Data'!DV77),'Raw Data'!DV77,"")</f>
        <v/>
      </c>
      <c r="DX45" s="25" t="str">
        <f>IF(ISNUMBER('Raw Data'!DW77),'Raw Data'!DW77,"")</f>
        <v/>
      </c>
      <c r="DY45" s="25" t="str">
        <f>IF(ISNUMBER('Raw Data'!DX77),'Raw Data'!DX77,"")</f>
        <v/>
      </c>
      <c r="DZ45" s="25">
        <f>IF(ISNUMBER('Raw Data'!DY77),'Raw Data'!DY77,"")</f>
        <v>11.75</v>
      </c>
      <c r="EA45" s="25" t="str">
        <f>IF(ISNUMBER('Raw Data'!DZ77),'Raw Data'!DZ77,"")</f>
        <v/>
      </c>
      <c r="EB45" s="25" t="str">
        <f>IF(ISNUMBER('Raw Data'!EA77),'Raw Data'!EA77,"")</f>
        <v/>
      </c>
      <c r="EC45" s="25" t="str">
        <f>IF(ISNUMBER('Raw Data'!EB77),'Raw Data'!EB77,"")</f>
        <v/>
      </c>
      <c r="ED45" s="25" t="str">
        <f>IF(ISNUMBER('Raw Data'!EC77),'Raw Data'!EC77,"")</f>
        <v/>
      </c>
      <c r="EE45" s="25" t="str">
        <f>IF(ISNUMBER('Raw Data'!ED77),'Raw Data'!ED77,"")</f>
        <v/>
      </c>
      <c r="EF45" s="25" t="str">
        <f>IF(ISNUMBER('Raw Data'!EE77),'Raw Data'!EE77,"")</f>
        <v/>
      </c>
      <c r="EG45" s="25" t="str">
        <f>IF(ISNUMBER('Raw Data'!EF77),'Raw Data'!EF77,"")</f>
        <v/>
      </c>
      <c r="EH45" s="25">
        <f>IF(ISNUMBER('Raw Data'!EG77),'Raw Data'!EG77,"")</f>
        <v>0.72500000000000053</v>
      </c>
      <c r="EI45" s="25" t="str">
        <f>IF(ISNUMBER('Raw Data'!EH77),'Raw Data'!EH77,"")</f>
        <v/>
      </c>
      <c r="EJ45" s="25" t="str">
        <f>IF(ISNUMBER('Raw Data'!EI77),'Raw Data'!EI77,"")</f>
        <v/>
      </c>
      <c r="EK45" s="25" t="str">
        <f>IF(ISNUMBER('Raw Data'!EJ77),'Raw Data'!EJ77,"")</f>
        <v/>
      </c>
      <c r="EL45" s="25" t="str">
        <f>IF(ISNUMBER('Raw Data'!EK77),'Raw Data'!EK77,"")</f>
        <v/>
      </c>
      <c r="EM45" s="25" t="str">
        <f>IF(ISNUMBER('Raw Data'!EL77),'Raw Data'!EL77,"")</f>
        <v/>
      </c>
      <c r="EN45" s="25" t="str">
        <f>IF(ISNUMBER('Raw Data'!EM77),'Raw Data'!EM77,"")</f>
        <v/>
      </c>
      <c r="EO45" s="25" t="str">
        <f>IF(ISNUMBER('Raw Data'!EN77),'Raw Data'!EN77,"")</f>
        <v/>
      </c>
      <c r="EP45" s="25" t="str">
        <f>IF(ISNUMBER('Raw Data'!EO77),'Raw Data'!EO77,"")</f>
        <v/>
      </c>
      <c r="EQ45" s="25" t="str">
        <f>IF(ISNUMBER('Raw Data'!EP77),'Raw Data'!EP77,"")</f>
        <v/>
      </c>
      <c r="ER45" s="25" t="str">
        <f>IF(ISNUMBER('Raw Data'!EQ77),'Raw Data'!EQ77,"")</f>
        <v/>
      </c>
      <c r="ES45" s="25" t="str">
        <f>IF(ISNUMBER('Raw Data'!ER77),'Raw Data'!ER77,"")</f>
        <v/>
      </c>
      <c r="ET45" s="25" t="str">
        <f>IF(ISNUMBER('Raw Data'!ES77),'Raw Data'!ES77,"")</f>
        <v/>
      </c>
      <c r="EU45" s="25" t="str">
        <f>IF(ISNUMBER('Raw Data'!ET77),'Raw Data'!ET77,"")</f>
        <v/>
      </c>
      <c r="EV45" s="25" t="str">
        <f>IF(ISNUMBER('Raw Data'!EU77),'Raw Data'!EU77,"")</f>
        <v/>
      </c>
      <c r="EW45" s="25" t="str">
        <f>IF(ISNUMBER('Raw Data'!EV77),'Raw Data'!EV77,"")</f>
        <v/>
      </c>
      <c r="EX45" s="25" t="str">
        <f>IF(ISNUMBER('Raw Data'!EW77),'Raw Data'!EW77,"")</f>
        <v/>
      </c>
      <c r="EY45" s="25" t="str">
        <f>IF(ISNUMBER('Raw Data'!EX77),'Raw Data'!EX77,"")</f>
        <v/>
      </c>
      <c r="EZ45" s="25" t="str">
        <f>IF(ISNUMBER('Raw Data'!EY77),'Raw Data'!EY77,"")</f>
        <v/>
      </c>
      <c r="FA45" s="25" t="str">
        <f>IF(ISNUMBER('Raw Data'!EZ77),'Raw Data'!EZ77,"")</f>
        <v/>
      </c>
      <c r="FB45" s="25" t="str">
        <f>IF(ISNUMBER('Raw Data'!FA77),'Raw Data'!FA77,"")</f>
        <v/>
      </c>
      <c r="FC45" s="25" t="str">
        <f>IF(ISNUMBER('Raw Data'!FB77),'Raw Data'!FB77,"")</f>
        <v/>
      </c>
      <c r="FD45" s="25" t="str">
        <f>IF(ISNUMBER('Raw Data'!FC77),'Raw Data'!FC77,"")</f>
        <v/>
      </c>
      <c r="FE45" s="25" t="str">
        <f>IF(ISNUMBER('Raw Data'!FD77),'Raw Data'!FD77,"")</f>
        <v/>
      </c>
      <c r="FF45" s="25" t="str">
        <f>IF(ISNUMBER('Raw Data'!FE77),'Raw Data'!FE77,"")</f>
        <v/>
      </c>
      <c r="FG45" s="25" t="str">
        <f>IF(ISNUMBER('Raw Data'!FF77),'Raw Data'!FF77,"")</f>
        <v/>
      </c>
      <c r="FH45" s="25">
        <f>IF(ISNUMBER('Raw Data'!FG77),'Raw Data'!FG77,"")</f>
        <v>-0.875</v>
      </c>
      <c r="FI45" s="25" t="str">
        <f>IF(ISNUMBER('Raw Data'!FH77),'Raw Data'!FH77,"")</f>
        <v/>
      </c>
      <c r="FJ45" s="25" t="str">
        <f>IF(ISNUMBER('Raw Data'!FI77),'Raw Data'!FI77,"")</f>
        <v/>
      </c>
      <c r="FK45" s="25" t="str">
        <f>IF(ISNUMBER('Raw Data'!FJ77),'Raw Data'!FJ77,"")</f>
        <v/>
      </c>
      <c r="FL45" s="25" t="str">
        <f>IF(ISNUMBER('Raw Data'!FK77),'Raw Data'!FK77,"")</f>
        <v/>
      </c>
      <c r="FM45" s="25" t="str">
        <f>IF(ISNUMBER('Raw Data'!FL77),'Raw Data'!FL77,"")</f>
        <v/>
      </c>
      <c r="FN45" s="25" t="str">
        <f>IF(ISNUMBER('Raw Data'!FM77),'Raw Data'!FM77,"")</f>
        <v/>
      </c>
      <c r="FO45" s="25" t="str">
        <f>IF(ISNUMBER('Raw Data'!FN77),'Raw Data'!FN77,"")</f>
        <v/>
      </c>
      <c r="FP45" s="25" t="str">
        <f>IF(ISNUMBER('Raw Data'!FO77),'Raw Data'!FO77,"")</f>
        <v/>
      </c>
      <c r="FQ45" s="25" t="str">
        <f>IF(ISNUMBER('Raw Data'!FP77),'Raw Data'!FP77,"")</f>
        <v/>
      </c>
      <c r="FR45" s="25" t="str">
        <f>IF(ISNUMBER('Raw Data'!FQ77),'Raw Data'!FQ77,"")</f>
        <v/>
      </c>
      <c r="FS45" s="25" t="str">
        <f>IF(ISNUMBER('Raw Data'!FR77),'Raw Data'!FR77,"")</f>
        <v/>
      </c>
    </row>
    <row r="46" spans="1:176" s="4" customFormat="1" x14ac:dyDescent="0.25">
      <c r="A46" s="25" t="s">
        <v>28</v>
      </c>
      <c r="B46" s="26" t="s">
        <v>9</v>
      </c>
      <c r="C46" s="25"/>
      <c r="D46" s="25" t="str">
        <f>IF(ISNUMBER('Raw Data'!C78),'Raw Data'!C78,"")</f>
        <v/>
      </c>
      <c r="E46" s="25" t="str">
        <f>IF(ISNUMBER('Raw Data'!D78),'Raw Data'!D78,"")</f>
        <v/>
      </c>
      <c r="F46" s="25" t="str">
        <f>IF(ISNUMBER('Raw Data'!E78),'Raw Data'!E78,"")</f>
        <v/>
      </c>
      <c r="G46" s="25" t="str">
        <f>IF(ISNUMBER('Raw Data'!F78),'Raw Data'!F78,"")</f>
        <v/>
      </c>
      <c r="H46" s="25" t="str">
        <f>IF(ISNUMBER('Raw Data'!G78),'Raw Data'!G78,"")</f>
        <v/>
      </c>
      <c r="I46" s="25" t="str">
        <f>IF(ISNUMBER('Raw Data'!H78),'Raw Data'!H78,"")</f>
        <v/>
      </c>
      <c r="J46" s="25" t="str">
        <f>IF(ISNUMBER('Raw Data'!I78),'Raw Data'!I78,"")</f>
        <v/>
      </c>
      <c r="K46" s="25" t="str">
        <f>IF(ISNUMBER('Raw Data'!J78),'Raw Data'!J78,"")</f>
        <v/>
      </c>
      <c r="L46" s="25" t="str">
        <f>IF(ISNUMBER('Raw Data'!K78),'Raw Data'!K78,"")</f>
        <v/>
      </c>
      <c r="M46" s="25" t="str">
        <f>IF(ISNUMBER('Raw Data'!L78),'Raw Data'!L78,"")</f>
        <v/>
      </c>
      <c r="N46" s="25" t="str">
        <f>IF(ISNUMBER('Raw Data'!M78),'Raw Data'!M78,"")</f>
        <v/>
      </c>
      <c r="O46" s="25" t="str">
        <f>IF(ISNUMBER('Raw Data'!N78),'Raw Data'!N78,"")</f>
        <v/>
      </c>
      <c r="P46" s="25" t="str">
        <f>IF(ISNUMBER('Raw Data'!O78),'Raw Data'!O78,"")</f>
        <v/>
      </c>
      <c r="Q46" s="25" t="str">
        <f>IF(ISNUMBER('Raw Data'!P78),'Raw Data'!P78,"")</f>
        <v/>
      </c>
      <c r="R46" s="25" t="str">
        <f>IF(ISNUMBER('Raw Data'!Q78),'Raw Data'!Q78,"")</f>
        <v/>
      </c>
      <c r="S46" s="25" t="str">
        <f>IF(ISNUMBER('Raw Data'!R78),'Raw Data'!R78,"")</f>
        <v/>
      </c>
      <c r="T46" s="25" t="str">
        <f>IF(ISNUMBER('Raw Data'!S78),'Raw Data'!S78,"")</f>
        <v/>
      </c>
      <c r="U46" s="25" t="str">
        <f>IF(ISNUMBER('Raw Data'!T78),'Raw Data'!T78,"")</f>
        <v/>
      </c>
      <c r="V46" s="25" t="str">
        <f>IF(ISNUMBER('Raw Data'!U78),'Raw Data'!U78,"")</f>
        <v/>
      </c>
      <c r="W46" s="25" t="str">
        <f>IF(ISNUMBER('Raw Data'!V78),'Raw Data'!V78,"")</f>
        <v/>
      </c>
      <c r="X46" s="25" t="str">
        <f>IF(ISNUMBER('Raw Data'!W78),'Raw Data'!W78,"")</f>
        <v/>
      </c>
      <c r="Y46" s="25" t="str">
        <f>IF(ISNUMBER('Raw Data'!X78),'Raw Data'!X78,"")</f>
        <v/>
      </c>
      <c r="Z46" s="25" t="str">
        <f>IF(ISNUMBER('Raw Data'!Y78),'Raw Data'!Y78,"")</f>
        <v/>
      </c>
      <c r="AA46" s="25">
        <f>IF(ISNUMBER('Raw Data'!Z78),'Raw Data'!Z78,"")</f>
        <v>6.4833994305994747</v>
      </c>
      <c r="AB46" s="25" t="str">
        <f>IF(ISNUMBER('Raw Data'!AA78),'Raw Data'!AA78,"")</f>
        <v/>
      </c>
      <c r="AC46" s="25" t="str">
        <f>IF(ISNUMBER('Raw Data'!AB78),'Raw Data'!AB78,"")</f>
        <v/>
      </c>
      <c r="AD46" s="25" t="str">
        <f>IF(ISNUMBER('Raw Data'!AC78),'Raw Data'!AC78,"")</f>
        <v/>
      </c>
      <c r="AE46" s="25">
        <f>IF(ISNUMBER('Raw Data'!AD78),'Raw Data'!AD78,"")</f>
        <v>2.746956140127474</v>
      </c>
      <c r="AF46" s="25" t="str">
        <f>IF(ISNUMBER('Raw Data'!AE78),'Raw Data'!AE78,"")</f>
        <v/>
      </c>
      <c r="AG46" s="25">
        <f>IF(ISNUMBER('Raw Data'!AF78),'Raw Data'!AF78,"")</f>
        <v>3.645300364427726</v>
      </c>
      <c r="AH46" s="25" t="str">
        <f>IF(ISNUMBER('Raw Data'!AG78),'Raw Data'!AG78,"")</f>
        <v/>
      </c>
      <c r="AI46" s="25">
        <f>IF(ISNUMBER('Raw Data'!AH78),'Raw Data'!AH78,"")</f>
        <v>0.22787619964954953</v>
      </c>
      <c r="AJ46" s="25" t="str">
        <f>IF(ISNUMBER('Raw Data'!AI78),'Raw Data'!AI78,"")</f>
        <v/>
      </c>
      <c r="AK46" s="25" t="str">
        <f>IF(ISNUMBER('Raw Data'!AJ78),'Raw Data'!AJ78,"")</f>
        <v/>
      </c>
      <c r="AL46" s="25" t="str">
        <f>IF(ISNUMBER('Raw Data'!AK78),'Raw Data'!AK78,"")</f>
        <v/>
      </c>
      <c r="AM46" s="25" t="str">
        <f>IF(ISNUMBER('Raw Data'!AL78),'Raw Data'!AL78,"")</f>
        <v/>
      </c>
      <c r="AN46" s="25">
        <f>IF(ISNUMBER('Raw Data'!AM78),'Raw Data'!AM78,"")</f>
        <v>4.7932780364338754</v>
      </c>
      <c r="AO46" s="25" t="str">
        <f>IF(ISNUMBER('Raw Data'!AN78),'Raw Data'!AN78,"")</f>
        <v/>
      </c>
      <c r="AP46" s="25">
        <f>IF(ISNUMBER('Raw Data'!AO78),'Raw Data'!AO78,"")</f>
        <v>0.49778442523027433</v>
      </c>
      <c r="AQ46" s="25" t="str">
        <f>IF(ISNUMBER('Raw Data'!AP78),'Raw Data'!AP78,"")</f>
        <v/>
      </c>
      <c r="AR46" s="25" t="str">
        <f>IF(ISNUMBER('Raw Data'!AQ78),'Raw Data'!AQ78,"")</f>
        <v/>
      </c>
      <c r="AS46" s="25" t="str">
        <f>IF(ISNUMBER('Raw Data'!AR78),'Raw Data'!AR78,"")</f>
        <v/>
      </c>
      <c r="AT46" s="25">
        <f>IF(ISNUMBER('Raw Data'!AS78),'Raw Data'!AS78,"")</f>
        <v>5.9686728491298</v>
      </c>
      <c r="AU46" s="25" t="str">
        <f>IF(ISNUMBER('Raw Data'!AT78),'Raw Data'!AT78,"")</f>
        <v/>
      </c>
      <c r="AV46" s="25">
        <f>IF(ISNUMBER('Raw Data'!AU78),'Raw Data'!AU78,"")</f>
        <v>2.8145325268538501</v>
      </c>
      <c r="AW46" s="25" t="str">
        <f>IF(ISNUMBER('Raw Data'!AV78),'Raw Data'!AV78,"")</f>
        <v/>
      </c>
      <c r="AX46" s="25" t="str">
        <f>IF(ISNUMBER('Raw Data'!AW78),'Raw Data'!AW78,"")</f>
        <v/>
      </c>
      <c r="AY46" s="25">
        <f>IF(ISNUMBER('Raw Data'!AX78),'Raw Data'!AX78,"")</f>
        <v>8.9361750446699997</v>
      </c>
      <c r="AZ46" s="25" t="str">
        <f>IF(ISNUMBER('Raw Data'!AY78),'Raw Data'!AY78,"")</f>
        <v/>
      </c>
      <c r="BA46" s="25">
        <f>IF(ISNUMBER('Raw Data'!AZ78),'Raw Data'!AZ78,"")</f>
        <v>4.5582802012923249</v>
      </c>
      <c r="BB46" s="25" t="str">
        <f>IF(ISNUMBER('Raw Data'!BA78),'Raw Data'!BA78,"")</f>
        <v/>
      </c>
      <c r="BC46" s="25">
        <f>IF(ISNUMBER('Raw Data'!BB78),'Raw Data'!BB78,"")</f>
        <v>9.234167551315025</v>
      </c>
      <c r="BD46" s="25" t="str">
        <f>IF(ISNUMBER('Raw Data'!BC78),'Raw Data'!BC78,"")</f>
        <v/>
      </c>
      <c r="BE46" s="25" t="str">
        <f>IF(ISNUMBER('Raw Data'!BD78),'Raw Data'!BD78,"")</f>
        <v/>
      </c>
      <c r="BF46" s="25" t="str">
        <f>IF(ISNUMBER('Raw Data'!BE78),'Raw Data'!BE78,"")</f>
        <v/>
      </c>
      <c r="BG46" s="25" t="str">
        <f>IF(ISNUMBER('Raw Data'!BF78),'Raw Data'!BF78,"")</f>
        <v/>
      </c>
      <c r="BH46" s="25">
        <f>IF(ISNUMBER('Raw Data'!BG78),'Raw Data'!BG78,"")</f>
        <v>8.6651677365079252</v>
      </c>
      <c r="BI46" s="25" t="str">
        <f>IF(ISNUMBER('Raw Data'!BH78),'Raw Data'!BH78,"")</f>
        <v/>
      </c>
      <c r="BJ46" s="25">
        <f>IF(ISNUMBER('Raw Data'!BI78),'Raw Data'!BI78,"")</f>
        <v>2.6095894239216006</v>
      </c>
      <c r="BK46" s="25" t="str">
        <f>IF(ISNUMBER('Raw Data'!BJ78),'Raw Data'!BJ78,"")</f>
        <v/>
      </c>
      <c r="BL46" s="25" t="str">
        <f>IF(ISNUMBER('Raw Data'!BK78),'Raw Data'!BK78,"")</f>
        <v/>
      </c>
      <c r="BM46" s="25">
        <f>IF(ISNUMBER('Raw Data'!BL78),'Raw Data'!BL78,"")</f>
        <v>6.6171647975356498</v>
      </c>
      <c r="BN46" s="25">
        <f>IF(ISNUMBER('Raw Data'!BM78),'Raw Data'!BM78,"")</f>
        <v>7.3942950234980742</v>
      </c>
      <c r="BO46" s="25" t="str">
        <f>IF(ISNUMBER('Raw Data'!BN78),'Raw Data'!BN78,"")</f>
        <v/>
      </c>
      <c r="BP46" s="25">
        <f>IF(ISNUMBER('Raw Data'!BO78),'Raw Data'!BO78,"")</f>
        <v>1.3889546427706261</v>
      </c>
      <c r="BQ46" s="25">
        <f>IF(ISNUMBER('Raw Data'!BP78),'Raw Data'!BP78,"")</f>
        <v>4.3755442746631994</v>
      </c>
      <c r="BR46" s="25" t="str">
        <f>IF(ISNUMBER('Raw Data'!BQ78),'Raw Data'!BQ78,"")</f>
        <v/>
      </c>
      <c r="BS46" s="25" t="str">
        <f>IF(ISNUMBER('Raw Data'!BR78),'Raw Data'!BR78,"")</f>
        <v/>
      </c>
      <c r="BT46" s="25" t="str">
        <f>IF(ISNUMBER('Raw Data'!BS78),'Raw Data'!BS78,"")</f>
        <v/>
      </c>
      <c r="BU46" s="25" t="str">
        <f>IF(ISNUMBER('Raw Data'!BT78),'Raw Data'!BT78,"")</f>
        <v/>
      </c>
      <c r="BV46" s="25">
        <f>IF(ISNUMBER('Raw Data'!BU78),'Raw Data'!BU78,"")</f>
        <v>7.5836341729580745</v>
      </c>
      <c r="BW46" s="25" t="str">
        <f>IF(ISNUMBER('Raw Data'!BV78),'Raw Data'!BV78,"")</f>
        <v/>
      </c>
      <c r="BX46" s="25">
        <f>IF(ISNUMBER('Raw Data'!BW78),'Raw Data'!BW78,"")</f>
        <v>0.60936181969127556</v>
      </c>
      <c r="BY46" s="25" t="str">
        <f>IF(ISNUMBER('Raw Data'!BX78),'Raw Data'!BX78,"")</f>
        <v/>
      </c>
      <c r="BZ46" s="25" t="str">
        <f>IF(ISNUMBER('Raw Data'!BY78),'Raw Data'!BY78,"")</f>
        <v/>
      </c>
      <c r="CA46" s="25">
        <f>IF(ISNUMBER('Raw Data'!BZ78),'Raw Data'!BZ78,"")</f>
        <v>5.4949887238592998</v>
      </c>
      <c r="CB46" s="25" t="str">
        <f>IF(ISNUMBER('Raw Data'!CA78),'Raw Data'!CA78,"")</f>
        <v/>
      </c>
      <c r="CC46" s="25">
        <f>IF(ISNUMBER('Raw Data'!CB78),'Raw Data'!CB78,"")</f>
        <v>0.18273090236064959</v>
      </c>
      <c r="CD46" s="25" t="str">
        <f>IF(ISNUMBER('Raw Data'!CC78),'Raw Data'!CC78,"")</f>
        <v/>
      </c>
      <c r="CE46" s="25">
        <f>IF(ISNUMBER('Raw Data'!CD78),'Raw Data'!CD78,"")</f>
        <v>3.5304323867422749</v>
      </c>
      <c r="CF46" s="25" t="str">
        <f>IF(ISNUMBER('Raw Data'!CE78),'Raw Data'!CE78,"")</f>
        <v/>
      </c>
      <c r="CG46" s="25" t="str">
        <f>IF(ISNUMBER('Raw Data'!CF78),'Raw Data'!CF78,"")</f>
        <v/>
      </c>
      <c r="CH46" s="25" t="str">
        <f>IF(ISNUMBER('Raw Data'!CG78),'Raw Data'!CG78,"")</f>
        <v/>
      </c>
      <c r="CI46" s="25" t="str">
        <f>IF(ISNUMBER('Raw Data'!CH78),'Raw Data'!CH78,"")</f>
        <v/>
      </c>
      <c r="CJ46" s="25">
        <f>IF(ISNUMBER('Raw Data'!CI78),'Raw Data'!CI78,"")</f>
        <v>2.1648602588827002</v>
      </c>
      <c r="CK46" s="25" t="str">
        <f>IF(ISNUMBER('Raw Data'!CJ78),'Raw Data'!CJ78,"")</f>
        <v/>
      </c>
      <c r="CL46" s="25">
        <f>IF(ISNUMBER('Raw Data'!CK78),'Raw Data'!CK78,"")</f>
        <v>-9.8963034093775271E-2</v>
      </c>
      <c r="CM46" s="25" t="str">
        <f>IF(ISNUMBER('Raw Data'!CL78),'Raw Data'!CL78,"")</f>
        <v/>
      </c>
      <c r="CN46" s="25" t="str">
        <f>IF(ISNUMBER('Raw Data'!CM78),'Raw Data'!CM78,"")</f>
        <v/>
      </c>
      <c r="CO46" s="25">
        <f>IF(ISNUMBER('Raw Data'!CN78),'Raw Data'!CN78,"")</f>
        <v>6.0130304503694498</v>
      </c>
      <c r="CP46" s="25" t="str">
        <f>IF(ISNUMBER('Raw Data'!CO78),'Raw Data'!CO78,"")</f>
        <v/>
      </c>
      <c r="CQ46" s="25">
        <f>IF(ISNUMBER('Raw Data'!CP78),'Raw Data'!CP78,"")</f>
        <v>0.49551602174632503</v>
      </c>
      <c r="CR46" s="25" t="str">
        <f>IF(ISNUMBER('Raw Data'!CQ78),'Raw Data'!CQ78,"")</f>
        <v/>
      </c>
      <c r="CS46" s="25">
        <f>IF(ISNUMBER('Raw Data'!CR78),'Raw Data'!CR78,"")</f>
        <v>2.4097775005780502</v>
      </c>
      <c r="CT46" s="25" t="str">
        <f>IF(ISNUMBER('Raw Data'!CS78),'Raw Data'!CS78,"")</f>
        <v/>
      </c>
      <c r="CU46" s="25" t="str">
        <f>IF(ISNUMBER('Raw Data'!CT78),'Raw Data'!CT78,"")</f>
        <v/>
      </c>
      <c r="CV46" s="25" t="str">
        <f>IF(ISNUMBER('Raw Data'!CU78),'Raw Data'!CU78,"")</f>
        <v/>
      </c>
      <c r="CW46" s="25" t="str">
        <f>IF(ISNUMBER('Raw Data'!CV78),'Raw Data'!CV78,"")</f>
        <v/>
      </c>
      <c r="CX46" s="25">
        <f>IF(ISNUMBER('Raw Data'!CW78),'Raw Data'!CW78,"")</f>
        <v>8.152068673612451</v>
      </c>
      <c r="CY46" s="25" t="str">
        <f>IF(ISNUMBER('Raw Data'!CX78),'Raw Data'!CX78,"")</f>
        <v/>
      </c>
      <c r="CZ46" s="25">
        <f>IF(ISNUMBER('Raw Data'!CY78),'Raw Data'!CY78,"")</f>
        <v>1.0571970888466504</v>
      </c>
      <c r="DA46" s="25" t="str">
        <f>IF(ISNUMBER('Raw Data'!CZ78),'Raw Data'!CZ78,"")</f>
        <v/>
      </c>
      <c r="DB46" s="25" t="str">
        <f>IF(ISNUMBER('Raw Data'!DA78),'Raw Data'!DA78,"")</f>
        <v/>
      </c>
      <c r="DC46" s="25">
        <f>IF(ISNUMBER('Raw Data'!DB78),'Raw Data'!DB78,"")</f>
        <v>5.574652204003149</v>
      </c>
      <c r="DD46" s="25" t="str">
        <f>IF(ISNUMBER('Raw Data'!DC78),'Raw Data'!DC78,"")</f>
        <v/>
      </c>
      <c r="DE46" s="25">
        <f>IF(ISNUMBER('Raw Data'!DD78),'Raw Data'!DD78,"")</f>
        <v>1.5368468976186005</v>
      </c>
      <c r="DF46" s="25" t="str">
        <f>IF(ISNUMBER('Raw Data'!DE78),'Raw Data'!DE78,"")</f>
        <v/>
      </c>
      <c r="DG46" s="25">
        <f>IF(ISNUMBER('Raw Data'!DF78),'Raw Data'!DF78,"")</f>
        <v>4.3142875005032</v>
      </c>
      <c r="DH46" s="25" t="str">
        <f>IF(ISNUMBER('Raw Data'!DG78),'Raw Data'!DG78,"")</f>
        <v/>
      </c>
      <c r="DI46" s="25" t="str">
        <f>IF(ISNUMBER('Raw Data'!DH78),'Raw Data'!DH78,"")</f>
        <v/>
      </c>
      <c r="DJ46" s="25" t="str">
        <f>IF(ISNUMBER('Raw Data'!DI78),'Raw Data'!DI78,"")</f>
        <v/>
      </c>
      <c r="DK46" s="25" t="str">
        <f>IF(ISNUMBER('Raw Data'!DJ78),'Raw Data'!DJ78,"")</f>
        <v/>
      </c>
      <c r="DL46" s="25" t="str">
        <f>IF(ISNUMBER('Raw Data'!DK78),'Raw Data'!DK78,"")</f>
        <v/>
      </c>
      <c r="DM46" s="25">
        <f>IF(ISNUMBER('Raw Data'!DL78),'Raw Data'!DL78,"")</f>
        <v>8.1541984324515759</v>
      </c>
      <c r="DN46" s="25" t="str">
        <f>IF(ISNUMBER('Raw Data'!DM78),'Raw Data'!DM78,"")</f>
        <v/>
      </c>
      <c r="DO46" s="25">
        <f>IF(ISNUMBER('Raw Data'!DN78),'Raw Data'!DN78,"")</f>
        <v>2.7043477726057503</v>
      </c>
      <c r="DP46" s="25" t="str">
        <f>IF(ISNUMBER('Raw Data'!DO78),'Raw Data'!DO78,"")</f>
        <v/>
      </c>
      <c r="DQ46" s="25" t="str">
        <f>IF(ISNUMBER('Raw Data'!DP78),'Raw Data'!DP78,"")</f>
        <v/>
      </c>
      <c r="DR46" s="25" t="str">
        <f>IF(ISNUMBER('Raw Data'!DQ78),'Raw Data'!DQ78,"")</f>
        <v/>
      </c>
      <c r="DS46" s="25" t="str">
        <f>IF(ISNUMBER('Raw Data'!DR78),'Raw Data'!DR78,"")</f>
        <v/>
      </c>
      <c r="DT46" s="25" t="str">
        <f>IF(ISNUMBER('Raw Data'!DS78),'Raw Data'!DS78,"")</f>
        <v/>
      </c>
      <c r="DU46" s="25" t="str">
        <f>IF(ISNUMBER('Raw Data'!DT78),'Raw Data'!DT78,"")</f>
        <v/>
      </c>
      <c r="DV46" s="25" t="str">
        <f>IF(ISNUMBER('Raw Data'!DU78),'Raw Data'!DU78,"")</f>
        <v/>
      </c>
      <c r="DW46" s="25" t="str">
        <f>IF(ISNUMBER('Raw Data'!DV78),'Raw Data'!DV78,"")</f>
        <v/>
      </c>
      <c r="DX46" s="25" t="str">
        <f>IF(ISNUMBER('Raw Data'!DW78),'Raw Data'!DW78,"")</f>
        <v/>
      </c>
      <c r="DY46" s="25" t="str">
        <f>IF(ISNUMBER('Raw Data'!DX78),'Raw Data'!DX78,"")</f>
        <v/>
      </c>
      <c r="DZ46" s="25">
        <f>IF(ISNUMBER('Raw Data'!DY78),'Raw Data'!DY78,"")</f>
        <v>-3.7935757970600115E-2</v>
      </c>
      <c r="EA46" s="25" t="str">
        <f>IF(ISNUMBER('Raw Data'!DZ78),'Raw Data'!DZ78,"")</f>
        <v/>
      </c>
      <c r="EB46" s="25" t="str">
        <f>IF(ISNUMBER('Raw Data'!EA78),'Raw Data'!EA78,"")</f>
        <v/>
      </c>
      <c r="EC46" s="25" t="str">
        <f>IF(ISNUMBER('Raw Data'!EB78),'Raw Data'!EB78,"")</f>
        <v/>
      </c>
      <c r="ED46" s="25" t="str">
        <f>IF(ISNUMBER('Raw Data'!EC78),'Raw Data'!EC78,"")</f>
        <v/>
      </c>
      <c r="EE46" s="25" t="str">
        <f>IF(ISNUMBER('Raw Data'!ED78),'Raw Data'!ED78,"")</f>
        <v/>
      </c>
      <c r="EF46" s="25" t="str">
        <f>IF(ISNUMBER('Raw Data'!EE78),'Raw Data'!EE78,"")</f>
        <v/>
      </c>
      <c r="EG46" s="25" t="str">
        <f>IF(ISNUMBER('Raw Data'!EF78),'Raw Data'!EF78,"")</f>
        <v/>
      </c>
      <c r="EH46" s="25">
        <f>IF(ISNUMBER('Raw Data'!EG78),'Raw Data'!EG78,"")</f>
        <v>0.5558155233342239</v>
      </c>
      <c r="EI46" s="25" t="str">
        <f>IF(ISNUMBER('Raw Data'!EH78),'Raw Data'!EH78,"")</f>
        <v/>
      </c>
      <c r="EJ46" s="25" t="str">
        <f>IF(ISNUMBER('Raw Data'!EI78),'Raw Data'!EI78,"")</f>
        <v/>
      </c>
      <c r="EK46" s="25" t="str">
        <f>IF(ISNUMBER('Raw Data'!EJ78),'Raw Data'!EJ78,"")</f>
        <v/>
      </c>
      <c r="EL46" s="25" t="str">
        <f>IF(ISNUMBER('Raw Data'!EK78),'Raw Data'!EK78,"")</f>
        <v/>
      </c>
      <c r="EM46" s="25" t="str">
        <f>IF(ISNUMBER('Raw Data'!EL78),'Raw Data'!EL78,"")</f>
        <v/>
      </c>
      <c r="EN46" s="25" t="str">
        <f>IF(ISNUMBER('Raw Data'!EM78),'Raw Data'!EM78,"")</f>
        <v/>
      </c>
      <c r="EO46" s="25" t="str">
        <f>IF(ISNUMBER('Raw Data'!EN78),'Raw Data'!EN78,"")</f>
        <v/>
      </c>
      <c r="EP46" s="25" t="str">
        <f>IF(ISNUMBER('Raw Data'!EO78),'Raw Data'!EO78,"")</f>
        <v/>
      </c>
      <c r="EQ46" s="25" t="str">
        <f>IF(ISNUMBER('Raw Data'!EP78),'Raw Data'!EP78,"")</f>
        <v/>
      </c>
      <c r="ER46" s="25" t="str">
        <f>IF(ISNUMBER('Raw Data'!EQ78),'Raw Data'!EQ78,"")</f>
        <v/>
      </c>
      <c r="ES46" s="25" t="str">
        <f>IF(ISNUMBER('Raw Data'!ER78),'Raw Data'!ER78,"")</f>
        <v/>
      </c>
      <c r="ET46" s="25" t="str">
        <f>IF(ISNUMBER('Raw Data'!ES78),'Raw Data'!ES78,"")</f>
        <v/>
      </c>
      <c r="EU46" s="25" t="str">
        <f>IF(ISNUMBER('Raw Data'!ET78),'Raw Data'!ET78,"")</f>
        <v/>
      </c>
      <c r="EV46" s="25" t="str">
        <f>IF(ISNUMBER('Raw Data'!EU78),'Raw Data'!EU78,"")</f>
        <v/>
      </c>
      <c r="EW46" s="25" t="str">
        <f>IF(ISNUMBER('Raw Data'!EV78),'Raw Data'!EV78,"")</f>
        <v/>
      </c>
      <c r="EX46" s="25" t="str">
        <f>IF(ISNUMBER('Raw Data'!EW78),'Raw Data'!EW78,"")</f>
        <v/>
      </c>
      <c r="EY46" s="25" t="str">
        <f>IF(ISNUMBER('Raw Data'!EX78),'Raw Data'!EX78,"")</f>
        <v/>
      </c>
      <c r="EZ46" s="25" t="str">
        <f>IF(ISNUMBER('Raw Data'!EY78),'Raw Data'!EY78,"")</f>
        <v/>
      </c>
      <c r="FA46" s="25" t="str">
        <f>IF(ISNUMBER('Raw Data'!EZ78),'Raw Data'!EZ78,"")</f>
        <v/>
      </c>
      <c r="FB46" s="25" t="str">
        <f>IF(ISNUMBER('Raw Data'!FA78),'Raw Data'!FA78,"")</f>
        <v/>
      </c>
      <c r="FC46" s="25" t="str">
        <f>IF(ISNUMBER('Raw Data'!FB78),'Raw Data'!FB78,"")</f>
        <v/>
      </c>
      <c r="FD46" s="25" t="str">
        <f>IF(ISNUMBER('Raw Data'!FC78),'Raw Data'!FC78,"")</f>
        <v/>
      </c>
      <c r="FE46" s="25" t="str">
        <f>IF(ISNUMBER('Raw Data'!FD78),'Raw Data'!FD78,"")</f>
        <v/>
      </c>
      <c r="FF46" s="25" t="str">
        <f>IF(ISNUMBER('Raw Data'!FE78),'Raw Data'!FE78,"")</f>
        <v/>
      </c>
      <c r="FG46" s="25" t="str">
        <f>IF(ISNUMBER('Raw Data'!FF78),'Raw Data'!FF78,"")</f>
        <v/>
      </c>
      <c r="FH46" s="25">
        <f>IF(ISNUMBER('Raw Data'!FG78),'Raw Data'!FG78,"")</f>
        <v>2.1867013878844244</v>
      </c>
      <c r="FI46" s="25" t="str">
        <f>IF(ISNUMBER('Raw Data'!FH78),'Raw Data'!FH78,"")</f>
        <v/>
      </c>
      <c r="FJ46" s="25" t="str">
        <f>IF(ISNUMBER('Raw Data'!FI78),'Raw Data'!FI78,"")</f>
        <v/>
      </c>
      <c r="FK46" s="25" t="str">
        <f>IF(ISNUMBER('Raw Data'!FJ78),'Raw Data'!FJ78,"")</f>
        <v/>
      </c>
      <c r="FL46" s="25" t="str">
        <f>IF(ISNUMBER('Raw Data'!FK78),'Raw Data'!FK78,"")</f>
        <v/>
      </c>
      <c r="FM46" s="25" t="str">
        <f>IF(ISNUMBER('Raw Data'!FL78),'Raw Data'!FL78,"")</f>
        <v/>
      </c>
      <c r="FN46" s="25" t="str">
        <f>IF(ISNUMBER('Raw Data'!FM78),'Raw Data'!FM78,"")</f>
        <v/>
      </c>
      <c r="FO46" s="25" t="str">
        <f>IF(ISNUMBER('Raw Data'!FN78),'Raw Data'!FN78,"")</f>
        <v/>
      </c>
      <c r="FP46" s="25" t="str">
        <f>IF(ISNUMBER('Raw Data'!FO78),'Raw Data'!FO78,"")</f>
        <v/>
      </c>
      <c r="FQ46" s="25" t="str">
        <f>IF(ISNUMBER('Raw Data'!FP78),'Raw Data'!FP78,"")</f>
        <v/>
      </c>
      <c r="FR46" s="25" t="str">
        <f>IF(ISNUMBER('Raw Data'!FQ78),'Raw Data'!FQ78,"")</f>
        <v/>
      </c>
      <c r="FS46" s="25" t="str">
        <f>IF(ISNUMBER('Raw Data'!FR78),'Raw Data'!FR78,"")</f>
        <v/>
      </c>
    </row>
    <row r="47" spans="1:176" s="4" customFormat="1" x14ac:dyDescent="0.25">
      <c r="A47" s="25" t="s">
        <v>29</v>
      </c>
      <c r="B47" s="26" t="s">
        <v>9</v>
      </c>
      <c r="C47" s="25"/>
      <c r="D47" s="25" t="str">
        <f>IF(ISNUMBER('Raw Data'!C79),'Raw Data'!C79,"")</f>
        <v/>
      </c>
      <c r="E47" s="25" t="str">
        <f>IF(ISNUMBER('Raw Data'!D79),'Raw Data'!D79,"")</f>
        <v/>
      </c>
      <c r="F47" s="25" t="str">
        <f>IF(ISNUMBER('Raw Data'!E79),'Raw Data'!E79,"")</f>
        <v/>
      </c>
      <c r="G47" s="25" t="str">
        <f>IF(ISNUMBER('Raw Data'!F79),'Raw Data'!F79,"")</f>
        <v/>
      </c>
      <c r="H47" s="25" t="str">
        <f>IF(ISNUMBER('Raw Data'!G79),'Raw Data'!G79,"")</f>
        <v/>
      </c>
      <c r="I47" s="25" t="str">
        <f>IF(ISNUMBER('Raw Data'!H79),'Raw Data'!H79,"")</f>
        <v/>
      </c>
      <c r="J47" s="25" t="str">
        <f>IF(ISNUMBER('Raw Data'!I79),'Raw Data'!I79,"")</f>
        <v/>
      </c>
      <c r="K47" s="25" t="str">
        <f>IF(ISNUMBER('Raw Data'!J79),'Raw Data'!J79,"")</f>
        <v/>
      </c>
      <c r="L47" s="25" t="str">
        <f>IF(ISNUMBER('Raw Data'!K79),'Raw Data'!K79,"")</f>
        <v/>
      </c>
      <c r="M47" s="25" t="str">
        <f>IF(ISNUMBER('Raw Data'!L79),'Raw Data'!L79,"")</f>
        <v/>
      </c>
      <c r="N47" s="25" t="str">
        <f>IF(ISNUMBER('Raw Data'!M79),'Raw Data'!M79,"")</f>
        <v/>
      </c>
      <c r="O47" s="25" t="str">
        <f>IF(ISNUMBER('Raw Data'!N79),'Raw Data'!N79,"")</f>
        <v/>
      </c>
      <c r="P47" s="25" t="str">
        <f>IF(ISNUMBER('Raw Data'!O79),'Raw Data'!O79,"")</f>
        <v/>
      </c>
      <c r="Q47" s="25" t="str">
        <f>IF(ISNUMBER('Raw Data'!P79),'Raw Data'!P79,"")</f>
        <v/>
      </c>
      <c r="R47" s="25" t="str">
        <f>IF(ISNUMBER('Raw Data'!Q79),'Raw Data'!Q79,"")</f>
        <v/>
      </c>
      <c r="S47" s="25" t="str">
        <f>IF(ISNUMBER('Raw Data'!R79),'Raw Data'!R79,"")</f>
        <v/>
      </c>
      <c r="T47" s="25" t="str">
        <f>IF(ISNUMBER('Raw Data'!S79),'Raw Data'!S79,"")</f>
        <v/>
      </c>
      <c r="U47" s="25" t="str">
        <f>IF(ISNUMBER('Raw Data'!T79),'Raw Data'!T79,"")</f>
        <v/>
      </c>
      <c r="V47" s="25" t="str">
        <f>IF(ISNUMBER('Raw Data'!U79),'Raw Data'!U79,"")</f>
        <v/>
      </c>
      <c r="W47" s="25" t="str">
        <f>IF(ISNUMBER('Raw Data'!V79),'Raw Data'!V79,"")</f>
        <v/>
      </c>
      <c r="X47" s="25" t="str">
        <f>IF(ISNUMBER('Raw Data'!W79),'Raw Data'!W79,"")</f>
        <v/>
      </c>
      <c r="Y47" s="25" t="str">
        <f>IF(ISNUMBER('Raw Data'!X79),'Raw Data'!X79,"")</f>
        <v/>
      </c>
      <c r="Z47" s="25" t="str">
        <f>IF(ISNUMBER('Raw Data'!Y79),'Raw Data'!Y79,"")</f>
        <v/>
      </c>
      <c r="AA47" s="25">
        <f>IF(ISNUMBER('Raw Data'!Z79),'Raw Data'!Z79,"")</f>
        <v>3.4953116186455251</v>
      </c>
      <c r="AB47" s="25" t="str">
        <f>IF(ISNUMBER('Raw Data'!AA79),'Raw Data'!AA79,"")</f>
        <v/>
      </c>
      <c r="AC47" s="25" t="str">
        <f>IF(ISNUMBER('Raw Data'!AB79),'Raw Data'!AB79,"")</f>
        <v/>
      </c>
      <c r="AD47" s="25" t="str">
        <f>IF(ISNUMBER('Raw Data'!AC79),'Raw Data'!AC79,"")</f>
        <v/>
      </c>
      <c r="AE47" s="25">
        <f>IF(ISNUMBER('Raw Data'!AD79),'Raw Data'!AD79,"")</f>
        <v>2.8949020801008247</v>
      </c>
      <c r="AF47" s="25" t="str">
        <f>IF(ISNUMBER('Raw Data'!AE79),'Raw Data'!AE79,"")</f>
        <v/>
      </c>
      <c r="AG47" s="25">
        <f>IF(ISNUMBER('Raw Data'!AF79),'Raw Data'!AF79,"")</f>
        <v>3.4837164315842002</v>
      </c>
      <c r="AH47" s="25" t="str">
        <f>IF(ISNUMBER('Raw Data'!AG79),'Raw Data'!AG79,"")</f>
        <v/>
      </c>
      <c r="AI47" s="25">
        <f>IF(ISNUMBER('Raw Data'!AH79),'Raw Data'!AH79,"")</f>
        <v>2.1791439456290007</v>
      </c>
      <c r="AJ47" s="25" t="str">
        <f>IF(ISNUMBER('Raw Data'!AI79),'Raw Data'!AI79,"")</f>
        <v/>
      </c>
      <c r="AK47" s="25" t="str">
        <f>IF(ISNUMBER('Raw Data'!AJ79),'Raw Data'!AJ79,"")</f>
        <v/>
      </c>
      <c r="AL47" s="25" t="str">
        <f>IF(ISNUMBER('Raw Data'!AK79),'Raw Data'!AK79,"")</f>
        <v/>
      </c>
      <c r="AM47" s="25" t="str">
        <f>IF(ISNUMBER('Raw Data'!AL79),'Raw Data'!AL79,"")</f>
        <v/>
      </c>
      <c r="AN47" s="25">
        <f>IF(ISNUMBER('Raw Data'!AM79),'Raw Data'!AM79,"")</f>
        <v>2.1171480591912237</v>
      </c>
      <c r="AO47" s="25" t="str">
        <f>IF(ISNUMBER('Raw Data'!AN79),'Raw Data'!AN79,"")</f>
        <v/>
      </c>
      <c r="AP47" s="25">
        <f>IF(ISNUMBER('Raw Data'!AO79),'Raw Data'!AO79,"")</f>
        <v>2.4149057410143002</v>
      </c>
      <c r="AQ47" s="25" t="str">
        <f>IF(ISNUMBER('Raw Data'!AP79),'Raw Data'!AP79,"")</f>
        <v/>
      </c>
      <c r="AR47" s="25" t="str">
        <f>IF(ISNUMBER('Raw Data'!AQ79),'Raw Data'!AQ79,"")</f>
        <v/>
      </c>
      <c r="AS47" s="25" t="str">
        <f>IF(ISNUMBER('Raw Data'!AR79),'Raw Data'!AR79,"")</f>
        <v/>
      </c>
      <c r="AT47" s="25">
        <f>IF(ISNUMBER('Raw Data'!AS79),'Raw Data'!AS79,"")</f>
        <v>2.6461332349516247</v>
      </c>
      <c r="AU47" s="25" t="str">
        <f>IF(ISNUMBER('Raw Data'!AT79),'Raw Data'!AT79,"")</f>
        <v/>
      </c>
      <c r="AV47" s="25">
        <f>IF(ISNUMBER('Raw Data'!AU79),'Raw Data'!AU79,"")</f>
        <v>2.2834796828672257</v>
      </c>
      <c r="AW47" s="25" t="str">
        <f>IF(ISNUMBER('Raw Data'!AV79),'Raw Data'!AV79,"")</f>
        <v/>
      </c>
      <c r="AX47" s="25" t="str">
        <f>IF(ISNUMBER('Raw Data'!AW79),'Raw Data'!AW79,"")</f>
        <v/>
      </c>
      <c r="AY47" s="25">
        <f>IF(ISNUMBER('Raw Data'!AX79),'Raw Data'!AX79,"")</f>
        <v>2.7667864627320249</v>
      </c>
      <c r="AZ47" s="25" t="str">
        <f>IF(ISNUMBER('Raw Data'!AY79),'Raw Data'!AY79,"")</f>
        <v/>
      </c>
      <c r="BA47" s="25">
        <f>IF(ISNUMBER('Raw Data'!AZ79),'Raw Data'!AZ79,"")</f>
        <v>3.0286753343835002</v>
      </c>
      <c r="BB47" s="25" t="str">
        <f>IF(ISNUMBER('Raw Data'!BA79),'Raw Data'!BA79,"")</f>
        <v/>
      </c>
      <c r="BC47" s="25">
        <f>IF(ISNUMBER('Raw Data'!BB79),'Raw Data'!BB79,"")</f>
        <v>2.9384786772505258</v>
      </c>
      <c r="BD47" s="25" t="str">
        <f>IF(ISNUMBER('Raw Data'!BC79),'Raw Data'!BC79,"")</f>
        <v/>
      </c>
      <c r="BE47" s="25" t="str">
        <f>IF(ISNUMBER('Raw Data'!BD79),'Raw Data'!BD79,"")</f>
        <v/>
      </c>
      <c r="BF47" s="25" t="str">
        <f>IF(ISNUMBER('Raw Data'!BE79),'Raw Data'!BE79,"")</f>
        <v/>
      </c>
      <c r="BG47" s="25" t="str">
        <f>IF(ISNUMBER('Raw Data'!BF79),'Raw Data'!BF79,"")</f>
        <v/>
      </c>
      <c r="BH47" s="25">
        <f>IF(ISNUMBER('Raw Data'!BG79),'Raw Data'!BG79,"")</f>
        <v>3.4514248670715988</v>
      </c>
      <c r="BI47" s="25" t="str">
        <f>IF(ISNUMBER('Raw Data'!BH79),'Raw Data'!BH79,"")</f>
        <v/>
      </c>
      <c r="BJ47" s="25">
        <f>IF(ISNUMBER('Raw Data'!BI79),'Raw Data'!BI79,"")</f>
        <v>2.8630503262189237</v>
      </c>
      <c r="BK47" s="25" t="str">
        <f>IF(ISNUMBER('Raw Data'!BJ79),'Raw Data'!BJ79,"")</f>
        <v/>
      </c>
      <c r="BL47" s="25" t="str">
        <f>IF(ISNUMBER('Raw Data'!BK79),'Raw Data'!BK79,"")</f>
        <v/>
      </c>
      <c r="BM47" s="25">
        <f>IF(ISNUMBER('Raw Data'!BL79),'Raw Data'!BL79,"")</f>
        <v>3.4044314594972747</v>
      </c>
      <c r="BN47" s="25">
        <f>IF(ISNUMBER('Raw Data'!BM79),'Raw Data'!BM79,"")</f>
        <v>3.2251172217119248</v>
      </c>
      <c r="BO47" s="25" t="str">
        <f>IF(ISNUMBER('Raw Data'!BN79),'Raw Data'!BN79,"")</f>
        <v/>
      </c>
      <c r="BP47" s="25">
        <f>IF(ISNUMBER('Raw Data'!BO79),'Raw Data'!BO79,"")</f>
        <v>2.8794754370290745</v>
      </c>
      <c r="BQ47" s="25">
        <f>IF(ISNUMBER('Raw Data'!BP79),'Raw Data'!BP79,"")</f>
        <v>3.1290200138762998</v>
      </c>
      <c r="BR47" s="25" t="str">
        <f>IF(ISNUMBER('Raw Data'!BQ79),'Raw Data'!BQ79,"")</f>
        <v/>
      </c>
      <c r="BS47" s="25" t="str">
        <f>IF(ISNUMBER('Raw Data'!BR79),'Raw Data'!BR79,"")</f>
        <v/>
      </c>
      <c r="BT47" s="25" t="str">
        <f>IF(ISNUMBER('Raw Data'!BS79),'Raw Data'!BS79,"")</f>
        <v/>
      </c>
      <c r="BU47" s="25" t="str">
        <f>IF(ISNUMBER('Raw Data'!BT79),'Raw Data'!BT79,"")</f>
        <v/>
      </c>
      <c r="BV47" s="25">
        <f>IF(ISNUMBER('Raw Data'!BU79),'Raw Data'!BU79,"")</f>
        <v>3.2070613591786987</v>
      </c>
      <c r="BW47" s="25" t="str">
        <f>IF(ISNUMBER('Raw Data'!BV79),'Raw Data'!BV79,"")</f>
        <v/>
      </c>
      <c r="BX47" s="25">
        <f>IF(ISNUMBER('Raw Data'!BW79),'Raw Data'!BW79,"")</f>
        <v>3.1479719717682255</v>
      </c>
      <c r="BY47" s="25" t="str">
        <f>IF(ISNUMBER('Raw Data'!BX79),'Raw Data'!BX79,"")</f>
        <v/>
      </c>
      <c r="BZ47" s="25" t="str">
        <f>IF(ISNUMBER('Raw Data'!BY79),'Raw Data'!BY79,"")</f>
        <v/>
      </c>
      <c r="CA47" s="25">
        <f>IF(ISNUMBER('Raw Data'!BZ79),'Raw Data'!BZ79,"")</f>
        <v>3.2743385438179757</v>
      </c>
      <c r="CB47" s="25" t="str">
        <f>IF(ISNUMBER('Raw Data'!CA79),'Raw Data'!CA79,"")</f>
        <v/>
      </c>
      <c r="CC47" s="25">
        <f>IF(ISNUMBER('Raw Data'!CB79),'Raw Data'!CB79,"")</f>
        <v>0.22348784778692599</v>
      </c>
      <c r="CD47" s="25" t="str">
        <f>IF(ISNUMBER('Raw Data'!CC79),'Raw Data'!CC79,"")</f>
        <v/>
      </c>
      <c r="CE47" s="25">
        <f>IF(ISNUMBER('Raw Data'!CD79),'Raw Data'!CD79,"")</f>
        <v>0.71684456476574976</v>
      </c>
      <c r="CF47" s="25" t="str">
        <f>IF(ISNUMBER('Raw Data'!CE79),'Raw Data'!CE79,"")</f>
        <v/>
      </c>
      <c r="CG47" s="25" t="str">
        <f>IF(ISNUMBER('Raw Data'!CF79),'Raw Data'!CF79,"")</f>
        <v/>
      </c>
      <c r="CH47" s="25" t="str">
        <f>IF(ISNUMBER('Raw Data'!CG79),'Raw Data'!CG79,"")</f>
        <v/>
      </c>
      <c r="CI47" s="25" t="str">
        <f>IF(ISNUMBER('Raw Data'!CH79),'Raw Data'!CH79,"")</f>
        <v/>
      </c>
      <c r="CJ47" s="25">
        <f>IF(ISNUMBER('Raw Data'!CI79),'Raw Data'!CI79,"")</f>
        <v>1.241353956712151</v>
      </c>
      <c r="CK47" s="25" t="str">
        <f>IF(ISNUMBER('Raw Data'!CJ79),'Raw Data'!CJ79,"")</f>
        <v/>
      </c>
      <c r="CL47" s="25">
        <f>IF(ISNUMBER('Raw Data'!CK79),'Raw Data'!CK79,"")</f>
        <v>1.2365534034202996</v>
      </c>
      <c r="CM47" s="25" t="str">
        <f>IF(ISNUMBER('Raw Data'!CL79),'Raw Data'!CL79,"")</f>
        <v/>
      </c>
      <c r="CN47" s="25" t="str">
        <f>IF(ISNUMBER('Raw Data'!CM79),'Raw Data'!CM79,"")</f>
        <v/>
      </c>
      <c r="CO47" s="25">
        <f>IF(ISNUMBER('Raw Data'!CN79),'Raw Data'!CN79,"")</f>
        <v>1.9628797953389259</v>
      </c>
      <c r="CP47" s="25" t="str">
        <f>IF(ISNUMBER('Raw Data'!CO79),'Raw Data'!CO79,"")</f>
        <v/>
      </c>
      <c r="CQ47" s="25">
        <f>IF(ISNUMBER('Raw Data'!CP79),'Raw Data'!CP79,"")</f>
        <v>1.3789223110995499</v>
      </c>
      <c r="CR47" s="25" t="str">
        <f>IF(ISNUMBER('Raw Data'!CQ79),'Raw Data'!CQ79,"")</f>
        <v/>
      </c>
      <c r="CS47" s="25">
        <f>IF(ISNUMBER('Raw Data'!CR79),'Raw Data'!CR79,"")</f>
        <v>1.6254947353201987</v>
      </c>
      <c r="CT47" s="25" t="str">
        <f>IF(ISNUMBER('Raw Data'!CS79),'Raw Data'!CS79,"")</f>
        <v/>
      </c>
      <c r="CU47" s="25" t="str">
        <f>IF(ISNUMBER('Raw Data'!CT79),'Raw Data'!CT79,"")</f>
        <v/>
      </c>
      <c r="CV47" s="25" t="str">
        <f>IF(ISNUMBER('Raw Data'!CU79),'Raw Data'!CU79,"")</f>
        <v/>
      </c>
      <c r="CW47" s="25" t="str">
        <f>IF(ISNUMBER('Raw Data'!CV79),'Raw Data'!CV79,"")</f>
        <v/>
      </c>
      <c r="CX47" s="25">
        <f>IF(ISNUMBER('Raw Data'!CW79),'Raw Data'!CW79,"")</f>
        <v>2.5913665274586761</v>
      </c>
      <c r="CY47" s="25" t="str">
        <f>IF(ISNUMBER('Raw Data'!CX79),'Raw Data'!CX79,"")</f>
        <v/>
      </c>
      <c r="CZ47" s="25">
        <f>IF(ISNUMBER('Raw Data'!CY79),'Raw Data'!CY79,"")</f>
        <v>2.3847180893983007</v>
      </c>
      <c r="DA47" s="25" t="str">
        <f>IF(ISNUMBER('Raw Data'!CZ79),'Raw Data'!CZ79,"")</f>
        <v/>
      </c>
      <c r="DB47" s="25" t="str">
        <f>IF(ISNUMBER('Raw Data'!DA79),'Raw Data'!DA79,"")</f>
        <v/>
      </c>
      <c r="DC47" s="25">
        <f>IF(ISNUMBER('Raw Data'!DB79),'Raw Data'!DB79,"")</f>
        <v>1.8651181804283241</v>
      </c>
      <c r="DD47" s="25" t="str">
        <f>IF(ISNUMBER('Raw Data'!DC79),'Raw Data'!DC79,"")</f>
        <v/>
      </c>
      <c r="DE47" s="25">
        <f>IF(ISNUMBER('Raw Data'!DD79),'Raw Data'!DD79,"")</f>
        <v>2.6303414808286756</v>
      </c>
      <c r="DF47" s="25" t="str">
        <f>IF(ISNUMBER('Raw Data'!DE79),'Raw Data'!DE79,"")</f>
        <v/>
      </c>
      <c r="DG47" s="25">
        <f>IF(ISNUMBER('Raw Data'!DF79),'Raw Data'!DF79,"")</f>
        <v>2.6156974295216506</v>
      </c>
      <c r="DH47" s="25" t="str">
        <f>IF(ISNUMBER('Raw Data'!DG79),'Raw Data'!DG79,"")</f>
        <v/>
      </c>
      <c r="DI47" s="25" t="str">
        <f>IF(ISNUMBER('Raw Data'!DH79),'Raw Data'!DH79,"")</f>
        <v/>
      </c>
      <c r="DJ47" s="25" t="str">
        <f>IF(ISNUMBER('Raw Data'!DI79),'Raw Data'!DI79,"")</f>
        <v/>
      </c>
      <c r="DK47" s="25" t="str">
        <f>IF(ISNUMBER('Raw Data'!DJ79),'Raw Data'!DJ79,"")</f>
        <v/>
      </c>
      <c r="DL47" s="25" t="str">
        <f>IF(ISNUMBER('Raw Data'!DK79),'Raw Data'!DK79,"")</f>
        <v/>
      </c>
      <c r="DM47" s="25">
        <f>IF(ISNUMBER('Raw Data'!DL79),'Raw Data'!DL79,"")</f>
        <v>3.0968854556909502</v>
      </c>
      <c r="DN47" s="25" t="str">
        <f>IF(ISNUMBER('Raw Data'!DM79),'Raw Data'!DM79,"")</f>
        <v/>
      </c>
      <c r="DO47" s="25">
        <f>IF(ISNUMBER('Raw Data'!DN79),'Raw Data'!DN79,"")</f>
        <v>3.1617703607592254</v>
      </c>
      <c r="DP47" s="25" t="str">
        <f>IF(ISNUMBER('Raw Data'!DO79),'Raw Data'!DO79,"")</f>
        <v/>
      </c>
      <c r="DQ47" s="25" t="str">
        <f>IF(ISNUMBER('Raw Data'!DP79),'Raw Data'!DP79,"")</f>
        <v/>
      </c>
      <c r="DR47" s="25" t="str">
        <f>IF(ISNUMBER('Raw Data'!DQ79),'Raw Data'!DQ79,"")</f>
        <v/>
      </c>
      <c r="DS47" s="25" t="str">
        <f>IF(ISNUMBER('Raw Data'!DR79),'Raw Data'!DR79,"")</f>
        <v/>
      </c>
      <c r="DT47" s="25" t="str">
        <f>IF(ISNUMBER('Raw Data'!DS79),'Raw Data'!DS79,"")</f>
        <v/>
      </c>
      <c r="DU47" s="25" t="str">
        <f>IF(ISNUMBER('Raw Data'!DT79),'Raw Data'!DT79,"")</f>
        <v/>
      </c>
      <c r="DV47" s="25" t="str">
        <f>IF(ISNUMBER('Raw Data'!DU79),'Raw Data'!DU79,"")</f>
        <v/>
      </c>
      <c r="DW47" s="25" t="str">
        <f>IF(ISNUMBER('Raw Data'!DV79),'Raw Data'!DV79,"")</f>
        <v/>
      </c>
      <c r="DX47" s="25" t="str">
        <f>IF(ISNUMBER('Raw Data'!DW79),'Raw Data'!DW79,"")</f>
        <v/>
      </c>
      <c r="DY47" s="25" t="str">
        <f>IF(ISNUMBER('Raw Data'!DX79),'Raw Data'!DX79,"")</f>
        <v/>
      </c>
      <c r="DZ47" s="25">
        <f>IF(ISNUMBER('Raw Data'!DY79),'Raw Data'!DY79,"")</f>
        <v>0.44267191852640009</v>
      </c>
      <c r="EA47" s="25" t="str">
        <f>IF(ISNUMBER('Raw Data'!DZ79),'Raw Data'!DZ79,"")</f>
        <v/>
      </c>
      <c r="EB47" s="25" t="str">
        <f>IF(ISNUMBER('Raw Data'!EA79),'Raw Data'!EA79,"")</f>
        <v/>
      </c>
      <c r="EC47" s="25" t="str">
        <f>IF(ISNUMBER('Raw Data'!EB79),'Raw Data'!EB79,"")</f>
        <v/>
      </c>
      <c r="ED47" s="25" t="str">
        <f>IF(ISNUMBER('Raw Data'!EC79),'Raw Data'!EC79,"")</f>
        <v/>
      </c>
      <c r="EE47" s="25" t="str">
        <f>IF(ISNUMBER('Raw Data'!ED79),'Raw Data'!ED79,"")</f>
        <v/>
      </c>
      <c r="EF47" s="25" t="str">
        <f>IF(ISNUMBER('Raw Data'!EE79),'Raw Data'!EE79,"")</f>
        <v/>
      </c>
      <c r="EG47" s="25" t="str">
        <f>IF(ISNUMBER('Raw Data'!EF79),'Raw Data'!EF79,"")</f>
        <v/>
      </c>
      <c r="EH47" s="25">
        <f>IF(ISNUMBER('Raw Data'!EG79),'Raw Data'!EG79,"")</f>
        <v>1.3911872999723012</v>
      </c>
      <c r="EI47" s="25" t="str">
        <f>IF(ISNUMBER('Raw Data'!EH79),'Raw Data'!EH79,"")</f>
        <v/>
      </c>
      <c r="EJ47" s="25" t="str">
        <f>IF(ISNUMBER('Raw Data'!EI79),'Raw Data'!EI79,"")</f>
        <v/>
      </c>
      <c r="EK47" s="25" t="str">
        <f>IF(ISNUMBER('Raw Data'!EJ79),'Raw Data'!EJ79,"")</f>
        <v/>
      </c>
      <c r="EL47" s="25" t="str">
        <f>IF(ISNUMBER('Raw Data'!EK79),'Raw Data'!EK79,"")</f>
        <v/>
      </c>
      <c r="EM47" s="25" t="str">
        <f>IF(ISNUMBER('Raw Data'!EL79),'Raw Data'!EL79,"")</f>
        <v/>
      </c>
      <c r="EN47" s="25" t="str">
        <f>IF(ISNUMBER('Raw Data'!EM79),'Raw Data'!EM79,"")</f>
        <v/>
      </c>
      <c r="EO47" s="25" t="str">
        <f>IF(ISNUMBER('Raw Data'!EN79),'Raw Data'!EN79,"")</f>
        <v/>
      </c>
      <c r="EP47" s="25" t="str">
        <f>IF(ISNUMBER('Raw Data'!EO79),'Raw Data'!EO79,"")</f>
        <v/>
      </c>
      <c r="EQ47" s="25" t="str">
        <f>IF(ISNUMBER('Raw Data'!EP79),'Raw Data'!EP79,"")</f>
        <v/>
      </c>
      <c r="ER47" s="25" t="str">
        <f>IF(ISNUMBER('Raw Data'!EQ79),'Raw Data'!EQ79,"")</f>
        <v/>
      </c>
      <c r="ES47" s="25" t="str">
        <f>IF(ISNUMBER('Raw Data'!ER79),'Raw Data'!ER79,"")</f>
        <v/>
      </c>
      <c r="ET47" s="25" t="str">
        <f>IF(ISNUMBER('Raw Data'!ES79),'Raw Data'!ES79,"")</f>
        <v/>
      </c>
      <c r="EU47" s="25" t="str">
        <f>IF(ISNUMBER('Raw Data'!ET79),'Raw Data'!ET79,"")</f>
        <v/>
      </c>
      <c r="EV47" s="25" t="str">
        <f>IF(ISNUMBER('Raw Data'!EU79),'Raw Data'!EU79,"")</f>
        <v/>
      </c>
      <c r="EW47" s="25" t="str">
        <f>IF(ISNUMBER('Raw Data'!EV79),'Raw Data'!EV79,"")</f>
        <v/>
      </c>
      <c r="EX47" s="25" t="str">
        <f>IF(ISNUMBER('Raw Data'!EW79),'Raw Data'!EW79,"")</f>
        <v/>
      </c>
      <c r="EY47" s="25" t="str">
        <f>IF(ISNUMBER('Raw Data'!EX79),'Raw Data'!EX79,"")</f>
        <v/>
      </c>
      <c r="EZ47" s="25" t="str">
        <f>IF(ISNUMBER('Raw Data'!EY79),'Raw Data'!EY79,"")</f>
        <v/>
      </c>
      <c r="FA47" s="25" t="str">
        <f>IF(ISNUMBER('Raw Data'!EZ79),'Raw Data'!EZ79,"")</f>
        <v/>
      </c>
      <c r="FB47" s="25" t="str">
        <f>IF(ISNUMBER('Raw Data'!FA79),'Raw Data'!FA79,"")</f>
        <v/>
      </c>
      <c r="FC47" s="25" t="str">
        <f>IF(ISNUMBER('Raw Data'!FB79),'Raw Data'!FB79,"")</f>
        <v/>
      </c>
      <c r="FD47" s="25" t="str">
        <f>IF(ISNUMBER('Raw Data'!FC79),'Raw Data'!FC79,"")</f>
        <v/>
      </c>
      <c r="FE47" s="25" t="str">
        <f>IF(ISNUMBER('Raw Data'!FD79),'Raw Data'!FD79,"")</f>
        <v/>
      </c>
      <c r="FF47" s="25" t="str">
        <f>IF(ISNUMBER('Raw Data'!FE79),'Raw Data'!FE79,"")</f>
        <v/>
      </c>
      <c r="FG47" s="25" t="str">
        <f>IF(ISNUMBER('Raw Data'!FF79),'Raw Data'!FF79,"")</f>
        <v/>
      </c>
      <c r="FH47" s="25">
        <f>IF(ISNUMBER('Raw Data'!FG79),'Raw Data'!FG79,"")</f>
        <v>3.038905190455826</v>
      </c>
      <c r="FI47" s="25" t="str">
        <f>IF(ISNUMBER('Raw Data'!FH79),'Raw Data'!FH79,"")</f>
        <v/>
      </c>
      <c r="FJ47" s="25" t="str">
        <f>IF(ISNUMBER('Raw Data'!FI79),'Raw Data'!FI79,"")</f>
        <v/>
      </c>
      <c r="FK47" s="25" t="str">
        <f>IF(ISNUMBER('Raw Data'!FJ79),'Raw Data'!FJ79,"")</f>
        <v/>
      </c>
      <c r="FL47" s="25" t="str">
        <f>IF(ISNUMBER('Raw Data'!FK79),'Raw Data'!FK79,"")</f>
        <v/>
      </c>
      <c r="FM47" s="25" t="str">
        <f>IF(ISNUMBER('Raw Data'!FL79),'Raw Data'!FL79,"")</f>
        <v/>
      </c>
      <c r="FN47" s="25" t="str">
        <f>IF(ISNUMBER('Raw Data'!FM79),'Raw Data'!FM79,"")</f>
        <v/>
      </c>
      <c r="FO47" s="25" t="str">
        <f>IF(ISNUMBER('Raw Data'!FN79),'Raw Data'!FN79,"")</f>
        <v/>
      </c>
      <c r="FP47" s="25" t="str">
        <f>IF(ISNUMBER('Raw Data'!FO79),'Raw Data'!FO79,"")</f>
        <v/>
      </c>
      <c r="FQ47" s="25" t="str">
        <f>IF(ISNUMBER('Raw Data'!FP79),'Raw Data'!FP79,"")</f>
        <v/>
      </c>
      <c r="FR47" s="25" t="str">
        <f>IF(ISNUMBER('Raw Data'!FQ79),'Raw Data'!FQ79,"")</f>
        <v/>
      </c>
      <c r="FS47" s="25" t="str">
        <f>IF(ISNUMBER('Raw Data'!FR79),'Raw Data'!FR79,"")</f>
        <v/>
      </c>
    </row>
    <row r="48" spans="1:176" s="4" customFormat="1" x14ac:dyDescent="0.25">
      <c r="A48" s="25" t="s">
        <v>30</v>
      </c>
      <c r="B48" s="26" t="s">
        <v>9</v>
      </c>
      <c r="C48" s="25"/>
      <c r="D48" s="25" t="str">
        <f>IF(ISNUMBER('Raw Data'!C80),'Raw Data'!C80,"")</f>
        <v/>
      </c>
      <c r="E48" s="25" t="str">
        <f>IF(ISNUMBER('Raw Data'!D80),'Raw Data'!D80,"")</f>
        <v/>
      </c>
      <c r="F48" s="25" t="str">
        <f>IF(ISNUMBER('Raw Data'!E80),'Raw Data'!E80,"")</f>
        <v/>
      </c>
      <c r="G48" s="25" t="str">
        <f>IF(ISNUMBER('Raw Data'!F80),'Raw Data'!F80,"")</f>
        <v/>
      </c>
      <c r="H48" s="25" t="str">
        <f>IF(ISNUMBER('Raw Data'!G80),'Raw Data'!G80,"")</f>
        <v/>
      </c>
      <c r="I48" s="25" t="str">
        <f>IF(ISNUMBER('Raw Data'!H80),'Raw Data'!H80,"")</f>
        <v/>
      </c>
      <c r="J48" s="25" t="str">
        <f>IF(ISNUMBER('Raw Data'!I80),'Raw Data'!I80,"")</f>
        <v/>
      </c>
      <c r="K48" s="25" t="str">
        <f>IF(ISNUMBER('Raw Data'!J80),'Raw Data'!J80,"")</f>
        <v/>
      </c>
      <c r="L48" s="25" t="str">
        <f>IF(ISNUMBER('Raw Data'!K80),'Raw Data'!K80,"")</f>
        <v/>
      </c>
      <c r="M48" s="25" t="str">
        <f>IF(ISNUMBER('Raw Data'!L80),'Raw Data'!L80,"")</f>
        <v/>
      </c>
      <c r="N48" s="25" t="str">
        <f>IF(ISNUMBER('Raw Data'!M80),'Raw Data'!M80,"")</f>
        <v/>
      </c>
      <c r="O48" s="25" t="str">
        <f>IF(ISNUMBER('Raw Data'!N80),'Raw Data'!N80,"")</f>
        <v/>
      </c>
      <c r="P48" s="25" t="str">
        <f>IF(ISNUMBER('Raw Data'!O80),'Raw Data'!O80,"")</f>
        <v/>
      </c>
      <c r="Q48" s="25" t="str">
        <f>IF(ISNUMBER('Raw Data'!P80),'Raw Data'!P80,"")</f>
        <v/>
      </c>
      <c r="R48" s="25" t="str">
        <f>IF(ISNUMBER('Raw Data'!Q80),'Raw Data'!Q80,"")</f>
        <v/>
      </c>
      <c r="S48" s="25" t="str">
        <f>IF(ISNUMBER('Raw Data'!R80),'Raw Data'!R80,"")</f>
        <v/>
      </c>
      <c r="T48" s="25" t="str">
        <f>IF(ISNUMBER('Raw Data'!S80),'Raw Data'!S80,"")</f>
        <v/>
      </c>
      <c r="U48" s="25" t="str">
        <f>IF(ISNUMBER('Raw Data'!T80),'Raw Data'!T80,"")</f>
        <v/>
      </c>
      <c r="V48" s="25" t="str">
        <f>IF(ISNUMBER('Raw Data'!U80),'Raw Data'!U80,"")</f>
        <v/>
      </c>
      <c r="W48" s="25" t="str">
        <f>IF(ISNUMBER('Raw Data'!V80),'Raw Data'!V80,"")</f>
        <v/>
      </c>
      <c r="X48" s="25" t="str">
        <f>IF(ISNUMBER('Raw Data'!W80),'Raw Data'!W80,"")</f>
        <v/>
      </c>
      <c r="Y48" s="25" t="str">
        <f>IF(ISNUMBER('Raw Data'!X80),'Raw Data'!X80,"")</f>
        <v/>
      </c>
      <c r="Z48" s="25" t="str">
        <f>IF(ISNUMBER('Raw Data'!Y80),'Raw Data'!Y80,"")</f>
        <v/>
      </c>
      <c r="AA48" s="25">
        <f>IF(ISNUMBER('Raw Data'!Z80),'Raw Data'!Z80,"")</f>
        <v>3.4319905051137001</v>
      </c>
      <c r="AB48" s="25" t="str">
        <f>IF(ISNUMBER('Raw Data'!AA80),'Raw Data'!AA80,"")</f>
        <v/>
      </c>
      <c r="AC48" s="25" t="str">
        <f>IF(ISNUMBER('Raw Data'!AB80),'Raw Data'!AB80,"")</f>
        <v/>
      </c>
      <c r="AD48" s="25" t="str">
        <f>IF(ISNUMBER('Raw Data'!AC80),'Raw Data'!AC80,"")</f>
        <v/>
      </c>
      <c r="AE48" s="25">
        <f>IF(ISNUMBER('Raw Data'!AD80),'Raw Data'!AD80,"")</f>
        <v>3.2032456388561501</v>
      </c>
      <c r="AF48" s="25" t="str">
        <f>IF(ISNUMBER('Raw Data'!AE80),'Raw Data'!AE80,"")</f>
        <v/>
      </c>
      <c r="AG48" s="25">
        <f>IF(ISNUMBER('Raw Data'!AF80),'Raw Data'!AF80,"")</f>
        <v>3.0793319385036506</v>
      </c>
      <c r="AH48" s="25" t="str">
        <f>IF(ISNUMBER('Raw Data'!AG80),'Raw Data'!AG80,"")</f>
        <v/>
      </c>
      <c r="AI48" s="25">
        <f>IF(ISNUMBER('Raw Data'!AH80),'Raw Data'!AH80,"")</f>
        <v>3.4768385918722498</v>
      </c>
      <c r="AJ48" s="25" t="str">
        <f>IF(ISNUMBER('Raw Data'!AI80),'Raw Data'!AI80,"")</f>
        <v/>
      </c>
      <c r="AK48" s="25" t="str">
        <f>IF(ISNUMBER('Raw Data'!AJ80),'Raw Data'!AJ80,"")</f>
        <v/>
      </c>
      <c r="AL48" s="25" t="str">
        <f>IF(ISNUMBER('Raw Data'!AK80),'Raw Data'!AK80,"")</f>
        <v/>
      </c>
      <c r="AM48" s="25" t="str">
        <f>IF(ISNUMBER('Raw Data'!AL80),'Raw Data'!AL80,"")</f>
        <v/>
      </c>
      <c r="AN48" s="25">
        <f>IF(ISNUMBER('Raw Data'!AM80),'Raw Data'!AM80,"")</f>
        <v>2.0114584724451761</v>
      </c>
      <c r="AO48" s="25" t="str">
        <f>IF(ISNUMBER('Raw Data'!AN80),'Raw Data'!AN80,"")</f>
        <v/>
      </c>
      <c r="AP48" s="25">
        <f>IF(ISNUMBER('Raw Data'!AO80),'Raw Data'!AO80,"")</f>
        <v>1.7683035737635504</v>
      </c>
      <c r="AQ48" s="25" t="str">
        <f>IF(ISNUMBER('Raw Data'!AP80),'Raw Data'!AP80,"")</f>
        <v/>
      </c>
      <c r="AR48" s="25" t="str">
        <f>IF(ISNUMBER('Raw Data'!AQ80),'Raw Data'!AQ80,"")</f>
        <v/>
      </c>
      <c r="AS48" s="25" t="str">
        <f>IF(ISNUMBER('Raw Data'!AR80),'Raw Data'!AR80,"")</f>
        <v/>
      </c>
      <c r="AT48" s="25">
        <f>IF(ISNUMBER('Raw Data'!AS80),'Raw Data'!AS80,"")</f>
        <v>1.7295000539870999</v>
      </c>
      <c r="AU48" s="25" t="str">
        <f>IF(ISNUMBER('Raw Data'!AT80),'Raw Data'!AT80,"")</f>
        <v/>
      </c>
      <c r="AV48" s="25">
        <f>IF(ISNUMBER('Raw Data'!AU80),'Raw Data'!AU80,"")</f>
        <v>1.9437799710138499</v>
      </c>
      <c r="AW48" s="25" t="str">
        <f>IF(ISNUMBER('Raw Data'!AV80),'Raw Data'!AV80,"")</f>
        <v/>
      </c>
      <c r="AX48" s="25" t="str">
        <f>IF(ISNUMBER('Raw Data'!AW80),'Raw Data'!AW80,"")</f>
        <v/>
      </c>
      <c r="AY48" s="25">
        <f>IF(ISNUMBER('Raw Data'!AX80),'Raw Data'!AX80,"")</f>
        <v>2.282949263155575</v>
      </c>
      <c r="AZ48" s="25" t="str">
        <f>IF(ISNUMBER('Raw Data'!AY80),'Raw Data'!AY80,"")</f>
        <v/>
      </c>
      <c r="BA48" s="25">
        <f>IF(ISNUMBER('Raw Data'!AZ80),'Raw Data'!AZ80,"")</f>
        <v>2.2612537364609513</v>
      </c>
      <c r="BB48" s="25" t="str">
        <f>IF(ISNUMBER('Raw Data'!BA80),'Raw Data'!BA80,"")</f>
        <v/>
      </c>
      <c r="BC48" s="25">
        <f>IF(ISNUMBER('Raw Data'!BB80),'Raw Data'!BB80,"")</f>
        <v>2.6965779922357251</v>
      </c>
      <c r="BD48" s="25" t="str">
        <f>IF(ISNUMBER('Raw Data'!BC80),'Raw Data'!BC80,"")</f>
        <v/>
      </c>
      <c r="BE48" s="25" t="str">
        <f>IF(ISNUMBER('Raw Data'!BD80),'Raw Data'!BD80,"")</f>
        <v/>
      </c>
      <c r="BF48" s="25" t="str">
        <f>IF(ISNUMBER('Raw Data'!BE80),'Raw Data'!BE80,"")</f>
        <v/>
      </c>
      <c r="BG48" s="25" t="str">
        <f>IF(ISNUMBER('Raw Data'!BF80),'Raw Data'!BF80,"")</f>
        <v/>
      </c>
      <c r="BH48" s="25">
        <f>IF(ISNUMBER('Raw Data'!BG80),'Raw Data'!BG80,"")</f>
        <v>2.6044256846997493</v>
      </c>
      <c r="BI48" s="25" t="str">
        <f>IF(ISNUMBER('Raw Data'!BH80),'Raw Data'!BH80,"")</f>
        <v/>
      </c>
      <c r="BJ48" s="25">
        <f>IF(ISNUMBER('Raw Data'!BI80),'Raw Data'!BI80,"")</f>
        <v>2.65383681841625</v>
      </c>
      <c r="BK48" s="25" t="str">
        <f>IF(ISNUMBER('Raw Data'!BJ80),'Raw Data'!BJ80,"")</f>
        <v/>
      </c>
      <c r="BL48" s="25" t="str">
        <f>IF(ISNUMBER('Raw Data'!BK80),'Raw Data'!BK80,"")</f>
        <v/>
      </c>
      <c r="BM48" s="25">
        <f>IF(ISNUMBER('Raw Data'!BL80),'Raw Data'!BL80,"")</f>
        <v>2.9657899777257501</v>
      </c>
      <c r="BN48" s="25">
        <f>IF(ISNUMBER('Raw Data'!BM80),'Raw Data'!BM80,"")</f>
        <v>2.9188694246279252</v>
      </c>
      <c r="BO48" s="25" t="str">
        <f>IF(ISNUMBER('Raw Data'!BN80),'Raw Data'!BN80,"")</f>
        <v/>
      </c>
      <c r="BP48" s="25">
        <f>IF(ISNUMBER('Raw Data'!BO80),'Raw Data'!BO80,"")</f>
        <v>3.0004140768645255</v>
      </c>
      <c r="BQ48" s="25">
        <f>IF(ISNUMBER('Raw Data'!BP80),'Raw Data'!BP80,"")</f>
        <v>3.1529156574642245</v>
      </c>
      <c r="BR48" s="25" t="str">
        <f>IF(ISNUMBER('Raw Data'!BQ80),'Raw Data'!BQ80,"")</f>
        <v/>
      </c>
      <c r="BS48" s="25" t="str">
        <f>IF(ISNUMBER('Raw Data'!BR80),'Raw Data'!BR80,"")</f>
        <v/>
      </c>
      <c r="BT48" s="25" t="str">
        <f>IF(ISNUMBER('Raw Data'!BS80),'Raw Data'!BS80,"")</f>
        <v/>
      </c>
      <c r="BU48" s="25" t="str">
        <f>IF(ISNUMBER('Raw Data'!BT80),'Raw Data'!BT80,"")</f>
        <v/>
      </c>
      <c r="BV48" s="25">
        <f>IF(ISNUMBER('Raw Data'!BU80),'Raw Data'!BU80,"")</f>
        <v>2.802500054087274</v>
      </c>
      <c r="BW48" s="25" t="str">
        <f>IF(ISNUMBER('Raw Data'!BV80),'Raw Data'!BV80,"")</f>
        <v/>
      </c>
      <c r="BX48" s="25">
        <f>IF(ISNUMBER('Raw Data'!BW80),'Raw Data'!BW80,"")</f>
        <v>3.0346508078109995</v>
      </c>
      <c r="BY48" s="25" t="str">
        <f>IF(ISNUMBER('Raw Data'!BX80),'Raw Data'!BX80,"")</f>
        <v/>
      </c>
      <c r="BZ48" s="25" t="str">
        <f>IF(ISNUMBER('Raw Data'!BY80),'Raw Data'!BY80,"")</f>
        <v/>
      </c>
      <c r="CA48" s="25">
        <f>IF(ISNUMBER('Raw Data'!BZ80),'Raw Data'!BZ80,"")</f>
        <v>3.108802013043825</v>
      </c>
      <c r="CB48" s="25" t="str">
        <f>IF(ISNUMBER('Raw Data'!CA80),'Raw Data'!CA80,"")</f>
        <v/>
      </c>
      <c r="CC48" s="25">
        <f>IF(ISNUMBER('Raw Data'!CB80),'Raw Data'!CB80,"")</f>
        <v>2.2372986700712003</v>
      </c>
      <c r="CD48" s="25" t="str">
        <f>IF(ISNUMBER('Raw Data'!CC80),'Raw Data'!CC80,"")</f>
        <v/>
      </c>
      <c r="CE48" s="25">
        <f>IF(ISNUMBER('Raw Data'!CD80),'Raw Data'!CD80,"")</f>
        <v>1.8192705590938001</v>
      </c>
      <c r="CF48" s="25" t="str">
        <f>IF(ISNUMBER('Raw Data'!CE80),'Raw Data'!CE80,"")</f>
        <v/>
      </c>
      <c r="CG48" s="25" t="str">
        <f>IF(ISNUMBER('Raw Data'!CF80),'Raw Data'!CF80,"")</f>
        <v/>
      </c>
      <c r="CH48" s="25" t="str">
        <f>IF(ISNUMBER('Raw Data'!CG80),'Raw Data'!CG80,"")</f>
        <v/>
      </c>
      <c r="CI48" s="25" t="str">
        <f>IF(ISNUMBER('Raw Data'!CH80),'Raw Data'!CH80,"")</f>
        <v/>
      </c>
      <c r="CJ48" s="25">
        <f>IF(ISNUMBER('Raw Data'!CI80),'Raw Data'!CI80,"")</f>
        <v>0.56395770552615021</v>
      </c>
      <c r="CK48" s="25" t="str">
        <f>IF(ISNUMBER('Raw Data'!CJ80),'Raw Data'!CJ80,"")</f>
        <v/>
      </c>
      <c r="CL48" s="25">
        <f>IF(ISNUMBER('Raw Data'!CK80),'Raw Data'!CK80,"")</f>
        <v>1.1410671981709757</v>
      </c>
      <c r="CM48" s="25" t="str">
        <f>IF(ISNUMBER('Raw Data'!CL80),'Raw Data'!CL80,"")</f>
        <v/>
      </c>
      <c r="CN48" s="25" t="str">
        <f>IF(ISNUMBER('Raw Data'!CM80),'Raw Data'!CM80,"")</f>
        <v/>
      </c>
      <c r="CO48" s="25">
        <f>IF(ISNUMBER('Raw Data'!CN80),'Raw Data'!CN80,"")</f>
        <v>1.1684503940799247</v>
      </c>
      <c r="CP48" s="25" t="str">
        <f>IF(ISNUMBER('Raw Data'!CO80),'Raw Data'!CO80,"")</f>
        <v/>
      </c>
      <c r="CQ48" s="25">
        <f>IF(ISNUMBER('Raw Data'!CP80),'Raw Data'!CP80,"")</f>
        <v>1.7559840502854249</v>
      </c>
      <c r="CR48" s="25" t="str">
        <f>IF(ISNUMBER('Raw Data'!CQ80),'Raw Data'!CQ80,"")</f>
        <v/>
      </c>
      <c r="CS48" s="25">
        <f>IF(ISNUMBER('Raw Data'!CR80),'Raw Data'!CR80,"")</f>
        <v>1.4626443703914251</v>
      </c>
      <c r="CT48" s="25" t="str">
        <f>IF(ISNUMBER('Raw Data'!CS80),'Raw Data'!CS80,"")</f>
        <v/>
      </c>
      <c r="CU48" s="25" t="str">
        <f>IF(ISNUMBER('Raw Data'!CT80),'Raw Data'!CT80,"")</f>
        <v/>
      </c>
      <c r="CV48" s="25" t="str">
        <f>IF(ISNUMBER('Raw Data'!CU80),'Raw Data'!CU80,"")</f>
        <v/>
      </c>
      <c r="CW48" s="25" t="str">
        <f>IF(ISNUMBER('Raw Data'!CV80),'Raw Data'!CV80,"")</f>
        <v/>
      </c>
      <c r="CX48" s="25">
        <f>IF(ISNUMBER('Raw Data'!CW80),'Raw Data'!CW80,"")</f>
        <v>2.0527106934205492</v>
      </c>
      <c r="CY48" s="25" t="str">
        <f>IF(ISNUMBER('Raw Data'!CX80),'Raw Data'!CX80,"")</f>
        <v/>
      </c>
      <c r="CZ48" s="25">
        <f>IF(ISNUMBER('Raw Data'!CY80),'Raw Data'!CY80,"")</f>
        <v>2.4034172478710989</v>
      </c>
      <c r="DA48" s="25" t="str">
        <f>IF(ISNUMBER('Raw Data'!CZ80),'Raw Data'!CZ80,"")</f>
        <v/>
      </c>
      <c r="DB48" s="25" t="str">
        <f>IF(ISNUMBER('Raw Data'!DA80),'Raw Data'!DA80,"")</f>
        <v/>
      </c>
      <c r="DC48" s="25">
        <f>IF(ISNUMBER('Raw Data'!DB80),'Raw Data'!DB80,"")</f>
        <v>2.0843517211028249</v>
      </c>
      <c r="DD48" s="25" t="str">
        <f>IF(ISNUMBER('Raw Data'!DC80),'Raw Data'!DC80,"")</f>
        <v/>
      </c>
      <c r="DE48" s="25">
        <f>IF(ISNUMBER('Raw Data'!DD80),'Raw Data'!DD80,"")</f>
        <v>2.3779177147818995</v>
      </c>
      <c r="DF48" s="25" t="str">
        <f>IF(ISNUMBER('Raw Data'!DE80),'Raw Data'!DE80,"")</f>
        <v/>
      </c>
      <c r="DG48" s="25">
        <f>IF(ISNUMBER('Raw Data'!DF80),'Raw Data'!DF80,"")</f>
        <v>2.4658136055219497</v>
      </c>
      <c r="DH48" s="25" t="str">
        <f>IF(ISNUMBER('Raw Data'!DG80),'Raw Data'!DG80,"")</f>
        <v/>
      </c>
      <c r="DI48" s="25" t="str">
        <f>IF(ISNUMBER('Raw Data'!DH80),'Raw Data'!DH80,"")</f>
        <v/>
      </c>
      <c r="DJ48" s="25" t="str">
        <f>IF(ISNUMBER('Raw Data'!DI80),'Raw Data'!DI80,"")</f>
        <v/>
      </c>
      <c r="DK48" s="25" t="str">
        <f>IF(ISNUMBER('Raw Data'!DJ80),'Raw Data'!DJ80,"")</f>
        <v/>
      </c>
      <c r="DL48" s="25" t="str">
        <f>IF(ISNUMBER('Raw Data'!DK80),'Raw Data'!DK80,"")</f>
        <v/>
      </c>
      <c r="DM48" s="25">
        <f>IF(ISNUMBER('Raw Data'!DL80),'Raw Data'!DL80,"")</f>
        <v>2.4212203623267494</v>
      </c>
      <c r="DN48" s="25" t="str">
        <f>IF(ISNUMBER('Raw Data'!DM80),'Raw Data'!DM80,"")</f>
        <v/>
      </c>
      <c r="DO48" s="25">
        <f>IF(ISNUMBER('Raw Data'!DN80),'Raw Data'!DN80,"")</f>
        <v>2.7344330101066752</v>
      </c>
      <c r="DP48" s="25" t="str">
        <f>IF(ISNUMBER('Raw Data'!DO80),'Raw Data'!DO80,"")</f>
        <v/>
      </c>
      <c r="DQ48" s="25" t="str">
        <f>IF(ISNUMBER('Raw Data'!DP80),'Raw Data'!DP80,"")</f>
        <v/>
      </c>
      <c r="DR48" s="25" t="str">
        <f>IF(ISNUMBER('Raw Data'!DQ80),'Raw Data'!DQ80,"")</f>
        <v/>
      </c>
      <c r="DS48" s="25" t="str">
        <f>IF(ISNUMBER('Raw Data'!DR80),'Raw Data'!DR80,"")</f>
        <v/>
      </c>
      <c r="DT48" s="25" t="str">
        <f>IF(ISNUMBER('Raw Data'!DS80),'Raw Data'!DS80,"")</f>
        <v/>
      </c>
      <c r="DU48" s="25" t="str">
        <f>IF(ISNUMBER('Raw Data'!DT80),'Raw Data'!DT80,"")</f>
        <v/>
      </c>
      <c r="DV48" s="25" t="str">
        <f>IF(ISNUMBER('Raw Data'!DU80),'Raw Data'!DU80,"")</f>
        <v/>
      </c>
      <c r="DW48" s="25" t="str">
        <f>IF(ISNUMBER('Raw Data'!DV80),'Raw Data'!DV80,"")</f>
        <v/>
      </c>
      <c r="DX48" s="25" t="str">
        <f>IF(ISNUMBER('Raw Data'!DW80),'Raw Data'!DW80,"")</f>
        <v/>
      </c>
      <c r="DY48" s="25" t="str">
        <f>IF(ISNUMBER('Raw Data'!DX80),'Raw Data'!DX80,"")</f>
        <v/>
      </c>
      <c r="DZ48" s="25">
        <f>IF(ISNUMBER('Raw Data'!DY80),'Raw Data'!DY80,"")</f>
        <v>0.41125111527757507</v>
      </c>
      <c r="EA48" s="25" t="str">
        <f>IF(ISNUMBER('Raw Data'!DZ80),'Raw Data'!DZ80,"")</f>
        <v/>
      </c>
      <c r="EB48" s="25" t="str">
        <f>IF(ISNUMBER('Raw Data'!EA80),'Raw Data'!EA80,"")</f>
        <v/>
      </c>
      <c r="EC48" s="25" t="str">
        <f>IF(ISNUMBER('Raw Data'!EB80),'Raw Data'!EB80,"")</f>
        <v/>
      </c>
      <c r="ED48" s="25" t="str">
        <f>IF(ISNUMBER('Raw Data'!EC80),'Raw Data'!EC80,"")</f>
        <v/>
      </c>
      <c r="EE48" s="25" t="str">
        <f>IF(ISNUMBER('Raw Data'!ED80),'Raw Data'!ED80,"")</f>
        <v/>
      </c>
      <c r="EF48" s="25" t="str">
        <f>IF(ISNUMBER('Raw Data'!EE80),'Raw Data'!EE80,"")</f>
        <v/>
      </c>
      <c r="EG48" s="25" t="str">
        <f>IF(ISNUMBER('Raw Data'!EF80),'Raw Data'!EF80,"")</f>
        <v/>
      </c>
      <c r="EH48" s="25">
        <f>IF(ISNUMBER('Raw Data'!EG80),'Raw Data'!EG80,"")</f>
        <v>1.7430568987617496</v>
      </c>
      <c r="EI48" s="25" t="str">
        <f>IF(ISNUMBER('Raw Data'!EH80),'Raw Data'!EH80,"")</f>
        <v/>
      </c>
      <c r="EJ48" s="25" t="str">
        <f>IF(ISNUMBER('Raw Data'!EI80),'Raw Data'!EI80,"")</f>
        <v/>
      </c>
      <c r="EK48" s="25" t="str">
        <f>IF(ISNUMBER('Raw Data'!EJ80),'Raw Data'!EJ80,"")</f>
        <v/>
      </c>
      <c r="EL48" s="25" t="str">
        <f>IF(ISNUMBER('Raw Data'!EK80),'Raw Data'!EK80,"")</f>
        <v/>
      </c>
      <c r="EM48" s="25" t="str">
        <f>IF(ISNUMBER('Raw Data'!EL80),'Raw Data'!EL80,"")</f>
        <v/>
      </c>
      <c r="EN48" s="25" t="str">
        <f>IF(ISNUMBER('Raw Data'!EM80),'Raw Data'!EM80,"")</f>
        <v/>
      </c>
      <c r="EO48" s="25" t="str">
        <f>IF(ISNUMBER('Raw Data'!EN80),'Raw Data'!EN80,"")</f>
        <v/>
      </c>
      <c r="EP48" s="25" t="str">
        <f>IF(ISNUMBER('Raw Data'!EO80),'Raw Data'!EO80,"")</f>
        <v/>
      </c>
      <c r="EQ48" s="25" t="str">
        <f>IF(ISNUMBER('Raw Data'!EP80),'Raw Data'!EP80,"")</f>
        <v/>
      </c>
      <c r="ER48" s="25" t="str">
        <f>IF(ISNUMBER('Raw Data'!EQ80),'Raw Data'!EQ80,"")</f>
        <v/>
      </c>
      <c r="ES48" s="25" t="str">
        <f>IF(ISNUMBER('Raw Data'!ER80),'Raw Data'!ER80,"")</f>
        <v/>
      </c>
      <c r="ET48" s="25" t="str">
        <f>IF(ISNUMBER('Raw Data'!ES80),'Raw Data'!ES80,"")</f>
        <v/>
      </c>
      <c r="EU48" s="25" t="str">
        <f>IF(ISNUMBER('Raw Data'!ET80),'Raw Data'!ET80,"")</f>
        <v/>
      </c>
      <c r="EV48" s="25" t="str">
        <f>IF(ISNUMBER('Raw Data'!EU80),'Raw Data'!EU80,"")</f>
        <v/>
      </c>
      <c r="EW48" s="25" t="str">
        <f>IF(ISNUMBER('Raw Data'!EV80),'Raw Data'!EV80,"")</f>
        <v/>
      </c>
      <c r="EX48" s="25" t="str">
        <f>IF(ISNUMBER('Raw Data'!EW80),'Raw Data'!EW80,"")</f>
        <v/>
      </c>
      <c r="EY48" s="25" t="str">
        <f>IF(ISNUMBER('Raw Data'!EX80),'Raw Data'!EX80,"")</f>
        <v/>
      </c>
      <c r="EZ48" s="25" t="str">
        <f>IF(ISNUMBER('Raw Data'!EY80),'Raw Data'!EY80,"")</f>
        <v/>
      </c>
      <c r="FA48" s="25" t="str">
        <f>IF(ISNUMBER('Raw Data'!EZ80),'Raw Data'!EZ80,"")</f>
        <v/>
      </c>
      <c r="FB48" s="25" t="str">
        <f>IF(ISNUMBER('Raw Data'!FA80),'Raw Data'!FA80,"")</f>
        <v/>
      </c>
      <c r="FC48" s="25" t="str">
        <f>IF(ISNUMBER('Raw Data'!FB80),'Raw Data'!FB80,"")</f>
        <v/>
      </c>
      <c r="FD48" s="25" t="str">
        <f>IF(ISNUMBER('Raw Data'!FC80),'Raw Data'!FC80,"")</f>
        <v/>
      </c>
      <c r="FE48" s="25" t="str">
        <f>IF(ISNUMBER('Raw Data'!FD80),'Raw Data'!FD80,"")</f>
        <v/>
      </c>
      <c r="FF48" s="25" t="str">
        <f>IF(ISNUMBER('Raw Data'!FE80),'Raw Data'!FE80,"")</f>
        <v/>
      </c>
      <c r="FG48" s="25" t="str">
        <f>IF(ISNUMBER('Raw Data'!FF80),'Raw Data'!FF80,"")</f>
        <v/>
      </c>
      <c r="FH48" s="25">
        <f>IF(ISNUMBER('Raw Data'!FG80),'Raw Data'!FG80,"")</f>
        <v>3.4115746463435999</v>
      </c>
      <c r="FI48" s="25" t="str">
        <f>IF(ISNUMBER('Raw Data'!FH80),'Raw Data'!FH80,"")</f>
        <v/>
      </c>
      <c r="FJ48" s="25" t="str">
        <f>IF(ISNUMBER('Raw Data'!FI80),'Raw Data'!FI80,"")</f>
        <v/>
      </c>
      <c r="FK48" s="25" t="str">
        <f>IF(ISNUMBER('Raw Data'!FJ80),'Raw Data'!FJ80,"")</f>
        <v/>
      </c>
      <c r="FL48" s="25" t="str">
        <f>IF(ISNUMBER('Raw Data'!FK80),'Raw Data'!FK80,"")</f>
        <v/>
      </c>
      <c r="FM48" s="25" t="str">
        <f>IF(ISNUMBER('Raw Data'!FL80),'Raw Data'!FL80,"")</f>
        <v/>
      </c>
      <c r="FN48" s="25" t="str">
        <f>IF(ISNUMBER('Raw Data'!FM80),'Raw Data'!FM80,"")</f>
        <v/>
      </c>
      <c r="FO48" s="25" t="str">
        <f>IF(ISNUMBER('Raw Data'!FN80),'Raw Data'!FN80,"")</f>
        <v/>
      </c>
      <c r="FP48" s="25" t="str">
        <f>IF(ISNUMBER('Raw Data'!FO80),'Raw Data'!FO80,"")</f>
        <v/>
      </c>
      <c r="FQ48" s="25" t="str">
        <f>IF(ISNUMBER('Raw Data'!FP80),'Raw Data'!FP80,"")</f>
        <v/>
      </c>
      <c r="FR48" s="25" t="str">
        <f>IF(ISNUMBER('Raw Data'!FQ80),'Raw Data'!FQ80,"")</f>
        <v/>
      </c>
      <c r="FS48" s="25" t="str">
        <f>IF(ISNUMBER('Raw Data'!FR80),'Raw Data'!FR80,"")</f>
        <v/>
      </c>
    </row>
    <row r="49" spans="1:175" x14ac:dyDescent="0.25">
      <c r="A49" s="45" t="s">
        <v>83</v>
      </c>
      <c r="B49" s="10" t="s">
        <v>8</v>
      </c>
      <c r="C49" s="4">
        <f t="shared" ref="C49:AH49" si="124">$C73+(IF(C6&lt;450,$B74*(C6-150),IF(C6&gt;750,$C74+$C75+$B76*(C6-750),$C74+$B75*(C6-450))))</f>
        <v>21.925000000000001</v>
      </c>
      <c r="D49" s="4">
        <f t="shared" si="124"/>
        <v>21.925000000000001</v>
      </c>
      <c r="E49" s="4">
        <f t="shared" si="124"/>
        <v>21.925000000000001</v>
      </c>
      <c r="F49" s="4">
        <f t="shared" si="124"/>
        <v>21.925000000000001</v>
      </c>
      <c r="G49" s="4">
        <f t="shared" si="124"/>
        <v>21.925000000000001</v>
      </c>
      <c r="H49" s="4">
        <f t="shared" si="124"/>
        <v>21.925000000000001</v>
      </c>
      <c r="I49" s="4">
        <f t="shared" si="124"/>
        <v>21.925000000000001</v>
      </c>
      <c r="J49" s="4">
        <f t="shared" si="124"/>
        <v>21.925000000000001</v>
      </c>
      <c r="K49" s="4">
        <f t="shared" si="124"/>
        <v>21.925000000000001</v>
      </c>
      <c r="L49" s="4">
        <f t="shared" si="124"/>
        <v>21.925000000000001</v>
      </c>
      <c r="M49" s="4">
        <f t="shared" si="124"/>
        <v>24.524999999999999</v>
      </c>
      <c r="N49" s="4">
        <f t="shared" si="124"/>
        <v>27.125</v>
      </c>
      <c r="O49" s="4">
        <f t="shared" si="124"/>
        <v>29.725000000000001</v>
      </c>
      <c r="P49" s="4">
        <f t="shared" si="124"/>
        <v>32.325000000000003</v>
      </c>
      <c r="Q49" s="4">
        <f t="shared" si="124"/>
        <v>34.924999999999997</v>
      </c>
      <c r="R49" s="4">
        <f t="shared" si="124"/>
        <v>37.524999999999999</v>
      </c>
      <c r="S49" s="4">
        <f t="shared" si="124"/>
        <v>40.125</v>
      </c>
      <c r="T49" s="4">
        <f t="shared" si="124"/>
        <v>42.725000000000001</v>
      </c>
      <c r="U49" s="4">
        <f t="shared" si="124"/>
        <v>45.325000000000003</v>
      </c>
      <c r="V49" s="4">
        <f t="shared" si="124"/>
        <v>47.924999999999997</v>
      </c>
      <c r="W49" s="4">
        <f t="shared" si="124"/>
        <v>50.524999999999999</v>
      </c>
      <c r="X49" s="4">
        <f t="shared" si="124"/>
        <v>53.125</v>
      </c>
      <c r="Y49" s="4">
        <f t="shared" si="124"/>
        <v>55.725000000000001</v>
      </c>
      <c r="Z49" s="4">
        <f t="shared" si="124"/>
        <v>58.325000000000003</v>
      </c>
      <c r="AA49" s="4">
        <f t="shared" si="124"/>
        <v>60.924999999999997</v>
      </c>
      <c r="AB49" s="4">
        <f t="shared" si="124"/>
        <v>63.525000000000006</v>
      </c>
      <c r="AC49" s="4">
        <f t="shared" si="124"/>
        <v>66.125</v>
      </c>
      <c r="AD49" s="4">
        <f t="shared" si="124"/>
        <v>68.724999999999994</v>
      </c>
      <c r="AE49" s="4">
        <f t="shared" si="124"/>
        <v>72.625</v>
      </c>
      <c r="AF49" s="4">
        <f t="shared" si="124"/>
        <v>76.525000000000006</v>
      </c>
      <c r="AG49" s="4">
        <f t="shared" si="124"/>
        <v>80.425000000000011</v>
      </c>
      <c r="AH49" s="4">
        <f t="shared" si="124"/>
        <v>84.325000000000003</v>
      </c>
      <c r="AI49" s="4">
        <f t="shared" ref="AI49:BN49" si="125">$C73+(IF(AI6&lt;450,$B74*(AI6-150),IF(AI6&gt;750,$C74+$C75+$B76*(AI6-750),$C74+$B75*(AI6-450))))</f>
        <v>88.224999999999994</v>
      </c>
      <c r="AJ49" s="4">
        <f t="shared" si="125"/>
        <v>92.125</v>
      </c>
      <c r="AK49" s="4">
        <f t="shared" si="125"/>
        <v>96.025000000000006</v>
      </c>
      <c r="AL49" s="4">
        <f t="shared" si="125"/>
        <v>99.925000000000011</v>
      </c>
      <c r="AM49" s="4">
        <f t="shared" si="125"/>
        <v>103.825</v>
      </c>
      <c r="AN49" s="4">
        <f t="shared" si="125"/>
        <v>107.72500000000001</v>
      </c>
      <c r="AO49" s="4">
        <f t="shared" si="125"/>
        <v>111.625</v>
      </c>
      <c r="AP49" s="4">
        <f t="shared" si="125"/>
        <v>115.52500000000001</v>
      </c>
      <c r="AQ49" s="4">
        <f t="shared" si="125"/>
        <v>119.3625</v>
      </c>
      <c r="AR49" s="4">
        <f t="shared" si="125"/>
        <v>123.075</v>
      </c>
      <c r="AS49" s="4">
        <f t="shared" si="125"/>
        <v>126.78749999999999</v>
      </c>
      <c r="AT49" s="4">
        <f t="shared" si="125"/>
        <v>130.5</v>
      </c>
      <c r="AU49" s="4">
        <f t="shared" si="125"/>
        <v>135.44999999999999</v>
      </c>
      <c r="AV49" s="4">
        <f t="shared" si="125"/>
        <v>140.4</v>
      </c>
      <c r="AW49" s="4">
        <f t="shared" si="125"/>
        <v>145.35</v>
      </c>
      <c r="AX49" s="4">
        <f t="shared" si="125"/>
        <v>150.30000000000001</v>
      </c>
      <c r="AY49" s="4">
        <f t="shared" si="125"/>
        <v>155.25</v>
      </c>
      <c r="AZ49" s="4">
        <f t="shared" si="125"/>
        <v>160.19999999999999</v>
      </c>
      <c r="BA49" s="4">
        <f t="shared" si="125"/>
        <v>165.15</v>
      </c>
      <c r="BB49" s="4">
        <f t="shared" si="125"/>
        <v>170.1</v>
      </c>
      <c r="BC49" s="4">
        <f t="shared" si="125"/>
        <v>175.05</v>
      </c>
      <c r="BD49" s="4">
        <f t="shared" si="125"/>
        <v>180</v>
      </c>
      <c r="BE49" s="4">
        <f t="shared" si="125"/>
        <v>184.95</v>
      </c>
      <c r="BF49" s="4">
        <f t="shared" si="125"/>
        <v>189.9</v>
      </c>
      <c r="BG49" s="4">
        <f t="shared" si="125"/>
        <v>194.33750000000001</v>
      </c>
      <c r="BH49" s="4">
        <f t="shared" si="125"/>
        <v>198.26249999999999</v>
      </c>
      <c r="BI49" s="4">
        <f t="shared" si="125"/>
        <v>202.1875</v>
      </c>
      <c r="BJ49" s="4">
        <f t="shared" si="125"/>
        <v>206.11250000000001</v>
      </c>
      <c r="BK49" s="4">
        <f t="shared" si="125"/>
        <v>210.03749999999999</v>
      </c>
      <c r="BL49" s="4">
        <f t="shared" si="125"/>
        <v>213.96250000000001</v>
      </c>
      <c r="BM49" s="4">
        <f t="shared" si="125"/>
        <v>217.88749999999999</v>
      </c>
      <c r="BN49" s="4">
        <f t="shared" si="125"/>
        <v>221.8125</v>
      </c>
      <c r="BO49" s="4">
        <f t="shared" ref="BO49:CT49" si="126">$C73+(IF(BO6&lt;450,$B74*(BO6-150),IF(BO6&gt;750,$C74+$C75+$B76*(BO6-750),$C74+$B75*(BO6-450))))</f>
        <v>223.77500000000001</v>
      </c>
      <c r="BP49" s="4">
        <f t="shared" si="126"/>
        <v>225.73750000000001</v>
      </c>
      <c r="BQ49" s="4">
        <f t="shared" si="126"/>
        <v>227.7</v>
      </c>
      <c r="BR49" s="4">
        <f t="shared" si="126"/>
        <v>229.66249999999999</v>
      </c>
      <c r="BS49" s="4">
        <f t="shared" si="126"/>
        <v>231.625</v>
      </c>
      <c r="BT49" s="4">
        <f t="shared" si="126"/>
        <v>232.60624999999999</v>
      </c>
      <c r="BU49" s="4">
        <f t="shared" si="126"/>
        <v>233.58750000000001</v>
      </c>
      <c r="BV49" s="4">
        <f t="shared" si="126"/>
        <v>234.56874999999999</v>
      </c>
      <c r="BW49" s="4">
        <f t="shared" si="126"/>
        <v>235.55</v>
      </c>
      <c r="BX49" s="4">
        <f t="shared" si="126"/>
        <v>236.53125</v>
      </c>
      <c r="BY49" s="4">
        <f t="shared" si="126"/>
        <v>237.51249999999999</v>
      </c>
      <c r="BZ49" s="4">
        <f t="shared" si="126"/>
        <v>238.49375000000001</v>
      </c>
      <c r="CA49" s="4">
        <f t="shared" si="126"/>
        <v>239.47499999999999</v>
      </c>
      <c r="CB49" s="4">
        <f t="shared" si="126"/>
        <v>240.45625000000001</v>
      </c>
      <c r="CC49" s="4">
        <f t="shared" si="126"/>
        <v>241.4375</v>
      </c>
      <c r="CD49" s="4">
        <f t="shared" si="126"/>
        <v>242.41874999999999</v>
      </c>
      <c r="CE49" s="4">
        <f t="shared" si="126"/>
        <v>243.4</v>
      </c>
      <c r="CF49" s="4">
        <f t="shared" si="126"/>
        <v>244.38124999999999</v>
      </c>
      <c r="CG49" s="4">
        <f t="shared" si="126"/>
        <v>245.36250000000001</v>
      </c>
      <c r="CH49" s="4">
        <f t="shared" si="126"/>
        <v>246.34375</v>
      </c>
      <c r="CI49" s="4">
        <f t="shared" si="126"/>
        <v>247.32499999999999</v>
      </c>
      <c r="CJ49" s="4">
        <f t="shared" si="126"/>
        <v>248.30625000000001</v>
      </c>
      <c r="CK49" s="4">
        <f t="shared" si="126"/>
        <v>249.28749999999999</v>
      </c>
      <c r="CL49" s="4">
        <f t="shared" si="126"/>
        <v>250.26875000000001</v>
      </c>
      <c r="CM49" s="4">
        <f t="shared" si="126"/>
        <v>251.25</v>
      </c>
      <c r="CN49" s="4">
        <f t="shared" si="126"/>
        <v>251.25</v>
      </c>
      <c r="CO49" s="4">
        <f t="shared" si="126"/>
        <v>251.25</v>
      </c>
      <c r="CP49" s="4">
        <f t="shared" si="126"/>
        <v>251.25</v>
      </c>
      <c r="CQ49" s="4">
        <f t="shared" si="126"/>
        <v>251.25</v>
      </c>
      <c r="CR49" s="4">
        <f t="shared" si="126"/>
        <v>251.25</v>
      </c>
      <c r="CS49" s="4">
        <f t="shared" si="126"/>
        <v>251.25</v>
      </c>
      <c r="CT49" s="4">
        <f t="shared" si="126"/>
        <v>251.25</v>
      </c>
      <c r="CU49" s="4">
        <f t="shared" ref="CU49:DZ49" si="127">$C73+(IF(CU6&lt;450,$B74*(CU6-150),IF(CU6&gt;750,$C74+$C75+$B76*(CU6-750),$C74+$B75*(CU6-450))))</f>
        <v>251.25</v>
      </c>
      <c r="CV49" s="4">
        <f t="shared" si="127"/>
        <v>251.25</v>
      </c>
      <c r="CW49" s="4">
        <f t="shared" si="127"/>
        <v>251.25</v>
      </c>
      <c r="CX49" s="4">
        <f t="shared" si="127"/>
        <v>251.25</v>
      </c>
      <c r="CY49" s="4">
        <f t="shared" si="127"/>
        <v>251.25</v>
      </c>
      <c r="CZ49" s="4">
        <f t="shared" si="127"/>
        <v>251.25</v>
      </c>
      <c r="DA49" s="4">
        <f t="shared" si="127"/>
        <v>251.25</v>
      </c>
      <c r="DB49" s="4">
        <f t="shared" si="127"/>
        <v>251.25</v>
      </c>
      <c r="DC49" s="4">
        <f t="shared" si="127"/>
        <v>251.25</v>
      </c>
      <c r="DD49" s="4">
        <f t="shared" si="127"/>
        <v>251.25</v>
      </c>
      <c r="DE49" s="4">
        <f t="shared" si="127"/>
        <v>251.25</v>
      </c>
      <c r="DF49" s="4">
        <f t="shared" si="127"/>
        <v>251.25</v>
      </c>
      <c r="DG49" s="4">
        <f t="shared" si="127"/>
        <v>251.25</v>
      </c>
      <c r="DH49" s="4">
        <f t="shared" si="127"/>
        <v>251.25</v>
      </c>
      <c r="DI49" s="4">
        <f t="shared" si="127"/>
        <v>251.25</v>
      </c>
      <c r="DJ49" s="4">
        <f t="shared" si="127"/>
        <v>251.25</v>
      </c>
      <c r="DK49" s="4">
        <f t="shared" si="127"/>
        <v>251.25</v>
      </c>
      <c r="DL49" s="4">
        <f t="shared" si="127"/>
        <v>251.25</v>
      </c>
      <c r="DM49" s="4">
        <f t="shared" si="127"/>
        <v>251.25</v>
      </c>
      <c r="DN49" s="4">
        <f t="shared" si="127"/>
        <v>251.25</v>
      </c>
      <c r="DO49" s="4">
        <f t="shared" si="127"/>
        <v>251.25</v>
      </c>
      <c r="DP49" s="4">
        <f t="shared" si="127"/>
        <v>251.25</v>
      </c>
      <c r="DQ49" s="4">
        <f t="shared" si="127"/>
        <v>251.25</v>
      </c>
      <c r="DR49" s="4">
        <f t="shared" si="127"/>
        <v>251.25</v>
      </c>
      <c r="DS49" s="4">
        <f t="shared" si="127"/>
        <v>251.25</v>
      </c>
      <c r="DT49" s="4">
        <f t="shared" si="127"/>
        <v>251.25</v>
      </c>
      <c r="DU49" s="4">
        <f t="shared" si="127"/>
        <v>251.25</v>
      </c>
      <c r="DV49" s="4">
        <f t="shared" si="127"/>
        <v>251.25</v>
      </c>
      <c r="DW49" s="4">
        <f t="shared" si="127"/>
        <v>251.25</v>
      </c>
      <c r="DX49" s="4">
        <f t="shared" si="127"/>
        <v>251.25</v>
      </c>
      <c r="DY49" s="4">
        <f t="shared" si="127"/>
        <v>251.25</v>
      </c>
      <c r="DZ49" s="4">
        <f t="shared" si="127"/>
        <v>251.25</v>
      </c>
      <c r="EA49" s="4">
        <f t="shared" ref="EA49:FF49" si="128">$C73+(IF(EA6&lt;450,$B74*(EA6-150),IF(EA6&gt;750,$C74+$C75+$B76*(EA6-750),$C74+$B75*(EA6-450))))</f>
        <v>251.25</v>
      </c>
      <c r="EB49" s="4">
        <f t="shared" si="128"/>
        <v>251.25</v>
      </c>
      <c r="EC49" s="4">
        <f t="shared" si="128"/>
        <v>251.25</v>
      </c>
      <c r="ED49" s="4">
        <f t="shared" si="128"/>
        <v>251.25</v>
      </c>
      <c r="EE49" s="4">
        <f t="shared" si="128"/>
        <v>251.25</v>
      </c>
      <c r="EF49" s="4">
        <f t="shared" si="128"/>
        <v>251.25</v>
      </c>
      <c r="EG49" s="4">
        <f t="shared" si="128"/>
        <v>251.25</v>
      </c>
      <c r="EH49" s="4">
        <f t="shared" si="128"/>
        <v>251.25</v>
      </c>
      <c r="EI49" s="4">
        <f t="shared" si="128"/>
        <v>251.25</v>
      </c>
      <c r="EJ49" s="4">
        <f t="shared" si="128"/>
        <v>251.25</v>
      </c>
      <c r="EK49" s="4">
        <f t="shared" si="128"/>
        <v>251.25</v>
      </c>
      <c r="EL49" s="4">
        <f t="shared" si="128"/>
        <v>251.25</v>
      </c>
      <c r="EM49" s="4">
        <f t="shared" si="128"/>
        <v>251.25</v>
      </c>
      <c r="EN49" s="4">
        <f t="shared" si="128"/>
        <v>251.25</v>
      </c>
      <c r="EO49" s="4">
        <f t="shared" si="128"/>
        <v>251.25</v>
      </c>
      <c r="EP49" s="4">
        <f t="shared" si="128"/>
        <v>251.25</v>
      </c>
      <c r="EQ49" s="4">
        <f t="shared" si="128"/>
        <v>251.25</v>
      </c>
      <c r="ER49" s="4">
        <f t="shared" si="128"/>
        <v>251.25</v>
      </c>
      <c r="ES49" s="4">
        <f t="shared" si="128"/>
        <v>251.25</v>
      </c>
      <c r="ET49" s="4">
        <f t="shared" si="128"/>
        <v>251.25</v>
      </c>
      <c r="EU49" s="4">
        <f t="shared" si="128"/>
        <v>251.25</v>
      </c>
      <c r="EV49" s="4">
        <f t="shared" si="128"/>
        <v>251.25</v>
      </c>
      <c r="EW49" s="4">
        <f t="shared" si="128"/>
        <v>251.25</v>
      </c>
      <c r="EX49" s="4">
        <f t="shared" si="128"/>
        <v>251.25</v>
      </c>
      <c r="EY49" s="4">
        <f t="shared" si="128"/>
        <v>251.25</v>
      </c>
      <c r="EZ49" s="4">
        <f t="shared" si="128"/>
        <v>251.25</v>
      </c>
      <c r="FA49" s="4">
        <f t="shared" si="128"/>
        <v>251.25</v>
      </c>
      <c r="FB49" s="4">
        <f t="shared" si="128"/>
        <v>251.25</v>
      </c>
      <c r="FC49" s="4">
        <f t="shared" si="128"/>
        <v>251.25</v>
      </c>
      <c r="FD49" s="4">
        <f t="shared" si="128"/>
        <v>251.25</v>
      </c>
      <c r="FE49" s="4">
        <f t="shared" si="128"/>
        <v>251.25</v>
      </c>
      <c r="FF49" s="4">
        <f t="shared" si="128"/>
        <v>251.25</v>
      </c>
      <c r="FG49" s="4">
        <f t="shared" ref="FG49:FS49" si="129">$C73+(IF(FG6&lt;450,$B74*(FG6-150),IF(FG6&gt;750,$C74+$C75+$B76*(FG6-750),$C74+$B75*(FG6-450))))</f>
        <v>251.25</v>
      </c>
      <c r="FH49" s="4">
        <f t="shared" si="129"/>
        <v>251.25</v>
      </c>
      <c r="FI49" s="4">
        <f t="shared" si="129"/>
        <v>251.25</v>
      </c>
      <c r="FJ49" s="4">
        <f t="shared" si="129"/>
        <v>251.25</v>
      </c>
      <c r="FK49" s="4">
        <f t="shared" si="129"/>
        <v>251.25</v>
      </c>
      <c r="FL49" s="4">
        <f t="shared" si="129"/>
        <v>251.25</v>
      </c>
      <c r="FM49" s="4">
        <f t="shared" si="129"/>
        <v>251.25</v>
      </c>
      <c r="FN49" s="4">
        <f t="shared" si="129"/>
        <v>251.25</v>
      </c>
      <c r="FO49" s="4">
        <f t="shared" si="129"/>
        <v>251.25</v>
      </c>
      <c r="FP49" s="4">
        <f t="shared" si="129"/>
        <v>251.25</v>
      </c>
      <c r="FQ49" s="4">
        <f t="shared" si="129"/>
        <v>251.25</v>
      </c>
      <c r="FR49" s="4">
        <f t="shared" si="129"/>
        <v>251.25</v>
      </c>
      <c r="FS49" s="4">
        <f t="shared" si="129"/>
        <v>251.25</v>
      </c>
    </row>
    <row r="50" spans="1:175" s="4" customFormat="1" x14ac:dyDescent="0.25">
      <c r="A50" s="45" t="s">
        <v>100</v>
      </c>
      <c r="B50" s="10" t="s">
        <v>8</v>
      </c>
      <c r="C50" s="4">
        <f t="shared" ref="C50:AH50" si="130">C49*$B71*$B72</f>
        <v>5.4812500000000002</v>
      </c>
      <c r="D50" s="4">
        <f t="shared" si="130"/>
        <v>5.4812500000000002</v>
      </c>
      <c r="E50" s="4">
        <f t="shared" si="130"/>
        <v>5.4812500000000002</v>
      </c>
      <c r="F50" s="4">
        <f t="shared" si="130"/>
        <v>5.4812500000000002</v>
      </c>
      <c r="G50" s="4">
        <f t="shared" si="130"/>
        <v>5.4812500000000002</v>
      </c>
      <c r="H50" s="4">
        <f t="shared" si="130"/>
        <v>5.4812500000000002</v>
      </c>
      <c r="I50" s="4">
        <f t="shared" si="130"/>
        <v>5.4812500000000002</v>
      </c>
      <c r="J50" s="4">
        <f t="shared" si="130"/>
        <v>5.4812500000000002</v>
      </c>
      <c r="K50" s="4">
        <f t="shared" si="130"/>
        <v>5.4812500000000002</v>
      </c>
      <c r="L50" s="4">
        <f t="shared" si="130"/>
        <v>5.4812500000000002</v>
      </c>
      <c r="M50" s="4">
        <f t="shared" si="130"/>
        <v>6.1312499999999996</v>
      </c>
      <c r="N50" s="4">
        <f t="shared" si="130"/>
        <v>6.78125</v>
      </c>
      <c r="O50" s="4">
        <f t="shared" si="130"/>
        <v>7.4312500000000004</v>
      </c>
      <c r="P50" s="4">
        <f t="shared" si="130"/>
        <v>8.0812500000000007</v>
      </c>
      <c r="Q50" s="4">
        <f t="shared" si="130"/>
        <v>8.7312499999999993</v>
      </c>
      <c r="R50" s="4">
        <f t="shared" si="130"/>
        <v>9.3812499999999996</v>
      </c>
      <c r="S50" s="4">
        <f t="shared" si="130"/>
        <v>10.03125</v>
      </c>
      <c r="T50" s="4">
        <f t="shared" si="130"/>
        <v>10.68125</v>
      </c>
      <c r="U50" s="4">
        <f t="shared" si="130"/>
        <v>11.331250000000001</v>
      </c>
      <c r="V50" s="4">
        <f t="shared" si="130"/>
        <v>11.981249999999999</v>
      </c>
      <c r="W50" s="4">
        <f t="shared" si="130"/>
        <v>12.63125</v>
      </c>
      <c r="X50" s="4">
        <f t="shared" si="130"/>
        <v>13.28125</v>
      </c>
      <c r="Y50" s="4">
        <f t="shared" si="130"/>
        <v>13.93125</v>
      </c>
      <c r="Z50" s="4">
        <f t="shared" si="130"/>
        <v>14.581250000000001</v>
      </c>
      <c r="AA50" s="4">
        <f t="shared" si="130"/>
        <v>15.231249999999999</v>
      </c>
      <c r="AB50" s="4">
        <f t="shared" si="130"/>
        <v>15.881250000000001</v>
      </c>
      <c r="AC50" s="4">
        <f t="shared" si="130"/>
        <v>16.53125</v>
      </c>
      <c r="AD50" s="4">
        <f t="shared" si="130"/>
        <v>17.181249999999999</v>
      </c>
      <c r="AE50" s="4">
        <f t="shared" si="130"/>
        <v>18.15625</v>
      </c>
      <c r="AF50" s="4">
        <f t="shared" si="130"/>
        <v>19.131250000000001</v>
      </c>
      <c r="AG50" s="4">
        <f t="shared" si="130"/>
        <v>20.106250000000003</v>
      </c>
      <c r="AH50" s="4">
        <f t="shared" si="130"/>
        <v>21.081250000000001</v>
      </c>
      <c r="AI50" s="4">
        <f t="shared" ref="AI50:BN50" si="131">AI49*$B71*$B72</f>
        <v>22.056249999999999</v>
      </c>
      <c r="AJ50" s="4">
        <f t="shared" si="131"/>
        <v>23.03125</v>
      </c>
      <c r="AK50" s="4">
        <f t="shared" si="131"/>
        <v>24.006250000000001</v>
      </c>
      <c r="AL50" s="4">
        <f t="shared" si="131"/>
        <v>24.981250000000003</v>
      </c>
      <c r="AM50" s="4">
        <f t="shared" si="131"/>
        <v>25.956250000000001</v>
      </c>
      <c r="AN50" s="4">
        <f t="shared" si="131"/>
        <v>26.931250000000002</v>
      </c>
      <c r="AO50" s="4">
        <f t="shared" si="131"/>
        <v>27.90625</v>
      </c>
      <c r="AP50" s="4">
        <f t="shared" si="131"/>
        <v>28.881250000000001</v>
      </c>
      <c r="AQ50" s="4">
        <f t="shared" si="131"/>
        <v>29.840624999999999</v>
      </c>
      <c r="AR50" s="4">
        <f t="shared" si="131"/>
        <v>30.768750000000001</v>
      </c>
      <c r="AS50" s="4">
        <f t="shared" si="131"/>
        <v>31.696874999999999</v>
      </c>
      <c r="AT50" s="4">
        <f t="shared" si="131"/>
        <v>32.625</v>
      </c>
      <c r="AU50" s="4">
        <f t="shared" si="131"/>
        <v>33.862499999999997</v>
      </c>
      <c r="AV50" s="4">
        <f t="shared" si="131"/>
        <v>35.1</v>
      </c>
      <c r="AW50" s="4">
        <f t="shared" si="131"/>
        <v>36.337499999999999</v>
      </c>
      <c r="AX50" s="4">
        <f t="shared" si="131"/>
        <v>37.575000000000003</v>
      </c>
      <c r="AY50" s="4">
        <f t="shared" si="131"/>
        <v>38.8125</v>
      </c>
      <c r="AZ50" s="4">
        <f t="shared" si="131"/>
        <v>40.049999999999997</v>
      </c>
      <c r="BA50" s="4">
        <f t="shared" si="131"/>
        <v>41.287500000000001</v>
      </c>
      <c r="BB50" s="4">
        <f t="shared" si="131"/>
        <v>42.524999999999999</v>
      </c>
      <c r="BC50" s="4">
        <f t="shared" si="131"/>
        <v>43.762500000000003</v>
      </c>
      <c r="BD50" s="4">
        <f t="shared" si="131"/>
        <v>45</v>
      </c>
      <c r="BE50" s="4">
        <f t="shared" si="131"/>
        <v>46.237499999999997</v>
      </c>
      <c r="BF50" s="4">
        <f t="shared" si="131"/>
        <v>47.475000000000001</v>
      </c>
      <c r="BG50" s="4">
        <f t="shared" si="131"/>
        <v>48.584375000000001</v>
      </c>
      <c r="BH50" s="4">
        <f t="shared" si="131"/>
        <v>49.565624999999997</v>
      </c>
      <c r="BI50" s="4">
        <f t="shared" si="131"/>
        <v>50.546875</v>
      </c>
      <c r="BJ50" s="4">
        <f t="shared" si="131"/>
        <v>51.528125000000003</v>
      </c>
      <c r="BK50" s="4">
        <f t="shared" si="131"/>
        <v>52.509374999999999</v>
      </c>
      <c r="BL50" s="4">
        <f t="shared" si="131"/>
        <v>53.490625000000001</v>
      </c>
      <c r="BM50" s="4">
        <f t="shared" si="131"/>
        <v>54.471874999999997</v>
      </c>
      <c r="BN50" s="4">
        <f t="shared" si="131"/>
        <v>55.453125</v>
      </c>
      <c r="BO50" s="4">
        <f t="shared" ref="BO50:CT50" si="132">BO49*$B71*$B72</f>
        <v>55.943750000000001</v>
      </c>
      <c r="BP50" s="4">
        <f t="shared" si="132"/>
        <v>56.434375000000003</v>
      </c>
      <c r="BQ50" s="4">
        <f t="shared" si="132"/>
        <v>56.924999999999997</v>
      </c>
      <c r="BR50" s="4">
        <f t="shared" si="132"/>
        <v>57.415624999999999</v>
      </c>
      <c r="BS50" s="4">
        <f t="shared" si="132"/>
        <v>57.90625</v>
      </c>
      <c r="BT50" s="4">
        <f t="shared" si="132"/>
        <v>58.151562499999997</v>
      </c>
      <c r="BU50" s="4">
        <f t="shared" si="132"/>
        <v>58.396875000000001</v>
      </c>
      <c r="BV50" s="4">
        <f t="shared" si="132"/>
        <v>58.642187499999999</v>
      </c>
      <c r="BW50" s="4">
        <f t="shared" si="132"/>
        <v>58.887500000000003</v>
      </c>
      <c r="BX50" s="4">
        <f t="shared" si="132"/>
        <v>59.1328125</v>
      </c>
      <c r="BY50" s="4">
        <f t="shared" si="132"/>
        <v>59.378124999999997</v>
      </c>
      <c r="BZ50" s="4">
        <f t="shared" si="132"/>
        <v>59.623437500000001</v>
      </c>
      <c r="CA50" s="4">
        <f t="shared" si="132"/>
        <v>59.868749999999999</v>
      </c>
      <c r="CB50" s="4">
        <f t="shared" si="132"/>
        <v>60.114062500000003</v>
      </c>
      <c r="CC50" s="4">
        <f t="shared" si="132"/>
        <v>60.359375</v>
      </c>
      <c r="CD50" s="4">
        <f t="shared" si="132"/>
        <v>60.604687499999997</v>
      </c>
      <c r="CE50" s="4">
        <f t="shared" si="132"/>
        <v>60.85</v>
      </c>
      <c r="CF50" s="4">
        <f t="shared" si="132"/>
        <v>61.095312499999999</v>
      </c>
      <c r="CG50" s="4">
        <f t="shared" si="132"/>
        <v>61.340625000000003</v>
      </c>
      <c r="CH50" s="4">
        <f t="shared" si="132"/>
        <v>61.5859375</v>
      </c>
      <c r="CI50" s="4">
        <f t="shared" si="132"/>
        <v>61.831249999999997</v>
      </c>
      <c r="CJ50" s="4">
        <f t="shared" si="132"/>
        <v>62.076562500000001</v>
      </c>
      <c r="CK50" s="4">
        <f t="shared" si="132"/>
        <v>62.321874999999999</v>
      </c>
      <c r="CL50" s="4">
        <f t="shared" si="132"/>
        <v>62.567187500000003</v>
      </c>
      <c r="CM50" s="4">
        <f t="shared" si="132"/>
        <v>62.8125</v>
      </c>
      <c r="CN50" s="4">
        <f t="shared" si="132"/>
        <v>62.8125</v>
      </c>
      <c r="CO50" s="4">
        <f t="shared" si="132"/>
        <v>62.8125</v>
      </c>
      <c r="CP50" s="4">
        <f t="shared" si="132"/>
        <v>62.8125</v>
      </c>
      <c r="CQ50" s="4">
        <f t="shared" si="132"/>
        <v>62.8125</v>
      </c>
      <c r="CR50" s="4">
        <f t="shared" si="132"/>
        <v>62.8125</v>
      </c>
      <c r="CS50" s="4">
        <f t="shared" si="132"/>
        <v>62.8125</v>
      </c>
      <c r="CT50" s="4">
        <f t="shared" si="132"/>
        <v>62.8125</v>
      </c>
      <c r="CU50" s="4">
        <f t="shared" ref="CU50:DZ50" si="133">CU49*$B71*$B72</f>
        <v>62.8125</v>
      </c>
      <c r="CV50" s="4">
        <f t="shared" si="133"/>
        <v>62.8125</v>
      </c>
      <c r="CW50" s="4">
        <f t="shared" si="133"/>
        <v>62.8125</v>
      </c>
      <c r="CX50" s="4">
        <f t="shared" si="133"/>
        <v>62.8125</v>
      </c>
      <c r="CY50" s="4">
        <f t="shared" si="133"/>
        <v>62.8125</v>
      </c>
      <c r="CZ50" s="4">
        <f t="shared" si="133"/>
        <v>62.8125</v>
      </c>
      <c r="DA50" s="4">
        <f t="shared" si="133"/>
        <v>62.8125</v>
      </c>
      <c r="DB50" s="4">
        <f t="shared" si="133"/>
        <v>62.8125</v>
      </c>
      <c r="DC50" s="4">
        <f t="shared" si="133"/>
        <v>62.8125</v>
      </c>
      <c r="DD50" s="4">
        <f t="shared" si="133"/>
        <v>62.8125</v>
      </c>
      <c r="DE50" s="4">
        <f t="shared" si="133"/>
        <v>62.8125</v>
      </c>
      <c r="DF50" s="4">
        <f t="shared" si="133"/>
        <v>62.8125</v>
      </c>
      <c r="DG50" s="4">
        <f t="shared" si="133"/>
        <v>62.8125</v>
      </c>
      <c r="DH50" s="4">
        <f t="shared" si="133"/>
        <v>62.8125</v>
      </c>
      <c r="DI50" s="4">
        <f t="shared" si="133"/>
        <v>62.8125</v>
      </c>
      <c r="DJ50" s="4">
        <f t="shared" si="133"/>
        <v>62.8125</v>
      </c>
      <c r="DK50" s="4">
        <f t="shared" si="133"/>
        <v>62.8125</v>
      </c>
      <c r="DL50" s="4">
        <f t="shared" si="133"/>
        <v>62.8125</v>
      </c>
      <c r="DM50" s="4">
        <f t="shared" si="133"/>
        <v>62.8125</v>
      </c>
      <c r="DN50" s="4">
        <f t="shared" si="133"/>
        <v>62.8125</v>
      </c>
      <c r="DO50" s="4">
        <f t="shared" si="133"/>
        <v>62.8125</v>
      </c>
      <c r="DP50" s="4">
        <f t="shared" si="133"/>
        <v>62.8125</v>
      </c>
      <c r="DQ50" s="4">
        <f t="shared" si="133"/>
        <v>62.8125</v>
      </c>
      <c r="DR50" s="4">
        <f t="shared" si="133"/>
        <v>62.8125</v>
      </c>
      <c r="DS50" s="4">
        <f t="shared" si="133"/>
        <v>62.8125</v>
      </c>
      <c r="DT50" s="4">
        <f t="shared" si="133"/>
        <v>62.8125</v>
      </c>
      <c r="DU50" s="4">
        <f t="shared" si="133"/>
        <v>62.8125</v>
      </c>
      <c r="DV50" s="4">
        <f t="shared" si="133"/>
        <v>62.8125</v>
      </c>
      <c r="DW50" s="4">
        <f t="shared" si="133"/>
        <v>62.8125</v>
      </c>
      <c r="DX50" s="4">
        <f t="shared" si="133"/>
        <v>62.8125</v>
      </c>
      <c r="DY50" s="4">
        <f t="shared" si="133"/>
        <v>62.8125</v>
      </c>
      <c r="DZ50" s="4">
        <f t="shared" si="133"/>
        <v>62.8125</v>
      </c>
      <c r="EA50" s="4">
        <f t="shared" ref="EA50:FF50" si="134">EA49*$B71*$B72</f>
        <v>62.8125</v>
      </c>
      <c r="EB50" s="4">
        <f t="shared" si="134"/>
        <v>62.8125</v>
      </c>
      <c r="EC50" s="4">
        <f t="shared" si="134"/>
        <v>62.8125</v>
      </c>
      <c r="ED50" s="4">
        <f t="shared" si="134"/>
        <v>62.8125</v>
      </c>
      <c r="EE50" s="4">
        <f t="shared" si="134"/>
        <v>62.8125</v>
      </c>
      <c r="EF50" s="4">
        <f t="shared" si="134"/>
        <v>62.8125</v>
      </c>
      <c r="EG50" s="4">
        <f t="shared" si="134"/>
        <v>62.8125</v>
      </c>
      <c r="EH50" s="4">
        <f t="shared" si="134"/>
        <v>62.8125</v>
      </c>
      <c r="EI50" s="4">
        <f t="shared" si="134"/>
        <v>62.8125</v>
      </c>
      <c r="EJ50" s="4">
        <f t="shared" si="134"/>
        <v>62.8125</v>
      </c>
      <c r="EK50" s="4">
        <f t="shared" si="134"/>
        <v>62.8125</v>
      </c>
      <c r="EL50" s="4">
        <f t="shared" si="134"/>
        <v>62.8125</v>
      </c>
      <c r="EM50" s="4">
        <f t="shared" si="134"/>
        <v>62.8125</v>
      </c>
      <c r="EN50" s="4">
        <f t="shared" si="134"/>
        <v>62.8125</v>
      </c>
      <c r="EO50" s="4">
        <f t="shared" si="134"/>
        <v>62.8125</v>
      </c>
      <c r="EP50" s="4">
        <f t="shared" si="134"/>
        <v>62.8125</v>
      </c>
      <c r="EQ50" s="4">
        <f t="shared" si="134"/>
        <v>62.8125</v>
      </c>
      <c r="ER50" s="4">
        <f t="shared" si="134"/>
        <v>62.8125</v>
      </c>
      <c r="ES50" s="4">
        <f t="shared" si="134"/>
        <v>62.8125</v>
      </c>
      <c r="ET50" s="4">
        <f t="shared" si="134"/>
        <v>62.8125</v>
      </c>
      <c r="EU50" s="4">
        <f t="shared" si="134"/>
        <v>62.8125</v>
      </c>
      <c r="EV50" s="4">
        <f t="shared" si="134"/>
        <v>62.8125</v>
      </c>
      <c r="EW50" s="4">
        <f t="shared" si="134"/>
        <v>62.8125</v>
      </c>
      <c r="EX50" s="4">
        <f t="shared" si="134"/>
        <v>62.8125</v>
      </c>
      <c r="EY50" s="4">
        <f t="shared" si="134"/>
        <v>62.8125</v>
      </c>
      <c r="EZ50" s="4">
        <f t="shared" si="134"/>
        <v>62.8125</v>
      </c>
      <c r="FA50" s="4">
        <f t="shared" si="134"/>
        <v>62.8125</v>
      </c>
      <c r="FB50" s="4">
        <f t="shared" si="134"/>
        <v>62.8125</v>
      </c>
      <c r="FC50" s="4">
        <f t="shared" si="134"/>
        <v>62.8125</v>
      </c>
      <c r="FD50" s="4">
        <f t="shared" si="134"/>
        <v>62.8125</v>
      </c>
      <c r="FE50" s="4">
        <f t="shared" si="134"/>
        <v>62.8125</v>
      </c>
      <c r="FF50" s="4">
        <f t="shared" si="134"/>
        <v>62.8125</v>
      </c>
      <c r="FG50" s="4">
        <f t="shared" ref="FG50:FS50" si="135">FG49*$B71*$B72</f>
        <v>62.8125</v>
      </c>
      <c r="FH50" s="4">
        <f t="shared" si="135"/>
        <v>62.8125</v>
      </c>
      <c r="FI50" s="4">
        <f t="shared" si="135"/>
        <v>62.8125</v>
      </c>
      <c r="FJ50" s="4">
        <f t="shared" si="135"/>
        <v>62.8125</v>
      </c>
      <c r="FK50" s="4">
        <f t="shared" si="135"/>
        <v>62.8125</v>
      </c>
      <c r="FL50" s="4">
        <f t="shared" si="135"/>
        <v>62.8125</v>
      </c>
      <c r="FM50" s="4">
        <f t="shared" si="135"/>
        <v>62.8125</v>
      </c>
      <c r="FN50" s="4">
        <f t="shared" si="135"/>
        <v>62.8125</v>
      </c>
      <c r="FO50" s="4">
        <f t="shared" si="135"/>
        <v>62.8125</v>
      </c>
      <c r="FP50" s="4">
        <f t="shared" si="135"/>
        <v>62.8125</v>
      </c>
      <c r="FQ50" s="4">
        <f t="shared" si="135"/>
        <v>62.8125</v>
      </c>
      <c r="FR50" s="4">
        <f t="shared" si="135"/>
        <v>62.8125</v>
      </c>
      <c r="FS50" s="4">
        <f t="shared" si="135"/>
        <v>62.8125</v>
      </c>
    </row>
    <row r="51" spans="1:175" s="4" customFormat="1" x14ac:dyDescent="0.25">
      <c r="A51" s="4" t="s">
        <v>27</v>
      </c>
      <c r="B51" s="12" t="s">
        <v>8</v>
      </c>
      <c r="C51" s="4">
        <f>IF(C45&gt;0,C45*1.5,0)</f>
        <v>0</v>
      </c>
      <c r="D51" s="4">
        <f t="shared" ref="D51:AI51" si="136">IF(ISNUMBER(D45),D45*1.5,C51)</f>
        <v>0</v>
      </c>
      <c r="E51" s="4">
        <f t="shared" si="136"/>
        <v>0</v>
      </c>
      <c r="F51" s="4">
        <f t="shared" si="136"/>
        <v>0</v>
      </c>
      <c r="G51" s="4">
        <f t="shared" si="136"/>
        <v>0</v>
      </c>
      <c r="H51" s="4">
        <f t="shared" si="136"/>
        <v>0</v>
      </c>
      <c r="I51" s="4">
        <f t="shared" si="136"/>
        <v>0</v>
      </c>
      <c r="J51" s="4">
        <f t="shared" si="136"/>
        <v>0</v>
      </c>
      <c r="K51" s="4">
        <f t="shared" si="136"/>
        <v>0</v>
      </c>
      <c r="L51" s="4">
        <f t="shared" si="136"/>
        <v>0</v>
      </c>
      <c r="M51" s="4">
        <f t="shared" si="136"/>
        <v>0</v>
      </c>
      <c r="N51" s="4">
        <f t="shared" si="136"/>
        <v>0</v>
      </c>
      <c r="O51" s="4">
        <f t="shared" si="136"/>
        <v>0</v>
      </c>
      <c r="P51" s="4">
        <f t="shared" si="136"/>
        <v>0</v>
      </c>
      <c r="Q51" s="4">
        <f t="shared" si="136"/>
        <v>0</v>
      </c>
      <c r="R51" s="4">
        <f t="shared" si="136"/>
        <v>0</v>
      </c>
      <c r="S51" s="4">
        <f t="shared" si="136"/>
        <v>0</v>
      </c>
      <c r="T51" s="4">
        <f t="shared" si="136"/>
        <v>0</v>
      </c>
      <c r="U51" s="4">
        <f t="shared" si="136"/>
        <v>0</v>
      </c>
      <c r="V51" s="4">
        <f t="shared" si="136"/>
        <v>0</v>
      </c>
      <c r="W51" s="4">
        <f t="shared" si="136"/>
        <v>0</v>
      </c>
      <c r="X51" s="4">
        <f t="shared" si="136"/>
        <v>0</v>
      </c>
      <c r="Y51" s="4">
        <f t="shared" si="136"/>
        <v>0</v>
      </c>
      <c r="Z51" s="4">
        <f t="shared" si="136"/>
        <v>0</v>
      </c>
      <c r="AA51" s="4">
        <f t="shared" si="136"/>
        <v>15.982574289412277</v>
      </c>
      <c r="AB51" s="4">
        <f t="shared" si="136"/>
        <v>15.982574289412277</v>
      </c>
      <c r="AC51" s="4">
        <f t="shared" si="136"/>
        <v>15.982574289412277</v>
      </c>
      <c r="AD51" s="4">
        <f t="shared" si="136"/>
        <v>15.982574289412277</v>
      </c>
      <c r="AE51" s="4">
        <f t="shared" si="136"/>
        <v>16.593749999999996</v>
      </c>
      <c r="AF51" s="4">
        <f t="shared" si="136"/>
        <v>16.593749999999996</v>
      </c>
      <c r="AG51" s="4">
        <f t="shared" si="136"/>
        <v>22.6875</v>
      </c>
      <c r="AH51" s="4">
        <f t="shared" si="136"/>
        <v>22.6875</v>
      </c>
      <c r="AI51" s="4">
        <f t="shared" si="136"/>
        <v>2.7375000000000003</v>
      </c>
      <c r="AJ51" s="4">
        <f t="shared" ref="AJ51:BO51" si="137">IF(ISNUMBER(AJ45),AJ45*1.5,AI51)</f>
        <v>2.7375000000000003</v>
      </c>
      <c r="AK51" s="4">
        <f t="shared" si="137"/>
        <v>2.7375000000000003</v>
      </c>
      <c r="AL51" s="4">
        <f t="shared" si="137"/>
        <v>2.7375000000000003</v>
      </c>
      <c r="AM51" s="4">
        <f t="shared" si="137"/>
        <v>2.7375000000000003</v>
      </c>
      <c r="AN51" s="4">
        <f t="shared" si="137"/>
        <v>20.268750000000001</v>
      </c>
      <c r="AO51" s="4">
        <f t="shared" si="137"/>
        <v>20.268750000000001</v>
      </c>
      <c r="AP51" s="4">
        <f t="shared" si="137"/>
        <v>8.3812500000000014</v>
      </c>
      <c r="AQ51" s="4">
        <f t="shared" si="137"/>
        <v>8.3812500000000014</v>
      </c>
      <c r="AR51" s="4">
        <f t="shared" si="137"/>
        <v>8.3812500000000014</v>
      </c>
      <c r="AS51" s="4">
        <f t="shared" si="137"/>
        <v>8.3812500000000014</v>
      </c>
      <c r="AT51" s="4">
        <f t="shared" si="137"/>
        <v>26.418750000000003</v>
      </c>
      <c r="AU51" s="4">
        <f t="shared" si="137"/>
        <v>26.418750000000003</v>
      </c>
      <c r="AV51" s="4">
        <f t="shared" si="137"/>
        <v>4.5</v>
      </c>
      <c r="AW51" s="4">
        <f t="shared" si="137"/>
        <v>4.5</v>
      </c>
      <c r="AX51" s="4">
        <f t="shared" si="137"/>
        <v>4.5</v>
      </c>
      <c r="AY51" s="4">
        <f t="shared" si="137"/>
        <v>18.543750000000003</v>
      </c>
      <c r="AZ51" s="4">
        <f t="shared" si="137"/>
        <v>18.543750000000003</v>
      </c>
      <c r="BA51" s="4">
        <f t="shared" si="137"/>
        <v>2.4937499999999995</v>
      </c>
      <c r="BB51" s="4">
        <f t="shared" si="137"/>
        <v>2.4937499999999995</v>
      </c>
      <c r="BC51" s="4">
        <f t="shared" si="137"/>
        <v>24.075000000000003</v>
      </c>
      <c r="BD51" s="4">
        <f t="shared" si="137"/>
        <v>24.075000000000003</v>
      </c>
      <c r="BE51" s="4">
        <f t="shared" si="137"/>
        <v>24.075000000000003</v>
      </c>
      <c r="BF51" s="4">
        <f t="shared" si="137"/>
        <v>24.075000000000003</v>
      </c>
      <c r="BG51" s="4">
        <f t="shared" si="137"/>
        <v>24.075000000000003</v>
      </c>
      <c r="BH51" s="4">
        <f t="shared" si="137"/>
        <v>20.049999999999976</v>
      </c>
      <c r="BI51" s="4">
        <f t="shared" si="137"/>
        <v>20.049999999999976</v>
      </c>
      <c r="BJ51" s="4">
        <f t="shared" si="137"/>
        <v>20.90625</v>
      </c>
      <c r="BK51" s="4">
        <f t="shared" si="137"/>
        <v>20.90625</v>
      </c>
      <c r="BL51" s="4">
        <f t="shared" si="137"/>
        <v>20.90625</v>
      </c>
      <c r="BM51" s="4">
        <f t="shared" si="137"/>
        <v>5.5999999999999979</v>
      </c>
      <c r="BN51" s="4">
        <f t="shared" si="137"/>
        <v>18.075000000000003</v>
      </c>
      <c r="BO51" s="4">
        <f t="shared" si="137"/>
        <v>18.075000000000003</v>
      </c>
      <c r="BP51" s="4">
        <f t="shared" ref="BP51:CU51" si="138">IF(ISNUMBER(BP45),BP45*1.5,BO51)</f>
        <v>3.5625</v>
      </c>
      <c r="BQ51" s="4">
        <f t="shared" si="138"/>
        <v>14.231250000000001</v>
      </c>
      <c r="BR51" s="4">
        <f t="shared" si="138"/>
        <v>14.231250000000001</v>
      </c>
      <c r="BS51" s="4">
        <f t="shared" si="138"/>
        <v>14.231250000000001</v>
      </c>
      <c r="BT51" s="4">
        <f t="shared" si="138"/>
        <v>14.231250000000001</v>
      </c>
      <c r="BU51" s="4">
        <f t="shared" si="138"/>
        <v>14.231250000000001</v>
      </c>
      <c r="BV51" s="4">
        <f t="shared" si="138"/>
        <v>21.09375</v>
      </c>
      <c r="BW51" s="4">
        <f t="shared" si="138"/>
        <v>21.09375</v>
      </c>
      <c r="BX51" s="4">
        <f t="shared" si="138"/>
        <v>1.3500000000000005</v>
      </c>
      <c r="BY51" s="4">
        <f t="shared" si="138"/>
        <v>1.3500000000000005</v>
      </c>
      <c r="BZ51" s="4">
        <f t="shared" si="138"/>
        <v>1.3500000000000005</v>
      </c>
      <c r="CA51" s="4">
        <f t="shared" si="138"/>
        <v>12.09375</v>
      </c>
      <c r="CB51" s="4">
        <f t="shared" si="138"/>
        <v>12.09375</v>
      </c>
      <c r="CC51" s="4">
        <f t="shared" si="138"/>
        <v>2.2687499999999989</v>
      </c>
      <c r="CD51" s="4">
        <f t="shared" si="138"/>
        <v>2.2687499999999989</v>
      </c>
      <c r="CE51" s="4">
        <f t="shared" si="138"/>
        <v>9.7875000000000014</v>
      </c>
      <c r="CF51" s="4">
        <f t="shared" si="138"/>
        <v>9.7875000000000014</v>
      </c>
      <c r="CG51" s="4">
        <f t="shared" si="138"/>
        <v>9.7875000000000014</v>
      </c>
      <c r="CH51" s="4">
        <f t="shared" si="138"/>
        <v>9.7875000000000014</v>
      </c>
      <c r="CI51" s="4">
        <f t="shared" si="138"/>
        <v>9.7875000000000014</v>
      </c>
      <c r="CJ51" s="4">
        <f t="shared" si="138"/>
        <v>5.8874999999999993</v>
      </c>
      <c r="CK51" s="4">
        <f t="shared" si="138"/>
        <v>5.8874999999999993</v>
      </c>
      <c r="CL51" s="4">
        <f t="shared" si="138"/>
        <v>-0.76875000000000027</v>
      </c>
      <c r="CM51" s="4">
        <f t="shared" si="138"/>
        <v>-0.76875000000000027</v>
      </c>
      <c r="CN51" s="4">
        <f t="shared" si="138"/>
        <v>-0.76875000000000027</v>
      </c>
      <c r="CO51" s="4">
        <f t="shared" si="138"/>
        <v>19.968750000000004</v>
      </c>
      <c r="CP51" s="4">
        <f t="shared" si="138"/>
        <v>19.968750000000004</v>
      </c>
      <c r="CQ51" s="4">
        <f t="shared" si="138"/>
        <v>-0.5500000000000127</v>
      </c>
      <c r="CR51" s="4">
        <f t="shared" si="138"/>
        <v>-0.5500000000000127</v>
      </c>
      <c r="CS51" s="4">
        <f t="shared" si="138"/>
        <v>15.331249999999986</v>
      </c>
      <c r="CT51" s="4">
        <f t="shared" si="138"/>
        <v>15.331249999999986</v>
      </c>
      <c r="CU51" s="4">
        <f t="shared" si="138"/>
        <v>15.331249999999986</v>
      </c>
      <c r="CV51" s="4">
        <f t="shared" ref="CV51:EA51" si="139">IF(ISNUMBER(CV45),CV45*1.5,CU51)</f>
        <v>15.331249999999986</v>
      </c>
      <c r="CW51" s="4">
        <f t="shared" si="139"/>
        <v>15.331249999999986</v>
      </c>
      <c r="CX51" s="4">
        <f t="shared" si="139"/>
        <v>20.8125</v>
      </c>
      <c r="CY51" s="4">
        <f t="shared" si="139"/>
        <v>20.8125</v>
      </c>
      <c r="CZ51" s="4">
        <f t="shared" si="139"/>
        <v>4.2437500000000119</v>
      </c>
      <c r="DA51" s="4">
        <f t="shared" si="139"/>
        <v>4.2437500000000119</v>
      </c>
      <c r="DB51" s="4">
        <f t="shared" si="139"/>
        <v>4.2437500000000119</v>
      </c>
      <c r="DC51" s="4">
        <f t="shared" si="139"/>
        <v>18.900000000000002</v>
      </c>
      <c r="DD51" s="4">
        <f t="shared" si="139"/>
        <v>18.900000000000002</v>
      </c>
      <c r="DE51" s="4">
        <f t="shared" si="139"/>
        <v>2.15625</v>
      </c>
      <c r="DF51" s="4">
        <f t="shared" si="139"/>
        <v>2.15625</v>
      </c>
      <c r="DG51" s="4">
        <f t="shared" si="139"/>
        <v>7.8000000000000007</v>
      </c>
      <c r="DH51" s="4">
        <f t="shared" si="139"/>
        <v>7.8000000000000007</v>
      </c>
      <c r="DI51" s="4">
        <f t="shared" si="139"/>
        <v>7.8000000000000007</v>
      </c>
      <c r="DJ51" s="4">
        <f t="shared" si="139"/>
        <v>7.8000000000000007</v>
      </c>
      <c r="DK51" s="4">
        <f t="shared" si="139"/>
        <v>7.8000000000000007</v>
      </c>
      <c r="DL51" s="4">
        <f t="shared" si="139"/>
        <v>7.8000000000000007</v>
      </c>
      <c r="DM51" s="4">
        <f t="shared" si="139"/>
        <v>19.556250000000002</v>
      </c>
      <c r="DN51" s="4">
        <f t="shared" si="139"/>
        <v>19.556250000000002</v>
      </c>
      <c r="DO51" s="4">
        <f t="shared" si="139"/>
        <v>3.7687500000000003</v>
      </c>
      <c r="DP51" s="4">
        <f t="shared" si="139"/>
        <v>3.7687500000000003</v>
      </c>
      <c r="DQ51" s="4">
        <f t="shared" si="139"/>
        <v>3.7687500000000003</v>
      </c>
      <c r="DR51" s="4">
        <f t="shared" si="139"/>
        <v>3.7687500000000003</v>
      </c>
      <c r="DS51" s="4">
        <f t="shared" si="139"/>
        <v>3.7687500000000003</v>
      </c>
      <c r="DT51" s="4">
        <f t="shared" si="139"/>
        <v>3.7687500000000003</v>
      </c>
      <c r="DU51" s="4">
        <f t="shared" si="139"/>
        <v>3.7687500000000003</v>
      </c>
      <c r="DV51" s="4">
        <f t="shared" si="139"/>
        <v>3.7687500000000003</v>
      </c>
      <c r="DW51" s="4">
        <f t="shared" si="139"/>
        <v>3.7687500000000003</v>
      </c>
      <c r="DX51" s="4">
        <f t="shared" si="139"/>
        <v>3.7687500000000003</v>
      </c>
      <c r="DY51" s="4">
        <f t="shared" si="139"/>
        <v>3.7687500000000003</v>
      </c>
      <c r="DZ51" s="4">
        <f t="shared" si="139"/>
        <v>17.625</v>
      </c>
      <c r="EA51" s="4">
        <f t="shared" si="139"/>
        <v>17.625</v>
      </c>
      <c r="EB51" s="4">
        <f t="shared" ref="EB51:FG51" si="140">IF(ISNUMBER(EB45),EB45*1.5,EA51)</f>
        <v>17.625</v>
      </c>
      <c r="EC51" s="4">
        <f t="shared" si="140"/>
        <v>17.625</v>
      </c>
      <c r="ED51" s="4">
        <f t="shared" si="140"/>
        <v>17.625</v>
      </c>
      <c r="EE51" s="4">
        <f t="shared" si="140"/>
        <v>17.625</v>
      </c>
      <c r="EF51" s="4">
        <f t="shared" si="140"/>
        <v>17.625</v>
      </c>
      <c r="EG51" s="4">
        <f t="shared" si="140"/>
        <v>17.625</v>
      </c>
      <c r="EH51" s="4">
        <f t="shared" si="140"/>
        <v>1.0875000000000008</v>
      </c>
      <c r="EI51" s="4">
        <f t="shared" si="140"/>
        <v>1.0875000000000008</v>
      </c>
      <c r="EJ51" s="4">
        <f t="shared" si="140"/>
        <v>1.0875000000000008</v>
      </c>
      <c r="EK51" s="4">
        <f t="shared" si="140"/>
        <v>1.0875000000000008</v>
      </c>
      <c r="EL51" s="4">
        <f t="shared" si="140"/>
        <v>1.0875000000000008</v>
      </c>
      <c r="EM51" s="4">
        <f t="shared" si="140"/>
        <v>1.0875000000000008</v>
      </c>
      <c r="EN51" s="4">
        <f t="shared" si="140"/>
        <v>1.0875000000000008</v>
      </c>
      <c r="EO51" s="4">
        <f t="shared" si="140"/>
        <v>1.0875000000000008</v>
      </c>
      <c r="EP51" s="4">
        <f t="shared" si="140"/>
        <v>1.0875000000000008</v>
      </c>
      <c r="EQ51" s="4">
        <f t="shared" si="140"/>
        <v>1.0875000000000008</v>
      </c>
      <c r="ER51" s="4">
        <f t="shared" si="140"/>
        <v>1.0875000000000008</v>
      </c>
      <c r="ES51" s="4">
        <f t="shared" si="140"/>
        <v>1.0875000000000008</v>
      </c>
      <c r="ET51" s="4">
        <f t="shared" si="140"/>
        <v>1.0875000000000008</v>
      </c>
      <c r="EU51" s="4">
        <f t="shared" si="140"/>
        <v>1.0875000000000008</v>
      </c>
      <c r="EV51" s="4">
        <f t="shared" si="140"/>
        <v>1.0875000000000008</v>
      </c>
      <c r="EW51" s="4">
        <f t="shared" si="140"/>
        <v>1.0875000000000008</v>
      </c>
      <c r="EX51" s="4">
        <f t="shared" si="140"/>
        <v>1.0875000000000008</v>
      </c>
      <c r="EY51" s="4">
        <f t="shared" si="140"/>
        <v>1.0875000000000008</v>
      </c>
      <c r="EZ51" s="4">
        <f t="shared" si="140"/>
        <v>1.0875000000000008</v>
      </c>
      <c r="FA51" s="4">
        <f t="shared" si="140"/>
        <v>1.0875000000000008</v>
      </c>
      <c r="FB51" s="4">
        <f t="shared" si="140"/>
        <v>1.0875000000000008</v>
      </c>
      <c r="FC51" s="4">
        <f t="shared" si="140"/>
        <v>1.0875000000000008</v>
      </c>
      <c r="FD51" s="4">
        <f t="shared" si="140"/>
        <v>1.0875000000000008</v>
      </c>
      <c r="FE51" s="4">
        <f t="shared" si="140"/>
        <v>1.0875000000000008</v>
      </c>
      <c r="FF51" s="4">
        <f t="shared" si="140"/>
        <v>1.0875000000000008</v>
      </c>
      <c r="FG51" s="4">
        <f t="shared" si="140"/>
        <v>1.0875000000000008</v>
      </c>
      <c r="FH51" s="4">
        <f t="shared" ref="FH51:FS51" si="141">IF(ISNUMBER(FH45),FH45*1.5,FG51)</f>
        <v>-1.3125</v>
      </c>
      <c r="FI51" s="4">
        <f t="shared" si="141"/>
        <v>-1.3125</v>
      </c>
      <c r="FJ51" s="4">
        <f t="shared" si="141"/>
        <v>-1.3125</v>
      </c>
      <c r="FK51" s="4">
        <f t="shared" si="141"/>
        <v>-1.3125</v>
      </c>
      <c r="FL51" s="4">
        <f t="shared" si="141"/>
        <v>-1.3125</v>
      </c>
      <c r="FM51" s="4">
        <f t="shared" si="141"/>
        <v>-1.3125</v>
      </c>
      <c r="FN51" s="4">
        <f t="shared" si="141"/>
        <v>-1.3125</v>
      </c>
      <c r="FO51" s="4">
        <f t="shared" si="141"/>
        <v>-1.3125</v>
      </c>
      <c r="FP51" s="4">
        <f t="shared" si="141"/>
        <v>-1.3125</v>
      </c>
      <c r="FQ51" s="4">
        <f t="shared" si="141"/>
        <v>-1.3125</v>
      </c>
      <c r="FR51" s="4">
        <f t="shared" si="141"/>
        <v>-1.3125</v>
      </c>
      <c r="FS51" s="4">
        <f t="shared" si="141"/>
        <v>-1.3125</v>
      </c>
    </row>
    <row r="52" spans="1:175" s="4" customFormat="1" x14ac:dyDescent="0.25">
      <c r="A52" s="4" t="s">
        <v>28</v>
      </c>
      <c r="B52" s="12" t="s">
        <v>8</v>
      </c>
      <c r="C52" s="4">
        <f>IF(C46&gt;0,C46*3,0)</f>
        <v>0</v>
      </c>
      <c r="D52" s="4">
        <f t="shared" ref="D52:AI52" si="142">IF(ISNUMBER(D46),D46*3,C52)</f>
        <v>0</v>
      </c>
      <c r="E52" s="4">
        <f t="shared" si="142"/>
        <v>0</v>
      </c>
      <c r="F52" s="4">
        <f t="shared" si="142"/>
        <v>0</v>
      </c>
      <c r="G52" s="4">
        <f t="shared" si="142"/>
        <v>0</v>
      </c>
      <c r="H52" s="4">
        <f t="shared" si="142"/>
        <v>0</v>
      </c>
      <c r="I52" s="4">
        <f t="shared" si="142"/>
        <v>0</v>
      </c>
      <c r="J52" s="4">
        <f t="shared" si="142"/>
        <v>0</v>
      </c>
      <c r="K52" s="4">
        <f t="shared" si="142"/>
        <v>0</v>
      </c>
      <c r="L52" s="4">
        <f t="shared" si="142"/>
        <v>0</v>
      </c>
      <c r="M52" s="4">
        <f t="shared" si="142"/>
        <v>0</v>
      </c>
      <c r="N52" s="4">
        <f t="shared" si="142"/>
        <v>0</v>
      </c>
      <c r="O52" s="4">
        <f t="shared" si="142"/>
        <v>0</v>
      </c>
      <c r="P52" s="4">
        <f t="shared" si="142"/>
        <v>0</v>
      </c>
      <c r="Q52" s="4">
        <f t="shared" si="142"/>
        <v>0</v>
      </c>
      <c r="R52" s="4">
        <f t="shared" si="142"/>
        <v>0</v>
      </c>
      <c r="S52" s="4">
        <f t="shared" si="142"/>
        <v>0</v>
      </c>
      <c r="T52" s="4">
        <f t="shared" si="142"/>
        <v>0</v>
      </c>
      <c r="U52" s="4">
        <f t="shared" si="142"/>
        <v>0</v>
      </c>
      <c r="V52" s="4">
        <f t="shared" si="142"/>
        <v>0</v>
      </c>
      <c r="W52" s="4">
        <f t="shared" si="142"/>
        <v>0</v>
      </c>
      <c r="X52" s="4">
        <f t="shared" si="142"/>
        <v>0</v>
      </c>
      <c r="Y52" s="4">
        <f t="shared" si="142"/>
        <v>0</v>
      </c>
      <c r="Z52" s="4">
        <f t="shared" si="142"/>
        <v>0</v>
      </c>
      <c r="AA52" s="4">
        <f t="shared" si="142"/>
        <v>19.450198291798422</v>
      </c>
      <c r="AB52" s="4">
        <f t="shared" si="142"/>
        <v>19.450198291798422</v>
      </c>
      <c r="AC52" s="4">
        <f t="shared" si="142"/>
        <v>19.450198291798422</v>
      </c>
      <c r="AD52" s="4">
        <f t="shared" si="142"/>
        <v>19.450198291798422</v>
      </c>
      <c r="AE52" s="4">
        <f t="shared" si="142"/>
        <v>8.240868420382423</v>
      </c>
      <c r="AF52" s="4">
        <f t="shared" si="142"/>
        <v>8.240868420382423</v>
      </c>
      <c r="AG52" s="4">
        <f t="shared" si="142"/>
        <v>10.935901093283178</v>
      </c>
      <c r="AH52" s="4">
        <f t="shared" si="142"/>
        <v>10.935901093283178</v>
      </c>
      <c r="AI52" s="4">
        <f t="shared" si="142"/>
        <v>0.68362859894864858</v>
      </c>
      <c r="AJ52" s="4">
        <f t="shared" ref="AJ52:BO52" si="143">IF(ISNUMBER(AJ46),AJ46*3,AI52)</f>
        <v>0.68362859894864858</v>
      </c>
      <c r="AK52" s="4">
        <f t="shared" si="143"/>
        <v>0.68362859894864858</v>
      </c>
      <c r="AL52" s="4">
        <f t="shared" si="143"/>
        <v>0.68362859894864858</v>
      </c>
      <c r="AM52" s="4">
        <f t="shared" si="143"/>
        <v>0.68362859894864858</v>
      </c>
      <c r="AN52" s="4">
        <f t="shared" si="143"/>
        <v>14.379834109301626</v>
      </c>
      <c r="AO52" s="4">
        <f t="shared" si="143"/>
        <v>14.379834109301626</v>
      </c>
      <c r="AP52" s="4">
        <f t="shared" si="143"/>
        <v>1.493353275690823</v>
      </c>
      <c r="AQ52" s="4">
        <f t="shared" si="143"/>
        <v>1.493353275690823</v>
      </c>
      <c r="AR52" s="4">
        <f t="shared" si="143"/>
        <v>1.493353275690823</v>
      </c>
      <c r="AS52" s="4">
        <f t="shared" si="143"/>
        <v>1.493353275690823</v>
      </c>
      <c r="AT52" s="4">
        <f t="shared" si="143"/>
        <v>17.906018547389401</v>
      </c>
      <c r="AU52" s="4">
        <f t="shared" si="143"/>
        <v>17.906018547389401</v>
      </c>
      <c r="AV52" s="4">
        <f t="shared" si="143"/>
        <v>8.4435975805615513</v>
      </c>
      <c r="AW52" s="4">
        <f t="shared" si="143"/>
        <v>8.4435975805615513</v>
      </c>
      <c r="AX52" s="4">
        <f t="shared" si="143"/>
        <v>8.4435975805615513</v>
      </c>
      <c r="AY52" s="4">
        <f t="shared" si="143"/>
        <v>26.808525134009997</v>
      </c>
      <c r="AZ52" s="4">
        <f t="shared" si="143"/>
        <v>26.808525134009997</v>
      </c>
      <c r="BA52" s="4">
        <f t="shared" si="143"/>
        <v>13.674840603876975</v>
      </c>
      <c r="BB52" s="4">
        <f t="shared" si="143"/>
        <v>13.674840603876975</v>
      </c>
      <c r="BC52" s="4">
        <f t="shared" si="143"/>
        <v>27.702502653945075</v>
      </c>
      <c r="BD52" s="4">
        <f t="shared" si="143"/>
        <v>27.702502653945075</v>
      </c>
      <c r="BE52" s="4">
        <f t="shared" si="143"/>
        <v>27.702502653945075</v>
      </c>
      <c r="BF52" s="4">
        <f t="shared" si="143"/>
        <v>27.702502653945075</v>
      </c>
      <c r="BG52" s="4">
        <f t="shared" si="143"/>
        <v>27.702502653945075</v>
      </c>
      <c r="BH52" s="4">
        <f t="shared" si="143"/>
        <v>25.995503209523775</v>
      </c>
      <c r="BI52" s="4">
        <f t="shared" si="143"/>
        <v>25.995503209523775</v>
      </c>
      <c r="BJ52" s="4">
        <f t="shared" si="143"/>
        <v>7.8287682717648019</v>
      </c>
      <c r="BK52" s="4">
        <f t="shared" si="143"/>
        <v>7.8287682717648019</v>
      </c>
      <c r="BL52" s="4">
        <f t="shared" si="143"/>
        <v>7.8287682717648019</v>
      </c>
      <c r="BM52" s="4">
        <f t="shared" si="143"/>
        <v>19.851494392606948</v>
      </c>
      <c r="BN52" s="4">
        <f t="shared" si="143"/>
        <v>22.182885070494223</v>
      </c>
      <c r="BO52" s="4">
        <f t="shared" si="143"/>
        <v>22.182885070494223</v>
      </c>
      <c r="BP52" s="4">
        <f t="shared" ref="BP52:CU52" si="144">IF(ISNUMBER(BP46),BP46*3,BO52)</f>
        <v>4.1668639283118782</v>
      </c>
      <c r="BQ52" s="4">
        <f t="shared" si="144"/>
        <v>13.126632823989599</v>
      </c>
      <c r="BR52" s="4">
        <f t="shared" si="144"/>
        <v>13.126632823989599</v>
      </c>
      <c r="BS52" s="4">
        <f t="shared" si="144"/>
        <v>13.126632823989599</v>
      </c>
      <c r="BT52" s="4">
        <f t="shared" si="144"/>
        <v>13.126632823989599</v>
      </c>
      <c r="BU52" s="4">
        <f t="shared" si="144"/>
        <v>13.126632823989599</v>
      </c>
      <c r="BV52" s="4">
        <f t="shared" si="144"/>
        <v>22.750902518874224</v>
      </c>
      <c r="BW52" s="4">
        <f t="shared" si="144"/>
        <v>22.750902518874224</v>
      </c>
      <c r="BX52" s="4">
        <f t="shared" si="144"/>
        <v>1.8280854590738267</v>
      </c>
      <c r="BY52" s="4">
        <f t="shared" si="144"/>
        <v>1.8280854590738267</v>
      </c>
      <c r="BZ52" s="4">
        <f t="shared" si="144"/>
        <v>1.8280854590738267</v>
      </c>
      <c r="CA52" s="4">
        <f t="shared" si="144"/>
        <v>16.484966171577899</v>
      </c>
      <c r="CB52" s="4">
        <f t="shared" si="144"/>
        <v>16.484966171577899</v>
      </c>
      <c r="CC52" s="4">
        <f t="shared" si="144"/>
        <v>0.54819270708194878</v>
      </c>
      <c r="CD52" s="4">
        <f t="shared" si="144"/>
        <v>0.54819270708194878</v>
      </c>
      <c r="CE52" s="4">
        <f t="shared" si="144"/>
        <v>10.591297160226825</v>
      </c>
      <c r="CF52" s="4">
        <f t="shared" si="144"/>
        <v>10.591297160226825</v>
      </c>
      <c r="CG52" s="4">
        <f t="shared" si="144"/>
        <v>10.591297160226825</v>
      </c>
      <c r="CH52" s="4">
        <f t="shared" si="144"/>
        <v>10.591297160226825</v>
      </c>
      <c r="CI52" s="4">
        <f t="shared" si="144"/>
        <v>10.591297160226825</v>
      </c>
      <c r="CJ52" s="4">
        <f t="shared" si="144"/>
        <v>6.4945807766481005</v>
      </c>
      <c r="CK52" s="4">
        <f t="shared" si="144"/>
        <v>6.4945807766481005</v>
      </c>
      <c r="CL52" s="4">
        <f t="shared" si="144"/>
        <v>-0.29688910228132581</v>
      </c>
      <c r="CM52" s="4">
        <f t="shared" si="144"/>
        <v>-0.29688910228132581</v>
      </c>
      <c r="CN52" s="4">
        <f t="shared" si="144"/>
        <v>-0.29688910228132581</v>
      </c>
      <c r="CO52" s="4">
        <f t="shared" si="144"/>
        <v>18.03909135110835</v>
      </c>
      <c r="CP52" s="4">
        <f t="shared" si="144"/>
        <v>18.03909135110835</v>
      </c>
      <c r="CQ52" s="4">
        <f t="shared" si="144"/>
        <v>1.4865480652389751</v>
      </c>
      <c r="CR52" s="4">
        <f t="shared" si="144"/>
        <v>1.4865480652389751</v>
      </c>
      <c r="CS52" s="4">
        <f t="shared" si="144"/>
        <v>7.2293325017341505</v>
      </c>
      <c r="CT52" s="4">
        <f t="shared" si="144"/>
        <v>7.2293325017341505</v>
      </c>
      <c r="CU52" s="4">
        <f t="shared" si="144"/>
        <v>7.2293325017341505</v>
      </c>
      <c r="CV52" s="4">
        <f t="shared" ref="CV52:EA52" si="145">IF(ISNUMBER(CV46),CV46*3,CU52)</f>
        <v>7.2293325017341505</v>
      </c>
      <c r="CW52" s="4">
        <f t="shared" si="145"/>
        <v>7.2293325017341505</v>
      </c>
      <c r="CX52" s="4">
        <f t="shared" si="145"/>
        <v>24.456206020837353</v>
      </c>
      <c r="CY52" s="4">
        <f t="shared" si="145"/>
        <v>24.456206020837353</v>
      </c>
      <c r="CZ52" s="4">
        <f t="shared" si="145"/>
        <v>3.1715912665399513</v>
      </c>
      <c r="DA52" s="4">
        <f t="shared" si="145"/>
        <v>3.1715912665399513</v>
      </c>
      <c r="DB52" s="4">
        <f t="shared" si="145"/>
        <v>3.1715912665399513</v>
      </c>
      <c r="DC52" s="4">
        <f t="shared" si="145"/>
        <v>16.723956612009445</v>
      </c>
      <c r="DD52" s="4">
        <f t="shared" si="145"/>
        <v>16.723956612009445</v>
      </c>
      <c r="DE52" s="4">
        <f t="shared" si="145"/>
        <v>4.6105406928558015</v>
      </c>
      <c r="DF52" s="4">
        <f t="shared" si="145"/>
        <v>4.6105406928558015</v>
      </c>
      <c r="DG52" s="4">
        <f t="shared" si="145"/>
        <v>12.9428625015096</v>
      </c>
      <c r="DH52" s="4">
        <f t="shared" si="145"/>
        <v>12.9428625015096</v>
      </c>
      <c r="DI52" s="4">
        <f t="shared" si="145"/>
        <v>12.9428625015096</v>
      </c>
      <c r="DJ52" s="4">
        <f t="shared" si="145"/>
        <v>12.9428625015096</v>
      </c>
      <c r="DK52" s="4">
        <f t="shared" si="145"/>
        <v>12.9428625015096</v>
      </c>
      <c r="DL52" s="4">
        <f t="shared" si="145"/>
        <v>12.9428625015096</v>
      </c>
      <c r="DM52" s="4">
        <f t="shared" si="145"/>
        <v>24.462595297354728</v>
      </c>
      <c r="DN52" s="4">
        <f t="shared" si="145"/>
        <v>24.462595297354728</v>
      </c>
      <c r="DO52" s="4">
        <f t="shared" si="145"/>
        <v>8.113043317817251</v>
      </c>
      <c r="DP52" s="4">
        <f t="shared" si="145"/>
        <v>8.113043317817251</v>
      </c>
      <c r="DQ52" s="4">
        <f t="shared" si="145"/>
        <v>8.113043317817251</v>
      </c>
      <c r="DR52" s="4">
        <f t="shared" si="145"/>
        <v>8.113043317817251</v>
      </c>
      <c r="DS52" s="4">
        <f t="shared" si="145"/>
        <v>8.113043317817251</v>
      </c>
      <c r="DT52" s="4">
        <f t="shared" si="145"/>
        <v>8.113043317817251</v>
      </c>
      <c r="DU52" s="4">
        <f t="shared" si="145"/>
        <v>8.113043317817251</v>
      </c>
      <c r="DV52" s="4">
        <f t="shared" si="145"/>
        <v>8.113043317817251</v>
      </c>
      <c r="DW52" s="4">
        <f t="shared" si="145"/>
        <v>8.113043317817251</v>
      </c>
      <c r="DX52" s="4">
        <f t="shared" si="145"/>
        <v>8.113043317817251</v>
      </c>
      <c r="DY52" s="4">
        <f t="shared" si="145"/>
        <v>8.113043317817251</v>
      </c>
      <c r="DZ52" s="4">
        <f t="shared" si="145"/>
        <v>-0.11380727391180034</v>
      </c>
      <c r="EA52" s="4">
        <f t="shared" si="145"/>
        <v>-0.11380727391180034</v>
      </c>
      <c r="EB52" s="4">
        <f t="shared" ref="EB52:FG52" si="146">IF(ISNUMBER(EB46),EB46*3,EA52)</f>
        <v>-0.11380727391180034</v>
      </c>
      <c r="EC52" s="4">
        <f t="shared" si="146"/>
        <v>-0.11380727391180034</v>
      </c>
      <c r="ED52" s="4">
        <f t="shared" si="146"/>
        <v>-0.11380727391180034</v>
      </c>
      <c r="EE52" s="4">
        <f t="shared" si="146"/>
        <v>-0.11380727391180034</v>
      </c>
      <c r="EF52" s="4">
        <f t="shared" si="146"/>
        <v>-0.11380727391180034</v>
      </c>
      <c r="EG52" s="4">
        <f t="shared" si="146"/>
        <v>-0.11380727391180034</v>
      </c>
      <c r="EH52" s="4">
        <f t="shared" si="146"/>
        <v>1.6674465700026717</v>
      </c>
      <c r="EI52" s="4">
        <f t="shared" si="146"/>
        <v>1.6674465700026717</v>
      </c>
      <c r="EJ52" s="4">
        <f t="shared" si="146"/>
        <v>1.6674465700026717</v>
      </c>
      <c r="EK52" s="4">
        <f t="shared" si="146"/>
        <v>1.6674465700026717</v>
      </c>
      <c r="EL52" s="4">
        <f t="shared" si="146"/>
        <v>1.6674465700026717</v>
      </c>
      <c r="EM52" s="4">
        <f t="shared" si="146"/>
        <v>1.6674465700026717</v>
      </c>
      <c r="EN52" s="4">
        <f t="shared" si="146"/>
        <v>1.6674465700026717</v>
      </c>
      <c r="EO52" s="4">
        <f t="shared" si="146"/>
        <v>1.6674465700026717</v>
      </c>
      <c r="EP52" s="4">
        <f t="shared" si="146"/>
        <v>1.6674465700026717</v>
      </c>
      <c r="EQ52" s="4">
        <f t="shared" si="146"/>
        <v>1.6674465700026717</v>
      </c>
      <c r="ER52" s="4">
        <f t="shared" si="146"/>
        <v>1.6674465700026717</v>
      </c>
      <c r="ES52" s="4">
        <f t="shared" si="146"/>
        <v>1.6674465700026717</v>
      </c>
      <c r="ET52" s="4">
        <f t="shared" si="146"/>
        <v>1.6674465700026717</v>
      </c>
      <c r="EU52" s="4">
        <f t="shared" si="146"/>
        <v>1.6674465700026717</v>
      </c>
      <c r="EV52" s="4">
        <f t="shared" si="146"/>
        <v>1.6674465700026717</v>
      </c>
      <c r="EW52" s="4">
        <f t="shared" si="146"/>
        <v>1.6674465700026717</v>
      </c>
      <c r="EX52" s="4">
        <f t="shared" si="146"/>
        <v>1.6674465700026717</v>
      </c>
      <c r="EY52" s="4">
        <f t="shared" si="146"/>
        <v>1.6674465700026717</v>
      </c>
      <c r="EZ52" s="4">
        <f t="shared" si="146"/>
        <v>1.6674465700026717</v>
      </c>
      <c r="FA52" s="4">
        <f t="shared" si="146"/>
        <v>1.6674465700026717</v>
      </c>
      <c r="FB52" s="4">
        <f t="shared" si="146"/>
        <v>1.6674465700026717</v>
      </c>
      <c r="FC52" s="4">
        <f t="shared" si="146"/>
        <v>1.6674465700026717</v>
      </c>
      <c r="FD52" s="4">
        <f t="shared" si="146"/>
        <v>1.6674465700026717</v>
      </c>
      <c r="FE52" s="4">
        <f t="shared" si="146"/>
        <v>1.6674465700026717</v>
      </c>
      <c r="FF52" s="4">
        <f t="shared" si="146"/>
        <v>1.6674465700026717</v>
      </c>
      <c r="FG52" s="4">
        <f t="shared" si="146"/>
        <v>1.6674465700026717</v>
      </c>
      <c r="FH52" s="4">
        <f t="shared" ref="FH52:FS52" si="147">IF(ISNUMBER(FH46),FH46*3,FG52)</f>
        <v>6.5601041636532731</v>
      </c>
      <c r="FI52" s="4">
        <f t="shared" si="147"/>
        <v>6.5601041636532731</v>
      </c>
      <c r="FJ52" s="4">
        <f t="shared" si="147"/>
        <v>6.5601041636532731</v>
      </c>
      <c r="FK52" s="4">
        <f t="shared" si="147"/>
        <v>6.5601041636532731</v>
      </c>
      <c r="FL52" s="4">
        <f t="shared" si="147"/>
        <v>6.5601041636532731</v>
      </c>
      <c r="FM52" s="4">
        <f t="shared" si="147"/>
        <v>6.5601041636532731</v>
      </c>
      <c r="FN52" s="4">
        <f t="shared" si="147"/>
        <v>6.5601041636532731</v>
      </c>
      <c r="FO52" s="4">
        <f t="shared" si="147"/>
        <v>6.5601041636532731</v>
      </c>
      <c r="FP52" s="4">
        <f t="shared" si="147"/>
        <v>6.5601041636532731</v>
      </c>
      <c r="FQ52" s="4">
        <f t="shared" si="147"/>
        <v>6.5601041636532731</v>
      </c>
      <c r="FR52" s="4">
        <f t="shared" si="147"/>
        <v>6.5601041636532731</v>
      </c>
      <c r="FS52" s="4">
        <f t="shared" si="147"/>
        <v>6.5601041636532731</v>
      </c>
    </row>
    <row r="53" spans="1:175" s="4" customFormat="1" x14ac:dyDescent="0.25">
      <c r="A53" s="4" t="s">
        <v>29</v>
      </c>
      <c r="B53" s="12" t="s">
        <v>8</v>
      </c>
      <c r="C53" s="4">
        <f>IF(C47&gt;0,C47*3,0)</f>
        <v>0</v>
      </c>
      <c r="D53" s="4">
        <f t="shared" ref="D53:AI53" si="148">IF(ISNUMBER(D47),D47*3,C53)</f>
        <v>0</v>
      </c>
      <c r="E53" s="4">
        <f t="shared" si="148"/>
        <v>0</v>
      </c>
      <c r="F53" s="4">
        <f t="shared" si="148"/>
        <v>0</v>
      </c>
      <c r="G53" s="4">
        <f t="shared" si="148"/>
        <v>0</v>
      </c>
      <c r="H53" s="4">
        <f t="shared" si="148"/>
        <v>0</v>
      </c>
      <c r="I53" s="4">
        <f t="shared" si="148"/>
        <v>0</v>
      </c>
      <c r="J53" s="4">
        <f t="shared" si="148"/>
        <v>0</v>
      </c>
      <c r="K53" s="4">
        <f t="shared" si="148"/>
        <v>0</v>
      </c>
      <c r="L53" s="4">
        <f t="shared" si="148"/>
        <v>0</v>
      </c>
      <c r="M53" s="4">
        <f t="shared" si="148"/>
        <v>0</v>
      </c>
      <c r="N53" s="4">
        <f t="shared" si="148"/>
        <v>0</v>
      </c>
      <c r="O53" s="4">
        <f t="shared" si="148"/>
        <v>0</v>
      </c>
      <c r="P53" s="4">
        <f t="shared" si="148"/>
        <v>0</v>
      </c>
      <c r="Q53" s="4">
        <f t="shared" si="148"/>
        <v>0</v>
      </c>
      <c r="R53" s="4">
        <f t="shared" si="148"/>
        <v>0</v>
      </c>
      <c r="S53" s="4">
        <f t="shared" si="148"/>
        <v>0</v>
      </c>
      <c r="T53" s="4">
        <f t="shared" si="148"/>
        <v>0</v>
      </c>
      <c r="U53" s="4">
        <f t="shared" si="148"/>
        <v>0</v>
      </c>
      <c r="V53" s="4">
        <f t="shared" si="148"/>
        <v>0</v>
      </c>
      <c r="W53" s="4">
        <f t="shared" si="148"/>
        <v>0</v>
      </c>
      <c r="X53" s="4">
        <f t="shared" si="148"/>
        <v>0</v>
      </c>
      <c r="Y53" s="4">
        <f t="shared" si="148"/>
        <v>0</v>
      </c>
      <c r="Z53" s="4">
        <f t="shared" si="148"/>
        <v>0</v>
      </c>
      <c r="AA53" s="4">
        <f t="shared" si="148"/>
        <v>10.485934855936575</v>
      </c>
      <c r="AB53" s="4">
        <f t="shared" si="148"/>
        <v>10.485934855936575</v>
      </c>
      <c r="AC53" s="4">
        <f t="shared" si="148"/>
        <v>10.485934855936575</v>
      </c>
      <c r="AD53" s="4">
        <f t="shared" si="148"/>
        <v>10.485934855936575</v>
      </c>
      <c r="AE53" s="4">
        <f t="shared" si="148"/>
        <v>8.6847062403024751</v>
      </c>
      <c r="AF53" s="4">
        <f t="shared" si="148"/>
        <v>8.6847062403024751</v>
      </c>
      <c r="AG53" s="4">
        <f t="shared" si="148"/>
        <v>10.4511492947526</v>
      </c>
      <c r="AH53" s="4">
        <f t="shared" si="148"/>
        <v>10.4511492947526</v>
      </c>
      <c r="AI53" s="4">
        <f t="shared" si="148"/>
        <v>6.5374318368870021</v>
      </c>
      <c r="AJ53" s="4">
        <f t="shared" ref="AJ53:BO53" si="149">IF(ISNUMBER(AJ47),AJ47*3,AI53)</f>
        <v>6.5374318368870021</v>
      </c>
      <c r="AK53" s="4">
        <f t="shared" si="149"/>
        <v>6.5374318368870021</v>
      </c>
      <c r="AL53" s="4">
        <f t="shared" si="149"/>
        <v>6.5374318368870021</v>
      </c>
      <c r="AM53" s="4">
        <f t="shared" si="149"/>
        <v>6.5374318368870021</v>
      </c>
      <c r="AN53" s="4">
        <f t="shared" si="149"/>
        <v>6.3514441775736712</v>
      </c>
      <c r="AO53" s="4">
        <f t="shared" si="149"/>
        <v>6.3514441775736712</v>
      </c>
      <c r="AP53" s="4">
        <f t="shared" si="149"/>
        <v>7.2447172230429011</v>
      </c>
      <c r="AQ53" s="4">
        <f t="shared" si="149"/>
        <v>7.2447172230429011</v>
      </c>
      <c r="AR53" s="4">
        <f t="shared" si="149"/>
        <v>7.2447172230429011</v>
      </c>
      <c r="AS53" s="4">
        <f t="shared" si="149"/>
        <v>7.2447172230429011</v>
      </c>
      <c r="AT53" s="4">
        <f t="shared" si="149"/>
        <v>7.9383997048548736</v>
      </c>
      <c r="AU53" s="4">
        <f t="shared" si="149"/>
        <v>7.9383997048548736</v>
      </c>
      <c r="AV53" s="4">
        <f t="shared" si="149"/>
        <v>6.8504390486016771</v>
      </c>
      <c r="AW53" s="4">
        <f t="shared" si="149"/>
        <v>6.8504390486016771</v>
      </c>
      <c r="AX53" s="4">
        <f t="shared" si="149"/>
        <v>6.8504390486016771</v>
      </c>
      <c r="AY53" s="4">
        <f t="shared" si="149"/>
        <v>8.3003593881960747</v>
      </c>
      <c r="AZ53" s="4">
        <f t="shared" si="149"/>
        <v>8.3003593881960747</v>
      </c>
      <c r="BA53" s="4">
        <f t="shared" si="149"/>
        <v>9.0860260031505007</v>
      </c>
      <c r="BB53" s="4">
        <f t="shared" si="149"/>
        <v>9.0860260031505007</v>
      </c>
      <c r="BC53" s="4">
        <f t="shared" si="149"/>
        <v>8.8154360317515774</v>
      </c>
      <c r="BD53" s="4">
        <f t="shared" si="149"/>
        <v>8.8154360317515774</v>
      </c>
      <c r="BE53" s="4">
        <f t="shared" si="149"/>
        <v>8.8154360317515774</v>
      </c>
      <c r="BF53" s="4">
        <f t="shared" si="149"/>
        <v>8.8154360317515774</v>
      </c>
      <c r="BG53" s="4">
        <f t="shared" si="149"/>
        <v>8.8154360317515774</v>
      </c>
      <c r="BH53" s="4">
        <f t="shared" si="149"/>
        <v>10.354274601214797</v>
      </c>
      <c r="BI53" s="4">
        <f t="shared" si="149"/>
        <v>10.354274601214797</v>
      </c>
      <c r="BJ53" s="4">
        <f t="shared" si="149"/>
        <v>8.5891509786567717</v>
      </c>
      <c r="BK53" s="4">
        <f t="shared" si="149"/>
        <v>8.5891509786567717</v>
      </c>
      <c r="BL53" s="4">
        <f t="shared" si="149"/>
        <v>8.5891509786567717</v>
      </c>
      <c r="BM53" s="4">
        <f t="shared" si="149"/>
        <v>10.213294378491824</v>
      </c>
      <c r="BN53" s="4">
        <f t="shared" si="149"/>
        <v>9.6753516651357749</v>
      </c>
      <c r="BO53" s="4">
        <f t="shared" si="149"/>
        <v>9.6753516651357749</v>
      </c>
      <c r="BP53" s="4">
        <f t="shared" ref="BP53:CU53" si="150">IF(ISNUMBER(BP47),BP47*3,BO53)</f>
        <v>8.6384263110872226</v>
      </c>
      <c r="BQ53" s="4">
        <f t="shared" si="150"/>
        <v>9.3870600416288994</v>
      </c>
      <c r="BR53" s="4">
        <f t="shared" si="150"/>
        <v>9.3870600416288994</v>
      </c>
      <c r="BS53" s="4">
        <f t="shared" si="150"/>
        <v>9.3870600416288994</v>
      </c>
      <c r="BT53" s="4">
        <f t="shared" si="150"/>
        <v>9.3870600416288994</v>
      </c>
      <c r="BU53" s="4">
        <f t="shared" si="150"/>
        <v>9.3870600416288994</v>
      </c>
      <c r="BV53" s="4">
        <f t="shared" si="150"/>
        <v>9.6211840775360962</v>
      </c>
      <c r="BW53" s="4">
        <f t="shared" si="150"/>
        <v>9.6211840775360962</v>
      </c>
      <c r="BX53" s="4">
        <f t="shared" si="150"/>
        <v>9.443915915304677</v>
      </c>
      <c r="BY53" s="4">
        <f t="shared" si="150"/>
        <v>9.443915915304677</v>
      </c>
      <c r="BZ53" s="4">
        <f t="shared" si="150"/>
        <v>9.443915915304677</v>
      </c>
      <c r="CA53" s="4">
        <f t="shared" si="150"/>
        <v>9.8230156314539272</v>
      </c>
      <c r="CB53" s="4">
        <f t="shared" si="150"/>
        <v>9.8230156314539272</v>
      </c>
      <c r="CC53" s="4">
        <f t="shared" si="150"/>
        <v>0.67046354336077796</v>
      </c>
      <c r="CD53" s="4">
        <f t="shared" si="150"/>
        <v>0.67046354336077796</v>
      </c>
      <c r="CE53" s="4">
        <f t="shared" si="150"/>
        <v>2.1505336942972493</v>
      </c>
      <c r="CF53" s="4">
        <f t="shared" si="150"/>
        <v>2.1505336942972493</v>
      </c>
      <c r="CG53" s="4">
        <f t="shared" si="150"/>
        <v>2.1505336942972493</v>
      </c>
      <c r="CH53" s="4">
        <f t="shared" si="150"/>
        <v>2.1505336942972493</v>
      </c>
      <c r="CI53" s="4">
        <f t="shared" si="150"/>
        <v>2.1505336942972493</v>
      </c>
      <c r="CJ53" s="4">
        <f t="shared" si="150"/>
        <v>3.724061870136453</v>
      </c>
      <c r="CK53" s="4">
        <f t="shared" si="150"/>
        <v>3.724061870136453</v>
      </c>
      <c r="CL53" s="4">
        <f t="shared" si="150"/>
        <v>3.7096602102608989</v>
      </c>
      <c r="CM53" s="4">
        <f t="shared" si="150"/>
        <v>3.7096602102608989</v>
      </c>
      <c r="CN53" s="4">
        <f t="shared" si="150"/>
        <v>3.7096602102608989</v>
      </c>
      <c r="CO53" s="4">
        <f t="shared" si="150"/>
        <v>5.8886393860167772</v>
      </c>
      <c r="CP53" s="4">
        <f t="shared" si="150"/>
        <v>5.8886393860167772</v>
      </c>
      <c r="CQ53" s="4">
        <f t="shared" si="150"/>
        <v>4.1367669332986496</v>
      </c>
      <c r="CR53" s="4">
        <f t="shared" si="150"/>
        <v>4.1367669332986496</v>
      </c>
      <c r="CS53" s="4">
        <f t="shared" si="150"/>
        <v>4.8764842059605957</v>
      </c>
      <c r="CT53" s="4">
        <f t="shared" si="150"/>
        <v>4.8764842059605957</v>
      </c>
      <c r="CU53" s="4">
        <f t="shared" si="150"/>
        <v>4.8764842059605957</v>
      </c>
      <c r="CV53" s="4">
        <f t="shared" ref="CV53:EA53" si="151">IF(ISNUMBER(CV47),CV47*3,CU53)</f>
        <v>4.8764842059605957</v>
      </c>
      <c r="CW53" s="4">
        <f t="shared" si="151"/>
        <v>4.8764842059605957</v>
      </c>
      <c r="CX53" s="4">
        <f t="shared" si="151"/>
        <v>7.7740995823760279</v>
      </c>
      <c r="CY53" s="4">
        <f t="shared" si="151"/>
        <v>7.7740995823760279</v>
      </c>
      <c r="CZ53" s="4">
        <f t="shared" si="151"/>
        <v>7.154154268194902</v>
      </c>
      <c r="DA53" s="4">
        <f t="shared" si="151"/>
        <v>7.154154268194902</v>
      </c>
      <c r="DB53" s="4">
        <f t="shared" si="151"/>
        <v>7.154154268194902</v>
      </c>
      <c r="DC53" s="4">
        <f t="shared" si="151"/>
        <v>5.5953545412849728</v>
      </c>
      <c r="DD53" s="4">
        <f t="shared" si="151"/>
        <v>5.5953545412849728</v>
      </c>
      <c r="DE53" s="4">
        <f t="shared" si="151"/>
        <v>7.8910244424860263</v>
      </c>
      <c r="DF53" s="4">
        <f t="shared" si="151"/>
        <v>7.8910244424860263</v>
      </c>
      <c r="DG53" s="4">
        <f t="shared" si="151"/>
        <v>7.8470922885649514</v>
      </c>
      <c r="DH53" s="4">
        <f t="shared" si="151"/>
        <v>7.8470922885649514</v>
      </c>
      <c r="DI53" s="4">
        <f t="shared" si="151"/>
        <v>7.8470922885649514</v>
      </c>
      <c r="DJ53" s="4">
        <f t="shared" si="151"/>
        <v>7.8470922885649514</v>
      </c>
      <c r="DK53" s="4">
        <f t="shared" si="151"/>
        <v>7.8470922885649514</v>
      </c>
      <c r="DL53" s="4">
        <f t="shared" si="151"/>
        <v>7.8470922885649514</v>
      </c>
      <c r="DM53" s="4">
        <f t="shared" si="151"/>
        <v>9.2906563670728506</v>
      </c>
      <c r="DN53" s="4">
        <f t="shared" si="151"/>
        <v>9.2906563670728506</v>
      </c>
      <c r="DO53" s="4">
        <f t="shared" si="151"/>
        <v>9.4853110822776756</v>
      </c>
      <c r="DP53" s="4">
        <f t="shared" si="151"/>
        <v>9.4853110822776756</v>
      </c>
      <c r="DQ53" s="4">
        <f t="shared" si="151"/>
        <v>9.4853110822776756</v>
      </c>
      <c r="DR53" s="4">
        <f t="shared" si="151"/>
        <v>9.4853110822776756</v>
      </c>
      <c r="DS53" s="4">
        <f t="shared" si="151"/>
        <v>9.4853110822776756</v>
      </c>
      <c r="DT53" s="4">
        <f t="shared" si="151"/>
        <v>9.4853110822776756</v>
      </c>
      <c r="DU53" s="4">
        <f t="shared" si="151"/>
        <v>9.4853110822776756</v>
      </c>
      <c r="DV53" s="4">
        <f t="shared" si="151"/>
        <v>9.4853110822776756</v>
      </c>
      <c r="DW53" s="4">
        <f t="shared" si="151"/>
        <v>9.4853110822776756</v>
      </c>
      <c r="DX53" s="4">
        <f t="shared" si="151"/>
        <v>9.4853110822776756</v>
      </c>
      <c r="DY53" s="4">
        <f t="shared" si="151"/>
        <v>9.4853110822776756</v>
      </c>
      <c r="DZ53" s="4">
        <f t="shared" si="151"/>
        <v>1.3280157555792003</v>
      </c>
      <c r="EA53" s="4">
        <f t="shared" si="151"/>
        <v>1.3280157555792003</v>
      </c>
      <c r="EB53" s="4">
        <f t="shared" ref="EB53:FG53" si="152">IF(ISNUMBER(EB47),EB47*3,EA53)</f>
        <v>1.3280157555792003</v>
      </c>
      <c r="EC53" s="4">
        <f t="shared" si="152"/>
        <v>1.3280157555792003</v>
      </c>
      <c r="ED53" s="4">
        <f t="shared" si="152"/>
        <v>1.3280157555792003</v>
      </c>
      <c r="EE53" s="4">
        <f t="shared" si="152"/>
        <v>1.3280157555792003</v>
      </c>
      <c r="EF53" s="4">
        <f t="shared" si="152"/>
        <v>1.3280157555792003</v>
      </c>
      <c r="EG53" s="4">
        <f t="shared" si="152"/>
        <v>1.3280157555792003</v>
      </c>
      <c r="EH53" s="4">
        <f t="shared" si="152"/>
        <v>4.1735618999169031</v>
      </c>
      <c r="EI53" s="4">
        <f t="shared" si="152"/>
        <v>4.1735618999169031</v>
      </c>
      <c r="EJ53" s="4">
        <f t="shared" si="152"/>
        <v>4.1735618999169031</v>
      </c>
      <c r="EK53" s="4">
        <f t="shared" si="152"/>
        <v>4.1735618999169031</v>
      </c>
      <c r="EL53" s="4">
        <f t="shared" si="152"/>
        <v>4.1735618999169031</v>
      </c>
      <c r="EM53" s="4">
        <f t="shared" si="152"/>
        <v>4.1735618999169031</v>
      </c>
      <c r="EN53" s="4">
        <f t="shared" si="152"/>
        <v>4.1735618999169031</v>
      </c>
      <c r="EO53" s="4">
        <f t="shared" si="152"/>
        <v>4.1735618999169031</v>
      </c>
      <c r="EP53" s="4">
        <f t="shared" si="152"/>
        <v>4.1735618999169031</v>
      </c>
      <c r="EQ53" s="4">
        <f t="shared" si="152"/>
        <v>4.1735618999169031</v>
      </c>
      <c r="ER53" s="4">
        <f t="shared" si="152"/>
        <v>4.1735618999169031</v>
      </c>
      <c r="ES53" s="4">
        <f t="shared" si="152"/>
        <v>4.1735618999169031</v>
      </c>
      <c r="ET53" s="4">
        <f t="shared" si="152"/>
        <v>4.1735618999169031</v>
      </c>
      <c r="EU53" s="4">
        <f t="shared" si="152"/>
        <v>4.1735618999169031</v>
      </c>
      <c r="EV53" s="4">
        <f t="shared" si="152"/>
        <v>4.1735618999169031</v>
      </c>
      <c r="EW53" s="4">
        <f t="shared" si="152"/>
        <v>4.1735618999169031</v>
      </c>
      <c r="EX53" s="4">
        <f t="shared" si="152"/>
        <v>4.1735618999169031</v>
      </c>
      <c r="EY53" s="4">
        <f t="shared" si="152"/>
        <v>4.1735618999169031</v>
      </c>
      <c r="EZ53" s="4">
        <f t="shared" si="152"/>
        <v>4.1735618999169031</v>
      </c>
      <c r="FA53" s="4">
        <f t="shared" si="152"/>
        <v>4.1735618999169031</v>
      </c>
      <c r="FB53" s="4">
        <f t="shared" si="152"/>
        <v>4.1735618999169031</v>
      </c>
      <c r="FC53" s="4">
        <f t="shared" si="152"/>
        <v>4.1735618999169031</v>
      </c>
      <c r="FD53" s="4">
        <f t="shared" si="152"/>
        <v>4.1735618999169031</v>
      </c>
      <c r="FE53" s="4">
        <f t="shared" si="152"/>
        <v>4.1735618999169031</v>
      </c>
      <c r="FF53" s="4">
        <f t="shared" si="152"/>
        <v>4.1735618999169031</v>
      </c>
      <c r="FG53" s="4">
        <f t="shared" si="152"/>
        <v>4.1735618999169031</v>
      </c>
      <c r="FH53" s="4">
        <f t="shared" ref="FH53:FS53" si="153">IF(ISNUMBER(FH47),FH47*3,FG53)</f>
        <v>9.1167155713674788</v>
      </c>
      <c r="FI53" s="4">
        <f t="shared" si="153"/>
        <v>9.1167155713674788</v>
      </c>
      <c r="FJ53" s="4">
        <f t="shared" si="153"/>
        <v>9.1167155713674788</v>
      </c>
      <c r="FK53" s="4">
        <f t="shared" si="153"/>
        <v>9.1167155713674788</v>
      </c>
      <c r="FL53" s="4">
        <f t="shared" si="153"/>
        <v>9.1167155713674788</v>
      </c>
      <c r="FM53" s="4">
        <f t="shared" si="153"/>
        <v>9.1167155713674788</v>
      </c>
      <c r="FN53" s="4">
        <f t="shared" si="153"/>
        <v>9.1167155713674788</v>
      </c>
      <c r="FO53" s="4">
        <f t="shared" si="153"/>
        <v>9.1167155713674788</v>
      </c>
      <c r="FP53" s="4">
        <f t="shared" si="153"/>
        <v>9.1167155713674788</v>
      </c>
      <c r="FQ53" s="4">
        <f t="shared" si="153"/>
        <v>9.1167155713674788</v>
      </c>
      <c r="FR53" s="4">
        <f t="shared" si="153"/>
        <v>9.1167155713674788</v>
      </c>
      <c r="FS53" s="4">
        <f t="shared" si="153"/>
        <v>9.1167155713674788</v>
      </c>
    </row>
    <row r="54" spans="1:175" x14ac:dyDescent="0.25">
      <c r="A54" s="4" t="s">
        <v>30</v>
      </c>
      <c r="B54" s="12" t="s">
        <v>8</v>
      </c>
      <c r="C54" s="4">
        <f>IF(C48&gt;0,C48*3,0)</f>
        <v>0</v>
      </c>
      <c r="D54" s="4">
        <f t="shared" ref="D54:AI54" si="154">IF(ISNUMBER(D48),D48*3,C54)</f>
        <v>0</v>
      </c>
      <c r="E54" s="4">
        <f t="shared" si="154"/>
        <v>0</v>
      </c>
      <c r="F54" s="4">
        <f t="shared" si="154"/>
        <v>0</v>
      </c>
      <c r="G54" s="4">
        <f t="shared" si="154"/>
        <v>0</v>
      </c>
      <c r="H54" s="4">
        <f t="shared" si="154"/>
        <v>0</v>
      </c>
      <c r="I54" s="4">
        <f t="shared" si="154"/>
        <v>0</v>
      </c>
      <c r="J54" s="4">
        <f t="shared" si="154"/>
        <v>0</v>
      </c>
      <c r="K54" s="4">
        <f t="shared" si="154"/>
        <v>0</v>
      </c>
      <c r="L54" s="4">
        <f t="shared" si="154"/>
        <v>0</v>
      </c>
      <c r="M54" s="4">
        <f t="shared" si="154"/>
        <v>0</v>
      </c>
      <c r="N54" s="4">
        <f t="shared" si="154"/>
        <v>0</v>
      </c>
      <c r="O54" s="4">
        <f t="shared" si="154"/>
        <v>0</v>
      </c>
      <c r="P54" s="4">
        <f t="shared" si="154"/>
        <v>0</v>
      </c>
      <c r="Q54" s="4">
        <f t="shared" si="154"/>
        <v>0</v>
      </c>
      <c r="R54" s="4">
        <f t="shared" si="154"/>
        <v>0</v>
      </c>
      <c r="S54" s="4">
        <f t="shared" si="154"/>
        <v>0</v>
      </c>
      <c r="T54" s="4">
        <f t="shared" si="154"/>
        <v>0</v>
      </c>
      <c r="U54" s="4">
        <f t="shared" si="154"/>
        <v>0</v>
      </c>
      <c r="V54" s="4">
        <f t="shared" si="154"/>
        <v>0</v>
      </c>
      <c r="W54" s="4">
        <f t="shared" si="154"/>
        <v>0</v>
      </c>
      <c r="X54" s="4">
        <f t="shared" si="154"/>
        <v>0</v>
      </c>
      <c r="Y54" s="4">
        <f t="shared" si="154"/>
        <v>0</v>
      </c>
      <c r="Z54" s="4">
        <f t="shared" si="154"/>
        <v>0</v>
      </c>
      <c r="AA54" s="4">
        <f t="shared" si="154"/>
        <v>10.295971515341101</v>
      </c>
      <c r="AB54" s="4">
        <f t="shared" si="154"/>
        <v>10.295971515341101</v>
      </c>
      <c r="AC54" s="4">
        <f t="shared" si="154"/>
        <v>10.295971515341101</v>
      </c>
      <c r="AD54" s="4">
        <f t="shared" si="154"/>
        <v>10.295971515341101</v>
      </c>
      <c r="AE54" s="4">
        <f t="shared" si="154"/>
        <v>9.6097369165684512</v>
      </c>
      <c r="AF54" s="4">
        <f t="shared" si="154"/>
        <v>9.6097369165684512</v>
      </c>
      <c r="AG54" s="4">
        <f t="shared" si="154"/>
        <v>9.2379958155109527</v>
      </c>
      <c r="AH54" s="4">
        <f t="shared" si="154"/>
        <v>9.2379958155109527</v>
      </c>
      <c r="AI54" s="4">
        <f t="shared" si="154"/>
        <v>10.430515775616749</v>
      </c>
      <c r="AJ54" s="4">
        <f t="shared" ref="AJ54:BO54" si="155">IF(ISNUMBER(AJ48),AJ48*3,AI54)</f>
        <v>10.430515775616749</v>
      </c>
      <c r="AK54" s="4">
        <f t="shared" si="155"/>
        <v>10.430515775616749</v>
      </c>
      <c r="AL54" s="4">
        <f t="shared" si="155"/>
        <v>10.430515775616749</v>
      </c>
      <c r="AM54" s="4">
        <f t="shared" si="155"/>
        <v>10.430515775616749</v>
      </c>
      <c r="AN54" s="4">
        <f t="shared" si="155"/>
        <v>6.0343754173355286</v>
      </c>
      <c r="AO54" s="4">
        <f t="shared" si="155"/>
        <v>6.0343754173355286</v>
      </c>
      <c r="AP54" s="4">
        <f t="shared" si="155"/>
        <v>5.3049107212906517</v>
      </c>
      <c r="AQ54" s="4">
        <f t="shared" si="155"/>
        <v>5.3049107212906517</v>
      </c>
      <c r="AR54" s="4">
        <f t="shared" si="155"/>
        <v>5.3049107212906517</v>
      </c>
      <c r="AS54" s="4">
        <f t="shared" si="155"/>
        <v>5.3049107212906517</v>
      </c>
      <c r="AT54" s="4">
        <f t="shared" si="155"/>
        <v>5.1885001619612998</v>
      </c>
      <c r="AU54" s="4">
        <f t="shared" si="155"/>
        <v>5.1885001619612998</v>
      </c>
      <c r="AV54" s="4">
        <f t="shared" si="155"/>
        <v>5.8313399130415497</v>
      </c>
      <c r="AW54" s="4">
        <f t="shared" si="155"/>
        <v>5.8313399130415497</v>
      </c>
      <c r="AX54" s="4">
        <f t="shared" si="155"/>
        <v>5.8313399130415497</v>
      </c>
      <c r="AY54" s="4">
        <f t="shared" si="155"/>
        <v>6.848847789466725</v>
      </c>
      <c r="AZ54" s="4">
        <f t="shared" si="155"/>
        <v>6.848847789466725</v>
      </c>
      <c r="BA54" s="4">
        <f t="shared" si="155"/>
        <v>6.7837612093828543</v>
      </c>
      <c r="BB54" s="4">
        <f t="shared" si="155"/>
        <v>6.7837612093828543</v>
      </c>
      <c r="BC54" s="4">
        <f t="shared" si="155"/>
        <v>8.0897339767071763</v>
      </c>
      <c r="BD54" s="4">
        <f t="shared" si="155"/>
        <v>8.0897339767071763</v>
      </c>
      <c r="BE54" s="4">
        <f t="shared" si="155"/>
        <v>8.0897339767071763</v>
      </c>
      <c r="BF54" s="4">
        <f t="shared" si="155"/>
        <v>8.0897339767071763</v>
      </c>
      <c r="BG54" s="4">
        <f t="shared" si="155"/>
        <v>8.0897339767071763</v>
      </c>
      <c r="BH54" s="4">
        <f t="shared" si="155"/>
        <v>7.813277054099248</v>
      </c>
      <c r="BI54" s="4">
        <f t="shared" si="155"/>
        <v>7.813277054099248</v>
      </c>
      <c r="BJ54" s="4">
        <f t="shared" si="155"/>
        <v>7.9615104552487495</v>
      </c>
      <c r="BK54" s="4">
        <f t="shared" si="155"/>
        <v>7.9615104552487495</v>
      </c>
      <c r="BL54" s="4">
        <f t="shared" si="155"/>
        <v>7.9615104552487495</v>
      </c>
      <c r="BM54" s="4">
        <f t="shared" si="155"/>
        <v>8.8973699331772504</v>
      </c>
      <c r="BN54" s="4">
        <f t="shared" si="155"/>
        <v>8.7566082738837761</v>
      </c>
      <c r="BO54" s="4">
        <f t="shared" si="155"/>
        <v>8.7566082738837761</v>
      </c>
      <c r="BP54" s="4">
        <f t="shared" ref="BP54:CU54" si="156">IF(ISNUMBER(BP48),BP48*3,BO54)</f>
        <v>9.0012422305935758</v>
      </c>
      <c r="BQ54" s="4">
        <f t="shared" si="156"/>
        <v>9.4587469723926745</v>
      </c>
      <c r="BR54" s="4">
        <f t="shared" si="156"/>
        <v>9.4587469723926745</v>
      </c>
      <c r="BS54" s="4">
        <f t="shared" si="156"/>
        <v>9.4587469723926745</v>
      </c>
      <c r="BT54" s="4">
        <f t="shared" si="156"/>
        <v>9.4587469723926745</v>
      </c>
      <c r="BU54" s="4">
        <f t="shared" si="156"/>
        <v>9.4587469723926745</v>
      </c>
      <c r="BV54" s="4">
        <f t="shared" si="156"/>
        <v>8.4075001622618224</v>
      </c>
      <c r="BW54" s="4">
        <f t="shared" si="156"/>
        <v>8.4075001622618224</v>
      </c>
      <c r="BX54" s="4">
        <f t="shared" si="156"/>
        <v>9.1039524234329985</v>
      </c>
      <c r="BY54" s="4">
        <f t="shared" si="156"/>
        <v>9.1039524234329985</v>
      </c>
      <c r="BZ54" s="4">
        <f t="shared" si="156"/>
        <v>9.1039524234329985</v>
      </c>
      <c r="CA54" s="4">
        <f t="shared" si="156"/>
        <v>9.3264060391314754</v>
      </c>
      <c r="CB54" s="4">
        <f t="shared" si="156"/>
        <v>9.3264060391314754</v>
      </c>
      <c r="CC54" s="4">
        <f t="shared" si="156"/>
        <v>6.7118960102136009</v>
      </c>
      <c r="CD54" s="4">
        <f t="shared" si="156"/>
        <v>6.7118960102136009</v>
      </c>
      <c r="CE54" s="4">
        <f t="shared" si="156"/>
        <v>5.4578116772814003</v>
      </c>
      <c r="CF54" s="4">
        <f t="shared" si="156"/>
        <v>5.4578116772814003</v>
      </c>
      <c r="CG54" s="4">
        <f t="shared" si="156"/>
        <v>5.4578116772814003</v>
      </c>
      <c r="CH54" s="4">
        <f t="shared" si="156"/>
        <v>5.4578116772814003</v>
      </c>
      <c r="CI54" s="4">
        <f t="shared" si="156"/>
        <v>5.4578116772814003</v>
      </c>
      <c r="CJ54" s="4">
        <f t="shared" si="156"/>
        <v>1.6918731165784506</v>
      </c>
      <c r="CK54" s="4">
        <f t="shared" si="156"/>
        <v>1.6918731165784506</v>
      </c>
      <c r="CL54" s="4">
        <f t="shared" si="156"/>
        <v>3.423201594512927</v>
      </c>
      <c r="CM54" s="4">
        <f t="shared" si="156"/>
        <v>3.423201594512927</v>
      </c>
      <c r="CN54" s="4">
        <f t="shared" si="156"/>
        <v>3.423201594512927</v>
      </c>
      <c r="CO54" s="4">
        <f t="shared" si="156"/>
        <v>3.505351182239774</v>
      </c>
      <c r="CP54" s="4">
        <f t="shared" si="156"/>
        <v>3.505351182239774</v>
      </c>
      <c r="CQ54" s="4">
        <f t="shared" si="156"/>
        <v>5.2679521508562743</v>
      </c>
      <c r="CR54" s="4">
        <f t="shared" si="156"/>
        <v>5.2679521508562743</v>
      </c>
      <c r="CS54" s="4">
        <f t="shared" si="156"/>
        <v>4.3879331111742754</v>
      </c>
      <c r="CT54" s="4">
        <f t="shared" si="156"/>
        <v>4.3879331111742754</v>
      </c>
      <c r="CU54" s="4">
        <f t="shared" si="156"/>
        <v>4.3879331111742754</v>
      </c>
      <c r="CV54" s="4">
        <f t="shared" ref="CV54:EA54" si="157">IF(ISNUMBER(CV48),CV48*3,CU54)</f>
        <v>4.3879331111742754</v>
      </c>
      <c r="CW54" s="4">
        <f t="shared" si="157"/>
        <v>4.3879331111742754</v>
      </c>
      <c r="CX54" s="4">
        <f t="shared" si="157"/>
        <v>6.1581320802616482</v>
      </c>
      <c r="CY54" s="4">
        <f t="shared" si="157"/>
        <v>6.1581320802616482</v>
      </c>
      <c r="CZ54" s="4">
        <f t="shared" si="157"/>
        <v>7.2102517436132967</v>
      </c>
      <c r="DA54" s="4">
        <f t="shared" si="157"/>
        <v>7.2102517436132967</v>
      </c>
      <c r="DB54" s="4">
        <f t="shared" si="157"/>
        <v>7.2102517436132967</v>
      </c>
      <c r="DC54" s="4">
        <f t="shared" si="157"/>
        <v>6.2530551633084741</v>
      </c>
      <c r="DD54" s="4">
        <f t="shared" si="157"/>
        <v>6.2530551633084741</v>
      </c>
      <c r="DE54" s="4">
        <f t="shared" si="157"/>
        <v>7.1337531443456985</v>
      </c>
      <c r="DF54" s="4">
        <f t="shared" si="157"/>
        <v>7.1337531443456985</v>
      </c>
      <c r="DG54" s="4">
        <f t="shared" si="157"/>
        <v>7.3974408165658492</v>
      </c>
      <c r="DH54" s="4">
        <f t="shared" si="157"/>
        <v>7.3974408165658492</v>
      </c>
      <c r="DI54" s="4">
        <f t="shared" si="157"/>
        <v>7.3974408165658492</v>
      </c>
      <c r="DJ54" s="4">
        <f t="shared" si="157"/>
        <v>7.3974408165658492</v>
      </c>
      <c r="DK54" s="4">
        <f t="shared" si="157"/>
        <v>7.3974408165658492</v>
      </c>
      <c r="DL54" s="4">
        <f t="shared" si="157"/>
        <v>7.3974408165658492</v>
      </c>
      <c r="DM54" s="4">
        <f t="shared" si="157"/>
        <v>7.2636610869802478</v>
      </c>
      <c r="DN54" s="4">
        <f t="shared" si="157"/>
        <v>7.2636610869802478</v>
      </c>
      <c r="DO54" s="4">
        <f t="shared" si="157"/>
        <v>8.2032990303200251</v>
      </c>
      <c r="DP54" s="4">
        <f t="shared" si="157"/>
        <v>8.2032990303200251</v>
      </c>
      <c r="DQ54" s="4">
        <f t="shared" si="157"/>
        <v>8.2032990303200251</v>
      </c>
      <c r="DR54" s="4">
        <f t="shared" si="157"/>
        <v>8.2032990303200251</v>
      </c>
      <c r="DS54" s="4">
        <f t="shared" si="157"/>
        <v>8.2032990303200251</v>
      </c>
      <c r="DT54" s="4">
        <f t="shared" si="157"/>
        <v>8.2032990303200251</v>
      </c>
      <c r="DU54" s="4">
        <f t="shared" si="157"/>
        <v>8.2032990303200251</v>
      </c>
      <c r="DV54" s="4">
        <f t="shared" si="157"/>
        <v>8.2032990303200251</v>
      </c>
      <c r="DW54" s="4">
        <f t="shared" si="157"/>
        <v>8.2032990303200251</v>
      </c>
      <c r="DX54" s="4">
        <f t="shared" si="157"/>
        <v>8.2032990303200251</v>
      </c>
      <c r="DY54" s="4">
        <f t="shared" si="157"/>
        <v>8.2032990303200251</v>
      </c>
      <c r="DZ54" s="4">
        <f t="shared" si="157"/>
        <v>1.2337533458327252</v>
      </c>
      <c r="EA54" s="4">
        <f t="shared" si="157"/>
        <v>1.2337533458327252</v>
      </c>
      <c r="EB54" s="4">
        <f t="shared" ref="EB54:FG54" si="158">IF(ISNUMBER(EB48),EB48*3,EA54)</f>
        <v>1.2337533458327252</v>
      </c>
      <c r="EC54" s="4">
        <f t="shared" si="158"/>
        <v>1.2337533458327252</v>
      </c>
      <c r="ED54" s="4">
        <f t="shared" si="158"/>
        <v>1.2337533458327252</v>
      </c>
      <c r="EE54" s="4">
        <f t="shared" si="158"/>
        <v>1.2337533458327252</v>
      </c>
      <c r="EF54" s="4">
        <f t="shared" si="158"/>
        <v>1.2337533458327252</v>
      </c>
      <c r="EG54" s="4">
        <f t="shared" si="158"/>
        <v>1.2337533458327252</v>
      </c>
      <c r="EH54" s="4">
        <f t="shared" si="158"/>
        <v>5.2291706962852489</v>
      </c>
      <c r="EI54" s="4">
        <f t="shared" si="158"/>
        <v>5.2291706962852489</v>
      </c>
      <c r="EJ54" s="4">
        <f t="shared" si="158"/>
        <v>5.2291706962852489</v>
      </c>
      <c r="EK54" s="4">
        <f t="shared" si="158"/>
        <v>5.2291706962852489</v>
      </c>
      <c r="EL54" s="4">
        <f t="shared" si="158"/>
        <v>5.2291706962852489</v>
      </c>
      <c r="EM54" s="4">
        <f t="shared" si="158"/>
        <v>5.2291706962852489</v>
      </c>
      <c r="EN54" s="4">
        <f t="shared" si="158"/>
        <v>5.2291706962852489</v>
      </c>
      <c r="EO54" s="4">
        <f t="shared" si="158"/>
        <v>5.2291706962852489</v>
      </c>
      <c r="EP54" s="4">
        <f t="shared" si="158"/>
        <v>5.2291706962852489</v>
      </c>
      <c r="EQ54" s="4">
        <f t="shared" si="158"/>
        <v>5.2291706962852489</v>
      </c>
      <c r="ER54" s="4">
        <f t="shared" si="158"/>
        <v>5.2291706962852489</v>
      </c>
      <c r="ES54" s="4">
        <f t="shared" si="158"/>
        <v>5.2291706962852489</v>
      </c>
      <c r="ET54" s="4">
        <f t="shared" si="158"/>
        <v>5.2291706962852489</v>
      </c>
      <c r="EU54" s="4">
        <f t="shared" si="158"/>
        <v>5.2291706962852489</v>
      </c>
      <c r="EV54" s="4">
        <f t="shared" si="158"/>
        <v>5.2291706962852489</v>
      </c>
      <c r="EW54" s="4">
        <f t="shared" si="158"/>
        <v>5.2291706962852489</v>
      </c>
      <c r="EX54" s="4">
        <f t="shared" si="158"/>
        <v>5.2291706962852489</v>
      </c>
      <c r="EY54" s="4">
        <f t="shared" si="158"/>
        <v>5.2291706962852489</v>
      </c>
      <c r="EZ54" s="4">
        <f t="shared" si="158"/>
        <v>5.2291706962852489</v>
      </c>
      <c r="FA54" s="4">
        <f t="shared" si="158"/>
        <v>5.2291706962852489</v>
      </c>
      <c r="FB54" s="4">
        <f t="shared" si="158"/>
        <v>5.2291706962852489</v>
      </c>
      <c r="FC54" s="4">
        <f t="shared" si="158"/>
        <v>5.2291706962852489</v>
      </c>
      <c r="FD54" s="4">
        <f t="shared" si="158"/>
        <v>5.2291706962852489</v>
      </c>
      <c r="FE54" s="4">
        <f t="shared" si="158"/>
        <v>5.2291706962852489</v>
      </c>
      <c r="FF54" s="4">
        <f t="shared" si="158"/>
        <v>5.2291706962852489</v>
      </c>
      <c r="FG54" s="4">
        <f t="shared" si="158"/>
        <v>5.2291706962852489</v>
      </c>
      <c r="FH54" s="4">
        <f t="shared" ref="FH54:FS54" si="159">IF(ISNUMBER(FH48),FH48*3,FG54)</f>
        <v>10.2347239390308</v>
      </c>
      <c r="FI54" s="4">
        <f t="shared" si="159"/>
        <v>10.2347239390308</v>
      </c>
      <c r="FJ54" s="4">
        <f t="shared" si="159"/>
        <v>10.2347239390308</v>
      </c>
      <c r="FK54" s="4">
        <f t="shared" si="159"/>
        <v>10.2347239390308</v>
      </c>
      <c r="FL54" s="4">
        <f t="shared" si="159"/>
        <v>10.2347239390308</v>
      </c>
      <c r="FM54" s="4">
        <f t="shared" si="159"/>
        <v>10.2347239390308</v>
      </c>
      <c r="FN54" s="4">
        <f t="shared" si="159"/>
        <v>10.2347239390308</v>
      </c>
      <c r="FO54" s="4">
        <f t="shared" si="159"/>
        <v>10.2347239390308</v>
      </c>
      <c r="FP54" s="4">
        <f t="shared" si="159"/>
        <v>10.2347239390308</v>
      </c>
      <c r="FQ54" s="4">
        <f t="shared" si="159"/>
        <v>10.2347239390308</v>
      </c>
      <c r="FR54" s="4">
        <f t="shared" si="159"/>
        <v>10.2347239390308</v>
      </c>
      <c r="FS54" s="4">
        <f t="shared" si="159"/>
        <v>10.2347239390308</v>
      </c>
    </row>
    <row r="55" spans="1:175" x14ac:dyDescent="0.25">
      <c r="A55" s="4" t="s">
        <v>32</v>
      </c>
      <c r="B55" s="12" t="s">
        <v>8</v>
      </c>
      <c r="C55">
        <f t="shared" ref="C55:AP55" si="160">IF(C$6&lt;=450,C51+(C$6-150)/300*C52,0)</f>
        <v>0</v>
      </c>
      <c r="D55">
        <f t="shared" si="160"/>
        <v>0</v>
      </c>
      <c r="E55">
        <f t="shared" si="160"/>
        <v>0</v>
      </c>
      <c r="F55">
        <f t="shared" si="160"/>
        <v>0</v>
      </c>
      <c r="G55">
        <f t="shared" si="160"/>
        <v>0</v>
      </c>
      <c r="H55">
        <f t="shared" si="160"/>
        <v>0</v>
      </c>
      <c r="I55">
        <f t="shared" si="160"/>
        <v>0</v>
      </c>
      <c r="J55">
        <f t="shared" si="160"/>
        <v>0</v>
      </c>
      <c r="K55">
        <f t="shared" si="160"/>
        <v>0</v>
      </c>
      <c r="L55">
        <f t="shared" si="160"/>
        <v>0</v>
      </c>
      <c r="M55">
        <f t="shared" si="160"/>
        <v>0</v>
      </c>
      <c r="N55">
        <f t="shared" si="160"/>
        <v>0</v>
      </c>
      <c r="O55">
        <f t="shared" si="160"/>
        <v>0</v>
      </c>
      <c r="P55">
        <f t="shared" si="160"/>
        <v>0</v>
      </c>
      <c r="Q55">
        <f t="shared" si="160"/>
        <v>0</v>
      </c>
      <c r="R55">
        <f t="shared" si="160"/>
        <v>0</v>
      </c>
      <c r="S55">
        <f t="shared" si="160"/>
        <v>0</v>
      </c>
      <c r="T55">
        <f t="shared" si="160"/>
        <v>0</v>
      </c>
      <c r="U55">
        <f t="shared" si="160"/>
        <v>0</v>
      </c>
      <c r="V55">
        <f t="shared" si="160"/>
        <v>0</v>
      </c>
      <c r="W55">
        <f t="shared" si="160"/>
        <v>0</v>
      </c>
      <c r="X55">
        <f t="shared" si="160"/>
        <v>0</v>
      </c>
      <c r="Y55">
        <f t="shared" si="160"/>
        <v>0</v>
      </c>
      <c r="Z55">
        <f t="shared" si="160"/>
        <v>0</v>
      </c>
      <c r="AA55">
        <f t="shared" si="160"/>
        <v>21.169293833891857</v>
      </c>
      <c r="AB55">
        <f t="shared" si="160"/>
        <v>21.817633776951801</v>
      </c>
      <c r="AC55">
        <f t="shared" si="160"/>
        <v>22.46597372001175</v>
      </c>
      <c r="AD55">
        <f t="shared" si="160"/>
        <v>23.114313663071698</v>
      </c>
      <c r="AE55">
        <f t="shared" si="160"/>
        <v>20.02744517515934</v>
      </c>
      <c r="AF55">
        <f t="shared" si="160"/>
        <v>20.43948859617846</v>
      </c>
      <c r="AG55">
        <f t="shared" si="160"/>
        <v>28.337715564862975</v>
      </c>
      <c r="AH55">
        <f t="shared" si="160"/>
        <v>28.884510619527134</v>
      </c>
      <c r="AI55">
        <f t="shared" si="160"/>
        <v>3.1590709693516668</v>
      </c>
      <c r="AJ55">
        <f t="shared" si="160"/>
        <v>3.1932523992990993</v>
      </c>
      <c r="AK55">
        <f t="shared" si="160"/>
        <v>3.2274338292465319</v>
      </c>
      <c r="AL55">
        <f t="shared" si="160"/>
        <v>3.261615259193964</v>
      </c>
      <c r="AM55">
        <f t="shared" si="160"/>
        <v>3.2957966891413966</v>
      </c>
      <c r="AN55">
        <f t="shared" si="160"/>
        <v>32.731272894728079</v>
      </c>
      <c r="AO55">
        <f t="shared" si="160"/>
        <v>33.450264600193158</v>
      </c>
      <c r="AP55">
        <f t="shared" si="160"/>
        <v>9.8248248331677974</v>
      </c>
      <c r="AQ55">
        <f>IF(AQ$6&lt;=450,AQ51+(AQ$6-150)/300*AQ52,0)</f>
        <v>0</v>
      </c>
      <c r="AR55">
        <f>IF(AR$6&lt;=450,AR51+(AR$6-150)/300*AR52,0)</f>
        <v>0</v>
      </c>
      <c r="AS55">
        <f>IF(AS$6&lt;=450,AS51+(AS$6-150)/300*AS52,0)</f>
        <v>0</v>
      </c>
      <c r="AT55">
        <f>IF(AT$6&lt;=450,AT51+(AT$6-150)/300*AT52,0)</f>
        <v>0</v>
      </c>
      <c r="AU55">
        <f t="shared" ref="AU55:DF55" si="161">IF(AU$6&lt;=450,AU51+(AU$6-150)/300*AU52,0)</f>
        <v>0</v>
      </c>
      <c r="AV55">
        <f t="shared" si="161"/>
        <v>0</v>
      </c>
      <c r="AW55">
        <f t="shared" si="161"/>
        <v>0</v>
      </c>
      <c r="AX55">
        <f t="shared" si="161"/>
        <v>0</v>
      </c>
      <c r="AY55">
        <f t="shared" si="161"/>
        <v>0</v>
      </c>
      <c r="AZ55">
        <f t="shared" si="161"/>
        <v>0</v>
      </c>
      <c r="BA55">
        <f t="shared" si="161"/>
        <v>0</v>
      </c>
      <c r="BB55">
        <f t="shared" si="161"/>
        <v>0</v>
      </c>
      <c r="BC55">
        <f t="shared" si="161"/>
        <v>0</v>
      </c>
      <c r="BD55">
        <f t="shared" si="161"/>
        <v>0</v>
      </c>
      <c r="BE55">
        <f t="shared" si="161"/>
        <v>0</v>
      </c>
      <c r="BF55">
        <f t="shared" si="161"/>
        <v>0</v>
      </c>
      <c r="BG55">
        <f t="shared" si="161"/>
        <v>0</v>
      </c>
      <c r="BH55">
        <f t="shared" si="161"/>
        <v>0</v>
      </c>
      <c r="BI55">
        <f t="shared" si="161"/>
        <v>0</v>
      </c>
      <c r="BJ55">
        <f t="shared" si="161"/>
        <v>0</v>
      </c>
      <c r="BK55">
        <f t="shared" si="161"/>
        <v>0</v>
      </c>
      <c r="BL55">
        <f t="shared" si="161"/>
        <v>0</v>
      </c>
      <c r="BM55">
        <f t="shared" si="161"/>
        <v>0</v>
      </c>
      <c r="BN55">
        <f t="shared" si="161"/>
        <v>0</v>
      </c>
      <c r="BO55">
        <f t="shared" si="161"/>
        <v>0</v>
      </c>
      <c r="BP55">
        <f t="shared" si="161"/>
        <v>0</v>
      </c>
      <c r="BQ55">
        <f t="shared" si="161"/>
        <v>0</v>
      </c>
      <c r="BR55">
        <f t="shared" si="161"/>
        <v>0</v>
      </c>
      <c r="BS55">
        <f t="shared" si="161"/>
        <v>0</v>
      </c>
      <c r="BT55">
        <f t="shared" si="161"/>
        <v>0</v>
      </c>
      <c r="BU55">
        <f t="shared" si="161"/>
        <v>0</v>
      </c>
      <c r="BV55">
        <f t="shared" si="161"/>
        <v>0</v>
      </c>
      <c r="BW55">
        <f t="shared" si="161"/>
        <v>0</v>
      </c>
      <c r="BX55">
        <f t="shared" si="161"/>
        <v>0</v>
      </c>
      <c r="BY55">
        <f t="shared" si="161"/>
        <v>0</v>
      </c>
      <c r="BZ55">
        <f t="shared" si="161"/>
        <v>0</v>
      </c>
      <c r="CA55">
        <f t="shared" si="161"/>
        <v>0</v>
      </c>
      <c r="CB55">
        <f t="shared" si="161"/>
        <v>0</v>
      </c>
      <c r="CC55">
        <f t="shared" si="161"/>
        <v>0</v>
      </c>
      <c r="CD55">
        <f t="shared" si="161"/>
        <v>0</v>
      </c>
      <c r="CE55">
        <f t="shared" si="161"/>
        <v>0</v>
      </c>
      <c r="CF55">
        <f t="shared" si="161"/>
        <v>0</v>
      </c>
      <c r="CG55">
        <f t="shared" si="161"/>
        <v>0</v>
      </c>
      <c r="CH55">
        <f t="shared" si="161"/>
        <v>0</v>
      </c>
      <c r="CI55">
        <f t="shared" si="161"/>
        <v>0</v>
      </c>
      <c r="CJ55">
        <f t="shared" si="161"/>
        <v>0</v>
      </c>
      <c r="CK55">
        <f t="shared" si="161"/>
        <v>0</v>
      </c>
      <c r="CL55">
        <f t="shared" si="161"/>
        <v>0</v>
      </c>
      <c r="CM55">
        <f t="shared" si="161"/>
        <v>0</v>
      </c>
      <c r="CN55">
        <f t="shared" si="161"/>
        <v>0</v>
      </c>
      <c r="CO55">
        <f t="shared" si="161"/>
        <v>0</v>
      </c>
      <c r="CP55">
        <f t="shared" si="161"/>
        <v>0</v>
      </c>
      <c r="CQ55">
        <f t="shared" si="161"/>
        <v>0</v>
      </c>
      <c r="CR55">
        <f t="shared" si="161"/>
        <v>0</v>
      </c>
      <c r="CS55">
        <f t="shared" si="161"/>
        <v>0</v>
      </c>
      <c r="CT55">
        <f t="shared" si="161"/>
        <v>0</v>
      </c>
      <c r="CU55">
        <f t="shared" si="161"/>
        <v>0</v>
      </c>
      <c r="CV55">
        <f t="shared" si="161"/>
        <v>0</v>
      </c>
      <c r="CW55">
        <f t="shared" si="161"/>
        <v>0</v>
      </c>
      <c r="CX55">
        <f t="shared" si="161"/>
        <v>0</v>
      </c>
      <c r="CY55">
        <f t="shared" si="161"/>
        <v>0</v>
      </c>
      <c r="CZ55">
        <f t="shared" si="161"/>
        <v>0</v>
      </c>
      <c r="DA55">
        <f t="shared" si="161"/>
        <v>0</v>
      </c>
      <c r="DB55">
        <f t="shared" si="161"/>
        <v>0</v>
      </c>
      <c r="DC55">
        <f t="shared" si="161"/>
        <v>0</v>
      </c>
      <c r="DD55">
        <f t="shared" si="161"/>
        <v>0</v>
      </c>
      <c r="DE55">
        <f t="shared" si="161"/>
        <v>0</v>
      </c>
      <c r="DF55">
        <f t="shared" si="161"/>
        <v>0</v>
      </c>
      <c r="DG55">
        <f t="shared" ref="DG55:EI55" si="162">IF(DG$6&lt;=450,DG51+(DG$6-150)/300*DG52,0)</f>
        <v>0</v>
      </c>
      <c r="DH55">
        <f t="shared" si="162"/>
        <v>0</v>
      </c>
      <c r="DI55">
        <f t="shared" si="162"/>
        <v>0</v>
      </c>
      <c r="DJ55">
        <f t="shared" si="162"/>
        <v>0</v>
      </c>
      <c r="DK55">
        <f t="shared" si="162"/>
        <v>0</v>
      </c>
      <c r="DL55">
        <f t="shared" si="162"/>
        <v>0</v>
      </c>
      <c r="DM55">
        <f t="shared" si="162"/>
        <v>0</v>
      </c>
      <c r="DN55">
        <f t="shared" si="162"/>
        <v>0</v>
      </c>
      <c r="DO55">
        <f t="shared" si="162"/>
        <v>0</v>
      </c>
      <c r="DP55">
        <f t="shared" si="162"/>
        <v>0</v>
      </c>
      <c r="DQ55">
        <f t="shared" si="162"/>
        <v>0</v>
      </c>
      <c r="DR55">
        <f t="shared" si="162"/>
        <v>0</v>
      </c>
      <c r="DS55">
        <f t="shared" si="162"/>
        <v>0</v>
      </c>
      <c r="DT55">
        <f t="shared" si="162"/>
        <v>0</v>
      </c>
      <c r="DU55">
        <f t="shared" si="162"/>
        <v>0</v>
      </c>
      <c r="DV55">
        <f t="shared" si="162"/>
        <v>0</v>
      </c>
      <c r="DW55">
        <f t="shared" si="162"/>
        <v>0</v>
      </c>
      <c r="DX55">
        <f t="shared" si="162"/>
        <v>0</v>
      </c>
      <c r="DY55">
        <f t="shared" si="162"/>
        <v>0</v>
      </c>
      <c r="DZ55">
        <f t="shared" si="162"/>
        <v>0</v>
      </c>
      <c r="EA55">
        <f t="shared" si="162"/>
        <v>0</v>
      </c>
      <c r="EB55">
        <f t="shared" si="162"/>
        <v>0</v>
      </c>
      <c r="EC55">
        <f t="shared" si="162"/>
        <v>0</v>
      </c>
      <c r="ED55">
        <f t="shared" si="162"/>
        <v>0</v>
      </c>
      <c r="EE55">
        <f t="shared" si="162"/>
        <v>0</v>
      </c>
      <c r="EF55">
        <f t="shared" si="162"/>
        <v>0</v>
      </c>
      <c r="EG55">
        <f t="shared" si="162"/>
        <v>0</v>
      </c>
      <c r="EH55">
        <f t="shared" si="162"/>
        <v>0</v>
      </c>
      <c r="EI55">
        <f t="shared" si="162"/>
        <v>0</v>
      </c>
      <c r="EJ55">
        <f t="shared" ref="EJ55:ES55" si="163">IF(EJ$6&lt;=450,EJ51+(EJ$6-150)/300*EJ52,0)</f>
        <v>0</v>
      </c>
      <c r="EK55">
        <f t="shared" si="163"/>
        <v>0</v>
      </c>
      <c r="EL55">
        <f t="shared" si="163"/>
        <v>0</v>
      </c>
      <c r="EM55">
        <f t="shared" si="163"/>
        <v>0</v>
      </c>
      <c r="EN55">
        <f t="shared" si="163"/>
        <v>0</v>
      </c>
      <c r="EO55">
        <f t="shared" si="163"/>
        <v>0</v>
      </c>
      <c r="EP55">
        <f t="shared" si="163"/>
        <v>0</v>
      </c>
      <c r="EQ55">
        <f t="shared" si="163"/>
        <v>0</v>
      </c>
      <c r="ER55">
        <f t="shared" si="163"/>
        <v>0</v>
      </c>
      <c r="ES55">
        <f t="shared" si="163"/>
        <v>0</v>
      </c>
      <c r="ET55">
        <f t="shared" ref="ET55:FS55" si="164">IF(ET$6&lt;=450,ET51+(ET$6-150)/300*ET52,0)</f>
        <v>0</v>
      </c>
      <c r="EU55">
        <f t="shared" si="164"/>
        <v>0</v>
      </c>
      <c r="EV55">
        <f t="shared" si="164"/>
        <v>0</v>
      </c>
      <c r="EW55">
        <f t="shared" si="164"/>
        <v>0</v>
      </c>
      <c r="EX55">
        <f t="shared" si="164"/>
        <v>0</v>
      </c>
      <c r="EY55">
        <f t="shared" si="164"/>
        <v>0</v>
      </c>
      <c r="EZ55">
        <f t="shared" si="164"/>
        <v>0</v>
      </c>
      <c r="FA55">
        <f t="shared" si="164"/>
        <v>0</v>
      </c>
      <c r="FB55">
        <f t="shared" si="164"/>
        <v>0</v>
      </c>
      <c r="FC55">
        <f t="shared" si="164"/>
        <v>0</v>
      </c>
      <c r="FD55">
        <f t="shared" si="164"/>
        <v>0</v>
      </c>
      <c r="FE55">
        <f t="shared" si="164"/>
        <v>0</v>
      </c>
      <c r="FF55">
        <f t="shared" si="164"/>
        <v>0</v>
      </c>
      <c r="FG55">
        <f t="shared" si="164"/>
        <v>0</v>
      </c>
      <c r="FH55">
        <f t="shared" si="164"/>
        <v>0</v>
      </c>
      <c r="FI55">
        <f t="shared" si="164"/>
        <v>0</v>
      </c>
      <c r="FJ55">
        <f t="shared" si="164"/>
        <v>0</v>
      </c>
      <c r="FK55">
        <f t="shared" si="164"/>
        <v>0</v>
      </c>
      <c r="FL55">
        <f t="shared" si="164"/>
        <v>0</v>
      </c>
      <c r="FM55">
        <f t="shared" si="164"/>
        <v>0</v>
      </c>
      <c r="FN55">
        <f t="shared" si="164"/>
        <v>0</v>
      </c>
      <c r="FO55">
        <f t="shared" si="164"/>
        <v>0</v>
      </c>
      <c r="FP55">
        <f t="shared" si="164"/>
        <v>0</v>
      </c>
      <c r="FQ55">
        <f t="shared" si="164"/>
        <v>0</v>
      </c>
      <c r="FR55">
        <f t="shared" si="164"/>
        <v>0</v>
      </c>
      <c r="FS55">
        <f t="shared" si="164"/>
        <v>0</v>
      </c>
    </row>
    <row r="56" spans="1:175" x14ac:dyDescent="0.25">
      <c r="A56" s="4" t="s">
        <v>33</v>
      </c>
      <c r="B56" s="12" t="s">
        <v>8</v>
      </c>
      <c r="C56">
        <f t="shared" ref="C56:AP56" si="165">IF((AND(C$6&gt;450,C$6&lt;=750)),C51+C53*(C$6-450)/300+C52,0)</f>
        <v>0</v>
      </c>
      <c r="D56">
        <f t="shared" si="165"/>
        <v>0</v>
      </c>
      <c r="E56">
        <f t="shared" si="165"/>
        <v>0</v>
      </c>
      <c r="F56">
        <f t="shared" si="165"/>
        <v>0</v>
      </c>
      <c r="G56">
        <f t="shared" si="165"/>
        <v>0</v>
      </c>
      <c r="H56">
        <f t="shared" si="165"/>
        <v>0</v>
      </c>
      <c r="I56">
        <f t="shared" si="165"/>
        <v>0</v>
      </c>
      <c r="J56">
        <f t="shared" si="165"/>
        <v>0</v>
      </c>
      <c r="K56">
        <f t="shared" si="165"/>
        <v>0</v>
      </c>
      <c r="L56">
        <f t="shared" si="165"/>
        <v>0</v>
      </c>
      <c r="M56">
        <f t="shared" si="165"/>
        <v>0</v>
      </c>
      <c r="N56">
        <f t="shared" si="165"/>
        <v>0</v>
      </c>
      <c r="O56">
        <f t="shared" si="165"/>
        <v>0</v>
      </c>
      <c r="P56">
        <f t="shared" si="165"/>
        <v>0</v>
      </c>
      <c r="Q56">
        <f t="shared" si="165"/>
        <v>0</v>
      </c>
      <c r="R56">
        <f t="shared" si="165"/>
        <v>0</v>
      </c>
      <c r="S56">
        <f t="shared" si="165"/>
        <v>0</v>
      </c>
      <c r="T56">
        <f t="shared" si="165"/>
        <v>0</v>
      </c>
      <c r="U56">
        <f t="shared" si="165"/>
        <v>0</v>
      </c>
      <c r="V56">
        <f t="shared" si="165"/>
        <v>0</v>
      </c>
      <c r="W56">
        <f t="shared" si="165"/>
        <v>0</v>
      </c>
      <c r="X56">
        <f t="shared" si="165"/>
        <v>0</v>
      </c>
      <c r="Y56">
        <f t="shared" si="165"/>
        <v>0</v>
      </c>
      <c r="Z56">
        <f t="shared" si="165"/>
        <v>0</v>
      </c>
      <c r="AA56">
        <f t="shared" si="165"/>
        <v>0</v>
      </c>
      <c r="AB56">
        <f t="shared" si="165"/>
        <v>0</v>
      </c>
      <c r="AC56">
        <f t="shared" si="165"/>
        <v>0</v>
      </c>
      <c r="AD56">
        <f t="shared" si="165"/>
        <v>0</v>
      </c>
      <c r="AE56">
        <f t="shared" si="165"/>
        <v>0</v>
      </c>
      <c r="AF56">
        <f t="shared" si="165"/>
        <v>0</v>
      </c>
      <c r="AG56">
        <f t="shared" si="165"/>
        <v>0</v>
      </c>
      <c r="AH56">
        <f t="shared" si="165"/>
        <v>0</v>
      </c>
      <c r="AI56">
        <f t="shared" si="165"/>
        <v>0</v>
      </c>
      <c r="AJ56">
        <f t="shared" si="165"/>
        <v>0</v>
      </c>
      <c r="AK56">
        <f t="shared" si="165"/>
        <v>0</v>
      </c>
      <c r="AL56">
        <f t="shared" si="165"/>
        <v>0</v>
      </c>
      <c r="AM56">
        <f t="shared" si="165"/>
        <v>0</v>
      </c>
      <c r="AN56">
        <f t="shared" si="165"/>
        <v>0</v>
      </c>
      <c r="AO56">
        <f t="shared" si="165"/>
        <v>0</v>
      </c>
      <c r="AP56">
        <f t="shared" si="165"/>
        <v>0</v>
      </c>
      <c r="AQ56">
        <f>IF((AND(AQ$6&gt;450,AQ$6&lt;=750)),AQ51+AQ53*(AQ$6-450)/300+AQ52,0)</f>
        <v>9.9953485627415404</v>
      </c>
      <c r="AR56">
        <f>IF((AND(AR$6&gt;450,AR$6&lt;=750)),AR51+AR53*(AR$6-450)/300+AR52,0)</f>
        <v>10.357584423893684</v>
      </c>
      <c r="AS56">
        <f>IF((AND(AS$6&gt;450,AS$6&lt;=750)),AS51+AS53*(AS$6-450)/300+AS52,0)</f>
        <v>10.719820285045831</v>
      </c>
      <c r="AT56">
        <f>IF((AND(AT$6&gt;450,AT$6&lt;=750)),AT51+AT53*(AT$6-450)/300+AT52,0)</f>
        <v>45.647835164865214</v>
      </c>
      <c r="AU56">
        <f t="shared" ref="AU56:DF56" si="166">IF((AND(AU$6&gt;450,AU$6&lt;=750)),AU51+AU53*(AU$6-450)/300+AU52,0)</f>
        <v>46.177061811855538</v>
      </c>
      <c r="AV56">
        <f t="shared" si="166"/>
        <v>14.998729295142054</v>
      </c>
      <c r="AW56">
        <f t="shared" si="166"/>
        <v>15.455425231715498</v>
      </c>
      <c r="AX56">
        <f t="shared" si="166"/>
        <v>15.912121168288945</v>
      </c>
      <c r="AY56">
        <f t="shared" si="166"/>
        <v>49.502454828108036</v>
      </c>
      <c r="AZ56">
        <f t="shared" si="166"/>
        <v>50.055812120654444</v>
      </c>
      <c r="BA56">
        <f t="shared" si="166"/>
        <v>21.923073739205627</v>
      </c>
      <c r="BB56">
        <f t="shared" si="166"/>
        <v>22.528808806082324</v>
      </c>
      <c r="BC56">
        <f t="shared" si="166"/>
        <v>58.53600361162129</v>
      </c>
      <c r="BD56">
        <f t="shared" si="166"/>
        <v>59.123699347071394</v>
      </c>
      <c r="BE56">
        <f t="shared" si="166"/>
        <v>59.711395082521499</v>
      </c>
      <c r="BF56">
        <f t="shared" si="166"/>
        <v>60.299090817971603</v>
      </c>
      <c r="BG56">
        <f t="shared" si="166"/>
        <v>0</v>
      </c>
      <c r="BH56">
        <f t="shared" si="166"/>
        <v>0</v>
      </c>
      <c r="BI56">
        <f t="shared" si="166"/>
        <v>0</v>
      </c>
      <c r="BJ56">
        <f t="shared" si="166"/>
        <v>0</v>
      </c>
      <c r="BK56">
        <f t="shared" si="166"/>
        <v>0</v>
      </c>
      <c r="BL56">
        <f t="shared" si="166"/>
        <v>0</v>
      </c>
      <c r="BM56">
        <f t="shared" si="166"/>
        <v>0</v>
      </c>
      <c r="BN56">
        <f t="shared" si="166"/>
        <v>0</v>
      </c>
      <c r="BO56">
        <f t="shared" si="166"/>
        <v>0</v>
      </c>
      <c r="BP56">
        <f t="shared" si="166"/>
        <v>0</v>
      </c>
      <c r="BQ56">
        <f t="shared" si="166"/>
        <v>0</v>
      </c>
      <c r="BR56">
        <f t="shared" si="166"/>
        <v>0</v>
      </c>
      <c r="BS56">
        <f t="shared" si="166"/>
        <v>0</v>
      </c>
      <c r="BT56">
        <f t="shared" si="166"/>
        <v>0</v>
      </c>
      <c r="BU56">
        <f t="shared" si="166"/>
        <v>0</v>
      </c>
      <c r="BV56">
        <f t="shared" si="166"/>
        <v>0</v>
      </c>
      <c r="BW56">
        <f t="shared" si="166"/>
        <v>0</v>
      </c>
      <c r="BX56">
        <f t="shared" si="166"/>
        <v>0</v>
      </c>
      <c r="BY56">
        <f t="shared" si="166"/>
        <v>0</v>
      </c>
      <c r="BZ56">
        <f t="shared" si="166"/>
        <v>0</v>
      </c>
      <c r="CA56">
        <f t="shared" si="166"/>
        <v>0</v>
      </c>
      <c r="CB56">
        <f t="shared" si="166"/>
        <v>0</v>
      </c>
      <c r="CC56">
        <f t="shared" si="166"/>
        <v>0</v>
      </c>
      <c r="CD56">
        <f t="shared" si="166"/>
        <v>0</v>
      </c>
      <c r="CE56">
        <f t="shared" si="166"/>
        <v>0</v>
      </c>
      <c r="CF56">
        <f t="shared" si="166"/>
        <v>0</v>
      </c>
      <c r="CG56">
        <f t="shared" si="166"/>
        <v>0</v>
      </c>
      <c r="CH56">
        <f t="shared" si="166"/>
        <v>0</v>
      </c>
      <c r="CI56">
        <f t="shared" si="166"/>
        <v>0</v>
      </c>
      <c r="CJ56">
        <f t="shared" si="166"/>
        <v>0</v>
      </c>
      <c r="CK56">
        <f t="shared" si="166"/>
        <v>0</v>
      </c>
      <c r="CL56">
        <f t="shared" si="166"/>
        <v>0</v>
      </c>
      <c r="CM56">
        <f t="shared" si="166"/>
        <v>0</v>
      </c>
      <c r="CN56">
        <f t="shared" si="166"/>
        <v>0</v>
      </c>
      <c r="CO56">
        <f t="shared" si="166"/>
        <v>0</v>
      </c>
      <c r="CP56">
        <f t="shared" si="166"/>
        <v>0</v>
      </c>
      <c r="CQ56">
        <f t="shared" si="166"/>
        <v>0</v>
      </c>
      <c r="CR56">
        <f t="shared" si="166"/>
        <v>0</v>
      </c>
      <c r="CS56">
        <f t="shared" si="166"/>
        <v>0</v>
      </c>
      <c r="CT56">
        <f t="shared" si="166"/>
        <v>0</v>
      </c>
      <c r="CU56">
        <f t="shared" si="166"/>
        <v>0</v>
      </c>
      <c r="CV56">
        <f t="shared" si="166"/>
        <v>0</v>
      </c>
      <c r="CW56">
        <f t="shared" si="166"/>
        <v>0</v>
      </c>
      <c r="CX56">
        <f t="shared" si="166"/>
        <v>0</v>
      </c>
      <c r="CY56">
        <f t="shared" si="166"/>
        <v>0</v>
      </c>
      <c r="CZ56">
        <f t="shared" si="166"/>
        <v>0</v>
      </c>
      <c r="DA56">
        <f t="shared" si="166"/>
        <v>0</v>
      </c>
      <c r="DB56">
        <f t="shared" si="166"/>
        <v>0</v>
      </c>
      <c r="DC56">
        <f t="shared" si="166"/>
        <v>0</v>
      </c>
      <c r="DD56">
        <f t="shared" si="166"/>
        <v>0</v>
      </c>
      <c r="DE56">
        <f t="shared" si="166"/>
        <v>0</v>
      </c>
      <c r="DF56">
        <f t="shared" si="166"/>
        <v>0</v>
      </c>
      <c r="DG56">
        <f t="shared" ref="DG56:EI56" si="167">IF((AND(DG$6&gt;450,DG$6&lt;=750)),DG51+DG53*(DG$6-450)/300+DG52,0)</f>
        <v>0</v>
      </c>
      <c r="DH56">
        <f t="shared" si="167"/>
        <v>0</v>
      </c>
      <c r="DI56">
        <f t="shared" si="167"/>
        <v>0</v>
      </c>
      <c r="DJ56">
        <f t="shared" si="167"/>
        <v>0</v>
      </c>
      <c r="DK56">
        <f t="shared" si="167"/>
        <v>0</v>
      </c>
      <c r="DL56">
        <f t="shared" si="167"/>
        <v>0</v>
      </c>
      <c r="DM56">
        <f t="shared" si="167"/>
        <v>0</v>
      </c>
      <c r="DN56">
        <f t="shared" si="167"/>
        <v>0</v>
      </c>
      <c r="DO56">
        <f t="shared" si="167"/>
        <v>0</v>
      </c>
      <c r="DP56">
        <f t="shared" si="167"/>
        <v>0</v>
      </c>
      <c r="DQ56">
        <f t="shared" si="167"/>
        <v>0</v>
      </c>
      <c r="DR56">
        <f t="shared" si="167"/>
        <v>0</v>
      </c>
      <c r="DS56">
        <f t="shared" si="167"/>
        <v>0</v>
      </c>
      <c r="DT56">
        <f t="shared" si="167"/>
        <v>0</v>
      </c>
      <c r="DU56">
        <f t="shared" si="167"/>
        <v>0</v>
      </c>
      <c r="DV56">
        <f t="shared" si="167"/>
        <v>0</v>
      </c>
      <c r="DW56">
        <f t="shared" si="167"/>
        <v>0</v>
      </c>
      <c r="DX56">
        <f t="shared" si="167"/>
        <v>0</v>
      </c>
      <c r="DY56">
        <f t="shared" si="167"/>
        <v>0</v>
      </c>
      <c r="DZ56">
        <f t="shared" si="167"/>
        <v>0</v>
      </c>
      <c r="EA56">
        <f t="shared" si="167"/>
        <v>0</v>
      </c>
      <c r="EB56">
        <f t="shared" si="167"/>
        <v>0</v>
      </c>
      <c r="EC56">
        <f t="shared" si="167"/>
        <v>0</v>
      </c>
      <c r="ED56">
        <f t="shared" si="167"/>
        <v>0</v>
      </c>
      <c r="EE56">
        <f t="shared" si="167"/>
        <v>0</v>
      </c>
      <c r="EF56">
        <f t="shared" si="167"/>
        <v>0</v>
      </c>
      <c r="EG56">
        <f t="shared" si="167"/>
        <v>0</v>
      </c>
      <c r="EH56">
        <f t="shared" si="167"/>
        <v>0</v>
      </c>
      <c r="EI56">
        <f t="shared" si="167"/>
        <v>0</v>
      </c>
      <c r="EJ56">
        <f t="shared" ref="EJ56:ES56" si="168">IF((AND(EJ$6&gt;450,EJ$6&lt;=750)),EJ51+EJ53*(EJ$6-450)/300+EJ52,0)</f>
        <v>0</v>
      </c>
      <c r="EK56">
        <f t="shared" si="168"/>
        <v>0</v>
      </c>
      <c r="EL56">
        <f t="shared" si="168"/>
        <v>0</v>
      </c>
      <c r="EM56">
        <f t="shared" si="168"/>
        <v>0</v>
      </c>
      <c r="EN56">
        <f t="shared" si="168"/>
        <v>0</v>
      </c>
      <c r="EO56">
        <f t="shared" si="168"/>
        <v>0</v>
      </c>
      <c r="EP56">
        <f t="shared" si="168"/>
        <v>0</v>
      </c>
      <c r="EQ56">
        <f t="shared" si="168"/>
        <v>0</v>
      </c>
      <c r="ER56">
        <f t="shared" si="168"/>
        <v>0</v>
      </c>
      <c r="ES56">
        <f t="shared" si="168"/>
        <v>0</v>
      </c>
      <c r="ET56">
        <f t="shared" ref="ET56:FS56" si="169">IF((AND(ET$6&gt;450,ET$6&lt;=750)),ET51+ET53*(ET$6-450)/300+ET52,0)</f>
        <v>0</v>
      </c>
      <c r="EU56">
        <f t="shared" si="169"/>
        <v>0</v>
      </c>
      <c r="EV56">
        <f t="shared" si="169"/>
        <v>0</v>
      </c>
      <c r="EW56">
        <f t="shared" si="169"/>
        <v>0</v>
      </c>
      <c r="EX56">
        <f t="shared" si="169"/>
        <v>0</v>
      </c>
      <c r="EY56">
        <f t="shared" si="169"/>
        <v>0</v>
      </c>
      <c r="EZ56">
        <f t="shared" si="169"/>
        <v>0</v>
      </c>
      <c r="FA56">
        <f t="shared" si="169"/>
        <v>0</v>
      </c>
      <c r="FB56">
        <f t="shared" si="169"/>
        <v>0</v>
      </c>
      <c r="FC56">
        <f t="shared" si="169"/>
        <v>0</v>
      </c>
      <c r="FD56">
        <f t="shared" si="169"/>
        <v>0</v>
      </c>
      <c r="FE56">
        <f t="shared" si="169"/>
        <v>0</v>
      </c>
      <c r="FF56">
        <f t="shared" si="169"/>
        <v>0</v>
      </c>
      <c r="FG56">
        <f t="shared" si="169"/>
        <v>0</v>
      </c>
      <c r="FH56">
        <f t="shared" si="169"/>
        <v>0</v>
      </c>
      <c r="FI56">
        <f t="shared" si="169"/>
        <v>0</v>
      </c>
      <c r="FJ56">
        <f t="shared" si="169"/>
        <v>0</v>
      </c>
      <c r="FK56">
        <f t="shared" si="169"/>
        <v>0</v>
      </c>
      <c r="FL56">
        <f t="shared" si="169"/>
        <v>0</v>
      </c>
      <c r="FM56">
        <f t="shared" si="169"/>
        <v>0</v>
      </c>
      <c r="FN56">
        <f t="shared" si="169"/>
        <v>0</v>
      </c>
      <c r="FO56">
        <f t="shared" si="169"/>
        <v>0</v>
      </c>
      <c r="FP56">
        <f t="shared" si="169"/>
        <v>0</v>
      </c>
      <c r="FQ56">
        <f t="shared" si="169"/>
        <v>0</v>
      </c>
      <c r="FR56">
        <f t="shared" si="169"/>
        <v>0</v>
      </c>
      <c r="FS56">
        <f t="shared" si="169"/>
        <v>0</v>
      </c>
    </row>
    <row r="57" spans="1:175" s="4" customFormat="1" x14ac:dyDescent="0.25">
      <c r="A57" s="4" t="s">
        <v>34</v>
      </c>
      <c r="B57" s="12" t="s">
        <v>8</v>
      </c>
      <c r="C57">
        <f t="shared" ref="C57:AP57" si="170">IF(C$6&gt;750,C51+C54*(C$6-750)/300+C52+C53,0)</f>
        <v>0</v>
      </c>
      <c r="D57">
        <f t="shared" si="170"/>
        <v>0</v>
      </c>
      <c r="E57">
        <f t="shared" si="170"/>
        <v>0</v>
      </c>
      <c r="F57">
        <f t="shared" si="170"/>
        <v>0</v>
      </c>
      <c r="G57">
        <f t="shared" si="170"/>
        <v>0</v>
      </c>
      <c r="H57">
        <f t="shared" si="170"/>
        <v>0</v>
      </c>
      <c r="I57">
        <f t="shared" si="170"/>
        <v>0</v>
      </c>
      <c r="J57">
        <f t="shared" si="170"/>
        <v>0</v>
      </c>
      <c r="K57">
        <f t="shared" si="170"/>
        <v>0</v>
      </c>
      <c r="L57">
        <f t="shared" si="170"/>
        <v>0</v>
      </c>
      <c r="M57">
        <f t="shared" si="170"/>
        <v>0</v>
      </c>
      <c r="N57">
        <f t="shared" si="170"/>
        <v>0</v>
      </c>
      <c r="O57">
        <f t="shared" si="170"/>
        <v>0</v>
      </c>
      <c r="P57">
        <f t="shared" si="170"/>
        <v>0</v>
      </c>
      <c r="Q57">
        <f t="shared" si="170"/>
        <v>0</v>
      </c>
      <c r="R57">
        <f t="shared" si="170"/>
        <v>0</v>
      </c>
      <c r="S57">
        <f t="shared" si="170"/>
        <v>0</v>
      </c>
      <c r="T57">
        <f t="shared" si="170"/>
        <v>0</v>
      </c>
      <c r="U57">
        <f t="shared" si="170"/>
        <v>0</v>
      </c>
      <c r="V57">
        <f t="shared" si="170"/>
        <v>0</v>
      </c>
      <c r="W57">
        <f t="shared" si="170"/>
        <v>0</v>
      </c>
      <c r="X57">
        <f t="shared" si="170"/>
        <v>0</v>
      </c>
      <c r="Y57">
        <f t="shared" si="170"/>
        <v>0</v>
      </c>
      <c r="Z57">
        <f t="shared" si="170"/>
        <v>0</v>
      </c>
      <c r="AA57">
        <f t="shared" si="170"/>
        <v>0</v>
      </c>
      <c r="AB57">
        <f t="shared" si="170"/>
        <v>0</v>
      </c>
      <c r="AC57">
        <f t="shared" si="170"/>
        <v>0</v>
      </c>
      <c r="AD57">
        <f t="shared" si="170"/>
        <v>0</v>
      </c>
      <c r="AE57">
        <f t="shared" si="170"/>
        <v>0</v>
      </c>
      <c r="AF57">
        <f t="shared" si="170"/>
        <v>0</v>
      </c>
      <c r="AG57">
        <f t="shared" si="170"/>
        <v>0</v>
      </c>
      <c r="AH57">
        <f t="shared" si="170"/>
        <v>0</v>
      </c>
      <c r="AI57">
        <f t="shared" si="170"/>
        <v>0</v>
      </c>
      <c r="AJ57">
        <f t="shared" si="170"/>
        <v>0</v>
      </c>
      <c r="AK57">
        <f t="shared" si="170"/>
        <v>0</v>
      </c>
      <c r="AL57">
        <f t="shared" si="170"/>
        <v>0</v>
      </c>
      <c r="AM57">
        <f t="shared" si="170"/>
        <v>0</v>
      </c>
      <c r="AN57">
        <f t="shared" si="170"/>
        <v>0</v>
      </c>
      <c r="AO57">
        <f t="shared" si="170"/>
        <v>0</v>
      </c>
      <c r="AP57">
        <f t="shared" si="170"/>
        <v>0</v>
      </c>
      <c r="AQ57">
        <f>IF(AQ$6&gt;750,AQ51+AQ54*(AQ$6-750)/300+AQ52+AQ53,0)</f>
        <v>0</v>
      </c>
      <c r="AR57">
        <f>IF(AR$6&gt;750,AR51+AR54*(AR$6-750)/300+AR52+AR53,0)</f>
        <v>0</v>
      </c>
      <c r="AS57">
        <f>IF(AS$6&gt;750,AS51+AS54*(AS$6-750)/300+AS52+AS53,0)</f>
        <v>0</v>
      </c>
      <c r="AT57">
        <f>IF(AT$6&gt;750,AT51+AT54*(AT$6-750)/300+AT52+AT53,0)</f>
        <v>0</v>
      </c>
      <c r="AU57">
        <f t="shared" ref="AU57:DF57" si="171">IF(AU$6&gt;750,AU51+AU54*(AU$6-750)/300+AU52+AU53,0)</f>
        <v>0</v>
      </c>
      <c r="AV57">
        <f t="shared" si="171"/>
        <v>0</v>
      </c>
      <c r="AW57">
        <f t="shared" si="171"/>
        <v>0</v>
      </c>
      <c r="AX57">
        <f t="shared" si="171"/>
        <v>0</v>
      </c>
      <c r="AY57">
        <f t="shared" si="171"/>
        <v>0</v>
      </c>
      <c r="AZ57">
        <f t="shared" si="171"/>
        <v>0</v>
      </c>
      <c r="BA57">
        <f t="shared" si="171"/>
        <v>0</v>
      </c>
      <c r="BB57">
        <f t="shared" si="171"/>
        <v>0</v>
      </c>
      <c r="BC57">
        <f t="shared" si="171"/>
        <v>0</v>
      </c>
      <c r="BD57">
        <f t="shared" si="171"/>
        <v>0</v>
      </c>
      <c r="BE57">
        <f t="shared" si="171"/>
        <v>0</v>
      </c>
      <c r="BF57">
        <f t="shared" si="171"/>
        <v>0</v>
      </c>
      <c r="BG57">
        <f t="shared" si="171"/>
        <v>60.862596484920232</v>
      </c>
      <c r="BH57">
        <f t="shared" si="171"/>
        <v>57.181105516148477</v>
      </c>
      <c r="BI57">
        <f t="shared" si="171"/>
        <v>57.701990653088423</v>
      </c>
      <c r="BJ57">
        <f t="shared" si="171"/>
        <v>39.181855023312949</v>
      </c>
      <c r="BK57">
        <f t="shared" si="171"/>
        <v>39.712622386996202</v>
      </c>
      <c r="BL57">
        <f t="shared" si="171"/>
        <v>40.243389750679448</v>
      </c>
      <c r="BM57">
        <f t="shared" si="171"/>
        <v>39.520315742142245</v>
      </c>
      <c r="BN57">
        <f t="shared" si="171"/>
        <v>54.311540872571896</v>
      </c>
      <c r="BO57">
        <f t="shared" si="171"/>
        <v>54.603427815034678</v>
      </c>
      <c r="BP57">
        <f t="shared" si="171"/>
        <v>21.468494170068794</v>
      </c>
      <c r="BQ57">
        <f t="shared" si="171"/>
        <v>42.420191049054104</v>
      </c>
      <c r="BR57">
        <f t="shared" si="171"/>
        <v>42.735482614800532</v>
      </c>
      <c r="BS57">
        <f t="shared" si="171"/>
        <v>43.050774180546952</v>
      </c>
      <c r="BT57">
        <f t="shared" si="171"/>
        <v>43.208419963420155</v>
      </c>
      <c r="BU57">
        <f t="shared" si="171"/>
        <v>43.366065746293373</v>
      </c>
      <c r="BV57">
        <f t="shared" si="171"/>
        <v>59.491211712697961</v>
      </c>
      <c r="BW57">
        <f t="shared" si="171"/>
        <v>59.631336715402327</v>
      </c>
      <c r="BX57">
        <f t="shared" si="171"/>
        <v>19.449965691953253</v>
      </c>
      <c r="BY57">
        <f t="shared" si="171"/>
        <v>19.6016982323438</v>
      </c>
      <c r="BZ57">
        <f t="shared" si="171"/>
        <v>19.753430772734355</v>
      </c>
      <c r="CA57">
        <f t="shared" si="171"/>
        <v>45.862856634337007</v>
      </c>
      <c r="CB57">
        <f t="shared" si="171"/>
        <v>46.018296734989192</v>
      </c>
      <c r="CC57">
        <f t="shared" si="171"/>
        <v>9.0806529256207256</v>
      </c>
      <c r="CD57">
        <f t="shared" si="171"/>
        <v>9.1925178591242869</v>
      </c>
      <c r="CE57">
        <f t="shared" si="171"/>
        <v>27.259434308167958</v>
      </c>
      <c r="CF57">
        <f t="shared" si="171"/>
        <v>27.350397836122642</v>
      </c>
      <c r="CG57">
        <f t="shared" si="171"/>
        <v>27.441361364077334</v>
      </c>
      <c r="CH57">
        <f t="shared" si="171"/>
        <v>27.532324892032026</v>
      </c>
      <c r="CI57">
        <f t="shared" si="171"/>
        <v>27.623288419986714</v>
      </c>
      <c r="CJ57">
        <f t="shared" si="171"/>
        <v>17.713422107534083</v>
      </c>
      <c r="CK57">
        <f t="shared" si="171"/>
        <v>17.741619992810389</v>
      </c>
      <c r="CL57">
        <f t="shared" si="171"/>
        <v>6.0101693425839517</v>
      </c>
      <c r="CM57">
        <f t="shared" si="171"/>
        <v>6.0672227024925007</v>
      </c>
      <c r="CN57">
        <f t="shared" si="171"/>
        <v>6.0672227024925007</v>
      </c>
      <c r="CO57">
        <f t="shared" si="171"/>
        <v>47.401831919364909</v>
      </c>
      <c r="CP57">
        <f t="shared" si="171"/>
        <v>47.401831919364909</v>
      </c>
      <c r="CQ57">
        <f t="shared" si="171"/>
        <v>10.341267149393886</v>
      </c>
      <c r="CR57">
        <f t="shared" si="171"/>
        <v>10.341267149393886</v>
      </c>
      <c r="CS57">
        <f t="shared" si="171"/>
        <v>31.824999818869003</v>
      </c>
      <c r="CT57">
        <f t="shared" si="171"/>
        <v>31.824999818869003</v>
      </c>
      <c r="CU57">
        <f t="shared" si="171"/>
        <v>31.824999818869003</v>
      </c>
      <c r="CV57">
        <f t="shared" si="171"/>
        <v>31.824999818869003</v>
      </c>
      <c r="CW57">
        <f t="shared" si="171"/>
        <v>31.824999818869003</v>
      </c>
      <c r="CX57">
        <f t="shared" si="171"/>
        <v>59.200937683475033</v>
      </c>
      <c r="CY57">
        <f t="shared" si="171"/>
        <v>59.200937683475033</v>
      </c>
      <c r="CZ57">
        <f t="shared" si="171"/>
        <v>21.779747278348161</v>
      </c>
      <c r="DA57">
        <f t="shared" si="171"/>
        <v>21.779747278348161</v>
      </c>
      <c r="DB57">
        <f t="shared" si="171"/>
        <v>21.779747278348161</v>
      </c>
      <c r="DC57">
        <f t="shared" si="171"/>
        <v>47.472366316602901</v>
      </c>
      <c r="DD57">
        <f t="shared" si="171"/>
        <v>47.472366316602901</v>
      </c>
      <c r="DE57">
        <f t="shared" si="171"/>
        <v>21.791568279687525</v>
      </c>
      <c r="DF57">
        <f t="shared" si="171"/>
        <v>21.791568279687525</v>
      </c>
      <c r="DG57">
        <f t="shared" ref="DG57:EI57" si="172">IF(DG$6&gt;750,DG51+DG54*(DG$6-750)/300+DG52+DG53,0)</f>
        <v>35.987395606640405</v>
      </c>
      <c r="DH57">
        <f t="shared" si="172"/>
        <v>35.987395606640405</v>
      </c>
      <c r="DI57">
        <f t="shared" si="172"/>
        <v>35.987395606640405</v>
      </c>
      <c r="DJ57">
        <f t="shared" si="172"/>
        <v>35.987395606640405</v>
      </c>
      <c r="DK57">
        <f t="shared" si="172"/>
        <v>35.987395606640405</v>
      </c>
      <c r="DL57">
        <f t="shared" si="172"/>
        <v>35.987395606640405</v>
      </c>
      <c r="DM57">
        <f t="shared" si="172"/>
        <v>60.573162751407828</v>
      </c>
      <c r="DN57">
        <f t="shared" si="172"/>
        <v>60.573162751407828</v>
      </c>
      <c r="DO57">
        <f t="shared" si="172"/>
        <v>29.570403430414952</v>
      </c>
      <c r="DP57">
        <f t="shared" si="172"/>
        <v>29.570403430414952</v>
      </c>
      <c r="DQ57">
        <f t="shared" si="172"/>
        <v>29.570403430414952</v>
      </c>
      <c r="DR57">
        <f t="shared" si="172"/>
        <v>29.570403430414952</v>
      </c>
      <c r="DS57">
        <f t="shared" si="172"/>
        <v>29.570403430414952</v>
      </c>
      <c r="DT57">
        <f t="shared" si="172"/>
        <v>29.570403430414952</v>
      </c>
      <c r="DU57">
        <f t="shared" si="172"/>
        <v>29.570403430414952</v>
      </c>
      <c r="DV57">
        <f t="shared" si="172"/>
        <v>29.570403430414952</v>
      </c>
      <c r="DW57">
        <f t="shared" si="172"/>
        <v>29.570403430414952</v>
      </c>
      <c r="DX57">
        <f t="shared" si="172"/>
        <v>29.570403430414952</v>
      </c>
      <c r="DY57">
        <f t="shared" si="172"/>
        <v>29.570403430414952</v>
      </c>
      <c r="DZ57">
        <f t="shared" si="172"/>
        <v>20.072961827500126</v>
      </c>
      <c r="EA57">
        <f t="shared" si="172"/>
        <v>20.072961827500126</v>
      </c>
      <c r="EB57">
        <f t="shared" si="172"/>
        <v>20.072961827500126</v>
      </c>
      <c r="EC57">
        <f t="shared" si="172"/>
        <v>20.072961827500126</v>
      </c>
      <c r="ED57">
        <f t="shared" si="172"/>
        <v>20.072961827500126</v>
      </c>
      <c r="EE57">
        <f t="shared" si="172"/>
        <v>20.072961827500126</v>
      </c>
      <c r="EF57">
        <f t="shared" si="172"/>
        <v>20.072961827500126</v>
      </c>
      <c r="EG57">
        <f t="shared" si="172"/>
        <v>20.072961827500126</v>
      </c>
      <c r="EH57">
        <f t="shared" si="172"/>
        <v>12.157679166204826</v>
      </c>
      <c r="EI57">
        <f t="shared" si="172"/>
        <v>12.157679166204826</v>
      </c>
      <c r="EJ57">
        <f t="shared" ref="EJ57:ES57" si="173">IF(EJ$6&gt;750,EJ51+EJ54*(EJ$6-750)/300+EJ52+EJ53,0)</f>
        <v>12.157679166204826</v>
      </c>
      <c r="EK57">
        <f t="shared" si="173"/>
        <v>12.157679166204826</v>
      </c>
      <c r="EL57">
        <f t="shared" si="173"/>
        <v>12.157679166204826</v>
      </c>
      <c r="EM57">
        <f t="shared" si="173"/>
        <v>12.157679166204826</v>
      </c>
      <c r="EN57">
        <f t="shared" si="173"/>
        <v>12.157679166204826</v>
      </c>
      <c r="EO57">
        <f t="shared" si="173"/>
        <v>12.157679166204826</v>
      </c>
      <c r="EP57">
        <f t="shared" si="173"/>
        <v>12.157679166204826</v>
      </c>
      <c r="EQ57">
        <f t="shared" si="173"/>
        <v>12.157679166204826</v>
      </c>
      <c r="ER57">
        <f t="shared" si="173"/>
        <v>12.157679166204826</v>
      </c>
      <c r="ES57">
        <f t="shared" si="173"/>
        <v>12.157679166204826</v>
      </c>
      <c r="ET57">
        <f t="shared" ref="ET57:FS57" si="174">IF(ET$6&gt;750,ET51+ET54*(ET$6-750)/300+ET52+ET53,0)</f>
        <v>12.157679166204826</v>
      </c>
      <c r="EU57">
        <f t="shared" si="174"/>
        <v>12.157679166204826</v>
      </c>
      <c r="EV57">
        <f t="shared" si="174"/>
        <v>12.157679166204826</v>
      </c>
      <c r="EW57">
        <f t="shared" si="174"/>
        <v>12.157679166204826</v>
      </c>
      <c r="EX57">
        <f t="shared" si="174"/>
        <v>12.157679166204826</v>
      </c>
      <c r="EY57">
        <f t="shared" si="174"/>
        <v>12.157679166204826</v>
      </c>
      <c r="EZ57">
        <f t="shared" si="174"/>
        <v>12.157679166204826</v>
      </c>
      <c r="FA57">
        <f t="shared" si="174"/>
        <v>12.157679166204826</v>
      </c>
      <c r="FB57">
        <f t="shared" si="174"/>
        <v>12.157679166204826</v>
      </c>
      <c r="FC57">
        <f t="shared" si="174"/>
        <v>12.157679166204826</v>
      </c>
      <c r="FD57">
        <f t="shared" si="174"/>
        <v>12.157679166204826</v>
      </c>
      <c r="FE57">
        <f t="shared" si="174"/>
        <v>12.157679166204826</v>
      </c>
      <c r="FF57">
        <f t="shared" si="174"/>
        <v>12.157679166204826</v>
      </c>
      <c r="FG57">
        <f t="shared" si="174"/>
        <v>12.157679166204826</v>
      </c>
      <c r="FH57">
        <f t="shared" si="174"/>
        <v>24.599043674051551</v>
      </c>
      <c r="FI57">
        <f t="shared" si="174"/>
        <v>24.599043674051551</v>
      </c>
      <c r="FJ57">
        <f t="shared" si="174"/>
        <v>24.599043674051551</v>
      </c>
      <c r="FK57">
        <f t="shared" si="174"/>
        <v>24.599043674051551</v>
      </c>
      <c r="FL57">
        <f t="shared" si="174"/>
        <v>24.599043674051551</v>
      </c>
      <c r="FM57">
        <f t="shared" si="174"/>
        <v>24.599043674051551</v>
      </c>
      <c r="FN57">
        <f t="shared" si="174"/>
        <v>24.599043674051551</v>
      </c>
      <c r="FO57">
        <f t="shared" si="174"/>
        <v>24.599043674051551</v>
      </c>
      <c r="FP57">
        <f t="shared" si="174"/>
        <v>24.599043674051551</v>
      </c>
      <c r="FQ57">
        <f t="shared" si="174"/>
        <v>24.599043674051551</v>
      </c>
      <c r="FR57">
        <f t="shared" si="174"/>
        <v>24.599043674051551</v>
      </c>
      <c r="FS57">
        <f t="shared" si="174"/>
        <v>24.599043674051551</v>
      </c>
    </row>
    <row r="58" spans="1:175" x14ac:dyDescent="0.25">
      <c r="A58" s="4" t="s">
        <v>31</v>
      </c>
      <c r="B58" s="12" t="s">
        <v>8</v>
      </c>
      <c r="C58" s="4">
        <f t="shared" ref="C58:BN58" si="175">SUM(C55:C57)</f>
        <v>0</v>
      </c>
      <c r="D58" s="4">
        <f t="shared" si="175"/>
        <v>0</v>
      </c>
      <c r="E58" s="4">
        <f t="shared" si="175"/>
        <v>0</v>
      </c>
      <c r="F58" s="4">
        <f t="shared" si="175"/>
        <v>0</v>
      </c>
      <c r="G58" s="4">
        <f t="shared" si="175"/>
        <v>0</v>
      </c>
      <c r="H58" s="4">
        <f t="shared" si="175"/>
        <v>0</v>
      </c>
      <c r="I58" s="4">
        <f t="shared" si="175"/>
        <v>0</v>
      </c>
      <c r="J58" s="4">
        <f t="shared" si="175"/>
        <v>0</v>
      </c>
      <c r="K58" s="4">
        <f t="shared" si="175"/>
        <v>0</v>
      </c>
      <c r="L58" s="4">
        <f t="shared" si="175"/>
        <v>0</v>
      </c>
      <c r="M58" s="4">
        <f t="shared" si="175"/>
        <v>0</v>
      </c>
      <c r="N58" s="4">
        <f t="shared" si="175"/>
        <v>0</v>
      </c>
      <c r="O58" s="4">
        <f t="shared" si="175"/>
        <v>0</v>
      </c>
      <c r="P58" s="4">
        <f t="shared" si="175"/>
        <v>0</v>
      </c>
      <c r="Q58" s="4">
        <f t="shared" si="175"/>
        <v>0</v>
      </c>
      <c r="R58" s="4">
        <f t="shared" si="175"/>
        <v>0</v>
      </c>
      <c r="S58" s="4">
        <f t="shared" si="175"/>
        <v>0</v>
      </c>
      <c r="T58" s="4">
        <f t="shared" si="175"/>
        <v>0</v>
      </c>
      <c r="U58" s="4">
        <f t="shared" si="175"/>
        <v>0</v>
      </c>
      <c r="V58" s="4">
        <f t="shared" si="175"/>
        <v>0</v>
      </c>
      <c r="W58" s="4">
        <f t="shared" si="175"/>
        <v>0</v>
      </c>
      <c r="X58" s="4">
        <f t="shared" si="175"/>
        <v>0</v>
      </c>
      <c r="Y58" s="4">
        <f t="shared" si="175"/>
        <v>0</v>
      </c>
      <c r="Z58" s="4">
        <f t="shared" si="175"/>
        <v>0</v>
      </c>
      <c r="AA58" s="4">
        <f t="shared" si="175"/>
        <v>21.169293833891857</v>
      </c>
      <c r="AB58" s="4">
        <f t="shared" si="175"/>
        <v>21.817633776951801</v>
      </c>
      <c r="AC58" s="4">
        <f t="shared" si="175"/>
        <v>22.46597372001175</v>
      </c>
      <c r="AD58" s="4">
        <f t="shared" si="175"/>
        <v>23.114313663071698</v>
      </c>
      <c r="AE58" s="4">
        <f t="shared" si="175"/>
        <v>20.02744517515934</v>
      </c>
      <c r="AF58" s="4">
        <f t="shared" si="175"/>
        <v>20.43948859617846</v>
      </c>
      <c r="AG58" s="4">
        <f t="shared" si="175"/>
        <v>28.337715564862975</v>
      </c>
      <c r="AH58" s="4">
        <f t="shared" si="175"/>
        <v>28.884510619527134</v>
      </c>
      <c r="AI58" s="4">
        <f t="shared" si="175"/>
        <v>3.1590709693516668</v>
      </c>
      <c r="AJ58" s="4">
        <f t="shared" si="175"/>
        <v>3.1932523992990993</v>
      </c>
      <c r="AK58" s="4">
        <f t="shared" si="175"/>
        <v>3.2274338292465319</v>
      </c>
      <c r="AL58" s="4">
        <f t="shared" si="175"/>
        <v>3.261615259193964</v>
      </c>
      <c r="AM58" s="4">
        <f t="shared" si="175"/>
        <v>3.2957966891413966</v>
      </c>
      <c r="AN58" s="4">
        <f t="shared" si="175"/>
        <v>32.731272894728079</v>
      </c>
      <c r="AO58" s="4">
        <f t="shared" si="175"/>
        <v>33.450264600193158</v>
      </c>
      <c r="AP58" s="4">
        <f t="shared" si="175"/>
        <v>9.8248248331677974</v>
      </c>
      <c r="AQ58" s="4">
        <f t="shared" si="175"/>
        <v>9.9953485627415404</v>
      </c>
      <c r="AR58" s="4">
        <f t="shared" si="175"/>
        <v>10.357584423893684</v>
      </c>
      <c r="AS58" s="4">
        <f t="shared" si="175"/>
        <v>10.719820285045831</v>
      </c>
      <c r="AT58" s="4">
        <f t="shared" si="175"/>
        <v>45.647835164865214</v>
      </c>
      <c r="AU58" s="4">
        <f t="shared" si="175"/>
        <v>46.177061811855538</v>
      </c>
      <c r="AV58" s="4">
        <f t="shared" si="175"/>
        <v>14.998729295142054</v>
      </c>
      <c r="AW58" s="4">
        <f t="shared" si="175"/>
        <v>15.455425231715498</v>
      </c>
      <c r="AX58" s="4">
        <f t="shared" si="175"/>
        <v>15.912121168288945</v>
      </c>
      <c r="AY58" s="4">
        <f t="shared" si="175"/>
        <v>49.502454828108036</v>
      </c>
      <c r="AZ58" s="4">
        <f t="shared" si="175"/>
        <v>50.055812120654444</v>
      </c>
      <c r="BA58" s="4">
        <f t="shared" si="175"/>
        <v>21.923073739205627</v>
      </c>
      <c r="BB58" s="4">
        <f t="shared" si="175"/>
        <v>22.528808806082324</v>
      </c>
      <c r="BC58" s="4">
        <f t="shared" si="175"/>
        <v>58.53600361162129</v>
      </c>
      <c r="BD58" s="4">
        <f t="shared" si="175"/>
        <v>59.123699347071394</v>
      </c>
      <c r="BE58" s="4">
        <f t="shared" si="175"/>
        <v>59.711395082521499</v>
      </c>
      <c r="BF58" s="4">
        <f t="shared" si="175"/>
        <v>60.299090817971603</v>
      </c>
      <c r="BG58" s="4">
        <f t="shared" si="175"/>
        <v>60.862596484920232</v>
      </c>
      <c r="BH58" s="4">
        <f t="shared" si="175"/>
        <v>57.181105516148477</v>
      </c>
      <c r="BI58" s="4">
        <f t="shared" si="175"/>
        <v>57.701990653088423</v>
      </c>
      <c r="BJ58" s="4">
        <f t="shared" si="175"/>
        <v>39.181855023312949</v>
      </c>
      <c r="BK58" s="4">
        <f t="shared" si="175"/>
        <v>39.712622386996202</v>
      </c>
      <c r="BL58" s="4">
        <f t="shared" si="175"/>
        <v>40.243389750679448</v>
      </c>
      <c r="BM58" s="4">
        <f t="shared" si="175"/>
        <v>39.520315742142245</v>
      </c>
      <c r="BN58" s="4">
        <f t="shared" si="175"/>
        <v>54.311540872571896</v>
      </c>
      <c r="BO58" s="4">
        <f t="shared" ref="BO58:DZ58" si="176">SUM(BO55:BO57)</f>
        <v>54.603427815034678</v>
      </c>
      <c r="BP58" s="4">
        <f t="shared" si="176"/>
        <v>21.468494170068794</v>
      </c>
      <c r="BQ58" s="4">
        <f t="shared" si="176"/>
        <v>42.420191049054104</v>
      </c>
      <c r="BR58" s="4">
        <f t="shared" si="176"/>
        <v>42.735482614800532</v>
      </c>
      <c r="BS58" s="4">
        <f t="shared" si="176"/>
        <v>43.050774180546952</v>
      </c>
      <c r="BT58" s="4">
        <f t="shared" si="176"/>
        <v>43.208419963420155</v>
      </c>
      <c r="BU58" s="4">
        <f t="shared" si="176"/>
        <v>43.366065746293373</v>
      </c>
      <c r="BV58" s="4">
        <f t="shared" si="176"/>
        <v>59.491211712697961</v>
      </c>
      <c r="BW58" s="4">
        <f t="shared" si="176"/>
        <v>59.631336715402327</v>
      </c>
      <c r="BX58" s="4">
        <f t="shared" si="176"/>
        <v>19.449965691953253</v>
      </c>
      <c r="BY58" s="4">
        <f t="shared" si="176"/>
        <v>19.6016982323438</v>
      </c>
      <c r="BZ58" s="4">
        <f t="shared" si="176"/>
        <v>19.753430772734355</v>
      </c>
      <c r="CA58" s="4">
        <f t="shared" si="176"/>
        <v>45.862856634337007</v>
      </c>
      <c r="CB58" s="4">
        <f t="shared" si="176"/>
        <v>46.018296734989192</v>
      </c>
      <c r="CC58" s="4">
        <f t="shared" si="176"/>
        <v>9.0806529256207256</v>
      </c>
      <c r="CD58" s="4">
        <f t="shared" si="176"/>
        <v>9.1925178591242869</v>
      </c>
      <c r="CE58" s="4">
        <f t="shared" si="176"/>
        <v>27.259434308167958</v>
      </c>
      <c r="CF58" s="4">
        <f t="shared" si="176"/>
        <v>27.350397836122642</v>
      </c>
      <c r="CG58" s="4">
        <f t="shared" si="176"/>
        <v>27.441361364077334</v>
      </c>
      <c r="CH58" s="4">
        <f t="shared" si="176"/>
        <v>27.532324892032026</v>
      </c>
      <c r="CI58" s="4">
        <f t="shared" si="176"/>
        <v>27.623288419986714</v>
      </c>
      <c r="CJ58" s="4">
        <f t="shared" si="176"/>
        <v>17.713422107534083</v>
      </c>
      <c r="CK58" s="4">
        <f t="shared" si="176"/>
        <v>17.741619992810389</v>
      </c>
      <c r="CL58" s="4">
        <f t="shared" si="176"/>
        <v>6.0101693425839517</v>
      </c>
      <c r="CM58" s="4">
        <f t="shared" si="176"/>
        <v>6.0672227024925007</v>
      </c>
      <c r="CN58" s="4">
        <f t="shared" si="176"/>
        <v>6.0672227024925007</v>
      </c>
      <c r="CO58" s="4">
        <f t="shared" si="176"/>
        <v>47.401831919364909</v>
      </c>
      <c r="CP58" s="4">
        <f t="shared" si="176"/>
        <v>47.401831919364909</v>
      </c>
      <c r="CQ58" s="4">
        <f t="shared" si="176"/>
        <v>10.341267149393886</v>
      </c>
      <c r="CR58" s="4">
        <f t="shared" si="176"/>
        <v>10.341267149393886</v>
      </c>
      <c r="CS58" s="4">
        <f t="shared" si="176"/>
        <v>31.824999818869003</v>
      </c>
      <c r="CT58" s="4">
        <f t="shared" si="176"/>
        <v>31.824999818869003</v>
      </c>
      <c r="CU58" s="4">
        <f t="shared" si="176"/>
        <v>31.824999818869003</v>
      </c>
      <c r="CV58" s="4">
        <f t="shared" si="176"/>
        <v>31.824999818869003</v>
      </c>
      <c r="CW58" s="4">
        <f t="shared" si="176"/>
        <v>31.824999818869003</v>
      </c>
      <c r="CX58" s="4">
        <f t="shared" si="176"/>
        <v>59.200937683475033</v>
      </c>
      <c r="CY58" s="4">
        <f t="shared" si="176"/>
        <v>59.200937683475033</v>
      </c>
      <c r="CZ58" s="4">
        <f t="shared" si="176"/>
        <v>21.779747278348161</v>
      </c>
      <c r="DA58" s="4">
        <f t="shared" si="176"/>
        <v>21.779747278348161</v>
      </c>
      <c r="DB58" s="4">
        <f t="shared" si="176"/>
        <v>21.779747278348161</v>
      </c>
      <c r="DC58" s="4">
        <f t="shared" si="176"/>
        <v>47.472366316602901</v>
      </c>
      <c r="DD58" s="4">
        <f t="shared" si="176"/>
        <v>47.472366316602901</v>
      </c>
      <c r="DE58" s="4">
        <f t="shared" si="176"/>
        <v>21.791568279687525</v>
      </c>
      <c r="DF58" s="4">
        <f t="shared" si="176"/>
        <v>21.791568279687525</v>
      </c>
      <c r="DG58" s="4">
        <f t="shared" si="176"/>
        <v>35.987395606640405</v>
      </c>
      <c r="DH58" s="4">
        <f t="shared" si="176"/>
        <v>35.987395606640405</v>
      </c>
      <c r="DI58" s="4">
        <f t="shared" si="176"/>
        <v>35.987395606640405</v>
      </c>
      <c r="DJ58" s="4">
        <f t="shared" si="176"/>
        <v>35.987395606640405</v>
      </c>
      <c r="DK58" s="4">
        <f t="shared" si="176"/>
        <v>35.987395606640405</v>
      </c>
      <c r="DL58" s="4">
        <f t="shared" si="176"/>
        <v>35.987395606640405</v>
      </c>
      <c r="DM58" s="4">
        <f t="shared" si="176"/>
        <v>60.573162751407828</v>
      </c>
      <c r="DN58" s="4">
        <f t="shared" si="176"/>
        <v>60.573162751407828</v>
      </c>
      <c r="DO58" s="4">
        <f t="shared" si="176"/>
        <v>29.570403430414952</v>
      </c>
      <c r="DP58" s="4">
        <f t="shared" si="176"/>
        <v>29.570403430414952</v>
      </c>
      <c r="DQ58" s="4">
        <f t="shared" si="176"/>
        <v>29.570403430414952</v>
      </c>
      <c r="DR58" s="4">
        <f t="shared" si="176"/>
        <v>29.570403430414952</v>
      </c>
      <c r="DS58" s="4">
        <f t="shared" si="176"/>
        <v>29.570403430414952</v>
      </c>
      <c r="DT58" s="4">
        <f t="shared" si="176"/>
        <v>29.570403430414952</v>
      </c>
      <c r="DU58" s="4">
        <f t="shared" si="176"/>
        <v>29.570403430414952</v>
      </c>
      <c r="DV58" s="4">
        <f t="shared" si="176"/>
        <v>29.570403430414952</v>
      </c>
      <c r="DW58" s="4">
        <f t="shared" si="176"/>
        <v>29.570403430414952</v>
      </c>
      <c r="DX58" s="4">
        <f t="shared" si="176"/>
        <v>29.570403430414952</v>
      </c>
      <c r="DY58" s="4">
        <f t="shared" si="176"/>
        <v>29.570403430414952</v>
      </c>
      <c r="DZ58" s="4">
        <f t="shared" si="176"/>
        <v>20.072961827500126</v>
      </c>
      <c r="EA58" s="4">
        <f t="shared" ref="EA58:ES58" si="177">SUM(EA55:EA57)</f>
        <v>20.072961827500126</v>
      </c>
      <c r="EB58" s="4">
        <f t="shared" si="177"/>
        <v>20.072961827500126</v>
      </c>
      <c r="EC58" s="4">
        <f t="shared" si="177"/>
        <v>20.072961827500126</v>
      </c>
      <c r="ED58" s="4">
        <f t="shared" si="177"/>
        <v>20.072961827500126</v>
      </c>
      <c r="EE58" s="4">
        <f t="shared" si="177"/>
        <v>20.072961827500126</v>
      </c>
      <c r="EF58" s="4">
        <f t="shared" si="177"/>
        <v>20.072961827500126</v>
      </c>
      <c r="EG58" s="4">
        <f t="shared" si="177"/>
        <v>20.072961827500126</v>
      </c>
      <c r="EH58" s="4">
        <f t="shared" si="177"/>
        <v>12.157679166204826</v>
      </c>
      <c r="EI58" s="4">
        <f t="shared" si="177"/>
        <v>12.157679166204826</v>
      </c>
      <c r="EJ58" s="4">
        <f t="shared" si="177"/>
        <v>12.157679166204826</v>
      </c>
      <c r="EK58" s="4">
        <f t="shared" si="177"/>
        <v>12.157679166204826</v>
      </c>
      <c r="EL58" s="4">
        <f t="shared" si="177"/>
        <v>12.157679166204826</v>
      </c>
      <c r="EM58" s="4">
        <f t="shared" si="177"/>
        <v>12.157679166204826</v>
      </c>
      <c r="EN58" s="4">
        <f t="shared" si="177"/>
        <v>12.157679166204826</v>
      </c>
      <c r="EO58" s="4">
        <f t="shared" si="177"/>
        <v>12.157679166204826</v>
      </c>
      <c r="EP58" s="4">
        <f t="shared" si="177"/>
        <v>12.157679166204826</v>
      </c>
      <c r="EQ58" s="4">
        <f t="shared" si="177"/>
        <v>12.157679166204826</v>
      </c>
      <c r="ER58" s="4">
        <f t="shared" si="177"/>
        <v>12.157679166204826</v>
      </c>
      <c r="ES58" s="4">
        <f t="shared" si="177"/>
        <v>12.157679166204826</v>
      </c>
      <c r="ET58" s="4">
        <f t="shared" ref="ET58:FS58" si="178">SUM(ET55:ET57)</f>
        <v>12.157679166204826</v>
      </c>
      <c r="EU58" s="4">
        <f t="shared" si="178"/>
        <v>12.157679166204826</v>
      </c>
      <c r="EV58" s="4">
        <f t="shared" si="178"/>
        <v>12.157679166204826</v>
      </c>
      <c r="EW58" s="4">
        <f t="shared" si="178"/>
        <v>12.157679166204826</v>
      </c>
      <c r="EX58" s="4">
        <f t="shared" si="178"/>
        <v>12.157679166204826</v>
      </c>
      <c r="EY58" s="4">
        <f t="shared" si="178"/>
        <v>12.157679166204826</v>
      </c>
      <c r="EZ58" s="4">
        <f t="shared" si="178"/>
        <v>12.157679166204826</v>
      </c>
      <c r="FA58" s="4">
        <f t="shared" si="178"/>
        <v>12.157679166204826</v>
      </c>
      <c r="FB58" s="4">
        <f t="shared" si="178"/>
        <v>12.157679166204826</v>
      </c>
      <c r="FC58" s="4">
        <f t="shared" si="178"/>
        <v>12.157679166204826</v>
      </c>
      <c r="FD58" s="4">
        <f t="shared" si="178"/>
        <v>12.157679166204826</v>
      </c>
      <c r="FE58" s="4">
        <f t="shared" si="178"/>
        <v>12.157679166204826</v>
      </c>
      <c r="FF58" s="4">
        <f t="shared" si="178"/>
        <v>12.157679166204826</v>
      </c>
      <c r="FG58" s="4">
        <f t="shared" si="178"/>
        <v>12.157679166204826</v>
      </c>
      <c r="FH58" s="4">
        <f t="shared" si="178"/>
        <v>24.599043674051551</v>
      </c>
      <c r="FI58" s="4">
        <f t="shared" si="178"/>
        <v>24.599043674051551</v>
      </c>
      <c r="FJ58" s="4">
        <f t="shared" si="178"/>
        <v>24.599043674051551</v>
      </c>
      <c r="FK58" s="4">
        <f t="shared" si="178"/>
        <v>24.599043674051551</v>
      </c>
      <c r="FL58" s="4">
        <f t="shared" si="178"/>
        <v>24.599043674051551</v>
      </c>
      <c r="FM58" s="4">
        <f t="shared" si="178"/>
        <v>24.599043674051551</v>
      </c>
      <c r="FN58" s="4">
        <f t="shared" si="178"/>
        <v>24.599043674051551</v>
      </c>
      <c r="FO58" s="4">
        <f t="shared" si="178"/>
        <v>24.599043674051551</v>
      </c>
      <c r="FP58" s="4">
        <f t="shared" si="178"/>
        <v>24.599043674051551</v>
      </c>
      <c r="FQ58" s="4">
        <f t="shared" si="178"/>
        <v>24.599043674051551</v>
      </c>
      <c r="FR58" s="4">
        <f t="shared" si="178"/>
        <v>24.599043674051551</v>
      </c>
      <c r="FS58" s="4">
        <f t="shared" si="178"/>
        <v>24.599043674051551</v>
      </c>
    </row>
    <row r="59" spans="1:175" x14ac:dyDescent="0.25">
      <c r="A59" s="4" t="s">
        <v>101</v>
      </c>
      <c r="B59" s="12" t="s">
        <v>8</v>
      </c>
      <c r="D59" s="4">
        <f t="shared" ref="D59:AI59" si="179">IF(D6&lt;=150, D51, IF(AND(C6&lt;=150,  D6&gt;150), D52, IF(AND(C6&lt;=450, D6&gt;450), D53, IF(AND(C6&lt;=750, D6&gt;750), D54, C59))))</f>
        <v>0</v>
      </c>
      <c r="E59" s="4">
        <f t="shared" si="179"/>
        <v>0</v>
      </c>
      <c r="F59" s="4">
        <f t="shared" si="179"/>
        <v>0</v>
      </c>
      <c r="G59" s="4">
        <f t="shared" si="179"/>
        <v>0</v>
      </c>
      <c r="H59" s="4">
        <f t="shared" si="179"/>
        <v>0</v>
      </c>
      <c r="I59" s="4">
        <f t="shared" si="179"/>
        <v>0</v>
      </c>
      <c r="J59" s="4">
        <f t="shared" si="179"/>
        <v>0</v>
      </c>
      <c r="K59" s="4">
        <f t="shared" si="179"/>
        <v>0</v>
      </c>
      <c r="L59" s="4">
        <f t="shared" si="179"/>
        <v>0</v>
      </c>
      <c r="M59" s="4">
        <f t="shared" si="179"/>
        <v>0</v>
      </c>
      <c r="N59" s="4">
        <f t="shared" si="179"/>
        <v>0</v>
      </c>
      <c r="O59" s="4">
        <f t="shared" si="179"/>
        <v>0</v>
      </c>
      <c r="P59" s="4">
        <f t="shared" si="179"/>
        <v>0</v>
      </c>
      <c r="Q59" s="4">
        <f t="shared" si="179"/>
        <v>0</v>
      </c>
      <c r="R59" s="4">
        <f t="shared" si="179"/>
        <v>0</v>
      </c>
      <c r="S59" s="4">
        <f t="shared" si="179"/>
        <v>0</v>
      </c>
      <c r="T59" s="4">
        <f t="shared" si="179"/>
        <v>0</v>
      </c>
      <c r="U59" s="4">
        <f t="shared" si="179"/>
        <v>0</v>
      </c>
      <c r="V59" s="4">
        <f t="shared" si="179"/>
        <v>0</v>
      </c>
      <c r="W59" s="4">
        <f t="shared" si="179"/>
        <v>0</v>
      </c>
      <c r="X59" s="4">
        <f t="shared" si="179"/>
        <v>0</v>
      </c>
      <c r="Y59" s="4">
        <f t="shared" si="179"/>
        <v>0</v>
      </c>
      <c r="Z59" s="4">
        <f t="shared" si="179"/>
        <v>0</v>
      </c>
      <c r="AA59" s="4">
        <f t="shared" si="179"/>
        <v>0</v>
      </c>
      <c r="AB59" s="4">
        <f t="shared" si="179"/>
        <v>0</v>
      </c>
      <c r="AC59" s="4">
        <f t="shared" si="179"/>
        <v>0</v>
      </c>
      <c r="AD59" s="4">
        <f t="shared" si="179"/>
        <v>0</v>
      </c>
      <c r="AE59" s="4">
        <f t="shared" si="179"/>
        <v>0</v>
      </c>
      <c r="AF59" s="4">
        <f t="shared" si="179"/>
        <v>0</v>
      </c>
      <c r="AG59" s="4">
        <f t="shared" si="179"/>
        <v>0</v>
      </c>
      <c r="AH59" s="4">
        <f t="shared" si="179"/>
        <v>0</v>
      </c>
      <c r="AI59" s="4">
        <f t="shared" si="179"/>
        <v>0</v>
      </c>
      <c r="AJ59" s="4">
        <f t="shared" ref="AJ59:BO59" si="180">IF(AJ6&lt;=150, AJ51, IF(AND(AI6&lt;=150,  AJ6&gt;150), AJ52, IF(AND(AI6&lt;=450, AJ6&gt;450), AJ53, IF(AND(AI6&lt;=750, AJ6&gt;750), AJ54, AI59))))</f>
        <v>0</v>
      </c>
      <c r="AK59" s="4">
        <f t="shared" si="180"/>
        <v>0</v>
      </c>
      <c r="AL59" s="4">
        <f t="shared" si="180"/>
        <v>0</v>
      </c>
      <c r="AM59" s="4">
        <f t="shared" si="180"/>
        <v>0</v>
      </c>
      <c r="AN59" s="4">
        <f t="shared" si="180"/>
        <v>0</v>
      </c>
      <c r="AO59" s="4">
        <f t="shared" si="180"/>
        <v>0</v>
      </c>
      <c r="AP59" s="4">
        <f t="shared" si="180"/>
        <v>0</v>
      </c>
      <c r="AQ59" s="4">
        <f t="shared" si="180"/>
        <v>7.2447172230429011</v>
      </c>
      <c r="AR59" s="4">
        <f t="shared" si="180"/>
        <v>7.2447172230429011</v>
      </c>
      <c r="AS59" s="4">
        <f t="shared" si="180"/>
        <v>7.2447172230429011</v>
      </c>
      <c r="AT59" s="4">
        <f t="shared" si="180"/>
        <v>7.2447172230429011</v>
      </c>
      <c r="AU59" s="4">
        <f t="shared" si="180"/>
        <v>7.2447172230429011</v>
      </c>
      <c r="AV59" s="4">
        <f t="shared" si="180"/>
        <v>7.2447172230429011</v>
      </c>
      <c r="AW59" s="4">
        <f t="shared" si="180"/>
        <v>7.2447172230429011</v>
      </c>
      <c r="AX59" s="4">
        <f t="shared" si="180"/>
        <v>7.2447172230429011</v>
      </c>
      <c r="AY59" s="4">
        <f t="shared" si="180"/>
        <v>7.2447172230429011</v>
      </c>
      <c r="AZ59" s="4">
        <f t="shared" si="180"/>
        <v>7.2447172230429011</v>
      </c>
      <c r="BA59" s="4">
        <f t="shared" si="180"/>
        <v>7.2447172230429011</v>
      </c>
      <c r="BB59" s="4">
        <f t="shared" si="180"/>
        <v>7.2447172230429011</v>
      </c>
      <c r="BC59" s="4">
        <f t="shared" si="180"/>
        <v>7.2447172230429011</v>
      </c>
      <c r="BD59" s="4">
        <f t="shared" si="180"/>
        <v>7.2447172230429011</v>
      </c>
      <c r="BE59" s="4">
        <f t="shared" si="180"/>
        <v>7.2447172230429011</v>
      </c>
      <c r="BF59" s="4">
        <f t="shared" si="180"/>
        <v>7.2447172230429011</v>
      </c>
      <c r="BG59" s="4">
        <f t="shared" si="180"/>
        <v>8.0897339767071763</v>
      </c>
      <c r="BH59" s="4">
        <f t="shared" si="180"/>
        <v>8.0897339767071763</v>
      </c>
      <c r="BI59" s="4">
        <f t="shared" si="180"/>
        <v>8.0897339767071763</v>
      </c>
      <c r="BJ59" s="4">
        <f t="shared" si="180"/>
        <v>8.0897339767071763</v>
      </c>
      <c r="BK59" s="4">
        <f t="shared" si="180"/>
        <v>8.0897339767071763</v>
      </c>
      <c r="BL59" s="4">
        <f t="shared" si="180"/>
        <v>8.0897339767071763</v>
      </c>
      <c r="BM59" s="4">
        <f t="shared" si="180"/>
        <v>8.0897339767071763</v>
      </c>
      <c r="BN59" s="4">
        <f t="shared" si="180"/>
        <v>8.0897339767071763</v>
      </c>
      <c r="BO59" s="4">
        <f t="shared" si="180"/>
        <v>8.0897339767071763</v>
      </c>
      <c r="BP59" s="4">
        <f t="shared" ref="BP59:CU59" si="181">IF(BP6&lt;=150, BP51, IF(AND(BO6&lt;=150,  BP6&gt;150), BP52, IF(AND(BO6&lt;=450, BP6&gt;450), BP53, IF(AND(BO6&lt;=750, BP6&gt;750), BP54, BO59))))</f>
        <v>8.0897339767071763</v>
      </c>
      <c r="BQ59" s="4">
        <f t="shared" si="181"/>
        <v>8.0897339767071763</v>
      </c>
      <c r="BR59" s="4">
        <f t="shared" si="181"/>
        <v>8.0897339767071763</v>
      </c>
      <c r="BS59" s="4">
        <f t="shared" si="181"/>
        <v>8.0897339767071763</v>
      </c>
      <c r="BT59" s="4">
        <f t="shared" si="181"/>
        <v>8.0897339767071763</v>
      </c>
      <c r="BU59" s="4">
        <f t="shared" si="181"/>
        <v>8.0897339767071763</v>
      </c>
      <c r="BV59" s="4">
        <f t="shared" si="181"/>
        <v>8.0897339767071763</v>
      </c>
      <c r="BW59" s="4">
        <f t="shared" si="181"/>
        <v>8.0897339767071763</v>
      </c>
      <c r="BX59" s="4">
        <f t="shared" si="181"/>
        <v>8.0897339767071763</v>
      </c>
      <c r="BY59" s="4">
        <f t="shared" si="181"/>
        <v>8.0897339767071763</v>
      </c>
      <c r="BZ59" s="4">
        <f t="shared" si="181"/>
        <v>8.0897339767071763</v>
      </c>
      <c r="CA59" s="4">
        <f t="shared" si="181"/>
        <v>8.0897339767071763</v>
      </c>
      <c r="CB59" s="4">
        <f t="shared" si="181"/>
        <v>8.0897339767071763</v>
      </c>
      <c r="CC59" s="4">
        <f t="shared" si="181"/>
        <v>8.0897339767071763</v>
      </c>
      <c r="CD59" s="4">
        <f t="shared" si="181"/>
        <v>8.0897339767071763</v>
      </c>
      <c r="CE59" s="4">
        <f t="shared" si="181"/>
        <v>8.0897339767071763</v>
      </c>
      <c r="CF59" s="4">
        <f t="shared" si="181"/>
        <v>8.0897339767071763</v>
      </c>
      <c r="CG59" s="4">
        <f t="shared" si="181"/>
        <v>8.0897339767071763</v>
      </c>
      <c r="CH59" s="4">
        <f t="shared" si="181"/>
        <v>8.0897339767071763</v>
      </c>
      <c r="CI59" s="4">
        <f t="shared" si="181"/>
        <v>8.0897339767071763</v>
      </c>
      <c r="CJ59" s="4">
        <f t="shared" si="181"/>
        <v>8.0897339767071763</v>
      </c>
      <c r="CK59" s="4">
        <f t="shared" si="181"/>
        <v>8.0897339767071763</v>
      </c>
      <c r="CL59" s="4">
        <f t="shared" si="181"/>
        <v>8.0897339767071763</v>
      </c>
      <c r="CM59" s="4">
        <f t="shared" si="181"/>
        <v>8.0897339767071763</v>
      </c>
      <c r="CN59" s="4">
        <f t="shared" si="181"/>
        <v>8.0897339767071763</v>
      </c>
      <c r="CO59" s="4">
        <f t="shared" si="181"/>
        <v>8.0897339767071763</v>
      </c>
      <c r="CP59" s="4">
        <f t="shared" si="181"/>
        <v>8.0897339767071763</v>
      </c>
      <c r="CQ59" s="4">
        <f t="shared" si="181"/>
        <v>8.0897339767071763</v>
      </c>
      <c r="CR59" s="4">
        <f t="shared" si="181"/>
        <v>8.0897339767071763</v>
      </c>
      <c r="CS59" s="4">
        <f t="shared" si="181"/>
        <v>8.0897339767071763</v>
      </c>
      <c r="CT59" s="4">
        <f t="shared" si="181"/>
        <v>8.0897339767071763</v>
      </c>
      <c r="CU59" s="4">
        <f t="shared" si="181"/>
        <v>8.0897339767071763</v>
      </c>
      <c r="CV59" s="4">
        <f t="shared" ref="CV59:EA59" si="182">IF(CV6&lt;=150, CV51, IF(AND(CU6&lt;=150,  CV6&gt;150), CV52, IF(AND(CU6&lt;=450, CV6&gt;450), CV53, IF(AND(CU6&lt;=750, CV6&gt;750), CV54, CU59))))</f>
        <v>8.0897339767071763</v>
      </c>
      <c r="CW59" s="4">
        <f t="shared" si="182"/>
        <v>8.0897339767071763</v>
      </c>
      <c r="CX59" s="4">
        <f t="shared" si="182"/>
        <v>8.0897339767071763</v>
      </c>
      <c r="CY59" s="4">
        <f t="shared" si="182"/>
        <v>8.0897339767071763</v>
      </c>
      <c r="CZ59" s="4">
        <f t="shared" si="182"/>
        <v>8.0897339767071763</v>
      </c>
      <c r="DA59" s="4">
        <f t="shared" si="182"/>
        <v>8.0897339767071763</v>
      </c>
      <c r="DB59" s="4">
        <f t="shared" si="182"/>
        <v>8.0897339767071763</v>
      </c>
      <c r="DC59" s="4">
        <f t="shared" si="182"/>
        <v>8.0897339767071763</v>
      </c>
      <c r="DD59" s="4">
        <f t="shared" si="182"/>
        <v>8.0897339767071763</v>
      </c>
      <c r="DE59" s="4">
        <f t="shared" si="182"/>
        <v>8.0897339767071763</v>
      </c>
      <c r="DF59" s="4">
        <f t="shared" si="182"/>
        <v>8.0897339767071763</v>
      </c>
      <c r="DG59" s="4">
        <f t="shared" si="182"/>
        <v>8.0897339767071763</v>
      </c>
      <c r="DH59" s="4">
        <f t="shared" si="182"/>
        <v>8.0897339767071763</v>
      </c>
      <c r="DI59" s="4">
        <f t="shared" si="182"/>
        <v>8.0897339767071763</v>
      </c>
      <c r="DJ59" s="4">
        <f t="shared" si="182"/>
        <v>8.0897339767071763</v>
      </c>
      <c r="DK59" s="4">
        <f t="shared" si="182"/>
        <v>8.0897339767071763</v>
      </c>
      <c r="DL59" s="4">
        <f t="shared" si="182"/>
        <v>8.0897339767071763</v>
      </c>
      <c r="DM59" s="4">
        <f t="shared" si="182"/>
        <v>8.0897339767071763</v>
      </c>
      <c r="DN59" s="4">
        <f t="shared" si="182"/>
        <v>8.0897339767071763</v>
      </c>
      <c r="DO59" s="4">
        <f t="shared" si="182"/>
        <v>8.0897339767071763</v>
      </c>
      <c r="DP59" s="4">
        <f t="shared" si="182"/>
        <v>8.0897339767071763</v>
      </c>
      <c r="DQ59" s="4">
        <f t="shared" si="182"/>
        <v>8.0897339767071763</v>
      </c>
      <c r="DR59" s="4">
        <f t="shared" si="182"/>
        <v>8.0897339767071763</v>
      </c>
      <c r="DS59" s="4">
        <f t="shared" si="182"/>
        <v>8.0897339767071763</v>
      </c>
      <c r="DT59" s="4">
        <f t="shared" si="182"/>
        <v>8.0897339767071763</v>
      </c>
      <c r="DU59" s="4">
        <f t="shared" si="182"/>
        <v>8.0897339767071763</v>
      </c>
      <c r="DV59" s="4">
        <f t="shared" si="182"/>
        <v>8.0897339767071763</v>
      </c>
      <c r="DW59" s="4">
        <f t="shared" si="182"/>
        <v>8.0897339767071763</v>
      </c>
      <c r="DX59" s="4">
        <f t="shared" si="182"/>
        <v>8.0897339767071763</v>
      </c>
      <c r="DY59" s="4">
        <f t="shared" si="182"/>
        <v>8.0897339767071763</v>
      </c>
      <c r="DZ59" s="4">
        <f t="shared" si="182"/>
        <v>8.0897339767071763</v>
      </c>
      <c r="EA59" s="4">
        <f t="shared" si="182"/>
        <v>8.0897339767071763</v>
      </c>
      <c r="EB59" s="4">
        <f t="shared" ref="EB59:FG59" si="183">IF(EB6&lt;=150, EB51, IF(AND(EA6&lt;=150,  EB6&gt;150), EB52, IF(AND(EA6&lt;=450, EB6&gt;450), EB53, IF(AND(EA6&lt;=750, EB6&gt;750), EB54, EA59))))</f>
        <v>8.0897339767071763</v>
      </c>
      <c r="EC59" s="4">
        <f t="shared" si="183"/>
        <v>8.0897339767071763</v>
      </c>
      <c r="ED59" s="4">
        <f t="shared" si="183"/>
        <v>8.0897339767071763</v>
      </c>
      <c r="EE59" s="4">
        <f t="shared" si="183"/>
        <v>8.0897339767071763</v>
      </c>
      <c r="EF59" s="4">
        <f t="shared" si="183"/>
        <v>8.0897339767071763</v>
      </c>
      <c r="EG59" s="4">
        <f t="shared" si="183"/>
        <v>8.0897339767071763</v>
      </c>
      <c r="EH59" s="4">
        <f t="shared" si="183"/>
        <v>8.0897339767071763</v>
      </c>
      <c r="EI59" s="4">
        <f t="shared" si="183"/>
        <v>8.0897339767071763</v>
      </c>
      <c r="EJ59" s="4">
        <f t="shared" si="183"/>
        <v>8.0897339767071763</v>
      </c>
      <c r="EK59" s="4">
        <f t="shared" si="183"/>
        <v>8.0897339767071763</v>
      </c>
      <c r="EL59" s="4">
        <f t="shared" si="183"/>
        <v>8.0897339767071763</v>
      </c>
      <c r="EM59" s="4">
        <f t="shared" si="183"/>
        <v>8.0897339767071763</v>
      </c>
      <c r="EN59" s="4">
        <f t="shared" si="183"/>
        <v>8.0897339767071763</v>
      </c>
      <c r="EO59" s="4">
        <f t="shared" si="183"/>
        <v>8.0897339767071763</v>
      </c>
      <c r="EP59" s="4">
        <f t="shared" si="183"/>
        <v>8.0897339767071763</v>
      </c>
      <c r="EQ59" s="4">
        <f t="shared" si="183"/>
        <v>8.0897339767071763</v>
      </c>
      <c r="ER59" s="4">
        <f t="shared" si="183"/>
        <v>8.0897339767071763</v>
      </c>
      <c r="ES59" s="4">
        <f t="shared" si="183"/>
        <v>8.0897339767071763</v>
      </c>
      <c r="ET59" s="4">
        <f t="shared" si="183"/>
        <v>8.0897339767071763</v>
      </c>
      <c r="EU59" s="4">
        <f t="shared" si="183"/>
        <v>8.0897339767071763</v>
      </c>
      <c r="EV59" s="4">
        <f t="shared" si="183"/>
        <v>8.0897339767071763</v>
      </c>
      <c r="EW59" s="4">
        <f t="shared" si="183"/>
        <v>8.0897339767071763</v>
      </c>
      <c r="EX59" s="4">
        <f t="shared" si="183"/>
        <v>8.0897339767071763</v>
      </c>
      <c r="EY59" s="4">
        <f t="shared" si="183"/>
        <v>8.0897339767071763</v>
      </c>
      <c r="EZ59" s="4">
        <f t="shared" si="183"/>
        <v>8.0897339767071763</v>
      </c>
      <c r="FA59" s="4">
        <f t="shared" si="183"/>
        <v>8.0897339767071763</v>
      </c>
      <c r="FB59" s="4">
        <f t="shared" si="183"/>
        <v>8.0897339767071763</v>
      </c>
      <c r="FC59" s="4">
        <f t="shared" si="183"/>
        <v>8.0897339767071763</v>
      </c>
      <c r="FD59" s="4">
        <f t="shared" si="183"/>
        <v>8.0897339767071763</v>
      </c>
      <c r="FE59" s="4">
        <f t="shared" si="183"/>
        <v>8.0897339767071763</v>
      </c>
      <c r="FF59" s="4">
        <f t="shared" si="183"/>
        <v>8.0897339767071763</v>
      </c>
      <c r="FG59" s="4">
        <f t="shared" si="183"/>
        <v>8.0897339767071763</v>
      </c>
      <c r="FH59" s="4">
        <f t="shared" ref="FH59:FS59" si="184">IF(FH6&lt;=150, FH51, IF(AND(FG6&lt;=150,  FH6&gt;150), FH52, IF(AND(FG6&lt;=450, FH6&gt;450), FH53, IF(AND(FG6&lt;=750, FH6&gt;750), FH54, FG59))))</f>
        <v>8.0897339767071763</v>
      </c>
      <c r="FI59" s="4">
        <f t="shared" si="184"/>
        <v>8.0897339767071763</v>
      </c>
      <c r="FJ59" s="4">
        <f t="shared" si="184"/>
        <v>8.0897339767071763</v>
      </c>
      <c r="FK59" s="4">
        <f t="shared" si="184"/>
        <v>8.0897339767071763</v>
      </c>
      <c r="FL59" s="4">
        <f t="shared" si="184"/>
        <v>8.0897339767071763</v>
      </c>
      <c r="FM59" s="4">
        <f t="shared" si="184"/>
        <v>8.0897339767071763</v>
      </c>
      <c r="FN59" s="4">
        <f t="shared" si="184"/>
        <v>8.0897339767071763</v>
      </c>
      <c r="FO59" s="4">
        <f t="shared" si="184"/>
        <v>8.0897339767071763</v>
      </c>
      <c r="FP59" s="4">
        <f t="shared" si="184"/>
        <v>8.0897339767071763</v>
      </c>
      <c r="FQ59" s="4">
        <f t="shared" si="184"/>
        <v>8.0897339767071763</v>
      </c>
      <c r="FR59" s="4">
        <f t="shared" si="184"/>
        <v>8.0897339767071763</v>
      </c>
      <c r="FS59" s="4">
        <f t="shared" si="184"/>
        <v>8.0897339767071763</v>
      </c>
    </row>
    <row r="61" spans="1:175" x14ac:dyDescent="0.25">
      <c r="A61" s="13" t="s">
        <v>24</v>
      </c>
    </row>
    <row r="62" spans="1:175" x14ac:dyDescent="0.25">
      <c r="A62" s="4" t="s">
        <v>171</v>
      </c>
      <c r="B62" s="6">
        <f>'Raw Data'!B199</f>
        <v>0.2</v>
      </c>
    </row>
    <row r="63" spans="1:175" x14ac:dyDescent="0.25">
      <c r="A63" t="s">
        <v>22</v>
      </c>
      <c r="B63" s="27">
        <f>'Raw Data'!B200</f>
        <v>12</v>
      </c>
    </row>
    <row r="64" spans="1:175" x14ac:dyDescent="0.25">
      <c r="A64" t="s">
        <v>85</v>
      </c>
      <c r="B64" s="20">
        <f>'Raw Data'!B201</f>
        <v>0.1</v>
      </c>
    </row>
    <row r="65" spans="1:175" x14ac:dyDescent="0.25">
      <c r="A65" s="13" t="s">
        <v>18</v>
      </c>
    </row>
    <row r="66" spans="1:175" x14ac:dyDescent="0.25">
      <c r="A66" t="s">
        <v>25</v>
      </c>
      <c r="B66" s="20">
        <f>'Raw Data'!B204</f>
        <v>0.15</v>
      </c>
    </row>
    <row r="67" spans="1:175" x14ac:dyDescent="0.25">
      <c r="A67" t="s">
        <v>26</v>
      </c>
      <c r="B67" s="28">
        <f>'Raw Data'!B205</f>
        <v>1.0125</v>
      </c>
    </row>
    <row r="68" spans="1:175" x14ac:dyDescent="0.25">
      <c r="A68" t="s">
        <v>36</v>
      </c>
      <c r="B68" s="20">
        <f>'Raw Data'!B206</f>
        <v>0.96</v>
      </c>
    </row>
    <row r="69" spans="1:175" x14ac:dyDescent="0.25">
      <c r="A69" t="s">
        <v>37</v>
      </c>
      <c r="B69" s="20">
        <f>'Raw Data'!B207</f>
        <v>0.8</v>
      </c>
    </row>
    <row r="70" spans="1:175" x14ac:dyDescent="0.25">
      <c r="A70" s="13" t="s">
        <v>78</v>
      </c>
    </row>
    <row r="71" spans="1:175" x14ac:dyDescent="0.25">
      <c r="A71" t="s">
        <v>79</v>
      </c>
      <c r="B71" s="6">
        <f>'Raw Data'!B223</f>
        <v>0.5</v>
      </c>
    </row>
    <row r="72" spans="1:175" x14ac:dyDescent="0.25">
      <c r="A72" t="s">
        <v>84</v>
      </c>
      <c r="B72" s="6">
        <f>'Raw Data'!B224</f>
        <v>0.5</v>
      </c>
    </row>
    <row r="73" spans="1:175" x14ac:dyDescent="0.25">
      <c r="A73" t="s">
        <v>80</v>
      </c>
      <c r="B73" s="72">
        <f>'Raw Data'!B255/100</f>
        <v>0.26750000000000002</v>
      </c>
      <c r="C73" s="4">
        <f>B73*150</f>
        <v>40.125</v>
      </c>
    </row>
    <row r="74" spans="1:175" x14ac:dyDescent="0.25">
      <c r="A74" t="s">
        <v>82</v>
      </c>
      <c r="B74" s="72">
        <f>'Raw Data'!B256/100</f>
        <v>0.26</v>
      </c>
      <c r="C74" s="4">
        <f>B74*300</f>
        <v>78</v>
      </c>
    </row>
    <row r="75" spans="1:175" x14ac:dyDescent="0.25">
      <c r="A75" t="s">
        <v>81</v>
      </c>
      <c r="B75" s="72">
        <f>'Raw Data'!B257/100</f>
        <v>0.2475</v>
      </c>
      <c r="C75" s="4">
        <f>B75*300</f>
        <v>74.25</v>
      </c>
    </row>
    <row r="76" spans="1:175" x14ac:dyDescent="0.25">
      <c r="A76" t="s">
        <v>98</v>
      </c>
      <c r="B76" s="72">
        <f>'Raw Data'!B258/100</f>
        <v>0.19625000000000001</v>
      </c>
      <c r="C76" s="4">
        <f>B76*300</f>
        <v>58.875</v>
      </c>
    </row>
    <row r="77" spans="1:175" x14ac:dyDescent="0.25">
      <c r="A77" t="s">
        <v>278</v>
      </c>
      <c r="B77">
        <f>'Raw Data'!GA5</f>
        <v>1050</v>
      </c>
      <c r="C77" s="4">
        <f>SUM(C73:C76)</f>
        <v>251.25</v>
      </c>
    </row>
    <row r="79" spans="1:175" x14ac:dyDescent="0.25">
      <c r="A79" s="57" t="s">
        <v>162</v>
      </c>
    </row>
    <row r="80" spans="1:175" x14ac:dyDescent="0.25">
      <c r="A80" t="s">
        <v>163</v>
      </c>
      <c r="C80">
        <v>0</v>
      </c>
      <c r="D80">
        <f t="shared" ref="D80:AI80" si="185">IF(D$29="", C80+D16,0)</f>
        <v>7.7128524780273438</v>
      </c>
      <c r="E80">
        <f t="shared" si="185"/>
        <v>14.931559085845947</v>
      </c>
      <c r="F80">
        <f t="shared" si="185"/>
        <v>22.584668159484863</v>
      </c>
      <c r="G80">
        <f t="shared" si="185"/>
        <v>31.182241439819336</v>
      </c>
      <c r="H80">
        <f t="shared" si="185"/>
        <v>39.280908584594727</v>
      </c>
      <c r="I80">
        <f t="shared" si="185"/>
        <v>46.01344108581543</v>
      </c>
      <c r="J80">
        <f t="shared" si="185"/>
        <v>51.820639610290527</v>
      </c>
      <c r="K80">
        <f t="shared" si="185"/>
        <v>61.547083854675293</v>
      </c>
      <c r="L80">
        <f t="shared" si="185"/>
        <v>69.474459171295166</v>
      </c>
      <c r="M80">
        <f t="shared" si="185"/>
        <v>74.969132900238037</v>
      </c>
      <c r="N80">
        <f t="shared" si="185"/>
        <v>83.181955814361572</v>
      </c>
      <c r="O80">
        <f t="shared" si="185"/>
        <v>90.948551177978516</v>
      </c>
      <c r="P80">
        <f t="shared" si="185"/>
        <v>99.840455055236816</v>
      </c>
      <c r="Q80">
        <f t="shared" si="185"/>
        <v>109.06506538391113</v>
      </c>
      <c r="R80">
        <f t="shared" si="185"/>
        <v>116.08841276168823</v>
      </c>
      <c r="S80">
        <f t="shared" si="185"/>
        <v>119.20562982559204</v>
      </c>
      <c r="T80">
        <f t="shared" si="185"/>
        <v>128.71182870864868</v>
      </c>
      <c r="U80">
        <f t="shared" si="185"/>
        <v>139.96756887435913</v>
      </c>
      <c r="V80">
        <f t="shared" si="185"/>
        <v>148.67315721511841</v>
      </c>
      <c r="W80">
        <f t="shared" si="185"/>
        <v>157.04348134994507</v>
      </c>
      <c r="X80">
        <f t="shared" si="185"/>
        <v>167.21505975723267</v>
      </c>
      <c r="Y80">
        <f t="shared" si="185"/>
        <v>174.43487739562988</v>
      </c>
      <c r="Z80">
        <f t="shared" si="185"/>
        <v>178.12507200241089</v>
      </c>
      <c r="AA80">
        <f t="shared" si="185"/>
        <v>0</v>
      </c>
      <c r="AB80">
        <f t="shared" si="185"/>
        <v>7.3899869918823242</v>
      </c>
      <c r="AC80">
        <f t="shared" si="185"/>
        <v>16.132369995117188</v>
      </c>
      <c r="AD80">
        <f t="shared" si="185"/>
        <v>24.330649375915527</v>
      </c>
      <c r="AE80">
        <f t="shared" si="185"/>
        <v>0</v>
      </c>
      <c r="AF80">
        <f t="shared" si="185"/>
        <v>11.489725112915039</v>
      </c>
      <c r="AG80">
        <f t="shared" si="185"/>
        <v>0</v>
      </c>
      <c r="AH80">
        <f t="shared" si="185"/>
        <v>8.7938461303710938</v>
      </c>
      <c r="AI80">
        <f t="shared" si="185"/>
        <v>0</v>
      </c>
      <c r="AJ80">
        <f t="shared" ref="AJ80:BO80" si="186">IF(AJ$29="", AI80+AJ16,0)</f>
        <v>8.4363594055175781</v>
      </c>
      <c r="AK80">
        <f t="shared" si="186"/>
        <v>15.808555126190186</v>
      </c>
      <c r="AL80">
        <f t="shared" si="186"/>
        <v>23.094268798828125</v>
      </c>
      <c r="AM80">
        <f t="shared" si="186"/>
        <v>31.473848342895508</v>
      </c>
      <c r="AN80">
        <f t="shared" si="186"/>
        <v>0</v>
      </c>
      <c r="AO80">
        <f t="shared" si="186"/>
        <v>10.380794525146484</v>
      </c>
      <c r="AP80">
        <f t="shared" si="186"/>
        <v>0</v>
      </c>
      <c r="AQ80">
        <f t="shared" si="186"/>
        <v>7.4938430786132813</v>
      </c>
      <c r="AR80">
        <f t="shared" si="186"/>
        <v>15.572324752807617</v>
      </c>
      <c r="AS80">
        <f t="shared" si="186"/>
        <v>24.168886184692383</v>
      </c>
      <c r="AT80">
        <f t="shared" si="186"/>
        <v>0</v>
      </c>
      <c r="AU80">
        <f t="shared" si="186"/>
        <v>8.692988395690918</v>
      </c>
      <c r="AV80">
        <f t="shared" si="186"/>
        <v>0</v>
      </c>
      <c r="AW80">
        <f t="shared" si="186"/>
        <v>10.337225914001465</v>
      </c>
      <c r="AX80">
        <f t="shared" si="186"/>
        <v>18.093116760253906</v>
      </c>
      <c r="AY80">
        <f t="shared" si="186"/>
        <v>0</v>
      </c>
      <c r="AZ80">
        <f t="shared" si="186"/>
        <v>8.07</v>
      </c>
      <c r="BA80">
        <f t="shared" si="186"/>
        <v>0</v>
      </c>
      <c r="BB80">
        <f t="shared" si="186"/>
        <v>8.0408697128295898</v>
      </c>
      <c r="BC80">
        <f t="shared" si="186"/>
        <v>0</v>
      </c>
      <c r="BD80">
        <f t="shared" si="186"/>
        <v>6.000185489654541</v>
      </c>
      <c r="BE80">
        <f t="shared" si="186"/>
        <v>13.456724166870117</v>
      </c>
      <c r="BF80">
        <f t="shared" si="186"/>
        <v>20.463405132293701</v>
      </c>
      <c r="BG80">
        <f t="shared" si="186"/>
        <v>27.861288547515869</v>
      </c>
      <c r="BH80">
        <f t="shared" si="186"/>
        <v>0</v>
      </c>
      <c r="BI80">
        <f t="shared" si="186"/>
        <v>8.7962779998779297</v>
      </c>
      <c r="BJ80">
        <f t="shared" si="186"/>
        <v>0</v>
      </c>
      <c r="BK80">
        <f t="shared" si="186"/>
        <v>6.7958898544311523</v>
      </c>
      <c r="BL80">
        <f t="shared" si="186"/>
        <v>12.932663440704346</v>
      </c>
      <c r="BM80">
        <f t="shared" si="186"/>
        <v>0</v>
      </c>
      <c r="BN80">
        <f t="shared" si="186"/>
        <v>0</v>
      </c>
      <c r="BO80">
        <f t="shared" si="186"/>
        <v>9.81</v>
      </c>
      <c r="BP80">
        <f t="shared" ref="BP80:CU80" si="187">IF(BP$29="", BO80+BP16,0)</f>
        <v>0</v>
      </c>
      <c r="BQ80">
        <f t="shared" si="187"/>
        <v>0</v>
      </c>
      <c r="BR80">
        <f t="shared" si="187"/>
        <v>4.7841014862060547</v>
      </c>
      <c r="BS80">
        <f t="shared" si="187"/>
        <v>11.297449588775635</v>
      </c>
      <c r="BT80">
        <f t="shared" si="187"/>
        <v>16.875420093536377</v>
      </c>
      <c r="BU80">
        <f t="shared" si="187"/>
        <v>24.166241645812988</v>
      </c>
      <c r="BV80">
        <f t="shared" si="187"/>
        <v>0</v>
      </c>
      <c r="BW80">
        <f t="shared" si="187"/>
        <v>6.0862069129943848</v>
      </c>
      <c r="BX80">
        <f t="shared" si="187"/>
        <v>0</v>
      </c>
      <c r="BY80">
        <f t="shared" si="187"/>
        <v>6.8672709465026855</v>
      </c>
      <c r="BZ80">
        <f t="shared" si="187"/>
        <v>11.347801685333252</v>
      </c>
      <c r="CA80">
        <f t="shared" si="187"/>
        <v>0</v>
      </c>
      <c r="CB80">
        <f t="shared" si="187"/>
        <v>2.39</v>
      </c>
      <c r="CC80">
        <f t="shared" si="187"/>
        <v>0</v>
      </c>
      <c r="CD80">
        <f t="shared" si="187"/>
        <v>6.8746871948242188</v>
      </c>
      <c r="CE80">
        <f t="shared" si="187"/>
        <v>0</v>
      </c>
      <c r="CF80">
        <f t="shared" si="187"/>
        <v>6.7468090057373047</v>
      </c>
      <c r="CG80">
        <f t="shared" si="187"/>
        <v>12.712445735931396</v>
      </c>
      <c r="CH80">
        <f t="shared" si="187"/>
        <v>18.123484134674072</v>
      </c>
      <c r="CI80">
        <f t="shared" si="187"/>
        <v>24.325449466705322</v>
      </c>
      <c r="CJ80">
        <f t="shared" si="187"/>
        <v>0</v>
      </c>
      <c r="CK80">
        <f t="shared" si="187"/>
        <v>4.2199530601501465</v>
      </c>
      <c r="CL80">
        <f t="shared" si="187"/>
        <v>0</v>
      </c>
      <c r="CM80">
        <f t="shared" si="187"/>
        <v>5.8859653472900391</v>
      </c>
      <c r="CN80">
        <f t="shared" si="187"/>
        <v>11.798287868499756</v>
      </c>
      <c r="CO80">
        <f t="shared" si="187"/>
        <v>0</v>
      </c>
      <c r="CP80">
        <f t="shared" si="187"/>
        <v>4.8899999999999997</v>
      </c>
      <c r="CQ80">
        <f t="shared" si="187"/>
        <v>0</v>
      </c>
      <c r="CR80">
        <f t="shared" si="187"/>
        <v>5.13</v>
      </c>
      <c r="CS80">
        <f t="shared" si="187"/>
        <v>0</v>
      </c>
      <c r="CT80">
        <f t="shared" si="187"/>
        <v>5.94</v>
      </c>
      <c r="CU80">
        <f t="shared" si="187"/>
        <v>11.850000000000001</v>
      </c>
      <c r="CV80">
        <f t="shared" ref="CV80:EA80" si="188">IF(CV$29="", CU80+CV16,0)</f>
        <v>17.470000000000002</v>
      </c>
      <c r="CW80">
        <f t="shared" si="188"/>
        <v>24.133537979125979</v>
      </c>
      <c r="CX80">
        <f t="shared" si="188"/>
        <v>0</v>
      </c>
      <c r="CY80">
        <f t="shared" si="188"/>
        <v>6.6505112648010254</v>
      </c>
      <c r="CZ80">
        <f t="shared" si="188"/>
        <v>0</v>
      </c>
      <c r="DA80">
        <f t="shared" si="188"/>
        <v>5.5355539321899414</v>
      </c>
      <c r="DB80">
        <f t="shared" si="188"/>
        <v>10.755406856536865</v>
      </c>
      <c r="DC80">
        <f t="shared" si="188"/>
        <v>0</v>
      </c>
      <c r="DD80">
        <f t="shared" si="188"/>
        <v>6.2651033401489258</v>
      </c>
      <c r="DE80">
        <f t="shared" si="188"/>
        <v>0</v>
      </c>
      <c r="DF80">
        <f t="shared" si="188"/>
        <v>5.1289768218994141</v>
      </c>
      <c r="DG80">
        <f t="shared" si="188"/>
        <v>0</v>
      </c>
      <c r="DH80">
        <f t="shared" si="188"/>
        <v>5.1216545104980469</v>
      </c>
      <c r="DI80">
        <f t="shared" si="188"/>
        <v>10.888589382171631</v>
      </c>
      <c r="DJ80">
        <f t="shared" si="188"/>
        <v>16.229208469390869</v>
      </c>
      <c r="DK80">
        <f t="shared" si="188"/>
        <v>21.774069309234619</v>
      </c>
      <c r="DL80">
        <f t="shared" si="188"/>
        <v>26.772966861724854</v>
      </c>
      <c r="DM80">
        <f t="shared" si="188"/>
        <v>0</v>
      </c>
      <c r="DN80">
        <f t="shared" si="188"/>
        <v>6.1471037864685059</v>
      </c>
      <c r="DO80">
        <f t="shared" si="188"/>
        <v>0</v>
      </c>
      <c r="DP80">
        <f t="shared" si="188"/>
        <v>5.5960249900817871</v>
      </c>
      <c r="DQ80">
        <f t="shared" si="188"/>
        <v>12.135964393615723</v>
      </c>
      <c r="DR80">
        <f t="shared" si="188"/>
        <v>16.66403865814209</v>
      </c>
      <c r="DS80">
        <f t="shared" si="188"/>
        <v>19.268821477890015</v>
      </c>
      <c r="DT80">
        <f t="shared" si="188"/>
        <v>20.958428859710693</v>
      </c>
      <c r="DU80">
        <f t="shared" si="188"/>
        <v>22.039539456367493</v>
      </c>
      <c r="DV80">
        <f t="shared" si="188"/>
        <v>24.851070046424866</v>
      </c>
      <c r="DW80">
        <f t="shared" si="188"/>
        <v>28.822819828987122</v>
      </c>
      <c r="DX80">
        <f t="shared" si="188"/>
        <v>29.519767701625824</v>
      </c>
      <c r="DY80">
        <f t="shared" si="188"/>
        <v>32.05145400762558</v>
      </c>
      <c r="DZ80">
        <f t="shared" si="188"/>
        <v>0</v>
      </c>
      <c r="EA80">
        <f t="shared" si="188"/>
        <v>4.7608060836791992</v>
      </c>
      <c r="EB80">
        <f t="shared" ref="EB80:FG80" si="189">IF(EB$29="", EA80+EB16,0)</f>
        <v>8.681452751159668</v>
      </c>
      <c r="EC80">
        <f t="shared" si="189"/>
        <v>12.263687610626221</v>
      </c>
      <c r="ED80">
        <f t="shared" si="189"/>
        <v>17.001510620117188</v>
      </c>
      <c r="EE80">
        <f t="shared" si="189"/>
        <v>20.850438594818115</v>
      </c>
      <c r="EF80">
        <f t="shared" si="189"/>
        <v>26.517836093902588</v>
      </c>
      <c r="EG80">
        <f t="shared" si="189"/>
        <v>31.66946268081665</v>
      </c>
      <c r="EH80">
        <f t="shared" si="189"/>
        <v>0</v>
      </c>
      <c r="EI80">
        <f t="shared" si="189"/>
        <v>4.0017728805541992</v>
      </c>
      <c r="EJ80">
        <f t="shared" si="189"/>
        <v>4.4798648953437805</v>
      </c>
      <c r="EK80">
        <f t="shared" si="189"/>
        <v>8.0138674378395081</v>
      </c>
      <c r="EL80">
        <f t="shared" si="189"/>
        <v>11.84342747926712</v>
      </c>
      <c r="EM80">
        <f t="shared" si="189"/>
        <v>15.440904200077057</v>
      </c>
      <c r="EN80">
        <f t="shared" si="189"/>
        <v>19.757327616214752</v>
      </c>
      <c r="EO80">
        <f t="shared" si="189"/>
        <v>24.420686781406403</v>
      </c>
      <c r="EP80">
        <f t="shared" si="189"/>
        <v>27.642601072788239</v>
      </c>
      <c r="EQ80">
        <f t="shared" si="189"/>
        <v>29.985959351062775</v>
      </c>
      <c r="ER80">
        <f t="shared" si="189"/>
        <v>35.669098675251007</v>
      </c>
      <c r="ES80">
        <f t="shared" si="189"/>
        <v>39.07241827249527</v>
      </c>
      <c r="ET80">
        <f t="shared" si="189"/>
        <v>42.82084447145462</v>
      </c>
      <c r="EU80">
        <f t="shared" si="189"/>
        <v>47.362445652484894</v>
      </c>
      <c r="EV80">
        <f t="shared" si="189"/>
        <v>51.292160332202911</v>
      </c>
      <c r="EW80">
        <f t="shared" si="189"/>
        <v>52.941902816295624</v>
      </c>
      <c r="EX80">
        <f t="shared" si="189"/>
        <v>57.281271159648895</v>
      </c>
      <c r="EY80">
        <f t="shared" si="189"/>
        <v>59.588940560817719</v>
      </c>
      <c r="EZ80">
        <f t="shared" si="189"/>
        <v>62.407226026058197</v>
      </c>
      <c r="FA80">
        <f t="shared" si="189"/>
        <v>64.072151243686676</v>
      </c>
      <c r="FB80">
        <f t="shared" si="189"/>
        <v>66.722055017948151</v>
      </c>
      <c r="FC80">
        <f t="shared" si="189"/>
        <v>68.979029476642609</v>
      </c>
      <c r="FD80">
        <f t="shared" si="189"/>
        <v>70.567771732807159</v>
      </c>
      <c r="FE80">
        <f t="shared" si="189"/>
        <v>72.352147996425629</v>
      </c>
      <c r="FF80">
        <f t="shared" si="189"/>
        <v>74.64649099111557</v>
      </c>
      <c r="FG80">
        <f t="shared" si="189"/>
        <v>75.383534133434296</v>
      </c>
      <c r="FH80">
        <f t="shared" ref="FH80:FS80" si="190">IF(FH$29="", FG80+FH16,0)</f>
        <v>0</v>
      </c>
      <c r="FI80">
        <f t="shared" si="190"/>
        <v>3.0242266654968262</v>
      </c>
      <c r="FJ80">
        <f t="shared" si="190"/>
        <v>5.6920034885406494</v>
      </c>
      <c r="FK80">
        <f t="shared" si="190"/>
        <v>7.2308175563812256</v>
      </c>
      <c r="FL80">
        <f t="shared" si="190"/>
        <v>9.5665860176086426</v>
      </c>
      <c r="FM80">
        <f t="shared" si="190"/>
        <v>12.084419012069702</v>
      </c>
      <c r="FN80">
        <f t="shared" si="190"/>
        <v>14.849918127059937</v>
      </c>
      <c r="FO80">
        <f t="shared" si="190"/>
        <v>15.078256204724312</v>
      </c>
      <c r="FP80">
        <f t="shared" si="190"/>
        <v>15.5172069221735</v>
      </c>
      <c r="FQ80">
        <f t="shared" si="190"/>
        <v>16.377054765820503</v>
      </c>
      <c r="FR80">
        <f t="shared" si="190"/>
        <v>18.433230713009834</v>
      </c>
      <c r="FS80">
        <f t="shared" si="190"/>
        <v>21.801596477627754</v>
      </c>
    </row>
    <row r="81" spans="1:175" x14ac:dyDescent="0.25">
      <c r="A81" t="s">
        <v>93</v>
      </c>
      <c r="C81" s="77">
        <v>19.555446552995772</v>
      </c>
      <c r="D81">
        <f t="shared" ref="D81:AI81" si="191">IF(D$29="", C81, D29)</f>
        <v>19.555446552995772</v>
      </c>
      <c r="E81">
        <f t="shared" si="191"/>
        <v>19.555446552995772</v>
      </c>
      <c r="F81">
        <f t="shared" si="191"/>
        <v>19.555446552995772</v>
      </c>
      <c r="G81">
        <f t="shared" si="191"/>
        <v>19.555446552995772</v>
      </c>
      <c r="H81">
        <f t="shared" si="191"/>
        <v>19.555446552995772</v>
      </c>
      <c r="I81">
        <f t="shared" si="191"/>
        <v>19.555446552995772</v>
      </c>
      <c r="J81">
        <f t="shared" si="191"/>
        <v>19.555446552995772</v>
      </c>
      <c r="K81">
        <f t="shared" si="191"/>
        <v>19.555446552995772</v>
      </c>
      <c r="L81">
        <f t="shared" si="191"/>
        <v>19.555446552995772</v>
      </c>
      <c r="M81">
        <f t="shared" si="191"/>
        <v>19.555446552995772</v>
      </c>
      <c r="N81">
        <f t="shared" si="191"/>
        <v>19.555446552995772</v>
      </c>
      <c r="O81">
        <f t="shared" si="191"/>
        <v>19.555446552995772</v>
      </c>
      <c r="P81">
        <f t="shared" si="191"/>
        <v>19.555446552995772</v>
      </c>
      <c r="Q81">
        <f t="shared" si="191"/>
        <v>19.555446552995772</v>
      </c>
      <c r="R81">
        <f t="shared" si="191"/>
        <v>19.555446552995772</v>
      </c>
      <c r="S81">
        <f t="shared" si="191"/>
        <v>19.555446552995772</v>
      </c>
      <c r="T81">
        <f t="shared" si="191"/>
        <v>19.555446552995772</v>
      </c>
      <c r="U81">
        <f t="shared" si="191"/>
        <v>19.555446552995772</v>
      </c>
      <c r="V81">
        <f t="shared" si="191"/>
        <v>19.555446552995772</v>
      </c>
      <c r="W81">
        <f t="shared" si="191"/>
        <v>19.555446552995772</v>
      </c>
      <c r="X81">
        <f t="shared" si="191"/>
        <v>19.555446552995772</v>
      </c>
      <c r="Y81">
        <f t="shared" si="191"/>
        <v>19.555446552995772</v>
      </c>
      <c r="Z81">
        <f t="shared" si="191"/>
        <v>19.555446552995772</v>
      </c>
      <c r="AA81">
        <f t="shared" si="191"/>
        <v>56.214678952488377</v>
      </c>
      <c r="AB81">
        <f t="shared" si="191"/>
        <v>56.214678952488377</v>
      </c>
      <c r="AC81">
        <f t="shared" si="191"/>
        <v>56.214678952488377</v>
      </c>
      <c r="AD81">
        <f t="shared" si="191"/>
        <v>56.214678952488377</v>
      </c>
      <c r="AE81">
        <f t="shared" si="191"/>
        <v>43.129061577253346</v>
      </c>
      <c r="AF81">
        <f t="shared" si="191"/>
        <v>43.129061577253346</v>
      </c>
      <c r="AG81">
        <f t="shared" si="191"/>
        <v>53.312546203546731</v>
      </c>
      <c r="AH81">
        <f t="shared" si="191"/>
        <v>53.312546203546731</v>
      </c>
      <c r="AI81">
        <f t="shared" si="191"/>
        <v>20.389076211452398</v>
      </c>
      <c r="AJ81">
        <f t="shared" ref="AJ81:BO81" si="192">IF(AJ$29="", AI81, AJ29)</f>
        <v>20.389076211452398</v>
      </c>
      <c r="AK81">
        <f t="shared" si="192"/>
        <v>20.389076211452398</v>
      </c>
      <c r="AL81">
        <f t="shared" si="192"/>
        <v>20.389076211452398</v>
      </c>
      <c r="AM81">
        <f t="shared" si="192"/>
        <v>20.389076211452398</v>
      </c>
      <c r="AN81">
        <f t="shared" si="192"/>
        <v>47.034403704210817</v>
      </c>
      <c r="AO81">
        <f t="shared" si="192"/>
        <v>47.034403704210817</v>
      </c>
      <c r="AP81">
        <f t="shared" si="192"/>
        <v>22.424231220024375</v>
      </c>
      <c r="AQ81">
        <f t="shared" si="192"/>
        <v>22.424231220024375</v>
      </c>
      <c r="AR81">
        <f t="shared" si="192"/>
        <v>22.424231220024375</v>
      </c>
      <c r="AS81">
        <f t="shared" si="192"/>
        <v>22.424231220024375</v>
      </c>
      <c r="AT81">
        <f t="shared" si="192"/>
        <v>57.451668414205578</v>
      </c>
      <c r="AU81">
        <f t="shared" si="192"/>
        <v>57.451668414205578</v>
      </c>
      <c r="AV81">
        <f t="shared" si="192"/>
        <v>25.62537654220478</v>
      </c>
      <c r="AW81">
        <f t="shared" si="192"/>
        <v>25.62537654220478</v>
      </c>
      <c r="AX81">
        <f t="shared" si="192"/>
        <v>25.62537654220478</v>
      </c>
      <c r="AY81">
        <f t="shared" si="192"/>
        <v>60.501482311672795</v>
      </c>
      <c r="AZ81">
        <f t="shared" si="192"/>
        <v>60.501482311672795</v>
      </c>
      <c r="BA81">
        <f t="shared" si="192"/>
        <v>32.038377816410332</v>
      </c>
      <c r="BB81">
        <f t="shared" si="192"/>
        <v>32.038377816410332</v>
      </c>
      <c r="BC81">
        <f t="shared" si="192"/>
        <v>68.682672662403832</v>
      </c>
      <c r="BD81">
        <f t="shared" si="192"/>
        <v>68.682672662403832</v>
      </c>
      <c r="BE81">
        <f t="shared" si="192"/>
        <v>68.682672662403832</v>
      </c>
      <c r="BF81">
        <f t="shared" si="192"/>
        <v>68.682672662403832</v>
      </c>
      <c r="BG81">
        <f t="shared" si="192"/>
        <v>68.682672662403832</v>
      </c>
      <c r="BH81">
        <f t="shared" si="192"/>
        <v>64.213054864837801</v>
      </c>
      <c r="BI81">
        <f t="shared" si="192"/>
        <v>64.213054864837801</v>
      </c>
      <c r="BJ81">
        <f t="shared" si="192"/>
        <v>45.285679705670326</v>
      </c>
      <c r="BK81">
        <f t="shared" si="192"/>
        <v>45.285679705670326</v>
      </c>
      <c r="BL81">
        <f t="shared" si="192"/>
        <v>45.285679705670326</v>
      </c>
      <c r="BM81">
        <f t="shared" si="192"/>
        <v>44.562158704276023</v>
      </c>
      <c r="BN81">
        <f t="shared" si="192"/>
        <v>58.689845009513782</v>
      </c>
      <c r="BO81">
        <f t="shared" si="192"/>
        <v>58.689845009513782</v>
      </c>
      <c r="BP81">
        <f t="shared" ref="BP81:CU81" si="193">IF(BP$29="", BO81, BP29)</f>
        <v>25.369032469992675</v>
      </c>
      <c r="BQ81">
        <f t="shared" si="193"/>
        <v>46.203689838011172</v>
      </c>
      <c r="BR81">
        <f t="shared" si="193"/>
        <v>46.203689838011172</v>
      </c>
      <c r="BS81">
        <f t="shared" si="193"/>
        <v>46.203689838011172</v>
      </c>
      <c r="BT81">
        <f t="shared" si="193"/>
        <v>46.203689838011172</v>
      </c>
      <c r="BU81">
        <f t="shared" si="193"/>
        <v>46.203689838011172</v>
      </c>
      <c r="BV81">
        <f t="shared" si="193"/>
        <v>61.873336758672153</v>
      </c>
      <c r="BW81">
        <f t="shared" si="193"/>
        <v>61.873336758672153</v>
      </c>
      <c r="BX81">
        <f t="shared" si="193"/>
        <v>21.725953797811503</v>
      </c>
      <c r="BY81">
        <f t="shared" si="193"/>
        <v>21.725953797811503</v>
      </c>
      <c r="BZ81">
        <f t="shared" si="193"/>
        <v>21.725953797811503</v>
      </c>
      <c r="CA81">
        <f t="shared" si="193"/>
        <v>47.728137842163299</v>
      </c>
      <c r="CB81">
        <f t="shared" si="193"/>
        <v>47.728137842163299</v>
      </c>
      <c r="CC81">
        <f t="shared" si="193"/>
        <v>10.199302260656326</v>
      </c>
      <c r="CD81">
        <f t="shared" si="193"/>
        <v>10.199302260656326</v>
      </c>
      <c r="CE81">
        <f t="shared" si="193"/>
        <v>27.987142531805475</v>
      </c>
      <c r="CF81">
        <f t="shared" si="193"/>
        <v>27.987142531805475</v>
      </c>
      <c r="CG81">
        <f t="shared" si="193"/>
        <v>27.987142531805475</v>
      </c>
      <c r="CH81">
        <f t="shared" si="193"/>
        <v>27.987142531805475</v>
      </c>
      <c r="CI81">
        <f t="shared" si="193"/>
        <v>27.987142531805475</v>
      </c>
      <c r="CJ81">
        <f t="shared" si="193"/>
        <v>17.798015763363001</v>
      </c>
      <c r="CK81">
        <f t="shared" si="193"/>
        <v>17.798015763363001</v>
      </c>
      <c r="CL81">
        <f t="shared" si="193"/>
        <v>6.0672227024924998</v>
      </c>
      <c r="CM81">
        <f t="shared" si="193"/>
        <v>6.0672227024924998</v>
      </c>
      <c r="CN81">
        <f t="shared" si="193"/>
        <v>6.0672227024924998</v>
      </c>
      <c r="CO81">
        <f t="shared" si="193"/>
        <v>47.401831919364902</v>
      </c>
      <c r="CP81">
        <f t="shared" si="193"/>
        <v>47.401831919364902</v>
      </c>
      <c r="CQ81">
        <f t="shared" si="193"/>
        <v>10.341267149393886</v>
      </c>
      <c r="CR81">
        <f t="shared" si="193"/>
        <v>10.341267149393886</v>
      </c>
      <c r="CS81">
        <f t="shared" si="193"/>
        <v>31.82499981886901</v>
      </c>
      <c r="CT81">
        <f t="shared" si="193"/>
        <v>31.82499981886901</v>
      </c>
      <c r="CU81">
        <f t="shared" si="193"/>
        <v>31.82499981886901</v>
      </c>
      <c r="CV81">
        <f t="shared" ref="CV81:EA81" si="194">IF(CV$29="", CU81, CV29)</f>
        <v>31.82499981886901</v>
      </c>
      <c r="CW81">
        <f t="shared" si="194"/>
        <v>31.82499981886901</v>
      </c>
      <c r="CX81">
        <f t="shared" si="194"/>
        <v>59.200937683475033</v>
      </c>
      <c r="CY81">
        <f t="shared" si="194"/>
        <v>59.200937683475033</v>
      </c>
      <c r="CZ81">
        <f t="shared" si="194"/>
        <v>21.779747278348161</v>
      </c>
      <c r="DA81">
        <f t="shared" si="194"/>
        <v>21.779747278348161</v>
      </c>
      <c r="DB81">
        <f t="shared" si="194"/>
        <v>21.779747278348161</v>
      </c>
      <c r="DC81">
        <f t="shared" si="194"/>
        <v>47.472366316602901</v>
      </c>
      <c r="DD81">
        <f t="shared" si="194"/>
        <v>47.472366316602901</v>
      </c>
      <c r="DE81">
        <f t="shared" si="194"/>
        <v>21.791568279687525</v>
      </c>
      <c r="DF81">
        <f t="shared" si="194"/>
        <v>21.791568279687525</v>
      </c>
      <c r="DG81">
        <f t="shared" si="194"/>
        <v>35.987395606640398</v>
      </c>
      <c r="DH81">
        <f t="shared" si="194"/>
        <v>35.987395606640398</v>
      </c>
      <c r="DI81">
        <f t="shared" si="194"/>
        <v>35.987395606640398</v>
      </c>
      <c r="DJ81">
        <f t="shared" si="194"/>
        <v>35.987395606640398</v>
      </c>
      <c r="DK81">
        <f t="shared" si="194"/>
        <v>35.987395606640398</v>
      </c>
      <c r="DL81">
        <f t="shared" si="194"/>
        <v>35.987395606640398</v>
      </c>
      <c r="DM81">
        <f t="shared" si="194"/>
        <v>60.573162751407828</v>
      </c>
      <c r="DN81">
        <f t="shared" si="194"/>
        <v>60.573162751407828</v>
      </c>
      <c r="DO81">
        <f t="shared" si="194"/>
        <v>29.570403430414952</v>
      </c>
      <c r="DP81">
        <f t="shared" si="194"/>
        <v>29.570403430414952</v>
      </c>
      <c r="DQ81">
        <f t="shared" si="194"/>
        <v>29.570403430414952</v>
      </c>
      <c r="DR81">
        <f t="shared" si="194"/>
        <v>29.570403430414952</v>
      </c>
      <c r="DS81">
        <f t="shared" si="194"/>
        <v>29.570403430414952</v>
      </c>
      <c r="DT81">
        <f t="shared" si="194"/>
        <v>29.570403430414952</v>
      </c>
      <c r="DU81">
        <f t="shared" si="194"/>
        <v>29.570403430414952</v>
      </c>
      <c r="DV81">
        <f t="shared" si="194"/>
        <v>29.570403430414952</v>
      </c>
      <c r="DW81">
        <f t="shared" si="194"/>
        <v>29.570403430414952</v>
      </c>
      <c r="DX81">
        <f t="shared" si="194"/>
        <v>29.570403430414952</v>
      </c>
      <c r="DY81">
        <f t="shared" si="194"/>
        <v>29.570403430414952</v>
      </c>
      <c r="DZ81">
        <f t="shared" si="194"/>
        <v>20.072961827500126</v>
      </c>
      <c r="EA81">
        <f t="shared" si="194"/>
        <v>20.072961827500126</v>
      </c>
      <c r="EB81">
        <f t="shared" ref="EB81:FG81" si="195">IF(EB$29="", EA81, EB29)</f>
        <v>20.072961827500126</v>
      </c>
      <c r="EC81">
        <f t="shared" si="195"/>
        <v>20.072961827500126</v>
      </c>
      <c r="ED81">
        <f t="shared" si="195"/>
        <v>20.072961827500126</v>
      </c>
      <c r="EE81">
        <f t="shared" si="195"/>
        <v>20.072961827500126</v>
      </c>
      <c r="EF81">
        <f t="shared" si="195"/>
        <v>20.072961827500126</v>
      </c>
      <c r="EG81">
        <f t="shared" si="195"/>
        <v>20.072961827500126</v>
      </c>
      <c r="EH81">
        <f t="shared" si="195"/>
        <v>12.157679166204826</v>
      </c>
      <c r="EI81">
        <f t="shared" si="195"/>
        <v>12.157679166204826</v>
      </c>
      <c r="EJ81">
        <f t="shared" si="195"/>
        <v>12.157679166204826</v>
      </c>
      <c r="EK81">
        <f t="shared" si="195"/>
        <v>12.157679166204826</v>
      </c>
      <c r="EL81">
        <f t="shared" si="195"/>
        <v>12.157679166204826</v>
      </c>
      <c r="EM81">
        <f t="shared" si="195"/>
        <v>12.157679166204826</v>
      </c>
      <c r="EN81">
        <f t="shared" si="195"/>
        <v>12.157679166204826</v>
      </c>
      <c r="EO81">
        <f t="shared" si="195"/>
        <v>12.157679166204826</v>
      </c>
      <c r="EP81">
        <f t="shared" si="195"/>
        <v>12.157679166204826</v>
      </c>
      <c r="EQ81">
        <f t="shared" si="195"/>
        <v>12.157679166204826</v>
      </c>
      <c r="ER81">
        <f t="shared" si="195"/>
        <v>12.157679166204826</v>
      </c>
      <c r="ES81">
        <f t="shared" si="195"/>
        <v>12.157679166204826</v>
      </c>
      <c r="ET81">
        <f t="shared" si="195"/>
        <v>12.157679166204826</v>
      </c>
      <c r="EU81">
        <f t="shared" si="195"/>
        <v>12.157679166204826</v>
      </c>
      <c r="EV81">
        <f t="shared" si="195"/>
        <v>12.157679166204826</v>
      </c>
      <c r="EW81">
        <f t="shared" si="195"/>
        <v>12.157679166204826</v>
      </c>
      <c r="EX81">
        <f t="shared" si="195"/>
        <v>12.157679166204826</v>
      </c>
      <c r="EY81">
        <f t="shared" si="195"/>
        <v>12.157679166204826</v>
      </c>
      <c r="EZ81">
        <f t="shared" si="195"/>
        <v>12.157679166204826</v>
      </c>
      <c r="FA81">
        <f t="shared" si="195"/>
        <v>12.157679166204826</v>
      </c>
      <c r="FB81">
        <f t="shared" si="195"/>
        <v>12.157679166204826</v>
      </c>
      <c r="FC81">
        <f t="shared" si="195"/>
        <v>12.157679166204826</v>
      </c>
      <c r="FD81">
        <f t="shared" si="195"/>
        <v>12.157679166204826</v>
      </c>
      <c r="FE81">
        <f t="shared" si="195"/>
        <v>12.157679166204826</v>
      </c>
      <c r="FF81">
        <f t="shared" si="195"/>
        <v>12.157679166204826</v>
      </c>
      <c r="FG81">
        <f t="shared" si="195"/>
        <v>12.157679166204826</v>
      </c>
      <c r="FH81">
        <f t="shared" ref="FH81:FS81" si="196">IF(FH$29="", FG81, FH29)</f>
        <v>24.599043674051551</v>
      </c>
      <c r="FI81">
        <f t="shared" si="196"/>
        <v>24.599043674051551</v>
      </c>
      <c r="FJ81">
        <f t="shared" si="196"/>
        <v>24.599043674051551</v>
      </c>
      <c r="FK81">
        <f t="shared" si="196"/>
        <v>24.599043674051551</v>
      </c>
      <c r="FL81">
        <f t="shared" si="196"/>
        <v>24.599043674051551</v>
      </c>
      <c r="FM81">
        <f t="shared" si="196"/>
        <v>24.599043674051551</v>
      </c>
      <c r="FN81">
        <f t="shared" si="196"/>
        <v>24.599043674051551</v>
      </c>
      <c r="FO81">
        <f t="shared" si="196"/>
        <v>24.599043674051551</v>
      </c>
      <c r="FP81">
        <f t="shared" si="196"/>
        <v>24.599043674051551</v>
      </c>
      <c r="FQ81">
        <f t="shared" si="196"/>
        <v>24.599043674051551</v>
      </c>
      <c r="FR81">
        <f t="shared" si="196"/>
        <v>24.599043674051551</v>
      </c>
      <c r="FS81">
        <f t="shared" si="196"/>
        <v>24.599043674051551</v>
      </c>
    </row>
    <row r="82" spans="1:175" x14ac:dyDescent="0.25">
      <c r="A82" t="s">
        <v>164</v>
      </c>
      <c r="C82">
        <v>0</v>
      </c>
      <c r="D82" t="str">
        <f>IF(D$29="","", D81-C81)</f>
        <v/>
      </c>
      <c r="E82" t="str">
        <f t="shared" ref="E82:BP82" si="197">IF(E$29="","", E81-D81)</f>
        <v/>
      </c>
      <c r="F82" t="str">
        <f t="shared" si="197"/>
        <v/>
      </c>
      <c r="G82" t="str">
        <f t="shared" si="197"/>
        <v/>
      </c>
      <c r="H82" t="str">
        <f t="shared" si="197"/>
        <v/>
      </c>
      <c r="I82" t="str">
        <f t="shared" si="197"/>
        <v/>
      </c>
      <c r="J82" t="str">
        <f t="shared" si="197"/>
        <v/>
      </c>
      <c r="K82" t="str">
        <f t="shared" si="197"/>
        <v/>
      </c>
      <c r="L82" t="str">
        <f t="shared" si="197"/>
        <v/>
      </c>
      <c r="M82" t="str">
        <f t="shared" si="197"/>
        <v/>
      </c>
      <c r="N82" t="str">
        <f t="shared" si="197"/>
        <v/>
      </c>
      <c r="O82" t="str">
        <f t="shared" si="197"/>
        <v/>
      </c>
      <c r="P82" t="str">
        <f t="shared" si="197"/>
        <v/>
      </c>
      <c r="Q82" t="str">
        <f t="shared" si="197"/>
        <v/>
      </c>
      <c r="R82" t="str">
        <f t="shared" si="197"/>
        <v/>
      </c>
      <c r="S82" t="str">
        <f t="shared" si="197"/>
        <v/>
      </c>
      <c r="T82" t="str">
        <f t="shared" si="197"/>
        <v/>
      </c>
      <c r="U82" t="str">
        <f t="shared" si="197"/>
        <v/>
      </c>
      <c r="V82" t="str">
        <f t="shared" si="197"/>
        <v/>
      </c>
      <c r="W82" t="str">
        <f t="shared" si="197"/>
        <v/>
      </c>
      <c r="X82" t="str">
        <f t="shared" si="197"/>
        <v/>
      </c>
      <c r="Y82" t="str">
        <f t="shared" si="197"/>
        <v/>
      </c>
      <c r="Z82" t="str">
        <f t="shared" si="197"/>
        <v/>
      </c>
      <c r="AA82">
        <f t="shared" si="197"/>
        <v>36.659232399492609</v>
      </c>
      <c r="AB82" t="str">
        <f t="shared" si="197"/>
        <v/>
      </c>
      <c r="AC82" t="str">
        <f t="shared" si="197"/>
        <v/>
      </c>
      <c r="AD82" t="str">
        <f t="shared" si="197"/>
        <v/>
      </c>
      <c r="AE82">
        <f t="shared" si="197"/>
        <v>-13.085617375235032</v>
      </c>
      <c r="AF82" t="str">
        <f t="shared" si="197"/>
        <v/>
      </c>
      <c r="AG82">
        <f t="shared" si="197"/>
        <v>10.183484626293385</v>
      </c>
      <c r="AH82" t="str">
        <f t="shared" si="197"/>
        <v/>
      </c>
      <c r="AI82">
        <f t="shared" si="197"/>
        <v>-32.923469992094333</v>
      </c>
      <c r="AJ82" t="str">
        <f t="shared" si="197"/>
        <v/>
      </c>
      <c r="AK82" t="str">
        <f t="shared" si="197"/>
        <v/>
      </c>
      <c r="AL82" t="str">
        <f t="shared" si="197"/>
        <v/>
      </c>
      <c r="AM82" t="str">
        <f t="shared" si="197"/>
        <v/>
      </c>
      <c r="AN82">
        <f t="shared" si="197"/>
        <v>26.645327492758419</v>
      </c>
      <c r="AO82" t="str">
        <f t="shared" si="197"/>
        <v/>
      </c>
      <c r="AP82">
        <f t="shared" si="197"/>
        <v>-24.610172484186442</v>
      </c>
      <c r="AQ82" t="str">
        <f t="shared" si="197"/>
        <v/>
      </c>
      <c r="AR82" t="str">
        <f t="shared" si="197"/>
        <v/>
      </c>
      <c r="AS82" t="str">
        <f t="shared" si="197"/>
        <v/>
      </c>
      <c r="AT82">
        <f t="shared" si="197"/>
        <v>35.027437194181203</v>
      </c>
      <c r="AU82" t="str">
        <f t="shared" si="197"/>
        <v/>
      </c>
      <c r="AV82">
        <f t="shared" si="197"/>
        <v>-31.826291872000798</v>
      </c>
      <c r="AW82" t="str">
        <f t="shared" si="197"/>
        <v/>
      </c>
      <c r="AX82" t="str">
        <f t="shared" si="197"/>
        <v/>
      </c>
      <c r="AY82">
        <f t="shared" si="197"/>
        <v>34.876105769468012</v>
      </c>
      <c r="AZ82" t="str">
        <f t="shared" si="197"/>
        <v/>
      </c>
      <c r="BA82">
        <f t="shared" si="197"/>
        <v>-28.463104495262463</v>
      </c>
      <c r="BB82" t="str">
        <f t="shared" si="197"/>
        <v/>
      </c>
      <c r="BC82">
        <f t="shared" si="197"/>
        <v>36.6442948459935</v>
      </c>
      <c r="BD82" t="str">
        <f t="shared" si="197"/>
        <v/>
      </c>
      <c r="BE82" t="str">
        <f t="shared" si="197"/>
        <v/>
      </c>
      <c r="BF82" t="str">
        <f t="shared" si="197"/>
        <v/>
      </c>
      <c r="BG82" t="str">
        <f t="shared" si="197"/>
        <v/>
      </c>
      <c r="BH82">
        <f t="shared" si="197"/>
        <v>-4.4696177975660305</v>
      </c>
      <c r="BI82" t="str">
        <f t="shared" si="197"/>
        <v/>
      </c>
      <c r="BJ82">
        <f t="shared" si="197"/>
        <v>-18.927375159167475</v>
      </c>
      <c r="BK82" t="str">
        <f t="shared" si="197"/>
        <v/>
      </c>
      <c r="BL82" t="str">
        <f t="shared" si="197"/>
        <v/>
      </c>
      <c r="BM82">
        <f t="shared" si="197"/>
        <v>-0.7235210013943032</v>
      </c>
      <c r="BN82">
        <f t="shared" si="197"/>
        <v>14.127686305237759</v>
      </c>
      <c r="BO82" t="str">
        <f t="shared" si="197"/>
        <v/>
      </c>
      <c r="BP82">
        <f t="shared" si="197"/>
        <v>-33.320812539521107</v>
      </c>
      <c r="BQ82">
        <f t="shared" ref="BQ82:EB82" si="198">IF(BQ$29="","", BQ81-BP81)</f>
        <v>20.834657368018497</v>
      </c>
      <c r="BR82" t="str">
        <f t="shared" si="198"/>
        <v/>
      </c>
      <c r="BS82" t="str">
        <f t="shared" si="198"/>
        <v/>
      </c>
      <c r="BT82" t="str">
        <f t="shared" si="198"/>
        <v/>
      </c>
      <c r="BU82" t="str">
        <f t="shared" si="198"/>
        <v/>
      </c>
      <c r="BV82">
        <f t="shared" si="198"/>
        <v>15.669646920660981</v>
      </c>
      <c r="BW82" t="str">
        <f t="shared" si="198"/>
        <v/>
      </c>
      <c r="BX82">
        <f t="shared" si="198"/>
        <v>-40.147382960860654</v>
      </c>
      <c r="BY82" t="str">
        <f t="shared" si="198"/>
        <v/>
      </c>
      <c r="BZ82" t="str">
        <f t="shared" si="198"/>
        <v/>
      </c>
      <c r="CA82">
        <f t="shared" si="198"/>
        <v>26.002184044351797</v>
      </c>
      <c r="CB82" t="str">
        <f t="shared" si="198"/>
        <v/>
      </c>
      <c r="CC82">
        <f t="shared" si="198"/>
        <v>-37.528835581506975</v>
      </c>
      <c r="CD82" t="str">
        <f t="shared" si="198"/>
        <v/>
      </c>
      <c r="CE82">
        <f t="shared" si="198"/>
        <v>17.78784027114915</v>
      </c>
      <c r="CF82" t="str">
        <f t="shared" si="198"/>
        <v/>
      </c>
      <c r="CG82" t="str">
        <f t="shared" si="198"/>
        <v/>
      </c>
      <c r="CH82" t="str">
        <f t="shared" si="198"/>
        <v/>
      </c>
      <c r="CI82" t="str">
        <f t="shared" si="198"/>
        <v/>
      </c>
      <c r="CJ82">
        <f t="shared" si="198"/>
        <v>-10.189126768442474</v>
      </c>
      <c r="CK82" t="str">
        <f t="shared" si="198"/>
        <v/>
      </c>
      <c r="CL82">
        <f t="shared" si="198"/>
        <v>-11.7307930608705</v>
      </c>
      <c r="CM82" t="str">
        <f t="shared" si="198"/>
        <v/>
      </c>
      <c r="CN82" t="str">
        <f t="shared" si="198"/>
        <v/>
      </c>
      <c r="CO82">
        <f t="shared" si="198"/>
        <v>41.334609216872401</v>
      </c>
      <c r="CP82" t="str">
        <f t="shared" si="198"/>
        <v/>
      </c>
      <c r="CQ82">
        <f t="shared" si="198"/>
        <v>-37.060564769971016</v>
      </c>
      <c r="CR82" t="str">
        <f t="shared" si="198"/>
        <v/>
      </c>
      <c r="CS82">
        <f t="shared" si="198"/>
        <v>21.483732669475124</v>
      </c>
      <c r="CT82" t="str">
        <f t="shared" si="198"/>
        <v/>
      </c>
      <c r="CU82" t="str">
        <f t="shared" si="198"/>
        <v/>
      </c>
      <c r="CV82" t="str">
        <f t="shared" si="198"/>
        <v/>
      </c>
      <c r="CW82" t="str">
        <f t="shared" si="198"/>
        <v/>
      </c>
      <c r="CX82">
        <f t="shared" si="198"/>
        <v>27.375937864606023</v>
      </c>
      <c r="CY82" t="str">
        <f t="shared" si="198"/>
        <v/>
      </c>
      <c r="CZ82">
        <f t="shared" si="198"/>
        <v>-37.421190405126872</v>
      </c>
      <c r="DA82" t="str">
        <f t="shared" si="198"/>
        <v/>
      </c>
      <c r="DB82" t="str">
        <f t="shared" si="198"/>
        <v/>
      </c>
      <c r="DC82">
        <f t="shared" si="198"/>
        <v>25.69261903825474</v>
      </c>
      <c r="DD82" t="str">
        <f t="shared" si="198"/>
        <v/>
      </c>
      <c r="DE82">
        <f t="shared" si="198"/>
        <v>-25.680798036915377</v>
      </c>
      <c r="DF82" t="str">
        <f t="shared" si="198"/>
        <v/>
      </c>
      <c r="DG82">
        <f t="shared" si="198"/>
        <v>14.195827326952873</v>
      </c>
      <c r="DH82" t="str">
        <f t="shared" si="198"/>
        <v/>
      </c>
      <c r="DI82" t="str">
        <f t="shared" si="198"/>
        <v/>
      </c>
      <c r="DJ82" t="str">
        <f t="shared" si="198"/>
        <v/>
      </c>
      <c r="DK82" t="str">
        <f t="shared" si="198"/>
        <v/>
      </c>
      <c r="DL82" t="str">
        <f t="shared" si="198"/>
        <v/>
      </c>
      <c r="DM82">
        <f t="shared" si="198"/>
        <v>24.585767144767431</v>
      </c>
      <c r="DN82" t="str">
        <f t="shared" si="198"/>
        <v/>
      </c>
      <c r="DO82">
        <f t="shared" si="198"/>
        <v>-31.002759320992876</v>
      </c>
      <c r="DP82" t="str">
        <f t="shared" si="198"/>
        <v/>
      </c>
      <c r="DQ82" t="str">
        <f t="shared" si="198"/>
        <v/>
      </c>
      <c r="DR82" t="str">
        <f t="shared" si="198"/>
        <v/>
      </c>
      <c r="DS82" t="str">
        <f t="shared" si="198"/>
        <v/>
      </c>
      <c r="DT82" t="str">
        <f t="shared" si="198"/>
        <v/>
      </c>
      <c r="DU82" t="str">
        <f t="shared" si="198"/>
        <v/>
      </c>
      <c r="DV82" t="str">
        <f t="shared" si="198"/>
        <v/>
      </c>
      <c r="DW82" t="str">
        <f t="shared" si="198"/>
        <v/>
      </c>
      <c r="DX82" t="str">
        <f t="shared" si="198"/>
        <v/>
      </c>
      <c r="DY82" t="str">
        <f t="shared" si="198"/>
        <v/>
      </c>
      <c r="DZ82">
        <f t="shared" si="198"/>
        <v>-9.4974416029148259</v>
      </c>
      <c r="EA82" t="str">
        <f t="shared" si="198"/>
        <v/>
      </c>
      <c r="EB82" t="str">
        <f t="shared" si="198"/>
        <v/>
      </c>
      <c r="EC82" t="str">
        <f t="shared" ref="EC82:ES82" si="199">IF(EC$29="","", EC81-EB81)</f>
        <v/>
      </c>
      <c r="ED82" t="str">
        <f t="shared" si="199"/>
        <v/>
      </c>
      <c r="EE82" t="str">
        <f t="shared" si="199"/>
        <v/>
      </c>
      <c r="EF82" t="str">
        <f t="shared" si="199"/>
        <v/>
      </c>
      <c r="EG82" t="str">
        <f t="shared" si="199"/>
        <v/>
      </c>
      <c r="EH82">
        <f t="shared" si="199"/>
        <v>-7.9152826612953007</v>
      </c>
      <c r="EI82" t="str">
        <f t="shared" si="199"/>
        <v/>
      </c>
      <c r="EJ82" t="str">
        <f t="shared" si="199"/>
        <v/>
      </c>
      <c r="EK82" t="str">
        <f t="shared" si="199"/>
        <v/>
      </c>
      <c r="EL82" t="str">
        <f t="shared" si="199"/>
        <v/>
      </c>
      <c r="EM82" t="str">
        <f t="shared" si="199"/>
        <v/>
      </c>
      <c r="EN82" t="str">
        <f t="shared" si="199"/>
        <v/>
      </c>
      <c r="EO82" t="str">
        <f t="shared" si="199"/>
        <v/>
      </c>
      <c r="EP82" t="str">
        <f t="shared" si="199"/>
        <v/>
      </c>
      <c r="EQ82" t="str">
        <f t="shared" si="199"/>
        <v/>
      </c>
      <c r="ER82" t="str">
        <f t="shared" si="199"/>
        <v/>
      </c>
      <c r="ES82" t="str">
        <f t="shared" si="199"/>
        <v/>
      </c>
      <c r="ET82" t="str">
        <f t="shared" ref="ET82:FS82" si="200">IF(ET$29="","", ET81-ES81)</f>
        <v/>
      </c>
      <c r="EU82" t="str">
        <f t="shared" si="200"/>
        <v/>
      </c>
      <c r="EV82" t="str">
        <f t="shared" si="200"/>
        <v/>
      </c>
      <c r="EW82" t="str">
        <f t="shared" si="200"/>
        <v/>
      </c>
      <c r="EX82" t="str">
        <f t="shared" si="200"/>
        <v/>
      </c>
      <c r="EY82" t="str">
        <f t="shared" si="200"/>
        <v/>
      </c>
      <c r="EZ82" t="str">
        <f t="shared" si="200"/>
        <v/>
      </c>
      <c r="FA82" t="str">
        <f t="shared" si="200"/>
        <v/>
      </c>
      <c r="FB82" t="str">
        <f t="shared" si="200"/>
        <v/>
      </c>
      <c r="FC82" t="str">
        <f t="shared" si="200"/>
        <v/>
      </c>
      <c r="FD82" t="str">
        <f t="shared" si="200"/>
        <v/>
      </c>
      <c r="FE82" t="str">
        <f t="shared" si="200"/>
        <v/>
      </c>
      <c r="FF82" t="str">
        <f t="shared" si="200"/>
        <v/>
      </c>
      <c r="FG82" t="str">
        <f t="shared" si="200"/>
        <v/>
      </c>
      <c r="FH82">
        <f t="shared" si="200"/>
        <v>12.441364507846725</v>
      </c>
      <c r="FI82" t="str">
        <f t="shared" si="200"/>
        <v/>
      </c>
      <c r="FJ82" t="str">
        <f t="shared" si="200"/>
        <v/>
      </c>
      <c r="FK82" t="str">
        <f t="shared" si="200"/>
        <v/>
      </c>
      <c r="FL82" t="str">
        <f t="shared" si="200"/>
        <v/>
      </c>
      <c r="FM82" t="str">
        <f t="shared" si="200"/>
        <v/>
      </c>
      <c r="FN82" t="str">
        <f t="shared" si="200"/>
        <v/>
      </c>
      <c r="FO82" t="str">
        <f t="shared" si="200"/>
        <v/>
      </c>
      <c r="FP82" t="str">
        <f t="shared" si="200"/>
        <v/>
      </c>
      <c r="FQ82" t="str">
        <f t="shared" si="200"/>
        <v/>
      </c>
      <c r="FR82" t="str">
        <f t="shared" si="200"/>
        <v/>
      </c>
      <c r="FS82" t="str">
        <f t="shared" si="200"/>
        <v/>
      </c>
    </row>
    <row r="83" spans="1:175" x14ac:dyDescent="0.25">
      <c r="A83" t="s">
        <v>165</v>
      </c>
      <c r="C83">
        <v>0</v>
      </c>
      <c r="D83">
        <f t="shared" ref="D83:AI83" si="201">IF(D$29="", C83, D41)</f>
        <v>0</v>
      </c>
      <c r="E83">
        <f t="shared" si="201"/>
        <v>0</v>
      </c>
      <c r="F83">
        <f t="shared" si="201"/>
        <v>0</v>
      </c>
      <c r="G83">
        <f t="shared" si="201"/>
        <v>0</v>
      </c>
      <c r="H83">
        <f t="shared" si="201"/>
        <v>0</v>
      </c>
      <c r="I83">
        <f t="shared" si="201"/>
        <v>0</v>
      </c>
      <c r="J83">
        <f t="shared" si="201"/>
        <v>0</v>
      </c>
      <c r="K83">
        <f t="shared" si="201"/>
        <v>0</v>
      </c>
      <c r="L83">
        <f t="shared" si="201"/>
        <v>0</v>
      </c>
      <c r="M83">
        <f t="shared" si="201"/>
        <v>0</v>
      </c>
      <c r="N83">
        <f t="shared" si="201"/>
        <v>0</v>
      </c>
      <c r="O83">
        <f t="shared" si="201"/>
        <v>0</v>
      </c>
      <c r="P83">
        <f t="shared" si="201"/>
        <v>0</v>
      </c>
      <c r="Q83">
        <f t="shared" si="201"/>
        <v>0</v>
      </c>
      <c r="R83">
        <f t="shared" si="201"/>
        <v>0</v>
      </c>
      <c r="S83">
        <f t="shared" si="201"/>
        <v>0</v>
      </c>
      <c r="T83">
        <f t="shared" si="201"/>
        <v>0</v>
      </c>
      <c r="U83">
        <f t="shared" si="201"/>
        <v>0</v>
      </c>
      <c r="V83">
        <f t="shared" si="201"/>
        <v>0</v>
      </c>
      <c r="W83">
        <f t="shared" si="201"/>
        <v>0</v>
      </c>
      <c r="X83">
        <f t="shared" si="201"/>
        <v>0</v>
      </c>
      <c r="Y83">
        <f t="shared" si="201"/>
        <v>0</v>
      </c>
      <c r="Z83">
        <f t="shared" si="201"/>
        <v>0</v>
      </c>
      <c r="AA83">
        <f t="shared" si="201"/>
        <v>4.4777333333333331</v>
      </c>
      <c r="AB83">
        <f t="shared" si="201"/>
        <v>4.4777333333333331</v>
      </c>
      <c r="AC83">
        <f t="shared" si="201"/>
        <v>4.4777333333333331</v>
      </c>
      <c r="AD83">
        <f t="shared" si="201"/>
        <v>4.4777333333333331</v>
      </c>
      <c r="AE83">
        <f t="shared" si="201"/>
        <v>21.433600879304912</v>
      </c>
      <c r="AF83">
        <f t="shared" si="201"/>
        <v>21.433600879304912</v>
      </c>
      <c r="AG83">
        <f t="shared" si="201"/>
        <v>21.433600879304912</v>
      </c>
      <c r="AH83">
        <f t="shared" si="201"/>
        <v>21.433600879304912</v>
      </c>
      <c r="AI83">
        <f t="shared" si="201"/>
        <v>38.81666842527649</v>
      </c>
      <c r="AJ83">
        <f t="shared" ref="AJ83:BO83" si="202">IF(AJ$29="", AI83, AJ41)</f>
        <v>38.81666842527649</v>
      </c>
      <c r="AK83">
        <f t="shared" si="202"/>
        <v>38.81666842527649</v>
      </c>
      <c r="AL83">
        <f t="shared" si="202"/>
        <v>38.81666842527649</v>
      </c>
      <c r="AM83">
        <f t="shared" si="202"/>
        <v>38.81666842527649</v>
      </c>
      <c r="AN83">
        <f t="shared" si="202"/>
        <v>38.81666842527649</v>
      </c>
      <c r="AO83">
        <f t="shared" si="202"/>
        <v>38.81666842527649</v>
      </c>
      <c r="AP83">
        <f t="shared" si="202"/>
        <v>56.890364542676636</v>
      </c>
      <c r="AQ83">
        <f t="shared" si="202"/>
        <v>56.890364542676636</v>
      </c>
      <c r="AR83">
        <f t="shared" si="202"/>
        <v>56.890364542676636</v>
      </c>
      <c r="AS83">
        <f t="shared" si="202"/>
        <v>56.890364542676636</v>
      </c>
      <c r="AT83">
        <f t="shared" si="202"/>
        <v>56.890364542676636</v>
      </c>
      <c r="AU83">
        <f t="shared" si="202"/>
        <v>56.890364542676636</v>
      </c>
      <c r="AV83">
        <f t="shared" si="202"/>
        <v>70.941298959625044</v>
      </c>
      <c r="AW83">
        <f t="shared" si="202"/>
        <v>70.941298959625044</v>
      </c>
      <c r="AX83">
        <f t="shared" si="202"/>
        <v>70.941298959625044</v>
      </c>
      <c r="AY83">
        <f t="shared" si="202"/>
        <v>71.473458959625049</v>
      </c>
      <c r="AZ83">
        <f t="shared" si="202"/>
        <v>71.473458959625049</v>
      </c>
      <c r="BA83">
        <f t="shared" si="202"/>
        <v>86.334633376573464</v>
      </c>
      <c r="BB83">
        <f t="shared" si="202"/>
        <v>86.334633376573464</v>
      </c>
      <c r="BC83">
        <f t="shared" si="202"/>
        <v>86.334633376573464</v>
      </c>
      <c r="BD83">
        <f t="shared" si="202"/>
        <v>86.334633376573464</v>
      </c>
      <c r="BE83">
        <f t="shared" si="202"/>
        <v>86.334633376573464</v>
      </c>
      <c r="BF83">
        <f t="shared" si="202"/>
        <v>86.334633376573464</v>
      </c>
      <c r="BG83">
        <f t="shared" si="202"/>
        <v>86.334633376573464</v>
      </c>
      <c r="BH83">
        <f t="shared" si="202"/>
        <v>109.69403525928189</v>
      </c>
      <c r="BI83">
        <f t="shared" si="202"/>
        <v>109.69403525928189</v>
      </c>
      <c r="BJ83">
        <f t="shared" si="202"/>
        <v>141.91960317421692</v>
      </c>
      <c r="BK83">
        <f t="shared" si="202"/>
        <v>141.91960317421692</v>
      </c>
      <c r="BL83">
        <f t="shared" si="202"/>
        <v>141.91960317421692</v>
      </c>
      <c r="BM83">
        <f t="shared" si="202"/>
        <v>155.71745728813903</v>
      </c>
      <c r="BN83">
        <f t="shared" si="202"/>
        <v>155.71745728813903</v>
      </c>
      <c r="BO83">
        <f t="shared" si="202"/>
        <v>155.71745728813903</v>
      </c>
      <c r="BP83">
        <f t="shared" ref="BP83:CU83" si="203">IF(BP$29="", BO83, BP41)</f>
        <v>181.95949550469953</v>
      </c>
      <c r="BQ83">
        <f t="shared" si="203"/>
        <v>184.62776217136619</v>
      </c>
      <c r="BR83">
        <f t="shared" si="203"/>
        <v>184.62776217136619</v>
      </c>
      <c r="BS83">
        <f t="shared" si="203"/>
        <v>184.62776217136619</v>
      </c>
      <c r="BT83">
        <f t="shared" si="203"/>
        <v>184.62776217136619</v>
      </c>
      <c r="BU83">
        <f t="shared" si="203"/>
        <v>184.62776217136619</v>
      </c>
      <c r="BV83">
        <f t="shared" si="203"/>
        <v>199.85069210767193</v>
      </c>
      <c r="BW83">
        <f t="shared" si="203"/>
        <v>199.85069210767193</v>
      </c>
      <c r="BX83">
        <f t="shared" si="203"/>
        <v>232.20738000576111</v>
      </c>
      <c r="BY83">
        <f t="shared" si="203"/>
        <v>232.20738000576111</v>
      </c>
      <c r="BZ83">
        <f t="shared" si="203"/>
        <v>232.20738000576111</v>
      </c>
      <c r="CA83">
        <f t="shared" si="203"/>
        <v>232.20738000576111</v>
      </c>
      <c r="CB83">
        <f t="shared" si="203"/>
        <v>232.20738000576111</v>
      </c>
      <c r="CC83">
        <f t="shared" si="203"/>
        <v>268.64050102486942</v>
      </c>
      <c r="CD83">
        <f t="shared" si="203"/>
        <v>268.64050102486942</v>
      </c>
      <c r="CE83">
        <f t="shared" si="203"/>
        <v>268.64050102486942</v>
      </c>
      <c r="CF83">
        <f t="shared" si="203"/>
        <v>268.64050102486942</v>
      </c>
      <c r="CG83">
        <f t="shared" si="203"/>
        <v>268.64050102486942</v>
      </c>
      <c r="CH83">
        <f t="shared" si="203"/>
        <v>268.64050102486942</v>
      </c>
      <c r="CI83">
        <f t="shared" si="203"/>
        <v>268.64050102486942</v>
      </c>
      <c r="CJ83">
        <f t="shared" si="203"/>
        <v>312.45394676893426</v>
      </c>
      <c r="CK83">
        <f t="shared" si="203"/>
        <v>312.45394676893426</v>
      </c>
      <c r="CL83">
        <f t="shared" si="203"/>
        <v>332.64502957148204</v>
      </c>
      <c r="CM83">
        <f t="shared" si="203"/>
        <v>332.64502957148204</v>
      </c>
      <c r="CN83">
        <f t="shared" si="203"/>
        <v>332.64502957148204</v>
      </c>
      <c r="CO83">
        <f t="shared" si="203"/>
        <v>332.64502957148204</v>
      </c>
      <c r="CP83">
        <f t="shared" si="203"/>
        <v>332.64502957148204</v>
      </c>
      <c r="CQ83">
        <f t="shared" si="203"/>
        <v>358.06374873766617</v>
      </c>
      <c r="CR83">
        <f t="shared" si="203"/>
        <v>358.06374873766617</v>
      </c>
      <c r="CS83">
        <f t="shared" si="203"/>
        <v>358.06374873766617</v>
      </c>
      <c r="CT83">
        <f t="shared" si="203"/>
        <v>358.06374873766617</v>
      </c>
      <c r="CU83">
        <f t="shared" si="203"/>
        <v>358.06374873766617</v>
      </c>
      <c r="CV83">
        <f t="shared" ref="CV83:EA83" si="204">IF(CV$29="", CU83, CV41)</f>
        <v>358.06374873766617</v>
      </c>
      <c r="CW83">
        <f t="shared" si="204"/>
        <v>358.06374873766617</v>
      </c>
      <c r="CX83">
        <f t="shared" si="204"/>
        <v>371.24846211346232</v>
      </c>
      <c r="CY83">
        <f t="shared" si="204"/>
        <v>371.24846211346232</v>
      </c>
      <c r="CZ83">
        <f t="shared" si="204"/>
        <v>405.88681115804832</v>
      </c>
      <c r="DA83">
        <f t="shared" si="204"/>
        <v>405.88681115804832</v>
      </c>
      <c r="DB83">
        <f t="shared" si="204"/>
        <v>405.88681115804832</v>
      </c>
      <c r="DC83">
        <f t="shared" si="204"/>
        <v>405.88681115804832</v>
      </c>
      <c r="DD83">
        <f t="shared" si="204"/>
        <v>405.88681115804832</v>
      </c>
      <c r="DE83">
        <f t="shared" si="204"/>
        <v>426.14158822811203</v>
      </c>
      <c r="DF83">
        <f t="shared" si="204"/>
        <v>426.14158822811203</v>
      </c>
      <c r="DG83">
        <f t="shared" si="204"/>
        <v>426.14158822811203</v>
      </c>
      <c r="DH83">
        <f t="shared" si="204"/>
        <v>426.14158822811203</v>
      </c>
      <c r="DI83">
        <f t="shared" si="204"/>
        <v>426.14158822811203</v>
      </c>
      <c r="DJ83">
        <f t="shared" si="204"/>
        <v>426.14158822811203</v>
      </c>
      <c r="DK83">
        <f t="shared" si="204"/>
        <v>426.14158822811203</v>
      </c>
      <c r="DL83">
        <f t="shared" si="204"/>
        <v>426.14158822811203</v>
      </c>
      <c r="DM83">
        <f t="shared" si="204"/>
        <v>450.47279841919482</v>
      </c>
      <c r="DN83">
        <f t="shared" si="204"/>
        <v>450.47279841919482</v>
      </c>
      <c r="DO83">
        <f t="shared" si="204"/>
        <v>468.68935892874896</v>
      </c>
      <c r="DP83">
        <f t="shared" si="204"/>
        <v>468.68935892874896</v>
      </c>
      <c r="DQ83">
        <f t="shared" si="204"/>
        <v>468.68935892874896</v>
      </c>
      <c r="DR83">
        <f t="shared" si="204"/>
        <v>468.68935892874896</v>
      </c>
      <c r="DS83">
        <f t="shared" si="204"/>
        <v>468.68935892874896</v>
      </c>
      <c r="DT83">
        <f t="shared" si="204"/>
        <v>468.68935892874896</v>
      </c>
      <c r="DU83">
        <f t="shared" si="204"/>
        <v>468.68935892874896</v>
      </c>
      <c r="DV83">
        <f t="shared" si="204"/>
        <v>468.68935892874896</v>
      </c>
      <c r="DW83">
        <f t="shared" si="204"/>
        <v>468.68935892874896</v>
      </c>
      <c r="DX83">
        <f t="shared" si="204"/>
        <v>468.68935892874896</v>
      </c>
      <c r="DY83">
        <f t="shared" si="204"/>
        <v>468.68935892874896</v>
      </c>
      <c r="DZ83">
        <f t="shared" si="204"/>
        <v>532.73187173173801</v>
      </c>
      <c r="EA83">
        <f t="shared" si="204"/>
        <v>532.73187173173801</v>
      </c>
      <c r="EB83">
        <f t="shared" ref="EB83:FG83" si="205">IF(EB$29="", EA83, EB41)</f>
        <v>532.73187173173801</v>
      </c>
      <c r="EC83">
        <f t="shared" si="205"/>
        <v>532.73187173173801</v>
      </c>
      <c r="ED83">
        <f t="shared" si="205"/>
        <v>532.73187173173801</v>
      </c>
      <c r="EE83">
        <f t="shared" si="205"/>
        <v>532.73187173173801</v>
      </c>
      <c r="EF83">
        <f t="shared" si="205"/>
        <v>532.73187173173801</v>
      </c>
      <c r="EG83">
        <f t="shared" si="205"/>
        <v>532.73187173173801</v>
      </c>
      <c r="EH83">
        <f t="shared" si="205"/>
        <v>545.15355117639717</v>
      </c>
      <c r="EI83">
        <f t="shared" si="205"/>
        <v>545.15355117639717</v>
      </c>
      <c r="EJ83">
        <f t="shared" si="205"/>
        <v>545.15355117639717</v>
      </c>
      <c r="EK83">
        <f t="shared" si="205"/>
        <v>545.15355117639717</v>
      </c>
      <c r="EL83">
        <f t="shared" si="205"/>
        <v>545.15355117639717</v>
      </c>
      <c r="EM83">
        <f t="shared" si="205"/>
        <v>545.15355117639717</v>
      </c>
      <c r="EN83">
        <f t="shared" si="205"/>
        <v>545.15355117639717</v>
      </c>
      <c r="EO83">
        <f t="shared" si="205"/>
        <v>545.15355117639717</v>
      </c>
      <c r="EP83">
        <f t="shared" si="205"/>
        <v>545.15355117639717</v>
      </c>
      <c r="EQ83">
        <f t="shared" si="205"/>
        <v>545.15355117639717</v>
      </c>
      <c r="ER83">
        <f t="shared" si="205"/>
        <v>545.15355117639717</v>
      </c>
      <c r="ES83">
        <f t="shared" si="205"/>
        <v>545.15355117639717</v>
      </c>
      <c r="ET83">
        <f t="shared" si="205"/>
        <v>545.15355117639717</v>
      </c>
      <c r="EU83">
        <f t="shared" si="205"/>
        <v>545.15355117639717</v>
      </c>
      <c r="EV83">
        <f t="shared" si="205"/>
        <v>545.15355117639717</v>
      </c>
      <c r="EW83">
        <f t="shared" si="205"/>
        <v>545.15355117639717</v>
      </c>
      <c r="EX83">
        <f t="shared" si="205"/>
        <v>545.15355117639717</v>
      </c>
      <c r="EY83">
        <f t="shared" si="205"/>
        <v>545.15355117639717</v>
      </c>
      <c r="EZ83">
        <f t="shared" si="205"/>
        <v>545.15355117639717</v>
      </c>
      <c r="FA83">
        <f t="shared" si="205"/>
        <v>545.15355117639717</v>
      </c>
      <c r="FB83">
        <f t="shared" si="205"/>
        <v>545.15355117639717</v>
      </c>
      <c r="FC83">
        <f t="shared" si="205"/>
        <v>545.15355117639717</v>
      </c>
      <c r="FD83">
        <f t="shared" si="205"/>
        <v>545.15355117639717</v>
      </c>
      <c r="FE83">
        <f t="shared" si="205"/>
        <v>545.15355117639717</v>
      </c>
      <c r="FF83">
        <f t="shared" si="205"/>
        <v>545.15355117639717</v>
      </c>
      <c r="FG83">
        <f t="shared" si="205"/>
        <v>545.15355117639717</v>
      </c>
      <c r="FH83">
        <f t="shared" ref="FH83:FS83" si="206">IF(FH$29="", FG83, FH41)</f>
        <v>551.0317447247844</v>
      </c>
      <c r="FI83">
        <f t="shared" si="206"/>
        <v>551.0317447247844</v>
      </c>
      <c r="FJ83">
        <f t="shared" si="206"/>
        <v>551.0317447247844</v>
      </c>
      <c r="FK83">
        <f t="shared" si="206"/>
        <v>551.0317447247844</v>
      </c>
      <c r="FL83">
        <f t="shared" si="206"/>
        <v>551.0317447247844</v>
      </c>
      <c r="FM83">
        <f t="shared" si="206"/>
        <v>551.0317447247844</v>
      </c>
      <c r="FN83">
        <f t="shared" si="206"/>
        <v>551.0317447247844</v>
      </c>
      <c r="FO83">
        <f t="shared" si="206"/>
        <v>551.0317447247844</v>
      </c>
      <c r="FP83">
        <f t="shared" si="206"/>
        <v>551.0317447247844</v>
      </c>
      <c r="FQ83">
        <f t="shared" si="206"/>
        <v>551.0317447247844</v>
      </c>
      <c r="FR83">
        <f t="shared" si="206"/>
        <v>551.0317447247844</v>
      </c>
      <c r="FS83">
        <f t="shared" si="206"/>
        <v>551.0317447247844</v>
      </c>
    </row>
    <row r="84" spans="1:175" x14ac:dyDescent="0.25">
      <c r="A84" t="s">
        <v>166</v>
      </c>
      <c r="C84">
        <v>0</v>
      </c>
      <c r="D84" t="str">
        <f>IF(D$29="","", D83-C83)</f>
        <v/>
      </c>
      <c r="E84" t="str">
        <f t="shared" ref="E84:BP84" si="207">IF(E$29="","", E83-D83)</f>
        <v/>
      </c>
      <c r="F84" t="str">
        <f t="shared" si="207"/>
        <v/>
      </c>
      <c r="G84" t="str">
        <f t="shared" si="207"/>
        <v/>
      </c>
      <c r="H84" t="str">
        <f t="shared" si="207"/>
        <v/>
      </c>
      <c r="I84" t="str">
        <f t="shared" si="207"/>
        <v/>
      </c>
      <c r="J84" t="str">
        <f t="shared" si="207"/>
        <v/>
      </c>
      <c r="K84" t="str">
        <f t="shared" si="207"/>
        <v/>
      </c>
      <c r="L84" t="str">
        <f t="shared" si="207"/>
        <v/>
      </c>
      <c r="M84" t="str">
        <f t="shared" si="207"/>
        <v/>
      </c>
      <c r="N84" t="str">
        <f t="shared" si="207"/>
        <v/>
      </c>
      <c r="O84" t="str">
        <f t="shared" si="207"/>
        <v/>
      </c>
      <c r="P84" t="str">
        <f t="shared" si="207"/>
        <v/>
      </c>
      <c r="Q84" t="str">
        <f t="shared" si="207"/>
        <v/>
      </c>
      <c r="R84" t="str">
        <f t="shared" si="207"/>
        <v/>
      </c>
      <c r="S84" t="str">
        <f t="shared" si="207"/>
        <v/>
      </c>
      <c r="T84" t="str">
        <f t="shared" si="207"/>
        <v/>
      </c>
      <c r="U84" t="str">
        <f t="shared" si="207"/>
        <v/>
      </c>
      <c r="V84" t="str">
        <f t="shared" si="207"/>
        <v/>
      </c>
      <c r="W84" t="str">
        <f t="shared" si="207"/>
        <v/>
      </c>
      <c r="X84" t="str">
        <f t="shared" si="207"/>
        <v/>
      </c>
      <c r="Y84" t="str">
        <f t="shared" si="207"/>
        <v/>
      </c>
      <c r="Z84" t="str">
        <f t="shared" si="207"/>
        <v/>
      </c>
      <c r="AA84">
        <f t="shared" si="207"/>
        <v>4.4777333333333331</v>
      </c>
      <c r="AB84" t="str">
        <f t="shared" si="207"/>
        <v/>
      </c>
      <c r="AC84" t="str">
        <f t="shared" si="207"/>
        <v/>
      </c>
      <c r="AD84" t="str">
        <f t="shared" si="207"/>
        <v/>
      </c>
      <c r="AE84">
        <f t="shared" si="207"/>
        <v>16.955867545971579</v>
      </c>
      <c r="AF84" t="str">
        <f t="shared" si="207"/>
        <v/>
      </c>
      <c r="AG84">
        <f t="shared" si="207"/>
        <v>0</v>
      </c>
      <c r="AH84" t="str">
        <f t="shared" si="207"/>
        <v/>
      </c>
      <c r="AI84">
        <f t="shared" si="207"/>
        <v>17.383067545971578</v>
      </c>
      <c r="AJ84" t="str">
        <f t="shared" si="207"/>
        <v/>
      </c>
      <c r="AK84" t="str">
        <f t="shared" si="207"/>
        <v/>
      </c>
      <c r="AL84" t="str">
        <f t="shared" si="207"/>
        <v/>
      </c>
      <c r="AM84" t="str">
        <f t="shared" si="207"/>
        <v/>
      </c>
      <c r="AN84">
        <f t="shared" si="207"/>
        <v>0</v>
      </c>
      <c r="AO84" t="str">
        <f t="shared" si="207"/>
        <v/>
      </c>
      <c r="AP84">
        <f t="shared" si="207"/>
        <v>18.073696117400146</v>
      </c>
      <c r="AQ84" t="str">
        <f t="shared" si="207"/>
        <v/>
      </c>
      <c r="AR84" t="str">
        <f t="shared" si="207"/>
        <v/>
      </c>
      <c r="AS84" t="str">
        <f t="shared" si="207"/>
        <v/>
      </c>
      <c r="AT84">
        <f t="shared" si="207"/>
        <v>0</v>
      </c>
      <c r="AU84" t="str">
        <f t="shared" si="207"/>
        <v/>
      </c>
      <c r="AV84">
        <f t="shared" si="207"/>
        <v>14.050934416948408</v>
      </c>
      <c r="AW84" t="str">
        <f t="shared" si="207"/>
        <v/>
      </c>
      <c r="AX84" t="str">
        <f t="shared" si="207"/>
        <v/>
      </c>
      <c r="AY84">
        <f t="shared" si="207"/>
        <v>0.53216000000000463</v>
      </c>
      <c r="AZ84" t="str">
        <f t="shared" si="207"/>
        <v/>
      </c>
      <c r="BA84">
        <f t="shared" si="207"/>
        <v>14.861174416948415</v>
      </c>
      <c r="BB84" t="str">
        <f t="shared" si="207"/>
        <v/>
      </c>
      <c r="BC84">
        <f t="shared" si="207"/>
        <v>0</v>
      </c>
      <c r="BD84" t="str">
        <f t="shared" si="207"/>
        <v/>
      </c>
      <c r="BE84" t="str">
        <f t="shared" si="207"/>
        <v/>
      </c>
      <c r="BF84" t="str">
        <f t="shared" si="207"/>
        <v/>
      </c>
      <c r="BG84" t="str">
        <f t="shared" si="207"/>
        <v/>
      </c>
      <c r="BH84">
        <f t="shared" si="207"/>
        <v>23.359401882708426</v>
      </c>
      <c r="BI84" t="str">
        <f t="shared" si="207"/>
        <v/>
      </c>
      <c r="BJ84">
        <f t="shared" si="207"/>
        <v>32.225567914935027</v>
      </c>
      <c r="BK84" t="str">
        <f t="shared" si="207"/>
        <v/>
      </c>
      <c r="BL84" t="str">
        <f t="shared" si="207"/>
        <v/>
      </c>
      <c r="BM84">
        <f t="shared" si="207"/>
        <v>13.797854113922114</v>
      </c>
      <c r="BN84">
        <f t="shared" si="207"/>
        <v>0</v>
      </c>
      <c r="BO84" t="str">
        <f t="shared" si="207"/>
        <v/>
      </c>
      <c r="BP84">
        <f t="shared" si="207"/>
        <v>26.242038216560502</v>
      </c>
      <c r="BQ84">
        <f t="shared" ref="BQ84:EB84" si="208">IF(BQ$29="","", BQ83-BP83)</f>
        <v>2.6682666666666535</v>
      </c>
      <c r="BR84" t="str">
        <f t="shared" si="208"/>
        <v/>
      </c>
      <c r="BS84" t="str">
        <f t="shared" si="208"/>
        <v/>
      </c>
      <c r="BT84" t="str">
        <f t="shared" si="208"/>
        <v/>
      </c>
      <c r="BU84" t="str">
        <f t="shared" si="208"/>
        <v/>
      </c>
      <c r="BV84">
        <f t="shared" si="208"/>
        <v>15.222929936305746</v>
      </c>
      <c r="BW84" t="str">
        <f t="shared" si="208"/>
        <v/>
      </c>
      <c r="BX84">
        <f t="shared" si="208"/>
        <v>32.356687898089177</v>
      </c>
      <c r="BY84" t="str">
        <f t="shared" si="208"/>
        <v/>
      </c>
      <c r="BZ84" t="str">
        <f t="shared" si="208"/>
        <v/>
      </c>
      <c r="CA84">
        <f t="shared" si="208"/>
        <v>0</v>
      </c>
      <c r="CB84" t="str">
        <f t="shared" si="208"/>
        <v/>
      </c>
      <c r="CC84">
        <f t="shared" si="208"/>
        <v>36.433121019108313</v>
      </c>
      <c r="CD84" t="str">
        <f t="shared" si="208"/>
        <v/>
      </c>
      <c r="CE84">
        <f t="shared" si="208"/>
        <v>0</v>
      </c>
      <c r="CF84" t="str">
        <f t="shared" si="208"/>
        <v/>
      </c>
      <c r="CG84" t="str">
        <f t="shared" si="208"/>
        <v/>
      </c>
      <c r="CH84" t="str">
        <f t="shared" si="208"/>
        <v/>
      </c>
      <c r="CI84" t="str">
        <f t="shared" si="208"/>
        <v/>
      </c>
      <c r="CJ84">
        <f t="shared" si="208"/>
        <v>43.813445744064836</v>
      </c>
      <c r="CK84" t="str">
        <f t="shared" si="208"/>
        <v/>
      </c>
      <c r="CL84">
        <f t="shared" si="208"/>
        <v>20.191082802547783</v>
      </c>
      <c r="CM84" t="str">
        <f t="shared" si="208"/>
        <v/>
      </c>
      <c r="CN84" t="str">
        <f t="shared" si="208"/>
        <v/>
      </c>
      <c r="CO84">
        <f t="shared" si="208"/>
        <v>0</v>
      </c>
      <c r="CP84" t="str">
        <f t="shared" si="208"/>
        <v/>
      </c>
      <c r="CQ84">
        <f t="shared" si="208"/>
        <v>25.418719166184133</v>
      </c>
      <c r="CR84" t="str">
        <f t="shared" si="208"/>
        <v/>
      </c>
      <c r="CS84">
        <f t="shared" si="208"/>
        <v>0</v>
      </c>
      <c r="CT84" t="str">
        <f t="shared" si="208"/>
        <v/>
      </c>
      <c r="CU84" t="str">
        <f t="shared" si="208"/>
        <v/>
      </c>
      <c r="CV84" t="str">
        <f t="shared" si="208"/>
        <v/>
      </c>
      <c r="CW84" t="str">
        <f t="shared" si="208"/>
        <v/>
      </c>
      <c r="CX84">
        <f t="shared" si="208"/>
        <v>13.18471337579615</v>
      </c>
      <c r="CY84" t="str">
        <f t="shared" si="208"/>
        <v/>
      </c>
      <c r="CZ84">
        <f t="shared" si="208"/>
        <v>34.638349044585993</v>
      </c>
      <c r="DA84" t="str">
        <f t="shared" si="208"/>
        <v/>
      </c>
      <c r="DB84" t="str">
        <f t="shared" si="208"/>
        <v/>
      </c>
      <c r="DC84">
        <f t="shared" si="208"/>
        <v>0</v>
      </c>
      <c r="DD84" t="str">
        <f t="shared" si="208"/>
        <v/>
      </c>
      <c r="DE84">
        <f t="shared" si="208"/>
        <v>20.25477707006371</v>
      </c>
      <c r="DF84" t="str">
        <f t="shared" si="208"/>
        <v/>
      </c>
      <c r="DG84">
        <f t="shared" si="208"/>
        <v>0</v>
      </c>
      <c r="DH84" t="str">
        <f t="shared" si="208"/>
        <v/>
      </c>
      <c r="DI84" t="str">
        <f t="shared" si="208"/>
        <v/>
      </c>
      <c r="DJ84" t="str">
        <f t="shared" si="208"/>
        <v/>
      </c>
      <c r="DK84" t="str">
        <f t="shared" si="208"/>
        <v/>
      </c>
      <c r="DL84" t="str">
        <f t="shared" si="208"/>
        <v/>
      </c>
      <c r="DM84">
        <f t="shared" si="208"/>
        <v>24.331210191082789</v>
      </c>
      <c r="DN84" t="str">
        <f t="shared" si="208"/>
        <v/>
      </c>
      <c r="DO84">
        <f t="shared" si="208"/>
        <v>18.216560509554142</v>
      </c>
      <c r="DP84" t="str">
        <f t="shared" si="208"/>
        <v/>
      </c>
      <c r="DQ84" t="str">
        <f t="shared" si="208"/>
        <v/>
      </c>
      <c r="DR84" t="str">
        <f t="shared" si="208"/>
        <v/>
      </c>
      <c r="DS84" t="str">
        <f t="shared" si="208"/>
        <v/>
      </c>
      <c r="DT84" t="str">
        <f t="shared" si="208"/>
        <v/>
      </c>
      <c r="DU84" t="str">
        <f t="shared" si="208"/>
        <v/>
      </c>
      <c r="DV84" t="str">
        <f t="shared" si="208"/>
        <v/>
      </c>
      <c r="DW84" t="str">
        <f t="shared" si="208"/>
        <v/>
      </c>
      <c r="DX84" t="str">
        <f t="shared" si="208"/>
        <v/>
      </c>
      <c r="DY84" t="str">
        <f t="shared" si="208"/>
        <v/>
      </c>
      <c r="DZ84">
        <f t="shared" si="208"/>
        <v>64.042512802989052</v>
      </c>
      <c r="EA84" t="str">
        <f t="shared" si="208"/>
        <v/>
      </c>
      <c r="EB84" t="str">
        <f t="shared" si="208"/>
        <v/>
      </c>
      <c r="EC84" t="str">
        <f t="shared" ref="EC84:ES84" si="209">IF(EC$29="","", EC83-EB83)</f>
        <v/>
      </c>
      <c r="ED84" t="str">
        <f t="shared" si="209"/>
        <v/>
      </c>
      <c r="EE84" t="str">
        <f t="shared" si="209"/>
        <v/>
      </c>
      <c r="EF84" t="str">
        <f t="shared" si="209"/>
        <v/>
      </c>
      <c r="EG84" t="str">
        <f t="shared" si="209"/>
        <v/>
      </c>
      <c r="EH84">
        <f t="shared" si="209"/>
        <v>12.421679444659162</v>
      </c>
      <c r="EI84" t="str">
        <f t="shared" si="209"/>
        <v/>
      </c>
      <c r="EJ84" t="str">
        <f t="shared" si="209"/>
        <v/>
      </c>
      <c r="EK84" t="str">
        <f t="shared" si="209"/>
        <v/>
      </c>
      <c r="EL84" t="str">
        <f t="shared" si="209"/>
        <v/>
      </c>
      <c r="EM84" t="str">
        <f t="shared" si="209"/>
        <v/>
      </c>
      <c r="EN84" t="str">
        <f t="shared" si="209"/>
        <v/>
      </c>
      <c r="EO84" t="str">
        <f t="shared" si="209"/>
        <v/>
      </c>
      <c r="EP84" t="str">
        <f t="shared" si="209"/>
        <v/>
      </c>
      <c r="EQ84" t="str">
        <f t="shared" si="209"/>
        <v/>
      </c>
      <c r="ER84" t="str">
        <f t="shared" si="209"/>
        <v/>
      </c>
      <c r="ES84" t="str">
        <f t="shared" si="209"/>
        <v/>
      </c>
      <c r="ET84" t="str">
        <f t="shared" ref="ET84:FS84" si="210">IF(ET$29="","", ET83-ES83)</f>
        <v/>
      </c>
      <c r="EU84" t="str">
        <f t="shared" si="210"/>
        <v/>
      </c>
      <c r="EV84" t="str">
        <f t="shared" si="210"/>
        <v/>
      </c>
      <c r="EW84" t="str">
        <f t="shared" si="210"/>
        <v/>
      </c>
      <c r="EX84" t="str">
        <f t="shared" si="210"/>
        <v/>
      </c>
      <c r="EY84" t="str">
        <f t="shared" si="210"/>
        <v/>
      </c>
      <c r="EZ84" t="str">
        <f t="shared" si="210"/>
        <v/>
      </c>
      <c r="FA84" t="str">
        <f t="shared" si="210"/>
        <v/>
      </c>
      <c r="FB84" t="str">
        <f t="shared" si="210"/>
        <v/>
      </c>
      <c r="FC84" t="str">
        <f t="shared" si="210"/>
        <v/>
      </c>
      <c r="FD84" t="str">
        <f t="shared" si="210"/>
        <v/>
      </c>
      <c r="FE84" t="str">
        <f t="shared" si="210"/>
        <v/>
      </c>
      <c r="FF84" t="str">
        <f t="shared" si="210"/>
        <v/>
      </c>
      <c r="FG84" t="str">
        <f t="shared" si="210"/>
        <v/>
      </c>
      <c r="FH84">
        <f t="shared" si="210"/>
        <v>5.8781935483872303</v>
      </c>
      <c r="FI84" t="str">
        <f t="shared" si="210"/>
        <v/>
      </c>
      <c r="FJ84" t="str">
        <f t="shared" si="210"/>
        <v/>
      </c>
      <c r="FK84" t="str">
        <f t="shared" si="210"/>
        <v/>
      </c>
      <c r="FL84" t="str">
        <f t="shared" si="210"/>
        <v/>
      </c>
      <c r="FM84" t="str">
        <f t="shared" si="210"/>
        <v/>
      </c>
      <c r="FN84" t="str">
        <f t="shared" si="210"/>
        <v/>
      </c>
      <c r="FO84" t="str">
        <f t="shared" si="210"/>
        <v/>
      </c>
      <c r="FP84" t="str">
        <f t="shared" si="210"/>
        <v/>
      </c>
      <c r="FQ84" t="str">
        <f t="shared" si="210"/>
        <v/>
      </c>
      <c r="FR84" t="str">
        <f t="shared" si="210"/>
        <v/>
      </c>
      <c r="FS84" t="str">
        <f t="shared" si="210"/>
        <v/>
      </c>
    </row>
    <row r="85" spans="1:175" x14ac:dyDescent="0.25">
      <c r="A85" t="s">
        <v>167</v>
      </c>
      <c r="C85">
        <v>0</v>
      </c>
      <c r="D85">
        <f t="shared" ref="D85:AI85" si="211">IF(D$29="", C85, D42)</f>
        <v>0</v>
      </c>
      <c r="E85">
        <f t="shared" si="211"/>
        <v>0</v>
      </c>
      <c r="F85">
        <f t="shared" si="211"/>
        <v>0</v>
      </c>
      <c r="G85">
        <f t="shared" si="211"/>
        <v>0</v>
      </c>
      <c r="H85">
        <f t="shared" si="211"/>
        <v>0</v>
      </c>
      <c r="I85">
        <f t="shared" si="211"/>
        <v>0</v>
      </c>
      <c r="J85">
        <f t="shared" si="211"/>
        <v>0</v>
      </c>
      <c r="K85">
        <f t="shared" si="211"/>
        <v>0</v>
      </c>
      <c r="L85">
        <f t="shared" si="211"/>
        <v>0</v>
      </c>
      <c r="M85">
        <f t="shared" si="211"/>
        <v>0</v>
      </c>
      <c r="N85">
        <f t="shared" si="211"/>
        <v>0</v>
      </c>
      <c r="O85">
        <f t="shared" si="211"/>
        <v>0</v>
      </c>
      <c r="P85">
        <f t="shared" si="211"/>
        <v>0</v>
      </c>
      <c r="Q85">
        <f t="shared" si="211"/>
        <v>0</v>
      </c>
      <c r="R85">
        <f t="shared" si="211"/>
        <v>0</v>
      </c>
      <c r="S85">
        <f t="shared" si="211"/>
        <v>0</v>
      </c>
      <c r="T85">
        <f t="shared" si="211"/>
        <v>0</v>
      </c>
      <c r="U85">
        <f t="shared" si="211"/>
        <v>0</v>
      </c>
      <c r="V85">
        <f t="shared" si="211"/>
        <v>0</v>
      </c>
      <c r="W85">
        <f t="shared" si="211"/>
        <v>0</v>
      </c>
      <c r="X85">
        <f t="shared" si="211"/>
        <v>0</v>
      </c>
      <c r="Y85">
        <f t="shared" si="211"/>
        <v>0</v>
      </c>
      <c r="Z85">
        <f t="shared" si="211"/>
        <v>0</v>
      </c>
      <c r="AA85">
        <f t="shared" si="211"/>
        <v>0</v>
      </c>
      <c r="AB85">
        <f t="shared" si="211"/>
        <v>0</v>
      </c>
      <c r="AC85">
        <f t="shared" si="211"/>
        <v>0</v>
      </c>
      <c r="AD85">
        <f t="shared" si="211"/>
        <v>0</v>
      </c>
      <c r="AE85">
        <f t="shared" si="211"/>
        <v>0</v>
      </c>
      <c r="AF85">
        <f t="shared" si="211"/>
        <v>0</v>
      </c>
      <c r="AG85">
        <f t="shared" si="211"/>
        <v>0</v>
      </c>
      <c r="AH85">
        <f t="shared" si="211"/>
        <v>0</v>
      </c>
      <c r="AI85">
        <f t="shared" si="211"/>
        <v>0</v>
      </c>
      <c r="AJ85">
        <f t="shared" ref="AJ85:BO85" si="212">IF(AJ$29="", AI85, AJ42)</f>
        <v>0</v>
      </c>
      <c r="AK85">
        <f t="shared" si="212"/>
        <v>0</v>
      </c>
      <c r="AL85">
        <f t="shared" si="212"/>
        <v>0</v>
      </c>
      <c r="AM85">
        <f t="shared" si="212"/>
        <v>0</v>
      </c>
      <c r="AN85">
        <f t="shared" si="212"/>
        <v>0</v>
      </c>
      <c r="AO85">
        <f t="shared" si="212"/>
        <v>0</v>
      </c>
      <c r="AP85">
        <f t="shared" si="212"/>
        <v>0</v>
      </c>
      <c r="AQ85">
        <f t="shared" si="212"/>
        <v>0</v>
      </c>
      <c r="AR85">
        <f t="shared" si="212"/>
        <v>0</v>
      </c>
      <c r="AS85">
        <f t="shared" si="212"/>
        <v>0</v>
      </c>
      <c r="AT85">
        <f t="shared" si="212"/>
        <v>0</v>
      </c>
      <c r="AU85">
        <f t="shared" si="212"/>
        <v>0</v>
      </c>
      <c r="AV85">
        <f t="shared" si="212"/>
        <v>0</v>
      </c>
      <c r="AW85">
        <f t="shared" si="212"/>
        <v>0</v>
      </c>
      <c r="AX85">
        <f t="shared" si="212"/>
        <v>0</v>
      </c>
      <c r="AY85">
        <f t="shared" si="212"/>
        <v>0</v>
      </c>
      <c r="AZ85">
        <f t="shared" si="212"/>
        <v>0</v>
      </c>
      <c r="BA85">
        <f t="shared" si="212"/>
        <v>0</v>
      </c>
      <c r="BB85">
        <f t="shared" si="212"/>
        <v>0</v>
      </c>
      <c r="BC85">
        <f t="shared" si="212"/>
        <v>0</v>
      </c>
      <c r="BD85">
        <f t="shared" si="212"/>
        <v>0</v>
      </c>
      <c r="BE85">
        <f t="shared" si="212"/>
        <v>0</v>
      </c>
      <c r="BF85">
        <f t="shared" si="212"/>
        <v>0</v>
      </c>
      <c r="BG85">
        <f t="shared" si="212"/>
        <v>0</v>
      </c>
      <c r="BH85">
        <f t="shared" si="212"/>
        <v>0</v>
      </c>
      <c r="BI85">
        <f t="shared" si="212"/>
        <v>0</v>
      </c>
      <c r="BJ85">
        <f t="shared" si="212"/>
        <v>0</v>
      </c>
      <c r="BK85">
        <f t="shared" si="212"/>
        <v>0</v>
      </c>
      <c r="BL85">
        <f t="shared" si="212"/>
        <v>0</v>
      </c>
      <c r="BM85">
        <f t="shared" si="212"/>
        <v>0</v>
      </c>
      <c r="BN85">
        <f t="shared" si="212"/>
        <v>0</v>
      </c>
      <c r="BO85">
        <f t="shared" si="212"/>
        <v>0</v>
      </c>
      <c r="BP85">
        <f t="shared" ref="BP85:CU85" si="213">IF(BP$29="", BO85, BP42)</f>
        <v>0</v>
      </c>
      <c r="BQ85">
        <f t="shared" si="213"/>
        <v>0</v>
      </c>
      <c r="BR85">
        <f t="shared" si="213"/>
        <v>0</v>
      </c>
      <c r="BS85">
        <f t="shared" si="213"/>
        <v>0</v>
      </c>
      <c r="BT85">
        <f t="shared" si="213"/>
        <v>0</v>
      </c>
      <c r="BU85">
        <f t="shared" si="213"/>
        <v>0</v>
      </c>
      <c r="BV85">
        <f t="shared" si="213"/>
        <v>0</v>
      </c>
      <c r="BW85">
        <f t="shared" si="213"/>
        <v>0</v>
      </c>
      <c r="BX85">
        <f t="shared" si="213"/>
        <v>0</v>
      </c>
      <c r="BY85">
        <f t="shared" si="213"/>
        <v>0</v>
      </c>
      <c r="BZ85">
        <f t="shared" si="213"/>
        <v>0</v>
      </c>
      <c r="CA85">
        <f t="shared" si="213"/>
        <v>0</v>
      </c>
      <c r="CB85">
        <f t="shared" si="213"/>
        <v>0</v>
      </c>
      <c r="CC85">
        <f t="shared" si="213"/>
        <v>0</v>
      </c>
      <c r="CD85">
        <f t="shared" si="213"/>
        <v>0</v>
      </c>
      <c r="CE85">
        <f t="shared" si="213"/>
        <v>0</v>
      </c>
      <c r="CF85">
        <f t="shared" si="213"/>
        <v>0</v>
      </c>
      <c r="CG85">
        <f t="shared" si="213"/>
        <v>0</v>
      </c>
      <c r="CH85">
        <f t="shared" si="213"/>
        <v>0</v>
      </c>
      <c r="CI85">
        <f t="shared" si="213"/>
        <v>0</v>
      </c>
      <c r="CJ85">
        <f t="shared" si="213"/>
        <v>0</v>
      </c>
      <c r="CK85">
        <f t="shared" si="213"/>
        <v>0</v>
      </c>
      <c r="CL85">
        <f t="shared" si="213"/>
        <v>0</v>
      </c>
      <c r="CM85">
        <f t="shared" si="213"/>
        <v>0</v>
      </c>
      <c r="CN85">
        <f t="shared" si="213"/>
        <v>0</v>
      </c>
      <c r="CO85">
        <f t="shared" si="213"/>
        <v>0</v>
      </c>
      <c r="CP85">
        <f t="shared" si="213"/>
        <v>0</v>
      </c>
      <c r="CQ85">
        <f t="shared" si="213"/>
        <v>0</v>
      </c>
      <c r="CR85">
        <f t="shared" si="213"/>
        <v>0</v>
      </c>
      <c r="CS85">
        <f t="shared" si="213"/>
        <v>0</v>
      </c>
      <c r="CT85">
        <f t="shared" si="213"/>
        <v>0</v>
      </c>
      <c r="CU85">
        <f t="shared" si="213"/>
        <v>0</v>
      </c>
      <c r="CV85">
        <f t="shared" ref="CV85:EA85" si="214">IF(CV$29="", CU85, CV42)</f>
        <v>0</v>
      </c>
      <c r="CW85">
        <f t="shared" si="214"/>
        <v>0</v>
      </c>
      <c r="CX85">
        <f t="shared" si="214"/>
        <v>0</v>
      </c>
      <c r="CY85">
        <f t="shared" si="214"/>
        <v>0</v>
      </c>
      <c r="CZ85">
        <f t="shared" si="214"/>
        <v>0</v>
      </c>
      <c r="DA85">
        <f t="shared" si="214"/>
        <v>0</v>
      </c>
      <c r="DB85">
        <f t="shared" si="214"/>
        <v>0</v>
      </c>
      <c r="DC85">
        <f t="shared" si="214"/>
        <v>0</v>
      </c>
      <c r="DD85">
        <f t="shared" si="214"/>
        <v>0</v>
      </c>
      <c r="DE85">
        <f t="shared" si="214"/>
        <v>0</v>
      </c>
      <c r="DF85">
        <f t="shared" si="214"/>
        <v>0</v>
      </c>
      <c r="DG85">
        <f t="shared" si="214"/>
        <v>0</v>
      </c>
      <c r="DH85">
        <f t="shared" si="214"/>
        <v>0</v>
      </c>
      <c r="DI85">
        <f t="shared" si="214"/>
        <v>0</v>
      </c>
      <c r="DJ85">
        <f t="shared" si="214"/>
        <v>0</v>
      </c>
      <c r="DK85">
        <f t="shared" si="214"/>
        <v>0</v>
      </c>
      <c r="DL85">
        <f t="shared" si="214"/>
        <v>0</v>
      </c>
      <c r="DM85">
        <f t="shared" si="214"/>
        <v>0</v>
      </c>
      <c r="DN85">
        <f t="shared" si="214"/>
        <v>0</v>
      </c>
      <c r="DO85">
        <f t="shared" si="214"/>
        <v>0</v>
      </c>
      <c r="DP85">
        <f t="shared" si="214"/>
        <v>0</v>
      </c>
      <c r="DQ85">
        <f t="shared" si="214"/>
        <v>0</v>
      </c>
      <c r="DR85">
        <f t="shared" si="214"/>
        <v>0</v>
      </c>
      <c r="DS85">
        <f t="shared" si="214"/>
        <v>0</v>
      </c>
      <c r="DT85">
        <f t="shared" si="214"/>
        <v>0</v>
      </c>
      <c r="DU85">
        <f t="shared" si="214"/>
        <v>0</v>
      </c>
      <c r="DV85">
        <f t="shared" si="214"/>
        <v>0</v>
      </c>
      <c r="DW85">
        <f t="shared" si="214"/>
        <v>0</v>
      </c>
      <c r="DX85">
        <f t="shared" si="214"/>
        <v>0</v>
      </c>
      <c r="DY85">
        <f t="shared" si="214"/>
        <v>0</v>
      </c>
      <c r="DZ85">
        <f t="shared" si="214"/>
        <v>0</v>
      </c>
      <c r="EA85">
        <f t="shared" si="214"/>
        <v>0</v>
      </c>
      <c r="EB85">
        <f t="shared" ref="EB85:FG85" si="215">IF(EB$29="", EA85, EB42)</f>
        <v>0</v>
      </c>
      <c r="EC85">
        <f t="shared" si="215"/>
        <v>0</v>
      </c>
      <c r="ED85">
        <f t="shared" si="215"/>
        <v>0</v>
      </c>
      <c r="EE85">
        <f t="shared" si="215"/>
        <v>0</v>
      </c>
      <c r="EF85">
        <f t="shared" si="215"/>
        <v>0</v>
      </c>
      <c r="EG85">
        <f t="shared" si="215"/>
        <v>0</v>
      </c>
      <c r="EH85">
        <f t="shared" si="215"/>
        <v>0</v>
      </c>
      <c r="EI85">
        <f t="shared" si="215"/>
        <v>0</v>
      </c>
      <c r="EJ85">
        <f t="shared" si="215"/>
        <v>0</v>
      </c>
      <c r="EK85">
        <f t="shared" si="215"/>
        <v>0</v>
      </c>
      <c r="EL85">
        <f t="shared" si="215"/>
        <v>0</v>
      </c>
      <c r="EM85">
        <f t="shared" si="215"/>
        <v>0</v>
      </c>
      <c r="EN85">
        <f t="shared" si="215"/>
        <v>0</v>
      </c>
      <c r="EO85">
        <f t="shared" si="215"/>
        <v>0</v>
      </c>
      <c r="EP85">
        <f t="shared" si="215"/>
        <v>0</v>
      </c>
      <c r="EQ85">
        <f t="shared" si="215"/>
        <v>0</v>
      </c>
      <c r="ER85">
        <f t="shared" si="215"/>
        <v>0</v>
      </c>
      <c r="ES85">
        <f t="shared" si="215"/>
        <v>0</v>
      </c>
      <c r="ET85">
        <f t="shared" si="215"/>
        <v>0</v>
      </c>
      <c r="EU85">
        <f t="shared" si="215"/>
        <v>0</v>
      </c>
      <c r="EV85">
        <f t="shared" si="215"/>
        <v>0</v>
      </c>
      <c r="EW85">
        <f t="shared" si="215"/>
        <v>0</v>
      </c>
      <c r="EX85">
        <f t="shared" si="215"/>
        <v>0</v>
      </c>
      <c r="EY85">
        <f t="shared" si="215"/>
        <v>0</v>
      </c>
      <c r="EZ85">
        <f t="shared" si="215"/>
        <v>0</v>
      </c>
      <c r="FA85">
        <f t="shared" si="215"/>
        <v>0</v>
      </c>
      <c r="FB85">
        <f t="shared" si="215"/>
        <v>0</v>
      </c>
      <c r="FC85">
        <f t="shared" si="215"/>
        <v>0</v>
      </c>
      <c r="FD85">
        <f t="shared" si="215"/>
        <v>0</v>
      </c>
      <c r="FE85">
        <f t="shared" si="215"/>
        <v>0</v>
      </c>
      <c r="FF85">
        <f t="shared" si="215"/>
        <v>0</v>
      </c>
      <c r="FG85">
        <f t="shared" si="215"/>
        <v>0</v>
      </c>
      <c r="FH85">
        <f t="shared" ref="FH85:FS85" si="216">IF(FH$29="", FG85, FH42)</f>
        <v>0</v>
      </c>
      <c r="FI85">
        <f t="shared" si="216"/>
        <v>0</v>
      </c>
      <c r="FJ85">
        <f t="shared" si="216"/>
        <v>0</v>
      </c>
      <c r="FK85">
        <f t="shared" si="216"/>
        <v>0</v>
      </c>
      <c r="FL85">
        <f t="shared" si="216"/>
        <v>0</v>
      </c>
      <c r="FM85">
        <f t="shared" si="216"/>
        <v>0</v>
      </c>
      <c r="FN85">
        <f t="shared" si="216"/>
        <v>0</v>
      </c>
      <c r="FO85">
        <f t="shared" si="216"/>
        <v>0</v>
      </c>
      <c r="FP85">
        <f t="shared" si="216"/>
        <v>0</v>
      </c>
      <c r="FQ85">
        <f t="shared" si="216"/>
        <v>0</v>
      </c>
      <c r="FR85">
        <f t="shared" si="216"/>
        <v>0</v>
      </c>
      <c r="FS85">
        <f t="shared" si="216"/>
        <v>0</v>
      </c>
    </row>
    <row r="86" spans="1:175" x14ac:dyDescent="0.25">
      <c r="A86" t="s">
        <v>168</v>
      </c>
      <c r="C86">
        <v>0</v>
      </c>
      <c r="D86" t="str">
        <f>IF(D$29="","", D85-C85)</f>
        <v/>
      </c>
      <c r="E86" t="str">
        <f t="shared" ref="E86:BP86" si="217">IF(E$29="","", E85-D85)</f>
        <v/>
      </c>
      <c r="F86" t="str">
        <f t="shared" si="217"/>
        <v/>
      </c>
      <c r="G86" t="str">
        <f t="shared" si="217"/>
        <v/>
      </c>
      <c r="H86" t="str">
        <f t="shared" si="217"/>
        <v/>
      </c>
      <c r="I86" t="str">
        <f t="shared" si="217"/>
        <v/>
      </c>
      <c r="J86" t="str">
        <f t="shared" si="217"/>
        <v/>
      </c>
      <c r="K86" t="str">
        <f t="shared" si="217"/>
        <v/>
      </c>
      <c r="L86" t="str">
        <f t="shared" si="217"/>
        <v/>
      </c>
      <c r="M86" t="str">
        <f t="shared" si="217"/>
        <v/>
      </c>
      <c r="N86" t="str">
        <f t="shared" si="217"/>
        <v/>
      </c>
      <c r="O86" t="str">
        <f t="shared" si="217"/>
        <v/>
      </c>
      <c r="P86" t="str">
        <f t="shared" si="217"/>
        <v/>
      </c>
      <c r="Q86" t="str">
        <f t="shared" si="217"/>
        <v/>
      </c>
      <c r="R86" t="str">
        <f t="shared" si="217"/>
        <v/>
      </c>
      <c r="S86" t="str">
        <f t="shared" si="217"/>
        <v/>
      </c>
      <c r="T86" t="str">
        <f t="shared" si="217"/>
        <v/>
      </c>
      <c r="U86" t="str">
        <f t="shared" si="217"/>
        <v/>
      </c>
      <c r="V86" t="str">
        <f t="shared" si="217"/>
        <v/>
      </c>
      <c r="W86" t="str">
        <f t="shared" si="217"/>
        <v/>
      </c>
      <c r="X86" t="str">
        <f t="shared" si="217"/>
        <v/>
      </c>
      <c r="Y86" t="str">
        <f t="shared" si="217"/>
        <v/>
      </c>
      <c r="Z86" t="str">
        <f t="shared" si="217"/>
        <v/>
      </c>
      <c r="AA86">
        <f t="shared" si="217"/>
        <v>0</v>
      </c>
      <c r="AB86" t="str">
        <f t="shared" si="217"/>
        <v/>
      </c>
      <c r="AC86" t="str">
        <f t="shared" si="217"/>
        <v/>
      </c>
      <c r="AD86" t="str">
        <f t="shared" si="217"/>
        <v/>
      </c>
      <c r="AE86">
        <f t="shared" si="217"/>
        <v>0</v>
      </c>
      <c r="AF86" t="str">
        <f t="shared" si="217"/>
        <v/>
      </c>
      <c r="AG86">
        <f t="shared" si="217"/>
        <v>0</v>
      </c>
      <c r="AH86" t="str">
        <f t="shared" si="217"/>
        <v/>
      </c>
      <c r="AI86">
        <f t="shared" si="217"/>
        <v>0</v>
      </c>
      <c r="AJ86" t="str">
        <f t="shared" si="217"/>
        <v/>
      </c>
      <c r="AK86" t="str">
        <f t="shared" si="217"/>
        <v/>
      </c>
      <c r="AL86" t="str">
        <f t="shared" si="217"/>
        <v/>
      </c>
      <c r="AM86" t="str">
        <f t="shared" si="217"/>
        <v/>
      </c>
      <c r="AN86">
        <f t="shared" si="217"/>
        <v>0</v>
      </c>
      <c r="AO86" t="str">
        <f t="shared" si="217"/>
        <v/>
      </c>
      <c r="AP86">
        <f t="shared" si="217"/>
        <v>0</v>
      </c>
      <c r="AQ86" t="str">
        <f t="shared" si="217"/>
        <v/>
      </c>
      <c r="AR86" t="str">
        <f t="shared" si="217"/>
        <v/>
      </c>
      <c r="AS86" t="str">
        <f t="shared" si="217"/>
        <v/>
      </c>
      <c r="AT86">
        <f t="shared" si="217"/>
        <v>0</v>
      </c>
      <c r="AU86" t="str">
        <f t="shared" si="217"/>
        <v/>
      </c>
      <c r="AV86">
        <f t="shared" si="217"/>
        <v>0</v>
      </c>
      <c r="AW86" t="str">
        <f t="shared" si="217"/>
        <v/>
      </c>
      <c r="AX86" t="str">
        <f t="shared" si="217"/>
        <v/>
      </c>
      <c r="AY86">
        <f t="shared" si="217"/>
        <v>0</v>
      </c>
      <c r="AZ86" t="str">
        <f t="shared" si="217"/>
        <v/>
      </c>
      <c r="BA86">
        <f t="shared" si="217"/>
        <v>0</v>
      </c>
      <c r="BB86" t="str">
        <f t="shared" si="217"/>
        <v/>
      </c>
      <c r="BC86">
        <f t="shared" si="217"/>
        <v>0</v>
      </c>
      <c r="BD86" t="str">
        <f t="shared" si="217"/>
        <v/>
      </c>
      <c r="BE86" t="str">
        <f t="shared" si="217"/>
        <v/>
      </c>
      <c r="BF86" t="str">
        <f t="shared" si="217"/>
        <v/>
      </c>
      <c r="BG86" t="str">
        <f t="shared" si="217"/>
        <v/>
      </c>
      <c r="BH86">
        <f t="shared" si="217"/>
        <v>0</v>
      </c>
      <c r="BI86" t="str">
        <f t="shared" si="217"/>
        <v/>
      </c>
      <c r="BJ86">
        <f t="shared" si="217"/>
        <v>0</v>
      </c>
      <c r="BK86" t="str">
        <f t="shared" si="217"/>
        <v/>
      </c>
      <c r="BL86" t="str">
        <f t="shared" si="217"/>
        <v/>
      </c>
      <c r="BM86">
        <f t="shared" si="217"/>
        <v>0</v>
      </c>
      <c r="BN86">
        <f t="shared" si="217"/>
        <v>0</v>
      </c>
      <c r="BO86" t="str">
        <f t="shared" si="217"/>
        <v/>
      </c>
      <c r="BP86">
        <f t="shared" si="217"/>
        <v>0</v>
      </c>
      <c r="BQ86">
        <f t="shared" ref="BQ86:EB86" si="218">IF(BQ$29="","", BQ85-BP85)</f>
        <v>0</v>
      </c>
      <c r="BR86" t="str">
        <f t="shared" si="218"/>
        <v/>
      </c>
      <c r="BS86" t="str">
        <f t="shared" si="218"/>
        <v/>
      </c>
      <c r="BT86" t="str">
        <f t="shared" si="218"/>
        <v/>
      </c>
      <c r="BU86" t="str">
        <f t="shared" si="218"/>
        <v/>
      </c>
      <c r="BV86">
        <f t="shared" si="218"/>
        <v>0</v>
      </c>
      <c r="BW86" t="str">
        <f t="shared" si="218"/>
        <v/>
      </c>
      <c r="BX86">
        <f t="shared" si="218"/>
        <v>0</v>
      </c>
      <c r="BY86" t="str">
        <f t="shared" si="218"/>
        <v/>
      </c>
      <c r="BZ86" t="str">
        <f t="shared" si="218"/>
        <v/>
      </c>
      <c r="CA86">
        <f t="shared" si="218"/>
        <v>0</v>
      </c>
      <c r="CB86" t="str">
        <f t="shared" si="218"/>
        <v/>
      </c>
      <c r="CC86">
        <f t="shared" si="218"/>
        <v>0</v>
      </c>
      <c r="CD86" t="str">
        <f t="shared" si="218"/>
        <v/>
      </c>
      <c r="CE86">
        <f t="shared" si="218"/>
        <v>0</v>
      </c>
      <c r="CF86" t="str">
        <f t="shared" si="218"/>
        <v/>
      </c>
      <c r="CG86" t="str">
        <f t="shared" si="218"/>
        <v/>
      </c>
      <c r="CH86" t="str">
        <f t="shared" si="218"/>
        <v/>
      </c>
      <c r="CI86" t="str">
        <f t="shared" si="218"/>
        <v/>
      </c>
      <c r="CJ86">
        <f t="shared" si="218"/>
        <v>0</v>
      </c>
      <c r="CK86" t="str">
        <f t="shared" si="218"/>
        <v/>
      </c>
      <c r="CL86">
        <f t="shared" si="218"/>
        <v>0</v>
      </c>
      <c r="CM86" t="str">
        <f t="shared" si="218"/>
        <v/>
      </c>
      <c r="CN86" t="str">
        <f t="shared" si="218"/>
        <v/>
      </c>
      <c r="CO86">
        <f t="shared" si="218"/>
        <v>0</v>
      </c>
      <c r="CP86" t="str">
        <f t="shared" si="218"/>
        <v/>
      </c>
      <c r="CQ86">
        <f t="shared" si="218"/>
        <v>0</v>
      </c>
      <c r="CR86" t="str">
        <f t="shared" si="218"/>
        <v/>
      </c>
      <c r="CS86">
        <f t="shared" si="218"/>
        <v>0</v>
      </c>
      <c r="CT86" t="str">
        <f t="shared" si="218"/>
        <v/>
      </c>
      <c r="CU86" t="str">
        <f t="shared" si="218"/>
        <v/>
      </c>
      <c r="CV86" t="str">
        <f t="shared" si="218"/>
        <v/>
      </c>
      <c r="CW86" t="str">
        <f t="shared" si="218"/>
        <v/>
      </c>
      <c r="CX86">
        <f t="shared" si="218"/>
        <v>0</v>
      </c>
      <c r="CY86" t="str">
        <f t="shared" si="218"/>
        <v/>
      </c>
      <c r="CZ86">
        <f t="shared" si="218"/>
        <v>0</v>
      </c>
      <c r="DA86" t="str">
        <f t="shared" si="218"/>
        <v/>
      </c>
      <c r="DB86" t="str">
        <f t="shared" si="218"/>
        <v/>
      </c>
      <c r="DC86">
        <f t="shared" si="218"/>
        <v>0</v>
      </c>
      <c r="DD86" t="str">
        <f t="shared" si="218"/>
        <v/>
      </c>
      <c r="DE86">
        <f t="shared" si="218"/>
        <v>0</v>
      </c>
      <c r="DF86" t="str">
        <f t="shared" si="218"/>
        <v/>
      </c>
      <c r="DG86">
        <f t="shared" si="218"/>
        <v>0</v>
      </c>
      <c r="DH86" t="str">
        <f t="shared" si="218"/>
        <v/>
      </c>
      <c r="DI86" t="str">
        <f t="shared" si="218"/>
        <v/>
      </c>
      <c r="DJ86" t="str">
        <f t="shared" si="218"/>
        <v/>
      </c>
      <c r="DK86" t="str">
        <f t="shared" si="218"/>
        <v/>
      </c>
      <c r="DL86" t="str">
        <f t="shared" si="218"/>
        <v/>
      </c>
      <c r="DM86">
        <f t="shared" si="218"/>
        <v>0</v>
      </c>
      <c r="DN86" t="str">
        <f t="shared" si="218"/>
        <v/>
      </c>
      <c r="DO86">
        <f t="shared" si="218"/>
        <v>0</v>
      </c>
      <c r="DP86" t="str">
        <f t="shared" si="218"/>
        <v/>
      </c>
      <c r="DQ86" t="str">
        <f t="shared" si="218"/>
        <v/>
      </c>
      <c r="DR86" t="str">
        <f t="shared" si="218"/>
        <v/>
      </c>
      <c r="DS86" t="str">
        <f t="shared" si="218"/>
        <v/>
      </c>
      <c r="DT86" t="str">
        <f t="shared" si="218"/>
        <v/>
      </c>
      <c r="DU86" t="str">
        <f t="shared" si="218"/>
        <v/>
      </c>
      <c r="DV86" t="str">
        <f t="shared" si="218"/>
        <v/>
      </c>
      <c r="DW86" t="str">
        <f t="shared" si="218"/>
        <v/>
      </c>
      <c r="DX86" t="str">
        <f t="shared" si="218"/>
        <v/>
      </c>
      <c r="DY86" t="str">
        <f t="shared" si="218"/>
        <v/>
      </c>
      <c r="DZ86">
        <f t="shared" si="218"/>
        <v>0</v>
      </c>
      <c r="EA86" t="str">
        <f t="shared" si="218"/>
        <v/>
      </c>
      <c r="EB86" t="str">
        <f t="shared" si="218"/>
        <v/>
      </c>
      <c r="EC86" t="str">
        <f t="shared" ref="EC86:ES86" si="219">IF(EC$29="","", EC85-EB85)</f>
        <v/>
      </c>
      <c r="ED86" t="str">
        <f t="shared" si="219"/>
        <v/>
      </c>
      <c r="EE86" t="str">
        <f t="shared" si="219"/>
        <v/>
      </c>
      <c r="EF86" t="str">
        <f t="shared" si="219"/>
        <v/>
      </c>
      <c r="EG86" t="str">
        <f t="shared" si="219"/>
        <v/>
      </c>
      <c r="EH86">
        <f t="shared" si="219"/>
        <v>0</v>
      </c>
      <c r="EI86" t="str">
        <f t="shared" si="219"/>
        <v/>
      </c>
      <c r="EJ86" t="str">
        <f t="shared" si="219"/>
        <v/>
      </c>
      <c r="EK86" t="str">
        <f t="shared" si="219"/>
        <v/>
      </c>
      <c r="EL86" t="str">
        <f t="shared" si="219"/>
        <v/>
      </c>
      <c r="EM86" t="str">
        <f t="shared" si="219"/>
        <v/>
      </c>
      <c r="EN86" t="str">
        <f t="shared" si="219"/>
        <v/>
      </c>
      <c r="EO86" t="str">
        <f t="shared" si="219"/>
        <v/>
      </c>
      <c r="EP86" t="str">
        <f t="shared" si="219"/>
        <v/>
      </c>
      <c r="EQ86" t="str">
        <f t="shared" si="219"/>
        <v/>
      </c>
      <c r="ER86" t="str">
        <f t="shared" si="219"/>
        <v/>
      </c>
      <c r="ES86" t="str">
        <f t="shared" si="219"/>
        <v/>
      </c>
      <c r="ET86" t="str">
        <f t="shared" ref="ET86:FS86" si="220">IF(ET$29="","", ET85-ES85)</f>
        <v/>
      </c>
      <c r="EU86" t="str">
        <f t="shared" si="220"/>
        <v/>
      </c>
      <c r="EV86" t="str">
        <f t="shared" si="220"/>
        <v/>
      </c>
      <c r="EW86" t="str">
        <f t="shared" si="220"/>
        <v/>
      </c>
      <c r="EX86" t="str">
        <f t="shared" si="220"/>
        <v/>
      </c>
      <c r="EY86" t="str">
        <f t="shared" si="220"/>
        <v/>
      </c>
      <c r="EZ86" t="str">
        <f t="shared" si="220"/>
        <v/>
      </c>
      <c r="FA86" t="str">
        <f t="shared" si="220"/>
        <v/>
      </c>
      <c r="FB86" t="str">
        <f t="shared" si="220"/>
        <v/>
      </c>
      <c r="FC86" t="str">
        <f t="shared" si="220"/>
        <v/>
      </c>
      <c r="FD86" t="str">
        <f t="shared" si="220"/>
        <v/>
      </c>
      <c r="FE86" t="str">
        <f t="shared" si="220"/>
        <v/>
      </c>
      <c r="FF86" t="str">
        <f t="shared" si="220"/>
        <v/>
      </c>
      <c r="FG86" t="str">
        <f t="shared" si="220"/>
        <v/>
      </c>
      <c r="FH86">
        <f t="shared" si="220"/>
        <v>0</v>
      </c>
      <c r="FI86" t="str">
        <f t="shared" si="220"/>
        <v/>
      </c>
      <c r="FJ86" t="str">
        <f t="shared" si="220"/>
        <v/>
      </c>
      <c r="FK86" t="str">
        <f t="shared" si="220"/>
        <v/>
      </c>
      <c r="FL86" t="str">
        <f t="shared" si="220"/>
        <v/>
      </c>
      <c r="FM86" t="str">
        <f t="shared" si="220"/>
        <v/>
      </c>
      <c r="FN86" t="str">
        <f t="shared" si="220"/>
        <v/>
      </c>
      <c r="FO86" t="str">
        <f t="shared" si="220"/>
        <v/>
      </c>
      <c r="FP86" t="str">
        <f t="shared" si="220"/>
        <v/>
      </c>
      <c r="FQ86" t="str">
        <f t="shared" si="220"/>
        <v/>
      </c>
      <c r="FR86" t="str">
        <f t="shared" si="220"/>
        <v/>
      </c>
      <c r="FS86" t="str">
        <f t="shared" si="220"/>
        <v/>
      </c>
    </row>
    <row r="87" spans="1:175" x14ac:dyDescent="0.25">
      <c r="A87" t="s">
        <v>169</v>
      </c>
      <c r="C87">
        <v>0</v>
      </c>
      <c r="D87" t="str">
        <f t="shared" ref="D87:AI87" si="221">IF(D$29="","", (D82+D84-D86)/(C80+D16))</f>
        <v/>
      </c>
      <c r="E87" t="str">
        <f t="shared" si="221"/>
        <v/>
      </c>
      <c r="F87" t="str">
        <f t="shared" si="221"/>
        <v/>
      </c>
      <c r="G87" t="str">
        <f t="shared" si="221"/>
        <v/>
      </c>
      <c r="H87" t="str">
        <f t="shared" si="221"/>
        <v/>
      </c>
      <c r="I87" t="str">
        <f t="shared" si="221"/>
        <v/>
      </c>
      <c r="J87" t="str">
        <f t="shared" si="221"/>
        <v/>
      </c>
      <c r="K87" t="str">
        <f t="shared" si="221"/>
        <v/>
      </c>
      <c r="L87" t="str">
        <f t="shared" si="221"/>
        <v/>
      </c>
      <c r="M87" t="str">
        <f t="shared" si="221"/>
        <v/>
      </c>
      <c r="N87" t="str">
        <f t="shared" si="221"/>
        <v/>
      </c>
      <c r="O87" t="str">
        <f t="shared" si="221"/>
        <v/>
      </c>
      <c r="P87" t="str">
        <f t="shared" si="221"/>
        <v/>
      </c>
      <c r="Q87" t="str">
        <f t="shared" si="221"/>
        <v/>
      </c>
      <c r="R87" t="str">
        <f t="shared" si="221"/>
        <v/>
      </c>
      <c r="S87" t="str">
        <f t="shared" si="221"/>
        <v/>
      </c>
      <c r="T87" t="str">
        <f t="shared" si="221"/>
        <v/>
      </c>
      <c r="U87" t="str">
        <f t="shared" si="221"/>
        <v/>
      </c>
      <c r="V87" t="str">
        <f t="shared" si="221"/>
        <v/>
      </c>
      <c r="W87" t="str">
        <f t="shared" si="221"/>
        <v/>
      </c>
      <c r="X87" t="str">
        <f t="shared" si="221"/>
        <v/>
      </c>
      <c r="Y87" t="str">
        <f t="shared" si="221"/>
        <v/>
      </c>
      <c r="Z87" t="str">
        <f t="shared" si="221"/>
        <v/>
      </c>
      <c r="AA87">
        <f t="shared" si="221"/>
        <v>0.22202624141448385</v>
      </c>
      <c r="AB87" t="str">
        <f t="shared" si="221"/>
        <v/>
      </c>
      <c r="AC87" t="str">
        <f t="shared" si="221"/>
        <v/>
      </c>
      <c r="AD87" t="str">
        <f t="shared" si="221"/>
        <v/>
      </c>
      <c r="AE87">
        <f t="shared" si="221"/>
        <v>0.11923412373285588</v>
      </c>
      <c r="AF87" t="str">
        <f t="shared" si="221"/>
        <v/>
      </c>
      <c r="AG87">
        <f t="shared" si="221"/>
        <v>0.4486968664377643</v>
      </c>
      <c r="AH87" t="str">
        <f t="shared" si="221"/>
        <v/>
      </c>
      <c r="AI87">
        <f t="shared" si="221"/>
        <v>-0.79111605681570585</v>
      </c>
      <c r="AJ87" t="str">
        <f t="shared" ref="AJ87:BO87" si="222">IF(AJ$29="","", (AJ82+AJ84-AJ86)/(AI80+AJ16))</f>
        <v/>
      </c>
      <c r="AK87" t="str">
        <f t="shared" si="222"/>
        <v/>
      </c>
      <c r="AL87" t="str">
        <f t="shared" si="222"/>
        <v/>
      </c>
      <c r="AM87" t="str">
        <f t="shared" si="222"/>
        <v/>
      </c>
      <c r="AN87">
        <f t="shared" si="222"/>
        <v>0.62352980304484196</v>
      </c>
      <c r="AO87" t="str">
        <f t="shared" si="222"/>
        <v/>
      </c>
      <c r="AP87">
        <f t="shared" si="222"/>
        <v>-0.35571337714913193</v>
      </c>
      <c r="AQ87" t="str">
        <f t="shared" si="222"/>
        <v/>
      </c>
      <c r="AR87" t="str">
        <f t="shared" si="222"/>
        <v/>
      </c>
      <c r="AS87" t="str">
        <f t="shared" si="222"/>
        <v/>
      </c>
      <c r="AT87">
        <f t="shared" si="222"/>
        <v>1.0831282854445479</v>
      </c>
      <c r="AU87" t="str">
        <f t="shared" si="222"/>
        <v/>
      </c>
      <c r="AV87">
        <f t="shared" si="222"/>
        <v>-0.88790877636946208</v>
      </c>
      <c r="AW87" t="str">
        <f t="shared" si="222"/>
        <v/>
      </c>
      <c r="AX87" t="str">
        <f t="shared" si="222"/>
        <v/>
      </c>
      <c r="AY87">
        <f t="shared" si="222"/>
        <v>1.3713700848886039</v>
      </c>
      <c r="AZ87" t="str">
        <f t="shared" si="222"/>
        <v/>
      </c>
      <c r="BA87">
        <f t="shared" si="222"/>
        <v>-0.84326906871134821</v>
      </c>
      <c r="BB87" t="str">
        <f t="shared" si="222"/>
        <v/>
      </c>
      <c r="BC87">
        <f t="shared" si="222"/>
        <v>2.1822174711546118</v>
      </c>
      <c r="BD87" t="str">
        <f t="shared" si="222"/>
        <v/>
      </c>
      <c r="BE87" t="str">
        <f t="shared" si="222"/>
        <v/>
      </c>
      <c r="BF87" t="str">
        <f t="shared" si="222"/>
        <v/>
      </c>
      <c r="BG87" t="str">
        <f t="shared" si="222"/>
        <v/>
      </c>
      <c r="BH87">
        <f t="shared" si="222"/>
        <v>0.52952436157990301</v>
      </c>
      <c r="BI87" t="str">
        <f t="shared" si="222"/>
        <v/>
      </c>
      <c r="BJ87">
        <f t="shared" si="222"/>
        <v>0.66350568305902347</v>
      </c>
      <c r="BK87" t="str">
        <f t="shared" si="222"/>
        <v/>
      </c>
      <c r="BL87" t="str">
        <f t="shared" si="222"/>
        <v/>
      </c>
      <c r="BM87">
        <f t="shared" si="222"/>
        <v>0.70404493491355913</v>
      </c>
      <c r="BN87">
        <f t="shared" si="222"/>
        <v>2.5004754522544705</v>
      </c>
      <c r="BO87" t="str">
        <f t="shared" si="222"/>
        <v/>
      </c>
      <c r="BP87">
        <f t="shared" ref="BP87:CU87" si="223">IF(BP$29="","", (BP82+BP84-BP86)/(BO80+BP16))</f>
        <v>-0.36190052775872211</v>
      </c>
      <c r="BQ87">
        <f t="shared" si="223"/>
        <v>3.2352690416896999</v>
      </c>
      <c r="BR87" t="str">
        <f t="shared" si="223"/>
        <v/>
      </c>
      <c r="BS87" t="str">
        <f t="shared" si="223"/>
        <v/>
      </c>
      <c r="BT87" t="str">
        <f t="shared" si="223"/>
        <v/>
      </c>
      <c r="BU87" t="str">
        <f t="shared" si="223"/>
        <v/>
      </c>
      <c r="BV87">
        <f t="shared" si="223"/>
        <v>0.99721749349708766</v>
      </c>
      <c r="BW87" t="str">
        <f t="shared" si="223"/>
        <v/>
      </c>
      <c r="BX87">
        <f t="shared" si="223"/>
        <v>-0.80748043863385788</v>
      </c>
      <c r="BY87" t="str">
        <f t="shared" si="223"/>
        <v/>
      </c>
      <c r="BZ87" t="str">
        <f t="shared" si="223"/>
        <v/>
      </c>
      <c r="CA87">
        <f t="shared" si="223"/>
        <v>1.8554647010041379</v>
      </c>
      <c r="CB87" t="str">
        <f t="shared" si="223"/>
        <v/>
      </c>
      <c r="CC87">
        <f t="shared" si="223"/>
        <v>-0.12800403766339508</v>
      </c>
      <c r="CD87" t="str">
        <f t="shared" si="223"/>
        <v/>
      </c>
      <c r="CE87">
        <f t="shared" si="223"/>
        <v>1.4351994589242405</v>
      </c>
      <c r="CF87" t="str">
        <f t="shared" si="223"/>
        <v/>
      </c>
      <c r="CG87" t="str">
        <f t="shared" si="223"/>
        <v/>
      </c>
      <c r="CH87" t="str">
        <f t="shared" si="223"/>
        <v/>
      </c>
      <c r="CI87" t="str">
        <f t="shared" si="223"/>
        <v/>
      </c>
      <c r="CJ87">
        <f t="shared" si="223"/>
        <v>1.1013688978430083</v>
      </c>
      <c r="CK87" t="str">
        <f t="shared" si="223"/>
        <v/>
      </c>
      <c r="CL87">
        <f t="shared" si="223"/>
        <v>1.1391696733802557</v>
      </c>
      <c r="CM87" t="str">
        <f t="shared" si="223"/>
        <v/>
      </c>
      <c r="CN87" t="str">
        <f t="shared" si="223"/>
        <v/>
      </c>
      <c r="CO87">
        <f t="shared" si="223"/>
        <v>2.5268297971738325</v>
      </c>
      <c r="CP87" t="str">
        <f t="shared" si="223"/>
        <v/>
      </c>
      <c r="CQ87">
        <f t="shared" si="223"/>
        <v>-1.1940354465422445</v>
      </c>
      <c r="CR87" t="str">
        <f t="shared" si="223"/>
        <v/>
      </c>
      <c r="CS87">
        <f t="shared" si="223"/>
        <v>2.034444381579084</v>
      </c>
      <c r="CT87" t="str">
        <f t="shared" si="223"/>
        <v/>
      </c>
      <c r="CU87" t="str">
        <f t="shared" si="223"/>
        <v/>
      </c>
      <c r="CV87" t="str">
        <f t="shared" ref="CV87:EA87" si="224">IF(CV$29="","", (CV82+CV84-CV86)/(CU80+CV16))</f>
        <v/>
      </c>
      <c r="CW87" t="str">
        <f t="shared" si="224"/>
        <v/>
      </c>
      <c r="CX87">
        <f t="shared" si="224"/>
        <v>1.3222212524261563</v>
      </c>
      <c r="CY87" t="str">
        <f t="shared" si="224"/>
        <v/>
      </c>
      <c r="CZ87">
        <f t="shared" si="224"/>
        <v>-0.24789619241794833</v>
      </c>
      <c r="DA87" t="str">
        <f t="shared" si="224"/>
        <v/>
      </c>
      <c r="DB87" t="str">
        <f t="shared" si="224"/>
        <v/>
      </c>
      <c r="DC87">
        <f t="shared" si="224"/>
        <v>1.5996443402920801</v>
      </c>
      <c r="DD87" t="str">
        <f t="shared" si="224"/>
        <v/>
      </c>
      <c r="DE87">
        <f t="shared" si="224"/>
        <v>-0.43833833006546097</v>
      </c>
      <c r="DF87" t="str">
        <f t="shared" si="224"/>
        <v/>
      </c>
      <c r="DG87">
        <f t="shared" si="224"/>
        <v>1.1731078669771124</v>
      </c>
      <c r="DH87" t="str">
        <f t="shared" si="224"/>
        <v/>
      </c>
      <c r="DI87" t="str">
        <f t="shared" si="224"/>
        <v/>
      </c>
      <c r="DJ87" t="str">
        <f t="shared" si="224"/>
        <v/>
      </c>
      <c r="DK87" t="str">
        <f t="shared" si="224"/>
        <v/>
      </c>
      <c r="DL87" t="str">
        <f t="shared" si="224"/>
        <v/>
      </c>
      <c r="DM87">
        <f t="shared" si="224"/>
        <v>1.5269437476227887</v>
      </c>
      <c r="DN87" t="str">
        <f t="shared" si="224"/>
        <v/>
      </c>
      <c r="DO87">
        <f t="shared" si="224"/>
        <v>-0.97724102236219967</v>
      </c>
      <c r="DP87" t="str">
        <f t="shared" si="224"/>
        <v/>
      </c>
      <c r="DQ87" t="str">
        <f t="shared" si="224"/>
        <v/>
      </c>
      <c r="DR87" t="str">
        <f t="shared" si="224"/>
        <v/>
      </c>
      <c r="DS87" t="str">
        <f t="shared" si="224"/>
        <v/>
      </c>
      <c r="DT87" t="str">
        <f t="shared" si="224"/>
        <v/>
      </c>
      <c r="DU87" t="str">
        <f t="shared" si="224"/>
        <v/>
      </c>
      <c r="DV87" t="str">
        <f t="shared" si="224"/>
        <v/>
      </c>
      <c r="DW87" t="str">
        <f t="shared" si="224"/>
        <v/>
      </c>
      <c r="DX87" t="str">
        <f t="shared" si="224"/>
        <v/>
      </c>
      <c r="DY87" t="str">
        <f t="shared" si="224"/>
        <v/>
      </c>
      <c r="DZ87">
        <f t="shared" si="224"/>
        <v>1.4946785689076338</v>
      </c>
      <c r="EA87" t="str">
        <f t="shared" si="224"/>
        <v/>
      </c>
      <c r="EB87" t="str">
        <f t="shared" ref="EB87:FG87" si="225">IF(EB$29="","", (EB82+EB84-EB86)/(EA80+EB16))</f>
        <v/>
      </c>
      <c r="EC87" t="str">
        <f t="shared" si="225"/>
        <v/>
      </c>
      <c r="ED87" t="str">
        <f t="shared" si="225"/>
        <v/>
      </c>
      <c r="EE87" t="str">
        <f t="shared" si="225"/>
        <v/>
      </c>
      <c r="EF87" t="str">
        <f t="shared" si="225"/>
        <v/>
      </c>
      <c r="EG87" t="str">
        <f t="shared" si="225"/>
        <v/>
      </c>
      <c r="EH87">
        <f t="shared" si="225"/>
        <v>0.12354785437877401</v>
      </c>
      <c r="EI87" t="str">
        <f t="shared" si="225"/>
        <v/>
      </c>
      <c r="EJ87" t="str">
        <f t="shared" si="225"/>
        <v/>
      </c>
      <c r="EK87" t="str">
        <f t="shared" si="225"/>
        <v/>
      </c>
      <c r="EL87" t="str">
        <f t="shared" si="225"/>
        <v/>
      </c>
      <c r="EM87" t="str">
        <f t="shared" si="225"/>
        <v/>
      </c>
      <c r="EN87" t="str">
        <f t="shared" si="225"/>
        <v/>
      </c>
      <c r="EO87" t="str">
        <f t="shared" si="225"/>
        <v/>
      </c>
      <c r="EP87" t="str">
        <f t="shared" si="225"/>
        <v/>
      </c>
      <c r="EQ87" t="str">
        <f t="shared" si="225"/>
        <v/>
      </c>
      <c r="ER87" t="str">
        <f t="shared" si="225"/>
        <v/>
      </c>
      <c r="ES87" t="str">
        <f t="shared" si="225"/>
        <v/>
      </c>
      <c r="ET87" t="str">
        <f t="shared" si="225"/>
        <v/>
      </c>
      <c r="EU87" t="str">
        <f t="shared" si="225"/>
        <v/>
      </c>
      <c r="EV87" t="str">
        <f t="shared" si="225"/>
        <v/>
      </c>
      <c r="EW87" t="str">
        <f t="shared" si="225"/>
        <v/>
      </c>
      <c r="EX87" t="str">
        <f t="shared" si="225"/>
        <v/>
      </c>
      <c r="EY87" t="str">
        <f t="shared" si="225"/>
        <v/>
      </c>
      <c r="EZ87" t="str">
        <f t="shared" si="225"/>
        <v/>
      </c>
      <c r="FA87" t="str">
        <f t="shared" si="225"/>
        <v/>
      </c>
      <c r="FB87" t="str">
        <f t="shared" si="225"/>
        <v/>
      </c>
      <c r="FC87" t="str">
        <f t="shared" si="225"/>
        <v/>
      </c>
      <c r="FD87" t="str">
        <f t="shared" si="225"/>
        <v/>
      </c>
      <c r="FE87" t="str">
        <f t="shared" si="225"/>
        <v/>
      </c>
      <c r="FF87" t="str">
        <f t="shared" si="225"/>
        <v/>
      </c>
      <c r="FG87" t="str">
        <f t="shared" si="225"/>
        <v/>
      </c>
      <c r="FH87">
        <f t="shared" ref="FH87:FS87" si="226">IF(FH$29="","", (FH82+FH84-FH86)/(FG80+FH16))</f>
        <v>0.2330484103105552</v>
      </c>
      <c r="FI87" t="str">
        <f t="shared" si="226"/>
        <v/>
      </c>
      <c r="FJ87" t="str">
        <f t="shared" si="226"/>
        <v/>
      </c>
      <c r="FK87" t="str">
        <f t="shared" si="226"/>
        <v/>
      </c>
      <c r="FL87" t="str">
        <f t="shared" si="226"/>
        <v/>
      </c>
      <c r="FM87" t="str">
        <f t="shared" si="226"/>
        <v/>
      </c>
      <c r="FN87" t="str">
        <f t="shared" si="226"/>
        <v/>
      </c>
      <c r="FO87" t="str">
        <f t="shared" si="226"/>
        <v/>
      </c>
      <c r="FP87" t="str">
        <f t="shared" si="226"/>
        <v/>
      </c>
      <c r="FQ87" t="str">
        <f t="shared" si="226"/>
        <v/>
      </c>
      <c r="FR87" t="str">
        <f t="shared" si="226"/>
        <v/>
      </c>
      <c r="FS87" t="str">
        <f t="shared" si="226"/>
        <v/>
      </c>
    </row>
    <row r="88" spans="1:175" x14ac:dyDescent="0.25">
      <c r="AH88">
        <f t="shared" ref="AH88:AN88" si="227">IF(AH87="", AI88, AH87)</f>
        <v>-0.79111605681570585</v>
      </c>
      <c r="AI88">
        <f t="shared" si="227"/>
        <v>-0.79111605681570585</v>
      </c>
      <c r="AJ88">
        <f t="shared" si="227"/>
        <v>0.62352980304484196</v>
      </c>
      <c r="AK88">
        <f t="shared" si="227"/>
        <v>0.62352980304484196</v>
      </c>
      <c r="AL88">
        <f t="shared" si="227"/>
        <v>0.62352980304484196</v>
      </c>
      <c r="AM88">
        <f t="shared" si="227"/>
        <v>0.62352980304484196</v>
      </c>
      <c r="AN88">
        <f t="shared" si="227"/>
        <v>0.62352980304484196</v>
      </c>
      <c r="AO88">
        <f>IF(AO87="", AP88, AO87)</f>
        <v>-0.35571337714913193</v>
      </c>
      <c r="AP88">
        <f t="shared" ref="AP88:DA88" si="228">IF(AP87="", AQ88, AP87)</f>
        <v>-0.35571337714913193</v>
      </c>
      <c r="AQ88">
        <f t="shared" si="228"/>
        <v>1.0831282854445479</v>
      </c>
      <c r="AR88">
        <f t="shared" si="228"/>
        <v>1.0831282854445479</v>
      </c>
      <c r="AS88">
        <f t="shared" si="228"/>
        <v>1.0831282854445479</v>
      </c>
      <c r="AT88">
        <f t="shared" si="228"/>
        <v>1.0831282854445479</v>
      </c>
      <c r="AU88">
        <f t="shared" si="228"/>
        <v>-0.88790877636946208</v>
      </c>
      <c r="AV88">
        <f t="shared" si="228"/>
        <v>-0.88790877636946208</v>
      </c>
      <c r="AW88">
        <f t="shared" si="228"/>
        <v>1.3713700848886039</v>
      </c>
      <c r="AX88">
        <f t="shared" si="228"/>
        <v>1.3713700848886039</v>
      </c>
      <c r="AY88">
        <f t="shared" si="228"/>
        <v>1.3713700848886039</v>
      </c>
      <c r="AZ88">
        <f t="shared" si="228"/>
        <v>-0.84326906871134821</v>
      </c>
      <c r="BA88">
        <f t="shared" si="228"/>
        <v>-0.84326906871134821</v>
      </c>
      <c r="BB88">
        <f t="shared" si="228"/>
        <v>2.1822174711546118</v>
      </c>
      <c r="BC88">
        <f t="shared" si="228"/>
        <v>2.1822174711546118</v>
      </c>
      <c r="BD88">
        <f t="shared" si="228"/>
        <v>0.52952436157990301</v>
      </c>
      <c r="BE88">
        <f t="shared" si="228"/>
        <v>0.52952436157990301</v>
      </c>
      <c r="BF88">
        <f t="shared" si="228"/>
        <v>0.52952436157990301</v>
      </c>
      <c r="BG88">
        <f t="shared" si="228"/>
        <v>0.52952436157990301</v>
      </c>
      <c r="BH88">
        <f t="shared" si="228"/>
        <v>0.52952436157990301</v>
      </c>
      <c r="BI88">
        <f t="shared" si="228"/>
        <v>0.66350568305902347</v>
      </c>
      <c r="BJ88">
        <f t="shared" si="228"/>
        <v>0.66350568305902347</v>
      </c>
      <c r="BK88">
        <f t="shared" si="228"/>
        <v>0.70404493491355913</v>
      </c>
      <c r="BL88">
        <f t="shared" si="228"/>
        <v>0.70404493491355913</v>
      </c>
      <c r="BM88">
        <f t="shared" si="228"/>
        <v>0.70404493491355913</v>
      </c>
      <c r="BN88">
        <f t="shared" si="228"/>
        <v>2.5004754522544705</v>
      </c>
      <c r="BO88">
        <f t="shared" si="228"/>
        <v>-0.36190052775872211</v>
      </c>
      <c r="BP88">
        <f t="shared" si="228"/>
        <v>-0.36190052775872211</v>
      </c>
      <c r="BQ88">
        <f t="shared" si="228"/>
        <v>3.2352690416896999</v>
      </c>
      <c r="BR88">
        <f t="shared" si="228"/>
        <v>0.99721749349708766</v>
      </c>
      <c r="BS88">
        <f t="shared" si="228"/>
        <v>0.99721749349708766</v>
      </c>
      <c r="BT88">
        <f t="shared" si="228"/>
        <v>0.99721749349708766</v>
      </c>
      <c r="BU88">
        <f t="shared" si="228"/>
        <v>0.99721749349708766</v>
      </c>
      <c r="BV88">
        <f t="shared" si="228"/>
        <v>0.99721749349708766</v>
      </c>
      <c r="BW88">
        <f t="shared" si="228"/>
        <v>-0.80748043863385788</v>
      </c>
      <c r="BX88">
        <f t="shared" si="228"/>
        <v>-0.80748043863385788</v>
      </c>
      <c r="BY88">
        <f t="shared" si="228"/>
        <v>1.8554647010041379</v>
      </c>
      <c r="BZ88">
        <f t="shared" si="228"/>
        <v>1.8554647010041379</v>
      </c>
      <c r="CA88">
        <f t="shared" si="228"/>
        <v>1.8554647010041379</v>
      </c>
      <c r="CB88">
        <f t="shared" si="228"/>
        <v>-0.12800403766339508</v>
      </c>
      <c r="CC88">
        <f t="shared" si="228"/>
        <v>-0.12800403766339508</v>
      </c>
      <c r="CD88">
        <f t="shared" si="228"/>
        <v>1.4351994589242405</v>
      </c>
      <c r="CE88">
        <f t="shared" si="228"/>
        <v>1.4351994589242405</v>
      </c>
      <c r="CF88">
        <f t="shared" si="228"/>
        <v>1.1013688978430083</v>
      </c>
      <c r="CG88">
        <f t="shared" si="228"/>
        <v>1.1013688978430083</v>
      </c>
      <c r="CH88">
        <f t="shared" si="228"/>
        <v>1.1013688978430083</v>
      </c>
      <c r="CI88">
        <f t="shared" si="228"/>
        <v>1.1013688978430083</v>
      </c>
      <c r="CJ88">
        <f t="shared" si="228"/>
        <v>1.1013688978430083</v>
      </c>
      <c r="CK88">
        <f t="shared" si="228"/>
        <v>1.1391696733802557</v>
      </c>
      <c r="CL88">
        <f t="shared" si="228"/>
        <v>1.1391696733802557</v>
      </c>
      <c r="CM88">
        <f t="shared" si="228"/>
        <v>2.5268297971738325</v>
      </c>
      <c r="CN88">
        <f t="shared" si="228"/>
        <v>2.5268297971738325</v>
      </c>
      <c r="CO88">
        <f t="shared" si="228"/>
        <v>2.5268297971738325</v>
      </c>
      <c r="CP88">
        <f t="shared" si="228"/>
        <v>-1.1940354465422445</v>
      </c>
      <c r="CQ88">
        <f t="shared" si="228"/>
        <v>-1.1940354465422445</v>
      </c>
      <c r="CR88">
        <f t="shared" si="228"/>
        <v>2.034444381579084</v>
      </c>
      <c r="CS88">
        <f t="shared" si="228"/>
        <v>2.034444381579084</v>
      </c>
      <c r="CT88">
        <f t="shared" si="228"/>
        <v>1.3222212524261563</v>
      </c>
      <c r="CU88">
        <f t="shared" si="228"/>
        <v>1.3222212524261563</v>
      </c>
      <c r="CV88">
        <f t="shared" si="228"/>
        <v>1.3222212524261563</v>
      </c>
      <c r="CW88">
        <f t="shared" si="228"/>
        <v>1.3222212524261563</v>
      </c>
      <c r="CX88">
        <f t="shared" si="228"/>
        <v>1.3222212524261563</v>
      </c>
      <c r="CY88">
        <f t="shared" si="228"/>
        <v>-0.24789619241794833</v>
      </c>
      <c r="CZ88">
        <f t="shared" si="228"/>
        <v>-0.24789619241794833</v>
      </c>
      <c r="DA88">
        <f t="shared" si="228"/>
        <v>1.5996443402920801</v>
      </c>
      <c r="DB88">
        <f t="shared" ref="DB88:EG88" si="229">IF(DB87="", DC88, DB87)</f>
        <v>1.5996443402920801</v>
      </c>
      <c r="DC88">
        <f t="shared" si="229"/>
        <v>1.5996443402920801</v>
      </c>
      <c r="DD88">
        <f t="shared" si="229"/>
        <v>-0.43833833006546097</v>
      </c>
      <c r="DE88">
        <f t="shared" si="229"/>
        <v>-0.43833833006546097</v>
      </c>
      <c r="DF88">
        <f t="shared" si="229"/>
        <v>1.1731078669771124</v>
      </c>
      <c r="DG88">
        <f t="shared" si="229"/>
        <v>1.1731078669771124</v>
      </c>
      <c r="DH88">
        <f t="shared" si="229"/>
        <v>1.5269437476227887</v>
      </c>
      <c r="DI88">
        <f t="shared" si="229"/>
        <v>1.5269437476227887</v>
      </c>
      <c r="DJ88">
        <f t="shared" si="229"/>
        <v>1.5269437476227887</v>
      </c>
      <c r="DK88">
        <f t="shared" si="229"/>
        <v>1.5269437476227887</v>
      </c>
      <c r="DL88">
        <f t="shared" si="229"/>
        <v>1.5269437476227887</v>
      </c>
      <c r="DM88">
        <f t="shared" si="229"/>
        <v>1.5269437476227887</v>
      </c>
      <c r="DN88">
        <f t="shared" si="229"/>
        <v>-0.97724102236219967</v>
      </c>
      <c r="DO88">
        <f t="shared" si="229"/>
        <v>-0.97724102236219967</v>
      </c>
      <c r="DP88">
        <f t="shared" si="229"/>
        <v>1.4946785689076338</v>
      </c>
      <c r="DQ88">
        <f t="shared" si="229"/>
        <v>1.4946785689076338</v>
      </c>
      <c r="DR88">
        <f t="shared" si="229"/>
        <v>1.4946785689076338</v>
      </c>
      <c r="DS88">
        <f t="shared" si="229"/>
        <v>1.4946785689076338</v>
      </c>
      <c r="DT88">
        <f t="shared" si="229"/>
        <v>1.4946785689076338</v>
      </c>
      <c r="DU88">
        <f t="shared" si="229"/>
        <v>1.4946785689076338</v>
      </c>
      <c r="DV88">
        <f t="shared" si="229"/>
        <v>1.4946785689076338</v>
      </c>
      <c r="DW88">
        <f t="shared" si="229"/>
        <v>1.4946785689076338</v>
      </c>
      <c r="DX88">
        <f t="shared" si="229"/>
        <v>1.4946785689076338</v>
      </c>
      <c r="DY88">
        <f t="shared" si="229"/>
        <v>1.4946785689076338</v>
      </c>
      <c r="DZ88">
        <f t="shared" si="229"/>
        <v>1.4946785689076338</v>
      </c>
      <c r="EA88">
        <f t="shared" si="229"/>
        <v>0.12354785437877401</v>
      </c>
      <c r="EB88">
        <f t="shared" si="229"/>
        <v>0.12354785437877401</v>
      </c>
      <c r="EC88">
        <f t="shared" si="229"/>
        <v>0.12354785437877401</v>
      </c>
      <c r="ED88">
        <f t="shared" si="229"/>
        <v>0.12354785437877401</v>
      </c>
      <c r="EE88">
        <f t="shared" si="229"/>
        <v>0.12354785437877401</v>
      </c>
      <c r="EF88">
        <f t="shared" si="229"/>
        <v>0.12354785437877401</v>
      </c>
      <c r="EG88">
        <f t="shared" si="229"/>
        <v>0.12354785437877401</v>
      </c>
      <c r="EH88">
        <f>IF(EH87="", EI88, EH87)</f>
        <v>0.12354785437877401</v>
      </c>
      <c r="EI88">
        <f t="shared" ref="EI88:FS88" si="230">IF(EI87="", EJ88, EI87)</f>
        <v>0.2330484103105552</v>
      </c>
      <c r="EJ88">
        <f t="shared" si="230"/>
        <v>0.2330484103105552</v>
      </c>
      <c r="EK88">
        <f t="shared" si="230"/>
        <v>0.2330484103105552</v>
      </c>
      <c r="EL88">
        <f t="shared" si="230"/>
        <v>0.2330484103105552</v>
      </c>
      <c r="EM88">
        <f t="shared" si="230"/>
        <v>0.2330484103105552</v>
      </c>
      <c r="EN88">
        <f t="shared" si="230"/>
        <v>0.2330484103105552</v>
      </c>
      <c r="EO88">
        <f t="shared" si="230"/>
        <v>0.2330484103105552</v>
      </c>
      <c r="EP88">
        <f t="shared" si="230"/>
        <v>0.2330484103105552</v>
      </c>
      <c r="EQ88">
        <f t="shared" si="230"/>
        <v>0.2330484103105552</v>
      </c>
      <c r="ER88">
        <f t="shared" si="230"/>
        <v>0.2330484103105552</v>
      </c>
      <c r="ES88">
        <f t="shared" si="230"/>
        <v>0.2330484103105552</v>
      </c>
      <c r="ET88">
        <f t="shared" si="230"/>
        <v>0.2330484103105552</v>
      </c>
      <c r="EU88">
        <f t="shared" si="230"/>
        <v>0.2330484103105552</v>
      </c>
      <c r="EV88">
        <f t="shared" si="230"/>
        <v>0.2330484103105552</v>
      </c>
      <c r="EW88">
        <f t="shared" si="230"/>
        <v>0.2330484103105552</v>
      </c>
      <c r="EX88">
        <f t="shared" si="230"/>
        <v>0.2330484103105552</v>
      </c>
      <c r="EY88">
        <f t="shared" si="230"/>
        <v>0.2330484103105552</v>
      </c>
      <c r="EZ88">
        <f t="shared" si="230"/>
        <v>0.2330484103105552</v>
      </c>
      <c r="FA88">
        <f t="shared" si="230"/>
        <v>0.2330484103105552</v>
      </c>
      <c r="FB88">
        <f t="shared" si="230"/>
        <v>0.2330484103105552</v>
      </c>
      <c r="FC88">
        <f t="shared" si="230"/>
        <v>0.2330484103105552</v>
      </c>
      <c r="FD88">
        <f t="shared" si="230"/>
        <v>0.2330484103105552</v>
      </c>
      <c r="FE88">
        <f t="shared" si="230"/>
        <v>0.2330484103105552</v>
      </c>
      <c r="FF88">
        <f t="shared" si="230"/>
        <v>0.2330484103105552</v>
      </c>
      <c r="FG88">
        <f t="shared" si="230"/>
        <v>0.2330484103105552</v>
      </c>
      <c r="FH88">
        <f t="shared" si="230"/>
        <v>0.2330484103105552</v>
      </c>
      <c r="FI88">
        <f t="shared" si="230"/>
        <v>0</v>
      </c>
      <c r="FJ88">
        <f t="shared" si="230"/>
        <v>0</v>
      </c>
      <c r="FK88">
        <f t="shared" si="230"/>
        <v>0</v>
      </c>
      <c r="FL88">
        <f t="shared" si="230"/>
        <v>0</v>
      </c>
      <c r="FM88">
        <f t="shared" si="230"/>
        <v>0</v>
      </c>
      <c r="FN88">
        <f t="shared" si="230"/>
        <v>0</v>
      </c>
      <c r="FO88">
        <f t="shared" si="230"/>
        <v>0</v>
      </c>
      <c r="FP88">
        <f t="shared" si="230"/>
        <v>0</v>
      </c>
      <c r="FQ88">
        <f t="shared" si="230"/>
        <v>0</v>
      </c>
      <c r="FR88">
        <f t="shared" si="230"/>
        <v>0</v>
      </c>
      <c r="FS88">
        <f t="shared" si="230"/>
        <v>0</v>
      </c>
    </row>
    <row r="89" spans="1:175" x14ac:dyDescent="0.25">
      <c r="A89" t="s">
        <v>183</v>
      </c>
      <c r="D89" t="str">
        <f>IF(ISNUMBER(D88),AVERAGE(#REF!),"")</f>
        <v/>
      </c>
      <c r="E89" t="str">
        <f>IF(ISNUMBER(E88),AVERAGE(#REF!),"")</f>
        <v/>
      </c>
      <c r="F89" t="str">
        <f t="shared" ref="F89:L89" si="231">IF(ISNUMBER(F88),AVERAGE(A88:K88),"")</f>
        <v/>
      </c>
      <c r="G89" t="str">
        <f t="shared" si="231"/>
        <v/>
      </c>
      <c r="H89" t="str">
        <f t="shared" si="231"/>
        <v/>
      </c>
      <c r="I89" t="str">
        <f t="shared" si="231"/>
        <v/>
      </c>
      <c r="J89" t="str">
        <f t="shared" si="231"/>
        <v/>
      </c>
      <c r="K89" t="str">
        <f t="shared" si="231"/>
        <v/>
      </c>
      <c r="L89" t="str">
        <f t="shared" si="231"/>
        <v/>
      </c>
      <c r="M89" t="str">
        <f>IF(ISNUMBER(M88),AVERAGE(#REF!),"")</f>
        <v/>
      </c>
      <c r="N89" t="str">
        <f>IF(ISNUMBER(N88),AVERAGE(#REF!),"")</f>
        <v/>
      </c>
      <c r="O89" t="str">
        <f t="shared" ref="O89:U89" si="232">IF(ISNUMBER(O88),AVERAGE(J88:T88),"")</f>
        <v/>
      </c>
      <c r="P89" t="str">
        <f t="shared" si="232"/>
        <v/>
      </c>
      <c r="Q89" t="str">
        <f t="shared" si="232"/>
        <v/>
      </c>
      <c r="R89" t="str">
        <f t="shared" si="232"/>
        <v/>
      </c>
      <c r="S89" t="str">
        <f t="shared" si="232"/>
        <v/>
      </c>
      <c r="T89" t="str">
        <f t="shared" si="232"/>
        <v/>
      </c>
      <c r="U89" t="str">
        <f t="shared" si="232"/>
        <v/>
      </c>
      <c r="V89" t="str">
        <f>IF(ISNUMBER(V88),AVERAGE(#REF!),"")</f>
        <v/>
      </c>
      <c r="W89" t="str">
        <f>IF(ISNUMBER(W88),AVERAGE(#REF!),"")</f>
        <v/>
      </c>
      <c r="X89" t="str">
        <f t="shared" ref="X89:AG89" si="233">IF(ISNUMBER(X88),AVERAGE(S88:AC88),"")</f>
        <v/>
      </c>
      <c r="Y89" t="str">
        <f t="shared" si="233"/>
        <v/>
      </c>
      <c r="Z89" t="str">
        <f t="shared" si="233"/>
        <v/>
      </c>
      <c r="AA89" t="str">
        <f t="shared" si="233"/>
        <v/>
      </c>
      <c r="AB89" t="str">
        <f t="shared" si="233"/>
        <v/>
      </c>
      <c r="AC89" t="str">
        <f t="shared" si="233"/>
        <v/>
      </c>
      <c r="AD89" t="str">
        <f t="shared" si="233"/>
        <v/>
      </c>
      <c r="AE89" t="str">
        <f t="shared" si="233"/>
        <v/>
      </c>
      <c r="AF89" t="str">
        <f t="shared" si="233"/>
        <v/>
      </c>
      <c r="AG89" t="str">
        <f t="shared" si="233"/>
        <v/>
      </c>
      <c r="AH89">
        <f t="shared" ref="AH89:AO89" si="234">IF(ISNUMBER(AH88),AVERAGE(AA88:AO88),"")</f>
        <v>0.14746294055545828</v>
      </c>
      <c r="AI89">
        <f t="shared" si="234"/>
        <v>9.1554460810503821E-2</v>
      </c>
      <c r="AJ89">
        <f t="shared" si="234"/>
        <v>0.19071184327390822</v>
      </c>
      <c r="AK89">
        <f t="shared" si="234"/>
        <v>0.27184061074396637</v>
      </c>
      <c r="AL89">
        <f t="shared" si="234"/>
        <v>0.33944791696901477</v>
      </c>
      <c r="AM89">
        <f t="shared" si="234"/>
        <v>0.39665409915944044</v>
      </c>
      <c r="AN89">
        <f t="shared" si="234"/>
        <v>0.30489960805023308</v>
      </c>
      <c r="AO89">
        <f t="shared" si="234"/>
        <v>0.22537904908892009</v>
      </c>
      <c r="AP89">
        <f>IF(ISNUMBER(AP88),AVERAGE(AI88:AW88),"")</f>
        <v>0.36954479186920736</v>
      </c>
      <c r="AQ89">
        <f>IF(ISNUMBER(AQ88),AVERAGE(AJ88:AX88),"")</f>
        <v>0.51371053464949457</v>
      </c>
      <c r="AR89">
        <f>IF(ISNUMBER(AR88),AVERAGE(AK88:AY88),"")</f>
        <v>0.5635665534390788</v>
      </c>
      <c r="AS89">
        <f>IF(ISNUMBER(AS88),AVERAGE(AL88:AZ88),"")</f>
        <v>0.46577996198866617</v>
      </c>
      <c r="AT89">
        <f>IF(ISNUMBER(AT88),AVERAGE(AM88:BA88),"")</f>
        <v>0.36799337053825348</v>
      </c>
      <c r="AU89">
        <f t="shared" ref="AU89:DF89" si="235">IF(ISNUMBER(AU88),AVERAGE(AN88:BB88),"")</f>
        <v>0.47190588174557152</v>
      </c>
      <c r="AV89">
        <f t="shared" si="235"/>
        <v>0.5758183929528895</v>
      </c>
      <c r="AW89">
        <f t="shared" si="235"/>
        <v>0.63483424220149187</v>
      </c>
      <c r="AX89">
        <f t="shared" si="235"/>
        <v>0.69385009145009413</v>
      </c>
      <c r="AY89">
        <f t="shared" si="235"/>
        <v>0.65694316319245105</v>
      </c>
      <c r="AZ89">
        <f t="shared" si="235"/>
        <v>0.62003623493480819</v>
      </c>
      <c r="BA89">
        <f t="shared" si="235"/>
        <v>0.58312930667716512</v>
      </c>
      <c r="BB89">
        <f t="shared" si="235"/>
        <v>0.55515446651813039</v>
      </c>
      <c r="BC89">
        <f t="shared" si="235"/>
        <v>0.65858209714669591</v>
      </c>
      <c r="BD89">
        <f t="shared" si="235"/>
        <v>0.76471234456556403</v>
      </c>
      <c r="BE89">
        <f t="shared" si="235"/>
        <v>0.72022400123389441</v>
      </c>
      <c r="BF89">
        <f t="shared" si="235"/>
        <v>0.6757356579022249</v>
      </c>
      <c r="BG89">
        <f t="shared" si="235"/>
        <v>0.7510093490599492</v>
      </c>
      <c r="BH89">
        <f t="shared" si="235"/>
        <v>0.7831005851234577</v>
      </c>
      <c r="BI89">
        <f t="shared" si="235"/>
        <v>0.81519182118696609</v>
      </c>
      <c r="BJ89">
        <f t="shared" si="235"/>
        <v>0.88539525922263851</v>
      </c>
      <c r="BK89">
        <f t="shared" si="235"/>
        <v>0.80639526071213685</v>
      </c>
      <c r="BL89">
        <f t="shared" si="235"/>
        <v>0.83757480283994912</v>
      </c>
      <c r="BM89">
        <f t="shared" si="235"/>
        <v>0.86875434496776149</v>
      </c>
      <c r="BN89">
        <f t="shared" si="235"/>
        <v>0.89993388709557365</v>
      </c>
      <c r="BO89">
        <f t="shared" si="235"/>
        <v>0.93111342922338602</v>
      </c>
      <c r="BP89">
        <f t="shared" si="235"/>
        <v>0.84197977587580197</v>
      </c>
      <c r="BQ89">
        <f t="shared" si="235"/>
        <v>0.7439140344296099</v>
      </c>
      <c r="BR89">
        <f t="shared" si="235"/>
        <v>0.82337796895928428</v>
      </c>
      <c r="BS89">
        <f t="shared" si="235"/>
        <v>0.90013928669865628</v>
      </c>
      <c r="BT89">
        <f t="shared" si="235"/>
        <v>0.97690060443802806</v>
      </c>
      <c r="BU89">
        <f t="shared" si="235"/>
        <v>0.92143067293289782</v>
      </c>
      <c r="BV89">
        <f t="shared" si="235"/>
        <v>0.74619870693837342</v>
      </c>
      <c r="BW89">
        <f t="shared" si="235"/>
        <v>0.86600537271723765</v>
      </c>
      <c r="BX89">
        <f t="shared" si="235"/>
        <v>0.98581203849610166</v>
      </c>
      <c r="BY89">
        <f t="shared" si="235"/>
        <v>0.84355202890632219</v>
      </c>
      <c r="BZ89">
        <f t="shared" si="235"/>
        <v>0.85049545586271691</v>
      </c>
      <c r="CA89">
        <f t="shared" si="235"/>
        <v>0.85743888281911163</v>
      </c>
      <c r="CB89">
        <f t="shared" si="235"/>
        <v>0.86438230977550634</v>
      </c>
      <c r="CC89">
        <f t="shared" si="235"/>
        <v>0.87132573673190106</v>
      </c>
      <c r="CD89">
        <f t="shared" si="235"/>
        <v>0.88078921539077892</v>
      </c>
      <c r="CE89">
        <f t="shared" si="235"/>
        <v>1.0105658895250531</v>
      </c>
      <c r="CF89">
        <f t="shared" si="235"/>
        <v>1.2328532385788991</v>
      </c>
      <c r="CG89">
        <f t="shared" si="235"/>
        <v>1.2776109116568788</v>
      </c>
      <c r="CH89">
        <f t="shared" si="235"/>
        <v>1.3223685847348583</v>
      </c>
      <c r="CI89">
        <f t="shared" si="235"/>
        <v>1.1190685748984328</v>
      </c>
      <c r="CJ89">
        <f t="shared" si="235"/>
        <v>1.0479998143065097</v>
      </c>
      <c r="CK89">
        <f t="shared" si="235"/>
        <v>1.1921630422560083</v>
      </c>
      <c r="CL89">
        <f t="shared" si="235"/>
        <v>1.2321127037663315</v>
      </c>
      <c r="CM89">
        <f t="shared" si="235"/>
        <v>1.2245808233331255</v>
      </c>
      <c r="CN89">
        <f t="shared" si="235"/>
        <v>1.2393043136386688</v>
      </c>
      <c r="CO89">
        <f t="shared" si="235"/>
        <v>1.2540278039442121</v>
      </c>
      <c r="CP89">
        <f t="shared" si="235"/>
        <v>1.2687512942497554</v>
      </c>
      <c r="CQ89">
        <f t="shared" si="235"/>
        <v>1.2834747845552987</v>
      </c>
      <c r="CR89">
        <f t="shared" si="235"/>
        <v>1.1935237785379016</v>
      </c>
      <c r="CS89">
        <f t="shared" si="235"/>
        <v>1.1010527208180214</v>
      </c>
      <c r="CT89">
        <f t="shared" si="235"/>
        <v>1.1317510319454762</v>
      </c>
      <c r="CU89">
        <f t="shared" si="235"/>
        <v>1.0699386681533594</v>
      </c>
      <c r="CV89">
        <f t="shared" si="235"/>
        <v>1.0081263043612425</v>
      </c>
      <c r="CW89">
        <f t="shared" si="235"/>
        <v>0.81044842921195615</v>
      </c>
      <c r="CX89">
        <f t="shared" si="235"/>
        <v>0.86082823697707511</v>
      </c>
      <c r="CY89">
        <f t="shared" si="235"/>
        <v>1.0186377912116988</v>
      </c>
      <c r="CZ89">
        <f t="shared" si="235"/>
        <v>0.96121535690490068</v>
      </c>
      <c r="DA89">
        <f t="shared" si="235"/>
        <v>0.92738198130781435</v>
      </c>
      <c r="DB89">
        <f t="shared" si="235"/>
        <v>0.94103014765425663</v>
      </c>
      <c r="DC89">
        <f t="shared" si="235"/>
        <v>0.95467831400069869</v>
      </c>
      <c r="DD89">
        <f t="shared" si="235"/>
        <v>0.96832648034714075</v>
      </c>
      <c r="DE89">
        <f t="shared" si="235"/>
        <v>0.98197464669358281</v>
      </c>
      <c r="DF89">
        <f t="shared" si="235"/>
        <v>0.99562281304002509</v>
      </c>
      <c r="DG89">
        <f t="shared" ref="DG89:DZ89" si="236">IF(ISNUMBER(DG88),AVERAGE(CZ88:DN88),"")</f>
        <v>0.94699982437707486</v>
      </c>
      <c r="DH89">
        <f t="shared" si="236"/>
        <v>0.89837683571412463</v>
      </c>
      <c r="DI89">
        <f t="shared" si="236"/>
        <v>0.89137911762182853</v>
      </c>
      <c r="DJ89">
        <f t="shared" si="236"/>
        <v>0.8843813995295321</v>
      </c>
      <c r="DK89">
        <f t="shared" si="236"/>
        <v>0.87738368143723588</v>
      </c>
      <c r="DL89">
        <f t="shared" si="236"/>
        <v>1.0062514747021087</v>
      </c>
      <c r="DM89">
        <f t="shared" si="236"/>
        <v>1.1351192679669817</v>
      </c>
      <c r="DN89">
        <f t="shared" si="236"/>
        <v>1.1565573147623498</v>
      </c>
      <c r="DO89">
        <f t="shared" si="236"/>
        <v>1.1779953615577179</v>
      </c>
      <c r="DP89">
        <f t="shared" si="236"/>
        <v>1.1758443496433744</v>
      </c>
      <c r="DQ89">
        <f t="shared" si="236"/>
        <v>1.1736933377290308</v>
      </c>
      <c r="DR89">
        <f t="shared" si="236"/>
        <v>1.1715423258146873</v>
      </c>
      <c r="DS89">
        <f t="shared" si="236"/>
        <v>1.1693913139003436</v>
      </c>
      <c r="DT89">
        <f t="shared" si="236"/>
        <v>1.0758315876840758</v>
      </c>
      <c r="DU89">
        <f t="shared" si="236"/>
        <v>0.98227186146780832</v>
      </c>
      <c r="DV89">
        <f t="shared" si="236"/>
        <v>1.0556577865838732</v>
      </c>
      <c r="DW89">
        <f t="shared" si="236"/>
        <v>1.1290437116999381</v>
      </c>
      <c r="DX89">
        <f t="shared" si="236"/>
        <v>1.0376349973980141</v>
      </c>
      <c r="DY89">
        <f t="shared" si="236"/>
        <v>0.94622628309609014</v>
      </c>
      <c r="DZ89">
        <f t="shared" si="236"/>
        <v>0.85481756879416615</v>
      </c>
      <c r="EA89">
        <f t="shared" ref="EA89:FS89" si="237">IF(ISNUMBER(EA88),AVERAGE(DT88:EH88),"")</f>
        <v>0.76340885449224216</v>
      </c>
      <c r="EB89">
        <f t="shared" si="237"/>
        <v>0.67930017725243685</v>
      </c>
      <c r="EC89">
        <f t="shared" si="237"/>
        <v>0.59519150001263166</v>
      </c>
      <c r="ED89">
        <f t="shared" si="237"/>
        <v>0.51108282277282635</v>
      </c>
      <c r="EE89">
        <f t="shared" si="237"/>
        <v>0.4269741455330211</v>
      </c>
      <c r="EF89">
        <f t="shared" si="237"/>
        <v>0.34286546829321568</v>
      </c>
      <c r="EG89">
        <f t="shared" si="237"/>
        <v>0.25875679105341037</v>
      </c>
      <c r="EH89">
        <f t="shared" si="237"/>
        <v>0.1746481138136052</v>
      </c>
      <c r="EI89">
        <f t="shared" si="237"/>
        <v>0.18194815087572394</v>
      </c>
      <c r="EJ89">
        <f t="shared" si="237"/>
        <v>0.18924818793784268</v>
      </c>
      <c r="EK89">
        <f t="shared" si="237"/>
        <v>0.19654822499996141</v>
      </c>
      <c r="EL89">
        <f t="shared" si="237"/>
        <v>0.20384826206208018</v>
      </c>
      <c r="EM89">
        <f t="shared" si="237"/>
        <v>0.21114829912419888</v>
      </c>
      <c r="EN89">
        <f t="shared" si="237"/>
        <v>0.21844833618631762</v>
      </c>
      <c r="EO89">
        <f t="shared" si="237"/>
        <v>0.22574837324843638</v>
      </c>
      <c r="EP89">
        <f t="shared" si="237"/>
        <v>0.23304841031055512</v>
      </c>
      <c r="EQ89">
        <f t="shared" si="237"/>
        <v>0.23304841031055512</v>
      </c>
      <c r="ER89">
        <f t="shared" si="237"/>
        <v>0.23304841031055512</v>
      </c>
      <c r="ES89">
        <f t="shared" si="237"/>
        <v>0.23304841031055512</v>
      </c>
      <c r="ET89">
        <f t="shared" si="237"/>
        <v>0.23304841031055512</v>
      </c>
      <c r="EU89">
        <f t="shared" si="237"/>
        <v>0.23304841031055512</v>
      </c>
      <c r="EV89">
        <f t="shared" si="237"/>
        <v>0.23304841031055512</v>
      </c>
      <c r="EW89">
        <f t="shared" si="237"/>
        <v>0.23304841031055512</v>
      </c>
      <c r="EX89">
        <f t="shared" si="237"/>
        <v>0.23304841031055512</v>
      </c>
      <c r="EY89">
        <f t="shared" si="237"/>
        <v>0.23304841031055512</v>
      </c>
      <c r="EZ89">
        <f t="shared" si="237"/>
        <v>0.23304841031055512</v>
      </c>
      <c r="FA89">
        <f t="shared" si="237"/>
        <v>0.23304841031055512</v>
      </c>
      <c r="FB89">
        <f t="shared" si="237"/>
        <v>0.21751184962318479</v>
      </c>
      <c r="FC89">
        <f t="shared" si="237"/>
        <v>0.20197528893581446</v>
      </c>
      <c r="FD89">
        <f t="shared" si="237"/>
        <v>0.18643872824844412</v>
      </c>
      <c r="FE89">
        <f t="shared" si="237"/>
        <v>0.17090216756107379</v>
      </c>
      <c r="FF89">
        <f t="shared" si="237"/>
        <v>0.15536560687370346</v>
      </c>
      <c r="FG89">
        <f t="shared" si="237"/>
        <v>0.13982904618633313</v>
      </c>
      <c r="FH89">
        <f t="shared" si="237"/>
        <v>0.12429248549896278</v>
      </c>
      <c r="FI89">
        <f t="shared" si="237"/>
        <v>0.10875592481159242</v>
      </c>
      <c r="FJ89">
        <f t="shared" si="237"/>
        <v>9.3219364124222076E-2</v>
      </c>
      <c r="FK89">
        <f t="shared" si="237"/>
        <v>7.768280343685173E-2</v>
      </c>
      <c r="FL89">
        <f t="shared" si="237"/>
        <v>6.2146242749481391E-2</v>
      </c>
      <c r="FM89">
        <f t="shared" si="237"/>
        <v>4.9938945066547544E-2</v>
      </c>
      <c r="FN89">
        <f t="shared" si="237"/>
        <v>3.5853601586239264E-2</v>
      </c>
      <c r="FO89">
        <f t="shared" si="237"/>
        <v>1.9420700859212933E-2</v>
      </c>
      <c r="FP89">
        <f t="shared" si="237"/>
        <v>0</v>
      </c>
      <c r="FQ89">
        <f t="shared" si="237"/>
        <v>0</v>
      </c>
      <c r="FR89">
        <f t="shared" si="237"/>
        <v>0</v>
      </c>
      <c r="FS89">
        <f t="shared" si="237"/>
        <v>0</v>
      </c>
    </row>
  </sheetData>
  <phoneticPr fontId="13" type="noConversion"/>
  <pageMargins left="0.75" right="0.75" top="1" bottom="1" header="0.5" footer="0.5"/>
  <pageSetup orientation="portrait"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IV89"/>
  <sheetViews>
    <sheetView zoomScaleNormal="100" workbookViewId="0">
      <pane xSplit="1" ySplit="8" topLeftCell="DS9" activePane="bottomRight" state="frozen"/>
      <selection pane="topRight" activeCell="B1" sqref="B1"/>
      <selection pane="bottomLeft" activeCell="A9" sqref="A9"/>
      <selection pane="bottomRight" activeCell="ER7" sqref="ER7"/>
    </sheetView>
  </sheetViews>
  <sheetFormatPr defaultColWidth="7.33203125" defaultRowHeight="13.2" x14ac:dyDescent="0.25"/>
  <cols>
    <col min="1" max="1" width="18.44140625" customWidth="1"/>
    <col min="3" max="175" width="7.6640625" customWidth="1"/>
  </cols>
  <sheetData>
    <row r="1" spans="1:175" ht="15.6" x14ac:dyDescent="0.3">
      <c r="A1" s="7" t="s">
        <v>0</v>
      </c>
      <c r="B1" s="7"/>
      <c r="C1" s="7"/>
      <c r="D1" s="7" t="s">
        <v>311</v>
      </c>
      <c r="E1" s="7"/>
      <c r="F1" s="7" t="s">
        <v>47</v>
      </c>
      <c r="H1" s="97" t="s">
        <v>268</v>
      </c>
      <c r="U1" s="7" t="str">
        <f>D1</f>
        <v>Corn 13 #4</v>
      </c>
      <c r="W1" s="29" t="str">
        <f>$H1</f>
        <v>80-65</v>
      </c>
      <c r="AJ1" s="7" t="str">
        <f>D1</f>
        <v>Corn 13 #4</v>
      </c>
      <c r="AL1" s="29" t="str">
        <f>$H1</f>
        <v>80-65</v>
      </c>
      <c r="AZ1" s="7" t="str">
        <f>D1</f>
        <v>Corn 13 #4</v>
      </c>
      <c r="BB1" s="29" t="str">
        <f>$H1</f>
        <v>80-65</v>
      </c>
      <c r="BS1" s="7" t="str">
        <f>D1</f>
        <v>Corn 13 #4</v>
      </c>
      <c r="BU1" s="29" t="str">
        <f>$H1</f>
        <v>80-65</v>
      </c>
      <c r="CH1" s="7" t="str">
        <f>D1</f>
        <v>Corn 13 #4</v>
      </c>
      <c r="CJ1" s="29" t="str">
        <f>$H1</f>
        <v>80-65</v>
      </c>
      <c r="DF1" s="7" t="str">
        <f>D1</f>
        <v>Corn 13 #4</v>
      </c>
      <c r="DH1" s="29" t="str">
        <f>$H1</f>
        <v>80-65</v>
      </c>
      <c r="DX1" s="7" t="str">
        <f>D1</f>
        <v>Corn 13 #4</v>
      </c>
      <c r="DZ1" s="29" t="str">
        <f>$H1</f>
        <v>80-65</v>
      </c>
    </row>
    <row r="3" spans="1:175" x14ac:dyDescent="0.25">
      <c r="A3" t="s">
        <v>1</v>
      </c>
      <c r="C3" s="144">
        <f>'Raw Data'!B3</f>
        <v>41042</v>
      </c>
      <c r="D3" s="144">
        <f>'Raw Data'!C3</f>
        <v>41043</v>
      </c>
      <c r="E3" s="144">
        <f>'Raw Data'!D3</f>
        <v>41044</v>
      </c>
      <c r="F3" s="144">
        <f>'Raw Data'!E3</f>
        <v>41045</v>
      </c>
      <c r="G3" s="144">
        <f>'Raw Data'!F3</f>
        <v>41046</v>
      </c>
      <c r="H3" s="144">
        <f>'Raw Data'!G3</f>
        <v>41047</v>
      </c>
      <c r="I3" s="144">
        <f>'Raw Data'!H3</f>
        <v>41048</v>
      </c>
      <c r="J3" s="144">
        <f>'Raw Data'!I3</f>
        <v>41049</v>
      </c>
      <c r="K3" s="144">
        <f>'Raw Data'!J3</f>
        <v>41050</v>
      </c>
      <c r="L3" s="144">
        <f>'Raw Data'!K3</f>
        <v>41051</v>
      </c>
      <c r="M3" s="144">
        <f>'Raw Data'!L3</f>
        <v>41052</v>
      </c>
      <c r="N3" s="144">
        <f>'Raw Data'!M3</f>
        <v>41053</v>
      </c>
      <c r="O3" s="144">
        <f>'Raw Data'!N3</f>
        <v>41054</v>
      </c>
      <c r="P3" s="144">
        <f>'Raw Data'!O3</f>
        <v>41055</v>
      </c>
      <c r="Q3" s="144">
        <f>'Raw Data'!P3</f>
        <v>41056</v>
      </c>
      <c r="R3" s="144">
        <f>'Raw Data'!Q3</f>
        <v>41057</v>
      </c>
      <c r="S3" s="144">
        <f>'Raw Data'!R3</f>
        <v>41058</v>
      </c>
      <c r="T3" s="144">
        <f>'Raw Data'!S3</f>
        <v>41059</v>
      </c>
      <c r="U3" s="144">
        <f>'Raw Data'!T3</f>
        <v>41060</v>
      </c>
      <c r="V3" s="144">
        <f>'Raw Data'!U3</f>
        <v>41061</v>
      </c>
      <c r="W3" s="144">
        <f>'Raw Data'!V3</f>
        <v>41062</v>
      </c>
      <c r="X3" s="144">
        <f>'Raw Data'!W3</f>
        <v>41063</v>
      </c>
      <c r="Y3" s="144">
        <f>'Raw Data'!X3</f>
        <v>41064</v>
      </c>
      <c r="Z3" s="144">
        <f>'Raw Data'!Y3</f>
        <v>41065</v>
      </c>
      <c r="AA3" s="144">
        <f>'Raw Data'!Z3</f>
        <v>41066</v>
      </c>
      <c r="AB3" s="144">
        <f>'Raw Data'!AA3</f>
        <v>41067</v>
      </c>
      <c r="AC3" s="144">
        <f>'Raw Data'!AB3</f>
        <v>41068</v>
      </c>
      <c r="AD3" s="144">
        <f>'Raw Data'!AC3</f>
        <v>41069</v>
      </c>
      <c r="AE3" s="144">
        <f>'Raw Data'!AD3</f>
        <v>41070</v>
      </c>
      <c r="AF3" s="144">
        <f>'Raw Data'!AE3</f>
        <v>41071</v>
      </c>
      <c r="AG3" s="144">
        <f>'Raw Data'!AF3</f>
        <v>41072</v>
      </c>
      <c r="AH3" s="144">
        <f>'Raw Data'!AG3</f>
        <v>41073</v>
      </c>
      <c r="AI3" s="144">
        <f>'Raw Data'!AH3</f>
        <v>41074</v>
      </c>
      <c r="AJ3" s="144">
        <f>'Raw Data'!AI3</f>
        <v>41075</v>
      </c>
      <c r="AK3" s="144">
        <f>'Raw Data'!AJ3</f>
        <v>41076</v>
      </c>
      <c r="AL3" s="144">
        <f>'Raw Data'!AK3</f>
        <v>41077</v>
      </c>
      <c r="AM3" s="144">
        <f>'Raw Data'!AL3</f>
        <v>41078</v>
      </c>
      <c r="AN3" s="144">
        <f>'Raw Data'!AM3</f>
        <v>41079</v>
      </c>
      <c r="AO3" s="144">
        <f>'Raw Data'!AN3</f>
        <v>41080</v>
      </c>
      <c r="AP3" s="144">
        <f>'Raw Data'!AO3</f>
        <v>41081</v>
      </c>
      <c r="AQ3" s="144">
        <f>'Raw Data'!AP3</f>
        <v>41082</v>
      </c>
      <c r="AR3" s="144">
        <f>'Raw Data'!AQ3</f>
        <v>41083</v>
      </c>
      <c r="AS3" s="144">
        <f>'Raw Data'!AR3</f>
        <v>41084</v>
      </c>
      <c r="AT3" s="144">
        <f>'Raw Data'!AS3</f>
        <v>41085</v>
      </c>
      <c r="AU3" s="144">
        <f>'Raw Data'!AT3</f>
        <v>41086</v>
      </c>
      <c r="AV3" s="144">
        <f>'Raw Data'!AU3</f>
        <v>41087</v>
      </c>
      <c r="AW3" s="144">
        <f>'Raw Data'!AV3</f>
        <v>41088</v>
      </c>
      <c r="AX3" s="144">
        <f>'Raw Data'!AW3</f>
        <v>41089</v>
      </c>
      <c r="AY3" s="144">
        <f>'Raw Data'!AX3</f>
        <v>41090</v>
      </c>
      <c r="AZ3" s="144">
        <f>'Raw Data'!AY3</f>
        <v>41091</v>
      </c>
      <c r="BA3" s="144">
        <f>'Raw Data'!AZ3</f>
        <v>41092</v>
      </c>
      <c r="BB3" s="144">
        <f>'Raw Data'!BA3</f>
        <v>41093</v>
      </c>
      <c r="BC3" s="144">
        <f>'Raw Data'!BB3</f>
        <v>41094</v>
      </c>
      <c r="BD3" s="144">
        <f>'Raw Data'!BC3</f>
        <v>41095</v>
      </c>
      <c r="BE3" s="144">
        <f>'Raw Data'!BD3</f>
        <v>41096</v>
      </c>
      <c r="BF3" s="144">
        <f>'Raw Data'!BE3</f>
        <v>41097</v>
      </c>
      <c r="BG3" s="144">
        <f>'Raw Data'!BF3</f>
        <v>41098</v>
      </c>
      <c r="BH3" s="144">
        <f>'Raw Data'!BG3</f>
        <v>41099</v>
      </c>
      <c r="BI3" s="144">
        <f>'Raw Data'!BH3</f>
        <v>41100</v>
      </c>
      <c r="BJ3" s="144">
        <f>'Raw Data'!BI3</f>
        <v>41101</v>
      </c>
      <c r="BK3" s="144">
        <f>'Raw Data'!BJ3</f>
        <v>41102</v>
      </c>
      <c r="BL3" s="144">
        <f>'Raw Data'!BK3</f>
        <v>41103</v>
      </c>
      <c r="BM3" s="144">
        <f>'Raw Data'!BL3</f>
        <v>41104</v>
      </c>
      <c r="BN3" s="144">
        <f>'Raw Data'!BM3</f>
        <v>41105</v>
      </c>
      <c r="BO3" s="144">
        <f>'Raw Data'!BN3</f>
        <v>41106</v>
      </c>
      <c r="BP3" s="144">
        <f>'Raw Data'!BO3</f>
        <v>41107</v>
      </c>
      <c r="BQ3" s="144">
        <f>'Raw Data'!BP3</f>
        <v>41108</v>
      </c>
      <c r="BR3" s="144">
        <f>'Raw Data'!BQ3</f>
        <v>41109</v>
      </c>
      <c r="BS3" s="144">
        <f>'Raw Data'!BR3</f>
        <v>41110</v>
      </c>
      <c r="BT3" s="144">
        <f>'Raw Data'!BS3</f>
        <v>41111</v>
      </c>
      <c r="BU3" s="144">
        <f>'Raw Data'!BT3</f>
        <v>41112</v>
      </c>
      <c r="BV3" s="144">
        <f>'Raw Data'!BU3</f>
        <v>41113</v>
      </c>
      <c r="BW3" s="144">
        <f>'Raw Data'!BV3</f>
        <v>41114</v>
      </c>
      <c r="BX3" s="144">
        <f>'Raw Data'!BW3</f>
        <v>41115</v>
      </c>
      <c r="BY3" s="144">
        <f>'Raw Data'!BX3</f>
        <v>41116</v>
      </c>
      <c r="BZ3" s="144">
        <f>'Raw Data'!BY3</f>
        <v>41117</v>
      </c>
      <c r="CA3" s="144">
        <f>'Raw Data'!BZ3</f>
        <v>41118</v>
      </c>
      <c r="CB3" s="144">
        <f>'Raw Data'!CA3</f>
        <v>41119</v>
      </c>
      <c r="CC3" s="144">
        <f>'Raw Data'!CB3</f>
        <v>41120</v>
      </c>
      <c r="CD3" s="144">
        <f>'Raw Data'!CC3</f>
        <v>41121</v>
      </c>
      <c r="CE3" s="144">
        <f>'Raw Data'!CD3</f>
        <v>41122</v>
      </c>
      <c r="CF3" s="144">
        <f>'Raw Data'!CE3</f>
        <v>41123</v>
      </c>
      <c r="CG3" s="144">
        <f>'Raw Data'!CF3</f>
        <v>41124</v>
      </c>
      <c r="CH3" s="144">
        <f>'Raw Data'!CG3</f>
        <v>41125</v>
      </c>
      <c r="CI3" s="144">
        <f>'Raw Data'!CH3</f>
        <v>41126</v>
      </c>
      <c r="CJ3" s="144">
        <f>'Raw Data'!CI3</f>
        <v>41127</v>
      </c>
      <c r="CK3" s="144">
        <f>'Raw Data'!CJ3</f>
        <v>41128</v>
      </c>
      <c r="CL3" s="144">
        <f>'Raw Data'!CK3</f>
        <v>41129</v>
      </c>
      <c r="CM3" s="144">
        <f>'Raw Data'!CL3</f>
        <v>41130</v>
      </c>
      <c r="CN3" s="144">
        <f>'Raw Data'!CM3</f>
        <v>41131</v>
      </c>
      <c r="CO3" s="144">
        <f>'Raw Data'!CN3</f>
        <v>41132</v>
      </c>
      <c r="CP3" s="144">
        <f>'Raw Data'!CO3</f>
        <v>41133</v>
      </c>
      <c r="CQ3" s="144">
        <f>'Raw Data'!CP3</f>
        <v>41134</v>
      </c>
      <c r="CR3" s="144">
        <f>'Raw Data'!CQ3</f>
        <v>41135</v>
      </c>
      <c r="CS3" s="144">
        <f>'Raw Data'!CR3</f>
        <v>41136</v>
      </c>
      <c r="CT3" s="144">
        <f>'Raw Data'!CS3</f>
        <v>41137</v>
      </c>
      <c r="CU3" s="144">
        <f>'Raw Data'!CT3</f>
        <v>41138</v>
      </c>
      <c r="CV3" s="144">
        <f>'Raw Data'!CU3</f>
        <v>41139</v>
      </c>
      <c r="CW3" s="144">
        <f>'Raw Data'!CV3</f>
        <v>41140</v>
      </c>
      <c r="CX3" s="144">
        <f>'Raw Data'!CW3</f>
        <v>41141</v>
      </c>
      <c r="CY3" s="144">
        <f>'Raw Data'!CX3</f>
        <v>41142</v>
      </c>
      <c r="CZ3" s="144">
        <f>'Raw Data'!CY3</f>
        <v>41143</v>
      </c>
      <c r="DA3" s="144">
        <f>'Raw Data'!CZ3</f>
        <v>41144</v>
      </c>
      <c r="DB3" s="144">
        <f>'Raw Data'!DA3</f>
        <v>41145</v>
      </c>
      <c r="DC3" s="144">
        <f>'Raw Data'!DB3</f>
        <v>41146</v>
      </c>
      <c r="DD3" s="144">
        <f>'Raw Data'!DC3</f>
        <v>41147</v>
      </c>
      <c r="DE3" s="144">
        <f>'Raw Data'!DD3</f>
        <v>41148</v>
      </c>
      <c r="DF3" s="144">
        <f>'Raw Data'!DE3</f>
        <v>41149</v>
      </c>
      <c r="DG3" s="144">
        <f>'Raw Data'!DF3</f>
        <v>41150</v>
      </c>
      <c r="DH3" s="144">
        <f>'Raw Data'!DG3</f>
        <v>41151</v>
      </c>
      <c r="DI3" s="144">
        <f>'Raw Data'!DH3</f>
        <v>41152</v>
      </c>
      <c r="DJ3" s="144">
        <f>'Raw Data'!DI3</f>
        <v>41153</v>
      </c>
      <c r="DK3" s="144">
        <f>'Raw Data'!DJ3</f>
        <v>41154</v>
      </c>
      <c r="DL3" s="144">
        <f>'Raw Data'!DK3</f>
        <v>41155</v>
      </c>
      <c r="DM3" s="144">
        <f>'Raw Data'!DL3</f>
        <v>41156</v>
      </c>
      <c r="DN3" s="144">
        <f>'Raw Data'!DM3</f>
        <v>41157</v>
      </c>
      <c r="DO3" s="144">
        <f>'Raw Data'!DN3</f>
        <v>41158</v>
      </c>
      <c r="DP3" s="144">
        <f>'Raw Data'!DO3</f>
        <v>41159</v>
      </c>
      <c r="DQ3" s="144">
        <f>'Raw Data'!DP3</f>
        <v>41160</v>
      </c>
      <c r="DR3" s="144">
        <f>'Raw Data'!DQ3</f>
        <v>41161</v>
      </c>
      <c r="DS3" s="144">
        <f>'Raw Data'!DR3</f>
        <v>41162</v>
      </c>
      <c r="DT3" s="144">
        <f>'Raw Data'!DS3</f>
        <v>41163</v>
      </c>
      <c r="DU3" s="144">
        <f>'Raw Data'!DT3</f>
        <v>41164</v>
      </c>
      <c r="DV3" s="144">
        <f>'Raw Data'!DU3</f>
        <v>41165</v>
      </c>
      <c r="DW3" s="144">
        <f>'Raw Data'!DV3</f>
        <v>41166</v>
      </c>
      <c r="DX3" s="144">
        <f>'Raw Data'!DW3</f>
        <v>41167</v>
      </c>
      <c r="DY3" s="144">
        <f>'Raw Data'!DX3</f>
        <v>41168</v>
      </c>
      <c r="DZ3" s="144">
        <f>'Raw Data'!DY3</f>
        <v>41169</v>
      </c>
      <c r="EA3" s="144">
        <f>'Raw Data'!DZ3</f>
        <v>41170</v>
      </c>
      <c r="EB3" s="144">
        <f>'Raw Data'!EA3</f>
        <v>41171</v>
      </c>
      <c r="EC3" s="144">
        <f>'Raw Data'!EB3</f>
        <v>41172</v>
      </c>
      <c r="ED3" s="144">
        <f>'Raw Data'!EC3</f>
        <v>41173</v>
      </c>
      <c r="EE3" s="144">
        <f>'Raw Data'!ED3</f>
        <v>41174</v>
      </c>
      <c r="EF3" s="144">
        <f>'Raw Data'!EE3</f>
        <v>41175</v>
      </c>
      <c r="EG3" s="144">
        <f>'Raw Data'!EF3</f>
        <v>41176</v>
      </c>
      <c r="EH3" s="144">
        <f>'Raw Data'!EG3</f>
        <v>41177</v>
      </c>
      <c r="EI3" s="144">
        <f>'Raw Data'!EH3</f>
        <v>41178</v>
      </c>
      <c r="EJ3" s="144">
        <f>'Raw Data'!EI3</f>
        <v>41179</v>
      </c>
      <c r="EK3" s="144">
        <f>'Raw Data'!EJ3</f>
        <v>41180</v>
      </c>
      <c r="EL3" s="144">
        <f>'Raw Data'!EK3</f>
        <v>41181</v>
      </c>
      <c r="EM3" s="144">
        <f>'Raw Data'!EL3</f>
        <v>41182</v>
      </c>
      <c r="EN3" s="144">
        <f>'Raw Data'!EM3</f>
        <v>41183</v>
      </c>
      <c r="EO3" s="144">
        <f>'Raw Data'!EN3</f>
        <v>41184</v>
      </c>
      <c r="EP3" s="144">
        <f>'Raw Data'!EO3</f>
        <v>41185</v>
      </c>
      <c r="EQ3" s="144">
        <f>'Raw Data'!EP3</f>
        <v>41186</v>
      </c>
      <c r="ER3" s="144">
        <f>'Raw Data'!EQ3</f>
        <v>41187</v>
      </c>
      <c r="ES3" s="144">
        <f>'Raw Data'!ER3</f>
        <v>41188</v>
      </c>
      <c r="ET3" s="144">
        <f>'Raw Data'!ES3</f>
        <v>41189</v>
      </c>
      <c r="EU3" s="144">
        <f>'Raw Data'!ET3</f>
        <v>41190</v>
      </c>
      <c r="EV3" s="144">
        <f>'Raw Data'!EU3</f>
        <v>41191</v>
      </c>
      <c r="EW3" s="144">
        <f>'Raw Data'!EV3</f>
        <v>41192</v>
      </c>
      <c r="EX3" s="144">
        <f>'Raw Data'!EW3</f>
        <v>41193</v>
      </c>
      <c r="EY3" s="144">
        <f>'Raw Data'!EX3</f>
        <v>41194</v>
      </c>
      <c r="EZ3" s="144">
        <f>'Raw Data'!EY3</f>
        <v>41195</v>
      </c>
      <c r="FA3" s="144">
        <f>'Raw Data'!EZ3</f>
        <v>41196</v>
      </c>
      <c r="FB3" s="144">
        <f>'Raw Data'!FA3</f>
        <v>41197</v>
      </c>
      <c r="FC3" s="144">
        <f>'Raw Data'!FB3</f>
        <v>41198</v>
      </c>
      <c r="FD3" s="144">
        <f>'Raw Data'!FC3</f>
        <v>41199</v>
      </c>
      <c r="FE3" s="144">
        <f>'Raw Data'!FD3</f>
        <v>41200</v>
      </c>
      <c r="FF3" s="144">
        <f>'Raw Data'!FE3</f>
        <v>41201</v>
      </c>
      <c r="FG3" s="144">
        <f>'Raw Data'!FF3</f>
        <v>41202</v>
      </c>
      <c r="FH3" s="144">
        <f>'Raw Data'!FG3</f>
        <v>41203</v>
      </c>
      <c r="FI3" s="144">
        <f>'Raw Data'!FH3</f>
        <v>41204</v>
      </c>
      <c r="FJ3" s="144">
        <f>'Raw Data'!FI3</f>
        <v>41205</v>
      </c>
      <c r="FK3" s="144">
        <f>'Raw Data'!FJ3</f>
        <v>41206</v>
      </c>
      <c r="FL3" s="144">
        <f>'Raw Data'!FK3</f>
        <v>41207</v>
      </c>
      <c r="FM3" s="144">
        <f>'Raw Data'!FL3</f>
        <v>41208</v>
      </c>
      <c r="FN3" s="144">
        <f>'Raw Data'!FM3</f>
        <v>41209</v>
      </c>
      <c r="FO3" s="144">
        <f>'Raw Data'!FN3</f>
        <v>41210</v>
      </c>
      <c r="FP3" s="144">
        <f>'Raw Data'!FO3</f>
        <v>41211</v>
      </c>
      <c r="FQ3" s="144">
        <f>'Raw Data'!FP3</f>
        <v>41212</v>
      </c>
      <c r="FR3" s="144">
        <f>'Raw Data'!FQ3</f>
        <v>41213</v>
      </c>
      <c r="FS3" s="144">
        <f>'Raw Data'!FR3</f>
        <v>41214</v>
      </c>
    </row>
    <row r="4" spans="1:175" x14ac:dyDescent="0.25">
      <c r="A4" t="s">
        <v>2</v>
      </c>
      <c r="C4" s="109">
        <f>'Raw Data'!B4</f>
        <v>133</v>
      </c>
      <c r="D4" s="109">
        <f>'Raw Data'!C4</f>
        <v>134</v>
      </c>
      <c r="E4" s="109">
        <f>'Raw Data'!D4</f>
        <v>135</v>
      </c>
      <c r="F4" s="109">
        <f>'Raw Data'!E4</f>
        <v>136</v>
      </c>
      <c r="G4" s="109">
        <f>'Raw Data'!F4</f>
        <v>137</v>
      </c>
      <c r="H4" s="109">
        <f>'Raw Data'!G4</f>
        <v>138</v>
      </c>
      <c r="I4" s="109">
        <f>'Raw Data'!H4</f>
        <v>139</v>
      </c>
      <c r="J4" s="109">
        <f>'Raw Data'!I4</f>
        <v>140</v>
      </c>
      <c r="K4" s="109">
        <f>'Raw Data'!J4</f>
        <v>141</v>
      </c>
      <c r="L4" s="109">
        <f>'Raw Data'!K4</f>
        <v>142</v>
      </c>
      <c r="M4" s="109">
        <f>'Raw Data'!L4</f>
        <v>143</v>
      </c>
      <c r="N4" s="109">
        <f>'Raw Data'!M4</f>
        <v>144</v>
      </c>
      <c r="O4" s="109">
        <f>'Raw Data'!N4</f>
        <v>145</v>
      </c>
      <c r="P4" s="109">
        <f>'Raw Data'!O4</f>
        <v>146</v>
      </c>
      <c r="Q4" s="109">
        <f>'Raw Data'!P4</f>
        <v>147</v>
      </c>
      <c r="R4" s="109">
        <f>'Raw Data'!Q4</f>
        <v>148</v>
      </c>
      <c r="S4" s="109">
        <f>'Raw Data'!R4</f>
        <v>149</v>
      </c>
      <c r="T4" s="109">
        <f>'Raw Data'!S4</f>
        <v>150</v>
      </c>
      <c r="U4" s="109">
        <f>'Raw Data'!T4</f>
        <v>151</v>
      </c>
      <c r="V4" s="109">
        <f>'Raw Data'!U4</f>
        <v>152</v>
      </c>
      <c r="W4" s="109">
        <f>'Raw Data'!V4</f>
        <v>153</v>
      </c>
      <c r="X4" s="109">
        <f>'Raw Data'!W4</f>
        <v>154</v>
      </c>
      <c r="Y4" s="109">
        <f>'Raw Data'!X4</f>
        <v>155</v>
      </c>
      <c r="Z4" s="109">
        <f>'Raw Data'!Y4</f>
        <v>156</v>
      </c>
      <c r="AA4" s="109">
        <f>'Raw Data'!Z4</f>
        <v>157</v>
      </c>
      <c r="AB4" s="109">
        <f>'Raw Data'!AA4</f>
        <v>158</v>
      </c>
      <c r="AC4" s="109">
        <f>'Raw Data'!AB4</f>
        <v>159</v>
      </c>
      <c r="AD4" s="109">
        <f>'Raw Data'!AC4</f>
        <v>160</v>
      </c>
      <c r="AE4" s="109">
        <f>'Raw Data'!AD4</f>
        <v>161</v>
      </c>
      <c r="AF4" s="109">
        <f>'Raw Data'!AE4</f>
        <v>162</v>
      </c>
      <c r="AG4" s="109">
        <f>'Raw Data'!AF4</f>
        <v>163</v>
      </c>
      <c r="AH4" s="109">
        <f>'Raw Data'!AG4</f>
        <v>164</v>
      </c>
      <c r="AI4" s="109">
        <f>'Raw Data'!AH4</f>
        <v>165</v>
      </c>
      <c r="AJ4" s="109">
        <f>'Raw Data'!AI4</f>
        <v>166</v>
      </c>
      <c r="AK4" s="109">
        <f>'Raw Data'!AJ4</f>
        <v>167</v>
      </c>
      <c r="AL4" s="109">
        <f>'Raw Data'!AK4</f>
        <v>168</v>
      </c>
      <c r="AM4" s="109">
        <f>'Raw Data'!AL4</f>
        <v>169</v>
      </c>
      <c r="AN4" s="109">
        <f>'Raw Data'!AM4</f>
        <v>170</v>
      </c>
      <c r="AO4" s="109">
        <f>'Raw Data'!AN4</f>
        <v>171</v>
      </c>
      <c r="AP4" s="109">
        <f>'Raw Data'!AO4</f>
        <v>172</v>
      </c>
      <c r="AQ4" s="109">
        <f>'Raw Data'!AP4</f>
        <v>173</v>
      </c>
      <c r="AR4" s="109">
        <f>'Raw Data'!AQ4</f>
        <v>174</v>
      </c>
      <c r="AS4" s="109">
        <f>'Raw Data'!AR4</f>
        <v>175</v>
      </c>
      <c r="AT4" s="109">
        <f>'Raw Data'!AS4</f>
        <v>176</v>
      </c>
      <c r="AU4" s="109">
        <f>'Raw Data'!AT4</f>
        <v>177</v>
      </c>
      <c r="AV4" s="109">
        <f>'Raw Data'!AU4</f>
        <v>178</v>
      </c>
      <c r="AW4" s="109">
        <f>'Raw Data'!AV4</f>
        <v>179</v>
      </c>
      <c r="AX4" s="109">
        <f>'Raw Data'!AW4</f>
        <v>180</v>
      </c>
      <c r="AY4" s="109">
        <f>'Raw Data'!AX4</f>
        <v>181</v>
      </c>
      <c r="AZ4" s="109">
        <f>'Raw Data'!AY4</f>
        <v>182</v>
      </c>
      <c r="BA4" s="109">
        <f>'Raw Data'!AZ4</f>
        <v>183</v>
      </c>
      <c r="BB4" s="109">
        <f>'Raw Data'!BA4</f>
        <v>184</v>
      </c>
      <c r="BC4" s="109">
        <f>'Raw Data'!BB4</f>
        <v>185</v>
      </c>
      <c r="BD4" s="109">
        <f>'Raw Data'!BC4</f>
        <v>186</v>
      </c>
      <c r="BE4" s="109">
        <f>'Raw Data'!BD4</f>
        <v>187</v>
      </c>
      <c r="BF4" s="109">
        <f>'Raw Data'!BE4</f>
        <v>188</v>
      </c>
      <c r="BG4" s="109">
        <f>'Raw Data'!BF4</f>
        <v>189</v>
      </c>
      <c r="BH4" s="109">
        <f>'Raw Data'!BG4</f>
        <v>190</v>
      </c>
      <c r="BI4" s="109">
        <f>'Raw Data'!BH4</f>
        <v>191</v>
      </c>
      <c r="BJ4" s="109">
        <f>'Raw Data'!BI4</f>
        <v>192</v>
      </c>
      <c r="BK4" s="109">
        <f>'Raw Data'!BJ4</f>
        <v>193</v>
      </c>
      <c r="BL4" s="109">
        <f>'Raw Data'!BK4</f>
        <v>194</v>
      </c>
      <c r="BM4" s="109">
        <f>'Raw Data'!BL4</f>
        <v>195</v>
      </c>
      <c r="BN4" s="109">
        <f>'Raw Data'!BM4</f>
        <v>196</v>
      </c>
      <c r="BO4" s="109">
        <f>'Raw Data'!BN4</f>
        <v>197</v>
      </c>
      <c r="BP4" s="109">
        <f>'Raw Data'!BO4</f>
        <v>198</v>
      </c>
      <c r="BQ4" s="109">
        <f>'Raw Data'!BP4</f>
        <v>199</v>
      </c>
      <c r="BR4" s="109">
        <f>'Raw Data'!BQ4</f>
        <v>200</v>
      </c>
      <c r="BS4" s="109">
        <f>'Raw Data'!BR4</f>
        <v>201</v>
      </c>
      <c r="BT4" s="109">
        <f>'Raw Data'!BS4</f>
        <v>202</v>
      </c>
      <c r="BU4" s="109">
        <f>'Raw Data'!BT4</f>
        <v>203</v>
      </c>
      <c r="BV4" s="109">
        <f>'Raw Data'!BU4</f>
        <v>204</v>
      </c>
      <c r="BW4" s="109">
        <f>'Raw Data'!BV4</f>
        <v>205</v>
      </c>
      <c r="BX4" s="109">
        <f>'Raw Data'!BW4</f>
        <v>206</v>
      </c>
      <c r="BY4" s="109">
        <f>'Raw Data'!BX4</f>
        <v>207</v>
      </c>
      <c r="BZ4" s="109">
        <f>'Raw Data'!BY4</f>
        <v>208</v>
      </c>
      <c r="CA4" s="109">
        <f>'Raw Data'!BZ4</f>
        <v>209</v>
      </c>
      <c r="CB4" s="109">
        <f>'Raw Data'!CA4</f>
        <v>210</v>
      </c>
      <c r="CC4" s="109">
        <f>'Raw Data'!CB4</f>
        <v>211</v>
      </c>
      <c r="CD4" s="109">
        <f>'Raw Data'!CC4</f>
        <v>212</v>
      </c>
      <c r="CE4" s="109">
        <f>'Raw Data'!CD4</f>
        <v>213</v>
      </c>
      <c r="CF4" s="109">
        <f>'Raw Data'!CE4</f>
        <v>214</v>
      </c>
      <c r="CG4" s="109">
        <f>'Raw Data'!CF4</f>
        <v>215</v>
      </c>
      <c r="CH4" s="109">
        <f>'Raw Data'!CG4</f>
        <v>216</v>
      </c>
      <c r="CI4" s="109">
        <f>'Raw Data'!CH4</f>
        <v>217</v>
      </c>
      <c r="CJ4" s="109">
        <f>'Raw Data'!CI4</f>
        <v>218</v>
      </c>
      <c r="CK4" s="109">
        <f>'Raw Data'!CJ4</f>
        <v>219</v>
      </c>
      <c r="CL4" s="109">
        <f>'Raw Data'!CK4</f>
        <v>220</v>
      </c>
      <c r="CM4" s="109">
        <f>'Raw Data'!CL4</f>
        <v>221</v>
      </c>
      <c r="CN4" s="109">
        <f>'Raw Data'!CM4</f>
        <v>222</v>
      </c>
      <c r="CO4" s="109">
        <f>'Raw Data'!CN4</f>
        <v>223</v>
      </c>
      <c r="CP4" s="109">
        <f>'Raw Data'!CO4</f>
        <v>224</v>
      </c>
      <c r="CQ4" s="109">
        <f>'Raw Data'!CP4</f>
        <v>225</v>
      </c>
      <c r="CR4" s="109">
        <f>'Raw Data'!CQ4</f>
        <v>226</v>
      </c>
      <c r="CS4" s="109">
        <f>'Raw Data'!CR4</f>
        <v>227</v>
      </c>
      <c r="CT4" s="109">
        <f>'Raw Data'!CS4</f>
        <v>228</v>
      </c>
      <c r="CU4" s="109">
        <f>'Raw Data'!CT4</f>
        <v>229</v>
      </c>
      <c r="CV4" s="109">
        <f>'Raw Data'!CU4</f>
        <v>230</v>
      </c>
      <c r="CW4" s="109">
        <f>'Raw Data'!CV4</f>
        <v>231</v>
      </c>
      <c r="CX4" s="109">
        <f>'Raw Data'!CW4</f>
        <v>232</v>
      </c>
      <c r="CY4" s="109">
        <f>'Raw Data'!CX4</f>
        <v>233</v>
      </c>
      <c r="CZ4" s="109">
        <f>'Raw Data'!CY4</f>
        <v>234</v>
      </c>
      <c r="DA4" s="109">
        <f>'Raw Data'!CZ4</f>
        <v>235</v>
      </c>
      <c r="DB4" s="109">
        <f>'Raw Data'!DA4</f>
        <v>236</v>
      </c>
      <c r="DC4" s="109">
        <f>'Raw Data'!DB4</f>
        <v>237</v>
      </c>
      <c r="DD4" s="109">
        <f>'Raw Data'!DC4</f>
        <v>238</v>
      </c>
      <c r="DE4" s="109">
        <f>'Raw Data'!DD4</f>
        <v>239</v>
      </c>
      <c r="DF4" s="109">
        <f>'Raw Data'!DE4</f>
        <v>240</v>
      </c>
      <c r="DG4" s="109">
        <f>'Raw Data'!DF4</f>
        <v>241</v>
      </c>
      <c r="DH4" s="109">
        <f>'Raw Data'!DG4</f>
        <v>242</v>
      </c>
      <c r="DI4" s="109">
        <f>'Raw Data'!DH4</f>
        <v>243</v>
      </c>
      <c r="DJ4" s="109">
        <f>'Raw Data'!DI4</f>
        <v>244</v>
      </c>
      <c r="DK4" s="109">
        <f>'Raw Data'!DJ4</f>
        <v>245</v>
      </c>
      <c r="DL4" s="109">
        <f>'Raw Data'!DK4</f>
        <v>246</v>
      </c>
      <c r="DM4" s="109">
        <f>'Raw Data'!DL4</f>
        <v>247</v>
      </c>
      <c r="DN4" s="109">
        <f>'Raw Data'!DM4</f>
        <v>248</v>
      </c>
      <c r="DO4" s="109">
        <f>'Raw Data'!DN4</f>
        <v>249</v>
      </c>
      <c r="DP4" s="109">
        <f>'Raw Data'!DO4</f>
        <v>250</v>
      </c>
      <c r="DQ4" s="109">
        <f>'Raw Data'!DP4</f>
        <v>251</v>
      </c>
      <c r="DR4" s="109">
        <f>'Raw Data'!DQ4</f>
        <v>252</v>
      </c>
      <c r="DS4" s="109">
        <f>'Raw Data'!DR4</f>
        <v>253</v>
      </c>
      <c r="DT4" s="109">
        <f>'Raw Data'!DS4</f>
        <v>254</v>
      </c>
      <c r="DU4" s="109">
        <f>'Raw Data'!DT4</f>
        <v>255</v>
      </c>
      <c r="DV4" s="109">
        <f>'Raw Data'!DU4</f>
        <v>256</v>
      </c>
      <c r="DW4" s="109">
        <f>'Raw Data'!DV4</f>
        <v>257</v>
      </c>
      <c r="DX4" s="109">
        <f>'Raw Data'!DW4</f>
        <v>258</v>
      </c>
      <c r="DY4" s="109">
        <f>'Raw Data'!DX4</f>
        <v>259</v>
      </c>
      <c r="DZ4" s="109">
        <f>'Raw Data'!DY4</f>
        <v>260</v>
      </c>
      <c r="EA4" s="109">
        <f>'Raw Data'!DZ4</f>
        <v>261</v>
      </c>
      <c r="EB4" s="109">
        <f>'Raw Data'!EA4</f>
        <v>262</v>
      </c>
      <c r="EC4" s="109">
        <f>'Raw Data'!EB4</f>
        <v>263</v>
      </c>
      <c r="ED4" s="109">
        <f>'Raw Data'!EC4</f>
        <v>264</v>
      </c>
      <c r="EE4" s="109">
        <f>'Raw Data'!ED4</f>
        <v>265</v>
      </c>
      <c r="EF4" s="109">
        <f>'Raw Data'!EE4</f>
        <v>266</v>
      </c>
      <c r="EG4" s="109">
        <f>'Raw Data'!EF4</f>
        <v>267</v>
      </c>
      <c r="EH4" s="109">
        <f>'Raw Data'!EG4</f>
        <v>268</v>
      </c>
      <c r="EI4" s="109">
        <f>'Raw Data'!EH4</f>
        <v>269</v>
      </c>
      <c r="EJ4" s="109">
        <f>'Raw Data'!EI4</f>
        <v>270</v>
      </c>
      <c r="EK4" s="109">
        <f>'Raw Data'!EJ4</f>
        <v>271</v>
      </c>
      <c r="EL4" s="109">
        <f>'Raw Data'!EK4</f>
        <v>272</v>
      </c>
      <c r="EM4" s="109">
        <f>'Raw Data'!EL4</f>
        <v>273</v>
      </c>
      <c r="EN4" s="109">
        <f>'Raw Data'!EM4</f>
        <v>274</v>
      </c>
      <c r="EO4" s="109">
        <f>'Raw Data'!EN4</f>
        <v>275</v>
      </c>
      <c r="EP4" s="109">
        <f>'Raw Data'!EO4</f>
        <v>276</v>
      </c>
      <c r="EQ4" s="109">
        <f>'Raw Data'!EP4</f>
        <v>277</v>
      </c>
      <c r="ER4" s="109">
        <f>'Raw Data'!EQ4</f>
        <v>278</v>
      </c>
      <c r="ES4" s="109">
        <f>'Raw Data'!ER4</f>
        <v>279</v>
      </c>
      <c r="ET4" s="109">
        <f>'Raw Data'!ES4</f>
        <v>280</v>
      </c>
      <c r="EU4" s="109">
        <f>'Raw Data'!ET4</f>
        <v>281</v>
      </c>
      <c r="EV4" s="109">
        <f>'Raw Data'!EU4</f>
        <v>282</v>
      </c>
      <c r="EW4" s="109">
        <f>'Raw Data'!EV4</f>
        <v>283</v>
      </c>
      <c r="EX4" s="109">
        <f>'Raw Data'!EW4</f>
        <v>284</v>
      </c>
      <c r="EY4" s="109">
        <f>'Raw Data'!EX4</f>
        <v>285</v>
      </c>
      <c r="EZ4" s="109">
        <f>'Raw Data'!EY4</f>
        <v>286</v>
      </c>
      <c r="FA4" s="109">
        <f>'Raw Data'!EZ4</f>
        <v>287</v>
      </c>
      <c r="FB4" s="109">
        <f>'Raw Data'!FA4</f>
        <v>288</v>
      </c>
      <c r="FC4" s="109">
        <f>'Raw Data'!FB4</f>
        <v>289</v>
      </c>
      <c r="FD4" s="109">
        <f>'Raw Data'!FC4</f>
        <v>290</v>
      </c>
      <c r="FE4" s="109">
        <f>'Raw Data'!FD4</f>
        <v>291</v>
      </c>
      <c r="FF4" s="109">
        <f>'Raw Data'!FE4</f>
        <v>292</v>
      </c>
      <c r="FG4" s="109">
        <f>'Raw Data'!FF4</f>
        <v>293</v>
      </c>
      <c r="FH4" s="109">
        <f>'Raw Data'!FG4</f>
        <v>294</v>
      </c>
      <c r="FI4" s="109">
        <f>'Raw Data'!FH4</f>
        <v>295</v>
      </c>
      <c r="FJ4" s="109">
        <f>'Raw Data'!FI4</f>
        <v>296</v>
      </c>
      <c r="FK4" s="109">
        <f>'Raw Data'!FJ4</f>
        <v>297</v>
      </c>
      <c r="FL4" s="109">
        <f>'Raw Data'!FK4</f>
        <v>298</v>
      </c>
      <c r="FM4" s="109">
        <f>'Raw Data'!FL4</f>
        <v>299</v>
      </c>
      <c r="FN4" s="109">
        <f>'Raw Data'!FM4</f>
        <v>300</v>
      </c>
      <c r="FO4" s="109">
        <f>'Raw Data'!FN4</f>
        <v>301</v>
      </c>
      <c r="FP4" s="109">
        <f>'Raw Data'!FO4</f>
        <v>302</v>
      </c>
      <c r="FQ4" s="109">
        <f>'Raw Data'!FP4</f>
        <v>303</v>
      </c>
      <c r="FR4" s="109">
        <f>'Raw Data'!FQ4</f>
        <v>304</v>
      </c>
      <c r="FS4" s="109">
        <f>'Raw Data'!FR4</f>
        <v>305</v>
      </c>
    </row>
    <row r="5" spans="1:175" x14ac:dyDescent="0.25">
      <c r="A5" t="s">
        <v>43</v>
      </c>
      <c r="C5" t="str">
        <f>IF(ISTEXT('Raw Data'!B210),'Raw Data'!B210,"")</f>
        <v/>
      </c>
      <c r="D5" t="str">
        <f>IF(ISTEXT('Raw Data'!C210),'Raw Data'!C210,"")</f>
        <v>Planting</v>
      </c>
      <c r="E5" t="str">
        <f>IF(ISTEXT('Raw Data'!D210),'Raw Data'!D210,"")</f>
        <v/>
      </c>
      <c r="F5" t="str">
        <f>IF(ISTEXT('Raw Data'!E210),'Raw Data'!E210,"")</f>
        <v/>
      </c>
      <c r="G5" t="str">
        <f>IF(ISTEXT('Raw Data'!F210),'Raw Data'!F210,"")</f>
        <v/>
      </c>
      <c r="H5" t="str">
        <f>IF(ISTEXT('Raw Data'!G210),'Raw Data'!G210,"")</f>
        <v/>
      </c>
      <c r="I5" t="str">
        <f>IF(ISTEXT('Raw Data'!H210),'Raw Data'!H210,"")</f>
        <v/>
      </c>
      <c r="J5" t="str">
        <f>IF(ISTEXT('Raw Data'!I210),'Raw Data'!I210,"")</f>
        <v/>
      </c>
      <c r="K5" t="str">
        <f>IF(ISTEXT('Raw Data'!J210),'Raw Data'!J210,"")</f>
        <v/>
      </c>
      <c r="L5" t="str">
        <f>IF(ISTEXT('Raw Data'!K210),'Raw Data'!K210,"")</f>
        <v/>
      </c>
      <c r="M5" t="str">
        <f>IF(ISTEXT('Raw Data'!L210),'Raw Data'!L210,"")</f>
        <v/>
      </c>
      <c r="N5" t="str">
        <f>IF(ISTEXT('Raw Data'!M210),'Raw Data'!M210,"")</f>
        <v>Emergence</v>
      </c>
      <c r="O5" t="str">
        <f>IF(ISTEXT('Raw Data'!N210),'Raw Data'!N210,"")</f>
        <v/>
      </c>
      <c r="P5" t="str">
        <f>IF(ISTEXT('Raw Data'!O210),'Raw Data'!O210,"")</f>
        <v/>
      </c>
      <c r="Q5" t="str">
        <f>IF(ISTEXT('Raw Data'!P210),'Raw Data'!P210,"")</f>
        <v/>
      </c>
      <c r="R5" t="str">
        <f>IF(ISTEXT('Raw Data'!Q210),'Raw Data'!Q210,"")</f>
        <v/>
      </c>
      <c r="S5" t="str">
        <f>IF(ISTEXT('Raw Data'!R210),'Raw Data'!R210,"")</f>
        <v/>
      </c>
      <c r="T5" t="str">
        <f>IF(ISTEXT('Raw Data'!S210),'Raw Data'!S210,"")</f>
        <v/>
      </c>
      <c r="U5" t="str">
        <f>IF(ISTEXT('Raw Data'!T210),'Raw Data'!T210,"")</f>
        <v/>
      </c>
      <c r="V5" t="str">
        <f>IF(ISTEXT('Raw Data'!U210),'Raw Data'!U210,"")</f>
        <v/>
      </c>
      <c r="W5" t="str">
        <f>IF(ISTEXT('Raw Data'!V210),'Raw Data'!V210,"")</f>
        <v/>
      </c>
      <c r="X5" t="str">
        <f>IF(ISTEXT('Raw Data'!W210),'Raw Data'!W210,"")</f>
        <v>V2/V3</v>
      </c>
      <c r="Y5" t="str">
        <f>IF(ISTEXT('Raw Data'!X210),'Raw Data'!X210,"")</f>
        <v/>
      </c>
      <c r="Z5" t="str">
        <f>IF(ISTEXT('Raw Data'!Y210),'Raw Data'!Y210,"")</f>
        <v/>
      </c>
      <c r="AA5" t="str">
        <f>IF(ISTEXT('Raw Data'!Z210),'Raw Data'!Z210,"")</f>
        <v/>
      </c>
      <c r="AB5" t="str">
        <f>IF(ISTEXT('Raw Data'!AA210),'Raw Data'!AA210,"")</f>
        <v/>
      </c>
      <c r="AC5" t="str">
        <f>IF(ISTEXT('Raw Data'!AB210),'Raw Data'!AB210,"")</f>
        <v/>
      </c>
      <c r="AD5" t="str">
        <f>IF(ISTEXT('Raw Data'!AC210),'Raw Data'!AC210,"")</f>
        <v/>
      </c>
      <c r="AE5" t="str">
        <f>IF(ISTEXT('Raw Data'!AD210),'Raw Data'!AD210,"")</f>
        <v/>
      </c>
      <c r="AF5" t="str">
        <f>IF(ISTEXT('Raw Data'!AE210),'Raw Data'!AE210,"")</f>
        <v>V4/V5</v>
      </c>
      <c r="AG5" t="str">
        <f>IF(ISTEXT('Raw Data'!AF210),'Raw Data'!AF210,"")</f>
        <v/>
      </c>
      <c r="AH5" t="str">
        <f>IF(ISTEXT('Raw Data'!AG210),'Raw Data'!AG210,"")</f>
        <v/>
      </c>
      <c r="AI5" t="str">
        <f>IF(ISTEXT('Raw Data'!AH210),'Raw Data'!AH210,"")</f>
        <v/>
      </c>
      <c r="AJ5" t="str">
        <f>IF(ISTEXT('Raw Data'!AI210),'Raw Data'!AI210,"")</f>
        <v/>
      </c>
      <c r="AK5" t="str">
        <f>IF(ISTEXT('Raw Data'!AJ210),'Raw Data'!AJ210,"")</f>
        <v/>
      </c>
      <c r="AL5" t="str">
        <f>IF(ISTEXT('Raw Data'!AK210),'Raw Data'!AK210,"")</f>
        <v>V5/V6</v>
      </c>
      <c r="AM5" t="str">
        <f>IF(ISTEXT('Raw Data'!AL210),'Raw Data'!AL210,"")</f>
        <v/>
      </c>
      <c r="AN5" t="str">
        <f>IF(ISTEXT('Raw Data'!AM210),'Raw Data'!AM210,"")</f>
        <v/>
      </c>
      <c r="AO5" t="str">
        <f>IF(ISTEXT('Raw Data'!AN210),'Raw Data'!AN210,"")</f>
        <v/>
      </c>
      <c r="AP5" t="str">
        <f>IF(ISTEXT('Raw Data'!AO210),'Raw Data'!AO210,"")</f>
        <v/>
      </c>
      <c r="AQ5" t="str">
        <f>IF(ISTEXT('Raw Data'!AP210),'Raw Data'!AP210,"")</f>
        <v/>
      </c>
      <c r="AR5" t="str">
        <f>IF(ISTEXT('Raw Data'!AQ210),'Raw Data'!AQ210,"")</f>
        <v/>
      </c>
      <c r="AS5" t="str">
        <f>IF(ISTEXT('Raw Data'!AR210),'Raw Data'!AR210,"")</f>
        <v>V7</v>
      </c>
      <c r="AT5" t="str">
        <f>IF(ISTEXT('Raw Data'!AS210),'Raw Data'!AS210,"")</f>
        <v/>
      </c>
      <c r="AU5" t="str">
        <f>IF(ISTEXT('Raw Data'!AT210),'Raw Data'!AT210,"")</f>
        <v/>
      </c>
      <c r="AV5" t="str">
        <f>IF(ISTEXT('Raw Data'!AU210),'Raw Data'!AU210,"")</f>
        <v/>
      </c>
      <c r="AW5" t="str">
        <f>IF(ISTEXT('Raw Data'!AV210),'Raw Data'!AV210,"")</f>
        <v/>
      </c>
      <c r="AX5" t="str">
        <f>IF(ISTEXT('Raw Data'!AW210),'Raw Data'!AW210,"")</f>
        <v/>
      </c>
      <c r="AY5" t="str">
        <f>IF(ISTEXT('Raw Data'!AX210),'Raw Data'!AX210,"")</f>
        <v/>
      </c>
      <c r="AZ5" t="str">
        <f>IF(ISTEXT('Raw Data'!AY210),'Raw Data'!AY210,"")</f>
        <v>V8</v>
      </c>
      <c r="BA5" t="str">
        <f>IF(ISTEXT('Raw Data'!AZ210),'Raw Data'!AZ210,"")</f>
        <v/>
      </c>
      <c r="BB5" t="str">
        <f>IF(ISTEXT('Raw Data'!BA210),'Raw Data'!BA210,"")</f>
        <v/>
      </c>
      <c r="BC5" t="str">
        <f>IF(ISTEXT('Raw Data'!BB210),'Raw Data'!BB210,"")</f>
        <v/>
      </c>
      <c r="BD5" t="str">
        <f>IF(ISTEXT('Raw Data'!BC210),'Raw Data'!BC210,"")</f>
        <v/>
      </c>
      <c r="BE5" t="str">
        <f>IF(ISTEXT('Raw Data'!BD210),'Raw Data'!BD210,"")</f>
        <v/>
      </c>
      <c r="BF5" t="str">
        <f>IF(ISTEXT('Raw Data'!BE210),'Raw Data'!BE210,"")</f>
        <v/>
      </c>
      <c r="BG5" t="str">
        <f>IF(ISTEXT('Raw Data'!BF210),'Raw Data'!BF210,"")</f>
        <v>V9/V10</v>
      </c>
      <c r="BH5" t="str">
        <f>IF(ISTEXT('Raw Data'!BG210),'Raw Data'!BG210,"")</f>
        <v/>
      </c>
      <c r="BI5" t="str">
        <f>IF(ISTEXT('Raw Data'!BH210),'Raw Data'!BH210,"")</f>
        <v/>
      </c>
      <c r="BJ5" t="str">
        <f>IF(ISTEXT('Raw Data'!BI210),'Raw Data'!BI210,"")</f>
        <v/>
      </c>
      <c r="BK5" t="str">
        <f>IF(ISTEXT('Raw Data'!BJ210),'Raw Data'!BJ210,"")</f>
        <v/>
      </c>
      <c r="BL5" t="str">
        <f>IF(ISTEXT('Raw Data'!BK210),'Raw Data'!BK210,"")</f>
        <v/>
      </c>
      <c r="BM5" t="str">
        <f>IF(ISTEXT('Raw Data'!BL210),'Raw Data'!BL210,"")</f>
        <v/>
      </c>
      <c r="BN5" t="str">
        <f>IF(ISTEXT('Raw Data'!BM210),'Raw Data'!BM210,"")</f>
        <v>V12/V15</v>
      </c>
      <c r="BO5" t="str">
        <f>IF(ISTEXT('Raw Data'!BN210),'Raw Data'!BN210,"")</f>
        <v/>
      </c>
      <c r="BP5" t="str">
        <f>IF(ISTEXT('Raw Data'!BO210),'Raw Data'!BO210,"")</f>
        <v/>
      </c>
      <c r="BQ5" t="str">
        <f>IF(ISTEXT('Raw Data'!BP210),'Raw Data'!BP210,"")</f>
        <v/>
      </c>
      <c r="BR5" t="str">
        <f>IF(ISTEXT('Raw Data'!BQ210),'Raw Data'!BQ210,"")</f>
        <v/>
      </c>
      <c r="BS5" t="str">
        <f>IF(ISTEXT('Raw Data'!BR210),'Raw Data'!BR210,"")</f>
        <v/>
      </c>
      <c r="BT5" t="str">
        <f>IF(ISTEXT('Raw Data'!BS210),'Raw Data'!BS210,"")</f>
        <v/>
      </c>
      <c r="BU5" t="str">
        <f>IF(ISTEXT('Raw Data'!BT210),'Raw Data'!BT210,"")</f>
        <v>V14/V17</v>
      </c>
      <c r="BV5" t="str">
        <f>IF(ISTEXT('Raw Data'!BU210),'Raw Data'!BU210,"")</f>
        <v/>
      </c>
      <c r="BW5" t="str">
        <f>IF(ISTEXT('Raw Data'!BV210),'Raw Data'!BV210,"")</f>
        <v/>
      </c>
      <c r="BX5" t="str">
        <f>IF(ISTEXT('Raw Data'!BW210),'Raw Data'!BW210,"")</f>
        <v>V16/VT</v>
      </c>
      <c r="BY5" t="str">
        <f>IF(ISTEXT('Raw Data'!BX210),'Raw Data'!BX210,"")</f>
        <v/>
      </c>
      <c r="BZ5" t="str">
        <f>IF(ISTEXT('Raw Data'!BY210),'Raw Data'!BY210,"")</f>
        <v/>
      </c>
      <c r="CA5" t="str">
        <f>IF(ISTEXT('Raw Data'!BZ210),'Raw Data'!BZ210,"")</f>
        <v/>
      </c>
      <c r="CB5" t="str">
        <f>IF(ISTEXT('Raw Data'!CA210),'Raw Data'!CA210,"")</f>
        <v>V18/R1</v>
      </c>
      <c r="CC5" t="str">
        <f>IF(ISTEXT('Raw Data'!CB210),'Raw Data'!CB210,"")</f>
        <v/>
      </c>
      <c r="CD5" t="str">
        <f>IF(ISTEXT('Raw Data'!CC210),'Raw Data'!CC210,"")</f>
        <v/>
      </c>
      <c r="CE5" t="str">
        <f>IF(ISTEXT('Raw Data'!CD210),'Raw Data'!CD210,"")</f>
        <v>R1</v>
      </c>
      <c r="CF5" t="str">
        <f>IF(ISTEXT('Raw Data'!CE210),'Raw Data'!CE210,"")</f>
        <v/>
      </c>
      <c r="CG5" t="str">
        <f>IF(ISTEXT('Raw Data'!CF210),'Raw Data'!CF210,"")</f>
        <v/>
      </c>
      <c r="CH5" t="str">
        <f>IF(ISTEXT('Raw Data'!CG210),'Raw Data'!CG210,"")</f>
        <v/>
      </c>
      <c r="CI5" t="str">
        <f>IF(ISTEXT('Raw Data'!CH210),'Raw Data'!CH210,"")</f>
        <v>R1/R2</v>
      </c>
      <c r="CJ5" t="str">
        <f>IF(ISTEXT('Raw Data'!CI210),'Raw Data'!CI210,"")</f>
        <v/>
      </c>
      <c r="CK5" t="str">
        <f>IF(ISTEXT('Raw Data'!CJ210),'Raw Data'!CJ210,"")</f>
        <v/>
      </c>
      <c r="CL5" t="str">
        <f>IF(ISTEXT('Raw Data'!CK210),'Raw Data'!CK210,"")</f>
        <v>R1/R2</v>
      </c>
      <c r="CM5" t="str">
        <f>IF(ISTEXT('Raw Data'!CL210),'Raw Data'!CL210,"")</f>
        <v/>
      </c>
      <c r="CN5" t="str">
        <f>IF(ISTEXT('Raw Data'!CM210),'Raw Data'!CM210,"")</f>
        <v/>
      </c>
      <c r="CO5" t="str">
        <f>IF(ISTEXT('Raw Data'!CN210),'Raw Data'!CN210,"")</f>
        <v/>
      </c>
      <c r="CP5" t="str">
        <f>IF(ISTEXT('Raw Data'!CO210),'Raw Data'!CO210,"")</f>
        <v>R2/R3</v>
      </c>
      <c r="CQ5" t="str">
        <f>IF(ISTEXT('Raw Data'!CP210),'Raw Data'!CP210,"")</f>
        <v/>
      </c>
      <c r="CR5" t="str">
        <f>IF(ISTEXT('Raw Data'!CQ210),'Raw Data'!CQ210,"")</f>
        <v>R2/R3</v>
      </c>
      <c r="CS5" t="str">
        <f>IF(ISTEXT('Raw Data'!CR210),'Raw Data'!CR210,"")</f>
        <v/>
      </c>
      <c r="CT5" t="str">
        <f>IF(ISTEXT('Raw Data'!CS210),'Raw Data'!CS210,"")</f>
        <v/>
      </c>
      <c r="CU5" t="str">
        <f>IF(ISTEXT('Raw Data'!CT210),'Raw Data'!CT210,"")</f>
        <v/>
      </c>
      <c r="CV5" t="str">
        <f>IF(ISTEXT('Raw Data'!CU210),'Raw Data'!CU210,"")</f>
        <v/>
      </c>
      <c r="CW5" t="str">
        <f>IF(ISTEXT('Raw Data'!CV210),'Raw Data'!CV210,"")</f>
        <v>R3</v>
      </c>
      <c r="CX5" t="str">
        <f>IF(ISTEXT('Raw Data'!CW210),'Raw Data'!CW210,"")</f>
        <v/>
      </c>
      <c r="CY5" t="str">
        <f>IF(ISTEXT('Raw Data'!CX210),'Raw Data'!CX210,"")</f>
        <v/>
      </c>
      <c r="CZ5" t="str">
        <f>IF(ISTEXT('Raw Data'!CY210),'Raw Data'!CY210,"")</f>
        <v/>
      </c>
      <c r="DA5" t="str">
        <f>IF(ISTEXT('Raw Data'!CZ210),'Raw Data'!CZ210,"")</f>
        <v/>
      </c>
      <c r="DB5" t="str">
        <f>IF(ISTEXT('Raw Data'!DA210),'Raw Data'!DA210,"")</f>
        <v/>
      </c>
      <c r="DC5" t="str">
        <f>IF(ISTEXT('Raw Data'!DB210),'Raw Data'!DB210,"")</f>
        <v/>
      </c>
      <c r="DD5" t="str">
        <f>IF(ISTEXT('Raw Data'!DC210),'Raw Data'!DC210,"")</f>
        <v>R4/R3</v>
      </c>
      <c r="DE5" t="str">
        <f>IF(ISTEXT('Raw Data'!DD210),'Raw Data'!DD210,"")</f>
        <v/>
      </c>
      <c r="DF5" t="str">
        <f>IF(ISTEXT('Raw Data'!DE210),'Raw Data'!DE210,"")</f>
        <v/>
      </c>
      <c r="DG5" t="str">
        <f>IF(ISTEXT('Raw Data'!DF210),'Raw Data'!DF210,"")</f>
        <v/>
      </c>
      <c r="DH5" t="str">
        <f>IF(ISTEXT('Raw Data'!DG210),'Raw Data'!DG210,"")</f>
        <v/>
      </c>
      <c r="DI5" t="str">
        <f>IF(ISTEXT('Raw Data'!DH210),'Raw Data'!DH210,"")</f>
        <v/>
      </c>
      <c r="DJ5" t="str">
        <f>IF(ISTEXT('Raw Data'!DI210),'Raw Data'!DI210,"")</f>
        <v/>
      </c>
      <c r="DK5" t="str">
        <f>IF(ISTEXT('Raw Data'!DJ210),'Raw Data'!DJ210,"")</f>
        <v/>
      </c>
      <c r="DL5" t="str">
        <f>IF(ISTEXT('Raw Data'!DK210),'Raw Data'!DK210,"")</f>
        <v>R4/R5</v>
      </c>
      <c r="DM5" t="str">
        <f>IF(ISTEXT('Raw Data'!DL210),'Raw Data'!DL210,"")</f>
        <v/>
      </c>
      <c r="DN5" t="str">
        <f>IF(ISTEXT('Raw Data'!DM210),'Raw Data'!DM210,"")</f>
        <v/>
      </c>
      <c r="DO5" t="str">
        <f>IF(ISTEXT('Raw Data'!DN210),'Raw Data'!DN210,"")</f>
        <v/>
      </c>
      <c r="DP5" t="str">
        <f>IF(ISTEXT('Raw Data'!DO210),'Raw Data'!DO210,"")</f>
        <v/>
      </c>
      <c r="DQ5" t="str">
        <f>IF(ISTEXT('Raw Data'!DP210),'Raw Data'!DP210,"")</f>
        <v/>
      </c>
      <c r="DR5" t="str">
        <f>IF(ISTEXT('Raw Data'!DQ210),'Raw Data'!DQ210,"")</f>
        <v>R4/R5</v>
      </c>
      <c r="DS5" t="str">
        <f>IF(ISTEXT('Raw Data'!DR210),'Raw Data'!DR210,"")</f>
        <v/>
      </c>
      <c r="DT5" t="str">
        <f>IF(ISTEXT('Raw Data'!DS210),'Raw Data'!DS210,"")</f>
        <v/>
      </c>
      <c r="DU5" t="str">
        <f>IF(ISTEXT('Raw Data'!DT210),'Raw Data'!DT210,"")</f>
        <v/>
      </c>
      <c r="DV5" t="str">
        <f>IF(ISTEXT('Raw Data'!DU210),'Raw Data'!DU210,"")</f>
        <v/>
      </c>
      <c r="DW5" t="str">
        <f>IF(ISTEXT('Raw Data'!DV210),'Raw Data'!DV210,"")</f>
        <v/>
      </c>
      <c r="DX5" t="str">
        <f>IF(ISTEXT('Raw Data'!DW210),'Raw Data'!DW210,"")</f>
        <v/>
      </c>
      <c r="DY5" t="str">
        <f>IF(ISTEXT('Raw Data'!DX210),'Raw Data'!DX210,"")</f>
        <v/>
      </c>
      <c r="DZ5" t="str">
        <f>IF(ISTEXT('Raw Data'!DY210),'Raw Data'!DY210,"")</f>
        <v/>
      </c>
      <c r="EA5" t="str">
        <f>IF(ISTEXT('Raw Data'!DZ210),'Raw Data'!DZ210,"")</f>
        <v>R5/R6</v>
      </c>
      <c r="EB5" t="str">
        <f>IF(ISTEXT('Raw Data'!EA210),'Raw Data'!EA210,"")</f>
        <v/>
      </c>
      <c r="EC5" t="str">
        <f>IF(ISTEXT('Raw Data'!EB210),'Raw Data'!EB210,"")</f>
        <v/>
      </c>
      <c r="ED5" t="str">
        <f>IF(ISTEXT('Raw Data'!EC210),'Raw Data'!EC210,"")</f>
        <v/>
      </c>
      <c r="EE5" t="str">
        <f>IF(ISTEXT('Raw Data'!ED210),'Raw Data'!ED210,"")</f>
        <v/>
      </c>
      <c r="EF5" t="str">
        <f>IF(ISTEXT('Raw Data'!EE210),'Raw Data'!EE210,"")</f>
        <v/>
      </c>
      <c r="EG5" t="str">
        <f>IF(ISTEXT('Raw Data'!EF210),'Raw Data'!EF210,"")</f>
        <v/>
      </c>
      <c r="EH5" t="str">
        <f>IF(ISTEXT('Raw Data'!EG210),'Raw Data'!EG210,"")</f>
        <v/>
      </c>
      <c r="EI5" t="str">
        <f>IF(ISTEXT('Raw Data'!EH210),'Raw Data'!EH210,"")</f>
        <v/>
      </c>
      <c r="EJ5" t="str">
        <f>IF(ISTEXT('Raw Data'!EI210),'Raw Data'!EI210,"")</f>
        <v/>
      </c>
      <c r="EK5" t="str">
        <f>IF(ISTEXT('Raw Data'!EJ210),'Raw Data'!EJ210,"")</f>
        <v/>
      </c>
      <c r="EL5" t="str">
        <f>IF(ISTEXT('Raw Data'!EK210),'Raw Data'!EK210,"")</f>
        <v/>
      </c>
      <c r="EM5" t="str">
        <f>IF(ISTEXT('Raw Data'!EL210),'Raw Data'!EL210,"")</f>
        <v/>
      </c>
      <c r="EN5" t="str">
        <f>IF(ISTEXT('Raw Data'!EM210),'Raw Data'!EM210,"")</f>
        <v/>
      </c>
      <c r="EO5" t="str">
        <f>IF(ISTEXT('Raw Data'!EN210),'Raw Data'!EN210,"")</f>
        <v/>
      </c>
      <c r="EP5" t="str">
        <f>IF(ISTEXT('Raw Data'!EO210),'Raw Data'!EO210,"")</f>
        <v/>
      </c>
      <c r="EQ5" t="str">
        <f>IF(ISTEXT('Raw Data'!EP210),'Raw Data'!EP210,"")</f>
        <v/>
      </c>
      <c r="ER5" t="str">
        <f>IF(ISTEXT('Raw Data'!EQ210),'Raw Data'!EQ210,"")</f>
        <v/>
      </c>
      <c r="ES5" t="str">
        <f>IF(ISTEXT('Raw Data'!ER210),'Raw Data'!ER210,"")</f>
        <v/>
      </c>
      <c r="ET5" t="str">
        <f>IF(ISTEXT('Raw Data'!ES210),'Raw Data'!ES210,"")</f>
        <v/>
      </c>
      <c r="EU5" t="str">
        <f>IF(ISTEXT('Raw Data'!ET210),'Raw Data'!ET210,"")</f>
        <v/>
      </c>
      <c r="EV5" t="str">
        <f>IF(ISTEXT('Raw Data'!EU210),'Raw Data'!EU210,"")</f>
        <v/>
      </c>
      <c r="EW5" t="str">
        <f>IF(ISTEXT('Raw Data'!EV210),'Raw Data'!EV210,"")</f>
        <v/>
      </c>
      <c r="EX5" t="str">
        <f>IF(ISTEXT('Raw Data'!EW210),'Raw Data'!EW210,"")</f>
        <v/>
      </c>
      <c r="EY5" t="str">
        <f>IF(ISTEXT('Raw Data'!EX210),'Raw Data'!EX210,"")</f>
        <v/>
      </c>
      <c r="EZ5" t="str">
        <f>IF(ISTEXT('Raw Data'!EY210),'Raw Data'!EY210,"")</f>
        <v/>
      </c>
      <c r="FA5" t="str">
        <f>IF(ISTEXT('Raw Data'!EZ210),'Raw Data'!EZ210,"")</f>
        <v/>
      </c>
      <c r="FB5" t="str">
        <f>IF(ISTEXT('Raw Data'!FA210),'Raw Data'!FA210,"")</f>
        <v/>
      </c>
      <c r="FC5" t="str">
        <f>IF(ISTEXT('Raw Data'!FB210),'Raw Data'!FB210,"")</f>
        <v/>
      </c>
      <c r="FD5" t="str">
        <f>IF(ISTEXT('Raw Data'!FC210),'Raw Data'!FC210,"")</f>
        <v/>
      </c>
      <c r="FE5" t="str">
        <f>IF(ISTEXT('Raw Data'!FD210),'Raw Data'!FD210,"")</f>
        <v/>
      </c>
      <c r="FF5" t="str">
        <f>IF(ISTEXT('Raw Data'!FE210),'Raw Data'!FE210,"")</f>
        <v/>
      </c>
      <c r="FG5" t="str">
        <f>IF(ISTEXT('Raw Data'!FF210),'Raw Data'!FF210,"")</f>
        <v/>
      </c>
      <c r="FH5" t="str">
        <f>IF(ISTEXT('Raw Data'!FG210),'Raw Data'!FG210,"")</f>
        <v/>
      </c>
      <c r="FI5" t="str">
        <f>IF(ISTEXT('Raw Data'!FH210),'Raw Data'!FH210,"")</f>
        <v/>
      </c>
      <c r="FJ5" t="str">
        <f>IF(ISTEXT('Raw Data'!FI210),'Raw Data'!FI210,"")</f>
        <v/>
      </c>
      <c r="FK5" t="str">
        <f>IF(ISTEXT('Raw Data'!FJ210),'Raw Data'!FJ210,"")</f>
        <v/>
      </c>
      <c r="FL5" t="str">
        <f>IF(ISTEXT('Raw Data'!FK210),'Raw Data'!FK210,"")</f>
        <v/>
      </c>
      <c r="FM5" t="str">
        <f>IF(ISTEXT('Raw Data'!FL210),'Raw Data'!FL210,"")</f>
        <v/>
      </c>
      <c r="FN5" t="str">
        <f>IF(ISTEXT('Raw Data'!FM210),'Raw Data'!FM210,"")</f>
        <v/>
      </c>
      <c r="FO5" t="str">
        <f>IF(ISTEXT('Raw Data'!FN210),'Raw Data'!FN210,"")</f>
        <v/>
      </c>
      <c r="FP5" t="str">
        <f>IF(ISTEXT('Raw Data'!FO210),'Raw Data'!FO210,"")</f>
        <v/>
      </c>
      <c r="FQ5" t="str">
        <f>IF(ISTEXT('Raw Data'!FP210),'Raw Data'!FP210,"")</f>
        <v/>
      </c>
      <c r="FR5" t="str">
        <f>IF(ISTEXT('Raw Data'!FQ210),'Raw Data'!FQ210,"")</f>
        <v/>
      </c>
      <c r="FS5" t="str">
        <f>IF(ISTEXT('Raw Data'!FR210),'Raw Data'!FR210,"")</f>
        <v/>
      </c>
    </row>
    <row r="6" spans="1:175" x14ac:dyDescent="0.25">
      <c r="A6" s="5" t="s">
        <v>5</v>
      </c>
      <c r="B6" s="8" t="s">
        <v>8</v>
      </c>
      <c r="C6" s="5">
        <f>'Raw Data'!B5</f>
        <v>80</v>
      </c>
      <c r="D6" s="5">
        <f>'Raw Data'!C5</f>
        <v>80</v>
      </c>
      <c r="E6" s="5">
        <f>'Raw Data'!D5</f>
        <v>80</v>
      </c>
      <c r="F6" s="5">
        <f>'Raw Data'!E5</f>
        <v>80</v>
      </c>
      <c r="G6" s="5">
        <f>'Raw Data'!F5</f>
        <v>80</v>
      </c>
      <c r="H6" s="5">
        <f>'Raw Data'!G5</f>
        <v>80</v>
      </c>
      <c r="I6" s="5">
        <f>'Raw Data'!H5</f>
        <v>80</v>
      </c>
      <c r="J6" s="5">
        <f>'Raw Data'!I5</f>
        <v>80</v>
      </c>
      <c r="K6" s="5">
        <f>'Raw Data'!J5</f>
        <v>80</v>
      </c>
      <c r="L6" s="5">
        <f>'Raw Data'!K5</f>
        <v>80</v>
      </c>
      <c r="M6" s="5">
        <f>'Raw Data'!L5</f>
        <v>90</v>
      </c>
      <c r="N6" s="5">
        <f>'Raw Data'!M5</f>
        <v>100</v>
      </c>
      <c r="O6" s="5">
        <f>'Raw Data'!N5</f>
        <v>110</v>
      </c>
      <c r="P6" s="5">
        <f>'Raw Data'!O5</f>
        <v>120</v>
      </c>
      <c r="Q6" s="5">
        <f>'Raw Data'!P5</f>
        <v>130</v>
      </c>
      <c r="R6" s="5">
        <f>'Raw Data'!Q5</f>
        <v>140</v>
      </c>
      <c r="S6" s="5">
        <f>'Raw Data'!R5</f>
        <v>150</v>
      </c>
      <c r="T6" s="5">
        <f>'Raw Data'!S5</f>
        <v>160</v>
      </c>
      <c r="U6" s="5">
        <f>'Raw Data'!T5</f>
        <v>170</v>
      </c>
      <c r="V6" s="5">
        <f>'Raw Data'!U5</f>
        <v>180</v>
      </c>
      <c r="W6" s="5">
        <f>'Raw Data'!V5</f>
        <v>190</v>
      </c>
      <c r="X6" s="5">
        <f>'Raw Data'!W5</f>
        <v>200</v>
      </c>
      <c r="Y6" s="5">
        <f>'Raw Data'!X5</f>
        <v>210</v>
      </c>
      <c r="Z6" s="5">
        <f>'Raw Data'!Y5</f>
        <v>220</v>
      </c>
      <c r="AA6" s="5">
        <f>'Raw Data'!Z5</f>
        <v>230</v>
      </c>
      <c r="AB6" s="5">
        <f>'Raw Data'!AA5</f>
        <v>240</v>
      </c>
      <c r="AC6" s="5">
        <f>'Raw Data'!AB5</f>
        <v>250</v>
      </c>
      <c r="AD6" s="5">
        <f>'Raw Data'!AC5</f>
        <v>260</v>
      </c>
      <c r="AE6" s="5">
        <f>'Raw Data'!AD5</f>
        <v>275</v>
      </c>
      <c r="AF6" s="5">
        <f>'Raw Data'!AE5</f>
        <v>290</v>
      </c>
      <c r="AG6" s="5">
        <f>'Raw Data'!AF5</f>
        <v>305</v>
      </c>
      <c r="AH6" s="5">
        <f>'Raw Data'!AG5</f>
        <v>320</v>
      </c>
      <c r="AI6" s="5">
        <f>'Raw Data'!AH5</f>
        <v>335</v>
      </c>
      <c r="AJ6" s="5">
        <f>'Raw Data'!AI5</f>
        <v>350</v>
      </c>
      <c r="AK6" s="5">
        <f>'Raw Data'!AJ5</f>
        <v>365</v>
      </c>
      <c r="AL6" s="5">
        <f>'Raw Data'!AK5</f>
        <v>380</v>
      </c>
      <c r="AM6" s="5">
        <f>'Raw Data'!AL5</f>
        <v>395</v>
      </c>
      <c r="AN6" s="5">
        <f>'Raw Data'!AM5</f>
        <v>410</v>
      </c>
      <c r="AO6" s="5">
        <f>'Raw Data'!AN5</f>
        <v>425</v>
      </c>
      <c r="AP6" s="5">
        <f>'Raw Data'!AO5</f>
        <v>440</v>
      </c>
      <c r="AQ6" s="5">
        <f>'Raw Data'!AP5</f>
        <v>455</v>
      </c>
      <c r="AR6" s="5">
        <f>'Raw Data'!AQ5</f>
        <v>470</v>
      </c>
      <c r="AS6" s="5">
        <f>'Raw Data'!AR5</f>
        <v>485</v>
      </c>
      <c r="AT6" s="5">
        <f>'Raw Data'!AS5</f>
        <v>500</v>
      </c>
      <c r="AU6" s="5">
        <f>'Raw Data'!AT5</f>
        <v>520</v>
      </c>
      <c r="AV6" s="5">
        <f>'Raw Data'!AU5</f>
        <v>540</v>
      </c>
      <c r="AW6" s="5">
        <f>'Raw Data'!AV5</f>
        <v>560</v>
      </c>
      <c r="AX6" s="5">
        <f>'Raw Data'!AW5</f>
        <v>580</v>
      </c>
      <c r="AY6" s="5">
        <f>'Raw Data'!AX5</f>
        <v>600</v>
      </c>
      <c r="AZ6" s="5">
        <f>'Raw Data'!AY5</f>
        <v>620</v>
      </c>
      <c r="BA6" s="5">
        <f>'Raw Data'!AZ5</f>
        <v>640</v>
      </c>
      <c r="BB6" s="5">
        <f>'Raw Data'!BA5</f>
        <v>660</v>
      </c>
      <c r="BC6" s="5">
        <f>'Raw Data'!BB5</f>
        <v>680</v>
      </c>
      <c r="BD6" s="5">
        <f>'Raw Data'!BC5</f>
        <v>700</v>
      </c>
      <c r="BE6" s="5">
        <f>'Raw Data'!BD5</f>
        <v>720</v>
      </c>
      <c r="BF6" s="5">
        <f>'Raw Data'!BE5</f>
        <v>740</v>
      </c>
      <c r="BG6" s="5">
        <f>'Raw Data'!BF5</f>
        <v>760</v>
      </c>
      <c r="BH6" s="5">
        <f>'Raw Data'!BG5</f>
        <v>780</v>
      </c>
      <c r="BI6" s="5">
        <f>'Raw Data'!BH5</f>
        <v>800</v>
      </c>
      <c r="BJ6" s="5">
        <f>'Raw Data'!BI5</f>
        <v>820</v>
      </c>
      <c r="BK6" s="5">
        <f>'Raw Data'!BJ5</f>
        <v>840</v>
      </c>
      <c r="BL6" s="5">
        <f>'Raw Data'!BK5</f>
        <v>860</v>
      </c>
      <c r="BM6" s="5">
        <f>'Raw Data'!BL5</f>
        <v>880</v>
      </c>
      <c r="BN6" s="5">
        <f>'Raw Data'!BM5</f>
        <v>900</v>
      </c>
      <c r="BO6" s="5">
        <f>'Raw Data'!BN5</f>
        <v>910</v>
      </c>
      <c r="BP6" s="5">
        <f>'Raw Data'!BO5</f>
        <v>920</v>
      </c>
      <c r="BQ6" s="5">
        <f>'Raw Data'!BP5</f>
        <v>930</v>
      </c>
      <c r="BR6" s="5">
        <f>'Raw Data'!BQ5</f>
        <v>940</v>
      </c>
      <c r="BS6" s="5">
        <f>'Raw Data'!BR5</f>
        <v>950</v>
      </c>
      <c r="BT6" s="5">
        <f>'Raw Data'!BS5</f>
        <v>955</v>
      </c>
      <c r="BU6" s="5">
        <f>'Raw Data'!BT5</f>
        <v>960</v>
      </c>
      <c r="BV6" s="5">
        <f>'Raw Data'!BU5</f>
        <v>965</v>
      </c>
      <c r="BW6" s="5">
        <f>'Raw Data'!BV5</f>
        <v>970</v>
      </c>
      <c r="BX6" s="5">
        <f>'Raw Data'!BW5</f>
        <v>975</v>
      </c>
      <c r="BY6" s="5">
        <f>'Raw Data'!BX5</f>
        <v>980</v>
      </c>
      <c r="BZ6" s="5">
        <f>'Raw Data'!BY5</f>
        <v>985</v>
      </c>
      <c r="CA6" s="5">
        <f>'Raw Data'!BZ5</f>
        <v>990</v>
      </c>
      <c r="CB6" s="5">
        <f>'Raw Data'!CA5</f>
        <v>995</v>
      </c>
      <c r="CC6" s="5">
        <f>'Raw Data'!CB5</f>
        <v>1000</v>
      </c>
      <c r="CD6" s="5">
        <f>'Raw Data'!CC5</f>
        <v>1005</v>
      </c>
      <c r="CE6" s="5">
        <f>'Raw Data'!CD5</f>
        <v>1010</v>
      </c>
      <c r="CF6" s="5">
        <f>'Raw Data'!CE5</f>
        <v>1015</v>
      </c>
      <c r="CG6" s="5">
        <f>'Raw Data'!CF5</f>
        <v>1020</v>
      </c>
      <c r="CH6" s="5">
        <f>'Raw Data'!CG5</f>
        <v>1025</v>
      </c>
      <c r="CI6" s="5">
        <f>'Raw Data'!CH5</f>
        <v>1030</v>
      </c>
      <c r="CJ6" s="5">
        <f>'Raw Data'!CI5</f>
        <v>1035</v>
      </c>
      <c r="CK6" s="5">
        <f>'Raw Data'!CJ5</f>
        <v>1040</v>
      </c>
      <c r="CL6" s="5">
        <f>'Raw Data'!CK5</f>
        <v>1045</v>
      </c>
      <c r="CM6" s="5">
        <f>'Raw Data'!CL5</f>
        <v>1050</v>
      </c>
      <c r="CN6" s="5">
        <f>'Raw Data'!CM5</f>
        <v>1050</v>
      </c>
      <c r="CO6" s="5">
        <f>'Raw Data'!CN5</f>
        <v>1050</v>
      </c>
      <c r="CP6" s="5">
        <f>'Raw Data'!CO5</f>
        <v>1050</v>
      </c>
      <c r="CQ6" s="5">
        <f>'Raw Data'!CP5</f>
        <v>1050</v>
      </c>
      <c r="CR6" s="5">
        <f>'Raw Data'!CQ5</f>
        <v>1050</v>
      </c>
      <c r="CS6" s="5">
        <f>'Raw Data'!CR5</f>
        <v>1050</v>
      </c>
      <c r="CT6" s="5">
        <f>'Raw Data'!CS5</f>
        <v>1050</v>
      </c>
      <c r="CU6" s="5">
        <f>'Raw Data'!CT5</f>
        <v>1050</v>
      </c>
      <c r="CV6" s="5">
        <f>'Raw Data'!CU5</f>
        <v>1050</v>
      </c>
      <c r="CW6" s="5">
        <f>'Raw Data'!CV5</f>
        <v>1050</v>
      </c>
      <c r="CX6" s="5">
        <f>'Raw Data'!CW5</f>
        <v>1050</v>
      </c>
      <c r="CY6" s="5">
        <f>'Raw Data'!CX5</f>
        <v>1050</v>
      </c>
      <c r="CZ6" s="5">
        <f>'Raw Data'!CY5</f>
        <v>1050</v>
      </c>
      <c r="DA6" s="5">
        <f>'Raw Data'!CZ5</f>
        <v>1050</v>
      </c>
      <c r="DB6" s="5">
        <f>'Raw Data'!DA5</f>
        <v>1050</v>
      </c>
      <c r="DC6" s="5">
        <f>'Raw Data'!DB5</f>
        <v>1050</v>
      </c>
      <c r="DD6" s="5">
        <f>'Raw Data'!DC5</f>
        <v>1050</v>
      </c>
      <c r="DE6" s="5">
        <f>'Raw Data'!DD5</f>
        <v>1050</v>
      </c>
      <c r="DF6" s="5">
        <f>'Raw Data'!DE5</f>
        <v>1050</v>
      </c>
      <c r="DG6" s="5">
        <f>'Raw Data'!DF5</f>
        <v>1050</v>
      </c>
      <c r="DH6" s="5">
        <f>'Raw Data'!DG5</f>
        <v>1050</v>
      </c>
      <c r="DI6" s="5">
        <f>'Raw Data'!DH5</f>
        <v>1050</v>
      </c>
      <c r="DJ6" s="5">
        <f>'Raw Data'!DI5</f>
        <v>1050</v>
      </c>
      <c r="DK6" s="5">
        <f>'Raw Data'!DJ5</f>
        <v>1050</v>
      </c>
      <c r="DL6" s="5">
        <f>'Raw Data'!DK5</f>
        <v>1050</v>
      </c>
      <c r="DM6" s="5">
        <f>'Raw Data'!DL5</f>
        <v>1050</v>
      </c>
      <c r="DN6" s="5">
        <f>'Raw Data'!DM5</f>
        <v>1050</v>
      </c>
      <c r="DO6" s="5">
        <f>'Raw Data'!DN5</f>
        <v>1050</v>
      </c>
      <c r="DP6" s="5">
        <f>'Raw Data'!DO5</f>
        <v>1050</v>
      </c>
      <c r="DQ6" s="5">
        <f>'Raw Data'!DP5</f>
        <v>1050</v>
      </c>
      <c r="DR6" s="5">
        <f>'Raw Data'!DQ5</f>
        <v>1050</v>
      </c>
      <c r="DS6" s="5">
        <f>'Raw Data'!DR5</f>
        <v>1050</v>
      </c>
      <c r="DT6" s="5">
        <f>'Raw Data'!DS5</f>
        <v>1050</v>
      </c>
      <c r="DU6" s="5">
        <f>'Raw Data'!DT5</f>
        <v>1050</v>
      </c>
      <c r="DV6" s="5">
        <f>'Raw Data'!DU5</f>
        <v>1050</v>
      </c>
      <c r="DW6" s="5">
        <f>'Raw Data'!DV5</f>
        <v>1050</v>
      </c>
      <c r="DX6" s="5">
        <f>'Raw Data'!DW5</f>
        <v>1050</v>
      </c>
      <c r="DY6" s="5">
        <f>'Raw Data'!DX5</f>
        <v>1050</v>
      </c>
      <c r="DZ6" s="5">
        <f>'Raw Data'!DY5</f>
        <v>1050</v>
      </c>
      <c r="EA6" s="5">
        <f>'Raw Data'!DZ5</f>
        <v>1050</v>
      </c>
      <c r="EB6" s="5">
        <f>'Raw Data'!EA5</f>
        <v>1050</v>
      </c>
      <c r="EC6" s="5">
        <f>'Raw Data'!EB5</f>
        <v>1050</v>
      </c>
      <c r="ED6" s="5">
        <f>'Raw Data'!EC5</f>
        <v>1050</v>
      </c>
      <c r="EE6" s="5">
        <f>'Raw Data'!ED5</f>
        <v>1050</v>
      </c>
      <c r="EF6" s="5">
        <f>'Raw Data'!EE5</f>
        <v>1050</v>
      </c>
      <c r="EG6" s="5">
        <f>'Raw Data'!EF5</f>
        <v>1050</v>
      </c>
      <c r="EH6" s="5">
        <f>'Raw Data'!EG5</f>
        <v>1050</v>
      </c>
      <c r="EI6" s="5">
        <f>'Raw Data'!EH5</f>
        <v>1050</v>
      </c>
      <c r="EJ6" s="5">
        <f>'Raw Data'!EI5</f>
        <v>1050</v>
      </c>
      <c r="EK6" s="5">
        <f>'Raw Data'!EJ5</f>
        <v>1050</v>
      </c>
      <c r="EL6" s="5">
        <f>'Raw Data'!EK5</f>
        <v>1050</v>
      </c>
      <c r="EM6" s="5">
        <f>'Raw Data'!EL5</f>
        <v>1050</v>
      </c>
      <c r="EN6" s="5">
        <f>'Raw Data'!EM5</f>
        <v>1050</v>
      </c>
      <c r="EO6" s="5">
        <f>'Raw Data'!EN5</f>
        <v>1050</v>
      </c>
      <c r="EP6" s="5">
        <f>'Raw Data'!EO5</f>
        <v>1050</v>
      </c>
      <c r="EQ6" s="5">
        <f>'Raw Data'!EP5</f>
        <v>1050</v>
      </c>
      <c r="ER6" s="5">
        <f>'Raw Data'!EQ5</f>
        <v>1050</v>
      </c>
      <c r="ES6" s="5">
        <f>'Raw Data'!ER5</f>
        <v>1050</v>
      </c>
      <c r="ET6" s="5">
        <f>'Raw Data'!ES5</f>
        <v>1050</v>
      </c>
      <c r="EU6" s="5">
        <f>'Raw Data'!ET5</f>
        <v>1050</v>
      </c>
      <c r="EV6" s="5">
        <f>'Raw Data'!EU5</f>
        <v>1050</v>
      </c>
      <c r="EW6" s="5">
        <f>'Raw Data'!EV5</f>
        <v>1050</v>
      </c>
      <c r="EX6" s="5">
        <f>'Raw Data'!EW5</f>
        <v>1050</v>
      </c>
      <c r="EY6" s="5">
        <f>'Raw Data'!EX5</f>
        <v>1050</v>
      </c>
      <c r="EZ6" s="5">
        <f>'Raw Data'!EY5</f>
        <v>1050</v>
      </c>
      <c r="FA6" s="5">
        <f>'Raw Data'!EZ5</f>
        <v>1050</v>
      </c>
      <c r="FB6" s="5">
        <f>'Raw Data'!FA5</f>
        <v>1050</v>
      </c>
      <c r="FC6" s="5">
        <f>'Raw Data'!FB5</f>
        <v>1050</v>
      </c>
      <c r="FD6" s="5">
        <f>'Raw Data'!FC5</f>
        <v>1050</v>
      </c>
      <c r="FE6" s="5">
        <f>'Raw Data'!FD5</f>
        <v>1050</v>
      </c>
      <c r="FF6" s="5">
        <f>'Raw Data'!FE5</f>
        <v>1050</v>
      </c>
      <c r="FG6" s="5">
        <f>'Raw Data'!FF5</f>
        <v>1050</v>
      </c>
      <c r="FH6" s="5">
        <f>'Raw Data'!FG5</f>
        <v>1050</v>
      </c>
      <c r="FI6" s="5">
        <f>'Raw Data'!FH5</f>
        <v>1050</v>
      </c>
      <c r="FJ6" s="5">
        <f>'Raw Data'!FI5</f>
        <v>1050</v>
      </c>
      <c r="FK6" s="5">
        <f>'Raw Data'!FJ5</f>
        <v>1050</v>
      </c>
      <c r="FL6" s="5">
        <f>'Raw Data'!FK5</f>
        <v>1050</v>
      </c>
      <c r="FM6" s="5">
        <f>'Raw Data'!FL5</f>
        <v>1050</v>
      </c>
      <c r="FN6" s="5">
        <f>'Raw Data'!FM5</f>
        <v>1050</v>
      </c>
      <c r="FO6" s="5">
        <f>'Raw Data'!FN5</f>
        <v>1050</v>
      </c>
      <c r="FP6" s="5">
        <f>'Raw Data'!FO5</f>
        <v>1050</v>
      </c>
      <c r="FQ6" s="5">
        <f>'Raw Data'!FP5</f>
        <v>1050</v>
      </c>
      <c r="FR6" s="5">
        <f>'Raw Data'!FQ5</f>
        <v>1050</v>
      </c>
      <c r="FS6" s="5">
        <f>'Raw Data'!FR5</f>
        <v>1050</v>
      </c>
    </row>
    <row r="7" spans="1:175" s="1" customFormat="1" x14ac:dyDescent="0.25">
      <c r="A7" s="6" t="s">
        <v>6</v>
      </c>
      <c r="B7" s="9" t="s">
        <v>9</v>
      </c>
      <c r="C7" s="6">
        <f>'Raw Data'!B11</f>
        <v>0</v>
      </c>
      <c r="D7" s="6">
        <f>'Raw Data'!C11</f>
        <v>0</v>
      </c>
      <c r="E7" s="6">
        <f>'Raw Data'!D11</f>
        <v>0</v>
      </c>
      <c r="F7" s="6">
        <f>'Raw Data'!E11</f>
        <v>0</v>
      </c>
      <c r="G7" s="6">
        <f>'Raw Data'!F11</f>
        <v>0</v>
      </c>
      <c r="H7" s="6">
        <f>'Raw Data'!G11</f>
        <v>0</v>
      </c>
      <c r="I7" s="6">
        <f>'Raw Data'!H11</f>
        <v>0</v>
      </c>
      <c r="J7" s="6">
        <f>'Raw Data'!I11</f>
        <v>0</v>
      </c>
      <c r="K7" s="6">
        <f>'Raw Data'!J11</f>
        <v>0</v>
      </c>
      <c r="L7" s="6">
        <f>'Raw Data'!K11</f>
        <v>0</v>
      </c>
      <c r="M7" s="6">
        <f>'Raw Data'!L11</f>
        <v>0</v>
      </c>
      <c r="N7" s="6">
        <f>'Raw Data'!M11</f>
        <v>0.01</v>
      </c>
      <c r="O7" s="6">
        <f>'Raw Data'!N11</f>
        <v>0.01</v>
      </c>
      <c r="P7" s="6">
        <f>'Raw Data'!O11</f>
        <v>0.01</v>
      </c>
      <c r="Q7" s="6">
        <f>'Raw Data'!P11</f>
        <v>2.2249999999999999E-2</v>
      </c>
      <c r="R7" s="6">
        <f>'Raw Data'!Q11</f>
        <v>2.8374999999999997E-2</v>
      </c>
      <c r="S7" s="6">
        <f>'Raw Data'!R11</f>
        <v>3.4499999999999996E-2</v>
      </c>
      <c r="T7" s="6">
        <f>'Raw Data'!S11</f>
        <v>4.0625000000000001E-2</v>
      </c>
      <c r="U7" s="6">
        <f>'Raw Data'!T11</f>
        <v>4.675E-2</v>
      </c>
      <c r="V7" s="6">
        <f>'Raw Data'!U11</f>
        <v>5.2874999999999998E-2</v>
      </c>
      <c r="W7" s="6">
        <f>'Raw Data'!V11</f>
        <v>5.8999999999999997E-2</v>
      </c>
      <c r="X7" s="6">
        <f>'Raw Data'!W11</f>
        <v>6.5125000000000002E-2</v>
      </c>
      <c r="Y7" s="6">
        <f>'Raw Data'!X11</f>
        <v>7.1249999999999994E-2</v>
      </c>
      <c r="Z7" s="6">
        <f>'Raw Data'!Y11</f>
        <v>7.7374999999999999E-2</v>
      </c>
      <c r="AA7" s="6">
        <f>'Raw Data'!Z11</f>
        <v>8.3499999999999991E-2</v>
      </c>
      <c r="AB7" s="6">
        <f>'Raw Data'!AA11</f>
        <v>8.9624999999999982E-2</v>
      </c>
      <c r="AC7" s="6">
        <f>'Raw Data'!AB11</f>
        <v>9.5749999999999988E-2</v>
      </c>
      <c r="AD7" s="6">
        <f>'Raw Data'!AC11</f>
        <v>0.10187499999999999</v>
      </c>
      <c r="AE7" s="6">
        <f>'Raw Data'!AD11</f>
        <v>0.10799999999999998</v>
      </c>
      <c r="AF7" s="6">
        <f>'Raw Data'!AE11</f>
        <v>0.11412499999999998</v>
      </c>
      <c r="AG7" s="6">
        <f>'Raw Data'!AF11</f>
        <v>0.12025</v>
      </c>
      <c r="AH7" s="6">
        <f>'Raw Data'!AG11</f>
        <v>0.12637499999999999</v>
      </c>
      <c r="AI7" s="6">
        <f>'Raw Data'!AH11</f>
        <v>0.13250000000000001</v>
      </c>
      <c r="AJ7" s="6">
        <f>'Raw Data'!AI11</f>
        <v>0.138625</v>
      </c>
      <c r="AK7" s="6">
        <f>'Raw Data'!AJ11</f>
        <v>0.14475000000000002</v>
      </c>
      <c r="AL7" s="6">
        <f>'Raw Data'!AK11</f>
        <v>0.15087500000000001</v>
      </c>
      <c r="AM7" s="6">
        <f>'Raw Data'!AL11</f>
        <v>0.157</v>
      </c>
      <c r="AN7" s="6">
        <f>'Raw Data'!AM11</f>
        <v>0.17671428571428571</v>
      </c>
      <c r="AO7" s="6">
        <f>'Raw Data'!AN11</f>
        <v>0.19642857142857142</v>
      </c>
      <c r="AP7" s="6">
        <f>'Raw Data'!AO11</f>
        <v>0.21614285714285714</v>
      </c>
      <c r="AQ7" s="6">
        <f>'Raw Data'!AP11</f>
        <v>0.23585714285714285</v>
      </c>
      <c r="AR7" s="6">
        <f>'Raw Data'!AQ11</f>
        <v>0.25557142857142856</v>
      </c>
      <c r="AS7" s="6">
        <f>'Raw Data'!AR11</f>
        <v>0.27528571428571424</v>
      </c>
      <c r="AT7" s="6">
        <f>'Raw Data'!AS11</f>
        <v>0.29499999999999998</v>
      </c>
      <c r="AU7" s="6">
        <f>'Raw Data'!AT11</f>
        <v>0.32750000000000001</v>
      </c>
      <c r="AV7" s="6">
        <f>'Raw Data'!AU11</f>
        <v>0.36</v>
      </c>
      <c r="AW7" s="6">
        <f>'Raw Data'!AV11</f>
        <v>0.39100000000000001</v>
      </c>
      <c r="AX7" s="6">
        <f>'Raw Data'!AW11</f>
        <v>0.42199999999999999</v>
      </c>
      <c r="AY7" s="6">
        <f>'Raw Data'!AX11</f>
        <v>0.45300000000000001</v>
      </c>
      <c r="AZ7" s="6">
        <f>'Raw Data'!AY11</f>
        <v>0.48399999999999999</v>
      </c>
      <c r="BA7" s="6">
        <f>'Raw Data'!AZ11</f>
        <v>0.51500000000000001</v>
      </c>
      <c r="BB7" s="6">
        <f>'Raw Data'!BA11</f>
        <v>0.54244444444444451</v>
      </c>
      <c r="BC7" s="6">
        <f>'Raw Data'!BB11</f>
        <v>0.56988888888888889</v>
      </c>
      <c r="BD7" s="6">
        <f>'Raw Data'!BC11</f>
        <v>0.59733333333333338</v>
      </c>
      <c r="BE7" s="6">
        <f>'Raw Data'!BD11</f>
        <v>0.62477777777777777</v>
      </c>
      <c r="BF7" s="6">
        <f>'Raw Data'!BE11</f>
        <v>0.65222222222222226</v>
      </c>
      <c r="BG7" s="6">
        <f>'Raw Data'!BF11</f>
        <v>0.67966666666666664</v>
      </c>
      <c r="BH7" s="6">
        <f>'Raw Data'!BG11</f>
        <v>0.70711111111111113</v>
      </c>
      <c r="BI7" s="6">
        <f>'Raw Data'!BH11</f>
        <v>0.73455555555555563</v>
      </c>
      <c r="BJ7" s="6">
        <f>'Raw Data'!BI11</f>
        <v>0.76200000000000001</v>
      </c>
      <c r="BK7" s="6">
        <f>'Raw Data'!BJ11</f>
        <v>0.77880000000000005</v>
      </c>
      <c r="BL7" s="6">
        <f>'Raw Data'!BK11</f>
        <v>0.79559999999999997</v>
      </c>
      <c r="BM7" s="6">
        <f>'Raw Data'!BL11</f>
        <v>0.81240000000000001</v>
      </c>
      <c r="BN7" s="6">
        <f>'Raw Data'!BM11</f>
        <v>0.82919999999999994</v>
      </c>
      <c r="BO7" s="6">
        <f>'Raw Data'!BN11</f>
        <v>0.84599999999999997</v>
      </c>
      <c r="BP7" s="6">
        <f>'Raw Data'!BO11</f>
        <v>0.84677777777777774</v>
      </c>
      <c r="BQ7" s="6">
        <f>'Raw Data'!BP11</f>
        <v>0.84755555555555551</v>
      </c>
      <c r="BR7" s="6">
        <f>'Raw Data'!BQ11</f>
        <v>0.84833333333333327</v>
      </c>
      <c r="BS7" s="6">
        <f>'Raw Data'!BR11</f>
        <v>0.84911111111111104</v>
      </c>
      <c r="BT7" s="6">
        <f>'Raw Data'!BS11</f>
        <v>0.84988888888888892</v>
      </c>
      <c r="BU7" s="6">
        <f>'Raw Data'!BT11</f>
        <v>0.85066666666666668</v>
      </c>
      <c r="BV7" s="6">
        <f>'Raw Data'!BU11</f>
        <v>0.85144444444444445</v>
      </c>
      <c r="BW7" s="6">
        <f>'Raw Data'!BV11</f>
        <v>0.85222222222222221</v>
      </c>
      <c r="BX7" s="6">
        <f>'Raw Data'!BW11</f>
        <v>0.85299999999999998</v>
      </c>
      <c r="BY7" s="6">
        <f>'Raw Data'!BX11</f>
        <v>0.8498</v>
      </c>
      <c r="BZ7" s="6">
        <f>'Raw Data'!BY11</f>
        <v>0.84660000000000002</v>
      </c>
      <c r="CA7" s="6">
        <f>'Raw Data'!BZ11</f>
        <v>0.84339999999999993</v>
      </c>
      <c r="CB7" s="6">
        <f>'Raw Data'!CA11</f>
        <v>0.84019999999999995</v>
      </c>
      <c r="CC7" s="6">
        <f>'Raw Data'!CB11</f>
        <v>0.83699999999999997</v>
      </c>
      <c r="CD7" s="6">
        <f>'Raw Data'!CC11</f>
        <v>0.83266666666666667</v>
      </c>
      <c r="CE7" s="6">
        <f>'Raw Data'!CD11</f>
        <v>0.82833333333333325</v>
      </c>
      <c r="CF7" s="6">
        <f>'Raw Data'!CE11</f>
        <v>0.82399999999999995</v>
      </c>
      <c r="CG7" s="6">
        <f>'Raw Data'!CF11</f>
        <v>0.8250909090909091</v>
      </c>
      <c r="CH7" s="6">
        <f>'Raw Data'!CG11</f>
        <v>0.82618181818181813</v>
      </c>
      <c r="CI7" s="6">
        <f>'Raw Data'!CH11</f>
        <v>0.82727272727272727</v>
      </c>
      <c r="CJ7" s="6">
        <f>'Raw Data'!CI11</f>
        <v>0.8283636363636363</v>
      </c>
      <c r="CK7" s="6">
        <f>'Raw Data'!CJ11</f>
        <v>0.82945454545454544</v>
      </c>
      <c r="CL7" s="6">
        <f>'Raw Data'!CK11</f>
        <v>0.83054545454545448</v>
      </c>
      <c r="CM7" s="6">
        <f>'Raw Data'!CL11</f>
        <v>0.83163636363636362</v>
      </c>
      <c r="CN7" s="6">
        <f>'Raw Data'!CM11</f>
        <v>0.83272727272727265</v>
      </c>
      <c r="CO7" s="6">
        <f>'Raw Data'!CN11</f>
        <v>0.83381818181818179</v>
      </c>
      <c r="CP7" s="6">
        <f>'Raw Data'!CO11</f>
        <v>0.83490909090909082</v>
      </c>
      <c r="CQ7" s="6">
        <f>'Raw Data'!CP11</f>
        <v>0.83599999999999997</v>
      </c>
      <c r="CR7" s="6">
        <f>'Raw Data'!CQ11</f>
        <v>0.83733333333333326</v>
      </c>
      <c r="CS7" s="6">
        <f>'Raw Data'!CR11</f>
        <v>0.83866666666666667</v>
      </c>
      <c r="CT7" s="6">
        <f>'Raw Data'!CS11</f>
        <v>0.84</v>
      </c>
      <c r="CU7" s="6">
        <f>'Raw Data'!CT11</f>
        <v>0.84133333333333327</v>
      </c>
      <c r="CV7" s="6">
        <f>'Raw Data'!CU11</f>
        <v>0.84266666666666667</v>
      </c>
      <c r="CW7" s="6">
        <f>'Raw Data'!CV11</f>
        <v>0.84399999999999997</v>
      </c>
      <c r="CX7" s="6">
        <f>'Raw Data'!CW11</f>
        <v>0.84533333333333327</v>
      </c>
      <c r="CY7" s="6">
        <f>'Raw Data'!CX11</f>
        <v>0.84666666666666668</v>
      </c>
      <c r="CZ7" s="6">
        <f>'Raw Data'!CY11</f>
        <v>0.84799999999999998</v>
      </c>
      <c r="DA7" s="6">
        <f>'Raw Data'!CZ11</f>
        <v>0.83971428571428575</v>
      </c>
      <c r="DB7" s="6">
        <f>'Raw Data'!DA11</f>
        <v>0.83142857142857141</v>
      </c>
      <c r="DC7" s="6">
        <f>'Raw Data'!DB11</f>
        <v>0.82314285714285718</v>
      </c>
      <c r="DD7" s="6">
        <f>'Raw Data'!DC11</f>
        <v>0.81485714285714284</v>
      </c>
      <c r="DE7" s="6">
        <f>'Raw Data'!DD11</f>
        <v>0.80657142857142861</v>
      </c>
      <c r="DF7" s="6">
        <f>'Raw Data'!DE11</f>
        <v>0.79828571428571427</v>
      </c>
      <c r="DG7" s="6">
        <f>'Raw Data'!DF11</f>
        <v>0.79</v>
      </c>
      <c r="DH7" s="6">
        <f>'Raw Data'!DG11</f>
        <v>0.78866666666666674</v>
      </c>
      <c r="DI7" s="6">
        <f>'Raw Data'!DH11</f>
        <v>0.78733333333333333</v>
      </c>
      <c r="DJ7" s="6">
        <f>'Raw Data'!DI11</f>
        <v>0.78600000000000003</v>
      </c>
      <c r="DK7" s="6">
        <f>'Raw Data'!DJ11</f>
        <v>0.78466666666666673</v>
      </c>
      <c r="DL7" s="6">
        <f>'Raw Data'!DK11</f>
        <v>0.78333333333333333</v>
      </c>
      <c r="DM7" s="6">
        <f>'Raw Data'!DL11</f>
        <v>0.78200000000000003</v>
      </c>
      <c r="DN7" s="6">
        <f>'Raw Data'!DM11</f>
        <v>0.75677419354838715</v>
      </c>
      <c r="DO7" s="6">
        <f>'Raw Data'!DN11</f>
        <v>0.73154838709677428</v>
      </c>
      <c r="DP7" s="6">
        <f>'Raw Data'!DO11</f>
        <v>0.70632258064516129</v>
      </c>
      <c r="DQ7" s="6">
        <f>'Raw Data'!DP11</f>
        <v>0.68109677419354842</v>
      </c>
      <c r="DR7" s="6">
        <f>'Raw Data'!DQ11</f>
        <v>0.65587096774193554</v>
      </c>
      <c r="DS7" s="6">
        <f>'Raw Data'!DR11</f>
        <v>0.63064516129032255</v>
      </c>
      <c r="DT7" s="6">
        <f>'Raw Data'!DS11</f>
        <v>0.60541935483870968</v>
      </c>
      <c r="DU7" s="6">
        <f>'Raw Data'!DT11</f>
        <v>0.5801935483870968</v>
      </c>
      <c r="DV7" s="6">
        <f>'Raw Data'!DU11</f>
        <v>0.55496774193548393</v>
      </c>
      <c r="DW7" s="6">
        <f>'Raw Data'!DV11</f>
        <v>0.52974193548387105</v>
      </c>
      <c r="DX7" s="6">
        <f>'Raw Data'!DW11</f>
        <v>0.50451612903225806</v>
      </c>
      <c r="DY7" s="6">
        <f>'Raw Data'!DX11</f>
        <v>0.47929032258064519</v>
      </c>
      <c r="DZ7" s="6">
        <f>'Raw Data'!DY11</f>
        <v>0.45406451612903226</v>
      </c>
      <c r="EA7" s="6">
        <f>'Raw Data'!DZ11</f>
        <v>0.42883870967741938</v>
      </c>
      <c r="EB7" s="6">
        <f>'Raw Data'!EA11</f>
        <v>0.40361290322580645</v>
      </c>
      <c r="EC7" s="6">
        <f>'Raw Data'!EB11</f>
        <v>0.37838709677419358</v>
      </c>
      <c r="ED7" s="6">
        <f>'Raw Data'!EC11</f>
        <v>0.35316129032258065</v>
      </c>
      <c r="EE7" s="6">
        <f>'Raw Data'!ED11</f>
        <v>0.32793548387096777</v>
      </c>
      <c r="EF7" s="6">
        <f>'Raw Data'!EE11</f>
        <v>0.30270967741935484</v>
      </c>
      <c r="EG7" s="6">
        <f>'Raw Data'!EF11</f>
        <v>0.27748387096774196</v>
      </c>
      <c r="EH7" s="6">
        <f>'Raw Data'!EG11</f>
        <v>0.25225806451612909</v>
      </c>
      <c r="EI7" s="6">
        <f>'Raw Data'!EH11</f>
        <v>0.2270322580645161</v>
      </c>
      <c r="EJ7" s="6">
        <f>'Raw Data'!EI11</f>
        <v>0.20180645161290323</v>
      </c>
      <c r="EK7" s="6">
        <f>'Raw Data'!EJ11</f>
        <v>0.17658064516129035</v>
      </c>
      <c r="EL7" s="6">
        <f>'Raw Data'!EK11</f>
        <v>0.15135483870967747</v>
      </c>
      <c r="EM7" s="6">
        <f>'Raw Data'!EL11</f>
        <v>0.12612903225806449</v>
      </c>
      <c r="EN7" s="6">
        <f>'Raw Data'!EM11</f>
        <v>0.10090322580645161</v>
      </c>
      <c r="EO7" s="6">
        <f>'Raw Data'!EN11</f>
        <v>7.5677419354838737E-2</v>
      </c>
      <c r="EP7" s="6">
        <f>'Raw Data'!EO11</f>
        <v>5.0451612903225862E-2</v>
      </c>
      <c r="EQ7" s="6">
        <f>'Raw Data'!EP11</f>
        <v>2.5225806451612875E-2</v>
      </c>
      <c r="ER7" s="146">
        <f>'Raw Data'!EQ11</f>
        <v>0</v>
      </c>
      <c r="ES7" s="6">
        <f>'Raw Data'!ER11</f>
        <v>0</v>
      </c>
      <c r="ET7" s="6">
        <f>'Raw Data'!ES11</f>
        <v>0</v>
      </c>
      <c r="EU7" s="6">
        <f>'Raw Data'!ET11</f>
        <v>0</v>
      </c>
      <c r="EV7" s="6">
        <f>'Raw Data'!EU11</f>
        <v>0</v>
      </c>
      <c r="EW7" s="6">
        <f>'Raw Data'!EV11</f>
        <v>0</v>
      </c>
      <c r="EX7" s="6">
        <f>'Raw Data'!EW11</f>
        <v>0</v>
      </c>
      <c r="EY7" s="6">
        <f>'Raw Data'!EX11</f>
        <v>0</v>
      </c>
      <c r="EZ7" s="6">
        <f>'Raw Data'!EY11</f>
        <v>0</v>
      </c>
      <c r="FA7" s="6">
        <f>'Raw Data'!EZ11</f>
        <v>0</v>
      </c>
      <c r="FB7" s="6">
        <f>'Raw Data'!FA11</f>
        <v>0</v>
      </c>
      <c r="FC7" s="6">
        <f>'Raw Data'!FB11</f>
        <v>0</v>
      </c>
      <c r="FD7" s="6">
        <f>'Raw Data'!FC11</f>
        <v>0</v>
      </c>
      <c r="FE7" s="6">
        <f>'Raw Data'!FD11</f>
        <v>0</v>
      </c>
      <c r="FF7" s="6">
        <f>'Raw Data'!FE11</f>
        <v>0</v>
      </c>
      <c r="FG7" s="6">
        <f>'Raw Data'!FF11</f>
        <v>0</v>
      </c>
      <c r="FH7" s="6">
        <f>'Raw Data'!FG11</f>
        <v>0</v>
      </c>
      <c r="FI7" s="6">
        <f>'Raw Data'!FH11</f>
        <v>0</v>
      </c>
      <c r="FJ7" s="6">
        <f>'Raw Data'!FI11</f>
        <v>0</v>
      </c>
      <c r="FK7" s="6">
        <f>'Raw Data'!FJ11</f>
        <v>0</v>
      </c>
      <c r="FL7" s="6">
        <f>'Raw Data'!FK11</f>
        <v>0</v>
      </c>
      <c r="FM7" s="6">
        <f>'Raw Data'!FL11</f>
        <v>0</v>
      </c>
      <c r="FN7" s="6">
        <f>'Raw Data'!FM11</f>
        <v>0</v>
      </c>
      <c r="FO7" s="6">
        <f>'Raw Data'!FN11</f>
        <v>0</v>
      </c>
      <c r="FP7" s="6">
        <f>'Raw Data'!FO11</f>
        <v>0</v>
      </c>
      <c r="FQ7" s="6">
        <f>'Raw Data'!FP11</f>
        <v>0</v>
      </c>
      <c r="FR7" s="6">
        <f>'Raw Data'!FQ11</f>
        <v>0</v>
      </c>
      <c r="FS7" s="6">
        <f>'Raw Data'!FR11</f>
        <v>0</v>
      </c>
    </row>
    <row r="8" spans="1:175" s="14" customFormat="1" ht="5.25" customHeight="1" x14ac:dyDescent="0.25">
      <c r="B8" s="15"/>
      <c r="CZ8" s="14">
        <v>8</v>
      </c>
    </row>
    <row r="9" spans="1:175" x14ac:dyDescent="0.25">
      <c r="A9" s="5" t="s">
        <v>35</v>
      </c>
      <c r="B9" s="8"/>
      <c r="C9" s="5">
        <f>'Raw Data'!B24</f>
        <v>0.15</v>
      </c>
      <c r="D9" s="5">
        <f>'Raw Data'!C24</f>
        <v>0.15</v>
      </c>
      <c r="E9" s="5">
        <f>'Raw Data'!D24</f>
        <v>0.15</v>
      </c>
      <c r="F9" s="5">
        <f>'Raw Data'!E24</f>
        <v>0.15</v>
      </c>
      <c r="G9" s="5">
        <f>'Raw Data'!F24</f>
        <v>0.15</v>
      </c>
      <c r="H9" s="5">
        <f>'Raw Data'!G24</f>
        <v>0.15</v>
      </c>
      <c r="I9" s="5">
        <f>'Raw Data'!H24</f>
        <v>0.15</v>
      </c>
      <c r="J9" s="5">
        <f>'Raw Data'!I24</f>
        <v>0.15</v>
      </c>
      <c r="K9" s="5">
        <f>'Raw Data'!J24</f>
        <v>0.15</v>
      </c>
      <c r="L9" s="5">
        <f>'Raw Data'!K24</f>
        <v>0.15</v>
      </c>
      <c r="M9" s="5">
        <f>'Raw Data'!L24</f>
        <v>0.15</v>
      </c>
      <c r="N9" s="5">
        <f>'Raw Data'!M24</f>
        <v>0.15</v>
      </c>
      <c r="O9" s="5">
        <f>'Raw Data'!N24</f>
        <v>0.15</v>
      </c>
      <c r="P9" s="5">
        <f>'Raw Data'!O24</f>
        <v>0.15</v>
      </c>
      <c r="Q9" s="5">
        <f>'Raw Data'!P24</f>
        <v>0.15</v>
      </c>
      <c r="R9" s="5">
        <f>'Raw Data'!Q24</f>
        <v>0.15</v>
      </c>
      <c r="S9" s="5">
        <f>'Raw Data'!R24</f>
        <v>0.15</v>
      </c>
      <c r="T9" s="5">
        <f>'Raw Data'!S24</f>
        <v>0.15</v>
      </c>
      <c r="U9" s="5">
        <f>'Raw Data'!T24</f>
        <v>0.15</v>
      </c>
      <c r="V9" s="5">
        <f>'Raw Data'!U24</f>
        <v>0.15</v>
      </c>
      <c r="W9" s="5">
        <f>'Raw Data'!V24</f>
        <v>0.16</v>
      </c>
      <c r="X9" s="5">
        <f>'Raw Data'!W24</f>
        <v>0.16</v>
      </c>
      <c r="Y9" s="5">
        <f>'Raw Data'!X24</f>
        <v>0.16</v>
      </c>
      <c r="Z9" s="5">
        <f>'Raw Data'!Y24</f>
        <v>0.16</v>
      </c>
      <c r="AA9" s="5">
        <f>'Raw Data'!Z24</f>
        <v>0.16</v>
      </c>
      <c r="AB9" s="5">
        <f>'Raw Data'!AA24</f>
        <v>0.16</v>
      </c>
      <c r="AC9" s="5">
        <f>'Raw Data'!AB24</f>
        <v>0.17</v>
      </c>
      <c r="AD9" s="5">
        <f>'Raw Data'!AC24</f>
        <v>0.17</v>
      </c>
      <c r="AE9" s="5">
        <f>'Raw Data'!AD24</f>
        <v>0.17</v>
      </c>
      <c r="AF9" s="5">
        <f>'Raw Data'!AE24</f>
        <v>0.18</v>
      </c>
      <c r="AG9" s="5">
        <f>'Raw Data'!AF24</f>
        <v>0.18</v>
      </c>
      <c r="AH9" s="5">
        <f>'Raw Data'!AG24</f>
        <v>0.19</v>
      </c>
      <c r="AI9" s="5">
        <f>'Raw Data'!AH24</f>
        <v>0.19</v>
      </c>
      <c r="AJ9" s="5">
        <f>'Raw Data'!AI24</f>
        <v>0.2</v>
      </c>
      <c r="AK9" s="5">
        <f>'Raw Data'!AJ24</f>
        <v>0.21</v>
      </c>
      <c r="AL9" s="5">
        <f>'Raw Data'!AK24</f>
        <v>0.22</v>
      </c>
      <c r="AM9" s="5">
        <f>'Raw Data'!AL24</f>
        <v>0.23</v>
      </c>
      <c r="AN9" s="5">
        <f>'Raw Data'!AM24</f>
        <v>0.24</v>
      </c>
      <c r="AO9" s="5">
        <f>'Raw Data'!AN24</f>
        <v>0.25</v>
      </c>
      <c r="AP9" s="5">
        <f>'Raw Data'!AO24</f>
        <v>0.27</v>
      </c>
      <c r="AQ9" s="5">
        <f>'Raw Data'!AP24</f>
        <v>0.31</v>
      </c>
      <c r="AR9" s="5">
        <f>'Raw Data'!AQ24</f>
        <v>0.33</v>
      </c>
      <c r="AS9" s="5">
        <f>'Raw Data'!AR24</f>
        <v>0.35</v>
      </c>
      <c r="AT9" s="5">
        <f>'Raw Data'!AS24</f>
        <v>0.37</v>
      </c>
      <c r="AU9" s="5">
        <f>'Raw Data'!AT24</f>
        <v>0.39</v>
      </c>
      <c r="AV9" s="5">
        <f>'Raw Data'!AU24</f>
        <v>0.41</v>
      </c>
      <c r="AW9" s="5">
        <f>'Raw Data'!AV24</f>
        <v>0.43</v>
      </c>
      <c r="AX9" s="5">
        <f>'Raw Data'!AW24</f>
        <v>0.45</v>
      </c>
      <c r="AY9" s="5">
        <f>'Raw Data'!AX24</f>
        <v>0.47</v>
      </c>
      <c r="AZ9" s="5">
        <f>'Raw Data'!AY24</f>
        <v>0.49</v>
      </c>
      <c r="BA9" s="5">
        <f>'Raw Data'!AZ24</f>
        <v>0.52</v>
      </c>
      <c r="BB9" s="5">
        <f>'Raw Data'!BA24</f>
        <v>0.55000000000000004</v>
      </c>
      <c r="BC9" s="5">
        <f>'Raw Data'!BB24</f>
        <v>0.57999999999999996</v>
      </c>
      <c r="BD9" s="5">
        <f>'Raw Data'!BC24</f>
        <v>0.61</v>
      </c>
      <c r="BE9" s="5">
        <f>'Raw Data'!BD24</f>
        <v>0.64</v>
      </c>
      <c r="BF9" s="5">
        <f>'Raw Data'!BE24</f>
        <v>0.67</v>
      </c>
      <c r="BG9" s="5">
        <f>'Raw Data'!BF24</f>
        <v>0.7</v>
      </c>
      <c r="BH9" s="5">
        <f>'Raw Data'!BG24</f>
        <v>0.75</v>
      </c>
      <c r="BI9" s="5">
        <f>'Raw Data'!BH24</f>
        <v>0.8</v>
      </c>
      <c r="BJ9" s="5">
        <f>'Raw Data'!BI24</f>
        <v>0.83</v>
      </c>
      <c r="BK9" s="5">
        <f>'Raw Data'!BJ24</f>
        <v>0.86</v>
      </c>
      <c r="BL9" s="5">
        <f>'Raw Data'!BK24</f>
        <v>0.88</v>
      </c>
      <c r="BM9" s="5">
        <f>'Raw Data'!BL24</f>
        <v>0.91</v>
      </c>
      <c r="BN9" s="5">
        <f>'Raw Data'!BM24</f>
        <v>0.93</v>
      </c>
      <c r="BO9" s="5">
        <f>'Raw Data'!BN24</f>
        <v>0.96</v>
      </c>
      <c r="BP9" s="5">
        <f>'Raw Data'!BO24</f>
        <v>0.96</v>
      </c>
      <c r="BQ9" s="5">
        <f>'Raw Data'!BP24</f>
        <v>0.96</v>
      </c>
      <c r="BR9" s="5">
        <f>'Raw Data'!BQ24</f>
        <v>0.96</v>
      </c>
      <c r="BS9" s="5">
        <f>'Raw Data'!BR24</f>
        <v>0.96</v>
      </c>
      <c r="BT9" s="5">
        <f>'Raw Data'!BS24</f>
        <v>0.96</v>
      </c>
      <c r="BU9" s="5">
        <f>'Raw Data'!BT24</f>
        <v>0.96</v>
      </c>
      <c r="BV9" s="5">
        <f>'Raw Data'!BU24</f>
        <v>0.96</v>
      </c>
      <c r="BW9" s="5">
        <f>'Raw Data'!BV24</f>
        <v>0.96</v>
      </c>
      <c r="BX9" s="5">
        <f>'Raw Data'!BW24</f>
        <v>0.96</v>
      </c>
      <c r="BY9" s="5">
        <f>'Raw Data'!BX24</f>
        <v>0.96</v>
      </c>
      <c r="BZ9" s="5">
        <f>'Raw Data'!BY24</f>
        <v>0.96</v>
      </c>
      <c r="CA9" s="5">
        <f>'Raw Data'!BZ24</f>
        <v>0.96</v>
      </c>
      <c r="CB9" s="5">
        <f>'Raw Data'!CA24</f>
        <v>0.96</v>
      </c>
      <c r="CC9" s="5">
        <f>'Raw Data'!CB24</f>
        <v>0.96</v>
      </c>
      <c r="CD9" s="5">
        <f>'Raw Data'!CC24</f>
        <v>0.96</v>
      </c>
      <c r="CE9" s="5">
        <f>'Raw Data'!CD24</f>
        <v>0.96</v>
      </c>
      <c r="CF9" s="5">
        <f>'Raw Data'!CE24</f>
        <v>0.96</v>
      </c>
      <c r="CG9" s="5">
        <f>'Raw Data'!CF24</f>
        <v>0.96</v>
      </c>
      <c r="CH9" s="5">
        <f>'Raw Data'!CG24</f>
        <v>0.96</v>
      </c>
      <c r="CI9" s="5">
        <f>'Raw Data'!CH24</f>
        <v>0.96</v>
      </c>
      <c r="CJ9" s="5">
        <f>'Raw Data'!CI24</f>
        <v>0.96</v>
      </c>
      <c r="CK9" s="5">
        <f>'Raw Data'!CJ24</f>
        <v>0.95</v>
      </c>
      <c r="CL9" s="5">
        <f>'Raw Data'!CK24</f>
        <v>0.96</v>
      </c>
      <c r="CM9" s="5">
        <f>'Raw Data'!CL24</f>
        <v>0.95</v>
      </c>
      <c r="CN9" s="5">
        <f>'Raw Data'!CM24</f>
        <v>0.95</v>
      </c>
      <c r="CO9" s="5">
        <f>'Raw Data'!CN24</f>
        <v>0.94</v>
      </c>
      <c r="CP9" s="5">
        <f>'Raw Data'!CO24</f>
        <v>0.94</v>
      </c>
      <c r="CQ9" s="5">
        <f>'Raw Data'!CP24</f>
        <v>0.93</v>
      </c>
      <c r="CR9" s="5">
        <f>'Raw Data'!CQ24</f>
        <v>0.93</v>
      </c>
      <c r="CS9" s="5">
        <f>'Raw Data'!CR24</f>
        <v>0.92</v>
      </c>
      <c r="CT9" s="5">
        <f>'Raw Data'!CS24</f>
        <v>0.92</v>
      </c>
      <c r="CU9" s="5">
        <f>'Raw Data'!CT24</f>
        <v>0.91</v>
      </c>
      <c r="CV9" s="5">
        <f>'Raw Data'!CU24</f>
        <v>0.91</v>
      </c>
      <c r="CW9" s="5">
        <f>'Raw Data'!CV24</f>
        <v>0.9</v>
      </c>
      <c r="CX9" s="5">
        <f>'Raw Data'!CW24</f>
        <v>0.9</v>
      </c>
      <c r="CY9" s="5">
        <f>'Raw Data'!CX24</f>
        <v>0.89</v>
      </c>
      <c r="CZ9" s="5">
        <f>'Raw Data'!CY24</f>
        <v>0.88</v>
      </c>
      <c r="DA9" s="5">
        <f>'Raw Data'!CZ24</f>
        <v>0.87</v>
      </c>
      <c r="DB9" s="5">
        <f>'Raw Data'!DA24</f>
        <v>0.86</v>
      </c>
      <c r="DC9" s="5">
        <f>'Raw Data'!DB24</f>
        <v>0.85</v>
      </c>
      <c r="DD9" s="5">
        <f>'Raw Data'!DC24</f>
        <v>0.85</v>
      </c>
      <c r="DE9" s="5">
        <f>'Raw Data'!DD24</f>
        <v>0.84</v>
      </c>
      <c r="DF9" s="5">
        <f>'Raw Data'!DE24</f>
        <v>0.84</v>
      </c>
      <c r="DG9" s="5">
        <f>'Raw Data'!DF24</f>
        <v>0.83</v>
      </c>
      <c r="DH9" s="5">
        <f>'Raw Data'!DG24</f>
        <v>0.83</v>
      </c>
      <c r="DI9" s="5">
        <f>'Raw Data'!DH24</f>
        <v>0.82</v>
      </c>
      <c r="DJ9" s="5">
        <f>'Raw Data'!DI24</f>
        <v>0.81</v>
      </c>
      <c r="DK9" s="5">
        <f>'Raw Data'!DJ24</f>
        <v>0.81</v>
      </c>
      <c r="DL9" s="5">
        <f>'Raw Data'!DK24</f>
        <v>0.8</v>
      </c>
      <c r="DM9" s="5">
        <f>'Raw Data'!DL24</f>
        <v>0.79</v>
      </c>
      <c r="DN9" s="5">
        <f>'Raw Data'!DM24</f>
        <v>0.79</v>
      </c>
      <c r="DO9" s="5">
        <f>'Raw Data'!DN24</f>
        <v>0.78</v>
      </c>
      <c r="DP9" s="5">
        <f>'Raw Data'!DO24</f>
        <v>0.78</v>
      </c>
      <c r="DQ9" s="5">
        <f>'Raw Data'!DP24</f>
        <v>0.77</v>
      </c>
      <c r="DR9" s="5">
        <f>'Raw Data'!DQ24</f>
        <v>0.76</v>
      </c>
      <c r="DS9" s="5">
        <f>'Raw Data'!DR24</f>
        <v>0.75</v>
      </c>
      <c r="DT9" s="5">
        <f>'Raw Data'!DS24</f>
        <v>0.74</v>
      </c>
      <c r="DU9" s="5">
        <f>'Raw Data'!DT24</f>
        <v>0.74</v>
      </c>
      <c r="DV9" s="5">
        <f>'Raw Data'!DU24</f>
        <v>0.73</v>
      </c>
      <c r="DW9" s="5">
        <f>'Raw Data'!DV24</f>
        <v>0.72</v>
      </c>
      <c r="DX9" s="5">
        <f>'Raw Data'!DW24</f>
        <v>0.71</v>
      </c>
      <c r="DY9" s="5">
        <f>'Raw Data'!DX24</f>
        <v>0.7</v>
      </c>
      <c r="DZ9" s="5">
        <f>'Raw Data'!DY24</f>
        <v>0.69</v>
      </c>
      <c r="EA9" s="5">
        <f>'Raw Data'!DZ24</f>
        <v>0.68</v>
      </c>
      <c r="EB9" s="5">
        <f>'Raw Data'!EA24</f>
        <v>0.67</v>
      </c>
      <c r="EC9" s="5">
        <f>'Raw Data'!EB24</f>
        <v>0.66</v>
      </c>
      <c r="ED9" s="5">
        <f>'Raw Data'!EC24</f>
        <v>0.65</v>
      </c>
      <c r="EE9" s="5">
        <f>'Raw Data'!ED24</f>
        <v>0.64</v>
      </c>
      <c r="EF9" s="5">
        <f>'Raw Data'!EE24</f>
        <v>0.63</v>
      </c>
      <c r="EG9" s="5">
        <f>'Raw Data'!EF24</f>
        <v>0.62</v>
      </c>
      <c r="EH9" s="5">
        <f>'Raw Data'!EG24</f>
        <v>0.6</v>
      </c>
      <c r="EI9" s="5">
        <f>'Raw Data'!EH24</f>
        <v>0.57999999999999996</v>
      </c>
      <c r="EJ9" s="5">
        <f>'Raw Data'!EI24</f>
        <v>0.55000000000000004</v>
      </c>
      <c r="EK9" s="5">
        <f>'Raw Data'!EJ24</f>
        <v>0.52</v>
      </c>
      <c r="EL9" s="5">
        <f>'Raw Data'!EK24</f>
        <v>0.48</v>
      </c>
      <c r="EM9" s="5">
        <f>'Raw Data'!EL24</f>
        <v>0.44</v>
      </c>
      <c r="EN9" s="5">
        <f>'Raw Data'!EM24</f>
        <v>0.4</v>
      </c>
      <c r="EO9" s="5">
        <f>'Raw Data'!EN24</f>
        <v>0.36</v>
      </c>
      <c r="EP9" s="5">
        <f>'Raw Data'!EO24</f>
        <v>0.32</v>
      </c>
      <c r="EQ9" s="5">
        <f>'Raw Data'!EP24</f>
        <v>0.28000000000000003</v>
      </c>
      <c r="ER9" s="5">
        <f>'Raw Data'!EQ24</f>
        <v>0.26</v>
      </c>
      <c r="ES9" s="5">
        <f>'Raw Data'!ER24</f>
        <v>0.24</v>
      </c>
      <c r="ET9" s="5">
        <f>'Raw Data'!ES24</f>
        <v>0.23</v>
      </c>
      <c r="EU9" s="5">
        <f>'Raw Data'!ET24</f>
        <v>0.22</v>
      </c>
      <c r="EV9" s="5">
        <f>'Raw Data'!EU24</f>
        <v>0.21</v>
      </c>
      <c r="EW9" s="5">
        <f>'Raw Data'!EV24</f>
        <v>0.2</v>
      </c>
      <c r="EX9" s="5">
        <f>'Raw Data'!EW24</f>
        <v>0.19</v>
      </c>
      <c r="EY9" s="5">
        <f>'Raw Data'!EX24</f>
        <v>0.18</v>
      </c>
      <c r="EZ9" s="5">
        <f>'Raw Data'!EY24</f>
        <v>0.17</v>
      </c>
      <c r="FA9" s="5">
        <f>'Raw Data'!EZ24</f>
        <v>0.16</v>
      </c>
      <c r="FB9" s="5">
        <f>'Raw Data'!FA24</f>
        <v>0.15</v>
      </c>
      <c r="FC9" s="5">
        <f>'Raw Data'!FB24</f>
        <v>0.15</v>
      </c>
      <c r="FD9" s="5">
        <f>'Raw Data'!FC24</f>
        <v>0.15</v>
      </c>
      <c r="FE9" s="5">
        <f>'Raw Data'!FD24</f>
        <v>0.14000000000000001</v>
      </c>
      <c r="FF9" s="5">
        <f>'Raw Data'!FE24</f>
        <v>0.14000000000000001</v>
      </c>
      <c r="FG9" s="5">
        <f>'Raw Data'!FF24</f>
        <v>0.14000000000000001</v>
      </c>
      <c r="FH9" s="5">
        <f>'Raw Data'!FG24</f>
        <v>0.13</v>
      </c>
      <c r="FI9" s="5">
        <f>'Raw Data'!FH24</f>
        <v>0.13</v>
      </c>
      <c r="FJ9" s="5">
        <f>'Raw Data'!FI24</f>
        <v>0.13</v>
      </c>
      <c r="FK9" s="5">
        <f>'Raw Data'!FJ24</f>
        <v>0.12</v>
      </c>
      <c r="FL9" s="5">
        <f>'Raw Data'!FK24</f>
        <v>0.12</v>
      </c>
      <c r="FM9" s="5">
        <f>'Raw Data'!FL24</f>
        <v>0.12</v>
      </c>
      <c r="FN9" s="5">
        <f>'Raw Data'!FM24</f>
        <v>0.12</v>
      </c>
      <c r="FO9" s="5">
        <f>'Raw Data'!FN24</f>
        <v>0.12</v>
      </c>
      <c r="FP9" s="5">
        <f>'Raw Data'!FO24</f>
        <v>0.12</v>
      </c>
      <c r="FQ9" s="5">
        <f>'Raw Data'!FP24</f>
        <v>0.12</v>
      </c>
      <c r="FR9" s="5">
        <f>'Raw Data'!FQ24</f>
        <v>0.12</v>
      </c>
      <c r="FS9" s="5">
        <f>'Raw Data'!FR24</f>
        <v>0.12</v>
      </c>
    </row>
    <row r="10" spans="1:175" s="3" customFormat="1" x14ac:dyDescent="0.25">
      <c r="A10" s="3" t="s">
        <v>18</v>
      </c>
      <c r="B10" s="11"/>
      <c r="C10" s="3">
        <f t="shared" ref="C10:AH10" si="0">IF(C7&lt;$B$69,$B$66+$B$67*C7,$B$68)</f>
        <v>0.15</v>
      </c>
      <c r="D10" s="3">
        <f t="shared" si="0"/>
        <v>0.15</v>
      </c>
      <c r="E10" s="3">
        <f t="shared" si="0"/>
        <v>0.15</v>
      </c>
      <c r="F10" s="3">
        <f t="shared" si="0"/>
        <v>0.15</v>
      </c>
      <c r="G10" s="3">
        <f t="shared" si="0"/>
        <v>0.15</v>
      </c>
      <c r="H10" s="3">
        <f t="shared" si="0"/>
        <v>0.15</v>
      </c>
      <c r="I10" s="3">
        <f t="shared" si="0"/>
        <v>0.15</v>
      </c>
      <c r="J10" s="3">
        <f t="shared" si="0"/>
        <v>0.15</v>
      </c>
      <c r="K10" s="3">
        <f t="shared" si="0"/>
        <v>0.15</v>
      </c>
      <c r="L10" s="3">
        <f t="shared" si="0"/>
        <v>0.15</v>
      </c>
      <c r="M10" s="3">
        <f t="shared" si="0"/>
        <v>0.15</v>
      </c>
      <c r="N10" s="3">
        <f t="shared" si="0"/>
        <v>0.16012499999999999</v>
      </c>
      <c r="O10" s="3">
        <f t="shared" si="0"/>
        <v>0.16012499999999999</v>
      </c>
      <c r="P10" s="3">
        <f t="shared" si="0"/>
        <v>0.16012499999999999</v>
      </c>
      <c r="Q10" s="3">
        <f t="shared" si="0"/>
        <v>0.172528125</v>
      </c>
      <c r="R10" s="3">
        <f t="shared" si="0"/>
        <v>0.17872968749999998</v>
      </c>
      <c r="S10" s="3">
        <f t="shared" si="0"/>
        <v>0.18493124999999999</v>
      </c>
      <c r="T10" s="3">
        <f t="shared" si="0"/>
        <v>0.1911328125</v>
      </c>
      <c r="U10" s="3">
        <f t="shared" si="0"/>
        <v>0.19733437500000001</v>
      </c>
      <c r="V10" s="3">
        <f t="shared" si="0"/>
        <v>0.20353593749999999</v>
      </c>
      <c r="W10" s="3">
        <f t="shared" si="0"/>
        <v>0.20973749999999999</v>
      </c>
      <c r="X10" s="3">
        <f t="shared" si="0"/>
        <v>0.2159390625</v>
      </c>
      <c r="Y10" s="3">
        <f t="shared" si="0"/>
        <v>0.22214062499999998</v>
      </c>
      <c r="Z10" s="3">
        <f t="shared" si="0"/>
        <v>0.22834218749999999</v>
      </c>
      <c r="AA10" s="3">
        <f t="shared" si="0"/>
        <v>0.23454375</v>
      </c>
      <c r="AB10" s="3">
        <f t="shared" si="0"/>
        <v>0.24074531249999997</v>
      </c>
      <c r="AC10" s="3">
        <f t="shared" si="0"/>
        <v>0.24694687499999998</v>
      </c>
      <c r="AD10" s="3">
        <f t="shared" si="0"/>
        <v>0.25314843749999999</v>
      </c>
      <c r="AE10" s="3">
        <f t="shared" si="0"/>
        <v>0.25934999999999997</v>
      </c>
      <c r="AF10" s="3">
        <f t="shared" si="0"/>
        <v>0.26555156249999995</v>
      </c>
      <c r="AG10" s="3">
        <f t="shared" si="0"/>
        <v>0.27175312499999998</v>
      </c>
      <c r="AH10" s="3">
        <f t="shared" si="0"/>
        <v>0.27795468749999996</v>
      </c>
      <c r="AI10" s="3">
        <f t="shared" ref="AI10:BN10" si="1">IF(AI7&lt;$B$69,$B$66+$B$67*AI7,$B$68)</f>
        <v>0.28415625</v>
      </c>
      <c r="AJ10" s="3">
        <f t="shared" si="1"/>
        <v>0.29035781249999998</v>
      </c>
      <c r="AK10" s="3">
        <f t="shared" si="1"/>
        <v>0.29655937500000001</v>
      </c>
      <c r="AL10" s="3">
        <f t="shared" si="1"/>
        <v>0.30276093749999999</v>
      </c>
      <c r="AM10" s="3">
        <f t="shared" si="1"/>
        <v>0.30896250000000003</v>
      </c>
      <c r="AN10" s="3">
        <f t="shared" si="1"/>
        <v>0.32892321428571425</v>
      </c>
      <c r="AO10" s="3">
        <f t="shared" si="1"/>
        <v>0.34888392857142858</v>
      </c>
      <c r="AP10" s="3">
        <f t="shared" si="1"/>
        <v>0.3688446428571428</v>
      </c>
      <c r="AQ10" s="3">
        <f t="shared" si="1"/>
        <v>0.38880535714285713</v>
      </c>
      <c r="AR10" s="3">
        <f t="shared" si="1"/>
        <v>0.40876607142857135</v>
      </c>
      <c r="AS10" s="3">
        <f t="shared" si="1"/>
        <v>0.42872678571428569</v>
      </c>
      <c r="AT10" s="3">
        <f t="shared" si="1"/>
        <v>0.44868750000000002</v>
      </c>
      <c r="AU10" s="3">
        <f t="shared" si="1"/>
        <v>0.48159375000000004</v>
      </c>
      <c r="AV10" s="3">
        <f t="shared" si="1"/>
        <v>0.51449999999999996</v>
      </c>
      <c r="AW10" s="3">
        <f t="shared" si="1"/>
        <v>0.54588749999999997</v>
      </c>
      <c r="AX10" s="3">
        <f t="shared" si="1"/>
        <v>0.57727499999999998</v>
      </c>
      <c r="AY10" s="3">
        <f t="shared" si="1"/>
        <v>0.6086625</v>
      </c>
      <c r="AZ10" s="3">
        <f t="shared" si="1"/>
        <v>0.64005000000000001</v>
      </c>
      <c r="BA10" s="3">
        <f t="shared" si="1"/>
        <v>0.67143750000000002</v>
      </c>
      <c r="BB10" s="3">
        <f t="shared" si="1"/>
        <v>0.6992250000000001</v>
      </c>
      <c r="BC10" s="3">
        <f t="shared" si="1"/>
        <v>0.72701249999999995</v>
      </c>
      <c r="BD10" s="3">
        <f t="shared" si="1"/>
        <v>0.75480000000000003</v>
      </c>
      <c r="BE10" s="3">
        <f t="shared" si="1"/>
        <v>0.78258749999999999</v>
      </c>
      <c r="BF10" s="3">
        <f t="shared" si="1"/>
        <v>0.81037500000000007</v>
      </c>
      <c r="BG10" s="3">
        <f t="shared" si="1"/>
        <v>0.83816249999999992</v>
      </c>
      <c r="BH10" s="3">
        <f t="shared" si="1"/>
        <v>0.86595</v>
      </c>
      <c r="BI10" s="3">
        <f t="shared" si="1"/>
        <v>0.89373750000000007</v>
      </c>
      <c r="BJ10" s="3">
        <f t="shared" si="1"/>
        <v>0.92152500000000004</v>
      </c>
      <c r="BK10" s="3">
        <f t="shared" si="1"/>
        <v>0.93853500000000001</v>
      </c>
      <c r="BL10" s="3">
        <f t="shared" si="1"/>
        <v>0.95554499999999998</v>
      </c>
      <c r="BM10" s="3">
        <f t="shared" si="1"/>
        <v>0.96</v>
      </c>
      <c r="BN10" s="3">
        <f t="shared" si="1"/>
        <v>0.96</v>
      </c>
      <c r="BO10" s="3">
        <f t="shared" ref="BO10:CT10" si="2">IF(BO7&lt;$B$69,$B$66+$B$67*BO7,$B$68)</f>
        <v>0.96</v>
      </c>
      <c r="BP10" s="3">
        <f t="shared" si="2"/>
        <v>0.96</v>
      </c>
      <c r="BQ10" s="3">
        <f t="shared" si="2"/>
        <v>0.96</v>
      </c>
      <c r="BR10" s="3">
        <f t="shared" si="2"/>
        <v>0.96</v>
      </c>
      <c r="BS10" s="3">
        <f t="shared" si="2"/>
        <v>0.96</v>
      </c>
      <c r="BT10" s="3">
        <f t="shared" si="2"/>
        <v>0.96</v>
      </c>
      <c r="BU10" s="3">
        <f t="shared" si="2"/>
        <v>0.96</v>
      </c>
      <c r="BV10" s="3">
        <f t="shared" si="2"/>
        <v>0.96</v>
      </c>
      <c r="BW10" s="3">
        <f t="shared" si="2"/>
        <v>0.96</v>
      </c>
      <c r="BX10" s="3">
        <f t="shared" si="2"/>
        <v>0.96</v>
      </c>
      <c r="BY10" s="3">
        <f t="shared" si="2"/>
        <v>0.96</v>
      </c>
      <c r="BZ10" s="3">
        <f t="shared" si="2"/>
        <v>0.96</v>
      </c>
      <c r="CA10" s="3">
        <f t="shared" si="2"/>
        <v>0.96</v>
      </c>
      <c r="CB10" s="3">
        <f t="shared" si="2"/>
        <v>0.96</v>
      </c>
      <c r="CC10" s="3">
        <f t="shared" si="2"/>
        <v>0.96</v>
      </c>
      <c r="CD10" s="3">
        <f t="shared" si="2"/>
        <v>0.96</v>
      </c>
      <c r="CE10" s="3">
        <f t="shared" si="2"/>
        <v>0.96</v>
      </c>
      <c r="CF10" s="3">
        <f t="shared" si="2"/>
        <v>0.96</v>
      </c>
      <c r="CG10" s="3">
        <f t="shared" si="2"/>
        <v>0.96</v>
      </c>
      <c r="CH10" s="3">
        <f t="shared" si="2"/>
        <v>0.96</v>
      </c>
      <c r="CI10" s="3">
        <f t="shared" si="2"/>
        <v>0.96</v>
      </c>
      <c r="CJ10" s="3">
        <f t="shared" si="2"/>
        <v>0.96</v>
      </c>
      <c r="CK10" s="3">
        <f t="shared" si="2"/>
        <v>0.96</v>
      </c>
      <c r="CL10" s="3">
        <f t="shared" si="2"/>
        <v>0.96</v>
      </c>
      <c r="CM10" s="3">
        <f t="shared" si="2"/>
        <v>0.96</v>
      </c>
      <c r="CN10" s="3">
        <f t="shared" si="2"/>
        <v>0.96</v>
      </c>
      <c r="CO10" s="3">
        <f t="shared" si="2"/>
        <v>0.96</v>
      </c>
      <c r="CP10" s="3">
        <f t="shared" si="2"/>
        <v>0.96</v>
      </c>
      <c r="CQ10" s="3">
        <f t="shared" si="2"/>
        <v>0.96</v>
      </c>
      <c r="CR10" s="3">
        <f t="shared" si="2"/>
        <v>0.96</v>
      </c>
      <c r="CS10" s="3">
        <f t="shared" si="2"/>
        <v>0.96</v>
      </c>
      <c r="CT10" s="3">
        <f t="shared" si="2"/>
        <v>0.96</v>
      </c>
      <c r="CU10" s="3">
        <f t="shared" ref="CU10:DZ10" si="3">IF(CU7&lt;$B$69,$B$66+$B$67*CU7,$B$68)</f>
        <v>0.96</v>
      </c>
      <c r="CV10" s="3">
        <f t="shared" si="3"/>
        <v>0.96</v>
      </c>
      <c r="CW10" s="3">
        <f t="shared" si="3"/>
        <v>0.96</v>
      </c>
      <c r="CX10" s="3">
        <f t="shared" si="3"/>
        <v>0.96</v>
      </c>
      <c r="CY10" s="3">
        <f t="shared" si="3"/>
        <v>0.96</v>
      </c>
      <c r="CZ10" s="3">
        <f t="shared" si="3"/>
        <v>0.96</v>
      </c>
      <c r="DA10" s="3">
        <f t="shared" si="3"/>
        <v>0.96</v>
      </c>
      <c r="DB10" s="3">
        <f t="shared" si="3"/>
        <v>0.96</v>
      </c>
      <c r="DC10" s="3">
        <f t="shared" si="3"/>
        <v>0.96</v>
      </c>
      <c r="DD10" s="3">
        <f t="shared" si="3"/>
        <v>0.96</v>
      </c>
      <c r="DE10" s="3">
        <f t="shared" si="3"/>
        <v>0.96</v>
      </c>
      <c r="DF10" s="3">
        <f t="shared" si="3"/>
        <v>0.95826428571428568</v>
      </c>
      <c r="DG10" s="3">
        <f t="shared" si="3"/>
        <v>0.94987500000000002</v>
      </c>
      <c r="DH10" s="3">
        <f t="shared" si="3"/>
        <v>0.94852500000000006</v>
      </c>
      <c r="DI10" s="3">
        <f t="shared" si="3"/>
        <v>0.94717499999999999</v>
      </c>
      <c r="DJ10" s="3">
        <f t="shared" si="3"/>
        <v>0.94582500000000003</v>
      </c>
      <c r="DK10" s="3">
        <f t="shared" si="3"/>
        <v>0.94447500000000006</v>
      </c>
      <c r="DL10" s="3">
        <f t="shared" si="3"/>
        <v>0.94312499999999999</v>
      </c>
      <c r="DM10" s="3">
        <f t="shared" si="3"/>
        <v>0.94177500000000003</v>
      </c>
      <c r="DN10" s="3">
        <f t="shared" si="3"/>
        <v>0.916233870967742</v>
      </c>
      <c r="DO10" s="3">
        <f t="shared" si="3"/>
        <v>0.89069274193548398</v>
      </c>
      <c r="DP10" s="3">
        <f t="shared" si="3"/>
        <v>0.86515161290322584</v>
      </c>
      <c r="DQ10" s="3">
        <f t="shared" si="3"/>
        <v>0.83961048387096782</v>
      </c>
      <c r="DR10" s="3">
        <f t="shared" si="3"/>
        <v>0.81406935483870968</v>
      </c>
      <c r="DS10" s="3">
        <f t="shared" si="3"/>
        <v>0.78852822580645154</v>
      </c>
      <c r="DT10" s="3">
        <f t="shared" si="3"/>
        <v>0.76298709677419352</v>
      </c>
      <c r="DU10" s="3">
        <f t="shared" si="3"/>
        <v>0.73744596774193549</v>
      </c>
      <c r="DV10" s="3">
        <f t="shared" si="3"/>
        <v>0.71190483870967747</v>
      </c>
      <c r="DW10" s="3">
        <f t="shared" si="3"/>
        <v>0.68636370967741944</v>
      </c>
      <c r="DX10" s="3">
        <f t="shared" si="3"/>
        <v>0.66082258064516131</v>
      </c>
      <c r="DY10" s="3">
        <f t="shared" si="3"/>
        <v>0.63528145161290328</v>
      </c>
      <c r="DZ10" s="3">
        <f t="shared" si="3"/>
        <v>0.60974032258064514</v>
      </c>
      <c r="EA10" s="3">
        <f t="shared" ref="EA10:FF10" si="4">IF(EA7&lt;$B$69,$B$66+$B$67*EA7,$B$68)</f>
        <v>0.58419919354838712</v>
      </c>
      <c r="EB10" s="3">
        <f t="shared" si="4"/>
        <v>0.55865806451612898</v>
      </c>
      <c r="EC10" s="3">
        <f t="shared" si="4"/>
        <v>0.53311693548387096</v>
      </c>
      <c r="ED10" s="3">
        <f t="shared" si="4"/>
        <v>0.50757580645161293</v>
      </c>
      <c r="EE10" s="3">
        <f t="shared" si="4"/>
        <v>0.4820346774193548</v>
      </c>
      <c r="EF10" s="3">
        <f t="shared" si="4"/>
        <v>0.45649354838709677</v>
      </c>
      <c r="EG10" s="3">
        <f t="shared" si="4"/>
        <v>0.43095241935483874</v>
      </c>
      <c r="EH10" s="3">
        <f t="shared" si="4"/>
        <v>0.40541129032258072</v>
      </c>
      <c r="EI10" s="3">
        <f t="shared" si="4"/>
        <v>0.37987016129032253</v>
      </c>
      <c r="EJ10" s="3">
        <f t="shared" si="4"/>
        <v>0.3543290322580645</v>
      </c>
      <c r="EK10" s="3">
        <f t="shared" si="4"/>
        <v>0.32878790322580648</v>
      </c>
      <c r="EL10" s="3">
        <f t="shared" si="4"/>
        <v>0.3032467741935484</v>
      </c>
      <c r="EM10" s="3">
        <f t="shared" si="4"/>
        <v>0.27770564516129026</v>
      </c>
      <c r="EN10" s="3">
        <f t="shared" si="4"/>
        <v>0.25216451612903223</v>
      </c>
      <c r="EO10" s="3">
        <f t="shared" si="4"/>
        <v>0.22662338709677421</v>
      </c>
      <c r="EP10" s="3">
        <f t="shared" si="4"/>
        <v>0.20108225806451618</v>
      </c>
      <c r="EQ10" s="3">
        <f t="shared" si="4"/>
        <v>0.17554112903225802</v>
      </c>
      <c r="ER10" s="3">
        <f t="shared" si="4"/>
        <v>0.15</v>
      </c>
      <c r="ES10" s="3">
        <f t="shared" si="4"/>
        <v>0.15</v>
      </c>
      <c r="ET10" s="3">
        <f t="shared" si="4"/>
        <v>0.15</v>
      </c>
      <c r="EU10" s="3">
        <f t="shared" si="4"/>
        <v>0.15</v>
      </c>
      <c r="EV10" s="3">
        <f t="shared" si="4"/>
        <v>0.15</v>
      </c>
      <c r="EW10" s="3">
        <f t="shared" si="4"/>
        <v>0.15</v>
      </c>
      <c r="EX10" s="3">
        <f t="shared" si="4"/>
        <v>0.15</v>
      </c>
      <c r="EY10" s="3">
        <f t="shared" si="4"/>
        <v>0.15</v>
      </c>
      <c r="EZ10" s="3">
        <f t="shared" si="4"/>
        <v>0.15</v>
      </c>
      <c r="FA10" s="3">
        <f t="shared" si="4"/>
        <v>0.15</v>
      </c>
      <c r="FB10" s="3">
        <f t="shared" si="4"/>
        <v>0.15</v>
      </c>
      <c r="FC10" s="3">
        <f t="shared" si="4"/>
        <v>0.15</v>
      </c>
      <c r="FD10" s="3">
        <f t="shared" si="4"/>
        <v>0.15</v>
      </c>
      <c r="FE10" s="3">
        <f t="shared" si="4"/>
        <v>0.15</v>
      </c>
      <c r="FF10" s="3">
        <f t="shared" si="4"/>
        <v>0.15</v>
      </c>
      <c r="FG10" s="3">
        <f t="shared" ref="FG10:FS10" si="5">IF(FG7&lt;$B$69,$B$66+$B$67*FG7,$B$68)</f>
        <v>0.15</v>
      </c>
      <c r="FH10" s="3">
        <f t="shared" si="5"/>
        <v>0.15</v>
      </c>
      <c r="FI10" s="3">
        <f t="shared" si="5"/>
        <v>0.15</v>
      </c>
      <c r="FJ10" s="3">
        <f t="shared" si="5"/>
        <v>0.15</v>
      </c>
      <c r="FK10" s="3">
        <f t="shared" si="5"/>
        <v>0.15</v>
      </c>
      <c r="FL10" s="3">
        <f t="shared" si="5"/>
        <v>0.15</v>
      </c>
      <c r="FM10" s="3">
        <f t="shared" si="5"/>
        <v>0.15</v>
      </c>
      <c r="FN10" s="3">
        <f t="shared" si="5"/>
        <v>0.15</v>
      </c>
      <c r="FO10" s="3">
        <f t="shared" si="5"/>
        <v>0.15</v>
      </c>
      <c r="FP10" s="3">
        <f t="shared" si="5"/>
        <v>0.15</v>
      </c>
      <c r="FQ10" s="3">
        <f t="shared" si="5"/>
        <v>0.15</v>
      </c>
      <c r="FR10" s="3">
        <f t="shared" si="5"/>
        <v>0.15</v>
      </c>
      <c r="FS10" s="3">
        <f t="shared" si="5"/>
        <v>0.15</v>
      </c>
    </row>
    <row r="11" spans="1:175" x14ac:dyDescent="0.25">
      <c r="A11" t="s">
        <v>161</v>
      </c>
      <c r="B11" s="10"/>
      <c r="C11" s="77">
        <v>0</v>
      </c>
      <c r="D11" s="77">
        <v>0</v>
      </c>
      <c r="E11" s="77">
        <v>0</v>
      </c>
      <c r="F11" s="77">
        <v>0</v>
      </c>
      <c r="G11" s="77">
        <v>0</v>
      </c>
      <c r="H11" s="77">
        <v>0</v>
      </c>
      <c r="I11" s="77">
        <v>0</v>
      </c>
      <c r="J11" s="77">
        <v>0</v>
      </c>
      <c r="K11" s="77">
        <v>0</v>
      </c>
      <c r="L11" s="77">
        <v>0</v>
      </c>
      <c r="M11" s="77">
        <v>0</v>
      </c>
      <c r="N11" s="77">
        <v>0</v>
      </c>
      <c r="O11" s="77">
        <v>0</v>
      </c>
      <c r="P11" s="77">
        <v>0</v>
      </c>
      <c r="Q11" s="77">
        <v>0</v>
      </c>
      <c r="R11" s="77">
        <v>0</v>
      </c>
      <c r="S11" s="77">
        <v>0</v>
      </c>
      <c r="T11" s="77">
        <v>0</v>
      </c>
      <c r="U11" s="77">
        <v>0</v>
      </c>
      <c r="V11" s="77">
        <v>0</v>
      </c>
      <c r="W11" s="77">
        <v>0</v>
      </c>
      <c r="X11" s="77">
        <v>0</v>
      </c>
      <c r="Y11" s="77">
        <v>0</v>
      </c>
      <c r="Z11" s="77">
        <v>0</v>
      </c>
      <c r="AA11" s="77">
        <v>0</v>
      </c>
      <c r="AB11" s="77">
        <v>0</v>
      </c>
      <c r="AC11" s="77">
        <v>0</v>
      </c>
      <c r="AD11" s="77">
        <v>0</v>
      </c>
      <c r="AE11" s="77">
        <v>0</v>
      </c>
      <c r="AF11" s="77">
        <v>0</v>
      </c>
      <c r="AG11" s="77">
        <v>0</v>
      </c>
      <c r="AH11" s="77">
        <v>0</v>
      </c>
      <c r="AI11" s="77">
        <v>0</v>
      </c>
      <c r="AJ11" s="77">
        <v>0</v>
      </c>
      <c r="AK11" s="77">
        <v>0</v>
      </c>
      <c r="AL11" s="77">
        <v>0</v>
      </c>
      <c r="AM11" s="77">
        <v>0</v>
      </c>
      <c r="AN11" s="77">
        <v>0</v>
      </c>
      <c r="AO11" s="77">
        <v>0</v>
      </c>
      <c r="AP11" s="77">
        <v>0</v>
      </c>
      <c r="AQ11" s="77">
        <v>0</v>
      </c>
      <c r="AR11" s="77">
        <v>0</v>
      </c>
      <c r="AS11" s="77">
        <v>0</v>
      </c>
      <c r="AT11" s="77">
        <v>0</v>
      </c>
      <c r="AU11" s="77">
        <v>0</v>
      </c>
      <c r="AV11" s="77">
        <v>0</v>
      </c>
      <c r="AW11" s="77">
        <v>0</v>
      </c>
      <c r="AX11" s="77">
        <v>0</v>
      </c>
      <c r="AY11" s="77">
        <v>0</v>
      </c>
      <c r="AZ11" s="77">
        <v>0</v>
      </c>
      <c r="BA11" s="77">
        <v>0</v>
      </c>
      <c r="BB11" s="77">
        <v>0</v>
      </c>
      <c r="BC11" s="77">
        <v>0</v>
      </c>
      <c r="BD11" s="77">
        <v>0</v>
      </c>
      <c r="BE11" s="77">
        <v>0</v>
      </c>
      <c r="BF11" s="77">
        <v>0</v>
      </c>
      <c r="BG11" s="77">
        <v>0</v>
      </c>
      <c r="BH11" s="77">
        <v>0</v>
      </c>
      <c r="BI11" s="77">
        <v>0</v>
      </c>
      <c r="BJ11" s="77">
        <v>0</v>
      </c>
      <c r="BK11" s="77">
        <v>0</v>
      </c>
      <c r="BL11" s="77">
        <v>0</v>
      </c>
      <c r="BM11" s="77">
        <v>0</v>
      </c>
      <c r="BN11" s="77">
        <v>0</v>
      </c>
      <c r="BO11" s="77">
        <v>0</v>
      </c>
      <c r="BP11" s="77">
        <v>0</v>
      </c>
      <c r="BQ11" s="77">
        <v>0</v>
      </c>
      <c r="BR11" s="77">
        <v>0</v>
      </c>
      <c r="BS11" s="77">
        <v>0</v>
      </c>
      <c r="BT11" s="77">
        <v>0</v>
      </c>
      <c r="BU11" s="77">
        <v>0</v>
      </c>
      <c r="BV11" s="77">
        <v>0</v>
      </c>
      <c r="BW11" s="77">
        <v>0</v>
      </c>
      <c r="BX11" s="77">
        <v>0</v>
      </c>
      <c r="BY11" s="77">
        <v>0</v>
      </c>
      <c r="BZ11" s="77">
        <v>0</v>
      </c>
      <c r="CA11" s="77">
        <v>0</v>
      </c>
      <c r="CB11" s="77">
        <v>0</v>
      </c>
      <c r="CC11" s="77">
        <v>0</v>
      </c>
      <c r="CD11" s="77">
        <v>0</v>
      </c>
      <c r="CE11" s="77">
        <v>0</v>
      </c>
      <c r="CF11" s="77">
        <v>0</v>
      </c>
      <c r="CG11" s="77">
        <v>0</v>
      </c>
      <c r="CH11" s="77">
        <v>0</v>
      </c>
      <c r="CI11" s="77">
        <v>0</v>
      </c>
      <c r="CJ11" s="77">
        <v>0</v>
      </c>
      <c r="CK11" s="77">
        <v>0</v>
      </c>
      <c r="CL11" s="77">
        <v>0</v>
      </c>
      <c r="CM11" s="77">
        <v>0</v>
      </c>
      <c r="CN11" s="77">
        <v>0</v>
      </c>
      <c r="CO11" s="77">
        <v>0</v>
      </c>
      <c r="CP11" s="77">
        <v>0</v>
      </c>
      <c r="CQ11" s="77">
        <v>0</v>
      </c>
      <c r="CR11" s="77">
        <v>0</v>
      </c>
      <c r="CS11" s="77">
        <v>0</v>
      </c>
      <c r="CT11" s="77">
        <v>0</v>
      </c>
      <c r="CU11" s="77">
        <v>0</v>
      </c>
      <c r="CV11" s="77">
        <v>0</v>
      </c>
      <c r="CW11" s="77">
        <v>0</v>
      </c>
      <c r="CX11" s="77">
        <v>0</v>
      </c>
      <c r="CY11" s="77">
        <v>0</v>
      </c>
      <c r="CZ11" s="77">
        <v>0</v>
      </c>
      <c r="DA11" s="77">
        <v>0</v>
      </c>
      <c r="DB11" s="77">
        <v>0</v>
      </c>
      <c r="DC11" s="77">
        <v>0</v>
      </c>
      <c r="DD11" s="77">
        <v>0</v>
      </c>
      <c r="DE11" s="77">
        <v>0</v>
      </c>
      <c r="DF11" s="77">
        <v>0</v>
      </c>
      <c r="DG11" s="77">
        <v>0</v>
      </c>
      <c r="DH11" s="77">
        <v>0</v>
      </c>
      <c r="DI11" s="77">
        <v>0</v>
      </c>
      <c r="DJ11" s="77">
        <v>0</v>
      </c>
      <c r="DK11" s="77">
        <v>0</v>
      </c>
      <c r="DL11" s="77">
        <v>0</v>
      </c>
      <c r="DM11" s="77">
        <v>0</v>
      </c>
      <c r="DN11" s="77">
        <v>0</v>
      </c>
      <c r="DO11" s="77">
        <v>0</v>
      </c>
      <c r="DP11" s="77">
        <v>0</v>
      </c>
      <c r="DQ11" s="77">
        <v>0</v>
      </c>
      <c r="DR11" s="77">
        <v>0</v>
      </c>
      <c r="DS11" s="77">
        <v>0</v>
      </c>
      <c r="DT11" s="77">
        <v>0</v>
      </c>
      <c r="DU11" s="77">
        <v>0</v>
      </c>
      <c r="DV11" s="77">
        <v>0</v>
      </c>
      <c r="DW11" s="77">
        <v>0</v>
      </c>
      <c r="DX11" s="77">
        <v>0</v>
      </c>
      <c r="DY11" s="77">
        <v>0</v>
      </c>
      <c r="DZ11" s="77">
        <v>0</v>
      </c>
      <c r="EA11" s="77">
        <v>0</v>
      </c>
      <c r="EB11" s="77">
        <v>0</v>
      </c>
      <c r="EC11" s="77">
        <v>0</v>
      </c>
      <c r="ED11" s="77">
        <v>0</v>
      </c>
      <c r="EE11" s="77">
        <v>0</v>
      </c>
      <c r="EF11" s="77">
        <v>0</v>
      </c>
      <c r="EG11" s="77">
        <v>0</v>
      </c>
      <c r="EH11" s="77">
        <v>0</v>
      </c>
      <c r="EI11" s="77">
        <v>0</v>
      </c>
      <c r="EJ11" s="77">
        <v>0</v>
      </c>
      <c r="EK11" s="77">
        <v>0</v>
      </c>
      <c r="EL11" s="77">
        <v>0</v>
      </c>
      <c r="EM11" s="77">
        <v>0</v>
      </c>
      <c r="EN11" s="77">
        <v>0</v>
      </c>
      <c r="EO11" s="77">
        <v>0</v>
      </c>
      <c r="EP11" s="77">
        <v>0</v>
      </c>
      <c r="EQ11" s="77">
        <v>0</v>
      </c>
      <c r="ER11" s="77">
        <v>0</v>
      </c>
      <c r="ES11" s="77">
        <v>0</v>
      </c>
      <c r="ET11" s="77">
        <v>0</v>
      </c>
      <c r="EU11" s="77">
        <v>0</v>
      </c>
      <c r="EV11" s="77">
        <v>0</v>
      </c>
      <c r="EW11" s="77">
        <v>0</v>
      </c>
      <c r="EX11" s="77">
        <v>0</v>
      </c>
      <c r="EY11" s="77">
        <v>0</v>
      </c>
      <c r="EZ11" s="77">
        <v>0</v>
      </c>
      <c r="FA11" s="77">
        <v>0</v>
      </c>
      <c r="FB11" s="77">
        <v>0</v>
      </c>
      <c r="FC11" s="77">
        <v>0</v>
      </c>
      <c r="FD11" s="77">
        <v>0</v>
      </c>
      <c r="FE11" s="77">
        <v>0</v>
      </c>
      <c r="FF11" s="77">
        <v>0</v>
      </c>
      <c r="FG11" s="77">
        <v>0</v>
      </c>
      <c r="FH11" s="77">
        <v>0</v>
      </c>
      <c r="FI11" s="77">
        <v>0</v>
      </c>
      <c r="FJ11" s="77">
        <v>0</v>
      </c>
      <c r="FK11" s="77">
        <v>0</v>
      </c>
      <c r="FL11" s="77">
        <v>0</v>
      </c>
      <c r="FM11" s="77">
        <v>0</v>
      </c>
      <c r="FN11" s="77">
        <v>0</v>
      </c>
      <c r="FO11" s="77">
        <v>0</v>
      </c>
      <c r="FP11" s="77">
        <v>0</v>
      </c>
      <c r="FQ11" s="77">
        <v>0</v>
      </c>
      <c r="FR11" s="77">
        <v>0</v>
      </c>
      <c r="FS11" s="77">
        <v>0</v>
      </c>
    </row>
    <row r="12" spans="1:175" x14ac:dyDescent="0.25">
      <c r="A12" t="s">
        <v>175</v>
      </c>
      <c r="B12" s="10"/>
      <c r="C12">
        <f>IF(C11=1,C9,IF(C11=0,C10,""))</f>
        <v>0.15</v>
      </c>
      <c r="D12">
        <f t="shared" ref="D12:BO12" si="6">IF(D11=1,D9,IF(D11=0,D10,""))</f>
        <v>0.15</v>
      </c>
      <c r="E12">
        <f t="shared" si="6"/>
        <v>0.15</v>
      </c>
      <c r="F12">
        <f t="shared" si="6"/>
        <v>0.15</v>
      </c>
      <c r="G12">
        <f t="shared" si="6"/>
        <v>0.15</v>
      </c>
      <c r="H12">
        <f t="shared" si="6"/>
        <v>0.15</v>
      </c>
      <c r="I12">
        <f t="shared" si="6"/>
        <v>0.15</v>
      </c>
      <c r="J12">
        <f t="shared" si="6"/>
        <v>0.15</v>
      </c>
      <c r="K12">
        <f t="shared" si="6"/>
        <v>0.15</v>
      </c>
      <c r="L12">
        <f t="shared" si="6"/>
        <v>0.15</v>
      </c>
      <c r="M12">
        <f t="shared" si="6"/>
        <v>0.15</v>
      </c>
      <c r="N12">
        <f t="shared" si="6"/>
        <v>0.16012499999999999</v>
      </c>
      <c r="O12">
        <f t="shared" si="6"/>
        <v>0.16012499999999999</v>
      </c>
      <c r="P12">
        <f t="shared" si="6"/>
        <v>0.16012499999999999</v>
      </c>
      <c r="Q12">
        <f t="shared" si="6"/>
        <v>0.172528125</v>
      </c>
      <c r="R12">
        <f t="shared" si="6"/>
        <v>0.17872968749999998</v>
      </c>
      <c r="S12">
        <f t="shared" si="6"/>
        <v>0.18493124999999999</v>
      </c>
      <c r="T12">
        <f t="shared" si="6"/>
        <v>0.1911328125</v>
      </c>
      <c r="U12">
        <f t="shared" si="6"/>
        <v>0.19733437500000001</v>
      </c>
      <c r="V12">
        <f t="shared" si="6"/>
        <v>0.20353593749999999</v>
      </c>
      <c r="W12">
        <f t="shared" si="6"/>
        <v>0.20973749999999999</v>
      </c>
      <c r="X12">
        <f t="shared" si="6"/>
        <v>0.2159390625</v>
      </c>
      <c r="Y12">
        <f t="shared" si="6"/>
        <v>0.22214062499999998</v>
      </c>
      <c r="Z12">
        <f t="shared" si="6"/>
        <v>0.22834218749999999</v>
      </c>
      <c r="AA12">
        <f t="shared" si="6"/>
        <v>0.23454375</v>
      </c>
      <c r="AB12">
        <f t="shared" si="6"/>
        <v>0.24074531249999997</v>
      </c>
      <c r="AC12">
        <f t="shared" si="6"/>
        <v>0.24694687499999998</v>
      </c>
      <c r="AD12">
        <f t="shared" si="6"/>
        <v>0.25314843749999999</v>
      </c>
      <c r="AE12">
        <f t="shared" si="6"/>
        <v>0.25934999999999997</v>
      </c>
      <c r="AF12">
        <f t="shared" si="6"/>
        <v>0.26555156249999995</v>
      </c>
      <c r="AG12">
        <f t="shared" si="6"/>
        <v>0.27175312499999998</v>
      </c>
      <c r="AH12">
        <f t="shared" si="6"/>
        <v>0.27795468749999996</v>
      </c>
      <c r="AI12">
        <f t="shared" si="6"/>
        <v>0.28415625</v>
      </c>
      <c r="AJ12">
        <f t="shared" si="6"/>
        <v>0.29035781249999998</v>
      </c>
      <c r="AK12">
        <f t="shared" si="6"/>
        <v>0.29655937500000001</v>
      </c>
      <c r="AL12">
        <f t="shared" si="6"/>
        <v>0.30276093749999999</v>
      </c>
      <c r="AM12">
        <f t="shared" si="6"/>
        <v>0.30896250000000003</v>
      </c>
      <c r="AN12">
        <f t="shared" si="6"/>
        <v>0.32892321428571425</v>
      </c>
      <c r="AO12">
        <f t="shared" si="6"/>
        <v>0.34888392857142858</v>
      </c>
      <c r="AP12">
        <f t="shared" si="6"/>
        <v>0.3688446428571428</v>
      </c>
      <c r="AQ12">
        <f t="shared" si="6"/>
        <v>0.38880535714285713</v>
      </c>
      <c r="AR12">
        <f t="shared" si="6"/>
        <v>0.40876607142857135</v>
      </c>
      <c r="AS12">
        <f t="shared" si="6"/>
        <v>0.42872678571428569</v>
      </c>
      <c r="AT12">
        <f t="shared" si="6"/>
        <v>0.44868750000000002</v>
      </c>
      <c r="AU12">
        <f t="shared" si="6"/>
        <v>0.48159375000000004</v>
      </c>
      <c r="AV12">
        <f t="shared" si="6"/>
        <v>0.51449999999999996</v>
      </c>
      <c r="AW12">
        <f t="shared" si="6"/>
        <v>0.54588749999999997</v>
      </c>
      <c r="AX12">
        <f t="shared" si="6"/>
        <v>0.57727499999999998</v>
      </c>
      <c r="AY12">
        <f t="shared" si="6"/>
        <v>0.6086625</v>
      </c>
      <c r="AZ12">
        <f t="shared" si="6"/>
        <v>0.64005000000000001</v>
      </c>
      <c r="BA12">
        <f t="shared" si="6"/>
        <v>0.67143750000000002</v>
      </c>
      <c r="BB12">
        <f t="shared" si="6"/>
        <v>0.6992250000000001</v>
      </c>
      <c r="BC12">
        <f t="shared" si="6"/>
        <v>0.72701249999999995</v>
      </c>
      <c r="BD12">
        <f t="shared" si="6"/>
        <v>0.75480000000000003</v>
      </c>
      <c r="BE12">
        <f t="shared" si="6"/>
        <v>0.78258749999999999</v>
      </c>
      <c r="BF12">
        <f t="shared" si="6"/>
        <v>0.81037500000000007</v>
      </c>
      <c r="BG12">
        <f t="shared" si="6"/>
        <v>0.83816249999999992</v>
      </c>
      <c r="BH12">
        <f t="shared" si="6"/>
        <v>0.86595</v>
      </c>
      <c r="BI12">
        <f t="shared" si="6"/>
        <v>0.89373750000000007</v>
      </c>
      <c r="BJ12">
        <f t="shared" si="6"/>
        <v>0.92152500000000004</v>
      </c>
      <c r="BK12">
        <f t="shared" si="6"/>
        <v>0.93853500000000001</v>
      </c>
      <c r="BL12">
        <f t="shared" si="6"/>
        <v>0.95554499999999998</v>
      </c>
      <c r="BM12">
        <f t="shared" si="6"/>
        <v>0.96</v>
      </c>
      <c r="BN12">
        <f t="shared" si="6"/>
        <v>0.96</v>
      </c>
      <c r="BO12">
        <f t="shared" si="6"/>
        <v>0.96</v>
      </c>
      <c r="BP12">
        <f t="shared" ref="BP12:EA12" si="7">IF(BP11=1,BP9,IF(BP11=0,BP10,""))</f>
        <v>0.96</v>
      </c>
      <c r="BQ12">
        <f t="shared" si="7"/>
        <v>0.96</v>
      </c>
      <c r="BR12">
        <f t="shared" si="7"/>
        <v>0.96</v>
      </c>
      <c r="BS12">
        <f t="shared" si="7"/>
        <v>0.96</v>
      </c>
      <c r="BT12">
        <f t="shared" si="7"/>
        <v>0.96</v>
      </c>
      <c r="BU12">
        <f t="shared" si="7"/>
        <v>0.96</v>
      </c>
      <c r="BV12">
        <f t="shared" si="7"/>
        <v>0.96</v>
      </c>
      <c r="BW12">
        <f t="shared" si="7"/>
        <v>0.96</v>
      </c>
      <c r="BX12">
        <f t="shared" si="7"/>
        <v>0.96</v>
      </c>
      <c r="BY12">
        <f t="shared" si="7"/>
        <v>0.96</v>
      </c>
      <c r="BZ12">
        <f t="shared" si="7"/>
        <v>0.96</v>
      </c>
      <c r="CA12">
        <f t="shared" si="7"/>
        <v>0.96</v>
      </c>
      <c r="CB12">
        <f t="shared" si="7"/>
        <v>0.96</v>
      </c>
      <c r="CC12">
        <f t="shared" si="7"/>
        <v>0.96</v>
      </c>
      <c r="CD12">
        <f t="shared" si="7"/>
        <v>0.96</v>
      </c>
      <c r="CE12">
        <f t="shared" si="7"/>
        <v>0.96</v>
      </c>
      <c r="CF12">
        <f t="shared" si="7"/>
        <v>0.96</v>
      </c>
      <c r="CG12">
        <f t="shared" si="7"/>
        <v>0.96</v>
      </c>
      <c r="CH12">
        <f t="shared" si="7"/>
        <v>0.96</v>
      </c>
      <c r="CI12">
        <f t="shared" si="7"/>
        <v>0.96</v>
      </c>
      <c r="CJ12">
        <f t="shared" si="7"/>
        <v>0.96</v>
      </c>
      <c r="CK12">
        <f t="shared" si="7"/>
        <v>0.96</v>
      </c>
      <c r="CL12">
        <f t="shared" si="7"/>
        <v>0.96</v>
      </c>
      <c r="CM12">
        <f t="shared" si="7"/>
        <v>0.96</v>
      </c>
      <c r="CN12">
        <f t="shared" si="7"/>
        <v>0.96</v>
      </c>
      <c r="CO12">
        <f t="shared" si="7"/>
        <v>0.96</v>
      </c>
      <c r="CP12">
        <f t="shared" si="7"/>
        <v>0.96</v>
      </c>
      <c r="CQ12">
        <f t="shared" si="7"/>
        <v>0.96</v>
      </c>
      <c r="CR12">
        <f t="shared" si="7"/>
        <v>0.96</v>
      </c>
      <c r="CS12">
        <f t="shared" si="7"/>
        <v>0.96</v>
      </c>
      <c r="CT12">
        <f t="shared" si="7"/>
        <v>0.96</v>
      </c>
      <c r="CU12">
        <f t="shared" si="7"/>
        <v>0.96</v>
      </c>
      <c r="CV12">
        <f t="shared" si="7"/>
        <v>0.96</v>
      </c>
      <c r="CW12">
        <f t="shared" si="7"/>
        <v>0.96</v>
      </c>
      <c r="CX12">
        <f t="shared" si="7"/>
        <v>0.96</v>
      </c>
      <c r="CY12">
        <f t="shared" si="7"/>
        <v>0.96</v>
      </c>
      <c r="CZ12">
        <f t="shared" si="7"/>
        <v>0.96</v>
      </c>
      <c r="DA12">
        <f t="shared" si="7"/>
        <v>0.96</v>
      </c>
      <c r="DB12">
        <f t="shared" si="7"/>
        <v>0.96</v>
      </c>
      <c r="DC12">
        <f t="shared" si="7"/>
        <v>0.96</v>
      </c>
      <c r="DD12">
        <f t="shared" si="7"/>
        <v>0.96</v>
      </c>
      <c r="DE12">
        <f t="shared" si="7"/>
        <v>0.96</v>
      </c>
      <c r="DF12">
        <f t="shared" si="7"/>
        <v>0.95826428571428568</v>
      </c>
      <c r="DG12">
        <f t="shared" si="7"/>
        <v>0.94987500000000002</v>
      </c>
      <c r="DH12">
        <f t="shared" si="7"/>
        <v>0.94852500000000006</v>
      </c>
      <c r="DI12">
        <f t="shared" si="7"/>
        <v>0.94717499999999999</v>
      </c>
      <c r="DJ12">
        <f t="shared" si="7"/>
        <v>0.94582500000000003</v>
      </c>
      <c r="DK12">
        <f t="shared" si="7"/>
        <v>0.94447500000000006</v>
      </c>
      <c r="DL12">
        <f t="shared" si="7"/>
        <v>0.94312499999999999</v>
      </c>
      <c r="DM12">
        <f t="shared" si="7"/>
        <v>0.94177500000000003</v>
      </c>
      <c r="DN12">
        <f t="shared" si="7"/>
        <v>0.916233870967742</v>
      </c>
      <c r="DO12">
        <f t="shared" si="7"/>
        <v>0.89069274193548398</v>
      </c>
      <c r="DP12">
        <f t="shared" si="7"/>
        <v>0.86515161290322584</v>
      </c>
      <c r="DQ12">
        <f t="shared" si="7"/>
        <v>0.83961048387096782</v>
      </c>
      <c r="DR12">
        <f t="shared" si="7"/>
        <v>0.81406935483870968</v>
      </c>
      <c r="DS12">
        <f t="shared" si="7"/>
        <v>0.78852822580645154</v>
      </c>
      <c r="DT12">
        <f t="shared" si="7"/>
        <v>0.76298709677419352</v>
      </c>
      <c r="DU12">
        <f t="shared" si="7"/>
        <v>0.73744596774193549</v>
      </c>
      <c r="DV12">
        <f t="shared" si="7"/>
        <v>0.71190483870967747</v>
      </c>
      <c r="DW12">
        <f t="shared" si="7"/>
        <v>0.68636370967741944</v>
      </c>
      <c r="DX12">
        <f t="shared" si="7"/>
        <v>0.66082258064516131</v>
      </c>
      <c r="DY12">
        <f t="shared" si="7"/>
        <v>0.63528145161290328</v>
      </c>
      <c r="DZ12">
        <f t="shared" si="7"/>
        <v>0.60974032258064514</v>
      </c>
      <c r="EA12">
        <f t="shared" si="7"/>
        <v>0.58419919354838712</v>
      </c>
      <c r="EB12">
        <f t="shared" ref="EB12:FS12" si="8">IF(EB11=1,EB9,IF(EB11=0,EB10,""))</f>
        <v>0.55865806451612898</v>
      </c>
      <c r="EC12">
        <f t="shared" si="8"/>
        <v>0.53311693548387096</v>
      </c>
      <c r="ED12">
        <f t="shared" si="8"/>
        <v>0.50757580645161293</v>
      </c>
      <c r="EE12">
        <f t="shared" si="8"/>
        <v>0.4820346774193548</v>
      </c>
      <c r="EF12">
        <f t="shared" si="8"/>
        <v>0.45649354838709677</v>
      </c>
      <c r="EG12">
        <f t="shared" si="8"/>
        <v>0.43095241935483874</v>
      </c>
      <c r="EH12">
        <f t="shared" si="8"/>
        <v>0.40541129032258072</v>
      </c>
      <c r="EI12">
        <f t="shared" si="8"/>
        <v>0.37987016129032253</v>
      </c>
      <c r="EJ12">
        <f t="shared" si="8"/>
        <v>0.3543290322580645</v>
      </c>
      <c r="EK12">
        <f t="shared" si="8"/>
        <v>0.32878790322580648</v>
      </c>
      <c r="EL12">
        <f t="shared" si="8"/>
        <v>0.3032467741935484</v>
      </c>
      <c r="EM12">
        <f t="shared" si="8"/>
        <v>0.27770564516129026</v>
      </c>
      <c r="EN12">
        <f t="shared" si="8"/>
        <v>0.25216451612903223</v>
      </c>
      <c r="EO12">
        <f t="shared" si="8"/>
        <v>0.22662338709677421</v>
      </c>
      <c r="EP12">
        <f t="shared" si="8"/>
        <v>0.20108225806451618</v>
      </c>
      <c r="EQ12">
        <f t="shared" si="8"/>
        <v>0.17554112903225802</v>
      </c>
      <c r="ER12">
        <f t="shared" si="8"/>
        <v>0.15</v>
      </c>
      <c r="ES12">
        <f t="shared" si="8"/>
        <v>0.15</v>
      </c>
      <c r="ET12">
        <f t="shared" si="8"/>
        <v>0.15</v>
      </c>
      <c r="EU12">
        <f t="shared" si="8"/>
        <v>0.15</v>
      </c>
      <c r="EV12">
        <f t="shared" si="8"/>
        <v>0.15</v>
      </c>
      <c r="EW12">
        <f t="shared" si="8"/>
        <v>0.15</v>
      </c>
      <c r="EX12">
        <f t="shared" si="8"/>
        <v>0.15</v>
      </c>
      <c r="EY12">
        <f t="shared" si="8"/>
        <v>0.15</v>
      </c>
      <c r="EZ12">
        <f t="shared" si="8"/>
        <v>0.15</v>
      </c>
      <c r="FA12">
        <f t="shared" si="8"/>
        <v>0.15</v>
      </c>
      <c r="FB12">
        <f t="shared" si="8"/>
        <v>0.15</v>
      </c>
      <c r="FC12">
        <f t="shared" si="8"/>
        <v>0.15</v>
      </c>
      <c r="FD12">
        <f t="shared" si="8"/>
        <v>0.15</v>
      </c>
      <c r="FE12">
        <f t="shared" si="8"/>
        <v>0.15</v>
      </c>
      <c r="FF12">
        <f t="shared" si="8"/>
        <v>0.15</v>
      </c>
      <c r="FG12">
        <f t="shared" si="8"/>
        <v>0.15</v>
      </c>
      <c r="FH12">
        <f t="shared" si="8"/>
        <v>0.15</v>
      </c>
      <c r="FI12">
        <f t="shared" si="8"/>
        <v>0.15</v>
      </c>
      <c r="FJ12">
        <f t="shared" si="8"/>
        <v>0.15</v>
      </c>
      <c r="FK12">
        <f t="shared" si="8"/>
        <v>0.15</v>
      </c>
      <c r="FL12">
        <f t="shared" si="8"/>
        <v>0.15</v>
      </c>
      <c r="FM12">
        <f t="shared" si="8"/>
        <v>0.15</v>
      </c>
      <c r="FN12">
        <f t="shared" si="8"/>
        <v>0.15</v>
      </c>
      <c r="FO12">
        <f t="shared" si="8"/>
        <v>0.15</v>
      </c>
      <c r="FP12">
        <f t="shared" si="8"/>
        <v>0.15</v>
      </c>
      <c r="FQ12">
        <f t="shared" si="8"/>
        <v>0.15</v>
      </c>
      <c r="FR12">
        <f t="shared" si="8"/>
        <v>0.15</v>
      </c>
      <c r="FS12">
        <f t="shared" si="8"/>
        <v>0.15</v>
      </c>
    </row>
    <row r="13" spans="1:175" x14ac:dyDescent="0.25">
      <c r="A13" s="16" t="s">
        <v>11</v>
      </c>
      <c r="B13" s="17"/>
      <c r="C13" s="3">
        <v>1</v>
      </c>
      <c r="D13" s="3">
        <f t="shared" ref="D13:AI13" si="9">IF(C30&gt;D49*$B71*$B72,(D49*$B71-C30)/((1-$B72)*D49*$B71),1)</f>
        <v>0.89591719378953427</v>
      </c>
      <c r="E13" s="3">
        <f t="shared" si="9"/>
        <v>0.70518475956590465</v>
      </c>
      <c r="F13" s="3">
        <f t="shared" si="9"/>
        <v>0.564675817407569</v>
      </c>
      <c r="G13" s="3">
        <f t="shared" si="9"/>
        <v>0.44539276401505357</v>
      </c>
      <c r="H13" s="3">
        <f t="shared" si="9"/>
        <v>0.33969624158652745</v>
      </c>
      <c r="I13" s="3">
        <f t="shared" si="9"/>
        <v>0.26376055097977419</v>
      </c>
      <c r="J13" s="3">
        <f t="shared" si="9"/>
        <v>0.214745443943237</v>
      </c>
      <c r="K13" s="3">
        <f t="shared" si="9"/>
        <v>0.32753478700831112</v>
      </c>
      <c r="L13" s="3">
        <f t="shared" si="9"/>
        <v>0.23960152392103504</v>
      </c>
      <c r="M13" s="3">
        <f t="shared" si="9"/>
        <v>0.39321881354943211</v>
      </c>
      <c r="N13" s="3">
        <f t="shared" si="9"/>
        <v>0.50974191127059543</v>
      </c>
      <c r="O13" s="3">
        <f t="shared" si="9"/>
        <v>0.55866856844130564</v>
      </c>
      <c r="P13" s="3">
        <f t="shared" si="9"/>
        <v>0.59633066353829045</v>
      </c>
      <c r="Q13" s="3">
        <f t="shared" si="9"/>
        <v>0.61080767704357808</v>
      </c>
      <c r="R13" s="3">
        <f t="shared" si="9"/>
        <v>0.61039065752319754</v>
      </c>
      <c r="S13" s="3">
        <f t="shared" si="9"/>
        <v>0.67318555785343681</v>
      </c>
      <c r="T13" s="3">
        <f t="shared" si="9"/>
        <v>0.86663450158306865</v>
      </c>
      <c r="U13" s="3">
        <f t="shared" si="9"/>
        <v>0.79959215517868742</v>
      </c>
      <c r="V13" s="3">
        <f t="shared" si="9"/>
        <v>0.72384709403572445</v>
      </c>
      <c r="W13" s="3">
        <f t="shared" si="9"/>
        <v>0.69382681383044165</v>
      </c>
      <c r="X13" s="3">
        <f t="shared" si="9"/>
        <v>0.6715157690535527</v>
      </c>
      <c r="Y13" s="3">
        <f t="shared" si="9"/>
        <v>0.63362651405448511</v>
      </c>
      <c r="Z13" s="3">
        <f t="shared" si="9"/>
        <v>0.73092151939302763</v>
      </c>
      <c r="AA13" s="3">
        <f t="shared" si="9"/>
        <v>0.74782126948067984</v>
      </c>
      <c r="AB13" s="3">
        <f t="shared" si="9"/>
        <v>0.72476975263737708</v>
      </c>
      <c r="AC13" s="3">
        <f t="shared" si="9"/>
        <v>1</v>
      </c>
      <c r="AD13" s="3">
        <f t="shared" si="9"/>
        <v>1</v>
      </c>
      <c r="AE13" s="3">
        <f t="shared" si="9"/>
        <v>1</v>
      </c>
      <c r="AF13" s="3">
        <f t="shared" si="9"/>
        <v>1</v>
      </c>
      <c r="AG13" s="3">
        <f t="shared" si="9"/>
        <v>1</v>
      </c>
      <c r="AH13" s="3">
        <f t="shared" si="9"/>
        <v>1</v>
      </c>
      <c r="AI13" s="3">
        <f t="shared" si="9"/>
        <v>1</v>
      </c>
      <c r="AJ13" s="3">
        <f t="shared" ref="AJ13:BO13" si="10">IF(AI30&gt;AJ49*$B71*$B72,(AJ49*$B71-AI30)/((1-$B72)*AJ49*$B71),1)</f>
        <v>1</v>
      </c>
      <c r="AK13" s="3">
        <f t="shared" si="10"/>
        <v>1</v>
      </c>
      <c r="AL13" s="3">
        <f t="shared" si="10"/>
        <v>1</v>
      </c>
      <c r="AM13" s="3">
        <f t="shared" si="10"/>
        <v>1</v>
      </c>
      <c r="AN13" s="3">
        <f t="shared" si="10"/>
        <v>1</v>
      </c>
      <c r="AO13" s="3">
        <f t="shared" si="10"/>
        <v>1</v>
      </c>
      <c r="AP13" s="3">
        <f t="shared" si="10"/>
        <v>1</v>
      </c>
      <c r="AQ13" s="3">
        <f t="shared" si="10"/>
        <v>1</v>
      </c>
      <c r="AR13" s="3">
        <f t="shared" si="10"/>
        <v>1</v>
      </c>
      <c r="AS13" s="3">
        <f t="shared" si="10"/>
        <v>1</v>
      </c>
      <c r="AT13" s="3">
        <f t="shared" si="10"/>
        <v>1</v>
      </c>
      <c r="AU13" s="3">
        <f t="shared" si="10"/>
        <v>1</v>
      </c>
      <c r="AV13" s="3">
        <f t="shared" si="10"/>
        <v>1</v>
      </c>
      <c r="AW13" s="3">
        <f t="shared" si="10"/>
        <v>1</v>
      </c>
      <c r="AX13" s="3">
        <f t="shared" si="10"/>
        <v>1</v>
      </c>
      <c r="AY13" s="3">
        <f t="shared" si="10"/>
        <v>1</v>
      </c>
      <c r="AZ13" s="3">
        <f t="shared" si="10"/>
        <v>1</v>
      </c>
      <c r="BA13" s="3">
        <f t="shared" si="10"/>
        <v>1</v>
      </c>
      <c r="BB13" s="3">
        <f t="shared" si="10"/>
        <v>1</v>
      </c>
      <c r="BC13" s="3">
        <f t="shared" si="10"/>
        <v>1</v>
      </c>
      <c r="BD13" s="3">
        <f t="shared" si="10"/>
        <v>1</v>
      </c>
      <c r="BE13" s="3">
        <f t="shared" si="10"/>
        <v>1</v>
      </c>
      <c r="BF13" s="3">
        <f t="shared" si="10"/>
        <v>1</v>
      </c>
      <c r="BG13" s="3">
        <f t="shared" si="10"/>
        <v>1</v>
      </c>
      <c r="BH13" s="3">
        <f t="shared" si="10"/>
        <v>1</v>
      </c>
      <c r="BI13" s="3">
        <f t="shared" si="10"/>
        <v>1</v>
      </c>
      <c r="BJ13" s="3">
        <f t="shared" si="10"/>
        <v>1</v>
      </c>
      <c r="BK13" s="3">
        <f t="shared" si="10"/>
        <v>1</v>
      </c>
      <c r="BL13" s="3">
        <f t="shared" si="10"/>
        <v>1</v>
      </c>
      <c r="BM13" s="3">
        <f t="shared" si="10"/>
        <v>1</v>
      </c>
      <c r="BN13" s="3">
        <f t="shared" si="10"/>
        <v>1</v>
      </c>
      <c r="BO13" s="3">
        <f t="shared" si="10"/>
        <v>1</v>
      </c>
      <c r="BP13" s="3">
        <f t="shared" ref="BP13:CU13" si="11">IF(BO30&gt;BP49*$B71*$B72,(BP49*$B71-BO30)/((1-$B72)*BP49*$B71),1)</f>
        <v>1</v>
      </c>
      <c r="BQ13" s="3">
        <f t="shared" si="11"/>
        <v>1</v>
      </c>
      <c r="BR13" s="3">
        <f t="shared" si="11"/>
        <v>1</v>
      </c>
      <c r="BS13" s="3">
        <f t="shared" si="11"/>
        <v>1</v>
      </c>
      <c r="BT13" s="3">
        <f t="shared" si="11"/>
        <v>1</v>
      </c>
      <c r="BU13" s="3">
        <f t="shared" si="11"/>
        <v>1</v>
      </c>
      <c r="BV13" s="3">
        <f t="shared" si="11"/>
        <v>1</v>
      </c>
      <c r="BW13" s="3">
        <f t="shared" si="11"/>
        <v>0.94246544412137212</v>
      </c>
      <c r="BX13" s="3">
        <f t="shared" si="11"/>
        <v>1</v>
      </c>
      <c r="BY13" s="3">
        <f t="shared" si="11"/>
        <v>1</v>
      </c>
      <c r="BZ13" s="3">
        <f t="shared" si="11"/>
        <v>1</v>
      </c>
      <c r="CA13" s="3">
        <f t="shared" si="11"/>
        <v>1</v>
      </c>
      <c r="CB13" s="3">
        <f t="shared" si="11"/>
        <v>1</v>
      </c>
      <c r="CC13" s="3">
        <f t="shared" si="11"/>
        <v>1</v>
      </c>
      <c r="CD13" s="3">
        <f t="shared" si="11"/>
        <v>1</v>
      </c>
      <c r="CE13" s="3">
        <f t="shared" si="11"/>
        <v>1</v>
      </c>
      <c r="CF13" s="3">
        <f t="shared" si="11"/>
        <v>1</v>
      </c>
      <c r="CG13" s="3">
        <f t="shared" si="11"/>
        <v>1</v>
      </c>
      <c r="CH13" s="3">
        <f t="shared" si="11"/>
        <v>1</v>
      </c>
      <c r="CI13" s="3">
        <f t="shared" si="11"/>
        <v>1</v>
      </c>
      <c r="CJ13" s="3">
        <f t="shared" si="11"/>
        <v>1</v>
      </c>
      <c r="CK13" s="3">
        <f t="shared" si="11"/>
        <v>1</v>
      </c>
      <c r="CL13" s="3">
        <f t="shared" si="11"/>
        <v>1</v>
      </c>
      <c r="CM13" s="3">
        <f t="shared" si="11"/>
        <v>1</v>
      </c>
      <c r="CN13" s="3">
        <f t="shared" si="11"/>
        <v>1</v>
      </c>
      <c r="CO13" s="3">
        <f t="shared" si="11"/>
        <v>1</v>
      </c>
      <c r="CP13" s="3">
        <f t="shared" si="11"/>
        <v>1</v>
      </c>
      <c r="CQ13" s="3">
        <f t="shared" si="11"/>
        <v>1</v>
      </c>
      <c r="CR13" s="3">
        <f t="shared" si="11"/>
        <v>1</v>
      </c>
      <c r="CS13" s="3">
        <f t="shared" si="11"/>
        <v>1</v>
      </c>
      <c r="CT13" s="3">
        <f t="shared" si="11"/>
        <v>1</v>
      </c>
      <c r="CU13" s="3">
        <f t="shared" si="11"/>
        <v>1</v>
      </c>
      <c r="CV13" s="3">
        <f t="shared" ref="CV13:EA13" si="12">IF(CU30&gt;CV49*$B71*$B72,(CV49*$B71-CU30)/((1-$B72)*CV49*$B71),1)</f>
        <v>1</v>
      </c>
      <c r="CW13" s="3">
        <f t="shared" si="12"/>
        <v>1</v>
      </c>
      <c r="CX13" s="3">
        <f t="shared" si="12"/>
        <v>0.97829151899103761</v>
      </c>
      <c r="CY13" s="3">
        <f t="shared" si="12"/>
        <v>0.87776711569756549</v>
      </c>
      <c r="CZ13" s="3">
        <f t="shared" si="12"/>
        <v>1</v>
      </c>
      <c r="DA13" s="3">
        <f t="shared" si="12"/>
        <v>1</v>
      </c>
      <c r="DB13" s="3">
        <f t="shared" si="12"/>
        <v>1</v>
      </c>
      <c r="DC13" s="3">
        <f t="shared" si="12"/>
        <v>1</v>
      </c>
      <c r="DD13" s="3">
        <f t="shared" si="12"/>
        <v>0.94290909394116396</v>
      </c>
      <c r="DE13" s="3">
        <f t="shared" si="12"/>
        <v>1</v>
      </c>
      <c r="DF13" s="3">
        <f t="shared" si="12"/>
        <v>1</v>
      </c>
      <c r="DG13" s="3">
        <f t="shared" si="12"/>
        <v>0.94046690157660628</v>
      </c>
      <c r="DH13" s="3">
        <f t="shared" si="12"/>
        <v>0.83857198296545732</v>
      </c>
      <c r="DI13" s="3">
        <f t="shared" si="12"/>
        <v>1</v>
      </c>
      <c r="DJ13" s="3">
        <f t="shared" si="12"/>
        <v>0.98162574169062466</v>
      </c>
      <c r="DK13" s="3">
        <f t="shared" si="12"/>
        <v>0.90050545830977813</v>
      </c>
      <c r="DL13" s="3">
        <f t="shared" si="12"/>
        <v>0.82335320843110982</v>
      </c>
      <c r="DM13" s="3">
        <f t="shared" si="12"/>
        <v>0.75984778682847132</v>
      </c>
      <c r="DN13" s="3">
        <f t="shared" si="12"/>
        <v>0.69823361910891035</v>
      </c>
      <c r="DO13" s="3">
        <f t="shared" si="12"/>
        <v>0.88294280898979316</v>
      </c>
      <c r="DP13" s="3">
        <f t="shared" si="12"/>
        <v>0.79369339852937992</v>
      </c>
      <c r="DQ13" s="3">
        <f t="shared" si="12"/>
        <v>0.73082885549303267</v>
      </c>
      <c r="DR13" s="3">
        <f t="shared" si="12"/>
        <v>0.66517679040534705</v>
      </c>
      <c r="DS13" s="3">
        <f t="shared" si="12"/>
        <v>1</v>
      </c>
      <c r="DT13" s="3">
        <f t="shared" si="12"/>
        <v>1</v>
      </c>
      <c r="DU13" s="3">
        <f t="shared" si="12"/>
        <v>1</v>
      </c>
      <c r="DV13" s="3">
        <f t="shared" si="12"/>
        <v>1</v>
      </c>
      <c r="DW13" s="3">
        <f t="shared" si="12"/>
        <v>1</v>
      </c>
      <c r="DX13" s="3">
        <f t="shared" si="12"/>
        <v>1</v>
      </c>
      <c r="DY13" s="3">
        <f t="shared" si="12"/>
        <v>1</v>
      </c>
      <c r="DZ13" s="3">
        <f t="shared" si="12"/>
        <v>1</v>
      </c>
      <c r="EA13" s="3">
        <f t="shared" si="12"/>
        <v>1</v>
      </c>
      <c r="EB13" s="3">
        <f t="shared" ref="EB13:FG13" si="13">IF(EA30&gt;EB49*$B71*$B72,(EB49*$B71-EA30)/((1-$B72)*EB49*$B71),1)</f>
        <v>1</v>
      </c>
      <c r="EC13" s="3">
        <f t="shared" si="13"/>
        <v>1</v>
      </c>
      <c r="ED13" s="3">
        <f t="shared" si="13"/>
        <v>1</v>
      </c>
      <c r="EE13" s="3">
        <f t="shared" si="13"/>
        <v>1</v>
      </c>
      <c r="EF13" s="3">
        <f t="shared" si="13"/>
        <v>1</v>
      </c>
      <c r="EG13" s="3">
        <f t="shared" si="13"/>
        <v>1</v>
      </c>
      <c r="EH13" s="3">
        <f t="shared" si="13"/>
        <v>1</v>
      </c>
      <c r="EI13" s="3">
        <f t="shared" si="13"/>
        <v>1</v>
      </c>
      <c r="EJ13" s="3">
        <f t="shared" si="13"/>
        <v>1</v>
      </c>
      <c r="EK13" s="3">
        <f t="shared" si="13"/>
        <v>1</v>
      </c>
      <c r="EL13" s="3">
        <f t="shared" si="13"/>
        <v>1</v>
      </c>
      <c r="EM13" s="3">
        <f t="shared" si="13"/>
        <v>1</v>
      </c>
      <c r="EN13" s="3">
        <f t="shared" si="13"/>
        <v>1</v>
      </c>
      <c r="EO13" s="3">
        <f t="shared" si="13"/>
        <v>1</v>
      </c>
      <c r="EP13" s="3">
        <f t="shared" si="13"/>
        <v>1</v>
      </c>
      <c r="EQ13" s="3">
        <f t="shared" si="13"/>
        <v>1</v>
      </c>
      <c r="ER13" s="3">
        <f t="shared" si="13"/>
        <v>1</v>
      </c>
      <c r="ES13" s="3">
        <f t="shared" si="13"/>
        <v>1</v>
      </c>
      <c r="ET13" s="3">
        <f t="shared" si="13"/>
        <v>1</v>
      </c>
      <c r="EU13" s="3">
        <f t="shared" si="13"/>
        <v>1</v>
      </c>
      <c r="EV13" s="3">
        <f t="shared" si="13"/>
        <v>1</v>
      </c>
      <c r="EW13" s="3">
        <f t="shared" si="13"/>
        <v>1</v>
      </c>
      <c r="EX13" s="3">
        <f t="shared" si="13"/>
        <v>1</v>
      </c>
      <c r="EY13" s="3">
        <f t="shared" si="13"/>
        <v>1</v>
      </c>
      <c r="EZ13" s="3">
        <f t="shared" si="13"/>
        <v>1</v>
      </c>
      <c r="FA13" s="3">
        <f t="shared" si="13"/>
        <v>1</v>
      </c>
      <c r="FB13" s="3">
        <f t="shared" si="13"/>
        <v>1</v>
      </c>
      <c r="FC13" s="3">
        <f t="shared" si="13"/>
        <v>1</v>
      </c>
      <c r="FD13" s="3">
        <f t="shared" si="13"/>
        <v>1</v>
      </c>
      <c r="FE13" s="3">
        <f t="shared" si="13"/>
        <v>1</v>
      </c>
      <c r="FF13" s="3">
        <f t="shared" si="13"/>
        <v>1</v>
      </c>
      <c r="FG13" s="3">
        <f t="shared" si="13"/>
        <v>1</v>
      </c>
      <c r="FH13" s="3">
        <f t="shared" ref="FH13:FS13" si="14">IF(FG30&gt;FH49*$B71*$B72,(FH49*$B71-FG30)/((1-$B72)*FH49*$B71),1)</f>
        <v>1</v>
      </c>
      <c r="FI13" s="3">
        <f t="shared" si="14"/>
        <v>1</v>
      </c>
      <c r="FJ13" s="3">
        <f t="shared" si="14"/>
        <v>1</v>
      </c>
      <c r="FK13" s="3">
        <f t="shared" si="14"/>
        <v>1</v>
      </c>
      <c r="FL13" s="3">
        <f t="shared" si="14"/>
        <v>1</v>
      </c>
      <c r="FM13" s="3">
        <f t="shared" si="14"/>
        <v>1</v>
      </c>
      <c r="FN13" s="3">
        <f t="shared" si="14"/>
        <v>1</v>
      </c>
      <c r="FO13" s="3">
        <f t="shared" si="14"/>
        <v>1</v>
      </c>
      <c r="FP13" s="3">
        <f t="shared" si="14"/>
        <v>1</v>
      </c>
      <c r="FQ13" s="3">
        <f t="shared" si="14"/>
        <v>1</v>
      </c>
      <c r="FR13" s="3">
        <f t="shared" si="14"/>
        <v>1</v>
      </c>
      <c r="FS13" s="3">
        <f t="shared" si="14"/>
        <v>1</v>
      </c>
    </row>
    <row r="14" spans="1:175" x14ac:dyDescent="0.25">
      <c r="A14" t="s">
        <v>170</v>
      </c>
      <c r="B14" s="10"/>
      <c r="C14" s="3">
        <f t="shared" ref="C14:BN14" si="15">C12*C13</f>
        <v>0.15</v>
      </c>
      <c r="D14" s="3">
        <f t="shared" si="15"/>
        <v>0.13438757906843013</v>
      </c>
      <c r="E14" s="3">
        <f t="shared" si="15"/>
        <v>0.10577771393488569</v>
      </c>
      <c r="F14" s="3">
        <f t="shared" si="15"/>
        <v>8.4701372611135348E-2</v>
      </c>
      <c r="G14" s="3">
        <f t="shared" si="15"/>
        <v>6.6808914602258032E-2</v>
      </c>
      <c r="H14" s="3">
        <f t="shared" si="15"/>
        <v>5.0954436237979114E-2</v>
      </c>
      <c r="I14" s="3">
        <f t="shared" si="15"/>
        <v>3.9564082646966127E-2</v>
      </c>
      <c r="J14" s="3">
        <f t="shared" si="15"/>
        <v>3.2211816591485545E-2</v>
      </c>
      <c r="K14" s="3">
        <f t="shared" si="15"/>
        <v>4.913021805124667E-2</v>
      </c>
      <c r="L14" s="3">
        <f t="shared" si="15"/>
        <v>3.5940228588155251E-2</v>
      </c>
      <c r="M14" s="3">
        <f t="shared" si="15"/>
        <v>5.8982822032414811E-2</v>
      </c>
      <c r="N14" s="3">
        <f t="shared" si="15"/>
        <v>8.1622423542204087E-2</v>
      </c>
      <c r="O14" s="3">
        <f t="shared" si="15"/>
        <v>8.945680452166406E-2</v>
      </c>
      <c r="P14" s="3">
        <f t="shared" si="15"/>
        <v>9.5487447499068748E-2</v>
      </c>
      <c r="Q14" s="3">
        <f t="shared" si="15"/>
        <v>0.10538150325593407</v>
      </c>
      <c r="R14" s="3">
        <f t="shared" si="15"/>
        <v>0.10909493147204061</v>
      </c>
      <c r="S14" s="3">
        <f t="shared" si="15"/>
        <v>0.12449304669578339</v>
      </c>
      <c r="T14" s="3">
        <f t="shared" si="15"/>
        <v>0.16564228969710762</v>
      </c>
      <c r="U14" s="3">
        <f t="shared" si="15"/>
        <v>0.15778701819708929</v>
      </c>
      <c r="V14" s="3">
        <f t="shared" si="15"/>
        <v>0.14732889689121181</v>
      </c>
      <c r="W14" s="3">
        <f t="shared" si="15"/>
        <v>0.14552150136576225</v>
      </c>
      <c r="X14" s="3">
        <f t="shared" si="15"/>
        <v>0.14500648562339069</v>
      </c>
      <c r="Y14" s="3">
        <f t="shared" si="15"/>
        <v>0.14075418984863458</v>
      </c>
      <c r="Z14" s="3">
        <f t="shared" si="15"/>
        <v>0.1669002186290276</v>
      </c>
      <c r="AA14" s="3">
        <f t="shared" si="15"/>
        <v>0.17539680487375919</v>
      </c>
      <c r="AB14" s="3">
        <f t="shared" si="15"/>
        <v>0.17448492058923304</v>
      </c>
      <c r="AC14" s="3">
        <f t="shared" si="15"/>
        <v>0.24694687499999998</v>
      </c>
      <c r="AD14" s="3">
        <f t="shared" si="15"/>
        <v>0.25314843749999999</v>
      </c>
      <c r="AE14" s="3">
        <f t="shared" si="15"/>
        <v>0.25934999999999997</v>
      </c>
      <c r="AF14" s="3">
        <f t="shared" si="15"/>
        <v>0.26555156249999995</v>
      </c>
      <c r="AG14" s="3">
        <f t="shared" si="15"/>
        <v>0.27175312499999998</v>
      </c>
      <c r="AH14" s="3">
        <f t="shared" si="15"/>
        <v>0.27795468749999996</v>
      </c>
      <c r="AI14" s="3">
        <f t="shared" si="15"/>
        <v>0.28415625</v>
      </c>
      <c r="AJ14" s="3">
        <f t="shared" si="15"/>
        <v>0.29035781249999998</v>
      </c>
      <c r="AK14" s="3">
        <f t="shared" si="15"/>
        <v>0.29655937500000001</v>
      </c>
      <c r="AL14" s="3">
        <f t="shared" si="15"/>
        <v>0.30276093749999999</v>
      </c>
      <c r="AM14" s="3">
        <f t="shared" si="15"/>
        <v>0.30896250000000003</v>
      </c>
      <c r="AN14" s="3">
        <f t="shared" si="15"/>
        <v>0.32892321428571425</v>
      </c>
      <c r="AO14" s="3">
        <f t="shared" si="15"/>
        <v>0.34888392857142858</v>
      </c>
      <c r="AP14" s="3">
        <f t="shared" si="15"/>
        <v>0.3688446428571428</v>
      </c>
      <c r="AQ14" s="3">
        <f t="shared" si="15"/>
        <v>0.38880535714285713</v>
      </c>
      <c r="AR14" s="3">
        <f t="shared" si="15"/>
        <v>0.40876607142857135</v>
      </c>
      <c r="AS14" s="3">
        <f t="shared" si="15"/>
        <v>0.42872678571428569</v>
      </c>
      <c r="AT14" s="3">
        <f t="shared" si="15"/>
        <v>0.44868750000000002</v>
      </c>
      <c r="AU14" s="3">
        <f t="shared" si="15"/>
        <v>0.48159375000000004</v>
      </c>
      <c r="AV14" s="3">
        <f t="shared" si="15"/>
        <v>0.51449999999999996</v>
      </c>
      <c r="AW14" s="3">
        <f t="shared" si="15"/>
        <v>0.54588749999999997</v>
      </c>
      <c r="AX14" s="3">
        <f t="shared" si="15"/>
        <v>0.57727499999999998</v>
      </c>
      <c r="AY14" s="3">
        <f t="shared" si="15"/>
        <v>0.6086625</v>
      </c>
      <c r="AZ14" s="3">
        <f t="shared" si="15"/>
        <v>0.64005000000000001</v>
      </c>
      <c r="BA14" s="3">
        <f t="shared" si="15"/>
        <v>0.67143750000000002</v>
      </c>
      <c r="BB14" s="3">
        <f t="shared" si="15"/>
        <v>0.6992250000000001</v>
      </c>
      <c r="BC14" s="3">
        <f t="shared" si="15"/>
        <v>0.72701249999999995</v>
      </c>
      <c r="BD14" s="3">
        <f t="shared" si="15"/>
        <v>0.75480000000000003</v>
      </c>
      <c r="BE14" s="3">
        <f t="shared" si="15"/>
        <v>0.78258749999999999</v>
      </c>
      <c r="BF14" s="3">
        <f t="shared" si="15"/>
        <v>0.81037500000000007</v>
      </c>
      <c r="BG14" s="3">
        <f t="shared" si="15"/>
        <v>0.83816249999999992</v>
      </c>
      <c r="BH14" s="3">
        <f t="shared" si="15"/>
        <v>0.86595</v>
      </c>
      <c r="BI14" s="3">
        <f t="shared" si="15"/>
        <v>0.89373750000000007</v>
      </c>
      <c r="BJ14" s="3">
        <f t="shared" si="15"/>
        <v>0.92152500000000004</v>
      </c>
      <c r="BK14" s="3">
        <f t="shared" si="15"/>
        <v>0.93853500000000001</v>
      </c>
      <c r="BL14" s="3">
        <f t="shared" si="15"/>
        <v>0.95554499999999998</v>
      </c>
      <c r="BM14" s="3">
        <f t="shared" si="15"/>
        <v>0.96</v>
      </c>
      <c r="BN14" s="3">
        <f t="shared" si="15"/>
        <v>0.96</v>
      </c>
      <c r="BO14" s="3">
        <f t="shared" ref="BO14:DZ14" si="16">BO12*BO13</f>
        <v>0.96</v>
      </c>
      <c r="BP14" s="3">
        <f t="shared" si="16"/>
        <v>0.96</v>
      </c>
      <c r="BQ14" s="3">
        <f t="shared" si="16"/>
        <v>0.96</v>
      </c>
      <c r="BR14" s="3">
        <f t="shared" si="16"/>
        <v>0.96</v>
      </c>
      <c r="BS14" s="3">
        <f t="shared" si="16"/>
        <v>0.96</v>
      </c>
      <c r="BT14" s="3">
        <f t="shared" si="16"/>
        <v>0.96</v>
      </c>
      <c r="BU14" s="3">
        <f t="shared" si="16"/>
        <v>0.96</v>
      </c>
      <c r="BV14" s="3">
        <f t="shared" si="16"/>
        <v>0.96</v>
      </c>
      <c r="BW14" s="3">
        <f t="shared" si="16"/>
        <v>0.90476682635651717</v>
      </c>
      <c r="BX14" s="3">
        <f t="shared" si="16"/>
        <v>0.96</v>
      </c>
      <c r="BY14" s="3">
        <f t="shared" si="16"/>
        <v>0.96</v>
      </c>
      <c r="BZ14" s="3">
        <f t="shared" si="16"/>
        <v>0.96</v>
      </c>
      <c r="CA14" s="3">
        <f t="shared" si="16"/>
        <v>0.96</v>
      </c>
      <c r="CB14" s="3">
        <f t="shared" si="16"/>
        <v>0.96</v>
      </c>
      <c r="CC14" s="3">
        <f t="shared" si="16"/>
        <v>0.96</v>
      </c>
      <c r="CD14" s="3">
        <f t="shared" si="16"/>
        <v>0.96</v>
      </c>
      <c r="CE14" s="3">
        <f t="shared" si="16"/>
        <v>0.96</v>
      </c>
      <c r="CF14" s="3">
        <f t="shared" si="16"/>
        <v>0.96</v>
      </c>
      <c r="CG14" s="3">
        <f t="shared" si="16"/>
        <v>0.96</v>
      </c>
      <c r="CH14" s="3">
        <f t="shared" si="16"/>
        <v>0.96</v>
      </c>
      <c r="CI14" s="3">
        <f t="shared" si="16"/>
        <v>0.96</v>
      </c>
      <c r="CJ14" s="3">
        <f t="shared" si="16"/>
        <v>0.96</v>
      </c>
      <c r="CK14" s="3">
        <f t="shared" si="16"/>
        <v>0.96</v>
      </c>
      <c r="CL14" s="3">
        <f t="shared" si="16"/>
        <v>0.96</v>
      </c>
      <c r="CM14" s="3">
        <f t="shared" si="16"/>
        <v>0.96</v>
      </c>
      <c r="CN14" s="3">
        <f t="shared" si="16"/>
        <v>0.96</v>
      </c>
      <c r="CO14" s="3">
        <f t="shared" si="16"/>
        <v>0.96</v>
      </c>
      <c r="CP14" s="3">
        <f t="shared" si="16"/>
        <v>0.96</v>
      </c>
      <c r="CQ14" s="3">
        <f t="shared" si="16"/>
        <v>0.96</v>
      </c>
      <c r="CR14" s="3">
        <f t="shared" si="16"/>
        <v>0.96</v>
      </c>
      <c r="CS14" s="3">
        <f t="shared" si="16"/>
        <v>0.96</v>
      </c>
      <c r="CT14" s="3">
        <f t="shared" si="16"/>
        <v>0.96</v>
      </c>
      <c r="CU14" s="3">
        <f t="shared" si="16"/>
        <v>0.96</v>
      </c>
      <c r="CV14" s="3">
        <f t="shared" si="16"/>
        <v>0.96</v>
      </c>
      <c r="CW14" s="3">
        <f t="shared" si="16"/>
        <v>0.96</v>
      </c>
      <c r="CX14" s="3">
        <f t="shared" si="16"/>
        <v>0.93915985823139603</v>
      </c>
      <c r="CY14" s="3">
        <f t="shared" si="16"/>
        <v>0.84265643106966281</v>
      </c>
      <c r="CZ14" s="3">
        <f t="shared" si="16"/>
        <v>0.96</v>
      </c>
      <c r="DA14" s="3">
        <f t="shared" si="16"/>
        <v>0.96</v>
      </c>
      <c r="DB14" s="3">
        <f t="shared" si="16"/>
        <v>0.96</v>
      </c>
      <c r="DC14" s="3">
        <f t="shared" si="16"/>
        <v>0.96</v>
      </c>
      <c r="DD14" s="3">
        <f t="shared" si="16"/>
        <v>0.90519273018351731</v>
      </c>
      <c r="DE14" s="3">
        <f t="shared" si="16"/>
        <v>0.96</v>
      </c>
      <c r="DF14" s="3">
        <f t="shared" si="16"/>
        <v>0.95826428571428568</v>
      </c>
      <c r="DG14" s="3">
        <f t="shared" si="16"/>
        <v>0.89332599813507896</v>
      </c>
      <c r="DH14" s="3">
        <f t="shared" si="16"/>
        <v>0.79540649014231046</v>
      </c>
      <c r="DI14" s="3">
        <f t="shared" si="16"/>
        <v>0.94717499999999999</v>
      </c>
      <c r="DJ14" s="3">
        <f t="shared" si="16"/>
        <v>0.92844616713453509</v>
      </c>
      <c r="DK14" s="3">
        <f t="shared" si="16"/>
        <v>0.8505048927371277</v>
      </c>
      <c r="DL14" s="3">
        <f t="shared" si="16"/>
        <v>0.77652499470159042</v>
      </c>
      <c r="DM14" s="3">
        <f t="shared" si="16"/>
        <v>0.71560564944038363</v>
      </c>
      <c r="DN14" s="3">
        <f t="shared" si="16"/>
        <v>0.63974529167597294</v>
      </c>
      <c r="DO14" s="3">
        <f t="shared" si="16"/>
        <v>0.78643075151133712</v>
      </c>
      <c r="DP14" s="3">
        <f t="shared" si="16"/>
        <v>0.68666512388833589</v>
      </c>
      <c r="DQ14" s="3">
        <f t="shared" si="16"/>
        <v>0.61361156898737079</v>
      </c>
      <c r="DR14" s="3">
        <f t="shared" si="16"/>
        <v>0.54150004061896451</v>
      </c>
      <c r="DS14" s="3">
        <f t="shared" si="16"/>
        <v>0.78852822580645154</v>
      </c>
      <c r="DT14" s="3">
        <f t="shared" si="16"/>
        <v>0.76298709677419352</v>
      </c>
      <c r="DU14" s="3">
        <f t="shared" si="16"/>
        <v>0.73744596774193549</v>
      </c>
      <c r="DV14" s="3">
        <f t="shared" si="16"/>
        <v>0.71190483870967747</v>
      </c>
      <c r="DW14" s="3">
        <f t="shared" si="16"/>
        <v>0.68636370967741944</v>
      </c>
      <c r="DX14" s="3">
        <f t="shared" si="16"/>
        <v>0.66082258064516131</v>
      </c>
      <c r="DY14" s="3">
        <f t="shared" si="16"/>
        <v>0.63528145161290328</v>
      </c>
      <c r="DZ14" s="3">
        <f t="shared" si="16"/>
        <v>0.60974032258064514</v>
      </c>
      <c r="EA14" s="3">
        <f t="shared" ref="EA14:FS14" si="17">EA12*EA13</f>
        <v>0.58419919354838712</v>
      </c>
      <c r="EB14" s="3">
        <f t="shared" si="17"/>
        <v>0.55865806451612898</v>
      </c>
      <c r="EC14" s="3">
        <f t="shared" si="17"/>
        <v>0.53311693548387096</v>
      </c>
      <c r="ED14" s="3">
        <f t="shared" si="17"/>
        <v>0.50757580645161293</v>
      </c>
      <c r="EE14" s="3">
        <f t="shared" si="17"/>
        <v>0.4820346774193548</v>
      </c>
      <c r="EF14" s="3">
        <f t="shared" si="17"/>
        <v>0.45649354838709677</v>
      </c>
      <c r="EG14" s="3">
        <f t="shared" si="17"/>
        <v>0.43095241935483874</v>
      </c>
      <c r="EH14" s="3">
        <f t="shared" si="17"/>
        <v>0.40541129032258072</v>
      </c>
      <c r="EI14" s="3">
        <f t="shared" si="17"/>
        <v>0.37987016129032253</v>
      </c>
      <c r="EJ14" s="3">
        <f t="shared" si="17"/>
        <v>0.3543290322580645</v>
      </c>
      <c r="EK14" s="3">
        <f t="shared" si="17"/>
        <v>0.32878790322580648</v>
      </c>
      <c r="EL14" s="3">
        <f t="shared" si="17"/>
        <v>0.3032467741935484</v>
      </c>
      <c r="EM14" s="3">
        <f t="shared" si="17"/>
        <v>0.27770564516129026</v>
      </c>
      <c r="EN14" s="3">
        <f t="shared" si="17"/>
        <v>0.25216451612903223</v>
      </c>
      <c r="EO14" s="3">
        <f t="shared" si="17"/>
        <v>0.22662338709677421</v>
      </c>
      <c r="EP14" s="3">
        <f t="shared" si="17"/>
        <v>0.20108225806451618</v>
      </c>
      <c r="EQ14" s="3">
        <f t="shared" si="17"/>
        <v>0.17554112903225802</v>
      </c>
      <c r="ER14" s="3">
        <f t="shared" si="17"/>
        <v>0.15</v>
      </c>
      <c r="ES14" s="3">
        <f t="shared" si="17"/>
        <v>0.15</v>
      </c>
      <c r="ET14" s="3">
        <f t="shared" si="17"/>
        <v>0.15</v>
      </c>
      <c r="EU14" s="3">
        <f t="shared" si="17"/>
        <v>0.15</v>
      </c>
      <c r="EV14" s="3">
        <f t="shared" si="17"/>
        <v>0.15</v>
      </c>
      <c r="EW14" s="3">
        <f t="shared" si="17"/>
        <v>0.15</v>
      </c>
      <c r="EX14" s="3">
        <f t="shared" si="17"/>
        <v>0.15</v>
      </c>
      <c r="EY14" s="3">
        <f t="shared" si="17"/>
        <v>0.15</v>
      </c>
      <c r="EZ14" s="3">
        <f t="shared" si="17"/>
        <v>0.15</v>
      </c>
      <c r="FA14" s="3">
        <f t="shared" si="17"/>
        <v>0.15</v>
      </c>
      <c r="FB14" s="3">
        <f t="shared" si="17"/>
        <v>0.15</v>
      </c>
      <c r="FC14" s="3">
        <f t="shared" si="17"/>
        <v>0.15</v>
      </c>
      <c r="FD14" s="3">
        <f t="shared" si="17"/>
        <v>0.15</v>
      </c>
      <c r="FE14" s="3">
        <f t="shared" si="17"/>
        <v>0.15</v>
      </c>
      <c r="FF14" s="3">
        <f t="shared" si="17"/>
        <v>0.15</v>
      </c>
      <c r="FG14" s="3">
        <f t="shared" si="17"/>
        <v>0.15</v>
      </c>
      <c r="FH14" s="3">
        <f t="shared" si="17"/>
        <v>0.15</v>
      </c>
      <c r="FI14" s="3">
        <f t="shared" si="17"/>
        <v>0.15</v>
      </c>
      <c r="FJ14" s="3">
        <f t="shared" si="17"/>
        <v>0.15</v>
      </c>
      <c r="FK14" s="3">
        <f t="shared" si="17"/>
        <v>0.15</v>
      </c>
      <c r="FL14" s="3">
        <f t="shared" si="17"/>
        <v>0.15</v>
      </c>
      <c r="FM14" s="3">
        <f t="shared" si="17"/>
        <v>0.15</v>
      </c>
      <c r="FN14" s="3">
        <f t="shared" si="17"/>
        <v>0.15</v>
      </c>
      <c r="FO14" s="3">
        <f t="shared" si="17"/>
        <v>0.15</v>
      </c>
      <c r="FP14" s="3">
        <f t="shared" si="17"/>
        <v>0.15</v>
      </c>
      <c r="FQ14" s="3">
        <f t="shared" si="17"/>
        <v>0.15</v>
      </c>
      <c r="FR14" s="3">
        <f t="shared" si="17"/>
        <v>0.15</v>
      </c>
      <c r="FS14" s="3">
        <f t="shared" si="17"/>
        <v>0.15</v>
      </c>
    </row>
    <row r="15" spans="1:175" s="14" customFormat="1" ht="5.25" customHeight="1" x14ac:dyDescent="0.25">
      <c r="B15" s="15"/>
    </row>
    <row r="16" spans="1:175" s="3" customFormat="1" x14ac:dyDescent="0.25">
      <c r="A16" s="20" t="s">
        <v>38</v>
      </c>
      <c r="B16" s="21" t="s">
        <v>10</v>
      </c>
      <c r="C16" s="20">
        <f>'Raw Data'!B34</f>
        <v>7.3435683250427246</v>
      </c>
      <c r="D16" s="20">
        <f>'Raw Data'!C34</f>
        <v>7.7128524780273438</v>
      </c>
      <c r="E16" s="20">
        <f>'Raw Data'!D34</f>
        <v>7.2187066078186035</v>
      </c>
      <c r="F16" s="20">
        <f>'Raw Data'!E34</f>
        <v>7.653109073638916</v>
      </c>
      <c r="G16" s="20">
        <f>'Raw Data'!F34</f>
        <v>8.5975732803344727</v>
      </c>
      <c r="H16" s="20">
        <f>'Raw Data'!G34</f>
        <v>8.0986671447753906</v>
      </c>
      <c r="I16" s="20">
        <f>'Raw Data'!H34</f>
        <v>6.7325325012207031</v>
      </c>
      <c r="J16" s="20">
        <f>'Raw Data'!I34</f>
        <v>5.8071985244750977</v>
      </c>
      <c r="K16" s="20">
        <f>'Raw Data'!J34</f>
        <v>9.7264442443847656</v>
      </c>
      <c r="L16" s="20">
        <f>'Raw Data'!K34</f>
        <v>7.927375316619873</v>
      </c>
      <c r="M16" s="20">
        <f>'Raw Data'!L34</f>
        <v>5.4946737289428711</v>
      </c>
      <c r="N16" s="20">
        <f>'Raw Data'!M34</f>
        <v>8.2128229141235352</v>
      </c>
      <c r="O16" s="20">
        <f>'Raw Data'!N34</f>
        <v>7.7665953636169434</v>
      </c>
      <c r="P16" s="20">
        <f>'Raw Data'!O34</f>
        <v>8.8919038772583008</v>
      </c>
      <c r="Q16" s="20">
        <f>'Raw Data'!P34</f>
        <v>9.2246103286743164</v>
      </c>
      <c r="R16" s="20">
        <f>'Raw Data'!Q34</f>
        <v>7.0233473777770996</v>
      </c>
      <c r="S16" s="20">
        <f>'Raw Data'!R34</f>
        <v>3.1172170639038086</v>
      </c>
      <c r="T16" s="20">
        <f>'Raw Data'!S34</f>
        <v>9.5061988830566406</v>
      </c>
      <c r="U16" s="20">
        <f>'Raw Data'!T34</f>
        <v>11.255740165710449</v>
      </c>
      <c r="V16" s="20">
        <f>'Raw Data'!U34</f>
        <v>8.7055883407592773</v>
      </c>
      <c r="W16" s="20">
        <f>'Raw Data'!V34</f>
        <v>8.3703241348266602</v>
      </c>
      <c r="X16" s="20">
        <f>'Raw Data'!W34</f>
        <v>10.171578407287598</v>
      </c>
      <c r="Y16" s="20">
        <f>'Raw Data'!X34</f>
        <v>7.2198176383972168</v>
      </c>
      <c r="Z16" s="20">
        <f>'Raw Data'!Y34</f>
        <v>3.6901946067810059</v>
      </c>
      <c r="AA16" s="20">
        <f>'Raw Data'!Z34</f>
        <v>7.1546745300292969</v>
      </c>
      <c r="AB16" s="20">
        <f>'Raw Data'!AA34</f>
        <v>7.3899869918823242</v>
      </c>
      <c r="AC16" s="20">
        <f>'Raw Data'!AB34</f>
        <v>8.7423830032348633</v>
      </c>
      <c r="AD16" s="20">
        <f>'Raw Data'!AC34</f>
        <v>8.1982793807983398</v>
      </c>
      <c r="AE16" s="20">
        <f>'Raw Data'!AD34</f>
        <v>8.1286001205444336</v>
      </c>
      <c r="AF16" s="20">
        <f>'Raw Data'!AE34</f>
        <v>11.489725112915039</v>
      </c>
      <c r="AG16" s="20">
        <f>'Raw Data'!AF34</f>
        <v>11.205964088439941</v>
      </c>
      <c r="AH16" s="20">
        <f>'Raw Data'!AG34</f>
        <v>8.7938461303710938</v>
      </c>
      <c r="AI16" s="20">
        <f>'Raw Data'!AH34</f>
        <v>10.849798202514648</v>
      </c>
      <c r="AJ16" s="20">
        <f>'Raw Data'!AI34</f>
        <v>8.4363594055175781</v>
      </c>
      <c r="AK16" s="20">
        <f>'Raw Data'!AJ34</f>
        <v>7.3721957206726074</v>
      </c>
      <c r="AL16" s="20">
        <f>'Raw Data'!AK34</f>
        <v>7.2857136726379395</v>
      </c>
      <c r="AM16" s="20">
        <f>'Raw Data'!AL34</f>
        <v>8.3795795440673828</v>
      </c>
      <c r="AN16" s="20">
        <f>'Raw Data'!AM34</f>
        <v>11.259197235107422</v>
      </c>
      <c r="AO16" s="20">
        <f>'Raw Data'!AN34</f>
        <v>10.380794525146484</v>
      </c>
      <c r="AP16" s="20">
        <f>'Raw Data'!AO34</f>
        <v>7.9948887825012207</v>
      </c>
      <c r="AQ16" s="20">
        <f>'Raw Data'!AP34</f>
        <v>7.4938430786132813</v>
      </c>
      <c r="AR16" s="20">
        <f>'Raw Data'!AQ34</f>
        <v>8.0784816741943359</v>
      </c>
      <c r="AS16" s="20">
        <f>'Raw Data'!AR34</f>
        <v>8.5965614318847656</v>
      </c>
      <c r="AT16" s="20">
        <f>'Raw Data'!AS34</f>
        <v>8.1702537536621094</v>
      </c>
      <c r="AU16" s="20">
        <f>'Raw Data'!AT34</f>
        <v>8.692988395690918</v>
      </c>
      <c r="AV16" s="20">
        <f>'Raw Data'!AU34</f>
        <v>11.326362609863281</v>
      </c>
      <c r="AW16" s="20">
        <f>'Raw Data'!AV34</f>
        <v>10.337225914001465</v>
      </c>
      <c r="AX16" s="20">
        <f>'Raw Data'!AW34</f>
        <v>7.7558908462524414</v>
      </c>
      <c r="AY16" s="20">
        <f>'Raw Data'!AX34</f>
        <v>7.7265114784240723</v>
      </c>
      <c r="AZ16" s="20">
        <f>'Raw Data'!AY34</f>
        <v>8.07</v>
      </c>
      <c r="BA16" s="20">
        <f>'Raw Data'!AZ34</f>
        <v>8.06</v>
      </c>
      <c r="BB16" s="20">
        <f>'Raw Data'!BA34</f>
        <v>8.0408697128295898</v>
      </c>
      <c r="BC16" s="20">
        <f>'Raw Data'!BB34</f>
        <v>8.7513589859008789</v>
      </c>
      <c r="BD16" s="20">
        <f>'Raw Data'!BC34</f>
        <v>6.000185489654541</v>
      </c>
      <c r="BE16" s="20">
        <f>'Raw Data'!BD34</f>
        <v>7.4565386772155762</v>
      </c>
      <c r="BF16" s="20">
        <f>'Raw Data'!BE34</f>
        <v>7.006680965423584</v>
      </c>
      <c r="BG16" s="20">
        <f>'Raw Data'!BF34</f>
        <v>7.397883415222168</v>
      </c>
      <c r="BH16" s="20">
        <f>'Raw Data'!BG34</f>
        <v>7.8118276596069336</v>
      </c>
      <c r="BI16" s="20">
        <f>'Raw Data'!BH34</f>
        <v>8.7962779998779297</v>
      </c>
      <c r="BJ16" s="20">
        <f>'Raw Data'!BI34</f>
        <v>11.246041297912598</v>
      </c>
      <c r="BK16" s="20">
        <f>'Raw Data'!BJ34</f>
        <v>6.7958898544311523</v>
      </c>
      <c r="BL16" s="20">
        <f>'Raw Data'!BK34</f>
        <v>6.1367735862731934</v>
      </c>
      <c r="BM16" s="20">
        <f>'Raw Data'!BL34</f>
        <v>5.6376471519470215</v>
      </c>
      <c r="BN16" s="20">
        <f>'Raw Data'!BM34</f>
        <v>5.65</v>
      </c>
      <c r="BO16" s="20">
        <f>'Raw Data'!BN34</f>
        <v>9.81</v>
      </c>
      <c r="BP16" s="20">
        <f>'Raw Data'!BO34</f>
        <v>9.75</v>
      </c>
      <c r="BQ16" s="20">
        <f>'Raw Data'!BP34</f>
        <v>7.2645964622497559</v>
      </c>
      <c r="BR16" s="20">
        <f>'Raw Data'!BQ34</f>
        <v>4.7841014862060547</v>
      </c>
      <c r="BS16" s="20">
        <f>'Raw Data'!BR34</f>
        <v>6.5133481025695801</v>
      </c>
      <c r="BT16" s="20">
        <f>'Raw Data'!BS34</f>
        <v>5.5779705047607422</v>
      </c>
      <c r="BU16" s="20">
        <f>'Raw Data'!BT34</f>
        <v>7.2908215522766113</v>
      </c>
      <c r="BV16" s="20">
        <f>'Raw Data'!BU34</f>
        <v>6.8125338554382324</v>
      </c>
      <c r="BW16" s="20">
        <f>'Raw Data'!BV34</f>
        <v>6.0862069129943848</v>
      </c>
      <c r="BX16" s="20">
        <f>'Raw Data'!BW34</f>
        <v>3.5619463920593262</v>
      </c>
      <c r="BY16" s="20">
        <f>'Raw Data'!BX34</f>
        <v>6.8672709465026855</v>
      </c>
      <c r="BZ16" s="20">
        <f>'Raw Data'!BY34</f>
        <v>4.4805307388305664</v>
      </c>
      <c r="CA16" s="20">
        <f>'Raw Data'!BZ34</f>
        <v>2.6660375595092773</v>
      </c>
      <c r="CB16" s="20">
        <f>'Raw Data'!CA34</f>
        <v>2.39</v>
      </c>
      <c r="CC16" s="20">
        <f>'Raw Data'!CB34</f>
        <v>6.17</v>
      </c>
      <c r="CD16" s="20">
        <f>'Raw Data'!CC34</f>
        <v>6.8746871948242188</v>
      </c>
      <c r="CE16" s="20">
        <f>'Raw Data'!CD34</f>
        <v>5.5192975997924805</v>
      </c>
      <c r="CF16" s="20">
        <f>'Raw Data'!CE34</f>
        <v>6.7468090057373047</v>
      </c>
      <c r="CG16" s="20">
        <f>'Raw Data'!CF34</f>
        <v>5.9656367301940918</v>
      </c>
      <c r="CH16" s="20">
        <f>'Raw Data'!CG34</f>
        <v>5.4110383987426758</v>
      </c>
      <c r="CI16" s="20">
        <f>'Raw Data'!CH34</f>
        <v>6.20196533203125</v>
      </c>
      <c r="CJ16" s="20">
        <f>'Raw Data'!CI34</f>
        <v>6.2041206359863281</v>
      </c>
      <c r="CK16" s="20">
        <f>'Raw Data'!CJ34</f>
        <v>4.2199530601501465</v>
      </c>
      <c r="CL16" s="20">
        <f>'Raw Data'!CK34</f>
        <v>3.2067630290985107</v>
      </c>
      <c r="CM16" s="20">
        <f>'Raw Data'!CL34</f>
        <v>5.8859653472900391</v>
      </c>
      <c r="CN16" s="20">
        <f>'Raw Data'!CM34</f>
        <v>5.9123225212097168</v>
      </c>
      <c r="CO16" s="20">
        <f>'Raw Data'!CN34</f>
        <v>4.5599999999999996</v>
      </c>
      <c r="CP16" s="20">
        <f>'Raw Data'!CO34</f>
        <v>4.8899999999999997</v>
      </c>
      <c r="CQ16" s="20">
        <f>'Raw Data'!CP34</f>
        <v>4.8600000000000003</v>
      </c>
      <c r="CR16" s="20">
        <f>'Raw Data'!CQ34</f>
        <v>5.13</v>
      </c>
      <c r="CS16" s="20">
        <f>'Raw Data'!CR34</f>
        <v>5.43</v>
      </c>
      <c r="CT16" s="20">
        <f>'Raw Data'!CS34</f>
        <v>5.94</v>
      </c>
      <c r="CU16" s="20">
        <f>'Raw Data'!CT34</f>
        <v>5.91</v>
      </c>
      <c r="CV16" s="20">
        <f>'Raw Data'!CU34</f>
        <v>5.62</v>
      </c>
      <c r="CW16" s="20">
        <f>'Raw Data'!CV34</f>
        <v>6.6635379791259766</v>
      </c>
      <c r="CX16" s="20">
        <f>'Raw Data'!CW34</f>
        <v>6.542607307434082</v>
      </c>
      <c r="CY16" s="20">
        <f>'Raw Data'!CX34</f>
        <v>6.6505112648010254</v>
      </c>
      <c r="CZ16" s="20">
        <f>'Raw Data'!CY34</f>
        <v>4.575322151184082</v>
      </c>
      <c r="DA16" s="20">
        <f>'Raw Data'!CZ34</f>
        <v>5.5355539321899414</v>
      </c>
      <c r="DB16" s="20">
        <f>'Raw Data'!DA34</f>
        <v>5.2198529243469238</v>
      </c>
      <c r="DC16" s="20">
        <f>'Raw Data'!DB34</f>
        <v>5.3060503005981445</v>
      </c>
      <c r="DD16" s="20">
        <f>'Raw Data'!DC34</f>
        <v>6.2651033401489258</v>
      </c>
      <c r="DE16" s="20">
        <f>'Raw Data'!DD34</f>
        <v>6.1135106086730957</v>
      </c>
      <c r="DF16" s="20">
        <f>'Raw Data'!DE34</f>
        <v>5.1289768218994141</v>
      </c>
      <c r="DG16" s="20">
        <f>'Raw Data'!DF34</f>
        <v>6.9720649719238281</v>
      </c>
      <c r="DH16" s="20">
        <f>'Raw Data'!DG34</f>
        <v>5.1216545104980469</v>
      </c>
      <c r="DI16" s="20">
        <f>'Raw Data'!DH34</f>
        <v>5.766934871673584</v>
      </c>
      <c r="DJ16" s="20">
        <f>'Raw Data'!DI34</f>
        <v>5.3406190872192383</v>
      </c>
      <c r="DK16" s="20">
        <f>'Raw Data'!DJ34</f>
        <v>5.54486083984375</v>
      </c>
      <c r="DL16" s="20">
        <f>'Raw Data'!DK34</f>
        <v>4.9988975524902344</v>
      </c>
      <c r="DM16" s="20">
        <f>'Raw Data'!DL34</f>
        <v>5.2629070281982422</v>
      </c>
      <c r="DN16" s="20">
        <f>'Raw Data'!DM34</f>
        <v>6.1471037864685059</v>
      </c>
      <c r="DO16" s="20">
        <f>'Raw Data'!DN34</f>
        <v>6.9368729591369629</v>
      </c>
      <c r="DP16" s="20">
        <f>'Raw Data'!DO34</f>
        <v>5.5960249900817871</v>
      </c>
      <c r="DQ16" s="20">
        <f>'Raw Data'!DP34</f>
        <v>6.5399394035339355</v>
      </c>
      <c r="DR16" s="20">
        <f>'Raw Data'!DQ34</f>
        <v>4.5280742645263672</v>
      </c>
      <c r="DS16" s="20">
        <f>'Raw Data'!DR34</f>
        <v>2.6047828197479248</v>
      </c>
      <c r="DT16" s="20">
        <f>'Raw Data'!DS34</f>
        <v>1.6896073818206787</v>
      </c>
      <c r="DU16" s="20">
        <f>'Raw Data'!DT34</f>
        <v>1.0811105966567993</v>
      </c>
      <c r="DV16" s="20">
        <f>'Raw Data'!DU34</f>
        <v>2.811530590057373</v>
      </c>
      <c r="DW16" s="20">
        <f>'Raw Data'!DV34</f>
        <v>3.9717497825622559</v>
      </c>
      <c r="DX16" s="20">
        <f>'Raw Data'!DW34</f>
        <v>0.69694787263870239</v>
      </c>
      <c r="DY16" s="20">
        <f>'Raw Data'!DX34</f>
        <v>2.5316863059997559</v>
      </c>
      <c r="DZ16" s="20">
        <f>'Raw Data'!DY34</f>
        <v>4.4413895606994629</v>
      </c>
      <c r="EA16" s="20">
        <f>'Raw Data'!DZ34</f>
        <v>4.7608060836791992</v>
      </c>
      <c r="EB16" s="20">
        <f>'Raw Data'!EA34</f>
        <v>3.9206466674804688</v>
      </c>
      <c r="EC16" s="20">
        <f>'Raw Data'!EB34</f>
        <v>3.5822348594665527</v>
      </c>
      <c r="ED16" s="20">
        <f>'Raw Data'!EC34</f>
        <v>4.7378230094909668</v>
      </c>
      <c r="EE16" s="20">
        <f>'Raw Data'!ED34</f>
        <v>3.8489279747009277</v>
      </c>
      <c r="EF16" s="20">
        <f>'Raw Data'!EE34</f>
        <v>5.6673974990844727</v>
      </c>
      <c r="EG16" s="20">
        <f>'Raw Data'!EF34</f>
        <v>5.1516265869140625</v>
      </c>
      <c r="EH16" s="20">
        <f>'Raw Data'!EG34</f>
        <v>4.8054466247558594</v>
      </c>
      <c r="EI16" s="20">
        <f>'Raw Data'!EH34</f>
        <v>4.0017728805541992</v>
      </c>
      <c r="EJ16" s="20">
        <f>'Raw Data'!EI34</f>
        <v>0.4780920147895813</v>
      </c>
      <c r="EK16" s="20">
        <f>'Raw Data'!EJ34</f>
        <v>3.5340025424957275</v>
      </c>
      <c r="EL16" s="20">
        <f>'Raw Data'!EK34</f>
        <v>3.8295600414276123</v>
      </c>
      <c r="EM16" s="20">
        <f>'Raw Data'!EL34</f>
        <v>3.5974767208099365</v>
      </c>
      <c r="EN16" s="20">
        <f>'Raw Data'!EM34</f>
        <v>4.3164234161376953</v>
      </c>
      <c r="EO16" s="20">
        <f>'Raw Data'!EN34</f>
        <v>4.6633591651916504</v>
      </c>
      <c r="EP16" s="20">
        <f>'Raw Data'!EO34</f>
        <v>3.2219142913818359</v>
      </c>
      <c r="EQ16" s="20">
        <f>'Raw Data'!EP34</f>
        <v>2.3433582782745361</v>
      </c>
      <c r="ER16" s="20">
        <f>'Raw Data'!EQ34</f>
        <v>5.6831393241882324</v>
      </c>
      <c r="ES16" s="20">
        <f>'Raw Data'!ER34</f>
        <v>3.4033195972442627</v>
      </c>
      <c r="ET16" s="20">
        <f>'Raw Data'!ES34</f>
        <v>3.7484261989593506</v>
      </c>
      <c r="EU16" s="20">
        <f>'Raw Data'!ET34</f>
        <v>4.5416011810302734</v>
      </c>
      <c r="EV16" s="20">
        <f>'Raw Data'!EU34</f>
        <v>3.9297146797180176</v>
      </c>
      <c r="EW16" s="20">
        <f>'Raw Data'!EV34</f>
        <v>1.6497424840927124</v>
      </c>
      <c r="EX16" s="20">
        <f>'Raw Data'!EW34</f>
        <v>4.3393683433532715</v>
      </c>
      <c r="EY16" s="20">
        <f>'Raw Data'!EX34</f>
        <v>2.3076694011688232</v>
      </c>
      <c r="EZ16" s="20">
        <f>'Raw Data'!EY34</f>
        <v>2.8182854652404785</v>
      </c>
      <c r="FA16" s="20">
        <f>'Raw Data'!EZ34</f>
        <v>1.664925217628479</v>
      </c>
      <c r="FB16" s="20">
        <f>'Raw Data'!FA34</f>
        <v>2.6499037742614746</v>
      </c>
      <c r="FC16" s="20">
        <f>'Raw Data'!FB34</f>
        <v>2.256974458694458</v>
      </c>
      <c r="FD16" s="20">
        <f>'Raw Data'!FC34</f>
        <v>1.5887422561645508</v>
      </c>
      <c r="FE16" s="20">
        <f>'Raw Data'!FD34</f>
        <v>1.7843762636184692</v>
      </c>
      <c r="FF16" s="20">
        <f>'Raw Data'!FE34</f>
        <v>2.2943429946899414</v>
      </c>
      <c r="FG16" s="20">
        <f>'Raw Data'!FF34</f>
        <v>0.73704314231872559</v>
      </c>
      <c r="FH16" s="20">
        <f>'Raw Data'!FG34</f>
        <v>3.2248461246490479</v>
      </c>
      <c r="FI16" s="20">
        <f>'Raw Data'!FH34</f>
        <v>3.0242266654968262</v>
      </c>
      <c r="FJ16" s="20">
        <f>'Raw Data'!FI34</f>
        <v>2.6677768230438232</v>
      </c>
      <c r="FK16" s="20">
        <f>'Raw Data'!FJ34</f>
        <v>1.5388140678405762</v>
      </c>
      <c r="FL16" s="20">
        <f>'Raw Data'!FK34</f>
        <v>2.335768461227417</v>
      </c>
      <c r="FM16" s="20">
        <f>'Raw Data'!FL34</f>
        <v>2.5178329944610596</v>
      </c>
      <c r="FN16" s="20">
        <f>'Raw Data'!FM34</f>
        <v>2.7654991149902344</v>
      </c>
      <c r="FO16" s="20">
        <f>'Raw Data'!FN34</f>
        <v>0.22833807766437531</v>
      </c>
      <c r="FP16" s="20">
        <f>'Raw Data'!FO34</f>
        <v>0.43895071744918823</v>
      </c>
      <c r="FQ16" s="20">
        <f>'Raw Data'!FP34</f>
        <v>0.85984784364700317</v>
      </c>
      <c r="FR16" s="20">
        <f>'Raw Data'!FQ34</f>
        <v>2.0561759471893311</v>
      </c>
      <c r="FS16" s="20">
        <f>'Raw Data'!FR34</f>
        <v>3.3683657646179199</v>
      </c>
    </row>
    <row r="17" spans="1:256" s="18" customFormat="1" x14ac:dyDescent="0.25">
      <c r="A17" s="16" t="s">
        <v>172</v>
      </c>
      <c r="B17" s="12" t="s">
        <v>10</v>
      </c>
      <c r="C17" s="4">
        <f t="shared" ref="C17:BN17" si="18">C16*C14</f>
        <v>1.1015352487564087</v>
      </c>
      <c r="D17" s="4">
        <f t="shared" si="18"/>
        <v>1.036511572234037</v>
      </c>
      <c r="E17" s="4">
        <f t="shared" si="18"/>
        <v>0.76357828254170534</v>
      </c>
      <c r="F17" s="4">
        <f t="shared" si="18"/>
        <v>0.64822884327995067</v>
      </c>
      <c r="G17" s="4">
        <f t="shared" si="18"/>
        <v>0.57439453907252125</v>
      </c>
      <c r="H17" s="4">
        <f t="shared" si="18"/>
        <v>0.41266301864107402</v>
      </c>
      <c r="I17" s="4">
        <f t="shared" si="18"/>
        <v>0.26636647230168148</v>
      </c>
      <c r="J17" s="4">
        <f t="shared" si="18"/>
        <v>0.18706041378073732</v>
      </c>
      <c r="K17" s="4">
        <f t="shared" si="18"/>
        <v>0.47786232658991667</v>
      </c>
      <c r="L17" s="4">
        <f t="shared" si="18"/>
        <v>0.28491168098341785</v>
      </c>
      <c r="M17" s="4">
        <f t="shared" si="18"/>
        <v>0.32409136268042243</v>
      </c>
      <c r="N17" s="4">
        <f t="shared" si="18"/>
        <v>0.67035051037370996</v>
      </c>
      <c r="O17" s="4">
        <f t="shared" si="18"/>
        <v>0.6947748032419433</v>
      </c>
      <c r="P17" s="4">
        <f t="shared" si="18"/>
        <v>0.84906520464646784</v>
      </c>
      <c r="Q17" s="4">
        <f t="shared" si="18"/>
        <v>0.97210330338591555</v>
      </c>
      <c r="R17" s="4">
        <f t="shared" si="18"/>
        <v>0.76621160088292872</v>
      </c>
      <c r="S17" s="4">
        <f t="shared" si="18"/>
        <v>0.38807184949746965</v>
      </c>
      <c r="T17" s="4">
        <f t="shared" si="18"/>
        <v>1.5746285493055889</v>
      </c>
      <c r="U17" s="4">
        <f t="shared" si="18"/>
        <v>1.7760096783486634</v>
      </c>
      <c r="V17" s="4">
        <f t="shared" si="18"/>
        <v>1.2825847270330593</v>
      </c>
      <c r="W17" s="4">
        <f t="shared" si="18"/>
        <v>1.2180621350180505</v>
      </c>
      <c r="X17" s="4">
        <f t="shared" si="18"/>
        <v>1.4749448380835402</v>
      </c>
      <c r="Y17" s="4">
        <f t="shared" si="18"/>
        <v>1.0162195825474825</v>
      </c>
      <c r="Z17" s="4">
        <f t="shared" si="18"/>
        <v>0.61589428665540835</v>
      </c>
      <c r="AA17" s="4">
        <f t="shared" si="18"/>
        <v>1.2549070524788033</v>
      </c>
      <c r="AB17" s="4">
        <f t="shared" si="18"/>
        <v>1.2894412934340524</v>
      </c>
      <c r="AC17" s="4">
        <f t="shared" si="18"/>
        <v>2.1589041627019641</v>
      </c>
      <c r="AD17" s="4">
        <f t="shared" si="18"/>
        <v>2.0753816154375673</v>
      </c>
      <c r="AE17" s="4">
        <f t="shared" si="18"/>
        <v>2.1081524412631985</v>
      </c>
      <c r="AF17" s="4">
        <f t="shared" si="18"/>
        <v>3.0511144564300769</v>
      </c>
      <c r="AG17" s="4">
        <f t="shared" si="18"/>
        <v>3.0452557596713303</v>
      </c>
      <c r="AH17" s="4">
        <f t="shared" si="18"/>
        <v>2.4442907530903812</v>
      </c>
      <c r="AI17" s="4">
        <f t="shared" si="18"/>
        <v>3.0830379704833031</v>
      </c>
      <c r="AJ17" s="4">
        <f t="shared" si="18"/>
        <v>2.4495628624498842</v>
      </c>
      <c r="AK17" s="4">
        <f t="shared" si="18"/>
        <v>2.1862937553003432</v>
      </c>
      <c r="AL17" s="4">
        <f t="shared" si="18"/>
        <v>2.2058295018844305</v>
      </c>
      <c r="AM17" s="4">
        <f t="shared" si="18"/>
        <v>2.5889758448839189</v>
      </c>
      <c r="AN17" s="4">
        <f t="shared" si="18"/>
        <v>3.7034113448483601</v>
      </c>
      <c r="AO17" s="4">
        <f t="shared" si="18"/>
        <v>3.6216923756258828</v>
      </c>
      <c r="AP17" s="4">
        <f t="shared" si="18"/>
        <v>2.9488718976642398</v>
      </c>
      <c r="AQ17" s="4">
        <f t="shared" si="18"/>
        <v>2.913646334552765</v>
      </c>
      <c r="AR17" s="4">
        <f t="shared" si="18"/>
        <v>3.3022092170681265</v>
      </c>
      <c r="AS17" s="4">
        <f t="shared" si="18"/>
        <v>3.685576150887353</v>
      </c>
      <c r="AT17" s="4">
        <f t="shared" si="18"/>
        <v>3.6658907310962676</v>
      </c>
      <c r="AU17" s="4">
        <f t="shared" si="18"/>
        <v>4.1864888801872731</v>
      </c>
      <c r="AV17" s="4">
        <f t="shared" si="18"/>
        <v>5.8274135627746579</v>
      </c>
      <c r="AW17" s="4">
        <f t="shared" si="18"/>
        <v>5.6429624111294743</v>
      </c>
      <c r="AX17" s="4">
        <f t="shared" si="18"/>
        <v>4.4772818882703778</v>
      </c>
      <c r="AY17" s="4">
        <f t="shared" si="18"/>
        <v>4.7028377927362914</v>
      </c>
      <c r="AZ17" s="4">
        <f t="shared" si="18"/>
        <v>5.1652035000000005</v>
      </c>
      <c r="BA17" s="4">
        <f t="shared" si="18"/>
        <v>5.4117862500000005</v>
      </c>
      <c r="BB17" s="4">
        <f t="shared" si="18"/>
        <v>5.622377124953271</v>
      </c>
      <c r="BC17" s="4">
        <f t="shared" si="18"/>
        <v>6.3623473747372623</v>
      </c>
      <c r="BD17" s="4">
        <f t="shared" si="18"/>
        <v>4.528940007591248</v>
      </c>
      <c r="BE17" s="4">
        <f t="shared" si="18"/>
        <v>5.8353939620554449</v>
      </c>
      <c r="BF17" s="4">
        <f t="shared" si="18"/>
        <v>5.6780390873551374</v>
      </c>
      <c r="BG17" s="4">
        <f t="shared" si="18"/>
        <v>6.2006284580111499</v>
      </c>
      <c r="BH17" s="4">
        <f t="shared" si="18"/>
        <v>6.764652161836624</v>
      </c>
      <c r="BI17" s="4">
        <f t="shared" si="18"/>
        <v>7.8615635089159017</v>
      </c>
      <c r="BJ17" s="4">
        <f t="shared" si="18"/>
        <v>10.363508207058906</v>
      </c>
      <c r="BK17" s="4">
        <f t="shared" si="18"/>
        <v>6.3781804845285412</v>
      </c>
      <c r="BL17" s="4">
        <f t="shared" si="18"/>
        <v>5.8639633164954184</v>
      </c>
      <c r="BM17" s="4">
        <f t="shared" si="18"/>
        <v>5.4121412658691401</v>
      </c>
      <c r="BN17" s="4">
        <f t="shared" si="18"/>
        <v>5.4240000000000004</v>
      </c>
      <c r="BO17" s="4">
        <f t="shared" ref="BO17:DZ17" si="19">BO16*BO14</f>
        <v>9.4176000000000002</v>
      </c>
      <c r="BP17" s="4">
        <f t="shared" si="19"/>
        <v>9.36</v>
      </c>
      <c r="BQ17" s="4">
        <f t="shared" si="19"/>
        <v>6.9740126037597649</v>
      </c>
      <c r="BR17" s="4">
        <f t="shared" si="19"/>
        <v>4.5927374267578127</v>
      </c>
      <c r="BS17" s="4">
        <f t="shared" si="19"/>
        <v>6.2528141784667968</v>
      </c>
      <c r="BT17" s="4">
        <f t="shared" si="19"/>
        <v>5.3548516845703125</v>
      </c>
      <c r="BU17" s="4">
        <f t="shared" si="19"/>
        <v>6.9991886901855462</v>
      </c>
      <c r="BV17" s="4">
        <f t="shared" si="19"/>
        <v>6.5400325012207032</v>
      </c>
      <c r="BW17" s="4">
        <f t="shared" si="19"/>
        <v>5.5065981132190247</v>
      </c>
      <c r="BX17" s="4">
        <f t="shared" si="19"/>
        <v>3.4194685363769528</v>
      </c>
      <c r="BY17" s="4">
        <f t="shared" si="19"/>
        <v>6.5925801086425775</v>
      </c>
      <c r="BZ17" s="4">
        <f t="shared" si="19"/>
        <v>4.3013095092773437</v>
      </c>
      <c r="CA17" s="4">
        <f t="shared" si="19"/>
        <v>2.5593960571289061</v>
      </c>
      <c r="CB17" s="4">
        <f t="shared" si="19"/>
        <v>2.2944</v>
      </c>
      <c r="CC17" s="4">
        <f t="shared" si="19"/>
        <v>5.9231999999999996</v>
      </c>
      <c r="CD17" s="4">
        <f t="shared" si="19"/>
        <v>6.5996997070312498</v>
      </c>
      <c r="CE17" s="4">
        <f t="shared" si="19"/>
        <v>5.2985256958007811</v>
      </c>
      <c r="CF17" s="4">
        <f t="shared" si="19"/>
        <v>6.4769366455078119</v>
      </c>
      <c r="CG17" s="4">
        <f t="shared" si="19"/>
        <v>5.7270112609863277</v>
      </c>
      <c r="CH17" s="4">
        <f t="shared" si="19"/>
        <v>5.1945968627929684</v>
      </c>
      <c r="CI17" s="4">
        <f t="shared" si="19"/>
        <v>5.9538867187499998</v>
      </c>
      <c r="CJ17" s="4">
        <f t="shared" si="19"/>
        <v>5.9559558105468744</v>
      </c>
      <c r="CK17" s="4">
        <f t="shared" si="19"/>
        <v>4.0511549377441405</v>
      </c>
      <c r="CL17" s="4">
        <f t="shared" si="19"/>
        <v>3.0784925079345702</v>
      </c>
      <c r="CM17" s="4">
        <f t="shared" si="19"/>
        <v>5.6505267333984373</v>
      </c>
      <c r="CN17" s="4">
        <f t="shared" si="19"/>
        <v>5.6758296203613279</v>
      </c>
      <c r="CO17" s="4">
        <f t="shared" si="19"/>
        <v>4.3775999999999993</v>
      </c>
      <c r="CP17" s="4">
        <f t="shared" si="19"/>
        <v>4.6943999999999999</v>
      </c>
      <c r="CQ17" s="4">
        <f t="shared" si="19"/>
        <v>4.6656000000000004</v>
      </c>
      <c r="CR17" s="4">
        <f t="shared" si="19"/>
        <v>4.9247999999999994</v>
      </c>
      <c r="CS17" s="4">
        <f t="shared" si="19"/>
        <v>5.2127999999999997</v>
      </c>
      <c r="CT17" s="4">
        <f t="shared" si="19"/>
        <v>5.7023999999999999</v>
      </c>
      <c r="CU17" s="4">
        <f t="shared" si="19"/>
        <v>5.6735999999999995</v>
      </c>
      <c r="CV17" s="4">
        <f t="shared" si="19"/>
        <v>5.3952</v>
      </c>
      <c r="CW17" s="4">
        <f t="shared" si="19"/>
        <v>6.3969964599609375</v>
      </c>
      <c r="CX17" s="4">
        <f t="shared" si="19"/>
        <v>6.1445541513134883</v>
      </c>
      <c r="CY17" s="4">
        <f t="shared" si="19"/>
        <v>5.6040960871858214</v>
      </c>
      <c r="CZ17" s="4">
        <f t="shared" si="19"/>
        <v>4.3923092651367188</v>
      </c>
      <c r="DA17" s="4">
        <f t="shared" si="19"/>
        <v>5.3141317749023438</v>
      </c>
      <c r="DB17" s="4">
        <f t="shared" si="19"/>
        <v>5.0110588073730469</v>
      </c>
      <c r="DC17" s="4">
        <f t="shared" si="19"/>
        <v>5.0938082885742189</v>
      </c>
      <c r="DD17" s="4">
        <f t="shared" si="19"/>
        <v>5.6711259973512798</v>
      </c>
      <c r="DE17" s="4">
        <f t="shared" si="19"/>
        <v>5.8689701843261712</v>
      </c>
      <c r="DF17" s="4">
        <f t="shared" si="19"/>
        <v>4.9149153106825691</v>
      </c>
      <c r="DG17" s="4">
        <f t="shared" si="19"/>
        <v>6.2283269001064747</v>
      </c>
      <c r="DH17" s="4">
        <f t="shared" si="19"/>
        <v>4.0737972379167848</v>
      </c>
      <c r="DI17" s="4">
        <f t="shared" si="19"/>
        <v>5.4622965370774272</v>
      </c>
      <c r="DJ17" s="4">
        <f t="shared" si="19"/>
        <v>4.9584773216542413</v>
      </c>
      <c r="DK17" s="4">
        <f t="shared" si="19"/>
        <v>4.7159312738336086</v>
      </c>
      <c r="DL17" s="4">
        <f t="shared" si="19"/>
        <v>3.8817688954612724</v>
      </c>
      <c r="DM17" s="4">
        <f t="shared" si="19"/>
        <v>3.7661660018581626</v>
      </c>
      <c r="DN17" s="4">
        <f t="shared" si="19"/>
        <v>3.9325807048367718</v>
      </c>
      <c r="DO17" s="4">
        <f t="shared" si="19"/>
        <v>5.4553702143927545</v>
      </c>
      <c r="DP17" s="4">
        <f t="shared" si="19"/>
        <v>3.8425951930967339</v>
      </c>
      <c r="DQ17" s="4">
        <f t="shared" si="19"/>
        <v>4.0129824784847878</v>
      </c>
      <c r="DR17" s="4">
        <f t="shared" si="19"/>
        <v>2.4519523981667155</v>
      </c>
      <c r="DS17" s="4">
        <f t="shared" si="19"/>
        <v>2.0539447754669573</v>
      </c>
      <c r="DT17" s="4">
        <f t="shared" si="19"/>
        <v>1.289148630943606</v>
      </c>
      <c r="DU17" s="4">
        <f t="shared" si="19"/>
        <v>0.7972606501876347</v>
      </c>
      <c r="DV17" s="4">
        <f t="shared" si="19"/>
        <v>2.0015422312421185</v>
      </c>
      <c r="DW17" s="4">
        <f t="shared" si="19"/>
        <v>2.7260649146699141</v>
      </c>
      <c r="DX17" s="4">
        <f t="shared" si="19"/>
        <v>0.4605588917722625</v>
      </c>
      <c r="DY17" s="4">
        <f t="shared" si="19"/>
        <v>1.6083333515040337</v>
      </c>
      <c r="DZ17" s="4">
        <f t="shared" si="19"/>
        <v>2.7080943034472003</v>
      </c>
      <c r="EA17" s="4">
        <f t="shared" ref="EA17:FS17" si="20">EA16*EA14</f>
        <v>2.7812590747256434</v>
      </c>
      <c r="EB17" s="4">
        <f t="shared" si="20"/>
        <v>2.1903008789062497</v>
      </c>
      <c r="EC17" s="4">
        <f t="shared" si="20"/>
        <v>1.9097500704623038</v>
      </c>
      <c r="ED17" s="4">
        <f t="shared" si="20"/>
        <v>2.4048043348673853</v>
      </c>
      <c r="EE17" s="4">
        <f t="shared" si="20"/>
        <v>1.8553167546952922</v>
      </c>
      <c r="EF17" s="4">
        <f t="shared" si="20"/>
        <v>2.5871303944772288</v>
      </c>
      <c r="EG17" s="4">
        <f t="shared" si="20"/>
        <v>2.2201059412433257</v>
      </c>
      <c r="EH17" s="4">
        <f t="shared" si="20"/>
        <v>1.9481823167185632</v>
      </c>
      <c r="EI17" s="4">
        <f t="shared" si="20"/>
        <v>1.5201541095833622</v>
      </c>
      <c r="EJ17" s="4">
        <f t="shared" si="20"/>
        <v>0.1694018809307006</v>
      </c>
      <c r="EK17" s="4">
        <f t="shared" si="20"/>
        <v>1.1619372859418393</v>
      </c>
      <c r="EL17" s="4">
        <f t="shared" si="20"/>
        <v>1.1613017291434349</v>
      </c>
      <c r="EM17" s="4">
        <f t="shared" si="20"/>
        <v>0.99903959370524631</v>
      </c>
      <c r="EN17" s="4">
        <f t="shared" si="20"/>
        <v>1.0884488221383863</v>
      </c>
      <c r="EO17" s="4">
        <f t="shared" si="20"/>
        <v>1.0568262492645173</v>
      </c>
      <c r="EP17" s="4">
        <f t="shared" si="20"/>
        <v>0.64786980100139513</v>
      </c>
      <c r="EQ17" s="4">
        <f t="shared" si="20"/>
        <v>0.41135575789540035</v>
      </c>
      <c r="ER17" s="4">
        <f t="shared" si="20"/>
        <v>0.85247089862823489</v>
      </c>
      <c r="ES17" s="4">
        <f t="shared" si="20"/>
        <v>0.51049793958663936</v>
      </c>
      <c r="ET17" s="4">
        <f t="shared" si="20"/>
        <v>0.56226392984390261</v>
      </c>
      <c r="EU17" s="4">
        <f t="shared" si="20"/>
        <v>0.68124017715454099</v>
      </c>
      <c r="EV17" s="4">
        <f t="shared" si="20"/>
        <v>0.58945720195770257</v>
      </c>
      <c r="EW17" s="4">
        <f t="shared" si="20"/>
        <v>0.24746137261390685</v>
      </c>
      <c r="EX17" s="4">
        <f t="shared" si="20"/>
        <v>0.65090525150299072</v>
      </c>
      <c r="EY17" s="4">
        <f t="shared" si="20"/>
        <v>0.3461504101753235</v>
      </c>
      <c r="EZ17" s="4">
        <f t="shared" si="20"/>
        <v>0.42274281978607176</v>
      </c>
      <c r="FA17" s="4">
        <f t="shared" si="20"/>
        <v>0.24973878264427185</v>
      </c>
      <c r="FB17" s="4">
        <f t="shared" si="20"/>
        <v>0.3974855661392212</v>
      </c>
      <c r="FC17" s="4">
        <f t="shared" si="20"/>
        <v>0.33854616880416871</v>
      </c>
      <c r="FD17" s="4">
        <f t="shared" si="20"/>
        <v>0.23831133842468261</v>
      </c>
      <c r="FE17" s="4">
        <f t="shared" si="20"/>
        <v>0.26765643954277035</v>
      </c>
      <c r="FF17" s="4">
        <f t="shared" si="20"/>
        <v>0.34415144920349122</v>
      </c>
      <c r="FG17" s="4">
        <f t="shared" si="20"/>
        <v>0.11055647134780884</v>
      </c>
      <c r="FH17" s="4">
        <f t="shared" si="20"/>
        <v>0.48372691869735718</v>
      </c>
      <c r="FI17" s="4">
        <f t="shared" si="20"/>
        <v>0.4536339998245239</v>
      </c>
      <c r="FJ17" s="4">
        <f t="shared" si="20"/>
        <v>0.4001665234565735</v>
      </c>
      <c r="FK17" s="4">
        <f t="shared" si="20"/>
        <v>0.23082211017608642</v>
      </c>
      <c r="FL17" s="4">
        <f t="shared" si="20"/>
        <v>0.35036526918411254</v>
      </c>
      <c r="FM17" s="4">
        <f t="shared" si="20"/>
        <v>0.37767494916915895</v>
      </c>
      <c r="FN17" s="4">
        <f t="shared" si="20"/>
        <v>0.41482486724853512</v>
      </c>
      <c r="FO17" s="4">
        <f t="shared" si="20"/>
        <v>3.4250711649656297E-2</v>
      </c>
      <c r="FP17" s="4">
        <f t="shared" si="20"/>
        <v>6.5842607617378229E-2</v>
      </c>
      <c r="FQ17" s="4">
        <f t="shared" si="20"/>
        <v>0.12897717654705046</v>
      </c>
      <c r="FR17" s="4">
        <f t="shared" si="20"/>
        <v>0.30842639207839967</v>
      </c>
      <c r="FS17" s="4">
        <f t="shared" si="20"/>
        <v>0.50525486469268799</v>
      </c>
    </row>
    <row r="18" spans="1:256" s="4" customFormat="1" x14ac:dyDescent="0.25">
      <c r="A18" s="4" t="s">
        <v>173</v>
      </c>
      <c r="B18" s="12" t="s">
        <v>8</v>
      </c>
      <c r="C18" s="4">
        <v>0</v>
      </c>
      <c r="D18" s="4">
        <f t="shared" ref="D18:BO18" si="21">C18+D17</f>
        <v>1.036511572234037</v>
      </c>
      <c r="E18" s="4">
        <f t="shared" si="21"/>
        <v>1.8000898547757425</v>
      </c>
      <c r="F18" s="4">
        <f t="shared" si="21"/>
        <v>2.4483186980556932</v>
      </c>
      <c r="G18" s="4">
        <f t="shared" si="21"/>
        <v>3.0227132371282144</v>
      </c>
      <c r="H18" s="4">
        <f t="shared" si="21"/>
        <v>3.4353762557692882</v>
      </c>
      <c r="I18" s="4">
        <f t="shared" si="21"/>
        <v>3.7017427280709696</v>
      </c>
      <c r="J18" s="4">
        <f t="shared" si="21"/>
        <v>3.8888031418517071</v>
      </c>
      <c r="K18" s="4">
        <f t="shared" si="21"/>
        <v>4.3666654684416235</v>
      </c>
      <c r="L18" s="4">
        <f t="shared" si="21"/>
        <v>4.6515771494250417</v>
      </c>
      <c r="M18" s="4">
        <f t="shared" si="21"/>
        <v>4.9756685121054645</v>
      </c>
      <c r="N18" s="4">
        <f t="shared" si="21"/>
        <v>5.6460190224791749</v>
      </c>
      <c r="O18" s="4">
        <f t="shared" si="21"/>
        <v>6.3407938257211178</v>
      </c>
      <c r="P18" s="4">
        <f t="shared" si="21"/>
        <v>7.189859030367586</v>
      </c>
      <c r="Q18" s="4">
        <f t="shared" si="21"/>
        <v>8.1619623337535021</v>
      </c>
      <c r="R18" s="4">
        <f t="shared" si="21"/>
        <v>8.9281739346364315</v>
      </c>
      <c r="S18" s="4">
        <f t="shared" si="21"/>
        <v>9.3162457841339013</v>
      </c>
      <c r="T18" s="4">
        <f t="shared" si="21"/>
        <v>10.89087433343949</v>
      </c>
      <c r="U18" s="4">
        <f t="shared" si="21"/>
        <v>12.666884011788152</v>
      </c>
      <c r="V18" s="4">
        <f t="shared" si="21"/>
        <v>13.949468738821212</v>
      </c>
      <c r="W18" s="4">
        <f t="shared" si="21"/>
        <v>15.167530873839262</v>
      </c>
      <c r="X18" s="4">
        <f t="shared" si="21"/>
        <v>16.642475711922803</v>
      </c>
      <c r="Y18" s="4">
        <f t="shared" si="21"/>
        <v>17.658695294470284</v>
      </c>
      <c r="Z18" s="4">
        <f t="shared" si="21"/>
        <v>18.274589581125692</v>
      </c>
      <c r="AA18" s="4">
        <f t="shared" si="21"/>
        <v>19.529496633604495</v>
      </c>
      <c r="AB18" s="4">
        <f t="shared" si="21"/>
        <v>20.818937927038547</v>
      </c>
      <c r="AC18" s="4">
        <f t="shared" si="21"/>
        <v>22.977842089740513</v>
      </c>
      <c r="AD18" s="4">
        <f t="shared" si="21"/>
        <v>25.05322370517808</v>
      </c>
      <c r="AE18" s="4">
        <f t="shared" si="21"/>
        <v>27.161376146441278</v>
      </c>
      <c r="AF18" s="4">
        <f t="shared" si="21"/>
        <v>30.212490602871355</v>
      </c>
      <c r="AG18" s="4">
        <f t="shared" si="21"/>
        <v>33.257746362542683</v>
      </c>
      <c r="AH18" s="4">
        <f t="shared" si="21"/>
        <v>35.702037115633061</v>
      </c>
      <c r="AI18" s="4">
        <f t="shared" si="21"/>
        <v>38.785075086116365</v>
      </c>
      <c r="AJ18" s="4">
        <f t="shared" si="21"/>
        <v>41.234637948566245</v>
      </c>
      <c r="AK18" s="4">
        <f t="shared" si="21"/>
        <v>43.420931703866586</v>
      </c>
      <c r="AL18" s="4">
        <f t="shared" si="21"/>
        <v>45.626761205751016</v>
      </c>
      <c r="AM18" s="4">
        <f t="shared" si="21"/>
        <v>48.215737050634935</v>
      </c>
      <c r="AN18" s="4">
        <f t="shared" si="21"/>
        <v>51.919148395483298</v>
      </c>
      <c r="AO18" s="4">
        <f t="shared" si="21"/>
        <v>55.540840771109181</v>
      </c>
      <c r="AP18" s="4">
        <f t="shared" si="21"/>
        <v>58.489712668773421</v>
      </c>
      <c r="AQ18" s="4">
        <f t="shared" si="21"/>
        <v>61.403359003326187</v>
      </c>
      <c r="AR18" s="4">
        <f t="shared" si="21"/>
        <v>64.705568220394312</v>
      </c>
      <c r="AS18" s="4">
        <f t="shared" si="21"/>
        <v>68.391144371281669</v>
      </c>
      <c r="AT18" s="4">
        <f t="shared" si="21"/>
        <v>72.057035102377938</v>
      </c>
      <c r="AU18" s="4">
        <f t="shared" si="21"/>
        <v>76.243523982565208</v>
      </c>
      <c r="AV18" s="4">
        <f t="shared" si="21"/>
        <v>82.070937545339859</v>
      </c>
      <c r="AW18" s="4">
        <f t="shared" si="21"/>
        <v>87.713899956469334</v>
      </c>
      <c r="AX18" s="4">
        <f t="shared" si="21"/>
        <v>92.191181844739717</v>
      </c>
      <c r="AY18" s="4">
        <f t="shared" si="21"/>
        <v>96.894019637476006</v>
      </c>
      <c r="AZ18" s="4">
        <f t="shared" si="21"/>
        <v>102.05922313747601</v>
      </c>
      <c r="BA18" s="4">
        <f t="shared" si="21"/>
        <v>107.47100938747602</v>
      </c>
      <c r="BB18" s="4">
        <f t="shared" si="21"/>
        <v>113.09338651242929</v>
      </c>
      <c r="BC18" s="4">
        <f t="shared" si="21"/>
        <v>119.45573388716656</v>
      </c>
      <c r="BD18" s="4">
        <f t="shared" si="21"/>
        <v>123.9846738947578</v>
      </c>
      <c r="BE18" s="4">
        <f t="shared" si="21"/>
        <v>129.82006785681324</v>
      </c>
      <c r="BF18" s="4">
        <f t="shared" si="21"/>
        <v>135.49810694416837</v>
      </c>
      <c r="BG18" s="4">
        <f t="shared" si="21"/>
        <v>141.69873540217952</v>
      </c>
      <c r="BH18" s="4">
        <f t="shared" si="21"/>
        <v>148.46338756401616</v>
      </c>
      <c r="BI18" s="4">
        <f t="shared" si="21"/>
        <v>156.32495107293207</v>
      </c>
      <c r="BJ18" s="4">
        <f t="shared" si="21"/>
        <v>166.68845927999098</v>
      </c>
      <c r="BK18" s="4">
        <f t="shared" si="21"/>
        <v>173.06663976451952</v>
      </c>
      <c r="BL18" s="4">
        <f t="shared" si="21"/>
        <v>178.93060308101494</v>
      </c>
      <c r="BM18" s="4">
        <f t="shared" si="21"/>
        <v>184.34274434688407</v>
      </c>
      <c r="BN18" s="4">
        <f t="shared" si="21"/>
        <v>189.76674434688408</v>
      </c>
      <c r="BO18" s="4">
        <f t="shared" si="21"/>
        <v>199.18434434688407</v>
      </c>
      <c r="BP18" s="4">
        <f t="shared" ref="BP18:EA18" si="22">BO18+BP17</f>
        <v>208.54434434688409</v>
      </c>
      <c r="BQ18" s="4">
        <f t="shared" si="22"/>
        <v>215.51835695064386</v>
      </c>
      <c r="BR18" s="4">
        <f t="shared" si="22"/>
        <v>220.11109437740168</v>
      </c>
      <c r="BS18" s="4">
        <f t="shared" si="22"/>
        <v>226.36390855586848</v>
      </c>
      <c r="BT18" s="4">
        <f t="shared" si="22"/>
        <v>231.7187602404388</v>
      </c>
      <c r="BU18" s="4">
        <f t="shared" si="22"/>
        <v>238.71794893062435</v>
      </c>
      <c r="BV18" s="4">
        <f t="shared" si="22"/>
        <v>245.25798143184505</v>
      </c>
      <c r="BW18" s="4">
        <f t="shared" si="22"/>
        <v>250.76457954506407</v>
      </c>
      <c r="BX18" s="4">
        <f t="shared" si="22"/>
        <v>254.18404808144101</v>
      </c>
      <c r="BY18" s="4">
        <f t="shared" si="22"/>
        <v>260.77662819008356</v>
      </c>
      <c r="BZ18" s="4">
        <f t="shared" si="22"/>
        <v>265.07793769936092</v>
      </c>
      <c r="CA18" s="4">
        <f t="shared" si="22"/>
        <v>267.6373337564898</v>
      </c>
      <c r="CB18" s="4">
        <f t="shared" si="22"/>
        <v>269.93173375648979</v>
      </c>
      <c r="CC18" s="4">
        <f t="shared" si="22"/>
        <v>275.8549337564898</v>
      </c>
      <c r="CD18" s="4">
        <f t="shared" si="22"/>
        <v>282.45463346352108</v>
      </c>
      <c r="CE18" s="4">
        <f t="shared" si="22"/>
        <v>287.75315915932185</v>
      </c>
      <c r="CF18" s="4">
        <f t="shared" si="22"/>
        <v>294.23009580482966</v>
      </c>
      <c r="CG18" s="4">
        <f t="shared" si="22"/>
        <v>299.95710706581599</v>
      </c>
      <c r="CH18" s="4">
        <f t="shared" si="22"/>
        <v>305.15170392860898</v>
      </c>
      <c r="CI18" s="4">
        <f t="shared" si="22"/>
        <v>311.10559064735901</v>
      </c>
      <c r="CJ18" s="4">
        <f t="shared" si="22"/>
        <v>317.06154645790588</v>
      </c>
      <c r="CK18" s="4">
        <f t="shared" si="22"/>
        <v>321.11270139564999</v>
      </c>
      <c r="CL18" s="4">
        <f t="shared" si="22"/>
        <v>324.19119390358458</v>
      </c>
      <c r="CM18" s="4">
        <f t="shared" si="22"/>
        <v>329.84172063698304</v>
      </c>
      <c r="CN18" s="4">
        <f t="shared" si="22"/>
        <v>335.5175502573444</v>
      </c>
      <c r="CO18" s="4">
        <f t="shared" si="22"/>
        <v>339.89515025734437</v>
      </c>
      <c r="CP18" s="4">
        <f t="shared" si="22"/>
        <v>344.58955025734434</v>
      </c>
      <c r="CQ18" s="4">
        <f t="shared" si="22"/>
        <v>349.25515025734433</v>
      </c>
      <c r="CR18" s="4">
        <f t="shared" si="22"/>
        <v>354.17995025734433</v>
      </c>
      <c r="CS18" s="4">
        <f t="shared" si="22"/>
        <v>359.39275025734435</v>
      </c>
      <c r="CT18" s="4">
        <f t="shared" si="22"/>
        <v>365.09515025734436</v>
      </c>
      <c r="CU18" s="4">
        <f t="shared" si="22"/>
        <v>370.76875025734438</v>
      </c>
      <c r="CV18" s="4">
        <f t="shared" si="22"/>
        <v>376.16395025734437</v>
      </c>
      <c r="CW18" s="4">
        <f t="shared" si="22"/>
        <v>382.56094671730528</v>
      </c>
      <c r="CX18" s="4">
        <f t="shared" si="22"/>
        <v>388.7055008686188</v>
      </c>
      <c r="CY18" s="4">
        <f t="shared" si="22"/>
        <v>394.30959695580464</v>
      </c>
      <c r="CZ18" s="4">
        <f t="shared" si="22"/>
        <v>398.70190622094134</v>
      </c>
      <c r="DA18" s="4">
        <f t="shared" si="22"/>
        <v>404.0160379958437</v>
      </c>
      <c r="DB18" s="4">
        <f t="shared" si="22"/>
        <v>409.02709680321675</v>
      </c>
      <c r="DC18" s="4">
        <f t="shared" si="22"/>
        <v>414.12090509179097</v>
      </c>
      <c r="DD18" s="4">
        <f t="shared" si="22"/>
        <v>419.79203108914226</v>
      </c>
      <c r="DE18" s="4">
        <f t="shared" si="22"/>
        <v>425.6610012734684</v>
      </c>
      <c r="DF18" s="4">
        <f t="shared" si="22"/>
        <v>430.57591658415095</v>
      </c>
      <c r="DG18" s="4">
        <f t="shared" si="22"/>
        <v>436.80424348425743</v>
      </c>
      <c r="DH18" s="4">
        <f t="shared" si="22"/>
        <v>440.87804072217421</v>
      </c>
      <c r="DI18" s="4">
        <f t="shared" si="22"/>
        <v>446.34033725925161</v>
      </c>
      <c r="DJ18" s="4">
        <f t="shared" si="22"/>
        <v>451.29881458090586</v>
      </c>
      <c r="DK18" s="4">
        <f t="shared" si="22"/>
        <v>456.01474585473949</v>
      </c>
      <c r="DL18" s="4">
        <f t="shared" si="22"/>
        <v>459.89651475020077</v>
      </c>
      <c r="DM18" s="4">
        <f t="shared" si="22"/>
        <v>463.66268075205892</v>
      </c>
      <c r="DN18" s="4">
        <f t="shared" si="22"/>
        <v>467.59526145689568</v>
      </c>
      <c r="DO18" s="4">
        <f t="shared" si="22"/>
        <v>473.05063167128844</v>
      </c>
      <c r="DP18" s="4">
        <f t="shared" si="22"/>
        <v>476.89322686438516</v>
      </c>
      <c r="DQ18" s="4">
        <f t="shared" si="22"/>
        <v>480.90620934286994</v>
      </c>
      <c r="DR18" s="4">
        <f t="shared" si="22"/>
        <v>483.35816174103667</v>
      </c>
      <c r="DS18" s="4">
        <f t="shared" si="22"/>
        <v>485.41210651650363</v>
      </c>
      <c r="DT18" s="4">
        <f t="shared" si="22"/>
        <v>486.70125514744723</v>
      </c>
      <c r="DU18" s="4">
        <f t="shared" si="22"/>
        <v>487.49851579763487</v>
      </c>
      <c r="DV18" s="4">
        <f t="shared" si="22"/>
        <v>489.50005802887699</v>
      </c>
      <c r="DW18" s="4">
        <f t="shared" si="22"/>
        <v>492.2261229435469</v>
      </c>
      <c r="DX18" s="4">
        <f t="shared" si="22"/>
        <v>492.68668183531918</v>
      </c>
      <c r="DY18" s="4">
        <f t="shared" si="22"/>
        <v>494.29501518682321</v>
      </c>
      <c r="DZ18" s="4">
        <f t="shared" si="22"/>
        <v>497.00310949027039</v>
      </c>
      <c r="EA18" s="4">
        <f t="shared" si="22"/>
        <v>499.78436856499604</v>
      </c>
      <c r="EB18" s="4">
        <f t="shared" ref="EB18:FS18" si="23">EA18+EB17</f>
        <v>501.97466944390231</v>
      </c>
      <c r="EC18" s="4">
        <f t="shared" si="23"/>
        <v>503.88441951436459</v>
      </c>
      <c r="ED18" s="4">
        <f t="shared" si="23"/>
        <v>506.28922384923197</v>
      </c>
      <c r="EE18" s="4">
        <f t="shared" si="23"/>
        <v>508.14454060392728</v>
      </c>
      <c r="EF18" s="4">
        <f t="shared" si="23"/>
        <v>510.73167099840452</v>
      </c>
      <c r="EG18" s="4">
        <f t="shared" si="23"/>
        <v>512.95177693964786</v>
      </c>
      <c r="EH18" s="4">
        <f t="shared" si="23"/>
        <v>514.8999592563664</v>
      </c>
      <c r="EI18" s="4">
        <f t="shared" si="23"/>
        <v>516.42011336594976</v>
      </c>
      <c r="EJ18" s="4">
        <f t="shared" si="23"/>
        <v>516.58951524688041</v>
      </c>
      <c r="EK18" s="4">
        <f t="shared" si="23"/>
        <v>517.75145253282221</v>
      </c>
      <c r="EL18" s="4">
        <f t="shared" si="23"/>
        <v>518.91275426196569</v>
      </c>
      <c r="EM18" s="4">
        <f t="shared" si="23"/>
        <v>519.91179385567091</v>
      </c>
      <c r="EN18" s="4">
        <f t="shared" si="23"/>
        <v>521.0002426778093</v>
      </c>
      <c r="EO18" s="4">
        <f t="shared" si="23"/>
        <v>522.05706892707383</v>
      </c>
      <c r="EP18" s="4">
        <f t="shared" si="23"/>
        <v>522.70493872807526</v>
      </c>
      <c r="EQ18" s="4">
        <f t="shared" si="23"/>
        <v>523.11629448597068</v>
      </c>
      <c r="ER18" s="4">
        <f t="shared" si="23"/>
        <v>523.9687653845989</v>
      </c>
      <c r="ES18" s="4">
        <f t="shared" si="23"/>
        <v>524.47926332418558</v>
      </c>
      <c r="ET18" s="4">
        <f t="shared" si="23"/>
        <v>525.04152725402946</v>
      </c>
      <c r="EU18" s="4">
        <f t="shared" si="23"/>
        <v>525.72276743118402</v>
      </c>
      <c r="EV18" s="4">
        <f t="shared" si="23"/>
        <v>526.31222463314168</v>
      </c>
      <c r="EW18" s="4">
        <f t="shared" si="23"/>
        <v>526.55968600575557</v>
      </c>
      <c r="EX18" s="4">
        <f t="shared" si="23"/>
        <v>527.21059125725856</v>
      </c>
      <c r="EY18" s="4">
        <f t="shared" si="23"/>
        <v>527.55674166743393</v>
      </c>
      <c r="EZ18" s="4">
        <f t="shared" si="23"/>
        <v>527.97948448722002</v>
      </c>
      <c r="FA18" s="4">
        <f t="shared" si="23"/>
        <v>528.22922326986429</v>
      </c>
      <c r="FB18" s="4">
        <f t="shared" si="23"/>
        <v>528.62670883600356</v>
      </c>
      <c r="FC18" s="4">
        <f t="shared" si="23"/>
        <v>528.96525500480777</v>
      </c>
      <c r="FD18" s="4">
        <f t="shared" si="23"/>
        <v>529.20356634323241</v>
      </c>
      <c r="FE18" s="4">
        <f t="shared" si="23"/>
        <v>529.47122278277516</v>
      </c>
      <c r="FF18" s="4">
        <f t="shared" si="23"/>
        <v>529.81537423197869</v>
      </c>
      <c r="FG18" s="4">
        <f t="shared" si="23"/>
        <v>529.92593070332646</v>
      </c>
      <c r="FH18" s="4">
        <f t="shared" si="23"/>
        <v>530.40965762202381</v>
      </c>
      <c r="FI18" s="4">
        <f t="shared" si="23"/>
        <v>530.86329162184836</v>
      </c>
      <c r="FJ18" s="4">
        <f t="shared" si="23"/>
        <v>531.26345814530498</v>
      </c>
      <c r="FK18" s="4">
        <f t="shared" si="23"/>
        <v>531.49428025548104</v>
      </c>
      <c r="FL18" s="4">
        <f t="shared" si="23"/>
        <v>531.84464552466511</v>
      </c>
      <c r="FM18" s="4">
        <f t="shared" si="23"/>
        <v>532.22232047383432</v>
      </c>
      <c r="FN18" s="4">
        <f t="shared" si="23"/>
        <v>532.63714534108283</v>
      </c>
      <c r="FO18" s="4">
        <f t="shared" si="23"/>
        <v>532.67139605273246</v>
      </c>
      <c r="FP18" s="4">
        <f t="shared" si="23"/>
        <v>532.73723866034982</v>
      </c>
      <c r="FQ18" s="4">
        <f t="shared" si="23"/>
        <v>532.86621583689691</v>
      </c>
      <c r="FR18" s="4">
        <f t="shared" si="23"/>
        <v>533.17464222897536</v>
      </c>
      <c r="FS18" s="4">
        <f t="shared" si="23"/>
        <v>533.67989709366805</v>
      </c>
    </row>
    <row r="19" spans="1:256" s="23" customFormat="1" x14ac:dyDescent="0.25">
      <c r="A19" s="23" t="s">
        <v>174</v>
      </c>
      <c r="B19" s="24" t="s">
        <v>8</v>
      </c>
      <c r="C19" s="23">
        <f>C17</f>
        <v>1.1015352487564087</v>
      </c>
      <c r="D19" s="23">
        <f t="shared" ref="D19:BO19" si="24">C19+D17+(D24-D25)+(D34-D35)</f>
        <v>2.1380468209904455</v>
      </c>
      <c r="E19" s="23">
        <f t="shared" si="24"/>
        <v>2.901625103532151</v>
      </c>
      <c r="F19" s="23">
        <f t="shared" si="24"/>
        <v>3.5498539468121018</v>
      </c>
      <c r="G19" s="23">
        <f t="shared" si="24"/>
        <v>4.1242484858846229</v>
      </c>
      <c r="H19" s="23">
        <f t="shared" si="24"/>
        <v>4.5369115045256967</v>
      </c>
      <c r="I19" s="23">
        <f t="shared" si="24"/>
        <v>4.8032779768273786</v>
      </c>
      <c r="J19" s="23">
        <f t="shared" si="24"/>
        <v>8.1903383906081153</v>
      </c>
      <c r="K19" s="23">
        <f t="shared" si="24"/>
        <v>8.6682007171980313</v>
      </c>
      <c r="L19" s="23">
        <f t="shared" si="24"/>
        <v>8.9531123981814495</v>
      </c>
      <c r="M19" s="23">
        <f t="shared" si="24"/>
        <v>9.2772037608618714</v>
      </c>
      <c r="N19" s="23">
        <f t="shared" si="24"/>
        <v>9.9475542712355818</v>
      </c>
      <c r="O19" s="23">
        <f t="shared" si="24"/>
        <v>10.642329074477525</v>
      </c>
      <c r="P19" s="23">
        <f t="shared" si="24"/>
        <v>11.491394279123993</v>
      </c>
      <c r="Q19" s="23">
        <f t="shared" si="24"/>
        <v>12.463497582509909</v>
      </c>
      <c r="R19" s="23">
        <f t="shared" si="24"/>
        <v>14.784309183392839</v>
      </c>
      <c r="S19" s="23">
        <f t="shared" si="24"/>
        <v>20.579181032890311</v>
      </c>
      <c r="T19" s="23">
        <f t="shared" si="24"/>
        <v>22.153809582195901</v>
      </c>
      <c r="U19" s="23">
        <f t="shared" si="24"/>
        <v>23.929819260544566</v>
      </c>
      <c r="V19" s="23">
        <f t="shared" si="24"/>
        <v>25.212403987577623</v>
      </c>
      <c r="W19" s="23">
        <f t="shared" si="24"/>
        <v>26.430466122595675</v>
      </c>
      <c r="X19" s="23">
        <f t="shared" si="24"/>
        <v>27.905410960679216</v>
      </c>
      <c r="Y19" s="23">
        <f t="shared" si="24"/>
        <v>33.379630543226696</v>
      </c>
      <c r="Z19" s="23">
        <f t="shared" si="24"/>
        <v>33.995524829882108</v>
      </c>
      <c r="AA19" s="23">
        <f t="shared" si="24"/>
        <v>35.250431882360914</v>
      </c>
      <c r="AB19" s="23">
        <f t="shared" si="24"/>
        <v>39.999982699887084</v>
      </c>
      <c r="AC19" s="23">
        <f t="shared" si="24"/>
        <v>42.15888686258905</v>
      </c>
      <c r="AD19" s="23">
        <f t="shared" si="24"/>
        <v>44.234268478026614</v>
      </c>
      <c r="AE19" s="23">
        <f t="shared" si="24"/>
        <v>46.342420919289815</v>
      </c>
      <c r="AF19" s="23">
        <f t="shared" si="24"/>
        <v>49.393535375719892</v>
      </c>
      <c r="AG19" s="23">
        <f t="shared" si="24"/>
        <v>52.43879113539122</v>
      </c>
      <c r="AH19" s="23">
        <f t="shared" si="24"/>
        <v>57.983592809582831</v>
      </c>
      <c r="AI19" s="23">
        <f t="shared" si="24"/>
        <v>61.066630780066134</v>
      </c>
      <c r="AJ19" s="23">
        <f t="shared" si="24"/>
        <v>63.516193642516015</v>
      </c>
      <c r="AK19" s="23">
        <f t="shared" si="24"/>
        <v>65.702487397816355</v>
      </c>
      <c r="AL19" s="23">
        <f t="shared" si="24"/>
        <v>67.908316899700793</v>
      </c>
      <c r="AM19" s="23">
        <f t="shared" si="24"/>
        <v>70.497292744584712</v>
      </c>
      <c r="AN19" s="23">
        <f t="shared" si="24"/>
        <v>74.200704089433074</v>
      </c>
      <c r="AO19" s="23">
        <f t="shared" si="24"/>
        <v>80.257191703436789</v>
      </c>
      <c r="AP19" s="23">
        <f t="shared" si="24"/>
        <v>83.206063601101022</v>
      </c>
      <c r="AQ19" s="23">
        <f t="shared" si="24"/>
        <v>86.119709935653788</v>
      </c>
      <c r="AR19" s="23">
        <f t="shared" si="24"/>
        <v>89.421919152721912</v>
      </c>
      <c r="AS19" s="23">
        <f t="shared" si="24"/>
        <v>93.107495303609269</v>
      </c>
      <c r="AT19" s="23">
        <f t="shared" si="24"/>
        <v>96.773386034705538</v>
      </c>
      <c r="AU19" s="23">
        <f t="shared" si="24"/>
        <v>102.22067043425012</v>
      </c>
      <c r="AV19" s="23">
        <f t="shared" si="24"/>
        <v>108.04808399702478</v>
      </c>
      <c r="AW19" s="23">
        <f t="shared" si="24"/>
        <v>114.17824640815425</v>
      </c>
      <c r="AX19" s="23">
        <f t="shared" si="24"/>
        <v>118.65552829642463</v>
      </c>
      <c r="AY19" s="23">
        <f t="shared" si="24"/>
        <v>123.35836608916092</v>
      </c>
      <c r="AZ19" s="23">
        <f t="shared" si="24"/>
        <v>129.03316510851823</v>
      </c>
      <c r="BA19" s="23">
        <f t="shared" si="24"/>
        <v>134.44495135851824</v>
      </c>
      <c r="BB19" s="23">
        <f t="shared" si="24"/>
        <v>140.0673284834715</v>
      </c>
      <c r="BC19" s="23">
        <f t="shared" si="24"/>
        <v>146.42967585820875</v>
      </c>
      <c r="BD19" s="23">
        <f t="shared" si="24"/>
        <v>152.52720819404638</v>
      </c>
      <c r="BE19" s="23">
        <f t="shared" si="24"/>
        <v>158.36260215610181</v>
      </c>
      <c r="BF19" s="23">
        <f t="shared" si="24"/>
        <v>164.04064124345695</v>
      </c>
      <c r="BG19" s="23">
        <f t="shared" si="24"/>
        <v>170.2412697014681</v>
      </c>
      <c r="BH19" s="23">
        <f t="shared" si="24"/>
        <v>177.00592186330474</v>
      </c>
      <c r="BI19" s="23">
        <f t="shared" si="24"/>
        <v>185.03199979465487</v>
      </c>
      <c r="BJ19" s="23">
        <f t="shared" si="24"/>
        <v>195.39550800171378</v>
      </c>
      <c r="BK19" s="23">
        <f t="shared" si="24"/>
        <v>201.77368848624232</v>
      </c>
      <c r="BL19" s="23">
        <f t="shared" si="24"/>
        <v>208.94581180273772</v>
      </c>
      <c r="BM19" s="23">
        <f t="shared" si="24"/>
        <v>214.32585895468475</v>
      </c>
      <c r="BN19" s="23">
        <f t="shared" si="24"/>
        <v>219.74985895468475</v>
      </c>
      <c r="BO19" s="23">
        <f t="shared" si="24"/>
        <v>229.16745895468475</v>
      </c>
      <c r="BP19" s="23">
        <f t="shared" ref="BP19:EA19" si="25">BO19+BP17+(BP24-BP25)+(BP34-BP35)</f>
        <v>238.52745895468473</v>
      </c>
      <c r="BQ19" s="23">
        <f t="shared" si="25"/>
        <v>245.86733822511118</v>
      </c>
      <c r="BR19" s="23">
        <f t="shared" si="25"/>
        <v>250.460075651869</v>
      </c>
      <c r="BS19" s="23">
        <f t="shared" si="25"/>
        <v>256.71288983033583</v>
      </c>
      <c r="BT19" s="23">
        <f t="shared" si="25"/>
        <v>262.06774151490612</v>
      </c>
      <c r="BU19" s="23">
        <f t="shared" si="25"/>
        <v>269.06693020509164</v>
      </c>
      <c r="BV19" s="23">
        <f t="shared" si="25"/>
        <v>275.60696270631234</v>
      </c>
      <c r="BW19" s="23">
        <f t="shared" si="25"/>
        <v>281.11356081953136</v>
      </c>
      <c r="BX19" s="23">
        <f t="shared" si="25"/>
        <v>284.5330293559083</v>
      </c>
      <c r="BY19" s="23">
        <f t="shared" si="25"/>
        <v>291.12560946455085</v>
      </c>
      <c r="BZ19" s="23">
        <f t="shared" si="25"/>
        <v>295.42691897382821</v>
      </c>
      <c r="CA19" s="23">
        <f t="shared" si="25"/>
        <v>297.98631503095709</v>
      </c>
      <c r="CB19" s="23">
        <f t="shared" si="25"/>
        <v>300.28071503095708</v>
      </c>
      <c r="CC19" s="23">
        <f t="shared" si="25"/>
        <v>306.20391503095709</v>
      </c>
      <c r="CD19" s="23">
        <f t="shared" si="25"/>
        <v>312.80361473798837</v>
      </c>
      <c r="CE19" s="23">
        <f t="shared" si="25"/>
        <v>318.10214043378915</v>
      </c>
      <c r="CF19" s="23">
        <f t="shared" si="25"/>
        <v>324.57907707929695</v>
      </c>
      <c r="CG19" s="23">
        <f t="shared" si="25"/>
        <v>331.98521561301055</v>
      </c>
      <c r="CH19" s="23">
        <f t="shared" si="25"/>
        <v>337.17981247580354</v>
      </c>
      <c r="CI19" s="23">
        <f t="shared" si="25"/>
        <v>343.13369919455357</v>
      </c>
      <c r="CJ19" s="23">
        <f t="shared" si="25"/>
        <v>349.08965500510044</v>
      </c>
      <c r="CK19" s="23">
        <f t="shared" si="25"/>
        <v>353.14080994284456</v>
      </c>
      <c r="CL19" s="23">
        <f t="shared" si="25"/>
        <v>356.21930245077914</v>
      </c>
      <c r="CM19" s="23">
        <f t="shared" si="25"/>
        <v>361.8698291841776</v>
      </c>
      <c r="CN19" s="23">
        <f t="shared" si="25"/>
        <v>367.54565880453896</v>
      </c>
      <c r="CO19" s="23">
        <f t="shared" si="25"/>
        <v>371.92325880453893</v>
      </c>
      <c r="CP19" s="23">
        <f t="shared" si="25"/>
        <v>377.41009516817525</v>
      </c>
      <c r="CQ19" s="23">
        <f t="shared" si="25"/>
        <v>382.07569516817523</v>
      </c>
      <c r="CR19" s="23">
        <f t="shared" si="25"/>
        <v>387.00049516817523</v>
      </c>
      <c r="CS19" s="23">
        <f t="shared" si="25"/>
        <v>392.21329516817525</v>
      </c>
      <c r="CT19" s="23">
        <f t="shared" si="25"/>
        <v>397.91569516817526</v>
      </c>
      <c r="CU19" s="23">
        <f t="shared" si="25"/>
        <v>403.58929516817528</v>
      </c>
      <c r="CV19" s="23">
        <f t="shared" si="25"/>
        <v>408.98449516817527</v>
      </c>
      <c r="CW19" s="23">
        <f t="shared" si="25"/>
        <v>415.38149162813619</v>
      </c>
      <c r="CX19" s="23">
        <f t="shared" si="25"/>
        <v>421.5260457794497</v>
      </c>
      <c r="CY19" s="23">
        <f t="shared" si="25"/>
        <v>427.13014186663554</v>
      </c>
      <c r="CZ19" s="23">
        <f t="shared" si="25"/>
        <v>432.37365113177225</v>
      </c>
      <c r="DA19" s="23">
        <f t="shared" si="25"/>
        <v>437.68778290667461</v>
      </c>
      <c r="DB19" s="23">
        <f t="shared" si="25"/>
        <v>442.69884171404766</v>
      </c>
      <c r="DC19" s="23">
        <f t="shared" si="25"/>
        <v>447.79265000262188</v>
      </c>
      <c r="DD19" s="23">
        <f t="shared" si="25"/>
        <v>453.46377599997317</v>
      </c>
      <c r="DE19" s="23">
        <f t="shared" si="25"/>
        <v>459.33274618429931</v>
      </c>
      <c r="DF19" s="23">
        <f t="shared" si="25"/>
        <v>464.24766149498186</v>
      </c>
      <c r="DG19" s="23">
        <f t="shared" si="25"/>
        <v>470.47598839508834</v>
      </c>
      <c r="DH19" s="23">
        <f t="shared" si="25"/>
        <v>474.54978563300511</v>
      </c>
      <c r="DI19" s="23">
        <f t="shared" si="25"/>
        <v>480.01208217008252</v>
      </c>
      <c r="DJ19" s="23">
        <f t="shared" si="25"/>
        <v>484.97055949173676</v>
      </c>
      <c r="DK19" s="23">
        <f t="shared" si="25"/>
        <v>489.6864907655704</v>
      </c>
      <c r="DL19" s="23">
        <f t="shared" si="25"/>
        <v>493.56825966103168</v>
      </c>
      <c r="DM19" s="23">
        <f t="shared" si="25"/>
        <v>497.33442566288983</v>
      </c>
      <c r="DN19" s="23">
        <f t="shared" si="25"/>
        <v>501.26700636772659</v>
      </c>
      <c r="DO19" s="23">
        <f t="shared" si="25"/>
        <v>506.72237658211935</v>
      </c>
      <c r="DP19" s="23">
        <f t="shared" si="25"/>
        <v>510.56497177521607</v>
      </c>
      <c r="DQ19" s="23">
        <f t="shared" si="25"/>
        <v>514.57795425370091</v>
      </c>
      <c r="DR19" s="23">
        <f t="shared" si="25"/>
        <v>520.33354536154502</v>
      </c>
      <c r="DS19" s="23">
        <f t="shared" si="25"/>
        <v>520.2256572135509</v>
      </c>
      <c r="DT19" s="23">
        <f t="shared" si="25"/>
        <v>524.04012197352677</v>
      </c>
      <c r="DU19" s="23">
        <f t="shared" si="25"/>
        <v>525.28267773147388</v>
      </c>
      <c r="DV19" s="23">
        <f t="shared" si="25"/>
        <v>530.48845222078046</v>
      </c>
      <c r="DW19" s="23">
        <f t="shared" si="25"/>
        <v>532.76079555172976</v>
      </c>
      <c r="DX19" s="23">
        <f t="shared" si="25"/>
        <v>537.97799960479233</v>
      </c>
      <c r="DY19" s="23">
        <f t="shared" si="25"/>
        <v>539.58633295629636</v>
      </c>
      <c r="DZ19" s="23">
        <f t="shared" si="25"/>
        <v>542.29442725974354</v>
      </c>
      <c r="EA19" s="23">
        <f t="shared" si="25"/>
        <v>545.0756863344692</v>
      </c>
      <c r="EB19" s="23">
        <f t="shared" ref="EB19:FS19" si="26">EA19+EB17+(EB24-EB25)+(EB34-EB35)</f>
        <v>547.26598721337541</v>
      </c>
      <c r="EC19" s="23">
        <f t="shared" si="26"/>
        <v>549.17573728383775</v>
      </c>
      <c r="ED19" s="23">
        <f t="shared" si="26"/>
        <v>551.58054161870518</v>
      </c>
      <c r="EE19" s="23">
        <f t="shared" si="26"/>
        <v>556.66176805081989</v>
      </c>
      <c r="EF19" s="23">
        <f t="shared" si="26"/>
        <v>565.79724296925917</v>
      </c>
      <c r="EG19" s="23">
        <f t="shared" si="26"/>
        <v>568.01734891050251</v>
      </c>
      <c r="EH19" s="23">
        <f t="shared" si="26"/>
        <v>569.96553122722105</v>
      </c>
      <c r="EI19" s="23">
        <f t="shared" si="26"/>
        <v>571.48568533680441</v>
      </c>
      <c r="EJ19" s="23">
        <f t="shared" si="26"/>
        <v>574.20930657257372</v>
      </c>
      <c r="EK19" s="23">
        <f t="shared" si="26"/>
        <v>575.37124385851553</v>
      </c>
      <c r="EL19" s="23">
        <f t="shared" si="26"/>
        <v>576.532545587659</v>
      </c>
      <c r="EM19" s="23">
        <f t="shared" si="26"/>
        <v>577.53158518136422</v>
      </c>
      <c r="EN19" s="23">
        <f t="shared" si="26"/>
        <v>578.62003400350261</v>
      </c>
      <c r="EO19" s="23">
        <f t="shared" si="26"/>
        <v>579.67686025276714</v>
      </c>
      <c r="EP19" s="23">
        <f t="shared" si="26"/>
        <v>580.32473005376858</v>
      </c>
      <c r="EQ19" s="23">
        <f t="shared" si="26"/>
        <v>584.63518258585759</v>
      </c>
      <c r="ER19" s="23">
        <f t="shared" si="26"/>
        <v>585.4876534844858</v>
      </c>
      <c r="ES19" s="23">
        <f t="shared" si="26"/>
        <v>585.99815142407249</v>
      </c>
      <c r="ET19" s="23">
        <f t="shared" si="26"/>
        <v>586.56041535391637</v>
      </c>
      <c r="EU19" s="23">
        <f t="shared" si="26"/>
        <v>587.24165553107093</v>
      </c>
      <c r="EV19" s="23">
        <f t="shared" si="26"/>
        <v>587.83111273302859</v>
      </c>
      <c r="EW19" s="23">
        <f t="shared" si="26"/>
        <v>592.07857410564247</v>
      </c>
      <c r="EX19" s="23">
        <f t="shared" si="26"/>
        <v>592.72947935714546</v>
      </c>
      <c r="EY19" s="23">
        <f t="shared" si="26"/>
        <v>593.07562976732083</v>
      </c>
      <c r="EZ19" s="23">
        <f t="shared" si="26"/>
        <v>593.49837258710693</v>
      </c>
      <c r="FA19" s="23">
        <f t="shared" si="26"/>
        <v>594.54811136975115</v>
      </c>
      <c r="FB19" s="23">
        <f t="shared" si="26"/>
        <v>594.94559693589042</v>
      </c>
      <c r="FC19" s="23">
        <f t="shared" si="26"/>
        <v>595.28414310469464</v>
      </c>
      <c r="FD19" s="23">
        <f t="shared" si="26"/>
        <v>595.52245444311927</v>
      </c>
      <c r="FE19" s="23">
        <f t="shared" si="26"/>
        <v>601.79011088266202</v>
      </c>
      <c r="FF19" s="23">
        <f t="shared" si="26"/>
        <v>602.13426233186556</v>
      </c>
      <c r="FG19" s="23">
        <f t="shared" si="26"/>
        <v>604.6448188032133</v>
      </c>
      <c r="FH19" s="23">
        <f t="shared" si="26"/>
        <v>605.12854572191065</v>
      </c>
      <c r="FI19" s="23">
        <f t="shared" si="26"/>
        <v>605.5821797217352</v>
      </c>
      <c r="FJ19" s="23">
        <f t="shared" si="26"/>
        <v>605.98234624519182</v>
      </c>
      <c r="FK19" s="23">
        <f t="shared" si="26"/>
        <v>606.21316835536788</v>
      </c>
      <c r="FL19" s="23">
        <f t="shared" si="26"/>
        <v>606.56353362455195</v>
      </c>
      <c r="FM19" s="23">
        <f t="shared" si="26"/>
        <v>606.94120857372116</v>
      </c>
      <c r="FN19" s="23">
        <f t="shared" si="26"/>
        <v>607.35603344096967</v>
      </c>
      <c r="FO19" s="23">
        <f t="shared" si="26"/>
        <v>607.3902841526193</v>
      </c>
      <c r="FP19" s="23">
        <f t="shared" si="26"/>
        <v>607.45612676023666</v>
      </c>
      <c r="FQ19" s="23">
        <f t="shared" si="26"/>
        <v>607.58510393678375</v>
      </c>
      <c r="FR19" s="23">
        <f t="shared" si="26"/>
        <v>607.8935303288622</v>
      </c>
      <c r="FS19" s="23">
        <f t="shared" si="26"/>
        <v>608.39878519355489</v>
      </c>
    </row>
    <row r="20" spans="1:256" s="3" customFormat="1" x14ac:dyDescent="0.25">
      <c r="A20" s="20" t="s">
        <v>7</v>
      </c>
      <c r="B20" s="21" t="s">
        <v>10</v>
      </c>
      <c r="C20" s="20">
        <f>'Raw Data'!B36</f>
        <v>0.01</v>
      </c>
      <c r="D20" s="20">
        <f>'Raw Data'!C36</f>
        <v>0.01</v>
      </c>
      <c r="E20" s="20">
        <f>'Raw Data'!D36</f>
        <v>0.01</v>
      </c>
      <c r="F20" s="20">
        <f>'Raw Data'!E36</f>
        <v>0.01</v>
      </c>
      <c r="G20" s="20">
        <f>'Raw Data'!F36</f>
        <v>0.01</v>
      </c>
      <c r="H20" s="20">
        <f>'Raw Data'!G36</f>
        <v>0.01</v>
      </c>
      <c r="I20" s="20">
        <f>'Raw Data'!H36</f>
        <v>0.01</v>
      </c>
      <c r="J20" s="20">
        <f>'Raw Data'!I36</f>
        <v>0.01</v>
      </c>
      <c r="K20" s="20">
        <f>'Raw Data'!J36</f>
        <v>0.01</v>
      </c>
      <c r="L20" s="20">
        <f>'Raw Data'!K36</f>
        <v>0.01</v>
      </c>
      <c r="M20" s="20">
        <f>'Raw Data'!L36</f>
        <v>0.01</v>
      </c>
      <c r="N20" s="20">
        <f>'Raw Data'!M36</f>
        <v>0.01</v>
      </c>
      <c r="O20" s="20">
        <f>'Raw Data'!N36</f>
        <v>0.01</v>
      </c>
      <c r="P20" s="20">
        <f>'Raw Data'!O36</f>
        <v>0.01</v>
      </c>
      <c r="Q20" s="20">
        <f>'Raw Data'!P36</f>
        <v>0.01</v>
      </c>
      <c r="R20" s="20">
        <f>'Raw Data'!Q36</f>
        <v>0.01</v>
      </c>
      <c r="S20" s="20">
        <f>'Raw Data'!R36</f>
        <v>0.01</v>
      </c>
      <c r="T20" s="20">
        <f>'Raw Data'!S36</f>
        <v>0.01</v>
      </c>
      <c r="U20" s="20">
        <f>'Raw Data'!T36</f>
        <v>0.01</v>
      </c>
      <c r="V20" s="20">
        <f>'Raw Data'!U36</f>
        <v>0.01</v>
      </c>
      <c r="W20" s="20">
        <f>'Raw Data'!V36</f>
        <v>0.01</v>
      </c>
      <c r="X20" s="20">
        <f>'Raw Data'!W36</f>
        <v>0.01</v>
      </c>
      <c r="Y20" s="20">
        <f>'Raw Data'!X36</f>
        <v>0.01</v>
      </c>
      <c r="Z20" s="20">
        <f>'Raw Data'!Y36</f>
        <v>0.01</v>
      </c>
      <c r="AA20" s="20">
        <f>'Raw Data'!Z36</f>
        <v>0.01</v>
      </c>
      <c r="AB20" s="20">
        <f>'Raw Data'!AA36</f>
        <v>0.01</v>
      </c>
      <c r="AC20" s="20">
        <f>'Raw Data'!AB36</f>
        <v>0.01</v>
      </c>
      <c r="AD20" s="20">
        <f>'Raw Data'!AC36</f>
        <v>0.01</v>
      </c>
      <c r="AE20" s="20">
        <f>'Raw Data'!AD36</f>
        <v>0.01</v>
      </c>
      <c r="AF20" s="20">
        <f>'Raw Data'!AE36</f>
        <v>0.01</v>
      </c>
      <c r="AG20" s="20">
        <f>'Raw Data'!AF36</f>
        <v>0.01</v>
      </c>
      <c r="AH20" s="20">
        <f>'Raw Data'!AG36</f>
        <v>0.01</v>
      </c>
      <c r="AI20" s="20">
        <f>'Raw Data'!AH36</f>
        <v>0.01</v>
      </c>
      <c r="AJ20" s="20">
        <f>'Raw Data'!AI36</f>
        <v>0.01</v>
      </c>
      <c r="AK20" s="20">
        <f>'Raw Data'!AJ36</f>
        <v>0.01</v>
      </c>
      <c r="AL20" s="20">
        <f>'Raw Data'!AK36</f>
        <v>0.01</v>
      </c>
      <c r="AM20" s="20">
        <f>'Raw Data'!AL36</f>
        <v>0.01</v>
      </c>
      <c r="AN20" s="20">
        <f>'Raw Data'!AM36</f>
        <v>0.01</v>
      </c>
      <c r="AO20" s="20">
        <f>'Raw Data'!AN36</f>
        <v>0.01</v>
      </c>
      <c r="AP20" s="20">
        <f>'Raw Data'!AO36</f>
        <v>0.01</v>
      </c>
      <c r="AQ20" s="20">
        <f>'Raw Data'!AP36</f>
        <v>0.01</v>
      </c>
      <c r="AR20" s="20">
        <f>'Raw Data'!AQ36</f>
        <v>0.01</v>
      </c>
      <c r="AS20" s="20">
        <f>'Raw Data'!AR36</f>
        <v>0.01</v>
      </c>
      <c r="AT20" s="20">
        <f>'Raw Data'!AS36</f>
        <v>0.01</v>
      </c>
      <c r="AU20" s="20">
        <f>'Raw Data'!AT36</f>
        <v>0.01</v>
      </c>
      <c r="AV20" s="20">
        <f>'Raw Data'!AU36</f>
        <v>0.01</v>
      </c>
      <c r="AW20" s="20">
        <f>'Raw Data'!AV36</f>
        <v>0.01</v>
      </c>
      <c r="AX20" s="20">
        <f>'Raw Data'!AW36</f>
        <v>0.01</v>
      </c>
      <c r="AY20" s="20">
        <f>'Raw Data'!AX36</f>
        <v>0.01</v>
      </c>
      <c r="AZ20" s="20">
        <f>'Raw Data'!AY36</f>
        <v>0.01</v>
      </c>
      <c r="BA20" s="20">
        <f>'Raw Data'!AZ36</f>
        <v>0.01</v>
      </c>
      <c r="BB20" s="20">
        <f>'Raw Data'!BA36</f>
        <v>0.01</v>
      </c>
      <c r="BC20" s="20">
        <f>'Raw Data'!BB36</f>
        <v>0.01</v>
      </c>
      <c r="BD20" s="20">
        <f>'Raw Data'!BC36</f>
        <v>0.01</v>
      </c>
      <c r="BE20" s="20">
        <f>'Raw Data'!BD36</f>
        <v>0.01</v>
      </c>
      <c r="BF20" s="20">
        <f>'Raw Data'!BE36</f>
        <v>0.01</v>
      </c>
      <c r="BG20" s="20">
        <f>'Raw Data'!BF36</f>
        <v>0.01</v>
      </c>
      <c r="BH20" s="20">
        <f>'Raw Data'!BG36</f>
        <v>0.01</v>
      </c>
      <c r="BI20" s="20">
        <f>'Raw Data'!BH36</f>
        <v>0.01</v>
      </c>
      <c r="BJ20" s="20">
        <f>'Raw Data'!BI36</f>
        <v>0.01</v>
      </c>
      <c r="BK20" s="20">
        <f>'Raw Data'!BJ36</f>
        <v>0.01</v>
      </c>
      <c r="BL20" s="20">
        <f>'Raw Data'!BK36</f>
        <v>0.01</v>
      </c>
      <c r="BM20" s="20">
        <f>'Raw Data'!BL36</f>
        <v>0.01</v>
      </c>
      <c r="BN20" s="20">
        <f>'Raw Data'!BM36</f>
        <v>0.01</v>
      </c>
      <c r="BO20" s="20">
        <f>'Raw Data'!BN36</f>
        <v>0.01</v>
      </c>
      <c r="BP20" s="20">
        <f>'Raw Data'!BO36</f>
        <v>0.01</v>
      </c>
      <c r="BQ20" s="20">
        <f>'Raw Data'!BP36</f>
        <v>0.01</v>
      </c>
      <c r="BR20" s="20">
        <f>'Raw Data'!BQ36</f>
        <v>0.01</v>
      </c>
      <c r="BS20" s="20">
        <f>'Raw Data'!BR36</f>
        <v>0.01</v>
      </c>
      <c r="BT20" s="20">
        <f>'Raw Data'!BS36</f>
        <v>0.01</v>
      </c>
      <c r="BU20" s="20">
        <f>'Raw Data'!BT36</f>
        <v>0.01</v>
      </c>
      <c r="BV20" s="20">
        <f>'Raw Data'!BU36</f>
        <v>0.01</v>
      </c>
      <c r="BW20" s="20">
        <f>'Raw Data'!BV36</f>
        <v>0.01</v>
      </c>
      <c r="BX20" s="20">
        <f>'Raw Data'!BW36</f>
        <v>0.01</v>
      </c>
      <c r="BY20" s="20">
        <f>'Raw Data'!BX36</f>
        <v>0.01</v>
      </c>
      <c r="BZ20" s="20">
        <f>'Raw Data'!BY36</f>
        <v>0.01</v>
      </c>
      <c r="CA20" s="20">
        <f>'Raw Data'!BZ36</f>
        <v>0.01</v>
      </c>
      <c r="CB20" s="20">
        <f>'Raw Data'!CA36</f>
        <v>0.01</v>
      </c>
      <c r="CC20" s="20">
        <f>'Raw Data'!CB36</f>
        <v>0.01</v>
      </c>
      <c r="CD20" s="20">
        <f>'Raw Data'!CC36</f>
        <v>0.01</v>
      </c>
      <c r="CE20" s="20">
        <f>'Raw Data'!CD36</f>
        <v>0.01</v>
      </c>
      <c r="CF20" s="20">
        <f>'Raw Data'!CE36</f>
        <v>0.01</v>
      </c>
      <c r="CG20" s="20">
        <f>'Raw Data'!CF36</f>
        <v>0.01</v>
      </c>
      <c r="CH20" s="20">
        <f>'Raw Data'!CG36</f>
        <v>0.01</v>
      </c>
      <c r="CI20" s="20">
        <f>'Raw Data'!CH36</f>
        <v>0.01</v>
      </c>
      <c r="CJ20" s="20">
        <f>'Raw Data'!CI36</f>
        <v>0.01</v>
      </c>
      <c r="CK20" s="20">
        <f>'Raw Data'!CJ36</f>
        <v>0.01</v>
      </c>
      <c r="CL20" s="20">
        <f>'Raw Data'!CK36</f>
        <v>0.01</v>
      </c>
      <c r="CM20" s="20">
        <f>'Raw Data'!CL36</f>
        <v>0.01</v>
      </c>
      <c r="CN20" s="20">
        <f>'Raw Data'!CM36</f>
        <v>0.01</v>
      </c>
      <c r="CO20" s="20">
        <f>'Raw Data'!CN36</f>
        <v>0.01</v>
      </c>
      <c r="CP20" s="20">
        <f>'Raw Data'!CO36</f>
        <v>0.01</v>
      </c>
      <c r="CQ20" s="20">
        <f>'Raw Data'!CP36</f>
        <v>0.01</v>
      </c>
      <c r="CR20" s="20">
        <f>'Raw Data'!CQ36</f>
        <v>0.01</v>
      </c>
      <c r="CS20" s="20">
        <f>'Raw Data'!CR36</f>
        <v>0.01</v>
      </c>
      <c r="CT20" s="20">
        <f>'Raw Data'!CS36</f>
        <v>0.01</v>
      </c>
      <c r="CU20" s="20">
        <f>'Raw Data'!CT36</f>
        <v>0.01</v>
      </c>
      <c r="CV20" s="20">
        <f>'Raw Data'!CU36</f>
        <v>0.01</v>
      </c>
      <c r="CW20" s="20">
        <f>'Raw Data'!CV36</f>
        <v>0.01</v>
      </c>
      <c r="CX20" s="20">
        <f>'Raw Data'!CW36</f>
        <v>0.01</v>
      </c>
      <c r="CY20" s="20">
        <f>'Raw Data'!CX36</f>
        <v>0.01</v>
      </c>
      <c r="CZ20" s="20">
        <f>'Raw Data'!CY36</f>
        <v>0.01</v>
      </c>
      <c r="DA20" s="20">
        <f>'Raw Data'!CZ36</f>
        <v>0.01</v>
      </c>
      <c r="DB20" s="20">
        <f>'Raw Data'!DA36</f>
        <v>0.01</v>
      </c>
      <c r="DC20" s="20">
        <f>'Raw Data'!DB36</f>
        <v>0.01</v>
      </c>
      <c r="DD20" s="20">
        <f>'Raw Data'!DC36</f>
        <v>0.01</v>
      </c>
      <c r="DE20" s="20">
        <f>'Raw Data'!DD36</f>
        <v>0.01</v>
      </c>
      <c r="DF20" s="20">
        <f>'Raw Data'!DE36</f>
        <v>0.01</v>
      </c>
      <c r="DG20" s="20">
        <f>'Raw Data'!DF36</f>
        <v>0.01</v>
      </c>
      <c r="DH20" s="20">
        <f>'Raw Data'!DG36</f>
        <v>0.01</v>
      </c>
      <c r="DI20" s="20">
        <f>'Raw Data'!DH36</f>
        <v>0.01</v>
      </c>
      <c r="DJ20" s="20">
        <f>'Raw Data'!DI36</f>
        <v>0.01</v>
      </c>
      <c r="DK20" s="20">
        <f>'Raw Data'!DJ36</f>
        <v>0.01</v>
      </c>
      <c r="DL20" s="20">
        <f>'Raw Data'!DK36</f>
        <v>0.01</v>
      </c>
      <c r="DM20" s="20">
        <f>'Raw Data'!DL36</f>
        <v>0.01</v>
      </c>
      <c r="DN20" s="20">
        <f>'Raw Data'!DM36</f>
        <v>0.01</v>
      </c>
      <c r="DO20" s="20">
        <f>'Raw Data'!DN36</f>
        <v>0.01</v>
      </c>
      <c r="DP20" s="20">
        <f>'Raw Data'!DO36</f>
        <v>0.01</v>
      </c>
      <c r="DQ20" s="20">
        <f>'Raw Data'!DP36</f>
        <v>0.01</v>
      </c>
      <c r="DR20" s="20">
        <f>'Raw Data'!DQ36</f>
        <v>0.01</v>
      </c>
      <c r="DS20" s="20">
        <f>'Raw Data'!DR36</f>
        <v>0.01</v>
      </c>
      <c r="DT20" s="20">
        <f>'Raw Data'!DS36</f>
        <v>0.01</v>
      </c>
      <c r="DU20" s="20">
        <f>'Raw Data'!DT36</f>
        <v>0.01</v>
      </c>
      <c r="DV20" s="20">
        <f>'Raw Data'!DU36</f>
        <v>0.01</v>
      </c>
      <c r="DW20" s="20">
        <f>'Raw Data'!DV36</f>
        <v>0.01</v>
      </c>
      <c r="DX20" s="20">
        <f>'Raw Data'!DW36</f>
        <v>0.01</v>
      </c>
      <c r="DY20" s="20">
        <f>'Raw Data'!DX36</f>
        <v>0.01</v>
      </c>
      <c r="DZ20" s="20">
        <f>'Raw Data'!DY36</f>
        <v>0.01</v>
      </c>
      <c r="EA20" s="20">
        <f>'Raw Data'!DZ36</f>
        <v>0.01</v>
      </c>
      <c r="EB20" s="20">
        <f>'Raw Data'!EA36</f>
        <v>0.01</v>
      </c>
      <c r="EC20" s="20">
        <f>'Raw Data'!EB36</f>
        <v>0.01</v>
      </c>
      <c r="ED20" s="20">
        <f>'Raw Data'!EC36</f>
        <v>0.01</v>
      </c>
      <c r="EE20" s="20">
        <f>'Raw Data'!ED36</f>
        <v>0.01</v>
      </c>
      <c r="EF20" s="20">
        <f>'Raw Data'!EE36</f>
        <v>0.01</v>
      </c>
      <c r="EG20" s="20">
        <f>'Raw Data'!EF36</f>
        <v>0.01</v>
      </c>
      <c r="EH20" s="20">
        <f>'Raw Data'!EG36</f>
        <v>0.01</v>
      </c>
      <c r="EI20" s="20">
        <f>'Raw Data'!EH36</f>
        <v>0.01</v>
      </c>
      <c r="EJ20" s="20">
        <f>'Raw Data'!EI36</f>
        <v>0.01</v>
      </c>
      <c r="EK20" s="20">
        <f>'Raw Data'!EJ36</f>
        <v>0.01</v>
      </c>
      <c r="EL20" s="20">
        <f>'Raw Data'!EK36</f>
        <v>0.01</v>
      </c>
      <c r="EM20" s="20">
        <f>'Raw Data'!EL36</f>
        <v>0.01</v>
      </c>
      <c r="EN20" s="20">
        <f>'Raw Data'!EM36</f>
        <v>0.01</v>
      </c>
      <c r="EO20" s="20">
        <f>'Raw Data'!EN36</f>
        <v>0.01</v>
      </c>
      <c r="EP20" s="20">
        <f>'Raw Data'!EO36</f>
        <v>0.01</v>
      </c>
      <c r="EQ20" s="20">
        <f>'Raw Data'!EP36</f>
        <v>0.01</v>
      </c>
      <c r="ER20" s="20">
        <f>'Raw Data'!EQ36</f>
        <v>0.01</v>
      </c>
      <c r="ES20" s="20">
        <f>'Raw Data'!ER36</f>
        <v>0.01</v>
      </c>
      <c r="ET20" s="20">
        <f>'Raw Data'!ES36</f>
        <v>0.01</v>
      </c>
      <c r="EU20" s="20">
        <f>'Raw Data'!ET36</f>
        <v>0.01</v>
      </c>
      <c r="EV20" s="20">
        <f>'Raw Data'!EU36</f>
        <v>0.01</v>
      </c>
      <c r="EW20" s="20">
        <f>'Raw Data'!EV36</f>
        <v>0.01</v>
      </c>
      <c r="EX20" s="20">
        <f>'Raw Data'!EW36</f>
        <v>0.01</v>
      </c>
      <c r="EY20" s="20">
        <f>'Raw Data'!EX36</f>
        <v>0.01</v>
      </c>
      <c r="EZ20" s="20">
        <f>'Raw Data'!EY36</f>
        <v>0.01</v>
      </c>
      <c r="FA20" s="20">
        <f>'Raw Data'!EZ36</f>
        <v>0.01</v>
      </c>
      <c r="FB20" s="20">
        <f>'Raw Data'!FA36</f>
        <v>0.01</v>
      </c>
      <c r="FC20" s="20">
        <f>'Raw Data'!FB36</f>
        <v>0.01</v>
      </c>
      <c r="FD20" s="20">
        <f>'Raw Data'!FC36</f>
        <v>0.01</v>
      </c>
      <c r="FE20" s="20">
        <f>'Raw Data'!FD36</f>
        <v>0.01</v>
      </c>
      <c r="FF20" s="20">
        <f>'Raw Data'!FE36</f>
        <v>0.01</v>
      </c>
      <c r="FG20" s="20">
        <f>'Raw Data'!FF36</f>
        <v>0.01</v>
      </c>
      <c r="FH20" s="20">
        <f>'Raw Data'!FG36</f>
        <v>0.01</v>
      </c>
      <c r="FI20" s="20">
        <f>'Raw Data'!FH36</f>
        <v>0.01</v>
      </c>
      <c r="FJ20" s="20">
        <f>'Raw Data'!FI36</f>
        <v>0.01</v>
      </c>
      <c r="FK20" s="20">
        <f>'Raw Data'!FJ36</f>
        <v>0.01</v>
      </c>
      <c r="FL20" s="20">
        <f>'Raw Data'!FK36</f>
        <v>0.01</v>
      </c>
      <c r="FM20" s="20">
        <f>'Raw Data'!FL36</f>
        <v>0.01</v>
      </c>
      <c r="FN20" s="20">
        <f>'Raw Data'!FM36</f>
        <v>0.01</v>
      </c>
      <c r="FO20" s="20">
        <f>'Raw Data'!FN36</f>
        <v>0.01</v>
      </c>
      <c r="FP20" s="20">
        <f>'Raw Data'!FO36</f>
        <v>0.01</v>
      </c>
      <c r="FQ20" s="20">
        <f>'Raw Data'!FP36</f>
        <v>0.01</v>
      </c>
      <c r="FR20" s="20">
        <f>'Raw Data'!FQ36</f>
        <v>0.01</v>
      </c>
      <c r="FS20" s="20">
        <f>'Raw Data'!FR36</f>
        <v>0.01</v>
      </c>
    </row>
    <row r="21" spans="1:256" s="18" customFormat="1" x14ac:dyDescent="0.25">
      <c r="A21" s="16" t="s">
        <v>40</v>
      </c>
      <c r="B21" s="17"/>
      <c r="C21" s="19">
        <f t="shared" ref="C21:BN21" si="27">C20/C16</f>
        <v>1.3617358152573356E-3</v>
      </c>
      <c r="D21" s="19">
        <f t="shared" si="27"/>
        <v>1.2965371797902742E-3</v>
      </c>
      <c r="E21" s="19">
        <f t="shared" si="27"/>
        <v>1.3852897123106471E-3</v>
      </c>
      <c r="F21" s="19">
        <f t="shared" si="27"/>
        <v>1.306658497060356E-3</v>
      </c>
      <c r="G21" s="19">
        <f t="shared" si="27"/>
        <v>1.1631189027342572E-3</v>
      </c>
      <c r="H21" s="19">
        <f t="shared" si="27"/>
        <v>1.2347710828504905E-3</v>
      </c>
      <c r="I21" s="19">
        <f t="shared" si="27"/>
        <v>1.4853251726875227E-3</v>
      </c>
      <c r="J21" s="19">
        <f t="shared" si="27"/>
        <v>1.7220007130553338E-3</v>
      </c>
      <c r="K21" s="19">
        <f t="shared" si="27"/>
        <v>1.0281249497495616E-3</v>
      </c>
      <c r="L21" s="19">
        <f t="shared" si="27"/>
        <v>1.2614515650640175E-3</v>
      </c>
      <c r="M21" s="19">
        <f t="shared" si="27"/>
        <v>1.8199442757311662E-3</v>
      </c>
      <c r="N21" s="19">
        <f t="shared" si="27"/>
        <v>1.21760813602873E-3</v>
      </c>
      <c r="O21" s="19">
        <f t="shared" si="27"/>
        <v>1.2875654687568207E-3</v>
      </c>
      <c r="P21" s="19">
        <f t="shared" si="27"/>
        <v>1.1246185449187926E-3</v>
      </c>
      <c r="Q21" s="19">
        <f t="shared" si="27"/>
        <v>1.0840566315213789E-3</v>
      </c>
      <c r="R21" s="19">
        <f t="shared" si="27"/>
        <v>1.4238224968967741E-3</v>
      </c>
      <c r="S21" s="19">
        <f t="shared" si="27"/>
        <v>3.2079896250396573E-3</v>
      </c>
      <c r="T21" s="19">
        <f t="shared" si="27"/>
        <v>1.0519451699904454E-3</v>
      </c>
      <c r="U21" s="19">
        <f t="shared" si="27"/>
        <v>8.8843557622839033E-4</v>
      </c>
      <c r="V21" s="19">
        <f t="shared" si="27"/>
        <v>1.1486874417413388E-3</v>
      </c>
      <c r="W21" s="19">
        <f t="shared" si="27"/>
        <v>1.1946968646521941E-3</v>
      </c>
      <c r="X21" s="19">
        <f t="shared" si="27"/>
        <v>9.8313158485170129E-4</v>
      </c>
      <c r="Y21" s="19">
        <f t="shared" si="27"/>
        <v>1.3850765352876667E-3</v>
      </c>
      <c r="Z21" s="19">
        <f t="shared" si="27"/>
        <v>2.7098841837837656E-3</v>
      </c>
      <c r="AA21" s="19">
        <f t="shared" si="27"/>
        <v>1.3976876177984651E-3</v>
      </c>
      <c r="AB21" s="19">
        <f t="shared" si="27"/>
        <v>1.3531823548518687E-3</v>
      </c>
      <c r="AC21" s="19">
        <f t="shared" si="27"/>
        <v>1.1438528827094161E-3</v>
      </c>
      <c r="AD21" s="19">
        <f t="shared" si="27"/>
        <v>1.2197681410347607E-3</v>
      </c>
      <c r="AE21" s="19">
        <f t="shared" si="27"/>
        <v>1.2302241285957396E-3</v>
      </c>
      <c r="AF21" s="19">
        <f t="shared" si="27"/>
        <v>8.7034284125383371E-4</v>
      </c>
      <c r="AG21" s="19">
        <f t="shared" si="27"/>
        <v>8.9238194242617533E-4</v>
      </c>
      <c r="AH21" s="19">
        <f t="shared" si="27"/>
        <v>1.1371588553799278E-3</v>
      </c>
      <c r="AI21" s="19">
        <f t="shared" si="27"/>
        <v>9.2167612828801819E-4</v>
      </c>
      <c r="AJ21" s="19">
        <f t="shared" si="27"/>
        <v>1.1853454220382982E-3</v>
      </c>
      <c r="AK21" s="19">
        <f t="shared" si="27"/>
        <v>1.3564479808856247E-3</v>
      </c>
      <c r="AL21" s="19">
        <f t="shared" si="27"/>
        <v>1.3725491351047423E-3</v>
      </c>
      <c r="AM21" s="19">
        <f t="shared" si="27"/>
        <v>1.1933772986354489E-3</v>
      </c>
      <c r="AN21" s="19">
        <f t="shared" si="27"/>
        <v>8.8816278738051545E-4</v>
      </c>
      <c r="AO21" s="19">
        <f t="shared" si="27"/>
        <v>9.6331740078044647E-4</v>
      </c>
      <c r="AP21" s="19">
        <f t="shared" si="27"/>
        <v>1.2507991383053957E-3</v>
      </c>
      <c r="AQ21" s="19">
        <f t="shared" si="27"/>
        <v>1.3344287964261025E-3</v>
      </c>
      <c r="AR21" s="19">
        <f t="shared" si="27"/>
        <v>1.2378563699591851E-3</v>
      </c>
      <c r="AS21" s="19">
        <f t="shared" si="27"/>
        <v>1.1632558063169143E-3</v>
      </c>
      <c r="AT21" s="19">
        <f t="shared" si="27"/>
        <v>1.2239521931026627E-3</v>
      </c>
      <c r="AU21" s="19">
        <f t="shared" si="27"/>
        <v>1.1503523926198916E-3</v>
      </c>
      <c r="AV21" s="19">
        <f t="shared" si="27"/>
        <v>8.8289597856347534E-4</v>
      </c>
      <c r="AW21" s="19">
        <f t="shared" si="27"/>
        <v>9.6737752306015655E-4</v>
      </c>
      <c r="AX21" s="19">
        <f t="shared" si="27"/>
        <v>1.2893425395268277E-3</v>
      </c>
      <c r="AY21" s="19">
        <f t="shared" si="27"/>
        <v>1.2942451490461822E-3</v>
      </c>
      <c r="AZ21" s="19">
        <f t="shared" si="27"/>
        <v>1.2391573729863693E-3</v>
      </c>
      <c r="BA21" s="19">
        <f t="shared" si="27"/>
        <v>1.2406947890818859E-3</v>
      </c>
      <c r="BB21" s="19">
        <f t="shared" si="27"/>
        <v>1.2436465652520803E-3</v>
      </c>
      <c r="BC21" s="19">
        <f t="shared" si="27"/>
        <v>1.1426796702215941E-3</v>
      </c>
      <c r="BD21" s="19">
        <f t="shared" si="27"/>
        <v>1.6666151433554677E-3</v>
      </c>
      <c r="BE21" s="19">
        <f t="shared" si="27"/>
        <v>1.3411048252933095E-3</v>
      </c>
      <c r="BF21" s="19">
        <f t="shared" si="27"/>
        <v>1.4272092663199284E-3</v>
      </c>
      <c r="BG21" s="19">
        <f t="shared" si="27"/>
        <v>1.3517379821671178E-3</v>
      </c>
      <c r="BH21" s="19">
        <f t="shared" si="27"/>
        <v>1.2801101657308155E-3</v>
      </c>
      <c r="BI21" s="19">
        <f t="shared" si="27"/>
        <v>1.1368444699154318E-3</v>
      </c>
      <c r="BJ21" s="19">
        <f t="shared" si="27"/>
        <v>8.8920178533010742E-4</v>
      </c>
      <c r="BK21" s="19">
        <f t="shared" si="27"/>
        <v>1.4714776451945669E-3</v>
      </c>
      <c r="BL21" s="19">
        <f t="shared" si="27"/>
        <v>1.6295207668029527E-3</v>
      </c>
      <c r="BM21" s="19">
        <f t="shared" si="27"/>
        <v>1.7737896201159723E-3</v>
      </c>
      <c r="BN21" s="19">
        <f t="shared" si="27"/>
        <v>1.7699115044247787E-3</v>
      </c>
      <c r="BO21" s="19">
        <f t="shared" ref="BO21:DZ21" si="28">BO20/BO16</f>
        <v>1.0193679918450559E-3</v>
      </c>
      <c r="BP21" s="19">
        <f t="shared" si="28"/>
        <v>1.0256410256410256E-3</v>
      </c>
      <c r="BQ21" s="19">
        <f t="shared" si="28"/>
        <v>1.376538951883244E-3</v>
      </c>
      <c r="BR21" s="19">
        <f t="shared" si="28"/>
        <v>2.0902566613256192E-3</v>
      </c>
      <c r="BS21" s="19">
        <f t="shared" si="28"/>
        <v>1.5353086987712052E-3</v>
      </c>
      <c r="BT21" s="19">
        <f t="shared" si="28"/>
        <v>1.7927667404237975E-3</v>
      </c>
      <c r="BU21" s="19">
        <f t="shared" si="28"/>
        <v>1.3715875403475524E-3</v>
      </c>
      <c r="BV21" s="19">
        <f t="shared" si="28"/>
        <v>1.467882613459207E-3</v>
      </c>
      <c r="BW21" s="19">
        <f t="shared" si="28"/>
        <v>1.6430594856460521E-3</v>
      </c>
      <c r="BX21" s="19">
        <f t="shared" si="28"/>
        <v>2.8074538185900483E-3</v>
      </c>
      <c r="BY21" s="19">
        <f t="shared" si="28"/>
        <v>1.4561825327560039E-3</v>
      </c>
      <c r="BZ21" s="19">
        <f t="shared" si="28"/>
        <v>2.2318784498753454E-3</v>
      </c>
      <c r="CA21" s="19">
        <f t="shared" si="28"/>
        <v>3.7508848906992309E-3</v>
      </c>
      <c r="CB21" s="19">
        <f t="shared" si="28"/>
        <v>4.1841004184100415E-3</v>
      </c>
      <c r="CC21" s="19">
        <f t="shared" si="28"/>
        <v>1.620745542949757E-3</v>
      </c>
      <c r="CD21" s="19">
        <f t="shared" si="28"/>
        <v>1.4546116378253184E-3</v>
      </c>
      <c r="CE21" s="19">
        <f t="shared" si="28"/>
        <v>1.8118247511016599E-3</v>
      </c>
      <c r="CF21" s="19">
        <f t="shared" si="28"/>
        <v>1.4821821681177383E-3</v>
      </c>
      <c r="CG21" s="19">
        <f t="shared" si="28"/>
        <v>1.6762670025458708E-3</v>
      </c>
      <c r="CH21" s="19">
        <f t="shared" si="28"/>
        <v>1.8480741150023309E-3</v>
      </c>
      <c r="CI21" s="19">
        <f t="shared" si="28"/>
        <v>1.6123921151821126E-3</v>
      </c>
      <c r="CJ21" s="19">
        <f t="shared" si="28"/>
        <v>1.6118319721244757E-3</v>
      </c>
      <c r="CK21" s="19">
        <f t="shared" si="28"/>
        <v>2.3696946050021225E-3</v>
      </c>
      <c r="CL21" s="19">
        <f t="shared" si="28"/>
        <v>3.1184094082596469E-3</v>
      </c>
      <c r="CM21" s="19">
        <f t="shared" si="28"/>
        <v>1.6989566553605529E-3</v>
      </c>
      <c r="CN21" s="19">
        <f t="shared" si="28"/>
        <v>1.6913826950620931E-3</v>
      </c>
      <c r="CO21" s="19">
        <f t="shared" si="28"/>
        <v>2.1929824561403512E-3</v>
      </c>
      <c r="CP21" s="19">
        <f t="shared" si="28"/>
        <v>2.0449897750511249E-3</v>
      </c>
      <c r="CQ21" s="19">
        <f t="shared" si="28"/>
        <v>2.0576131687242796E-3</v>
      </c>
      <c r="CR21" s="19">
        <f t="shared" si="28"/>
        <v>1.9493177387914231E-3</v>
      </c>
      <c r="CS21" s="19">
        <f t="shared" si="28"/>
        <v>1.841620626151013E-3</v>
      </c>
      <c r="CT21" s="19">
        <f t="shared" si="28"/>
        <v>1.6835016835016834E-3</v>
      </c>
      <c r="CU21" s="19">
        <f t="shared" si="28"/>
        <v>1.6920473773265651E-3</v>
      </c>
      <c r="CV21" s="19">
        <f t="shared" si="28"/>
        <v>1.7793594306049821E-3</v>
      </c>
      <c r="CW21" s="19">
        <f t="shared" si="28"/>
        <v>1.5007042852199142E-3</v>
      </c>
      <c r="CX21" s="19">
        <f t="shared" si="28"/>
        <v>1.5284426422226857E-3</v>
      </c>
      <c r="CY21" s="19">
        <f t="shared" si="28"/>
        <v>1.5036437954667817E-3</v>
      </c>
      <c r="CZ21" s="19">
        <f t="shared" si="28"/>
        <v>2.1856384467729829E-3</v>
      </c>
      <c r="DA21" s="19">
        <f t="shared" si="28"/>
        <v>1.8065039420623733E-3</v>
      </c>
      <c r="DB21" s="19">
        <f t="shared" si="28"/>
        <v>1.9157627896673236E-3</v>
      </c>
      <c r="DC21" s="19">
        <f t="shared" si="28"/>
        <v>1.884641010446643E-3</v>
      </c>
      <c r="DD21" s="19">
        <f t="shared" si="28"/>
        <v>1.5961428658193997E-3</v>
      </c>
      <c r="DE21" s="19">
        <f t="shared" si="28"/>
        <v>1.6357213784520522E-3</v>
      </c>
      <c r="DF21" s="19">
        <f t="shared" si="28"/>
        <v>1.949706607622512E-3</v>
      </c>
      <c r="DG21" s="19">
        <f t="shared" si="28"/>
        <v>1.4342952970561121E-3</v>
      </c>
      <c r="DH21" s="19">
        <f t="shared" si="28"/>
        <v>1.9524940582193949E-3</v>
      </c>
      <c r="DI21" s="19">
        <f t="shared" si="28"/>
        <v>1.734023397614332E-3</v>
      </c>
      <c r="DJ21" s="19">
        <f t="shared" si="28"/>
        <v>1.8724420964474392E-3</v>
      </c>
      <c r="DK21" s="19">
        <f t="shared" si="28"/>
        <v>1.8034717712197431E-3</v>
      </c>
      <c r="DL21" s="19">
        <f t="shared" si="28"/>
        <v>2.0004410762565904E-3</v>
      </c>
      <c r="DM21" s="19">
        <f t="shared" si="28"/>
        <v>1.9000905671372847E-3</v>
      </c>
      <c r="DN21" s="19">
        <f t="shared" si="28"/>
        <v>1.6267823592002459E-3</v>
      </c>
      <c r="DO21" s="19">
        <f t="shared" si="28"/>
        <v>1.441571736848433E-3</v>
      </c>
      <c r="DP21" s="19">
        <f t="shared" si="28"/>
        <v>1.7869827275117025E-3</v>
      </c>
      <c r="DQ21" s="19">
        <f t="shared" si="28"/>
        <v>1.5290661553525066E-3</v>
      </c>
      <c r="DR21" s="19">
        <f t="shared" si="28"/>
        <v>2.2084443442859461E-3</v>
      </c>
      <c r="DS21" s="19">
        <f t="shared" si="28"/>
        <v>3.8390916602282182E-3</v>
      </c>
      <c r="DT21" s="19">
        <f t="shared" si="28"/>
        <v>5.9185347481284381E-3</v>
      </c>
      <c r="DU21" s="19">
        <f t="shared" si="28"/>
        <v>9.2497474642499692E-3</v>
      </c>
      <c r="DV21" s="19">
        <f t="shared" si="28"/>
        <v>3.5567815037701356E-3</v>
      </c>
      <c r="DW21" s="19">
        <f t="shared" si="28"/>
        <v>2.5177819720427603E-3</v>
      </c>
      <c r="DX21" s="19">
        <f t="shared" si="28"/>
        <v>1.4348275376950605E-2</v>
      </c>
      <c r="DY21" s="19">
        <f t="shared" si="28"/>
        <v>3.9499364420865829E-3</v>
      </c>
      <c r="DZ21" s="19">
        <f t="shared" si="28"/>
        <v>2.2515475986360283E-3</v>
      </c>
      <c r="EA21" s="19">
        <f t="shared" ref="EA21:FS21" si="29">EA20/EA16</f>
        <v>2.1004846289122323E-3</v>
      </c>
      <c r="EB21" s="19">
        <f t="shared" si="29"/>
        <v>2.5505996454473455E-3</v>
      </c>
      <c r="EC21" s="19">
        <f t="shared" si="29"/>
        <v>2.7915534274849715E-3</v>
      </c>
      <c r="ED21" s="19">
        <f t="shared" si="29"/>
        <v>2.1106740331936552E-3</v>
      </c>
      <c r="EE21" s="19">
        <f t="shared" si="29"/>
        <v>2.5981260407391821E-3</v>
      </c>
      <c r="EF21" s="19">
        <f t="shared" si="29"/>
        <v>1.7644783168315665E-3</v>
      </c>
      <c r="EG21" s="19">
        <f t="shared" si="29"/>
        <v>1.9411344807874012E-3</v>
      </c>
      <c r="EH21" s="19">
        <f t="shared" si="29"/>
        <v>2.0809720263011036E-3</v>
      </c>
      <c r="EI21" s="19">
        <f t="shared" si="29"/>
        <v>2.49889244054628E-3</v>
      </c>
      <c r="EJ21" s="19">
        <f t="shared" si="29"/>
        <v>2.0916475679689437E-2</v>
      </c>
      <c r="EK21" s="19">
        <f t="shared" si="29"/>
        <v>2.8296527463553996E-3</v>
      </c>
      <c r="EL21" s="19">
        <f t="shared" si="29"/>
        <v>2.6112660179815656E-3</v>
      </c>
      <c r="EM21" s="19">
        <f t="shared" si="29"/>
        <v>2.7797261180743924E-3</v>
      </c>
      <c r="EN21" s="19">
        <f t="shared" si="29"/>
        <v>2.3167328679140398E-3</v>
      </c>
      <c r="EO21" s="19">
        <f t="shared" si="29"/>
        <v>2.1443769707129193E-3</v>
      </c>
      <c r="EP21" s="19">
        <f t="shared" si="29"/>
        <v>3.1037448844460523E-3</v>
      </c>
      <c r="EQ21" s="19">
        <f t="shared" si="29"/>
        <v>4.2673798935104409E-3</v>
      </c>
      <c r="ER21" s="19">
        <f t="shared" si="29"/>
        <v>1.7595908580735663E-3</v>
      </c>
      <c r="ES21" s="19">
        <f t="shared" si="29"/>
        <v>2.9383076476558957E-3</v>
      </c>
      <c r="ET21" s="19">
        <f t="shared" si="29"/>
        <v>2.6677862839546451E-3</v>
      </c>
      <c r="EU21" s="19">
        <f t="shared" si="29"/>
        <v>2.2018666107822956E-3</v>
      </c>
      <c r="EV21" s="19">
        <f t="shared" si="29"/>
        <v>2.5447140098012319E-3</v>
      </c>
      <c r="EW21" s="19">
        <f t="shared" si="29"/>
        <v>6.0615520885367582E-3</v>
      </c>
      <c r="EX21" s="19">
        <f t="shared" si="29"/>
        <v>2.3044828668018634E-3</v>
      </c>
      <c r="EY21" s="19">
        <f t="shared" si="29"/>
        <v>4.3333763471210601E-3</v>
      </c>
      <c r="EZ21" s="19">
        <f t="shared" si="29"/>
        <v>3.5482565990335975E-3</v>
      </c>
      <c r="FA21" s="19">
        <f t="shared" si="29"/>
        <v>6.006275773901731E-3</v>
      </c>
      <c r="FB21" s="19">
        <f t="shared" si="29"/>
        <v>3.773721935539712E-3</v>
      </c>
      <c r="FC21" s="19">
        <f t="shared" si="29"/>
        <v>4.4307103084296655E-3</v>
      </c>
      <c r="FD21" s="19">
        <f t="shared" si="29"/>
        <v>6.2942871703692326E-3</v>
      </c>
      <c r="FE21" s="19">
        <f t="shared" si="29"/>
        <v>5.6041991837088093E-3</v>
      </c>
      <c r="FF21" s="19">
        <f t="shared" si="29"/>
        <v>4.3585462257143487E-3</v>
      </c>
      <c r="FG21" s="19">
        <f t="shared" si="29"/>
        <v>1.3567726807063377E-2</v>
      </c>
      <c r="FH21" s="19">
        <f t="shared" si="29"/>
        <v>3.1009231490349873E-3</v>
      </c>
      <c r="FI21" s="19">
        <f t="shared" si="29"/>
        <v>3.3066304566682272E-3</v>
      </c>
      <c r="FJ21" s="19">
        <f t="shared" si="29"/>
        <v>3.7484394922474859E-3</v>
      </c>
      <c r="FK21" s="19">
        <f t="shared" si="29"/>
        <v>6.4985109045909879E-3</v>
      </c>
      <c r="FL21" s="19">
        <f t="shared" si="29"/>
        <v>4.281246264771092E-3</v>
      </c>
      <c r="FM21" s="19">
        <f t="shared" si="29"/>
        <v>3.9716692973675539E-3</v>
      </c>
      <c r="FN21" s="19">
        <f t="shared" si="29"/>
        <v>3.6159838004631989E-3</v>
      </c>
      <c r="FO21" s="19">
        <f t="shared" si="29"/>
        <v>4.379471046742623E-2</v>
      </c>
      <c r="FP21" s="19">
        <f t="shared" si="29"/>
        <v>2.2781600764002791E-2</v>
      </c>
      <c r="FQ21" s="19">
        <f t="shared" si="29"/>
        <v>1.1629964619769798E-2</v>
      </c>
      <c r="FR21" s="19">
        <f t="shared" si="29"/>
        <v>4.8633970325688324E-3</v>
      </c>
      <c r="FS21" s="19">
        <f t="shared" si="29"/>
        <v>2.9687987287610731E-3</v>
      </c>
    </row>
    <row r="22" spans="1:256" s="23" customFormat="1" x14ac:dyDescent="0.25">
      <c r="A22" s="23" t="s">
        <v>16</v>
      </c>
      <c r="B22" s="24" t="s">
        <v>8</v>
      </c>
      <c r="C22" s="23">
        <f>C20</f>
        <v>0.01</v>
      </c>
      <c r="D22" s="23">
        <f t="shared" ref="D22:BO22" si="30">C22+D20</f>
        <v>0.02</v>
      </c>
      <c r="E22" s="23">
        <f t="shared" si="30"/>
        <v>0.03</v>
      </c>
      <c r="F22" s="23">
        <f t="shared" si="30"/>
        <v>0.04</v>
      </c>
      <c r="G22" s="23">
        <f t="shared" si="30"/>
        <v>0.05</v>
      </c>
      <c r="H22" s="23">
        <f t="shared" si="30"/>
        <v>6.0000000000000005E-2</v>
      </c>
      <c r="I22" s="23">
        <f t="shared" si="30"/>
        <v>7.0000000000000007E-2</v>
      </c>
      <c r="J22" s="23">
        <f t="shared" si="30"/>
        <v>0.08</v>
      </c>
      <c r="K22" s="23">
        <f t="shared" si="30"/>
        <v>0.09</v>
      </c>
      <c r="L22" s="23">
        <f t="shared" si="30"/>
        <v>9.9999999999999992E-2</v>
      </c>
      <c r="M22" s="23">
        <f t="shared" si="30"/>
        <v>0.10999999999999999</v>
      </c>
      <c r="N22" s="23">
        <f t="shared" si="30"/>
        <v>0.11999999999999998</v>
      </c>
      <c r="O22" s="23">
        <f t="shared" si="30"/>
        <v>0.12999999999999998</v>
      </c>
      <c r="P22" s="23">
        <f t="shared" si="30"/>
        <v>0.13999999999999999</v>
      </c>
      <c r="Q22" s="23">
        <f t="shared" si="30"/>
        <v>0.15</v>
      </c>
      <c r="R22" s="23">
        <f t="shared" si="30"/>
        <v>0.16</v>
      </c>
      <c r="S22" s="23">
        <f t="shared" si="30"/>
        <v>0.17</v>
      </c>
      <c r="T22" s="23">
        <f t="shared" si="30"/>
        <v>0.18000000000000002</v>
      </c>
      <c r="U22" s="23">
        <f t="shared" si="30"/>
        <v>0.19000000000000003</v>
      </c>
      <c r="V22" s="23">
        <f t="shared" si="30"/>
        <v>0.20000000000000004</v>
      </c>
      <c r="W22" s="23">
        <f t="shared" si="30"/>
        <v>0.21000000000000005</v>
      </c>
      <c r="X22" s="23">
        <f t="shared" si="30"/>
        <v>0.22000000000000006</v>
      </c>
      <c r="Y22" s="23">
        <f t="shared" si="30"/>
        <v>0.23000000000000007</v>
      </c>
      <c r="Z22" s="23">
        <f t="shared" si="30"/>
        <v>0.24000000000000007</v>
      </c>
      <c r="AA22" s="23">
        <f t="shared" si="30"/>
        <v>0.25000000000000006</v>
      </c>
      <c r="AB22" s="23">
        <f t="shared" si="30"/>
        <v>0.26000000000000006</v>
      </c>
      <c r="AC22" s="23">
        <f t="shared" si="30"/>
        <v>0.27000000000000007</v>
      </c>
      <c r="AD22" s="23">
        <f t="shared" si="30"/>
        <v>0.28000000000000008</v>
      </c>
      <c r="AE22" s="23">
        <f t="shared" si="30"/>
        <v>0.29000000000000009</v>
      </c>
      <c r="AF22" s="23">
        <f t="shared" si="30"/>
        <v>0.3000000000000001</v>
      </c>
      <c r="AG22" s="23">
        <f t="shared" si="30"/>
        <v>0.31000000000000011</v>
      </c>
      <c r="AH22" s="23">
        <f t="shared" si="30"/>
        <v>0.32000000000000012</v>
      </c>
      <c r="AI22" s="23">
        <f t="shared" si="30"/>
        <v>0.33000000000000013</v>
      </c>
      <c r="AJ22" s="23">
        <f t="shared" si="30"/>
        <v>0.34000000000000014</v>
      </c>
      <c r="AK22" s="23">
        <f t="shared" si="30"/>
        <v>0.35000000000000014</v>
      </c>
      <c r="AL22" s="23">
        <f t="shared" si="30"/>
        <v>0.36000000000000015</v>
      </c>
      <c r="AM22" s="23">
        <f t="shared" si="30"/>
        <v>0.37000000000000016</v>
      </c>
      <c r="AN22" s="23">
        <f t="shared" si="30"/>
        <v>0.38000000000000017</v>
      </c>
      <c r="AO22" s="23">
        <f t="shared" si="30"/>
        <v>0.39000000000000018</v>
      </c>
      <c r="AP22" s="23">
        <f t="shared" si="30"/>
        <v>0.40000000000000019</v>
      </c>
      <c r="AQ22" s="23">
        <f t="shared" si="30"/>
        <v>0.4100000000000002</v>
      </c>
      <c r="AR22" s="23">
        <f t="shared" si="30"/>
        <v>0.42000000000000021</v>
      </c>
      <c r="AS22" s="23">
        <f t="shared" si="30"/>
        <v>0.43000000000000022</v>
      </c>
      <c r="AT22" s="23">
        <f t="shared" si="30"/>
        <v>0.44000000000000022</v>
      </c>
      <c r="AU22" s="23">
        <f t="shared" si="30"/>
        <v>0.45000000000000023</v>
      </c>
      <c r="AV22" s="23">
        <f t="shared" si="30"/>
        <v>0.46000000000000024</v>
      </c>
      <c r="AW22" s="23">
        <f t="shared" si="30"/>
        <v>0.47000000000000025</v>
      </c>
      <c r="AX22" s="23">
        <f t="shared" si="30"/>
        <v>0.48000000000000026</v>
      </c>
      <c r="AY22" s="23">
        <f t="shared" si="30"/>
        <v>0.49000000000000027</v>
      </c>
      <c r="AZ22" s="23">
        <f t="shared" si="30"/>
        <v>0.50000000000000022</v>
      </c>
      <c r="BA22" s="23">
        <f t="shared" si="30"/>
        <v>0.51000000000000023</v>
      </c>
      <c r="BB22" s="23">
        <f t="shared" si="30"/>
        <v>0.52000000000000024</v>
      </c>
      <c r="BC22" s="23">
        <f t="shared" si="30"/>
        <v>0.53000000000000025</v>
      </c>
      <c r="BD22" s="23">
        <f t="shared" si="30"/>
        <v>0.54000000000000026</v>
      </c>
      <c r="BE22" s="23">
        <f t="shared" si="30"/>
        <v>0.55000000000000027</v>
      </c>
      <c r="BF22" s="23">
        <f t="shared" si="30"/>
        <v>0.56000000000000028</v>
      </c>
      <c r="BG22" s="23">
        <f t="shared" si="30"/>
        <v>0.57000000000000028</v>
      </c>
      <c r="BH22" s="23">
        <f t="shared" si="30"/>
        <v>0.58000000000000029</v>
      </c>
      <c r="BI22" s="23">
        <f t="shared" si="30"/>
        <v>0.5900000000000003</v>
      </c>
      <c r="BJ22" s="23">
        <f t="shared" si="30"/>
        <v>0.60000000000000031</v>
      </c>
      <c r="BK22" s="23">
        <f t="shared" si="30"/>
        <v>0.61000000000000032</v>
      </c>
      <c r="BL22" s="23">
        <f t="shared" si="30"/>
        <v>0.62000000000000033</v>
      </c>
      <c r="BM22" s="23">
        <f t="shared" si="30"/>
        <v>0.63000000000000034</v>
      </c>
      <c r="BN22" s="23">
        <f t="shared" si="30"/>
        <v>0.64000000000000035</v>
      </c>
      <c r="BO22" s="23">
        <f t="shared" si="30"/>
        <v>0.65000000000000036</v>
      </c>
      <c r="BP22" s="23">
        <f t="shared" ref="BP22:EA22" si="31">BO22+BP20</f>
        <v>0.66000000000000036</v>
      </c>
      <c r="BQ22" s="23">
        <f t="shared" si="31"/>
        <v>0.67000000000000037</v>
      </c>
      <c r="BR22" s="23">
        <f t="shared" si="31"/>
        <v>0.68000000000000038</v>
      </c>
      <c r="BS22" s="23">
        <f t="shared" si="31"/>
        <v>0.69000000000000039</v>
      </c>
      <c r="BT22" s="23">
        <f t="shared" si="31"/>
        <v>0.7000000000000004</v>
      </c>
      <c r="BU22" s="23">
        <f t="shared" si="31"/>
        <v>0.71000000000000041</v>
      </c>
      <c r="BV22" s="23">
        <f t="shared" si="31"/>
        <v>0.72000000000000042</v>
      </c>
      <c r="BW22" s="23">
        <f t="shared" si="31"/>
        <v>0.73000000000000043</v>
      </c>
      <c r="BX22" s="23">
        <f t="shared" si="31"/>
        <v>0.74000000000000044</v>
      </c>
      <c r="BY22" s="23">
        <f t="shared" si="31"/>
        <v>0.75000000000000044</v>
      </c>
      <c r="BZ22" s="23">
        <f t="shared" si="31"/>
        <v>0.76000000000000045</v>
      </c>
      <c r="CA22" s="23">
        <f t="shared" si="31"/>
        <v>0.77000000000000046</v>
      </c>
      <c r="CB22" s="23">
        <f t="shared" si="31"/>
        <v>0.78000000000000047</v>
      </c>
      <c r="CC22" s="23">
        <f t="shared" si="31"/>
        <v>0.79000000000000048</v>
      </c>
      <c r="CD22" s="23">
        <f t="shared" si="31"/>
        <v>0.80000000000000049</v>
      </c>
      <c r="CE22" s="23">
        <f t="shared" si="31"/>
        <v>0.8100000000000005</v>
      </c>
      <c r="CF22" s="23">
        <f t="shared" si="31"/>
        <v>0.82000000000000051</v>
      </c>
      <c r="CG22" s="23">
        <f t="shared" si="31"/>
        <v>0.83000000000000052</v>
      </c>
      <c r="CH22" s="23">
        <f t="shared" si="31"/>
        <v>0.84000000000000052</v>
      </c>
      <c r="CI22" s="23">
        <f t="shared" si="31"/>
        <v>0.85000000000000053</v>
      </c>
      <c r="CJ22" s="23">
        <f t="shared" si="31"/>
        <v>0.86000000000000054</v>
      </c>
      <c r="CK22" s="23">
        <f t="shared" si="31"/>
        <v>0.87000000000000055</v>
      </c>
      <c r="CL22" s="23">
        <f t="shared" si="31"/>
        <v>0.88000000000000056</v>
      </c>
      <c r="CM22" s="23">
        <f t="shared" si="31"/>
        <v>0.89000000000000057</v>
      </c>
      <c r="CN22" s="23">
        <f t="shared" si="31"/>
        <v>0.90000000000000058</v>
      </c>
      <c r="CO22" s="23">
        <f t="shared" si="31"/>
        <v>0.91000000000000059</v>
      </c>
      <c r="CP22" s="23">
        <f t="shared" si="31"/>
        <v>0.9200000000000006</v>
      </c>
      <c r="CQ22" s="23">
        <f t="shared" si="31"/>
        <v>0.9300000000000006</v>
      </c>
      <c r="CR22" s="23">
        <f t="shared" si="31"/>
        <v>0.94000000000000061</v>
      </c>
      <c r="CS22" s="23">
        <f t="shared" si="31"/>
        <v>0.95000000000000062</v>
      </c>
      <c r="CT22" s="23">
        <f t="shared" si="31"/>
        <v>0.96000000000000063</v>
      </c>
      <c r="CU22" s="23">
        <f t="shared" si="31"/>
        <v>0.97000000000000064</v>
      </c>
      <c r="CV22" s="23">
        <f t="shared" si="31"/>
        <v>0.98000000000000065</v>
      </c>
      <c r="CW22" s="23">
        <f t="shared" si="31"/>
        <v>0.99000000000000066</v>
      </c>
      <c r="CX22" s="23">
        <f t="shared" si="31"/>
        <v>1.0000000000000007</v>
      </c>
      <c r="CY22" s="23">
        <f t="shared" si="31"/>
        <v>1.0100000000000007</v>
      </c>
      <c r="CZ22" s="23">
        <f t="shared" si="31"/>
        <v>1.0200000000000007</v>
      </c>
      <c r="DA22" s="23">
        <f t="shared" si="31"/>
        <v>1.0300000000000007</v>
      </c>
      <c r="DB22" s="23">
        <f t="shared" si="31"/>
        <v>1.0400000000000007</v>
      </c>
      <c r="DC22" s="23">
        <f t="shared" si="31"/>
        <v>1.0500000000000007</v>
      </c>
      <c r="DD22" s="23">
        <f t="shared" si="31"/>
        <v>1.0600000000000007</v>
      </c>
      <c r="DE22" s="23">
        <f t="shared" si="31"/>
        <v>1.0700000000000007</v>
      </c>
      <c r="DF22" s="23">
        <f t="shared" si="31"/>
        <v>1.0800000000000007</v>
      </c>
      <c r="DG22" s="23">
        <f t="shared" si="31"/>
        <v>1.0900000000000007</v>
      </c>
      <c r="DH22" s="23">
        <f t="shared" si="31"/>
        <v>1.1000000000000008</v>
      </c>
      <c r="DI22" s="23">
        <f t="shared" si="31"/>
        <v>1.1100000000000008</v>
      </c>
      <c r="DJ22" s="23">
        <f t="shared" si="31"/>
        <v>1.1200000000000008</v>
      </c>
      <c r="DK22" s="23">
        <f t="shared" si="31"/>
        <v>1.1300000000000008</v>
      </c>
      <c r="DL22" s="23">
        <f t="shared" si="31"/>
        <v>1.1400000000000008</v>
      </c>
      <c r="DM22" s="23">
        <f t="shared" si="31"/>
        <v>1.1500000000000008</v>
      </c>
      <c r="DN22" s="23">
        <f t="shared" si="31"/>
        <v>1.1600000000000008</v>
      </c>
      <c r="DO22" s="23">
        <f t="shared" si="31"/>
        <v>1.1700000000000008</v>
      </c>
      <c r="DP22" s="23">
        <f t="shared" si="31"/>
        <v>1.1800000000000008</v>
      </c>
      <c r="DQ22" s="23">
        <f t="shared" si="31"/>
        <v>1.1900000000000008</v>
      </c>
      <c r="DR22" s="23">
        <f t="shared" si="31"/>
        <v>1.2000000000000008</v>
      </c>
      <c r="DS22" s="23">
        <f t="shared" si="31"/>
        <v>1.2100000000000009</v>
      </c>
      <c r="DT22" s="23">
        <f t="shared" si="31"/>
        <v>1.2200000000000009</v>
      </c>
      <c r="DU22" s="23">
        <f t="shared" si="31"/>
        <v>1.2300000000000009</v>
      </c>
      <c r="DV22" s="23">
        <f t="shared" si="31"/>
        <v>1.2400000000000009</v>
      </c>
      <c r="DW22" s="23">
        <f t="shared" si="31"/>
        <v>1.2500000000000009</v>
      </c>
      <c r="DX22" s="23">
        <f t="shared" si="31"/>
        <v>1.2600000000000009</v>
      </c>
      <c r="DY22" s="23">
        <f t="shared" si="31"/>
        <v>1.2700000000000009</v>
      </c>
      <c r="DZ22" s="23">
        <f t="shared" si="31"/>
        <v>1.2800000000000009</v>
      </c>
      <c r="EA22" s="23">
        <f t="shared" si="31"/>
        <v>1.2900000000000009</v>
      </c>
      <c r="EB22" s="23">
        <f t="shared" ref="EB22:FS22" si="32">EA22+EB20</f>
        <v>1.3000000000000009</v>
      </c>
      <c r="EC22" s="23">
        <f t="shared" si="32"/>
        <v>1.3100000000000009</v>
      </c>
      <c r="ED22" s="23">
        <f t="shared" si="32"/>
        <v>1.320000000000001</v>
      </c>
      <c r="EE22" s="23">
        <f t="shared" si="32"/>
        <v>1.330000000000001</v>
      </c>
      <c r="EF22" s="23">
        <f t="shared" si="32"/>
        <v>1.340000000000001</v>
      </c>
      <c r="EG22" s="23">
        <f t="shared" si="32"/>
        <v>1.350000000000001</v>
      </c>
      <c r="EH22" s="23">
        <f t="shared" si="32"/>
        <v>1.360000000000001</v>
      </c>
      <c r="EI22" s="23">
        <f t="shared" si="32"/>
        <v>1.370000000000001</v>
      </c>
      <c r="EJ22" s="23">
        <f t="shared" si="32"/>
        <v>1.380000000000001</v>
      </c>
      <c r="EK22" s="23">
        <f t="shared" si="32"/>
        <v>1.390000000000001</v>
      </c>
      <c r="EL22" s="23">
        <f t="shared" si="32"/>
        <v>1.400000000000001</v>
      </c>
      <c r="EM22" s="23">
        <f t="shared" si="32"/>
        <v>1.410000000000001</v>
      </c>
      <c r="EN22" s="23">
        <f t="shared" si="32"/>
        <v>1.420000000000001</v>
      </c>
      <c r="EO22" s="23">
        <f t="shared" si="32"/>
        <v>1.430000000000001</v>
      </c>
      <c r="EP22" s="23">
        <f t="shared" si="32"/>
        <v>1.4400000000000011</v>
      </c>
      <c r="EQ22" s="23">
        <f t="shared" si="32"/>
        <v>1.4500000000000011</v>
      </c>
      <c r="ER22" s="23">
        <f t="shared" si="32"/>
        <v>1.4600000000000011</v>
      </c>
      <c r="ES22" s="23">
        <f t="shared" si="32"/>
        <v>1.4700000000000011</v>
      </c>
      <c r="ET22" s="23">
        <f t="shared" si="32"/>
        <v>1.4800000000000011</v>
      </c>
      <c r="EU22" s="23">
        <f t="shared" si="32"/>
        <v>1.4900000000000011</v>
      </c>
      <c r="EV22" s="23">
        <f t="shared" si="32"/>
        <v>1.5000000000000011</v>
      </c>
      <c r="EW22" s="23">
        <f t="shared" si="32"/>
        <v>1.5100000000000011</v>
      </c>
      <c r="EX22" s="23">
        <f t="shared" si="32"/>
        <v>1.5200000000000011</v>
      </c>
      <c r="EY22" s="23">
        <f t="shared" si="32"/>
        <v>1.5300000000000011</v>
      </c>
      <c r="EZ22" s="23">
        <f t="shared" si="32"/>
        <v>1.5400000000000011</v>
      </c>
      <c r="FA22" s="23">
        <f t="shared" si="32"/>
        <v>1.5500000000000012</v>
      </c>
      <c r="FB22" s="23">
        <f t="shared" si="32"/>
        <v>1.5600000000000012</v>
      </c>
      <c r="FC22" s="23">
        <f t="shared" si="32"/>
        <v>1.5700000000000012</v>
      </c>
      <c r="FD22" s="23">
        <f t="shared" si="32"/>
        <v>1.5800000000000012</v>
      </c>
      <c r="FE22" s="23">
        <f t="shared" si="32"/>
        <v>1.5900000000000012</v>
      </c>
      <c r="FF22" s="23">
        <f t="shared" si="32"/>
        <v>1.6000000000000012</v>
      </c>
      <c r="FG22" s="23">
        <f t="shared" si="32"/>
        <v>1.6100000000000012</v>
      </c>
      <c r="FH22" s="23">
        <f t="shared" si="32"/>
        <v>1.6200000000000012</v>
      </c>
      <c r="FI22" s="23">
        <f t="shared" si="32"/>
        <v>1.6300000000000012</v>
      </c>
      <c r="FJ22" s="23">
        <f t="shared" si="32"/>
        <v>1.6400000000000012</v>
      </c>
      <c r="FK22" s="23">
        <f t="shared" si="32"/>
        <v>1.6500000000000012</v>
      </c>
      <c r="FL22" s="23">
        <f t="shared" si="32"/>
        <v>1.6600000000000013</v>
      </c>
      <c r="FM22" s="23">
        <f t="shared" si="32"/>
        <v>1.6700000000000013</v>
      </c>
      <c r="FN22" s="23">
        <f t="shared" si="32"/>
        <v>1.6800000000000013</v>
      </c>
      <c r="FO22" s="23">
        <f t="shared" si="32"/>
        <v>1.6900000000000013</v>
      </c>
      <c r="FP22" s="23">
        <f t="shared" si="32"/>
        <v>1.7000000000000013</v>
      </c>
      <c r="FQ22" s="23">
        <f t="shared" si="32"/>
        <v>1.7100000000000013</v>
      </c>
      <c r="FR22" s="23">
        <f t="shared" si="32"/>
        <v>1.7200000000000013</v>
      </c>
      <c r="FS22" s="23">
        <f t="shared" si="32"/>
        <v>1.7300000000000013</v>
      </c>
    </row>
    <row r="23" spans="1:256" s="14" customFormat="1" ht="6" customHeight="1" x14ac:dyDescent="0.25"/>
    <row r="24" spans="1:256" x14ac:dyDescent="0.25">
      <c r="A24" s="25" t="s">
        <v>3</v>
      </c>
      <c r="B24" s="26" t="s">
        <v>8</v>
      </c>
      <c r="C24" s="25">
        <f>'Raw Data'!B38</f>
        <v>0</v>
      </c>
      <c r="D24" s="25">
        <f>'Raw Data'!C38</f>
        <v>0</v>
      </c>
      <c r="E24" s="25">
        <f>'Raw Data'!D38</f>
        <v>0</v>
      </c>
      <c r="F24" s="25">
        <f>'Raw Data'!E38</f>
        <v>0</v>
      </c>
      <c r="G24" s="25">
        <f>'Raw Data'!F38</f>
        <v>0</v>
      </c>
      <c r="H24" s="25">
        <f>'Raw Data'!G38</f>
        <v>0</v>
      </c>
      <c r="I24" s="25">
        <f>'Raw Data'!H38</f>
        <v>0</v>
      </c>
      <c r="J24" s="25">
        <f>'Raw Data'!I38</f>
        <v>4</v>
      </c>
      <c r="K24" s="25">
        <f>'Raw Data'!J38</f>
        <v>0</v>
      </c>
      <c r="L24" s="25">
        <f>'Raw Data'!K38</f>
        <v>0</v>
      </c>
      <c r="M24" s="25">
        <f>'Raw Data'!L38</f>
        <v>0</v>
      </c>
      <c r="N24" s="25">
        <f>'Raw Data'!M38</f>
        <v>0</v>
      </c>
      <c r="O24" s="25">
        <f>'Raw Data'!N38</f>
        <v>0</v>
      </c>
      <c r="P24" s="25">
        <f>'Raw Data'!O38</f>
        <v>0</v>
      </c>
      <c r="Q24" s="25">
        <f>'Raw Data'!P38</f>
        <v>0</v>
      </c>
      <c r="R24" s="25">
        <f>'Raw Data'!Q38</f>
        <v>2</v>
      </c>
      <c r="S24" s="25">
        <f>'Raw Data'!R38</f>
        <v>7</v>
      </c>
      <c r="T24" s="25">
        <f>'Raw Data'!S38</f>
        <v>0</v>
      </c>
      <c r="U24" s="25">
        <f>'Raw Data'!T38</f>
        <v>0</v>
      </c>
      <c r="V24" s="25">
        <f>'Raw Data'!U38</f>
        <v>0</v>
      </c>
      <c r="W24" s="25">
        <f>'Raw Data'!V38</f>
        <v>0</v>
      </c>
      <c r="X24" s="25">
        <f>'Raw Data'!W38</f>
        <v>0</v>
      </c>
      <c r="Y24" s="25">
        <f>'Raw Data'!X38</f>
        <v>6</v>
      </c>
      <c r="Z24" s="25">
        <f>'Raw Data'!Y38</f>
        <v>0</v>
      </c>
      <c r="AA24" s="25">
        <f>'Raw Data'!Z38</f>
        <v>0</v>
      </c>
      <c r="AB24" s="25">
        <f>'Raw Data'!AA38</f>
        <v>0</v>
      </c>
      <c r="AC24" s="25">
        <f>'Raw Data'!AB38</f>
        <v>0</v>
      </c>
      <c r="AD24" s="25">
        <f>'Raw Data'!AC38</f>
        <v>0</v>
      </c>
      <c r="AE24" s="25">
        <f>'Raw Data'!AD38</f>
        <v>0</v>
      </c>
      <c r="AF24" s="25">
        <f>'Raw Data'!AE38</f>
        <v>0</v>
      </c>
      <c r="AG24" s="25">
        <f>'Raw Data'!AF38</f>
        <v>0</v>
      </c>
      <c r="AH24" s="25">
        <f>'Raw Data'!AG38</f>
        <v>0</v>
      </c>
      <c r="AI24" s="25">
        <f>'Raw Data'!AH38</f>
        <v>0</v>
      </c>
      <c r="AJ24" s="25">
        <f>'Raw Data'!AI38</f>
        <v>0</v>
      </c>
      <c r="AK24" s="25">
        <f>'Raw Data'!AJ38</f>
        <v>0</v>
      </c>
      <c r="AL24" s="25">
        <f>'Raw Data'!AK38</f>
        <v>0</v>
      </c>
      <c r="AM24" s="25">
        <f>'Raw Data'!AL38</f>
        <v>0</v>
      </c>
      <c r="AN24" s="25">
        <f>'Raw Data'!AM38</f>
        <v>0</v>
      </c>
      <c r="AO24" s="25">
        <f>'Raw Data'!AN38</f>
        <v>0</v>
      </c>
      <c r="AP24" s="25">
        <f>'Raw Data'!AO38</f>
        <v>0</v>
      </c>
      <c r="AQ24" s="25">
        <f>'Raw Data'!AP38</f>
        <v>0</v>
      </c>
      <c r="AR24" s="25">
        <f>'Raw Data'!AQ38</f>
        <v>0</v>
      </c>
      <c r="AS24" s="25">
        <f>'Raw Data'!AR38</f>
        <v>0</v>
      </c>
      <c r="AT24" s="25">
        <f>'Raw Data'!AS38</f>
        <v>0</v>
      </c>
      <c r="AU24" s="25">
        <f>'Raw Data'!AT38</f>
        <v>0</v>
      </c>
      <c r="AV24" s="25">
        <f>'Raw Data'!AU38</f>
        <v>0</v>
      </c>
      <c r="AW24" s="25">
        <f>'Raw Data'!AV38</f>
        <v>1</v>
      </c>
      <c r="AX24" s="25">
        <f>'Raw Data'!AW38</f>
        <v>0</v>
      </c>
      <c r="AY24" s="25">
        <f>'Raw Data'!AX38</f>
        <v>0</v>
      </c>
      <c r="AZ24" s="25">
        <f>'Raw Data'!AY38</f>
        <v>0</v>
      </c>
      <c r="BA24" s="25">
        <f>'Raw Data'!AZ38</f>
        <v>0</v>
      </c>
      <c r="BB24" s="25">
        <f>'Raw Data'!BA38</f>
        <v>0</v>
      </c>
      <c r="BC24" s="25">
        <f>'Raw Data'!BB38</f>
        <v>0</v>
      </c>
      <c r="BD24" s="25">
        <f>'Raw Data'!BC38</f>
        <v>4</v>
      </c>
      <c r="BE24" s="25">
        <f>'Raw Data'!BD38</f>
        <v>0</v>
      </c>
      <c r="BF24" s="25">
        <f>'Raw Data'!BE38</f>
        <v>0</v>
      </c>
      <c r="BG24" s="25">
        <f>'Raw Data'!BF38</f>
        <v>0</v>
      </c>
      <c r="BH24" s="25">
        <f>'Raw Data'!BG38</f>
        <v>0</v>
      </c>
      <c r="BI24" s="25">
        <f>'Raw Data'!BH38</f>
        <v>0</v>
      </c>
      <c r="BJ24" s="25">
        <f>'Raw Data'!BI38</f>
        <v>0</v>
      </c>
      <c r="BK24" s="25">
        <f>'Raw Data'!BJ38</f>
        <v>0</v>
      </c>
      <c r="BL24" s="25">
        <f>'Raw Data'!BK38</f>
        <v>8</v>
      </c>
      <c r="BM24" s="25">
        <f>'Raw Data'!BL38</f>
        <v>7</v>
      </c>
      <c r="BN24" s="25">
        <f>'Raw Data'!BM38</f>
        <v>0</v>
      </c>
      <c r="BO24" s="25">
        <f>'Raw Data'!BN38</f>
        <v>0</v>
      </c>
      <c r="BP24" s="25">
        <f>'Raw Data'!BO38</f>
        <v>0</v>
      </c>
      <c r="BQ24" s="25">
        <f>'Raw Data'!BP38</f>
        <v>3</v>
      </c>
      <c r="BR24" s="25">
        <f>'Raw Data'!BQ38</f>
        <v>0</v>
      </c>
      <c r="BS24" s="25">
        <f>'Raw Data'!BR38</f>
        <v>0</v>
      </c>
      <c r="BT24" s="25">
        <f>'Raw Data'!BS38</f>
        <v>0</v>
      </c>
      <c r="BU24" s="25">
        <f>'Raw Data'!BT38</f>
        <v>0</v>
      </c>
      <c r="BV24" s="25">
        <f>'Raw Data'!BU38</f>
        <v>0</v>
      </c>
      <c r="BW24" s="25">
        <f>'Raw Data'!BV38</f>
        <v>0</v>
      </c>
      <c r="BX24" s="25">
        <f>'Raw Data'!BW38</f>
        <v>0</v>
      </c>
      <c r="BY24" s="25">
        <f>'Raw Data'!BX38</f>
        <v>0</v>
      </c>
      <c r="BZ24" s="25">
        <f>'Raw Data'!BY38</f>
        <v>0</v>
      </c>
      <c r="CA24" s="25">
        <f>'Raw Data'!BZ38</f>
        <v>0</v>
      </c>
      <c r="CB24" s="25">
        <f>'Raw Data'!CA38</f>
        <v>0</v>
      </c>
      <c r="CC24" s="25">
        <f>'Raw Data'!CB38</f>
        <v>0</v>
      </c>
      <c r="CD24" s="25">
        <f>'Raw Data'!CC38</f>
        <v>0</v>
      </c>
      <c r="CE24" s="25">
        <f>'Raw Data'!CD38</f>
        <v>0</v>
      </c>
      <c r="CF24" s="25">
        <f>'Raw Data'!CE38</f>
        <v>0</v>
      </c>
      <c r="CG24" s="25">
        <f>'Raw Data'!CF38</f>
        <v>20</v>
      </c>
      <c r="CH24" s="25">
        <f>'Raw Data'!CG38</f>
        <v>0</v>
      </c>
      <c r="CI24" s="25">
        <f>'Raw Data'!CH38</f>
        <v>0</v>
      </c>
      <c r="CJ24" s="25">
        <f>'Raw Data'!CI38</f>
        <v>0</v>
      </c>
      <c r="CK24" s="25">
        <f>'Raw Data'!CJ38</f>
        <v>0</v>
      </c>
      <c r="CL24" s="25">
        <f>'Raw Data'!CK38</f>
        <v>0</v>
      </c>
      <c r="CM24" s="25">
        <f>'Raw Data'!CL38</f>
        <v>0</v>
      </c>
      <c r="CN24" s="25">
        <f>'Raw Data'!CM38</f>
        <v>0</v>
      </c>
      <c r="CO24" s="25">
        <f>'Raw Data'!CN38</f>
        <v>0</v>
      </c>
      <c r="CP24" s="25">
        <f>'Raw Data'!CO38</f>
        <v>6</v>
      </c>
      <c r="CQ24" s="25">
        <f>'Raw Data'!CP38</f>
        <v>0</v>
      </c>
      <c r="CR24" s="25">
        <f>'Raw Data'!CQ38</f>
        <v>0</v>
      </c>
      <c r="CS24" s="25">
        <f>'Raw Data'!CR38</f>
        <v>0</v>
      </c>
      <c r="CT24" s="25">
        <f>'Raw Data'!CS38</f>
        <v>0</v>
      </c>
      <c r="CU24" s="25">
        <f>'Raw Data'!CT38</f>
        <v>0</v>
      </c>
      <c r="CV24" s="25">
        <f>'Raw Data'!CU38</f>
        <v>0</v>
      </c>
      <c r="CW24" s="25">
        <f>'Raw Data'!CV38</f>
        <v>0</v>
      </c>
      <c r="CX24" s="25">
        <f>'Raw Data'!CW38</f>
        <v>0</v>
      </c>
      <c r="CY24" s="25">
        <f>'Raw Data'!CX38</f>
        <v>0</v>
      </c>
      <c r="CZ24" s="25">
        <f>'Raw Data'!CY38</f>
        <v>7</v>
      </c>
      <c r="DA24" s="25">
        <f>'Raw Data'!CZ38</f>
        <v>0</v>
      </c>
      <c r="DB24" s="25">
        <f>'Raw Data'!DA38</f>
        <v>0</v>
      </c>
      <c r="DC24" s="25">
        <f>'Raw Data'!DB38</f>
        <v>0</v>
      </c>
      <c r="DD24" s="25">
        <f>'Raw Data'!DC38</f>
        <v>0</v>
      </c>
      <c r="DE24" s="25">
        <f>'Raw Data'!DD38</f>
        <v>0</v>
      </c>
      <c r="DF24" s="25">
        <f>'Raw Data'!DE38</f>
        <v>0</v>
      </c>
      <c r="DG24" s="25">
        <f>'Raw Data'!DF38</f>
        <v>0</v>
      </c>
      <c r="DH24" s="25">
        <f>'Raw Data'!DG38</f>
        <v>0</v>
      </c>
      <c r="DI24" s="25">
        <f>'Raw Data'!DH38</f>
        <v>0</v>
      </c>
      <c r="DJ24" s="25">
        <f>'Raw Data'!DI38</f>
        <v>0</v>
      </c>
      <c r="DK24" s="25">
        <f>'Raw Data'!DJ38</f>
        <v>0</v>
      </c>
      <c r="DL24" s="25">
        <f>'Raw Data'!DK38</f>
        <v>0</v>
      </c>
      <c r="DM24" s="25">
        <f>'Raw Data'!DL38</f>
        <v>0</v>
      </c>
      <c r="DN24" s="25">
        <f>'Raw Data'!DM38</f>
        <v>0</v>
      </c>
      <c r="DO24" s="25">
        <f>'Raw Data'!DN38</f>
        <v>0</v>
      </c>
      <c r="DP24" s="25">
        <f>'Raw Data'!DO38</f>
        <v>0</v>
      </c>
      <c r="DQ24" s="25">
        <f>'Raw Data'!DP38</f>
        <v>0</v>
      </c>
      <c r="DR24" s="25">
        <f>'Raw Data'!DQ38</f>
        <v>28</v>
      </c>
      <c r="DS24" s="25">
        <f>'Raw Data'!DR38</f>
        <v>2</v>
      </c>
      <c r="DT24" s="25">
        <f>'Raw Data'!DS38</f>
        <v>8</v>
      </c>
      <c r="DU24" s="25">
        <f>'Raw Data'!DT38</f>
        <v>8</v>
      </c>
      <c r="DV24" s="25">
        <f>'Raw Data'!DU38</f>
        <v>9</v>
      </c>
      <c r="DW24" s="25">
        <f>'Raw Data'!DV38</f>
        <v>4</v>
      </c>
      <c r="DX24" s="25">
        <f>'Raw Data'!DW38</f>
        <v>16</v>
      </c>
      <c r="DY24" s="25">
        <f>'Raw Data'!DX38</f>
        <v>0</v>
      </c>
      <c r="DZ24" s="25">
        <f>'Raw Data'!DY38</f>
        <v>0</v>
      </c>
      <c r="EA24" s="25">
        <f>'Raw Data'!DZ38</f>
        <v>0</v>
      </c>
      <c r="EB24" s="25">
        <f>'Raw Data'!EA38</f>
        <v>0</v>
      </c>
      <c r="EC24" s="25">
        <f>'Raw Data'!EB38</f>
        <v>0</v>
      </c>
      <c r="ED24" s="25">
        <f>'Raw Data'!EC38</f>
        <v>0</v>
      </c>
      <c r="EE24" s="25">
        <f>'Raw Data'!ED38</f>
        <v>6</v>
      </c>
      <c r="EF24" s="25">
        <f>'Raw Data'!EE38</f>
        <v>16</v>
      </c>
      <c r="EG24" s="25">
        <f>'Raw Data'!EF38</f>
        <v>0</v>
      </c>
      <c r="EH24" s="25">
        <f>'Raw Data'!EG38</f>
        <v>0</v>
      </c>
      <c r="EI24" s="25">
        <f>'Raw Data'!EH38</f>
        <v>0</v>
      </c>
      <c r="EJ24" s="25">
        <f>'Raw Data'!EI38</f>
        <v>4</v>
      </c>
      <c r="EK24" s="25">
        <f>'Raw Data'!EJ38</f>
        <v>0</v>
      </c>
      <c r="EL24" s="25">
        <f>'Raw Data'!EK38</f>
        <v>0</v>
      </c>
      <c r="EM24" s="25">
        <f>'Raw Data'!EL38</f>
        <v>0</v>
      </c>
      <c r="EN24" s="25">
        <f>'Raw Data'!EM38</f>
        <v>0</v>
      </c>
      <c r="EO24" s="25">
        <f>'Raw Data'!EN38</f>
        <v>0</v>
      </c>
      <c r="EP24" s="25">
        <f>'Raw Data'!EO38</f>
        <v>0</v>
      </c>
      <c r="EQ24" s="25">
        <f>'Raw Data'!EP38</f>
        <v>5</v>
      </c>
      <c r="ER24" s="25">
        <f>'Raw Data'!EQ38</f>
        <v>0</v>
      </c>
      <c r="ES24" s="25">
        <f>'Raw Data'!ER38</f>
        <v>0</v>
      </c>
      <c r="ET24" s="25">
        <f>'Raw Data'!ES38</f>
        <v>0</v>
      </c>
      <c r="EU24" s="25">
        <f>'Raw Data'!ET38</f>
        <v>0</v>
      </c>
      <c r="EV24" s="25">
        <f>'Raw Data'!EU38</f>
        <v>0</v>
      </c>
      <c r="EW24" s="25">
        <f>'Raw Data'!EV38</f>
        <v>5</v>
      </c>
      <c r="EX24" s="25">
        <f>'Raw Data'!EW38</f>
        <v>0</v>
      </c>
      <c r="EY24" s="25">
        <f>'Raw Data'!EX38</f>
        <v>0</v>
      </c>
      <c r="EZ24" s="25">
        <f>'Raw Data'!EY38</f>
        <v>0</v>
      </c>
      <c r="FA24" s="25">
        <f>'Raw Data'!EZ38</f>
        <v>1</v>
      </c>
      <c r="FB24" s="25">
        <f>'Raw Data'!FA38</f>
        <v>0</v>
      </c>
      <c r="FC24" s="25">
        <f>'Raw Data'!FB38</f>
        <v>0</v>
      </c>
      <c r="FD24" s="25">
        <f>'Raw Data'!FC38</f>
        <v>0</v>
      </c>
      <c r="FE24" s="25">
        <f>'Raw Data'!FD38</f>
        <v>7.5</v>
      </c>
      <c r="FF24" s="25">
        <f>'Raw Data'!FE38</f>
        <v>0</v>
      </c>
      <c r="FG24" s="25">
        <f>'Raw Data'!FF38</f>
        <v>3</v>
      </c>
      <c r="FH24" s="25">
        <f>'Raw Data'!FG38</f>
        <v>0</v>
      </c>
      <c r="FI24" s="25">
        <f>'Raw Data'!FH38</f>
        <v>0</v>
      </c>
      <c r="FJ24" s="25">
        <f>'Raw Data'!FI38</f>
        <v>0</v>
      </c>
      <c r="FK24" s="25">
        <f>'Raw Data'!FJ38</f>
        <v>0</v>
      </c>
      <c r="FL24" s="25">
        <f>'Raw Data'!FK38</f>
        <v>0</v>
      </c>
      <c r="FM24" s="25">
        <f>'Raw Data'!FL38</f>
        <v>0</v>
      </c>
      <c r="FN24" s="25">
        <f>'Raw Data'!FM38</f>
        <v>0</v>
      </c>
      <c r="FO24" s="25">
        <f>'Raw Data'!FN38</f>
        <v>0</v>
      </c>
      <c r="FP24" s="25">
        <f>'Raw Data'!FO38</f>
        <v>0</v>
      </c>
      <c r="FQ24" s="25">
        <f>'Raw Data'!FP38</f>
        <v>0</v>
      </c>
      <c r="FR24" s="25">
        <f>'Raw Data'!FQ38</f>
        <v>0</v>
      </c>
      <c r="FS24" s="25">
        <f>'Raw Data'!FR38</f>
        <v>0</v>
      </c>
    </row>
    <row r="25" spans="1:256" x14ac:dyDescent="0.25">
      <c r="A25" s="166" t="s">
        <v>4</v>
      </c>
      <c r="B25" s="10" t="s">
        <v>8</v>
      </c>
      <c r="C25" s="153">
        <f>IF(C24&gt;D16,C24-$B$64*(1-C7)+(B24-B25),0)</f>
        <v>0</v>
      </c>
      <c r="D25" s="153">
        <f t="shared" ref="D25:AI25" si="33">D24-(IF(D24&lt;$B63,D24,$B63))*(1-D7-$B62+D7*$B62)+IF(D24*C24&gt;0,MAX(C24-C25-D16+D17,0),0)</f>
        <v>0</v>
      </c>
      <c r="E25" s="153">
        <f t="shared" si="33"/>
        <v>0</v>
      </c>
      <c r="F25" s="153">
        <f t="shared" si="33"/>
        <v>0</v>
      </c>
      <c r="G25" s="153">
        <f t="shared" si="33"/>
        <v>0</v>
      </c>
      <c r="H25" s="153">
        <f t="shared" si="33"/>
        <v>0</v>
      </c>
      <c r="I25" s="153">
        <f t="shared" si="33"/>
        <v>0</v>
      </c>
      <c r="J25" s="153">
        <f t="shared" si="33"/>
        <v>0.79999999999999982</v>
      </c>
      <c r="K25" s="153">
        <f t="shared" si="33"/>
        <v>0</v>
      </c>
      <c r="L25" s="153">
        <f t="shared" si="33"/>
        <v>0</v>
      </c>
      <c r="M25" s="153">
        <f t="shared" si="33"/>
        <v>0</v>
      </c>
      <c r="N25" s="153">
        <f t="shared" si="33"/>
        <v>0</v>
      </c>
      <c r="O25" s="153">
        <f t="shared" si="33"/>
        <v>0</v>
      </c>
      <c r="P25" s="153">
        <f t="shared" si="33"/>
        <v>0</v>
      </c>
      <c r="Q25" s="153">
        <f t="shared" si="33"/>
        <v>0</v>
      </c>
      <c r="R25" s="153">
        <f t="shared" si="33"/>
        <v>0.44540000000000002</v>
      </c>
      <c r="S25" s="153">
        <f t="shared" si="33"/>
        <v>1.5931999999999995</v>
      </c>
      <c r="T25" s="153">
        <f t="shared" si="33"/>
        <v>0</v>
      </c>
      <c r="U25" s="153">
        <f t="shared" si="33"/>
        <v>0</v>
      </c>
      <c r="V25" s="153">
        <f t="shared" si="33"/>
        <v>0</v>
      </c>
      <c r="W25" s="153">
        <f t="shared" si="33"/>
        <v>0</v>
      </c>
      <c r="X25" s="153">
        <f t="shared" si="33"/>
        <v>0</v>
      </c>
      <c r="Y25" s="153">
        <f t="shared" si="33"/>
        <v>1.5419999999999998</v>
      </c>
      <c r="Z25" s="153">
        <f t="shared" si="33"/>
        <v>0</v>
      </c>
      <c r="AA25" s="153">
        <f t="shared" si="33"/>
        <v>0</v>
      </c>
      <c r="AB25" s="153">
        <f t="shared" si="33"/>
        <v>0</v>
      </c>
      <c r="AC25" s="153">
        <f t="shared" si="33"/>
        <v>0</v>
      </c>
      <c r="AD25" s="153">
        <f t="shared" si="33"/>
        <v>0</v>
      </c>
      <c r="AE25" s="153">
        <f t="shared" si="33"/>
        <v>0</v>
      </c>
      <c r="AF25" s="153">
        <f t="shared" si="33"/>
        <v>0</v>
      </c>
      <c r="AG25" s="153">
        <f t="shared" si="33"/>
        <v>0</v>
      </c>
      <c r="AH25" s="153">
        <f t="shared" si="33"/>
        <v>0</v>
      </c>
      <c r="AI25" s="153">
        <f t="shared" si="33"/>
        <v>0</v>
      </c>
      <c r="AJ25" s="153">
        <f t="shared" ref="AJ25:BO25" si="34">AJ24-(IF(AJ24&lt;$B63,AJ24,$B63))*(1-AJ7-$B62+AJ7*$B62)+IF(AJ24*AI24&gt;0,MAX(AI24-AI25-AJ16+AJ17,0),0)</f>
        <v>0</v>
      </c>
      <c r="AK25" s="153">
        <f t="shared" si="34"/>
        <v>0</v>
      </c>
      <c r="AL25" s="153">
        <f t="shared" si="34"/>
        <v>0</v>
      </c>
      <c r="AM25" s="153">
        <f t="shared" si="34"/>
        <v>0</v>
      </c>
      <c r="AN25" s="153">
        <f t="shared" si="34"/>
        <v>0</v>
      </c>
      <c r="AO25" s="153">
        <f t="shared" si="34"/>
        <v>0</v>
      </c>
      <c r="AP25" s="153">
        <f t="shared" si="34"/>
        <v>0</v>
      </c>
      <c r="AQ25" s="153">
        <f t="shared" si="34"/>
        <v>0</v>
      </c>
      <c r="AR25" s="153">
        <f t="shared" si="34"/>
        <v>0</v>
      </c>
      <c r="AS25" s="153">
        <f t="shared" si="34"/>
        <v>0</v>
      </c>
      <c r="AT25" s="153">
        <f t="shared" si="34"/>
        <v>0</v>
      </c>
      <c r="AU25" s="153">
        <f t="shared" si="34"/>
        <v>0</v>
      </c>
      <c r="AV25" s="153">
        <f t="shared" si="34"/>
        <v>0</v>
      </c>
      <c r="AW25" s="153">
        <f t="shared" si="34"/>
        <v>0.51280000000000003</v>
      </c>
      <c r="AX25" s="153">
        <f t="shared" si="34"/>
        <v>0</v>
      </c>
      <c r="AY25" s="153">
        <f t="shared" si="34"/>
        <v>0</v>
      </c>
      <c r="AZ25" s="153">
        <f t="shared" si="34"/>
        <v>0</v>
      </c>
      <c r="BA25" s="153">
        <f t="shared" si="34"/>
        <v>0</v>
      </c>
      <c r="BB25" s="153">
        <f t="shared" si="34"/>
        <v>0</v>
      </c>
      <c r="BC25" s="153">
        <f t="shared" si="34"/>
        <v>0</v>
      </c>
      <c r="BD25" s="153">
        <f t="shared" si="34"/>
        <v>2.7114666666666669</v>
      </c>
      <c r="BE25" s="153">
        <f t="shared" si="34"/>
        <v>0</v>
      </c>
      <c r="BF25" s="153">
        <f t="shared" si="34"/>
        <v>0</v>
      </c>
      <c r="BG25" s="153">
        <f t="shared" si="34"/>
        <v>0</v>
      </c>
      <c r="BH25" s="153">
        <f t="shared" si="34"/>
        <v>0</v>
      </c>
      <c r="BI25" s="153">
        <f t="shared" si="34"/>
        <v>0</v>
      </c>
      <c r="BJ25" s="153">
        <f t="shared" si="34"/>
        <v>0</v>
      </c>
      <c r="BK25" s="153">
        <f t="shared" si="34"/>
        <v>0</v>
      </c>
      <c r="BL25" s="153">
        <f t="shared" si="34"/>
        <v>6.69184</v>
      </c>
      <c r="BM25" s="153">
        <f t="shared" si="34"/>
        <v>7.0320941139221187</v>
      </c>
      <c r="BN25" s="153">
        <f t="shared" si="34"/>
        <v>0</v>
      </c>
      <c r="BO25" s="153">
        <f t="shared" si="34"/>
        <v>0</v>
      </c>
      <c r="BP25" s="153">
        <f t="shared" ref="BP25:CU25" si="35">BP24-(IF(BP24&lt;$B63,BP24,$B63))*(1-BP7-$B62+BP7*$B62)+IF(BP24*BO24&gt;0,MAX(BO24-BO25-BP16+BP17,0),0)</f>
        <v>0</v>
      </c>
      <c r="BQ25" s="153">
        <f t="shared" si="35"/>
        <v>2.6341333333333332</v>
      </c>
      <c r="BR25" s="153">
        <f t="shared" si="35"/>
        <v>0</v>
      </c>
      <c r="BS25" s="153">
        <f t="shared" si="35"/>
        <v>0</v>
      </c>
      <c r="BT25" s="153">
        <f t="shared" si="35"/>
        <v>0</v>
      </c>
      <c r="BU25" s="153">
        <f t="shared" si="35"/>
        <v>0</v>
      </c>
      <c r="BV25" s="153">
        <f t="shared" si="35"/>
        <v>0</v>
      </c>
      <c r="BW25" s="153">
        <f t="shared" si="35"/>
        <v>0</v>
      </c>
      <c r="BX25" s="153">
        <f t="shared" si="35"/>
        <v>0</v>
      </c>
      <c r="BY25" s="153">
        <f t="shared" si="35"/>
        <v>0</v>
      </c>
      <c r="BZ25" s="153">
        <f t="shared" si="35"/>
        <v>0</v>
      </c>
      <c r="CA25" s="153">
        <f t="shared" si="35"/>
        <v>0</v>
      </c>
      <c r="CB25" s="153">
        <f t="shared" si="35"/>
        <v>0</v>
      </c>
      <c r="CC25" s="153">
        <f t="shared" si="35"/>
        <v>0</v>
      </c>
      <c r="CD25" s="153">
        <f t="shared" si="35"/>
        <v>0</v>
      </c>
      <c r="CE25" s="153">
        <f t="shared" si="35"/>
        <v>0</v>
      </c>
      <c r="CF25" s="153">
        <f t="shared" si="35"/>
        <v>0</v>
      </c>
      <c r="CG25" s="153">
        <f t="shared" si="35"/>
        <v>18.320872727272729</v>
      </c>
      <c r="CH25" s="153">
        <f t="shared" si="35"/>
        <v>0</v>
      </c>
      <c r="CI25" s="153">
        <f t="shared" si="35"/>
        <v>0</v>
      </c>
      <c r="CJ25" s="153">
        <f t="shared" si="35"/>
        <v>0</v>
      </c>
      <c r="CK25" s="153">
        <f t="shared" si="35"/>
        <v>0</v>
      </c>
      <c r="CL25" s="153">
        <f t="shared" si="35"/>
        <v>0</v>
      </c>
      <c r="CM25" s="153">
        <f t="shared" si="35"/>
        <v>0</v>
      </c>
      <c r="CN25" s="153">
        <f t="shared" si="35"/>
        <v>0</v>
      </c>
      <c r="CO25" s="153">
        <f t="shared" si="35"/>
        <v>0</v>
      </c>
      <c r="CP25" s="153">
        <f t="shared" si="35"/>
        <v>5.207563636363636</v>
      </c>
      <c r="CQ25" s="153">
        <f t="shared" si="35"/>
        <v>0</v>
      </c>
      <c r="CR25" s="153">
        <f t="shared" si="35"/>
        <v>0</v>
      </c>
      <c r="CS25" s="153">
        <f t="shared" si="35"/>
        <v>0</v>
      </c>
      <c r="CT25" s="153">
        <f t="shared" si="35"/>
        <v>0</v>
      </c>
      <c r="CU25" s="153">
        <f t="shared" si="35"/>
        <v>0</v>
      </c>
      <c r="CV25" s="153">
        <f t="shared" ref="CV25:EA25" si="36">CV24-(IF(CV24&lt;$B63,CV24,$B63))*(1-CV7-$B62+CV7*$B62)+IF(CV24*CU24&gt;0,MAX(CU24-CU25-CV16+CV17,0),0)</f>
        <v>0</v>
      </c>
      <c r="CW25" s="153">
        <f t="shared" si="36"/>
        <v>0</v>
      </c>
      <c r="CX25" s="153">
        <f t="shared" si="36"/>
        <v>0</v>
      </c>
      <c r="CY25" s="153">
        <f t="shared" si="36"/>
        <v>0</v>
      </c>
      <c r="CZ25" s="153">
        <f t="shared" si="36"/>
        <v>6.1487999999999996</v>
      </c>
      <c r="DA25" s="153">
        <f t="shared" si="36"/>
        <v>0</v>
      </c>
      <c r="DB25" s="153">
        <f t="shared" si="36"/>
        <v>0</v>
      </c>
      <c r="DC25" s="153">
        <f t="shared" si="36"/>
        <v>0</v>
      </c>
      <c r="DD25" s="153">
        <f t="shared" si="36"/>
        <v>0</v>
      </c>
      <c r="DE25" s="153">
        <f t="shared" si="36"/>
        <v>0</v>
      </c>
      <c r="DF25" s="153">
        <f t="shared" si="36"/>
        <v>0</v>
      </c>
      <c r="DG25" s="153">
        <f t="shared" si="36"/>
        <v>0</v>
      </c>
      <c r="DH25" s="153">
        <f t="shared" si="36"/>
        <v>0</v>
      </c>
      <c r="DI25" s="153">
        <f t="shared" si="36"/>
        <v>0</v>
      </c>
      <c r="DJ25" s="153">
        <f t="shared" si="36"/>
        <v>0</v>
      </c>
      <c r="DK25" s="153">
        <f t="shared" si="36"/>
        <v>0</v>
      </c>
      <c r="DL25" s="153">
        <f t="shared" si="36"/>
        <v>0</v>
      </c>
      <c r="DM25" s="153">
        <f t="shared" si="36"/>
        <v>0</v>
      </c>
      <c r="DN25" s="153">
        <f t="shared" si="36"/>
        <v>0</v>
      </c>
      <c r="DO25" s="153">
        <f t="shared" si="36"/>
        <v>0</v>
      </c>
      <c r="DP25" s="153">
        <f t="shared" si="36"/>
        <v>0</v>
      </c>
      <c r="DQ25" s="153">
        <f t="shared" si="36"/>
        <v>0</v>
      </c>
      <c r="DR25" s="153">
        <f t="shared" si="36"/>
        <v>24.696361290322582</v>
      </c>
      <c r="DS25" s="153">
        <f t="shared" si="36"/>
        <v>4.1618329234609668</v>
      </c>
      <c r="DT25" s="153">
        <f t="shared" si="36"/>
        <v>5.4746838709677421</v>
      </c>
      <c r="DU25" s="153">
        <f t="shared" si="36"/>
        <v>7.5547048922405127</v>
      </c>
      <c r="DV25" s="153">
        <f t="shared" si="36"/>
        <v>5.7957677419354843</v>
      </c>
      <c r="DW25" s="153">
        <f t="shared" si="36"/>
        <v>4.4537215837205615</v>
      </c>
      <c r="DX25" s="153">
        <f t="shared" si="36"/>
        <v>11.243354838709678</v>
      </c>
      <c r="DY25" s="153">
        <f t="shared" si="36"/>
        <v>0</v>
      </c>
      <c r="DZ25" s="153">
        <f t="shared" si="36"/>
        <v>0</v>
      </c>
      <c r="EA25" s="153">
        <f t="shared" si="36"/>
        <v>0</v>
      </c>
      <c r="EB25" s="153">
        <f t="shared" ref="EB25:FG25" si="37">EB24-(IF(EB24&lt;$B63,EB24,$B63))*(1-EB7-$B62+EB7*$B62)+IF(EB24*EA24&gt;0,MAX(EA24-EA25-EB16+EB17,0),0)</f>
        <v>0</v>
      </c>
      <c r="EC25" s="153">
        <f t="shared" si="37"/>
        <v>0</v>
      </c>
      <c r="ED25" s="153">
        <f t="shared" si="37"/>
        <v>0</v>
      </c>
      <c r="EE25" s="153">
        <f t="shared" si="37"/>
        <v>2.7740903225806459</v>
      </c>
      <c r="EF25" s="153">
        <f t="shared" si="37"/>
        <v>9.4516554760379172</v>
      </c>
      <c r="EG25" s="153">
        <f t="shared" si="37"/>
        <v>0</v>
      </c>
      <c r="EH25" s="153">
        <f t="shared" si="37"/>
        <v>0</v>
      </c>
      <c r="EI25" s="153">
        <f t="shared" si="37"/>
        <v>0</v>
      </c>
      <c r="EJ25" s="153">
        <f t="shared" si="37"/>
        <v>1.4457806451612902</v>
      </c>
      <c r="EK25" s="153">
        <f t="shared" si="37"/>
        <v>0</v>
      </c>
      <c r="EL25" s="153">
        <f t="shared" si="37"/>
        <v>0</v>
      </c>
      <c r="EM25" s="153">
        <f t="shared" si="37"/>
        <v>0</v>
      </c>
      <c r="EN25" s="153">
        <f t="shared" si="37"/>
        <v>0</v>
      </c>
      <c r="EO25" s="153">
        <f t="shared" si="37"/>
        <v>0</v>
      </c>
      <c r="EP25" s="153">
        <f t="shared" si="37"/>
        <v>0</v>
      </c>
      <c r="EQ25" s="153">
        <f t="shared" si="37"/>
        <v>1.1009032258064511</v>
      </c>
      <c r="ER25" s="153">
        <f t="shared" si="37"/>
        <v>0</v>
      </c>
      <c r="ES25" s="153">
        <f t="shared" si="37"/>
        <v>0</v>
      </c>
      <c r="ET25" s="153">
        <f t="shared" si="37"/>
        <v>0</v>
      </c>
      <c r="EU25" s="153">
        <f t="shared" si="37"/>
        <v>0</v>
      </c>
      <c r="EV25" s="153">
        <f t="shared" si="37"/>
        <v>0</v>
      </c>
      <c r="EW25" s="153">
        <f t="shared" si="37"/>
        <v>1</v>
      </c>
      <c r="EX25" s="153">
        <f t="shared" si="37"/>
        <v>0</v>
      </c>
      <c r="EY25" s="153">
        <f t="shared" si="37"/>
        <v>0</v>
      </c>
      <c r="EZ25" s="153">
        <f t="shared" si="37"/>
        <v>0</v>
      </c>
      <c r="FA25" s="153">
        <f t="shared" si="37"/>
        <v>0.19999999999999996</v>
      </c>
      <c r="FB25" s="153">
        <f t="shared" si="37"/>
        <v>0</v>
      </c>
      <c r="FC25" s="153">
        <f t="shared" si="37"/>
        <v>0</v>
      </c>
      <c r="FD25" s="153">
        <f t="shared" si="37"/>
        <v>0</v>
      </c>
      <c r="FE25" s="153">
        <f t="shared" si="37"/>
        <v>1.5</v>
      </c>
      <c r="FF25" s="153">
        <f t="shared" si="37"/>
        <v>0</v>
      </c>
      <c r="FG25" s="153">
        <f t="shared" si="37"/>
        <v>0.59999999999999964</v>
      </c>
      <c r="FH25" s="153">
        <f t="shared" ref="FH25:FS25" si="38">FH24-(IF(FH24&lt;$B63,FH24,$B63))*(1-FH7-$B62+FH7*$B62)+IF(FH24*FG24&gt;0,MAX(FG24-FG25-FH16+FH17,0),0)</f>
        <v>0</v>
      </c>
      <c r="FI25" s="153">
        <f t="shared" si="38"/>
        <v>0</v>
      </c>
      <c r="FJ25" s="153">
        <f t="shared" si="38"/>
        <v>0</v>
      </c>
      <c r="FK25" s="153">
        <f t="shared" si="38"/>
        <v>0</v>
      </c>
      <c r="FL25" s="153">
        <f t="shared" si="38"/>
        <v>0</v>
      </c>
      <c r="FM25" s="153">
        <f t="shared" si="38"/>
        <v>0</v>
      </c>
      <c r="FN25" s="153">
        <f t="shared" si="38"/>
        <v>0</v>
      </c>
      <c r="FO25" s="153">
        <f t="shared" si="38"/>
        <v>0</v>
      </c>
      <c r="FP25" s="153">
        <f t="shared" si="38"/>
        <v>0</v>
      </c>
      <c r="FQ25" s="153">
        <f t="shared" si="38"/>
        <v>0</v>
      </c>
      <c r="FR25" s="153">
        <f t="shared" si="38"/>
        <v>0</v>
      </c>
      <c r="FS25" s="153">
        <f t="shared" si="38"/>
        <v>0</v>
      </c>
    </row>
    <row r="26" spans="1:256" x14ac:dyDescent="0.25">
      <c r="A26" s="166" t="s">
        <v>17</v>
      </c>
      <c r="B26" s="10" t="s">
        <v>8</v>
      </c>
      <c r="C26" s="166">
        <v>0</v>
      </c>
      <c r="D26" s="166">
        <f>C26+D25</f>
        <v>0</v>
      </c>
      <c r="E26" s="166">
        <f t="shared" ref="E26:P26" si="39">D26+E25</f>
        <v>0</v>
      </c>
      <c r="F26" s="166">
        <f t="shared" si="39"/>
        <v>0</v>
      </c>
      <c r="G26" s="166">
        <f t="shared" si="39"/>
        <v>0</v>
      </c>
      <c r="H26" s="166">
        <f t="shared" si="39"/>
        <v>0</v>
      </c>
      <c r="I26" s="166">
        <f t="shared" si="39"/>
        <v>0</v>
      </c>
      <c r="J26" s="166">
        <f t="shared" si="39"/>
        <v>0.79999999999999982</v>
      </c>
      <c r="K26" s="166">
        <f t="shared" si="39"/>
        <v>0.79999999999999982</v>
      </c>
      <c r="L26" s="166">
        <f t="shared" si="39"/>
        <v>0.79999999999999982</v>
      </c>
      <c r="M26" s="166">
        <f t="shared" si="39"/>
        <v>0.79999999999999982</v>
      </c>
      <c r="N26" s="166">
        <f t="shared" si="39"/>
        <v>0.79999999999999982</v>
      </c>
      <c r="O26" s="166">
        <f t="shared" si="39"/>
        <v>0.79999999999999982</v>
      </c>
      <c r="P26" s="166">
        <f t="shared" si="39"/>
        <v>0.79999999999999982</v>
      </c>
      <c r="Q26" s="166">
        <f>P26+Q25</f>
        <v>0.79999999999999982</v>
      </c>
      <c r="R26" s="166">
        <f>Q26+R25</f>
        <v>1.2453999999999998</v>
      </c>
      <c r="S26" s="166">
        <f>R26+S25</f>
        <v>2.8385999999999996</v>
      </c>
      <c r="T26" s="166">
        <f t="shared" ref="T26:CE26" si="40">S26+T25</f>
        <v>2.8385999999999996</v>
      </c>
      <c r="U26" s="166">
        <f t="shared" si="40"/>
        <v>2.8385999999999996</v>
      </c>
      <c r="V26" s="166">
        <f t="shared" si="40"/>
        <v>2.8385999999999996</v>
      </c>
      <c r="W26" s="166">
        <f t="shared" si="40"/>
        <v>2.8385999999999996</v>
      </c>
      <c r="X26" s="166">
        <f t="shared" si="40"/>
        <v>2.8385999999999996</v>
      </c>
      <c r="Y26" s="166">
        <f t="shared" si="40"/>
        <v>4.3805999999999994</v>
      </c>
      <c r="Z26" s="166">
        <f t="shared" si="40"/>
        <v>4.3805999999999994</v>
      </c>
      <c r="AA26" s="166">
        <f t="shared" si="40"/>
        <v>4.3805999999999994</v>
      </c>
      <c r="AB26" s="166">
        <f t="shared" si="40"/>
        <v>4.3805999999999994</v>
      </c>
      <c r="AC26" s="166">
        <f t="shared" si="40"/>
        <v>4.3805999999999994</v>
      </c>
      <c r="AD26" s="166">
        <f t="shared" si="40"/>
        <v>4.3805999999999994</v>
      </c>
      <c r="AE26" s="166">
        <f t="shared" si="40"/>
        <v>4.3805999999999994</v>
      </c>
      <c r="AF26" s="166">
        <f t="shared" si="40"/>
        <v>4.3805999999999994</v>
      </c>
      <c r="AG26" s="166">
        <f t="shared" si="40"/>
        <v>4.3805999999999994</v>
      </c>
      <c r="AH26" s="166">
        <f t="shared" si="40"/>
        <v>4.3805999999999994</v>
      </c>
      <c r="AI26" s="166">
        <f t="shared" si="40"/>
        <v>4.3805999999999994</v>
      </c>
      <c r="AJ26" s="166">
        <f t="shared" si="40"/>
        <v>4.3805999999999994</v>
      </c>
      <c r="AK26" s="166">
        <f t="shared" si="40"/>
        <v>4.3805999999999994</v>
      </c>
      <c r="AL26" s="166">
        <f t="shared" si="40"/>
        <v>4.3805999999999994</v>
      </c>
      <c r="AM26" s="166">
        <f t="shared" si="40"/>
        <v>4.3805999999999994</v>
      </c>
      <c r="AN26" s="166">
        <f t="shared" si="40"/>
        <v>4.3805999999999994</v>
      </c>
      <c r="AO26" s="166">
        <f t="shared" si="40"/>
        <v>4.3805999999999994</v>
      </c>
      <c r="AP26" s="166">
        <f t="shared" si="40"/>
        <v>4.3805999999999994</v>
      </c>
      <c r="AQ26" s="166">
        <f t="shared" si="40"/>
        <v>4.3805999999999994</v>
      </c>
      <c r="AR26" s="166">
        <f t="shared" si="40"/>
        <v>4.3805999999999994</v>
      </c>
      <c r="AS26" s="166">
        <f t="shared" si="40"/>
        <v>4.3805999999999994</v>
      </c>
      <c r="AT26" s="166">
        <f t="shared" si="40"/>
        <v>4.3805999999999994</v>
      </c>
      <c r="AU26" s="166">
        <f t="shared" si="40"/>
        <v>4.3805999999999994</v>
      </c>
      <c r="AV26" s="166">
        <f t="shared" si="40"/>
        <v>4.3805999999999994</v>
      </c>
      <c r="AW26" s="166">
        <f t="shared" si="40"/>
        <v>4.8933999999999997</v>
      </c>
      <c r="AX26" s="166">
        <f t="shared" si="40"/>
        <v>4.8933999999999997</v>
      </c>
      <c r="AY26" s="166">
        <f t="shared" si="40"/>
        <v>4.8933999999999997</v>
      </c>
      <c r="AZ26" s="166">
        <f t="shared" si="40"/>
        <v>4.8933999999999997</v>
      </c>
      <c r="BA26" s="166">
        <f t="shared" si="40"/>
        <v>4.8933999999999997</v>
      </c>
      <c r="BB26" s="166">
        <f t="shared" si="40"/>
        <v>4.8933999999999997</v>
      </c>
      <c r="BC26" s="166">
        <f t="shared" si="40"/>
        <v>4.8933999999999997</v>
      </c>
      <c r="BD26" s="166">
        <f t="shared" si="40"/>
        <v>7.6048666666666662</v>
      </c>
      <c r="BE26" s="166">
        <f t="shared" si="40"/>
        <v>7.6048666666666662</v>
      </c>
      <c r="BF26" s="166">
        <f t="shared" si="40"/>
        <v>7.6048666666666662</v>
      </c>
      <c r="BG26" s="166">
        <f t="shared" si="40"/>
        <v>7.6048666666666662</v>
      </c>
      <c r="BH26" s="166">
        <f t="shared" si="40"/>
        <v>7.6048666666666662</v>
      </c>
      <c r="BI26" s="166">
        <f t="shared" si="40"/>
        <v>7.6048666666666662</v>
      </c>
      <c r="BJ26" s="166">
        <f t="shared" si="40"/>
        <v>7.6048666666666662</v>
      </c>
      <c r="BK26" s="166">
        <f t="shared" si="40"/>
        <v>7.6048666666666662</v>
      </c>
      <c r="BL26" s="166">
        <f t="shared" si="40"/>
        <v>14.296706666666665</v>
      </c>
      <c r="BM26" s="166">
        <f t="shared" si="40"/>
        <v>21.328800780588786</v>
      </c>
      <c r="BN26" s="166">
        <f t="shared" si="40"/>
        <v>21.328800780588786</v>
      </c>
      <c r="BO26" s="166">
        <f t="shared" si="40"/>
        <v>21.328800780588786</v>
      </c>
      <c r="BP26" s="166">
        <f t="shared" si="40"/>
        <v>21.328800780588786</v>
      </c>
      <c r="BQ26" s="166">
        <f t="shared" si="40"/>
        <v>23.96293411392212</v>
      </c>
      <c r="BR26" s="166">
        <f t="shared" si="40"/>
        <v>23.96293411392212</v>
      </c>
      <c r="BS26" s="166">
        <f t="shared" si="40"/>
        <v>23.96293411392212</v>
      </c>
      <c r="BT26" s="166">
        <f t="shared" si="40"/>
        <v>23.96293411392212</v>
      </c>
      <c r="BU26" s="166">
        <f t="shared" si="40"/>
        <v>23.96293411392212</v>
      </c>
      <c r="BV26" s="166">
        <f t="shared" si="40"/>
        <v>23.96293411392212</v>
      </c>
      <c r="BW26" s="166">
        <f t="shared" si="40"/>
        <v>23.96293411392212</v>
      </c>
      <c r="BX26" s="166">
        <f t="shared" si="40"/>
        <v>23.96293411392212</v>
      </c>
      <c r="BY26" s="166">
        <f t="shared" si="40"/>
        <v>23.96293411392212</v>
      </c>
      <c r="BZ26" s="166">
        <f t="shared" si="40"/>
        <v>23.96293411392212</v>
      </c>
      <c r="CA26" s="166">
        <f t="shared" si="40"/>
        <v>23.96293411392212</v>
      </c>
      <c r="CB26" s="166">
        <f t="shared" si="40"/>
        <v>23.96293411392212</v>
      </c>
      <c r="CC26" s="166">
        <f t="shared" si="40"/>
        <v>23.96293411392212</v>
      </c>
      <c r="CD26" s="166">
        <f t="shared" si="40"/>
        <v>23.96293411392212</v>
      </c>
      <c r="CE26" s="166">
        <f t="shared" si="40"/>
        <v>23.96293411392212</v>
      </c>
      <c r="CF26" s="166">
        <f t="shared" ref="CF26:EQ26" si="41">CE26+CF25</f>
        <v>23.96293411392212</v>
      </c>
      <c r="CG26" s="166">
        <f t="shared" si="41"/>
        <v>42.283806841194846</v>
      </c>
      <c r="CH26" s="166">
        <f t="shared" si="41"/>
        <v>42.283806841194846</v>
      </c>
      <c r="CI26" s="166">
        <f t="shared" si="41"/>
        <v>42.283806841194846</v>
      </c>
      <c r="CJ26" s="166">
        <f t="shared" si="41"/>
        <v>42.283806841194846</v>
      </c>
      <c r="CK26" s="166">
        <f t="shared" si="41"/>
        <v>42.283806841194846</v>
      </c>
      <c r="CL26" s="166">
        <f t="shared" si="41"/>
        <v>42.283806841194846</v>
      </c>
      <c r="CM26" s="166">
        <f t="shared" si="41"/>
        <v>42.283806841194846</v>
      </c>
      <c r="CN26" s="166">
        <f t="shared" si="41"/>
        <v>42.283806841194846</v>
      </c>
      <c r="CO26" s="166">
        <f t="shared" si="41"/>
        <v>42.283806841194846</v>
      </c>
      <c r="CP26" s="166">
        <f t="shared" si="41"/>
        <v>47.491370477558483</v>
      </c>
      <c r="CQ26" s="166">
        <f t="shared" si="41"/>
        <v>47.491370477558483</v>
      </c>
      <c r="CR26" s="166">
        <f t="shared" si="41"/>
        <v>47.491370477558483</v>
      </c>
      <c r="CS26" s="166">
        <f t="shared" si="41"/>
        <v>47.491370477558483</v>
      </c>
      <c r="CT26" s="166">
        <f t="shared" si="41"/>
        <v>47.491370477558483</v>
      </c>
      <c r="CU26" s="166">
        <f t="shared" si="41"/>
        <v>47.491370477558483</v>
      </c>
      <c r="CV26" s="166">
        <f t="shared" si="41"/>
        <v>47.491370477558483</v>
      </c>
      <c r="CW26" s="166">
        <f t="shared" si="41"/>
        <v>47.491370477558483</v>
      </c>
      <c r="CX26" s="166">
        <f t="shared" si="41"/>
        <v>47.491370477558483</v>
      </c>
      <c r="CY26" s="166">
        <f t="shared" si="41"/>
        <v>47.491370477558483</v>
      </c>
      <c r="CZ26" s="166">
        <f t="shared" si="41"/>
        <v>53.640170477558485</v>
      </c>
      <c r="DA26" s="166">
        <f t="shared" si="41"/>
        <v>53.640170477558485</v>
      </c>
      <c r="DB26" s="166">
        <f t="shared" si="41"/>
        <v>53.640170477558485</v>
      </c>
      <c r="DC26" s="166">
        <f t="shared" si="41"/>
        <v>53.640170477558485</v>
      </c>
      <c r="DD26" s="166">
        <f t="shared" si="41"/>
        <v>53.640170477558485</v>
      </c>
      <c r="DE26" s="166">
        <f t="shared" si="41"/>
        <v>53.640170477558485</v>
      </c>
      <c r="DF26" s="166">
        <f t="shared" si="41"/>
        <v>53.640170477558485</v>
      </c>
      <c r="DG26" s="166">
        <f t="shared" si="41"/>
        <v>53.640170477558485</v>
      </c>
      <c r="DH26" s="166">
        <f t="shared" si="41"/>
        <v>53.640170477558485</v>
      </c>
      <c r="DI26" s="166">
        <f t="shared" si="41"/>
        <v>53.640170477558485</v>
      </c>
      <c r="DJ26" s="166">
        <f t="shared" si="41"/>
        <v>53.640170477558485</v>
      </c>
      <c r="DK26" s="166">
        <f t="shared" si="41"/>
        <v>53.640170477558485</v>
      </c>
      <c r="DL26" s="166">
        <f t="shared" si="41"/>
        <v>53.640170477558485</v>
      </c>
      <c r="DM26" s="166">
        <f t="shared" si="41"/>
        <v>53.640170477558485</v>
      </c>
      <c r="DN26" s="166">
        <f t="shared" si="41"/>
        <v>53.640170477558485</v>
      </c>
      <c r="DO26" s="166">
        <f t="shared" si="41"/>
        <v>53.640170477558485</v>
      </c>
      <c r="DP26" s="166">
        <f t="shared" si="41"/>
        <v>53.640170477558485</v>
      </c>
      <c r="DQ26" s="166">
        <f t="shared" si="41"/>
        <v>53.640170477558485</v>
      </c>
      <c r="DR26" s="166">
        <f t="shared" si="41"/>
        <v>78.33653176788107</v>
      </c>
      <c r="DS26" s="166">
        <f t="shared" si="41"/>
        <v>82.498364691342033</v>
      </c>
      <c r="DT26" s="166">
        <f t="shared" si="41"/>
        <v>87.973048562309771</v>
      </c>
      <c r="DU26" s="166">
        <f t="shared" si="41"/>
        <v>95.527753454550279</v>
      </c>
      <c r="DV26" s="166">
        <f t="shared" si="41"/>
        <v>101.32352119648576</v>
      </c>
      <c r="DW26" s="166">
        <f t="shared" si="41"/>
        <v>105.77724278020632</v>
      </c>
      <c r="DX26" s="166">
        <f t="shared" si="41"/>
        <v>117.020597618916</v>
      </c>
      <c r="DY26" s="166">
        <f t="shared" si="41"/>
        <v>117.020597618916</v>
      </c>
      <c r="DZ26" s="166">
        <f t="shared" si="41"/>
        <v>117.020597618916</v>
      </c>
      <c r="EA26" s="166">
        <f t="shared" si="41"/>
        <v>117.020597618916</v>
      </c>
      <c r="EB26" s="166">
        <f t="shared" si="41"/>
        <v>117.020597618916</v>
      </c>
      <c r="EC26" s="166">
        <f t="shared" si="41"/>
        <v>117.020597618916</v>
      </c>
      <c r="ED26" s="166">
        <f t="shared" si="41"/>
        <v>117.020597618916</v>
      </c>
      <c r="EE26" s="166">
        <f t="shared" si="41"/>
        <v>119.79468794149665</v>
      </c>
      <c r="EF26" s="166">
        <f t="shared" si="41"/>
        <v>129.24634341753458</v>
      </c>
      <c r="EG26" s="166">
        <f t="shared" si="41"/>
        <v>129.24634341753458</v>
      </c>
      <c r="EH26" s="166">
        <f t="shared" si="41"/>
        <v>129.24634341753458</v>
      </c>
      <c r="EI26" s="166">
        <f t="shared" si="41"/>
        <v>129.24634341753458</v>
      </c>
      <c r="EJ26" s="166">
        <f t="shared" si="41"/>
        <v>130.69212406269585</v>
      </c>
      <c r="EK26" s="166">
        <f t="shared" si="41"/>
        <v>130.69212406269585</v>
      </c>
      <c r="EL26" s="166">
        <f t="shared" si="41"/>
        <v>130.69212406269585</v>
      </c>
      <c r="EM26" s="166">
        <f t="shared" si="41"/>
        <v>130.69212406269585</v>
      </c>
      <c r="EN26" s="166">
        <f t="shared" si="41"/>
        <v>130.69212406269585</v>
      </c>
      <c r="EO26" s="166">
        <f t="shared" si="41"/>
        <v>130.69212406269585</v>
      </c>
      <c r="EP26" s="166">
        <f t="shared" si="41"/>
        <v>130.69212406269585</v>
      </c>
      <c r="EQ26" s="166">
        <f t="shared" si="41"/>
        <v>131.79302728850232</v>
      </c>
      <c r="ER26" s="166">
        <f t="shared" ref="ER26:FS26" si="42">EQ26+ER25</f>
        <v>131.79302728850232</v>
      </c>
      <c r="ES26" s="166">
        <f t="shared" si="42"/>
        <v>131.79302728850232</v>
      </c>
      <c r="ET26" s="166">
        <f t="shared" si="42"/>
        <v>131.79302728850232</v>
      </c>
      <c r="EU26" s="166">
        <f t="shared" si="42"/>
        <v>131.79302728850232</v>
      </c>
      <c r="EV26" s="166">
        <f t="shared" si="42"/>
        <v>131.79302728850232</v>
      </c>
      <c r="EW26" s="166">
        <f t="shared" si="42"/>
        <v>132.79302728850232</v>
      </c>
      <c r="EX26" s="166">
        <f t="shared" si="42"/>
        <v>132.79302728850232</v>
      </c>
      <c r="EY26" s="166">
        <f t="shared" si="42"/>
        <v>132.79302728850232</v>
      </c>
      <c r="EZ26" s="166">
        <f t="shared" si="42"/>
        <v>132.79302728850232</v>
      </c>
      <c r="FA26" s="166">
        <f t="shared" si="42"/>
        <v>132.9930272885023</v>
      </c>
      <c r="FB26" s="166">
        <f t="shared" si="42"/>
        <v>132.9930272885023</v>
      </c>
      <c r="FC26" s="166">
        <f t="shared" si="42"/>
        <v>132.9930272885023</v>
      </c>
      <c r="FD26" s="166">
        <f t="shared" si="42"/>
        <v>132.9930272885023</v>
      </c>
      <c r="FE26" s="166">
        <f t="shared" si="42"/>
        <v>134.4930272885023</v>
      </c>
      <c r="FF26" s="166">
        <f t="shared" si="42"/>
        <v>134.4930272885023</v>
      </c>
      <c r="FG26" s="166">
        <f t="shared" si="42"/>
        <v>135.0930272885023</v>
      </c>
      <c r="FH26" s="166">
        <f t="shared" si="42"/>
        <v>135.0930272885023</v>
      </c>
      <c r="FI26" s="166">
        <f t="shared" si="42"/>
        <v>135.0930272885023</v>
      </c>
      <c r="FJ26" s="166">
        <f t="shared" si="42"/>
        <v>135.0930272885023</v>
      </c>
      <c r="FK26" s="166">
        <f t="shared" si="42"/>
        <v>135.0930272885023</v>
      </c>
      <c r="FL26" s="166">
        <f t="shared" si="42"/>
        <v>135.0930272885023</v>
      </c>
      <c r="FM26" s="166">
        <f t="shared" si="42"/>
        <v>135.0930272885023</v>
      </c>
      <c r="FN26" s="166">
        <f t="shared" si="42"/>
        <v>135.0930272885023</v>
      </c>
      <c r="FO26" s="166">
        <f t="shared" si="42"/>
        <v>135.0930272885023</v>
      </c>
      <c r="FP26" s="166">
        <f t="shared" si="42"/>
        <v>135.0930272885023</v>
      </c>
      <c r="FQ26" s="166">
        <f t="shared" si="42"/>
        <v>135.0930272885023</v>
      </c>
      <c r="FR26" s="166">
        <f t="shared" si="42"/>
        <v>135.0930272885023</v>
      </c>
      <c r="FS26" s="166">
        <f t="shared" si="42"/>
        <v>135.0930272885023</v>
      </c>
    </row>
    <row r="27" spans="1:256" s="14" customFormat="1" ht="5.25" customHeight="1" x14ac:dyDescent="0.25">
      <c r="B27" s="15"/>
    </row>
    <row r="28" spans="1:256" x14ac:dyDescent="0.25">
      <c r="A28" t="s">
        <v>96</v>
      </c>
      <c r="B28" s="10" t="s">
        <v>8</v>
      </c>
      <c r="C28" s="55">
        <f>'Raw Data'!E227</f>
        <v>47</v>
      </c>
      <c r="D28" s="4">
        <f t="shared" ref="D28:BO28" si="43">IF(C28+D17-D25-D35&gt;0, C28+D17-D25-D35, 0)</f>
        <v>48.036511572234033</v>
      </c>
      <c r="E28" s="4">
        <f t="shared" si="43"/>
        <v>48.800089854775742</v>
      </c>
      <c r="F28" s="4">
        <f t="shared" si="43"/>
        <v>49.448318698055694</v>
      </c>
      <c r="G28" s="4">
        <f t="shared" si="43"/>
        <v>50.022713237128215</v>
      </c>
      <c r="H28" s="4">
        <f t="shared" si="43"/>
        <v>50.435376255769292</v>
      </c>
      <c r="I28" s="4">
        <f t="shared" si="43"/>
        <v>50.701742728070975</v>
      </c>
      <c r="J28" s="4">
        <f t="shared" si="43"/>
        <v>50.088803141851713</v>
      </c>
      <c r="K28" s="4">
        <f t="shared" si="43"/>
        <v>50.566665468441627</v>
      </c>
      <c r="L28" s="4">
        <f t="shared" si="43"/>
        <v>50.851577149425047</v>
      </c>
      <c r="M28" s="4">
        <f t="shared" si="43"/>
        <v>51.175668512105467</v>
      </c>
      <c r="N28" s="4">
        <f t="shared" si="43"/>
        <v>51.846019022479176</v>
      </c>
      <c r="O28" s="4">
        <f t="shared" si="43"/>
        <v>52.540793825721117</v>
      </c>
      <c r="P28" s="4">
        <f t="shared" si="43"/>
        <v>53.389859030367582</v>
      </c>
      <c r="Q28" s="4">
        <f t="shared" si="43"/>
        <v>54.361962333753496</v>
      </c>
      <c r="R28" s="4">
        <f t="shared" si="43"/>
        <v>54.682773934636423</v>
      </c>
      <c r="S28" s="4">
        <f t="shared" si="43"/>
        <v>53.477645784133898</v>
      </c>
      <c r="T28" s="4">
        <f t="shared" si="43"/>
        <v>55.052274333439485</v>
      </c>
      <c r="U28" s="4">
        <f t="shared" si="43"/>
        <v>56.828284011788149</v>
      </c>
      <c r="V28" s="4">
        <f t="shared" si="43"/>
        <v>58.11086873882121</v>
      </c>
      <c r="W28" s="4">
        <f t="shared" si="43"/>
        <v>59.328930873839262</v>
      </c>
      <c r="X28" s="4">
        <f t="shared" si="43"/>
        <v>60.803875711922799</v>
      </c>
      <c r="Y28" s="4">
        <f t="shared" si="43"/>
        <v>60.278095294470283</v>
      </c>
      <c r="Z28" s="4">
        <f t="shared" si="43"/>
        <v>60.893989581125695</v>
      </c>
      <c r="AA28" s="4">
        <f t="shared" si="43"/>
        <v>62.148896633604501</v>
      </c>
      <c r="AB28" s="4">
        <f t="shared" si="43"/>
        <v>46.643670381066975</v>
      </c>
      <c r="AC28" s="4">
        <f t="shared" si="43"/>
        <v>48.802574543768941</v>
      </c>
      <c r="AD28" s="4">
        <f t="shared" si="43"/>
        <v>50.877956159206505</v>
      </c>
      <c r="AE28" s="4">
        <f t="shared" si="43"/>
        <v>52.986108600469706</v>
      </c>
      <c r="AF28" s="4">
        <f t="shared" si="43"/>
        <v>56.037223056899784</v>
      </c>
      <c r="AG28" s="4">
        <f t="shared" si="43"/>
        <v>59.082478816571111</v>
      </c>
      <c r="AH28" s="4">
        <f t="shared" si="43"/>
        <v>44.436197688214946</v>
      </c>
      <c r="AI28" s="4">
        <f t="shared" si="43"/>
        <v>47.51923565869825</v>
      </c>
      <c r="AJ28" s="4">
        <f t="shared" si="43"/>
        <v>49.96879852114813</v>
      </c>
      <c r="AK28" s="4">
        <f t="shared" si="43"/>
        <v>52.155092276448471</v>
      </c>
      <c r="AL28" s="4">
        <f t="shared" si="43"/>
        <v>54.360921778332902</v>
      </c>
      <c r="AM28" s="4">
        <f t="shared" si="43"/>
        <v>56.94989762321682</v>
      </c>
      <c r="AN28" s="4">
        <f t="shared" si="43"/>
        <v>60.653308968065183</v>
      </c>
      <c r="AO28" s="4">
        <f t="shared" si="43"/>
        <v>46.455019512005194</v>
      </c>
      <c r="AP28" s="4">
        <f t="shared" si="43"/>
        <v>49.403891409669434</v>
      </c>
      <c r="AQ28" s="4">
        <f t="shared" si="43"/>
        <v>52.3175377442222</v>
      </c>
      <c r="AR28" s="4">
        <f t="shared" si="43"/>
        <v>55.619746961290325</v>
      </c>
      <c r="AS28" s="4">
        <f t="shared" si="43"/>
        <v>59.305323112177675</v>
      </c>
      <c r="AT28" s="4">
        <f t="shared" si="43"/>
        <v>62.971213843273944</v>
      </c>
      <c r="AU28" s="4">
        <f t="shared" si="43"/>
        <v>53.195568306512797</v>
      </c>
      <c r="AV28" s="4">
        <f t="shared" si="43"/>
        <v>59.022981869287456</v>
      </c>
      <c r="AW28" s="4">
        <f t="shared" si="43"/>
        <v>64.153144280416939</v>
      </c>
      <c r="AX28" s="4">
        <f t="shared" si="43"/>
        <v>68.630426168687322</v>
      </c>
      <c r="AY28" s="4">
        <f t="shared" si="43"/>
        <v>73.333263961423611</v>
      </c>
      <c r="AZ28" s="4">
        <f t="shared" si="43"/>
        <v>63.785133044475202</v>
      </c>
      <c r="BA28" s="4">
        <f t="shared" si="43"/>
        <v>69.196919294475208</v>
      </c>
      <c r="BB28" s="4">
        <f t="shared" si="43"/>
        <v>74.819296419428483</v>
      </c>
      <c r="BC28" s="4">
        <f t="shared" si="43"/>
        <v>81.181643794165751</v>
      </c>
      <c r="BD28" s="4">
        <f t="shared" si="43"/>
        <v>62.51484491981229</v>
      </c>
      <c r="BE28" s="4">
        <f t="shared" si="43"/>
        <v>68.350238881867739</v>
      </c>
      <c r="BF28" s="4">
        <f t="shared" si="43"/>
        <v>74.02827796922287</v>
      </c>
      <c r="BG28" s="4">
        <f t="shared" si="43"/>
        <v>80.228906427234023</v>
      </c>
      <c r="BH28" s="4">
        <f t="shared" si="43"/>
        <v>86.993558589070645</v>
      </c>
      <c r="BI28" s="4">
        <f t="shared" si="43"/>
        <v>62.662948622331605</v>
      </c>
      <c r="BJ28" s="4">
        <f t="shared" si="43"/>
        <v>73.026456829390511</v>
      </c>
      <c r="BK28" s="4">
        <f t="shared" si="43"/>
        <v>79.404637313919054</v>
      </c>
      <c r="BL28" s="4">
        <f t="shared" si="43"/>
        <v>78.576760630414469</v>
      </c>
      <c r="BM28" s="4">
        <f t="shared" si="43"/>
        <v>76.956807782361494</v>
      </c>
      <c r="BN28" s="4">
        <f t="shared" si="43"/>
        <v>82.380807782361501</v>
      </c>
      <c r="BO28" s="4">
        <f t="shared" si="43"/>
        <v>65.428981030769137</v>
      </c>
      <c r="BP28" s="4">
        <f t="shared" ref="BP28:EA28" si="44">IF(BO28+BP17-BP25-BP35&gt;0, BO28+BP17-BP25-BP35, 0)</f>
        <v>74.788981030769136</v>
      </c>
      <c r="BQ28" s="4">
        <f t="shared" si="44"/>
        <v>79.128860301195559</v>
      </c>
      <c r="BR28" s="4">
        <f t="shared" si="44"/>
        <v>68.434973524131706</v>
      </c>
      <c r="BS28" s="4">
        <f t="shared" si="44"/>
        <v>74.687787702598499</v>
      </c>
      <c r="BT28" s="4">
        <f t="shared" si="44"/>
        <v>80.042639387168805</v>
      </c>
      <c r="BU28" s="4">
        <f t="shared" si="44"/>
        <v>87.041828077354353</v>
      </c>
      <c r="BV28" s="4">
        <f t="shared" si="44"/>
        <v>93.581860578575061</v>
      </c>
      <c r="BW28" s="4">
        <f t="shared" si="44"/>
        <v>66.731770793704925</v>
      </c>
      <c r="BX28" s="4">
        <f t="shared" si="44"/>
        <v>70.151239330081879</v>
      </c>
      <c r="BY28" s="4">
        <f t="shared" si="44"/>
        <v>76.743819438724458</v>
      </c>
      <c r="BZ28" s="4">
        <f t="shared" si="44"/>
        <v>81.045128948001803</v>
      </c>
      <c r="CA28" s="4">
        <f t="shared" si="44"/>
        <v>83.604525005130711</v>
      </c>
      <c r="CB28" s="4">
        <f t="shared" si="44"/>
        <v>49.52949825353835</v>
      </c>
      <c r="CC28" s="4">
        <f t="shared" si="44"/>
        <v>55.452698253538351</v>
      </c>
      <c r="CD28" s="4">
        <f t="shared" si="44"/>
        <v>62.0523979605696</v>
      </c>
      <c r="CE28" s="4">
        <f t="shared" si="44"/>
        <v>67.350923656370384</v>
      </c>
      <c r="CF28" s="4">
        <f t="shared" si="44"/>
        <v>48.54123609805653</v>
      </c>
      <c r="CG28" s="4">
        <f t="shared" si="44"/>
        <v>35.947374631770131</v>
      </c>
      <c r="CH28" s="4">
        <f t="shared" si="44"/>
        <v>41.141971494563101</v>
      </c>
      <c r="CI28" s="4">
        <f t="shared" si="44"/>
        <v>47.0958582133131</v>
      </c>
      <c r="CJ28" s="4">
        <f t="shared" si="44"/>
        <v>53.051814023859976</v>
      </c>
      <c r="CK28" s="4">
        <f t="shared" si="44"/>
        <v>36.911886159056351</v>
      </c>
      <c r="CL28" s="4">
        <f t="shared" si="44"/>
        <v>39.990378666990921</v>
      </c>
      <c r="CM28" s="4">
        <f t="shared" si="44"/>
        <v>45.640905400389357</v>
      </c>
      <c r="CN28" s="4">
        <f t="shared" si="44"/>
        <v>51.316735020750684</v>
      </c>
      <c r="CO28" s="4">
        <f t="shared" si="44"/>
        <v>55.694335020750685</v>
      </c>
      <c r="CP28" s="4">
        <f t="shared" si="44"/>
        <v>34.671617244259657</v>
      </c>
      <c r="CQ28" s="4">
        <f t="shared" si="44"/>
        <v>39.337217244259655</v>
      </c>
      <c r="CR28" s="4">
        <f t="shared" si="44"/>
        <v>44.262017244259653</v>
      </c>
      <c r="CS28" s="4">
        <f t="shared" si="44"/>
        <v>49.474817244259654</v>
      </c>
      <c r="CT28" s="4">
        <f t="shared" si="44"/>
        <v>44.986134441711883</v>
      </c>
      <c r="CU28" s="4">
        <f t="shared" si="44"/>
        <v>50.659734441711883</v>
      </c>
      <c r="CV28" s="4">
        <f t="shared" si="44"/>
        <v>56.054934441711886</v>
      </c>
      <c r="CW28" s="4">
        <f t="shared" si="44"/>
        <v>62.451930901672824</v>
      </c>
      <c r="CX28" s="4">
        <f t="shared" si="44"/>
        <v>68.59648505298631</v>
      </c>
      <c r="CY28" s="4">
        <f t="shared" si="44"/>
        <v>50.952173496860034</v>
      </c>
      <c r="CZ28" s="4">
        <f t="shared" si="44"/>
        <v>49.19568276199675</v>
      </c>
      <c r="DA28" s="4">
        <f t="shared" si="44"/>
        <v>54.509814536899093</v>
      </c>
      <c r="DB28" s="4">
        <f t="shared" si="44"/>
        <v>59.52087334427214</v>
      </c>
      <c r="DC28" s="4">
        <f t="shared" si="44"/>
        <v>64.614681632846356</v>
      </c>
      <c r="DD28" s="4">
        <f t="shared" si="44"/>
        <v>53.980075146121202</v>
      </c>
      <c r="DE28" s="4">
        <f t="shared" si="44"/>
        <v>59.849045330447375</v>
      </c>
      <c r="DF28" s="4">
        <f t="shared" si="44"/>
        <v>64.763960641129941</v>
      </c>
      <c r="DG28" s="4">
        <f t="shared" si="44"/>
        <v>70.992287541236422</v>
      </c>
      <c r="DH28" s="4">
        <f t="shared" si="44"/>
        <v>56.785830002083138</v>
      </c>
      <c r="DI28" s="4">
        <f t="shared" si="44"/>
        <v>62.248126539160566</v>
      </c>
      <c r="DJ28" s="4">
        <f t="shared" si="44"/>
        <v>67.206603860814809</v>
      </c>
      <c r="DK28" s="4">
        <f t="shared" si="44"/>
        <v>71.922535134648413</v>
      </c>
      <c r="DL28" s="4">
        <f t="shared" si="44"/>
        <v>75.804304030109691</v>
      </c>
      <c r="DM28" s="4">
        <f t="shared" si="44"/>
        <v>79.570470031967858</v>
      </c>
      <c r="DN28" s="4">
        <f t="shared" si="44"/>
        <v>68.280120800498892</v>
      </c>
      <c r="DO28" s="4">
        <f t="shared" si="44"/>
        <v>73.73549101489165</v>
      </c>
      <c r="DP28" s="4">
        <f t="shared" si="44"/>
        <v>77.578086207988378</v>
      </c>
      <c r="DQ28" s="4">
        <f t="shared" si="44"/>
        <v>81.591068686473164</v>
      </c>
      <c r="DR28" s="4">
        <f t="shared" si="44"/>
        <v>59.34665979431729</v>
      </c>
      <c r="DS28" s="4">
        <f t="shared" si="44"/>
        <v>57.238771646323286</v>
      </c>
      <c r="DT28" s="4">
        <f t="shared" si="44"/>
        <v>53.053236406299149</v>
      </c>
      <c r="DU28" s="4">
        <f t="shared" si="44"/>
        <v>46.295792164246265</v>
      </c>
      <c r="DV28" s="4">
        <f t="shared" si="44"/>
        <v>42.501566653552899</v>
      </c>
      <c r="DW28" s="4">
        <f t="shared" si="44"/>
        <v>40.773909984502254</v>
      </c>
      <c r="DX28" s="4">
        <f t="shared" si="44"/>
        <v>29.991114037564842</v>
      </c>
      <c r="DY28" s="4">
        <f t="shared" si="44"/>
        <v>31.599447389068875</v>
      </c>
      <c r="DZ28" s="4">
        <f t="shared" si="44"/>
        <v>34.307541692516075</v>
      </c>
      <c r="EA28" s="4">
        <f t="shared" si="44"/>
        <v>37.088800767241722</v>
      </c>
      <c r="EB28" s="4">
        <f t="shared" ref="EB28:FS28" si="45">IF(EA28+EB17-EB25-EB35&gt;0, EA28+EB17-EB25-EB35, 0)</f>
        <v>39.279101646147971</v>
      </c>
      <c r="EC28" s="4">
        <f t="shared" si="45"/>
        <v>41.188851716610273</v>
      </c>
      <c r="ED28" s="4">
        <f t="shared" si="45"/>
        <v>43.593656051477659</v>
      </c>
      <c r="EE28" s="4">
        <f t="shared" si="45"/>
        <v>42.674882483592306</v>
      </c>
      <c r="EF28" s="4">
        <f t="shared" si="45"/>
        <v>35.810357402031613</v>
      </c>
      <c r="EG28" s="4">
        <f t="shared" si="45"/>
        <v>38.030463343274938</v>
      </c>
      <c r="EH28" s="4">
        <f t="shared" si="45"/>
        <v>39.978645659993504</v>
      </c>
      <c r="EI28" s="4">
        <f t="shared" si="45"/>
        <v>41.498799769576863</v>
      </c>
      <c r="EJ28" s="4">
        <f t="shared" si="45"/>
        <v>40.22242100534627</v>
      </c>
      <c r="EK28" s="4">
        <f t="shared" si="45"/>
        <v>41.384358291288109</v>
      </c>
      <c r="EL28" s="4">
        <f t="shared" si="45"/>
        <v>42.545660020431541</v>
      </c>
      <c r="EM28" s="4">
        <f t="shared" si="45"/>
        <v>43.544699614136789</v>
      </c>
      <c r="EN28" s="4">
        <f t="shared" si="45"/>
        <v>44.633148436275178</v>
      </c>
      <c r="EO28" s="4">
        <f t="shared" si="45"/>
        <v>45.689974685539696</v>
      </c>
      <c r="EP28" s="4">
        <f t="shared" si="45"/>
        <v>46.337844486541094</v>
      </c>
      <c r="EQ28" s="4">
        <f t="shared" si="45"/>
        <v>45.648297018630046</v>
      </c>
      <c r="ER28" s="4">
        <f t="shared" si="45"/>
        <v>46.50076791725828</v>
      </c>
      <c r="ES28" s="4">
        <f t="shared" si="45"/>
        <v>47.011265856844922</v>
      </c>
      <c r="ET28" s="4">
        <f t="shared" si="45"/>
        <v>47.573529786688823</v>
      </c>
      <c r="EU28" s="4">
        <f t="shared" si="45"/>
        <v>48.254769963843366</v>
      </c>
      <c r="EV28" s="4">
        <f t="shared" si="45"/>
        <v>48.844227165801065</v>
      </c>
      <c r="EW28" s="4">
        <f t="shared" si="45"/>
        <v>48.091688538414971</v>
      </c>
      <c r="EX28" s="4">
        <f t="shared" si="45"/>
        <v>48.742593789917962</v>
      </c>
      <c r="EY28" s="4">
        <f t="shared" si="45"/>
        <v>49.088744200093288</v>
      </c>
      <c r="EZ28" s="4">
        <f t="shared" si="45"/>
        <v>49.511487019879361</v>
      </c>
      <c r="FA28" s="4">
        <f t="shared" si="45"/>
        <v>49.56122580252363</v>
      </c>
      <c r="FB28" s="4">
        <f t="shared" si="45"/>
        <v>49.958711368662854</v>
      </c>
      <c r="FC28" s="4">
        <f t="shared" si="45"/>
        <v>50.297257537467026</v>
      </c>
      <c r="FD28" s="4">
        <f t="shared" si="45"/>
        <v>50.535568875891705</v>
      </c>
      <c r="FE28" s="4">
        <f t="shared" si="45"/>
        <v>49.303225315434474</v>
      </c>
      <c r="FF28" s="4">
        <f t="shared" si="45"/>
        <v>49.647376764637968</v>
      </c>
      <c r="FG28" s="4">
        <f t="shared" si="45"/>
        <v>49.157933235985773</v>
      </c>
      <c r="FH28" s="4">
        <f t="shared" si="45"/>
        <v>49.64166015468313</v>
      </c>
      <c r="FI28" s="4">
        <f t="shared" si="45"/>
        <v>50.095294154507656</v>
      </c>
      <c r="FJ28" s="4">
        <f t="shared" si="45"/>
        <v>50.495460677964232</v>
      </c>
      <c r="FK28" s="4">
        <f t="shared" si="45"/>
        <v>50.726282788140317</v>
      </c>
      <c r="FL28" s="4">
        <f t="shared" si="45"/>
        <v>51.076648057324427</v>
      </c>
      <c r="FM28" s="4">
        <f t="shared" si="45"/>
        <v>51.454323006493588</v>
      </c>
      <c r="FN28" s="4">
        <f t="shared" si="45"/>
        <v>51.869147873742122</v>
      </c>
      <c r="FO28" s="4">
        <f t="shared" si="45"/>
        <v>51.903398585391777</v>
      </c>
      <c r="FP28" s="4">
        <f t="shared" si="45"/>
        <v>51.969241193009154</v>
      </c>
      <c r="FQ28" s="4">
        <f t="shared" si="45"/>
        <v>52.098218369556207</v>
      </c>
      <c r="FR28" s="4">
        <f t="shared" si="45"/>
        <v>52.40664476163461</v>
      </c>
      <c r="FS28" s="4">
        <f t="shared" si="45"/>
        <v>52.911899626327298</v>
      </c>
    </row>
    <row r="29" spans="1:256" x14ac:dyDescent="0.25">
      <c r="A29" t="s">
        <v>97</v>
      </c>
      <c r="B29" s="10" t="s">
        <v>8</v>
      </c>
      <c r="C29" s="4" t="str">
        <f t="shared" ref="C29:AH29" si="46">IF(ISNUMBER(C46),C51+C52+C53+C54,"")</f>
        <v/>
      </c>
      <c r="D29" s="4" t="str">
        <f t="shared" si="46"/>
        <v/>
      </c>
      <c r="E29" s="4" t="str">
        <f t="shared" si="46"/>
        <v/>
      </c>
      <c r="F29" s="4" t="str">
        <f t="shared" si="46"/>
        <v/>
      </c>
      <c r="G29" s="4" t="str">
        <f t="shared" si="46"/>
        <v/>
      </c>
      <c r="H29" s="4" t="str">
        <f t="shared" si="46"/>
        <v/>
      </c>
      <c r="I29" s="4" t="str">
        <f t="shared" si="46"/>
        <v/>
      </c>
      <c r="J29" s="4" t="str">
        <f t="shared" si="46"/>
        <v/>
      </c>
      <c r="K29" s="4" t="str">
        <f t="shared" si="46"/>
        <v/>
      </c>
      <c r="L29" s="4" t="str">
        <f t="shared" si="46"/>
        <v/>
      </c>
      <c r="M29" s="4" t="str">
        <f t="shared" si="46"/>
        <v/>
      </c>
      <c r="N29" s="4" t="str">
        <f t="shared" si="46"/>
        <v/>
      </c>
      <c r="O29" s="4" t="str">
        <f t="shared" si="46"/>
        <v/>
      </c>
      <c r="P29" s="4" t="str">
        <f t="shared" si="46"/>
        <v/>
      </c>
      <c r="Q29" s="4" t="str">
        <f t="shared" si="46"/>
        <v/>
      </c>
      <c r="R29" s="4" t="str">
        <f t="shared" si="46"/>
        <v/>
      </c>
      <c r="S29" s="4" t="str">
        <f t="shared" si="46"/>
        <v/>
      </c>
      <c r="T29" s="4" t="str">
        <f t="shared" si="46"/>
        <v/>
      </c>
      <c r="U29" s="4" t="str">
        <f t="shared" si="46"/>
        <v/>
      </c>
      <c r="V29" s="4" t="str">
        <f t="shared" si="46"/>
        <v/>
      </c>
      <c r="W29" s="4" t="str">
        <f t="shared" si="46"/>
        <v/>
      </c>
      <c r="X29" s="4" t="str">
        <f t="shared" si="46"/>
        <v/>
      </c>
      <c r="Y29" s="4" t="str">
        <f t="shared" si="46"/>
        <v/>
      </c>
      <c r="Z29" s="4" t="str">
        <f t="shared" si="46"/>
        <v/>
      </c>
      <c r="AA29" s="4">
        <f t="shared" si="46"/>
        <v>59.158478818305838</v>
      </c>
      <c r="AB29" s="4" t="str">
        <f t="shared" si="46"/>
        <v/>
      </c>
      <c r="AC29" s="4" t="str">
        <f t="shared" si="46"/>
        <v/>
      </c>
      <c r="AD29" s="4" t="str">
        <f t="shared" si="46"/>
        <v/>
      </c>
      <c r="AE29" s="4">
        <f t="shared" si="46"/>
        <v>45.058666837501349</v>
      </c>
      <c r="AF29" s="4" t="str">
        <f t="shared" si="46"/>
        <v/>
      </c>
      <c r="AG29" s="4">
        <f t="shared" si="46"/>
        <v>55.022935427310856</v>
      </c>
      <c r="AH29" s="4" t="str">
        <f t="shared" si="46"/>
        <v/>
      </c>
      <c r="AI29" s="4">
        <f t="shared" ref="AI29:BN29" si="47">IF(ISNUMBER(AI46),AI51+AI52+AI53+AI54,"")</f>
        <v>18.677376449729834</v>
      </c>
      <c r="AJ29" s="4" t="str">
        <f t="shared" si="47"/>
        <v/>
      </c>
      <c r="AK29" s="4" t="str">
        <f t="shared" si="47"/>
        <v/>
      </c>
      <c r="AL29" s="4" t="str">
        <f t="shared" si="47"/>
        <v/>
      </c>
      <c r="AM29" s="4" t="str">
        <f t="shared" si="47"/>
        <v/>
      </c>
      <c r="AN29" s="4">
        <f t="shared" si="47"/>
        <v>45.426113088236391</v>
      </c>
      <c r="AO29" s="4" t="str">
        <f t="shared" si="47"/>
        <v/>
      </c>
      <c r="AP29" s="4">
        <f t="shared" si="47"/>
        <v>21.874031114348615</v>
      </c>
      <c r="AQ29" s="4" t="str">
        <f t="shared" si="47"/>
        <v/>
      </c>
      <c r="AR29" s="4" t="str">
        <f t="shared" si="47"/>
        <v/>
      </c>
      <c r="AS29" s="4" t="str">
        <f t="shared" si="47"/>
        <v/>
      </c>
      <c r="AT29" s="4">
        <f t="shared" si="47"/>
        <v>54.750530394885054</v>
      </c>
      <c r="AU29" s="4" t="str">
        <f t="shared" si="47"/>
        <v/>
      </c>
      <c r="AV29" s="4">
        <f t="shared" si="47"/>
        <v>23.852348401568808</v>
      </c>
      <c r="AW29" s="4" t="str">
        <f t="shared" si="47"/>
        <v/>
      </c>
      <c r="AX29" s="4" t="str">
        <f t="shared" si="47"/>
        <v/>
      </c>
      <c r="AY29" s="4">
        <f t="shared" si="47"/>
        <v>61.613441225516127</v>
      </c>
      <c r="AZ29" s="4" t="str">
        <f t="shared" si="47"/>
        <v/>
      </c>
      <c r="BA29" s="4">
        <f t="shared" si="47"/>
        <v>31.367937555454496</v>
      </c>
      <c r="BB29" s="4" t="str">
        <f t="shared" si="47"/>
        <v/>
      </c>
      <c r="BC29" s="4">
        <f t="shared" si="47"/>
        <v>69.760259397876993</v>
      </c>
      <c r="BD29" s="4" t="str">
        <f t="shared" si="47"/>
        <v/>
      </c>
      <c r="BE29" s="4" t="str">
        <f t="shared" si="47"/>
        <v/>
      </c>
      <c r="BF29" s="4" t="str">
        <f t="shared" si="47"/>
        <v/>
      </c>
      <c r="BG29" s="4" t="str">
        <f t="shared" si="47"/>
        <v/>
      </c>
      <c r="BH29" s="4">
        <f t="shared" si="47"/>
        <v>48.028562919247967</v>
      </c>
      <c r="BI29" s="4" t="str">
        <f t="shared" si="47"/>
        <v/>
      </c>
      <c r="BJ29" s="4">
        <f t="shared" si="47"/>
        <v>43.863846456326193</v>
      </c>
      <c r="BK29" s="4" t="str">
        <f t="shared" si="47"/>
        <v/>
      </c>
      <c r="BL29" s="4" t="str">
        <f t="shared" si="47"/>
        <v/>
      </c>
      <c r="BM29" s="4">
        <f t="shared" si="47"/>
        <v>43.126707107416387</v>
      </c>
      <c r="BN29" s="4">
        <f t="shared" si="47"/>
        <v>50.769901286842696</v>
      </c>
      <c r="BO29" s="4" t="str">
        <f t="shared" ref="BO29:CT29" si="48">IF(ISNUMBER(BO46),BO51+BO52+BO53+BO54,"")</f>
        <v/>
      </c>
      <c r="BP29" s="4">
        <f t="shared" si="48"/>
        <v>19.280696314512369</v>
      </c>
      <c r="BQ29" s="4">
        <f t="shared" si="48"/>
        <v>38.997462833288523</v>
      </c>
      <c r="BR29" s="4" t="str">
        <f t="shared" si="48"/>
        <v/>
      </c>
      <c r="BS29" s="4" t="str">
        <f t="shared" si="48"/>
        <v/>
      </c>
      <c r="BT29" s="4" t="str">
        <f t="shared" si="48"/>
        <v/>
      </c>
      <c r="BU29" s="4" t="str">
        <f t="shared" si="48"/>
        <v/>
      </c>
      <c r="BV29" s="4">
        <f t="shared" si="48"/>
        <v>62.405288593801146</v>
      </c>
      <c r="BW29" s="4" t="str">
        <f t="shared" si="48"/>
        <v/>
      </c>
      <c r="BX29" s="4">
        <f t="shared" si="48"/>
        <v>19.184090756326253</v>
      </c>
      <c r="BY29" s="4" t="str">
        <f t="shared" si="48"/>
        <v/>
      </c>
      <c r="BZ29" s="4" t="str">
        <f t="shared" si="48"/>
        <v/>
      </c>
      <c r="CA29" s="4">
        <f t="shared" si="48"/>
        <v>44.286379037980524</v>
      </c>
      <c r="CB29" s="4" t="str">
        <f t="shared" si="48"/>
        <v/>
      </c>
      <c r="CC29" s="4">
        <f t="shared" si="48"/>
        <v>4.4517499598917523</v>
      </c>
      <c r="CD29" s="4" t="str">
        <f t="shared" si="48"/>
        <v/>
      </c>
      <c r="CE29" s="4">
        <f t="shared" si="48"/>
        <v>30.361566189030391</v>
      </c>
      <c r="CF29" s="4" t="str">
        <f t="shared" si="48"/>
        <v/>
      </c>
      <c r="CG29" s="4" t="str">
        <f t="shared" si="48"/>
        <v/>
      </c>
      <c r="CH29" s="4" t="str">
        <f t="shared" si="48"/>
        <v/>
      </c>
      <c r="CI29" s="4" t="str">
        <f t="shared" si="48"/>
        <v/>
      </c>
      <c r="CJ29" s="4">
        <f t="shared" si="48"/>
        <v>18.873387394711273</v>
      </c>
      <c r="CK29" s="4" t="str">
        <f t="shared" si="48"/>
        <v/>
      </c>
      <c r="CL29" s="4">
        <f t="shared" si="48"/>
        <v>3.0276926643556044</v>
      </c>
      <c r="CM29" s="4" t="str">
        <f t="shared" si="48"/>
        <v/>
      </c>
      <c r="CN29" s="4" t="str">
        <f t="shared" si="48"/>
        <v/>
      </c>
      <c r="CO29" s="4">
        <f t="shared" si="48"/>
        <v>44.324544552973691</v>
      </c>
      <c r="CP29" s="4" t="str">
        <f t="shared" si="48"/>
        <v/>
      </c>
      <c r="CQ29" s="4">
        <f t="shared" si="48"/>
        <v>7.7197989099587998</v>
      </c>
      <c r="CR29" s="4" t="str">
        <f t="shared" si="48"/>
        <v/>
      </c>
      <c r="CS29" s="4">
        <f t="shared" si="48"/>
        <v>30.553495255118399</v>
      </c>
      <c r="CT29" s="4" t="str">
        <f t="shared" si="48"/>
        <v/>
      </c>
      <c r="CU29" s="4" t="str">
        <f t="shared" ref="CU29:DZ29" si="49">IF(ISNUMBER(CU46),CU51+CU52+CU53+CU54,"")</f>
        <v/>
      </c>
      <c r="CV29" s="4" t="str">
        <f t="shared" si="49"/>
        <v/>
      </c>
      <c r="CW29" s="4" t="str">
        <f t="shared" si="49"/>
        <v/>
      </c>
      <c r="CX29" s="4">
        <f t="shared" si="49"/>
        <v>65.094304868357398</v>
      </c>
      <c r="CY29" s="4" t="str">
        <f t="shared" si="49"/>
        <v/>
      </c>
      <c r="CZ29" s="4">
        <f t="shared" si="49"/>
        <v>26.884968659246027</v>
      </c>
      <c r="DA29" s="4" t="str">
        <f t="shared" si="49"/>
        <v/>
      </c>
      <c r="DB29" s="4" t="str">
        <f t="shared" si="49"/>
        <v/>
      </c>
      <c r="DC29" s="4">
        <f t="shared" si="49"/>
        <v>62.979042691734477</v>
      </c>
      <c r="DD29" s="4" t="str">
        <f t="shared" si="49"/>
        <v/>
      </c>
      <c r="DE29" s="4">
        <f t="shared" si="49"/>
        <v>36.948952609328032</v>
      </c>
      <c r="DF29" s="4" t="str">
        <f t="shared" si="49"/>
        <v/>
      </c>
      <c r="DG29" s="4">
        <f t="shared" si="49"/>
        <v>52.617877933034237</v>
      </c>
      <c r="DH29" s="4" t="str">
        <f t="shared" si="49"/>
        <v/>
      </c>
      <c r="DI29" s="4" t="str">
        <f t="shared" si="49"/>
        <v/>
      </c>
      <c r="DJ29" s="4" t="str">
        <f t="shared" si="49"/>
        <v/>
      </c>
      <c r="DK29" s="4" t="str">
        <f t="shared" si="49"/>
        <v/>
      </c>
      <c r="DL29" s="4" t="str">
        <f t="shared" si="49"/>
        <v/>
      </c>
      <c r="DM29" s="4">
        <f t="shared" si="49"/>
        <v>78.248857507357243</v>
      </c>
      <c r="DN29" s="4" t="str">
        <f t="shared" si="49"/>
        <v/>
      </c>
      <c r="DO29" s="4">
        <f t="shared" si="49"/>
        <v>54.849402728259378</v>
      </c>
      <c r="DP29" s="4" t="str">
        <f t="shared" si="49"/>
        <v/>
      </c>
      <c r="DQ29" s="4" t="str">
        <f t="shared" si="49"/>
        <v/>
      </c>
      <c r="DR29" s="4" t="str">
        <f t="shared" si="49"/>
        <v/>
      </c>
      <c r="DS29" s="4" t="str">
        <f t="shared" si="49"/>
        <v/>
      </c>
      <c r="DT29" s="4" t="str">
        <f t="shared" si="49"/>
        <v/>
      </c>
      <c r="DU29" s="4" t="str">
        <f t="shared" si="49"/>
        <v/>
      </c>
      <c r="DV29" s="4" t="str">
        <f t="shared" si="49"/>
        <v/>
      </c>
      <c r="DW29" s="4" t="str">
        <f t="shared" si="49"/>
        <v/>
      </c>
      <c r="DX29" s="4" t="str">
        <f t="shared" si="49"/>
        <v/>
      </c>
      <c r="DY29" s="4" t="str">
        <f t="shared" si="49"/>
        <v/>
      </c>
      <c r="DZ29" s="4">
        <f t="shared" si="49"/>
        <v>19.229308160005711</v>
      </c>
      <c r="EA29" s="4" t="str">
        <f t="shared" ref="EA29:FF29" si="50">IF(ISNUMBER(EA46),EA51+EA52+EA53+EA54,"")</f>
        <v/>
      </c>
      <c r="EB29" s="4" t="str">
        <f t="shared" si="50"/>
        <v/>
      </c>
      <c r="EC29" s="4" t="str">
        <f t="shared" si="50"/>
        <v/>
      </c>
      <c r="ED29" s="4" t="str">
        <f t="shared" si="50"/>
        <v/>
      </c>
      <c r="EE29" s="4" t="str">
        <f t="shared" si="50"/>
        <v/>
      </c>
      <c r="EF29" s="4" t="str">
        <f t="shared" si="50"/>
        <v/>
      </c>
      <c r="EG29" s="4" t="str">
        <f t="shared" si="50"/>
        <v/>
      </c>
      <c r="EH29" s="4">
        <f t="shared" si="50"/>
        <v>16.802865816581331</v>
      </c>
      <c r="EI29" s="4" t="str">
        <f t="shared" si="50"/>
        <v/>
      </c>
      <c r="EJ29" s="4" t="str">
        <f t="shared" si="50"/>
        <v/>
      </c>
      <c r="EK29" s="4" t="str">
        <f t="shared" si="50"/>
        <v/>
      </c>
      <c r="EL29" s="4" t="str">
        <f t="shared" si="50"/>
        <v/>
      </c>
      <c r="EM29" s="4" t="str">
        <f t="shared" si="50"/>
        <v/>
      </c>
      <c r="EN29" s="4" t="str">
        <f t="shared" si="50"/>
        <v/>
      </c>
      <c r="EO29" s="4" t="str">
        <f t="shared" si="50"/>
        <v/>
      </c>
      <c r="EP29" s="4" t="str">
        <f t="shared" si="50"/>
        <v/>
      </c>
      <c r="EQ29" s="4" t="str">
        <f t="shared" si="50"/>
        <v/>
      </c>
      <c r="ER29" s="4" t="str">
        <f t="shared" si="50"/>
        <v/>
      </c>
      <c r="ES29" s="4" t="str">
        <f t="shared" si="50"/>
        <v/>
      </c>
      <c r="ET29" s="4" t="str">
        <f t="shared" si="50"/>
        <v/>
      </c>
      <c r="EU29" s="4" t="str">
        <f t="shared" si="50"/>
        <v/>
      </c>
      <c r="EV29" s="4" t="str">
        <f t="shared" si="50"/>
        <v/>
      </c>
      <c r="EW29" s="4" t="str">
        <f t="shared" si="50"/>
        <v/>
      </c>
      <c r="EX29" s="4" t="str">
        <f t="shared" si="50"/>
        <v/>
      </c>
      <c r="EY29" s="4" t="str">
        <f t="shared" si="50"/>
        <v/>
      </c>
      <c r="EZ29" s="4" t="str">
        <f t="shared" si="50"/>
        <v/>
      </c>
      <c r="FA29" s="4" t="str">
        <f t="shared" si="50"/>
        <v/>
      </c>
      <c r="FB29" s="4" t="str">
        <f t="shared" si="50"/>
        <v/>
      </c>
      <c r="FC29" s="4" t="str">
        <f t="shared" si="50"/>
        <v/>
      </c>
      <c r="FD29" s="4" t="str">
        <f t="shared" si="50"/>
        <v/>
      </c>
      <c r="FE29" s="4" t="str">
        <f t="shared" si="50"/>
        <v/>
      </c>
      <c r="FF29" s="4" t="str">
        <f t="shared" si="50"/>
        <v/>
      </c>
      <c r="FG29" s="4" t="str">
        <f t="shared" ref="FG29:FS29" si="51">IF(ISNUMBER(FG46),FG51+FG52+FG53+FG54,"")</f>
        <v/>
      </c>
      <c r="FH29" s="4">
        <f t="shared" si="51"/>
        <v>20.236027287489001</v>
      </c>
      <c r="FI29" s="4" t="str">
        <f t="shared" si="51"/>
        <v/>
      </c>
      <c r="FJ29" s="4" t="str">
        <f t="shared" si="51"/>
        <v/>
      </c>
      <c r="FK29" s="4" t="str">
        <f t="shared" si="51"/>
        <v/>
      </c>
      <c r="FL29" s="4" t="str">
        <f t="shared" si="51"/>
        <v/>
      </c>
      <c r="FM29" s="4" t="str">
        <f t="shared" si="51"/>
        <v/>
      </c>
      <c r="FN29" s="4" t="str">
        <f t="shared" si="51"/>
        <v/>
      </c>
      <c r="FO29" s="4" t="str">
        <f t="shared" si="51"/>
        <v/>
      </c>
      <c r="FP29" s="4" t="str">
        <f t="shared" si="51"/>
        <v/>
      </c>
      <c r="FQ29" s="4" t="str">
        <f t="shared" si="51"/>
        <v/>
      </c>
      <c r="FR29" s="4" t="str">
        <f t="shared" si="51"/>
        <v/>
      </c>
      <c r="FS29" s="4" t="str">
        <f t="shared" si="51"/>
        <v/>
      </c>
    </row>
    <row r="30" spans="1:256" x14ac:dyDescent="0.25">
      <c r="A30" t="s">
        <v>77</v>
      </c>
      <c r="B30" s="10" t="s">
        <v>8</v>
      </c>
      <c r="C30" s="54">
        <f>'Raw Data'!E228</f>
        <v>6</v>
      </c>
      <c r="D30" s="4">
        <f t="shared" ref="D30:AI30" si="52">IF(D6=$B77,D28,(IF(C30+D17-D25-D35&gt;0,C30+D17-D25-D35+(D6-C6)*(IF(D6&lt;=150,D59/150,D59/300)),0)))</f>
        <v>7.036511572234037</v>
      </c>
      <c r="E30" s="4">
        <f t="shared" si="52"/>
        <v>7.8000898547757425</v>
      </c>
      <c r="F30" s="4">
        <f t="shared" si="52"/>
        <v>8.4483186980556937</v>
      </c>
      <c r="G30" s="4">
        <f t="shared" si="52"/>
        <v>9.0227132371282153</v>
      </c>
      <c r="H30" s="4">
        <f t="shared" si="52"/>
        <v>9.43537625576929</v>
      </c>
      <c r="I30" s="4">
        <f t="shared" si="52"/>
        <v>9.7017427280709718</v>
      </c>
      <c r="J30" s="4">
        <f t="shared" si="52"/>
        <v>9.0888031418517095</v>
      </c>
      <c r="K30" s="4">
        <f t="shared" si="52"/>
        <v>9.5666654684416255</v>
      </c>
      <c r="L30" s="4">
        <f t="shared" si="52"/>
        <v>9.8515771494250437</v>
      </c>
      <c r="M30" s="4">
        <f t="shared" si="52"/>
        <v>10.175668512105466</v>
      </c>
      <c r="N30" s="4">
        <f t="shared" si="52"/>
        <v>10.846019022479176</v>
      </c>
      <c r="O30" s="4">
        <f t="shared" si="52"/>
        <v>11.540793825721119</v>
      </c>
      <c r="P30" s="4">
        <f t="shared" si="52"/>
        <v>12.389859030367587</v>
      </c>
      <c r="Q30" s="4">
        <f t="shared" si="52"/>
        <v>13.361962333753503</v>
      </c>
      <c r="R30" s="4">
        <f t="shared" si="52"/>
        <v>13.682773934636433</v>
      </c>
      <c r="S30" s="4">
        <f t="shared" si="52"/>
        <v>12.477645784133903</v>
      </c>
      <c r="T30" s="4">
        <f t="shared" si="52"/>
        <v>14.052274333439492</v>
      </c>
      <c r="U30" s="4">
        <f t="shared" si="52"/>
        <v>15.828284011788154</v>
      </c>
      <c r="V30" s="4">
        <f t="shared" si="52"/>
        <v>17.110868738821214</v>
      </c>
      <c r="W30" s="4">
        <f t="shared" si="52"/>
        <v>18.328930873839266</v>
      </c>
      <c r="X30" s="4">
        <f t="shared" si="52"/>
        <v>19.803875711922807</v>
      </c>
      <c r="Y30" s="4">
        <f t="shared" si="52"/>
        <v>19.27809529447029</v>
      </c>
      <c r="Z30" s="4">
        <f t="shared" si="52"/>
        <v>19.893989581125698</v>
      </c>
      <c r="AA30" s="4">
        <f t="shared" si="52"/>
        <v>21.148896633604501</v>
      </c>
      <c r="AB30" s="4">
        <f t="shared" si="52"/>
        <v>5.6436703810669755</v>
      </c>
      <c r="AC30" s="4">
        <f t="shared" si="52"/>
        <v>7.8025745437689391</v>
      </c>
      <c r="AD30" s="4">
        <f t="shared" si="52"/>
        <v>9.8779561592065068</v>
      </c>
      <c r="AE30" s="4">
        <f t="shared" si="52"/>
        <v>11.986108600469706</v>
      </c>
      <c r="AF30" s="4">
        <f t="shared" si="52"/>
        <v>15.037223056899784</v>
      </c>
      <c r="AG30" s="4">
        <f t="shared" si="52"/>
        <v>18.082478816571115</v>
      </c>
      <c r="AH30" s="4">
        <f t="shared" si="52"/>
        <v>3.4361976882149534</v>
      </c>
      <c r="AI30" s="4">
        <f t="shared" si="52"/>
        <v>6.5192356586982569</v>
      </c>
      <c r="AJ30" s="4">
        <f t="shared" ref="AJ30:BO30" si="53">IF(AJ6=$B77,AJ28,(IF(AI30+AJ17-AJ25-AJ35&gt;0,AI30+AJ17-AJ25-AJ35+(AJ6-AI6)*(IF(AJ6&lt;=150,AJ59/150,AJ59/300)),0)))</f>
        <v>8.9687985211481411</v>
      </c>
      <c r="AK30" s="4">
        <f t="shared" si="53"/>
        <v>11.155092276448485</v>
      </c>
      <c r="AL30" s="4">
        <f t="shared" si="53"/>
        <v>13.360921778332916</v>
      </c>
      <c r="AM30" s="4">
        <f t="shared" si="53"/>
        <v>15.949897623216835</v>
      </c>
      <c r="AN30" s="4">
        <f t="shared" si="53"/>
        <v>19.653308968065193</v>
      </c>
      <c r="AO30" s="4">
        <f t="shared" si="53"/>
        <v>5.4550195120052152</v>
      </c>
      <c r="AP30" s="4">
        <f t="shared" si="53"/>
        <v>8.4038914096694555</v>
      </c>
      <c r="AQ30" s="4">
        <f t="shared" si="53"/>
        <v>11.384423531904291</v>
      </c>
      <c r="AR30" s="4">
        <f t="shared" si="53"/>
        <v>14.753518536654488</v>
      </c>
      <c r="AS30" s="4">
        <f t="shared" si="53"/>
        <v>18.505980475223911</v>
      </c>
      <c r="AT30" s="4">
        <f t="shared" si="53"/>
        <v>22.238756994002252</v>
      </c>
      <c r="AU30" s="4">
        <f t="shared" si="53"/>
        <v>12.552292507483868</v>
      </c>
      <c r="AV30" s="4">
        <f t="shared" si="53"/>
        <v>18.468887120501286</v>
      </c>
      <c r="AW30" s="4">
        <f t="shared" si="53"/>
        <v>23.688230581873523</v>
      </c>
      <c r="AX30" s="4">
        <f t="shared" si="53"/>
        <v>28.254693520386663</v>
      </c>
      <c r="AY30" s="4">
        <f t="shared" si="53"/>
        <v>33.046712363365714</v>
      </c>
      <c r="AZ30" s="4">
        <f t="shared" si="53"/>
        <v>23.587762496660066</v>
      </c>
      <c r="BA30" s="4">
        <f t="shared" si="53"/>
        <v>29.088729796902829</v>
      </c>
      <c r="BB30" s="4">
        <f t="shared" si="53"/>
        <v>34.800287972098857</v>
      </c>
      <c r="BC30" s="4">
        <f t="shared" si="53"/>
        <v>41.251816397078876</v>
      </c>
      <c r="BD30" s="4">
        <f t="shared" si="53"/>
        <v>22.674198572968177</v>
      </c>
      <c r="BE30" s="4">
        <f t="shared" si="53"/>
        <v>28.598773585266382</v>
      </c>
      <c r="BF30" s="4">
        <f t="shared" si="53"/>
        <v>34.365993722864275</v>
      </c>
      <c r="BG30" s="4">
        <f t="shared" si="53"/>
        <v>41.190697954234487</v>
      </c>
      <c r="BH30" s="4">
        <f t="shared" si="53"/>
        <v>48.579425889430169</v>
      </c>
      <c r="BI30" s="4">
        <f t="shared" si="53"/>
        <v>24.872891696050182</v>
      </c>
      <c r="BJ30" s="4">
        <f t="shared" si="53"/>
        <v>35.860475676468148</v>
      </c>
      <c r="BK30" s="4">
        <f t="shared" si="53"/>
        <v>42.86273193435575</v>
      </c>
      <c r="BL30" s="4">
        <f t="shared" si="53"/>
        <v>42.658931024210226</v>
      </c>
      <c r="BM30" s="4">
        <f t="shared" si="53"/>
        <v>41.663053949516303</v>
      </c>
      <c r="BN30" s="4">
        <f t="shared" si="53"/>
        <v>47.711129722875363</v>
      </c>
      <c r="BO30" s="4">
        <f t="shared" si="53"/>
        <v>31.071340857962536</v>
      </c>
      <c r="BP30" s="4">
        <f t="shared" ref="BP30:CU30" si="54">IF(BP6=$B77,BP28,(IF(BO30+BP17-BP25-BP35&gt;0,BO30+BP17-BP25-BP35+(BP6-BO6)*(IF(BP6&lt;=150,BP59/150,BP59/300)),0)))</f>
        <v>40.743378744642072</v>
      </c>
      <c r="BQ30" s="4">
        <f t="shared" si="54"/>
        <v>45.395295901748042</v>
      </c>
      <c r="BR30" s="4">
        <f t="shared" si="54"/>
        <v>35.013447011363738</v>
      </c>
      <c r="BS30" s="4">
        <f t="shared" si="54"/>
        <v>41.578299076510071</v>
      </c>
      <c r="BT30" s="4">
        <f t="shared" si="54"/>
        <v>47.089169704420151</v>
      </c>
      <c r="BU30" s="4">
        <f t="shared" si="54"/>
        <v>54.244377337945465</v>
      </c>
      <c r="BV30" s="4">
        <f t="shared" si="54"/>
        <v>60.940428782505933</v>
      </c>
      <c r="BW30" s="4">
        <f t="shared" si="54"/>
        <v>34.246357940975557</v>
      </c>
      <c r="BX30" s="4">
        <f t="shared" si="54"/>
        <v>37.821845420692277</v>
      </c>
      <c r="BY30" s="4">
        <f t="shared" si="54"/>
        <v>44.570444472674623</v>
      </c>
      <c r="BZ30" s="4">
        <f t="shared" si="54"/>
        <v>49.027772925291735</v>
      </c>
      <c r="CA30" s="4">
        <f t="shared" si="54"/>
        <v>51.743187925760409</v>
      </c>
      <c r="CB30" s="4">
        <f t="shared" si="54"/>
        <v>17.824180117507822</v>
      </c>
      <c r="CC30" s="4">
        <f t="shared" si="54"/>
        <v>23.90339906084759</v>
      </c>
      <c r="CD30" s="4">
        <f t="shared" si="54"/>
        <v>30.659117711218606</v>
      </c>
      <c r="CE30" s="4">
        <f t="shared" si="54"/>
        <v>36.113662350359157</v>
      </c>
      <c r="CF30" s="4">
        <f t="shared" si="54"/>
        <v>17.459993735385076</v>
      </c>
      <c r="CG30" s="4">
        <f t="shared" si="54"/>
        <v>5.0221512124384393</v>
      </c>
      <c r="CH30" s="4">
        <f t="shared" si="54"/>
        <v>10.372767018571173</v>
      </c>
      <c r="CI30" s="4">
        <f t="shared" si="54"/>
        <v>16.48267268066094</v>
      </c>
      <c r="CJ30" s="4">
        <f t="shared" si="54"/>
        <v>22.594647434547582</v>
      </c>
      <c r="CK30" s="4">
        <f t="shared" si="54"/>
        <v>6.6107385130837155</v>
      </c>
      <c r="CL30" s="4">
        <f t="shared" si="54"/>
        <v>9.8452499643580502</v>
      </c>
      <c r="CM30" s="4">
        <f t="shared" si="54"/>
        <v>45.640905400389357</v>
      </c>
      <c r="CN30" s="4">
        <f t="shared" si="54"/>
        <v>51.316735020750684</v>
      </c>
      <c r="CO30" s="4">
        <f t="shared" si="54"/>
        <v>55.694335020750685</v>
      </c>
      <c r="CP30" s="4">
        <f t="shared" si="54"/>
        <v>34.671617244259657</v>
      </c>
      <c r="CQ30" s="4">
        <f t="shared" si="54"/>
        <v>39.337217244259655</v>
      </c>
      <c r="CR30" s="4">
        <f t="shared" si="54"/>
        <v>44.262017244259653</v>
      </c>
      <c r="CS30" s="4">
        <f t="shared" si="54"/>
        <v>49.474817244259654</v>
      </c>
      <c r="CT30" s="4">
        <f t="shared" si="54"/>
        <v>44.986134441711883</v>
      </c>
      <c r="CU30" s="4">
        <f t="shared" si="54"/>
        <v>50.659734441711883</v>
      </c>
      <c r="CV30" s="4">
        <f t="shared" ref="CV30:EA30" si="55">IF(CV6=$B77,CV28,(IF(CU30+CV17-CV25-CV35&gt;0,CU30+CV17-CV25-CV35+(CV6-CU6)*(IF(CV6&lt;=150,CV59/150,CV59/300)),0)))</f>
        <v>56.054934441711886</v>
      </c>
      <c r="CW30" s="4">
        <f t="shared" si="55"/>
        <v>62.451930901672824</v>
      </c>
      <c r="CX30" s="4">
        <f t="shared" si="55"/>
        <v>68.59648505298631</v>
      </c>
      <c r="CY30" s="4">
        <f t="shared" si="55"/>
        <v>50.952173496860034</v>
      </c>
      <c r="CZ30" s="4">
        <f t="shared" si="55"/>
        <v>49.19568276199675</v>
      </c>
      <c r="DA30" s="4">
        <f t="shared" si="55"/>
        <v>54.509814536899093</v>
      </c>
      <c r="DB30" s="4">
        <f t="shared" si="55"/>
        <v>59.52087334427214</v>
      </c>
      <c r="DC30" s="4">
        <f t="shared" si="55"/>
        <v>64.614681632846356</v>
      </c>
      <c r="DD30" s="4">
        <f t="shared" si="55"/>
        <v>53.980075146121202</v>
      </c>
      <c r="DE30" s="4">
        <f t="shared" si="55"/>
        <v>59.849045330447375</v>
      </c>
      <c r="DF30" s="4">
        <f t="shared" si="55"/>
        <v>64.763960641129941</v>
      </c>
      <c r="DG30" s="4">
        <f t="shared" si="55"/>
        <v>70.992287541236422</v>
      </c>
      <c r="DH30" s="4">
        <f t="shared" si="55"/>
        <v>56.785830002083138</v>
      </c>
      <c r="DI30" s="4">
        <f t="shared" si="55"/>
        <v>62.248126539160566</v>
      </c>
      <c r="DJ30" s="4">
        <f t="shared" si="55"/>
        <v>67.206603860814809</v>
      </c>
      <c r="DK30" s="4">
        <f t="shared" si="55"/>
        <v>71.922535134648413</v>
      </c>
      <c r="DL30" s="4">
        <f t="shared" si="55"/>
        <v>75.804304030109691</v>
      </c>
      <c r="DM30" s="4">
        <f t="shared" si="55"/>
        <v>79.570470031967858</v>
      </c>
      <c r="DN30" s="4">
        <f t="shared" si="55"/>
        <v>68.280120800498892</v>
      </c>
      <c r="DO30" s="4">
        <f t="shared" si="55"/>
        <v>73.73549101489165</v>
      </c>
      <c r="DP30" s="4">
        <f t="shared" si="55"/>
        <v>77.578086207988378</v>
      </c>
      <c r="DQ30" s="4">
        <f t="shared" si="55"/>
        <v>81.591068686473164</v>
      </c>
      <c r="DR30" s="4">
        <f t="shared" si="55"/>
        <v>59.34665979431729</v>
      </c>
      <c r="DS30" s="4">
        <f t="shared" si="55"/>
        <v>57.238771646323286</v>
      </c>
      <c r="DT30" s="4">
        <f t="shared" si="55"/>
        <v>53.053236406299149</v>
      </c>
      <c r="DU30" s="4">
        <f t="shared" si="55"/>
        <v>46.295792164246265</v>
      </c>
      <c r="DV30" s="4">
        <f t="shared" si="55"/>
        <v>42.501566653552899</v>
      </c>
      <c r="DW30" s="4">
        <f t="shared" si="55"/>
        <v>40.773909984502254</v>
      </c>
      <c r="DX30" s="4">
        <f t="shared" si="55"/>
        <v>29.991114037564842</v>
      </c>
      <c r="DY30" s="4">
        <f t="shared" si="55"/>
        <v>31.599447389068875</v>
      </c>
      <c r="DZ30" s="4">
        <f t="shared" si="55"/>
        <v>34.307541692516075</v>
      </c>
      <c r="EA30" s="4">
        <f t="shared" si="55"/>
        <v>37.088800767241722</v>
      </c>
      <c r="EB30" s="4">
        <f t="shared" ref="EB30:FG30" si="56">IF(EB6=$B77,EB28,(IF(EA30+EB17-EB25-EB35&gt;0,EA30+EB17-EB25-EB35+(EB6-EA6)*(IF(EB6&lt;=150,EB59/150,EB59/300)),0)))</f>
        <v>39.279101646147971</v>
      </c>
      <c r="EC30" s="4">
        <f t="shared" si="56"/>
        <v>41.188851716610273</v>
      </c>
      <c r="ED30" s="4">
        <f t="shared" si="56"/>
        <v>43.593656051477659</v>
      </c>
      <c r="EE30" s="4">
        <f t="shared" si="56"/>
        <v>42.674882483592306</v>
      </c>
      <c r="EF30" s="4">
        <f t="shared" si="56"/>
        <v>35.810357402031613</v>
      </c>
      <c r="EG30" s="4">
        <f t="shared" si="56"/>
        <v>38.030463343274938</v>
      </c>
      <c r="EH30" s="4">
        <f t="shared" si="56"/>
        <v>39.978645659993504</v>
      </c>
      <c r="EI30" s="4">
        <f t="shared" si="56"/>
        <v>41.498799769576863</v>
      </c>
      <c r="EJ30" s="4">
        <f t="shared" si="56"/>
        <v>40.22242100534627</v>
      </c>
      <c r="EK30" s="4">
        <f t="shared" si="56"/>
        <v>41.384358291288109</v>
      </c>
      <c r="EL30" s="4">
        <f t="shared" si="56"/>
        <v>42.545660020431541</v>
      </c>
      <c r="EM30" s="4">
        <f t="shared" si="56"/>
        <v>43.544699614136789</v>
      </c>
      <c r="EN30" s="4">
        <f t="shared" si="56"/>
        <v>44.633148436275178</v>
      </c>
      <c r="EO30" s="4">
        <f t="shared" si="56"/>
        <v>45.689974685539696</v>
      </c>
      <c r="EP30" s="4">
        <f t="shared" si="56"/>
        <v>46.337844486541094</v>
      </c>
      <c r="EQ30" s="4">
        <f t="shared" si="56"/>
        <v>45.648297018630046</v>
      </c>
      <c r="ER30" s="4">
        <f t="shared" si="56"/>
        <v>46.50076791725828</v>
      </c>
      <c r="ES30" s="4">
        <f t="shared" si="56"/>
        <v>47.011265856844922</v>
      </c>
      <c r="ET30" s="4">
        <f t="shared" si="56"/>
        <v>47.573529786688823</v>
      </c>
      <c r="EU30" s="4">
        <f t="shared" si="56"/>
        <v>48.254769963843366</v>
      </c>
      <c r="EV30" s="4">
        <f t="shared" si="56"/>
        <v>48.844227165801065</v>
      </c>
      <c r="EW30" s="4">
        <f t="shared" si="56"/>
        <v>48.091688538414971</v>
      </c>
      <c r="EX30" s="4">
        <f t="shared" si="56"/>
        <v>48.742593789917962</v>
      </c>
      <c r="EY30" s="4">
        <f t="shared" si="56"/>
        <v>49.088744200093288</v>
      </c>
      <c r="EZ30" s="4">
        <f t="shared" si="56"/>
        <v>49.511487019879361</v>
      </c>
      <c r="FA30" s="4">
        <f t="shared" si="56"/>
        <v>49.56122580252363</v>
      </c>
      <c r="FB30" s="4">
        <f t="shared" si="56"/>
        <v>49.958711368662854</v>
      </c>
      <c r="FC30" s="4">
        <f t="shared" si="56"/>
        <v>50.297257537467026</v>
      </c>
      <c r="FD30" s="4">
        <f t="shared" si="56"/>
        <v>50.535568875891705</v>
      </c>
      <c r="FE30" s="4">
        <f t="shared" si="56"/>
        <v>49.303225315434474</v>
      </c>
      <c r="FF30" s="4">
        <f t="shared" si="56"/>
        <v>49.647376764637968</v>
      </c>
      <c r="FG30" s="4">
        <f t="shared" si="56"/>
        <v>49.157933235985773</v>
      </c>
      <c r="FH30" s="4">
        <f t="shared" ref="FH30:FS30" si="57">IF(FH6=$B77,FH28,(IF(FG30+FH17-FH25-FH35&gt;0,FG30+FH17-FH25-FH35+(FH6-FG6)*(IF(FH6&lt;=150,FH59/150,FH59/300)),0)))</f>
        <v>49.64166015468313</v>
      </c>
      <c r="FI30" s="4">
        <f t="shared" si="57"/>
        <v>50.095294154507656</v>
      </c>
      <c r="FJ30" s="4">
        <f t="shared" si="57"/>
        <v>50.495460677964232</v>
      </c>
      <c r="FK30" s="4">
        <f t="shared" si="57"/>
        <v>50.726282788140317</v>
      </c>
      <c r="FL30" s="4">
        <f t="shared" si="57"/>
        <v>51.076648057324427</v>
      </c>
      <c r="FM30" s="4">
        <f t="shared" si="57"/>
        <v>51.454323006493588</v>
      </c>
      <c r="FN30" s="4">
        <f t="shared" si="57"/>
        <v>51.869147873742122</v>
      </c>
      <c r="FO30" s="4">
        <f t="shared" si="57"/>
        <v>51.903398585391777</v>
      </c>
      <c r="FP30" s="4">
        <f t="shared" si="57"/>
        <v>51.969241193009154</v>
      </c>
      <c r="FQ30" s="4">
        <f t="shared" si="57"/>
        <v>52.098218369556207</v>
      </c>
      <c r="FR30" s="4">
        <f t="shared" si="57"/>
        <v>52.40664476163461</v>
      </c>
      <c r="FS30" s="4">
        <f t="shared" si="57"/>
        <v>52.911899626327298</v>
      </c>
    </row>
    <row r="31" spans="1:256" x14ac:dyDescent="0.25">
      <c r="A31" t="s">
        <v>39</v>
      </c>
      <c r="B31" s="10" t="s">
        <v>8</v>
      </c>
      <c r="C31" s="4"/>
      <c r="D31" s="4" t="str">
        <f t="shared" ref="D31:AI31" si="58">IF(ISNUMBER(D46),D58,"")</f>
        <v/>
      </c>
      <c r="E31" s="4" t="str">
        <f t="shared" si="58"/>
        <v/>
      </c>
      <c r="F31" s="4" t="str">
        <f t="shared" si="58"/>
        <v/>
      </c>
      <c r="G31" s="4" t="str">
        <f t="shared" si="58"/>
        <v/>
      </c>
      <c r="H31" s="4" t="str">
        <f t="shared" si="58"/>
        <v/>
      </c>
      <c r="I31" s="4" t="str">
        <f t="shared" si="58"/>
        <v/>
      </c>
      <c r="J31" s="4" t="str">
        <f t="shared" si="58"/>
        <v/>
      </c>
      <c r="K31" s="4" t="str">
        <f t="shared" si="58"/>
        <v/>
      </c>
      <c r="L31" s="4" t="str">
        <f t="shared" si="58"/>
        <v/>
      </c>
      <c r="M31" s="4" t="str">
        <f t="shared" si="58"/>
        <v/>
      </c>
      <c r="N31" s="4" t="str">
        <f t="shared" si="58"/>
        <v/>
      </c>
      <c r="O31" s="4" t="str">
        <f t="shared" si="58"/>
        <v/>
      </c>
      <c r="P31" s="4" t="str">
        <f t="shared" si="58"/>
        <v/>
      </c>
      <c r="Q31" s="4" t="str">
        <f t="shared" si="58"/>
        <v/>
      </c>
      <c r="R31" s="4" t="str">
        <f t="shared" si="58"/>
        <v/>
      </c>
      <c r="S31" s="4" t="str">
        <f t="shared" si="58"/>
        <v/>
      </c>
      <c r="T31" s="4" t="str">
        <f t="shared" si="58"/>
        <v/>
      </c>
      <c r="U31" s="4" t="str">
        <f t="shared" si="58"/>
        <v/>
      </c>
      <c r="V31" s="4" t="str">
        <f t="shared" si="58"/>
        <v/>
      </c>
      <c r="W31" s="4" t="str">
        <f t="shared" si="58"/>
        <v/>
      </c>
      <c r="X31" s="4" t="str">
        <f t="shared" si="58"/>
        <v/>
      </c>
      <c r="Y31" s="4" t="str">
        <f t="shared" si="58"/>
        <v/>
      </c>
      <c r="Z31" s="4" t="str">
        <f t="shared" si="58"/>
        <v/>
      </c>
      <c r="AA31" s="4">
        <f t="shared" si="58"/>
        <v>23.320931145737763</v>
      </c>
      <c r="AB31" s="4" t="str">
        <f t="shared" si="58"/>
        <v/>
      </c>
      <c r="AC31" s="4" t="str">
        <f t="shared" si="58"/>
        <v/>
      </c>
      <c r="AD31" s="4" t="str">
        <f t="shared" si="58"/>
        <v/>
      </c>
      <c r="AE31" s="4">
        <f t="shared" si="58"/>
        <v>21.014751819082658</v>
      </c>
      <c r="AF31" s="4" t="str">
        <f t="shared" si="58"/>
        <v/>
      </c>
      <c r="AG31" s="4">
        <f t="shared" si="58"/>
        <v>28.355623231192602</v>
      </c>
      <c r="AH31" s="4" t="str">
        <f t="shared" si="58"/>
        <v/>
      </c>
      <c r="AI31" s="4">
        <f t="shared" si="58"/>
        <v>2.0056788147023745</v>
      </c>
      <c r="AJ31" s="4" t="str">
        <f t="shared" ref="AJ31:BO31" si="59">IF(ISNUMBER(AJ46),AJ58,"")</f>
        <v/>
      </c>
      <c r="AK31" s="4" t="str">
        <f t="shared" si="59"/>
        <v/>
      </c>
      <c r="AL31" s="4" t="str">
        <f t="shared" si="59"/>
        <v/>
      </c>
      <c r="AM31" s="4" t="str">
        <f t="shared" si="59"/>
        <v/>
      </c>
      <c r="AN31" s="4">
        <f t="shared" si="59"/>
        <v>28.977924450602799</v>
      </c>
      <c r="AO31" s="4" t="str">
        <f t="shared" si="59"/>
        <v/>
      </c>
      <c r="AP31" s="4">
        <f t="shared" si="59"/>
        <v>10.33727314386134</v>
      </c>
      <c r="AQ31" s="4" t="str">
        <f t="shared" si="59"/>
        <v/>
      </c>
      <c r="AR31" s="4" t="str">
        <f t="shared" si="59"/>
        <v/>
      </c>
      <c r="AS31" s="4" t="str">
        <f t="shared" si="59"/>
        <v/>
      </c>
      <c r="AT31" s="4">
        <f t="shared" si="59"/>
        <v>42.776348125701951</v>
      </c>
      <c r="AU31" s="4" t="str">
        <f t="shared" si="59"/>
        <v/>
      </c>
      <c r="AV31" s="4">
        <f t="shared" si="59"/>
        <v>12.712956548567146</v>
      </c>
      <c r="AW31" s="4" t="str">
        <f t="shared" si="59"/>
        <v/>
      </c>
      <c r="AX31" s="4" t="str">
        <f t="shared" si="59"/>
        <v/>
      </c>
      <c r="AY31" s="4">
        <f t="shared" si="59"/>
        <v>48.195294219847696</v>
      </c>
      <c r="AZ31" s="4" t="str">
        <f t="shared" si="59"/>
        <v/>
      </c>
      <c r="BA31" s="4">
        <f t="shared" si="59"/>
        <v>19.412940608003542</v>
      </c>
      <c r="BB31" s="4" t="str">
        <f t="shared" si="59"/>
        <v/>
      </c>
      <c r="BC31" s="4">
        <f t="shared" si="59"/>
        <v>58.436765744014743</v>
      </c>
      <c r="BD31" s="4" t="str">
        <f t="shared" si="59"/>
        <v/>
      </c>
      <c r="BE31" s="4" t="str">
        <f t="shared" si="59"/>
        <v/>
      </c>
      <c r="BF31" s="4" t="str">
        <f t="shared" si="59"/>
        <v/>
      </c>
      <c r="BG31" s="4" t="str">
        <f t="shared" si="59"/>
        <v/>
      </c>
      <c r="BH31" s="4">
        <f t="shared" si="59"/>
        <v>40.091632804290803</v>
      </c>
      <c r="BI31" s="4" t="str">
        <f t="shared" si="59"/>
        <v/>
      </c>
      <c r="BJ31" s="4">
        <f t="shared" si="59"/>
        <v>36.459601816805993</v>
      </c>
      <c r="BK31" s="4" t="str">
        <f t="shared" si="59"/>
        <v/>
      </c>
      <c r="BL31" s="4" t="str">
        <f t="shared" si="59"/>
        <v/>
      </c>
      <c r="BM31" s="4">
        <f t="shared" si="59"/>
        <v>37.029770577979519</v>
      </c>
      <c r="BN31" s="4">
        <f t="shared" si="59"/>
        <v>45.972067538601586</v>
      </c>
      <c r="BO31" s="4" t="str">
        <f t="shared" si="59"/>
        <v/>
      </c>
      <c r="BP31" s="4">
        <f t="shared" ref="BP31:CU31" si="60">IF(ISNUMBER(BP46),BP58,"")</f>
        <v>15.37353528584638</v>
      </c>
      <c r="BQ31" s="4">
        <f t="shared" si="60"/>
        <v>35.114734581334332</v>
      </c>
      <c r="BR31" s="4" t="str">
        <f t="shared" si="60"/>
        <v/>
      </c>
      <c r="BS31" s="4" t="str">
        <f t="shared" si="60"/>
        <v/>
      </c>
      <c r="BT31" s="4" t="str">
        <f t="shared" si="60"/>
        <v/>
      </c>
      <c r="BU31" s="4" t="str">
        <f t="shared" si="60"/>
        <v/>
      </c>
      <c r="BV31" s="4">
        <f t="shared" si="60"/>
        <v>59.817742739175522</v>
      </c>
      <c r="BW31" s="4" t="str">
        <f t="shared" si="60"/>
        <v/>
      </c>
      <c r="BX31" s="4">
        <f t="shared" si="60"/>
        <v>17.09519047068801</v>
      </c>
      <c r="BY31" s="4" t="str">
        <f t="shared" si="60"/>
        <v/>
      </c>
      <c r="BZ31" s="4" t="str">
        <f t="shared" si="60"/>
        <v/>
      </c>
      <c r="CA31" s="4">
        <f t="shared" si="60"/>
        <v>42.360384732287898</v>
      </c>
      <c r="CB31" s="4" t="str">
        <f t="shared" si="60"/>
        <v/>
      </c>
      <c r="CC31" s="4">
        <f t="shared" si="60"/>
        <v>3.8789416676053898</v>
      </c>
      <c r="CD31" s="4" t="str">
        <f t="shared" si="60"/>
        <v/>
      </c>
      <c r="CE31" s="4">
        <f t="shared" si="60"/>
        <v>29.812717251213016</v>
      </c>
      <c r="CF31" s="4" t="str">
        <f t="shared" si="60"/>
        <v/>
      </c>
      <c r="CG31" s="4" t="str">
        <f t="shared" si="60"/>
        <v/>
      </c>
      <c r="CH31" s="4" t="str">
        <f t="shared" si="60"/>
        <v/>
      </c>
      <c r="CI31" s="4" t="str">
        <f t="shared" si="60"/>
        <v/>
      </c>
      <c r="CJ31" s="4">
        <f t="shared" si="60"/>
        <v>18.708818926165325</v>
      </c>
      <c r="CK31" s="4" t="str">
        <f t="shared" si="60"/>
        <v/>
      </c>
      <c r="CL31" s="4">
        <f t="shared" si="60"/>
        <v>2.9778036429475052</v>
      </c>
      <c r="CM31" s="4" t="str">
        <f t="shared" si="60"/>
        <v/>
      </c>
      <c r="CN31" s="4" t="str">
        <f t="shared" si="60"/>
        <v/>
      </c>
      <c r="CO31" s="4">
        <f t="shared" si="60"/>
        <v>44.324544552973691</v>
      </c>
      <c r="CP31" s="4" t="str">
        <f t="shared" si="60"/>
        <v/>
      </c>
      <c r="CQ31" s="4">
        <f t="shared" si="60"/>
        <v>7.7197989099587998</v>
      </c>
      <c r="CR31" s="4" t="str">
        <f t="shared" si="60"/>
        <v/>
      </c>
      <c r="CS31" s="4">
        <f t="shared" si="60"/>
        <v>30.553495255118399</v>
      </c>
      <c r="CT31" s="4" t="str">
        <f t="shared" si="60"/>
        <v/>
      </c>
      <c r="CU31" s="4" t="str">
        <f t="shared" si="60"/>
        <v/>
      </c>
      <c r="CV31" s="4" t="str">
        <f t="shared" ref="CV31:EA31" si="61">IF(ISNUMBER(CV46),CV58,"")</f>
        <v/>
      </c>
      <c r="CW31" s="4" t="str">
        <f t="shared" si="61"/>
        <v/>
      </c>
      <c r="CX31" s="4">
        <f t="shared" si="61"/>
        <v>65.094304868357398</v>
      </c>
      <c r="CY31" s="4" t="str">
        <f t="shared" si="61"/>
        <v/>
      </c>
      <c r="CZ31" s="4">
        <f t="shared" si="61"/>
        <v>26.884968659246027</v>
      </c>
      <c r="DA31" s="4" t="str">
        <f t="shared" si="61"/>
        <v/>
      </c>
      <c r="DB31" s="4" t="str">
        <f t="shared" si="61"/>
        <v/>
      </c>
      <c r="DC31" s="4">
        <f t="shared" si="61"/>
        <v>62.979042691734477</v>
      </c>
      <c r="DD31" s="4" t="str">
        <f t="shared" si="61"/>
        <v/>
      </c>
      <c r="DE31" s="4">
        <f t="shared" si="61"/>
        <v>36.948952609328032</v>
      </c>
      <c r="DF31" s="4" t="str">
        <f t="shared" si="61"/>
        <v/>
      </c>
      <c r="DG31" s="4">
        <f t="shared" si="61"/>
        <v>52.617877933034244</v>
      </c>
      <c r="DH31" s="4" t="str">
        <f t="shared" si="61"/>
        <v/>
      </c>
      <c r="DI31" s="4" t="str">
        <f t="shared" si="61"/>
        <v/>
      </c>
      <c r="DJ31" s="4" t="str">
        <f t="shared" si="61"/>
        <v/>
      </c>
      <c r="DK31" s="4" t="str">
        <f t="shared" si="61"/>
        <v/>
      </c>
      <c r="DL31" s="4" t="str">
        <f t="shared" si="61"/>
        <v/>
      </c>
      <c r="DM31" s="4">
        <f t="shared" si="61"/>
        <v>78.248857507357258</v>
      </c>
      <c r="DN31" s="4" t="str">
        <f t="shared" si="61"/>
        <v/>
      </c>
      <c r="DO31" s="4">
        <f t="shared" si="61"/>
        <v>54.849402728259378</v>
      </c>
      <c r="DP31" s="4" t="str">
        <f t="shared" si="61"/>
        <v/>
      </c>
      <c r="DQ31" s="4" t="str">
        <f t="shared" si="61"/>
        <v/>
      </c>
      <c r="DR31" s="4" t="str">
        <f t="shared" si="61"/>
        <v/>
      </c>
      <c r="DS31" s="4" t="str">
        <f t="shared" si="61"/>
        <v/>
      </c>
      <c r="DT31" s="4" t="str">
        <f t="shared" si="61"/>
        <v/>
      </c>
      <c r="DU31" s="4" t="str">
        <f t="shared" si="61"/>
        <v/>
      </c>
      <c r="DV31" s="4" t="str">
        <f t="shared" si="61"/>
        <v/>
      </c>
      <c r="DW31" s="4" t="str">
        <f t="shared" si="61"/>
        <v/>
      </c>
      <c r="DX31" s="4" t="str">
        <f t="shared" si="61"/>
        <v/>
      </c>
      <c r="DY31" s="4" t="str">
        <f t="shared" si="61"/>
        <v/>
      </c>
      <c r="DZ31" s="4">
        <f t="shared" si="61"/>
        <v>19.229308160005711</v>
      </c>
      <c r="EA31" s="4" t="str">
        <f t="shared" si="61"/>
        <v/>
      </c>
      <c r="EB31" s="4" t="str">
        <f t="shared" ref="EB31:FG31" si="62">IF(ISNUMBER(EB46),EB58,"")</f>
        <v/>
      </c>
      <c r="EC31" s="4" t="str">
        <f t="shared" si="62"/>
        <v/>
      </c>
      <c r="ED31" s="4" t="str">
        <f t="shared" si="62"/>
        <v/>
      </c>
      <c r="EE31" s="4" t="str">
        <f t="shared" si="62"/>
        <v/>
      </c>
      <c r="EF31" s="4" t="str">
        <f t="shared" si="62"/>
        <v/>
      </c>
      <c r="EG31" s="4" t="str">
        <f t="shared" si="62"/>
        <v/>
      </c>
      <c r="EH31" s="4">
        <f t="shared" si="62"/>
        <v>16.802865816581331</v>
      </c>
      <c r="EI31" s="4" t="str">
        <f t="shared" si="62"/>
        <v/>
      </c>
      <c r="EJ31" s="4" t="str">
        <f t="shared" si="62"/>
        <v/>
      </c>
      <c r="EK31" s="4" t="str">
        <f t="shared" si="62"/>
        <v/>
      </c>
      <c r="EL31" s="4" t="str">
        <f t="shared" si="62"/>
        <v/>
      </c>
      <c r="EM31" s="4" t="str">
        <f t="shared" si="62"/>
        <v/>
      </c>
      <c r="EN31" s="4" t="str">
        <f t="shared" si="62"/>
        <v/>
      </c>
      <c r="EO31" s="4" t="str">
        <f t="shared" si="62"/>
        <v/>
      </c>
      <c r="EP31" s="4" t="str">
        <f t="shared" si="62"/>
        <v/>
      </c>
      <c r="EQ31" s="4" t="str">
        <f t="shared" si="62"/>
        <v/>
      </c>
      <c r="ER31" s="4" t="str">
        <f t="shared" si="62"/>
        <v/>
      </c>
      <c r="ES31" s="4" t="str">
        <f t="shared" si="62"/>
        <v/>
      </c>
      <c r="ET31" s="4" t="str">
        <f t="shared" si="62"/>
        <v/>
      </c>
      <c r="EU31" s="4" t="str">
        <f t="shared" si="62"/>
        <v/>
      </c>
      <c r="EV31" s="4" t="str">
        <f t="shared" si="62"/>
        <v/>
      </c>
      <c r="EW31" s="4" t="str">
        <f t="shared" si="62"/>
        <v/>
      </c>
      <c r="EX31" s="4" t="str">
        <f t="shared" si="62"/>
        <v/>
      </c>
      <c r="EY31" s="4" t="str">
        <f t="shared" si="62"/>
        <v/>
      </c>
      <c r="EZ31" s="4" t="str">
        <f t="shared" si="62"/>
        <v/>
      </c>
      <c r="FA31" s="4" t="str">
        <f t="shared" si="62"/>
        <v/>
      </c>
      <c r="FB31" s="4" t="str">
        <f t="shared" si="62"/>
        <v/>
      </c>
      <c r="FC31" s="4" t="str">
        <f t="shared" si="62"/>
        <v/>
      </c>
      <c r="FD31" s="4" t="str">
        <f t="shared" si="62"/>
        <v/>
      </c>
      <c r="FE31" s="4" t="str">
        <f t="shared" si="62"/>
        <v/>
      </c>
      <c r="FF31" s="4" t="str">
        <f t="shared" si="62"/>
        <v/>
      </c>
      <c r="FG31" s="4" t="str">
        <f t="shared" si="62"/>
        <v/>
      </c>
      <c r="FH31" s="4">
        <f t="shared" ref="FH31:FS31" si="63">IF(ISNUMBER(FH46),FH58,"")</f>
        <v>20.236027287489001</v>
      </c>
      <c r="FI31" s="4" t="str">
        <f t="shared" si="63"/>
        <v/>
      </c>
      <c r="FJ31" s="4" t="str">
        <f t="shared" si="63"/>
        <v/>
      </c>
      <c r="FK31" s="4" t="str">
        <f t="shared" si="63"/>
        <v/>
      </c>
      <c r="FL31" s="4" t="str">
        <f t="shared" si="63"/>
        <v/>
      </c>
      <c r="FM31" s="4" t="str">
        <f t="shared" si="63"/>
        <v/>
      </c>
      <c r="FN31" s="4" t="str">
        <f t="shared" si="63"/>
        <v/>
      </c>
      <c r="FO31" s="4" t="str">
        <f t="shared" si="63"/>
        <v/>
      </c>
      <c r="FP31" s="4" t="str">
        <f t="shared" si="63"/>
        <v/>
      </c>
      <c r="FQ31" s="4" t="str">
        <f t="shared" si="63"/>
        <v/>
      </c>
      <c r="FR31" s="4" t="str">
        <f t="shared" si="63"/>
        <v/>
      </c>
      <c r="FS31" s="4" t="str">
        <f t="shared" si="63"/>
        <v/>
      </c>
    </row>
    <row r="32" spans="1:256" ht="3.75" customHeight="1" x14ac:dyDescent="0.25">
      <c r="A32" s="14"/>
      <c r="B32" s="15"/>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c r="EN32" s="46"/>
      <c r="EO32" s="46"/>
      <c r="EP32" s="46"/>
      <c r="EQ32" s="46"/>
      <c r="ER32" s="46"/>
      <c r="ES32" s="46"/>
      <c r="ET32" s="46"/>
      <c r="EU32" s="46"/>
      <c r="EV32" s="46"/>
      <c r="EW32" s="46"/>
      <c r="EX32" s="46"/>
      <c r="EY32" s="46"/>
      <c r="EZ32" s="46"/>
      <c r="FA32" s="46"/>
      <c r="FB32" s="46"/>
      <c r="FC32" s="46"/>
      <c r="FD32" s="46"/>
      <c r="FE32" s="46"/>
      <c r="FF32" s="46"/>
      <c r="FG32" s="46"/>
      <c r="FH32" s="46"/>
      <c r="FI32" s="46"/>
      <c r="FJ32" s="46"/>
      <c r="FK32" s="46"/>
      <c r="FL32" s="46"/>
      <c r="FM32" s="46"/>
      <c r="FN32" s="46"/>
      <c r="FO32" s="46"/>
      <c r="FP32" s="46"/>
      <c r="FQ32" s="46"/>
      <c r="FR32" s="46"/>
      <c r="FS32" s="46"/>
      <c r="FT32" s="46"/>
      <c r="FU32" s="46"/>
      <c r="FV32" s="46"/>
      <c r="FW32" s="46"/>
      <c r="FX32" s="46"/>
      <c r="FY32" s="46"/>
      <c r="FZ32" s="46"/>
      <c r="GA32" s="46"/>
      <c r="GB32" s="46"/>
      <c r="GC32" s="46"/>
      <c r="GD32" s="46"/>
      <c r="GE32" s="46"/>
      <c r="GF32" s="46"/>
      <c r="GG32" s="46"/>
      <c r="GH32" s="46"/>
      <c r="GI32" s="46"/>
      <c r="GJ32" s="46"/>
      <c r="GK32" s="46"/>
      <c r="GL32" s="46"/>
      <c r="GM32" s="46"/>
      <c r="GN32" s="46"/>
      <c r="GO32" s="46"/>
      <c r="GP32" s="46"/>
      <c r="GQ32" s="46"/>
      <c r="GR32" s="46"/>
      <c r="GS32" s="46"/>
      <c r="GT32" s="46"/>
      <c r="GU32" s="46"/>
      <c r="GV32" s="46"/>
      <c r="GW32" s="46"/>
      <c r="GX32" s="46"/>
      <c r="GY32" s="46"/>
      <c r="GZ32" s="46"/>
      <c r="HA32" s="46"/>
      <c r="HB32" s="46"/>
      <c r="HC32" s="46"/>
      <c r="HD32" s="46"/>
      <c r="HE32" s="46"/>
      <c r="HF32" s="46"/>
      <c r="HG32" s="46"/>
      <c r="HH32" s="46"/>
      <c r="HI32" s="46"/>
      <c r="HJ32" s="46"/>
      <c r="HK32" s="46"/>
      <c r="HL32" s="46"/>
      <c r="HM32" s="46"/>
      <c r="HN32" s="46"/>
      <c r="HO32" s="46"/>
      <c r="HP32" s="46"/>
      <c r="HQ32" s="46"/>
      <c r="HR32" s="46"/>
      <c r="HS32" s="46"/>
      <c r="HT32" s="46"/>
      <c r="HU32" s="46"/>
      <c r="HV32" s="46"/>
      <c r="HW32" s="46"/>
      <c r="HX32" s="46"/>
      <c r="HY32" s="46"/>
      <c r="HZ32" s="46"/>
      <c r="IA32" s="46"/>
      <c r="IB32" s="46"/>
      <c r="IC32" s="46"/>
      <c r="ID32" s="46"/>
      <c r="IE32" s="46"/>
      <c r="IF32" s="46"/>
      <c r="IG32" s="46"/>
      <c r="IH32" s="46"/>
      <c r="II32" s="46"/>
      <c r="IJ32" s="46"/>
      <c r="IK32" s="46"/>
      <c r="IL32" s="46"/>
      <c r="IM32" s="46"/>
      <c r="IN32" s="46"/>
      <c r="IO32" s="46"/>
      <c r="IP32" s="46"/>
      <c r="IQ32" s="46"/>
      <c r="IR32" s="46"/>
      <c r="IS32" s="46"/>
      <c r="IT32" s="46"/>
      <c r="IU32" s="46"/>
      <c r="IV32" s="46"/>
    </row>
    <row r="33" spans="1:176" x14ac:dyDescent="0.25">
      <c r="A33" s="5" t="s">
        <v>12</v>
      </c>
      <c r="B33" s="8" t="s">
        <v>8</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row>
    <row r="34" spans="1:176" x14ac:dyDescent="0.25">
      <c r="A34" s="5" t="s">
        <v>13</v>
      </c>
      <c r="B34" s="8" t="s">
        <v>8</v>
      </c>
      <c r="C34" s="25">
        <f>'Raw Data'!B43</f>
        <v>0</v>
      </c>
      <c r="D34" s="25">
        <f>'Raw Data'!C43</f>
        <v>0</v>
      </c>
      <c r="E34" s="25">
        <f>'Raw Data'!D43</f>
        <v>0</v>
      </c>
      <c r="F34" s="25">
        <f>'Raw Data'!E43</f>
        <v>0</v>
      </c>
      <c r="G34" s="25">
        <f>'Raw Data'!F43</f>
        <v>0</v>
      </c>
      <c r="H34" s="25">
        <f>'Raw Data'!G43</f>
        <v>0</v>
      </c>
      <c r="I34" s="25">
        <f>'Raw Data'!H43</f>
        <v>0</v>
      </c>
      <c r="J34" s="25">
        <f>'Raw Data'!I43</f>
        <v>0</v>
      </c>
      <c r="K34" s="25">
        <f>'Raw Data'!J43</f>
        <v>0</v>
      </c>
      <c r="L34" s="25">
        <f>'Raw Data'!K43</f>
        <v>0</v>
      </c>
      <c r="M34" s="25">
        <f>'Raw Data'!L43</f>
        <v>0</v>
      </c>
      <c r="N34" s="25">
        <f>'Raw Data'!M43</f>
        <v>0</v>
      </c>
      <c r="O34" s="25">
        <f>'Raw Data'!N43</f>
        <v>0</v>
      </c>
      <c r="P34" s="25">
        <f>'Raw Data'!O43</f>
        <v>0</v>
      </c>
      <c r="Q34" s="25">
        <f>'Raw Data'!P43</f>
        <v>0</v>
      </c>
      <c r="R34" s="25">
        <f>'Raw Data'!Q43</f>
        <v>0</v>
      </c>
      <c r="S34" s="25">
        <f>'Raw Data'!R43</f>
        <v>0</v>
      </c>
      <c r="T34" s="25">
        <f>'Raw Data'!S43</f>
        <v>0</v>
      </c>
      <c r="U34" s="25">
        <f>'Raw Data'!T43</f>
        <v>0</v>
      </c>
      <c r="V34" s="25">
        <f>'Raw Data'!U43</f>
        <v>0</v>
      </c>
      <c r="W34" s="25">
        <f>'Raw Data'!V43</f>
        <v>0</v>
      </c>
      <c r="X34" s="25">
        <f>'Raw Data'!W43</f>
        <v>0</v>
      </c>
      <c r="Y34" s="25">
        <f>'Raw Data'!X43</f>
        <v>0</v>
      </c>
      <c r="Z34" s="25">
        <f>'Raw Data'!Y43</f>
        <v>0</v>
      </c>
      <c r="AA34" s="25">
        <f>'Raw Data'!Z43</f>
        <v>0</v>
      </c>
      <c r="AB34" s="25">
        <f>'Raw Data'!AA43</f>
        <v>20.254777070063696</v>
      </c>
      <c r="AC34" s="25">
        <f>'Raw Data'!AB43</f>
        <v>0</v>
      </c>
      <c r="AD34" s="25">
        <f>'Raw Data'!AC43</f>
        <v>0</v>
      </c>
      <c r="AE34" s="25">
        <f>'Raw Data'!AD43</f>
        <v>0</v>
      </c>
      <c r="AF34" s="25">
        <f>'Raw Data'!AE43</f>
        <v>0</v>
      </c>
      <c r="AG34" s="25">
        <f>'Raw Data'!AF43</f>
        <v>0</v>
      </c>
      <c r="AH34" s="25">
        <f>'Raw Data'!AG43</f>
        <v>20.191082802547772</v>
      </c>
      <c r="AI34" s="25">
        <f>'Raw Data'!AH43</f>
        <v>0</v>
      </c>
      <c r="AJ34" s="25">
        <f>'Raw Data'!AI43</f>
        <v>0</v>
      </c>
      <c r="AK34" s="25">
        <f>'Raw Data'!AJ43</f>
        <v>0</v>
      </c>
      <c r="AL34" s="25">
        <f>'Raw Data'!AK43</f>
        <v>0</v>
      </c>
      <c r="AM34" s="25">
        <f>'Raw Data'!AL43</f>
        <v>0</v>
      </c>
      <c r="AN34" s="25">
        <f>'Raw Data'!AM43</f>
        <v>0</v>
      </c>
      <c r="AO34" s="25">
        <f>'Raw Data'!AN43</f>
        <v>20.254777070063696</v>
      </c>
      <c r="AP34" s="25">
        <f>'Raw Data'!AO43</f>
        <v>0</v>
      </c>
      <c r="AQ34" s="25">
        <f>'Raw Data'!AP43</f>
        <v>0</v>
      </c>
      <c r="AR34" s="25">
        <f>'Raw Data'!AQ43</f>
        <v>0</v>
      </c>
      <c r="AS34" s="25">
        <f>'Raw Data'!AR43</f>
        <v>0</v>
      </c>
      <c r="AT34" s="25">
        <f>'Raw Data'!AS43</f>
        <v>0</v>
      </c>
      <c r="AU34" s="25">
        <f>'Raw Data'!AT43</f>
        <v>15.222929936305732</v>
      </c>
      <c r="AV34" s="25">
        <f>'Raw Data'!AU43</f>
        <v>0</v>
      </c>
      <c r="AW34" s="25">
        <f>'Raw Data'!AV43</f>
        <v>0</v>
      </c>
      <c r="AX34" s="25">
        <f>'Raw Data'!AW43</f>
        <v>0</v>
      </c>
      <c r="AY34" s="25">
        <f>'Raw Data'!AX43</f>
        <v>0</v>
      </c>
      <c r="AZ34" s="25">
        <f>'Raw Data'!AY43</f>
        <v>15.222929936305732</v>
      </c>
      <c r="BA34" s="25">
        <f>'Raw Data'!AZ43</f>
        <v>0</v>
      </c>
      <c r="BB34" s="25">
        <f>'Raw Data'!BA43</f>
        <v>0</v>
      </c>
      <c r="BC34" s="25">
        <f>'Raw Data'!BB43</f>
        <v>0</v>
      </c>
      <c r="BD34" s="25">
        <f>'Raw Data'!BC43</f>
        <v>20.764331210191084</v>
      </c>
      <c r="BE34" s="25">
        <f>'Raw Data'!BD43</f>
        <v>0</v>
      </c>
      <c r="BF34" s="25">
        <f>'Raw Data'!BE43</f>
        <v>0</v>
      </c>
      <c r="BG34" s="25">
        <f>'Raw Data'!BF43</f>
        <v>0</v>
      </c>
      <c r="BH34" s="25">
        <f>'Raw Data'!BG43</f>
        <v>0</v>
      </c>
      <c r="BI34" s="25">
        <f>'Raw Data'!BH43</f>
        <v>32.35668789808917</v>
      </c>
      <c r="BJ34" s="25">
        <f>'Raw Data'!BI43</f>
        <v>0</v>
      </c>
      <c r="BK34" s="25">
        <f>'Raw Data'!BJ43</f>
        <v>0</v>
      </c>
      <c r="BL34" s="25">
        <f>'Raw Data'!BK43</f>
        <v>0</v>
      </c>
      <c r="BM34" s="25">
        <f>'Raw Data'!BL43</f>
        <v>0</v>
      </c>
      <c r="BN34" s="25">
        <f>'Raw Data'!BM43</f>
        <v>0</v>
      </c>
      <c r="BO34" s="25">
        <f>'Raw Data'!BN43</f>
        <v>26.369426751592357</v>
      </c>
      <c r="BP34" s="25">
        <f>'Raw Data'!BO43</f>
        <v>0</v>
      </c>
      <c r="BQ34" s="25">
        <f>'Raw Data'!BP43</f>
        <v>0</v>
      </c>
      <c r="BR34" s="25">
        <f>'Raw Data'!BQ43</f>
        <v>15.286624203821656</v>
      </c>
      <c r="BS34" s="25">
        <f>'Raw Data'!BR43</f>
        <v>0</v>
      </c>
      <c r="BT34" s="25">
        <f>'Raw Data'!BS43</f>
        <v>0</v>
      </c>
      <c r="BU34" s="25">
        <f>'Raw Data'!BT43</f>
        <v>0</v>
      </c>
      <c r="BV34" s="25">
        <f>'Raw Data'!BU43</f>
        <v>0</v>
      </c>
      <c r="BW34" s="25">
        <f>'Raw Data'!BV43</f>
        <v>32.35668789808917</v>
      </c>
      <c r="BX34" s="25">
        <f>'Raw Data'!BW43</f>
        <v>0</v>
      </c>
      <c r="BY34" s="25">
        <f>'Raw Data'!BX43</f>
        <v>0</v>
      </c>
      <c r="BZ34" s="25">
        <f>'Raw Data'!BY43</f>
        <v>0</v>
      </c>
      <c r="CA34" s="25">
        <f>'Raw Data'!BZ43</f>
        <v>0</v>
      </c>
      <c r="CB34" s="25">
        <f>'Raw Data'!CA43</f>
        <v>36.369426751592357</v>
      </c>
      <c r="CC34" s="25">
        <f>'Raw Data'!CB43</f>
        <v>0</v>
      </c>
      <c r="CD34" s="25">
        <f>'Raw Data'!CC43</f>
        <v>0</v>
      </c>
      <c r="CE34" s="25">
        <f>'Raw Data'!CD43</f>
        <v>0</v>
      </c>
      <c r="CF34" s="25">
        <f>'Raw Data'!CE43</f>
        <v>25.28662420382166</v>
      </c>
      <c r="CG34" s="25">
        <f>'Raw Data'!CF43</f>
        <v>0</v>
      </c>
      <c r="CH34" s="25">
        <f>'Raw Data'!CG43</f>
        <v>0</v>
      </c>
      <c r="CI34" s="25">
        <f>'Raw Data'!CH43</f>
        <v>0</v>
      </c>
      <c r="CJ34" s="25">
        <f>'Raw Data'!CI43</f>
        <v>0</v>
      </c>
      <c r="CK34" s="25">
        <f>'Raw Data'!CJ43</f>
        <v>20.191082802547772</v>
      </c>
      <c r="CL34" s="25">
        <f>'Raw Data'!CK43</f>
        <v>0</v>
      </c>
      <c r="CM34" s="25">
        <f>'Raw Data'!CL43</f>
        <v>0</v>
      </c>
      <c r="CN34" s="25">
        <f>'Raw Data'!CM43</f>
        <v>0</v>
      </c>
      <c r="CO34" s="25">
        <f>'Raw Data'!CN43</f>
        <v>0</v>
      </c>
      <c r="CP34" s="25">
        <f>'Raw Data'!CO43</f>
        <v>20.509554140127392</v>
      </c>
      <c r="CQ34" s="25">
        <f>'Raw Data'!CP43</f>
        <v>0</v>
      </c>
      <c r="CR34" s="25">
        <f>'Raw Data'!CQ43</f>
        <v>0</v>
      </c>
      <c r="CS34" s="25">
        <f>'Raw Data'!CR43</f>
        <v>0</v>
      </c>
      <c r="CT34" s="25">
        <f>'Raw Data'!CS43</f>
        <v>10.19108280254777</v>
      </c>
      <c r="CU34" s="25">
        <f>'Raw Data'!CT43</f>
        <v>0</v>
      </c>
      <c r="CV34" s="25">
        <f>'Raw Data'!CU43</f>
        <v>0</v>
      </c>
      <c r="CW34" s="25">
        <f>'Raw Data'!CV43</f>
        <v>0</v>
      </c>
      <c r="CX34" s="25">
        <f>'Raw Data'!CW43</f>
        <v>0</v>
      </c>
      <c r="CY34" s="25">
        <f>'Raw Data'!CX43</f>
        <v>23.248407643312099</v>
      </c>
      <c r="CZ34" s="25">
        <f>'Raw Data'!CY43</f>
        <v>0</v>
      </c>
      <c r="DA34" s="25">
        <f>'Raw Data'!CZ43</f>
        <v>0</v>
      </c>
      <c r="DB34" s="25">
        <f>'Raw Data'!DA43</f>
        <v>0</v>
      </c>
      <c r="DC34" s="25">
        <f>'Raw Data'!DB43</f>
        <v>0</v>
      </c>
      <c r="DD34" s="25">
        <f>'Raw Data'!DC43</f>
        <v>16.305732484076437</v>
      </c>
      <c r="DE34" s="25">
        <f>'Raw Data'!DD43</f>
        <v>0</v>
      </c>
      <c r="DF34" s="25">
        <f>'Raw Data'!DE43</f>
        <v>0</v>
      </c>
      <c r="DG34" s="25">
        <f>'Raw Data'!DF43</f>
        <v>0</v>
      </c>
      <c r="DH34" s="25">
        <f>'Raw Data'!DG43</f>
        <v>18.280254777070063</v>
      </c>
      <c r="DI34" s="25">
        <f>'Raw Data'!DH43</f>
        <v>0</v>
      </c>
      <c r="DJ34" s="25">
        <f>'Raw Data'!DI43</f>
        <v>0</v>
      </c>
      <c r="DK34" s="25">
        <f>'Raw Data'!DJ43</f>
        <v>0</v>
      </c>
      <c r="DL34" s="25">
        <f>'Raw Data'!DK43</f>
        <v>0</v>
      </c>
      <c r="DM34" s="25">
        <f>'Raw Data'!DL43</f>
        <v>0</v>
      </c>
      <c r="DN34" s="25">
        <f>'Raw Data'!DM43</f>
        <v>15.222929936305732</v>
      </c>
      <c r="DO34" s="25">
        <f>'Raw Data'!DN43</f>
        <v>0</v>
      </c>
      <c r="DP34" s="25">
        <f>'Raw Data'!DO43</f>
        <v>0</v>
      </c>
      <c r="DQ34" s="25">
        <f>'Raw Data'!DP43</f>
        <v>0</v>
      </c>
      <c r="DR34" s="25">
        <f>'Raw Data'!DQ43</f>
        <v>0</v>
      </c>
      <c r="DS34" s="25">
        <f>'Raw Data'!DR43</f>
        <v>0</v>
      </c>
      <c r="DT34" s="25">
        <f>'Raw Data'!DS43</f>
        <v>0</v>
      </c>
      <c r="DU34" s="25">
        <f>'Raw Data'!DT43</f>
        <v>0</v>
      </c>
      <c r="DV34" s="25">
        <f>'Raw Data'!DU43</f>
        <v>0</v>
      </c>
      <c r="DW34" s="25">
        <f>'Raw Data'!DV43</f>
        <v>0</v>
      </c>
      <c r="DX34" s="25">
        <f>'Raw Data'!DW43</f>
        <v>0</v>
      </c>
      <c r="DY34" s="25">
        <f>'Raw Data'!DX43</f>
        <v>0</v>
      </c>
      <c r="DZ34" s="25">
        <f>'Raw Data'!DY43</f>
        <v>0</v>
      </c>
      <c r="EA34" s="25">
        <f>'Raw Data'!DZ43</f>
        <v>0</v>
      </c>
      <c r="EB34" s="25">
        <f>'Raw Data'!EA43</f>
        <v>0</v>
      </c>
      <c r="EC34" s="25">
        <f>'Raw Data'!EB43</f>
        <v>0</v>
      </c>
      <c r="ED34" s="25">
        <f>'Raw Data'!EC43</f>
        <v>0</v>
      </c>
      <c r="EE34" s="25">
        <f>'Raw Data'!ED43</f>
        <v>0</v>
      </c>
      <c r="EF34" s="25">
        <f>'Raw Data'!EE43</f>
        <v>0</v>
      </c>
      <c r="EG34" s="25">
        <f>'Raw Data'!EF43</f>
        <v>0</v>
      </c>
      <c r="EH34" s="25">
        <f>'Raw Data'!EG43</f>
        <v>0</v>
      </c>
      <c r="EI34" s="25">
        <f>'Raw Data'!EH43</f>
        <v>0</v>
      </c>
      <c r="EJ34" s="25">
        <f>'Raw Data'!EI43</f>
        <v>0</v>
      </c>
      <c r="EK34" s="25">
        <f>'Raw Data'!EJ43</f>
        <v>0</v>
      </c>
      <c r="EL34" s="25">
        <f>'Raw Data'!EK43</f>
        <v>0</v>
      </c>
      <c r="EM34" s="25">
        <f>'Raw Data'!EL43</f>
        <v>0</v>
      </c>
      <c r="EN34" s="25">
        <f>'Raw Data'!EM43</f>
        <v>0</v>
      </c>
      <c r="EO34" s="25">
        <f>'Raw Data'!EN43</f>
        <v>0</v>
      </c>
      <c r="EP34" s="25">
        <f>'Raw Data'!EO43</f>
        <v>0</v>
      </c>
      <c r="EQ34" s="25">
        <f>'Raw Data'!EP43</f>
        <v>0</v>
      </c>
      <c r="ER34" s="25">
        <f>'Raw Data'!EQ43</f>
        <v>0</v>
      </c>
      <c r="ES34" s="25">
        <f>'Raw Data'!ER43</f>
        <v>0</v>
      </c>
      <c r="ET34" s="25">
        <f>'Raw Data'!ES43</f>
        <v>0</v>
      </c>
      <c r="EU34" s="25">
        <f>'Raw Data'!ET43</f>
        <v>0</v>
      </c>
      <c r="EV34" s="25">
        <f>'Raw Data'!EU43</f>
        <v>0</v>
      </c>
      <c r="EW34" s="25">
        <f>'Raw Data'!EV43</f>
        <v>0</v>
      </c>
      <c r="EX34" s="25">
        <f>'Raw Data'!EW43</f>
        <v>0</v>
      </c>
      <c r="EY34" s="25">
        <f>'Raw Data'!EX43</f>
        <v>0</v>
      </c>
      <c r="EZ34" s="25">
        <f>'Raw Data'!EY43</f>
        <v>0</v>
      </c>
      <c r="FA34" s="25">
        <f>'Raw Data'!EZ43</f>
        <v>0</v>
      </c>
      <c r="FB34" s="25">
        <f>'Raw Data'!FA43</f>
        <v>0</v>
      </c>
      <c r="FC34" s="25">
        <f>'Raw Data'!FB43</f>
        <v>0</v>
      </c>
      <c r="FD34" s="25">
        <f>'Raw Data'!FC43</f>
        <v>0</v>
      </c>
      <c r="FE34" s="25">
        <f>'Raw Data'!FD43</f>
        <v>0</v>
      </c>
      <c r="FF34" s="25">
        <f>'Raw Data'!FE43</f>
        <v>0</v>
      </c>
      <c r="FG34" s="25">
        <f>'Raw Data'!FF43</f>
        <v>0</v>
      </c>
      <c r="FH34" s="25">
        <f>'Raw Data'!FG43</f>
        <v>0</v>
      </c>
      <c r="FI34" s="25">
        <f>'Raw Data'!FH43</f>
        <v>0</v>
      </c>
      <c r="FJ34" s="25">
        <f>'Raw Data'!FI43</f>
        <v>0</v>
      </c>
      <c r="FK34" s="25">
        <f>'Raw Data'!FJ43</f>
        <v>0</v>
      </c>
      <c r="FL34" s="25">
        <f>'Raw Data'!FK43</f>
        <v>0</v>
      </c>
      <c r="FM34" s="25">
        <f>'Raw Data'!FL43</f>
        <v>0</v>
      </c>
      <c r="FN34" s="25">
        <f>'Raw Data'!FM43</f>
        <v>0</v>
      </c>
      <c r="FO34" s="25">
        <f>'Raw Data'!FN43</f>
        <v>0</v>
      </c>
      <c r="FP34" s="25">
        <f>'Raw Data'!FO43</f>
        <v>0</v>
      </c>
      <c r="FQ34" s="25">
        <f>'Raw Data'!FP43</f>
        <v>0</v>
      </c>
      <c r="FR34" s="25">
        <f>'Raw Data'!FQ43</f>
        <v>0</v>
      </c>
      <c r="FS34" s="25">
        <f>'Raw Data'!FR43</f>
        <v>0</v>
      </c>
    </row>
    <row r="35" spans="1:176" x14ac:dyDescent="0.25">
      <c r="A35" s="4" t="s">
        <v>23</v>
      </c>
      <c r="B35" s="12" t="s">
        <v>8</v>
      </c>
      <c r="C35" s="79">
        <f t="shared" ref="C35:AH35" si="64">IF(C34&gt;0,C34-$B$63*(MIN(1-C$7,MAX(0.1*C34^0.5/2-C$7/2+$B$64,0)+MAX(0.1*C34^0.5/2-C$7/2-$B$64,0))*(1-$B$62)),0)</f>
        <v>0</v>
      </c>
      <c r="D35" s="79">
        <f t="shared" si="64"/>
        <v>0</v>
      </c>
      <c r="E35" s="79">
        <f t="shared" si="64"/>
        <v>0</v>
      </c>
      <c r="F35" s="79">
        <f t="shared" si="64"/>
        <v>0</v>
      </c>
      <c r="G35" s="79">
        <f t="shared" si="64"/>
        <v>0</v>
      </c>
      <c r="H35" s="79">
        <f t="shared" si="64"/>
        <v>0</v>
      </c>
      <c r="I35" s="79">
        <f t="shared" si="64"/>
        <v>0</v>
      </c>
      <c r="J35" s="79">
        <f t="shared" si="64"/>
        <v>0</v>
      </c>
      <c r="K35" s="79">
        <f t="shared" si="64"/>
        <v>0</v>
      </c>
      <c r="L35" s="79">
        <f t="shared" si="64"/>
        <v>0</v>
      </c>
      <c r="M35" s="79">
        <f t="shared" si="64"/>
        <v>0</v>
      </c>
      <c r="N35" s="79">
        <f t="shared" si="64"/>
        <v>0</v>
      </c>
      <c r="O35" s="79">
        <f t="shared" si="64"/>
        <v>0</v>
      </c>
      <c r="P35" s="79">
        <f t="shared" si="64"/>
        <v>0</v>
      </c>
      <c r="Q35" s="79">
        <f t="shared" si="64"/>
        <v>0</v>
      </c>
      <c r="R35" s="79">
        <f t="shared" si="64"/>
        <v>0</v>
      </c>
      <c r="S35" s="79">
        <f t="shared" si="64"/>
        <v>0</v>
      </c>
      <c r="T35" s="79">
        <f t="shared" si="64"/>
        <v>0</v>
      </c>
      <c r="U35" s="79">
        <f t="shared" si="64"/>
        <v>0</v>
      </c>
      <c r="V35" s="79">
        <f t="shared" si="64"/>
        <v>0</v>
      </c>
      <c r="W35" s="79">
        <f t="shared" si="64"/>
        <v>0</v>
      </c>
      <c r="X35" s="79">
        <f t="shared" si="64"/>
        <v>0</v>
      </c>
      <c r="Y35" s="79">
        <f t="shared" si="64"/>
        <v>0</v>
      </c>
      <c r="Z35" s="79">
        <f t="shared" si="64"/>
        <v>0</v>
      </c>
      <c r="AA35" s="79">
        <f t="shared" si="64"/>
        <v>0</v>
      </c>
      <c r="AB35" s="79">
        <f t="shared" si="64"/>
        <v>16.794667545971578</v>
      </c>
      <c r="AC35" s="79">
        <f t="shared" si="64"/>
        <v>0</v>
      </c>
      <c r="AD35" s="79">
        <f t="shared" si="64"/>
        <v>0</v>
      </c>
      <c r="AE35" s="79">
        <f t="shared" si="64"/>
        <v>0</v>
      </c>
      <c r="AF35" s="79">
        <f t="shared" si="64"/>
        <v>0</v>
      </c>
      <c r="AG35" s="79">
        <f t="shared" si="64"/>
        <v>0</v>
      </c>
      <c r="AH35" s="79">
        <f t="shared" si="64"/>
        <v>17.090571881446543</v>
      </c>
      <c r="AI35" s="79">
        <f t="shared" ref="AI35:BN35" si="65">IF(AI34&gt;0,AI34-$B$63*(MIN(1-AI$7,MAX(0.1*AI34^0.5/2-AI$7/2+$B$64,0)+MAX(0.1*AI34^0.5/2-AI$7/2-$B$64,0))*(1-$B$62)),0)</f>
        <v>0</v>
      </c>
      <c r="AJ35" s="79">
        <f t="shared" si="65"/>
        <v>0</v>
      </c>
      <c r="AK35" s="79">
        <f t="shared" si="65"/>
        <v>0</v>
      </c>
      <c r="AL35" s="79">
        <f t="shared" si="65"/>
        <v>0</v>
      </c>
      <c r="AM35" s="79">
        <f t="shared" si="65"/>
        <v>0</v>
      </c>
      <c r="AN35" s="79">
        <f t="shared" si="65"/>
        <v>0</v>
      </c>
      <c r="AO35" s="79">
        <f t="shared" si="65"/>
        <v>17.819981831685862</v>
      </c>
      <c r="AP35" s="79">
        <f t="shared" si="65"/>
        <v>0</v>
      </c>
      <c r="AQ35" s="79">
        <f t="shared" si="65"/>
        <v>0</v>
      </c>
      <c r="AR35" s="79">
        <f t="shared" si="65"/>
        <v>0</v>
      </c>
      <c r="AS35" s="79">
        <f t="shared" si="65"/>
        <v>0</v>
      </c>
      <c r="AT35" s="79">
        <f t="shared" si="65"/>
        <v>0</v>
      </c>
      <c r="AU35" s="79">
        <f t="shared" si="65"/>
        <v>13.962134416948416</v>
      </c>
      <c r="AV35" s="79">
        <f t="shared" si="65"/>
        <v>0</v>
      </c>
      <c r="AW35" s="79">
        <f t="shared" si="65"/>
        <v>0</v>
      </c>
      <c r="AX35" s="79">
        <f t="shared" si="65"/>
        <v>0</v>
      </c>
      <c r="AY35" s="79">
        <f t="shared" si="65"/>
        <v>0</v>
      </c>
      <c r="AZ35" s="79">
        <f t="shared" si="65"/>
        <v>14.713334416948415</v>
      </c>
      <c r="BA35" s="79">
        <f t="shared" si="65"/>
        <v>0</v>
      </c>
      <c r="BB35" s="79">
        <f t="shared" si="65"/>
        <v>0</v>
      </c>
      <c r="BC35" s="79">
        <f t="shared" si="65"/>
        <v>0</v>
      </c>
      <c r="BD35" s="79">
        <f t="shared" si="65"/>
        <v>20.48427221527804</v>
      </c>
      <c r="BE35" s="79">
        <f t="shared" si="65"/>
        <v>0</v>
      </c>
      <c r="BF35" s="79">
        <f t="shared" si="65"/>
        <v>0</v>
      </c>
      <c r="BG35" s="79">
        <f t="shared" si="65"/>
        <v>0</v>
      </c>
      <c r="BH35" s="79">
        <f t="shared" si="65"/>
        <v>0</v>
      </c>
      <c r="BI35" s="79">
        <f t="shared" si="65"/>
        <v>32.192173475654947</v>
      </c>
      <c r="BJ35" s="79">
        <f t="shared" si="65"/>
        <v>0</v>
      </c>
      <c r="BK35" s="79">
        <f t="shared" si="65"/>
        <v>0</v>
      </c>
      <c r="BL35" s="79">
        <f t="shared" si="65"/>
        <v>0</v>
      </c>
      <c r="BM35" s="79">
        <f t="shared" si="65"/>
        <v>0</v>
      </c>
      <c r="BN35" s="79">
        <f t="shared" si="65"/>
        <v>0</v>
      </c>
      <c r="BO35" s="79">
        <f t="shared" ref="BO35:CT35" si="66">IF(BO34&gt;0,BO34-$B$63*(MIN(1-BO$7,MAX(0.1*BO34^0.5/2-BO$7/2+$B$64,0)+MAX(0.1*BO34^0.5/2-BO$7/2-$B$64,0))*(1-$B$62)),0)</f>
        <v>26.369426751592357</v>
      </c>
      <c r="BP35" s="79">
        <f t="shared" si="66"/>
        <v>0</v>
      </c>
      <c r="BQ35" s="79">
        <f t="shared" si="66"/>
        <v>0</v>
      </c>
      <c r="BR35" s="79">
        <f t="shared" si="66"/>
        <v>15.286624203821656</v>
      </c>
      <c r="BS35" s="79">
        <f t="shared" si="66"/>
        <v>0</v>
      </c>
      <c r="BT35" s="79">
        <f t="shared" si="66"/>
        <v>0</v>
      </c>
      <c r="BU35" s="79">
        <f t="shared" si="66"/>
        <v>0</v>
      </c>
      <c r="BV35" s="79">
        <f t="shared" si="66"/>
        <v>0</v>
      </c>
      <c r="BW35" s="79">
        <f t="shared" si="66"/>
        <v>32.35668789808917</v>
      </c>
      <c r="BX35" s="79">
        <f t="shared" si="66"/>
        <v>0</v>
      </c>
      <c r="BY35" s="79">
        <f t="shared" si="66"/>
        <v>0</v>
      </c>
      <c r="BZ35" s="79">
        <f t="shared" si="66"/>
        <v>0</v>
      </c>
      <c r="CA35" s="79">
        <f t="shared" si="66"/>
        <v>0</v>
      </c>
      <c r="CB35" s="79">
        <f t="shared" si="66"/>
        <v>36.369426751592357</v>
      </c>
      <c r="CC35" s="79">
        <f t="shared" si="66"/>
        <v>0</v>
      </c>
      <c r="CD35" s="79">
        <f t="shared" si="66"/>
        <v>0</v>
      </c>
      <c r="CE35" s="79">
        <f t="shared" si="66"/>
        <v>0</v>
      </c>
      <c r="CF35" s="79">
        <f t="shared" si="66"/>
        <v>25.28662420382166</v>
      </c>
      <c r="CG35" s="79">
        <f t="shared" si="66"/>
        <v>0</v>
      </c>
      <c r="CH35" s="79">
        <f t="shared" si="66"/>
        <v>0</v>
      </c>
      <c r="CI35" s="79">
        <f t="shared" si="66"/>
        <v>0</v>
      </c>
      <c r="CJ35" s="79">
        <f t="shared" si="66"/>
        <v>0</v>
      </c>
      <c r="CK35" s="79">
        <f t="shared" si="66"/>
        <v>20.191082802547772</v>
      </c>
      <c r="CL35" s="79">
        <f t="shared" si="66"/>
        <v>0</v>
      </c>
      <c r="CM35" s="79">
        <f t="shared" si="66"/>
        <v>0</v>
      </c>
      <c r="CN35" s="79">
        <f t="shared" si="66"/>
        <v>0</v>
      </c>
      <c r="CO35" s="79">
        <f t="shared" si="66"/>
        <v>0</v>
      </c>
      <c r="CP35" s="79">
        <f t="shared" si="66"/>
        <v>20.509554140127392</v>
      </c>
      <c r="CQ35" s="79">
        <f t="shared" si="66"/>
        <v>0</v>
      </c>
      <c r="CR35" s="79">
        <f t="shared" si="66"/>
        <v>0</v>
      </c>
      <c r="CS35" s="79">
        <f t="shared" si="66"/>
        <v>0</v>
      </c>
      <c r="CT35" s="79">
        <f t="shared" si="66"/>
        <v>10.19108280254777</v>
      </c>
      <c r="CU35" s="79">
        <f t="shared" ref="CU35:DZ35" si="67">IF(CU34&gt;0,CU34-$B$63*(MIN(1-CU$7,MAX(0.1*CU34^0.5/2-CU$7/2+$B$64,0)+MAX(0.1*CU34^0.5/2-CU$7/2-$B$64,0))*(1-$B$62)),0)</f>
        <v>0</v>
      </c>
      <c r="CV35" s="79">
        <f t="shared" si="67"/>
        <v>0</v>
      </c>
      <c r="CW35" s="79">
        <f t="shared" si="67"/>
        <v>0</v>
      </c>
      <c r="CX35" s="79">
        <f t="shared" si="67"/>
        <v>0</v>
      </c>
      <c r="CY35" s="79">
        <f t="shared" si="67"/>
        <v>23.248407643312099</v>
      </c>
      <c r="CZ35" s="79">
        <f t="shared" si="67"/>
        <v>0</v>
      </c>
      <c r="DA35" s="79">
        <f t="shared" si="67"/>
        <v>0</v>
      </c>
      <c r="DB35" s="79">
        <f t="shared" si="67"/>
        <v>0</v>
      </c>
      <c r="DC35" s="79">
        <f t="shared" si="67"/>
        <v>0</v>
      </c>
      <c r="DD35" s="79">
        <f t="shared" si="67"/>
        <v>16.305732484076437</v>
      </c>
      <c r="DE35" s="79">
        <f t="shared" si="67"/>
        <v>0</v>
      </c>
      <c r="DF35" s="79">
        <f t="shared" si="67"/>
        <v>0</v>
      </c>
      <c r="DG35" s="79">
        <f t="shared" si="67"/>
        <v>0</v>
      </c>
      <c r="DH35" s="79">
        <f t="shared" si="67"/>
        <v>18.280254777070063</v>
      </c>
      <c r="DI35" s="79">
        <f t="shared" si="67"/>
        <v>0</v>
      </c>
      <c r="DJ35" s="79">
        <f t="shared" si="67"/>
        <v>0</v>
      </c>
      <c r="DK35" s="79">
        <f t="shared" si="67"/>
        <v>0</v>
      </c>
      <c r="DL35" s="79">
        <f t="shared" si="67"/>
        <v>0</v>
      </c>
      <c r="DM35" s="79">
        <f t="shared" si="67"/>
        <v>0</v>
      </c>
      <c r="DN35" s="79">
        <f t="shared" si="67"/>
        <v>15.222929936305732</v>
      </c>
      <c r="DO35" s="79">
        <f t="shared" si="67"/>
        <v>0</v>
      </c>
      <c r="DP35" s="79">
        <f t="shared" si="67"/>
        <v>0</v>
      </c>
      <c r="DQ35" s="79">
        <f t="shared" si="67"/>
        <v>0</v>
      </c>
      <c r="DR35" s="79">
        <f t="shared" si="67"/>
        <v>0</v>
      </c>
      <c r="DS35" s="79">
        <f t="shared" si="67"/>
        <v>0</v>
      </c>
      <c r="DT35" s="79">
        <f t="shared" si="67"/>
        <v>0</v>
      </c>
      <c r="DU35" s="79">
        <f t="shared" si="67"/>
        <v>0</v>
      </c>
      <c r="DV35" s="79">
        <f t="shared" si="67"/>
        <v>0</v>
      </c>
      <c r="DW35" s="79">
        <f t="shared" si="67"/>
        <v>0</v>
      </c>
      <c r="DX35" s="79">
        <f t="shared" si="67"/>
        <v>0</v>
      </c>
      <c r="DY35" s="79">
        <f t="shared" si="67"/>
        <v>0</v>
      </c>
      <c r="DZ35" s="79">
        <f t="shared" si="67"/>
        <v>0</v>
      </c>
      <c r="EA35" s="79">
        <f t="shared" ref="EA35:FF35" si="68">IF(EA34&gt;0,EA34-$B$63*(MIN(1-EA$7,MAX(0.1*EA34^0.5/2-EA$7/2+$B$64,0)+MAX(0.1*EA34^0.5/2-EA$7/2-$B$64,0))*(1-$B$62)),0)</f>
        <v>0</v>
      </c>
      <c r="EB35" s="79">
        <f t="shared" si="68"/>
        <v>0</v>
      </c>
      <c r="EC35" s="79">
        <f t="shared" si="68"/>
        <v>0</v>
      </c>
      <c r="ED35" s="79">
        <f t="shared" si="68"/>
        <v>0</v>
      </c>
      <c r="EE35" s="79">
        <f t="shared" si="68"/>
        <v>0</v>
      </c>
      <c r="EF35" s="79">
        <f t="shared" si="68"/>
        <v>0</v>
      </c>
      <c r="EG35" s="79">
        <f t="shared" si="68"/>
        <v>0</v>
      </c>
      <c r="EH35" s="79">
        <f t="shared" si="68"/>
        <v>0</v>
      </c>
      <c r="EI35" s="79">
        <f t="shared" si="68"/>
        <v>0</v>
      </c>
      <c r="EJ35" s="79">
        <f t="shared" si="68"/>
        <v>0</v>
      </c>
      <c r="EK35" s="79">
        <f t="shared" si="68"/>
        <v>0</v>
      </c>
      <c r="EL35" s="79">
        <f t="shared" si="68"/>
        <v>0</v>
      </c>
      <c r="EM35" s="79">
        <f t="shared" si="68"/>
        <v>0</v>
      </c>
      <c r="EN35" s="79">
        <f t="shared" si="68"/>
        <v>0</v>
      </c>
      <c r="EO35" s="79">
        <f t="shared" si="68"/>
        <v>0</v>
      </c>
      <c r="EP35" s="79">
        <f t="shared" si="68"/>
        <v>0</v>
      </c>
      <c r="EQ35" s="79">
        <f t="shared" si="68"/>
        <v>0</v>
      </c>
      <c r="ER35" s="79">
        <f t="shared" si="68"/>
        <v>0</v>
      </c>
      <c r="ES35" s="79">
        <f t="shared" si="68"/>
        <v>0</v>
      </c>
      <c r="ET35" s="79">
        <f t="shared" si="68"/>
        <v>0</v>
      </c>
      <c r="EU35" s="79">
        <f t="shared" si="68"/>
        <v>0</v>
      </c>
      <c r="EV35" s="79">
        <f t="shared" si="68"/>
        <v>0</v>
      </c>
      <c r="EW35" s="79">
        <f t="shared" si="68"/>
        <v>0</v>
      </c>
      <c r="EX35" s="79">
        <f t="shared" si="68"/>
        <v>0</v>
      </c>
      <c r="EY35" s="79">
        <f t="shared" si="68"/>
        <v>0</v>
      </c>
      <c r="EZ35" s="79">
        <f t="shared" si="68"/>
        <v>0</v>
      </c>
      <c r="FA35" s="79">
        <f t="shared" si="68"/>
        <v>0</v>
      </c>
      <c r="FB35" s="79">
        <f t="shared" si="68"/>
        <v>0</v>
      </c>
      <c r="FC35" s="79">
        <f t="shared" si="68"/>
        <v>0</v>
      </c>
      <c r="FD35" s="79">
        <f t="shared" si="68"/>
        <v>0</v>
      </c>
      <c r="FE35" s="79">
        <f t="shared" si="68"/>
        <v>0</v>
      </c>
      <c r="FF35" s="79">
        <f t="shared" si="68"/>
        <v>0</v>
      </c>
      <c r="FG35" s="79">
        <f t="shared" ref="FG35:FS35" si="69">IF(FG34&gt;0,FG34-$B$63*(MIN(1-FG$7,MAX(0.1*FG34^0.5/2-FG$7/2+$B$64,0)+MAX(0.1*FG34^0.5/2-FG$7/2-$B$64,0))*(1-$B$62)),0)</f>
        <v>0</v>
      </c>
      <c r="FH35" s="79">
        <f t="shared" si="69"/>
        <v>0</v>
      </c>
      <c r="FI35" s="79">
        <f t="shared" si="69"/>
        <v>0</v>
      </c>
      <c r="FJ35" s="79">
        <f t="shared" si="69"/>
        <v>0</v>
      </c>
      <c r="FK35" s="79">
        <f t="shared" si="69"/>
        <v>0</v>
      </c>
      <c r="FL35" s="79">
        <f t="shared" si="69"/>
        <v>0</v>
      </c>
      <c r="FM35" s="79">
        <f t="shared" si="69"/>
        <v>0</v>
      </c>
      <c r="FN35" s="79">
        <f t="shared" si="69"/>
        <v>0</v>
      </c>
      <c r="FO35" s="79">
        <f t="shared" si="69"/>
        <v>0</v>
      </c>
      <c r="FP35" s="79">
        <f t="shared" si="69"/>
        <v>0</v>
      </c>
      <c r="FQ35" s="79">
        <f t="shared" si="69"/>
        <v>0</v>
      </c>
      <c r="FR35" s="79">
        <f t="shared" si="69"/>
        <v>0</v>
      </c>
      <c r="FS35" s="79">
        <f t="shared" si="69"/>
        <v>0</v>
      </c>
    </row>
    <row r="36" spans="1:176" s="4" customFormat="1" x14ac:dyDescent="0.25">
      <c r="A36" s="4" t="s">
        <v>19</v>
      </c>
      <c r="B36" s="12" t="s">
        <v>8</v>
      </c>
      <c r="C36" s="4">
        <v>0</v>
      </c>
      <c r="D36" s="4">
        <f t="shared" ref="D36:BO36" si="70">IF(D28=0,D25+D34-D17-C28,0)</f>
        <v>0</v>
      </c>
      <c r="E36" s="4">
        <f t="shared" si="70"/>
        <v>0</v>
      </c>
      <c r="F36" s="4">
        <f t="shared" si="70"/>
        <v>0</v>
      </c>
      <c r="G36" s="4">
        <f t="shared" si="70"/>
        <v>0</v>
      </c>
      <c r="H36" s="4">
        <f t="shared" si="70"/>
        <v>0</v>
      </c>
      <c r="I36" s="4">
        <f t="shared" si="70"/>
        <v>0</v>
      </c>
      <c r="J36" s="4">
        <f t="shared" si="70"/>
        <v>0</v>
      </c>
      <c r="K36" s="4">
        <f t="shared" si="70"/>
        <v>0</v>
      </c>
      <c r="L36" s="4">
        <f t="shared" si="70"/>
        <v>0</v>
      </c>
      <c r="M36" s="4">
        <f t="shared" si="70"/>
        <v>0</v>
      </c>
      <c r="N36" s="4">
        <f t="shared" si="70"/>
        <v>0</v>
      </c>
      <c r="O36" s="4">
        <f t="shared" si="70"/>
        <v>0</v>
      </c>
      <c r="P36" s="4">
        <f t="shared" si="70"/>
        <v>0</v>
      </c>
      <c r="Q36" s="4">
        <f t="shared" si="70"/>
        <v>0</v>
      </c>
      <c r="R36" s="4">
        <f t="shared" si="70"/>
        <v>0</v>
      </c>
      <c r="S36" s="4">
        <f t="shared" si="70"/>
        <v>0</v>
      </c>
      <c r="T36" s="4">
        <f t="shared" si="70"/>
        <v>0</v>
      </c>
      <c r="U36" s="4">
        <f t="shared" si="70"/>
        <v>0</v>
      </c>
      <c r="V36" s="4">
        <f t="shared" si="70"/>
        <v>0</v>
      </c>
      <c r="W36" s="4">
        <f t="shared" si="70"/>
        <v>0</v>
      </c>
      <c r="X36" s="4">
        <f t="shared" si="70"/>
        <v>0</v>
      </c>
      <c r="Y36" s="4">
        <f t="shared" si="70"/>
        <v>0</v>
      </c>
      <c r="Z36" s="4">
        <f t="shared" si="70"/>
        <v>0</v>
      </c>
      <c r="AA36" s="4">
        <f t="shared" si="70"/>
        <v>0</v>
      </c>
      <c r="AB36" s="4">
        <f t="shared" si="70"/>
        <v>0</v>
      </c>
      <c r="AC36" s="4">
        <f t="shared" si="70"/>
        <v>0</v>
      </c>
      <c r="AD36" s="4">
        <f t="shared" si="70"/>
        <v>0</v>
      </c>
      <c r="AE36" s="4">
        <f t="shared" si="70"/>
        <v>0</v>
      </c>
      <c r="AF36" s="4">
        <f t="shared" si="70"/>
        <v>0</v>
      </c>
      <c r="AG36" s="4">
        <f t="shared" si="70"/>
        <v>0</v>
      </c>
      <c r="AH36" s="4">
        <f t="shared" si="70"/>
        <v>0</v>
      </c>
      <c r="AI36" s="4">
        <f t="shared" si="70"/>
        <v>0</v>
      </c>
      <c r="AJ36" s="4">
        <f t="shared" si="70"/>
        <v>0</v>
      </c>
      <c r="AK36" s="4">
        <f t="shared" si="70"/>
        <v>0</v>
      </c>
      <c r="AL36" s="4">
        <f t="shared" si="70"/>
        <v>0</v>
      </c>
      <c r="AM36" s="4">
        <f t="shared" si="70"/>
        <v>0</v>
      </c>
      <c r="AN36" s="4">
        <f t="shared" si="70"/>
        <v>0</v>
      </c>
      <c r="AO36" s="4">
        <f t="shared" si="70"/>
        <v>0</v>
      </c>
      <c r="AP36" s="4">
        <f t="shared" si="70"/>
        <v>0</v>
      </c>
      <c r="AQ36" s="4">
        <f t="shared" si="70"/>
        <v>0</v>
      </c>
      <c r="AR36" s="4">
        <f t="shared" si="70"/>
        <v>0</v>
      </c>
      <c r="AS36" s="4">
        <f t="shared" si="70"/>
        <v>0</v>
      </c>
      <c r="AT36" s="4">
        <f t="shared" si="70"/>
        <v>0</v>
      </c>
      <c r="AU36" s="4">
        <f t="shared" si="70"/>
        <v>0</v>
      </c>
      <c r="AV36" s="4">
        <f t="shared" si="70"/>
        <v>0</v>
      </c>
      <c r="AW36" s="4">
        <f t="shared" si="70"/>
        <v>0</v>
      </c>
      <c r="AX36" s="4">
        <f t="shared" si="70"/>
        <v>0</v>
      </c>
      <c r="AY36" s="4">
        <f t="shared" si="70"/>
        <v>0</v>
      </c>
      <c r="AZ36" s="4">
        <f t="shared" si="70"/>
        <v>0</v>
      </c>
      <c r="BA36" s="4">
        <f t="shared" si="70"/>
        <v>0</v>
      </c>
      <c r="BB36" s="4">
        <f t="shared" si="70"/>
        <v>0</v>
      </c>
      <c r="BC36" s="4">
        <f t="shared" si="70"/>
        <v>0</v>
      </c>
      <c r="BD36" s="4">
        <f t="shared" si="70"/>
        <v>0</v>
      </c>
      <c r="BE36" s="4">
        <f t="shared" si="70"/>
        <v>0</v>
      </c>
      <c r="BF36" s="4">
        <f t="shared" si="70"/>
        <v>0</v>
      </c>
      <c r="BG36" s="4">
        <f t="shared" si="70"/>
        <v>0</v>
      </c>
      <c r="BH36" s="4">
        <f t="shared" si="70"/>
        <v>0</v>
      </c>
      <c r="BI36" s="4">
        <f t="shared" si="70"/>
        <v>0</v>
      </c>
      <c r="BJ36" s="4">
        <f t="shared" si="70"/>
        <v>0</v>
      </c>
      <c r="BK36" s="4">
        <f t="shared" si="70"/>
        <v>0</v>
      </c>
      <c r="BL36" s="4">
        <f t="shared" si="70"/>
        <v>0</v>
      </c>
      <c r="BM36" s="4">
        <f t="shared" si="70"/>
        <v>0</v>
      </c>
      <c r="BN36" s="4">
        <f t="shared" si="70"/>
        <v>0</v>
      </c>
      <c r="BO36" s="4">
        <f t="shared" si="70"/>
        <v>0</v>
      </c>
      <c r="BP36" s="4">
        <f t="shared" ref="BP36:EA36" si="71">IF(BP28=0,BP25+BP34-BP17-BO28,0)</f>
        <v>0</v>
      </c>
      <c r="BQ36" s="4">
        <f t="shared" si="71"/>
        <v>0</v>
      </c>
      <c r="BR36" s="4">
        <f t="shared" si="71"/>
        <v>0</v>
      </c>
      <c r="BS36" s="4">
        <f t="shared" si="71"/>
        <v>0</v>
      </c>
      <c r="BT36" s="4">
        <f t="shared" si="71"/>
        <v>0</v>
      </c>
      <c r="BU36" s="4">
        <f t="shared" si="71"/>
        <v>0</v>
      </c>
      <c r="BV36" s="4">
        <f t="shared" si="71"/>
        <v>0</v>
      </c>
      <c r="BW36" s="4">
        <f t="shared" si="71"/>
        <v>0</v>
      </c>
      <c r="BX36" s="4">
        <f t="shared" si="71"/>
        <v>0</v>
      </c>
      <c r="BY36" s="4">
        <f t="shared" si="71"/>
        <v>0</v>
      </c>
      <c r="BZ36" s="4">
        <f t="shared" si="71"/>
        <v>0</v>
      </c>
      <c r="CA36" s="4">
        <f t="shared" si="71"/>
        <v>0</v>
      </c>
      <c r="CB36" s="4">
        <f t="shared" si="71"/>
        <v>0</v>
      </c>
      <c r="CC36" s="4">
        <f t="shared" si="71"/>
        <v>0</v>
      </c>
      <c r="CD36" s="4">
        <f t="shared" si="71"/>
        <v>0</v>
      </c>
      <c r="CE36" s="4">
        <f t="shared" si="71"/>
        <v>0</v>
      </c>
      <c r="CF36" s="4">
        <f t="shared" si="71"/>
        <v>0</v>
      </c>
      <c r="CG36" s="4">
        <f t="shared" si="71"/>
        <v>0</v>
      </c>
      <c r="CH36" s="4">
        <f t="shared" si="71"/>
        <v>0</v>
      </c>
      <c r="CI36" s="4">
        <f t="shared" si="71"/>
        <v>0</v>
      </c>
      <c r="CJ36" s="4">
        <f t="shared" si="71"/>
        <v>0</v>
      </c>
      <c r="CK36" s="4">
        <f t="shared" si="71"/>
        <v>0</v>
      </c>
      <c r="CL36" s="4">
        <f t="shared" si="71"/>
        <v>0</v>
      </c>
      <c r="CM36" s="4">
        <f t="shared" si="71"/>
        <v>0</v>
      </c>
      <c r="CN36" s="4">
        <f t="shared" si="71"/>
        <v>0</v>
      </c>
      <c r="CO36" s="4">
        <f t="shared" si="71"/>
        <v>0</v>
      </c>
      <c r="CP36" s="4">
        <f t="shared" si="71"/>
        <v>0</v>
      </c>
      <c r="CQ36" s="4">
        <f t="shared" si="71"/>
        <v>0</v>
      </c>
      <c r="CR36" s="4">
        <f t="shared" si="71"/>
        <v>0</v>
      </c>
      <c r="CS36" s="4">
        <f t="shared" si="71"/>
        <v>0</v>
      </c>
      <c r="CT36" s="4">
        <f t="shared" si="71"/>
        <v>0</v>
      </c>
      <c r="CU36" s="4">
        <f t="shared" si="71"/>
        <v>0</v>
      </c>
      <c r="CV36" s="4">
        <f t="shared" si="71"/>
        <v>0</v>
      </c>
      <c r="CW36" s="4">
        <f t="shared" si="71"/>
        <v>0</v>
      </c>
      <c r="CX36" s="4">
        <f t="shared" si="71"/>
        <v>0</v>
      </c>
      <c r="CY36" s="4">
        <f t="shared" si="71"/>
        <v>0</v>
      </c>
      <c r="CZ36" s="4">
        <f t="shared" si="71"/>
        <v>0</v>
      </c>
      <c r="DA36" s="4">
        <f t="shared" si="71"/>
        <v>0</v>
      </c>
      <c r="DB36" s="4">
        <f t="shared" si="71"/>
        <v>0</v>
      </c>
      <c r="DC36" s="4">
        <f t="shared" si="71"/>
        <v>0</v>
      </c>
      <c r="DD36" s="4">
        <f t="shared" si="71"/>
        <v>0</v>
      </c>
      <c r="DE36" s="4">
        <f t="shared" si="71"/>
        <v>0</v>
      </c>
      <c r="DF36" s="4">
        <f t="shared" si="71"/>
        <v>0</v>
      </c>
      <c r="DG36" s="4">
        <f t="shared" si="71"/>
        <v>0</v>
      </c>
      <c r="DH36" s="4">
        <f t="shared" si="71"/>
        <v>0</v>
      </c>
      <c r="DI36" s="4">
        <f t="shared" si="71"/>
        <v>0</v>
      </c>
      <c r="DJ36" s="4">
        <f t="shared" si="71"/>
        <v>0</v>
      </c>
      <c r="DK36" s="4">
        <f t="shared" si="71"/>
        <v>0</v>
      </c>
      <c r="DL36" s="4">
        <f t="shared" si="71"/>
        <v>0</v>
      </c>
      <c r="DM36" s="4">
        <f t="shared" si="71"/>
        <v>0</v>
      </c>
      <c r="DN36" s="4">
        <f t="shared" si="71"/>
        <v>0</v>
      </c>
      <c r="DO36" s="4">
        <f t="shared" si="71"/>
        <v>0</v>
      </c>
      <c r="DP36" s="4">
        <f t="shared" si="71"/>
        <v>0</v>
      </c>
      <c r="DQ36" s="4">
        <f t="shared" si="71"/>
        <v>0</v>
      </c>
      <c r="DR36" s="4">
        <f t="shared" si="71"/>
        <v>0</v>
      </c>
      <c r="DS36" s="4">
        <f t="shared" si="71"/>
        <v>0</v>
      </c>
      <c r="DT36" s="4">
        <f t="shared" si="71"/>
        <v>0</v>
      </c>
      <c r="DU36" s="4">
        <f t="shared" si="71"/>
        <v>0</v>
      </c>
      <c r="DV36" s="4">
        <f t="shared" si="71"/>
        <v>0</v>
      </c>
      <c r="DW36" s="4">
        <f t="shared" si="71"/>
        <v>0</v>
      </c>
      <c r="DX36" s="4">
        <f t="shared" si="71"/>
        <v>0</v>
      </c>
      <c r="DY36" s="4">
        <f t="shared" si="71"/>
        <v>0</v>
      </c>
      <c r="DZ36" s="4">
        <f t="shared" si="71"/>
        <v>0</v>
      </c>
      <c r="EA36" s="4">
        <f t="shared" si="71"/>
        <v>0</v>
      </c>
      <c r="EB36" s="4">
        <f t="shared" ref="EB36:FS36" si="72">IF(EB28=0,EB25+EB34-EB17-EA28,0)</f>
        <v>0</v>
      </c>
      <c r="EC36" s="4">
        <f t="shared" si="72"/>
        <v>0</v>
      </c>
      <c r="ED36" s="4">
        <f t="shared" si="72"/>
        <v>0</v>
      </c>
      <c r="EE36" s="4">
        <f t="shared" si="72"/>
        <v>0</v>
      </c>
      <c r="EF36" s="4">
        <f t="shared" si="72"/>
        <v>0</v>
      </c>
      <c r="EG36" s="4">
        <f t="shared" si="72"/>
        <v>0</v>
      </c>
      <c r="EH36" s="4">
        <f t="shared" si="72"/>
        <v>0</v>
      </c>
      <c r="EI36" s="4">
        <f t="shared" si="72"/>
        <v>0</v>
      </c>
      <c r="EJ36" s="4">
        <f t="shared" si="72"/>
        <v>0</v>
      </c>
      <c r="EK36" s="4">
        <f t="shared" si="72"/>
        <v>0</v>
      </c>
      <c r="EL36" s="4">
        <f t="shared" si="72"/>
        <v>0</v>
      </c>
      <c r="EM36" s="4">
        <f t="shared" si="72"/>
        <v>0</v>
      </c>
      <c r="EN36" s="4">
        <f t="shared" si="72"/>
        <v>0</v>
      </c>
      <c r="EO36" s="4">
        <f t="shared" si="72"/>
        <v>0</v>
      </c>
      <c r="EP36" s="4">
        <f t="shared" si="72"/>
        <v>0</v>
      </c>
      <c r="EQ36" s="4">
        <f t="shared" si="72"/>
        <v>0</v>
      </c>
      <c r="ER36" s="4">
        <f t="shared" si="72"/>
        <v>0</v>
      </c>
      <c r="ES36" s="4">
        <f t="shared" si="72"/>
        <v>0</v>
      </c>
      <c r="ET36" s="4">
        <f t="shared" si="72"/>
        <v>0</v>
      </c>
      <c r="EU36" s="4">
        <f t="shared" si="72"/>
        <v>0</v>
      </c>
      <c r="EV36" s="4">
        <f t="shared" si="72"/>
        <v>0</v>
      </c>
      <c r="EW36" s="4">
        <f t="shared" si="72"/>
        <v>0</v>
      </c>
      <c r="EX36" s="4">
        <f t="shared" si="72"/>
        <v>0</v>
      </c>
      <c r="EY36" s="4">
        <f t="shared" si="72"/>
        <v>0</v>
      </c>
      <c r="EZ36" s="4">
        <f t="shared" si="72"/>
        <v>0</v>
      </c>
      <c r="FA36" s="4">
        <f t="shared" si="72"/>
        <v>0</v>
      </c>
      <c r="FB36" s="4">
        <f t="shared" si="72"/>
        <v>0</v>
      </c>
      <c r="FC36" s="4">
        <f t="shared" si="72"/>
        <v>0</v>
      </c>
      <c r="FD36" s="4">
        <f t="shared" si="72"/>
        <v>0</v>
      </c>
      <c r="FE36" s="4">
        <f t="shared" si="72"/>
        <v>0</v>
      </c>
      <c r="FF36" s="4">
        <f t="shared" si="72"/>
        <v>0</v>
      </c>
      <c r="FG36" s="4">
        <f t="shared" si="72"/>
        <v>0</v>
      </c>
      <c r="FH36" s="4">
        <f t="shared" si="72"/>
        <v>0</v>
      </c>
      <c r="FI36" s="4">
        <f t="shared" si="72"/>
        <v>0</v>
      </c>
      <c r="FJ36" s="4">
        <f t="shared" si="72"/>
        <v>0</v>
      </c>
      <c r="FK36" s="4">
        <f t="shared" si="72"/>
        <v>0</v>
      </c>
      <c r="FL36" s="4">
        <f t="shared" si="72"/>
        <v>0</v>
      </c>
      <c r="FM36" s="4">
        <f t="shared" si="72"/>
        <v>0</v>
      </c>
      <c r="FN36" s="4">
        <f t="shared" si="72"/>
        <v>0</v>
      </c>
      <c r="FO36" s="4">
        <f t="shared" si="72"/>
        <v>0</v>
      </c>
      <c r="FP36" s="4">
        <f t="shared" si="72"/>
        <v>0</v>
      </c>
      <c r="FQ36" s="4">
        <f t="shared" si="72"/>
        <v>0</v>
      </c>
      <c r="FR36" s="4">
        <f t="shared" si="72"/>
        <v>0</v>
      </c>
      <c r="FS36" s="4">
        <f t="shared" si="72"/>
        <v>0</v>
      </c>
    </row>
    <row r="37" spans="1:176" s="14" customFormat="1" ht="5.25" customHeight="1" x14ac:dyDescent="0.25">
      <c r="B37" s="15"/>
    </row>
    <row r="38" spans="1:176" s="23" customFormat="1" x14ac:dyDescent="0.25">
      <c r="A38" s="23" t="s">
        <v>14</v>
      </c>
      <c r="B38" s="24" t="s">
        <v>8</v>
      </c>
      <c r="C38" s="23">
        <v>0</v>
      </c>
      <c r="D38" s="23">
        <f t="shared" ref="D38:AI38" si="73">C38+D34</f>
        <v>0</v>
      </c>
      <c r="E38" s="23">
        <f t="shared" si="73"/>
        <v>0</v>
      </c>
      <c r="F38" s="23">
        <f t="shared" si="73"/>
        <v>0</v>
      </c>
      <c r="G38" s="23">
        <f t="shared" si="73"/>
        <v>0</v>
      </c>
      <c r="H38" s="23">
        <f t="shared" si="73"/>
        <v>0</v>
      </c>
      <c r="I38" s="23">
        <f t="shared" si="73"/>
        <v>0</v>
      </c>
      <c r="J38" s="23">
        <f t="shared" si="73"/>
        <v>0</v>
      </c>
      <c r="K38" s="23">
        <f t="shared" si="73"/>
        <v>0</v>
      </c>
      <c r="L38" s="23">
        <f t="shared" si="73"/>
        <v>0</v>
      </c>
      <c r="M38" s="23">
        <f t="shared" si="73"/>
        <v>0</v>
      </c>
      <c r="N38" s="23">
        <f t="shared" si="73"/>
        <v>0</v>
      </c>
      <c r="O38" s="23">
        <f t="shared" si="73"/>
        <v>0</v>
      </c>
      <c r="P38" s="23">
        <f t="shared" si="73"/>
        <v>0</v>
      </c>
      <c r="Q38" s="23">
        <f t="shared" si="73"/>
        <v>0</v>
      </c>
      <c r="R38" s="23">
        <f t="shared" si="73"/>
        <v>0</v>
      </c>
      <c r="S38" s="23">
        <f t="shared" si="73"/>
        <v>0</v>
      </c>
      <c r="T38" s="23">
        <f t="shared" si="73"/>
        <v>0</v>
      </c>
      <c r="U38" s="23">
        <f t="shared" si="73"/>
        <v>0</v>
      </c>
      <c r="V38" s="23">
        <f t="shared" si="73"/>
        <v>0</v>
      </c>
      <c r="W38" s="23">
        <f t="shared" si="73"/>
        <v>0</v>
      </c>
      <c r="X38" s="23">
        <f t="shared" si="73"/>
        <v>0</v>
      </c>
      <c r="Y38" s="23">
        <f t="shared" si="73"/>
        <v>0</v>
      </c>
      <c r="Z38" s="23">
        <f t="shared" si="73"/>
        <v>0</v>
      </c>
      <c r="AA38" s="23">
        <f t="shared" si="73"/>
        <v>0</v>
      </c>
      <c r="AB38" s="23">
        <f t="shared" si="73"/>
        <v>20.254777070063696</v>
      </c>
      <c r="AC38" s="23">
        <f t="shared" si="73"/>
        <v>20.254777070063696</v>
      </c>
      <c r="AD38" s="23">
        <f t="shared" si="73"/>
        <v>20.254777070063696</v>
      </c>
      <c r="AE38" s="23">
        <f t="shared" si="73"/>
        <v>20.254777070063696</v>
      </c>
      <c r="AF38" s="23">
        <f t="shared" si="73"/>
        <v>20.254777070063696</v>
      </c>
      <c r="AG38" s="23">
        <f t="shared" si="73"/>
        <v>20.254777070063696</v>
      </c>
      <c r="AH38" s="23">
        <f t="shared" si="73"/>
        <v>40.445859872611464</v>
      </c>
      <c r="AI38" s="23">
        <f t="shared" si="73"/>
        <v>40.445859872611464</v>
      </c>
      <c r="AJ38" s="23">
        <f t="shared" ref="AJ38:BO38" si="74">AI38+AJ34</f>
        <v>40.445859872611464</v>
      </c>
      <c r="AK38" s="23">
        <f t="shared" si="74"/>
        <v>40.445859872611464</v>
      </c>
      <c r="AL38" s="23">
        <f t="shared" si="74"/>
        <v>40.445859872611464</v>
      </c>
      <c r="AM38" s="23">
        <f t="shared" si="74"/>
        <v>40.445859872611464</v>
      </c>
      <c r="AN38" s="23">
        <f t="shared" si="74"/>
        <v>40.445859872611464</v>
      </c>
      <c r="AO38" s="23">
        <f t="shared" si="74"/>
        <v>60.70063694267516</v>
      </c>
      <c r="AP38" s="23">
        <f t="shared" si="74"/>
        <v>60.70063694267516</v>
      </c>
      <c r="AQ38" s="23">
        <f t="shared" si="74"/>
        <v>60.70063694267516</v>
      </c>
      <c r="AR38" s="23">
        <f t="shared" si="74"/>
        <v>60.70063694267516</v>
      </c>
      <c r="AS38" s="23">
        <f t="shared" si="74"/>
        <v>60.70063694267516</v>
      </c>
      <c r="AT38" s="23">
        <f t="shared" si="74"/>
        <v>60.70063694267516</v>
      </c>
      <c r="AU38" s="23">
        <f t="shared" si="74"/>
        <v>75.923566878980893</v>
      </c>
      <c r="AV38" s="23">
        <f t="shared" si="74"/>
        <v>75.923566878980893</v>
      </c>
      <c r="AW38" s="23">
        <f t="shared" si="74"/>
        <v>75.923566878980893</v>
      </c>
      <c r="AX38" s="23">
        <f t="shared" si="74"/>
        <v>75.923566878980893</v>
      </c>
      <c r="AY38" s="23">
        <f t="shared" si="74"/>
        <v>75.923566878980893</v>
      </c>
      <c r="AZ38" s="23">
        <f t="shared" si="74"/>
        <v>91.146496815286625</v>
      </c>
      <c r="BA38" s="23">
        <f t="shared" si="74"/>
        <v>91.146496815286625</v>
      </c>
      <c r="BB38" s="23">
        <f t="shared" si="74"/>
        <v>91.146496815286625</v>
      </c>
      <c r="BC38" s="23">
        <f t="shared" si="74"/>
        <v>91.146496815286625</v>
      </c>
      <c r="BD38" s="23">
        <f t="shared" si="74"/>
        <v>111.91082802547771</v>
      </c>
      <c r="BE38" s="23">
        <f t="shared" si="74"/>
        <v>111.91082802547771</v>
      </c>
      <c r="BF38" s="23">
        <f t="shared" si="74"/>
        <v>111.91082802547771</v>
      </c>
      <c r="BG38" s="23">
        <f t="shared" si="74"/>
        <v>111.91082802547771</v>
      </c>
      <c r="BH38" s="23">
        <f t="shared" si="74"/>
        <v>111.91082802547771</v>
      </c>
      <c r="BI38" s="23">
        <f t="shared" si="74"/>
        <v>144.26751592356689</v>
      </c>
      <c r="BJ38" s="23">
        <f t="shared" si="74"/>
        <v>144.26751592356689</v>
      </c>
      <c r="BK38" s="23">
        <f t="shared" si="74"/>
        <v>144.26751592356689</v>
      </c>
      <c r="BL38" s="23">
        <f t="shared" si="74"/>
        <v>144.26751592356689</v>
      </c>
      <c r="BM38" s="23">
        <f t="shared" si="74"/>
        <v>144.26751592356689</v>
      </c>
      <c r="BN38" s="23">
        <f t="shared" si="74"/>
        <v>144.26751592356689</v>
      </c>
      <c r="BO38" s="23">
        <f t="shared" si="74"/>
        <v>170.63694267515925</v>
      </c>
      <c r="BP38" s="23">
        <f t="shared" ref="BP38:CU38" si="75">BO38+BP34</f>
        <v>170.63694267515925</v>
      </c>
      <c r="BQ38" s="23">
        <f t="shared" si="75"/>
        <v>170.63694267515925</v>
      </c>
      <c r="BR38" s="23">
        <f t="shared" si="75"/>
        <v>185.92356687898089</v>
      </c>
      <c r="BS38" s="23">
        <f t="shared" si="75"/>
        <v>185.92356687898089</v>
      </c>
      <c r="BT38" s="23">
        <f t="shared" si="75"/>
        <v>185.92356687898089</v>
      </c>
      <c r="BU38" s="23">
        <f t="shared" si="75"/>
        <v>185.92356687898089</v>
      </c>
      <c r="BV38" s="23">
        <f t="shared" si="75"/>
        <v>185.92356687898089</v>
      </c>
      <c r="BW38" s="23">
        <f t="shared" si="75"/>
        <v>218.28025477707007</v>
      </c>
      <c r="BX38" s="23">
        <f t="shared" si="75"/>
        <v>218.28025477707007</v>
      </c>
      <c r="BY38" s="23">
        <f t="shared" si="75"/>
        <v>218.28025477707007</v>
      </c>
      <c r="BZ38" s="23">
        <f t="shared" si="75"/>
        <v>218.28025477707007</v>
      </c>
      <c r="CA38" s="23">
        <f t="shared" si="75"/>
        <v>218.28025477707007</v>
      </c>
      <c r="CB38" s="23">
        <f t="shared" si="75"/>
        <v>254.64968152866243</v>
      </c>
      <c r="CC38" s="23">
        <f t="shared" si="75"/>
        <v>254.64968152866243</v>
      </c>
      <c r="CD38" s="23">
        <f t="shared" si="75"/>
        <v>254.64968152866243</v>
      </c>
      <c r="CE38" s="23">
        <f t="shared" si="75"/>
        <v>254.64968152866243</v>
      </c>
      <c r="CF38" s="23">
        <f t="shared" si="75"/>
        <v>279.93630573248407</v>
      </c>
      <c r="CG38" s="23">
        <f t="shared" si="75"/>
        <v>279.93630573248407</v>
      </c>
      <c r="CH38" s="23">
        <f t="shared" si="75"/>
        <v>279.93630573248407</v>
      </c>
      <c r="CI38" s="23">
        <f t="shared" si="75"/>
        <v>279.93630573248407</v>
      </c>
      <c r="CJ38" s="23">
        <f t="shared" si="75"/>
        <v>279.93630573248407</v>
      </c>
      <c r="CK38" s="23">
        <f t="shared" si="75"/>
        <v>300.12738853503186</v>
      </c>
      <c r="CL38" s="23">
        <f t="shared" si="75"/>
        <v>300.12738853503186</v>
      </c>
      <c r="CM38" s="23">
        <f t="shared" si="75"/>
        <v>300.12738853503186</v>
      </c>
      <c r="CN38" s="23">
        <f t="shared" si="75"/>
        <v>300.12738853503186</v>
      </c>
      <c r="CO38" s="23">
        <f t="shared" si="75"/>
        <v>300.12738853503186</v>
      </c>
      <c r="CP38" s="23">
        <f t="shared" si="75"/>
        <v>320.63694267515928</v>
      </c>
      <c r="CQ38" s="23">
        <f t="shared" si="75"/>
        <v>320.63694267515928</v>
      </c>
      <c r="CR38" s="23">
        <f t="shared" si="75"/>
        <v>320.63694267515928</v>
      </c>
      <c r="CS38" s="23">
        <f t="shared" si="75"/>
        <v>320.63694267515928</v>
      </c>
      <c r="CT38" s="23">
        <f t="shared" si="75"/>
        <v>330.82802547770706</v>
      </c>
      <c r="CU38" s="23">
        <f t="shared" si="75"/>
        <v>330.82802547770706</v>
      </c>
      <c r="CV38" s="23">
        <f t="shared" ref="CV38:EA38" si="76">CU38+CV34</f>
        <v>330.82802547770706</v>
      </c>
      <c r="CW38" s="23">
        <f t="shared" si="76"/>
        <v>330.82802547770706</v>
      </c>
      <c r="CX38" s="23">
        <f t="shared" si="76"/>
        <v>330.82802547770706</v>
      </c>
      <c r="CY38" s="23">
        <f t="shared" si="76"/>
        <v>354.07643312101914</v>
      </c>
      <c r="CZ38" s="23">
        <f t="shared" si="76"/>
        <v>354.07643312101914</v>
      </c>
      <c r="DA38" s="23">
        <f t="shared" si="76"/>
        <v>354.07643312101914</v>
      </c>
      <c r="DB38" s="23">
        <f t="shared" si="76"/>
        <v>354.07643312101914</v>
      </c>
      <c r="DC38" s="23">
        <f t="shared" si="76"/>
        <v>354.07643312101914</v>
      </c>
      <c r="DD38" s="23">
        <f t="shared" si="76"/>
        <v>370.38216560509557</v>
      </c>
      <c r="DE38" s="23">
        <f t="shared" si="76"/>
        <v>370.38216560509557</v>
      </c>
      <c r="DF38" s="23">
        <f t="shared" si="76"/>
        <v>370.38216560509557</v>
      </c>
      <c r="DG38" s="23">
        <f t="shared" si="76"/>
        <v>370.38216560509557</v>
      </c>
      <c r="DH38" s="23">
        <f t="shared" si="76"/>
        <v>388.66242038216564</v>
      </c>
      <c r="DI38" s="23">
        <f t="shared" si="76"/>
        <v>388.66242038216564</v>
      </c>
      <c r="DJ38" s="23">
        <f t="shared" si="76"/>
        <v>388.66242038216564</v>
      </c>
      <c r="DK38" s="23">
        <f t="shared" si="76"/>
        <v>388.66242038216564</v>
      </c>
      <c r="DL38" s="23">
        <f t="shared" si="76"/>
        <v>388.66242038216564</v>
      </c>
      <c r="DM38" s="23">
        <f t="shared" si="76"/>
        <v>388.66242038216564</v>
      </c>
      <c r="DN38" s="23">
        <f t="shared" si="76"/>
        <v>403.88535031847135</v>
      </c>
      <c r="DO38" s="23">
        <f t="shared" si="76"/>
        <v>403.88535031847135</v>
      </c>
      <c r="DP38" s="23">
        <f t="shared" si="76"/>
        <v>403.88535031847135</v>
      </c>
      <c r="DQ38" s="23">
        <f t="shared" si="76"/>
        <v>403.88535031847135</v>
      </c>
      <c r="DR38" s="23">
        <f t="shared" si="76"/>
        <v>403.88535031847135</v>
      </c>
      <c r="DS38" s="23">
        <f t="shared" si="76"/>
        <v>403.88535031847135</v>
      </c>
      <c r="DT38" s="23">
        <f t="shared" si="76"/>
        <v>403.88535031847135</v>
      </c>
      <c r="DU38" s="23">
        <f t="shared" si="76"/>
        <v>403.88535031847135</v>
      </c>
      <c r="DV38" s="23">
        <f t="shared" si="76"/>
        <v>403.88535031847135</v>
      </c>
      <c r="DW38" s="23">
        <f t="shared" si="76"/>
        <v>403.88535031847135</v>
      </c>
      <c r="DX38" s="23">
        <f t="shared" si="76"/>
        <v>403.88535031847135</v>
      </c>
      <c r="DY38" s="23">
        <f t="shared" si="76"/>
        <v>403.88535031847135</v>
      </c>
      <c r="DZ38" s="23">
        <f t="shared" si="76"/>
        <v>403.88535031847135</v>
      </c>
      <c r="EA38" s="23">
        <f t="shared" si="76"/>
        <v>403.88535031847135</v>
      </c>
      <c r="EB38" s="23">
        <f t="shared" ref="EB38:FG38" si="77">EA38+EB34</f>
        <v>403.88535031847135</v>
      </c>
      <c r="EC38" s="23">
        <f t="shared" si="77"/>
        <v>403.88535031847135</v>
      </c>
      <c r="ED38" s="23">
        <f t="shared" si="77"/>
        <v>403.88535031847135</v>
      </c>
      <c r="EE38" s="23">
        <f t="shared" si="77"/>
        <v>403.88535031847135</v>
      </c>
      <c r="EF38" s="23">
        <f t="shared" si="77"/>
        <v>403.88535031847135</v>
      </c>
      <c r="EG38" s="23">
        <f t="shared" si="77"/>
        <v>403.88535031847135</v>
      </c>
      <c r="EH38" s="23">
        <f t="shared" si="77"/>
        <v>403.88535031847135</v>
      </c>
      <c r="EI38" s="23">
        <f t="shared" si="77"/>
        <v>403.88535031847135</v>
      </c>
      <c r="EJ38" s="23">
        <f t="shared" si="77"/>
        <v>403.88535031847135</v>
      </c>
      <c r="EK38" s="23">
        <f t="shared" si="77"/>
        <v>403.88535031847135</v>
      </c>
      <c r="EL38" s="23">
        <f t="shared" si="77"/>
        <v>403.88535031847135</v>
      </c>
      <c r="EM38" s="23">
        <f t="shared" si="77"/>
        <v>403.88535031847135</v>
      </c>
      <c r="EN38" s="23">
        <f t="shared" si="77"/>
        <v>403.88535031847135</v>
      </c>
      <c r="EO38" s="23">
        <f t="shared" si="77"/>
        <v>403.88535031847135</v>
      </c>
      <c r="EP38" s="23">
        <f t="shared" si="77"/>
        <v>403.88535031847135</v>
      </c>
      <c r="EQ38" s="23">
        <f t="shared" si="77"/>
        <v>403.88535031847135</v>
      </c>
      <c r="ER38" s="23">
        <f t="shared" si="77"/>
        <v>403.88535031847135</v>
      </c>
      <c r="ES38" s="23">
        <f t="shared" si="77"/>
        <v>403.88535031847135</v>
      </c>
      <c r="ET38" s="23">
        <f t="shared" si="77"/>
        <v>403.88535031847135</v>
      </c>
      <c r="EU38" s="23">
        <f t="shared" si="77"/>
        <v>403.88535031847135</v>
      </c>
      <c r="EV38" s="23">
        <f t="shared" si="77"/>
        <v>403.88535031847135</v>
      </c>
      <c r="EW38" s="23">
        <f t="shared" si="77"/>
        <v>403.88535031847135</v>
      </c>
      <c r="EX38" s="23">
        <f t="shared" si="77"/>
        <v>403.88535031847135</v>
      </c>
      <c r="EY38" s="23">
        <f t="shared" si="77"/>
        <v>403.88535031847135</v>
      </c>
      <c r="EZ38" s="23">
        <f t="shared" si="77"/>
        <v>403.88535031847135</v>
      </c>
      <c r="FA38" s="23">
        <f t="shared" si="77"/>
        <v>403.88535031847135</v>
      </c>
      <c r="FB38" s="23">
        <f t="shared" si="77"/>
        <v>403.88535031847135</v>
      </c>
      <c r="FC38" s="23">
        <f t="shared" si="77"/>
        <v>403.88535031847135</v>
      </c>
      <c r="FD38" s="23">
        <f t="shared" si="77"/>
        <v>403.88535031847135</v>
      </c>
      <c r="FE38" s="23">
        <f t="shared" si="77"/>
        <v>403.88535031847135</v>
      </c>
      <c r="FF38" s="23">
        <f t="shared" si="77"/>
        <v>403.88535031847135</v>
      </c>
      <c r="FG38" s="23">
        <f t="shared" si="77"/>
        <v>403.88535031847135</v>
      </c>
      <c r="FH38" s="23">
        <f t="shared" ref="FH38:FS38" si="78">FG38+FH34</f>
        <v>403.88535031847135</v>
      </c>
      <c r="FI38" s="23">
        <f t="shared" si="78"/>
        <v>403.88535031847135</v>
      </c>
      <c r="FJ38" s="23">
        <f t="shared" si="78"/>
        <v>403.88535031847135</v>
      </c>
      <c r="FK38" s="23">
        <f t="shared" si="78"/>
        <v>403.88535031847135</v>
      </c>
      <c r="FL38" s="23">
        <f t="shared" si="78"/>
        <v>403.88535031847135</v>
      </c>
      <c r="FM38" s="23">
        <f t="shared" si="78"/>
        <v>403.88535031847135</v>
      </c>
      <c r="FN38" s="23">
        <f t="shared" si="78"/>
        <v>403.88535031847135</v>
      </c>
      <c r="FO38" s="23">
        <f t="shared" si="78"/>
        <v>403.88535031847135</v>
      </c>
      <c r="FP38" s="23">
        <f t="shared" si="78"/>
        <v>403.88535031847135</v>
      </c>
      <c r="FQ38" s="23">
        <f t="shared" si="78"/>
        <v>403.88535031847135</v>
      </c>
      <c r="FR38" s="23">
        <f t="shared" si="78"/>
        <v>403.88535031847135</v>
      </c>
      <c r="FS38" s="23">
        <f t="shared" si="78"/>
        <v>403.88535031847135</v>
      </c>
    </row>
    <row r="39" spans="1:176" s="23" customFormat="1" x14ac:dyDescent="0.25">
      <c r="A39" s="23" t="s">
        <v>42</v>
      </c>
      <c r="B39" s="24" t="s">
        <v>8</v>
      </c>
      <c r="C39" s="23">
        <v>0</v>
      </c>
      <c r="D39" s="23">
        <f t="shared" ref="D39:AI39" si="79">C39+D35</f>
        <v>0</v>
      </c>
      <c r="E39" s="23">
        <f t="shared" si="79"/>
        <v>0</v>
      </c>
      <c r="F39" s="23">
        <f t="shared" si="79"/>
        <v>0</v>
      </c>
      <c r="G39" s="23">
        <f t="shared" si="79"/>
        <v>0</v>
      </c>
      <c r="H39" s="23">
        <f t="shared" si="79"/>
        <v>0</v>
      </c>
      <c r="I39" s="23">
        <f t="shared" si="79"/>
        <v>0</v>
      </c>
      <c r="J39" s="23">
        <f t="shared" si="79"/>
        <v>0</v>
      </c>
      <c r="K39" s="23">
        <f t="shared" si="79"/>
        <v>0</v>
      </c>
      <c r="L39" s="23">
        <f t="shared" si="79"/>
        <v>0</v>
      </c>
      <c r="M39" s="23">
        <f t="shared" si="79"/>
        <v>0</v>
      </c>
      <c r="N39" s="23">
        <f t="shared" si="79"/>
        <v>0</v>
      </c>
      <c r="O39" s="23">
        <f t="shared" si="79"/>
        <v>0</v>
      </c>
      <c r="P39" s="23">
        <f t="shared" si="79"/>
        <v>0</v>
      </c>
      <c r="Q39" s="23">
        <f t="shared" si="79"/>
        <v>0</v>
      </c>
      <c r="R39" s="23">
        <f t="shared" si="79"/>
        <v>0</v>
      </c>
      <c r="S39" s="23">
        <f t="shared" si="79"/>
        <v>0</v>
      </c>
      <c r="T39" s="23">
        <f t="shared" si="79"/>
        <v>0</v>
      </c>
      <c r="U39" s="23">
        <f t="shared" si="79"/>
        <v>0</v>
      </c>
      <c r="V39" s="23">
        <f t="shared" si="79"/>
        <v>0</v>
      </c>
      <c r="W39" s="23">
        <f t="shared" si="79"/>
        <v>0</v>
      </c>
      <c r="X39" s="23">
        <f t="shared" si="79"/>
        <v>0</v>
      </c>
      <c r="Y39" s="23">
        <f t="shared" si="79"/>
        <v>0</v>
      </c>
      <c r="Z39" s="23">
        <f t="shared" si="79"/>
        <v>0</v>
      </c>
      <c r="AA39" s="23">
        <f t="shared" si="79"/>
        <v>0</v>
      </c>
      <c r="AB39" s="23">
        <f t="shared" si="79"/>
        <v>16.794667545971578</v>
      </c>
      <c r="AC39" s="23">
        <f t="shared" si="79"/>
        <v>16.794667545971578</v>
      </c>
      <c r="AD39" s="23">
        <f t="shared" si="79"/>
        <v>16.794667545971578</v>
      </c>
      <c r="AE39" s="23">
        <f t="shared" si="79"/>
        <v>16.794667545971578</v>
      </c>
      <c r="AF39" s="23">
        <f t="shared" si="79"/>
        <v>16.794667545971578</v>
      </c>
      <c r="AG39" s="23">
        <f t="shared" si="79"/>
        <v>16.794667545971578</v>
      </c>
      <c r="AH39" s="23">
        <f t="shared" si="79"/>
        <v>33.885239427418121</v>
      </c>
      <c r="AI39" s="23">
        <f t="shared" si="79"/>
        <v>33.885239427418121</v>
      </c>
      <c r="AJ39" s="23">
        <f t="shared" ref="AJ39:BO39" si="80">AI39+AJ35</f>
        <v>33.885239427418121</v>
      </c>
      <c r="AK39" s="23">
        <f t="shared" si="80"/>
        <v>33.885239427418121</v>
      </c>
      <c r="AL39" s="23">
        <f t="shared" si="80"/>
        <v>33.885239427418121</v>
      </c>
      <c r="AM39" s="23">
        <f t="shared" si="80"/>
        <v>33.885239427418121</v>
      </c>
      <c r="AN39" s="23">
        <f t="shared" si="80"/>
        <v>33.885239427418121</v>
      </c>
      <c r="AO39" s="23">
        <f t="shared" si="80"/>
        <v>51.705221259103979</v>
      </c>
      <c r="AP39" s="23">
        <f t="shared" si="80"/>
        <v>51.705221259103979</v>
      </c>
      <c r="AQ39" s="23">
        <f t="shared" si="80"/>
        <v>51.705221259103979</v>
      </c>
      <c r="AR39" s="23">
        <f t="shared" si="80"/>
        <v>51.705221259103979</v>
      </c>
      <c r="AS39" s="23">
        <f t="shared" si="80"/>
        <v>51.705221259103979</v>
      </c>
      <c r="AT39" s="23">
        <f t="shared" si="80"/>
        <v>51.705221259103979</v>
      </c>
      <c r="AU39" s="23">
        <f t="shared" si="80"/>
        <v>65.667355676052395</v>
      </c>
      <c r="AV39" s="23">
        <f t="shared" si="80"/>
        <v>65.667355676052395</v>
      </c>
      <c r="AW39" s="23">
        <f t="shared" si="80"/>
        <v>65.667355676052395</v>
      </c>
      <c r="AX39" s="23">
        <f t="shared" si="80"/>
        <v>65.667355676052395</v>
      </c>
      <c r="AY39" s="23">
        <f t="shared" si="80"/>
        <v>65.667355676052395</v>
      </c>
      <c r="AZ39" s="23">
        <f t="shared" si="80"/>
        <v>80.380690093000808</v>
      </c>
      <c r="BA39" s="23">
        <f t="shared" si="80"/>
        <v>80.380690093000808</v>
      </c>
      <c r="BB39" s="23">
        <f t="shared" si="80"/>
        <v>80.380690093000808</v>
      </c>
      <c r="BC39" s="23">
        <f t="shared" si="80"/>
        <v>80.380690093000808</v>
      </c>
      <c r="BD39" s="23">
        <f t="shared" si="80"/>
        <v>100.86496230827885</v>
      </c>
      <c r="BE39" s="23">
        <f t="shared" si="80"/>
        <v>100.86496230827885</v>
      </c>
      <c r="BF39" s="23">
        <f t="shared" si="80"/>
        <v>100.86496230827885</v>
      </c>
      <c r="BG39" s="23">
        <f t="shared" si="80"/>
        <v>100.86496230827885</v>
      </c>
      <c r="BH39" s="23">
        <f t="shared" si="80"/>
        <v>100.86496230827885</v>
      </c>
      <c r="BI39" s="23">
        <f t="shared" si="80"/>
        <v>133.0571357839338</v>
      </c>
      <c r="BJ39" s="23">
        <f t="shared" si="80"/>
        <v>133.0571357839338</v>
      </c>
      <c r="BK39" s="23">
        <f t="shared" si="80"/>
        <v>133.0571357839338</v>
      </c>
      <c r="BL39" s="23">
        <f t="shared" si="80"/>
        <v>133.0571357839338</v>
      </c>
      <c r="BM39" s="23">
        <f t="shared" si="80"/>
        <v>133.0571357839338</v>
      </c>
      <c r="BN39" s="23">
        <f t="shared" si="80"/>
        <v>133.0571357839338</v>
      </c>
      <c r="BO39" s="23">
        <f t="shared" si="80"/>
        <v>159.42656253552616</v>
      </c>
      <c r="BP39" s="23">
        <f t="shared" ref="BP39:CU39" si="81">BO39+BP35</f>
        <v>159.42656253552616</v>
      </c>
      <c r="BQ39" s="23">
        <f t="shared" si="81"/>
        <v>159.42656253552616</v>
      </c>
      <c r="BR39" s="23">
        <f t="shared" si="81"/>
        <v>174.7131867393478</v>
      </c>
      <c r="BS39" s="23">
        <f t="shared" si="81"/>
        <v>174.7131867393478</v>
      </c>
      <c r="BT39" s="23">
        <f t="shared" si="81"/>
        <v>174.7131867393478</v>
      </c>
      <c r="BU39" s="23">
        <f t="shared" si="81"/>
        <v>174.7131867393478</v>
      </c>
      <c r="BV39" s="23">
        <f t="shared" si="81"/>
        <v>174.7131867393478</v>
      </c>
      <c r="BW39" s="23">
        <f t="shared" si="81"/>
        <v>207.06987463743698</v>
      </c>
      <c r="BX39" s="23">
        <f t="shared" si="81"/>
        <v>207.06987463743698</v>
      </c>
      <c r="BY39" s="23">
        <f t="shared" si="81"/>
        <v>207.06987463743698</v>
      </c>
      <c r="BZ39" s="23">
        <f t="shared" si="81"/>
        <v>207.06987463743698</v>
      </c>
      <c r="CA39" s="23">
        <f t="shared" si="81"/>
        <v>207.06987463743698</v>
      </c>
      <c r="CB39" s="23">
        <f t="shared" si="81"/>
        <v>243.43930138902934</v>
      </c>
      <c r="CC39" s="23">
        <f t="shared" si="81"/>
        <v>243.43930138902934</v>
      </c>
      <c r="CD39" s="23">
        <f t="shared" si="81"/>
        <v>243.43930138902934</v>
      </c>
      <c r="CE39" s="23">
        <f t="shared" si="81"/>
        <v>243.43930138902934</v>
      </c>
      <c r="CF39" s="23">
        <f t="shared" si="81"/>
        <v>268.72592559285101</v>
      </c>
      <c r="CG39" s="23">
        <f t="shared" si="81"/>
        <v>268.72592559285101</v>
      </c>
      <c r="CH39" s="23">
        <f t="shared" si="81"/>
        <v>268.72592559285101</v>
      </c>
      <c r="CI39" s="23">
        <f t="shared" si="81"/>
        <v>268.72592559285101</v>
      </c>
      <c r="CJ39" s="23">
        <f t="shared" si="81"/>
        <v>268.72592559285101</v>
      </c>
      <c r="CK39" s="23">
        <f t="shared" si="81"/>
        <v>288.9170083953988</v>
      </c>
      <c r="CL39" s="23">
        <f t="shared" si="81"/>
        <v>288.9170083953988</v>
      </c>
      <c r="CM39" s="23">
        <f t="shared" si="81"/>
        <v>288.9170083953988</v>
      </c>
      <c r="CN39" s="23">
        <f t="shared" si="81"/>
        <v>288.9170083953988</v>
      </c>
      <c r="CO39" s="23">
        <f t="shared" si="81"/>
        <v>288.9170083953988</v>
      </c>
      <c r="CP39" s="23">
        <f t="shared" si="81"/>
        <v>309.42656253552616</v>
      </c>
      <c r="CQ39" s="23">
        <f t="shared" si="81"/>
        <v>309.42656253552616</v>
      </c>
      <c r="CR39" s="23">
        <f t="shared" si="81"/>
        <v>309.42656253552616</v>
      </c>
      <c r="CS39" s="23">
        <f t="shared" si="81"/>
        <v>309.42656253552616</v>
      </c>
      <c r="CT39" s="23">
        <f t="shared" si="81"/>
        <v>319.61764533807394</v>
      </c>
      <c r="CU39" s="23">
        <f t="shared" si="81"/>
        <v>319.61764533807394</v>
      </c>
      <c r="CV39" s="23">
        <f t="shared" ref="CV39:EA39" si="82">CU39+CV35</f>
        <v>319.61764533807394</v>
      </c>
      <c r="CW39" s="23">
        <f t="shared" si="82"/>
        <v>319.61764533807394</v>
      </c>
      <c r="CX39" s="23">
        <f t="shared" si="82"/>
        <v>319.61764533807394</v>
      </c>
      <c r="CY39" s="23">
        <f t="shared" si="82"/>
        <v>342.86605298138602</v>
      </c>
      <c r="CZ39" s="23">
        <f t="shared" si="82"/>
        <v>342.86605298138602</v>
      </c>
      <c r="DA39" s="23">
        <f t="shared" si="82"/>
        <v>342.86605298138602</v>
      </c>
      <c r="DB39" s="23">
        <f t="shared" si="82"/>
        <v>342.86605298138602</v>
      </c>
      <c r="DC39" s="23">
        <f t="shared" si="82"/>
        <v>342.86605298138602</v>
      </c>
      <c r="DD39" s="23">
        <f t="shared" si="82"/>
        <v>359.17178546546245</v>
      </c>
      <c r="DE39" s="23">
        <f t="shared" si="82"/>
        <v>359.17178546546245</v>
      </c>
      <c r="DF39" s="23">
        <f t="shared" si="82"/>
        <v>359.17178546546245</v>
      </c>
      <c r="DG39" s="23">
        <f t="shared" si="82"/>
        <v>359.17178546546245</v>
      </c>
      <c r="DH39" s="23">
        <f t="shared" si="82"/>
        <v>377.45204024253252</v>
      </c>
      <c r="DI39" s="23">
        <f t="shared" si="82"/>
        <v>377.45204024253252</v>
      </c>
      <c r="DJ39" s="23">
        <f t="shared" si="82"/>
        <v>377.45204024253252</v>
      </c>
      <c r="DK39" s="23">
        <f t="shared" si="82"/>
        <v>377.45204024253252</v>
      </c>
      <c r="DL39" s="23">
        <f t="shared" si="82"/>
        <v>377.45204024253252</v>
      </c>
      <c r="DM39" s="23">
        <f t="shared" si="82"/>
        <v>377.45204024253252</v>
      </c>
      <c r="DN39" s="23">
        <f t="shared" si="82"/>
        <v>392.67497017883824</v>
      </c>
      <c r="DO39" s="23">
        <f t="shared" si="82"/>
        <v>392.67497017883824</v>
      </c>
      <c r="DP39" s="23">
        <f t="shared" si="82"/>
        <v>392.67497017883824</v>
      </c>
      <c r="DQ39" s="23">
        <f t="shared" si="82"/>
        <v>392.67497017883824</v>
      </c>
      <c r="DR39" s="23">
        <f t="shared" si="82"/>
        <v>392.67497017883824</v>
      </c>
      <c r="DS39" s="23">
        <f t="shared" si="82"/>
        <v>392.67497017883824</v>
      </c>
      <c r="DT39" s="23">
        <f t="shared" si="82"/>
        <v>392.67497017883824</v>
      </c>
      <c r="DU39" s="23">
        <f t="shared" si="82"/>
        <v>392.67497017883824</v>
      </c>
      <c r="DV39" s="23">
        <f t="shared" si="82"/>
        <v>392.67497017883824</v>
      </c>
      <c r="DW39" s="23">
        <f t="shared" si="82"/>
        <v>392.67497017883824</v>
      </c>
      <c r="DX39" s="23">
        <f t="shared" si="82"/>
        <v>392.67497017883824</v>
      </c>
      <c r="DY39" s="23">
        <f t="shared" si="82"/>
        <v>392.67497017883824</v>
      </c>
      <c r="DZ39" s="23">
        <f t="shared" si="82"/>
        <v>392.67497017883824</v>
      </c>
      <c r="EA39" s="23">
        <f t="shared" si="82"/>
        <v>392.67497017883824</v>
      </c>
      <c r="EB39" s="23">
        <f t="shared" ref="EB39:FG39" si="83">EA39+EB35</f>
        <v>392.67497017883824</v>
      </c>
      <c r="EC39" s="23">
        <f t="shared" si="83"/>
        <v>392.67497017883824</v>
      </c>
      <c r="ED39" s="23">
        <f t="shared" si="83"/>
        <v>392.67497017883824</v>
      </c>
      <c r="EE39" s="23">
        <f t="shared" si="83"/>
        <v>392.67497017883824</v>
      </c>
      <c r="EF39" s="23">
        <f t="shared" si="83"/>
        <v>392.67497017883824</v>
      </c>
      <c r="EG39" s="23">
        <f t="shared" si="83"/>
        <v>392.67497017883824</v>
      </c>
      <c r="EH39" s="23">
        <f t="shared" si="83"/>
        <v>392.67497017883824</v>
      </c>
      <c r="EI39" s="23">
        <f t="shared" si="83"/>
        <v>392.67497017883824</v>
      </c>
      <c r="EJ39" s="23">
        <f t="shared" si="83"/>
        <v>392.67497017883824</v>
      </c>
      <c r="EK39" s="23">
        <f t="shared" si="83"/>
        <v>392.67497017883824</v>
      </c>
      <c r="EL39" s="23">
        <f t="shared" si="83"/>
        <v>392.67497017883824</v>
      </c>
      <c r="EM39" s="23">
        <f t="shared" si="83"/>
        <v>392.67497017883824</v>
      </c>
      <c r="EN39" s="23">
        <f t="shared" si="83"/>
        <v>392.67497017883824</v>
      </c>
      <c r="EO39" s="23">
        <f t="shared" si="83"/>
        <v>392.67497017883824</v>
      </c>
      <c r="EP39" s="23">
        <f t="shared" si="83"/>
        <v>392.67497017883824</v>
      </c>
      <c r="EQ39" s="23">
        <f t="shared" si="83"/>
        <v>392.67497017883824</v>
      </c>
      <c r="ER39" s="23">
        <f t="shared" si="83"/>
        <v>392.67497017883824</v>
      </c>
      <c r="ES39" s="23">
        <f t="shared" si="83"/>
        <v>392.67497017883824</v>
      </c>
      <c r="ET39" s="23">
        <f t="shared" si="83"/>
        <v>392.67497017883824</v>
      </c>
      <c r="EU39" s="23">
        <f t="shared" si="83"/>
        <v>392.67497017883824</v>
      </c>
      <c r="EV39" s="23">
        <f t="shared" si="83"/>
        <v>392.67497017883824</v>
      </c>
      <c r="EW39" s="23">
        <f t="shared" si="83"/>
        <v>392.67497017883824</v>
      </c>
      <c r="EX39" s="23">
        <f t="shared" si="83"/>
        <v>392.67497017883824</v>
      </c>
      <c r="EY39" s="23">
        <f t="shared" si="83"/>
        <v>392.67497017883824</v>
      </c>
      <c r="EZ39" s="23">
        <f t="shared" si="83"/>
        <v>392.67497017883824</v>
      </c>
      <c r="FA39" s="23">
        <f t="shared" si="83"/>
        <v>392.67497017883824</v>
      </c>
      <c r="FB39" s="23">
        <f t="shared" si="83"/>
        <v>392.67497017883824</v>
      </c>
      <c r="FC39" s="23">
        <f t="shared" si="83"/>
        <v>392.67497017883824</v>
      </c>
      <c r="FD39" s="23">
        <f t="shared" si="83"/>
        <v>392.67497017883824</v>
      </c>
      <c r="FE39" s="23">
        <f t="shared" si="83"/>
        <v>392.67497017883824</v>
      </c>
      <c r="FF39" s="23">
        <f t="shared" si="83"/>
        <v>392.67497017883824</v>
      </c>
      <c r="FG39" s="23">
        <f t="shared" si="83"/>
        <v>392.67497017883824</v>
      </c>
      <c r="FH39" s="23">
        <f t="shared" ref="FH39:FS39" si="84">FG39+FH35</f>
        <v>392.67497017883824</v>
      </c>
      <c r="FI39" s="23">
        <f t="shared" si="84"/>
        <v>392.67497017883824</v>
      </c>
      <c r="FJ39" s="23">
        <f t="shared" si="84"/>
        <v>392.67497017883824</v>
      </c>
      <c r="FK39" s="23">
        <f t="shared" si="84"/>
        <v>392.67497017883824</v>
      </c>
      <c r="FL39" s="23">
        <f t="shared" si="84"/>
        <v>392.67497017883824</v>
      </c>
      <c r="FM39" s="23">
        <f t="shared" si="84"/>
        <v>392.67497017883824</v>
      </c>
      <c r="FN39" s="23">
        <f t="shared" si="84"/>
        <v>392.67497017883824</v>
      </c>
      <c r="FO39" s="23">
        <f t="shared" si="84"/>
        <v>392.67497017883824</v>
      </c>
      <c r="FP39" s="23">
        <f t="shared" si="84"/>
        <v>392.67497017883824</v>
      </c>
      <c r="FQ39" s="23">
        <f t="shared" si="84"/>
        <v>392.67497017883824</v>
      </c>
      <c r="FR39" s="23">
        <f t="shared" si="84"/>
        <v>392.67497017883824</v>
      </c>
      <c r="FS39" s="23">
        <f t="shared" si="84"/>
        <v>392.67497017883824</v>
      </c>
    </row>
    <row r="40" spans="1:176" s="23" customFormat="1" x14ac:dyDescent="0.25">
      <c r="A40" s="23" t="s">
        <v>15</v>
      </c>
      <c r="B40" s="24" t="s">
        <v>8</v>
      </c>
      <c r="C40" s="23">
        <v>0</v>
      </c>
      <c r="D40" s="23">
        <f t="shared" ref="D40:AI40" si="85">C40+D34+D24</f>
        <v>0</v>
      </c>
      <c r="E40" s="23">
        <f t="shared" si="85"/>
        <v>0</v>
      </c>
      <c r="F40" s="23">
        <f t="shared" si="85"/>
        <v>0</v>
      </c>
      <c r="G40" s="23">
        <f t="shared" si="85"/>
        <v>0</v>
      </c>
      <c r="H40" s="23">
        <f t="shared" si="85"/>
        <v>0</v>
      </c>
      <c r="I40" s="23">
        <f t="shared" si="85"/>
        <v>0</v>
      </c>
      <c r="J40" s="23">
        <f t="shared" si="85"/>
        <v>4</v>
      </c>
      <c r="K40" s="23">
        <f t="shared" si="85"/>
        <v>4</v>
      </c>
      <c r="L40" s="23">
        <f t="shared" si="85"/>
        <v>4</v>
      </c>
      <c r="M40" s="23">
        <f t="shared" si="85"/>
        <v>4</v>
      </c>
      <c r="N40" s="23">
        <f t="shared" si="85"/>
        <v>4</v>
      </c>
      <c r="O40" s="23">
        <f t="shared" si="85"/>
        <v>4</v>
      </c>
      <c r="P40" s="23">
        <f t="shared" si="85"/>
        <v>4</v>
      </c>
      <c r="Q40" s="23">
        <f t="shared" si="85"/>
        <v>4</v>
      </c>
      <c r="R40" s="23">
        <f t="shared" si="85"/>
        <v>6</v>
      </c>
      <c r="S40" s="23">
        <f t="shared" si="85"/>
        <v>13</v>
      </c>
      <c r="T40" s="23">
        <f t="shared" si="85"/>
        <v>13</v>
      </c>
      <c r="U40" s="23">
        <f t="shared" si="85"/>
        <v>13</v>
      </c>
      <c r="V40" s="23">
        <f t="shared" si="85"/>
        <v>13</v>
      </c>
      <c r="W40" s="23">
        <f t="shared" si="85"/>
        <v>13</v>
      </c>
      <c r="X40" s="23">
        <f t="shared" si="85"/>
        <v>13</v>
      </c>
      <c r="Y40" s="23">
        <f t="shared" si="85"/>
        <v>19</v>
      </c>
      <c r="Z40" s="23">
        <f t="shared" si="85"/>
        <v>19</v>
      </c>
      <c r="AA40" s="23">
        <f t="shared" si="85"/>
        <v>19</v>
      </c>
      <c r="AB40" s="23">
        <f t="shared" si="85"/>
        <v>39.254777070063696</v>
      </c>
      <c r="AC40" s="23">
        <f t="shared" si="85"/>
        <v>39.254777070063696</v>
      </c>
      <c r="AD40" s="23">
        <f t="shared" si="85"/>
        <v>39.254777070063696</v>
      </c>
      <c r="AE40" s="23">
        <f t="shared" si="85"/>
        <v>39.254777070063696</v>
      </c>
      <c r="AF40" s="23">
        <f t="shared" si="85"/>
        <v>39.254777070063696</v>
      </c>
      <c r="AG40" s="23">
        <f t="shared" si="85"/>
        <v>39.254777070063696</v>
      </c>
      <c r="AH40" s="23">
        <f t="shared" si="85"/>
        <v>59.445859872611464</v>
      </c>
      <c r="AI40" s="23">
        <f t="shared" si="85"/>
        <v>59.445859872611464</v>
      </c>
      <c r="AJ40" s="23">
        <f t="shared" ref="AJ40:BO40" si="86">AI40+AJ34+AJ24</f>
        <v>59.445859872611464</v>
      </c>
      <c r="AK40" s="23">
        <f t="shared" si="86"/>
        <v>59.445859872611464</v>
      </c>
      <c r="AL40" s="23">
        <f t="shared" si="86"/>
        <v>59.445859872611464</v>
      </c>
      <c r="AM40" s="23">
        <f t="shared" si="86"/>
        <v>59.445859872611464</v>
      </c>
      <c r="AN40" s="23">
        <f t="shared" si="86"/>
        <v>59.445859872611464</v>
      </c>
      <c r="AO40" s="23">
        <f t="shared" si="86"/>
        <v>79.70063694267516</v>
      </c>
      <c r="AP40" s="23">
        <f t="shared" si="86"/>
        <v>79.70063694267516</v>
      </c>
      <c r="AQ40" s="23">
        <f t="shared" si="86"/>
        <v>79.70063694267516</v>
      </c>
      <c r="AR40" s="23">
        <f t="shared" si="86"/>
        <v>79.70063694267516</v>
      </c>
      <c r="AS40" s="23">
        <f t="shared" si="86"/>
        <v>79.70063694267516</v>
      </c>
      <c r="AT40" s="23">
        <f t="shared" si="86"/>
        <v>79.70063694267516</v>
      </c>
      <c r="AU40" s="23">
        <f t="shared" si="86"/>
        <v>94.923566878980893</v>
      </c>
      <c r="AV40" s="23">
        <f t="shared" si="86"/>
        <v>94.923566878980893</v>
      </c>
      <c r="AW40" s="23">
        <f t="shared" si="86"/>
        <v>95.923566878980893</v>
      </c>
      <c r="AX40" s="23">
        <f t="shared" si="86"/>
        <v>95.923566878980893</v>
      </c>
      <c r="AY40" s="23">
        <f t="shared" si="86"/>
        <v>95.923566878980893</v>
      </c>
      <c r="AZ40" s="23">
        <f t="shared" si="86"/>
        <v>111.14649681528662</v>
      </c>
      <c r="BA40" s="23">
        <f t="shared" si="86"/>
        <v>111.14649681528662</v>
      </c>
      <c r="BB40" s="23">
        <f t="shared" si="86"/>
        <v>111.14649681528662</v>
      </c>
      <c r="BC40" s="23">
        <f t="shared" si="86"/>
        <v>111.14649681528662</v>
      </c>
      <c r="BD40" s="23">
        <f t="shared" si="86"/>
        <v>135.91082802547771</v>
      </c>
      <c r="BE40" s="23">
        <f t="shared" si="86"/>
        <v>135.91082802547771</v>
      </c>
      <c r="BF40" s="23">
        <f t="shared" si="86"/>
        <v>135.91082802547771</v>
      </c>
      <c r="BG40" s="23">
        <f t="shared" si="86"/>
        <v>135.91082802547771</v>
      </c>
      <c r="BH40" s="23">
        <f t="shared" si="86"/>
        <v>135.91082802547771</v>
      </c>
      <c r="BI40" s="23">
        <f t="shared" si="86"/>
        <v>168.26751592356689</v>
      </c>
      <c r="BJ40" s="23">
        <f t="shared" si="86"/>
        <v>168.26751592356689</v>
      </c>
      <c r="BK40" s="23">
        <f t="shared" si="86"/>
        <v>168.26751592356689</v>
      </c>
      <c r="BL40" s="23">
        <f t="shared" si="86"/>
        <v>176.26751592356689</v>
      </c>
      <c r="BM40" s="23">
        <f t="shared" si="86"/>
        <v>183.26751592356689</v>
      </c>
      <c r="BN40" s="23">
        <f t="shared" si="86"/>
        <v>183.26751592356689</v>
      </c>
      <c r="BO40" s="23">
        <f t="shared" si="86"/>
        <v>209.63694267515925</v>
      </c>
      <c r="BP40" s="23">
        <f t="shared" ref="BP40:CU40" si="87">BO40+BP34+BP24</f>
        <v>209.63694267515925</v>
      </c>
      <c r="BQ40" s="23">
        <f t="shared" si="87"/>
        <v>212.63694267515925</v>
      </c>
      <c r="BR40" s="23">
        <f t="shared" si="87"/>
        <v>227.92356687898089</v>
      </c>
      <c r="BS40" s="23">
        <f t="shared" si="87"/>
        <v>227.92356687898089</v>
      </c>
      <c r="BT40" s="23">
        <f t="shared" si="87"/>
        <v>227.92356687898089</v>
      </c>
      <c r="BU40" s="23">
        <f t="shared" si="87"/>
        <v>227.92356687898089</v>
      </c>
      <c r="BV40" s="23">
        <f t="shared" si="87"/>
        <v>227.92356687898089</v>
      </c>
      <c r="BW40" s="23">
        <f t="shared" si="87"/>
        <v>260.28025477707007</v>
      </c>
      <c r="BX40" s="23">
        <f t="shared" si="87"/>
        <v>260.28025477707007</v>
      </c>
      <c r="BY40" s="23">
        <f t="shared" si="87"/>
        <v>260.28025477707007</v>
      </c>
      <c r="BZ40" s="23">
        <f t="shared" si="87"/>
        <v>260.28025477707007</v>
      </c>
      <c r="CA40" s="23">
        <f t="shared" si="87"/>
        <v>260.28025477707007</v>
      </c>
      <c r="CB40" s="23">
        <f t="shared" si="87"/>
        <v>296.64968152866243</v>
      </c>
      <c r="CC40" s="23">
        <f t="shared" si="87"/>
        <v>296.64968152866243</v>
      </c>
      <c r="CD40" s="23">
        <f t="shared" si="87"/>
        <v>296.64968152866243</v>
      </c>
      <c r="CE40" s="23">
        <f t="shared" si="87"/>
        <v>296.64968152866243</v>
      </c>
      <c r="CF40" s="23">
        <f t="shared" si="87"/>
        <v>321.93630573248407</v>
      </c>
      <c r="CG40" s="23">
        <f t="shared" si="87"/>
        <v>341.93630573248407</v>
      </c>
      <c r="CH40" s="23">
        <f t="shared" si="87"/>
        <v>341.93630573248407</v>
      </c>
      <c r="CI40" s="23">
        <f t="shared" si="87"/>
        <v>341.93630573248407</v>
      </c>
      <c r="CJ40" s="23">
        <f t="shared" si="87"/>
        <v>341.93630573248407</v>
      </c>
      <c r="CK40" s="23">
        <f t="shared" si="87"/>
        <v>362.12738853503186</v>
      </c>
      <c r="CL40" s="23">
        <f t="shared" si="87"/>
        <v>362.12738853503186</v>
      </c>
      <c r="CM40" s="23">
        <f t="shared" si="87"/>
        <v>362.12738853503186</v>
      </c>
      <c r="CN40" s="23">
        <f t="shared" si="87"/>
        <v>362.12738853503186</v>
      </c>
      <c r="CO40" s="23">
        <f t="shared" si="87"/>
        <v>362.12738853503186</v>
      </c>
      <c r="CP40" s="23">
        <f t="shared" si="87"/>
        <v>388.63694267515928</v>
      </c>
      <c r="CQ40" s="23">
        <f t="shared" si="87"/>
        <v>388.63694267515928</v>
      </c>
      <c r="CR40" s="23">
        <f t="shared" si="87"/>
        <v>388.63694267515928</v>
      </c>
      <c r="CS40" s="23">
        <f t="shared" si="87"/>
        <v>388.63694267515928</v>
      </c>
      <c r="CT40" s="23">
        <f t="shared" si="87"/>
        <v>398.82802547770706</v>
      </c>
      <c r="CU40" s="23">
        <f t="shared" si="87"/>
        <v>398.82802547770706</v>
      </c>
      <c r="CV40" s="23">
        <f t="shared" ref="CV40:EA40" si="88">CU40+CV34+CV24</f>
        <v>398.82802547770706</v>
      </c>
      <c r="CW40" s="23">
        <f t="shared" si="88"/>
        <v>398.82802547770706</v>
      </c>
      <c r="CX40" s="23">
        <f t="shared" si="88"/>
        <v>398.82802547770706</v>
      </c>
      <c r="CY40" s="23">
        <f t="shared" si="88"/>
        <v>422.07643312101914</v>
      </c>
      <c r="CZ40" s="23">
        <f t="shared" si="88"/>
        <v>429.07643312101914</v>
      </c>
      <c r="DA40" s="23">
        <f t="shared" si="88"/>
        <v>429.07643312101914</v>
      </c>
      <c r="DB40" s="23">
        <f t="shared" si="88"/>
        <v>429.07643312101914</v>
      </c>
      <c r="DC40" s="23">
        <f t="shared" si="88"/>
        <v>429.07643312101914</v>
      </c>
      <c r="DD40" s="23">
        <f t="shared" si="88"/>
        <v>445.38216560509557</v>
      </c>
      <c r="DE40" s="23">
        <f t="shared" si="88"/>
        <v>445.38216560509557</v>
      </c>
      <c r="DF40" s="23">
        <f t="shared" si="88"/>
        <v>445.38216560509557</v>
      </c>
      <c r="DG40" s="23">
        <f t="shared" si="88"/>
        <v>445.38216560509557</v>
      </c>
      <c r="DH40" s="23">
        <f t="shared" si="88"/>
        <v>463.66242038216564</v>
      </c>
      <c r="DI40" s="23">
        <f t="shared" si="88"/>
        <v>463.66242038216564</v>
      </c>
      <c r="DJ40" s="23">
        <f t="shared" si="88"/>
        <v>463.66242038216564</v>
      </c>
      <c r="DK40" s="23">
        <f t="shared" si="88"/>
        <v>463.66242038216564</v>
      </c>
      <c r="DL40" s="23">
        <f t="shared" si="88"/>
        <v>463.66242038216564</v>
      </c>
      <c r="DM40" s="23">
        <f t="shared" si="88"/>
        <v>463.66242038216564</v>
      </c>
      <c r="DN40" s="23">
        <f t="shared" si="88"/>
        <v>478.88535031847135</v>
      </c>
      <c r="DO40" s="23">
        <f t="shared" si="88"/>
        <v>478.88535031847135</v>
      </c>
      <c r="DP40" s="23">
        <f t="shared" si="88"/>
        <v>478.88535031847135</v>
      </c>
      <c r="DQ40" s="23">
        <f t="shared" si="88"/>
        <v>478.88535031847135</v>
      </c>
      <c r="DR40" s="23">
        <f t="shared" si="88"/>
        <v>506.88535031847135</v>
      </c>
      <c r="DS40" s="23">
        <f t="shared" si="88"/>
        <v>508.88535031847135</v>
      </c>
      <c r="DT40" s="23">
        <f t="shared" si="88"/>
        <v>516.88535031847141</v>
      </c>
      <c r="DU40" s="23">
        <f t="shared" si="88"/>
        <v>524.88535031847141</v>
      </c>
      <c r="DV40" s="23">
        <f t="shared" si="88"/>
        <v>533.88535031847141</v>
      </c>
      <c r="DW40" s="23">
        <f t="shared" si="88"/>
        <v>537.88535031847141</v>
      </c>
      <c r="DX40" s="23">
        <f t="shared" si="88"/>
        <v>553.88535031847141</v>
      </c>
      <c r="DY40" s="23">
        <f t="shared" si="88"/>
        <v>553.88535031847141</v>
      </c>
      <c r="DZ40" s="23">
        <f t="shared" si="88"/>
        <v>553.88535031847141</v>
      </c>
      <c r="EA40" s="23">
        <f t="shared" si="88"/>
        <v>553.88535031847141</v>
      </c>
      <c r="EB40" s="23">
        <f t="shared" ref="EB40:FG40" si="89">EA40+EB34+EB24</f>
        <v>553.88535031847141</v>
      </c>
      <c r="EC40" s="23">
        <f t="shared" si="89"/>
        <v>553.88535031847141</v>
      </c>
      <c r="ED40" s="23">
        <f t="shared" si="89"/>
        <v>553.88535031847141</v>
      </c>
      <c r="EE40" s="23">
        <f t="shared" si="89"/>
        <v>559.88535031847141</v>
      </c>
      <c r="EF40" s="23">
        <f t="shared" si="89"/>
        <v>575.88535031847141</v>
      </c>
      <c r="EG40" s="23">
        <f t="shared" si="89"/>
        <v>575.88535031847141</v>
      </c>
      <c r="EH40" s="23">
        <f t="shared" si="89"/>
        <v>575.88535031847141</v>
      </c>
      <c r="EI40" s="23">
        <f t="shared" si="89"/>
        <v>575.88535031847141</v>
      </c>
      <c r="EJ40" s="23">
        <f t="shared" si="89"/>
        <v>579.88535031847141</v>
      </c>
      <c r="EK40" s="23">
        <f t="shared" si="89"/>
        <v>579.88535031847141</v>
      </c>
      <c r="EL40" s="23">
        <f t="shared" si="89"/>
        <v>579.88535031847141</v>
      </c>
      <c r="EM40" s="23">
        <f t="shared" si="89"/>
        <v>579.88535031847141</v>
      </c>
      <c r="EN40" s="23">
        <f t="shared" si="89"/>
        <v>579.88535031847141</v>
      </c>
      <c r="EO40" s="23">
        <f t="shared" si="89"/>
        <v>579.88535031847141</v>
      </c>
      <c r="EP40" s="23">
        <f t="shared" si="89"/>
        <v>579.88535031847141</v>
      </c>
      <c r="EQ40" s="23">
        <f t="shared" si="89"/>
        <v>584.88535031847141</v>
      </c>
      <c r="ER40" s="23">
        <f t="shared" si="89"/>
        <v>584.88535031847141</v>
      </c>
      <c r="ES40" s="23">
        <f t="shared" si="89"/>
        <v>584.88535031847141</v>
      </c>
      <c r="ET40" s="23">
        <f t="shared" si="89"/>
        <v>584.88535031847141</v>
      </c>
      <c r="EU40" s="23">
        <f t="shared" si="89"/>
        <v>584.88535031847141</v>
      </c>
      <c r="EV40" s="23">
        <f t="shared" si="89"/>
        <v>584.88535031847141</v>
      </c>
      <c r="EW40" s="23">
        <f t="shared" si="89"/>
        <v>589.88535031847141</v>
      </c>
      <c r="EX40" s="23">
        <f t="shared" si="89"/>
        <v>589.88535031847141</v>
      </c>
      <c r="EY40" s="23">
        <f t="shared" si="89"/>
        <v>589.88535031847141</v>
      </c>
      <c r="EZ40" s="23">
        <f t="shared" si="89"/>
        <v>589.88535031847141</v>
      </c>
      <c r="FA40" s="23">
        <f t="shared" si="89"/>
        <v>590.88535031847141</v>
      </c>
      <c r="FB40" s="23">
        <f t="shared" si="89"/>
        <v>590.88535031847141</v>
      </c>
      <c r="FC40" s="23">
        <f t="shared" si="89"/>
        <v>590.88535031847141</v>
      </c>
      <c r="FD40" s="23">
        <f t="shared" si="89"/>
        <v>590.88535031847141</v>
      </c>
      <c r="FE40" s="23">
        <f t="shared" si="89"/>
        <v>598.38535031847141</v>
      </c>
      <c r="FF40" s="23">
        <f t="shared" si="89"/>
        <v>598.38535031847141</v>
      </c>
      <c r="FG40" s="23">
        <f t="shared" si="89"/>
        <v>601.38535031847141</v>
      </c>
      <c r="FH40" s="23">
        <f t="shared" ref="FH40:FS40" si="90">FG40+FH34+FH24</f>
        <v>601.38535031847141</v>
      </c>
      <c r="FI40" s="23">
        <f t="shared" si="90"/>
        <v>601.38535031847141</v>
      </c>
      <c r="FJ40" s="23">
        <f t="shared" si="90"/>
        <v>601.38535031847141</v>
      </c>
      <c r="FK40" s="23">
        <f t="shared" si="90"/>
        <v>601.38535031847141</v>
      </c>
      <c r="FL40" s="23">
        <f t="shared" si="90"/>
        <v>601.38535031847141</v>
      </c>
      <c r="FM40" s="23">
        <f t="shared" si="90"/>
        <v>601.38535031847141</v>
      </c>
      <c r="FN40" s="23">
        <f t="shared" si="90"/>
        <v>601.38535031847141</v>
      </c>
      <c r="FO40" s="23">
        <f t="shared" si="90"/>
        <v>601.38535031847141</v>
      </c>
      <c r="FP40" s="23">
        <f t="shared" si="90"/>
        <v>601.38535031847141</v>
      </c>
      <c r="FQ40" s="23">
        <f t="shared" si="90"/>
        <v>601.38535031847141</v>
      </c>
      <c r="FR40" s="23">
        <f t="shared" si="90"/>
        <v>601.38535031847141</v>
      </c>
      <c r="FS40" s="23">
        <f t="shared" si="90"/>
        <v>601.38535031847141</v>
      </c>
    </row>
    <row r="41" spans="1:176" s="23" customFormat="1" x14ac:dyDescent="0.25">
      <c r="A41" s="23" t="s">
        <v>41</v>
      </c>
      <c r="B41" s="24" t="s">
        <v>8</v>
      </c>
      <c r="C41" s="23">
        <v>0</v>
      </c>
      <c r="D41" s="23">
        <f t="shared" ref="D41:AI41" si="91">C41+D35+D25</f>
        <v>0</v>
      </c>
      <c r="E41" s="23">
        <f t="shared" si="91"/>
        <v>0</v>
      </c>
      <c r="F41" s="23">
        <f t="shared" si="91"/>
        <v>0</v>
      </c>
      <c r="G41" s="23">
        <f t="shared" si="91"/>
        <v>0</v>
      </c>
      <c r="H41" s="23">
        <f t="shared" si="91"/>
        <v>0</v>
      </c>
      <c r="I41" s="23">
        <f t="shared" si="91"/>
        <v>0</v>
      </c>
      <c r="J41" s="23">
        <f t="shared" si="91"/>
        <v>0.79999999999999982</v>
      </c>
      <c r="K41" s="23">
        <f t="shared" si="91"/>
        <v>0.79999999999999982</v>
      </c>
      <c r="L41" s="23">
        <f t="shared" si="91"/>
        <v>0.79999999999999982</v>
      </c>
      <c r="M41" s="23">
        <f t="shared" si="91"/>
        <v>0.79999999999999982</v>
      </c>
      <c r="N41" s="23">
        <f t="shared" si="91"/>
        <v>0.79999999999999982</v>
      </c>
      <c r="O41" s="23">
        <f t="shared" si="91"/>
        <v>0.79999999999999982</v>
      </c>
      <c r="P41" s="23">
        <f t="shared" si="91"/>
        <v>0.79999999999999982</v>
      </c>
      <c r="Q41" s="23">
        <f t="shared" si="91"/>
        <v>0.79999999999999982</v>
      </c>
      <c r="R41" s="23">
        <f t="shared" si="91"/>
        <v>1.2453999999999998</v>
      </c>
      <c r="S41" s="23">
        <f t="shared" si="91"/>
        <v>2.8385999999999996</v>
      </c>
      <c r="T41" s="23">
        <f t="shared" si="91"/>
        <v>2.8385999999999996</v>
      </c>
      <c r="U41" s="23">
        <f t="shared" si="91"/>
        <v>2.8385999999999996</v>
      </c>
      <c r="V41" s="23">
        <f t="shared" si="91"/>
        <v>2.8385999999999996</v>
      </c>
      <c r="W41" s="23">
        <f t="shared" si="91"/>
        <v>2.8385999999999996</v>
      </c>
      <c r="X41" s="23">
        <f t="shared" si="91"/>
        <v>2.8385999999999996</v>
      </c>
      <c r="Y41" s="23">
        <f t="shared" si="91"/>
        <v>4.3805999999999994</v>
      </c>
      <c r="Z41" s="23">
        <f t="shared" si="91"/>
        <v>4.3805999999999994</v>
      </c>
      <c r="AA41" s="23">
        <f t="shared" si="91"/>
        <v>4.3805999999999994</v>
      </c>
      <c r="AB41" s="23">
        <f t="shared" si="91"/>
        <v>21.175267545971579</v>
      </c>
      <c r="AC41" s="23">
        <f t="shared" si="91"/>
        <v>21.175267545971579</v>
      </c>
      <c r="AD41" s="23">
        <f t="shared" si="91"/>
        <v>21.175267545971579</v>
      </c>
      <c r="AE41" s="23">
        <f t="shared" si="91"/>
        <v>21.175267545971579</v>
      </c>
      <c r="AF41" s="23">
        <f t="shared" si="91"/>
        <v>21.175267545971579</v>
      </c>
      <c r="AG41" s="23">
        <f t="shared" si="91"/>
        <v>21.175267545971579</v>
      </c>
      <c r="AH41" s="23">
        <f t="shared" si="91"/>
        <v>38.265839427418122</v>
      </c>
      <c r="AI41" s="23">
        <f t="shared" si="91"/>
        <v>38.265839427418122</v>
      </c>
      <c r="AJ41" s="23">
        <f t="shared" ref="AJ41:BO41" si="92">AI41+AJ35+AJ25</f>
        <v>38.265839427418122</v>
      </c>
      <c r="AK41" s="23">
        <f t="shared" si="92"/>
        <v>38.265839427418122</v>
      </c>
      <c r="AL41" s="23">
        <f t="shared" si="92"/>
        <v>38.265839427418122</v>
      </c>
      <c r="AM41" s="23">
        <f t="shared" si="92"/>
        <v>38.265839427418122</v>
      </c>
      <c r="AN41" s="23">
        <f t="shared" si="92"/>
        <v>38.265839427418122</v>
      </c>
      <c r="AO41" s="23">
        <f t="shared" si="92"/>
        <v>56.08582125910398</v>
      </c>
      <c r="AP41" s="23">
        <f t="shared" si="92"/>
        <v>56.08582125910398</v>
      </c>
      <c r="AQ41" s="23">
        <f t="shared" si="92"/>
        <v>56.08582125910398</v>
      </c>
      <c r="AR41" s="23">
        <f t="shared" si="92"/>
        <v>56.08582125910398</v>
      </c>
      <c r="AS41" s="23">
        <f t="shared" si="92"/>
        <v>56.08582125910398</v>
      </c>
      <c r="AT41" s="23">
        <f t="shared" si="92"/>
        <v>56.08582125910398</v>
      </c>
      <c r="AU41" s="23">
        <f t="shared" si="92"/>
        <v>70.047955676052396</v>
      </c>
      <c r="AV41" s="23">
        <f t="shared" si="92"/>
        <v>70.047955676052396</v>
      </c>
      <c r="AW41" s="23">
        <f t="shared" si="92"/>
        <v>70.560755676052395</v>
      </c>
      <c r="AX41" s="23">
        <f t="shared" si="92"/>
        <v>70.560755676052395</v>
      </c>
      <c r="AY41" s="23">
        <f t="shared" si="92"/>
        <v>70.560755676052395</v>
      </c>
      <c r="AZ41" s="23">
        <f t="shared" si="92"/>
        <v>85.274090093000808</v>
      </c>
      <c r="BA41" s="23">
        <f t="shared" si="92"/>
        <v>85.274090093000808</v>
      </c>
      <c r="BB41" s="23">
        <f t="shared" si="92"/>
        <v>85.274090093000808</v>
      </c>
      <c r="BC41" s="23">
        <f t="shared" si="92"/>
        <v>85.274090093000808</v>
      </c>
      <c r="BD41" s="23">
        <f t="shared" si="92"/>
        <v>108.46982897494551</v>
      </c>
      <c r="BE41" s="23">
        <f t="shared" si="92"/>
        <v>108.46982897494551</v>
      </c>
      <c r="BF41" s="23">
        <f t="shared" si="92"/>
        <v>108.46982897494551</v>
      </c>
      <c r="BG41" s="23">
        <f t="shared" si="92"/>
        <v>108.46982897494551</v>
      </c>
      <c r="BH41" s="23">
        <f t="shared" si="92"/>
        <v>108.46982897494551</v>
      </c>
      <c r="BI41" s="23">
        <f t="shared" si="92"/>
        <v>140.66200245060045</v>
      </c>
      <c r="BJ41" s="23">
        <f t="shared" si="92"/>
        <v>140.66200245060045</v>
      </c>
      <c r="BK41" s="23">
        <f t="shared" si="92"/>
        <v>140.66200245060045</v>
      </c>
      <c r="BL41" s="23">
        <f t="shared" si="92"/>
        <v>147.35384245060047</v>
      </c>
      <c r="BM41" s="23">
        <f t="shared" si="92"/>
        <v>154.38593656452258</v>
      </c>
      <c r="BN41" s="23">
        <f t="shared" si="92"/>
        <v>154.38593656452258</v>
      </c>
      <c r="BO41" s="23">
        <f t="shared" si="92"/>
        <v>180.75536331611494</v>
      </c>
      <c r="BP41" s="23">
        <f t="shared" ref="BP41:CU41" si="93">BO41+BP35+BP25</f>
        <v>180.75536331611494</v>
      </c>
      <c r="BQ41" s="23">
        <f t="shared" si="93"/>
        <v>183.38949664944826</v>
      </c>
      <c r="BR41" s="23">
        <f t="shared" si="93"/>
        <v>198.67612085326991</v>
      </c>
      <c r="BS41" s="23">
        <f t="shared" si="93"/>
        <v>198.67612085326991</v>
      </c>
      <c r="BT41" s="23">
        <f t="shared" si="93"/>
        <v>198.67612085326991</v>
      </c>
      <c r="BU41" s="23">
        <f t="shared" si="93"/>
        <v>198.67612085326991</v>
      </c>
      <c r="BV41" s="23">
        <f t="shared" si="93"/>
        <v>198.67612085326991</v>
      </c>
      <c r="BW41" s="23">
        <f t="shared" si="93"/>
        <v>231.03280875135908</v>
      </c>
      <c r="BX41" s="23">
        <f t="shared" si="93"/>
        <v>231.03280875135908</v>
      </c>
      <c r="BY41" s="23">
        <f t="shared" si="93"/>
        <v>231.03280875135908</v>
      </c>
      <c r="BZ41" s="23">
        <f t="shared" si="93"/>
        <v>231.03280875135908</v>
      </c>
      <c r="CA41" s="23">
        <f t="shared" si="93"/>
        <v>231.03280875135908</v>
      </c>
      <c r="CB41" s="23">
        <f t="shared" si="93"/>
        <v>267.40223550295144</v>
      </c>
      <c r="CC41" s="23">
        <f t="shared" si="93"/>
        <v>267.40223550295144</v>
      </c>
      <c r="CD41" s="23">
        <f t="shared" si="93"/>
        <v>267.40223550295144</v>
      </c>
      <c r="CE41" s="23">
        <f t="shared" si="93"/>
        <v>267.40223550295144</v>
      </c>
      <c r="CF41" s="23">
        <f t="shared" si="93"/>
        <v>292.68885970677309</v>
      </c>
      <c r="CG41" s="23">
        <f t="shared" si="93"/>
        <v>311.00973243404582</v>
      </c>
      <c r="CH41" s="23">
        <f t="shared" si="93"/>
        <v>311.00973243404582</v>
      </c>
      <c r="CI41" s="23">
        <f t="shared" si="93"/>
        <v>311.00973243404582</v>
      </c>
      <c r="CJ41" s="23">
        <f t="shared" si="93"/>
        <v>311.00973243404582</v>
      </c>
      <c r="CK41" s="23">
        <f t="shared" si="93"/>
        <v>331.2008152365936</v>
      </c>
      <c r="CL41" s="23">
        <f t="shared" si="93"/>
        <v>331.2008152365936</v>
      </c>
      <c r="CM41" s="23">
        <f t="shared" si="93"/>
        <v>331.2008152365936</v>
      </c>
      <c r="CN41" s="23">
        <f t="shared" si="93"/>
        <v>331.2008152365936</v>
      </c>
      <c r="CO41" s="23">
        <f t="shared" si="93"/>
        <v>331.2008152365936</v>
      </c>
      <c r="CP41" s="23">
        <f t="shared" si="93"/>
        <v>356.91793301308468</v>
      </c>
      <c r="CQ41" s="23">
        <f t="shared" si="93"/>
        <v>356.91793301308468</v>
      </c>
      <c r="CR41" s="23">
        <f t="shared" si="93"/>
        <v>356.91793301308468</v>
      </c>
      <c r="CS41" s="23">
        <f t="shared" si="93"/>
        <v>356.91793301308468</v>
      </c>
      <c r="CT41" s="23">
        <f t="shared" si="93"/>
        <v>367.10901581563246</v>
      </c>
      <c r="CU41" s="23">
        <f t="shared" si="93"/>
        <v>367.10901581563246</v>
      </c>
      <c r="CV41" s="23">
        <f t="shared" ref="CV41:EA41" si="94">CU41+CV35+CV25</f>
        <v>367.10901581563246</v>
      </c>
      <c r="CW41" s="23">
        <f t="shared" si="94"/>
        <v>367.10901581563246</v>
      </c>
      <c r="CX41" s="23">
        <f t="shared" si="94"/>
        <v>367.10901581563246</v>
      </c>
      <c r="CY41" s="23">
        <f t="shared" si="94"/>
        <v>390.35742345894454</v>
      </c>
      <c r="CZ41" s="23">
        <f t="shared" si="94"/>
        <v>396.50622345894453</v>
      </c>
      <c r="DA41" s="23">
        <f t="shared" si="94"/>
        <v>396.50622345894453</v>
      </c>
      <c r="DB41" s="23">
        <f t="shared" si="94"/>
        <v>396.50622345894453</v>
      </c>
      <c r="DC41" s="23">
        <f t="shared" si="94"/>
        <v>396.50622345894453</v>
      </c>
      <c r="DD41" s="23">
        <f t="shared" si="94"/>
        <v>412.81195594302096</v>
      </c>
      <c r="DE41" s="23">
        <f t="shared" si="94"/>
        <v>412.81195594302096</v>
      </c>
      <c r="DF41" s="23">
        <f t="shared" si="94"/>
        <v>412.81195594302096</v>
      </c>
      <c r="DG41" s="23">
        <f t="shared" si="94"/>
        <v>412.81195594302096</v>
      </c>
      <c r="DH41" s="23">
        <f t="shared" si="94"/>
        <v>431.09221072009103</v>
      </c>
      <c r="DI41" s="23">
        <f t="shared" si="94"/>
        <v>431.09221072009103</v>
      </c>
      <c r="DJ41" s="23">
        <f t="shared" si="94"/>
        <v>431.09221072009103</v>
      </c>
      <c r="DK41" s="23">
        <f t="shared" si="94"/>
        <v>431.09221072009103</v>
      </c>
      <c r="DL41" s="23">
        <f t="shared" si="94"/>
        <v>431.09221072009103</v>
      </c>
      <c r="DM41" s="23">
        <f t="shared" si="94"/>
        <v>431.09221072009103</v>
      </c>
      <c r="DN41" s="23">
        <f t="shared" si="94"/>
        <v>446.31514065639675</v>
      </c>
      <c r="DO41" s="23">
        <f t="shared" si="94"/>
        <v>446.31514065639675</v>
      </c>
      <c r="DP41" s="23">
        <f t="shared" si="94"/>
        <v>446.31514065639675</v>
      </c>
      <c r="DQ41" s="23">
        <f t="shared" si="94"/>
        <v>446.31514065639675</v>
      </c>
      <c r="DR41" s="23">
        <f t="shared" si="94"/>
        <v>471.01150194671931</v>
      </c>
      <c r="DS41" s="23">
        <f t="shared" si="94"/>
        <v>475.17333487018027</v>
      </c>
      <c r="DT41" s="23">
        <f t="shared" si="94"/>
        <v>480.64801874114801</v>
      </c>
      <c r="DU41" s="23">
        <f t="shared" si="94"/>
        <v>488.20272363338853</v>
      </c>
      <c r="DV41" s="23">
        <f t="shared" si="94"/>
        <v>493.99849137532402</v>
      </c>
      <c r="DW41" s="23">
        <f t="shared" si="94"/>
        <v>498.45221295904457</v>
      </c>
      <c r="DX41" s="23">
        <f t="shared" si="94"/>
        <v>509.69556779775428</v>
      </c>
      <c r="DY41" s="23">
        <f t="shared" si="94"/>
        <v>509.69556779775428</v>
      </c>
      <c r="DZ41" s="23">
        <f t="shared" si="94"/>
        <v>509.69556779775428</v>
      </c>
      <c r="EA41" s="23">
        <f t="shared" si="94"/>
        <v>509.69556779775428</v>
      </c>
      <c r="EB41" s="23">
        <f t="shared" ref="EB41:FG41" si="95">EA41+EB35+EB25</f>
        <v>509.69556779775428</v>
      </c>
      <c r="EC41" s="23">
        <f t="shared" si="95"/>
        <v>509.69556779775428</v>
      </c>
      <c r="ED41" s="23">
        <f t="shared" si="95"/>
        <v>509.69556779775428</v>
      </c>
      <c r="EE41" s="23">
        <f t="shared" si="95"/>
        <v>512.46965812033488</v>
      </c>
      <c r="EF41" s="23">
        <f t="shared" si="95"/>
        <v>521.92131359637278</v>
      </c>
      <c r="EG41" s="23">
        <f t="shared" si="95"/>
        <v>521.92131359637278</v>
      </c>
      <c r="EH41" s="23">
        <f t="shared" si="95"/>
        <v>521.92131359637278</v>
      </c>
      <c r="EI41" s="23">
        <f t="shared" si="95"/>
        <v>521.92131359637278</v>
      </c>
      <c r="EJ41" s="23">
        <f t="shared" si="95"/>
        <v>523.36709424153412</v>
      </c>
      <c r="EK41" s="23">
        <f t="shared" si="95"/>
        <v>523.36709424153412</v>
      </c>
      <c r="EL41" s="23">
        <f t="shared" si="95"/>
        <v>523.36709424153412</v>
      </c>
      <c r="EM41" s="23">
        <f t="shared" si="95"/>
        <v>523.36709424153412</v>
      </c>
      <c r="EN41" s="23">
        <f t="shared" si="95"/>
        <v>523.36709424153412</v>
      </c>
      <c r="EO41" s="23">
        <f t="shared" si="95"/>
        <v>523.36709424153412</v>
      </c>
      <c r="EP41" s="23">
        <f t="shared" si="95"/>
        <v>523.36709424153412</v>
      </c>
      <c r="EQ41" s="23">
        <f t="shared" si="95"/>
        <v>524.46799746734052</v>
      </c>
      <c r="ER41" s="23">
        <f t="shared" si="95"/>
        <v>524.46799746734052</v>
      </c>
      <c r="ES41" s="23">
        <f t="shared" si="95"/>
        <v>524.46799746734052</v>
      </c>
      <c r="ET41" s="23">
        <f t="shared" si="95"/>
        <v>524.46799746734052</v>
      </c>
      <c r="EU41" s="23">
        <f t="shared" si="95"/>
        <v>524.46799746734052</v>
      </c>
      <c r="EV41" s="23">
        <f t="shared" si="95"/>
        <v>524.46799746734052</v>
      </c>
      <c r="EW41" s="23">
        <f t="shared" si="95"/>
        <v>525.46799746734052</v>
      </c>
      <c r="EX41" s="23">
        <f t="shared" si="95"/>
        <v>525.46799746734052</v>
      </c>
      <c r="EY41" s="23">
        <f t="shared" si="95"/>
        <v>525.46799746734052</v>
      </c>
      <c r="EZ41" s="23">
        <f t="shared" si="95"/>
        <v>525.46799746734052</v>
      </c>
      <c r="FA41" s="23">
        <f t="shared" si="95"/>
        <v>525.66799746734057</v>
      </c>
      <c r="FB41" s="23">
        <f t="shared" si="95"/>
        <v>525.66799746734057</v>
      </c>
      <c r="FC41" s="23">
        <f t="shared" si="95"/>
        <v>525.66799746734057</v>
      </c>
      <c r="FD41" s="23">
        <f t="shared" si="95"/>
        <v>525.66799746734057</v>
      </c>
      <c r="FE41" s="23">
        <f t="shared" si="95"/>
        <v>527.16799746734057</v>
      </c>
      <c r="FF41" s="23">
        <f t="shared" si="95"/>
        <v>527.16799746734057</v>
      </c>
      <c r="FG41" s="23">
        <f t="shared" si="95"/>
        <v>527.76799746734059</v>
      </c>
      <c r="FH41" s="23">
        <f t="shared" ref="FH41:FS41" si="96">FG41+FH35+FH25</f>
        <v>527.76799746734059</v>
      </c>
      <c r="FI41" s="23">
        <f t="shared" si="96"/>
        <v>527.76799746734059</v>
      </c>
      <c r="FJ41" s="23">
        <f t="shared" si="96"/>
        <v>527.76799746734059</v>
      </c>
      <c r="FK41" s="23">
        <f t="shared" si="96"/>
        <v>527.76799746734059</v>
      </c>
      <c r="FL41" s="23">
        <f t="shared" si="96"/>
        <v>527.76799746734059</v>
      </c>
      <c r="FM41" s="23">
        <f t="shared" si="96"/>
        <v>527.76799746734059</v>
      </c>
      <c r="FN41" s="23">
        <f t="shared" si="96"/>
        <v>527.76799746734059</v>
      </c>
      <c r="FO41" s="23">
        <f t="shared" si="96"/>
        <v>527.76799746734059</v>
      </c>
      <c r="FP41" s="23">
        <f t="shared" si="96"/>
        <v>527.76799746734059</v>
      </c>
      <c r="FQ41" s="23">
        <f t="shared" si="96"/>
        <v>527.76799746734059</v>
      </c>
      <c r="FR41" s="23">
        <f t="shared" si="96"/>
        <v>527.76799746734059</v>
      </c>
      <c r="FS41" s="23">
        <f t="shared" si="96"/>
        <v>527.76799746734059</v>
      </c>
    </row>
    <row r="42" spans="1:176" s="23" customFormat="1" x14ac:dyDescent="0.25">
      <c r="A42" s="23" t="s">
        <v>20</v>
      </c>
      <c r="B42" s="24" t="s">
        <v>8</v>
      </c>
      <c r="C42" s="23">
        <v>0</v>
      </c>
      <c r="D42" s="23">
        <f t="shared" ref="D42:AI42" si="97">C42+D36</f>
        <v>0</v>
      </c>
      <c r="E42" s="23">
        <f t="shared" si="97"/>
        <v>0</v>
      </c>
      <c r="F42" s="23">
        <f t="shared" si="97"/>
        <v>0</v>
      </c>
      <c r="G42" s="23">
        <f t="shared" si="97"/>
        <v>0</v>
      </c>
      <c r="H42" s="23">
        <f t="shared" si="97"/>
        <v>0</v>
      </c>
      <c r="I42" s="23">
        <f t="shared" si="97"/>
        <v>0</v>
      </c>
      <c r="J42" s="23">
        <f t="shared" si="97"/>
        <v>0</v>
      </c>
      <c r="K42" s="23">
        <f t="shared" si="97"/>
        <v>0</v>
      </c>
      <c r="L42" s="23">
        <f t="shared" si="97"/>
        <v>0</v>
      </c>
      <c r="M42" s="23">
        <f t="shared" si="97"/>
        <v>0</v>
      </c>
      <c r="N42" s="23">
        <f t="shared" si="97"/>
        <v>0</v>
      </c>
      <c r="O42" s="23">
        <f t="shared" si="97"/>
        <v>0</v>
      </c>
      <c r="P42" s="23">
        <f t="shared" si="97"/>
        <v>0</v>
      </c>
      <c r="Q42" s="23">
        <f t="shared" si="97"/>
        <v>0</v>
      </c>
      <c r="R42" s="23">
        <f t="shared" si="97"/>
        <v>0</v>
      </c>
      <c r="S42" s="23">
        <f t="shared" si="97"/>
        <v>0</v>
      </c>
      <c r="T42" s="23">
        <f t="shared" si="97"/>
        <v>0</v>
      </c>
      <c r="U42" s="23">
        <f t="shared" si="97"/>
        <v>0</v>
      </c>
      <c r="V42" s="23">
        <f t="shared" si="97"/>
        <v>0</v>
      </c>
      <c r="W42" s="23">
        <f t="shared" si="97"/>
        <v>0</v>
      </c>
      <c r="X42" s="23">
        <f t="shared" si="97"/>
        <v>0</v>
      </c>
      <c r="Y42" s="23">
        <f t="shared" si="97"/>
        <v>0</v>
      </c>
      <c r="Z42" s="23">
        <f t="shared" si="97"/>
        <v>0</v>
      </c>
      <c r="AA42" s="23">
        <f t="shared" si="97"/>
        <v>0</v>
      </c>
      <c r="AB42" s="23">
        <f t="shared" si="97"/>
        <v>0</v>
      </c>
      <c r="AC42" s="23">
        <f t="shared" si="97"/>
        <v>0</v>
      </c>
      <c r="AD42" s="23">
        <f t="shared" si="97"/>
        <v>0</v>
      </c>
      <c r="AE42" s="23">
        <f t="shared" si="97"/>
        <v>0</v>
      </c>
      <c r="AF42" s="23">
        <f t="shared" si="97"/>
        <v>0</v>
      </c>
      <c r="AG42" s="23">
        <f t="shared" si="97"/>
        <v>0</v>
      </c>
      <c r="AH42" s="23">
        <f t="shared" si="97"/>
        <v>0</v>
      </c>
      <c r="AI42" s="23">
        <f t="shared" si="97"/>
        <v>0</v>
      </c>
      <c r="AJ42" s="23">
        <f t="shared" ref="AJ42:BO42" si="98">AI42+AJ36</f>
        <v>0</v>
      </c>
      <c r="AK42" s="23">
        <f t="shared" si="98"/>
        <v>0</v>
      </c>
      <c r="AL42" s="23">
        <f t="shared" si="98"/>
        <v>0</v>
      </c>
      <c r="AM42" s="23">
        <f t="shared" si="98"/>
        <v>0</v>
      </c>
      <c r="AN42" s="23">
        <f t="shared" si="98"/>
        <v>0</v>
      </c>
      <c r="AO42" s="23">
        <f t="shared" si="98"/>
        <v>0</v>
      </c>
      <c r="AP42" s="23">
        <f t="shared" si="98"/>
        <v>0</v>
      </c>
      <c r="AQ42" s="23">
        <f t="shared" si="98"/>
        <v>0</v>
      </c>
      <c r="AR42" s="23">
        <f t="shared" si="98"/>
        <v>0</v>
      </c>
      <c r="AS42" s="23">
        <f t="shared" si="98"/>
        <v>0</v>
      </c>
      <c r="AT42" s="23">
        <f t="shared" si="98"/>
        <v>0</v>
      </c>
      <c r="AU42" s="23">
        <f t="shared" si="98"/>
        <v>0</v>
      </c>
      <c r="AV42" s="23">
        <f t="shared" si="98"/>
        <v>0</v>
      </c>
      <c r="AW42" s="23">
        <f t="shared" si="98"/>
        <v>0</v>
      </c>
      <c r="AX42" s="23">
        <f t="shared" si="98"/>
        <v>0</v>
      </c>
      <c r="AY42" s="23">
        <f t="shared" si="98"/>
        <v>0</v>
      </c>
      <c r="AZ42" s="23">
        <f t="shared" si="98"/>
        <v>0</v>
      </c>
      <c r="BA42" s="23">
        <f t="shared" si="98"/>
        <v>0</v>
      </c>
      <c r="BB42" s="23">
        <f t="shared" si="98"/>
        <v>0</v>
      </c>
      <c r="BC42" s="23">
        <f t="shared" si="98"/>
        <v>0</v>
      </c>
      <c r="BD42" s="23">
        <f t="shared" si="98"/>
        <v>0</v>
      </c>
      <c r="BE42" s="23">
        <f t="shared" si="98"/>
        <v>0</v>
      </c>
      <c r="BF42" s="23">
        <f t="shared" si="98"/>
        <v>0</v>
      </c>
      <c r="BG42" s="23">
        <f t="shared" si="98"/>
        <v>0</v>
      </c>
      <c r="BH42" s="23">
        <f t="shared" si="98"/>
        <v>0</v>
      </c>
      <c r="BI42" s="23">
        <f t="shared" si="98"/>
        <v>0</v>
      </c>
      <c r="BJ42" s="23">
        <f t="shared" si="98"/>
        <v>0</v>
      </c>
      <c r="BK42" s="23">
        <f t="shared" si="98"/>
        <v>0</v>
      </c>
      <c r="BL42" s="23">
        <f t="shared" si="98"/>
        <v>0</v>
      </c>
      <c r="BM42" s="23">
        <f t="shared" si="98"/>
        <v>0</v>
      </c>
      <c r="BN42" s="23">
        <f t="shared" si="98"/>
        <v>0</v>
      </c>
      <c r="BO42" s="23">
        <f t="shared" si="98"/>
        <v>0</v>
      </c>
      <c r="BP42" s="23">
        <f t="shared" ref="BP42:CU42" si="99">BO42+BP36</f>
        <v>0</v>
      </c>
      <c r="BQ42" s="23">
        <f t="shared" si="99"/>
        <v>0</v>
      </c>
      <c r="BR42" s="23">
        <f t="shared" si="99"/>
        <v>0</v>
      </c>
      <c r="BS42" s="23">
        <f t="shared" si="99"/>
        <v>0</v>
      </c>
      <c r="BT42" s="23">
        <f t="shared" si="99"/>
        <v>0</v>
      </c>
      <c r="BU42" s="23">
        <f t="shared" si="99"/>
        <v>0</v>
      </c>
      <c r="BV42" s="23">
        <f t="shared" si="99"/>
        <v>0</v>
      </c>
      <c r="BW42" s="23">
        <f t="shared" si="99"/>
        <v>0</v>
      </c>
      <c r="BX42" s="23">
        <f t="shared" si="99"/>
        <v>0</v>
      </c>
      <c r="BY42" s="23">
        <f t="shared" si="99"/>
        <v>0</v>
      </c>
      <c r="BZ42" s="23">
        <f t="shared" si="99"/>
        <v>0</v>
      </c>
      <c r="CA42" s="23">
        <f t="shared" si="99"/>
        <v>0</v>
      </c>
      <c r="CB42" s="23">
        <f t="shared" si="99"/>
        <v>0</v>
      </c>
      <c r="CC42" s="23">
        <f t="shared" si="99"/>
        <v>0</v>
      </c>
      <c r="CD42" s="23">
        <f t="shared" si="99"/>
        <v>0</v>
      </c>
      <c r="CE42" s="23">
        <f t="shared" si="99"/>
        <v>0</v>
      </c>
      <c r="CF42" s="23">
        <f t="shared" si="99"/>
        <v>0</v>
      </c>
      <c r="CG42" s="23">
        <f t="shared" si="99"/>
        <v>0</v>
      </c>
      <c r="CH42" s="23">
        <f t="shared" si="99"/>
        <v>0</v>
      </c>
      <c r="CI42" s="23">
        <f t="shared" si="99"/>
        <v>0</v>
      </c>
      <c r="CJ42" s="23">
        <f t="shared" si="99"/>
        <v>0</v>
      </c>
      <c r="CK42" s="23">
        <f t="shared" si="99"/>
        <v>0</v>
      </c>
      <c r="CL42" s="23">
        <f t="shared" si="99"/>
        <v>0</v>
      </c>
      <c r="CM42" s="23">
        <f t="shared" si="99"/>
        <v>0</v>
      </c>
      <c r="CN42" s="23">
        <f t="shared" si="99"/>
        <v>0</v>
      </c>
      <c r="CO42" s="23">
        <f t="shared" si="99"/>
        <v>0</v>
      </c>
      <c r="CP42" s="23">
        <f t="shared" si="99"/>
        <v>0</v>
      </c>
      <c r="CQ42" s="23">
        <f t="shared" si="99"/>
        <v>0</v>
      </c>
      <c r="CR42" s="23">
        <f t="shared" si="99"/>
        <v>0</v>
      </c>
      <c r="CS42" s="23">
        <f t="shared" si="99"/>
        <v>0</v>
      </c>
      <c r="CT42" s="23">
        <f t="shared" si="99"/>
        <v>0</v>
      </c>
      <c r="CU42" s="23">
        <f t="shared" si="99"/>
        <v>0</v>
      </c>
      <c r="CV42" s="23">
        <f t="shared" ref="CV42:EA42" si="100">CU42+CV36</f>
        <v>0</v>
      </c>
      <c r="CW42" s="23">
        <f t="shared" si="100"/>
        <v>0</v>
      </c>
      <c r="CX42" s="23">
        <f t="shared" si="100"/>
        <v>0</v>
      </c>
      <c r="CY42" s="23">
        <f t="shared" si="100"/>
        <v>0</v>
      </c>
      <c r="CZ42" s="23">
        <f t="shared" si="100"/>
        <v>0</v>
      </c>
      <c r="DA42" s="23">
        <f t="shared" si="100"/>
        <v>0</v>
      </c>
      <c r="DB42" s="23">
        <f t="shared" si="100"/>
        <v>0</v>
      </c>
      <c r="DC42" s="23">
        <f t="shared" si="100"/>
        <v>0</v>
      </c>
      <c r="DD42" s="23">
        <f t="shared" si="100"/>
        <v>0</v>
      </c>
      <c r="DE42" s="23">
        <f t="shared" si="100"/>
        <v>0</v>
      </c>
      <c r="DF42" s="23">
        <f t="shared" si="100"/>
        <v>0</v>
      </c>
      <c r="DG42" s="23">
        <f t="shared" si="100"/>
        <v>0</v>
      </c>
      <c r="DH42" s="23">
        <f t="shared" si="100"/>
        <v>0</v>
      </c>
      <c r="DI42" s="23">
        <f t="shared" si="100"/>
        <v>0</v>
      </c>
      <c r="DJ42" s="23">
        <f t="shared" si="100"/>
        <v>0</v>
      </c>
      <c r="DK42" s="23">
        <f t="shared" si="100"/>
        <v>0</v>
      </c>
      <c r="DL42" s="23">
        <f t="shared" si="100"/>
        <v>0</v>
      </c>
      <c r="DM42" s="23">
        <f t="shared" si="100"/>
        <v>0</v>
      </c>
      <c r="DN42" s="23">
        <f t="shared" si="100"/>
        <v>0</v>
      </c>
      <c r="DO42" s="23">
        <f t="shared" si="100"/>
        <v>0</v>
      </c>
      <c r="DP42" s="23">
        <f t="shared" si="100"/>
        <v>0</v>
      </c>
      <c r="DQ42" s="23">
        <f t="shared" si="100"/>
        <v>0</v>
      </c>
      <c r="DR42" s="23">
        <f t="shared" si="100"/>
        <v>0</v>
      </c>
      <c r="DS42" s="23">
        <f t="shared" si="100"/>
        <v>0</v>
      </c>
      <c r="DT42" s="23">
        <f t="shared" si="100"/>
        <v>0</v>
      </c>
      <c r="DU42" s="23">
        <f t="shared" si="100"/>
        <v>0</v>
      </c>
      <c r="DV42" s="23">
        <f t="shared" si="100"/>
        <v>0</v>
      </c>
      <c r="DW42" s="23">
        <f t="shared" si="100"/>
        <v>0</v>
      </c>
      <c r="DX42" s="23">
        <f t="shared" si="100"/>
        <v>0</v>
      </c>
      <c r="DY42" s="23">
        <f t="shared" si="100"/>
        <v>0</v>
      </c>
      <c r="DZ42" s="23">
        <f t="shared" si="100"/>
        <v>0</v>
      </c>
      <c r="EA42" s="23">
        <f t="shared" si="100"/>
        <v>0</v>
      </c>
      <c r="EB42" s="23">
        <f t="shared" ref="EB42:FG42" si="101">EA42+EB36</f>
        <v>0</v>
      </c>
      <c r="EC42" s="23">
        <f t="shared" si="101"/>
        <v>0</v>
      </c>
      <c r="ED42" s="23">
        <f t="shared" si="101"/>
        <v>0</v>
      </c>
      <c r="EE42" s="23">
        <f t="shared" si="101"/>
        <v>0</v>
      </c>
      <c r="EF42" s="23">
        <f t="shared" si="101"/>
        <v>0</v>
      </c>
      <c r="EG42" s="23">
        <f t="shared" si="101"/>
        <v>0</v>
      </c>
      <c r="EH42" s="23">
        <f t="shared" si="101"/>
        <v>0</v>
      </c>
      <c r="EI42" s="23">
        <f t="shared" si="101"/>
        <v>0</v>
      </c>
      <c r="EJ42" s="23">
        <f t="shared" si="101"/>
        <v>0</v>
      </c>
      <c r="EK42" s="23">
        <f t="shared" si="101"/>
        <v>0</v>
      </c>
      <c r="EL42" s="23">
        <f t="shared" si="101"/>
        <v>0</v>
      </c>
      <c r="EM42" s="23">
        <f t="shared" si="101"/>
        <v>0</v>
      </c>
      <c r="EN42" s="23">
        <f t="shared" si="101"/>
        <v>0</v>
      </c>
      <c r="EO42" s="23">
        <f t="shared" si="101"/>
        <v>0</v>
      </c>
      <c r="EP42" s="23">
        <f t="shared" si="101"/>
        <v>0</v>
      </c>
      <c r="EQ42" s="23">
        <f t="shared" si="101"/>
        <v>0</v>
      </c>
      <c r="ER42" s="23">
        <f t="shared" si="101"/>
        <v>0</v>
      </c>
      <c r="ES42" s="23">
        <f t="shared" si="101"/>
        <v>0</v>
      </c>
      <c r="ET42" s="23">
        <f t="shared" si="101"/>
        <v>0</v>
      </c>
      <c r="EU42" s="23">
        <f t="shared" si="101"/>
        <v>0</v>
      </c>
      <c r="EV42" s="23">
        <f t="shared" si="101"/>
        <v>0</v>
      </c>
      <c r="EW42" s="23">
        <f t="shared" si="101"/>
        <v>0</v>
      </c>
      <c r="EX42" s="23">
        <f t="shared" si="101"/>
        <v>0</v>
      </c>
      <c r="EY42" s="23">
        <f t="shared" si="101"/>
        <v>0</v>
      </c>
      <c r="EZ42" s="23">
        <f t="shared" si="101"/>
        <v>0</v>
      </c>
      <c r="FA42" s="23">
        <f t="shared" si="101"/>
        <v>0</v>
      </c>
      <c r="FB42" s="23">
        <f t="shared" si="101"/>
        <v>0</v>
      </c>
      <c r="FC42" s="23">
        <f t="shared" si="101"/>
        <v>0</v>
      </c>
      <c r="FD42" s="23">
        <f t="shared" si="101"/>
        <v>0</v>
      </c>
      <c r="FE42" s="23">
        <f t="shared" si="101"/>
        <v>0</v>
      </c>
      <c r="FF42" s="23">
        <f t="shared" si="101"/>
        <v>0</v>
      </c>
      <c r="FG42" s="23">
        <f t="shared" si="101"/>
        <v>0</v>
      </c>
      <c r="FH42" s="23">
        <f t="shared" ref="FH42:FS42" si="102">FG42+FH36</f>
        <v>0</v>
      </c>
      <c r="FI42" s="23">
        <f t="shared" si="102"/>
        <v>0</v>
      </c>
      <c r="FJ42" s="23">
        <f t="shared" si="102"/>
        <v>0</v>
      </c>
      <c r="FK42" s="23">
        <f t="shared" si="102"/>
        <v>0</v>
      </c>
      <c r="FL42" s="23">
        <f t="shared" si="102"/>
        <v>0</v>
      </c>
      <c r="FM42" s="23">
        <f t="shared" si="102"/>
        <v>0</v>
      </c>
      <c r="FN42" s="23">
        <f t="shared" si="102"/>
        <v>0</v>
      </c>
      <c r="FO42" s="23">
        <f t="shared" si="102"/>
        <v>0</v>
      </c>
      <c r="FP42" s="23">
        <f t="shared" si="102"/>
        <v>0</v>
      </c>
      <c r="FQ42" s="23">
        <f t="shared" si="102"/>
        <v>0</v>
      </c>
      <c r="FR42" s="23">
        <f t="shared" si="102"/>
        <v>0</v>
      </c>
      <c r="FS42" s="23">
        <f t="shared" si="102"/>
        <v>0</v>
      </c>
    </row>
    <row r="43" spans="1:176" s="23" customFormat="1" x14ac:dyDescent="0.25">
      <c r="B43" s="24"/>
      <c r="FT43" s="23">
        <f>SUM(C43:FS43)</f>
        <v>0</v>
      </c>
    </row>
    <row r="44" spans="1:176" s="14" customFormat="1" ht="4.5" customHeight="1" x14ac:dyDescent="0.25">
      <c r="B44" s="15"/>
    </row>
    <row r="45" spans="1:176" s="4" customFormat="1" x14ac:dyDescent="0.25">
      <c r="A45" s="25" t="s">
        <v>27</v>
      </c>
      <c r="B45" s="26" t="s">
        <v>9</v>
      </c>
      <c r="C45" s="78">
        <v>0</v>
      </c>
      <c r="D45" s="25" t="str">
        <f>IF(ISNUMBER('Raw Data'!C89),'Raw Data'!C89,"")</f>
        <v/>
      </c>
      <c r="E45" s="25" t="str">
        <f>IF(ISNUMBER('Raw Data'!D89),'Raw Data'!D89,"")</f>
        <v/>
      </c>
      <c r="F45" s="25" t="str">
        <f>IF(ISNUMBER('Raw Data'!E89),'Raw Data'!E89,"")</f>
        <v/>
      </c>
      <c r="G45" s="25" t="str">
        <f>IF(ISNUMBER('Raw Data'!F89),'Raw Data'!F89,"")</f>
        <v/>
      </c>
      <c r="H45" s="25" t="str">
        <f>IF(ISNUMBER('Raw Data'!G89),'Raw Data'!G89,"")</f>
        <v/>
      </c>
      <c r="I45" s="25" t="str">
        <f>IF(ISNUMBER('Raw Data'!H89),'Raw Data'!H89,"")</f>
        <v/>
      </c>
      <c r="J45" s="25" t="str">
        <f>IF(ISNUMBER('Raw Data'!I89),'Raw Data'!I89,"")</f>
        <v/>
      </c>
      <c r="K45" s="25" t="str">
        <f>IF(ISNUMBER('Raw Data'!J89),'Raw Data'!J89,"")</f>
        <v/>
      </c>
      <c r="L45" s="25" t="str">
        <f>IF(ISNUMBER('Raw Data'!K89),'Raw Data'!K89,"")</f>
        <v/>
      </c>
      <c r="M45" s="25" t="str">
        <f>IF(ISNUMBER('Raw Data'!L89),'Raw Data'!L89,"")</f>
        <v/>
      </c>
      <c r="N45" s="25" t="str">
        <f>IF(ISNUMBER('Raw Data'!M89),'Raw Data'!M89,"")</f>
        <v/>
      </c>
      <c r="O45" s="25" t="str">
        <f>IF(ISNUMBER('Raw Data'!N89),'Raw Data'!N89,"")</f>
        <v/>
      </c>
      <c r="P45" s="25" t="str">
        <f>IF(ISNUMBER('Raw Data'!O89),'Raw Data'!O89,"")</f>
        <v/>
      </c>
      <c r="Q45" s="25" t="str">
        <f>IF(ISNUMBER('Raw Data'!P89),'Raw Data'!P89,"")</f>
        <v/>
      </c>
      <c r="R45" s="25" t="str">
        <f>IF(ISNUMBER('Raw Data'!Q89),'Raw Data'!Q89,"")</f>
        <v/>
      </c>
      <c r="S45" s="25" t="str">
        <f>IF(ISNUMBER('Raw Data'!R89),'Raw Data'!R89,"")</f>
        <v/>
      </c>
      <c r="T45" s="25" t="str">
        <f>IF(ISNUMBER('Raw Data'!S89),'Raw Data'!S89,"")</f>
        <v/>
      </c>
      <c r="U45" s="25" t="str">
        <f>IF(ISNUMBER('Raw Data'!T89),'Raw Data'!T89,"")</f>
        <v/>
      </c>
      <c r="V45" s="25" t="str">
        <f>IF(ISNUMBER('Raw Data'!U89),'Raw Data'!U89,"")</f>
        <v/>
      </c>
      <c r="W45" s="25" t="str">
        <f>IF(ISNUMBER('Raw Data'!V89),'Raw Data'!V89,"")</f>
        <v/>
      </c>
      <c r="X45" s="25" t="str">
        <f>IF(ISNUMBER('Raw Data'!W89),'Raw Data'!W89,"")</f>
        <v/>
      </c>
      <c r="Y45" s="25" t="str">
        <f>IF(ISNUMBER('Raw Data'!X89),'Raw Data'!X89,"")</f>
        <v/>
      </c>
      <c r="Z45" s="25" t="str">
        <f>IF(ISNUMBER('Raw Data'!Y89),'Raw Data'!Y89,"")</f>
        <v/>
      </c>
      <c r="AA45" s="25">
        <f>IF(ISNUMBER('Raw Data'!Z89),'Raw Data'!Z89,"")</f>
        <v>12.170545576401427</v>
      </c>
      <c r="AB45" s="25" t="str">
        <f>IF(ISNUMBER('Raw Data'!AA89),'Raw Data'!AA89,"")</f>
        <v/>
      </c>
      <c r="AC45" s="25" t="str">
        <f>IF(ISNUMBER('Raw Data'!AB89),'Raw Data'!AB89,"")</f>
        <v/>
      </c>
      <c r="AD45" s="25" t="str">
        <f>IF(ISNUMBER('Raw Data'!AC89),'Raw Data'!AC89,"")</f>
        <v/>
      </c>
      <c r="AE45" s="25">
        <f>IF(ISNUMBER('Raw Data'!AD89),'Raw Data'!AD89,"")</f>
        <v>12.15</v>
      </c>
      <c r="AF45" s="25" t="str">
        <f>IF(ISNUMBER('Raw Data'!AE89),'Raw Data'!AE89,"")</f>
        <v/>
      </c>
      <c r="AG45" s="25">
        <f>IF(ISNUMBER('Raw Data'!AF89),'Raw Data'!AF89,"")</f>
        <v>15.225000000000001</v>
      </c>
      <c r="AH45" s="25" t="str">
        <f>IF(ISNUMBER('Raw Data'!AG89),'Raw Data'!AG89,"")</f>
        <v/>
      </c>
      <c r="AI45" s="25">
        <f>IF(ISNUMBER('Raw Data'!AH89),'Raw Data'!AH89,"")</f>
        <v>1.1500000000000004</v>
      </c>
      <c r="AJ45" s="25" t="str">
        <f>IF(ISNUMBER('Raw Data'!AI89),'Raw Data'!AI89,"")</f>
        <v/>
      </c>
      <c r="AK45" s="25" t="str">
        <f>IF(ISNUMBER('Raw Data'!AJ89),'Raw Data'!AJ89,"")</f>
        <v/>
      </c>
      <c r="AL45" s="25" t="str">
        <f>IF(ISNUMBER('Raw Data'!AK89),'Raw Data'!AK89,"")</f>
        <v/>
      </c>
      <c r="AM45" s="25" t="str">
        <f>IF(ISNUMBER('Raw Data'!AL89),'Raw Data'!AL89,"")</f>
        <v/>
      </c>
      <c r="AN45" s="25">
        <f>IF(ISNUMBER('Raw Data'!AM89),'Raw Data'!AM89,"")</f>
        <v>9.9666666666666739</v>
      </c>
      <c r="AO45" s="25" t="str">
        <f>IF(ISNUMBER('Raw Data'!AN89),'Raw Data'!AN89,"")</f>
        <v/>
      </c>
      <c r="AP45" s="25">
        <f>IF(ISNUMBER('Raw Data'!AO89),'Raw Data'!AO89,"")</f>
        <v>5.0249999999999995</v>
      </c>
      <c r="AQ45" s="25" t="str">
        <f>IF(ISNUMBER('Raw Data'!AP89),'Raw Data'!AP89,"")</f>
        <v/>
      </c>
      <c r="AR45" s="25" t="str">
        <f>IF(ISNUMBER('Raw Data'!AQ89),'Raw Data'!AQ89,"")</f>
        <v/>
      </c>
      <c r="AS45" s="25" t="str">
        <f>IF(ISNUMBER('Raw Data'!AR89),'Raw Data'!AR89,"")</f>
        <v/>
      </c>
      <c r="AT45" s="25">
        <f>IF(ISNUMBER('Raw Data'!AS89),'Raw Data'!AS89,"")</f>
        <v>15.5625</v>
      </c>
      <c r="AU45" s="25" t="str">
        <f>IF(ISNUMBER('Raw Data'!AT89),'Raw Data'!AT89,"")</f>
        <v/>
      </c>
      <c r="AV45" s="25">
        <f>IF(ISNUMBER('Raw Data'!AU89),'Raw Data'!AU89,"")</f>
        <v>3</v>
      </c>
      <c r="AW45" s="25" t="str">
        <f>IF(ISNUMBER('Raw Data'!AV89),'Raw Data'!AV89,"")</f>
        <v/>
      </c>
      <c r="AX45" s="25" t="str">
        <f>IF(ISNUMBER('Raw Data'!AW89),'Raw Data'!AW89,"")</f>
        <v/>
      </c>
      <c r="AY45" s="25">
        <f>IF(ISNUMBER('Raw Data'!AX89),'Raw Data'!AX89,"")</f>
        <v>13.225000000000001</v>
      </c>
      <c r="AZ45" s="25" t="str">
        <f>IF(ISNUMBER('Raw Data'!AY89),'Raw Data'!AY89,"")</f>
        <v/>
      </c>
      <c r="BA45" s="25">
        <f>IF(ISNUMBER('Raw Data'!AZ89),'Raw Data'!AZ89,"")</f>
        <v>2.0041666666666744</v>
      </c>
      <c r="BB45" s="25" t="str">
        <f>IF(ISNUMBER('Raw Data'!BA89),'Raw Data'!BA89,"")</f>
        <v/>
      </c>
      <c r="BC45" s="25">
        <f>IF(ISNUMBER('Raw Data'!BB89),'Raw Data'!BB89,"")</f>
        <v>17.350000000000001</v>
      </c>
      <c r="BD45" s="25" t="str">
        <f>IF(ISNUMBER('Raw Data'!BC89),'Raw Data'!BC89,"")</f>
        <v/>
      </c>
      <c r="BE45" s="25" t="str">
        <f>IF(ISNUMBER('Raw Data'!BD89),'Raw Data'!BD89,"")</f>
        <v/>
      </c>
      <c r="BF45" s="25" t="str">
        <f>IF(ISNUMBER('Raw Data'!BE89),'Raw Data'!BE89,"")</f>
        <v/>
      </c>
      <c r="BG45" s="25" t="str">
        <f>IF(ISNUMBER('Raw Data'!BF89),'Raw Data'!BF89,"")</f>
        <v/>
      </c>
      <c r="BH45" s="25">
        <f>IF(ISNUMBER('Raw Data'!BG89),'Raw Data'!BG89,"")</f>
        <v>6.15</v>
      </c>
      <c r="BI45" s="25" t="str">
        <f>IF(ISNUMBER('Raw Data'!BH89),'Raw Data'!BH89,"")</f>
        <v/>
      </c>
      <c r="BJ45" s="25">
        <f>IF(ISNUMBER('Raw Data'!BI89),'Raw Data'!BI89,"")</f>
        <v>13.566666666666675</v>
      </c>
      <c r="BK45" s="25" t="str">
        <f>IF(ISNUMBER('Raw Data'!BJ89),'Raw Data'!BJ89,"")</f>
        <v/>
      </c>
      <c r="BL45" s="25" t="str">
        <f>IF(ISNUMBER('Raw Data'!BK89),'Raw Data'!BK89,"")</f>
        <v/>
      </c>
      <c r="BM45" s="25">
        <f>IF(ISNUMBER('Raw Data'!BL89),'Raw Data'!BL89,"")</f>
        <v>4.1541666666666748</v>
      </c>
      <c r="BN45" s="25">
        <f>IF(ISNUMBER('Raw Data'!BM89),'Raw Data'!BM89,"")</f>
        <v>8.8249999999999993</v>
      </c>
      <c r="BO45" s="25" t="str">
        <f>IF(ISNUMBER('Raw Data'!BN89),'Raw Data'!BN89,"")</f>
        <v/>
      </c>
      <c r="BP45" s="25">
        <f>IF(ISNUMBER('Raw Data'!BO89),'Raw Data'!BO89,"")</f>
        <v>0.41250000000000053</v>
      </c>
      <c r="BQ45" s="25">
        <f>IF(ISNUMBER('Raw Data'!BP89),'Raw Data'!BP89,"")</f>
        <v>6.2249999999999996</v>
      </c>
      <c r="BR45" s="25" t="str">
        <f>IF(ISNUMBER('Raw Data'!BQ89),'Raw Data'!BQ89,"")</f>
        <v/>
      </c>
      <c r="BS45" s="25" t="str">
        <f>IF(ISNUMBER('Raw Data'!BR89),'Raw Data'!BR89,"")</f>
        <v/>
      </c>
      <c r="BT45" s="25" t="str">
        <f>IF(ISNUMBER('Raw Data'!BS89),'Raw Data'!BS89,"")</f>
        <v/>
      </c>
      <c r="BU45" s="25" t="str">
        <f>IF(ISNUMBER('Raw Data'!BT89),'Raw Data'!BT89,"")</f>
        <v/>
      </c>
      <c r="BV45" s="25">
        <f>IF(ISNUMBER('Raw Data'!BU89),'Raw Data'!BU89,"")</f>
        <v>13.987500000000001</v>
      </c>
      <c r="BW45" s="25" t="str">
        <f>IF(ISNUMBER('Raw Data'!BV89),'Raw Data'!BV89,"")</f>
        <v/>
      </c>
      <c r="BX45" s="25">
        <f>IF(ISNUMBER('Raw Data'!BW89),'Raw Data'!BW89,"")</f>
        <v>1.8875000000000002</v>
      </c>
      <c r="BY45" s="25" t="str">
        <f>IF(ISNUMBER('Raw Data'!BX89),'Raw Data'!BX89,"")</f>
        <v/>
      </c>
      <c r="BZ45" s="25" t="str">
        <f>IF(ISNUMBER('Raw Data'!BY89),'Raw Data'!BY89,"")</f>
        <v/>
      </c>
      <c r="CA45" s="25">
        <f>IF(ISNUMBER('Raw Data'!BZ89),'Raw Data'!BZ89,"")</f>
        <v>6.2458333333333247</v>
      </c>
      <c r="CB45" s="25" t="str">
        <f>IF(ISNUMBER('Raw Data'!CA89),'Raw Data'!CA89,"")</f>
        <v/>
      </c>
      <c r="CC45" s="25">
        <f>IF(ISNUMBER('Raw Data'!CB89),'Raw Data'!CB89,"")</f>
        <v>3.7499999999999645E-2</v>
      </c>
      <c r="CD45" s="25" t="str">
        <f>IF(ISNUMBER('Raw Data'!CC89),'Raw Data'!CC89,"")</f>
        <v/>
      </c>
      <c r="CE45" s="25">
        <f>IF(ISNUMBER('Raw Data'!CD89),'Raw Data'!CD89,"")</f>
        <v>8.2791666666666757</v>
      </c>
      <c r="CF45" s="25" t="str">
        <f>IF(ISNUMBER('Raw Data'!CE89),'Raw Data'!CE89,"")</f>
        <v/>
      </c>
      <c r="CG45" s="25" t="str">
        <f>IF(ISNUMBER('Raw Data'!CF89),'Raw Data'!CF89,"")</f>
        <v/>
      </c>
      <c r="CH45" s="25" t="str">
        <f>IF(ISNUMBER('Raw Data'!CG89),'Raw Data'!CG89,"")</f>
        <v/>
      </c>
      <c r="CI45" s="25" t="str">
        <f>IF(ISNUMBER('Raw Data'!CH89),'Raw Data'!CH89,"")</f>
        <v/>
      </c>
      <c r="CJ45" s="25">
        <f>IF(ISNUMBER('Raw Data'!CI89),'Raw Data'!CI89,"")</f>
        <v>3.9874999999999998</v>
      </c>
      <c r="CK45" s="25" t="str">
        <f>IF(ISNUMBER('Raw Data'!CJ89),'Raw Data'!CJ89,"")</f>
        <v/>
      </c>
      <c r="CL45" s="25">
        <f>IF(ISNUMBER('Raw Data'!CK89),'Raw Data'!CK89,"")</f>
        <v>-0.38750000000000107</v>
      </c>
      <c r="CM45" s="25" t="str">
        <f>IF(ISNUMBER('Raw Data'!CL89),'Raw Data'!CL89,"")</f>
        <v/>
      </c>
      <c r="CN45" s="25" t="str">
        <f>IF(ISNUMBER('Raw Data'!CM89),'Raw Data'!CM89,"")</f>
        <v/>
      </c>
      <c r="CO45" s="25">
        <f>IF(ISNUMBER('Raw Data'!CN89),'Raw Data'!CN89,"")</f>
        <v>10.845833333333324</v>
      </c>
      <c r="CP45" s="25" t="str">
        <f>IF(ISNUMBER('Raw Data'!CO89),'Raw Data'!CO89,"")</f>
        <v/>
      </c>
      <c r="CQ45" s="25">
        <f>IF(ISNUMBER('Raw Data'!CP89),'Raw Data'!CP89,"")</f>
        <v>0.1875</v>
      </c>
      <c r="CR45" s="25" t="str">
        <f>IF(ISNUMBER('Raw Data'!CQ89),'Raw Data'!CQ89,"")</f>
        <v/>
      </c>
      <c r="CS45" s="25">
        <f>IF(ISNUMBER('Raw Data'!CR89),'Raw Data'!CR89,"")</f>
        <v>11.299999999999999</v>
      </c>
      <c r="CT45" s="25" t="str">
        <f>IF(ISNUMBER('Raw Data'!CS89),'Raw Data'!CS89,"")</f>
        <v/>
      </c>
      <c r="CU45" s="25" t="str">
        <f>IF(ISNUMBER('Raw Data'!CT89),'Raw Data'!CT89,"")</f>
        <v/>
      </c>
      <c r="CV45" s="25" t="str">
        <f>IF(ISNUMBER('Raw Data'!CU89),'Raw Data'!CU89,"")</f>
        <v/>
      </c>
      <c r="CW45" s="25" t="str">
        <f>IF(ISNUMBER('Raw Data'!CV89),'Raw Data'!CV89,"")</f>
        <v/>
      </c>
      <c r="CX45" s="25">
        <f>IF(ISNUMBER('Raw Data'!CW89),'Raw Data'!CW89,"")</f>
        <v>13.737500000000001</v>
      </c>
      <c r="CY45" s="25" t="str">
        <f>IF(ISNUMBER('Raw Data'!CX89),'Raw Data'!CX89,"")</f>
        <v/>
      </c>
      <c r="CZ45" s="25">
        <f>IF(ISNUMBER('Raw Data'!CY89),'Raw Data'!CY89,"")</f>
        <v>1.4000000000000004</v>
      </c>
      <c r="DA45" s="25" t="str">
        <f>IF(ISNUMBER('Raw Data'!CZ89),'Raw Data'!CZ89,"")</f>
        <v/>
      </c>
      <c r="DB45" s="25" t="str">
        <f>IF(ISNUMBER('Raw Data'!DA89),'Raw Data'!DA89,"")</f>
        <v/>
      </c>
      <c r="DC45" s="25">
        <f>IF(ISNUMBER('Raw Data'!DB89),'Raw Data'!DB89,"")</f>
        <v>13.887499999999999</v>
      </c>
      <c r="DD45" s="25" t="str">
        <f>IF(ISNUMBER('Raw Data'!DC89),'Raw Data'!DC89,"")</f>
        <v/>
      </c>
      <c r="DE45" s="25">
        <f>IF(ISNUMBER('Raw Data'!DD89),'Raw Data'!DD89,"")</f>
        <v>2.4625000000000004</v>
      </c>
      <c r="DF45" s="25" t="str">
        <f>IF(ISNUMBER('Raw Data'!DE89),'Raw Data'!DE89,"")</f>
        <v/>
      </c>
      <c r="DG45" s="25">
        <f>IF(ISNUMBER('Raw Data'!DF89),'Raw Data'!DF89,"")</f>
        <v>6.7541666666666753</v>
      </c>
      <c r="DH45" s="25" t="str">
        <f>IF(ISNUMBER('Raw Data'!DG89),'Raw Data'!DG89,"")</f>
        <v/>
      </c>
      <c r="DI45" s="25" t="str">
        <f>IF(ISNUMBER('Raw Data'!DH89),'Raw Data'!DH89,"")</f>
        <v/>
      </c>
      <c r="DJ45" s="25" t="str">
        <f>IF(ISNUMBER('Raw Data'!DI89),'Raw Data'!DI89,"")</f>
        <v/>
      </c>
      <c r="DK45" s="25" t="str">
        <f>IF(ISNUMBER('Raw Data'!DJ89),'Raw Data'!DJ89,"")</f>
        <v/>
      </c>
      <c r="DL45" s="25" t="str">
        <f>IF(ISNUMBER('Raw Data'!DK89),'Raw Data'!DK89,"")</f>
        <v/>
      </c>
      <c r="DM45" s="25">
        <f>IF(ISNUMBER('Raw Data'!DL89),'Raw Data'!DL89,"")</f>
        <v>13.65</v>
      </c>
      <c r="DN45" s="25" t="str">
        <f>IF(ISNUMBER('Raw Data'!DM89),'Raw Data'!DM89,"")</f>
        <v/>
      </c>
      <c r="DO45" s="25">
        <f>IF(ISNUMBER('Raw Data'!DN89),'Raw Data'!DN89,"")</f>
        <v>5.3999999999999995</v>
      </c>
      <c r="DP45" s="25" t="str">
        <f>IF(ISNUMBER('Raw Data'!DO89),'Raw Data'!DO89,"")</f>
        <v/>
      </c>
      <c r="DQ45" s="25" t="str">
        <f>IF(ISNUMBER('Raw Data'!DP89),'Raw Data'!DP89,"")</f>
        <v/>
      </c>
      <c r="DR45" s="25" t="str">
        <f>IF(ISNUMBER('Raw Data'!DQ89),'Raw Data'!DQ89,"")</f>
        <v/>
      </c>
      <c r="DS45" s="25" t="str">
        <f>IF(ISNUMBER('Raw Data'!DR89),'Raw Data'!DR89,"")</f>
        <v/>
      </c>
      <c r="DT45" s="25" t="str">
        <f>IF(ISNUMBER('Raw Data'!DS89),'Raw Data'!DS89,"")</f>
        <v/>
      </c>
      <c r="DU45" s="25" t="str">
        <f>IF(ISNUMBER('Raw Data'!DT89),'Raw Data'!DT89,"")</f>
        <v/>
      </c>
      <c r="DV45" s="25" t="str">
        <f>IF(ISNUMBER('Raw Data'!DU89),'Raw Data'!DU89,"")</f>
        <v/>
      </c>
      <c r="DW45" s="25" t="str">
        <f>IF(ISNUMBER('Raw Data'!DV89),'Raw Data'!DV89,"")</f>
        <v/>
      </c>
      <c r="DX45" s="25" t="str">
        <f>IF(ISNUMBER('Raw Data'!DW89),'Raw Data'!DW89,"")</f>
        <v/>
      </c>
      <c r="DY45" s="25" t="str">
        <f>IF(ISNUMBER('Raw Data'!DX89),'Raw Data'!DX89,"")</f>
        <v/>
      </c>
      <c r="DZ45" s="25">
        <f>IF(ISNUMBER('Raw Data'!DY89),'Raw Data'!DY89,"")</f>
        <v>5.9625000000000004</v>
      </c>
      <c r="EA45" s="25" t="str">
        <f>IF(ISNUMBER('Raw Data'!DZ89),'Raw Data'!DZ89,"")</f>
        <v/>
      </c>
      <c r="EB45" s="25" t="str">
        <f>IF(ISNUMBER('Raw Data'!EA89),'Raw Data'!EA89,"")</f>
        <v/>
      </c>
      <c r="EC45" s="25" t="str">
        <f>IF(ISNUMBER('Raw Data'!EB89),'Raw Data'!EB89,"")</f>
        <v/>
      </c>
      <c r="ED45" s="25" t="str">
        <f>IF(ISNUMBER('Raw Data'!EC89),'Raw Data'!EC89,"")</f>
        <v/>
      </c>
      <c r="EE45" s="25" t="str">
        <f>IF(ISNUMBER('Raw Data'!ED89),'Raw Data'!ED89,"")</f>
        <v/>
      </c>
      <c r="EF45" s="25" t="str">
        <f>IF(ISNUMBER('Raw Data'!EE89),'Raw Data'!EE89,"")</f>
        <v/>
      </c>
      <c r="EG45" s="25" t="str">
        <f>IF(ISNUMBER('Raw Data'!EF89),'Raw Data'!EF89,"")</f>
        <v/>
      </c>
      <c r="EH45" s="25">
        <f>IF(ISNUMBER('Raw Data'!EG89),'Raw Data'!EG89,"")</f>
        <v>3.0875000000000004</v>
      </c>
      <c r="EI45" s="25" t="str">
        <f>IF(ISNUMBER('Raw Data'!EH89),'Raw Data'!EH89,"")</f>
        <v/>
      </c>
      <c r="EJ45" s="25" t="str">
        <f>IF(ISNUMBER('Raw Data'!EI89),'Raw Data'!EI89,"")</f>
        <v/>
      </c>
      <c r="EK45" s="25" t="str">
        <f>IF(ISNUMBER('Raw Data'!EJ89),'Raw Data'!EJ89,"")</f>
        <v/>
      </c>
      <c r="EL45" s="25" t="str">
        <f>IF(ISNUMBER('Raw Data'!EK89),'Raw Data'!EK89,"")</f>
        <v/>
      </c>
      <c r="EM45" s="25" t="str">
        <f>IF(ISNUMBER('Raw Data'!EL89),'Raw Data'!EL89,"")</f>
        <v/>
      </c>
      <c r="EN45" s="25" t="str">
        <f>IF(ISNUMBER('Raw Data'!EM89),'Raw Data'!EM89,"")</f>
        <v/>
      </c>
      <c r="EO45" s="25" t="str">
        <f>IF(ISNUMBER('Raw Data'!EN89),'Raw Data'!EN89,"")</f>
        <v/>
      </c>
      <c r="EP45" s="25" t="str">
        <f>IF(ISNUMBER('Raw Data'!EO89),'Raw Data'!EO89,"")</f>
        <v/>
      </c>
      <c r="EQ45" s="25" t="str">
        <f>IF(ISNUMBER('Raw Data'!EP89),'Raw Data'!EP89,"")</f>
        <v/>
      </c>
      <c r="ER45" s="25" t="str">
        <f>IF(ISNUMBER('Raw Data'!EQ89),'Raw Data'!EQ89,"")</f>
        <v/>
      </c>
      <c r="ES45" s="25" t="str">
        <f>IF(ISNUMBER('Raw Data'!ER89),'Raw Data'!ER89,"")</f>
        <v/>
      </c>
      <c r="ET45" s="25" t="str">
        <f>IF(ISNUMBER('Raw Data'!ES89),'Raw Data'!ES89,"")</f>
        <v/>
      </c>
      <c r="EU45" s="25" t="str">
        <f>IF(ISNUMBER('Raw Data'!ET89),'Raw Data'!ET89,"")</f>
        <v/>
      </c>
      <c r="EV45" s="25" t="str">
        <f>IF(ISNUMBER('Raw Data'!EU89),'Raw Data'!EU89,"")</f>
        <v/>
      </c>
      <c r="EW45" s="25" t="str">
        <f>IF(ISNUMBER('Raw Data'!EV89),'Raw Data'!EV89,"")</f>
        <v/>
      </c>
      <c r="EX45" s="25" t="str">
        <f>IF(ISNUMBER('Raw Data'!EW89),'Raw Data'!EW89,"")</f>
        <v/>
      </c>
      <c r="EY45" s="25" t="str">
        <f>IF(ISNUMBER('Raw Data'!EX89),'Raw Data'!EX89,"")</f>
        <v/>
      </c>
      <c r="EZ45" s="25" t="str">
        <f>IF(ISNUMBER('Raw Data'!EY89),'Raw Data'!EY89,"")</f>
        <v/>
      </c>
      <c r="FA45" s="25" t="str">
        <f>IF(ISNUMBER('Raw Data'!EZ89),'Raw Data'!EZ89,"")</f>
        <v/>
      </c>
      <c r="FB45" s="25" t="str">
        <f>IF(ISNUMBER('Raw Data'!FA89),'Raw Data'!FA89,"")</f>
        <v/>
      </c>
      <c r="FC45" s="25" t="str">
        <f>IF(ISNUMBER('Raw Data'!FB89),'Raw Data'!FB89,"")</f>
        <v/>
      </c>
      <c r="FD45" s="25" t="str">
        <f>IF(ISNUMBER('Raw Data'!FC89),'Raw Data'!FC89,"")</f>
        <v/>
      </c>
      <c r="FE45" s="25" t="str">
        <f>IF(ISNUMBER('Raw Data'!FD89),'Raw Data'!FD89,"")</f>
        <v/>
      </c>
      <c r="FF45" s="25" t="str">
        <f>IF(ISNUMBER('Raw Data'!FE89),'Raw Data'!FE89,"")</f>
        <v/>
      </c>
      <c r="FG45" s="25" t="str">
        <f>IF(ISNUMBER('Raw Data'!FF89),'Raw Data'!FF89,"")</f>
        <v/>
      </c>
      <c r="FH45" s="25">
        <f>IF(ISNUMBER('Raw Data'!FG89),'Raw Data'!FG89,"")</f>
        <v>-0.5625</v>
      </c>
      <c r="FI45" s="25" t="str">
        <f>IF(ISNUMBER('Raw Data'!FH89),'Raw Data'!FH89,"")</f>
        <v/>
      </c>
      <c r="FJ45" s="25" t="str">
        <f>IF(ISNUMBER('Raw Data'!FI89),'Raw Data'!FI89,"")</f>
        <v/>
      </c>
      <c r="FK45" s="25" t="str">
        <f>IF(ISNUMBER('Raw Data'!FJ89),'Raw Data'!FJ89,"")</f>
        <v/>
      </c>
      <c r="FL45" s="25" t="str">
        <f>IF(ISNUMBER('Raw Data'!FK89),'Raw Data'!FK89,"")</f>
        <v/>
      </c>
      <c r="FM45" s="25" t="str">
        <f>IF(ISNUMBER('Raw Data'!FL89),'Raw Data'!FL89,"")</f>
        <v/>
      </c>
      <c r="FN45" s="25" t="str">
        <f>IF(ISNUMBER('Raw Data'!FM89),'Raw Data'!FM89,"")</f>
        <v/>
      </c>
      <c r="FO45" s="25" t="str">
        <f>IF(ISNUMBER('Raw Data'!FN89),'Raw Data'!FN89,"")</f>
        <v/>
      </c>
      <c r="FP45" s="25" t="str">
        <f>IF(ISNUMBER('Raw Data'!FO89),'Raw Data'!FO89,"")</f>
        <v/>
      </c>
      <c r="FQ45" s="25" t="str">
        <f>IF(ISNUMBER('Raw Data'!FP89),'Raw Data'!FP89,"")</f>
        <v/>
      </c>
      <c r="FR45" s="25" t="str">
        <f>IF(ISNUMBER('Raw Data'!FQ89),'Raw Data'!FQ89,"")</f>
        <v/>
      </c>
      <c r="FS45" s="25" t="str">
        <f>IF(ISNUMBER('Raw Data'!FR89),'Raw Data'!FR89,"")</f>
        <v/>
      </c>
    </row>
    <row r="46" spans="1:176" s="4" customFormat="1" x14ac:dyDescent="0.25">
      <c r="A46" s="25" t="s">
        <v>28</v>
      </c>
      <c r="B46" s="26" t="s">
        <v>9</v>
      </c>
      <c r="C46" s="25"/>
      <c r="D46" s="25" t="str">
        <f>IF(ISNUMBER('Raw Data'!C90),'Raw Data'!C90,"")</f>
        <v/>
      </c>
      <c r="E46" s="25" t="str">
        <f>IF(ISNUMBER('Raw Data'!D90),'Raw Data'!D90,"")</f>
        <v/>
      </c>
      <c r="F46" s="25" t="str">
        <f>IF(ISNUMBER('Raw Data'!E90),'Raw Data'!E90,"")</f>
        <v/>
      </c>
      <c r="G46" s="25" t="str">
        <f>IF(ISNUMBER('Raw Data'!F90),'Raw Data'!F90,"")</f>
        <v/>
      </c>
      <c r="H46" s="25" t="str">
        <f>IF(ISNUMBER('Raw Data'!G90),'Raw Data'!G90,"")</f>
        <v/>
      </c>
      <c r="I46" s="25" t="str">
        <f>IF(ISNUMBER('Raw Data'!H90),'Raw Data'!H90,"")</f>
        <v/>
      </c>
      <c r="J46" s="25" t="str">
        <f>IF(ISNUMBER('Raw Data'!I90),'Raw Data'!I90,"")</f>
        <v/>
      </c>
      <c r="K46" s="25" t="str">
        <f>IF(ISNUMBER('Raw Data'!J90),'Raw Data'!J90,"")</f>
        <v/>
      </c>
      <c r="L46" s="25" t="str">
        <f>IF(ISNUMBER('Raw Data'!K90),'Raw Data'!K90,"")</f>
        <v/>
      </c>
      <c r="M46" s="25" t="str">
        <f>IF(ISNUMBER('Raw Data'!L90),'Raw Data'!L90,"")</f>
        <v/>
      </c>
      <c r="N46" s="25" t="str">
        <f>IF(ISNUMBER('Raw Data'!M90),'Raw Data'!M90,"")</f>
        <v/>
      </c>
      <c r="O46" s="25" t="str">
        <f>IF(ISNUMBER('Raw Data'!N90),'Raw Data'!N90,"")</f>
        <v/>
      </c>
      <c r="P46" s="25" t="str">
        <f>IF(ISNUMBER('Raw Data'!O90),'Raw Data'!O90,"")</f>
        <v/>
      </c>
      <c r="Q46" s="25" t="str">
        <f>IF(ISNUMBER('Raw Data'!P90),'Raw Data'!P90,"")</f>
        <v/>
      </c>
      <c r="R46" s="25" t="str">
        <f>IF(ISNUMBER('Raw Data'!Q90),'Raw Data'!Q90,"")</f>
        <v/>
      </c>
      <c r="S46" s="25" t="str">
        <f>IF(ISNUMBER('Raw Data'!R90),'Raw Data'!R90,"")</f>
        <v/>
      </c>
      <c r="T46" s="25" t="str">
        <f>IF(ISNUMBER('Raw Data'!S90),'Raw Data'!S90,"")</f>
        <v/>
      </c>
      <c r="U46" s="25" t="str">
        <f>IF(ISNUMBER('Raw Data'!T90),'Raw Data'!T90,"")</f>
        <v/>
      </c>
      <c r="V46" s="25" t="str">
        <f>IF(ISNUMBER('Raw Data'!U90),'Raw Data'!U90,"")</f>
        <v/>
      </c>
      <c r="W46" s="25" t="str">
        <f>IF(ISNUMBER('Raw Data'!V90),'Raw Data'!V90,"")</f>
        <v/>
      </c>
      <c r="X46" s="25" t="str">
        <f>IF(ISNUMBER('Raw Data'!W90),'Raw Data'!W90,"")</f>
        <v/>
      </c>
      <c r="Y46" s="25" t="str">
        <f>IF(ISNUMBER('Raw Data'!X90),'Raw Data'!X90,"")</f>
        <v/>
      </c>
      <c r="Z46" s="25" t="str">
        <f>IF(ISNUMBER('Raw Data'!Y90),'Raw Data'!Y90,"")</f>
        <v/>
      </c>
      <c r="AA46" s="25">
        <f>IF(ISNUMBER('Raw Data'!Z90),'Raw Data'!Z90,"")</f>
        <v>6.3313909764195255</v>
      </c>
      <c r="AB46" s="25" t="str">
        <f>IF(ISNUMBER('Raw Data'!AA90),'Raw Data'!AA90,"")</f>
        <v/>
      </c>
      <c r="AC46" s="25" t="str">
        <f>IF(ISNUMBER('Raw Data'!AB90),'Raw Data'!AB90,"")</f>
        <v/>
      </c>
      <c r="AD46" s="25" t="str">
        <f>IF(ISNUMBER('Raw Data'!AC90),'Raw Data'!AC90,"")</f>
        <v/>
      </c>
      <c r="AE46" s="25">
        <f>IF(ISNUMBER('Raw Data'!AD90),'Raw Data'!AD90,"")</f>
        <v>2.2318014552661252</v>
      </c>
      <c r="AF46" s="25" t="str">
        <f>IF(ISNUMBER('Raw Data'!AE90),'Raw Data'!AE90,"")</f>
        <v/>
      </c>
      <c r="AG46" s="25">
        <f>IF(ISNUMBER('Raw Data'!AF90),'Raw Data'!AF90,"")</f>
        <v>3.5600795039952251</v>
      </c>
      <c r="AH46" s="25" t="str">
        <f>IF(ISNUMBER('Raw Data'!AG90),'Raw Data'!AG90,"")</f>
        <v/>
      </c>
      <c r="AI46" s="25">
        <f>IF(ISNUMBER('Raw Data'!AH90),'Raw Data'!AH90,"")</f>
        <v>0.1517182782174995</v>
      </c>
      <c r="AJ46" s="25" t="str">
        <f>IF(ISNUMBER('Raw Data'!AI90),'Raw Data'!AI90,"")</f>
        <v/>
      </c>
      <c r="AK46" s="25" t="str">
        <f>IF(ISNUMBER('Raw Data'!AJ90),'Raw Data'!AJ90,"")</f>
        <v/>
      </c>
      <c r="AL46" s="25" t="str">
        <f>IF(ISNUMBER('Raw Data'!AK90),'Raw Data'!AK90,"")</f>
        <v/>
      </c>
      <c r="AM46" s="25" t="str">
        <f>IF(ISNUMBER('Raw Data'!AL90),'Raw Data'!AL90,"")</f>
        <v/>
      </c>
      <c r="AN46" s="25">
        <f>IF(ISNUMBER('Raw Data'!AM90),'Raw Data'!AM90,"")</f>
        <v>5.3953555579241499</v>
      </c>
      <c r="AO46" s="25" t="str">
        <f>IF(ISNUMBER('Raw Data'!AN90),'Raw Data'!AN90,"")</f>
        <v/>
      </c>
      <c r="AP46" s="25">
        <f>IF(ISNUMBER('Raw Data'!AO90),'Raw Data'!AO90,"")</f>
        <v>0.96543901512460017</v>
      </c>
      <c r="AQ46" s="25" t="str">
        <f>IF(ISNUMBER('Raw Data'!AP90),'Raw Data'!AP90,"")</f>
        <v/>
      </c>
      <c r="AR46" s="25" t="str">
        <f>IF(ISNUMBER('Raw Data'!AQ90),'Raw Data'!AQ90,"")</f>
        <v/>
      </c>
      <c r="AS46" s="25" t="str">
        <f>IF(ISNUMBER('Raw Data'!AR90),'Raw Data'!AR90,"")</f>
        <v/>
      </c>
      <c r="AT46" s="25">
        <f>IF(ISNUMBER('Raw Data'!AS90),'Raw Data'!AS90,"")</f>
        <v>6.3254376317384251</v>
      </c>
      <c r="AU46" s="25" t="str">
        <f>IF(ISNUMBER('Raw Data'!AT90),'Raw Data'!AT90,"")</f>
        <v/>
      </c>
      <c r="AV46" s="25">
        <f>IF(ISNUMBER('Raw Data'!AU90),'Raw Data'!AU90,"")</f>
        <v>2.4025740584072004</v>
      </c>
      <c r="AW46" s="25" t="str">
        <f>IF(ISNUMBER('Raw Data'!AV90),'Raw Data'!AV90,"")</f>
        <v/>
      </c>
      <c r="AX46" s="25" t="str">
        <f>IF(ISNUMBER('Raw Data'!AW90),'Raw Data'!AW90,"")</f>
        <v/>
      </c>
      <c r="AY46" s="25">
        <f>IF(ISNUMBER('Raw Data'!AX90),'Raw Data'!AX90,"")</f>
        <v>8.4685512951662005</v>
      </c>
      <c r="AZ46" s="25" t="str">
        <f>IF(ISNUMBER('Raw Data'!AY90),'Raw Data'!AY90,"")</f>
        <v/>
      </c>
      <c r="BA46" s="25">
        <f>IF(ISNUMBER('Raw Data'!AZ90),'Raw Data'!AZ90,"")</f>
        <v>4.2914204330834247</v>
      </c>
      <c r="BB46" s="25" t="str">
        <f>IF(ISNUMBER('Raw Data'!BA90),'Raw Data'!BA90,"")</f>
        <v/>
      </c>
      <c r="BC46" s="25">
        <f>IF(ISNUMBER('Raw Data'!BB90),'Raw Data'!BB90,"")</f>
        <v>8.6546737132451241</v>
      </c>
      <c r="BD46" s="25" t="str">
        <f>IF(ISNUMBER('Raw Data'!BC90),'Raw Data'!BC90,"")</f>
        <v/>
      </c>
      <c r="BE46" s="25" t="str">
        <f>IF(ISNUMBER('Raw Data'!BD90),'Raw Data'!BD90,"")</f>
        <v/>
      </c>
      <c r="BF46" s="25" t="str">
        <f>IF(ISNUMBER('Raw Data'!BE90),'Raw Data'!BE90,"")</f>
        <v/>
      </c>
      <c r="BG46" s="25" t="str">
        <f>IF(ISNUMBER('Raw Data'!BF90),'Raw Data'!BF90,"")</f>
        <v/>
      </c>
      <c r="BH46" s="25">
        <f>IF(ISNUMBER('Raw Data'!BG90),'Raw Data'!BG90,"")</f>
        <v>7.8860285092970246</v>
      </c>
      <c r="BI46" s="25" t="str">
        <f>IF(ISNUMBER('Raw Data'!BH90),'Raw Data'!BH90,"")</f>
        <v/>
      </c>
      <c r="BJ46" s="25">
        <f>IF(ISNUMBER('Raw Data'!BI90),'Raw Data'!BI90,"")</f>
        <v>2.547466903128325</v>
      </c>
      <c r="BK46" s="25" t="str">
        <f>IF(ISNUMBER('Raw Data'!BJ90),'Raw Data'!BJ90,"")</f>
        <v/>
      </c>
      <c r="BL46" s="25" t="str">
        <f>IF(ISNUMBER('Raw Data'!BK90),'Raw Data'!BK90,"")</f>
        <v/>
      </c>
      <c r="BM46" s="25">
        <f>IF(ISNUMBER('Raw Data'!BL90),'Raw Data'!BL90,"")</f>
        <v>5.5977128725570333</v>
      </c>
      <c r="BN46" s="25">
        <f>IF(ISNUMBER('Raw Data'!BM90),'Raw Data'!BM90,"")</f>
        <v>6.6156871429752755</v>
      </c>
      <c r="BO46" s="25" t="str">
        <f>IF(ISNUMBER('Raw Data'!BN90),'Raw Data'!BN90,"")</f>
        <v/>
      </c>
      <c r="BP46" s="25">
        <f>IF(ISNUMBER('Raw Data'!BO90),'Raw Data'!BO90,"")</f>
        <v>1.0175681932584499</v>
      </c>
      <c r="BQ46" s="25">
        <f>IF(ISNUMBER('Raw Data'!BP90),'Raw Data'!BP90,"")</f>
        <v>3.8324991674507007</v>
      </c>
      <c r="BR46" s="25" t="str">
        <f>IF(ISNUMBER('Raw Data'!BQ90),'Raw Data'!BQ90,"")</f>
        <v/>
      </c>
      <c r="BS46" s="25" t="str">
        <f>IF(ISNUMBER('Raw Data'!BR90),'Raw Data'!BR90,"")</f>
        <v/>
      </c>
      <c r="BT46" s="25" t="str">
        <f>IF(ISNUMBER('Raw Data'!BS90),'Raw Data'!BS90,"")</f>
        <v/>
      </c>
      <c r="BU46" s="25" t="str">
        <f>IF(ISNUMBER('Raw Data'!BT90),'Raw Data'!BT90,"")</f>
        <v/>
      </c>
      <c r="BV46" s="25">
        <f>IF(ISNUMBER('Raw Data'!BU90),'Raw Data'!BU90,"")</f>
        <v>8.085596885970574</v>
      </c>
      <c r="BW46" s="25" t="str">
        <f>IF(ISNUMBER('Raw Data'!BV90),'Raw Data'!BV90,"")</f>
        <v/>
      </c>
      <c r="BX46" s="25">
        <f>IF(ISNUMBER('Raw Data'!BW90),'Raw Data'!BW90,"")</f>
        <v>0.52304356353722525</v>
      </c>
      <c r="BY46" s="25" t="str">
        <f>IF(ISNUMBER('Raw Data'!BX90),'Raw Data'!BX90,"")</f>
        <v/>
      </c>
      <c r="BZ46" s="25" t="str">
        <f>IF(ISNUMBER('Raw Data'!BY90),'Raw Data'!BY90,"")</f>
        <v/>
      </c>
      <c r="CA46" s="25">
        <f>IF(ISNUMBER('Raw Data'!BZ90),'Raw Data'!BZ90,"")</f>
        <v>5.4555192221670001</v>
      </c>
      <c r="CB46" s="25" t="str">
        <f>IF(ISNUMBER('Raw Data'!CA90),'Raw Data'!CA90,"")</f>
        <v/>
      </c>
      <c r="CC46" s="25">
        <f>IF(ISNUMBER('Raw Data'!CB90),'Raw Data'!CB90,"")</f>
        <v>0.17878993080682548</v>
      </c>
      <c r="CD46" s="25" t="str">
        <f>IF(ISNUMBER('Raw Data'!CC90),'Raw Data'!CC90,"")</f>
        <v/>
      </c>
      <c r="CE46" s="25">
        <f>IF(ISNUMBER('Raw Data'!CD90),'Raw Data'!CD90,"")</f>
        <v>3.2597274932021501</v>
      </c>
      <c r="CF46" s="25" t="str">
        <f>IF(ISNUMBER('Raw Data'!CE90),'Raw Data'!CE90,"")</f>
        <v/>
      </c>
      <c r="CG46" s="25" t="str">
        <f>IF(ISNUMBER('Raw Data'!CF90),'Raw Data'!CF90,"")</f>
        <v/>
      </c>
      <c r="CH46" s="25" t="str">
        <f>IF(ISNUMBER('Raw Data'!CG90),'Raw Data'!CG90,"")</f>
        <v/>
      </c>
      <c r="CI46" s="25" t="str">
        <f>IF(ISNUMBER('Raw Data'!CH90),'Raw Data'!CH90,"")</f>
        <v/>
      </c>
      <c r="CJ46" s="25">
        <f>IF(ISNUMBER('Raw Data'!CI90),'Raw Data'!CI90,"")</f>
        <v>2.2351413480805995</v>
      </c>
      <c r="CK46" s="25" t="str">
        <f>IF(ISNUMBER('Raw Data'!CJ90),'Raw Data'!CJ90,"")</f>
        <v/>
      </c>
      <c r="CL46" s="25">
        <f>IF(ISNUMBER('Raw Data'!CK90),'Raw Data'!CK90,"")</f>
        <v>-0.62065052494384965</v>
      </c>
      <c r="CM46" s="25" t="str">
        <f>IF(ISNUMBER('Raw Data'!CL90),'Raw Data'!CL90,"")</f>
        <v/>
      </c>
      <c r="CN46" s="25" t="str">
        <f>IF(ISNUMBER('Raw Data'!CM90),'Raw Data'!CM90,"")</f>
        <v/>
      </c>
      <c r="CO46" s="25">
        <f>IF(ISNUMBER('Raw Data'!CN90),'Raw Data'!CN90,"")</f>
        <v>6.076333879688101</v>
      </c>
      <c r="CP46" s="25" t="str">
        <f>IF(ISNUMBER('Raw Data'!CO90),'Raw Data'!CO90,"")</f>
        <v/>
      </c>
      <c r="CQ46" s="25">
        <f>IF(ISNUMBER('Raw Data'!CP90),'Raw Data'!CP90,"")</f>
        <v>-0.59582047720172504</v>
      </c>
      <c r="CR46" s="25" t="str">
        <f>IF(ISNUMBER('Raw Data'!CQ90),'Raw Data'!CQ90,"")</f>
        <v/>
      </c>
      <c r="CS46" s="25">
        <f>IF(ISNUMBER('Raw Data'!CR90),'Raw Data'!CR90,"")</f>
        <v>1.4350595426916506</v>
      </c>
      <c r="CT46" s="25" t="str">
        <f>IF(ISNUMBER('Raw Data'!CS90),'Raw Data'!CS90,"")</f>
        <v/>
      </c>
      <c r="CU46" s="25" t="str">
        <f>IF(ISNUMBER('Raw Data'!CT90),'Raw Data'!CT90,"")</f>
        <v/>
      </c>
      <c r="CV46" s="25" t="str">
        <f>IF(ISNUMBER('Raw Data'!CU90),'Raw Data'!CU90,"")</f>
        <v/>
      </c>
      <c r="CW46" s="25" t="str">
        <f>IF(ISNUMBER('Raw Data'!CV90),'Raw Data'!CV90,"")</f>
        <v/>
      </c>
      <c r="CX46" s="25">
        <f>IF(ISNUMBER('Raw Data'!CW90),'Raw Data'!CW90,"")</f>
        <v>8.7798251085888737</v>
      </c>
      <c r="CY46" s="25" t="str">
        <f>IF(ISNUMBER('Raw Data'!CX90),'Raw Data'!CX90,"")</f>
        <v/>
      </c>
      <c r="CZ46" s="25">
        <f>IF(ISNUMBER('Raw Data'!CY90),'Raw Data'!CY90,"")</f>
        <v>2.5007778056186254</v>
      </c>
      <c r="DA46" s="25" t="str">
        <f>IF(ISNUMBER('Raw Data'!CZ90),'Raw Data'!CZ90,"")</f>
        <v/>
      </c>
      <c r="DB46" s="25" t="str">
        <f>IF(ISNUMBER('Raw Data'!DA90),'Raw Data'!DA90,"")</f>
        <v/>
      </c>
      <c r="DC46" s="25">
        <f>IF(ISNUMBER('Raw Data'!DB90),'Raw Data'!DB90,"")</f>
        <v>7.0746272331794495</v>
      </c>
      <c r="DD46" s="25" t="str">
        <f>IF(ISNUMBER('Raw Data'!DC90),'Raw Data'!DC90,"")</f>
        <v/>
      </c>
      <c r="DE46" s="25">
        <f>IF(ISNUMBER('Raw Data'!DD90),'Raw Data'!DD90,"")</f>
        <v>3.6991353280423249</v>
      </c>
      <c r="DF46" s="25" t="str">
        <f>IF(ISNUMBER('Raw Data'!DE90),'Raw Data'!DE90,"")</f>
        <v/>
      </c>
      <c r="DG46" s="25">
        <f>IF(ISNUMBER('Raw Data'!DF90),'Raw Data'!DF90,"")</f>
        <v>6.36800448877195</v>
      </c>
      <c r="DH46" s="25" t="str">
        <f>IF(ISNUMBER('Raw Data'!DG90),'Raw Data'!DG90,"")</f>
        <v/>
      </c>
      <c r="DI46" s="25" t="str">
        <f>IF(ISNUMBER('Raw Data'!DH90),'Raw Data'!DH90,"")</f>
        <v/>
      </c>
      <c r="DJ46" s="25" t="str">
        <f>IF(ISNUMBER('Raw Data'!DI90),'Raw Data'!DI90,"")</f>
        <v/>
      </c>
      <c r="DK46" s="25" t="str">
        <f>IF(ISNUMBER('Raw Data'!DJ90),'Raw Data'!DJ90,"")</f>
        <v/>
      </c>
      <c r="DL46" s="25" t="str">
        <f>IF(ISNUMBER('Raw Data'!DK90),'Raw Data'!DK90,"")</f>
        <v/>
      </c>
      <c r="DM46" s="25">
        <f>IF(ISNUMBER('Raw Data'!DL90),'Raw Data'!DL90,"")</f>
        <v>9.7294556077729002</v>
      </c>
      <c r="DN46" s="25" t="str">
        <f>IF(ISNUMBER('Raw Data'!DM90),'Raw Data'!DM90,"")</f>
        <v/>
      </c>
      <c r="DO46" s="25">
        <f>IF(ISNUMBER('Raw Data'!DN90),'Raw Data'!DN90,"")</f>
        <v>5.7788467644759001</v>
      </c>
      <c r="DP46" s="25" t="str">
        <f>IF(ISNUMBER('Raw Data'!DO90),'Raw Data'!DO90,"")</f>
        <v/>
      </c>
      <c r="DQ46" s="25" t="str">
        <f>IF(ISNUMBER('Raw Data'!DP90),'Raw Data'!DP90,"")</f>
        <v/>
      </c>
      <c r="DR46" s="25" t="str">
        <f>IF(ISNUMBER('Raw Data'!DQ90),'Raw Data'!DQ90,"")</f>
        <v/>
      </c>
      <c r="DS46" s="25" t="str">
        <f>IF(ISNUMBER('Raw Data'!DR90),'Raw Data'!DR90,"")</f>
        <v/>
      </c>
      <c r="DT46" s="25" t="str">
        <f>IF(ISNUMBER('Raw Data'!DS90),'Raw Data'!DS90,"")</f>
        <v/>
      </c>
      <c r="DU46" s="25" t="str">
        <f>IF(ISNUMBER('Raw Data'!DT90),'Raw Data'!DT90,"")</f>
        <v/>
      </c>
      <c r="DV46" s="25" t="str">
        <f>IF(ISNUMBER('Raw Data'!DU90),'Raw Data'!DU90,"")</f>
        <v/>
      </c>
      <c r="DW46" s="25" t="str">
        <f>IF(ISNUMBER('Raw Data'!DV90),'Raw Data'!DV90,"")</f>
        <v/>
      </c>
      <c r="DX46" s="25" t="str">
        <f>IF(ISNUMBER('Raw Data'!DW90),'Raw Data'!DW90,"")</f>
        <v/>
      </c>
      <c r="DY46" s="25" t="str">
        <f>IF(ISNUMBER('Raw Data'!DX90),'Raw Data'!DX90,"")</f>
        <v/>
      </c>
      <c r="DZ46" s="25">
        <f>IF(ISNUMBER('Raw Data'!DY90),'Raw Data'!DY90,"")</f>
        <v>0.64803664125437521</v>
      </c>
      <c r="EA46" s="25" t="str">
        <f>IF(ISNUMBER('Raw Data'!DZ90),'Raw Data'!DZ90,"")</f>
        <v/>
      </c>
      <c r="EB46" s="25" t="str">
        <f>IF(ISNUMBER('Raw Data'!EA90),'Raw Data'!EA90,"")</f>
        <v/>
      </c>
      <c r="EC46" s="25" t="str">
        <f>IF(ISNUMBER('Raw Data'!EB90),'Raw Data'!EB90,"")</f>
        <v/>
      </c>
      <c r="ED46" s="25" t="str">
        <f>IF(ISNUMBER('Raw Data'!EC90),'Raw Data'!EC90,"")</f>
        <v/>
      </c>
      <c r="EE46" s="25" t="str">
        <f>IF(ISNUMBER('Raw Data'!ED90),'Raw Data'!ED90,"")</f>
        <v/>
      </c>
      <c r="EF46" s="25" t="str">
        <f>IF(ISNUMBER('Raw Data'!EE90),'Raw Data'!EE90,"")</f>
        <v/>
      </c>
      <c r="EG46" s="25" t="str">
        <f>IF(ISNUMBER('Raw Data'!EF90),'Raw Data'!EF90,"")</f>
        <v/>
      </c>
      <c r="EH46" s="25">
        <f>IF(ISNUMBER('Raw Data'!EG90),'Raw Data'!EG90,"")</f>
        <v>0.19046508965437603</v>
      </c>
      <c r="EI46" s="25" t="str">
        <f>IF(ISNUMBER('Raw Data'!EH90),'Raw Data'!EH90,"")</f>
        <v/>
      </c>
      <c r="EJ46" s="25" t="str">
        <f>IF(ISNUMBER('Raw Data'!EI90),'Raw Data'!EI90,"")</f>
        <v/>
      </c>
      <c r="EK46" s="25" t="str">
        <f>IF(ISNUMBER('Raw Data'!EJ90),'Raw Data'!EJ90,"")</f>
        <v/>
      </c>
      <c r="EL46" s="25" t="str">
        <f>IF(ISNUMBER('Raw Data'!EK90),'Raw Data'!EK90,"")</f>
        <v/>
      </c>
      <c r="EM46" s="25" t="str">
        <f>IF(ISNUMBER('Raw Data'!EL90),'Raw Data'!EL90,"")</f>
        <v/>
      </c>
      <c r="EN46" s="25" t="str">
        <f>IF(ISNUMBER('Raw Data'!EM90),'Raw Data'!EM90,"")</f>
        <v/>
      </c>
      <c r="EO46" s="25" t="str">
        <f>IF(ISNUMBER('Raw Data'!EN90),'Raw Data'!EN90,"")</f>
        <v/>
      </c>
      <c r="EP46" s="25" t="str">
        <f>IF(ISNUMBER('Raw Data'!EO90),'Raw Data'!EO90,"")</f>
        <v/>
      </c>
      <c r="EQ46" s="25" t="str">
        <f>IF(ISNUMBER('Raw Data'!EP90),'Raw Data'!EP90,"")</f>
        <v/>
      </c>
      <c r="ER46" s="25" t="str">
        <f>IF(ISNUMBER('Raw Data'!EQ90),'Raw Data'!EQ90,"")</f>
        <v/>
      </c>
      <c r="ES46" s="25" t="str">
        <f>IF(ISNUMBER('Raw Data'!ER90),'Raw Data'!ER90,"")</f>
        <v/>
      </c>
      <c r="ET46" s="25" t="str">
        <f>IF(ISNUMBER('Raw Data'!ES90),'Raw Data'!ES90,"")</f>
        <v/>
      </c>
      <c r="EU46" s="25" t="str">
        <f>IF(ISNUMBER('Raw Data'!ET90),'Raw Data'!ET90,"")</f>
        <v/>
      </c>
      <c r="EV46" s="25" t="str">
        <f>IF(ISNUMBER('Raw Data'!EU90),'Raw Data'!EU90,"")</f>
        <v/>
      </c>
      <c r="EW46" s="25" t="str">
        <f>IF(ISNUMBER('Raw Data'!EV90),'Raw Data'!EV90,"")</f>
        <v/>
      </c>
      <c r="EX46" s="25" t="str">
        <f>IF(ISNUMBER('Raw Data'!EW90),'Raw Data'!EW90,"")</f>
        <v/>
      </c>
      <c r="EY46" s="25" t="str">
        <f>IF(ISNUMBER('Raw Data'!EX90),'Raw Data'!EX90,"")</f>
        <v/>
      </c>
      <c r="EZ46" s="25" t="str">
        <f>IF(ISNUMBER('Raw Data'!EY90),'Raw Data'!EY90,"")</f>
        <v/>
      </c>
      <c r="FA46" s="25" t="str">
        <f>IF(ISNUMBER('Raw Data'!EZ90),'Raw Data'!EZ90,"")</f>
        <v/>
      </c>
      <c r="FB46" s="25" t="str">
        <f>IF(ISNUMBER('Raw Data'!FA90),'Raw Data'!FA90,"")</f>
        <v/>
      </c>
      <c r="FC46" s="25" t="str">
        <f>IF(ISNUMBER('Raw Data'!FB90),'Raw Data'!FB90,"")</f>
        <v/>
      </c>
      <c r="FD46" s="25" t="str">
        <f>IF(ISNUMBER('Raw Data'!FC90),'Raw Data'!FC90,"")</f>
        <v/>
      </c>
      <c r="FE46" s="25" t="str">
        <f>IF(ISNUMBER('Raw Data'!FD90),'Raw Data'!FD90,"")</f>
        <v/>
      </c>
      <c r="FF46" s="25" t="str">
        <f>IF(ISNUMBER('Raw Data'!FE90),'Raw Data'!FE90,"")</f>
        <v/>
      </c>
      <c r="FG46" s="25" t="str">
        <f>IF(ISNUMBER('Raw Data'!FF90),'Raw Data'!FF90,"")</f>
        <v/>
      </c>
      <c r="FH46" s="25">
        <f>IF(ISNUMBER('Raw Data'!FG90),'Raw Data'!FG90,"")</f>
        <v>0.84441977751952546</v>
      </c>
      <c r="FI46" s="25" t="str">
        <f>IF(ISNUMBER('Raw Data'!FH90),'Raw Data'!FH90,"")</f>
        <v/>
      </c>
      <c r="FJ46" s="25" t="str">
        <f>IF(ISNUMBER('Raw Data'!FI90),'Raw Data'!FI90,"")</f>
        <v/>
      </c>
      <c r="FK46" s="25" t="str">
        <f>IF(ISNUMBER('Raw Data'!FJ90),'Raw Data'!FJ90,"")</f>
        <v/>
      </c>
      <c r="FL46" s="25" t="str">
        <f>IF(ISNUMBER('Raw Data'!FK90),'Raw Data'!FK90,"")</f>
        <v/>
      </c>
      <c r="FM46" s="25" t="str">
        <f>IF(ISNUMBER('Raw Data'!FL90),'Raw Data'!FL90,"")</f>
        <v/>
      </c>
      <c r="FN46" s="25" t="str">
        <f>IF(ISNUMBER('Raw Data'!FM90),'Raw Data'!FM90,"")</f>
        <v/>
      </c>
      <c r="FO46" s="25" t="str">
        <f>IF(ISNUMBER('Raw Data'!FN90),'Raw Data'!FN90,"")</f>
        <v/>
      </c>
      <c r="FP46" s="25" t="str">
        <f>IF(ISNUMBER('Raw Data'!FO90),'Raw Data'!FO90,"")</f>
        <v/>
      </c>
      <c r="FQ46" s="25" t="str">
        <f>IF(ISNUMBER('Raw Data'!FP90),'Raw Data'!FP90,"")</f>
        <v/>
      </c>
      <c r="FR46" s="25" t="str">
        <f>IF(ISNUMBER('Raw Data'!FQ90),'Raw Data'!FQ90,"")</f>
        <v/>
      </c>
      <c r="FS46" s="25" t="str">
        <f>IF(ISNUMBER('Raw Data'!FR90),'Raw Data'!FR90,"")</f>
        <v/>
      </c>
    </row>
    <row r="47" spans="1:176" s="4" customFormat="1" x14ac:dyDescent="0.25">
      <c r="A47" s="25" t="s">
        <v>29</v>
      </c>
      <c r="B47" s="26" t="s">
        <v>9</v>
      </c>
      <c r="C47" s="25"/>
      <c r="D47" s="25" t="str">
        <f>IF(ISNUMBER('Raw Data'!C91),'Raw Data'!C91,"")</f>
        <v/>
      </c>
      <c r="E47" s="25" t="str">
        <f>IF(ISNUMBER('Raw Data'!D91),'Raw Data'!D91,"")</f>
        <v/>
      </c>
      <c r="F47" s="25" t="str">
        <f>IF(ISNUMBER('Raw Data'!E91),'Raw Data'!E91,"")</f>
        <v/>
      </c>
      <c r="G47" s="25" t="str">
        <f>IF(ISNUMBER('Raw Data'!F91),'Raw Data'!F91,"")</f>
        <v/>
      </c>
      <c r="H47" s="25" t="str">
        <f>IF(ISNUMBER('Raw Data'!G91),'Raw Data'!G91,"")</f>
        <v/>
      </c>
      <c r="I47" s="25" t="str">
        <f>IF(ISNUMBER('Raw Data'!H91),'Raw Data'!H91,"")</f>
        <v/>
      </c>
      <c r="J47" s="25" t="str">
        <f>IF(ISNUMBER('Raw Data'!I91),'Raw Data'!I91,"")</f>
        <v/>
      </c>
      <c r="K47" s="25" t="str">
        <f>IF(ISNUMBER('Raw Data'!J91),'Raw Data'!J91,"")</f>
        <v/>
      </c>
      <c r="L47" s="25" t="str">
        <f>IF(ISNUMBER('Raw Data'!K91),'Raw Data'!K91,"")</f>
        <v/>
      </c>
      <c r="M47" s="25" t="str">
        <f>IF(ISNUMBER('Raw Data'!L91),'Raw Data'!L91,"")</f>
        <v/>
      </c>
      <c r="N47" s="25" t="str">
        <f>IF(ISNUMBER('Raw Data'!M91),'Raw Data'!M91,"")</f>
        <v/>
      </c>
      <c r="O47" s="25" t="str">
        <f>IF(ISNUMBER('Raw Data'!N91),'Raw Data'!N91,"")</f>
        <v/>
      </c>
      <c r="P47" s="25" t="str">
        <f>IF(ISNUMBER('Raw Data'!O91),'Raw Data'!O91,"")</f>
        <v/>
      </c>
      <c r="Q47" s="25" t="str">
        <f>IF(ISNUMBER('Raw Data'!P91),'Raw Data'!P91,"")</f>
        <v/>
      </c>
      <c r="R47" s="25" t="str">
        <f>IF(ISNUMBER('Raw Data'!Q91),'Raw Data'!Q91,"")</f>
        <v/>
      </c>
      <c r="S47" s="25" t="str">
        <f>IF(ISNUMBER('Raw Data'!R91),'Raw Data'!R91,"")</f>
        <v/>
      </c>
      <c r="T47" s="25" t="str">
        <f>IF(ISNUMBER('Raw Data'!S91),'Raw Data'!S91,"")</f>
        <v/>
      </c>
      <c r="U47" s="25" t="str">
        <f>IF(ISNUMBER('Raw Data'!T91),'Raw Data'!T91,"")</f>
        <v/>
      </c>
      <c r="V47" s="25" t="str">
        <f>IF(ISNUMBER('Raw Data'!U91),'Raw Data'!U91,"")</f>
        <v/>
      </c>
      <c r="W47" s="25" t="str">
        <f>IF(ISNUMBER('Raw Data'!V91),'Raw Data'!V91,"")</f>
        <v/>
      </c>
      <c r="X47" s="25" t="str">
        <f>IF(ISNUMBER('Raw Data'!W91),'Raw Data'!W91,"")</f>
        <v/>
      </c>
      <c r="Y47" s="25" t="str">
        <f>IF(ISNUMBER('Raw Data'!X91),'Raw Data'!X91,"")</f>
        <v/>
      </c>
      <c r="Z47" s="25" t="str">
        <f>IF(ISNUMBER('Raw Data'!Y91),'Raw Data'!Y91,"")</f>
        <v/>
      </c>
      <c r="AA47" s="25">
        <f>IF(ISNUMBER('Raw Data'!Z91),'Raw Data'!Z91,"")</f>
        <v>3.1256847406490498</v>
      </c>
      <c r="AB47" s="25" t="str">
        <f>IF(ISNUMBER('Raw Data'!AA91),'Raw Data'!AA91,"")</f>
        <v/>
      </c>
      <c r="AC47" s="25" t="str">
        <f>IF(ISNUMBER('Raw Data'!AB91),'Raw Data'!AB91,"")</f>
        <v/>
      </c>
      <c r="AD47" s="25" t="str">
        <f>IF(ISNUMBER('Raw Data'!AC91),'Raw Data'!AC91,"")</f>
        <v/>
      </c>
      <c r="AE47" s="25">
        <f>IF(ISNUMBER('Raw Data'!AD91),'Raw Data'!AD91,"")</f>
        <v>2.7664005394208253</v>
      </c>
      <c r="AF47" s="25" t="str">
        <f>IF(ISNUMBER('Raw Data'!AE91),'Raw Data'!AE91,"")</f>
        <v/>
      </c>
      <c r="AG47" s="25">
        <f>IF(ISNUMBER('Raw Data'!AF91),'Raw Data'!AF91,"")</f>
        <v>3.2158176121870996</v>
      </c>
      <c r="AH47" s="25" t="str">
        <f>IF(ISNUMBER('Raw Data'!AG91),'Raw Data'!AG91,"")</f>
        <v/>
      </c>
      <c r="AI47" s="25">
        <f>IF(ISNUMBER('Raw Data'!AH91),'Raw Data'!AH91,"")</f>
        <v>2.0387430802950255</v>
      </c>
      <c r="AJ47" s="25" t="str">
        <f>IF(ISNUMBER('Raw Data'!AI91),'Raw Data'!AI91,"")</f>
        <v/>
      </c>
      <c r="AK47" s="25" t="str">
        <f>IF(ISNUMBER('Raw Data'!AJ91),'Raw Data'!AJ91,"")</f>
        <v/>
      </c>
      <c r="AL47" s="25" t="str">
        <f>IF(ISNUMBER('Raw Data'!AK91),'Raw Data'!AK91,"")</f>
        <v/>
      </c>
      <c r="AM47" s="25" t="str">
        <f>IF(ISNUMBER('Raw Data'!AL91),'Raw Data'!AL91,"")</f>
        <v/>
      </c>
      <c r="AN47" s="25">
        <f>IF(ISNUMBER('Raw Data'!AM91),'Raw Data'!AM91,"")</f>
        <v>1.004131320574924</v>
      </c>
      <c r="AO47" s="25" t="str">
        <f>IF(ISNUMBER('Raw Data'!AN91),'Raw Data'!AN91,"")</f>
        <v/>
      </c>
      <c r="AP47" s="25">
        <f>IF(ISNUMBER('Raw Data'!AO91),'Raw Data'!AO91,"")</f>
        <v>0.44590525121379976</v>
      </c>
      <c r="AQ47" s="25" t="str">
        <f>IF(ISNUMBER('Raw Data'!AP91),'Raw Data'!AP91,"")</f>
        <v/>
      </c>
      <c r="AR47" s="25" t="str">
        <f>IF(ISNUMBER('Raw Data'!AQ91),'Raw Data'!AQ91,"")</f>
        <v/>
      </c>
      <c r="AS47" s="25" t="str">
        <f>IF(ISNUMBER('Raw Data'!AR91),'Raw Data'!AR91,"")</f>
        <v/>
      </c>
      <c r="AT47" s="25">
        <f>IF(ISNUMBER('Raw Data'!AS91),'Raw Data'!AS91,"")</f>
        <v>0.91257046097334982</v>
      </c>
      <c r="AU47" s="25" t="str">
        <f>IF(ISNUMBER('Raw Data'!AT91),'Raw Data'!AT91,"")</f>
        <v/>
      </c>
      <c r="AV47" s="25">
        <f>IF(ISNUMBER('Raw Data'!AU91),'Raw Data'!AU91,"")</f>
        <v>1.1169270814950507</v>
      </c>
      <c r="AW47" s="25" t="str">
        <f>IF(ISNUMBER('Raw Data'!AV91),'Raw Data'!AV91,"")</f>
        <v/>
      </c>
      <c r="AX47" s="25" t="str">
        <f>IF(ISNUMBER('Raw Data'!AW91),'Raw Data'!AW91,"")</f>
        <v/>
      </c>
      <c r="AY47" s="25">
        <f>IF(ISNUMBER('Raw Data'!AX91),'Raw Data'!AX91,"")</f>
        <v>1.9680935562327253</v>
      </c>
      <c r="AZ47" s="25" t="str">
        <f>IF(ISNUMBER('Raw Data'!AY91),'Raw Data'!AY91,"")</f>
        <v/>
      </c>
      <c r="BA47" s="25">
        <f>IF(ISNUMBER('Raw Data'!AZ91),'Raw Data'!AZ91,"")</f>
        <v>1.85917332039645</v>
      </c>
      <c r="BB47" s="25" t="str">
        <f>IF(ISNUMBER('Raw Data'!BA91),'Raw Data'!BA91,"")</f>
        <v/>
      </c>
      <c r="BC47" s="25">
        <f>IF(ISNUMBER('Raw Data'!BB91),'Raw Data'!BB91,"")</f>
        <v>2.8033672192518999</v>
      </c>
      <c r="BD47" s="25" t="str">
        <f>IF(ISNUMBER('Raw Data'!BC91),'Raw Data'!BC91,"")</f>
        <v/>
      </c>
      <c r="BE47" s="25" t="str">
        <f>IF(ISNUMBER('Raw Data'!BD91),'Raw Data'!BD91,"")</f>
        <v/>
      </c>
      <c r="BF47" s="25" t="str">
        <f>IF(ISNUMBER('Raw Data'!BE91),'Raw Data'!BE91,"")</f>
        <v/>
      </c>
      <c r="BG47" s="25" t="str">
        <f>IF(ISNUMBER('Raw Data'!BF91),'Raw Data'!BF91,"")</f>
        <v/>
      </c>
      <c r="BH47" s="25">
        <f>IF(ISNUMBER('Raw Data'!BG91),'Raw Data'!BG91,"")</f>
        <v>2.1088887175052</v>
      </c>
      <c r="BI47" s="25" t="str">
        <f>IF(ISNUMBER('Raw Data'!BH91),'Raw Data'!BH91,"")</f>
        <v/>
      </c>
      <c r="BJ47" s="25">
        <f>IF(ISNUMBER('Raw Data'!BI91),'Raw Data'!BI91,"")</f>
        <v>2.0712451158556751</v>
      </c>
      <c r="BK47" s="25" t="str">
        <f>IF(ISNUMBER('Raw Data'!BJ91),'Raw Data'!BJ91,"")</f>
        <v/>
      </c>
      <c r="BL47" s="25" t="str">
        <f>IF(ISNUMBER('Raw Data'!BK91),'Raw Data'!BK91,"")</f>
        <v/>
      </c>
      <c r="BM47" s="25">
        <f>IF(ISNUMBER('Raw Data'!BL91),'Raw Data'!BL91,"")</f>
        <v>3.1143395773051679</v>
      </c>
      <c r="BN47" s="25">
        <f>IF(ISNUMBER('Raw Data'!BM91),'Raw Data'!BM91,"")</f>
        <v>2.6965574538115504</v>
      </c>
      <c r="BO47" s="25" t="str">
        <f>IF(ISNUMBER('Raw Data'!BN91),'Raw Data'!BN91,"")</f>
        <v/>
      </c>
      <c r="BP47" s="25">
        <f>IF(ISNUMBER('Raw Data'!BO91),'Raw Data'!BO91,"")</f>
        <v>2.1975720946564503</v>
      </c>
      <c r="BQ47" s="25">
        <f>IF(ISNUMBER('Raw Data'!BP91),'Raw Data'!BP91,"")</f>
        <v>2.8185482336836496</v>
      </c>
      <c r="BR47" s="25" t="str">
        <f>IF(ISNUMBER('Raw Data'!BQ91),'Raw Data'!BQ91,"")</f>
        <v/>
      </c>
      <c r="BS47" s="25" t="str">
        <f>IF(ISNUMBER('Raw Data'!BR91),'Raw Data'!BR91,"")</f>
        <v/>
      </c>
      <c r="BT47" s="25" t="str">
        <f>IF(ISNUMBER('Raw Data'!BS91),'Raw Data'!BS91,"")</f>
        <v/>
      </c>
      <c r="BU47" s="25" t="str">
        <f>IF(ISNUMBER('Raw Data'!BT91),'Raw Data'!BT91,"")</f>
        <v/>
      </c>
      <c r="BV47" s="25">
        <f>IF(ISNUMBER('Raw Data'!BU91),'Raw Data'!BU91,"")</f>
        <v>2.6782443849526008</v>
      </c>
      <c r="BW47" s="25" t="str">
        <f>IF(ISNUMBER('Raw Data'!BV91),'Raw Data'!BV91,"")</f>
        <v/>
      </c>
      <c r="BX47" s="25">
        <f>IF(ISNUMBER('Raw Data'!BW91),'Raw Data'!BW91,"")</f>
        <v>2.1427029743871997</v>
      </c>
      <c r="BY47" s="25" t="str">
        <f>IF(ISNUMBER('Raw Data'!BX91),'Raw Data'!BX91,"")</f>
        <v/>
      </c>
      <c r="BZ47" s="25" t="str">
        <f>IF(ISNUMBER('Raw Data'!BY91),'Raw Data'!BY91,"")</f>
        <v/>
      </c>
      <c r="CA47" s="25">
        <f>IF(ISNUMBER('Raw Data'!BZ91),'Raw Data'!BZ91,"")</f>
        <v>2.9736999476721251</v>
      </c>
      <c r="CB47" s="25" t="str">
        <f>IF(ISNUMBER('Raw Data'!CA91),'Raw Data'!CA91,"")</f>
        <v/>
      </c>
      <c r="CC47" s="25">
        <f>IF(ISNUMBER('Raw Data'!CB91),'Raw Data'!CB91,"")</f>
        <v>0.14076013791770059</v>
      </c>
      <c r="CD47" s="25" t="str">
        <f>IF(ISNUMBER('Raw Data'!CC91),'Raw Data'!CC91,"")</f>
        <v/>
      </c>
      <c r="CE47" s="25">
        <f>IF(ISNUMBER('Raw Data'!CD91),'Raw Data'!CD91,"")</f>
        <v>1.3490888919312001</v>
      </c>
      <c r="CF47" s="25" t="str">
        <f>IF(ISNUMBER('Raw Data'!CE91),'Raw Data'!CE91,"")</f>
        <v/>
      </c>
      <c r="CG47" s="25" t="str">
        <f>IF(ISNUMBER('Raw Data'!CF91),'Raw Data'!CF91,"")</f>
        <v/>
      </c>
      <c r="CH47" s="25" t="str">
        <f>IF(ISNUMBER('Raw Data'!CG91),'Raw Data'!CG91,"")</f>
        <v/>
      </c>
      <c r="CI47" s="25" t="str">
        <f>IF(ISNUMBER('Raw Data'!CH91),'Raw Data'!CH91,"")</f>
        <v/>
      </c>
      <c r="CJ47" s="25">
        <f>IF(ISNUMBER('Raw Data'!CI91),'Raw Data'!CI91,"")</f>
        <v>0.96511465985017519</v>
      </c>
      <c r="CK47" s="25" t="str">
        <f>IF(ISNUMBER('Raw Data'!CJ91),'Raw Data'!CJ91,"")</f>
        <v/>
      </c>
      <c r="CL47" s="25">
        <f>IF(ISNUMBER('Raw Data'!CK91),'Raw Data'!CK91,"")</f>
        <v>0.82585098490040032</v>
      </c>
      <c r="CM47" s="25" t="str">
        <f>IF(ISNUMBER('Raw Data'!CL91),'Raw Data'!CL91,"")</f>
        <v/>
      </c>
      <c r="CN47" s="25" t="str">
        <f>IF(ISNUMBER('Raw Data'!CM91),'Raw Data'!CM91,"")</f>
        <v/>
      </c>
      <c r="CO47" s="25">
        <f>IF(ISNUMBER('Raw Data'!CN91),'Raw Data'!CN91,"")</f>
        <v>1.6367188568783506</v>
      </c>
      <c r="CP47" s="25" t="str">
        <f>IF(ISNUMBER('Raw Data'!CO91),'Raw Data'!CO91,"")</f>
        <v/>
      </c>
      <c r="CQ47" s="25">
        <f>IF(ISNUMBER('Raw Data'!CP91),'Raw Data'!CP91,"")</f>
        <v>1.3317674895123499</v>
      </c>
      <c r="CR47" s="25" t="str">
        <f>IF(ISNUMBER('Raw Data'!CQ91),'Raw Data'!CQ91,"")</f>
        <v/>
      </c>
      <c r="CS47" s="25">
        <f>IF(ISNUMBER('Raw Data'!CR91),'Raw Data'!CR91,"")</f>
        <v>1.4985700547641745</v>
      </c>
      <c r="CT47" s="25" t="str">
        <f>IF(ISNUMBER('Raw Data'!CS91),'Raw Data'!CS91,"")</f>
        <v/>
      </c>
      <c r="CU47" s="25" t="str">
        <f>IF(ISNUMBER('Raw Data'!CT91),'Raw Data'!CT91,"")</f>
        <v/>
      </c>
      <c r="CV47" s="25" t="str">
        <f>IF(ISNUMBER('Raw Data'!CU91),'Raw Data'!CU91,"")</f>
        <v/>
      </c>
      <c r="CW47" s="25" t="str">
        <f>IF(ISNUMBER('Raw Data'!CV91),'Raw Data'!CV91,"")</f>
        <v/>
      </c>
      <c r="CX47" s="25">
        <f>IF(ISNUMBER('Raw Data'!CW91),'Raw Data'!CW91,"")</f>
        <v>3.337172983285325</v>
      </c>
      <c r="CY47" s="25" t="str">
        <f>IF(ISNUMBER('Raw Data'!CX91),'Raw Data'!CX91,"")</f>
        <v/>
      </c>
      <c r="CZ47" s="25">
        <f>IF(ISNUMBER('Raw Data'!CY91),'Raw Data'!CY91,"")</f>
        <v>3.4394645196960747</v>
      </c>
      <c r="DA47" s="25" t="str">
        <f>IF(ISNUMBER('Raw Data'!CZ91),'Raw Data'!CZ91,"")</f>
        <v/>
      </c>
      <c r="DB47" s="25" t="str">
        <f>IF(ISNUMBER('Raw Data'!DA91),'Raw Data'!DA91,"")</f>
        <v/>
      </c>
      <c r="DC47" s="25">
        <f>IF(ISNUMBER('Raw Data'!DB91),'Raw Data'!DB91,"")</f>
        <v>4.0950619956765504</v>
      </c>
      <c r="DD47" s="25" t="str">
        <f>IF(ISNUMBER('Raw Data'!DC91),'Raw Data'!DC91,"")</f>
        <v/>
      </c>
      <c r="DE47" s="25">
        <f>IF(ISNUMBER('Raw Data'!DD91),'Raw Data'!DD91,"")</f>
        <v>4.1208557356909248</v>
      </c>
      <c r="DF47" s="25" t="str">
        <f>IF(ISNUMBER('Raw Data'!DE91),'Raw Data'!DE91,"")</f>
        <v/>
      </c>
      <c r="DG47" s="25">
        <f>IF(ISNUMBER('Raw Data'!DF91),'Raw Data'!DF91,"")</f>
        <v>4.5411871232648</v>
      </c>
      <c r="DH47" s="25" t="str">
        <f>IF(ISNUMBER('Raw Data'!DG91),'Raw Data'!DG91,"")</f>
        <v/>
      </c>
      <c r="DI47" s="25" t="str">
        <f>IF(ISNUMBER('Raw Data'!DH91),'Raw Data'!DH91,"")</f>
        <v/>
      </c>
      <c r="DJ47" s="25" t="str">
        <f>IF(ISNUMBER('Raw Data'!DI91),'Raw Data'!DI91,"")</f>
        <v/>
      </c>
      <c r="DK47" s="25" t="str">
        <f>IF(ISNUMBER('Raw Data'!DJ91),'Raw Data'!DJ91,"")</f>
        <v/>
      </c>
      <c r="DL47" s="25" t="str">
        <f>IF(ISNUMBER('Raw Data'!DK91),'Raw Data'!DK91,"")</f>
        <v/>
      </c>
      <c r="DM47" s="25">
        <f>IF(ISNUMBER('Raw Data'!DL91),'Raw Data'!DL91,"")</f>
        <v>5.7768430470424503</v>
      </c>
      <c r="DN47" s="25" t="str">
        <f>IF(ISNUMBER('Raw Data'!DM91),'Raw Data'!DM91,"")</f>
        <v/>
      </c>
      <c r="DO47" s="25">
        <f>IF(ISNUMBER('Raw Data'!DN91),'Raw Data'!DN91,"")</f>
        <v>6.1963996784931501</v>
      </c>
      <c r="DP47" s="25" t="str">
        <f>IF(ISNUMBER('Raw Data'!DO91),'Raw Data'!DO91,"")</f>
        <v/>
      </c>
      <c r="DQ47" s="25" t="str">
        <f>IF(ISNUMBER('Raw Data'!DP91),'Raw Data'!DP91,"")</f>
        <v/>
      </c>
      <c r="DR47" s="25" t="str">
        <f>IF(ISNUMBER('Raw Data'!DQ91),'Raw Data'!DQ91,"")</f>
        <v/>
      </c>
      <c r="DS47" s="25" t="str">
        <f>IF(ISNUMBER('Raw Data'!DR91),'Raw Data'!DR91,"")</f>
        <v/>
      </c>
      <c r="DT47" s="25" t="str">
        <f>IF(ISNUMBER('Raw Data'!DS91),'Raw Data'!DS91,"")</f>
        <v/>
      </c>
      <c r="DU47" s="25" t="str">
        <f>IF(ISNUMBER('Raw Data'!DT91),'Raw Data'!DT91,"")</f>
        <v/>
      </c>
      <c r="DV47" s="25" t="str">
        <f>IF(ISNUMBER('Raw Data'!DU91),'Raw Data'!DU91,"")</f>
        <v/>
      </c>
      <c r="DW47" s="25" t="str">
        <f>IF(ISNUMBER('Raw Data'!DV91),'Raw Data'!DV91,"")</f>
        <v/>
      </c>
      <c r="DX47" s="25" t="str">
        <f>IF(ISNUMBER('Raw Data'!DW91),'Raw Data'!DW91,"")</f>
        <v/>
      </c>
      <c r="DY47" s="25" t="str">
        <f>IF(ISNUMBER('Raw Data'!DX91),'Raw Data'!DX91,"")</f>
        <v/>
      </c>
      <c r="DZ47" s="25">
        <f>IF(ISNUMBER('Raw Data'!DY91),'Raw Data'!DY91,"")</f>
        <v>1.2098131346670007</v>
      </c>
      <c r="EA47" s="25" t="str">
        <f>IF(ISNUMBER('Raw Data'!DZ91),'Raw Data'!DZ91,"")</f>
        <v/>
      </c>
      <c r="EB47" s="25" t="str">
        <f>IF(ISNUMBER('Raw Data'!EA91),'Raw Data'!EA91,"")</f>
        <v/>
      </c>
      <c r="EC47" s="25" t="str">
        <f>IF(ISNUMBER('Raw Data'!EB91),'Raw Data'!EB91,"")</f>
        <v/>
      </c>
      <c r="ED47" s="25" t="str">
        <f>IF(ISNUMBER('Raw Data'!EC91),'Raw Data'!EC91,"")</f>
        <v/>
      </c>
      <c r="EE47" s="25" t="str">
        <f>IF(ISNUMBER('Raw Data'!ED91),'Raw Data'!ED91,"")</f>
        <v/>
      </c>
      <c r="EF47" s="25" t="str">
        <f>IF(ISNUMBER('Raw Data'!EE91),'Raw Data'!EE91,"")</f>
        <v/>
      </c>
      <c r="EG47" s="25" t="str">
        <f>IF(ISNUMBER('Raw Data'!EF91),'Raw Data'!EF91,"")</f>
        <v/>
      </c>
      <c r="EH47" s="25">
        <f>IF(ISNUMBER('Raw Data'!EG91),'Raw Data'!EG91,"")</f>
        <v>2.3738932869921507</v>
      </c>
      <c r="EI47" s="25" t="str">
        <f>IF(ISNUMBER('Raw Data'!EH91),'Raw Data'!EH91,"")</f>
        <v/>
      </c>
      <c r="EJ47" s="25" t="str">
        <f>IF(ISNUMBER('Raw Data'!EI91),'Raw Data'!EI91,"")</f>
        <v/>
      </c>
      <c r="EK47" s="25" t="str">
        <f>IF(ISNUMBER('Raw Data'!EJ91),'Raw Data'!EJ91,"")</f>
        <v/>
      </c>
      <c r="EL47" s="25" t="str">
        <f>IF(ISNUMBER('Raw Data'!EK91),'Raw Data'!EK91,"")</f>
        <v/>
      </c>
      <c r="EM47" s="25" t="str">
        <f>IF(ISNUMBER('Raw Data'!EL91),'Raw Data'!EL91,"")</f>
        <v/>
      </c>
      <c r="EN47" s="25" t="str">
        <f>IF(ISNUMBER('Raw Data'!EM91),'Raw Data'!EM91,"")</f>
        <v/>
      </c>
      <c r="EO47" s="25" t="str">
        <f>IF(ISNUMBER('Raw Data'!EN91),'Raw Data'!EN91,"")</f>
        <v/>
      </c>
      <c r="EP47" s="25" t="str">
        <f>IF(ISNUMBER('Raw Data'!EO91),'Raw Data'!EO91,"")</f>
        <v/>
      </c>
      <c r="EQ47" s="25" t="str">
        <f>IF(ISNUMBER('Raw Data'!EP91),'Raw Data'!EP91,"")</f>
        <v/>
      </c>
      <c r="ER47" s="25" t="str">
        <f>IF(ISNUMBER('Raw Data'!EQ91),'Raw Data'!EQ91,"")</f>
        <v/>
      </c>
      <c r="ES47" s="25" t="str">
        <f>IF(ISNUMBER('Raw Data'!ER91),'Raw Data'!ER91,"")</f>
        <v/>
      </c>
      <c r="ET47" s="25" t="str">
        <f>IF(ISNUMBER('Raw Data'!ES91),'Raw Data'!ES91,"")</f>
        <v/>
      </c>
      <c r="EU47" s="25" t="str">
        <f>IF(ISNUMBER('Raw Data'!ET91),'Raw Data'!ET91,"")</f>
        <v/>
      </c>
      <c r="EV47" s="25" t="str">
        <f>IF(ISNUMBER('Raw Data'!EU91),'Raw Data'!EU91,"")</f>
        <v/>
      </c>
      <c r="EW47" s="25" t="str">
        <f>IF(ISNUMBER('Raw Data'!EV91),'Raw Data'!EV91,"")</f>
        <v/>
      </c>
      <c r="EX47" s="25" t="str">
        <f>IF(ISNUMBER('Raw Data'!EW91),'Raw Data'!EW91,"")</f>
        <v/>
      </c>
      <c r="EY47" s="25" t="str">
        <f>IF(ISNUMBER('Raw Data'!EX91),'Raw Data'!EX91,"")</f>
        <v/>
      </c>
      <c r="EZ47" s="25" t="str">
        <f>IF(ISNUMBER('Raw Data'!EY91),'Raw Data'!EY91,"")</f>
        <v/>
      </c>
      <c r="FA47" s="25" t="str">
        <f>IF(ISNUMBER('Raw Data'!EZ91),'Raw Data'!EZ91,"")</f>
        <v/>
      </c>
      <c r="FB47" s="25" t="str">
        <f>IF(ISNUMBER('Raw Data'!FA91),'Raw Data'!FA91,"")</f>
        <v/>
      </c>
      <c r="FC47" s="25" t="str">
        <f>IF(ISNUMBER('Raw Data'!FB91),'Raw Data'!FB91,"")</f>
        <v/>
      </c>
      <c r="FD47" s="25" t="str">
        <f>IF(ISNUMBER('Raw Data'!FC91),'Raw Data'!FC91,"")</f>
        <v/>
      </c>
      <c r="FE47" s="25" t="str">
        <f>IF(ISNUMBER('Raw Data'!FD91),'Raw Data'!FD91,"")</f>
        <v/>
      </c>
      <c r="FF47" s="25" t="str">
        <f>IF(ISNUMBER('Raw Data'!FE91),'Raw Data'!FE91,"")</f>
        <v/>
      </c>
      <c r="FG47" s="25" t="str">
        <f>IF(ISNUMBER('Raw Data'!FF91),'Raw Data'!FF91,"")</f>
        <v/>
      </c>
      <c r="FH47" s="25">
        <f>IF(ISNUMBER('Raw Data'!FG91),'Raw Data'!FG91,"")</f>
        <v>3.6042482791921753</v>
      </c>
      <c r="FI47" s="25" t="str">
        <f>IF(ISNUMBER('Raw Data'!FH91),'Raw Data'!FH91,"")</f>
        <v/>
      </c>
      <c r="FJ47" s="25" t="str">
        <f>IF(ISNUMBER('Raw Data'!FI91),'Raw Data'!FI91,"")</f>
        <v/>
      </c>
      <c r="FK47" s="25" t="str">
        <f>IF(ISNUMBER('Raw Data'!FJ91),'Raw Data'!FJ91,"")</f>
        <v/>
      </c>
      <c r="FL47" s="25" t="str">
        <f>IF(ISNUMBER('Raw Data'!FK91),'Raw Data'!FK91,"")</f>
        <v/>
      </c>
      <c r="FM47" s="25" t="str">
        <f>IF(ISNUMBER('Raw Data'!FL91),'Raw Data'!FL91,"")</f>
        <v/>
      </c>
      <c r="FN47" s="25" t="str">
        <f>IF(ISNUMBER('Raw Data'!FM91),'Raw Data'!FM91,"")</f>
        <v/>
      </c>
      <c r="FO47" s="25" t="str">
        <f>IF(ISNUMBER('Raw Data'!FN91),'Raw Data'!FN91,"")</f>
        <v/>
      </c>
      <c r="FP47" s="25" t="str">
        <f>IF(ISNUMBER('Raw Data'!FO91),'Raw Data'!FO91,"")</f>
        <v/>
      </c>
      <c r="FQ47" s="25" t="str">
        <f>IF(ISNUMBER('Raw Data'!FP91),'Raw Data'!FP91,"")</f>
        <v/>
      </c>
      <c r="FR47" s="25" t="str">
        <f>IF(ISNUMBER('Raw Data'!FQ91),'Raw Data'!FQ91,"")</f>
        <v/>
      </c>
      <c r="FS47" s="25" t="str">
        <f>IF(ISNUMBER('Raw Data'!FR91),'Raw Data'!FR91,"")</f>
        <v/>
      </c>
    </row>
    <row r="48" spans="1:176" s="4" customFormat="1" x14ac:dyDescent="0.25">
      <c r="A48" s="25" t="s">
        <v>30</v>
      </c>
      <c r="B48" s="26" t="s">
        <v>9</v>
      </c>
      <c r="C48" s="25"/>
      <c r="D48" s="25" t="str">
        <f>IF(ISNUMBER('Raw Data'!C92),'Raw Data'!C92,"")</f>
        <v/>
      </c>
      <c r="E48" s="25" t="str">
        <f>IF(ISNUMBER('Raw Data'!D92),'Raw Data'!D92,"")</f>
        <v/>
      </c>
      <c r="F48" s="25" t="str">
        <f>IF(ISNUMBER('Raw Data'!E92),'Raw Data'!E92,"")</f>
        <v/>
      </c>
      <c r="G48" s="25" t="str">
        <f>IF(ISNUMBER('Raw Data'!F92),'Raw Data'!F92,"")</f>
        <v/>
      </c>
      <c r="H48" s="25" t="str">
        <f>IF(ISNUMBER('Raw Data'!G92),'Raw Data'!G92,"")</f>
        <v/>
      </c>
      <c r="I48" s="25" t="str">
        <f>IF(ISNUMBER('Raw Data'!H92),'Raw Data'!H92,"")</f>
        <v/>
      </c>
      <c r="J48" s="25" t="str">
        <f>IF(ISNUMBER('Raw Data'!I92),'Raw Data'!I92,"")</f>
        <v/>
      </c>
      <c r="K48" s="25" t="str">
        <f>IF(ISNUMBER('Raw Data'!J92),'Raw Data'!J92,"")</f>
        <v/>
      </c>
      <c r="L48" s="25" t="str">
        <f>IF(ISNUMBER('Raw Data'!K92),'Raw Data'!K92,"")</f>
        <v/>
      </c>
      <c r="M48" s="25" t="str">
        <f>IF(ISNUMBER('Raw Data'!L92),'Raw Data'!L92,"")</f>
        <v/>
      </c>
      <c r="N48" s="25" t="str">
        <f>IF(ISNUMBER('Raw Data'!M92),'Raw Data'!M92,"")</f>
        <v/>
      </c>
      <c r="O48" s="25" t="str">
        <f>IF(ISNUMBER('Raw Data'!N92),'Raw Data'!N92,"")</f>
        <v/>
      </c>
      <c r="P48" s="25" t="str">
        <f>IF(ISNUMBER('Raw Data'!O92),'Raw Data'!O92,"")</f>
        <v/>
      </c>
      <c r="Q48" s="25" t="str">
        <f>IF(ISNUMBER('Raw Data'!P92),'Raw Data'!P92,"")</f>
        <v/>
      </c>
      <c r="R48" s="25" t="str">
        <f>IF(ISNUMBER('Raw Data'!Q92),'Raw Data'!Q92,"")</f>
        <v/>
      </c>
      <c r="S48" s="25" t="str">
        <f>IF(ISNUMBER('Raw Data'!R92),'Raw Data'!R92,"")</f>
        <v/>
      </c>
      <c r="T48" s="25" t="str">
        <f>IF(ISNUMBER('Raw Data'!S92),'Raw Data'!S92,"")</f>
        <v/>
      </c>
      <c r="U48" s="25" t="str">
        <f>IF(ISNUMBER('Raw Data'!T92),'Raw Data'!T92,"")</f>
        <v/>
      </c>
      <c r="V48" s="25" t="str">
        <f>IF(ISNUMBER('Raw Data'!U92),'Raw Data'!U92,"")</f>
        <v/>
      </c>
      <c r="W48" s="25" t="str">
        <f>IF(ISNUMBER('Raw Data'!V92),'Raw Data'!V92,"")</f>
        <v/>
      </c>
      <c r="X48" s="25" t="str">
        <f>IF(ISNUMBER('Raw Data'!W92),'Raw Data'!W92,"")</f>
        <v/>
      </c>
      <c r="Y48" s="25" t="str">
        <f>IF(ISNUMBER('Raw Data'!X92),'Raw Data'!X92,"")</f>
        <v/>
      </c>
      <c r="Z48" s="25" t="str">
        <f>IF(ISNUMBER('Raw Data'!Y92),'Raw Data'!Y92,"")</f>
        <v/>
      </c>
      <c r="AA48" s="25">
        <f>IF(ISNUMBER('Raw Data'!Z92),'Raw Data'!Z92,"")</f>
        <v>4.1771444341659905</v>
      </c>
      <c r="AB48" s="25" t="str">
        <f>IF(ISNUMBER('Raw Data'!AA92),'Raw Data'!AA92,"")</f>
        <v/>
      </c>
      <c r="AC48" s="25" t="str">
        <f>IF(ISNUMBER('Raw Data'!AB92),'Raw Data'!AB92,"")</f>
        <v/>
      </c>
      <c r="AD48" s="25" t="str">
        <f>IF(ISNUMBER('Raw Data'!AC92),'Raw Data'!AC92,"")</f>
        <v/>
      </c>
      <c r="AE48" s="25">
        <f>IF(ISNUMBER('Raw Data'!AD92),'Raw Data'!AD92,"")</f>
        <v>3.9463536178135001</v>
      </c>
      <c r="AF48" s="25" t="str">
        <f>IF(ISNUMBER('Raw Data'!AE92),'Raw Data'!AE92,"")</f>
        <v/>
      </c>
      <c r="AG48" s="25">
        <f>IF(ISNUMBER('Raw Data'!AF92),'Raw Data'!AF92,"")</f>
        <v>3.9525813595879598</v>
      </c>
      <c r="AH48" s="25" t="str">
        <f>IF(ISNUMBER('Raw Data'!AG92),'Raw Data'!AG92,"")</f>
        <v/>
      </c>
      <c r="AI48" s="25">
        <f>IF(ISNUMBER('Raw Data'!AH92),'Raw Data'!AH92,"")</f>
        <v>3.4603307913974199</v>
      </c>
      <c r="AJ48" s="25" t="str">
        <f>IF(ISNUMBER('Raw Data'!AI92),'Raw Data'!AI92,"")</f>
        <v/>
      </c>
      <c r="AK48" s="25" t="str">
        <f>IF(ISNUMBER('Raw Data'!AJ92),'Raw Data'!AJ92,"")</f>
        <v/>
      </c>
      <c r="AL48" s="25" t="str">
        <f>IF(ISNUMBER('Raw Data'!AK92),'Raw Data'!AK92,"")</f>
        <v/>
      </c>
      <c r="AM48" s="25" t="str">
        <f>IF(ISNUMBER('Raw Data'!AL92),'Raw Data'!AL92,"")</f>
        <v/>
      </c>
      <c r="AN48" s="25">
        <f>IF(ISNUMBER('Raw Data'!AM92),'Raw Data'!AM92,"")</f>
        <v>3.7592174842463875</v>
      </c>
      <c r="AO48" s="25" t="str">
        <f>IF(ISNUMBER('Raw Data'!AN92),'Raw Data'!AN92,"")</f>
        <v/>
      </c>
      <c r="AP48" s="25">
        <f>IF(ISNUMBER('Raw Data'!AO92),'Raw Data'!AO92,"")</f>
        <v>3.3674994384444719</v>
      </c>
      <c r="AQ48" s="25" t="str">
        <f>IF(ISNUMBER('Raw Data'!AP92),'Raw Data'!AP92,"")</f>
        <v/>
      </c>
      <c r="AR48" s="25" t="str">
        <f>IF(ISNUMBER('Raw Data'!AQ92),'Raw Data'!AQ92,"")</f>
        <v/>
      </c>
      <c r="AS48" s="25" t="str">
        <f>IF(ISNUMBER('Raw Data'!AR92),'Raw Data'!AR92,"")</f>
        <v/>
      </c>
      <c r="AT48" s="25">
        <f>IF(ISNUMBER('Raw Data'!AS92),'Raw Data'!AS92,"")</f>
        <v>3.2309187055832451</v>
      </c>
      <c r="AU48" s="25" t="str">
        <f>IF(ISNUMBER('Raw Data'!AT92),'Raw Data'!AT92,"")</f>
        <v/>
      </c>
      <c r="AV48" s="25">
        <f>IF(ISNUMBER('Raw Data'!AU92),'Raw Data'!AU92,"")</f>
        <v>2.9312816606206851</v>
      </c>
      <c r="AW48" s="25" t="str">
        <f>IF(ISNUMBER('Raw Data'!AV92),'Raw Data'!AV92,"")</f>
        <v/>
      </c>
      <c r="AX48" s="25" t="str">
        <f>IF(ISNUMBER('Raw Data'!AW92),'Raw Data'!AW92,"")</f>
        <v/>
      </c>
      <c r="AY48" s="25">
        <f>IF(ISNUMBER('Raw Data'!AX92),'Raw Data'!AX92,"")</f>
        <v>3.4886688904397829</v>
      </c>
      <c r="AZ48" s="25" t="str">
        <f>IF(ISNUMBER('Raw Data'!AY92),'Raw Data'!AY92,"")</f>
        <v/>
      </c>
      <c r="BA48" s="25">
        <f>IF(ISNUMBER('Raw Data'!AZ92),'Raw Data'!AZ92,"")</f>
        <v>3.3033020983382873</v>
      </c>
      <c r="BB48" s="25" t="str">
        <f>IF(ISNUMBER('Raw Data'!BA92),'Raw Data'!BA92,"")</f>
        <v/>
      </c>
      <c r="BC48" s="25">
        <f>IF(ISNUMBER('Raw Data'!BB92),'Raw Data'!BB92,"")</f>
        <v>3.1203788667953072</v>
      </c>
      <c r="BD48" s="25" t="str">
        <f>IF(ISNUMBER('Raw Data'!BC92),'Raw Data'!BC92,"")</f>
        <v/>
      </c>
      <c r="BE48" s="25" t="str">
        <f>IF(ISNUMBER('Raw Data'!BD92),'Raw Data'!BD92,"")</f>
        <v/>
      </c>
      <c r="BF48" s="25" t="str">
        <f>IF(ISNUMBER('Raw Data'!BE92),'Raw Data'!BE92,"")</f>
        <v/>
      </c>
      <c r="BG48" s="25" t="str">
        <f>IF(ISNUMBER('Raw Data'!BF92),'Raw Data'!BF92,"")</f>
        <v/>
      </c>
      <c r="BH48" s="25">
        <f>IF(ISNUMBER('Raw Data'!BG92),'Raw Data'!BG92,"")</f>
        <v>2.9396037462804303</v>
      </c>
      <c r="BI48" s="25" t="str">
        <f>IF(ISNUMBER('Raw Data'!BH92),'Raw Data'!BH92,"")</f>
        <v/>
      </c>
      <c r="BJ48" s="25">
        <f>IF(ISNUMBER('Raw Data'!BI92),'Raw Data'!BI92,"")</f>
        <v>3.2192367997913944</v>
      </c>
      <c r="BK48" s="25" t="str">
        <f>IF(ISNUMBER('Raw Data'!BJ92),'Raw Data'!BJ92,"")</f>
        <v/>
      </c>
      <c r="BL48" s="25" t="str">
        <f>IF(ISNUMBER('Raw Data'!BK92),'Raw Data'!BK92,"")</f>
        <v/>
      </c>
      <c r="BM48" s="25">
        <f>IF(ISNUMBER('Raw Data'!BL92),'Raw Data'!BL92,"")</f>
        <v>3.5864332526099236</v>
      </c>
      <c r="BN48" s="25">
        <f>IF(ISNUMBER('Raw Data'!BM92),'Raw Data'!BM92,"")</f>
        <v>3.1985558321607401</v>
      </c>
      <c r="BO48" s="25" t="str">
        <f>IF(ISNUMBER('Raw Data'!BN92),'Raw Data'!BN92,"")</f>
        <v/>
      </c>
      <c r="BP48" s="25">
        <f>IF(ISNUMBER('Raw Data'!BO92),'Raw Data'!BO92,"")</f>
        <v>3.0055084835892223</v>
      </c>
      <c r="BQ48" s="25">
        <f>IF(ISNUMBER('Raw Data'!BP92),'Raw Data'!BP92,"")</f>
        <v>3.23560687662849</v>
      </c>
      <c r="BR48" s="25" t="str">
        <f>IF(ISNUMBER('Raw Data'!BQ92),'Raw Data'!BQ92,"")</f>
        <v/>
      </c>
      <c r="BS48" s="25" t="str">
        <f>IF(ISNUMBER('Raw Data'!BR92),'Raw Data'!BR92,"")</f>
        <v/>
      </c>
      <c r="BT48" s="25" t="str">
        <f>IF(ISNUMBER('Raw Data'!BS92),'Raw Data'!BS92,"")</f>
        <v/>
      </c>
      <c r="BU48" s="25" t="str">
        <f>IF(ISNUMBER('Raw Data'!BT92),'Raw Data'!BT92,"")</f>
        <v/>
      </c>
      <c r="BV48" s="25">
        <f>IF(ISNUMBER('Raw Data'!BU92),'Raw Data'!BU92,"")</f>
        <v>3.0441715936772056</v>
      </c>
      <c r="BW48" s="25" t="str">
        <f>IF(ISNUMBER('Raw Data'!BV92),'Raw Data'!BV92,"")</f>
        <v/>
      </c>
      <c r="BX48" s="25">
        <f>IF(ISNUMBER('Raw Data'!BW92),'Raw Data'!BW92,"")</f>
        <v>2.7852003808509922</v>
      </c>
      <c r="BY48" s="25" t="str">
        <f>IF(ISNUMBER('Raw Data'!BX92),'Raw Data'!BX92,"")</f>
        <v/>
      </c>
      <c r="BZ48" s="25" t="str">
        <f>IF(ISNUMBER('Raw Data'!BY92),'Raw Data'!BY92,"")</f>
        <v/>
      </c>
      <c r="CA48" s="25">
        <f>IF(ISNUMBER('Raw Data'!BZ92),'Raw Data'!BZ92,"")</f>
        <v>3.2099905094877199</v>
      </c>
      <c r="CB48" s="25" t="str">
        <f>IF(ISNUMBER('Raw Data'!CA92),'Raw Data'!CA92,"")</f>
        <v/>
      </c>
      <c r="CC48" s="25">
        <f>IF(ISNUMBER('Raw Data'!CB92),'Raw Data'!CB92,"")</f>
        <v>1.1456165845727249</v>
      </c>
      <c r="CD48" s="25" t="str">
        <f>IF(ISNUMBER('Raw Data'!CC92),'Raw Data'!CC92,"")</f>
        <v/>
      </c>
      <c r="CE48" s="25">
        <f>IF(ISNUMBER('Raw Data'!CD92),'Raw Data'!CD92,"")</f>
        <v>1.3721223445434423</v>
      </c>
      <c r="CF48" s="25" t="str">
        <f>IF(ISNUMBER('Raw Data'!CE92),'Raw Data'!CE92,"")</f>
        <v/>
      </c>
      <c r="CG48" s="25" t="str">
        <f>IF(ISNUMBER('Raw Data'!CF92),'Raw Data'!CF92,"")</f>
        <v/>
      </c>
      <c r="CH48" s="25" t="str">
        <f>IF(ISNUMBER('Raw Data'!CG92),'Raw Data'!CG92,"")</f>
        <v/>
      </c>
      <c r="CI48" s="25" t="str">
        <f>IF(ISNUMBER('Raw Data'!CH92),'Raw Data'!CH92,"")</f>
        <v/>
      </c>
      <c r="CJ48" s="25">
        <f>IF(ISNUMBER('Raw Data'!CI92),'Raw Data'!CI92,"")</f>
        <v>1.0971231236396504</v>
      </c>
      <c r="CK48" s="25" t="str">
        <f>IF(ISNUMBER('Raw Data'!CJ92),'Raw Data'!CJ92,"")</f>
        <v/>
      </c>
      <c r="CL48" s="25">
        <f>IF(ISNUMBER('Raw Data'!CK92),'Raw Data'!CK92,"")</f>
        <v>0.99778042816198464</v>
      </c>
      <c r="CM48" s="25" t="str">
        <f>IF(ISNUMBER('Raw Data'!CL92),'Raw Data'!CL92,"")</f>
        <v/>
      </c>
      <c r="CN48" s="25" t="str">
        <f>IF(ISNUMBER('Raw Data'!CM92),'Raw Data'!CM92,"")</f>
        <v/>
      </c>
      <c r="CO48" s="25">
        <f>IF(ISNUMBER('Raw Data'!CN92),'Raw Data'!CN92,"")</f>
        <v>1.6388787810914502</v>
      </c>
      <c r="CP48" s="25" t="str">
        <f>IF(ISNUMBER('Raw Data'!CO92),'Raw Data'!CO92,"")</f>
        <v/>
      </c>
      <c r="CQ48" s="25">
        <f>IF(ISNUMBER('Raw Data'!CP92),'Raw Data'!CP92,"")</f>
        <v>1.7435692910089751</v>
      </c>
      <c r="CR48" s="25" t="str">
        <f>IF(ISNUMBER('Raw Data'!CQ92),'Raw Data'!CQ92,"")</f>
        <v/>
      </c>
      <c r="CS48" s="25">
        <f>IF(ISNUMBER('Raw Data'!CR92),'Raw Data'!CR92,"")</f>
        <v>1.600868820916975</v>
      </c>
      <c r="CT48" s="25" t="str">
        <f>IF(ISNUMBER('Raw Data'!CS92),'Raw Data'!CS92,"")</f>
        <v/>
      </c>
      <c r="CU48" s="25" t="str">
        <f>IF(ISNUMBER('Raw Data'!CT92),'Raw Data'!CT92,"")</f>
        <v/>
      </c>
      <c r="CV48" s="25" t="str">
        <f>IF(ISNUMBER('Raw Data'!CU92),'Raw Data'!CU92,"")</f>
        <v/>
      </c>
      <c r="CW48" s="25" t="str">
        <f>IF(ISNUMBER('Raw Data'!CV92),'Raw Data'!CV92,"")</f>
        <v/>
      </c>
      <c r="CX48" s="25">
        <f>IF(ISNUMBER('Raw Data'!CW92),'Raw Data'!CW92,"")</f>
        <v>2.7123535309115998</v>
      </c>
      <c r="CY48" s="25" t="str">
        <f>IF(ISNUMBER('Raw Data'!CX92),'Raw Data'!CX92,"")</f>
        <v/>
      </c>
      <c r="CZ48" s="25">
        <f>IF(ISNUMBER('Raw Data'!CY92),'Raw Data'!CY92,"")</f>
        <v>2.3214138944339751</v>
      </c>
      <c r="DA48" s="25" t="str">
        <f>IF(ISNUMBER('Raw Data'!CZ92),'Raw Data'!CZ92,"")</f>
        <v/>
      </c>
      <c r="DB48" s="25" t="str">
        <f>IF(ISNUMBER('Raw Data'!DA92),'Raw Data'!DA92,"")</f>
        <v/>
      </c>
      <c r="DC48" s="25">
        <f>IF(ISNUMBER('Raw Data'!DB92),'Raw Data'!DB92,"")</f>
        <v>2.8795750017221602</v>
      </c>
      <c r="DD48" s="25" t="str">
        <f>IF(ISNUMBER('Raw Data'!DC92),'Raw Data'!DC92,"")</f>
        <v/>
      </c>
      <c r="DE48" s="25">
        <f>IF(ISNUMBER('Raw Data'!DD92),'Raw Data'!DD92,"")</f>
        <v>3.265076472709425</v>
      </c>
      <c r="DF48" s="25" t="str">
        <f>IF(ISNUMBER('Raw Data'!DE92),'Raw Data'!DE92,"")</f>
        <v/>
      </c>
      <c r="DG48" s="25">
        <f>IF(ISNUMBER('Raw Data'!DF92),'Raw Data'!DF92,"")</f>
        <v>3.2530176989746598</v>
      </c>
      <c r="DH48" s="25" t="str">
        <f>IF(ISNUMBER('Raw Data'!DG92),'Raw Data'!DG92,"")</f>
        <v/>
      </c>
      <c r="DI48" s="25" t="str">
        <f>IF(ISNUMBER('Raw Data'!DH92),'Raw Data'!DH92,"")</f>
        <v/>
      </c>
      <c r="DJ48" s="25" t="str">
        <f>IF(ISNUMBER('Raw Data'!DI92),'Raw Data'!DI92,"")</f>
        <v/>
      </c>
      <c r="DK48" s="25" t="str">
        <f>IF(ISNUMBER('Raw Data'!DJ92),'Raw Data'!DJ92,"")</f>
        <v/>
      </c>
      <c r="DL48" s="25" t="str">
        <f>IF(ISNUMBER('Raw Data'!DK92),'Raw Data'!DK92,"")</f>
        <v/>
      </c>
      <c r="DM48" s="25">
        <f>IF(ISNUMBER('Raw Data'!DL92),'Raw Data'!DL92,"")</f>
        <v>3.7516538476370647</v>
      </c>
      <c r="DN48" s="25" t="str">
        <f>IF(ISNUMBER('Raw Data'!DM92),'Raw Data'!DM92,"")</f>
        <v/>
      </c>
      <c r="DO48" s="25">
        <f>IF(ISNUMBER('Raw Data'!DN92),'Raw Data'!DN92,"")</f>
        <v>3.6078877997840748</v>
      </c>
      <c r="DP48" s="25" t="str">
        <f>IF(ISNUMBER('Raw Data'!DO92),'Raw Data'!DO92,"")</f>
        <v/>
      </c>
      <c r="DQ48" s="25" t="str">
        <f>IF(ISNUMBER('Raw Data'!DP92),'Raw Data'!DP92,"")</f>
        <v/>
      </c>
      <c r="DR48" s="25" t="str">
        <f>IF(ISNUMBER('Raw Data'!DQ92),'Raw Data'!DQ92,"")</f>
        <v/>
      </c>
      <c r="DS48" s="25" t="str">
        <f>IF(ISNUMBER('Raw Data'!DR92),'Raw Data'!DR92,"")</f>
        <v/>
      </c>
      <c r="DT48" s="25" t="str">
        <f>IF(ISNUMBER('Raw Data'!DS92),'Raw Data'!DS92,"")</f>
        <v/>
      </c>
      <c r="DU48" s="25" t="str">
        <f>IF(ISNUMBER('Raw Data'!DT92),'Raw Data'!DT92,"")</f>
        <v/>
      </c>
      <c r="DV48" s="25" t="str">
        <f>IF(ISNUMBER('Raw Data'!DU92),'Raw Data'!DU92,"")</f>
        <v/>
      </c>
      <c r="DW48" s="25" t="str">
        <f>IF(ISNUMBER('Raw Data'!DV92),'Raw Data'!DV92,"")</f>
        <v/>
      </c>
      <c r="DX48" s="25" t="str">
        <f>IF(ISNUMBER('Raw Data'!DW92),'Raw Data'!DW92,"")</f>
        <v/>
      </c>
      <c r="DY48" s="25" t="str">
        <f>IF(ISNUMBER('Raw Data'!DX92),'Raw Data'!DX92,"")</f>
        <v/>
      </c>
      <c r="DZ48" s="25">
        <f>IF(ISNUMBER('Raw Data'!DY92),'Raw Data'!DY92,"")</f>
        <v>1.5706696107471947</v>
      </c>
      <c r="EA48" s="25" t="str">
        <f>IF(ISNUMBER('Raw Data'!DZ92),'Raw Data'!DZ92,"")</f>
        <v/>
      </c>
      <c r="EB48" s="25" t="str">
        <f>IF(ISNUMBER('Raw Data'!EA92),'Raw Data'!EA92,"")</f>
        <v/>
      </c>
      <c r="EC48" s="25" t="str">
        <f>IF(ISNUMBER('Raw Data'!EB92),'Raw Data'!EB92,"")</f>
        <v/>
      </c>
      <c r="ED48" s="25" t="str">
        <f>IF(ISNUMBER('Raw Data'!EC92),'Raw Data'!EC92,"")</f>
        <v/>
      </c>
      <c r="EE48" s="25" t="str">
        <f>IF(ISNUMBER('Raw Data'!ED92),'Raw Data'!ED92,"")</f>
        <v/>
      </c>
      <c r="EF48" s="25" t="str">
        <f>IF(ISNUMBER('Raw Data'!EE92),'Raw Data'!EE92,"")</f>
        <v/>
      </c>
      <c r="EG48" s="25" t="str">
        <f>IF(ISNUMBER('Raw Data'!EF92),'Raw Data'!EF92,"")</f>
        <v/>
      </c>
      <c r="EH48" s="25">
        <f>IF(ISNUMBER('Raw Data'!EG92),'Raw Data'!EG92,"")</f>
        <v>1.4928468955472507</v>
      </c>
      <c r="EI48" s="25" t="str">
        <f>IF(ISNUMBER('Raw Data'!EH92),'Raw Data'!EH92,"")</f>
        <v/>
      </c>
      <c r="EJ48" s="25" t="str">
        <f>IF(ISNUMBER('Raw Data'!EI92),'Raw Data'!EI92,"")</f>
        <v/>
      </c>
      <c r="EK48" s="25" t="str">
        <f>IF(ISNUMBER('Raw Data'!EJ92),'Raw Data'!EJ92,"")</f>
        <v/>
      </c>
      <c r="EL48" s="25" t="str">
        <f>IF(ISNUMBER('Raw Data'!EK92),'Raw Data'!EK92,"")</f>
        <v/>
      </c>
      <c r="EM48" s="25" t="str">
        <f>IF(ISNUMBER('Raw Data'!EL92),'Raw Data'!EL92,"")</f>
        <v/>
      </c>
      <c r="EN48" s="25" t="str">
        <f>IF(ISNUMBER('Raw Data'!EM92),'Raw Data'!EM92,"")</f>
        <v/>
      </c>
      <c r="EO48" s="25" t="str">
        <f>IF(ISNUMBER('Raw Data'!EN92),'Raw Data'!EN92,"")</f>
        <v/>
      </c>
      <c r="EP48" s="25" t="str">
        <f>IF(ISNUMBER('Raw Data'!EO92),'Raw Data'!EO92,"")</f>
        <v/>
      </c>
      <c r="EQ48" s="25" t="str">
        <f>IF(ISNUMBER('Raw Data'!EP92),'Raw Data'!EP92,"")</f>
        <v/>
      </c>
      <c r="ER48" s="25" t="str">
        <f>IF(ISNUMBER('Raw Data'!EQ92),'Raw Data'!EQ92,"")</f>
        <v/>
      </c>
      <c r="ES48" s="25" t="str">
        <f>IF(ISNUMBER('Raw Data'!ER92),'Raw Data'!ER92,"")</f>
        <v/>
      </c>
      <c r="ET48" s="25" t="str">
        <f>IF(ISNUMBER('Raw Data'!ES92),'Raw Data'!ES92,"")</f>
        <v/>
      </c>
      <c r="EU48" s="25" t="str">
        <f>IF(ISNUMBER('Raw Data'!ET92),'Raw Data'!ET92,"")</f>
        <v/>
      </c>
      <c r="EV48" s="25" t="str">
        <f>IF(ISNUMBER('Raw Data'!EU92),'Raw Data'!EU92,"")</f>
        <v/>
      </c>
      <c r="EW48" s="25" t="str">
        <f>IF(ISNUMBER('Raw Data'!EV92),'Raw Data'!EV92,"")</f>
        <v/>
      </c>
      <c r="EX48" s="25" t="str">
        <f>IF(ISNUMBER('Raw Data'!EW92),'Raw Data'!EW92,"")</f>
        <v/>
      </c>
      <c r="EY48" s="25" t="str">
        <f>IF(ISNUMBER('Raw Data'!EX92),'Raw Data'!EX92,"")</f>
        <v/>
      </c>
      <c r="EZ48" s="25" t="str">
        <f>IF(ISNUMBER('Raw Data'!EY92),'Raw Data'!EY92,"")</f>
        <v/>
      </c>
      <c r="FA48" s="25" t="str">
        <f>IF(ISNUMBER('Raw Data'!EZ92),'Raw Data'!EZ92,"")</f>
        <v/>
      </c>
      <c r="FB48" s="25" t="str">
        <f>IF(ISNUMBER('Raw Data'!FA92),'Raw Data'!FA92,"")</f>
        <v/>
      </c>
      <c r="FC48" s="25" t="str">
        <f>IF(ISNUMBER('Raw Data'!FB92),'Raw Data'!FB92,"")</f>
        <v/>
      </c>
      <c r="FD48" s="25" t="str">
        <f>IF(ISNUMBER('Raw Data'!FC92),'Raw Data'!FC92,"")</f>
        <v/>
      </c>
      <c r="FE48" s="25" t="str">
        <f>IF(ISNUMBER('Raw Data'!FD92),'Raw Data'!FD92,"")</f>
        <v/>
      </c>
      <c r="FF48" s="25" t="str">
        <f>IF(ISNUMBER('Raw Data'!FE92),'Raw Data'!FE92,"")</f>
        <v/>
      </c>
      <c r="FG48" s="25" t="str">
        <f>IF(ISNUMBER('Raw Data'!FF92),'Raw Data'!FF92,"")</f>
        <v/>
      </c>
      <c r="FH48" s="25">
        <f>IF(ISNUMBER('Raw Data'!FG92),'Raw Data'!FG92,"")</f>
        <v>2.5779243724512995</v>
      </c>
      <c r="FI48" s="25" t="str">
        <f>IF(ISNUMBER('Raw Data'!FH92),'Raw Data'!FH92,"")</f>
        <v/>
      </c>
      <c r="FJ48" s="25" t="str">
        <f>IF(ISNUMBER('Raw Data'!FI92),'Raw Data'!FI92,"")</f>
        <v/>
      </c>
      <c r="FK48" s="25" t="str">
        <f>IF(ISNUMBER('Raw Data'!FJ92),'Raw Data'!FJ92,"")</f>
        <v/>
      </c>
      <c r="FL48" s="25" t="str">
        <f>IF(ISNUMBER('Raw Data'!FK92),'Raw Data'!FK92,"")</f>
        <v/>
      </c>
      <c r="FM48" s="25" t="str">
        <f>IF(ISNUMBER('Raw Data'!FL92),'Raw Data'!FL92,"")</f>
        <v/>
      </c>
      <c r="FN48" s="25" t="str">
        <f>IF(ISNUMBER('Raw Data'!FM92),'Raw Data'!FM92,"")</f>
        <v/>
      </c>
      <c r="FO48" s="25" t="str">
        <f>IF(ISNUMBER('Raw Data'!FN92),'Raw Data'!FN92,"")</f>
        <v/>
      </c>
      <c r="FP48" s="25" t="str">
        <f>IF(ISNUMBER('Raw Data'!FO92),'Raw Data'!FO92,"")</f>
        <v/>
      </c>
      <c r="FQ48" s="25" t="str">
        <f>IF(ISNUMBER('Raw Data'!FP92),'Raw Data'!FP92,"")</f>
        <v/>
      </c>
      <c r="FR48" s="25" t="str">
        <f>IF(ISNUMBER('Raw Data'!FQ92),'Raw Data'!FQ92,"")</f>
        <v/>
      </c>
      <c r="FS48" s="25" t="str">
        <f>IF(ISNUMBER('Raw Data'!FR92),'Raw Data'!FR92,"")</f>
        <v/>
      </c>
    </row>
    <row r="49" spans="1:175" x14ac:dyDescent="0.25">
      <c r="A49" s="45" t="s">
        <v>83</v>
      </c>
      <c r="B49" s="10" t="s">
        <v>8</v>
      </c>
      <c r="C49" s="4">
        <f t="shared" ref="C49:AH49" si="103">$C73+(IF(C6&lt;450,$B74*(C6-150),IF(C6&gt;750,$C74+$C75+$B76*(C6-750),$C74+$B75*(C6-450))))</f>
        <v>21.737500000000001</v>
      </c>
      <c r="D49" s="4">
        <f t="shared" si="103"/>
        <v>21.737500000000001</v>
      </c>
      <c r="E49" s="4">
        <f t="shared" si="103"/>
        <v>21.737500000000001</v>
      </c>
      <c r="F49" s="4">
        <f t="shared" si="103"/>
        <v>21.737500000000001</v>
      </c>
      <c r="G49" s="4">
        <f t="shared" si="103"/>
        <v>21.737500000000001</v>
      </c>
      <c r="H49" s="4">
        <f t="shared" si="103"/>
        <v>21.737500000000001</v>
      </c>
      <c r="I49" s="4">
        <f t="shared" si="103"/>
        <v>21.737500000000001</v>
      </c>
      <c r="J49" s="4">
        <f t="shared" si="103"/>
        <v>21.737500000000001</v>
      </c>
      <c r="K49" s="4">
        <f t="shared" si="103"/>
        <v>21.737500000000001</v>
      </c>
      <c r="L49" s="4">
        <f t="shared" si="103"/>
        <v>21.737500000000001</v>
      </c>
      <c r="M49" s="4">
        <f t="shared" si="103"/>
        <v>24.524999999999999</v>
      </c>
      <c r="N49" s="4">
        <f t="shared" si="103"/>
        <v>27.3125</v>
      </c>
      <c r="O49" s="4">
        <f t="shared" si="103"/>
        <v>30.1</v>
      </c>
      <c r="P49" s="4">
        <f t="shared" si="103"/>
        <v>32.887500000000003</v>
      </c>
      <c r="Q49" s="4">
        <f t="shared" si="103"/>
        <v>35.674999999999997</v>
      </c>
      <c r="R49" s="4">
        <f t="shared" si="103"/>
        <v>38.462499999999999</v>
      </c>
      <c r="S49" s="4">
        <f t="shared" si="103"/>
        <v>41.25</v>
      </c>
      <c r="T49" s="4">
        <f t="shared" si="103"/>
        <v>44.037500000000001</v>
      </c>
      <c r="U49" s="4">
        <f t="shared" si="103"/>
        <v>46.825000000000003</v>
      </c>
      <c r="V49" s="4">
        <f t="shared" si="103"/>
        <v>49.612499999999997</v>
      </c>
      <c r="W49" s="4">
        <f t="shared" si="103"/>
        <v>52.4</v>
      </c>
      <c r="X49" s="4">
        <f t="shared" si="103"/>
        <v>55.1875</v>
      </c>
      <c r="Y49" s="4">
        <f t="shared" si="103"/>
        <v>57.975000000000001</v>
      </c>
      <c r="Z49" s="4">
        <f t="shared" si="103"/>
        <v>60.762500000000003</v>
      </c>
      <c r="AA49" s="4">
        <f t="shared" si="103"/>
        <v>63.55</v>
      </c>
      <c r="AB49" s="4">
        <f t="shared" si="103"/>
        <v>66.337500000000006</v>
      </c>
      <c r="AC49" s="4">
        <f t="shared" si="103"/>
        <v>69.125</v>
      </c>
      <c r="AD49" s="4">
        <f t="shared" si="103"/>
        <v>71.912499999999994</v>
      </c>
      <c r="AE49" s="4">
        <f t="shared" si="103"/>
        <v>76.09375</v>
      </c>
      <c r="AF49" s="4">
        <f t="shared" si="103"/>
        <v>80.275000000000006</v>
      </c>
      <c r="AG49" s="4">
        <f t="shared" si="103"/>
        <v>84.456249999999997</v>
      </c>
      <c r="AH49" s="4">
        <f t="shared" si="103"/>
        <v>88.637500000000003</v>
      </c>
      <c r="AI49" s="4">
        <f t="shared" ref="AI49:BN49" si="104">$C73+(IF(AI6&lt;450,$B74*(AI6-150),IF(AI6&gt;750,$C74+$C75+$B76*(AI6-750),$C74+$B75*(AI6-450))))</f>
        <v>92.818749999999994</v>
      </c>
      <c r="AJ49" s="4">
        <f t="shared" si="104"/>
        <v>97</v>
      </c>
      <c r="AK49" s="4">
        <f t="shared" si="104"/>
        <v>101.18125000000001</v>
      </c>
      <c r="AL49" s="4">
        <f t="shared" si="104"/>
        <v>105.3625</v>
      </c>
      <c r="AM49" s="4">
        <f t="shared" si="104"/>
        <v>109.54375</v>
      </c>
      <c r="AN49" s="4">
        <f t="shared" si="104"/>
        <v>113.72499999999999</v>
      </c>
      <c r="AO49" s="4">
        <f t="shared" si="104"/>
        <v>117.90625</v>
      </c>
      <c r="AP49" s="4">
        <f t="shared" si="104"/>
        <v>122.08750000000001</v>
      </c>
      <c r="AQ49" s="4">
        <f t="shared" si="104"/>
        <v>125.99375000000001</v>
      </c>
      <c r="AR49" s="4">
        <f t="shared" si="104"/>
        <v>129.35</v>
      </c>
      <c r="AS49" s="4">
        <f t="shared" si="104"/>
        <v>132.70625000000001</v>
      </c>
      <c r="AT49" s="4">
        <f t="shared" si="104"/>
        <v>136.0625</v>
      </c>
      <c r="AU49" s="4">
        <f t="shared" si="104"/>
        <v>140.53749999999999</v>
      </c>
      <c r="AV49" s="4">
        <f t="shared" si="104"/>
        <v>145.01249999999999</v>
      </c>
      <c r="AW49" s="4">
        <f t="shared" si="104"/>
        <v>149.48750000000001</v>
      </c>
      <c r="AX49" s="4">
        <f t="shared" si="104"/>
        <v>153.96250000000001</v>
      </c>
      <c r="AY49" s="4">
        <f t="shared" si="104"/>
        <v>158.4375</v>
      </c>
      <c r="AZ49" s="4">
        <f t="shared" si="104"/>
        <v>162.91249999999999</v>
      </c>
      <c r="BA49" s="4">
        <f t="shared" si="104"/>
        <v>167.38749999999999</v>
      </c>
      <c r="BB49" s="4">
        <f t="shared" si="104"/>
        <v>171.86250000000001</v>
      </c>
      <c r="BC49" s="4">
        <f t="shared" si="104"/>
        <v>176.33750000000001</v>
      </c>
      <c r="BD49" s="4">
        <f t="shared" si="104"/>
        <v>180.8125</v>
      </c>
      <c r="BE49" s="4">
        <f t="shared" si="104"/>
        <v>185.28749999999999</v>
      </c>
      <c r="BF49" s="4">
        <f t="shared" si="104"/>
        <v>189.76249999999999</v>
      </c>
      <c r="BG49" s="4">
        <f t="shared" si="104"/>
        <v>193.75</v>
      </c>
      <c r="BH49" s="4">
        <f t="shared" si="104"/>
        <v>197.25</v>
      </c>
      <c r="BI49" s="4">
        <f t="shared" si="104"/>
        <v>200.75</v>
      </c>
      <c r="BJ49" s="4">
        <f t="shared" si="104"/>
        <v>204.25</v>
      </c>
      <c r="BK49" s="4">
        <f t="shared" si="104"/>
        <v>207.75</v>
      </c>
      <c r="BL49" s="4">
        <f t="shared" si="104"/>
        <v>211.25</v>
      </c>
      <c r="BM49" s="4">
        <f t="shared" si="104"/>
        <v>214.75</v>
      </c>
      <c r="BN49" s="4">
        <f t="shared" si="104"/>
        <v>218.25</v>
      </c>
      <c r="BO49" s="4">
        <f t="shared" ref="BO49:CT49" si="105">$C73+(IF(BO6&lt;450,$B74*(BO6-150),IF(BO6&gt;750,$C74+$C75+$B76*(BO6-750),$C74+$B75*(BO6-450))))</f>
        <v>220</v>
      </c>
      <c r="BP49" s="4">
        <f t="shared" si="105"/>
        <v>221.75</v>
      </c>
      <c r="BQ49" s="4">
        <f t="shared" si="105"/>
        <v>223.5</v>
      </c>
      <c r="BR49" s="4">
        <f t="shared" si="105"/>
        <v>225.25</v>
      </c>
      <c r="BS49" s="4">
        <f t="shared" si="105"/>
        <v>227</v>
      </c>
      <c r="BT49" s="4">
        <f t="shared" si="105"/>
        <v>227.875</v>
      </c>
      <c r="BU49" s="4">
        <f t="shared" si="105"/>
        <v>228.75</v>
      </c>
      <c r="BV49" s="4">
        <f t="shared" si="105"/>
        <v>229.625</v>
      </c>
      <c r="BW49" s="4">
        <f t="shared" si="105"/>
        <v>230.5</v>
      </c>
      <c r="BX49" s="4">
        <f t="shared" si="105"/>
        <v>231.375</v>
      </c>
      <c r="BY49" s="4">
        <f t="shared" si="105"/>
        <v>232.25</v>
      </c>
      <c r="BZ49" s="4">
        <f t="shared" si="105"/>
        <v>233.125</v>
      </c>
      <c r="CA49" s="4">
        <f t="shared" si="105"/>
        <v>234</v>
      </c>
      <c r="CB49" s="4">
        <f t="shared" si="105"/>
        <v>234.875</v>
      </c>
      <c r="CC49" s="4">
        <f t="shared" si="105"/>
        <v>235.75</v>
      </c>
      <c r="CD49" s="4">
        <f t="shared" si="105"/>
        <v>236.625</v>
      </c>
      <c r="CE49" s="4">
        <f t="shared" si="105"/>
        <v>237.5</v>
      </c>
      <c r="CF49" s="4">
        <f t="shared" si="105"/>
        <v>238.375</v>
      </c>
      <c r="CG49" s="4">
        <f t="shared" si="105"/>
        <v>239.25</v>
      </c>
      <c r="CH49" s="4">
        <f t="shared" si="105"/>
        <v>240.125</v>
      </c>
      <c r="CI49" s="4">
        <f t="shared" si="105"/>
        <v>241</v>
      </c>
      <c r="CJ49" s="4">
        <f t="shared" si="105"/>
        <v>241.875</v>
      </c>
      <c r="CK49" s="4">
        <f t="shared" si="105"/>
        <v>242.75</v>
      </c>
      <c r="CL49" s="4">
        <f t="shared" si="105"/>
        <v>243.625</v>
      </c>
      <c r="CM49" s="4">
        <f t="shared" si="105"/>
        <v>244.5</v>
      </c>
      <c r="CN49" s="4">
        <f t="shared" si="105"/>
        <v>244.5</v>
      </c>
      <c r="CO49" s="4">
        <f t="shared" si="105"/>
        <v>244.5</v>
      </c>
      <c r="CP49" s="4">
        <f t="shared" si="105"/>
        <v>244.5</v>
      </c>
      <c r="CQ49" s="4">
        <f t="shared" si="105"/>
        <v>244.5</v>
      </c>
      <c r="CR49" s="4">
        <f t="shared" si="105"/>
        <v>244.5</v>
      </c>
      <c r="CS49" s="4">
        <f t="shared" si="105"/>
        <v>244.5</v>
      </c>
      <c r="CT49" s="4">
        <f t="shared" si="105"/>
        <v>244.5</v>
      </c>
      <c r="CU49" s="4">
        <f t="shared" ref="CU49:DZ49" si="106">$C73+(IF(CU6&lt;450,$B74*(CU6-150),IF(CU6&gt;750,$C74+$C75+$B76*(CU6-750),$C74+$B75*(CU6-450))))</f>
        <v>244.5</v>
      </c>
      <c r="CV49" s="4">
        <f t="shared" si="106"/>
        <v>244.5</v>
      </c>
      <c r="CW49" s="4">
        <f t="shared" si="106"/>
        <v>244.5</v>
      </c>
      <c r="CX49" s="4">
        <f t="shared" si="106"/>
        <v>244.5</v>
      </c>
      <c r="CY49" s="4">
        <f t="shared" si="106"/>
        <v>244.5</v>
      </c>
      <c r="CZ49" s="4">
        <f t="shared" si="106"/>
        <v>244.5</v>
      </c>
      <c r="DA49" s="4">
        <f t="shared" si="106"/>
        <v>244.5</v>
      </c>
      <c r="DB49" s="4">
        <f t="shared" si="106"/>
        <v>244.5</v>
      </c>
      <c r="DC49" s="4">
        <f t="shared" si="106"/>
        <v>244.5</v>
      </c>
      <c r="DD49" s="4">
        <f t="shared" si="106"/>
        <v>244.5</v>
      </c>
      <c r="DE49" s="4">
        <f t="shared" si="106"/>
        <v>244.5</v>
      </c>
      <c r="DF49" s="4">
        <f t="shared" si="106"/>
        <v>244.5</v>
      </c>
      <c r="DG49" s="4">
        <f t="shared" si="106"/>
        <v>244.5</v>
      </c>
      <c r="DH49" s="4">
        <f t="shared" si="106"/>
        <v>244.5</v>
      </c>
      <c r="DI49" s="4">
        <f t="shared" si="106"/>
        <v>244.5</v>
      </c>
      <c r="DJ49" s="4">
        <f t="shared" si="106"/>
        <v>244.5</v>
      </c>
      <c r="DK49" s="4">
        <f t="shared" si="106"/>
        <v>244.5</v>
      </c>
      <c r="DL49" s="4">
        <f t="shared" si="106"/>
        <v>244.5</v>
      </c>
      <c r="DM49" s="4">
        <f t="shared" si="106"/>
        <v>244.5</v>
      </c>
      <c r="DN49" s="4">
        <f t="shared" si="106"/>
        <v>244.5</v>
      </c>
      <c r="DO49" s="4">
        <f t="shared" si="106"/>
        <v>244.5</v>
      </c>
      <c r="DP49" s="4">
        <f t="shared" si="106"/>
        <v>244.5</v>
      </c>
      <c r="DQ49" s="4">
        <f t="shared" si="106"/>
        <v>244.5</v>
      </c>
      <c r="DR49" s="4">
        <f t="shared" si="106"/>
        <v>244.5</v>
      </c>
      <c r="DS49" s="4">
        <f t="shared" si="106"/>
        <v>244.5</v>
      </c>
      <c r="DT49" s="4">
        <f t="shared" si="106"/>
        <v>244.5</v>
      </c>
      <c r="DU49" s="4">
        <f t="shared" si="106"/>
        <v>244.5</v>
      </c>
      <c r="DV49" s="4">
        <f t="shared" si="106"/>
        <v>244.5</v>
      </c>
      <c r="DW49" s="4">
        <f t="shared" si="106"/>
        <v>244.5</v>
      </c>
      <c r="DX49" s="4">
        <f t="shared" si="106"/>
        <v>244.5</v>
      </c>
      <c r="DY49" s="4">
        <f t="shared" si="106"/>
        <v>244.5</v>
      </c>
      <c r="DZ49" s="4">
        <f t="shared" si="106"/>
        <v>244.5</v>
      </c>
      <c r="EA49" s="4">
        <f t="shared" ref="EA49:FF49" si="107">$C73+(IF(EA6&lt;450,$B74*(EA6-150),IF(EA6&gt;750,$C74+$C75+$B76*(EA6-750),$C74+$B75*(EA6-450))))</f>
        <v>244.5</v>
      </c>
      <c r="EB49" s="4">
        <f t="shared" si="107"/>
        <v>244.5</v>
      </c>
      <c r="EC49" s="4">
        <f t="shared" si="107"/>
        <v>244.5</v>
      </c>
      <c r="ED49" s="4">
        <f t="shared" si="107"/>
        <v>244.5</v>
      </c>
      <c r="EE49" s="4">
        <f t="shared" si="107"/>
        <v>244.5</v>
      </c>
      <c r="EF49" s="4">
        <f t="shared" si="107"/>
        <v>244.5</v>
      </c>
      <c r="EG49" s="4">
        <f t="shared" si="107"/>
        <v>244.5</v>
      </c>
      <c r="EH49" s="4">
        <f t="shared" si="107"/>
        <v>244.5</v>
      </c>
      <c r="EI49" s="4">
        <f t="shared" si="107"/>
        <v>244.5</v>
      </c>
      <c r="EJ49" s="4">
        <f t="shared" si="107"/>
        <v>244.5</v>
      </c>
      <c r="EK49" s="4">
        <f t="shared" si="107"/>
        <v>244.5</v>
      </c>
      <c r="EL49" s="4">
        <f t="shared" si="107"/>
        <v>244.5</v>
      </c>
      <c r="EM49" s="4">
        <f t="shared" si="107"/>
        <v>244.5</v>
      </c>
      <c r="EN49" s="4">
        <f t="shared" si="107"/>
        <v>244.5</v>
      </c>
      <c r="EO49" s="4">
        <f t="shared" si="107"/>
        <v>244.5</v>
      </c>
      <c r="EP49" s="4">
        <f t="shared" si="107"/>
        <v>244.5</v>
      </c>
      <c r="EQ49" s="4">
        <f t="shared" si="107"/>
        <v>244.5</v>
      </c>
      <c r="ER49" s="4">
        <f t="shared" si="107"/>
        <v>244.5</v>
      </c>
      <c r="ES49" s="4">
        <f t="shared" si="107"/>
        <v>244.5</v>
      </c>
      <c r="ET49" s="4">
        <f t="shared" si="107"/>
        <v>244.5</v>
      </c>
      <c r="EU49" s="4">
        <f t="shared" si="107"/>
        <v>244.5</v>
      </c>
      <c r="EV49" s="4">
        <f t="shared" si="107"/>
        <v>244.5</v>
      </c>
      <c r="EW49" s="4">
        <f t="shared" si="107"/>
        <v>244.5</v>
      </c>
      <c r="EX49" s="4">
        <f t="shared" si="107"/>
        <v>244.5</v>
      </c>
      <c r="EY49" s="4">
        <f t="shared" si="107"/>
        <v>244.5</v>
      </c>
      <c r="EZ49" s="4">
        <f t="shared" si="107"/>
        <v>244.5</v>
      </c>
      <c r="FA49" s="4">
        <f t="shared" si="107"/>
        <v>244.5</v>
      </c>
      <c r="FB49" s="4">
        <f t="shared" si="107"/>
        <v>244.5</v>
      </c>
      <c r="FC49" s="4">
        <f t="shared" si="107"/>
        <v>244.5</v>
      </c>
      <c r="FD49" s="4">
        <f t="shared" si="107"/>
        <v>244.5</v>
      </c>
      <c r="FE49" s="4">
        <f t="shared" si="107"/>
        <v>244.5</v>
      </c>
      <c r="FF49" s="4">
        <f t="shared" si="107"/>
        <v>244.5</v>
      </c>
      <c r="FG49" s="4">
        <f t="shared" ref="FG49:FS49" si="108">$C73+(IF(FG6&lt;450,$B74*(FG6-150),IF(FG6&gt;750,$C74+$C75+$B76*(FG6-750),$C74+$B75*(FG6-450))))</f>
        <v>244.5</v>
      </c>
      <c r="FH49" s="4">
        <f t="shared" si="108"/>
        <v>244.5</v>
      </c>
      <c r="FI49" s="4">
        <f t="shared" si="108"/>
        <v>244.5</v>
      </c>
      <c r="FJ49" s="4">
        <f t="shared" si="108"/>
        <v>244.5</v>
      </c>
      <c r="FK49" s="4">
        <f t="shared" si="108"/>
        <v>244.5</v>
      </c>
      <c r="FL49" s="4">
        <f t="shared" si="108"/>
        <v>244.5</v>
      </c>
      <c r="FM49" s="4">
        <f t="shared" si="108"/>
        <v>244.5</v>
      </c>
      <c r="FN49" s="4">
        <f t="shared" si="108"/>
        <v>244.5</v>
      </c>
      <c r="FO49" s="4">
        <f t="shared" si="108"/>
        <v>244.5</v>
      </c>
      <c r="FP49" s="4">
        <f t="shared" si="108"/>
        <v>244.5</v>
      </c>
      <c r="FQ49" s="4">
        <f t="shared" si="108"/>
        <v>244.5</v>
      </c>
      <c r="FR49" s="4">
        <f t="shared" si="108"/>
        <v>244.5</v>
      </c>
      <c r="FS49" s="4">
        <f t="shared" si="108"/>
        <v>244.5</v>
      </c>
    </row>
    <row r="50" spans="1:175" s="4" customFormat="1" x14ac:dyDescent="0.25">
      <c r="A50" s="45" t="s">
        <v>100</v>
      </c>
      <c r="B50" s="10" t="s">
        <v>8</v>
      </c>
      <c r="C50" s="4">
        <f t="shared" ref="C50:AH50" si="109">C49*$B71*$B72</f>
        <v>5.4343750000000002</v>
      </c>
      <c r="D50" s="4">
        <f t="shared" si="109"/>
        <v>5.4343750000000002</v>
      </c>
      <c r="E50" s="4">
        <f t="shared" si="109"/>
        <v>5.4343750000000002</v>
      </c>
      <c r="F50" s="4">
        <f t="shared" si="109"/>
        <v>5.4343750000000002</v>
      </c>
      <c r="G50" s="4">
        <f t="shared" si="109"/>
        <v>5.4343750000000002</v>
      </c>
      <c r="H50" s="4">
        <f t="shared" si="109"/>
        <v>5.4343750000000002</v>
      </c>
      <c r="I50" s="4">
        <f t="shared" si="109"/>
        <v>5.4343750000000002</v>
      </c>
      <c r="J50" s="4">
        <f t="shared" si="109"/>
        <v>5.4343750000000002</v>
      </c>
      <c r="K50" s="4">
        <f t="shared" si="109"/>
        <v>5.4343750000000002</v>
      </c>
      <c r="L50" s="4">
        <f t="shared" si="109"/>
        <v>5.4343750000000002</v>
      </c>
      <c r="M50" s="4">
        <f t="shared" si="109"/>
        <v>6.1312499999999996</v>
      </c>
      <c r="N50" s="4">
        <f t="shared" si="109"/>
        <v>6.828125</v>
      </c>
      <c r="O50" s="4">
        <f t="shared" si="109"/>
        <v>7.5250000000000004</v>
      </c>
      <c r="P50" s="4">
        <f t="shared" si="109"/>
        <v>8.2218750000000007</v>
      </c>
      <c r="Q50" s="4">
        <f t="shared" si="109"/>
        <v>8.9187499999999993</v>
      </c>
      <c r="R50" s="4">
        <f t="shared" si="109"/>
        <v>9.6156249999999996</v>
      </c>
      <c r="S50" s="4">
        <f t="shared" si="109"/>
        <v>10.3125</v>
      </c>
      <c r="T50" s="4">
        <f t="shared" si="109"/>
        <v>11.009375</v>
      </c>
      <c r="U50" s="4">
        <f t="shared" si="109"/>
        <v>11.706250000000001</v>
      </c>
      <c r="V50" s="4">
        <f t="shared" si="109"/>
        <v>12.403124999999999</v>
      </c>
      <c r="W50" s="4">
        <f t="shared" si="109"/>
        <v>13.1</v>
      </c>
      <c r="X50" s="4">
        <f t="shared" si="109"/>
        <v>13.796875</v>
      </c>
      <c r="Y50" s="4">
        <f t="shared" si="109"/>
        <v>14.49375</v>
      </c>
      <c r="Z50" s="4">
        <f t="shared" si="109"/>
        <v>15.190625000000001</v>
      </c>
      <c r="AA50" s="4">
        <f t="shared" si="109"/>
        <v>15.887499999999999</v>
      </c>
      <c r="AB50" s="4">
        <f t="shared" si="109"/>
        <v>16.584375000000001</v>
      </c>
      <c r="AC50" s="4">
        <f t="shared" si="109"/>
        <v>17.28125</v>
      </c>
      <c r="AD50" s="4">
        <f t="shared" si="109"/>
        <v>17.978124999999999</v>
      </c>
      <c r="AE50" s="4">
        <f t="shared" si="109"/>
        <v>19.0234375</v>
      </c>
      <c r="AF50" s="4">
        <f t="shared" si="109"/>
        <v>20.068750000000001</v>
      </c>
      <c r="AG50" s="4">
        <f t="shared" si="109"/>
        <v>21.114062499999999</v>
      </c>
      <c r="AH50" s="4">
        <f t="shared" si="109"/>
        <v>22.159375000000001</v>
      </c>
      <c r="AI50" s="4">
        <f t="shared" ref="AI50:BN50" si="110">AI49*$B71*$B72</f>
        <v>23.204687499999999</v>
      </c>
      <c r="AJ50" s="4">
        <f t="shared" si="110"/>
        <v>24.25</v>
      </c>
      <c r="AK50" s="4">
        <f t="shared" si="110"/>
        <v>25.295312500000001</v>
      </c>
      <c r="AL50" s="4">
        <f t="shared" si="110"/>
        <v>26.340624999999999</v>
      </c>
      <c r="AM50" s="4">
        <f t="shared" si="110"/>
        <v>27.385937500000001</v>
      </c>
      <c r="AN50" s="4">
        <f t="shared" si="110"/>
        <v>28.431249999999999</v>
      </c>
      <c r="AO50" s="4">
        <f t="shared" si="110"/>
        <v>29.4765625</v>
      </c>
      <c r="AP50" s="4">
        <f t="shared" si="110"/>
        <v>30.521875000000001</v>
      </c>
      <c r="AQ50" s="4">
        <f t="shared" si="110"/>
        <v>31.498437500000001</v>
      </c>
      <c r="AR50" s="4">
        <f t="shared" si="110"/>
        <v>32.337499999999999</v>
      </c>
      <c r="AS50" s="4">
        <f t="shared" si="110"/>
        <v>33.176562500000003</v>
      </c>
      <c r="AT50" s="4">
        <f t="shared" si="110"/>
        <v>34.015625</v>
      </c>
      <c r="AU50" s="4">
        <f t="shared" si="110"/>
        <v>35.134374999999999</v>
      </c>
      <c r="AV50" s="4">
        <f t="shared" si="110"/>
        <v>36.253124999999997</v>
      </c>
      <c r="AW50" s="4">
        <f t="shared" si="110"/>
        <v>37.371875000000003</v>
      </c>
      <c r="AX50" s="4">
        <f t="shared" si="110"/>
        <v>38.490625000000001</v>
      </c>
      <c r="AY50" s="4">
        <f t="shared" si="110"/>
        <v>39.609375</v>
      </c>
      <c r="AZ50" s="4">
        <f t="shared" si="110"/>
        <v>40.728124999999999</v>
      </c>
      <c r="BA50" s="4">
        <f t="shared" si="110"/>
        <v>41.846874999999997</v>
      </c>
      <c r="BB50" s="4">
        <f t="shared" si="110"/>
        <v>42.965625000000003</v>
      </c>
      <c r="BC50" s="4">
        <f t="shared" si="110"/>
        <v>44.084375000000001</v>
      </c>
      <c r="BD50" s="4">
        <f t="shared" si="110"/>
        <v>45.203125</v>
      </c>
      <c r="BE50" s="4">
        <f t="shared" si="110"/>
        <v>46.321874999999999</v>
      </c>
      <c r="BF50" s="4">
        <f t="shared" si="110"/>
        <v>47.440624999999997</v>
      </c>
      <c r="BG50" s="4">
        <f t="shared" si="110"/>
        <v>48.4375</v>
      </c>
      <c r="BH50" s="4">
        <f t="shared" si="110"/>
        <v>49.3125</v>
      </c>
      <c r="BI50" s="4">
        <f t="shared" si="110"/>
        <v>50.1875</v>
      </c>
      <c r="BJ50" s="4">
        <f t="shared" si="110"/>
        <v>51.0625</v>
      </c>
      <c r="BK50" s="4">
        <f t="shared" si="110"/>
        <v>51.9375</v>
      </c>
      <c r="BL50" s="4">
        <f t="shared" si="110"/>
        <v>52.8125</v>
      </c>
      <c r="BM50" s="4">
        <f t="shared" si="110"/>
        <v>53.6875</v>
      </c>
      <c r="BN50" s="4">
        <f t="shared" si="110"/>
        <v>54.5625</v>
      </c>
      <c r="BO50" s="4">
        <f t="shared" ref="BO50:CT50" si="111">BO49*$B71*$B72</f>
        <v>55</v>
      </c>
      <c r="BP50" s="4">
        <f t="shared" si="111"/>
        <v>55.4375</v>
      </c>
      <c r="BQ50" s="4">
        <f t="shared" si="111"/>
        <v>55.875</v>
      </c>
      <c r="BR50" s="4">
        <f t="shared" si="111"/>
        <v>56.3125</v>
      </c>
      <c r="BS50" s="4">
        <f t="shared" si="111"/>
        <v>56.75</v>
      </c>
      <c r="BT50" s="4">
        <f t="shared" si="111"/>
        <v>56.96875</v>
      </c>
      <c r="BU50" s="4">
        <f t="shared" si="111"/>
        <v>57.1875</v>
      </c>
      <c r="BV50" s="4">
        <f t="shared" si="111"/>
        <v>57.40625</v>
      </c>
      <c r="BW50" s="4">
        <f t="shared" si="111"/>
        <v>57.625</v>
      </c>
      <c r="BX50" s="4">
        <f t="shared" si="111"/>
        <v>57.84375</v>
      </c>
      <c r="BY50" s="4">
        <f t="shared" si="111"/>
        <v>58.0625</v>
      </c>
      <c r="BZ50" s="4">
        <f t="shared" si="111"/>
        <v>58.28125</v>
      </c>
      <c r="CA50" s="4">
        <f t="shared" si="111"/>
        <v>58.5</v>
      </c>
      <c r="CB50" s="4">
        <f t="shared" si="111"/>
        <v>58.71875</v>
      </c>
      <c r="CC50" s="4">
        <f t="shared" si="111"/>
        <v>58.9375</v>
      </c>
      <c r="CD50" s="4">
        <f t="shared" si="111"/>
        <v>59.15625</v>
      </c>
      <c r="CE50" s="4">
        <f t="shared" si="111"/>
        <v>59.375</v>
      </c>
      <c r="CF50" s="4">
        <f t="shared" si="111"/>
        <v>59.59375</v>
      </c>
      <c r="CG50" s="4">
        <f t="shared" si="111"/>
        <v>59.8125</v>
      </c>
      <c r="CH50" s="4">
        <f t="shared" si="111"/>
        <v>60.03125</v>
      </c>
      <c r="CI50" s="4">
        <f t="shared" si="111"/>
        <v>60.25</v>
      </c>
      <c r="CJ50" s="4">
        <f t="shared" si="111"/>
        <v>60.46875</v>
      </c>
      <c r="CK50" s="4">
        <f t="shared" si="111"/>
        <v>60.6875</v>
      </c>
      <c r="CL50" s="4">
        <f t="shared" si="111"/>
        <v>60.90625</v>
      </c>
      <c r="CM50" s="4">
        <f t="shared" si="111"/>
        <v>61.125</v>
      </c>
      <c r="CN50" s="4">
        <f t="shared" si="111"/>
        <v>61.125</v>
      </c>
      <c r="CO50" s="4">
        <f t="shared" si="111"/>
        <v>61.125</v>
      </c>
      <c r="CP50" s="4">
        <f t="shared" si="111"/>
        <v>61.125</v>
      </c>
      <c r="CQ50" s="4">
        <f t="shared" si="111"/>
        <v>61.125</v>
      </c>
      <c r="CR50" s="4">
        <f t="shared" si="111"/>
        <v>61.125</v>
      </c>
      <c r="CS50" s="4">
        <f t="shared" si="111"/>
        <v>61.125</v>
      </c>
      <c r="CT50" s="4">
        <f t="shared" si="111"/>
        <v>61.125</v>
      </c>
      <c r="CU50" s="4">
        <f t="shared" ref="CU50:DZ50" si="112">CU49*$B71*$B72</f>
        <v>61.125</v>
      </c>
      <c r="CV50" s="4">
        <f t="shared" si="112"/>
        <v>61.125</v>
      </c>
      <c r="CW50" s="4">
        <f t="shared" si="112"/>
        <v>61.125</v>
      </c>
      <c r="CX50" s="4">
        <f t="shared" si="112"/>
        <v>61.125</v>
      </c>
      <c r="CY50" s="4">
        <f t="shared" si="112"/>
        <v>61.125</v>
      </c>
      <c r="CZ50" s="4">
        <f t="shared" si="112"/>
        <v>61.125</v>
      </c>
      <c r="DA50" s="4">
        <f t="shared" si="112"/>
        <v>61.125</v>
      </c>
      <c r="DB50" s="4">
        <f t="shared" si="112"/>
        <v>61.125</v>
      </c>
      <c r="DC50" s="4">
        <f t="shared" si="112"/>
        <v>61.125</v>
      </c>
      <c r="DD50" s="4">
        <f t="shared" si="112"/>
        <v>61.125</v>
      </c>
      <c r="DE50" s="4">
        <f t="shared" si="112"/>
        <v>61.125</v>
      </c>
      <c r="DF50" s="4">
        <f t="shared" si="112"/>
        <v>61.125</v>
      </c>
      <c r="DG50" s="4">
        <f t="shared" si="112"/>
        <v>61.125</v>
      </c>
      <c r="DH50" s="4">
        <f t="shared" si="112"/>
        <v>61.125</v>
      </c>
      <c r="DI50" s="4">
        <f t="shared" si="112"/>
        <v>61.125</v>
      </c>
      <c r="DJ50" s="4">
        <f t="shared" si="112"/>
        <v>61.125</v>
      </c>
      <c r="DK50" s="4">
        <f t="shared" si="112"/>
        <v>61.125</v>
      </c>
      <c r="DL50" s="4">
        <f t="shared" si="112"/>
        <v>61.125</v>
      </c>
      <c r="DM50" s="4">
        <f t="shared" si="112"/>
        <v>61.125</v>
      </c>
      <c r="DN50" s="4">
        <f t="shared" si="112"/>
        <v>61.125</v>
      </c>
      <c r="DO50" s="4">
        <f t="shared" si="112"/>
        <v>61.125</v>
      </c>
      <c r="DP50" s="4">
        <f t="shared" si="112"/>
        <v>61.125</v>
      </c>
      <c r="DQ50" s="4">
        <f t="shared" si="112"/>
        <v>61.125</v>
      </c>
      <c r="DR50" s="4">
        <f t="shared" si="112"/>
        <v>61.125</v>
      </c>
      <c r="DS50" s="4">
        <f t="shared" si="112"/>
        <v>61.125</v>
      </c>
      <c r="DT50" s="4">
        <f t="shared" si="112"/>
        <v>61.125</v>
      </c>
      <c r="DU50" s="4">
        <f t="shared" si="112"/>
        <v>61.125</v>
      </c>
      <c r="DV50" s="4">
        <f t="shared" si="112"/>
        <v>61.125</v>
      </c>
      <c r="DW50" s="4">
        <f t="shared" si="112"/>
        <v>61.125</v>
      </c>
      <c r="DX50" s="4">
        <f t="shared" si="112"/>
        <v>61.125</v>
      </c>
      <c r="DY50" s="4">
        <f t="shared" si="112"/>
        <v>61.125</v>
      </c>
      <c r="DZ50" s="4">
        <f t="shared" si="112"/>
        <v>61.125</v>
      </c>
      <c r="EA50" s="4">
        <f t="shared" ref="EA50:FF50" si="113">EA49*$B71*$B72</f>
        <v>61.125</v>
      </c>
      <c r="EB50" s="4">
        <f t="shared" si="113"/>
        <v>61.125</v>
      </c>
      <c r="EC50" s="4">
        <f t="shared" si="113"/>
        <v>61.125</v>
      </c>
      <c r="ED50" s="4">
        <f t="shared" si="113"/>
        <v>61.125</v>
      </c>
      <c r="EE50" s="4">
        <f t="shared" si="113"/>
        <v>61.125</v>
      </c>
      <c r="EF50" s="4">
        <f t="shared" si="113"/>
        <v>61.125</v>
      </c>
      <c r="EG50" s="4">
        <f t="shared" si="113"/>
        <v>61.125</v>
      </c>
      <c r="EH50" s="4">
        <f t="shared" si="113"/>
        <v>61.125</v>
      </c>
      <c r="EI50" s="4">
        <f t="shared" si="113"/>
        <v>61.125</v>
      </c>
      <c r="EJ50" s="4">
        <f t="shared" si="113"/>
        <v>61.125</v>
      </c>
      <c r="EK50" s="4">
        <f t="shared" si="113"/>
        <v>61.125</v>
      </c>
      <c r="EL50" s="4">
        <f t="shared" si="113"/>
        <v>61.125</v>
      </c>
      <c r="EM50" s="4">
        <f t="shared" si="113"/>
        <v>61.125</v>
      </c>
      <c r="EN50" s="4">
        <f t="shared" si="113"/>
        <v>61.125</v>
      </c>
      <c r="EO50" s="4">
        <f t="shared" si="113"/>
        <v>61.125</v>
      </c>
      <c r="EP50" s="4">
        <f t="shared" si="113"/>
        <v>61.125</v>
      </c>
      <c r="EQ50" s="4">
        <f t="shared" si="113"/>
        <v>61.125</v>
      </c>
      <c r="ER50" s="4">
        <f t="shared" si="113"/>
        <v>61.125</v>
      </c>
      <c r="ES50" s="4">
        <f t="shared" si="113"/>
        <v>61.125</v>
      </c>
      <c r="ET50" s="4">
        <f t="shared" si="113"/>
        <v>61.125</v>
      </c>
      <c r="EU50" s="4">
        <f t="shared" si="113"/>
        <v>61.125</v>
      </c>
      <c r="EV50" s="4">
        <f t="shared" si="113"/>
        <v>61.125</v>
      </c>
      <c r="EW50" s="4">
        <f t="shared" si="113"/>
        <v>61.125</v>
      </c>
      <c r="EX50" s="4">
        <f t="shared" si="113"/>
        <v>61.125</v>
      </c>
      <c r="EY50" s="4">
        <f t="shared" si="113"/>
        <v>61.125</v>
      </c>
      <c r="EZ50" s="4">
        <f t="shared" si="113"/>
        <v>61.125</v>
      </c>
      <c r="FA50" s="4">
        <f t="shared" si="113"/>
        <v>61.125</v>
      </c>
      <c r="FB50" s="4">
        <f t="shared" si="113"/>
        <v>61.125</v>
      </c>
      <c r="FC50" s="4">
        <f t="shared" si="113"/>
        <v>61.125</v>
      </c>
      <c r="FD50" s="4">
        <f t="shared" si="113"/>
        <v>61.125</v>
      </c>
      <c r="FE50" s="4">
        <f t="shared" si="113"/>
        <v>61.125</v>
      </c>
      <c r="FF50" s="4">
        <f t="shared" si="113"/>
        <v>61.125</v>
      </c>
      <c r="FG50" s="4">
        <f t="shared" ref="FG50:FS50" si="114">FG49*$B71*$B72</f>
        <v>61.125</v>
      </c>
      <c r="FH50" s="4">
        <f t="shared" si="114"/>
        <v>61.125</v>
      </c>
      <c r="FI50" s="4">
        <f t="shared" si="114"/>
        <v>61.125</v>
      </c>
      <c r="FJ50" s="4">
        <f t="shared" si="114"/>
        <v>61.125</v>
      </c>
      <c r="FK50" s="4">
        <f t="shared" si="114"/>
        <v>61.125</v>
      </c>
      <c r="FL50" s="4">
        <f t="shared" si="114"/>
        <v>61.125</v>
      </c>
      <c r="FM50" s="4">
        <f t="shared" si="114"/>
        <v>61.125</v>
      </c>
      <c r="FN50" s="4">
        <f t="shared" si="114"/>
        <v>61.125</v>
      </c>
      <c r="FO50" s="4">
        <f t="shared" si="114"/>
        <v>61.125</v>
      </c>
      <c r="FP50" s="4">
        <f t="shared" si="114"/>
        <v>61.125</v>
      </c>
      <c r="FQ50" s="4">
        <f t="shared" si="114"/>
        <v>61.125</v>
      </c>
      <c r="FR50" s="4">
        <f t="shared" si="114"/>
        <v>61.125</v>
      </c>
      <c r="FS50" s="4">
        <f t="shared" si="114"/>
        <v>61.125</v>
      </c>
    </row>
    <row r="51" spans="1:175" s="4" customFormat="1" x14ac:dyDescent="0.25">
      <c r="A51" s="4" t="s">
        <v>27</v>
      </c>
      <c r="B51" s="12" t="s">
        <v>8</v>
      </c>
      <c r="C51" s="4">
        <f>IF(C45&gt;0,C45*1.5,0)</f>
        <v>0</v>
      </c>
      <c r="D51" s="4">
        <f t="shared" ref="D51:AI51" si="115">IF(ISNUMBER(D45),D45*1.5,C51)</f>
        <v>0</v>
      </c>
      <c r="E51" s="4">
        <f t="shared" si="115"/>
        <v>0</v>
      </c>
      <c r="F51" s="4">
        <f t="shared" si="115"/>
        <v>0</v>
      </c>
      <c r="G51" s="4">
        <f t="shared" si="115"/>
        <v>0</v>
      </c>
      <c r="H51" s="4">
        <f t="shared" si="115"/>
        <v>0</v>
      </c>
      <c r="I51" s="4">
        <f t="shared" si="115"/>
        <v>0</v>
      </c>
      <c r="J51" s="4">
        <f t="shared" si="115"/>
        <v>0</v>
      </c>
      <c r="K51" s="4">
        <f t="shared" si="115"/>
        <v>0</v>
      </c>
      <c r="L51" s="4">
        <f t="shared" si="115"/>
        <v>0</v>
      </c>
      <c r="M51" s="4">
        <f t="shared" si="115"/>
        <v>0</v>
      </c>
      <c r="N51" s="4">
        <f t="shared" si="115"/>
        <v>0</v>
      </c>
      <c r="O51" s="4">
        <f t="shared" si="115"/>
        <v>0</v>
      </c>
      <c r="P51" s="4">
        <f t="shared" si="115"/>
        <v>0</v>
      </c>
      <c r="Q51" s="4">
        <f t="shared" si="115"/>
        <v>0</v>
      </c>
      <c r="R51" s="4">
        <f t="shared" si="115"/>
        <v>0</v>
      </c>
      <c r="S51" s="4">
        <f t="shared" si="115"/>
        <v>0</v>
      </c>
      <c r="T51" s="4">
        <f t="shared" si="115"/>
        <v>0</v>
      </c>
      <c r="U51" s="4">
        <f t="shared" si="115"/>
        <v>0</v>
      </c>
      <c r="V51" s="4">
        <f t="shared" si="115"/>
        <v>0</v>
      </c>
      <c r="W51" s="4">
        <f t="shared" si="115"/>
        <v>0</v>
      </c>
      <c r="X51" s="4">
        <f t="shared" si="115"/>
        <v>0</v>
      </c>
      <c r="Y51" s="4">
        <f t="shared" si="115"/>
        <v>0</v>
      </c>
      <c r="Z51" s="4">
        <f t="shared" si="115"/>
        <v>0</v>
      </c>
      <c r="AA51" s="4">
        <f t="shared" si="115"/>
        <v>18.255818364602142</v>
      </c>
      <c r="AB51" s="4">
        <f t="shared" si="115"/>
        <v>18.255818364602142</v>
      </c>
      <c r="AC51" s="4">
        <f t="shared" si="115"/>
        <v>18.255818364602142</v>
      </c>
      <c r="AD51" s="4">
        <f t="shared" si="115"/>
        <v>18.255818364602142</v>
      </c>
      <c r="AE51" s="4">
        <f t="shared" si="115"/>
        <v>18.225000000000001</v>
      </c>
      <c r="AF51" s="4">
        <f t="shared" si="115"/>
        <v>18.225000000000001</v>
      </c>
      <c r="AG51" s="4">
        <f t="shared" si="115"/>
        <v>22.837500000000002</v>
      </c>
      <c r="AH51" s="4">
        <f t="shared" si="115"/>
        <v>22.837500000000002</v>
      </c>
      <c r="AI51" s="4">
        <f t="shared" si="115"/>
        <v>1.7250000000000005</v>
      </c>
      <c r="AJ51" s="4">
        <f t="shared" ref="AJ51:BO51" si="116">IF(ISNUMBER(AJ45),AJ45*1.5,AI51)</f>
        <v>1.7250000000000005</v>
      </c>
      <c r="AK51" s="4">
        <f t="shared" si="116"/>
        <v>1.7250000000000005</v>
      </c>
      <c r="AL51" s="4">
        <f t="shared" si="116"/>
        <v>1.7250000000000005</v>
      </c>
      <c r="AM51" s="4">
        <f t="shared" si="116"/>
        <v>1.7250000000000005</v>
      </c>
      <c r="AN51" s="4">
        <f t="shared" si="116"/>
        <v>14.95000000000001</v>
      </c>
      <c r="AO51" s="4">
        <f t="shared" si="116"/>
        <v>14.95000000000001</v>
      </c>
      <c r="AP51" s="4">
        <f t="shared" si="116"/>
        <v>7.5374999999999996</v>
      </c>
      <c r="AQ51" s="4">
        <f t="shared" si="116"/>
        <v>7.5374999999999996</v>
      </c>
      <c r="AR51" s="4">
        <f t="shared" si="116"/>
        <v>7.5374999999999996</v>
      </c>
      <c r="AS51" s="4">
        <f t="shared" si="116"/>
        <v>7.5374999999999996</v>
      </c>
      <c r="AT51" s="4">
        <f t="shared" si="116"/>
        <v>23.34375</v>
      </c>
      <c r="AU51" s="4">
        <f t="shared" si="116"/>
        <v>23.34375</v>
      </c>
      <c r="AV51" s="4">
        <f t="shared" si="116"/>
        <v>4.5</v>
      </c>
      <c r="AW51" s="4">
        <f t="shared" si="116"/>
        <v>4.5</v>
      </c>
      <c r="AX51" s="4">
        <f t="shared" si="116"/>
        <v>4.5</v>
      </c>
      <c r="AY51" s="4">
        <f t="shared" si="116"/>
        <v>19.837500000000002</v>
      </c>
      <c r="AZ51" s="4">
        <f t="shared" si="116"/>
        <v>19.837500000000002</v>
      </c>
      <c r="BA51" s="4">
        <f t="shared" si="116"/>
        <v>3.0062500000000116</v>
      </c>
      <c r="BB51" s="4">
        <f t="shared" si="116"/>
        <v>3.0062500000000116</v>
      </c>
      <c r="BC51" s="4">
        <f t="shared" si="116"/>
        <v>26.025000000000002</v>
      </c>
      <c r="BD51" s="4">
        <f t="shared" si="116"/>
        <v>26.025000000000002</v>
      </c>
      <c r="BE51" s="4">
        <f t="shared" si="116"/>
        <v>26.025000000000002</v>
      </c>
      <c r="BF51" s="4">
        <f t="shared" si="116"/>
        <v>26.025000000000002</v>
      </c>
      <c r="BG51" s="4">
        <f t="shared" si="116"/>
        <v>26.025000000000002</v>
      </c>
      <c r="BH51" s="4">
        <f t="shared" si="116"/>
        <v>9.2250000000000014</v>
      </c>
      <c r="BI51" s="4">
        <f t="shared" si="116"/>
        <v>9.2250000000000014</v>
      </c>
      <c r="BJ51" s="4">
        <f t="shared" si="116"/>
        <v>20.350000000000012</v>
      </c>
      <c r="BK51" s="4">
        <f t="shared" si="116"/>
        <v>20.350000000000012</v>
      </c>
      <c r="BL51" s="4">
        <f t="shared" si="116"/>
        <v>20.350000000000012</v>
      </c>
      <c r="BM51" s="4">
        <f t="shared" si="116"/>
        <v>6.2312500000000117</v>
      </c>
      <c r="BN51" s="4">
        <f t="shared" si="116"/>
        <v>13.237499999999999</v>
      </c>
      <c r="BO51" s="4">
        <f t="shared" si="116"/>
        <v>13.237499999999999</v>
      </c>
      <c r="BP51" s="4">
        <f t="shared" ref="BP51:CU51" si="117">IF(ISNUMBER(BP45),BP45*1.5,BO51)</f>
        <v>0.6187500000000008</v>
      </c>
      <c r="BQ51" s="4">
        <f t="shared" si="117"/>
        <v>9.3374999999999986</v>
      </c>
      <c r="BR51" s="4">
        <f t="shared" si="117"/>
        <v>9.3374999999999986</v>
      </c>
      <c r="BS51" s="4">
        <f t="shared" si="117"/>
        <v>9.3374999999999986</v>
      </c>
      <c r="BT51" s="4">
        <f t="shared" si="117"/>
        <v>9.3374999999999986</v>
      </c>
      <c r="BU51" s="4">
        <f t="shared" si="117"/>
        <v>9.3374999999999986</v>
      </c>
      <c r="BV51" s="4">
        <f t="shared" si="117"/>
        <v>20.981250000000003</v>
      </c>
      <c r="BW51" s="4">
        <f t="shared" si="117"/>
        <v>20.981250000000003</v>
      </c>
      <c r="BX51" s="4">
        <f t="shared" si="117"/>
        <v>2.8312500000000003</v>
      </c>
      <c r="BY51" s="4">
        <f t="shared" si="117"/>
        <v>2.8312500000000003</v>
      </c>
      <c r="BZ51" s="4">
        <f t="shared" si="117"/>
        <v>2.8312500000000003</v>
      </c>
      <c r="CA51" s="4">
        <f t="shared" si="117"/>
        <v>9.3687499999999879</v>
      </c>
      <c r="CB51" s="4">
        <f t="shared" si="117"/>
        <v>9.3687499999999879</v>
      </c>
      <c r="CC51" s="4">
        <f t="shared" si="117"/>
        <v>5.6249999999999467E-2</v>
      </c>
      <c r="CD51" s="4">
        <f t="shared" si="117"/>
        <v>5.6249999999999467E-2</v>
      </c>
      <c r="CE51" s="4">
        <f t="shared" si="117"/>
        <v>12.418750000000014</v>
      </c>
      <c r="CF51" s="4">
        <f t="shared" si="117"/>
        <v>12.418750000000014</v>
      </c>
      <c r="CG51" s="4">
        <f t="shared" si="117"/>
        <v>12.418750000000014</v>
      </c>
      <c r="CH51" s="4">
        <f t="shared" si="117"/>
        <v>12.418750000000014</v>
      </c>
      <c r="CI51" s="4">
        <f t="shared" si="117"/>
        <v>12.418750000000014</v>
      </c>
      <c r="CJ51" s="4">
        <f t="shared" si="117"/>
        <v>5.9812499999999993</v>
      </c>
      <c r="CK51" s="4">
        <f t="shared" si="117"/>
        <v>5.9812499999999993</v>
      </c>
      <c r="CL51" s="4">
        <f t="shared" si="117"/>
        <v>-0.5812500000000016</v>
      </c>
      <c r="CM51" s="4">
        <f t="shared" si="117"/>
        <v>-0.5812500000000016</v>
      </c>
      <c r="CN51" s="4">
        <f t="shared" si="117"/>
        <v>-0.5812500000000016</v>
      </c>
      <c r="CO51" s="4">
        <f t="shared" si="117"/>
        <v>16.268749999999986</v>
      </c>
      <c r="CP51" s="4">
        <f t="shared" si="117"/>
        <v>16.268749999999986</v>
      </c>
      <c r="CQ51" s="4">
        <f t="shared" si="117"/>
        <v>0.28125</v>
      </c>
      <c r="CR51" s="4">
        <f t="shared" si="117"/>
        <v>0.28125</v>
      </c>
      <c r="CS51" s="4">
        <f t="shared" si="117"/>
        <v>16.95</v>
      </c>
      <c r="CT51" s="4">
        <f t="shared" si="117"/>
        <v>16.95</v>
      </c>
      <c r="CU51" s="4">
        <f t="shared" si="117"/>
        <v>16.95</v>
      </c>
      <c r="CV51" s="4">
        <f t="shared" ref="CV51:EA51" si="118">IF(ISNUMBER(CV45),CV45*1.5,CU51)</f>
        <v>16.95</v>
      </c>
      <c r="CW51" s="4">
        <f t="shared" si="118"/>
        <v>16.95</v>
      </c>
      <c r="CX51" s="4">
        <f t="shared" si="118"/>
        <v>20.606250000000003</v>
      </c>
      <c r="CY51" s="4">
        <f t="shared" si="118"/>
        <v>20.606250000000003</v>
      </c>
      <c r="CZ51" s="4">
        <f t="shared" si="118"/>
        <v>2.1000000000000005</v>
      </c>
      <c r="DA51" s="4">
        <f t="shared" si="118"/>
        <v>2.1000000000000005</v>
      </c>
      <c r="DB51" s="4">
        <f t="shared" si="118"/>
        <v>2.1000000000000005</v>
      </c>
      <c r="DC51" s="4">
        <f t="shared" si="118"/>
        <v>20.831249999999997</v>
      </c>
      <c r="DD51" s="4">
        <f t="shared" si="118"/>
        <v>20.831249999999997</v>
      </c>
      <c r="DE51" s="4">
        <f t="shared" si="118"/>
        <v>3.6937500000000005</v>
      </c>
      <c r="DF51" s="4">
        <f t="shared" si="118"/>
        <v>3.6937500000000005</v>
      </c>
      <c r="DG51" s="4">
        <f t="shared" si="118"/>
        <v>10.131250000000012</v>
      </c>
      <c r="DH51" s="4">
        <f t="shared" si="118"/>
        <v>10.131250000000012</v>
      </c>
      <c r="DI51" s="4">
        <f t="shared" si="118"/>
        <v>10.131250000000012</v>
      </c>
      <c r="DJ51" s="4">
        <f t="shared" si="118"/>
        <v>10.131250000000012</v>
      </c>
      <c r="DK51" s="4">
        <f t="shared" si="118"/>
        <v>10.131250000000012</v>
      </c>
      <c r="DL51" s="4">
        <f t="shared" si="118"/>
        <v>10.131250000000012</v>
      </c>
      <c r="DM51" s="4">
        <f t="shared" si="118"/>
        <v>20.475000000000001</v>
      </c>
      <c r="DN51" s="4">
        <f t="shared" si="118"/>
        <v>20.475000000000001</v>
      </c>
      <c r="DO51" s="4">
        <f t="shared" si="118"/>
        <v>8.1</v>
      </c>
      <c r="DP51" s="4">
        <f t="shared" si="118"/>
        <v>8.1</v>
      </c>
      <c r="DQ51" s="4">
        <f t="shared" si="118"/>
        <v>8.1</v>
      </c>
      <c r="DR51" s="4">
        <f t="shared" si="118"/>
        <v>8.1</v>
      </c>
      <c r="DS51" s="4">
        <f t="shared" si="118"/>
        <v>8.1</v>
      </c>
      <c r="DT51" s="4">
        <f t="shared" si="118"/>
        <v>8.1</v>
      </c>
      <c r="DU51" s="4">
        <f t="shared" si="118"/>
        <v>8.1</v>
      </c>
      <c r="DV51" s="4">
        <f t="shared" si="118"/>
        <v>8.1</v>
      </c>
      <c r="DW51" s="4">
        <f t="shared" si="118"/>
        <v>8.1</v>
      </c>
      <c r="DX51" s="4">
        <f t="shared" si="118"/>
        <v>8.1</v>
      </c>
      <c r="DY51" s="4">
        <f t="shared" si="118"/>
        <v>8.1</v>
      </c>
      <c r="DZ51" s="4">
        <f t="shared" si="118"/>
        <v>8.9437500000000014</v>
      </c>
      <c r="EA51" s="4">
        <f t="shared" si="118"/>
        <v>8.9437500000000014</v>
      </c>
      <c r="EB51" s="4">
        <f t="shared" ref="EB51:FG51" si="119">IF(ISNUMBER(EB45),EB45*1.5,EA51)</f>
        <v>8.9437500000000014</v>
      </c>
      <c r="EC51" s="4">
        <f t="shared" si="119"/>
        <v>8.9437500000000014</v>
      </c>
      <c r="ED51" s="4">
        <f t="shared" si="119"/>
        <v>8.9437500000000014</v>
      </c>
      <c r="EE51" s="4">
        <f t="shared" si="119"/>
        <v>8.9437500000000014</v>
      </c>
      <c r="EF51" s="4">
        <f t="shared" si="119"/>
        <v>8.9437500000000014</v>
      </c>
      <c r="EG51" s="4">
        <f t="shared" si="119"/>
        <v>8.9437500000000014</v>
      </c>
      <c r="EH51" s="4">
        <f t="shared" si="119"/>
        <v>4.6312500000000005</v>
      </c>
      <c r="EI51" s="4">
        <f t="shared" si="119"/>
        <v>4.6312500000000005</v>
      </c>
      <c r="EJ51" s="4">
        <f t="shared" si="119"/>
        <v>4.6312500000000005</v>
      </c>
      <c r="EK51" s="4">
        <f t="shared" si="119"/>
        <v>4.6312500000000005</v>
      </c>
      <c r="EL51" s="4">
        <f t="shared" si="119"/>
        <v>4.6312500000000005</v>
      </c>
      <c r="EM51" s="4">
        <f t="shared" si="119"/>
        <v>4.6312500000000005</v>
      </c>
      <c r="EN51" s="4">
        <f t="shared" si="119"/>
        <v>4.6312500000000005</v>
      </c>
      <c r="EO51" s="4">
        <f t="shared" si="119"/>
        <v>4.6312500000000005</v>
      </c>
      <c r="EP51" s="4">
        <f t="shared" si="119"/>
        <v>4.6312500000000005</v>
      </c>
      <c r="EQ51" s="4">
        <f t="shared" si="119"/>
        <v>4.6312500000000005</v>
      </c>
      <c r="ER51" s="4">
        <f t="shared" si="119"/>
        <v>4.6312500000000005</v>
      </c>
      <c r="ES51" s="4">
        <f t="shared" si="119"/>
        <v>4.6312500000000005</v>
      </c>
      <c r="ET51" s="4">
        <f t="shared" si="119"/>
        <v>4.6312500000000005</v>
      </c>
      <c r="EU51" s="4">
        <f t="shared" si="119"/>
        <v>4.6312500000000005</v>
      </c>
      <c r="EV51" s="4">
        <f t="shared" si="119"/>
        <v>4.6312500000000005</v>
      </c>
      <c r="EW51" s="4">
        <f t="shared" si="119"/>
        <v>4.6312500000000005</v>
      </c>
      <c r="EX51" s="4">
        <f t="shared" si="119"/>
        <v>4.6312500000000005</v>
      </c>
      <c r="EY51" s="4">
        <f t="shared" si="119"/>
        <v>4.6312500000000005</v>
      </c>
      <c r="EZ51" s="4">
        <f t="shared" si="119"/>
        <v>4.6312500000000005</v>
      </c>
      <c r="FA51" s="4">
        <f t="shared" si="119"/>
        <v>4.6312500000000005</v>
      </c>
      <c r="FB51" s="4">
        <f t="shared" si="119"/>
        <v>4.6312500000000005</v>
      </c>
      <c r="FC51" s="4">
        <f t="shared" si="119"/>
        <v>4.6312500000000005</v>
      </c>
      <c r="FD51" s="4">
        <f t="shared" si="119"/>
        <v>4.6312500000000005</v>
      </c>
      <c r="FE51" s="4">
        <f t="shared" si="119"/>
        <v>4.6312500000000005</v>
      </c>
      <c r="FF51" s="4">
        <f t="shared" si="119"/>
        <v>4.6312500000000005</v>
      </c>
      <c r="FG51" s="4">
        <f t="shared" si="119"/>
        <v>4.6312500000000005</v>
      </c>
      <c r="FH51" s="4">
        <f t="shared" ref="FH51:FS51" si="120">IF(ISNUMBER(FH45),FH45*1.5,FG51)</f>
        <v>-0.84375</v>
      </c>
      <c r="FI51" s="4">
        <f t="shared" si="120"/>
        <v>-0.84375</v>
      </c>
      <c r="FJ51" s="4">
        <f t="shared" si="120"/>
        <v>-0.84375</v>
      </c>
      <c r="FK51" s="4">
        <f t="shared" si="120"/>
        <v>-0.84375</v>
      </c>
      <c r="FL51" s="4">
        <f t="shared" si="120"/>
        <v>-0.84375</v>
      </c>
      <c r="FM51" s="4">
        <f t="shared" si="120"/>
        <v>-0.84375</v>
      </c>
      <c r="FN51" s="4">
        <f t="shared" si="120"/>
        <v>-0.84375</v>
      </c>
      <c r="FO51" s="4">
        <f t="shared" si="120"/>
        <v>-0.84375</v>
      </c>
      <c r="FP51" s="4">
        <f t="shared" si="120"/>
        <v>-0.84375</v>
      </c>
      <c r="FQ51" s="4">
        <f t="shared" si="120"/>
        <v>-0.84375</v>
      </c>
      <c r="FR51" s="4">
        <f t="shared" si="120"/>
        <v>-0.84375</v>
      </c>
      <c r="FS51" s="4">
        <f t="shared" si="120"/>
        <v>-0.84375</v>
      </c>
    </row>
    <row r="52" spans="1:175" s="4" customFormat="1" x14ac:dyDescent="0.25">
      <c r="A52" s="4" t="s">
        <v>28</v>
      </c>
      <c r="B52" s="12" t="s">
        <v>8</v>
      </c>
      <c r="C52" s="4">
        <f>IF(C46&gt;0,C46*3,0)</f>
        <v>0</v>
      </c>
      <c r="D52" s="4">
        <f t="shared" ref="D52:AI52" si="121">IF(ISNUMBER(D46),D46*3,C52)</f>
        <v>0</v>
      </c>
      <c r="E52" s="4">
        <f t="shared" si="121"/>
        <v>0</v>
      </c>
      <c r="F52" s="4">
        <f t="shared" si="121"/>
        <v>0</v>
      </c>
      <c r="G52" s="4">
        <f t="shared" si="121"/>
        <v>0</v>
      </c>
      <c r="H52" s="4">
        <f t="shared" si="121"/>
        <v>0</v>
      </c>
      <c r="I52" s="4">
        <f t="shared" si="121"/>
        <v>0</v>
      </c>
      <c r="J52" s="4">
        <f t="shared" si="121"/>
        <v>0</v>
      </c>
      <c r="K52" s="4">
        <f t="shared" si="121"/>
        <v>0</v>
      </c>
      <c r="L52" s="4">
        <f t="shared" si="121"/>
        <v>0</v>
      </c>
      <c r="M52" s="4">
        <f t="shared" si="121"/>
        <v>0</v>
      </c>
      <c r="N52" s="4">
        <f t="shared" si="121"/>
        <v>0</v>
      </c>
      <c r="O52" s="4">
        <f t="shared" si="121"/>
        <v>0</v>
      </c>
      <c r="P52" s="4">
        <f t="shared" si="121"/>
        <v>0</v>
      </c>
      <c r="Q52" s="4">
        <f t="shared" si="121"/>
        <v>0</v>
      </c>
      <c r="R52" s="4">
        <f t="shared" si="121"/>
        <v>0</v>
      </c>
      <c r="S52" s="4">
        <f t="shared" si="121"/>
        <v>0</v>
      </c>
      <c r="T52" s="4">
        <f t="shared" si="121"/>
        <v>0</v>
      </c>
      <c r="U52" s="4">
        <f t="shared" si="121"/>
        <v>0</v>
      </c>
      <c r="V52" s="4">
        <f t="shared" si="121"/>
        <v>0</v>
      </c>
      <c r="W52" s="4">
        <f t="shared" si="121"/>
        <v>0</v>
      </c>
      <c r="X52" s="4">
        <f t="shared" si="121"/>
        <v>0</v>
      </c>
      <c r="Y52" s="4">
        <f t="shared" si="121"/>
        <v>0</v>
      </c>
      <c r="Z52" s="4">
        <f t="shared" si="121"/>
        <v>0</v>
      </c>
      <c r="AA52" s="4">
        <f t="shared" si="121"/>
        <v>18.994172929258575</v>
      </c>
      <c r="AB52" s="4">
        <f t="shared" si="121"/>
        <v>18.994172929258575</v>
      </c>
      <c r="AC52" s="4">
        <f t="shared" si="121"/>
        <v>18.994172929258575</v>
      </c>
      <c r="AD52" s="4">
        <f t="shared" si="121"/>
        <v>18.994172929258575</v>
      </c>
      <c r="AE52" s="4">
        <f t="shared" si="121"/>
        <v>6.6954043657983755</v>
      </c>
      <c r="AF52" s="4">
        <f t="shared" si="121"/>
        <v>6.6954043657983755</v>
      </c>
      <c r="AG52" s="4">
        <f t="shared" si="121"/>
        <v>10.680238511985674</v>
      </c>
      <c r="AH52" s="4">
        <f t="shared" si="121"/>
        <v>10.680238511985674</v>
      </c>
      <c r="AI52" s="4">
        <f t="shared" si="121"/>
        <v>0.45515483465249851</v>
      </c>
      <c r="AJ52" s="4">
        <f t="shared" ref="AJ52:BO52" si="122">IF(ISNUMBER(AJ46),AJ46*3,AI52)</f>
        <v>0.45515483465249851</v>
      </c>
      <c r="AK52" s="4">
        <f t="shared" si="122"/>
        <v>0.45515483465249851</v>
      </c>
      <c r="AL52" s="4">
        <f t="shared" si="122"/>
        <v>0.45515483465249851</v>
      </c>
      <c r="AM52" s="4">
        <f t="shared" si="122"/>
        <v>0.45515483465249851</v>
      </c>
      <c r="AN52" s="4">
        <f t="shared" si="122"/>
        <v>16.186066673772451</v>
      </c>
      <c r="AO52" s="4">
        <f t="shared" si="122"/>
        <v>16.186066673772451</v>
      </c>
      <c r="AP52" s="4">
        <f t="shared" si="122"/>
        <v>2.8963170453738005</v>
      </c>
      <c r="AQ52" s="4">
        <f t="shared" si="122"/>
        <v>2.8963170453738005</v>
      </c>
      <c r="AR52" s="4">
        <f t="shared" si="122"/>
        <v>2.8963170453738005</v>
      </c>
      <c r="AS52" s="4">
        <f t="shared" si="122"/>
        <v>2.8963170453738005</v>
      </c>
      <c r="AT52" s="4">
        <f t="shared" si="122"/>
        <v>18.976312895215276</v>
      </c>
      <c r="AU52" s="4">
        <f t="shared" si="122"/>
        <v>18.976312895215276</v>
      </c>
      <c r="AV52" s="4">
        <f t="shared" si="122"/>
        <v>7.2077221752216012</v>
      </c>
      <c r="AW52" s="4">
        <f t="shared" si="122"/>
        <v>7.2077221752216012</v>
      </c>
      <c r="AX52" s="4">
        <f t="shared" si="122"/>
        <v>7.2077221752216012</v>
      </c>
      <c r="AY52" s="4">
        <f t="shared" si="122"/>
        <v>25.405653885498602</v>
      </c>
      <c r="AZ52" s="4">
        <f t="shared" si="122"/>
        <v>25.405653885498602</v>
      </c>
      <c r="BA52" s="4">
        <f t="shared" si="122"/>
        <v>12.874261299250275</v>
      </c>
      <c r="BB52" s="4">
        <f t="shared" si="122"/>
        <v>12.874261299250275</v>
      </c>
      <c r="BC52" s="4">
        <f t="shared" si="122"/>
        <v>25.964021139735372</v>
      </c>
      <c r="BD52" s="4">
        <f t="shared" si="122"/>
        <v>25.964021139735372</v>
      </c>
      <c r="BE52" s="4">
        <f t="shared" si="122"/>
        <v>25.964021139735372</v>
      </c>
      <c r="BF52" s="4">
        <f t="shared" si="122"/>
        <v>25.964021139735372</v>
      </c>
      <c r="BG52" s="4">
        <f t="shared" si="122"/>
        <v>25.964021139735372</v>
      </c>
      <c r="BH52" s="4">
        <f t="shared" si="122"/>
        <v>23.658085527891075</v>
      </c>
      <c r="BI52" s="4">
        <f t="shared" si="122"/>
        <v>23.658085527891075</v>
      </c>
      <c r="BJ52" s="4">
        <f t="shared" si="122"/>
        <v>7.6424007093849751</v>
      </c>
      <c r="BK52" s="4">
        <f t="shared" si="122"/>
        <v>7.6424007093849751</v>
      </c>
      <c r="BL52" s="4">
        <f t="shared" si="122"/>
        <v>7.6424007093849751</v>
      </c>
      <c r="BM52" s="4">
        <f t="shared" si="122"/>
        <v>16.793138617671101</v>
      </c>
      <c r="BN52" s="4">
        <f t="shared" si="122"/>
        <v>19.847061428925826</v>
      </c>
      <c r="BO52" s="4">
        <f t="shared" si="122"/>
        <v>19.847061428925826</v>
      </c>
      <c r="BP52" s="4">
        <f t="shared" ref="BP52:CU52" si="123">IF(ISNUMBER(BP46),BP46*3,BO52)</f>
        <v>3.0527045797753498</v>
      </c>
      <c r="BQ52" s="4">
        <f t="shared" si="123"/>
        <v>11.497497502352102</v>
      </c>
      <c r="BR52" s="4">
        <f t="shared" si="123"/>
        <v>11.497497502352102</v>
      </c>
      <c r="BS52" s="4">
        <f t="shared" si="123"/>
        <v>11.497497502352102</v>
      </c>
      <c r="BT52" s="4">
        <f t="shared" si="123"/>
        <v>11.497497502352102</v>
      </c>
      <c r="BU52" s="4">
        <f t="shared" si="123"/>
        <v>11.497497502352102</v>
      </c>
      <c r="BV52" s="4">
        <f t="shared" si="123"/>
        <v>24.256790657911722</v>
      </c>
      <c r="BW52" s="4">
        <f t="shared" si="123"/>
        <v>24.256790657911722</v>
      </c>
      <c r="BX52" s="4">
        <f t="shared" si="123"/>
        <v>1.5691306906116758</v>
      </c>
      <c r="BY52" s="4">
        <f t="shared" si="123"/>
        <v>1.5691306906116758</v>
      </c>
      <c r="BZ52" s="4">
        <f t="shared" si="123"/>
        <v>1.5691306906116758</v>
      </c>
      <c r="CA52" s="4">
        <f t="shared" si="123"/>
        <v>16.366557666501002</v>
      </c>
      <c r="CB52" s="4">
        <f t="shared" si="123"/>
        <v>16.366557666501002</v>
      </c>
      <c r="CC52" s="4">
        <f t="shared" si="123"/>
        <v>0.53636979242047644</v>
      </c>
      <c r="CD52" s="4">
        <f t="shared" si="123"/>
        <v>0.53636979242047644</v>
      </c>
      <c r="CE52" s="4">
        <f t="shared" si="123"/>
        <v>9.779182479606451</v>
      </c>
      <c r="CF52" s="4">
        <f t="shared" si="123"/>
        <v>9.779182479606451</v>
      </c>
      <c r="CG52" s="4">
        <f t="shared" si="123"/>
        <v>9.779182479606451</v>
      </c>
      <c r="CH52" s="4">
        <f t="shared" si="123"/>
        <v>9.779182479606451</v>
      </c>
      <c r="CI52" s="4">
        <f t="shared" si="123"/>
        <v>9.779182479606451</v>
      </c>
      <c r="CJ52" s="4">
        <f t="shared" si="123"/>
        <v>6.7054240442417985</v>
      </c>
      <c r="CK52" s="4">
        <f t="shared" si="123"/>
        <v>6.7054240442417985</v>
      </c>
      <c r="CL52" s="4">
        <f t="shared" si="123"/>
        <v>-1.8619515748315489</v>
      </c>
      <c r="CM52" s="4">
        <f t="shared" si="123"/>
        <v>-1.8619515748315489</v>
      </c>
      <c r="CN52" s="4">
        <f t="shared" si="123"/>
        <v>-1.8619515748315489</v>
      </c>
      <c r="CO52" s="4">
        <f t="shared" si="123"/>
        <v>18.229001639064304</v>
      </c>
      <c r="CP52" s="4">
        <f t="shared" si="123"/>
        <v>18.229001639064304</v>
      </c>
      <c r="CQ52" s="4">
        <f t="shared" si="123"/>
        <v>-1.7874614316051751</v>
      </c>
      <c r="CR52" s="4">
        <f t="shared" si="123"/>
        <v>-1.7874614316051751</v>
      </c>
      <c r="CS52" s="4">
        <f t="shared" si="123"/>
        <v>4.3051786280749518</v>
      </c>
      <c r="CT52" s="4">
        <f t="shared" si="123"/>
        <v>4.3051786280749518</v>
      </c>
      <c r="CU52" s="4">
        <f t="shared" si="123"/>
        <v>4.3051786280749518</v>
      </c>
      <c r="CV52" s="4">
        <f t="shared" ref="CV52:EA52" si="124">IF(ISNUMBER(CV46),CV46*3,CU52)</f>
        <v>4.3051786280749518</v>
      </c>
      <c r="CW52" s="4">
        <f t="shared" si="124"/>
        <v>4.3051786280749518</v>
      </c>
      <c r="CX52" s="4">
        <f t="shared" si="124"/>
        <v>26.339475325766621</v>
      </c>
      <c r="CY52" s="4">
        <f t="shared" si="124"/>
        <v>26.339475325766621</v>
      </c>
      <c r="CZ52" s="4">
        <f t="shared" si="124"/>
        <v>7.5023334168558762</v>
      </c>
      <c r="DA52" s="4">
        <f t="shared" si="124"/>
        <v>7.5023334168558762</v>
      </c>
      <c r="DB52" s="4">
        <f t="shared" si="124"/>
        <v>7.5023334168558762</v>
      </c>
      <c r="DC52" s="4">
        <f t="shared" si="124"/>
        <v>21.223881699538349</v>
      </c>
      <c r="DD52" s="4">
        <f t="shared" si="124"/>
        <v>21.223881699538349</v>
      </c>
      <c r="DE52" s="4">
        <f t="shared" si="124"/>
        <v>11.097405984126976</v>
      </c>
      <c r="DF52" s="4">
        <f t="shared" si="124"/>
        <v>11.097405984126976</v>
      </c>
      <c r="DG52" s="4">
        <f t="shared" si="124"/>
        <v>19.104013466315848</v>
      </c>
      <c r="DH52" s="4">
        <f t="shared" si="124"/>
        <v>19.104013466315848</v>
      </c>
      <c r="DI52" s="4">
        <f t="shared" si="124"/>
        <v>19.104013466315848</v>
      </c>
      <c r="DJ52" s="4">
        <f t="shared" si="124"/>
        <v>19.104013466315848</v>
      </c>
      <c r="DK52" s="4">
        <f t="shared" si="124"/>
        <v>19.104013466315848</v>
      </c>
      <c r="DL52" s="4">
        <f t="shared" si="124"/>
        <v>19.104013466315848</v>
      </c>
      <c r="DM52" s="4">
        <f t="shared" si="124"/>
        <v>29.188366823318702</v>
      </c>
      <c r="DN52" s="4">
        <f t="shared" si="124"/>
        <v>29.188366823318702</v>
      </c>
      <c r="DO52" s="4">
        <f t="shared" si="124"/>
        <v>17.336540293427699</v>
      </c>
      <c r="DP52" s="4">
        <f t="shared" si="124"/>
        <v>17.336540293427699</v>
      </c>
      <c r="DQ52" s="4">
        <f t="shared" si="124"/>
        <v>17.336540293427699</v>
      </c>
      <c r="DR52" s="4">
        <f t="shared" si="124"/>
        <v>17.336540293427699</v>
      </c>
      <c r="DS52" s="4">
        <f t="shared" si="124"/>
        <v>17.336540293427699</v>
      </c>
      <c r="DT52" s="4">
        <f t="shared" si="124"/>
        <v>17.336540293427699</v>
      </c>
      <c r="DU52" s="4">
        <f t="shared" si="124"/>
        <v>17.336540293427699</v>
      </c>
      <c r="DV52" s="4">
        <f t="shared" si="124"/>
        <v>17.336540293427699</v>
      </c>
      <c r="DW52" s="4">
        <f t="shared" si="124"/>
        <v>17.336540293427699</v>
      </c>
      <c r="DX52" s="4">
        <f t="shared" si="124"/>
        <v>17.336540293427699</v>
      </c>
      <c r="DY52" s="4">
        <f t="shared" si="124"/>
        <v>17.336540293427699</v>
      </c>
      <c r="DZ52" s="4">
        <f t="shared" si="124"/>
        <v>1.9441099237631256</v>
      </c>
      <c r="EA52" s="4">
        <f t="shared" si="124"/>
        <v>1.9441099237631256</v>
      </c>
      <c r="EB52" s="4">
        <f t="shared" ref="EB52:FG52" si="125">IF(ISNUMBER(EB46),EB46*3,EA52)</f>
        <v>1.9441099237631256</v>
      </c>
      <c r="EC52" s="4">
        <f t="shared" si="125"/>
        <v>1.9441099237631256</v>
      </c>
      <c r="ED52" s="4">
        <f t="shared" si="125"/>
        <v>1.9441099237631256</v>
      </c>
      <c r="EE52" s="4">
        <f t="shared" si="125"/>
        <v>1.9441099237631256</v>
      </c>
      <c r="EF52" s="4">
        <f t="shared" si="125"/>
        <v>1.9441099237631256</v>
      </c>
      <c r="EG52" s="4">
        <f t="shared" si="125"/>
        <v>1.9441099237631256</v>
      </c>
      <c r="EH52" s="4">
        <f t="shared" si="125"/>
        <v>0.57139526896312809</v>
      </c>
      <c r="EI52" s="4">
        <f t="shared" si="125"/>
        <v>0.57139526896312809</v>
      </c>
      <c r="EJ52" s="4">
        <f t="shared" si="125"/>
        <v>0.57139526896312809</v>
      </c>
      <c r="EK52" s="4">
        <f t="shared" si="125"/>
        <v>0.57139526896312809</v>
      </c>
      <c r="EL52" s="4">
        <f t="shared" si="125"/>
        <v>0.57139526896312809</v>
      </c>
      <c r="EM52" s="4">
        <f t="shared" si="125"/>
        <v>0.57139526896312809</v>
      </c>
      <c r="EN52" s="4">
        <f t="shared" si="125"/>
        <v>0.57139526896312809</v>
      </c>
      <c r="EO52" s="4">
        <f t="shared" si="125"/>
        <v>0.57139526896312809</v>
      </c>
      <c r="EP52" s="4">
        <f t="shared" si="125"/>
        <v>0.57139526896312809</v>
      </c>
      <c r="EQ52" s="4">
        <f t="shared" si="125"/>
        <v>0.57139526896312809</v>
      </c>
      <c r="ER52" s="4">
        <f t="shared" si="125"/>
        <v>0.57139526896312809</v>
      </c>
      <c r="ES52" s="4">
        <f t="shared" si="125"/>
        <v>0.57139526896312809</v>
      </c>
      <c r="ET52" s="4">
        <f t="shared" si="125"/>
        <v>0.57139526896312809</v>
      </c>
      <c r="EU52" s="4">
        <f t="shared" si="125"/>
        <v>0.57139526896312809</v>
      </c>
      <c r="EV52" s="4">
        <f t="shared" si="125"/>
        <v>0.57139526896312809</v>
      </c>
      <c r="EW52" s="4">
        <f t="shared" si="125"/>
        <v>0.57139526896312809</v>
      </c>
      <c r="EX52" s="4">
        <f t="shared" si="125"/>
        <v>0.57139526896312809</v>
      </c>
      <c r="EY52" s="4">
        <f t="shared" si="125"/>
        <v>0.57139526896312809</v>
      </c>
      <c r="EZ52" s="4">
        <f t="shared" si="125"/>
        <v>0.57139526896312809</v>
      </c>
      <c r="FA52" s="4">
        <f t="shared" si="125"/>
        <v>0.57139526896312809</v>
      </c>
      <c r="FB52" s="4">
        <f t="shared" si="125"/>
        <v>0.57139526896312809</v>
      </c>
      <c r="FC52" s="4">
        <f t="shared" si="125"/>
        <v>0.57139526896312809</v>
      </c>
      <c r="FD52" s="4">
        <f t="shared" si="125"/>
        <v>0.57139526896312809</v>
      </c>
      <c r="FE52" s="4">
        <f t="shared" si="125"/>
        <v>0.57139526896312809</v>
      </c>
      <c r="FF52" s="4">
        <f t="shared" si="125"/>
        <v>0.57139526896312809</v>
      </c>
      <c r="FG52" s="4">
        <f t="shared" si="125"/>
        <v>0.57139526896312809</v>
      </c>
      <c r="FH52" s="4">
        <f t="shared" ref="FH52:FS52" si="126">IF(ISNUMBER(FH46),FH46*3,FG52)</f>
        <v>2.5332593325585764</v>
      </c>
      <c r="FI52" s="4">
        <f t="shared" si="126"/>
        <v>2.5332593325585764</v>
      </c>
      <c r="FJ52" s="4">
        <f t="shared" si="126"/>
        <v>2.5332593325585764</v>
      </c>
      <c r="FK52" s="4">
        <f t="shared" si="126"/>
        <v>2.5332593325585764</v>
      </c>
      <c r="FL52" s="4">
        <f t="shared" si="126"/>
        <v>2.5332593325585764</v>
      </c>
      <c r="FM52" s="4">
        <f t="shared" si="126"/>
        <v>2.5332593325585764</v>
      </c>
      <c r="FN52" s="4">
        <f t="shared" si="126"/>
        <v>2.5332593325585764</v>
      </c>
      <c r="FO52" s="4">
        <f t="shared" si="126"/>
        <v>2.5332593325585764</v>
      </c>
      <c r="FP52" s="4">
        <f t="shared" si="126"/>
        <v>2.5332593325585764</v>
      </c>
      <c r="FQ52" s="4">
        <f t="shared" si="126"/>
        <v>2.5332593325585764</v>
      </c>
      <c r="FR52" s="4">
        <f t="shared" si="126"/>
        <v>2.5332593325585764</v>
      </c>
      <c r="FS52" s="4">
        <f t="shared" si="126"/>
        <v>2.5332593325585764</v>
      </c>
    </row>
    <row r="53" spans="1:175" s="4" customFormat="1" x14ac:dyDescent="0.25">
      <c r="A53" s="4" t="s">
        <v>29</v>
      </c>
      <c r="B53" s="12" t="s">
        <v>8</v>
      </c>
      <c r="C53" s="4">
        <f>IF(C47&gt;0,C47*3,0)</f>
        <v>0</v>
      </c>
      <c r="D53" s="4">
        <f t="shared" ref="D53:AI53" si="127">IF(ISNUMBER(D47),D47*3,C53)</f>
        <v>0</v>
      </c>
      <c r="E53" s="4">
        <f t="shared" si="127"/>
        <v>0</v>
      </c>
      <c r="F53" s="4">
        <f t="shared" si="127"/>
        <v>0</v>
      </c>
      <c r="G53" s="4">
        <f t="shared" si="127"/>
        <v>0</v>
      </c>
      <c r="H53" s="4">
        <f t="shared" si="127"/>
        <v>0</v>
      </c>
      <c r="I53" s="4">
        <f t="shared" si="127"/>
        <v>0</v>
      </c>
      <c r="J53" s="4">
        <f t="shared" si="127"/>
        <v>0</v>
      </c>
      <c r="K53" s="4">
        <f t="shared" si="127"/>
        <v>0</v>
      </c>
      <c r="L53" s="4">
        <f t="shared" si="127"/>
        <v>0</v>
      </c>
      <c r="M53" s="4">
        <f t="shared" si="127"/>
        <v>0</v>
      </c>
      <c r="N53" s="4">
        <f t="shared" si="127"/>
        <v>0</v>
      </c>
      <c r="O53" s="4">
        <f t="shared" si="127"/>
        <v>0</v>
      </c>
      <c r="P53" s="4">
        <f t="shared" si="127"/>
        <v>0</v>
      </c>
      <c r="Q53" s="4">
        <f t="shared" si="127"/>
        <v>0</v>
      </c>
      <c r="R53" s="4">
        <f t="shared" si="127"/>
        <v>0</v>
      </c>
      <c r="S53" s="4">
        <f t="shared" si="127"/>
        <v>0</v>
      </c>
      <c r="T53" s="4">
        <f t="shared" si="127"/>
        <v>0</v>
      </c>
      <c r="U53" s="4">
        <f t="shared" si="127"/>
        <v>0</v>
      </c>
      <c r="V53" s="4">
        <f t="shared" si="127"/>
        <v>0</v>
      </c>
      <c r="W53" s="4">
        <f t="shared" si="127"/>
        <v>0</v>
      </c>
      <c r="X53" s="4">
        <f t="shared" si="127"/>
        <v>0</v>
      </c>
      <c r="Y53" s="4">
        <f t="shared" si="127"/>
        <v>0</v>
      </c>
      <c r="Z53" s="4">
        <f t="shared" si="127"/>
        <v>0</v>
      </c>
      <c r="AA53" s="4">
        <f t="shared" si="127"/>
        <v>9.3770542219471498</v>
      </c>
      <c r="AB53" s="4">
        <f t="shared" si="127"/>
        <v>9.3770542219471498</v>
      </c>
      <c r="AC53" s="4">
        <f t="shared" si="127"/>
        <v>9.3770542219471498</v>
      </c>
      <c r="AD53" s="4">
        <f t="shared" si="127"/>
        <v>9.3770542219471498</v>
      </c>
      <c r="AE53" s="4">
        <f t="shared" si="127"/>
        <v>8.2992016182624759</v>
      </c>
      <c r="AF53" s="4">
        <f t="shared" si="127"/>
        <v>8.2992016182624759</v>
      </c>
      <c r="AG53" s="4">
        <f t="shared" si="127"/>
        <v>9.6474528365612997</v>
      </c>
      <c r="AH53" s="4">
        <f t="shared" si="127"/>
        <v>9.6474528365612997</v>
      </c>
      <c r="AI53" s="4">
        <f t="shared" si="127"/>
        <v>6.116229240885076</v>
      </c>
      <c r="AJ53" s="4">
        <f t="shared" ref="AJ53:BO53" si="128">IF(ISNUMBER(AJ47),AJ47*3,AI53)</f>
        <v>6.116229240885076</v>
      </c>
      <c r="AK53" s="4">
        <f t="shared" si="128"/>
        <v>6.116229240885076</v>
      </c>
      <c r="AL53" s="4">
        <f t="shared" si="128"/>
        <v>6.116229240885076</v>
      </c>
      <c r="AM53" s="4">
        <f t="shared" si="128"/>
        <v>6.116229240885076</v>
      </c>
      <c r="AN53" s="4">
        <f t="shared" si="128"/>
        <v>3.0123939617247721</v>
      </c>
      <c r="AO53" s="4">
        <f t="shared" si="128"/>
        <v>3.0123939617247721</v>
      </c>
      <c r="AP53" s="4">
        <f t="shared" si="128"/>
        <v>1.3377157536413993</v>
      </c>
      <c r="AQ53" s="4">
        <f t="shared" si="128"/>
        <v>1.3377157536413993</v>
      </c>
      <c r="AR53" s="4">
        <f t="shared" si="128"/>
        <v>1.3377157536413993</v>
      </c>
      <c r="AS53" s="4">
        <f t="shared" si="128"/>
        <v>1.3377157536413993</v>
      </c>
      <c r="AT53" s="4">
        <f t="shared" si="128"/>
        <v>2.7377113829200495</v>
      </c>
      <c r="AU53" s="4">
        <f t="shared" si="128"/>
        <v>2.7377113829200495</v>
      </c>
      <c r="AV53" s="4">
        <f t="shared" si="128"/>
        <v>3.3507812444851521</v>
      </c>
      <c r="AW53" s="4">
        <f t="shared" si="128"/>
        <v>3.3507812444851521</v>
      </c>
      <c r="AX53" s="4">
        <f t="shared" si="128"/>
        <v>3.3507812444851521</v>
      </c>
      <c r="AY53" s="4">
        <f t="shared" si="128"/>
        <v>5.9042806686981759</v>
      </c>
      <c r="AZ53" s="4">
        <f t="shared" si="128"/>
        <v>5.9042806686981759</v>
      </c>
      <c r="BA53" s="4">
        <f t="shared" si="128"/>
        <v>5.57751996118935</v>
      </c>
      <c r="BB53" s="4">
        <f t="shared" si="128"/>
        <v>5.57751996118935</v>
      </c>
      <c r="BC53" s="4">
        <f t="shared" si="128"/>
        <v>8.4101016577556997</v>
      </c>
      <c r="BD53" s="4">
        <f t="shared" si="128"/>
        <v>8.4101016577556997</v>
      </c>
      <c r="BE53" s="4">
        <f t="shared" si="128"/>
        <v>8.4101016577556997</v>
      </c>
      <c r="BF53" s="4">
        <f t="shared" si="128"/>
        <v>8.4101016577556997</v>
      </c>
      <c r="BG53" s="4">
        <f t="shared" si="128"/>
        <v>8.4101016577556997</v>
      </c>
      <c r="BH53" s="4">
        <f t="shared" si="128"/>
        <v>6.3266661525155996</v>
      </c>
      <c r="BI53" s="4">
        <f t="shared" si="128"/>
        <v>6.3266661525155996</v>
      </c>
      <c r="BJ53" s="4">
        <f t="shared" si="128"/>
        <v>6.2137353475670256</v>
      </c>
      <c r="BK53" s="4">
        <f t="shared" si="128"/>
        <v>6.2137353475670256</v>
      </c>
      <c r="BL53" s="4">
        <f t="shared" si="128"/>
        <v>6.2137353475670256</v>
      </c>
      <c r="BM53" s="4">
        <f t="shared" si="128"/>
        <v>9.3430187319155031</v>
      </c>
      <c r="BN53" s="4">
        <f t="shared" si="128"/>
        <v>8.0896723614346513</v>
      </c>
      <c r="BO53" s="4">
        <f t="shared" si="128"/>
        <v>8.0896723614346513</v>
      </c>
      <c r="BP53" s="4">
        <f t="shared" ref="BP53:CU53" si="129">IF(ISNUMBER(BP47),BP47*3,BO53)</f>
        <v>6.5927162839693505</v>
      </c>
      <c r="BQ53" s="4">
        <f t="shared" si="129"/>
        <v>8.4556447010509483</v>
      </c>
      <c r="BR53" s="4">
        <f t="shared" si="129"/>
        <v>8.4556447010509483</v>
      </c>
      <c r="BS53" s="4">
        <f t="shared" si="129"/>
        <v>8.4556447010509483</v>
      </c>
      <c r="BT53" s="4">
        <f t="shared" si="129"/>
        <v>8.4556447010509483</v>
      </c>
      <c r="BU53" s="4">
        <f t="shared" si="129"/>
        <v>8.4556447010509483</v>
      </c>
      <c r="BV53" s="4">
        <f t="shared" si="129"/>
        <v>8.0347331548578023</v>
      </c>
      <c r="BW53" s="4">
        <f t="shared" si="129"/>
        <v>8.0347331548578023</v>
      </c>
      <c r="BX53" s="4">
        <f t="shared" si="129"/>
        <v>6.4281089231615987</v>
      </c>
      <c r="BY53" s="4">
        <f t="shared" si="129"/>
        <v>6.4281089231615987</v>
      </c>
      <c r="BZ53" s="4">
        <f t="shared" si="129"/>
        <v>6.4281089231615987</v>
      </c>
      <c r="CA53" s="4">
        <f t="shared" si="129"/>
        <v>8.9210998430163748</v>
      </c>
      <c r="CB53" s="4">
        <f t="shared" si="129"/>
        <v>8.9210998430163748</v>
      </c>
      <c r="CC53" s="4">
        <f t="shared" si="129"/>
        <v>0.42228041375310177</v>
      </c>
      <c r="CD53" s="4">
        <f t="shared" si="129"/>
        <v>0.42228041375310177</v>
      </c>
      <c r="CE53" s="4">
        <f t="shared" si="129"/>
        <v>4.0472666757936002</v>
      </c>
      <c r="CF53" s="4">
        <f t="shared" si="129"/>
        <v>4.0472666757936002</v>
      </c>
      <c r="CG53" s="4">
        <f t="shared" si="129"/>
        <v>4.0472666757936002</v>
      </c>
      <c r="CH53" s="4">
        <f t="shared" si="129"/>
        <v>4.0472666757936002</v>
      </c>
      <c r="CI53" s="4">
        <f t="shared" si="129"/>
        <v>4.0472666757936002</v>
      </c>
      <c r="CJ53" s="4">
        <f t="shared" si="129"/>
        <v>2.8953439795505256</v>
      </c>
      <c r="CK53" s="4">
        <f t="shared" si="129"/>
        <v>2.8953439795505256</v>
      </c>
      <c r="CL53" s="4">
        <f t="shared" si="129"/>
        <v>2.477552954701201</v>
      </c>
      <c r="CM53" s="4">
        <f t="shared" si="129"/>
        <v>2.477552954701201</v>
      </c>
      <c r="CN53" s="4">
        <f t="shared" si="129"/>
        <v>2.477552954701201</v>
      </c>
      <c r="CO53" s="4">
        <f t="shared" si="129"/>
        <v>4.9101565706350518</v>
      </c>
      <c r="CP53" s="4">
        <f t="shared" si="129"/>
        <v>4.9101565706350518</v>
      </c>
      <c r="CQ53" s="4">
        <f t="shared" si="129"/>
        <v>3.9953024685370497</v>
      </c>
      <c r="CR53" s="4">
        <f t="shared" si="129"/>
        <v>3.9953024685370497</v>
      </c>
      <c r="CS53" s="4">
        <f t="shared" si="129"/>
        <v>4.4957101642925235</v>
      </c>
      <c r="CT53" s="4">
        <f t="shared" si="129"/>
        <v>4.4957101642925235</v>
      </c>
      <c r="CU53" s="4">
        <f t="shared" si="129"/>
        <v>4.4957101642925235</v>
      </c>
      <c r="CV53" s="4">
        <f t="shared" ref="CV53:EA53" si="130">IF(ISNUMBER(CV47),CV47*3,CU53)</f>
        <v>4.4957101642925235</v>
      </c>
      <c r="CW53" s="4">
        <f t="shared" si="130"/>
        <v>4.4957101642925235</v>
      </c>
      <c r="CX53" s="4">
        <f t="shared" si="130"/>
        <v>10.011518949855976</v>
      </c>
      <c r="CY53" s="4">
        <f t="shared" si="130"/>
        <v>10.011518949855976</v>
      </c>
      <c r="CZ53" s="4">
        <f t="shared" si="130"/>
        <v>10.318393559088225</v>
      </c>
      <c r="DA53" s="4">
        <f t="shared" si="130"/>
        <v>10.318393559088225</v>
      </c>
      <c r="DB53" s="4">
        <f t="shared" si="130"/>
        <v>10.318393559088225</v>
      </c>
      <c r="DC53" s="4">
        <f t="shared" si="130"/>
        <v>12.285185987029651</v>
      </c>
      <c r="DD53" s="4">
        <f t="shared" si="130"/>
        <v>12.285185987029651</v>
      </c>
      <c r="DE53" s="4">
        <f t="shared" si="130"/>
        <v>12.362567207072775</v>
      </c>
      <c r="DF53" s="4">
        <f t="shared" si="130"/>
        <v>12.362567207072775</v>
      </c>
      <c r="DG53" s="4">
        <f t="shared" si="130"/>
        <v>13.6235613697944</v>
      </c>
      <c r="DH53" s="4">
        <f t="shared" si="130"/>
        <v>13.6235613697944</v>
      </c>
      <c r="DI53" s="4">
        <f t="shared" si="130"/>
        <v>13.6235613697944</v>
      </c>
      <c r="DJ53" s="4">
        <f t="shared" si="130"/>
        <v>13.6235613697944</v>
      </c>
      <c r="DK53" s="4">
        <f t="shared" si="130"/>
        <v>13.6235613697944</v>
      </c>
      <c r="DL53" s="4">
        <f t="shared" si="130"/>
        <v>13.6235613697944</v>
      </c>
      <c r="DM53" s="4">
        <f t="shared" si="130"/>
        <v>17.33052914112735</v>
      </c>
      <c r="DN53" s="4">
        <f t="shared" si="130"/>
        <v>17.33052914112735</v>
      </c>
      <c r="DO53" s="4">
        <f t="shared" si="130"/>
        <v>18.589199035479449</v>
      </c>
      <c r="DP53" s="4">
        <f t="shared" si="130"/>
        <v>18.589199035479449</v>
      </c>
      <c r="DQ53" s="4">
        <f t="shared" si="130"/>
        <v>18.589199035479449</v>
      </c>
      <c r="DR53" s="4">
        <f t="shared" si="130"/>
        <v>18.589199035479449</v>
      </c>
      <c r="DS53" s="4">
        <f t="shared" si="130"/>
        <v>18.589199035479449</v>
      </c>
      <c r="DT53" s="4">
        <f t="shared" si="130"/>
        <v>18.589199035479449</v>
      </c>
      <c r="DU53" s="4">
        <f t="shared" si="130"/>
        <v>18.589199035479449</v>
      </c>
      <c r="DV53" s="4">
        <f t="shared" si="130"/>
        <v>18.589199035479449</v>
      </c>
      <c r="DW53" s="4">
        <f t="shared" si="130"/>
        <v>18.589199035479449</v>
      </c>
      <c r="DX53" s="4">
        <f t="shared" si="130"/>
        <v>18.589199035479449</v>
      </c>
      <c r="DY53" s="4">
        <f t="shared" si="130"/>
        <v>18.589199035479449</v>
      </c>
      <c r="DZ53" s="4">
        <f t="shared" si="130"/>
        <v>3.6294394040010021</v>
      </c>
      <c r="EA53" s="4">
        <f t="shared" si="130"/>
        <v>3.6294394040010021</v>
      </c>
      <c r="EB53" s="4">
        <f t="shared" ref="EB53:FG53" si="131">IF(ISNUMBER(EB47),EB47*3,EA53)</f>
        <v>3.6294394040010021</v>
      </c>
      <c r="EC53" s="4">
        <f t="shared" si="131"/>
        <v>3.6294394040010021</v>
      </c>
      <c r="ED53" s="4">
        <f t="shared" si="131"/>
        <v>3.6294394040010021</v>
      </c>
      <c r="EE53" s="4">
        <f t="shared" si="131"/>
        <v>3.6294394040010021</v>
      </c>
      <c r="EF53" s="4">
        <f t="shared" si="131"/>
        <v>3.6294394040010021</v>
      </c>
      <c r="EG53" s="4">
        <f t="shared" si="131"/>
        <v>3.6294394040010021</v>
      </c>
      <c r="EH53" s="4">
        <f t="shared" si="131"/>
        <v>7.1216798609764522</v>
      </c>
      <c r="EI53" s="4">
        <f t="shared" si="131"/>
        <v>7.1216798609764522</v>
      </c>
      <c r="EJ53" s="4">
        <f t="shared" si="131"/>
        <v>7.1216798609764522</v>
      </c>
      <c r="EK53" s="4">
        <f t="shared" si="131"/>
        <v>7.1216798609764522</v>
      </c>
      <c r="EL53" s="4">
        <f t="shared" si="131"/>
        <v>7.1216798609764522</v>
      </c>
      <c r="EM53" s="4">
        <f t="shared" si="131"/>
        <v>7.1216798609764522</v>
      </c>
      <c r="EN53" s="4">
        <f t="shared" si="131"/>
        <v>7.1216798609764522</v>
      </c>
      <c r="EO53" s="4">
        <f t="shared" si="131"/>
        <v>7.1216798609764522</v>
      </c>
      <c r="EP53" s="4">
        <f t="shared" si="131"/>
        <v>7.1216798609764522</v>
      </c>
      <c r="EQ53" s="4">
        <f t="shared" si="131"/>
        <v>7.1216798609764522</v>
      </c>
      <c r="ER53" s="4">
        <f t="shared" si="131"/>
        <v>7.1216798609764522</v>
      </c>
      <c r="ES53" s="4">
        <f t="shared" si="131"/>
        <v>7.1216798609764522</v>
      </c>
      <c r="ET53" s="4">
        <f t="shared" si="131"/>
        <v>7.1216798609764522</v>
      </c>
      <c r="EU53" s="4">
        <f t="shared" si="131"/>
        <v>7.1216798609764522</v>
      </c>
      <c r="EV53" s="4">
        <f t="shared" si="131"/>
        <v>7.1216798609764522</v>
      </c>
      <c r="EW53" s="4">
        <f t="shared" si="131"/>
        <v>7.1216798609764522</v>
      </c>
      <c r="EX53" s="4">
        <f t="shared" si="131"/>
        <v>7.1216798609764522</v>
      </c>
      <c r="EY53" s="4">
        <f t="shared" si="131"/>
        <v>7.1216798609764522</v>
      </c>
      <c r="EZ53" s="4">
        <f t="shared" si="131"/>
        <v>7.1216798609764522</v>
      </c>
      <c r="FA53" s="4">
        <f t="shared" si="131"/>
        <v>7.1216798609764522</v>
      </c>
      <c r="FB53" s="4">
        <f t="shared" si="131"/>
        <v>7.1216798609764522</v>
      </c>
      <c r="FC53" s="4">
        <f t="shared" si="131"/>
        <v>7.1216798609764522</v>
      </c>
      <c r="FD53" s="4">
        <f t="shared" si="131"/>
        <v>7.1216798609764522</v>
      </c>
      <c r="FE53" s="4">
        <f t="shared" si="131"/>
        <v>7.1216798609764522</v>
      </c>
      <c r="FF53" s="4">
        <f t="shared" si="131"/>
        <v>7.1216798609764522</v>
      </c>
      <c r="FG53" s="4">
        <f t="shared" si="131"/>
        <v>7.1216798609764522</v>
      </c>
      <c r="FH53" s="4">
        <f t="shared" ref="FH53:FS53" si="132">IF(ISNUMBER(FH47),FH47*3,FG53)</f>
        <v>10.812744837576526</v>
      </c>
      <c r="FI53" s="4">
        <f t="shared" si="132"/>
        <v>10.812744837576526</v>
      </c>
      <c r="FJ53" s="4">
        <f t="shared" si="132"/>
        <v>10.812744837576526</v>
      </c>
      <c r="FK53" s="4">
        <f t="shared" si="132"/>
        <v>10.812744837576526</v>
      </c>
      <c r="FL53" s="4">
        <f t="shared" si="132"/>
        <v>10.812744837576526</v>
      </c>
      <c r="FM53" s="4">
        <f t="shared" si="132"/>
        <v>10.812744837576526</v>
      </c>
      <c r="FN53" s="4">
        <f t="shared" si="132"/>
        <v>10.812744837576526</v>
      </c>
      <c r="FO53" s="4">
        <f t="shared" si="132"/>
        <v>10.812744837576526</v>
      </c>
      <c r="FP53" s="4">
        <f t="shared" si="132"/>
        <v>10.812744837576526</v>
      </c>
      <c r="FQ53" s="4">
        <f t="shared" si="132"/>
        <v>10.812744837576526</v>
      </c>
      <c r="FR53" s="4">
        <f t="shared" si="132"/>
        <v>10.812744837576526</v>
      </c>
      <c r="FS53" s="4">
        <f t="shared" si="132"/>
        <v>10.812744837576526</v>
      </c>
    </row>
    <row r="54" spans="1:175" x14ac:dyDescent="0.25">
      <c r="A54" s="4" t="s">
        <v>30</v>
      </c>
      <c r="B54" s="12" t="s">
        <v>8</v>
      </c>
      <c r="C54" s="4">
        <f>IF(C48&gt;0,C48*3,0)</f>
        <v>0</v>
      </c>
      <c r="D54" s="4">
        <f t="shared" ref="D54:AI54" si="133">IF(ISNUMBER(D48),D48*3,C54)</f>
        <v>0</v>
      </c>
      <c r="E54" s="4">
        <f t="shared" si="133"/>
        <v>0</v>
      </c>
      <c r="F54" s="4">
        <f t="shared" si="133"/>
        <v>0</v>
      </c>
      <c r="G54" s="4">
        <f t="shared" si="133"/>
        <v>0</v>
      </c>
      <c r="H54" s="4">
        <f t="shared" si="133"/>
        <v>0</v>
      </c>
      <c r="I54" s="4">
        <f t="shared" si="133"/>
        <v>0</v>
      </c>
      <c r="J54" s="4">
        <f t="shared" si="133"/>
        <v>0</v>
      </c>
      <c r="K54" s="4">
        <f t="shared" si="133"/>
        <v>0</v>
      </c>
      <c r="L54" s="4">
        <f t="shared" si="133"/>
        <v>0</v>
      </c>
      <c r="M54" s="4">
        <f t="shared" si="133"/>
        <v>0</v>
      </c>
      <c r="N54" s="4">
        <f t="shared" si="133"/>
        <v>0</v>
      </c>
      <c r="O54" s="4">
        <f t="shared" si="133"/>
        <v>0</v>
      </c>
      <c r="P54" s="4">
        <f t="shared" si="133"/>
        <v>0</v>
      </c>
      <c r="Q54" s="4">
        <f t="shared" si="133"/>
        <v>0</v>
      </c>
      <c r="R54" s="4">
        <f t="shared" si="133"/>
        <v>0</v>
      </c>
      <c r="S54" s="4">
        <f t="shared" si="133"/>
        <v>0</v>
      </c>
      <c r="T54" s="4">
        <f t="shared" si="133"/>
        <v>0</v>
      </c>
      <c r="U54" s="4">
        <f t="shared" si="133"/>
        <v>0</v>
      </c>
      <c r="V54" s="4">
        <f t="shared" si="133"/>
        <v>0</v>
      </c>
      <c r="W54" s="4">
        <f t="shared" si="133"/>
        <v>0</v>
      </c>
      <c r="X54" s="4">
        <f t="shared" si="133"/>
        <v>0</v>
      </c>
      <c r="Y54" s="4">
        <f t="shared" si="133"/>
        <v>0</v>
      </c>
      <c r="Z54" s="4">
        <f t="shared" si="133"/>
        <v>0</v>
      </c>
      <c r="AA54" s="4">
        <f t="shared" si="133"/>
        <v>12.531433302497971</v>
      </c>
      <c r="AB54" s="4">
        <f t="shared" si="133"/>
        <v>12.531433302497971</v>
      </c>
      <c r="AC54" s="4">
        <f t="shared" si="133"/>
        <v>12.531433302497971</v>
      </c>
      <c r="AD54" s="4">
        <f t="shared" si="133"/>
        <v>12.531433302497971</v>
      </c>
      <c r="AE54" s="4">
        <f t="shared" si="133"/>
        <v>11.8390608534405</v>
      </c>
      <c r="AF54" s="4">
        <f t="shared" si="133"/>
        <v>11.8390608534405</v>
      </c>
      <c r="AG54" s="4">
        <f t="shared" si="133"/>
        <v>11.857744078763879</v>
      </c>
      <c r="AH54" s="4">
        <f t="shared" si="133"/>
        <v>11.857744078763879</v>
      </c>
      <c r="AI54" s="4">
        <f t="shared" si="133"/>
        <v>10.38099237419226</v>
      </c>
      <c r="AJ54" s="4">
        <f t="shared" ref="AJ54:BO54" si="134">IF(ISNUMBER(AJ48),AJ48*3,AI54)</f>
        <v>10.38099237419226</v>
      </c>
      <c r="AK54" s="4">
        <f t="shared" si="134"/>
        <v>10.38099237419226</v>
      </c>
      <c r="AL54" s="4">
        <f t="shared" si="134"/>
        <v>10.38099237419226</v>
      </c>
      <c r="AM54" s="4">
        <f t="shared" si="134"/>
        <v>10.38099237419226</v>
      </c>
      <c r="AN54" s="4">
        <f t="shared" si="134"/>
        <v>11.277652452739162</v>
      </c>
      <c r="AO54" s="4">
        <f t="shared" si="134"/>
        <v>11.277652452739162</v>
      </c>
      <c r="AP54" s="4">
        <f t="shared" si="134"/>
        <v>10.102498315333415</v>
      </c>
      <c r="AQ54" s="4">
        <f t="shared" si="134"/>
        <v>10.102498315333415</v>
      </c>
      <c r="AR54" s="4">
        <f t="shared" si="134"/>
        <v>10.102498315333415</v>
      </c>
      <c r="AS54" s="4">
        <f t="shared" si="134"/>
        <v>10.102498315333415</v>
      </c>
      <c r="AT54" s="4">
        <f t="shared" si="134"/>
        <v>9.6927561167497345</v>
      </c>
      <c r="AU54" s="4">
        <f t="shared" si="134"/>
        <v>9.6927561167497345</v>
      </c>
      <c r="AV54" s="4">
        <f t="shared" si="134"/>
        <v>8.7938449818620548</v>
      </c>
      <c r="AW54" s="4">
        <f t="shared" si="134"/>
        <v>8.7938449818620548</v>
      </c>
      <c r="AX54" s="4">
        <f t="shared" si="134"/>
        <v>8.7938449818620548</v>
      </c>
      <c r="AY54" s="4">
        <f t="shared" si="134"/>
        <v>10.466006671319349</v>
      </c>
      <c r="AZ54" s="4">
        <f t="shared" si="134"/>
        <v>10.466006671319349</v>
      </c>
      <c r="BA54" s="4">
        <f t="shared" si="134"/>
        <v>9.9099062950148618</v>
      </c>
      <c r="BB54" s="4">
        <f t="shared" si="134"/>
        <v>9.9099062950148618</v>
      </c>
      <c r="BC54" s="4">
        <f t="shared" si="134"/>
        <v>9.3611366003859224</v>
      </c>
      <c r="BD54" s="4">
        <f t="shared" si="134"/>
        <v>9.3611366003859224</v>
      </c>
      <c r="BE54" s="4">
        <f t="shared" si="134"/>
        <v>9.3611366003859224</v>
      </c>
      <c r="BF54" s="4">
        <f t="shared" si="134"/>
        <v>9.3611366003859224</v>
      </c>
      <c r="BG54" s="4">
        <f t="shared" si="134"/>
        <v>9.3611366003859224</v>
      </c>
      <c r="BH54" s="4">
        <f t="shared" si="134"/>
        <v>8.8188112388412918</v>
      </c>
      <c r="BI54" s="4">
        <f t="shared" si="134"/>
        <v>8.8188112388412918</v>
      </c>
      <c r="BJ54" s="4">
        <f t="shared" si="134"/>
        <v>9.6577103993741833</v>
      </c>
      <c r="BK54" s="4">
        <f t="shared" si="134"/>
        <v>9.6577103993741833</v>
      </c>
      <c r="BL54" s="4">
        <f t="shared" si="134"/>
        <v>9.6577103993741833</v>
      </c>
      <c r="BM54" s="4">
        <f t="shared" si="134"/>
        <v>10.759299757829771</v>
      </c>
      <c r="BN54" s="4">
        <f t="shared" si="134"/>
        <v>9.5956674964822213</v>
      </c>
      <c r="BO54" s="4">
        <f t="shared" si="134"/>
        <v>9.5956674964822213</v>
      </c>
      <c r="BP54" s="4">
        <f t="shared" ref="BP54:CU54" si="135">IF(ISNUMBER(BP48),BP48*3,BO54)</f>
        <v>9.0165254507676664</v>
      </c>
      <c r="BQ54" s="4">
        <f t="shared" si="135"/>
        <v>9.7068206298854705</v>
      </c>
      <c r="BR54" s="4">
        <f t="shared" si="135"/>
        <v>9.7068206298854705</v>
      </c>
      <c r="BS54" s="4">
        <f t="shared" si="135"/>
        <v>9.7068206298854705</v>
      </c>
      <c r="BT54" s="4">
        <f t="shared" si="135"/>
        <v>9.7068206298854705</v>
      </c>
      <c r="BU54" s="4">
        <f t="shared" si="135"/>
        <v>9.7068206298854705</v>
      </c>
      <c r="BV54" s="4">
        <f t="shared" si="135"/>
        <v>9.1325147810316167</v>
      </c>
      <c r="BW54" s="4">
        <f t="shared" si="135"/>
        <v>9.1325147810316167</v>
      </c>
      <c r="BX54" s="4">
        <f t="shared" si="135"/>
        <v>8.3556011425529775</v>
      </c>
      <c r="BY54" s="4">
        <f t="shared" si="135"/>
        <v>8.3556011425529775</v>
      </c>
      <c r="BZ54" s="4">
        <f t="shared" si="135"/>
        <v>8.3556011425529775</v>
      </c>
      <c r="CA54" s="4">
        <f t="shared" si="135"/>
        <v>9.6299715284631588</v>
      </c>
      <c r="CB54" s="4">
        <f t="shared" si="135"/>
        <v>9.6299715284631588</v>
      </c>
      <c r="CC54" s="4">
        <f t="shared" si="135"/>
        <v>3.4368497537181746</v>
      </c>
      <c r="CD54" s="4">
        <f t="shared" si="135"/>
        <v>3.4368497537181746</v>
      </c>
      <c r="CE54" s="4">
        <f t="shared" si="135"/>
        <v>4.1163670336303273</v>
      </c>
      <c r="CF54" s="4">
        <f t="shared" si="135"/>
        <v>4.1163670336303273</v>
      </c>
      <c r="CG54" s="4">
        <f t="shared" si="135"/>
        <v>4.1163670336303273</v>
      </c>
      <c r="CH54" s="4">
        <f t="shared" si="135"/>
        <v>4.1163670336303273</v>
      </c>
      <c r="CI54" s="4">
        <f t="shared" si="135"/>
        <v>4.1163670336303273</v>
      </c>
      <c r="CJ54" s="4">
        <f t="shared" si="135"/>
        <v>3.2913693709189511</v>
      </c>
      <c r="CK54" s="4">
        <f t="shared" si="135"/>
        <v>3.2913693709189511</v>
      </c>
      <c r="CL54" s="4">
        <f t="shared" si="135"/>
        <v>2.9933412844859539</v>
      </c>
      <c r="CM54" s="4">
        <f t="shared" si="135"/>
        <v>2.9933412844859539</v>
      </c>
      <c r="CN54" s="4">
        <f t="shared" si="135"/>
        <v>2.9933412844859539</v>
      </c>
      <c r="CO54" s="4">
        <f t="shared" si="135"/>
        <v>4.9166363432743507</v>
      </c>
      <c r="CP54" s="4">
        <f t="shared" si="135"/>
        <v>4.9166363432743507</v>
      </c>
      <c r="CQ54" s="4">
        <f t="shared" si="135"/>
        <v>5.2307078730269252</v>
      </c>
      <c r="CR54" s="4">
        <f t="shared" si="135"/>
        <v>5.2307078730269252</v>
      </c>
      <c r="CS54" s="4">
        <f t="shared" si="135"/>
        <v>4.8026064627509246</v>
      </c>
      <c r="CT54" s="4">
        <f t="shared" si="135"/>
        <v>4.8026064627509246</v>
      </c>
      <c r="CU54" s="4">
        <f t="shared" si="135"/>
        <v>4.8026064627509246</v>
      </c>
      <c r="CV54" s="4">
        <f t="shared" ref="CV54:EA54" si="136">IF(ISNUMBER(CV48),CV48*3,CU54)</f>
        <v>4.8026064627509246</v>
      </c>
      <c r="CW54" s="4">
        <f t="shared" si="136"/>
        <v>4.8026064627509246</v>
      </c>
      <c r="CX54" s="4">
        <f t="shared" si="136"/>
        <v>8.1370605927347999</v>
      </c>
      <c r="CY54" s="4">
        <f t="shared" si="136"/>
        <v>8.1370605927347999</v>
      </c>
      <c r="CZ54" s="4">
        <f t="shared" si="136"/>
        <v>6.9642416833019247</v>
      </c>
      <c r="DA54" s="4">
        <f t="shared" si="136"/>
        <v>6.9642416833019247</v>
      </c>
      <c r="DB54" s="4">
        <f t="shared" si="136"/>
        <v>6.9642416833019247</v>
      </c>
      <c r="DC54" s="4">
        <f t="shared" si="136"/>
        <v>8.6387250051664815</v>
      </c>
      <c r="DD54" s="4">
        <f t="shared" si="136"/>
        <v>8.6387250051664815</v>
      </c>
      <c r="DE54" s="4">
        <f t="shared" si="136"/>
        <v>9.795229418128276</v>
      </c>
      <c r="DF54" s="4">
        <f t="shared" si="136"/>
        <v>9.795229418128276</v>
      </c>
      <c r="DG54" s="4">
        <f t="shared" si="136"/>
        <v>9.7590530969239797</v>
      </c>
      <c r="DH54" s="4">
        <f t="shared" si="136"/>
        <v>9.7590530969239797</v>
      </c>
      <c r="DI54" s="4">
        <f t="shared" si="136"/>
        <v>9.7590530969239797</v>
      </c>
      <c r="DJ54" s="4">
        <f t="shared" si="136"/>
        <v>9.7590530969239797</v>
      </c>
      <c r="DK54" s="4">
        <f t="shared" si="136"/>
        <v>9.7590530969239797</v>
      </c>
      <c r="DL54" s="4">
        <f t="shared" si="136"/>
        <v>9.7590530969239797</v>
      </c>
      <c r="DM54" s="4">
        <f t="shared" si="136"/>
        <v>11.254961542911193</v>
      </c>
      <c r="DN54" s="4">
        <f t="shared" si="136"/>
        <v>11.254961542911193</v>
      </c>
      <c r="DO54" s="4">
        <f t="shared" si="136"/>
        <v>10.823663399352224</v>
      </c>
      <c r="DP54" s="4">
        <f t="shared" si="136"/>
        <v>10.823663399352224</v>
      </c>
      <c r="DQ54" s="4">
        <f t="shared" si="136"/>
        <v>10.823663399352224</v>
      </c>
      <c r="DR54" s="4">
        <f t="shared" si="136"/>
        <v>10.823663399352224</v>
      </c>
      <c r="DS54" s="4">
        <f t="shared" si="136"/>
        <v>10.823663399352224</v>
      </c>
      <c r="DT54" s="4">
        <f t="shared" si="136"/>
        <v>10.823663399352224</v>
      </c>
      <c r="DU54" s="4">
        <f t="shared" si="136"/>
        <v>10.823663399352224</v>
      </c>
      <c r="DV54" s="4">
        <f t="shared" si="136"/>
        <v>10.823663399352224</v>
      </c>
      <c r="DW54" s="4">
        <f t="shared" si="136"/>
        <v>10.823663399352224</v>
      </c>
      <c r="DX54" s="4">
        <f t="shared" si="136"/>
        <v>10.823663399352224</v>
      </c>
      <c r="DY54" s="4">
        <f t="shared" si="136"/>
        <v>10.823663399352224</v>
      </c>
      <c r="DZ54" s="4">
        <f t="shared" si="136"/>
        <v>4.7120088322415841</v>
      </c>
      <c r="EA54" s="4">
        <f t="shared" si="136"/>
        <v>4.7120088322415841</v>
      </c>
      <c r="EB54" s="4">
        <f t="shared" ref="EB54:FG54" si="137">IF(ISNUMBER(EB48),EB48*3,EA54)</f>
        <v>4.7120088322415841</v>
      </c>
      <c r="EC54" s="4">
        <f t="shared" si="137"/>
        <v>4.7120088322415841</v>
      </c>
      <c r="ED54" s="4">
        <f t="shared" si="137"/>
        <v>4.7120088322415841</v>
      </c>
      <c r="EE54" s="4">
        <f t="shared" si="137"/>
        <v>4.7120088322415841</v>
      </c>
      <c r="EF54" s="4">
        <f t="shared" si="137"/>
        <v>4.7120088322415841</v>
      </c>
      <c r="EG54" s="4">
        <f t="shared" si="137"/>
        <v>4.7120088322415841</v>
      </c>
      <c r="EH54" s="4">
        <f t="shared" si="137"/>
        <v>4.4785406866417521</v>
      </c>
      <c r="EI54" s="4">
        <f t="shared" si="137"/>
        <v>4.4785406866417521</v>
      </c>
      <c r="EJ54" s="4">
        <f t="shared" si="137"/>
        <v>4.4785406866417521</v>
      </c>
      <c r="EK54" s="4">
        <f t="shared" si="137"/>
        <v>4.4785406866417521</v>
      </c>
      <c r="EL54" s="4">
        <f t="shared" si="137"/>
        <v>4.4785406866417521</v>
      </c>
      <c r="EM54" s="4">
        <f t="shared" si="137"/>
        <v>4.4785406866417521</v>
      </c>
      <c r="EN54" s="4">
        <f t="shared" si="137"/>
        <v>4.4785406866417521</v>
      </c>
      <c r="EO54" s="4">
        <f t="shared" si="137"/>
        <v>4.4785406866417521</v>
      </c>
      <c r="EP54" s="4">
        <f t="shared" si="137"/>
        <v>4.4785406866417521</v>
      </c>
      <c r="EQ54" s="4">
        <f t="shared" si="137"/>
        <v>4.4785406866417521</v>
      </c>
      <c r="ER54" s="4">
        <f t="shared" si="137"/>
        <v>4.4785406866417521</v>
      </c>
      <c r="ES54" s="4">
        <f t="shared" si="137"/>
        <v>4.4785406866417521</v>
      </c>
      <c r="ET54" s="4">
        <f t="shared" si="137"/>
        <v>4.4785406866417521</v>
      </c>
      <c r="EU54" s="4">
        <f t="shared" si="137"/>
        <v>4.4785406866417521</v>
      </c>
      <c r="EV54" s="4">
        <f t="shared" si="137"/>
        <v>4.4785406866417521</v>
      </c>
      <c r="EW54" s="4">
        <f t="shared" si="137"/>
        <v>4.4785406866417521</v>
      </c>
      <c r="EX54" s="4">
        <f t="shared" si="137"/>
        <v>4.4785406866417521</v>
      </c>
      <c r="EY54" s="4">
        <f t="shared" si="137"/>
        <v>4.4785406866417521</v>
      </c>
      <c r="EZ54" s="4">
        <f t="shared" si="137"/>
        <v>4.4785406866417521</v>
      </c>
      <c r="FA54" s="4">
        <f t="shared" si="137"/>
        <v>4.4785406866417521</v>
      </c>
      <c r="FB54" s="4">
        <f t="shared" si="137"/>
        <v>4.4785406866417521</v>
      </c>
      <c r="FC54" s="4">
        <f t="shared" si="137"/>
        <v>4.4785406866417521</v>
      </c>
      <c r="FD54" s="4">
        <f t="shared" si="137"/>
        <v>4.4785406866417521</v>
      </c>
      <c r="FE54" s="4">
        <f t="shared" si="137"/>
        <v>4.4785406866417521</v>
      </c>
      <c r="FF54" s="4">
        <f t="shared" si="137"/>
        <v>4.4785406866417521</v>
      </c>
      <c r="FG54" s="4">
        <f t="shared" si="137"/>
        <v>4.4785406866417521</v>
      </c>
      <c r="FH54" s="4">
        <f t="shared" ref="FH54:FS54" si="138">IF(ISNUMBER(FH48),FH48*3,FG54)</f>
        <v>7.7337731173538984</v>
      </c>
      <c r="FI54" s="4">
        <f t="shared" si="138"/>
        <v>7.7337731173538984</v>
      </c>
      <c r="FJ54" s="4">
        <f t="shared" si="138"/>
        <v>7.7337731173538984</v>
      </c>
      <c r="FK54" s="4">
        <f t="shared" si="138"/>
        <v>7.7337731173538984</v>
      </c>
      <c r="FL54" s="4">
        <f t="shared" si="138"/>
        <v>7.7337731173538984</v>
      </c>
      <c r="FM54" s="4">
        <f t="shared" si="138"/>
        <v>7.7337731173538984</v>
      </c>
      <c r="FN54" s="4">
        <f t="shared" si="138"/>
        <v>7.7337731173538984</v>
      </c>
      <c r="FO54" s="4">
        <f t="shared" si="138"/>
        <v>7.7337731173538984</v>
      </c>
      <c r="FP54" s="4">
        <f t="shared" si="138"/>
        <v>7.7337731173538984</v>
      </c>
      <c r="FQ54" s="4">
        <f t="shared" si="138"/>
        <v>7.7337731173538984</v>
      </c>
      <c r="FR54" s="4">
        <f t="shared" si="138"/>
        <v>7.7337731173538984</v>
      </c>
      <c r="FS54" s="4">
        <f t="shared" si="138"/>
        <v>7.7337731173538984</v>
      </c>
    </row>
    <row r="55" spans="1:175" x14ac:dyDescent="0.25">
      <c r="A55" s="4" t="s">
        <v>32</v>
      </c>
      <c r="B55" s="12" t="s">
        <v>8</v>
      </c>
      <c r="C55">
        <f t="shared" ref="C55:AP55" si="139">IF(C$6&lt;=450,C51+(C$6-150)/300*C52,0)</f>
        <v>0</v>
      </c>
      <c r="D55">
        <f t="shared" si="139"/>
        <v>0</v>
      </c>
      <c r="E55">
        <f t="shared" si="139"/>
        <v>0</v>
      </c>
      <c r="F55">
        <f t="shared" si="139"/>
        <v>0</v>
      </c>
      <c r="G55">
        <f t="shared" si="139"/>
        <v>0</v>
      </c>
      <c r="H55">
        <f t="shared" si="139"/>
        <v>0</v>
      </c>
      <c r="I55">
        <f t="shared" si="139"/>
        <v>0</v>
      </c>
      <c r="J55">
        <f t="shared" si="139"/>
        <v>0</v>
      </c>
      <c r="K55">
        <f t="shared" si="139"/>
        <v>0</v>
      </c>
      <c r="L55">
        <f t="shared" si="139"/>
        <v>0</v>
      </c>
      <c r="M55">
        <f t="shared" si="139"/>
        <v>0</v>
      </c>
      <c r="N55">
        <f t="shared" si="139"/>
        <v>0</v>
      </c>
      <c r="O55">
        <f t="shared" si="139"/>
        <v>0</v>
      </c>
      <c r="P55">
        <f t="shared" si="139"/>
        <v>0</v>
      </c>
      <c r="Q55">
        <f t="shared" si="139"/>
        <v>0</v>
      </c>
      <c r="R55">
        <f t="shared" si="139"/>
        <v>0</v>
      </c>
      <c r="S55">
        <f t="shared" si="139"/>
        <v>0</v>
      </c>
      <c r="T55">
        <f t="shared" si="139"/>
        <v>0</v>
      </c>
      <c r="U55">
        <f t="shared" si="139"/>
        <v>0</v>
      </c>
      <c r="V55">
        <f t="shared" si="139"/>
        <v>0</v>
      </c>
      <c r="W55">
        <f t="shared" si="139"/>
        <v>0</v>
      </c>
      <c r="X55">
        <f t="shared" si="139"/>
        <v>0</v>
      </c>
      <c r="Y55">
        <f t="shared" si="139"/>
        <v>0</v>
      </c>
      <c r="Z55">
        <f t="shared" si="139"/>
        <v>0</v>
      </c>
      <c r="AA55">
        <f t="shared" si="139"/>
        <v>23.320931145737763</v>
      </c>
      <c r="AB55">
        <f t="shared" si="139"/>
        <v>23.954070243379714</v>
      </c>
      <c r="AC55">
        <f t="shared" si="139"/>
        <v>24.587209341021666</v>
      </c>
      <c r="AD55">
        <f t="shared" si="139"/>
        <v>25.220348438663621</v>
      </c>
      <c r="AE55">
        <f t="shared" si="139"/>
        <v>21.014751819082658</v>
      </c>
      <c r="AF55">
        <f t="shared" si="139"/>
        <v>21.349522037372576</v>
      </c>
      <c r="AG55">
        <f t="shared" si="139"/>
        <v>28.355623231192602</v>
      </c>
      <c r="AH55">
        <f t="shared" si="139"/>
        <v>28.889635156791883</v>
      </c>
      <c r="AI55">
        <f t="shared" si="139"/>
        <v>2.0056788147023745</v>
      </c>
      <c r="AJ55">
        <f t="shared" si="139"/>
        <v>2.0284365564349995</v>
      </c>
      <c r="AK55">
        <f t="shared" si="139"/>
        <v>2.0511942981676246</v>
      </c>
      <c r="AL55">
        <f t="shared" si="139"/>
        <v>2.0739520399002496</v>
      </c>
      <c r="AM55">
        <f t="shared" si="139"/>
        <v>2.0967097816328741</v>
      </c>
      <c r="AN55">
        <f t="shared" si="139"/>
        <v>28.977924450602799</v>
      </c>
      <c r="AO55">
        <f t="shared" si="139"/>
        <v>29.787227784291424</v>
      </c>
      <c r="AP55">
        <f t="shared" si="139"/>
        <v>10.33727314386134</v>
      </c>
      <c r="AQ55">
        <f>IF(AQ$6&lt;=450,AQ51+(AQ$6-150)/300*AQ52,0)</f>
        <v>0</v>
      </c>
      <c r="AR55">
        <f>IF(AR$6&lt;=450,AR51+(AR$6-150)/300*AR52,0)</f>
        <v>0</v>
      </c>
      <c r="AS55">
        <f>IF(AS$6&lt;=450,AS51+(AS$6-150)/300*AS52,0)</f>
        <v>0</v>
      </c>
      <c r="AT55">
        <f>IF(AT$6&lt;=450,AT51+(AT$6-150)/300*AT52,0)</f>
        <v>0</v>
      </c>
      <c r="AU55">
        <f t="shared" ref="AU55:DF55" si="140">IF(AU$6&lt;=450,AU51+(AU$6-150)/300*AU52,0)</f>
        <v>0</v>
      </c>
      <c r="AV55">
        <f t="shared" si="140"/>
        <v>0</v>
      </c>
      <c r="AW55">
        <f t="shared" si="140"/>
        <v>0</v>
      </c>
      <c r="AX55">
        <f t="shared" si="140"/>
        <v>0</v>
      </c>
      <c r="AY55">
        <f t="shared" si="140"/>
        <v>0</v>
      </c>
      <c r="AZ55">
        <f t="shared" si="140"/>
        <v>0</v>
      </c>
      <c r="BA55">
        <f t="shared" si="140"/>
        <v>0</v>
      </c>
      <c r="BB55">
        <f t="shared" si="140"/>
        <v>0</v>
      </c>
      <c r="BC55">
        <f t="shared" si="140"/>
        <v>0</v>
      </c>
      <c r="BD55">
        <f t="shared" si="140"/>
        <v>0</v>
      </c>
      <c r="BE55">
        <f t="shared" si="140"/>
        <v>0</v>
      </c>
      <c r="BF55">
        <f t="shared" si="140"/>
        <v>0</v>
      </c>
      <c r="BG55">
        <f t="shared" si="140"/>
        <v>0</v>
      </c>
      <c r="BH55">
        <f t="shared" si="140"/>
        <v>0</v>
      </c>
      <c r="BI55">
        <f t="shared" si="140"/>
        <v>0</v>
      </c>
      <c r="BJ55">
        <f t="shared" si="140"/>
        <v>0</v>
      </c>
      <c r="BK55">
        <f t="shared" si="140"/>
        <v>0</v>
      </c>
      <c r="BL55">
        <f t="shared" si="140"/>
        <v>0</v>
      </c>
      <c r="BM55">
        <f t="shared" si="140"/>
        <v>0</v>
      </c>
      <c r="BN55">
        <f t="shared" si="140"/>
        <v>0</v>
      </c>
      <c r="BO55">
        <f t="shared" si="140"/>
        <v>0</v>
      </c>
      <c r="BP55">
        <f t="shared" si="140"/>
        <v>0</v>
      </c>
      <c r="BQ55">
        <f t="shared" si="140"/>
        <v>0</v>
      </c>
      <c r="BR55">
        <f t="shared" si="140"/>
        <v>0</v>
      </c>
      <c r="BS55">
        <f t="shared" si="140"/>
        <v>0</v>
      </c>
      <c r="BT55">
        <f t="shared" si="140"/>
        <v>0</v>
      </c>
      <c r="BU55">
        <f t="shared" si="140"/>
        <v>0</v>
      </c>
      <c r="BV55">
        <f t="shared" si="140"/>
        <v>0</v>
      </c>
      <c r="BW55">
        <f t="shared" si="140"/>
        <v>0</v>
      </c>
      <c r="BX55">
        <f t="shared" si="140"/>
        <v>0</v>
      </c>
      <c r="BY55">
        <f t="shared" si="140"/>
        <v>0</v>
      </c>
      <c r="BZ55">
        <f t="shared" si="140"/>
        <v>0</v>
      </c>
      <c r="CA55">
        <f t="shared" si="140"/>
        <v>0</v>
      </c>
      <c r="CB55">
        <f t="shared" si="140"/>
        <v>0</v>
      </c>
      <c r="CC55">
        <f t="shared" si="140"/>
        <v>0</v>
      </c>
      <c r="CD55">
        <f t="shared" si="140"/>
        <v>0</v>
      </c>
      <c r="CE55">
        <f t="shared" si="140"/>
        <v>0</v>
      </c>
      <c r="CF55">
        <f t="shared" si="140"/>
        <v>0</v>
      </c>
      <c r="CG55">
        <f t="shared" si="140"/>
        <v>0</v>
      </c>
      <c r="CH55">
        <f t="shared" si="140"/>
        <v>0</v>
      </c>
      <c r="CI55">
        <f t="shared" si="140"/>
        <v>0</v>
      </c>
      <c r="CJ55">
        <f t="shared" si="140"/>
        <v>0</v>
      </c>
      <c r="CK55">
        <f t="shared" si="140"/>
        <v>0</v>
      </c>
      <c r="CL55">
        <f t="shared" si="140"/>
        <v>0</v>
      </c>
      <c r="CM55">
        <f t="shared" si="140"/>
        <v>0</v>
      </c>
      <c r="CN55">
        <f t="shared" si="140"/>
        <v>0</v>
      </c>
      <c r="CO55">
        <f t="shared" si="140"/>
        <v>0</v>
      </c>
      <c r="CP55">
        <f t="shared" si="140"/>
        <v>0</v>
      </c>
      <c r="CQ55">
        <f t="shared" si="140"/>
        <v>0</v>
      </c>
      <c r="CR55">
        <f t="shared" si="140"/>
        <v>0</v>
      </c>
      <c r="CS55">
        <f t="shared" si="140"/>
        <v>0</v>
      </c>
      <c r="CT55">
        <f t="shared" si="140"/>
        <v>0</v>
      </c>
      <c r="CU55">
        <f t="shared" si="140"/>
        <v>0</v>
      </c>
      <c r="CV55">
        <f t="shared" si="140"/>
        <v>0</v>
      </c>
      <c r="CW55">
        <f t="shared" si="140"/>
        <v>0</v>
      </c>
      <c r="CX55">
        <f t="shared" si="140"/>
        <v>0</v>
      </c>
      <c r="CY55">
        <f t="shared" si="140"/>
        <v>0</v>
      </c>
      <c r="CZ55">
        <f t="shared" si="140"/>
        <v>0</v>
      </c>
      <c r="DA55">
        <f t="shared" si="140"/>
        <v>0</v>
      </c>
      <c r="DB55">
        <f t="shared" si="140"/>
        <v>0</v>
      </c>
      <c r="DC55">
        <f t="shared" si="140"/>
        <v>0</v>
      </c>
      <c r="DD55">
        <f t="shared" si="140"/>
        <v>0</v>
      </c>
      <c r="DE55">
        <f t="shared" si="140"/>
        <v>0</v>
      </c>
      <c r="DF55">
        <f t="shared" si="140"/>
        <v>0</v>
      </c>
      <c r="DG55">
        <f t="shared" ref="DG55:FR55" si="141">IF(DG$6&lt;=450,DG51+(DG$6-150)/300*DG52,0)</f>
        <v>0</v>
      </c>
      <c r="DH55">
        <f t="shared" si="141"/>
        <v>0</v>
      </c>
      <c r="DI55">
        <f t="shared" si="141"/>
        <v>0</v>
      </c>
      <c r="DJ55">
        <f t="shared" si="141"/>
        <v>0</v>
      </c>
      <c r="DK55">
        <f t="shared" si="141"/>
        <v>0</v>
      </c>
      <c r="DL55">
        <f t="shared" si="141"/>
        <v>0</v>
      </c>
      <c r="DM55">
        <f t="shared" si="141"/>
        <v>0</v>
      </c>
      <c r="DN55">
        <f t="shared" si="141"/>
        <v>0</v>
      </c>
      <c r="DO55">
        <f t="shared" si="141"/>
        <v>0</v>
      </c>
      <c r="DP55">
        <f t="shared" si="141"/>
        <v>0</v>
      </c>
      <c r="DQ55">
        <f t="shared" si="141"/>
        <v>0</v>
      </c>
      <c r="DR55">
        <f t="shared" si="141"/>
        <v>0</v>
      </c>
      <c r="DS55">
        <f t="shared" si="141"/>
        <v>0</v>
      </c>
      <c r="DT55">
        <f t="shared" si="141"/>
        <v>0</v>
      </c>
      <c r="DU55">
        <f t="shared" si="141"/>
        <v>0</v>
      </c>
      <c r="DV55">
        <f t="shared" si="141"/>
        <v>0</v>
      </c>
      <c r="DW55">
        <f t="shared" si="141"/>
        <v>0</v>
      </c>
      <c r="DX55">
        <f t="shared" si="141"/>
        <v>0</v>
      </c>
      <c r="DY55">
        <f t="shared" si="141"/>
        <v>0</v>
      </c>
      <c r="DZ55">
        <f t="shared" si="141"/>
        <v>0</v>
      </c>
      <c r="EA55">
        <f t="shared" si="141"/>
        <v>0</v>
      </c>
      <c r="EB55">
        <f t="shared" si="141"/>
        <v>0</v>
      </c>
      <c r="EC55">
        <f t="shared" si="141"/>
        <v>0</v>
      </c>
      <c r="ED55">
        <f t="shared" si="141"/>
        <v>0</v>
      </c>
      <c r="EE55">
        <f t="shared" si="141"/>
        <v>0</v>
      </c>
      <c r="EF55">
        <f t="shared" si="141"/>
        <v>0</v>
      </c>
      <c r="EG55">
        <f t="shared" si="141"/>
        <v>0</v>
      </c>
      <c r="EH55">
        <f t="shared" si="141"/>
        <v>0</v>
      </c>
      <c r="EI55">
        <f t="shared" si="141"/>
        <v>0</v>
      </c>
      <c r="EJ55">
        <f t="shared" si="141"/>
        <v>0</v>
      </c>
      <c r="EK55">
        <f t="shared" si="141"/>
        <v>0</v>
      </c>
      <c r="EL55">
        <f t="shared" si="141"/>
        <v>0</v>
      </c>
      <c r="EM55">
        <f t="shared" si="141"/>
        <v>0</v>
      </c>
      <c r="EN55">
        <f t="shared" si="141"/>
        <v>0</v>
      </c>
      <c r="EO55">
        <f t="shared" si="141"/>
        <v>0</v>
      </c>
      <c r="EP55">
        <f t="shared" si="141"/>
        <v>0</v>
      </c>
      <c r="EQ55">
        <f t="shared" si="141"/>
        <v>0</v>
      </c>
      <c r="ER55">
        <f t="shared" si="141"/>
        <v>0</v>
      </c>
      <c r="ES55">
        <f t="shared" si="141"/>
        <v>0</v>
      </c>
      <c r="ET55">
        <f t="shared" si="141"/>
        <v>0</v>
      </c>
      <c r="EU55">
        <f t="shared" si="141"/>
        <v>0</v>
      </c>
      <c r="EV55">
        <f t="shared" si="141"/>
        <v>0</v>
      </c>
      <c r="EW55">
        <f t="shared" si="141"/>
        <v>0</v>
      </c>
      <c r="EX55">
        <f t="shared" si="141"/>
        <v>0</v>
      </c>
      <c r="EY55">
        <f t="shared" si="141"/>
        <v>0</v>
      </c>
      <c r="EZ55">
        <f t="shared" si="141"/>
        <v>0</v>
      </c>
      <c r="FA55">
        <f t="shared" si="141"/>
        <v>0</v>
      </c>
      <c r="FB55">
        <f t="shared" si="141"/>
        <v>0</v>
      </c>
      <c r="FC55">
        <f t="shared" si="141"/>
        <v>0</v>
      </c>
      <c r="FD55">
        <f t="shared" si="141"/>
        <v>0</v>
      </c>
      <c r="FE55">
        <f t="shared" si="141"/>
        <v>0</v>
      </c>
      <c r="FF55">
        <f t="shared" si="141"/>
        <v>0</v>
      </c>
      <c r="FG55">
        <f t="shared" si="141"/>
        <v>0</v>
      </c>
      <c r="FH55">
        <f t="shared" si="141"/>
        <v>0</v>
      </c>
      <c r="FI55">
        <f t="shared" si="141"/>
        <v>0</v>
      </c>
      <c r="FJ55">
        <f t="shared" si="141"/>
        <v>0</v>
      </c>
      <c r="FK55">
        <f t="shared" si="141"/>
        <v>0</v>
      </c>
      <c r="FL55">
        <f t="shared" si="141"/>
        <v>0</v>
      </c>
      <c r="FM55">
        <f t="shared" si="141"/>
        <v>0</v>
      </c>
      <c r="FN55">
        <f t="shared" si="141"/>
        <v>0</v>
      </c>
      <c r="FO55">
        <f t="shared" si="141"/>
        <v>0</v>
      </c>
      <c r="FP55">
        <f t="shared" si="141"/>
        <v>0</v>
      </c>
      <c r="FQ55">
        <f t="shared" si="141"/>
        <v>0</v>
      </c>
      <c r="FR55">
        <f t="shared" si="141"/>
        <v>0</v>
      </c>
      <c r="FS55">
        <f>IF(FS$6&lt;=450,FS51+(FS$6-150)/300*FS52,0)</f>
        <v>0</v>
      </c>
    </row>
    <row r="56" spans="1:175" x14ac:dyDescent="0.25">
      <c r="A56" s="4" t="s">
        <v>33</v>
      </c>
      <c r="B56" s="12" t="s">
        <v>8</v>
      </c>
      <c r="C56">
        <f t="shared" ref="C56:AP56" si="142">IF((AND(C$6&gt;450,C$6&lt;=750)),C51+C53*(C$6-450)/300+C52,0)</f>
        <v>0</v>
      </c>
      <c r="D56">
        <f t="shared" si="142"/>
        <v>0</v>
      </c>
      <c r="E56">
        <f t="shared" si="142"/>
        <v>0</v>
      </c>
      <c r="F56">
        <f t="shared" si="142"/>
        <v>0</v>
      </c>
      <c r="G56">
        <f t="shared" si="142"/>
        <v>0</v>
      </c>
      <c r="H56">
        <f t="shared" si="142"/>
        <v>0</v>
      </c>
      <c r="I56">
        <f t="shared" si="142"/>
        <v>0</v>
      </c>
      <c r="J56">
        <f t="shared" si="142"/>
        <v>0</v>
      </c>
      <c r="K56">
        <f t="shared" si="142"/>
        <v>0</v>
      </c>
      <c r="L56">
        <f t="shared" si="142"/>
        <v>0</v>
      </c>
      <c r="M56">
        <f t="shared" si="142"/>
        <v>0</v>
      </c>
      <c r="N56">
        <f t="shared" si="142"/>
        <v>0</v>
      </c>
      <c r="O56">
        <f t="shared" si="142"/>
        <v>0</v>
      </c>
      <c r="P56">
        <f t="shared" si="142"/>
        <v>0</v>
      </c>
      <c r="Q56">
        <f t="shared" si="142"/>
        <v>0</v>
      </c>
      <c r="R56">
        <f t="shared" si="142"/>
        <v>0</v>
      </c>
      <c r="S56">
        <f t="shared" si="142"/>
        <v>0</v>
      </c>
      <c r="T56">
        <f t="shared" si="142"/>
        <v>0</v>
      </c>
      <c r="U56">
        <f t="shared" si="142"/>
        <v>0</v>
      </c>
      <c r="V56">
        <f t="shared" si="142"/>
        <v>0</v>
      </c>
      <c r="W56">
        <f t="shared" si="142"/>
        <v>0</v>
      </c>
      <c r="X56">
        <f t="shared" si="142"/>
        <v>0</v>
      </c>
      <c r="Y56">
        <f t="shared" si="142"/>
        <v>0</v>
      </c>
      <c r="Z56">
        <f t="shared" si="142"/>
        <v>0</v>
      </c>
      <c r="AA56">
        <f t="shared" si="142"/>
        <v>0</v>
      </c>
      <c r="AB56">
        <f t="shared" si="142"/>
        <v>0</v>
      </c>
      <c r="AC56">
        <f t="shared" si="142"/>
        <v>0</v>
      </c>
      <c r="AD56">
        <f t="shared" si="142"/>
        <v>0</v>
      </c>
      <c r="AE56">
        <f t="shared" si="142"/>
        <v>0</v>
      </c>
      <c r="AF56">
        <f t="shared" si="142"/>
        <v>0</v>
      </c>
      <c r="AG56">
        <f t="shared" si="142"/>
        <v>0</v>
      </c>
      <c r="AH56">
        <f t="shared" si="142"/>
        <v>0</v>
      </c>
      <c r="AI56">
        <f t="shared" si="142"/>
        <v>0</v>
      </c>
      <c r="AJ56">
        <f t="shared" si="142"/>
        <v>0</v>
      </c>
      <c r="AK56">
        <f t="shared" si="142"/>
        <v>0</v>
      </c>
      <c r="AL56">
        <f t="shared" si="142"/>
        <v>0</v>
      </c>
      <c r="AM56">
        <f t="shared" si="142"/>
        <v>0</v>
      </c>
      <c r="AN56">
        <f t="shared" si="142"/>
        <v>0</v>
      </c>
      <c r="AO56">
        <f t="shared" si="142"/>
        <v>0</v>
      </c>
      <c r="AP56">
        <f t="shared" si="142"/>
        <v>0</v>
      </c>
      <c r="AQ56">
        <f>IF((AND(AQ$6&gt;450,AQ$6&lt;=750)),AQ51+AQ53*(AQ$6-450)/300+AQ52,0)</f>
        <v>10.45611230793449</v>
      </c>
      <c r="AR56">
        <f>IF((AND(AR$6&gt;450,AR$6&lt;=750)),AR51+AR53*(AR$6-450)/300+AR52,0)</f>
        <v>10.522998095616561</v>
      </c>
      <c r="AS56">
        <f>IF((AND(AS$6&gt;450,AS$6&lt;=750)),AS51+AS53*(AS$6-450)/300+AS52,0)</f>
        <v>10.589883883298629</v>
      </c>
      <c r="AT56">
        <f>IF((AND(AT$6&gt;450,AT$6&lt;=750)),AT51+AT53*(AT$6-450)/300+AT52,0)</f>
        <v>42.776348125701951</v>
      </c>
      <c r="AU56">
        <f t="shared" ref="AU56:DF56" si="143">IF((AND(AU$6&gt;450,AU$6&lt;=750)),AU51+AU53*(AU$6-450)/300+AU52,0)</f>
        <v>42.958862217896623</v>
      </c>
      <c r="AV56">
        <f t="shared" si="143"/>
        <v>12.712956548567146</v>
      </c>
      <c r="AW56">
        <f t="shared" si="143"/>
        <v>12.936341964866157</v>
      </c>
      <c r="AX56">
        <f t="shared" si="143"/>
        <v>13.159727381165167</v>
      </c>
      <c r="AY56">
        <f t="shared" si="143"/>
        <v>48.195294219847696</v>
      </c>
      <c r="AZ56">
        <f t="shared" si="143"/>
        <v>48.588912931094235</v>
      </c>
      <c r="BA56">
        <f t="shared" si="143"/>
        <v>19.412940608003542</v>
      </c>
      <c r="BB56">
        <f t="shared" si="143"/>
        <v>19.784775272082832</v>
      </c>
      <c r="BC56">
        <f t="shared" si="143"/>
        <v>58.436765744014743</v>
      </c>
      <c r="BD56">
        <f t="shared" si="143"/>
        <v>58.997439187865126</v>
      </c>
      <c r="BE56">
        <f t="shared" si="143"/>
        <v>59.558112631715503</v>
      </c>
      <c r="BF56">
        <f t="shared" si="143"/>
        <v>60.118786075565886</v>
      </c>
      <c r="BG56">
        <f t="shared" si="143"/>
        <v>0</v>
      </c>
      <c r="BH56">
        <f t="shared" si="143"/>
        <v>0</v>
      </c>
      <c r="BI56">
        <f t="shared" si="143"/>
        <v>0</v>
      </c>
      <c r="BJ56">
        <f t="shared" si="143"/>
        <v>0</v>
      </c>
      <c r="BK56">
        <f t="shared" si="143"/>
        <v>0</v>
      </c>
      <c r="BL56">
        <f t="shared" si="143"/>
        <v>0</v>
      </c>
      <c r="BM56">
        <f t="shared" si="143"/>
        <v>0</v>
      </c>
      <c r="BN56">
        <f t="shared" si="143"/>
        <v>0</v>
      </c>
      <c r="BO56">
        <f t="shared" si="143"/>
        <v>0</v>
      </c>
      <c r="BP56">
        <f t="shared" si="143"/>
        <v>0</v>
      </c>
      <c r="BQ56">
        <f t="shared" si="143"/>
        <v>0</v>
      </c>
      <c r="BR56">
        <f t="shared" si="143"/>
        <v>0</v>
      </c>
      <c r="BS56">
        <f t="shared" si="143"/>
        <v>0</v>
      </c>
      <c r="BT56">
        <f t="shared" si="143"/>
        <v>0</v>
      </c>
      <c r="BU56">
        <f t="shared" si="143"/>
        <v>0</v>
      </c>
      <c r="BV56">
        <f t="shared" si="143"/>
        <v>0</v>
      </c>
      <c r="BW56">
        <f t="shared" si="143"/>
        <v>0</v>
      </c>
      <c r="BX56">
        <f t="shared" si="143"/>
        <v>0</v>
      </c>
      <c r="BY56">
        <f t="shared" si="143"/>
        <v>0</v>
      </c>
      <c r="BZ56">
        <f t="shared" si="143"/>
        <v>0</v>
      </c>
      <c r="CA56">
        <f t="shared" si="143"/>
        <v>0</v>
      </c>
      <c r="CB56">
        <f t="shared" si="143"/>
        <v>0</v>
      </c>
      <c r="CC56">
        <f t="shared" si="143"/>
        <v>0</v>
      </c>
      <c r="CD56">
        <f t="shared" si="143"/>
        <v>0</v>
      </c>
      <c r="CE56">
        <f t="shared" si="143"/>
        <v>0</v>
      </c>
      <c r="CF56">
        <f t="shared" si="143"/>
        <v>0</v>
      </c>
      <c r="CG56">
        <f t="shared" si="143"/>
        <v>0</v>
      </c>
      <c r="CH56">
        <f t="shared" si="143"/>
        <v>0</v>
      </c>
      <c r="CI56">
        <f t="shared" si="143"/>
        <v>0</v>
      </c>
      <c r="CJ56">
        <f t="shared" si="143"/>
        <v>0</v>
      </c>
      <c r="CK56">
        <f t="shared" si="143"/>
        <v>0</v>
      </c>
      <c r="CL56">
        <f t="shared" si="143"/>
        <v>0</v>
      </c>
      <c r="CM56">
        <f t="shared" si="143"/>
        <v>0</v>
      </c>
      <c r="CN56">
        <f t="shared" si="143"/>
        <v>0</v>
      </c>
      <c r="CO56">
        <f t="shared" si="143"/>
        <v>0</v>
      </c>
      <c r="CP56">
        <f t="shared" si="143"/>
        <v>0</v>
      </c>
      <c r="CQ56">
        <f t="shared" si="143"/>
        <v>0</v>
      </c>
      <c r="CR56">
        <f t="shared" si="143"/>
        <v>0</v>
      </c>
      <c r="CS56">
        <f t="shared" si="143"/>
        <v>0</v>
      </c>
      <c r="CT56">
        <f t="shared" si="143"/>
        <v>0</v>
      </c>
      <c r="CU56">
        <f t="shared" si="143"/>
        <v>0</v>
      </c>
      <c r="CV56">
        <f t="shared" si="143"/>
        <v>0</v>
      </c>
      <c r="CW56">
        <f t="shared" si="143"/>
        <v>0</v>
      </c>
      <c r="CX56">
        <f t="shared" si="143"/>
        <v>0</v>
      </c>
      <c r="CY56">
        <f t="shared" si="143"/>
        <v>0</v>
      </c>
      <c r="CZ56">
        <f t="shared" si="143"/>
        <v>0</v>
      </c>
      <c r="DA56">
        <f t="shared" si="143"/>
        <v>0</v>
      </c>
      <c r="DB56">
        <f t="shared" si="143"/>
        <v>0</v>
      </c>
      <c r="DC56">
        <f t="shared" si="143"/>
        <v>0</v>
      </c>
      <c r="DD56">
        <f t="shared" si="143"/>
        <v>0</v>
      </c>
      <c r="DE56">
        <f t="shared" si="143"/>
        <v>0</v>
      </c>
      <c r="DF56">
        <f t="shared" si="143"/>
        <v>0</v>
      </c>
      <c r="DG56">
        <f t="shared" ref="DG56:FR56" si="144">IF((AND(DG$6&gt;450,DG$6&lt;=750)),DG51+DG53*(DG$6-450)/300+DG52,0)</f>
        <v>0</v>
      </c>
      <c r="DH56">
        <f t="shared" si="144"/>
        <v>0</v>
      </c>
      <c r="DI56">
        <f t="shared" si="144"/>
        <v>0</v>
      </c>
      <c r="DJ56">
        <f t="shared" si="144"/>
        <v>0</v>
      </c>
      <c r="DK56">
        <f t="shared" si="144"/>
        <v>0</v>
      </c>
      <c r="DL56">
        <f t="shared" si="144"/>
        <v>0</v>
      </c>
      <c r="DM56">
        <f t="shared" si="144"/>
        <v>0</v>
      </c>
      <c r="DN56">
        <f t="shared" si="144"/>
        <v>0</v>
      </c>
      <c r="DO56">
        <f t="shared" si="144"/>
        <v>0</v>
      </c>
      <c r="DP56">
        <f t="shared" si="144"/>
        <v>0</v>
      </c>
      <c r="DQ56">
        <f t="shared" si="144"/>
        <v>0</v>
      </c>
      <c r="DR56">
        <f t="shared" si="144"/>
        <v>0</v>
      </c>
      <c r="DS56">
        <f t="shared" si="144"/>
        <v>0</v>
      </c>
      <c r="DT56">
        <f t="shared" si="144"/>
        <v>0</v>
      </c>
      <c r="DU56">
        <f t="shared" si="144"/>
        <v>0</v>
      </c>
      <c r="DV56">
        <f t="shared" si="144"/>
        <v>0</v>
      </c>
      <c r="DW56">
        <f t="shared" si="144"/>
        <v>0</v>
      </c>
      <c r="DX56">
        <f t="shared" si="144"/>
        <v>0</v>
      </c>
      <c r="DY56">
        <f t="shared" si="144"/>
        <v>0</v>
      </c>
      <c r="DZ56">
        <f t="shared" si="144"/>
        <v>0</v>
      </c>
      <c r="EA56">
        <f t="shared" si="144"/>
        <v>0</v>
      </c>
      <c r="EB56">
        <f t="shared" si="144"/>
        <v>0</v>
      </c>
      <c r="EC56">
        <f t="shared" si="144"/>
        <v>0</v>
      </c>
      <c r="ED56">
        <f t="shared" si="144"/>
        <v>0</v>
      </c>
      <c r="EE56">
        <f t="shared" si="144"/>
        <v>0</v>
      </c>
      <c r="EF56">
        <f t="shared" si="144"/>
        <v>0</v>
      </c>
      <c r="EG56">
        <f t="shared" si="144"/>
        <v>0</v>
      </c>
      <c r="EH56">
        <f t="shared" si="144"/>
        <v>0</v>
      </c>
      <c r="EI56">
        <f t="shared" si="144"/>
        <v>0</v>
      </c>
      <c r="EJ56">
        <f t="shared" si="144"/>
        <v>0</v>
      </c>
      <c r="EK56">
        <f t="shared" si="144"/>
        <v>0</v>
      </c>
      <c r="EL56">
        <f t="shared" si="144"/>
        <v>0</v>
      </c>
      <c r="EM56">
        <f t="shared" si="144"/>
        <v>0</v>
      </c>
      <c r="EN56">
        <f t="shared" si="144"/>
        <v>0</v>
      </c>
      <c r="EO56">
        <f t="shared" si="144"/>
        <v>0</v>
      </c>
      <c r="EP56">
        <f t="shared" si="144"/>
        <v>0</v>
      </c>
      <c r="EQ56">
        <f t="shared" si="144"/>
        <v>0</v>
      </c>
      <c r="ER56">
        <f t="shared" si="144"/>
        <v>0</v>
      </c>
      <c r="ES56">
        <f t="shared" si="144"/>
        <v>0</v>
      </c>
      <c r="ET56">
        <f t="shared" si="144"/>
        <v>0</v>
      </c>
      <c r="EU56">
        <f t="shared" si="144"/>
        <v>0</v>
      </c>
      <c r="EV56">
        <f t="shared" si="144"/>
        <v>0</v>
      </c>
      <c r="EW56">
        <f t="shared" si="144"/>
        <v>0</v>
      </c>
      <c r="EX56">
        <f t="shared" si="144"/>
        <v>0</v>
      </c>
      <c r="EY56">
        <f t="shared" si="144"/>
        <v>0</v>
      </c>
      <c r="EZ56">
        <f t="shared" si="144"/>
        <v>0</v>
      </c>
      <c r="FA56">
        <f t="shared" si="144"/>
        <v>0</v>
      </c>
      <c r="FB56">
        <f t="shared" si="144"/>
        <v>0</v>
      </c>
      <c r="FC56">
        <f t="shared" si="144"/>
        <v>0</v>
      </c>
      <c r="FD56">
        <f t="shared" si="144"/>
        <v>0</v>
      </c>
      <c r="FE56">
        <f t="shared" si="144"/>
        <v>0</v>
      </c>
      <c r="FF56">
        <f t="shared" si="144"/>
        <v>0</v>
      </c>
      <c r="FG56">
        <f t="shared" si="144"/>
        <v>0</v>
      </c>
      <c r="FH56">
        <f t="shared" si="144"/>
        <v>0</v>
      </c>
      <c r="FI56">
        <f t="shared" si="144"/>
        <v>0</v>
      </c>
      <c r="FJ56">
        <f t="shared" si="144"/>
        <v>0</v>
      </c>
      <c r="FK56">
        <f t="shared" si="144"/>
        <v>0</v>
      </c>
      <c r="FL56">
        <f t="shared" si="144"/>
        <v>0</v>
      </c>
      <c r="FM56">
        <f t="shared" si="144"/>
        <v>0</v>
      </c>
      <c r="FN56">
        <f t="shared" si="144"/>
        <v>0</v>
      </c>
      <c r="FO56">
        <f t="shared" si="144"/>
        <v>0</v>
      </c>
      <c r="FP56">
        <f t="shared" si="144"/>
        <v>0</v>
      </c>
      <c r="FQ56">
        <f t="shared" si="144"/>
        <v>0</v>
      </c>
      <c r="FR56">
        <f t="shared" si="144"/>
        <v>0</v>
      </c>
      <c r="FS56">
        <f>IF((AND(FS$6&gt;450,FS$6&lt;=750)),FS51+FS53*(FS$6-450)/300+FS52,0)</f>
        <v>0</v>
      </c>
    </row>
    <row r="57" spans="1:175" s="4" customFormat="1" x14ac:dyDescent="0.25">
      <c r="A57" s="4" t="s">
        <v>34</v>
      </c>
      <c r="B57" s="12" t="s">
        <v>8</v>
      </c>
      <c r="C57">
        <f t="shared" ref="C57:AP57" si="145">IF(C$6&gt;750,C51+C54*(C$6-750)/300+C52+C53,0)</f>
        <v>0</v>
      </c>
      <c r="D57">
        <f t="shared" si="145"/>
        <v>0</v>
      </c>
      <c r="E57">
        <f t="shared" si="145"/>
        <v>0</v>
      </c>
      <c r="F57">
        <f t="shared" si="145"/>
        <v>0</v>
      </c>
      <c r="G57">
        <f t="shared" si="145"/>
        <v>0</v>
      </c>
      <c r="H57">
        <f t="shared" si="145"/>
        <v>0</v>
      </c>
      <c r="I57">
        <f t="shared" si="145"/>
        <v>0</v>
      </c>
      <c r="J57">
        <f t="shared" si="145"/>
        <v>0</v>
      </c>
      <c r="K57">
        <f t="shared" si="145"/>
        <v>0</v>
      </c>
      <c r="L57">
        <f t="shared" si="145"/>
        <v>0</v>
      </c>
      <c r="M57">
        <f t="shared" si="145"/>
        <v>0</v>
      </c>
      <c r="N57">
        <f t="shared" si="145"/>
        <v>0</v>
      </c>
      <c r="O57">
        <f t="shared" si="145"/>
        <v>0</v>
      </c>
      <c r="P57">
        <f t="shared" si="145"/>
        <v>0</v>
      </c>
      <c r="Q57">
        <f t="shared" si="145"/>
        <v>0</v>
      </c>
      <c r="R57">
        <f t="shared" si="145"/>
        <v>0</v>
      </c>
      <c r="S57">
        <f t="shared" si="145"/>
        <v>0</v>
      </c>
      <c r="T57">
        <f t="shared" si="145"/>
        <v>0</v>
      </c>
      <c r="U57">
        <f t="shared" si="145"/>
        <v>0</v>
      </c>
      <c r="V57">
        <f t="shared" si="145"/>
        <v>0</v>
      </c>
      <c r="W57">
        <f t="shared" si="145"/>
        <v>0</v>
      </c>
      <c r="X57">
        <f t="shared" si="145"/>
        <v>0</v>
      </c>
      <c r="Y57">
        <f t="shared" si="145"/>
        <v>0</v>
      </c>
      <c r="Z57">
        <f t="shared" si="145"/>
        <v>0</v>
      </c>
      <c r="AA57">
        <f t="shared" si="145"/>
        <v>0</v>
      </c>
      <c r="AB57">
        <f t="shared" si="145"/>
        <v>0</v>
      </c>
      <c r="AC57">
        <f t="shared" si="145"/>
        <v>0</v>
      </c>
      <c r="AD57">
        <f t="shared" si="145"/>
        <v>0</v>
      </c>
      <c r="AE57">
        <f t="shared" si="145"/>
        <v>0</v>
      </c>
      <c r="AF57">
        <f t="shared" si="145"/>
        <v>0</v>
      </c>
      <c r="AG57">
        <f t="shared" si="145"/>
        <v>0</v>
      </c>
      <c r="AH57">
        <f t="shared" si="145"/>
        <v>0</v>
      </c>
      <c r="AI57">
        <f t="shared" si="145"/>
        <v>0</v>
      </c>
      <c r="AJ57">
        <f t="shared" si="145"/>
        <v>0</v>
      </c>
      <c r="AK57">
        <f t="shared" si="145"/>
        <v>0</v>
      </c>
      <c r="AL57">
        <f t="shared" si="145"/>
        <v>0</v>
      </c>
      <c r="AM57">
        <f t="shared" si="145"/>
        <v>0</v>
      </c>
      <c r="AN57">
        <f t="shared" si="145"/>
        <v>0</v>
      </c>
      <c r="AO57">
        <f t="shared" si="145"/>
        <v>0</v>
      </c>
      <c r="AP57">
        <f t="shared" si="145"/>
        <v>0</v>
      </c>
      <c r="AQ57">
        <f>IF(AQ$6&gt;750,AQ51+AQ54*(AQ$6-750)/300+AQ52+AQ53,0)</f>
        <v>0</v>
      </c>
      <c r="AR57">
        <f>IF(AR$6&gt;750,AR51+AR54*(AR$6-750)/300+AR52+AR53,0)</f>
        <v>0</v>
      </c>
      <c r="AS57">
        <f>IF(AS$6&gt;750,AS51+AS54*(AS$6-750)/300+AS52+AS53,0)</f>
        <v>0</v>
      </c>
      <c r="AT57">
        <f>IF(AT$6&gt;750,AT51+AT54*(AT$6-750)/300+AT52+AT53,0)</f>
        <v>0</v>
      </c>
      <c r="AU57">
        <f t="shared" ref="AU57:DF57" si="146">IF(AU$6&gt;750,AU51+AU54*(AU$6-750)/300+AU52+AU53,0)</f>
        <v>0</v>
      </c>
      <c r="AV57">
        <f t="shared" si="146"/>
        <v>0</v>
      </c>
      <c r="AW57">
        <f t="shared" si="146"/>
        <v>0</v>
      </c>
      <c r="AX57">
        <f t="shared" si="146"/>
        <v>0</v>
      </c>
      <c r="AY57">
        <f t="shared" si="146"/>
        <v>0</v>
      </c>
      <c r="AZ57">
        <f t="shared" si="146"/>
        <v>0</v>
      </c>
      <c r="BA57">
        <f t="shared" si="146"/>
        <v>0</v>
      </c>
      <c r="BB57">
        <f t="shared" si="146"/>
        <v>0</v>
      </c>
      <c r="BC57">
        <f t="shared" si="146"/>
        <v>0</v>
      </c>
      <c r="BD57">
        <f t="shared" si="146"/>
        <v>0</v>
      </c>
      <c r="BE57">
        <f t="shared" si="146"/>
        <v>0</v>
      </c>
      <c r="BF57">
        <f t="shared" si="146"/>
        <v>0</v>
      </c>
      <c r="BG57">
        <f t="shared" si="146"/>
        <v>60.711160684170608</v>
      </c>
      <c r="BH57">
        <f t="shared" si="146"/>
        <v>40.091632804290803</v>
      </c>
      <c r="BI57">
        <f t="shared" si="146"/>
        <v>40.679553553546889</v>
      </c>
      <c r="BJ57">
        <f t="shared" si="146"/>
        <v>36.459601816805993</v>
      </c>
      <c r="BK57">
        <f t="shared" si="146"/>
        <v>37.103449176764272</v>
      </c>
      <c r="BL57">
        <f t="shared" si="146"/>
        <v>37.747296536722551</v>
      </c>
      <c r="BM57">
        <f t="shared" si="146"/>
        <v>37.029770577979519</v>
      </c>
      <c r="BN57">
        <f t="shared" si="146"/>
        <v>45.972067538601586</v>
      </c>
      <c r="BO57">
        <f t="shared" si="146"/>
        <v>46.291923121817661</v>
      </c>
      <c r="BP57">
        <f t="shared" si="146"/>
        <v>15.37353528584638</v>
      </c>
      <c r="BQ57">
        <f t="shared" si="146"/>
        <v>35.114734581334332</v>
      </c>
      <c r="BR57">
        <f t="shared" si="146"/>
        <v>35.43829526899718</v>
      </c>
      <c r="BS57">
        <f t="shared" si="146"/>
        <v>35.761855956660028</v>
      </c>
      <c r="BT57">
        <f t="shared" si="146"/>
        <v>35.923636300491452</v>
      </c>
      <c r="BU57">
        <f t="shared" si="146"/>
        <v>36.085416644322883</v>
      </c>
      <c r="BV57">
        <f t="shared" si="146"/>
        <v>59.817742739175522</v>
      </c>
      <c r="BW57">
        <f t="shared" si="146"/>
        <v>59.96995131885938</v>
      </c>
      <c r="BX57">
        <f t="shared" si="146"/>
        <v>17.09519047068801</v>
      </c>
      <c r="BY57">
        <f t="shared" si="146"/>
        <v>17.234450489730555</v>
      </c>
      <c r="BZ57">
        <f t="shared" si="146"/>
        <v>17.373710508773108</v>
      </c>
      <c r="CA57">
        <f t="shared" si="146"/>
        <v>42.360384732287898</v>
      </c>
      <c r="CB57">
        <f t="shared" si="146"/>
        <v>42.520884257762276</v>
      </c>
      <c r="CC57">
        <f t="shared" si="146"/>
        <v>3.8789416676053898</v>
      </c>
      <c r="CD57">
        <f t="shared" si="146"/>
        <v>3.9362224968340258</v>
      </c>
      <c r="CE57">
        <f t="shared" si="146"/>
        <v>29.812717251213016</v>
      </c>
      <c r="CF57">
        <f t="shared" si="146"/>
        <v>29.881323368440189</v>
      </c>
      <c r="CG57">
        <f t="shared" si="146"/>
        <v>29.949929485667361</v>
      </c>
      <c r="CH57">
        <f t="shared" si="146"/>
        <v>30.018535602894531</v>
      </c>
      <c r="CI57">
        <f t="shared" si="146"/>
        <v>30.087141720121704</v>
      </c>
      <c r="CJ57">
        <f t="shared" si="146"/>
        <v>18.708818926165325</v>
      </c>
      <c r="CK57">
        <f t="shared" si="146"/>
        <v>18.763675082347309</v>
      </c>
      <c r="CL57">
        <f t="shared" si="146"/>
        <v>2.9778036429475052</v>
      </c>
      <c r="CM57">
        <f t="shared" si="146"/>
        <v>3.0276926643556044</v>
      </c>
      <c r="CN57">
        <f t="shared" si="146"/>
        <v>3.0276926643556044</v>
      </c>
      <c r="CO57">
        <f t="shared" si="146"/>
        <v>44.324544552973691</v>
      </c>
      <c r="CP57">
        <f t="shared" si="146"/>
        <v>44.324544552973691</v>
      </c>
      <c r="CQ57">
        <f t="shared" si="146"/>
        <v>7.7197989099587998</v>
      </c>
      <c r="CR57">
        <f t="shared" si="146"/>
        <v>7.7197989099587998</v>
      </c>
      <c r="CS57">
        <f t="shared" si="146"/>
        <v>30.553495255118399</v>
      </c>
      <c r="CT57">
        <f t="shared" si="146"/>
        <v>30.553495255118399</v>
      </c>
      <c r="CU57">
        <f t="shared" si="146"/>
        <v>30.553495255118399</v>
      </c>
      <c r="CV57">
        <f t="shared" si="146"/>
        <v>30.553495255118399</v>
      </c>
      <c r="CW57">
        <f t="shared" si="146"/>
        <v>30.553495255118399</v>
      </c>
      <c r="CX57">
        <f t="shared" si="146"/>
        <v>65.094304868357398</v>
      </c>
      <c r="CY57">
        <f t="shared" si="146"/>
        <v>65.094304868357398</v>
      </c>
      <c r="CZ57">
        <f t="shared" si="146"/>
        <v>26.884968659246027</v>
      </c>
      <c r="DA57">
        <f t="shared" si="146"/>
        <v>26.884968659246027</v>
      </c>
      <c r="DB57">
        <f t="shared" si="146"/>
        <v>26.884968659246027</v>
      </c>
      <c r="DC57">
        <f t="shared" si="146"/>
        <v>62.979042691734477</v>
      </c>
      <c r="DD57">
        <f t="shared" si="146"/>
        <v>62.979042691734477</v>
      </c>
      <c r="DE57">
        <f t="shared" si="146"/>
        <v>36.948952609328032</v>
      </c>
      <c r="DF57">
        <f t="shared" si="146"/>
        <v>36.948952609328032</v>
      </c>
      <c r="DG57">
        <f t="shared" ref="DG57:FR57" si="147">IF(DG$6&gt;750,DG51+DG54*(DG$6-750)/300+DG52+DG53,0)</f>
        <v>52.617877933034244</v>
      </c>
      <c r="DH57">
        <f t="shared" si="147"/>
        <v>52.617877933034244</v>
      </c>
      <c r="DI57">
        <f t="shared" si="147"/>
        <v>52.617877933034244</v>
      </c>
      <c r="DJ57">
        <f t="shared" si="147"/>
        <v>52.617877933034244</v>
      </c>
      <c r="DK57">
        <f t="shared" si="147"/>
        <v>52.617877933034244</v>
      </c>
      <c r="DL57">
        <f t="shared" si="147"/>
        <v>52.617877933034244</v>
      </c>
      <c r="DM57">
        <f t="shared" si="147"/>
        <v>78.248857507357258</v>
      </c>
      <c r="DN57">
        <f t="shared" si="147"/>
        <v>78.248857507357258</v>
      </c>
      <c r="DO57">
        <f t="shared" si="147"/>
        <v>54.849402728259378</v>
      </c>
      <c r="DP57">
        <f t="shared" si="147"/>
        <v>54.849402728259378</v>
      </c>
      <c r="DQ57">
        <f t="shared" si="147"/>
        <v>54.849402728259378</v>
      </c>
      <c r="DR57">
        <f t="shared" si="147"/>
        <v>54.849402728259378</v>
      </c>
      <c r="DS57">
        <f t="shared" si="147"/>
        <v>54.849402728259378</v>
      </c>
      <c r="DT57">
        <f t="shared" si="147"/>
        <v>54.849402728259378</v>
      </c>
      <c r="DU57">
        <f t="shared" si="147"/>
        <v>54.849402728259378</v>
      </c>
      <c r="DV57">
        <f t="shared" si="147"/>
        <v>54.849402728259378</v>
      </c>
      <c r="DW57">
        <f t="shared" si="147"/>
        <v>54.849402728259378</v>
      </c>
      <c r="DX57">
        <f t="shared" si="147"/>
        <v>54.849402728259378</v>
      </c>
      <c r="DY57">
        <f t="shared" si="147"/>
        <v>54.849402728259378</v>
      </c>
      <c r="DZ57">
        <f t="shared" si="147"/>
        <v>19.229308160005711</v>
      </c>
      <c r="EA57">
        <f t="shared" si="147"/>
        <v>19.229308160005711</v>
      </c>
      <c r="EB57">
        <f t="shared" si="147"/>
        <v>19.229308160005711</v>
      </c>
      <c r="EC57">
        <f t="shared" si="147"/>
        <v>19.229308160005711</v>
      </c>
      <c r="ED57">
        <f t="shared" si="147"/>
        <v>19.229308160005711</v>
      </c>
      <c r="EE57">
        <f t="shared" si="147"/>
        <v>19.229308160005711</v>
      </c>
      <c r="EF57">
        <f t="shared" si="147"/>
        <v>19.229308160005711</v>
      </c>
      <c r="EG57">
        <f t="shared" si="147"/>
        <v>19.229308160005711</v>
      </c>
      <c r="EH57">
        <f t="shared" si="147"/>
        <v>16.802865816581331</v>
      </c>
      <c r="EI57">
        <f t="shared" si="147"/>
        <v>16.802865816581331</v>
      </c>
      <c r="EJ57">
        <f t="shared" si="147"/>
        <v>16.802865816581331</v>
      </c>
      <c r="EK57">
        <f t="shared" si="147"/>
        <v>16.802865816581331</v>
      </c>
      <c r="EL57">
        <f t="shared" si="147"/>
        <v>16.802865816581331</v>
      </c>
      <c r="EM57">
        <f t="shared" si="147"/>
        <v>16.802865816581331</v>
      </c>
      <c r="EN57">
        <f t="shared" si="147"/>
        <v>16.802865816581331</v>
      </c>
      <c r="EO57">
        <f t="shared" si="147"/>
        <v>16.802865816581331</v>
      </c>
      <c r="EP57">
        <f t="shared" si="147"/>
        <v>16.802865816581331</v>
      </c>
      <c r="EQ57">
        <f t="shared" si="147"/>
        <v>16.802865816581331</v>
      </c>
      <c r="ER57">
        <f t="shared" si="147"/>
        <v>16.802865816581331</v>
      </c>
      <c r="ES57">
        <f t="shared" si="147"/>
        <v>16.802865816581331</v>
      </c>
      <c r="ET57">
        <f t="shared" si="147"/>
        <v>16.802865816581331</v>
      </c>
      <c r="EU57">
        <f t="shared" si="147"/>
        <v>16.802865816581331</v>
      </c>
      <c r="EV57">
        <f t="shared" si="147"/>
        <v>16.802865816581331</v>
      </c>
      <c r="EW57">
        <f t="shared" si="147"/>
        <v>16.802865816581331</v>
      </c>
      <c r="EX57">
        <f t="shared" si="147"/>
        <v>16.802865816581331</v>
      </c>
      <c r="EY57">
        <f t="shared" si="147"/>
        <v>16.802865816581331</v>
      </c>
      <c r="EZ57">
        <f t="shared" si="147"/>
        <v>16.802865816581331</v>
      </c>
      <c r="FA57">
        <f t="shared" si="147"/>
        <v>16.802865816581331</v>
      </c>
      <c r="FB57">
        <f t="shared" si="147"/>
        <v>16.802865816581331</v>
      </c>
      <c r="FC57">
        <f t="shared" si="147"/>
        <v>16.802865816581331</v>
      </c>
      <c r="FD57">
        <f t="shared" si="147"/>
        <v>16.802865816581331</v>
      </c>
      <c r="FE57">
        <f t="shared" si="147"/>
        <v>16.802865816581331</v>
      </c>
      <c r="FF57">
        <f t="shared" si="147"/>
        <v>16.802865816581331</v>
      </c>
      <c r="FG57">
        <f t="shared" si="147"/>
        <v>16.802865816581331</v>
      </c>
      <c r="FH57">
        <f t="shared" si="147"/>
        <v>20.236027287489001</v>
      </c>
      <c r="FI57">
        <f t="shared" si="147"/>
        <v>20.236027287489001</v>
      </c>
      <c r="FJ57">
        <f t="shared" si="147"/>
        <v>20.236027287489001</v>
      </c>
      <c r="FK57">
        <f t="shared" si="147"/>
        <v>20.236027287489001</v>
      </c>
      <c r="FL57">
        <f t="shared" si="147"/>
        <v>20.236027287489001</v>
      </c>
      <c r="FM57">
        <f t="shared" si="147"/>
        <v>20.236027287489001</v>
      </c>
      <c r="FN57">
        <f t="shared" si="147"/>
        <v>20.236027287489001</v>
      </c>
      <c r="FO57">
        <f t="shared" si="147"/>
        <v>20.236027287489001</v>
      </c>
      <c r="FP57">
        <f t="shared" si="147"/>
        <v>20.236027287489001</v>
      </c>
      <c r="FQ57">
        <f t="shared" si="147"/>
        <v>20.236027287489001</v>
      </c>
      <c r="FR57">
        <f t="shared" si="147"/>
        <v>20.236027287489001</v>
      </c>
      <c r="FS57">
        <f>IF(FS$6&gt;750,FS51+FS54*(FS$6-750)/300+FS52+FS53,0)</f>
        <v>20.236027287489001</v>
      </c>
    </row>
    <row r="58" spans="1:175" x14ac:dyDescent="0.25">
      <c r="A58" s="4" t="s">
        <v>31</v>
      </c>
      <c r="B58" s="12" t="s">
        <v>8</v>
      </c>
      <c r="C58" s="4">
        <f t="shared" ref="C58:BN58" si="148">SUM(C55:C57)</f>
        <v>0</v>
      </c>
      <c r="D58" s="4">
        <f t="shared" si="148"/>
        <v>0</v>
      </c>
      <c r="E58" s="4">
        <f t="shared" si="148"/>
        <v>0</v>
      </c>
      <c r="F58" s="4">
        <f t="shared" si="148"/>
        <v>0</v>
      </c>
      <c r="G58" s="4">
        <f t="shared" si="148"/>
        <v>0</v>
      </c>
      <c r="H58" s="4">
        <f t="shared" si="148"/>
        <v>0</v>
      </c>
      <c r="I58" s="4">
        <f t="shared" si="148"/>
        <v>0</v>
      </c>
      <c r="J58" s="4">
        <f t="shared" si="148"/>
        <v>0</v>
      </c>
      <c r="K58" s="4">
        <f t="shared" si="148"/>
        <v>0</v>
      </c>
      <c r="L58" s="4">
        <f t="shared" si="148"/>
        <v>0</v>
      </c>
      <c r="M58" s="4">
        <f t="shared" si="148"/>
        <v>0</v>
      </c>
      <c r="N58" s="4">
        <f t="shared" si="148"/>
        <v>0</v>
      </c>
      <c r="O58" s="4">
        <f t="shared" si="148"/>
        <v>0</v>
      </c>
      <c r="P58" s="4">
        <f t="shared" si="148"/>
        <v>0</v>
      </c>
      <c r="Q58" s="4">
        <f t="shared" si="148"/>
        <v>0</v>
      </c>
      <c r="R58" s="4">
        <f t="shared" si="148"/>
        <v>0</v>
      </c>
      <c r="S58" s="4">
        <f t="shared" si="148"/>
        <v>0</v>
      </c>
      <c r="T58" s="4">
        <f t="shared" si="148"/>
        <v>0</v>
      </c>
      <c r="U58" s="4">
        <f t="shared" si="148"/>
        <v>0</v>
      </c>
      <c r="V58" s="4">
        <f t="shared" si="148"/>
        <v>0</v>
      </c>
      <c r="W58" s="4">
        <f t="shared" si="148"/>
        <v>0</v>
      </c>
      <c r="X58" s="4">
        <f t="shared" si="148"/>
        <v>0</v>
      </c>
      <c r="Y58" s="4">
        <f t="shared" si="148"/>
        <v>0</v>
      </c>
      <c r="Z58" s="4">
        <f t="shared" si="148"/>
        <v>0</v>
      </c>
      <c r="AA58" s="4">
        <f t="shared" si="148"/>
        <v>23.320931145737763</v>
      </c>
      <c r="AB58" s="4">
        <f t="shared" si="148"/>
        <v>23.954070243379714</v>
      </c>
      <c r="AC58" s="4">
        <f t="shared" si="148"/>
        <v>24.587209341021666</v>
      </c>
      <c r="AD58" s="4">
        <f t="shared" si="148"/>
        <v>25.220348438663621</v>
      </c>
      <c r="AE58" s="4">
        <f t="shared" si="148"/>
        <v>21.014751819082658</v>
      </c>
      <c r="AF58" s="4">
        <f t="shared" si="148"/>
        <v>21.349522037372576</v>
      </c>
      <c r="AG58" s="4">
        <f t="shared" si="148"/>
        <v>28.355623231192602</v>
      </c>
      <c r="AH58" s="4">
        <f t="shared" si="148"/>
        <v>28.889635156791883</v>
      </c>
      <c r="AI58" s="4">
        <f t="shared" si="148"/>
        <v>2.0056788147023745</v>
      </c>
      <c r="AJ58" s="4">
        <f t="shared" si="148"/>
        <v>2.0284365564349995</v>
      </c>
      <c r="AK58" s="4">
        <f t="shared" si="148"/>
        <v>2.0511942981676246</v>
      </c>
      <c r="AL58" s="4">
        <f t="shared" si="148"/>
        <v>2.0739520399002496</v>
      </c>
      <c r="AM58" s="4">
        <f t="shared" si="148"/>
        <v>2.0967097816328741</v>
      </c>
      <c r="AN58" s="4">
        <f t="shared" si="148"/>
        <v>28.977924450602799</v>
      </c>
      <c r="AO58" s="4">
        <f t="shared" si="148"/>
        <v>29.787227784291424</v>
      </c>
      <c r="AP58" s="4">
        <f t="shared" si="148"/>
        <v>10.33727314386134</v>
      </c>
      <c r="AQ58" s="4">
        <f t="shared" si="148"/>
        <v>10.45611230793449</v>
      </c>
      <c r="AR58" s="4">
        <f t="shared" si="148"/>
        <v>10.522998095616561</v>
      </c>
      <c r="AS58" s="4">
        <f t="shared" si="148"/>
        <v>10.589883883298629</v>
      </c>
      <c r="AT58" s="4">
        <f t="shared" si="148"/>
        <v>42.776348125701951</v>
      </c>
      <c r="AU58" s="4">
        <f t="shared" si="148"/>
        <v>42.958862217896623</v>
      </c>
      <c r="AV58" s="4">
        <f t="shared" si="148"/>
        <v>12.712956548567146</v>
      </c>
      <c r="AW58" s="4">
        <f t="shared" si="148"/>
        <v>12.936341964866157</v>
      </c>
      <c r="AX58" s="4">
        <f t="shared" si="148"/>
        <v>13.159727381165167</v>
      </c>
      <c r="AY58" s="4">
        <f t="shared" si="148"/>
        <v>48.195294219847696</v>
      </c>
      <c r="AZ58" s="4">
        <f t="shared" si="148"/>
        <v>48.588912931094235</v>
      </c>
      <c r="BA58" s="4">
        <f t="shared" si="148"/>
        <v>19.412940608003542</v>
      </c>
      <c r="BB58" s="4">
        <f t="shared" si="148"/>
        <v>19.784775272082832</v>
      </c>
      <c r="BC58" s="4">
        <f t="shared" si="148"/>
        <v>58.436765744014743</v>
      </c>
      <c r="BD58" s="4">
        <f t="shared" si="148"/>
        <v>58.997439187865126</v>
      </c>
      <c r="BE58" s="4">
        <f t="shared" si="148"/>
        <v>59.558112631715503</v>
      </c>
      <c r="BF58" s="4">
        <f t="shared" si="148"/>
        <v>60.118786075565886</v>
      </c>
      <c r="BG58" s="4">
        <f t="shared" si="148"/>
        <v>60.711160684170608</v>
      </c>
      <c r="BH58" s="4">
        <f t="shared" si="148"/>
        <v>40.091632804290803</v>
      </c>
      <c r="BI58" s="4">
        <f t="shared" si="148"/>
        <v>40.679553553546889</v>
      </c>
      <c r="BJ58" s="4">
        <f t="shared" si="148"/>
        <v>36.459601816805993</v>
      </c>
      <c r="BK58" s="4">
        <f t="shared" si="148"/>
        <v>37.103449176764272</v>
      </c>
      <c r="BL58" s="4">
        <f t="shared" si="148"/>
        <v>37.747296536722551</v>
      </c>
      <c r="BM58" s="4">
        <f t="shared" si="148"/>
        <v>37.029770577979519</v>
      </c>
      <c r="BN58" s="4">
        <f t="shared" si="148"/>
        <v>45.972067538601586</v>
      </c>
      <c r="BO58" s="4">
        <f t="shared" ref="BO58:DZ58" si="149">SUM(BO55:BO57)</f>
        <v>46.291923121817661</v>
      </c>
      <c r="BP58" s="4">
        <f t="shared" si="149"/>
        <v>15.37353528584638</v>
      </c>
      <c r="BQ58" s="4">
        <f t="shared" si="149"/>
        <v>35.114734581334332</v>
      </c>
      <c r="BR58" s="4">
        <f t="shared" si="149"/>
        <v>35.43829526899718</v>
      </c>
      <c r="BS58" s="4">
        <f t="shared" si="149"/>
        <v>35.761855956660028</v>
      </c>
      <c r="BT58" s="4">
        <f t="shared" si="149"/>
        <v>35.923636300491452</v>
      </c>
      <c r="BU58" s="4">
        <f t="shared" si="149"/>
        <v>36.085416644322883</v>
      </c>
      <c r="BV58" s="4">
        <f t="shared" si="149"/>
        <v>59.817742739175522</v>
      </c>
      <c r="BW58" s="4">
        <f t="shared" si="149"/>
        <v>59.96995131885938</v>
      </c>
      <c r="BX58" s="4">
        <f t="shared" si="149"/>
        <v>17.09519047068801</v>
      </c>
      <c r="BY58" s="4">
        <f t="shared" si="149"/>
        <v>17.234450489730555</v>
      </c>
      <c r="BZ58" s="4">
        <f t="shared" si="149"/>
        <v>17.373710508773108</v>
      </c>
      <c r="CA58" s="4">
        <f t="shared" si="149"/>
        <v>42.360384732287898</v>
      </c>
      <c r="CB58" s="4">
        <f t="shared" si="149"/>
        <v>42.520884257762276</v>
      </c>
      <c r="CC58" s="4">
        <f t="shared" si="149"/>
        <v>3.8789416676053898</v>
      </c>
      <c r="CD58" s="4">
        <f t="shared" si="149"/>
        <v>3.9362224968340258</v>
      </c>
      <c r="CE58" s="4">
        <f t="shared" si="149"/>
        <v>29.812717251213016</v>
      </c>
      <c r="CF58" s="4">
        <f t="shared" si="149"/>
        <v>29.881323368440189</v>
      </c>
      <c r="CG58" s="4">
        <f t="shared" si="149"/>
        <v>29.949929485667361</v>
      </c>
      <c r="CH58" s="4">
        <f t="shared" si="149"/>
        <v>30.018535602894531</v>
      </c>
      <c r="CI58" s="4">
        <f t="shared" si="149"/>
        <v>30.087141720121704</v>
      </c>
      <c r="CJ58" s="4">
        <f t="shared" si="149"/>
        <v>18.708818926165325</v>
      </c>
      <c r="CK58" s="4">
        <f t="shared" si="149"/>
        <v>18.763675082347309</v>
      </c>
      <c r="CL58" s="4">
        <f t="shared" si="149"/>
        <v>2.9778036429475052</v>
      </c>
      <c r="CM58" s="4">
        <f t="shared" si="149"/>
        <v>3.0276926643556044</v>
      </c>
      <c r="CN58" s="4">
        <f t="shared" si="149"/>
        <v>3.0276926643556044</v>
      </c>
      <c r="CO58" s="4">
        <f t="shared" si="149"/>
        <v>44.324544552973691</v>
      </c>
      <c r="CP58" s="4">
        <f t="shared" si="149"/>
        <v>44.324544552973691</v>
      </c>
      <c r="CQ58" s="4">
        <f t="shared" si="149"/>
        <v>7.7197989099587998</v>
      </c>
      <c r="CR58" s="4">
        <f t="shared" si="149"/>
        <v>7.7197989099587998</v>
      </c>
      <c r="CS58" s="4">
        <f t="shared" si="149"/>
        <v>30.553495255118399</v>
      </c>
      <c r="CT58" s="4">
        <f t="shared" si="149"/>
        <v>30.553495255118399</v>
      </c>
      <c r="CU58" s="4">
        <f t="shared" si="149"/>
        <v>30.553495255118399</v>
      </c>
      <c r="CV58" s="4">
        <f t="shared" si="149"/>
        <v>30.553495255118399</v>
      </c>
      <c r="CW58" s="4">
        <f t="shared" si="149"/>
        <v>30.553495255118399</v>
      </c>
      <c r="CX58" s="4">
        <f t="shared" si="149"/>
        <v>65.094304868357398</v>
      </c>
      <c r="CY58" s="4">
        <f t="shared" si="149"/>
        <v>65.094304868357398</v>
      </c>
      <c r="CZ58" s="4">
        <f t="shared" si="149"/>
        <v>26.884968659246027</v>
      </c>
      <c r="DA58" s="4">
        <f t="shared" si="149"/>
        <v>26.884968659246027</v>
      </c>
      <c r="DB58" s="4">
        <f t="shared" si="149"/>
        <v>26.884968659246027</v>
      </c>
      <c r="DC58" s="4">
        <f t="shared" si="149"/>
        <v>62.979042691734477</v>
      </c>
      <c r="DD58" s="4">
        <f t="shared" si="149"/>
        <v>62.979042691734477</v>
      </c>
      <c r="DE58" s="4">
        <f t="shared" si="149"/>
        <v>36.948952609328032</v>
      </c>
      <c r="DF58" s="4">
        <f t="shared" si="149"/>
        <v>36.948952609328032</v>
      </c>
      <c r="DG58" s="4">
        <f t="shared" si="149"/>
        <v>52.617877933034244</v>
      </c>
      <c r="DH58" s="4">
        <f t="shared" si="149"/>
        <v>52.617877933034244</v>
      </c>
      <c r="DI58" s="4">
        <f t="shared" si="149"/>
        <v>52.617877933034244</v>
      </c>
      <c r="DJ58" s="4">
        <f t="shared" si="149"/>
        <v>52.617877933034244</v>
      </c>
      <c r="DK58" s="4">
        <f t="shared" si="149"/>
        <v>52.617877933034244</v>
      </c>
      <c r="DL58" s="4">
        <f t="shared" si="149"/>
        <v>52.617877933034244</v>
      </c>
      <c r="DM58" s="4">
        <f t="shared" si="149"/>
        <v>78.248857507357258</v>
      </c>
      <c r="DN58" s="4">
        <f t="shared" si="149"/>
        <v>78.248857507357258</v>
      </c>
      <c r="DO58" s="4">
        <f t="shared" si="149"/>
        <v>54.849402728259378</v>
      </c>
      <c r="DP58" s="4">
        <f t="shared" si="149"/>
        <v>54.849402728259378</v>
      </c>
      <c r="DQ58" s="4">
        <f t="shared" si="149"/>
        <v>54.849402728259378</v>
      </c>
      <c r="DR58" s="4">
        <f t="shared" si="149"/>
        <v>54.849402728259378</v>
      </c>
      <c r="DS58" s="4">
        <f t="shared" si="149"/>
        <v>54.849402728259378</v>
      </c>
      <c r="DT58" s="4">
        <f t="shared" si="149"/>
        <v>54.849402728259378</v>
      </c>
      <c r="DU58" s="4">
        <f t="shared" si="149"/>
        <v>54.849402728259378</v>
      </c>
      <c r="DV58" s="4">
        <f t="shared" si="149"/>
        <v>54.849402728259378</v>
      </c>
      <c r="DW58" s="4">
        <f t="shared" si="149"/>
        <v>54.849402728259378</v>
      </c>
      <c r="DX58" s="4">
        <f t="shared" si="149"/>
        <v>54.849402728259378</v>
      </c>
      <c r="DY58" s="4">
        <f t="shared" si="149"/>
        <v>54.849402728259378</v>
      </c>
      <c r="DZ58" s="4">
        <f t="shared" si="149"/>
        <v>19.229308160005711</v>
      </c>
      <c r="EA58" s="4">
        <f t="shared" ref="EA58:FS58" si="150">SUM(EA55:EA57)</f>
        <v>19.229308160005711</v>
      </c>
      <c r="EB58" s="4">
        <f t="shared" si="150"/>
        <v>19.229308160005711</v>
      </c>
      <c r="EC58" s="4">
        <f t="shared" si="150"/>
        <v>19.229308160005711</v>
      </c>
      <c r="ED58" s="4">
        <f t="shared" si="150"/>
        <v>19.229308160005711</v>
      </c>
      <c r="EE58" s="4">
        <f t="shared" si="150"/>
        <v>19.229308160005711</v>
      </c>
      <c r="EF58" s="4">
        <f t="shared" si="150"/>
        <v>19.229308160005711</v>
      </c>
      <c r="EG58" s="4">
        <f t="shared" si="150"/>
        <v>19.229308160005711</v>
      </c>
      <c r="EH58" s="4">
        <f t="shared" si="150"/>
        <v>16.802865816581331</v>
      </c>
      <c r="EI58" s="4">
        <f t="shared" si="150"/>
        <v>16.802865816581331</v>
      </c>
      <c r="EJ58" s="4">
        <f t="shared" si="150"/>
        <v>16.802865816581331</v>
      </c>
      <c r="EK58" s="4">
        <f t="shared" si="150"/>
        <v>16.802865816581331</v>
      </c>
      <c r="EL58" s="4">
        <f t="shared" si="150"/>
        <v>16.802865816581331</v>
      </c>
      <c r="EM58" s="4">
        <f t="shared" si="150"/>
        <v>16.802865816581331</v>
      </c>
      <c r="EN58" s="4">
        <f t="shared" si="150"/>
        <v>16.802865816581331</v>
      </c>
      <c r="EO58" s="4">
        <f t="shared" si="150"/>
        <v>16.802865816581331</v>
      </c>
      <c r="EP58" s="4">
        <f t="shared" si="150"/>
        <v>16.802865816581331</v>
      </c>
      <c r="EQ58" s="4">
        <f t="shared" si="150"/>
        <v>16.802865816581331</v>
      </c>
      <c r="ER58" s="4">
        <f t="shared" si="150"/>
        <v>16.802865816581331</v>
      </c>
      <c r="ES58" s="4">
        <f t="shared" si="150"/>
        <v>16.802865816581331</v>
      </c>
      <c r="ET58" s="4">
        <f t="shared" si="150"/>
        <v>16.802865816581331</v>
      </c>
      <c r="EU58" s="4">
        <f t="shared" si="150"/>
        <v>16.802865816581331</v>
      </c>
      <c r="EV58" s="4">
        <f t="shared" si="150"/>
        <v>16.802865816581331</v>
      </c>
      <c r="EW58" s="4">
        <f t="shared" si="150"/>
        <v>16.802865816581331</v>
      </c>
      <c r="EX58" s="4">
        <f t="shared" si="150"/>
        <v>16.802865816581331</v>
      </c>
      <c r="EY58" s="4">
        <f t="shared" si="150"/>
        <v>16.802865816581331</v>
      </c>
      <c r="EZ58" s="4">
        <f t="shared" si="150"/>
        <v>16.802865816581331</v>
      </c>
      <c r="FA58" s="4">
        <f t="shared" si="150"/>
        <v>16.802865816581331</v>
      </c>
      <c r="FB58" s="4">
        <f t="shared" si="150"/>
        <v>16.802865816581331</v>
      </c>
      <c r="FC58" s="4">
        <f t="shared" si="150"/>
        <v>16.802865816581331</v>
      </c>
      <c r="FD58" s="4">
        <f t="shared" si="150"/>
        <v>16.802865816581331</v>
      </c>
      <c r="FE58" s="4">
        <f t="shared" si="150"/>
        <v>16.802865816581331</v>
      </c>
      <c r="FF58" s="4">
        <f t="shared" si="150"/>
        <v>16.802865816581331</v>
      </c>
      <c r="FG58" s="4">
        <f t="shared" si="150"/>
        <v>16.802865816581331</v>
      </c>
      <c r="FH58" s="4">
        <f t="shared" si="150"/>
        <v>20.236027287489001</v>
      </c>
      <c r="FI58" s="4">
        <f t="shared" si="150"/>
        <v>20.236027287489001</v>
      </c>
      <c r="FJ58" s="4">
        <f t="shared" si="150"/>
        <v>20.236027287489001</v>
      </c>
      <c r="FK58" s="4">
        <f t="shared" si="150"/>
        <v>20.236027287489001</v>
      </c>
      <c r="FL58" s="4">
        <f t="shared" si="150"/>
        <v>20.236027287489001</v>
      </c>
      <c r="FM58" s="4">
        <f t="shared" si="150"/>
        <v>20.236027287489001</v>
      </c>
      <c r="FN58" s="4">
        <f t="shared" si="150"/>
        <v>20.236027287489001</v>
      </c>
      <c r="FO58" s="4">
        <f t="shared" si="150"/>
        <v>20.236027287489001</v>
      </c>
      <c r="FP58" s="4">
        <f t="shared" si="150"/>
        <v>20.236027287489001</v>
      </c>
      <c r="FQ58" s="4">
        <f t="shared" si="150"/>
        <v>20.236027287489001</v>
      </c>
      <c r="FR58" s="4">
        <f t="shared" si="150"/>
        <v>20.236027287489001</v>
      </c>
      <c r="FS58" s="4">
        <f t="shared" si="150"/>
        <v>20.236027287489001</v>
      </c>
    </row>
    <row r="59" spans="1:175" x14ac:dyDescent="0.25">
      <c r="A59" s="4" t="s">
        <v>101</v>
      </c>
      <c r="B59" s="12" t="s">
        <v>8</v>
      </c>
      <c r="D59" s="4">
        <f t="shared" ref="D59:AI59" si="151">IF(D6&lt;=150, D51, IF(AND(C6&lt;=150,  D6&gt;150), D52, IF(AND(C6&lt;=450, D6&gt;450), D53, IF(AND(C6&lt;=750, D6&gt;750), D54, C59))))</f>
        <v>0</v>
      </c>
      <c r="E59" s="4">
        <f t="shared" si="151"/>
        <v>0</v>
      </c>
      <c r="F59" s="4">
        <f t="shared" si="151"/>
        <v>0</v>
      </c>
      <c r="G59" s="4">
        <f t="shared" si="151"/>
        <v>0</v>
      </c>
      <c r="H59" s="4">
        <f t="shared" si="151"/>
        <v>0</v>
      </c>
      <c r="I59" s="4">
        <f t="shared" si="151"/>
        <v>0</v>
      </c>
      <c r="J59" s="4">
        <f t="shared" si="151"/>
        <v>0</v>
      </c>
      <c r="K59" s="4">
        <f t="shared" si="151"/>
        <v>0</v>
      </c>
      <c r="L59" s="4">
        <f t="shared" si="151"/>
        <v>0</v>
      </c>
      <c r="M59" s="4">
        <f t="shared" si="151"/>
        <v>0</v>
      </c>
      <c r="N59" s="4">
        <f t="shared" si="151"/>
        <v>0</v>
      </c>
      <c r="O59" s="4">
        <f t="shared" si="151"/>
        <v>0</v>
      </c>
      <c r="P59" s="4">
        <f t="shared" si="151"/>
        <v>0</v>
      </c>
      <c r="Q59" s="4">
        <f t="shared" si="151"/>
        <v>0</v>
      </c>
      <c r="R59" s="4">
        <f t="shared" si="151"/>
        <v>0</v>
      </c>
      <c r="S59" s="4">
        <f t="shared" si="151"/>
        <v>0</v>
      </c>
      <c r="T59" s="4">
        <f t="shared" si="151"/>
        <v>0</v>
      </c>
      <c r="U59" s="4">
        <f t="shared" si="151"/>
        <v>0</v>
      </c>
      <c r="V59" s="4">
        <f t="shared" si="151"/>
        <v>0</v>
      </c>
      <c r="W59" s="4">
        <f t="shared" si="151"/>
        <v>0</v>
      </c>
      <c r="X59" s="4">
        <f t="shared" si="151"/>
        <v>0</v>
      </c>
      <c r="Y59" s="4">
        <f t="shared" si="151"/>
        <v>0</v>
      </c>
      <c r="Z59" s="4">
        <f t="shared" si="151"/>
        <v>0</v>
      </c>
      <c r="AA59" s="4">
        <f t="shared" si="151"/>
        <v>0</v>
      </c>
      <c r="AB59" s="4">
        <f t="shared" si="151"/>
        <v>0</v>
      </c>
      <c r="AC59" s="4">
        <f t="shared" si="151"/>
        <v>0</v>
      </c>
      <c r="AD59" s="4">
        <f t="shared" si="151"/>
        <v>0</v>
      </c>
      <c r="AE59" s="4">
        <f t="shared" si="151"/>
        <v>0</v>
      </c>
      <c r="AF59" s="4">
        <f t="shared" si="151"/>
        <v>0</v>
      </c>
      <c r="AG59" s="4">
        <f t="shared" si="151"/>
        <v>0</v>
      </c>
      <c r="AH59" s="4">
        <f t="shared" si="151"/>
        <v>0</v>
      </c>
      <c r="AI59" s="4">
        <f t="shared" si="151"/>
        <v>0</v>
      </c>
      <c r="AJ59" s="4">
        <f t="shared" ref="AJ59:BO59" si="152">IF(AJ6&lt;=150, AJ51, IF(AND(AI6&lt;=150,  AJ6&gt;150), AJ52, IF(AND(AI6&lt;=450, AJ6&gt;450), AJ53, IF(AND(AI6&lt;=750, AJ6&gt;750), AJ54, AI59))))</f>
        <v>0</v>
      </c>
      <c r="AK59" s="4">
        <f t="shared" si="152"/>
        <v>0</v>
      </c>
      <c r="AL59" s="4">
        <f t="shared" si="152"/>
        <v>0</v>
      </c>
      <c r="AM59" s="4">
        <f t="shared" si="152"/>
        <v>0</v>
      </c>
      <c r="AN59" s="4">
        <f t="shared" si="152"/>
        <v>0</v>
      </c>
      <c r="AO59" s="4">
        <f t="shared" si="152"/>
        <v>0</v>
      </c>
      <c r="AP59" s="4">
        <f t="shared" si="152"/>
        <v>0</v>
      </c>
      <c r="AQ59" s="4">
        <f t="shared" si="152"/>
        <v>1.3377157536413993</v>
      </c>
      <c r="AR59" s="4">
        <f t="shared" si="152"/>
        <v>1.3377157536413993</v>
      </c>
      <c r="AS59" s="4">
        <f t="shared" si="152"/>
        <v>1.3377157536413993</v>
      </c>
      <c r="AT59" s="4">
        <f t="shared" si="152"/>
        <v>1.3377157536413993</v>
      </c>
      <c r="AU59" s="4">
        <f t="shared" si="152"/>
        <v>1.3377157536413993</v>
      </c>
      <c r="AV59" s="4">
        <f t="shared" si="152"/>
        <v>1.3377157536413993</v>
      </c>
      <c r="AW59" s="4">
        <f t="shared" si="152"/>
        <v>1.3377157536413993</v>
      </c>
      <c r="AX59" s="4">
        <f t="shared" si="152"/>
        <v>1.3377157536413993</v>
      </c>
      <c r="AY59" s="4">
        <f t="shared" si="152"/>
        <v>1.3377157536413993</v>
      </c>
      <c r="AZ59" s="4">
        <f t="shared" si="152"/>
        <v>1.3377157536413993</v>
      </c>
      <c r="BA59" s="4">
        <f t="shared" si="152"/>
        <v>1.3377157536413993</v>
      </c>
      <c r="BB59" s="4">
        <f t="shared" si="152"/>
        <v>1.3377157536413993</v>
      </c>
      <c r="BC59" s="4">
        <f t="shared" si="152"/>
        <v>1.3377157536413993</v>
      </c>
      <c r="BD59" s="4">
        <f t="shared" si="152"/>
        <v>1.3377157536413993</v>
      </c>
      <c r="BE59" s="4">
        <f t="shared" si="152"/>
        <v>1.3377157536413993</v>
      </c>
      <c r="BF59" s="4">
        <f t="shared" si="152"/>
        <v>1.3377157536413993</v>
      </c>
      <c r="BG59" s="4">
        <f t="shared" si="152"/>
        <v>9.3611366003859224</v>
      </c>
      <c r="BH59" s="4">
        <f t="shared" si="152"/>
        <v>9.3611366003859224</v>
      </c>
      <c r="BI59" s="4">
        <f t="shared" si="152"/>
        <v>9.3611366003859224</v>
      </c>
      <c r="BJ59" s="4">
        <f t="shared" si="152"/>
        <v>9.3611366003859224</v>
      </c>
      <c r="BK59" s="4">
        <f t="shared" si="152"/>
        <v>9.3611366003859224</v>
      </c>
      <c r="BL59" s="4">
        <f t="shared" si="152"/>
        <v>9.3611366003859224</v>
      </c>
      <c r="BM59" s="4">
        <f t="shared" si="152"/>
        <v>9.3611366003859224</v>
      </c>
      <c r="BN59" s="4">
        <f t="shared" si="152"/>
        <v>9.3611366003859224</v>
      </c>
      <c r="BO59" s="4">
        <f t="shared" si="152"/>
        <v>9.3611366003859224</v>
      </c>
      <c r="BP59" s="4">
        <f t="shared" ref="BP59:CU59" si="153">IF(BP6&lt;=150, BP51, IF(AND(BO6&lt;=150,  BP6&gt;150), BP52, IF(AND(BO6&lt;=450, BP6&gt;450), BP53, IF(AND(BO6&lt;=750, BP6&gt;750), BP54, BO59))))</f>
        <v>9.3611366003859224</v>
      </c>
      <c r="BQ59" s="4">
        <f t="shared" si="153"/>
        <v>9.3611366003859224</v>
      </c>
      <c r="BR59" s="4">
        <f t="shared" si="153"/>
        <v>9.3611366003859224</v>
      </c>
      <c r="BS59" s="4">
        <f t="shared" si="153"/>
        <v>9.3611366003859224</v>
      </c>
      <c r="BT59" s="4">
        <f t="shared" si="153"/>
        <v>9.3611366003859224</v>
      </c>
      <c r="BU59" s="4">
        <f t="shared" si="153"/>
        <v>9.3611366003859224</v>
      </c>
      <c r="BV59" s="4">
        <f t="shared" si="153"/>
        <v>9.3611366003859224</v>
      </c>
      <c r="BW59" s="4">
        <f t="shared" si="153"/>
        <v>9.3611366003859224</v>
      </c>
      <c r="BX59" s="4">
        <f t="shared" si="153"/>
        <v>9.3611366003859224</v>
      </c>
      <c r="BY59" s="4">
        <f t="shared" si="153"/>
        <v>9.3611366003859224</v>
      </c>
      <c r="BZ59" s="4">
        <f t="shared" si="153"/>
        <v>9.3611366003859224</v>
      </c>
      <c r="CA59" s="4">
        <f t="shared" si="153"/>
        <v>9.3611366003859224</v>
      </c>
      <c r="CB59" s="4">
        <f t="shared" si="153"/>
        <v>9.3611366003859224</v>
      </c>
      <c r="CC59" s="4">
        <f t="shared" si="153"/>
        <v>9.3611366003859224</v>
      </c>
      <c r="CD59" s="4">
        <f t="shared" si="153"/>
        <v>9.3611366003859224</v>
      </c>
      <c r="CE59" s="4">
        <f t="shared" si="153"/>
        <v>9.3611366003859224</v>
      </c>
      <c r="CF59" s="4">
        <f t="shared" si="153"/>
        <v>9.3611366003859224</v>
      </c>
      <c r="CG59" s="4">
        <f t="shared" si="153"/>
        <v>9.3611366003859224</v>
      </c>
      <c r="CH59" s="4">
        <f t="shared" si="153"/>
        <v>9.3611366003859224</v>
      </c>
      <c r="CI59" s="4">
        <f t="shared" si="153"/>
        <v>9.3611366003859224</v>
      </c>
      <c r="CJ59" s="4">
        <f t="shared" si="153"/>
        <v>9.3611366003859224</v>
      </c>
      <c r="CK59" s="4">
        <f t="shared" si="153"/>
        <v>9.3611366003859224</v>
      </c>
      <c r="CL59" s="4">
        <f t="shared" si="153"/>
        <v>9.3611366003859224</v>
      </c>
      <c r="CM59" s="4">
        <f t="shared" si="153"/>
        <v>9.3611366003859224</v>
      </c>
      <c r="CN59" s="4">
        <f t="shared" si="153"/>
        <v>9.3611366003859224</v>
      </c>
      <c r="CO59" s="4">
        <f t="shared" si="153"/>
        <v>9.3611366003859224</v>
      </c>
      <c r="CP59" s="4">
        <f t="shared" si="153"/>
        <v>9.3611366003859224</v>
      </c>
      <c r="CQ59" s="4">
        <f t="shared" si="153"/>
        <v>9.3611366003859224</v>
      </c>
      <c r="CR59" s="4">
        <f t="shared" si="153"/>
        <v>9.3611366003859224</v>
      </c>
      <c r="CS59" s="4">
        <f t="shared" si="153"/>
        <v>9.3611366003859224</v>
      </c>
      <c r="CT59" s="4">
        <f t="shared" si="153"/>
        <v>9.3611366003859224</v>
      </c>
      <c r="CU59" s="4">
        <f t="shared" si="153"/>
        <v>9.3611366003859224</v>
      </c>
      <c r="CV59" s="4">
        <f t="shared" ref="CV59:EA59" si="154">IF(CV6&lt;=150, CV51, IF(AND(CU6&lt;=150,  CV6&gt;150), CV52, IF(AND(CU6&lt;=450, CV6&gt;450), CV53, IF(AND(CU6&lt;=750, CV6&gt;750), CV54, CU59))))</f>
        <v>9.3611366003859224</v>
      </c>
      <c r="CW59" s="4">
        <f t="shared" si="154"/>
        <v>9.3611366003859224</v>
      </c>
      <c r="CX59" s="4">
        <f t="shared" si="154"/>
        <v>9.3611366003859224</v>
      </c>
      <c r="CY59" s="4">
        <f t="shared" si="154"/>
        <v>9.3611366003859224</v>
      </c>
      <c r="CZ59" s="4">
        <f t="shared" si="154"/>
        <v>9.3611366003859224</v>
      </c>
      <c r="DA59" s="4">
        <f t="shared" si="154"/>
        <v>9.3611366003859224</v>
      </c>
      <c r="DB59" s="4">
        <f t="shared" si="154"/>
        <v>9.3611366003859224</v>
      </c>
      <c r="DC59" s="4">
        <f t="shared" si="154"/>
        <v>9.3611366003859224</v>
      </c>
      <c r="DD59" s="4">
        <f t="shared" si="154"/>
        <v>9.3611366003859224</v>
      </c>
      <c r="DE59" s="4">
        <f t="shared" si="154"/>
        <v>9.3611366003859224</v>
      </c>
      <c r="DF59" s="4">
        <f t="shared" si="154"/>
        <v>9.3611366003859224</v>
      </c>
      <c r="DG59" s="4">
        <f t="shared" si="154"/>
        <v>9.3611366003859224</v>
      </c>
      <c r="DH59" s="4">
        <f t="shared" si="154"/>
        <v>9.3611366003859224</v>
      </c>
      <c r="DI59" s="4">
        <f t="shared" si="154"/>
        <v>9.3611366003859224</v>
      </c>
      <c r="DJ59" s="4">
        <f t="shared" si="154"/>
        <v>9.3611366003859224</v>
      </c>
      <c r="DK59" s="4">
        <f t="shared" si="154"/>
        <v>9.3611366003859224</v>
      </c>
      <c r="DL59" s="4">
        <f t="shared" si="154"/>
        <v>9.3611366003859224</v>
      </c>
      <c r="DM59" s="4">
        <f t="shared" si="154"/>
        <v>9.3611366003859224</v>
      </c>
      <c r="DN59" s="4">
        <f t="shared" si="154"/>
        <v>9.3611366003859224</v>
      </c>
      <c r="DO59" s="4">
        <f t="shared" si="154"/>
        <v>9.3611366003859224</v>
      </c>
      <c r="DP59" s="4">
        <f t="shared" si="154"/>
        <v>9.3611366003859224</v>
      </c>
      <c r="DQ59" s="4">
        <f t="shared" si="154"/>
        <v>9.3611366003859224</v>
      </c>
      <c r="DR59" s="4">
        <f t="shared" si="154"/>
        <v>9.3611366003859224</v>
      </c>
      <c r="DS59" s="4">
        <f t="shared" si="154"/>
        <v>9.3611366003859224</v>
      </c>
      <c r="DT59" s="4">
        <f t="shared" si="154"/>
        <v>9.3611366003859224</v>
      </c>
      <c r="DU59" s="4">
        <f t="shared" si="154"/>
        <v>9.3611366003859224</v>
      </c>
      <c r="DV59" s="4">
        <f t="shared" si="154"/>
        <v>9.3611366003859224</v>
      </c>
      <c r="DW59" s="4">
        <f t="shared" si="154"/>
        <v>9.3611366003859224</v>
      </c>
      <c r="DX59" s="4">
        <f t="shared" si="154"/>
        <v>9.3611366003859224</v>
      </c>
      <c r="DY59" s="4">
        <f t="shared" si="154"/>
        <v>9.3611366003859224</v>
      </c>
      <c r="DZ59" s="4">
        <f t="shared" si="154"/>
        <v>9.3611366003859224</v>
      </c>
      <c r="EA59" s="4">
        <f t="shared" si="154"/>
        <v>9.3611366003859224</v>
      </c>
      <c r="EB59" s="4">
        <f t="shared" ref="EB59:FG59" si="155">IF(EB6&lt;=150, EB51, IF(AND(EA6&lt;=150,  EB6&gt;150), EB52, IF(AND(EA6&lt;=450, EB6&gt;450), EB53, IF(AND(EA6&lt;=750, EB6&gt;750), EB54, EA59))))</f>
        <v>9.3611366003859224</v>
      </c>
      <c r="EC59" s="4">
        <f t="shared" si="155"/>
        <v>9.3611366003859224</v>
      </c>
      <c r="ED59" s="4">
        <f t="shared" si="155"/>
        <v>9.3611366003859224</v>
      </c>
      <c r="EE59" s="4">
        <f t="shared" si="155"/>
        <v>9.3611366003859224</v>
      </c>
      <c r="EF59" s="4">
        <f t="shared" si="155"/>
        <v>9.3611366003859224</v>
      </c>
      <c r="EG59" s="4">
        <f t="shared" si="155"/>
        <v>9.3611366003859224</v>
      </c>
      <c r="EH59" s="4">
        <f t="shared" si="155"/>
        <v>9.3611366003859224</v>
      </c>
      <c r="EI59" s="4">
        <f t="shared" si="155"/>
        <v>9.3611366003859224</v>
      </c>
      <c r="EJ59" s="4">
        <f t="shared" si="155"/>
        <v>9.3611366003859224</v>
      </c>
      <c r="EK59" s="4">
        <f t="shared" si="155"/>
        <v>9.3611366003859224</v>
      </c>
      <c r="EL59" s="4">
        <f t="shared" si="155"/>
        <v>9.3611366003859224</v>
      </c>
      <c r="EM59" s="4">
        <f t="shared" si="155"/>
        <v>9.3611366003859224</v>
      </c>
      <c r="EN59" s="4">
        <f t="shared" si="155"/>
        <v>9.3611366003859224</v>
      </c>
      <c r="EO59" s="4">
        <f t="shared" si="155"/>
        <v>9.3611366003859224</v>
      </c>
      <c r="EP59" s="4">
        <f t="shared" si="155"/>
        <v>9.3611366003859224</v>
      </c>
      <c r="EQ59" s="4">
        <f t="shared" si="155"/>
        <v>9.3611366003859224</v>
      </c>
      <c r="ER59" s="4">
        <f t="shared" si="155"/>
        <v>9.3611366003859224</v>
      </c>
      <c r="ES59" s="4">
        <f t="shared" si="155"/>
        <v>9.3611366003859224</v>
      </c>
      <c r="ET59" s="4">
        <f t="shared" si="155"/>
        <v>9.3611366003859224</v>
      </c>
      <c r="EU59" s="4">
        <f t="shared" si="155"/>
        <v>9.3611366003859224</v>
      </c>
      <c r="EV59" s="4">
        <f t="shared" si="155"/>
        <v>9.3611366003859224</v>
      </c>
      <c r="EW59" s="4">
        <f t="shared" si="155"/>
        <v>9.3611366003859224</v>
      </c>
      <c r="EX59" s="4">
        <f t="shared" si="155"/>
        <v>9.3611366003859224</v>
      </c>
      <c r="EY59" s="4">
        <f t="shared" si="155"/>
        <v>9.3611366003859224</v>
      </c>
      <c r="EZ59" s="4">
        <f t="shared" si="155"/>
        <v>9.3611366003859224</v>
      </c>
      <c r="FA59" s="4">
        <f t="shared" si="155"/>
        <v>9.3611366003859224</v>
      </c>
      <c r="FB59" s="4">
        <f t="shared" si="155"/>
        <v>9.3611366003859224</v>
      </c>
      <c r="FC59" s="4">
        <f t="shared" si="155"/>
        <v>9.3611366003859224</v>
      </c>
      <c r="FD59" s="4">
        <f t="shared" si="155"/>
        <v>9.3611366003859224</v>
      </c>
      <c r="FE59" s="4">
        <f t="shared" si="155"/>
        <v>9.3611366003859224</v>
      </c>
      <c r="FF59" s="4">
        <f t="shared" si="155"/>
        <v>9.3611366003859224</v>
      </c>
      <c r="FG59" s="4">
        <f t="shared" si="155"/>
        <v>9.3611366003859224</v>
      </c>
      <c r="FH59" s="4">
        <f t="shared" ref="FH59:FS59" si="156">IF(FH6&lt;=150, FH51, IF(AND(FG6&lt;=150,  FH6&gt;150), FH52, IF(AND(FG6&lt;=450, FH6&gt;450), FH53, IF(AND(FG6&lt;=750, FH6&gt;750), FH54, FG59))))</f>
        <v>9.3611366003859224</v>
      </c>
      <c r="FI59" s="4">
        <f t="shared" si="156"/>
        <v>9.3611366003859224</v>
      </c>
      <c r="FJ59" s="4">
        <f t="shared" si="156"/>
        <v>9.3611366003859224</v>
      </c>
      <c r="FK59" s="4">
        <f t="shared" si="156"/>
        <v>9.3611366003859224</v>
      </c>
      <c r="FL59" s="4">
        <f t="shared" si="156"/>
        <v>9.3611366003859224</v>
      </c>
      <c r="FM59" s="4">
        <f t="shared" si="156"/>
        <v>9.3611366003859224</v>
      </c>
      <c r="FN59" s="4">
        <f t="shared" si="156"/>
        <v>9.3611366003859224</v>
      </c>
      <c r="FO59" s="4">
        <f t="shared" si="156"/>
        <v>9.3611366003859224</v>
      </c>
      <c r="FP59" s="4">
        <f t="shared" si="156"/>
        <v>9.3611366003859224</v>
      </c>
      <c r="FQ59" s="4">
        <f t="shared" si="156"/>
        <v>9.3611366003859224</v>
      </c>
      <c r="FR59" s="4">
        <f t="shared" si="156"/>
        <v>9.3611366003859224</v>
      </c>
      <c r="FS59" s="4">
        <f t="shared" si="156"/>
        <v>9.3611366003859224</v>
      </c>
    </row>
    <row r="61" spans="1:175" x14ac:dyDescent="0.25">
      <c r="A61" s="13" t="s">
        <v>24</v>
      </c>
    </row>
    <row r="62" spans="1:175" x14ac:dyDescent="0.25">
      <c r="A62" s="4" t="s">
        <v>171</v>
      </c>
      <c r="B62" s="6">
        <f>'Raw Data'!B199</f>
        <v>0.2</v>
      </c>
    </row>
    <row r="63" spans="1:175" x14ac:dyDescent="0.25">
      <c r="A63" t="s">
        <v>22</v>
      </c>
      <c r="B63" s="27">
        <f>'Raw Data'!B200</f>
        <v>12</v>
      </c>
    </row>
    <row r="64" spans="1:175" x14ac:dyDescent="0.25">
      <c r="A64" t="s">
        <v>85</v>
      </c>
      <c r="B64" s="20">
        <f>'Raw Data'!B201</f>
        <v>0.1</v>
      </c>
    </row>
    <row r="65" spans="1:175" x14ac:dyDescent="0.25">
      <c r="A65" s="13" t="s">
        <v>18</v>
      </c>
    </row>
    <row r="66" spans="1:175" x14ac:dyDescent="0.25">
      <c r="A66" t="s">
        <v>25</v>
      </c>
      <c r="B66" s="20">
        <f>'Raw Data'!B204</f>
        <v>0.15</v>
      </c>
    </row>
    <row r="67" spans="1:175" x14ac:dyDescent="0.25">
      <c r="A67" t="s">
        <v>26</v>
      </c>
      <c r="B67" s="28">
        <f>'Raw Data'!B205</f>
        <v>1.0125</v>
      </c>
    </row>
    <row r="68" spans="1:175" x14ac:dyDescent="0.25">
      <c r="A68" t="s">
        <v>36</v>
      </c>
      <c r="B68" s="20">
        <f>'Raw Data'!B206</f>
        <v>0.96</v>
      </c>
    </row>
    <row r="69" spans="1:175" x14ac:dyDescent="0.25">
      <c r="A69" t="s">
        <v>37</v>
      </c>
      <c r="B69" s="20">
        <f>'Raw Data'!B207</f>
        <v>0.8</v>
      </c>
    </row>
    <row r="70" spans="1:175" x14ac:dyDescent="0.25">
      <c r="A70" s="13" t="s">
        <v>78</v>
      </c>
    </row>
    <row r="71" spans="1:175" x14ac:dyDescent="0.25">
      <c r="A71" t="s">
        <v>79</v>
      </c>
      <c r="B71" s="6">
        <f>'Raw Data'!B223</f>
        <v>0.5</v>
      </c>
    </row>
    <row r="72" spans="1:175" x14ac:dyDescent="0.25">
      <c r="A72" t="s">
        <v>84</v>
      </c>
      <c r="B72" s="6">
        <f>'Raw Data'!B224</f>
        <v>0.5</v>
      </c>
    </row>
    <row r="73" spans="1:175" x14ac:dyDescent="0.25">
      <c r="A73" t="s">
        <v>80</v>
      </c>
      <c r="B73" s="72">
        <f>'Raw Data'!B267/100</f>
        <v>0.27500000000000002</v>
      </c>
      <c r="C73" s="4">
        <f>B73*150</f>
        <v>41.25</v>
      </c>
    </row>
    <row r="74" spans="1:175" x14ac:dyDescent="0.25">
      <c r="A74" t="s">
        <v>82</v>
      </c>
      <c r="B74" s="72">
        <f>'Raw Data'!B268/100</f>
        <v>0.27875</v>
      </c>
      <c r="C74" s="4">
        <f>B74*300</f>
        <v>83.625</v>
      </c>
    </row>
    <row r="75" spans="1:175" x14ac:dyDescent="0.25">
      <c r="A75" t="s">
        <v>81</v>
      </c>
      <c r="B75" s="72">
        <f>'Raw Data'!B269/100</f>
        <v>0.22375</v>
      </c>
      <c r="C75" s="4">
        <f>B75*300</f>
        <v>67.125</v>
      </c>
    </row>
    <row r="76" spans="1:175" x14ac:dyDescent="0.25">
      <c r="A76" t="s">
        <v>98</v>
      </c>
      <c r="B76" s="72">
        <f>'Raw Data'!B270/100</f>
        <v>0.17499999999999999</v>
      </c>
      <c r="C76" s="4">
        <f>B76*300</f>
        <v>52.5</v>
      </c>
    </row>
    <row r="77" spans="1:175" x14ac:dyDescent="0.25">
      <c r="A77" t="s">
        <v>278</v>
      </c>
      <c r="B77">
        <f>'Raw Data'!GA5</f>
        <v>1050</v>
      </c>
      <c r="C77" s="4">
        <f>SUM(C73:C76)</f>
        <v>244.5</v>
      </c>
    </row>
    <row r="79" spans="1:175" x14ac:dyDescent="0.25">
      <c r="A79" s="57" t="s">
        <v>162</v>
      </c>
    </row>
    <row r="80" spans="1:175" x14ac:dyDescent="0.25">
      <c r="A80" t="s">
        <v>163</v>
      </c>
      <c r="C80">
        <v>0</v>
      </c>
      <c r="D80">
        <f t="shared" ref="D80:AI80" si="157">IF(D$29="", C80+D16,0)</f>
        <v>7.7128524780273438</v>
      </c>
      <c r="E80">
        <f t="shared" si="157"/>
        <v>14.931559085845947</v>
      </c>
      <c r="F80">
        <f t="shared" si="157"/>
        <v>22.584668159484863</v>
      </c>
      <c r="G80">
        <f t="shared" si="157"/>
        <v>31.182241439819336</v>
      </c>
      <c r="H80">
        <f t="shared" si="157"/>
        <v>39.280908584594727</v>
      </c>
      <c r="I80">
        <f t="shared" si="157"/>
        <v>46.01344108581543</v>
      </c>
      <c r="J80">
        <f t="shared" si="157"/>
        <v>51.820639610290527</v>
      </c>
      <c r="K80">
        <f t="shared" si="157"/>
        <v>61.547083854675293</v>
      </c>
      <c r="L80">
        <f t="shared" si="157"/>
        <v>69.474459171295166</v>
      </c>
      <c r="M80">
        <f t="shared" si="157"/>
        <v>74.969132900238037</v>
      </c>
      <c r="N80">
        <f t="shared" si="157"/>
        <v>83.181955814361572</v>
      </c>
      <c r="O80">
        <f t="shared" si="157"/>
        <v>90.948551177978516</v>
      </c>
      <c r="P80">
        <f t="shared" si="157"/>
        <v>99.840455055236816</v>
      </c>
      <c r="Q80">
        <f t="shared" si="157"/>
        <v>109.06506538391113</v>
      </c>
      <c r="R80">
        <f t="shared" si="157"/>
        <v>116.08841276168823</v>
      </c>
      <c r="S80">
        <f t="shared" si="157"/>
        <v>119.20562982559204</v>
      </c>
      <c r="T80">
        <f t="shared" si="157"/>
        <v>128.71182870864868</v>
      </c>
      <c r="U80">
        <f t="shared" si="157"/>
        <v>139.96756887435913</v>
      </c>
      <c r="V80">
        <f t="shared" si="157"/>
        <v>148.67315721511841</v>
      </c>
      <c r="W80">
        <f t="shared" si="157"/>
        <v>157.04348134994507</v>
      </c>
      <c r="X80">
        <f t="shared" si="157"/>
        <v>167.21505975723267</v>
      </c>
      <c r="Y80">
        <f t="shared" si="157"/>
        <v>174.43487739562988</v>
      </c>
      <c r="Z80">
        <f t="shared" si="157"/>
        <v>178.12507200241089</v>
      </c>
      <c r="AA80">
        <f t="shared" si="157"/>
        <v>0</v>
      </c>
      <c r="AB80">
        <f t="shared" si="157"/>
        <v>7.3899869918823242</v>
      </c>
      <c r="AC80">
        <f t="shared" si="157"/>
        <v>16.132369995117188</v>
      </c>
      <c r="AD80">
        <f t="shared" si="157"/>
        <v>24.330649375915527</v>
      </c>
      <c r="AE80">
        <f t="shared" si="157"/>
        <v>0</v>
      </c>
      <c r="AF80">
        <f t="shared" si="157"/>
        <v>11.489725112915039</v>
      </c>
      <c r="AG80">
        <f t="shared" si="157"/>
        <v>0</v>
      </c>
      <c r="AH80">
        <f t="shared" si="157"/>
        <v>8.7938461303710938</v>
      </c>
      <c r="AI80">
        <f t="shared" si="157"/>
        <v>0</v>
      </c>
      <c r="AJ80">
        <f t="shared" ref="AJ80:BO80" si="158">IF(AJ$29="", AI80+AJ16,0)</f>
        <v>8.4363594055175781</v>
      </c>
      <c r="AK80">
        <f t="shared" si="158"/>
        <v>15.808555126190186</v>
      </c>
      <c r="AL80">
        <f t="shared" si="158"/>
        <v>23.094268798828125</v>
      </c>
      <c r="AM80">
        <f t="shared" si="158"/>
        <v>31.473848342895508</v>
      </c>
      <c r="AN80">
        <f t="shared" si="158"/>
        <v>0</v>
      </c>
      <c r="AO80">
        <f t="shared" si="158"/>
        <v>10.380794525146484</v>
      </c>
      <c r="AP80">
        <f t="shared" si="158"/>
        <v>0</v>
      </c>
      <c r="AQ80">
        <f t="shared" si="158"/>
        <v>7.4938430786132813</v>
      </c>
      <c r="AR80">
        <f t="shared" si="158"/>
        <v>15.572324752807617</v>
      </c>
      <c r="AS80">
        <f t="shared" si="158"/>
        <v>24.168886184692383</v>
      </c>
      <c r="AT80">
        <f t="shared" si="158"/>
        <v>0</v>
      </c>
      <c r="AU80">
        <f t="shared" si="158"/>
        <v>8.692988395690918</v>
      </c>
      <c r="AV80">
        <f t="shared" si="158"/>
        <v>0</v>
      </c>
      <c r="AW80">
        <f t="shared" si="158"/>
        <v>10.337225914001465</v>
      </c>
      <c r="AX80">
        <f t="shared" si="158"/>
        <v>18.093116760253906</v>
      </c>
      <c r="AY80">
        <f t="shared" si="158"/>
        <v>0</v>
      </c>
      <c r="AZ80">
        <f t="shared" si="158"/>
        <v>8.07</v>
      </c>
      <c r="BA80">
        <f t="shared" si="158"/>
        <v>0</v>
      </c>
      <c r="BB80">
        <f t="shared" si="158"/>
        <v>8.0408697128295898</v>
      </c>
      <c r="BC80">
        <f t="shared" si="158"/>
        <v>0</v>
      </c>
      <c r="BD80">
        <f t="shared" si="158"/>
        <v>6.000185489654541</v>
      </c>
      <c r="BE80">
        <f t="shared" si="158"/>
        <v>13.456724166870117</v>
      </c>
      <c r="BF80">
        <f t="shared" si="158"/>
        <v>20.463405132293701</v>
      </c>
      <c r="BG80">
        <f t="shared" si="158"/>
        <v>27.861288547515869</v>
      </c>
      <c r="BH80">
        <f t="shared" si="158"/>
        <v>0</v>
      </c>
      <c r="BI80">
        <f t="shared" si="158"/>
        <v>8.7962779998779297</v>
      </c>
      <c r="BJ80">
        <f t="shared" si="158"/>
        <v>0</v>
      </c>
      <c r="BK80">
        <f t="shared" si="158"/>
        <v>6.7958898544311523</v>
      </c>
      <c r="BL80">
        <f t="shared" si="158"/>
        <v>12.932663440704346</v>
      </c>
      <c r="BM80">
        <f t="shared" si="158"/>
        <v>0</v>
      </c>
      <c r="BN80">
        <f t="shared" si="158"/>
        <v>0</v>
      </c>
      <c r="BO80">
        <f t="shared" si="158"/>
        <v>9.81</v>
      </c>
      <c r="BP80">
        <f t="shared" ref="BP80:CU80" si="159">IF(BP$29="", BO80+BP16,0)</f>
        <v>0</v>
      </c>
      <c r="BQ80">
        <f t="shared" si="159"/>
        <v>0</v>
      </c>
      <c r="BR80">
        <f t="shared" si="159"/>
        <v>4.7841014862060547</v>
      </c>
      <c r="BS80">
        <f t="shared" si="159"/>
        <v>11.297449588775635</v>
      </c>
      <c r="BT80">
        <f t="shared" si="159"/>
        <v>16.875420093536377</v>
      </c>
      <c r="BU80">
        <f t="shared" si="159"/>
        <v>24.166241645812988</v>
      </c>
      <c r="BV80">
        <f t="shared" si="159"/>
        <v>0</v>
      </c>
      <c r="BW80">
        <f t="shared" si="159"/>
        <v>6.0862069129943848</v>
      </c>
      <c r="BX80">
        <f t="shared" si="159"/>
        <v>0</v>
      </c>
      <c r="BY80">
        <f t="shared" si="159"/>
        <v>6.8672709465026855</v>
      </c>
      <c r="BZ80">
        <f t="shared" si="159"/>
        <v>11.347801685333252</v>
      </c>
      <c r="CA80">
        <f t="shared" si="159"/>
        <v>0</v>
      </c>
      <c r="CB80">
        <f t="shared" si="159"/>
        <v>2.39</v>
      </c>
      <c r="CC80">
        <f t="shared" si="159"/>
        <v>0</v>
      </c>
      <c r="CD80">
        <f t="shared" si="159"/>
        <v>6.8746871948242188</v>
      </c>
      <c r="CE80">
        <f t="shared" si="159"/>
        <v>0</v>
      </c>
      <c r="CF80">
        <f t="shared" si="159"/>
        <v>6.7468090057373047</v>
      </c>
      <c r="CG80">
        <f t="shared" si="159"/>
        <v>12.712445735931396</v>
      </c>
      <c r="CH80">
        <f t="shared" si="159"/>
        <v>18.123484134674072</v>
      </c>
      <c r="CI80">
        <f t="shared" si="159"/>
        <v>24.325449466705322</v>
      </c>
      <c r="CJ80">
        <f t="shared" si="159"/>
        <v>0</v>
      </c>
      <c r="CK80">
        <f t="shared" si="159"/>
        <v>4.2199530601501465</v>
      </c>
      <c r="CL80">
        <f t="shared" si="159"/>
        <v>0</v>
      </c>
      <c r="CM80">
        <f t="shared" si="159"/>
        <v>5.8859653472900391</v>
      </c>
      <c r="CN80">
        <f t="shared" si="159"/>
        <v>11.798287868499756</v>
      </c>
      <c r="CO80">
        <f t="shared" si="159"/>
        <v>0</v>
      </c>
      <c r="CP80">
        <f t="shared" si="159"/>
        <v>4.8899999999999997</v>
      </c>
      <c r="CQ80">
        <f t="shared" si="159"/>
        <v>0</v>
      </c>
      <c r="CR80">
        <f t="shared" si="159"/>
        <v>5.13</v>
      </c>
      <c r="CS80">
        <f t="shared" si="159"/>
        <v>0</v>
      </c>
      <c r="CT80">
        <f t="shared" si="159"/>
        <v>5.94</v>
      </c>
      <c r="CU80">
        <f t="shared" si="159"/>
        <v>11.850000000000001</v>
      </c>
      <c r="CV80">
        <f t="shared" ref="CV80:EA80" si="160">IF(CV$29="", CU80+CV16,0)</f>
        <v>17.470000000000002</v>
      </c>
      <c r="CW80">
        <f t="shared" si="160"/>
        <v>24.133537979125979</v>
      </c>
      <c r="CX80">
        <f t="shared" si="160"/>
        <v>0</v>
      </c>
      <c r="CY80">
        <f t="shared" si="160"/>
        <v>6.6505112648010254</v>
      </c>
      <c r="CZ80">
        <f t="shared" si="160"/>
        <v>0</v>
      </c>
      <c r="DA80">
        <f t="shared" si="160"/>
        <v>5.5355539321899414</v>
      </c>
      <c r="DB80">
        <f t="shared" si="160"/>
        <v>10.755406856536865</v>
      </c>
      <c r="DC80">
        <f t="shared" si="160"/>
        <v>0</v>
      </c>
      <c r="DD80">
        <f t="shared" si="160"/>
        <v>6.2651033401489258</v>
      </c>
      <c r="DE80">
        <f t="shared" si="160"/>
        <v>0</v>
      </c>
      <c r="DF80">
        <f t="shared" si="160"/>
        <v>5.1289768218994141</v>
      </c>
      <c r="DG80">
        <f t="shared" si="160"/>
        <v>0</v>
      </c>
      <c r="DH80">
        <f t="shared" si="160"/>
        <v>5.1216545104980469</v>
      </c>
      <c r="DI80">
        <f t="shared" si="160"/>
        <v>10.888589382171631</v>
      </c>
      <c r="DJ80">
        <f t="shared" si="160"/>
        <v>16.229208469390869</v>
      </c>
      <c r="DK80">
        <f t="shared" si="160"/>
        <v>21.774069309234619</v>
      </c>
      <c r="DL80">
        <f t="shared" si="160"/>
        <v>26.772966861724854</v>
      </c>
      <c r="DM80">
        <f t="shared" si="160"/>
        <v>0</v>
      </c>
      <c r="DN80">
        <f t="shared" si="160"/>
        <v>6.1471037864685059</v>
      </c>
      <c r="DO80">
        <f t="shared" si="160"/>
        <v>0</v>
      </c>
      <c r="DP80">
        <f t="shared" si="160"/>
        <v>5.5960249900817871</v>
      </c>
      <c r="DQ80">
        <f t="shared" si="160"/>
        <v>12.135964393615723</v>
      </c>
      <c r="DR80">
        <f t="shared" si="160"/>
        <v>16.66403865814209</v>
      </c>
      <c r="DS80">
        <f t="shared" si="160"/>
        <v>19.268821477890015</v>
      </c>
      <c r="DT80">
        <f t="shared" si="160"/>
        <v>20.958428859710693</v>
      </c>
      <c r="DU80">
        <f t="shared" si="160"/>
        <v>22.039539456367493</v>
      </c>
      <c r="DV80">
        <f t="shared" si="160"/>
        <v>24.851070046424866</v>
      </c>
      <c r="DW80">
        <f t="shared" si="160"/>
        <v>28.822819828987122</v>
      </c>
      <c r="DX80">
        <f t="shared" si="160"/>
        <v>29.519767701625824</v>
      </c>
      <c r="DY80">
        <f t="shared" si="160"/>
        <v>32.05145400762558</v>
      </c>
      <c r="DZ80">
        <f t="shared" si="160"/>
        <v>0</v>
      </c>
      <c r="EA80">
        <f t="shared" si="160"/>
        <v>4.7608060836791992</v>
      </c>
      <c r="EB80">
        <f t="shared" ref="EB80:FG80" si="161">IF(EB$29="", EA80+EB16,0)</f>
        <v>8.681452751159668</v>
      </c>
      <c r="EC80">
        <f t="shared" si="161"/>
        <v>12.263687610626221</v>
      </c>
      <c r="ED80">
        <f t="shared" si="161"/>
        <v>17.001510620117188</v>
      </c>
      <c r="EE80">
        <f t="shared" si="161"/>
        <v>20.850438594818115</v>
      </c>
      <c r="EF80">
        <f t="shared" si="161"/>
        <v>26.517836093902588</v>
      </c>
      <c r="EG80">
        <f t="shared" si="161"/>
        <v>31.66946268081665</v>
      </c>
      <c r="EH80">
        <f t="shared" si="161"/>
        <v>0</v>
      </c>
      <c r="EI80">
        <f t="shared" si="161"/>
        <v>4.0017728805541992</v>
      </c>
      <c r="EJ80">
        <f t="shared" si="161"/>
        <v>4.4798648953437805</v>
      </c>
      <c r="EK80">
        <f t="shared" si="161"/>
        <v>8.0138674378395081</v>
      </c>
      <c r="EL80">
        <f t="shared" si="161"/>
        <v>11.84342747926712</v>
      </c>
      <c r="EM80">
        <f t="shared" si="161"/>
        <v>15.440904200077057</v>
      </c>
      <c r="EN80">
        <f t="shared" si="161"/>
        <v>19.757327616214752</v>
      </c>
      <c r="EO80">
        <f t="shared" si="161"/>
        <v>24.420686781406403</v>
      </c>
      <c r="EP80">
        <f t="shared" si="161"/>
        <v>27.642601072788239</v>
      </c>
      <c r="EQ80">
        <f t="shared" si="161"/>
        <v>29.985959351062775</v>
      </c>
      <c r="ER80">
        <f t="shared" si="161"/>
        <v>35.669098675251007</v>
      </c>
      <c r="ES80">
        <f t="shared" si="161"/>
        <v>39.07241827249527</v>
      </c>
      <c r="ET80">
        <f t="shared" si="161"/>
        <v>42.82084447145462</v>
      </c>
      <c r="EU80">
        <f t="shared" si="161"/>
        <v>47.362445652484894</v>
      </c>
      <c r="EV80">
        <f t="shared" si="161"/>
        <v>51.292160332202911</v>
      </c>
      <c r="EW80">
        <f t="shared" si="161"/>
        <v>52.941902816295624</v>
      </c>
      <c r="EX80">
        <f t="shared" si="161"/>
        <v>57.281271159648895</v>
      </c>
      <c r="EY80">
        <f t="shared" si="161"/>
        <v>59.588940560817719</v>
      </c>
      <c r="EZ80">
        <f t="shared" si="161"/>
        <v>62.407226026058197</v>
      </c>
      <c r="FA80">
        <f t="shared" si="161"/>
        <v>64.072151243686676</v>
      </c>
      <c r="FB80">
        <f t="shared" si="161"/>
        <v>66.722055017948151</v>
      </c>
      <c r="FC80">
        <f t="shared" si="161"/>
        <v>68.979029476642609</v>
      </c>
      <c r="FD80">
        <f t="shared" si="161"/>
        <v>70.567771732807159</v>
      </c>
      <c r="FE80">
        <f t="shared" si="161"/>
        <v>72.352147996425629</v>
      </c>
      <c r="FF80">
        <f t="shared" si="161"/>
        <v>74.64649099111557</v>
      </c>
      <c r="FG80">
        <f t="shared" si="161"/>
        <v>75.383534133434296</v>
      </c>
      <c r="FH80">
        <f t="shared" ref="FH80:FS80" si="162">IF(FH$29="", FG80+FH16,0)</f>
        <v>0</v>
      </c>
      <c r="FI80">
        <f t="shared" si="162"/>
        <v>3.0242266654968262</v>
      </c>
      <c r="FJ80">
        <f t="shared" si="162"/>
        <v>5.6920034885406494</v>
      </c>
      <c r="FK80">
        <f t="shared" si="162"/>
        <v>7.2308175563812256</v>
      </c>
      <c r="FL80">
        <f t="shared" si="162"/>
        <v>9.5665860176086426</v>
      </c>
      <c r="FM80">
        <f t="shared" si="162"/>
        <v>12.084419012069702</v>
      </c>
      <c r="FN80">
        <f t="shared" si="162"/>
        <v>14.849918127059937</v>
      </c>
      <c r="FO80">
        <f t="shared" si="162"/>
        <v>15.078256204724312</v>
      </c>
      <c r="FP80">
        <f t="shared" si="162"/>
        <v>15.5172069221735</v>
      </c>
      <c r="FQ80">
        <f t="shared" si="162"/>
        <v>16.377054765820503</v>
      </c>
      <c r="FR80">
        <f t="shared" si="162"/>
        <v>18.433230713009834</v>
      </c>
      <c r="FS80">
        <f t="shared" si="162"/>
        <v>21.801596477627754</v>
      </c>
    </row>
    <row r="81" spans="1:175" x14ac:dyDescent="0.25">
      <c r="A81" t="s">
        <v>93</v>
      </c>
      <c r="C81" s="77">
        <v>19.555446552995772</v>
      </c>
      <c r="D81">
        <f t="shared" ref="D81:AI81" si="163">IF(D$29="", C81, D29)</f>
        <v>19.555446552995772</v>
      </c>
      <c r="E81">
        <f t="shared" si="163"/>
        <v>19.555446552995772</v>
      </c>
      <c r="F81">
        <f t="shared" si="163"/>
        <v>19.555446552995772</v>
      </c>
      <c r="G81">
        <f t="shared" si="163"/>
        <v>19.555446552995772</v>
      </c>
      <c r="H81">
        <f t="shared" si="163"/>
        <v>19.555446552995772</v>
      </c>
      <c r="I81">
        <f t="shared" si="163"/>
        <v>19.555446552995772</v>
      </c>
      <c r="J81">
        <f t="shared" si="163"/>
        <v>19.555446552995772</v>
      </c>
      <c r="K81">
        <f t="shared" si="163"/>
        <v>19.555446552995772</v>
      </c>
      <c r="L81">
        <f t="shared" si="163"/>
        <v>19.555446552995772</v>
      </c>
      <c r="M81">
        <f t="shared" si="163"/>
        <v>19.555446552995772</v>
      </c>
      <c r="N81">
        <f t="shared" si="163"/>
        <v>19.555446552995772</v>
      </c>
      <c r="O81">
        <f t="shared" si="163"/>
        <v>19.555446552995772</v>
      </c>
      <c r="P81">
        <f t="shared" si="163"/>
        <v>19.555446552995772</v>
      </c>
      <c r="Q81">
        <f t="shared" si="163"/>
        <v>19.555446552995772</v>
      </c>
      <c r="R81">
        <f t="shared" si="163"/>
        <v>19.555446552995772</v>
      </c>
      <c r="S81">
        <f t="shared" si="163"/>
        <v>19.555446552995772</v>
      </c>
      <c r="T81">
        <f t="shared" si="163"/>
        <v>19.555446552995772</v>
      </c>
      <c r="U81">
        <f t="shared" si="163"/>
        <v>19.555446552995772</v>
      </c>
      <c r="V81">
        <f t="shared" si="163"/>
        <v>19.555446552995772</v>
      </c>
      <c r="W81">
        <f t="shared" si="163"/>
        <v>19.555446552995772</v>
      </c>
      <c r="X81">
        <f t="shared" si="163"/>
        <v>19.555446552995772</v>
      </c>
      <c r="Y81">
        <f t="shared" si="163"/>
        <v>19.555446552995772</v>
      </c>
      <c r="Z81">
        <f t="shared" si="163"/>
        <v>19.555446552995772</v>
      </c>
      <c r="AA81">
        <f t="shared" si="163"/>
        <v>59.158478818305838</v>
      </c>
      <c r="AB81">
        <f t="shared" si="163"/>
        <v>59.158478818305838</v>
      </c>
      <c r="AC81">
        <f t="shared" si="163"/>
        <v>59.158478818305838</v>
      </c>
      <c r="AD81">
        <f t="shared" si="163"/>
        <v>59.158478818305838</v>
      </c>
      <c r="AE81">
        <f t="shared" si="163"/>
        <v>45.058666837501349</v>
      </c>
      <c r="AF81">
        <f t="shared" si="163"/>
        <v>45.058666837501349</v>
      </c>
      <c r="AG81">
        <f t="shared" si="163"/>
        <v>55.022935427310856</v>
      </c>
      <c r="AH81">
        <f t="shared" si="163"/>
        <v>55.022935427310856</v>
      </c>
      <c r="AI81">
        <f t="shared" si="163"/>
        <v>18.677376449729834</v>
      </c>
      <c r="AJ81">
        <f t="shared" ref="AJ81:BO81" si="164">IF(AJ$29="", AI81, AJ29)</f>
        <v>18.677376449729834</v>
      </c>
      <c r="AK81">
        <f t="shared" si="164"/>
        <v>18.677376449729834</v>
      </c>
      <c r="AL81">
        <f t="shared" si="164"/>
        <v>18.677376449729834</v>
      </c>
      <c r="AM81">
        <f t="shared" si="164"/>
        <v>18.677376449729834</v>
      </c>
      <c r="AN81">
        <f t="shared" si="164"/>
        <v>45.426113088236391</v>
      </c>
      <c r="AO81">
        <f t="shared" si="164"/>
        <v>45.426113088236391</v>
      </c>
      <c r="AP81">
        <f t="shared" si="164"/>
        <v>21.874031114348615</v>
      </c>
      <c r="AQ81">
        <f t="shared" si="164"/>
        <v>21.874031114348615</v>
      </c>
      <c r="AR81">
        <f t="shared" si="164"/>
        <v>21.874031114348615</v>
      </c>
      <c r="AS81">
        <f t="shared" si="164"/>
        <v>21.874031114348615</v>
      </c>
      <c r="AT81">
        <f t="shared" si="164"/>
        <v>54.750530394885054</v>
      </c>
      <c r="AU81">
        <f t="shared" si="164"/>
        <v>54.750530394885054</v>
      </c>
      <c r="AV81">
        <f t="shared" si="164"/>
        <v>23.852348401568808</v>
      </c>
      <c r="AW81">
        <f t="shared" si="164"/>
        <v>23.852348401568808</v>
      </c>
      <c r="AX81">
        <f t="shared" si="164"/>
        <v>23.852348401568808</v>
      </c>
      <c r="AY81">
        <f t="shared" si="164"/>
        <v>61.613441225516127</v>
      </c>
      <c r="AZ81">
        <f t="shared" si="164"/>
        <v>61.613441225516127</v>
      </c>
      <c r="BA81">
        <f t="shared" si="164"/>
        <v>31.367937555454496</v>
      </c>
      <c r="BB81">
        <f t="shared" si="164"/>
        <v>31.367937555454496</v>
      </c>
      <c r="BC81">
        <f t="shared" si="164"/>
        <v>69.760259397876993</v>
      </c>
      <c r="BD81">
        <f t="shared" si="164"/>
        <v>69.760259397876993</v>
      </c>
      <c r="BE81">
        <f t="shared" si="164"/>
        <v>69.760259397876993</v>
      </c>
      <c r="BF81">
        <f t="shared" si="164"/>
        <v>69.760259397876993</v>
      </c>
      <c r="BG81">
        <f t="shared" si="164"/>
        <v>69.760259397876993</v>
      </c>
      <c r="BH81">
        <f t="shared" si="164"/>
        <v>48.028562919247967</v>
      </c>
      <c r="BI81">
        <f t="shared" si="164"/>
        <v>48.028562919247967</v>
      </c>
      <c r="BJ81">
        <f t="shared" si="164"/>
        <v>43.863846456326193</v>
      </c>
      <c r="BK81">
        <f t="shared" si="164"/>
        <v>43.863846456326193</v>
      </c>
      <c r="BL81">
        <f t="shared" si="164"/>
        <v>43.863846456326193</v>
      </c>
      <c r="BM81">
        <f t="shared" si="164"/>
        <v>43.126707107416387</v>
      </c>
      <c r="BN81">
        <f t="shared" si="164"/>
        <v>50.769901286842696</v>
      </c>
      <c r="BO81">
        <f t="shared" si="164"/>
        <v>50.769901286842696</v>
      </c>
      <c r="BP81">
        <f t="shared" ref="BP81:CU81" si="165">IF(BP$29="", BO81, BP29)</f>
        <v>19.280696314512369</v>
      </c>
      <c r="BQ81">
        <f t="shared" si="165"/>
        <v>38.997462833288523</v>
      </c>
      <c r="BR81">
        <f t="shared" si="165"/>
        <v>38.997462833288523</v>
      </c>
      <c r="BS81">
        <f t="shared" si="165"/>
        <v>38.997462833288523</v>
      </c>
      <c r="BT81">
        <f t="shared" si="165"/>
        <v>38.997462833288523</v>
      </c>
      <c r="BU81">
        <f t="shared" si="165"/>
        <v>38.997462833288523</v>
      </c>
      <c r="BV81">
        <f t="shared" si="165"/>
        <v>62.405288593801146</v>
      </c>
      <c r="BW81">
        <f t="shared" si="165"/>
        <v>62.405288593801146</v>
      </c>
      <c r="BX81">
        <f t="shared" si="165"/>
        <v>19.184090756326253</v>
      </c>
      <c r="BY81">
        <f t="shared" si="165"/>
        <v>19.184090756326253</v>
      </c>
      <c r="BZ81">
        <f t="shared" si="165"/>
        <v>19.184090756326253</v>
      </c>
      <c r="CA81">
        <f t="shared" si="165"/>
        <v>44.286379037980524</v>
      </c>
      <c r="CB81">
        <f t="shared" si="165"/>
        <v>44.286379037980524</v>
      </c>
      <c r="CC81">
        <f t="shared" si="165"/>
        <v>4.4517499598917523</v>
      </c>
      <c r="CD81">
        <f t="shared" si="165"/>
        <v>4.4517499598917523</v>
      </c>
      <c r="CE81">
        <f t="shared" si="165"/>
        <v>30.361566189030391</v>
      </c>
      <c r="CF81">
        <f t="shared" si="165"/>
        <v>30.361566189030391</v>
      </c>
      <c r="CG81">
        <f t="shared" si="165"/>
        <v>30.361566189030391</v>
      </c>
      <c r="CH81">
        <f t="shared" si="165"/>
        <v>30.361566189030391</v>
      </c>
      <c r="CI81">
        <f t="shared" si="165"/>
        <v>30.361566189030391</v>
      </c>
      <c r="CJ81">
        <f t="shared" si="165"/>
        <v>18.873387394711273</v>
      </c>
      <c r="CK81">
        <f t="shared" si="165"/>
        <v>18.873387394711273</v>
      </c>
      <c r="CL81">
        <f t="shared" si="165"/>
        <v>3.0276926643556044</v>
      </c>
      <c r="CM81">
        <f t="shared" si="165"/>
        <v>3.0276926643556044</v>
      </c>
      <c r="CN81">
        <f t="shared" si="165"/>
        <v>3.0276926643556044</v>
      </c>
      <c r="CO81">
        <f t="shared" si="165"/>
        <v>44.324544552973691</v>
      </c>
      <c r="CP81">
        <f t="shared" si="165"/>
        <v>44.324544552973691</v>
      </c>
      <c r="CQ81">
        <f t="shared" si="165"/>
        <v>7.7197989099587998</v>
      </c>
      <c r="CR81">
        <f t="shared" si="165"/>
        <v>7.7197989099587998</v>
      </c>
      <c r="CS81">
        <f t="shared" si="165"/>
        <v>30.553495255118399</v>
      </c>
      <c r="CT81">
        <f t="shared" si="165"/>
        <v>30.553495255118399</v>
      </c>
      <c r="CU81">
        <f t="shared" si="165"/>
        <v>30.553495255118399</v>
      </c>
      <c r="CV81">
        <f t="shared" ref="CV81:EA81" si="166">IF(CV$29="", CU81, CV29)</f>
        <v>30.553495255118399</v>
      </c>
      <c r="CW81">
        <f t="shared" si="166"/>
        <v>30.553495255118399</v>
      </c>
      <c r="CX81">
        <f t="shared" si="166"/>
        <v>65.094304868357398</v>
      </c>
      <c r="CY81">
        <f t="shared" si="166"/>
        <v>65.094304868357398</v>
      </c>
      <c r="CZ81">
        <f t="shared" si="166"/>
        <v>26.884968659246027</v>
      </c>
      <c r="DA81">
        <f t="shared" si="166"/>
        <v>26.884968659246027</v>
      </c>
      <c r="DB81">
        <f t="shared" si="166"/>
        <v>26.884968659246027</v>
      </c>
      <c r="DC81">
        <f t="shared" si="166"/>
        <v>62.979042691734477</v>
      </c>
      <c r="DD81">
        <f t="shared" si="166"/>
        <v>62.979042691734477</v>
      </c>
      <c r="DE81">
        <f t="shared" si="166"/>
        <v>36.948952609328032</v>
      </c>
      <c r="DF81">
        <f t="shared" si="166"/>
        <v>36.948952609328032</v>
      </c>
      <c r="DG81">
        <f t="shared" si="166"/>
        <v>52.617877933034237</v>
      </c>
      <c r="DH81">
        <f t="shared" si="166"/>
        <v>52.617877933034237</v>
      </c>
      <c r="DI81">
        <f t="shared" si="166"/>
        <v>52.617877933034237</v>
      </c>
      <c r="DJ81">
        <f t="shared" si="166"/>
        <v>52.617877933034237</v>
      </c>
      <c r="DK81">
        <f t="shared" si="166"/>
        <v>52.617877933034237</v>
      </c>
      <c r="DL81">
        <f t="shared" si="166"/>
        <v>52.617877933034237</v>
      </c>
      <c r="DM81">
        <f t="shared" si="166"/>
        <v>78.248857507357243</v>
      </c>
      <c r="DN81">
        <f t="shared" si="166"/>
        <v>78.248857507357243</v>
      </c>
      <c r="DO81">
        <f t="shared" si="166"/>
        <v>54.849402728259378</v>
      </c>
      <c r="DP81">
        <f t="shared" si="166"/>
        <v>54.849402728259378</v>
      </c>
      <c r="DQ81">
        <f t="shared" si="166"/>
        <v>54.849402728259378</v>
      </c>
      <c r="DR81">
        <f t="shared" si="166"/>
        <v>54.849402728259378</v>
      </c>
      <c r="DS81">
        <f t="shared" si="166"/>
        <v>54.849402728259378</v>
      </c>
      <c r="DT81">
        <f t="shared" si="166"/>
        <v>54.849402728259378</v>
      </c>
      <c r="DU81">
        <f t="shared" si="166"/>
        <v>54.849402728259378</v>
      </c>
      <c r="DV81">
        <f t="shared" si="166"/>
        <v>54.849402728259378</v>
      </c>
      <c r="DW81">
        <f t="shared" si="166"/>
        <v>54.849402728259378</v>
      </c>
      <c r="DX81">
        <f t="shared" si="166"/>
        <v>54.849402728259378</v>
      </c>
      <c r="DY81">
        <f t="shared" si="166"/>
        <v>54.849402728259378</v>
      </c>
      <c r="DZ81">
        <f t="shared" si="166"/>
        <v>19.229308160005711</v>
      </c>
      <c r="EA81">
        <f t="shared" si="166"/>
        <v>19.229308160005711</v>
      </c>
      <c r="EB81">
        <f t="shared" ref="EB81:FG81" si="167">IF(EB$29="", EA81, EB29)</f>
        <v>19.229308160005711</v>
      </c>
      <c r="EC81">
        <f t="shared" si="167"/>
        <v>19.229308160005711</v>
      </c>
      <c r="ED81">
        <f t="shared" si="167"/>
        <v>19.229308160005711</v>
      </c>
      <c r="EE81">
        <f t="shared" si="167"/>
        <v>19.229308160005711</v>
      </c>
      <c r="EF81">
        <f t="shared" si="167"/>
        <v>19.229308160005711</v>
      </c>
      <c r="EG81">
        <f t="shared" si="167"/>
        <v>19.229308160005711</v>
      </c>
      <c r="EH81">
        <f t="shared" si="167"/>
        <v>16.802865816581331</v>
      </c>
      <c r="EI81">
        <f t="shared" si="167"/>
        <v>16.802865816581331</v>
      </c>
      <c r="EJ81">
        <f t="shared" si="167"/>
        <v>16.802865816581331</v>
      </c>
      <c r="EK81">
        <f t="shared" si="167"/>
        <v>16.802865816581331</v>
      </c>
      <c r="EL81">
        <f t="shared" si="167"/>
        <v>16.802865816581331</v>
      </c>
      <c r="EM81">
        <f t="shared" si="167"/>
        <v>16.802865816581331</v>
      </c>
      <c r="EN81">
        <f t="shared" si="167"/>
        <v>16.802865816581331</v>
      </c>
      <c r="EO81">
        <f t="shared" si="167"/>
        <v>16.802865816581331</v>
      </c>
      <c r="EP81">
        <f t="shared" si="167"/>
        <v>16.802865816581331</v>
      </c>
      <c r="EQ81">
        <f t="shared" si="167"/>
        <v>16.802865816581331</v>
      </c>
      <c r="ER81">
        <f t="shared" si="167"/>
        <v>16.802865816581331</v>
      </c>
      <c r="ES81">
        <f t="shared" si="167"/>
        <v>16.802865816581331</v>
      </c>
      <c r="ET81">
        <f t="shared" si="167"/>
        <v>16.802865816581331</v>
      </c>
      <c r="EU81">
        <f t="shared" si="167"/>
        <v>16.802865816581331</v>
      </c>
      <c r="EV81">
        <f t="shared" si="167"/>
        <v>16.802865816581331</v>
      </c>
      <c r="EW81">
        <f t="shared" si="167"/>
        <v>16.802865816581331</v>
      </c>
      <c r="EX81">
        <f t="shared" si="167"/>
        <v>16.802865816581331</v>
      </c>
      <c r="EY81">
        <f t="shared" si="167"/>
        <v>16.802865816581331</v>
      </c>
      <c r="EZ81">
        <f t="shared" si="167"/>
        <v>16.802865816581331</v>
      </c>
      <c r="FA81">
        <f t="shared" si="167"/>
        <v>16.802865816581331</v>
      </c>
      <c r="FB81">
        <f t="shared" si="167"/>
        <v>16.802865816581331</v>
      </c>
      <c r="FC81">
        <f t="shared" si="167"/>
        <v>16.802865816581331</v>
      </c>
      <c r="FD81">
        <f t="shared" si="167"/>
        <v>16.802865816581331</v>
      </c>
      <c r="FE81">
        <f t="shared" si="167"/>
        <v>16.802865816581331</v>
      </c>
      <c r="FF81">
        <f t="shared" si="167"/>
        <v>16.802865816581331</v>
      </c>
      <c r="FG81">
        <f t="shared" si="167"/>
        <v>16.802865816581331</v>
      </c>
      <c r="FH81">
        <f t="shared" ref="FH81:FS81" si="168">IF(FH$29="", FG81, FH29)</f>
        <v>20.236027287489001</v>
      </c>
      <c r="FI81">
        <f t="shared" si="168"/>
        <v>20.236027287489001</v>
      </c>
      <c r="FJ81">
        <f t="shared" si="168"/>
        <v>20.236027287489001</v>
      </c>
      <c r="FK81">
        <f t="shared" si="168"/>
        <v>20.236027287489001</v>
      </c>
      <c r="FL81">
        <f t="shared" si="168"/>
        <v>20.236027287489001</v>
      </c>
      <c r="FM81">
        <f t="shared" si="168"/>
        <v>20.236027287489001</v>
      </c>
      <c r="FN81">
        <f t="shared" si="168"/>
        <v>20.236027287489001</v>
      </c>
      <c r="FO81">
        <f t="shared" si="168"/>
        <v>20.236027287489001</v>
      </c>
      <c r="FP81">
        <f t="shared" si="168"/>
        <v>20.236027287489001</v>
      </c>
      <c r="FQ81">
        <f t="shared" si="168"/>
        <v>20.236027287489001</v>
      </c>
      <c r="FR81">
        <f t="shared" si="168"/>
        <v>20.236027287489001</v>
      </c>
      <c r="FS81">
        <f t="shared" si="168"/>
        <v>20.236027287489001</v>
      </c>
    </row>
    <row r="82" spans="1:175" x14ac:dyDescent="0.25">
      <c r="A82" t="s">
        <v>164</v>
      </c>
      <c r="C82">
        <v>0</v>
      </c>
      <c r="D82" t="str">
        <f>IF(D$29="","", D81-C81)</f>
        <v/>
      </c>
      <c r="E82" t="str">
        <f t="shared" ref="E82:BP82" si="169">IF(E$29="","", E81-D81)</f>
        <v/>
      </c>
      <c r="F82" t="str">
        <f t="shared" si="169"/>
        <v/>
      </c>
      <c r="G82" t="str">
        <f t="shared" si="169"/>
        <v/>
      </c>
      <c r="H82" t="str">
        <f t="shared" si="169"/>
        <v/>
      </c>
      <c r="I82" t="str">
        <f t="shared" si="169"/>
        <v/>
      </c>
      <c r="J82" t="str">
        <f t="shared" si="169"/>
        <v/>
      </c>
      <c r="K82" t="str">
        <f t="shared" si="169"/>
        <v/>
      </c>
      <c r="L82" t="str">
        <f t="shared" si="169"/>
        <v/>
      </c>
      <c r="M82" t="str">
        <f t="shared" si="169"/>
        <v/>
      </c>
      <c r="N82" t="str">
        <f t="shared" si="169"/>
        <v/>
      </c>
      <c r="O82" t="str">
        <f t="shared" si="169"/>
        <v/>
      </c>
      <c r="P82" t="str">
        <f t="shared" si="169"/>
        <v/>
      </c>
      <c r="Q82" t="str">
        <f t="shared" si="169"/>
        <v/>
      </c>
      <c r="R82" t="str">
        <f t="shared" si="169"/>
        <v/>
      </c>
      <c r="S82" t="str">
        <f t="shared" si="169"/>
        <v/>
      </c>
      <c r="T82" t="str">
        <f t="shared" si="169"/>
        <v/>
      </c>
      <c r="U82" t="str">
        <f t="shared" si="169"/>
        <v/>
      </c>
      <c r="V82" t="str">
        <f t="shared" si="169"/>
        <v/>
      </c>
      <c r="W82" t="str">
        <f t="shared" si="169"/>
        <v/>
      </c>
      <c r="X82" t="str">
        <f t="shared" si="169"/>
        <v/>
      </c>
      <c r="Y82" t="str">
        <f t="shared" si="169"/>
        <v/>
      </c>
      <c r="Z82" t="str">
        <f t="shared" si="169"/>
        <v/>
      </c>
      <c r="AA82">
        <f t="shared" si="169"/>
        <v>39.603032265310063</v>
      </c>
      <c r="AB82" t="str">
        <f t="shared" si="169"/>
        <v/>
      </c>
      <c r="AC82" t="str">
        <f t="shared" si="169"/>
        <v/>
      </c>
      <c r="AD82" t="str">
        <f t="shared" si="169"/>
        <v/>
      </c>
      <c r="AE82">
        <f t="shared" si="169"/>
        <v>-14.099811980804489</v>
      </c>
      <c r="AF82" t="str">
        <f t="shared" si="169"/>
        <v/>
      </c>
      <c r="AG82">
        <f t="shared" si="169"/>
        <v>9.9642685898095067</v>
      </c>
      <c r="AH82" t="str">
        <f t="shared" si="169"/>
        <v/>
      </c>
      <c r="AI82">
        <f t="shared" si="169"/>
        <v>-36.345558977581021</v>
      </c>
      <c r="AJ82" t="str">
        <f t="shared" si="169"/>
        <v/>
      </c>
      <c r="AK82" t="str">
        <f t="shared" si="169"/>
        <v/>
      </c>
      <c r="AL82" t="str">
        <f t="shared" si="169"/>
        <v/>
      </c>
      <c r="AM82" t="str">
        <f t="shared" si="169"/>
        <v/>
      </c>
      <c r="AN82">
        <f t="shared" si="169"/>
        <v>26.748736638506557</v>
      </c>
      <c r="AO82" t="str">
        <f t="shared" si="169"/>
        <v/>
      </c>
      <c r="AP82">
        <f t="shared" si="169"/>
        <v>-23.552081973887777</v>
      </c>
      <c r="AQ82" t="str">
        <f t="shared" si="169"/>
        <v/>
      </c>
      <c r="AR82" t="str">
        <f t="shared" si="169"/>
        <v/>
      </c>
      <c r="AS82" t="str">
        <f t="shared" si="169"/>
        <v/>
      </c>
      <c r="AT82">
        <f t="shared" si="169"/>
        <v>32.876499280536436</v>
      </c>
      <c r="AU82" t="str">
        <f t="shared" si="169"/>
        <v/>
      </c>
      <c r="AV82">
        <f t="shared" si="169"/>
        <v>-30.898181993316246</v>
      </c>
      <c r="AW82" t="str">
        <f t="shared" si="169"/>
        <v/>
      </c>
      <c r="AX82" t="str">
        <f t="shared" si="169"/>
        <v/>
      </c>
      <c r="AY82">
        <f t="shared" si="169"/>
        <v>37.761092823947322</v>
      </c>
      <c r="AZ82" t="str">
        <f t="shared" si="169"/>
        <v/>
      </c>
      <c r="BA82">
        <f t="shared" si="169"/>
        <v>-30.24550367006163</v>
      </c>
      <c r="BB82" t="str">
        <f t="shared" si="169"/>
        <v/>
      </c>
      <c r="BC82">
        <f t="shared" si="169"/>
        <v>38.392321842422497</v>
      </c>
      <c r="BD82" t="str">
        <f t="shared" si="169"/>
        <v/>
      </c>
      <c r="BE82" t="str">
        <f t="shared" si="169"/>
        <v/>
      </c>
      <c r="BF82" t="str">
        <f t="shared" si="169"/>
        <v/>
      </c>
      <c r="BG82" t="str">
        <f t="shared" si="169"/>
        <v/>
      </c>
      <c r="BH82">
        <f t="shared" si="169"/>
        <v>-21.731696478629026</v>
      </c>
      <c r="BI82" t="str">
        <f t="shared" si="169"/>
        <v/>
      </c>
      <c r="BJ82">
        <f t="shared" si="169"/>
        <v>-4.1647164629217741</v>
      </c>
      <c r="BK82" t="str">
        <f t="shared" si="169"/>
        <v/>
      </c>
      <c r="BL82" t="str">
        <f t="shared" si="169"/>
        <v/>
      </c>
      <c r="BM82">
        <f t="shared" si="169"/>
        <v>-0.73713934890980681</v>
      </c>
      <c r="BN82">
        <f t="shared" si="169"/>
        <v>7.6431941794263096</v>
      </c>
      <c r="BO82" t="str">
        <f t="shared" si="169"/>
        <v/>
      </c>
      <c r="BP82">
        <f t="shared" si="169"/>
        <v>-31.489204972330327</v>
      </c>
      <c r="BQ82">
        <f t="shared" ref="BQ82:EB82" si="170">IF(BQ$29="","", BQ81-BP81)</f>
        <v>19.716766518776154</v>
      </c>
      <c r="BR82" t="str">
        <f t="shared" si="170"/>
        <v/>
      </c>
      <c r="BS82" t="str">
        <f t="shared" si="170"/>
        <v/>
      </c>
      <c r="BT82" t="str">
        <f t="shared" si="170"/>
        <v/>
      </c>
      <c r="BU82" t="str">
        <f t="shared" si="170"/>
        <v/>
      </c>
      <c r="BV82">
        <f t="shared" si="170"/>
        <v>23.407825760512623</v>
      </c>
      <c r="BW82" t="str">
        <f t="shared" si="170"/>
        <v/>
      </c>
      <c r="BX82">
        <f t="shared" si="170"/>
        <v>-43.22119783747489</v>
      </c>
      <c r="BY82" t="str">
        <f t="shared" si="170"/>
        <v/>
      </c>
      <c r="BZ82" t="str">
        <f t="shared" si="170"/>
        <v/>
      </c>
      <c r="CA82">
        <f t="shared" si="170"/>
        <v>25.102288281654271</v>
      </c>
      <c r="CB82" t="str">
        <f t="shared" si="170"/>
        <v/>
      </c>
      <c r="CC82">
        <f t="shared" si="170"/>
        <v>-39.834629078088774</v>
      </c>
      <c r="CD82" t="str">
        <f t="shared" si="170"/>
        <v/>
      </c>
      <c r="CE82">
        <f t="shared" si="170"/>
        <v>25.909816229138638</v>
      </c>
      <c r="CF82" t="str">
        <f t="shared" si="170"/>
        <v/>
      </c>
      <c r="CG82" t="str">
        <f t="shared" si="170"/>
        <v/>
      </c>
      <c r="CH82" t="str">
        <f t="shared" si="170"/>
        <v/>
      </c>
      <c r="CI82" t="str">
        <f t="shared" si="170"/>
        <v/>
      </c>
      <c r="CJ82">
        <f t="shared" si="170"/>
        <v>-11.488178794319118</v>
      </c>
      <c r="CK82" t="str">
        <f t="shared" si="170"/>
        <v/>
      </c>
      <c r="CL82">
        <f t="shared" si="170"/>
        <v>-15.845694730355667</v>
      </c>
      <c r="CM82" t="str">
        <f t="shared" si="170"/>
        <v/>
      </c>
      <c r="CN82" t="str">
        <f t="shared" si="170"/>
        <v/>
      </c>
      <c r="CO82">
        <f t="shared" si="170"/>
        <v>41.296851888618086</v>
      </c>
      <c r="CP82" t="str">
        <f t="shared" si="170"/>
        <v/>
      </c>
      <c r="CQ82">
        <f t="shared" si="170"/>
        <v>-36.604745643014894</v>
      </c>
      <c r="CR82" t="str">
        <f t="shared" si="170"/>
        <v/>
      </c>
      <c r="CS82">
        <f t="shared" si="170"/>
        <v>22.833696345159598</v>
      </c>
      <c r="CT82" t="str">
        <f t="shared" si="170"/>
        <v/>
      </c>
      <c r="CU82" t="str">
        <f t="shared" si="170"/>
        <v/>
      </c>
      <c r="CV82" t="str">
        <f t="shared" si="170"/>
        <v/>
      </c>
      <c r="CW82" t="str">
        <f t="shared" si="170"/>
        <v/>
      </c>
      <c r="CX82">
        <f t="shared" si="170"/>
        <v>34.540809613238999</v>
      </c>
      <c r="CY82" t="str">
        <f t="shared" si="170"/>
        <v/>
      </c>
      <c r="CZ82">
        <f t="shared" si="170"/>
        <v>-38.20933620911137</v>
      </c>
      <c r="DA82" t="str">
        <f t="shared" si="170"/>
        <v/>
      </c>
      <c r="DB82" t="str">
        <f t="shared" si="170"/>
        <v/>
      </c>
      <c r="DC82">
        <f t="shared" si="170"/>
        <v>36.09407403248845</v>
      </c>
      <c r="DD82" t="str">
        <f t="shared" si="170"/>
        <v/>
      </c>
      <c r="DE82">
        <f t="shared" si="170"/>
        <v>-26.030090082406446</v>
      </c>
      <c r="DF82" t="str">
        <f t="shared" si="170"/>
        <v/>
      </c>
      <c r="DG82">
        <f t="shared" si="170"/>
        <v>15.668925323706205</v>
      </c>
      <c r="DH82" t="str">
        <f t="shared" si="170"/>
        <v/>
      </c>
      <c r="DI82" t="str">
        <f t="shared" si="170"/>
        <v/>
      </c>
      <c r="DJ82" t="str">
        <f t="shared" si="170"/>
        <v/>
      </c>
      <c r="DK82" t="str">
        <f t="shared" si="170"/>
        <v/>
      </c>
      <c r="DL82" t="str">
        <f t="shared" si="170"/>
        <v/>
      </c>
      <c r="DM82">
        <f t="shared" si="170"/>
        <v>25.630979574323007</v>
      </c>
      <c r="DN82" t="str">
        <f t="shared" si="170"/>
        <v/>
      </c>
      <c r="DO82">
        <f t="shared" si="170"/>
        <v>-23.399454779097866</v>
      </c>
      <c r="DP82" t="str">
        <f t="shared" si="170"/>
        <v/>
      </c>
      <c r="DQ82" t="str">
        <f t="shared" si="170"/>
        <v/>
      </c>
      <c r="DR82" t="str">
        <f t="shared" si="170"/>
        <v/>
      </c>
      <c r="DS82" t="str">
        <f t="shared" si="170"/>
        <v/>
      </c>
      <c r="DT82" t="str">
        <f t="shared" si="170"/>
        <v/>
      </c>
      <c r="DU82" t="str">
        <f t="shared" si="170"/>
        <v/>
      </c>
      <c r="DV82" t="str">
        <f t="shared" si="170"/>
        <v/>
      </c>
      <c r="DW82" t="str">
        <f t="shared" si="170"/>
        <v/>
      </c>
      <c r="DX82" t="str">
        <f t="shared" si="170"/>
        <v/>
      </c>
      <c r="DY82" t="str">
        <f t="shared" si="170"/>
        <v/>
      </c>
      <c r="DZ82">
        <f t="shared" si="170"/>
        <v>-35.620094568253663</v>
      </c>
      <c r="EA82" t="str">
        <f t="shared" si="170"/>
        <v/>
      </c>
      <c r="EB82" t="str">
        <f t="shared" si="170"/>
        <v/>
      </c>
      <c r="EC82" t="str">
        <f t="shared" ref="EC82:FS82" si="171">IF(EC$29="","", EC81-EB81)</f>
        <v/>
      </c>
      <c r="ED82" t="str">
        <f t="shared" si="171"/>
        <v/>
      </c>
      <c r="EE82" t="str">
        <f t="shared" si="171"/>
        <v/>
      </c>
      <c r="EF82" t="str">
        <f t="shared" si="171"/>
        <v/>
      </c>
      <c r="EG82" t="str">
        <f t="shared" si="171"/>
        <v/>
      </c>
      <c r="EH82">
        <f t="shared" si="171"/>
        <v>-2.4264423434243803</v>
      </c>
      <c r="EI82" t="str">
        <f t="shared" si="171"/>
        <v/>
      </c>
      <c r="EJ82" t="str">
        <f t="shared" si="171"/>
        <v/>
      </c>
      <c r="EK82" t="str">
        <f t="shared" si="171"/>
        <v/>
      </c>
      <c r="EL82" t="str">
        <f t="shared" si="171"/>
        <v/>
      </c>
      <c r="EM82" t="str">
        <f t="shared" si="171"/>
        <v/>
      </c>
      <c r="EN82" t="str">
        <f t="shared" si="171"/>
        <v/>
      </c>
      <c r="EO82" t="str">
        <f t="shared" si="171"/>
        <v/>
      </c>
      <c r="EP82" t="str">
        <f t="shared" si="171"/>
        <v/>
      </c>
      <c r="EQ82" t="str">
        <f t="shared" si="171"/>
        <v/>
      </c>
      <c r="ER82" t="str">
        <f t="shared" si="171"/>
        <v/>
      </c>
      <c r="ES82" t="str">
        <f t="shared" si="171"/>
        <v/>
      </c>
      <c r="ET82" t="str">
        <f t="shared" si="171"/>
        <v/>
      </c>
      <c r="EU82" t="str">
        <f t="shared" si="171"/>
        <v/>
      </c>
      <c r="EV82" t="str">
        <f t="shared" si="171"/>
        <v/>
      </c>
      <c r="EW82" t="str">
        <f t="shared" si="171"/>
        <v/>
      </c>
      <c r="EX82" t="str">
        <f t="shared" si="171"/>
        <v/>
      </c>
      <c r="EY82" t="str">
        <f t="shared" si="171"/>
        <v/>
      </c>
      <c r="EZ82" t="str">
        <f t="shared" si="171"/>
        <v/>
      </c>
      <c r="FA82" t="str">
        <f t="shared" si="171"/>
        <v/>
      </c>
      <c r="FB82" t="str">
        <f t="shared" si="171"/>
        <v/>
      </c>
      <c r="FC82" t="str">
        <f t="shared" si="171"/>
        <v/>
      </c>
      <c r="FD82" t="str">
        <f t="shared" si="171"/>
        <v/>
      </c>
      <c r="FE82" t="str">
        <f t="shared" si="171"/>
        <v/>
      </c>
      <c r="FF82" t="str">
        <f t="shared" si="171"/>
        <v/>
      </c>
      <c r="FG82" t="str">
        <f t="shared" si="171"/>
        <v/>
      </c>
      <c r="FH82">
        <f t="shared" si="171"/>
        <v>3.4331614709076703</v>
      </c>
      <c r="FI82" t="str">
        <f t="shared" si="171"/>
        <v/>
      </c>
      <c r="FJ82" t="str">
        <f t="shared" si="171"/>
        <v/>
      </c>
      <c r="FK82" t="str">
        <f t="shared" si="171"/>
        <v/>
      </c>
      <c r="FL82" t="str">
        <f t="shared" si="171"/>
        <v/>
      </c>
      <c r="FM82" t="str">
        <f t="shared" si="171"/>
        <v/>
      </c>
      <c r="FN82" t="str">
        <f t="shared" si="171"/>
        <v/>
      </c>
      <c r="FO82" t="str">
        <f t="shared" si="171"/>
        <v/>
      </c>
      <c r="FP82" t="str">
        <f t="shared" si="171"/>
        <v/>
      </c>
      <c r="FQ82" t="str">
        <f t="shared" si="171"/>
        <v/>
      </c>
      <c r="FR82" t="str">
        <f t="shared" si="171"/>
        <v/>
      </c>
      <c r="FS82" t="str">
        <f t="shared" si="171"/>
        <v/>
      </c>
    </row>
    <row r="83" spans="1:175" x14ac:dyDescent="0.25">
      <c r="A83" t="s">
        <v>165</v>
      </c>
      <c r="C83">
        <v>0</v>
      </c>
      <c r="D83">
        <f t="shared" ref="D83:AI83" si="172">IF(D$29="", C83, D41)</f>
        <v>0</v>
      </c>
      <c r="E83">
        <f t="shared" si="172"/>
        <v>0</v>
      </c>
      <c r="F83">
        <f t="shared" si="172"/>
        <v>0</v>
      </c>
      <c r="G83">
        <f t="shared" si="172"/>
        <v>0</v>
      </c>
      <c r="H83">
        <f t="shared" si="172"/>
        <v>0</v>
      </c>
      <c r="I83">
        <f t="shared" si="172"/>
        <v>0</v>
      </c>
      <c r="J83">
        <f t="shared" si="172"/>
        <v>0</v>
      </c>
      <c r="K83">
        <f t="shared" si="172"/>
        <v>0</v>
      </c>
      <c r="L83">
        <f t="shared" si="172"/>
        <v>0</v>
      </c>
      <c r="M83">
        <f t="shared" si="172"/>
        <v>0</v>
      </c>
      <c r="N83">
        <f t="shared" si="172"/>
        <v>0</v>
      </c>
      <c r="O83">
        <f t="shared" si="172"/>
        <v>0</v>
      </c>
      <c r="P83">
        <f t="shared" si="172"/>
        <v>0</v>
      </c>
      <c r="Q83">
        <f t="shared" si="172"/>
        <v>0</v>
      </c>
      <c r="R83">
        <f t="shared" si="172"/>
        <v>0</v>
      </c>
      <c r="S83">
        <f t="shared" si="172"/>
        <v>0</v>
      </c>
      <c r="T83">
        <f t="shared" si="172"/>
        <v>0</v>
      </c>
      <c r="U83">
        <f t="shared" si="172"/>
        <v>0</v>
      </c>
      <c r="V83">
        <f t="shared" si="172"/>
        <v>0</v>
      </c>
      <c r="W83">
        <f t="shared" si="172"/>
        <v>0</v>
      </c>
      <c r="X83">
        <f t="shared" si="172"/>
        <v>0</v>
      </c>
      <c r="Y83">
        <f t="shared" si="172"/>
        <v>0</v>
      </c>
      <c r="Z83">
        <f t="shared" si="172"/>
        <v>0</v>
      </c>
      <c r="AA83">
        <f t="shared" si="172"/>
        <v>4.3805999999999994</v>
      </c>
      <c r="AB83">
        <f t="shared" si="172"/>
        <v>4.3805999999999994</v>
      </c>
      <c r="AC83">
        <f t="shared" si="172"/>
        <v>4.3805999999999994</v>
      </c>
      <c r="AD83">
        <f t="shared" si="172"/>
        <v>4.3805999999999994</v>
      </c>
      <c r="AE83">
        <f t="shared" si="172"/>
        <v>21.175267545971579</v>
      </c>
      <c r="AF83">
        <f t="shared" si="172"/>
        <v>21.175267545971579</v>
      </c>
      <c r="AG83">
        <f t="shared" si="172"/>
        <v>21.175267545971579</v>
      </c>
      <c r="AH83">
        <f t="shared" si="172"/>
        <v>21.175267545971579</v>
      </c>
      <c r="AI83">
        <f t="shared" si="172"/>
        <v>38.265839427418122</v>
      </c>
      <c r="AJ83">
        <f t="shared" ref="AJ83:BO83" si="173">IF(AJ$29="", AI83, AJ41)</f>
        <v>38.265839427418122</v>
      </c>
      <c r="AK83">
        <f t="shared" si="173"/>
        <v>38.265839427418122</v>
      </c>
      <c r="AL83">
        <f t="shared" si="173"/>
        <v>38.265839427418122</v>
      </c>
      <c r="AM83">
        <f t="shared" si="173"/>
        <v>38.265839427418122</v>
      </c>
      <c r="AN83">
        <f t="shared" si="173"/>
        <v>38.265839427418122</v>
      </c>
      <c r="AO83">
        <f t="shared" si="173"/>
        <v>38.265839427418122</v>
      </c>
      <c r="AP83">
        <f t="shared" si="173"/>
        <v>56.08582125910398</v>
      </c>
      <c r="AQ83">
        <f t="shared" si="173"/>
        <v>56.08582125910398</v>
      </c>
      <c r="AR83">
        <f t="shared" si="173"/>
        <v>56.08582125910398</v>
      </c>
      <c r="AS83">
        <f t="shared" si="173"/>
        <v>56.08582125910398</v>
      </c>
      <c r="AT83">
        <f t="shared" si="173"/>
        <v>56.08582125910398</v>
      </c>
      <c r="AU83">
        <f t="shared" si="173"/>
        <v>56.08582125910398</v>
      </c>
      <c r="AV83">
        <f t="shared" si="173"/>
        <v>70.047955676052396</v>
      </c>
      <c r="AW83">
        <f t="shared" si="173"/>
        <v>70.047955676052396</v>
      </c>
      <c r="AX83">
        <f t="shared" si="173"/>
        <v>70.047955676052396</v>
      </c>
      <c r="AY83">
        <f t="shared" si="173"/>
        <v>70.560755676052395</v>
      </c>
      <c r="AZ83">
        <f t="shared" si="173"/>
        <v>70.560755676052395</v>
      </c>
      <c r="BA83">
        <f t="shared" si="173"/>
        <v>85.274090093000808</v>
      </c>
      <c r="BB83">
        <f t="shared" si="173"/>
        <v>85.274090093000808</v>
      </c>
      <c r="BC83">
        <f t="shared" si="173"/>
        <v>85.274090093000808</v>
      </c>
      <c r="BD83">
        <f t="shared" si="173"/>
        <v>85.274090093000808</v>
      </c>
      <c r="BE83">
        <f t="shared" si="173"/>
        <v>85.274090093000808</v>
      </c>
      <c r="BF83">
        <f t="shared" si="173"/>
        <v>85.274090093000808</v>
      </c>
      <c r="BG83">
        <f t="shared" si="173"/>
        <v>85.274090093000808</v>
      </c>
      <c r="BH83">
        <f t="shared" si="173"/>
        <v>108.46982897494551</v>
      </c>
      <c r="BI83">
        <f t="shared" si="173"/>
        <v>108.46982897494551</v>
      </c>
      <c r="BJ83">
        <f t="shared" si="173"/>
        <v>140.66200245060045</v>
      </c>
      <c r="BK83">
        <f t="shared" si="173"/>
        <v>140.66200245060045</v>
      </c>
      <c r="BL83">
        <f t="shared" si="173"/>
        <v>140.66200245060045</v>
      </c>
      <c r="BM83">
        <f t="shared" si="173"/>
        <v>154.38593656452258</v>
      </c>
      <c r="BN83">
        <f t="shared" si="173"/>
        <v>154.38593656452258</v>
      </c>
      <c r="BO83">
        <f t="shared" si="173"/>
        <v>154.38593656452258</v>
      </c>
      <c r="BP83">
        <f t="shared" ref="BP83:CU83" si="174">IF(BP$29="", BO83, BP41)</f>
        <v>180.75536331611494</v>
      </c>
      <c r="BQ83">
        <f t="shared" si="174"/>
        <v>183.38949664944826</v>
      </c>
      <c r="BR83">
        <f t="shared" si="174"/>
        <v>183.38949664944826</v>
      </c>
      <c r="BS83">
        <f t="shared" si="174"/>
        <v>183.38949664944826</v>
      </c>
      <c r="BT83">
        <f t="shared" si="174"/>
        <v>183.38949664944826</v>
      </c>
      <c r="BU83">
        <f t="shared" si="174"/>
        <v>183.38949664944826</v>
      </c>
      <c r="BV83">
        <f t="shared" si="174"/>
        <v>198.67612085326991</v>
      </c>
      <c r="BW83">
        <f t="shared" si="174"/>
        <v>198.67612085326991</v>
      </c>
      <c r="BX83">
        <f t="shared" si="174"/>
        <v>231.03280875135908</v>
      </c>
      <c r="BY83">
        <f t="shared" si="174"/>
        <v>231.03280875135908</v>
      </c>
      <c r="BZ83">
        <f t="shared" si="174"/>
        <v>231.03280875135908</v>
      </c>
      <c r="CA83">
        <f t="shared" si="174"/>
        <v>231.03280875135908</v>
      </c>
      <c r="CB83">
        <f t="shared" si="174"/>
        <v>231.03280875135908</v>
      </c>
      <c r="CC83">
        <f t="shared" si="174"/>
        <v>267.40223550295144</v>
      </c>
      <c r="CD83">
        <f t="shared" si="174"/>
        <v>267.40223550295144</v>
      </c>
      <c r="CE83">
        <f t="shared" si="174"/>
        <v>267.40223550295144</v>
      </c>
      <c r="CF83">
        <f t="shared" si="174"/>
        <v>267.40223550295144</v>
      </c>
      <c r="CG83">
        <f t="shared" si="174"/>
        <v>267.40223550295144</v>
      </c>
      <c r="CH83">
        <f t="shared" si="174"/>
        <v>267.40223550295144</v>
      </c>
      <c r="CI83">
        <f t="shared" si="174"/>
        <v>267.40223550295144</v>
      </c>
      <c r="CJ83">
        <f t="shared" si="174"/>
        <v>311.00973243404582</v>
      </c>
      <c r="CK83">
        <f t="shared" si="174"/>
        <v>311.00973243404582</v>
      </c>
      <c r="CL83">
        <f t="shared" si="174"/>
        <v>331.2008152365936</v>
      </c>
      <c r="CM83">
        <f t="shared" si="174"/>
        <v>331.2008152365936</v>
      </c>
      <c r="CN83">
        <f t="shared" si="174"/>
        <v>331.2008152365936</v>
      </c>
      <c r="CO83">
        <f t="shared" si="174"/>
        <v>331.2008152365936</v>
      </c>
      <c r="CP83">
        <f t="shared" si="174"/>
        <v>331.2008152365936</v>
      </c>
      <c r="CQ83">
        <f t="shared" si="174"/>
        <v>356.91793301308468</v>
      </c>
      <c r="CR83">
        <f t="shared" si="174"/>
        <v>356.91793301308468</v>
      </c>
      <c r="CS83">
        <f t="shared" si="174"/>
        <v>356.91793301308468</v>
      </c>
      <c r="CT83">
        <f t="shared" si="174"/>
        <v>356.91793301308468</v>
      </c>
      <c r="CU83">
        <f t="shared" si="174"/>
        <v>356.91793301308468</v>
      </c>
      <c r="CV83">
        <f t="shared" ref="CV83:EA83" si="175">IF(CV$29="", CU83, CV41)</f>
        <v>356.91793301308468</v>
      </c>
      <c r="CW83">
        <f t="shared" si="175"/>
        <v>356.91793301308468</v>
      </c>
      <c r="CX83">
        <f t="shared" si="175"/>
        <v>367.10901581563246</v>
      </c>
      <c r="CY83">
        <f t="shared" si="175"/>
        <v>367.10901581563246</v>
      </c>
      <c r="CZ83">
        <f t="shared" si="175"/>
        <v>396.50622345894453</v>
      </c>
      <c r="DA83">
        <f t="shared" si="175"/>
        <v>396.50622345894453</v>
      </c>
      <c r="DB83">
        <f t="shared" si="175"/>
        <v>396.50622345894453</v>
      </c>
      <c r="DC83">
        <f t="shared" si="175"/>
        <v>396.50622345894453</v>
      </c>
      <c r="DD83">
        <f t="shared" si="175"/>
        <v>396.50622345894453</v>
      </c>
      <c r="DE83">
        <f t="shared" si="175"/>
        <v>412.81195594302096</v>
      </c>
      <c r="DF83">
        <f t="shared" si="175"/>
        <v>412.81195594302096</v>
      </c>
      <c r="DG83">
        <f t="shared" si="175"/>
        <v>412.81195594302096</v>
      </c>
      <c r="DH83">
        <f t="shared" si="175"/>
        <v>412.81195594302096</v>
      </c>
      <c r="DI83">
        <f t="shared" si="175"/>
        <v>412.81195594302096</v>
      </c>
      <c r="DJ83">
        <f t="shared" si="175"/>
        <v>412.81195594302096</v>
      </c>
      <c r="DK83">
        <f t="shared" si="175"/>
        <v>412.81195594302096</v>
      </c>
      <c r="DL83">
        <f t="shared" si="175"/>
        <v>412.81195594302096</v>
      </c>
      <c r="DM83">
        <f t="shared" si="175"/>
        <v>431.09221072009103</v>
      </c>
      <c r="DN83">
        <f t="shared" si="175"/>
        <v>431.09221072009103</v>
      </c>
      <c r="DO83">
        <f t="shared" si="175"/>
        <v>446.31514065639675</v>
      </c>
      <c r="DP83">
        <f t="shared" si="175"/>
        <v>446.31514065639675</v>
      </c>
      <c r="DQ83">
        <f t="shared" si="175"/>
        <v>446.31514065639675</v>
      </c>
      <c r="DR83">
        <f t="shared" si="175"/>
        <v>446.31514065639675</v>
      </c>
      <c r="DS83">
        <f t="shared" si="175"/>
        <v>446.31514065639675</v>
      </c>
      <c r="DT83">
        <f t="shared" si="175"/>
        <v>446.31514065639675</v>
      </c>
      <c r="DU83">
        <f t="shared" si="175"/>
        <v>446.31514065639675</v>
      </c>
      <c r="DV83">
        <f t="shared" si="175"/>
        <v>446.31514065639675</v>
      </c>
      <c r="DW83">
        <f t="shared" si="175"/>
        <v>446.31514065639675</v>
      </c>
      <c r="DX83">
        <f t="shared" si="175"/>
        <v>446.31514065639675</v>
      </c>
      <c r="DY83">
        <f t="shared" si="175"/>
        <v>446.31514065639675</v>
      </c>
      <c r="DZ83">
        <f t="shared" si="175"/>
        <v>509.69556779775428</v>
      </c>
      <c r="EA83">
        <f t="shared" si="175"/>
        <v>509.69556779775428</v>
      </c>
      <c r="EB83">
        <f t="shared" ref="EB83:FG83" si="176">IF(EB$29="", EA83, EB41)</f>
        <v>509.69556779775428</v>
      </c>
      <c r="EC83">
        <f t="shared" si="176"/>
        <v>509.69556779775428</v>
      </c>
      <c r="ED83">
        <f t="shared" si="176"/>
        <v>509.69556779775428</v>
      </c>
      <c r="EE83">
        <f t="shared" si="176"/>
        <v>509.69556779775428</v>
      </c>
      <c r="EF83">
        <f t="shared" si="176"/>
        <v>509.69556779775428</v>
      </c>
      <c r="EG83">
        <f t="shared" si="176"/>
        <v>509.69556779775428</v>
      </c>
      <c r="EH83">
        <f t="shared" si="176"/>
        <v>521.92131359637278</v>
      </c>
      <c r="EI83">
        <f t="shared" si="176"/>
        <v>521.92131359637278</v>
      </c>
      <c r="EJ83">
        <f t="shared" si="176"/>
        <v>521.92131359637278</v>
      </c>
      <c r="EK83">
        <f t="shared" si="176"/>
        <v>521.92131359637278</v>
      </c>
      <c r="EL83">
        <f t="shared" si="176"/>
        <v>521.92131359637278</v>
      </c>
      <c r="EM83">
        <f t="shared" si="176"/>
        <v>521.92131359637278</v>
      </c>
      <c r="EN83">
        <f t="shared" si="176"/>
        <v>521.92131359637278</v>
      </c>
      <c r="EO83">
        <f t="shared" si="176"/>
        <v>521.92131359637278</v>
      </c>
      <c r="EP83">
        <f t="shared" si="176"/>
        <v>521.92131359637278</v>
      </c>
      <c r="EQ83">
        <f t="shared" si="176"/>
        <v>521.92131359637278</v>
      </c>
      <c r="ER83">
        <f t="shared" si="176"/>
        <v>521.92131359637278</v>
      </c>
      <c r="ES83">
        <f t="shared" si="176"/>
        <v>521.92131359637278</v>
      </c>
      <c r="ET83">
        <f t="shared" si="176"/>
        <v>521.92131359637278</v>
      </c>
      <c r="EU83">
        <f t="shared" si="176"/>
        <v>521.92131359637278</v>
      </c>
      <c r="EV83">
        <f t="shared" si="176"/>
        <v>521.92131359637278</v>
      </c>
      <c r="EW83">
        <f t="shared" si="176"/>
        <v>521.92131359637278</v>
      </c>
      <c r="EX83">
        <f t="shared" si="176"/>
        <v>521.92131359637278</v>
      </c>
      <c r="EY83">
        <f t="shared" si="176"/>
        <v>521.92131359637278</v>
      </c>
      <c r="EZ83">
        <f t="shared" si="176"/>
        <v>521.92131359637278</v>
      </c>
      <c r="FA83">
        <f t="shared" si="176"/>
        <v>521.92131359637278</v>
      </c>
      <c r="FB83">
        <f t="shared" si="176"/>
        <v>521.92131359637278</v>
      </c>
      <c r="FC83">
        <f t="shared" si="176"/>
        <v>521.92131359637278</v>
      </c>
      <c r="FD83">
        <f t="shared" si="176"/>
        <v>521.92131359637278</v>
      </c>
      <c r="FE83">
        <f t="shared" si="176"/>
        <v>521.92131359637278</v>
      </c>
      <c r="FF83">
        <f t="shared" si="176"/>
        <v>521.92131359637278</v>
      </c>
      <c r="FG83">
        <f t="shared" si="176"/>
        <v>521.92131359637278</v>
      </c>
      <c r="FH83">
        <f t="shared" ref="FH83:FS83" si="177">IF(FH$29="", FG83, FH41)</f>
        <v>527.76799746734059</v>
      </c>
      <c r="FI83">
        <f t="shared" si="177"/>
        <v>527.76799746734059</v>
      </c>
      <c r="FJ83">
        <f t="shared" si="177"/>
        <v>527.76799746734059</v>
      </c>
      <c r="FK83">
        <f t="shared" si="177"/>
        <v>527.76799746734059</v>
      </c>
      <c r="FL83">
        <f t="shared" si="177"/>
        <v>527.76799746734059</v>
      </c>
      <c r="FM83">
        <f t="shared" si="177"/>
        <v>527.76799746734059</v>
      </c>
      <c r="FN83">
        <f t="shared" si="177"/>
        <v>527.76799746734059</v>
      </c>
      <c r="FO83">
        <f t="shared" si="177"/>
        <v>527.76799746734059</v>
      </c>
      <c r="FP83">
        <f t="shared" si="177"/>
        <v>527.76799746734059</v>
      </c>
      <c r="FQ83">
        <f t="shared" si="177"/>
        <v>527.76799746734059</v>
      </c>
      <c r="FR83">
        <f t="shared" si="177"/>
        <v>527.76799746734059</v>
      </c>
      <c r="FS83">
        <f t="shared" si="177"/>
        <v>527.76799746734059</v>
      </c>
    </row>
    <row r="84" spans="1:175" x14ac:dyDescent="0.25">
      <c r="A84" t="s">
        <v>166</v>
      </c>
      <c r="C84">
        <v>0</v>
      </c>
      <c r="D84" t="str">
        <f>IF(D$29="","", D83-C83)</f>
        <v/>
      </c>
      <c r="E84" t="str">
        <f t="shared" ref="E84:BP84" si="178">IF(E$29="","", E83-D83)</f>
        <v/>
      </c>
      <c r="F84" t="str">
        <f t="shared" si="178"/>
        <v/>
      </c>
      <c r="G84" t="str">
        <f t="shared" si="178"/>
        <v/>
      </c>
      <c r="H84" t="str">
        <f t="shared" si="178"/>
        <v/>
      </c>
      <c r="I84" t="str">
        <f t="shared" si="178"/>
        <v/>
      </c>
      <c r="J84" t="str">
        <f t="shared" si="178"/>
        <v/>
      </c>
      <c r="K84" t="str">
        <f t="shared" si="178"/>
        <v/>
      </c>
      <c r="L84" t="str">
        <f t="shared" si="178"/>
        <v/>
      </c>
      <c r="M84" t="str">
        <f t="shared" si="178"/>
        <v/>
      </c>
      <c r="N84" t="str">
        <f t="shared" si="178"/>
        <v/>
      </c>
      <c r="O84" t="str">
        <f t="shared" si="178"/>
        <v/>
      </c>
      <c r="P84" t="str">
        <f t="shared" si="178"/>
        <v/>
      </c>
      <c r="Q84" t="str">
        <f t="shared" si="178"/>
        <v/>
      </c>
      <c r="R84" t="str">
        <f t="shared" si="178"/>
        <v/>
      </c>
      <c r="S84" t="str">
        <f t="shared" si="178"/>
        <v/>
      </c>
      <c r="T84" t="str">
        <f t="shared" si="178"/>
        <v/>
      </c>
      <c r="U84" t="str">
        <f t="shared" si="178"/>
        <v/>
      </c>
      <c r="V84" t="str">
        <f t="shared" si="178"/>
        <v/>
      </c>
      <c r="W84" t="str">
        <f t="shared" si="178"/>
        <v/>
      </c>
      <c r="X84" t="str">
        <f t="shared" si="178"/>
        <v/>
      </c>
      <c r="Y84" t="str">
        <f t="shared" si="178"/>
        <v/>
      </c>
      <c r="Z84" t="str">
        <f t="shared" si="178"/>
        <v/>
      </c>
      <c r="AA84">
        <f t="shared" si="178"/>
        <v>4.3805999999999994</v>
      </c>
      <c r="AB84" t="str">
        <f t="shared" si="178"/>
        <v/>
      </c>
      <c r="AC84" t="str">
        <f t="shared" si="178"/>
        <v/>
      </c>
      <c r="AD84" t="str">
        <f t="shared" si="178"/>
        <v/>
      </c>
      <c r="AE84">
        <f t="shared" si="178"/>
        <v>16.794667545971578</v>
      </c>
      <c r="AF84" t="str">
        <f t="shared" si="178"/>
        <v/>
      </c>
      <c r="AG84">
        <f t="shared" si="178"/>
        <v>0</v>
      </c>
      <c r="AH84" t="str">
        <f t="shared" si="178"/>
        <v/>
      </c>
      <c r="AI84">
        <f t="shared" si="178"/>
        <v>17.090571881446543</v>
      </c>
      <c r="AJ84" t="str">
        <f t="shared" si="178"/>
        <v/>
      </c>
      <c r="AK84" t="str">
        <f t="shared" si="178"/>
        <v/>
      </c>
      <c r="AL84" t="str">
        <f t="shared" si="178"/>
        <v/>
      </c>
      <c r="AM84" t="str">
        <f t="shared" si="178"/>
        <v/>
      </c>
      <c r="AN84">
        <f t="shared" si="178"/>
        <v>0</v>
      </c>
      <c r="AO84" t="str">
        <f t="shared" si="178"/>
        <v/>
      </c>
      <c r="AP84">
        <f t="shared" si="178"/>
        <v>17.819981831685858</v>
      </c>
      <c r="AQ84" t="str">
        <f t="shared" si="178"/>
        <v/>
      </c>
      <c r="AR84" t="str">
        <f t="shared" si="178"/>
        <v/>
      </c>
      <c r="AS84" t="str">
        <f t="shared" si="178"/>
        <v/>
      </c>
      <c r="AT84">
        <f t="shared" si="178"/>
        <v>0</v>
      </c>
      <c r="AU84" t="str">
        <f t="shared" si="178"/>
        <v/>
      </c>
      <c r="AV84">
        <f t="shared" si="178"/>
        <v>13.962134416948416</v>
      </c>
      <c r="AW84" t="str">
        <f t="shared" si="178"/>
        <v/>
      </c>
      <c r="AX84" t="str">
        <f t="shared" si="178"/>
        <v/>
      </c>
      <c r="AY84">
        <f t="shared" si="178"/>
        <v>0.51279999999999859</v>
      </c>
      <c r="AZ84" t="str">
        <f t="shared" si="178"/>
        <v/>
      </c>
      <c r="BA84">
        <f t="shared" si="178"/>
        <v>14.713334416948413</v>
      </c>
      <c r="BB84" t="str">
        <f t="shared" si="178"/>
        <v/>
      </c>
      <c r="BC84">
        <f t="shared" si="178"/>
        <v>0</v>
      </c>
      <c r="BD84" t="str">
        <f t="shared" si="178"/>
        <v/>
      </c>
      <c r="BE84" t="str">
        <f t="shared" si="178"/>
        <v/>
      </c>
      <c r="BF84" t="str">
        <f t="shared" si="178"/>
        <v/>
      </c>
      <c r="BG84" t="str">
        <f t="shared" si="178"/>
        <v/>
      </c>
      <c r="BH84">
        <f t="shared" si="178"/>
        <v>23.195738881944706</v>
      </c>
      <c r="BI84" t="str">
        <f t="shared" si="178"/>
        <v/>
      </c>
      <c r="BJ84">
        <f t="shared" si="178"/>
        <v>32.19217347565494</v>
      </c>
      <c r="BK84" t="str">
        <f t="shared" si="178"/>
        <v/>
      </c>
      <c r="BL84" t="str">
        <f t="shared" si="178"/>
        <v/>
      </c>
      <c r="BM84">
        <f t="shared" si="178"/>
        <v>13.723934113922127</v>
      </c>
      <c r="BN84">
        <f t="shared" si="178"/>
        <v>0</v>
      </c>
      <c r="BO84" t="str">
        <f t="shared" si="178"/>
        <v/>
      </c>
      <c r="BP84">
        <f t="shared" si="178"/>
        <v>26.369426751592357</v>
      </c>
      <c r="BQ84">
        <f t="shared" ref="BQ84:EB84" si="179">IF(BQ$29="","", BQ83-BP83)</f>
        <v>2.6341333333333239</v>
      </c>
      <c r="BR84" t="str">
        <f t="shared" si="179"/>
        <v/>
      </c>
      <c r="BS84" t="str">
        <f t="shared" si="179"/>
        <v/>
      </c>
      <c r="BT84" t="str">
        <f t="shared" si="179"/>
        <v/>
      </c>
      <c r="BU84" t="str">
        <f t="shared" si="179"/>
        <v/>
      </c>
      <c r="BV84">
        <f t="shared" si="179"/>
        <v>15.286624203821646</v>
      </c>
      <c r="BW84" t="str">
        <f t="shared" si="179"/>
        <v/>
      </c>
      <c r="BX84">
        <f t="shared" si="179"/>
        <v>32.356687898089177</v>
      </c>
      <c r="BY84" t="str">
        <f t="shared" si="179"/>
        <v/>
      </c>
      <c r="BZ84" t="str">
        <f t="shared" si="179"/>
        <v/>
      </c>
      <c r="CA84">
        <f t="shared" si="179"/>
        <v>0</v>
      </c>
      <c r="CB84" t="str">
        <f t="shared" si="179"/>
        <v/>
      </c>
      <c r="CC84">
        <f t="shared" si="179"/>
        <v>36.369426751592357</v>
      </c>
      <c r="CD84" t="str">
        <f t="shared" si="179"/>
        <v/>
      </c>
      <c r="CE84">
        <f t="shared" si="179"/>
        <v>0</v>
      </c>
      <c r="CF84" t="str">
        <f t="shared" si="179"/>
        <v/>
      </c>
      <c r="CG84" t="str">
        <f t="shared" si="179"/>
        <v/>
      </c>
      <c r="CH84" t="str">
        <f t="shared" si="179"/>
        <v/>
      </c>
      <c r="CI84" t="str">
        <f t="shared" si="179"/>
        <v/>
      </c>
      <c r="CJ84">
        <f t="shared" si="179"/>
        <v>43.607496931094374</v>
      </c>
      <c r="CK84" t="str">
        <f t="shared" si="179"/>
        <v/>
      </c>
      <c r="CL84">
        <f t="shared" si="179"/>
        <v>20.191082802547783</v>
      </c>
      <c r="CM84" t="str">
        <f t="shared" si="179"/>
        <v/>
      </c>
      <c r="CN84" t="str">
        <f t="shared" si="179"/>
        <v/>
      </c>
      <c r="CO84">
        <f t="shared" si="179"/>
        <v>0</v>
      </c>
      <c r="CP84" t="str">
        <f t="shared" si="179"/>
        <v/>
      </c>
      <c r="CQ84">
        <f t="shared" si="179"/>
        <v>25.717117776491079</v>
      </c>
      <c r="CR84" t="str">
        <f t="shared" si="179"/>
        <v/>
      </c>
      <c r="CS84">
        <f t="shared" si="179"/>
        <v>0</v>
      </c>
      <c r="CT84" t="str">
        <f t="shared" si="179"/>
        <v/>
      </c>
      <c r="CU84" t="str">
        <f t="shared" si="179"/>
        <v/>
      </c>
      <c r="CV84" t="str">
        <f t="shared" si="179"/>
        <v/>
      </c>
      <c r="CW84" t="str">
        <f t="shared" si="179"/>
        <v/>
      </c>
      <c r="CX84">
        <f t="shared" si="179"/>
        <v>10.191082802547783</v>
      </c>
      <c r="CY84" t="str">
        <f t="shared" si="179"/>
        <v/>
      </c>
      <c r="CZ84">
        <f t="shared" si="179"/>
        <v>29.397207643312072</v>
      </c>
      <c r="DA84" t="str">
        <f t="shared" si="179"/>
        <v/>
      </c>
      <c r="DB84" t="str">
        <f t="shared" si="179"/>
        <v/>
      </c>
      <c r="DC84">
        <f t="shared" si="179"/>
        <v>0</v>
      </c>
      <c r="DD84" t="str">
        <f t="shared" si="179"/>
        <v/>
      </c>
      <c r="DE84">
        <f t="shared" si="179"/>
        <v>16.30573248407643</v>
      </c>
      <c r="DF84" t="str">
        <f t="shared" si="179"/>
        <v/>
      </c>
      <c r="DG84">
        <f t="shared" si="179"/>
        <v>0</v>
      </c>
      <c r="DH84" t="str">
        <f t="shared" si="179"/>
        <v/>
      </c>
      <c r="DI84" t="str">
        <f t="shared" si="179"/>
        <v/>
      </c>
      <c r="DJ84" t="str">
        <f t="shared" si="179"/>
        <v/>
      </c>
      <c r="DK84" t="str">
        <f t="shared" si="179"/>
        <v/>
      </c>
      <c r="DL84" t="str">
        <f t="shared" si="179"/>
        <v/>
      </c>
      <c r="DM84">
        <f t="shared" si="179"/>
        <v>18.28025477707007</v>
      </c>
      <c r="DN84" t="str">
        <f t="shared" si="179"/>
        <v/>
      </c>
      <c r="DO84">
        <f t="shared" si="179"/>
        <v>15.222929936305718</v>
      </c>
      <c r="DP84" t="str">
        <f t="shared" si="179"/>
        <v/>
      </c>
      <c r="DQ84" t="str">
        <f t="shared" si="179"/>
        <v/>
      </c>
      <c r="DR84" t="str">
        <f t="shared" si="179"/>
        <v/>
      </c>
      <c r="DS84" t="str">
        <f t="shared" si="179"/>
        <v/>
      </c>
      <c r="DT84" t="str">
        <f t="shared" si="179"/>
        <v/>
      </c>
      <c r="DU84" t="str">
        <f t="shared" si="179"/>
        <v/>
      </c>
      <c r="DV84" t="str">
        <f t="shared" si="179"/>
        <v/>
      </c>
      <c r="DW84" t="str">
        <f t="shared" si="179"/>
        <v/>
      </c>
      <c r="DX84" t="str">
        <f t="shared" si="179"/>
        <v/>
      </c>
      <c r="DY84" t="str">
        <f t="shared" si="179"/>
        <v/>
      </c>
      <c r="DZ84">
        <f t="shared" si="179"/>
        <v>63.380427141357529</v>
      </c>
      <c r="EA84" t="str">
        <f t="shared" si="179"/>
        <v/>
      </c>
      <c r="EB84" t="str">
        <f t="shared" si="179"/>
        <v/>
      </c>
      <c r="EC84" t="str">
        <f t="shared" ref="EC84:FS84" si="180">IF(EC$29="","", EC83-EB83)</f>
        <v/>
      </c>
      <c r="ED84" t="str">
        <f t="shared" si="180"/>
        <v/>
      </c>
      <c r="EE84" t="str">
        <f t="shared" si="180"/>
        <v/>
      </c>
      <c r="EF84" t="str">
        <f t="shared" si="180"/>
        <v/>
      </c>
      <c r="EG84" t="str">
        <f t="shared" si="180"/>
        <v/>
      </c>
      <c r="EH84">
        <f t="shared" si="180"/>
        <v>12.225745798618505</v>
      </c>
      <c r="EI84" t="str">
        <f t="shared" si="180"/>
        <v/>
      </c>
      <c r="EJ84" t="str">
        <f t="shared" si="180"/>
        <v/>
      </c>
      <c r="EK84" t="str">
        <f t="shared" si="180"/>
        <v/>
      </c>
      <c r="EL84" t="str">
        <f t="shared" si="180"/>
        <v/>
      </c>
      <c r="EM84" t="str">
        <f t="shared" si="180"/>
        <v/>
      </c>
      <c r="EN84" t="str">
        <f t="shared" si="180"/>
        <v/>
      </c>
      <c r="EO84" t="str">
        <f t="shared" si="180"/>
        <v/>
      </c>
      <c r="EP84" t="str">
        <f t="shared" si="180"/>
        <v/>
      </c>
      <c r="EQ84" t="str">
        <f t="shared" si="180"/>
        <v/>
      </c>
      <c r="ER84" t="str">
        <f t="shared" si="180"/>
        <v/>
      </c>
      <c r="ES84" t="str">
        <f t="shared" si="180"/>
        <v/>
      </c>
      <c r="ET84" t="str">
        <f t="shared" si="180"/>
        <v/>
      </c>
      <c r="EU84" t="str">
        <f t="shared" si="180"/>
        <v/>
      </c>
      <c r="EV84" t="str">
        <f t="shared" si="180"/>
        <v/>
      </c>
      <c r="EW84" t="str">
        <f t="shared" si="180"/>
        <v/>
      </c>
      <c r="EX84" t="str">
        <f t="shared" si="180"/>
        <v/>
      </c>
      <c r="EY84" t="str">
        <f t="shared" si="180"/>
        <v/>
      </c>
      <c r="EZ84" t="str">
        <f t="shared" si="180"/>
        <v/>
      </c>
      <c r="FA84" t="str">
        <f t="shared" si="180"/>
        <v/>
      </c>
      <c r="FB84" t="str">
        <f t="shared" si="180"/>
        <v/>
      </c>
      <c r="FC84" t="str">
        <f t="shared" si="180"/>
        <v/>
      </c>
      <c r="FD84" t="str">
        <f t="shared" si="180"/>
        <v/>
      </c>
      <c r="FE84" t="str">
        <f t="shared" si="180"/>
        <v/>
      </c>
      <c r="FF84" t="str">
        <f t="shared" si="180"/>
        <v/>
      </c>
      <c r="FG84" t="str">
        <f t="shared" si="180"/>
        <v/>
      </c>
      <c r="FH84">
        <f t="shared" si="180"/>
        <v>5.8466838709678086</v>
      </c>
      <c r="FI84" t="str">
        <f t="shared" si="180"/>
        <v/>
      </c>
      <c r="FJ84" t="str">
        <f t="shared" si="180"/>
        <v/>
      </c>
      <c r="FK84" t="str">
        <f t="shared" si="180"/>
        <v/>
      </c>
      <c r="FL84" t="str">
        <f t="shared" si="180"/>
        <v/>
      </c>
      <c r="FM84" t="str">
        <f t="shared" si="180"/>
        <v/>
      </c>
      <c r="FN84" t="str">
        <f t="shared" si="180"/>
        <v/>
      </c>
      <c r="FO84" t="str">
        <f t="shared" si="180"/>
        <v/>
      </c>
      <c r="FP84" t="str">
        <f t="shared" si="180"/>
        <v/>
      </c>
      <c r="FQ84" t="str">
        <f t="shared" si="180"/>
        <v/>
      </c>
      <c r="FR84" t="str">
        <f t="shared" si="180"/>
        <v/>
      </c>
      <c r="FS84" t="str">
        <f t="shared" si="180"/>
        <v/>
      </c>
    </row>
    <row r="85" spans="1:175" x14ac:dyDescent="0.25">
      <c r="A85" t="s">
        <v>167</v>
      </c>
      <c r="C85">
        <v>0</v>
      </c>
      <c r="D85">
        <f t="shared" ref="D85:AI85" si="181">IF(D$29="", C85, D42)</f>
        <v>0</v>
      </c>
      <c r="E85">
        <f t="shared" si="181"/>
        <v>0</v>
      </c>
      <c r="F85">
        <f t="shared" si="181"/>
        <v>0</v>
      </c>
      <c r="G85">
        <f t="shared" si="181"/>
        <v>0</v>
      </c>
      <c r="H85">
        <f t="shared" si="181"/>
        <v>0</v>
      </c>
      <c r="I85">
        <f t="shared" si="181"/>
        <v>0</v>
      </c>
      <c r="J85">
        <f t="shared" si="181"/>
        <v>0</v>
      </c>
      <c r="K85">
        <f t="shared" si="181"/>
        <v>0</v>
      </c>
      <c r="L85">
        <f t="shared" si="181"/>
        <v>0</v>
      </c>
      <c r="M85">
        <f t="shared" si="181"/>
        <v>0</v>
      </c>
      <c r="N85">
        <f t="shared" si="181"/>
        <v>0</v>
      </c>
      <c r="O85">
        <f t="shared" si="181"/>
        <v>0</v>
      </c>
      <c r="P85">
        <f t="shared" si="181"/>
        <v>0</v>
      </c>
      <c r="Q85">
        <f t="shared" si="181"/>
        <v>0</v>
      </c>
      <c r="R85">
        <f t="shared" si="181"/>
        <v>0</v>
      </c>
      <c r="S85">
        <f t="shared" si="181"/>
        <v>0</v>
      </c>
      <c r="T85">
        <f t="shared" si="181"/>
        <v>0</v>
      </c>
      <c r="U85">
        <f t="shared" si="181"/>
        <v>0</v>
      </c>
      <c r="V85">
        <f t="shared" si="181"/>
        <v>0</v>
      </c>
      <c r="W85">
        <f t="shared" si="181"/>
        <v>0</v>
      </c>
      <c r="X85">
        <f t="shared" si="181"/>
        <v>0</v>
      </c>
      <c r="Y85">
        <f t="shared" si="181"/>
        <v>0</v>
      </c>
      <c r="Z85">
        <f t="shared" si="181"/>
        <v>0</v>
      </c>
      <c r="AA85">
        <f t="shared" si="181"/>
        <v>0</v>
      </c>
      <c r="AB85">
        <f t="shared" si="181"/>
        <v>0</v>
      </c>
      <c r="AC85">
        <f t="shared" si="181"/>
        <v>0</v>
      </c>
      <c r="AD85">
        <f t="shared" si="181"/>
        <v>0</v>
      </c>
      <c r="AE85">
        <f t="shared" si="181"/>
        <v>0</v>
      </c>
      <c r="AF85">
        <f t="shared" si="181"/>
        <v>0</v>
      </c>
      <c r="AG85">
        <f t="shared" si="181"/>
        <v>0</v>
      </c>
      <c r="AH85">
        <f t="shared" si="181"/>
        <v>0</v>
      </c>
      <c r="AI85">
        <f t="shared" si="181"/>
        <v>0</v>
      </c>
      <c r="AJ85">
        <f t="shared" ref="AJ85:BO85" si="182">IF(AJ$29="", AI85, AJ42)</f>
        <v>0</v>
      </c>
      <c r="AK85">
        <f t="shared" si="182"/>
        <v>0</v>
      </c>
      <c r="AL85">
        <f t="shared" si="182"/>
        <v>0</v>
      </c>
      <c r="AM85">
        <f t="shared" si="182"/>
        <v>0</v>
      </c>
      <c r="AN85">
        <f t="shared" si="182"/>
        <v>0</v>
      </c>
      <c r="AO85">
        <f t="shared" si="182"/>
        <v>0</v>
      </c>
      <c r="AP85">
        <f t="shared" si="182"/>
        <v>0</v>
      </c>
      <c r="AQ85">
        <f t="shared" si="182"/>
        <v>0</v>
      </c>
      <c r="AR85">
        <f t="shared" si="182"/>
        <v>0</v>
      </c>
      <c r="AS85">
        <f t="shared" si="182"/>
        <v>0</v>
      </c>
      <c r="AT85">
        <f t="shared" si="182"/>
        <v>0</v>
      </c>
      <c r="AU85">
        <f t="shared" si="182"/>
        <v>0</v>
      </c>
      <c r="AV85">
        <f t="shared" si="182"/>
        <v>0</v>
      </c>
      <c r="AW85">
        <f t="shared" si="182"/>
        <v>0</v>
      </c>
      <c r="AX85">
        <f t="shared" si="182"/>
        <v>0</v>
      </c>
      <c r="AY85">
        <f t="shared" si="182"/>
        <v>0</v>
      </c>
      <c r="AZ85">
        <f t="shared" si="182"/>
        <v>0</v>
      </c>
      <c r="BA85">
        <f t="shared" si="182"/>
        <v>0</v>
      </c>
      <c r="BB85">
        <f t="shared" si="182"/>
        <v>0</v>
      </c>
      <c r="BC85">
        <f t="shared" si="182"/>
        <v>0</v>
      </c>
      <c r="BD85">
        <f t="shared" si="182"/>
        <v>0</v>
      </c>
      <c r="BE85">
        <f t="shared" si="182"/>
        <v>0</v>
      </c>
      <c r="BF85">
        <f t="shared" si="182"/>
        <v>0</v>
      </c>
      <c r="BG85">
        <f t="shared" si="182"/>
        <v>0</v>
      </c>
      <c r="BH85">
        <f t="shared" si="182"/>
        <v>0</v>
      </c>
      <c r="BI85">
        <f t="shared" si="182"/>
        <v>0</v>
      </c>
      <c r="BJ85">
        <f t="shared" si="182"/>
        <v>0</v>
      </c>
      <c r="BK85">
        <f t="shared" si="182"/>
        <v>0</v>
      </c>
      <c r="BL85">
        <f t="shared" si="182"/>
        <v>0</v>
      </c>
      <c r="BM85">
        <f t="shared" si="182"/>
        <v>0</v>
      </c>
      <c r="BN85">
        <f t="shared" si="182"/>
        <v>0</v>
      </c>
      <c r="BO85">
        <f t="shared" si="182"/>
        <v>0</v>
      </c>
      <c r="BP85">
        <f t="shared" ref="BP85:CU85" si="183">IF(BP$29="", BO85, BP42)</f>
        <v>0</v>
      </c>
      <c r="BQ85">
        <f t="shared" si="183"/>
        <v>0</v>
      </c>
      <c r="BR85">
        <f t="shared" si="183"/>
        <v>0</v>
      </c>
      <c r="BS85">
        <f t="shared" si="183"/>
        <v>0</v>
      </c>
      <c r="BT85">
        <f t="shared" si="183"/>
        <v>0</v>
      </c>
      <c r="BU85">
        <f t="shared" si="183"/>
        <v>0</v>
      </c>
      <c r="BV85">
        <f t="shared" si="183"/>
        <v>0</v>
      </c>
      <c r="BW85">
        <f t="shared" si="183"/>
        <v>0</v>
      </c>
      <c r="BX85">
        <f t="shared" si="183"/>
        <v>0</v>
      </c>
      <c r="BY85">
        <f t="shared" si="183"/>
        <v>0</v>
      </c>
      <c r="BZ85">
        <f t="shared" si="183"/>
        <v>0</v>
      </c>
      <c r="CA85">
        <f t="shared" si="183"/>
        <v>0</v>
      </c>
      <c r="CB85">
        <f t="shared" si="183"/>
        <v>0</v>
      </c>
      <c r="CC85">
        <f t="shared" si="183"/>
        <v>0</v>
      </c>
      <c r="CD85">
        <f t="shared" si="183"/>
        <v>0</v>
      </c>
      <c r="CE85">
        <f t="shared" si="183"/>
        <v>0</v>
      </c>
      <c r="CF85">
        <f t="shared" si="183"/>
        <v>0</v>
      </c>
      <c r="CG85">
        <f t="shared" si="183"/>
        <v>0</v>
      </c>
      <c r="CH85">
        <f t="shared" si="183"/>
        <v>0</v>
      </c>
      <c r="CI85">
        <f t="shared" si="183"/>
        <v>0</v>
      </c>
      <c r="CJ85">
        <f t="shared" si="183"/>
        <v>0</v>
      </c>
      <c r="CK85">
        <f t="shared" si="183"/>
        <v>0</v>
      </c>
      <c r="CL85">
        <f t="shared" si="183"/>
        <v>0</v>
      </c>
      <c r="CM85">
        <f t="shared" si="183"/>
        <v>0</v>
      </c>
      <c r="CN85">
        <f t="shared" si="183"/>
        <v>0</v>
      </c>
      <c r="CO85">
        <f t="shared" si="183"/>
        <v>0</v>
      </c>
      <c r="CP85">
        <f t="shared" si="183"/>
        <v>0</v>
      </c>
      <c r="CQ85">
        <f t="shared" si="183"/>
        <v>0</v>
      </c>
      <c r="CR85">
        <f t="shared" si="183"/>
        <v>0</v>
      </c>
      <c r="CS85">
        <f t="shared" si="183"/>
        <v>0</v>
      </c>
      <c r="CT85">
        <f t="shared" si="183"/>
        <v>0</v>
      </c>
      <c r="CU85">
        <f t="shared" si="183"/>
        <v>0</v>
      </c>
      <c r="CV85">
        <f t="shared" ref="CV85:EA85" si="184">IF(CV$29="", CU85, CV42)</f>
        <v>0</v>
      </c>
      <c r="CW85">
        <f t="shared" si="184"/>
        <v>0</v>
      </c>
      <c r="CX85">
        <f t="shared" si="184"/>
        <v>0</v>
      </c>
      <c r="CY85">
        <f t="shared" si="184"/>
        <v>0</v>
      </c>
      <c r="CZ85">
        <f t="shared" si="184"/>
        <v>0</v>
      </c>
      <c r="DA85">
        <f t="shared" si="184"/>
        <v>0</v>
      </c>
      <c r="DB85">
        <f t="shared" si="184"/>
        <v>0</v>
      </c>
      <c r="DC85">
        <f t="shared" si="184"/>
        <v>0</v>
      </c>
      <c r="DD85">
        <f t="shared" si="184"/>
        <v>0</v>
      </c>
      <c r="DE85">
        <f t="shared" si="184"/>
        <v>0</v>
      </c>
      <c r="DF85">
        <f t="shared" si="184"/>
        <v>0</v>
      </c>
      <c r="DG85">
        <f t="shared" si="184"/>
        <v>0</v>
      </c>
      <c r="DH85">
        <f t="shared" si="184"/>
        <v>0</v>
      </c>
      <c r="DI85">
        <f t="shared" si="184"/>
        <v>0</v>
      </c>
      <c r="DJ85">
        <f t="shared" si="184"/>
        <v>0</v>
      </c>
      <c r="DK85">
        <f t="shared" si="184"/>
        <v>0</v>
      </c>
      <c r="DL85">
        <f t="shared" si="184"/>
        <v>0</v>
      </c>
      <c r="DM85">
        <f t="shared" si="184"/>
        <v>0</v>
      </c>
      <c r="DN85">
        <f t="shared" si="184"/>
        <v>0</v>
      </c>
      <c r="DO85">
        <f t="shared" si="184"/>
        <v>0</v>
      </c>
      <c r="DP85">
        <f t="shared" si="184"/>
        <v>0</v>
      </c>
      <c r="DQ85">
        <f t="shared" si="184"/>
        <v>0</v>
      </c>
      <c r="DR85">
        <f t="shared" si="184"/>
        <v>0</v>
      </c>
      <c r="DS85">
        <f t="shared" si="184"/>
        <v>0</v>
      </c>
      <c r="DT85">
        <f t="shared" si="184"/>
        <v>0</v>
      </c>
      <c r="DU85">
        <f t="shared" si="184"/>
        <v>0</v>
      </c>
      <c r="DV85">
        <f t="shared" si="184"/>
        <v>0</v>
      </c>
      <c r="DW85">
        <f t="shared" si="184"/>
        <v>0</v>
      </c>
      <c r="DX85">
        <f t="shared" si="184"/>
        <v>0</v>
      </c>
      <c r="DY85">
        <f t="shared" si="184"/>
        <v>0</v>
      </c>
      <c r="DZ85">
        <f t="shared" si="184"/>
        <v>0</v>
      </c>
      <c r="EA85">
        <f t="shared" si="184"/>
        <v>0</v>
      </c>
      <c r="EB85">
        <f t="shared" ref="EB85:FG85" si="185">IF(EB$29="", EA85, EB42)</f>
        <v>0</v>
      </c>
      <c r="EC85">
        <f t="shared" si="185"/>
        <v>0</v>
      </c>
      <c r="ED85">
        <f t="shared" si="185"/>
        <v>0</v>
      </c>
      <c r="EE85">
        <f t="shared" si="185"/>
        <v>0</v>
      </c>
      <c r="EF85">
        <f t="shared" si="185"/>
        <v>0</v>
      </c>
      <c r="EG85">
        <f t="shared" si="185"/>
        <v>0</v>
      </c>
      <c r="EH85">
        <f t="shared" si="185"/>
        <v>0</v>
      </c>
      <c r="EI85">
        <f t="shared" si="185"/>
        <v>0</v>
      </c>
      <c r="EJ85">
        <f t="shared" si="185"/>
        <v>0</v>
      </c>
      <c r="EK85">
        <f t="shared" si="185"/>
        <v>0</v>
      </c>
      <c r="EL85">
        <f t="shared" si="185"/>
        <v>0</v>
      </c>
      <c r="EM85">
        <f t="shared" si="185"/>
        <v>0</v>
      </c>
      <c r="EN85">
        <f t="shared" si="185"/>
        <v>0</v>
      </c>
      <c r="EO85">
        <f t="shared" si="185"/>
        <v>0</v>
      </c>
      <c r="EP85">
        <f t="shared" si="185"/>
        <v>0</v>
      </c>
      <c r="EQ85">
        <f t="shared" si="185"/>
        <v>0</v>
      </c>
      <c r="ER85">
        <f t="shared" si="185"/>
        <v>0</v>
      </c>
      <c r="ES85">
        <f t="shared" si="185"/>
        <v>0</v>
      </c>
      <c r="ET85">
        <f t="shared" si="185"/>
        <v>0</v>
      </c>
      <c r="EU85">
        <f t="shared" si="185"/>
        <v>0</v>
      </c>
      <c r="EV85">
        <f t="shared" si="185"/>
        <v>0</v>
      </c>
      <c r="EW85">
        <f t="shared" si="185"/>
        <v>0</v>
      </c>
      <c r="EX85">
        <f t="shared" si="185"/>
        <v>0</v>
      </c>
      <c r="EY85">
        <f t="shared" si="185"/>
        <v>0</v>
      </c>
      <c r="EZ85">
        <f t="shared" si="185"/>
        <v>0</v>
      </c>
      <c r="FA85">
        <f t="shared" si="185"/>
        <v>0</v>
      </c>
      <c r="FB85">
        <f t="shared" si="185"/>
        <v>0</v>
      </c>
      <c r="FC85">
        <f t="shared" si="185"/>
        <v>0</v>
      </c>
      <c r="FD85">
        <f t="shared" si="185"/>
        <v>0</v>
      </c>
      <c r="FE85">
        <f t="shared" si="185"/>
        <v>0</v>
      </c>
      <c r="FF85">
        <f t="shared" si="185"/>
        <v>0</v>
      </c>
      <c r="FG85">
        <f t="shared" si="185"/>
        <v>0</v>
      </c>
      <c r="FH85">
        <f t="shared" ref="FH85:FS85" si="186">IF(FH$29="", FG85, FH42)</f>
        <v>0</v>
      </c>
      <c r="FI85">
        <f t="shared" si="186"/>
        <v>0</v>
      </c>
      <c r="FJ85">
        <f t="shared" si="186"/>
        <v>0</v>
      </c>
      <c r="FK85">
        <f t="shared" si="186"/>
        <v>0</v>
      </c>
      <c r="FL85">
        <f t="shared" si="186"/>
        <v>0</v>
      </c>
      <c r="FM85">
        <f t="shared" si="186"/>
        <v>0</v>
      </c>
      <c r="FN85">
        <f t="shared" si="186"/>
        <v>0</v>
      </c>
      <c r="FO85">
        <f t="shared" si="186"/>
        <v>0</v>
      </c>
      <c r="FP85">
        <f t="shared" si="186"/>
        <v>0</v>
      </c>
      <c r="FQ85">
        <f t="shared" si="186"/>
        <v>0</v>
      </c>
      <c r="FR85">
        <f t="shared" si="186"/>
        <v>0</v>
      </c>
      <c r="FS85">
        <f t="shared" si="186"/>
        <v>0</v>
      </c>
    </row>
    <row r="86" spans="1:175" x14ac:dyDescent="0.25">
      <c r="A86" t="s">
        <v>168</v>
      </c>
      <c r="C86">
        <v>0</v>
      </c>
      <c r="D86" t="str">
        <f>IF(D$29="","", D85-C85)</f>
        <v/>
      </c>
      <c r="E86" t="str">
        <f t="shared" ref="E86:BP86" si="187">IF(E$29="","", E85-D85)</f>
        <v/>
      </c>
      <c r="F86" t="str">
        <f t="shared" si="187"/>
        <v/>
      </c>
      <c r="G86" t="str">
        <f t="shared" si="187"/>
        <v/>
      </c>
      <c r="H86" t="str">
        <f t="shared" si="187"/>
        <v/>
      </c>
      <c r="I86" t="str">
        <f t="shared" si="187"/>
        <v/>
      </c>
      <c r="J86" t="str">
        <f t="shared" si="187"/>
        <v/>
      </c>
      <c r="K86" t="str">
        <f t="shared" si="187"/>
        <v/>
      </c>
      <c r="L86" t="str">
        <f t="shared" si="187"/>
        <v/>
      </c>
      <c r="M86" t="str">
        <f t="shared" si="187"/>
        <v/>
      </c>
      <c r="N86" t="str">
        <f t="shared" si="187"/>
        <v/>
      </c>
      <c r="O86" t="str">
        <f t="shared" si="187"/>
        <v/>
      </c>
      <c r="P86" t="str">
        <f t="shared" si="187"/>
        <v/>
      </c>
      <c r="Q86" t="str">
        <f t="shared" si="187"/>
        <v/>
      </c>
      <c r="R86" t="str">
        <f t="shared" si="187"/>
        <v/>
      </c>
      <c r="S86" t="str">
        <f t="shared" si="187"/>
        <v/>
      </c>
      <c r="T86" t="str">
        <f t="shared" si="187"/>
        <v/>
      </c>
      <c r="U86" t="str">
        <f t="shared" si="187"/>
        <v/>
      </c>
      <c r="V86" t="str">
        <f t="shared" si="187"/>
        <v/>
      </c>
      <c r="W86" t="str">
        <f t="shared" si="187"/>
        <v/>
      </c>
      <c r="X86" t="str">
        <f t="shared" si="187"/>
        <v/>
      </c>
      <c r="Y86" t="str">
        <f t="shared" si="187"/>
        <v/>
      </c>
      <c r="Z86" t="str">
        <f t="shared" si="187"/>
        <v/>
      </c>
      <c r="AA86">
        <f t="shared" si="187"/>
        <v>0</v>
      </c>
      <c r="AB86" t="str">
        <f t="shared" si="187"/>
        <v/>
      </c>
      <c r="AC86" t="str">
        <f t="shared" si="187"/>
        <v/>
      </c>
      <c r="AD86" t="str">
        <f t="shared" si="187"/>
        <v/>
      </c>
      <c r="AE86">
        <f t="shared" si="187"/>
        <v>0</v>
      </c>
      <c r="AF86" t="str">
        <f t="shared" si="187"/>
        <v/>
      </c>
      <c r="AG86">
        <f t="shared" si="187"/>
        <v>0</v>
      </c>
      <c r="AH86" t="str">
        <f t="shared" si="187"/>
        <v/>
      </c>
      <c r="AI86">
        <f t="shared" si="187"/>
        <v>0</v>
      </c>
      <c r="AJ86" t="str">
        <f t="shared" si="187"/>
        <v/>
      </c>
      <c r="AK86" t="str">
        <f t="shared" si="187"/>
        <v/>
      </c>
      <c r="AL86" t="str">
        <f t="shared" si="187"/>
        <v/>
      </c>
      <c r="AM86" t="str">
        <f t="shared" si="187"/>
        <v/>
      </c>
      <c r="AN86">
        <f t="shared" si="187"/>
        <v>0</v>
      </c>
      <c r="AO86" t="str">
        <f t="shared" si="187"/>
        <v/>
      </c>
      <c r="AP86">
        <f t="shared" si="187"/>
        <v>0</v>
      </c>
      <c r="AQ86" t="str">
        <f t="shared" si="187"/>
        <v/>
      </c>
      <c r="AR86" t="str">
        <f t="shared" si="187"/>
        <v/>
      </c>
      <c r="AS86" t="str">
        <f t="shared" si="187"/>
        <v/>
      </c>
      <c r="AT86">
        <f t="shared" si="187"/>
        <v>0</v>
      </c>
      <c r="AU86" t="str">
        <f t="shared" si="187"/>
        <v/>
      </c>
      <c r="AV86">
        <f t="shared" si="187"/>
        <v>0</v>
      </c>
      <c r="AW86" t="str">
        <f t="shared" si="187"/>
        <v/>
      </c>
      <c r="AX86" t="str">
        <f t="shared" si="187"/>
        <v/>
      </c>
      <c r="AY86">
        <f t="shared" si="187"/>
        <v>0</v>
      </c>
      <c r="AZ86" t="str">
        <f t="shared" si="187"/>
        <v/>
      </c>
      <c r="BA86">
        <f t="shared" si="187"/>
        <v>0</v>
      </c>
      <c r="BB86" t="str">
        <f t="shared" si="187"/>
        <v/>
      </c>
      <c r="BC86">
        <f t="shared" si="187"/>
        <v>0</v>
      </c>
      <c r="BD86" t="str">
        <f t="shared" si="187"/>
        <v/>
      </c>
      <c r="BE86" t="str">
        <f t="shared" si="187"/>
        <v/>
      </c>
      <c r="BF86" t="str">
        <f t="shared" si="187"/>
        <v/>
      </c>
      <c r="BG86" t="str">
        <f t="shared" si="187"/>
        <v/>
      </c>
      <c r="BH86">
        <f t="shared" si="187"/>
        <v>0</v>
      </c>
      <c r="BI86" t="str">
        <f t="shared" si="187"/>
        <v/>
      </c>
      <c r="BJ86">
        <f t="shared" si="187"/>
        <v>0</v>
      </c>
      <c r="BK86" t="str">
        <f t="shared" si="187"/>
        <v/>
      </c>
      <c r="BL86" t="str">
        <f t="shared" si="187"/>
        <v/>
      </c>
      <c r="BM86">
        <f t="shared" si="187"/>
        <v>0</v>
      </c>
      <c r="BN86">
        <f t="shared" si="187"/>
        <v>0</v>
      </c>
      <c r="BO86" t="str">
        <f t="shared" si="187"/>
        <v/>
      </c>
      <c r="BP86">
        <f t="shared" si="187"/>
        <v>0</v>
      </c>
      <c r="BQ86">
        <f t="shared" ref="BQ86:EB86" si="188">IF(BQ$29="","", BQ85-BP85)</f>
        <v>0</v>
      </c>
      <c r="BR86" t="str">
        <f t="shared" si="188"/>
        <v/>
      </c>
      <c r="BS86" t="str">
        <f t="shared" si="188"/>
        <v/>
      </c>
      <c r="BT86" t="str">
        <f t="shared" si="188"/>
        <v/>
      </c>
      <c r="BU86" t="str">
        <f t="shared" si="188"/>
        <v/>
      </c>
      <c r="BV86">
        <f t="shared" si="188"/>
        <v>0</v>
      </c>
      <c r="BW86" t="str">
        <f t="shared" si="188"/>
        <v/>
      </c>
      <c r="BX86">
        <f t="shared" si="188"/>
        <v>0</v>
      </c>
      <c r="BY86" t="str">
        <f t="shared" si="188"/>
        <v/>
      </c>
      <c r="BZ86" t="str">
        <f t="shared" si="188"/>
        <v/>
      </c>
      <c r="CA86">
        <f t="shared" si="188"/>
        <v>0</v>
      </c>
      <c r="CB86" t="str">
        <f t="shared" si="188"/>
        <v/>
      </c>
      <c r="CC86">
        <f t="shared" si="188"/>
        <v>0</v>
      </c>
      <c r="CD86" t="str">
        <f t="shared" si="188"/>
        <v/>
      </c>
      <c r="CE86">
        <f t="shared" si="188"/>
        <v>0</v>
      </c>
      <c r="CF86" t="str">
        <f t="shared" si="188"/>
        <v/>
      </c>
      <c r="CG86" t="str">
        <f t="shared" si="188"/>
        <v/>
      </c>
      <c r="CH86" t="str">
        <f t="shared" si="188"/>
        <v/>
      </c>
      <c r="CI86" t="str">
        <f t="shared" si="188"/>
        <v/>
      </c>
      <c r="CJ86">
        <f t="shared" si="188"/>
        <v>0</v>
      </c>
      <c r="CK86" t="str">
        <f t="shared" si="188"/>
        <v/>
      </c>
      <c r="CL86">
        <f t="shared" si="188"/>
        <v>0</v>
      </c>
      <c r="CM86" t="str">
        <f t="shared" si="188"/>
        <v/>
      </c>
      <c r="CN86" t="str">
        <f t="shared" si="188"/>
        <v/>
      </c>
      <c r="CO86">
        <f t="shared" si="188"/>
        <v>0</v>
      </c>
      <c r="CP86" t="str">
        <f t="shared" si="188"/>
        <v/>
      </c>
      <c r="CQ86">
        <f t="shared" si="188"/>
        <v>0</v>
      </c>
      <c r="CR86" t="str">
        <f t="shared" si="188"/>
        <v/>
      </c>
      <c r="CS86">
        <f t="shared" si="188"/>
        <v>0</v>
      </c>
      <c r="CT86" t="str">
        <f t="shared" si="188"/>
        <v/>
      </c>
      <c r="CU86" t="str">
        <f t="shared" si="188"/>
        <v/>
      </c>
      <c r="CV86" t="str">
        <f t="shared" si="188"/>
        <v/>
      </c>
      <c r="CW86" t="str">
        <f t="shared" si="188"/>
        <v/>
      </c>
      <c r="CX86">
        <f t="shared" si="188"/>
        <v>0</v>
      </c>
      <c r="CY86" t="str">
        <f t="shared" si="188"/>
        <v/>
      </c>
      <c r="CZ86">
        <f t="shared" si="188"/>
        <v>0</v>
      </c>
      <c r="DA86" t="str">
        <f t="shared" si="188"/>
        <v/>
      </c>
      <c r="DB86" t="str">
        <f t="shared" si="188"/>
        <v/>
      </c>
      <c r="DC86">
        <f t="shared" si="188"/>
        <v>0</v>
      </c>
      <c r="DD86" t="str">
        <f t="shared" si="188"/>
        <v/>
      </c>
      <c r="DE86">
        <f t="shared" si="188"/>
        <v>0</v>
      </c>
      <c r="DF86" t="str">
        <f t="shared" si="188"/>
        <v/>
      </c>
      <c r="DG86">
        <f t="shared" si="188"/>
        <v>0</v>
      </c>
      <c r="DH86" t="str">
        <f t="shared" si="188"/>
        <v/>
      </c>
      <c r="DI86" t="str">
        <f t="shared" si="188"/>
        <v/>
      </c>
      <c r="DJ86" t="str">
        <f t="shared" si="188"/>
        <v/>
      </c>
      <c r="DK86" t="str">
        <f t="shared" si="188"/>
        <v/>
      </c>
      <c r="DL86" t="str">
        <f t="shared" si="188"/>
        <v/>
      </c>
      <c r="DM86">
        <f t="shared" si="188"/>
        <v>0</v>
      </c>
      <c r="DN86" t="str">
        <f t="shared" si="188"/>
        <v/>
      </c>
      <c r="DO86">
        <f t="shared" si="188"/>
        <v>0</v>
      </c>
      <c r="DP86" t="str">
        <f t="shared" si="188"/>
        <v/>
      </c>
      <c r="DQ86" t="str">
        <f t="shared" si="188"/>
        <v/>
      </c>
      <c r="DR86" t="str">
        <f t="shared" si="188"/>
        <v/>
      </c>
      <c r="DS86" t="str">
        <f t="shared" si="188"/>
        <v/>
      </c>
      <c r="DT86" t="str">
        <f t="shared" si="188"/>
        <v/>
      </c>
      <c r="DU86" t="str">
        <f t="shared" si="188"/>
        <v/>
      </c>
      <c r="DV86" t="str">
        <f t="shared" si="188"/>
        <v/>
      </c>
      <c r="DW86" t="str">
        <f t="shared" si="188"/>
        <v/>
      </c>
      <c r="DX86" t="str">
        <f t="shared" si="188"/>
        <v/>
      </c>
      <c r="DY86" t="str">
        <f t="shared" si="188"/>
        <v/>
      </c>
      <c r="DZ86">
        <f t="shared" si="188"/>
        <v>0</v>
      </c>
      <c r="EA86" t="str">
        <f t="shared" si="188"/>
        <v/>
      </c>
      <c r="EB86" t="str">
        <f t="shared" si="188"/>
        <v/>
      </c>
      <c r="EC86" t="str">
        <f t="shared" ref="EC86:FS86" si="189">IF(EC$29="","", EC85-EB85)</f>
        <v/>
      </c>
      <c r="ED86" t="str">
        <f t="shared" si="189"/>
        <v/>
      </c>
      <c r="EE86" t="str">
        <f t="shared" si="189"/>
        <v/>
      </c>
      <c r="EF86" t="str">
        <f t="shared" si="189"/>
        <v/>
      </c>
      <c r="EG86" t="str">
        <f t="shared" si="189"/>
        <v/>
      </c>
      <c r="EH86">
        <f t="shared" si="189"/>
        <v>0</v>
      </c>
      <c r="EI86" t="str">
        <f t="shared" si="189"/>
        <v/>
      </c>
      <c r="EJ86" t="str">
        <f t="shared" si="189"/>
        <v/>
      </c>
      <c r="EK86" t="str">
        <f t="shared" si="189"/>
        <v/>
      </c>
      <c r="EL86" t="str">
        <f t="shared" si="189"/>
        <v/>
      </c>
      <c r="EM86" t="str">
        <f t="shared" si="189"/>
        <v/>
      </c>
      <c r="EN86" t="str">
        <f t="shared" si="189"/>
        <v/>
      </c>
      <c r="EO86" t="str">
        <f t="shared" si="189"/>
        <v/>
      </c>
      <c r="EP86" t="str">
        <f t="shared" si="189"/>
        <v/>
      </c>
      <c r="EQ86" t="str">
        <f t="shared" si="189"/>
        <v/>
      </c>
      <c r="ER86" t="str">
        <f t="shared" si="189"/>
        <v/>
      </c>
      <c r="ES86" t="str">
        <f t="shared" si="189"/>
        <v/>
      </c>
      <c r="ET86" t="str">
        <f t="shared" si="189"/>
        <v/>
      </c>
      <c r="EU86" t="str">
        <f t="shared" si="189"/>
        <v/>
      </c>
      <c r="EV86" t="str">
        <f t="shared" si="189"/>
        <v/>
      </c>
      <c r="EW86" t="str">
        <f t="shared" si="189"/>
        <v/>
      </c>
      <c r="EX86" t="str">
        <f t="shared" si="189"/>
        <v/>
      </c>
      <c r="EY86" t="str">
        <f t="shared" si="189"/>
        <v/>
      </c>
      <c r="EZ86" t="str">
        <f t="shared" si="189"/>
        <v/>
      </c>
      <c r="FA86" t="str">
        <f t="shared" si="189"/>
        <v/>
      </c>
      <c r="FB86" t="str">
        <f t="shared" si="189"/>
        <v/>
      </c>
      <c r="FC86" t="str">
        <f t="shared" si="189"/>
        <v/>
      </c>
      <c r="FD86" t="str">
        <f t="shared" si="189"/>
        <v/>
      </c>
      <c r="FE86" t="str">
        <f t="shared" si="189"/>
        <v/>
      </c>
      <c r="FF86" t="str">
        <f t="shared" si="189"/>
        <v/>
      </c>
      <c r="FG86" t="str">
        <f t="shared" si="189"/>
        <v/>
      </c>
      <c r="FH86">
        <f t="shared" si="189"/>
        <v>0</v>
      </c>
      <c r="FI86" t="str">
        <f t="shared" si="189"/>
        <v/>
      </c>
      <c r="FJ86" t="str">
        <f t="shared" si="189"/>
        <v/>
      </c>
      <c r="FK86" t="str">
        <f t="shared" si="189"/>
        <v/>
      </c>
      <c r="FL86" t="str">
        <f t="shared" si="189"/>
        <v/>
      </c>
      <c r="FM86" t="str">
        <f t="shared" si="189"/>
        <v/>
      </c>
      <c r="FN86" t="str">
        <f t="shared" si="189"/>
        <v/>
      </c>
      <c r="FO86" t="str">
        <f t="shared" si="189"/>
        <v/>
      </c>
      <c r="FP86" t="str">
        <f t="shared" si="189"/>
        <v/>
      </c>
      <c r="FQ86" t="str">
        <f t="shared" si="189"/>
        <v/>
      </c>
      <c r="FR86" t="str">
        <f t="shared" si="189"/>
        <v/>
      </c>
      <c r="FS86" t="str">
        <f t="shared" si="189"/>
        <v/>
      </c>
    </row>
    <row r="87" spans="1:175" x14ac:dyDescent="0.25">
      <c r="A87" t="s">
        <v>169</v>
      </c>
      <c r="C87">
        <v>0</v>
      </c>
      <c r="D87" t="str">
        <f t="shared" ref="D87:AI87" si="190">IF(D$29="","", (D82+D84-D86)/(C80+D16))</f>
        <v/>
      </c>
      <c r="E87" t="str">
        <f t="shared" si="190"/>
        <v/>
      </c>
      <c r="F87" t="str">
        <f t="shared" si="190"/>
        <v/>
      </c>
      <c r="G87" t="str">
        <f t="shared" si="190"/>
        <v/>
      </c>
      <c r="H87" t="str">
        <f t="shared" si="190"/>
        <v/>
      </c>
      <c r="I87" t="str">
        <f t="shared" si="190"/>
        <v/>
      </c>
      <c r="J87" t="str">
        <f t="shared" si="190"/>
        <v/>
      </c>
      <c r="K87" t="str">
        <f t="shared" si="190"/>
        <v/>
      </c>
      <c r="L87" t="str">
        <f t="shared" si="190"/>
        <v/>
      </c>
      <c r="M87" t="str">
        <f t="shared" si="190"/>
        <v/>
      </c>
      <c r="N87" t="str">
        <f t="shared" si="190"/>
        <v/>
      </c>
      <c r="O87" t="str">
        <f t="shared" si="190"/>
        <v/>
      </c>
      <c r="P87" t="str">
        <f t="shared" si="190"/>
        <v/>
      </c>
      <c r="Q87" t="str">
        <f t="shared" si="190"/>
        <v/>
      </c>
      <c r="R87" t="str">
        <f t="shared" si="190"/>
        <v/>
      </c>
      <c r="S87" t="str">
        <f t="shared" si="190"/>
        <v/>
      </c>
      <c r="T87" t="str">
        <f t="shared" si="190"/>
        <v/>
      </c>
      <c r="U87" t="str">
        <f t="shared" si="190"/>
        <v/>
      </c>
      <c r="V87" t="str">
        <f t="shared" si="190"/>
        <v/>
      </c>
      <c r="W87" t="str">
        <f t="shared" si="190"/>
        <v/>
      </c>
      <c r="X87" t="str">
        <f t="shared" si="190"/>
        <v/>
      </c>
      <c r="Y87" t="str">
        <f t="shared" si="190"/>
        <v/>
      </c>
      <c r="Z87" t="str">
        <f t="shared" si="190"/>
        <v/>
      </c>
      <c r="AA87">
        <f t="shared" si="190"/>
        <v>0.23739039527242162</v>
      </c>
      <c r="AB87" t="str">
        <f t="shared" si="190"/>
        <v/>
      </c>
      <c r="AC87" t="str">
        <f t="shared" si="190"/>
        <v/>
      </c>
      <c r="AD87" t="str">
        <f t="shared" si="190"/>
        <v/>
      </c>
      <c r="AE87">
        <f t="shared" si="190"/>
        <v>8.3022731793629193E-2</v>
      </c>
      <c r="AF87" t="str">
        <f t="shared" si="190"/>
        <v/>
      </c>
      <c r="AG87">
        <f t="shared" si="190"/>
        <v>0.43903793805982411</v>
      </c>
      <c r="AH87" t="str">
        <f t="shared" si="190"/>
        <v/>
      </c>
      <c r="AI87">
        <f t="shared" si="190"/>
        <v>-0.98021460630395318</v>
      </c>
      <c r="AJ87" t="str">
        <f t="shared" ref="AJ87:BO87" si="191">IF(AJ$29="","", (AJ82+AJ84-AJ86)/(AI80+AJ16))</f>
        <v/>
      </c>
      <c r="AK87" t="str">
        <f t="shared" si="191"/>
        <v/>
      </c>
      <c r="AL87" t="str">
        <f t="shared" si="191"/>
        <v/>
      </c>
      <c r="AM87" t="str">
        <f t="shared" si="191"/>
        <v/>
      </c>
      <c r="AN87">
        <f t="shared" si="191"/>
        <v>0.62594969014508095</v>
      </c>
      <c r="AO87" t="str">
        <f t="shared" si="191"/>
        <v/>
      </c>
      <c r="AP87">
        <f t="shared" si="191"/>
        <v>-0.31193942811456149</v>
      </c>
      <c r="AQ87" t="str">
        <f t="shared" si="191"/>
        <v/>
      </c>
      <c r="AR87" t="str">
        <f t="shared" si="191"/>
        <v/>
      </c>
      <c r="AS87" t="str">
        <f t="shared" si="191"/>
        <v/>
      </c>
      <c r="AT87">
        <f t="shared" si="191"/>
        <v>1.0166163770343388</v>
      </c>
      <c r="AU87" t="str">
        <f t="shared" si="191"/>
        <v/>
      </c>
      <c r="AV87">
        <f t="shared" si="191"/>
        <v>-0.84598384691237327</v>
      </c>
      <c r="AW87" t="str">
        <f t="shared" si="191"/>
        <v/>
      </c>
      <c r="AX87" t="str">
        <f t="shared" si="191"/>
        <v/>
      </c>
      <c r="AY87">
        <f t="shared" si="191"/>
        <v>1.482356464242687</v>
      </c>
      <c r="AZ87" t="str">
        <f t="shared" si="191"/>
        <v/>
      </c>
      <c r="BA87">
        <f t="shared" si="191"/>
        <v>-0.9629367174899699</v>
      </c>
      <c r="BB87" t="str">
        <f t="shared" si="191"/>
        <v/>
      </c>
      <c r="BC87">
        <f t="shared" si="191"/>
        <v>2.286314850233373</v>
      </c>
      <c r="BD87" t="str">
        <f t="shared" si="191"/>
        <v/>
      </c>
      <c r="BE87" t="str">
        <f t="shared" si="191"/>
        <v/>
      </c>
      <c r="BF87" t="str">
        <f t="shared" si="191"/>
        <v/>
      </c>
      <c r="BG87" t="str">
        <f t="shared" si="191"/>
        <v/>
      </c>
      <c r="BH87">
        <f t="shared" si="191"/>
        <v>4.1040496569328504E-2</v>
      </c>
      <c r="BI87" t="str">
        <f t="shared" si="191"/>
        <v/>
      </c>
      <c r="BJ87">
        <f t="shared" si="191"/>
        <v>1.3984138560163006</v>
      </c>
      <c r="BK87" t="str">
        <f t="shared" si="191"/>
        <v/>
      </c>
      <c r="BL87" t="str">
        <f t="shared" si="191"/>
        <v/>
      </c>
      <c r="BM87">
        <f t="shared" si="191"/>
        <v>0.69933104781518551</v>
      </c>
      <c r="BN87">
        <f t="shared" si="191"/>
        <v>1.3527777308719131</v>
      </c>
      <c r="BO87" t="str">
        <f t="shared" si="191"/>
        <v/>
      </c>
      <c r="BP87">
        <f t="shared" ref="BP87:CU87" si="192">IF(BP$29="","", (BP82+BP84-BP86)/(BO80+BP16))</f>
        <v>-0.26174735279846473</v>
      </c>
      <c r="BQ87">
        <f t="shared" si="192"/>
        <v>3.0766884256070131</v>
      </c>
      <c r="BR87" t="str">
        <f t="shared" si="192"/>
        <v/>
      </c>
      <c r="BS87" t="str">
        <f t="shared" si="192"/>
        <v/>
      </c>
      <c r="BT87" t="str">
        <f t="shared" si="192"/>
        <v/>
      </c>
      <c r="BU87" t="str">
        <f t="shared" si="192"/>
        <v/>
      </c>
      <c r="BV87">
        <f t="shared" si="192"/>
        <v>1.2490632485706679</v>
      </c>
      <c r="BW87" t="str">
        <f t="shared" si="192"/>
        <v/>
      </c>
      <c r="BX87">
        <f t="shared" si="192"/>
        <v>-1.126071445578593</v>
      </c>
      <c r="BY87" t="str">
        <f t="shared" si="192"/>
        <v/>
      </c>
      <c r="BZ87" t="str">
        <f t="shared" si="192"/>
        <v/>
      </c>
      <c r="CA87">
        <f t="shared" si="192"/>
        <v>1.7912499096842851</v>
      </c>
      <c r="CB87" t="str">
        <f t="shared" si="192"/>
        <v/>
      </c>
      <c r="CC87">
        <f t="shared" si="192"/>
        <v>-0.4048133558991141</v>
      </c>
      <c r="CD87" t="str">
        <f t="shared" si="192"/>
        <v/>
      </c>
      <c r="CE87">
        <f t="shared" si="192"/>
        <v>2.0905154119918326</v>
      </c>
      <c r="CF87" t="str">
        <f t="shared" si="192"/>
        <v/>
      </c>
      <c r="CG87" t="str">
        <f t="shared" si="192"/>
        <v/>
      </c>
      <c r="CH87" t="str">
        <f t="shared" si="192"/>
        <v/>
      </c>
      <c r="CI87" t="str">
        <f t="shared" si="192"/>
        <v/>
      </c>
      <c r="CJ87">
        <f t="shared" si="192"/>
        <v>1.0520724015679292</v>
      </c>
      <c r="CK87" t="str">
        <f t="shared" si="192"/>
        <v/>
      </c>
      <c r="CL87">
        <f t="shared" si="192"/>
        <v>0.58510222014313296</v>
      </c>
      <c r="CM87" t="str">
        <f t="shared" si="192"/>
        <v/>
      </c>
      <c r="CN87" t="str">
        <f t="shared" si="192"/>
        <v/>
      </c>
      <c r="CO87">
        <f t="shared" si="192"/>
        <v>2.5245216504681482</v>
      </c>
      <c r="CP87" t="str">
        <f t="shared" si="192"/>
        <v/>
      </c>
      <c r="CQ87">
        <f t="shared" si="192"/>
        <v>-1.1166797811819298</v>
      </c>
      <c r="CR87" t="str">
        <f t="shared" si="192"/>
        <v/>
      </c>
      <c r="CS87">
        <f t="shared" si="192"/>
        <v>2.1622818508673864</v>
      </c>
      <c r="CT87" t="str">
        <f t="shared" si="192"/>
        <v/>
      </c>
      <c r="CU87" t="str">
        <f t="shared" si="192"/>
        <v/>
      </c>
      <c r="CV87" t="str">
        <f t="shared" ref="CV87:EA87" si="193">IF(CV$29="","", (CV82+CV84-CV86)/(CU80+CV16))</f>
        <v/>
      </c>
      <c r="CW87" t="str">
        <f t="shared" si="193"/>
        <v/>
      </c>
      <c r="CX87">
        <f t="shared" si="193"/>
        <v>1.4581979579874031</v>
      </c>
      <c r="CY87" t="str">
        <f t="shared" si="193"/>
        <v/>
      </c>
      <c r="CZ87">
        <f t="shared" si="193"/>
        <v>-0.78498657865804455</v>
      </c>
      <c r="DA87" t="str">
        <f t="shared" si="193"/>
        <v/>
      </c>
      <c r="DB87" t="str">
        <f t="shared" si="193"/>
        <v/>
      </c>
      <c r="DC87">
        <f t="shared" si="193"/>
        <v>2.247247785762347</v>
      </c>
      <c r="DD87" t="str">
        <f t="shared" si="193"/>
        <v/>
      </c>
      <c r="DE87">
        <f t="shared" si="193"/>
        <v>-0.78557725756165209</v>
      </c>
      <c r="DF87" t="str">
        <f t="shared" si="193"/>
        <v/>
      </c>
      <c r="DG87">
        <f t="shared" si="193"/>
        <v>1.2948410220105284</v>
      </c>
      <c r="DH87" t="str">
        <f t="shared" si="193"/>
        <v/>
      </c>
      <c r="DI87" t="str">
        <f t="shared" si="193"/>
        <v/>
      </c>
      <c r="DJ87" t="str">
        <f t="shared" si="193"/>
        <v/>
      </c>
      <c r="DK87" t="str">
        <f t="shared" si="193"/>
        <v/>
      </c>
      <c r="DL87" t="str">
        <f t="shared" si="193"/>
        <v/>
      </c>
      <c r="DM87">
        <f t="shared" si="193"/>
        <v>1.3706894496549189</v>
      </c>
      <c r="DN87" t="str">
        <f t="shared" si="193"/>
        <v/>
      </c>
      <c r="DO87">
        <f t="shared" si="193"/>
        <v>-0.62492658018047964</v>
      </c>
      <c r="DP87" t="str">
        <f t="shared" si="193"/>
        <v/>
      </c>
      <c r="DQ87" t="str">
        <f t="shared" si="193"/>
        <v/>
      </c>
      <c r="DR87" t="str">
        <f t="shared" si="193"/>
        <v/>
      </c>
      <c r="DS87" t="str">
        <f t="shared" si="193"/>
        <v/>
      </c>
      <c r="DT87" t="str">
        <f t="shared" si="193"/>
        <v/>
      </c>
      <c r="DU87" t="str">
        <f t="shared" si="193"/>
        <v/>
      </c>
      <c r="DV87" t="str">
        <f t="shared" si="193"/>
        <v/>
      </c>
      <c r="DW87" t="str">
        <f t="shared" si="193"/>
        <v/>
      </c>
      <c r="DX87" t="str">
        <f t="shared" si="193"/>
        <v/>
      </c>
      <c r="DY87" t="str">
        <f t="shared" si="193"/>
        <v/>
      </c>
      <c r="DZ87">
        <f t="shared" si="193"/>
        <v>0.76070620589290561</v>
      </c>
      <c r="EA87" t="str">
        <f t="shared" si="193"/>
        <v/>
      </c>
      <c r="EB87" t="str">
        <f t="shared" ref="EB87:FG87" si="194">IF(EB$29="","", (EB82+EB84-EB86)/(EA80+EB16))</f>
        <v/>
      </c>
      <c r="EC87" t="str">
        <f t="shared" si="194"/>
        <v/>
      </c>
      <c r="ED87" t="str">
        <f t="shared" si="194"/>
        <v/>
      </c>
      <c r="EE87" t="str">
        <f t="shared" si="194"/>
        <v/>
      </c>
      <c r="EF87" t="str">
        <f t="shared" si="194"/>
        <v/>
      </c>
      <c r="EG87" t="str">
        <f t="shared" si="194"/>
        <v/>
      </c>
      <c r="EH87">
        <f t="shared" si="194"/>
        <v>0.26865874766402836</v>
      </c>
      <c r="EI87" t="str">
        <f t="shared" si="194"/>
        <v/>
      </c>
      <c r="EJ87" t="str">
        <f t="shared" si="194"/>
        <v/>
      </c>
      <c r="EK87" t="str">
        <f t="shared" si="194"/>
        <v/>
      </c>
      <c r="EL87" t="str">
        <f t="shared" si="194"/>
        <v/>
      </c>
      <c r="EM87" t="str">
        <f t="shared" si="194"/>
        <v/>
      </c>
      <c r="EN87" t="str">
        <f t="shared" si="194"/>
        <v/>
      </c>
      <c r="EO87" t="str">
        <f t="shared" si="194"/>
        <v/>
      </c>
      <c r="EP87" t="str">
        <f t="shared" si="194"/>
        <v/>
      </c>
      <c r="EQ87" t="str">
        <f t="shared" si="194"/>
        <v/>
      </c>
      <c r="ER87" t="str">
        <f t="shared" si="194"/>
        <v/>
      </c>
      <c r="ES87" t="str">
        <f t="shared" si="194"/>
        <v/>
      </c>
      <c r="ET87" t="str">
        <f t="shared" si="194"/>
        <v/>
      </c>
      <c r="EU87" t="str">
        <f t="shared" si="194"/>
        <v/>
      </c>
      <c r="EV87" t="str">
        <f t="shared" si="194"/>
        <v/>
      </c>
      <c r="EW87" t="str">
        <f t="shared" si="194"/>
        <v/>
      </c>
      <c r="EX87" t="str">
        <f t="shared" si="194"/>
        <v/>
      </c>
      <c r="EY87" t="str">
        <f t="shared" si="194"/>
        <v/>
      </c>
      <c r="EZ87" t="str">
        <f t="shared" si="194"/>
        <v/>
      </c>
      <c r="FA87" t="str">
        <f t="shared" si="194"/>
        <v/>
      </c>
      <c r="FB87" t="str">
        <f t="shared" si="194"/>
        <v/>
      </c>
      <c r="FC87" t="str">
        <f t="shared" si="194"/>
        <v/>
      </c>
      <c r="FD87" t="str">
        <f t="shared" si="194"/>
        <v/>
      </c>
      <c r="FE87" t="str">
        <f t="shared" si="194"/>
        <v/>
      </c>
      <c r="FF87" t="str">
        <f t="shared" si="194"/>
        <v/>
      </c>
      <c r="FG87" t="str">
        <f t="shared" si="194"/>
        <v/>
      </c>
      <c r="FH87">
        <f t="shared" ref="FH87:FS87" si="195">IF(FH$29="","", (FH82+FH84-FH86)/(FG80+FH16))</f>
        <v>0.11805160354924407</v>
      </c>
      <c r="FI87" t="str">
        <f t="shared" si="195"/>
        <v/>
      </c>
      <c r="FJ87" t="str">
        <f t="shared" si="195"/>
        <v/>
      </c>
      <c r="FK87" t="str">
        <f t="shared" si="195"/>
        <v/>
      </c>
      <c r="FL87" t="str">
        <f t="shared" si="195"/>
        <v/>
      </c>
      <c r="FM87" t="str">
        <f t="shared" si="195"/>
        <v/>
      </c>
      <c r="FN87" t="str">
        <f t="shared" si="195"/>
        <v/>
      </c>
      <c r="FO87" t="str">
        <f t="shared" si="195"/>
        <v/>
      </c>
      <c r="FP87" t="str">
        <f t="shared" si="195"/>
        <v/>
      </c>
      <c r="FQ87" t="str">
        <f t="shared" si="195"/>
        <v/>
      </c>
      <c r="FR87" t="str">
        <f t="shared" si="195"/>
        <v/>
      </c>
      <c r="FS87" t="str">
        <f t="shared" si="195"/>
        <v/>
      </c>
    </row>
    <row r="88" spans="1:175" x14ac:dyDescent="0.25">
      <c r="AH88">
        <f t="shared" ref="AH88:AN88" si="196">IF(AH87="", AI88, AH87)</f>
        <v>-0.98021460630395318</v>
      </c>
      <c r="AI88">
        <f t="shared" si="196"/>
        <v>-0.98021460630395318</v>
      </c>
      <c r="AJ88">
        <f t="shared" si="196"/>
        <v>0.62594969014508095</v>
      </c>
      <c r="AK88">
        <f t="shared" si="196"/>
        <v>0.62594969014508095</v>
      </c>
      <c r="AL88">
        <f t="shared" si="196"/>
        <v>0.62594969014508095</v>
      </c>
      <c r="AM88">
        <f t="shared" si="196"/>
        <v>0.62594969014508095</v>
      </c>
      <c r="AN88">
        <f t="shared" si="196"/>
        <v>0.62594969014508095</v>
      </c>
      <c r="AO88">
        <f>IF(AO87="", AP88, AO87)</f>
        <v>-0.31193942811456149</v>
      </c>
      <c r="AP88">
        <f t="shared" ref="AP88:DA88" si="197">IF(AP87="", AQ88, AP87)</f>
        <v>-0.31193942811456149</v>
      </c>
      <c r="AQ88">
        <f t="shared" si="197"/>
        <v>1.0166163770343388</v>
      </c>
      <c r="AR88">
        <f t="shared" si="197"/>
        <v>1.0166163770343388</v>
      </c>
      <c r="AS88">
        <f t="shared" si="197"/>
        <v>1.0166163770343388</v>
      </c>
      <c r="AT88">
        <f t="shared" si="197"/>
        <v>1.0166163770343388</v>
      </c>
      <c r="AU88">
        <f t="shared" si="197"/>
        <v>-0.84598384691237327</v>
      </c>
      <c r="AV88">
        <f t="shared" si="197"/>
        <v>-0.84598384691237327</v>
      </c>
      <c r="AW88">
        <f t="shared" si="197"/>
        <v>1.482356464242687</v>
      </c>
      <c r="AX88">
        <f t="shared" si="197"/>
        <v>1.482356464242687</v>
      </c>
      <c r="AY88">
        <f t="shared" si="197"/>
        <v>1.482356464242687</v>
      </c>
      <c r="AZ88">
        <f t="shared" si="197"/>
        <v>-0.9629367174899699</v>
      </c>
      <c r="BA88">
        <f t="shared" si="197"/>
        <v>-0.9629367174899699</v>
      </c>
      <c r="BB88">
        <f t="shared" si="197"/>
        <v>2.286314850233373</v>
      </c>
      <c r="BC88">
        <f t="shared" si="197"/>
        <v>2.286314850233373</v>
      </c>
      <c r="BD88">
        <f t="shared" si="197"/>
        <v>4.1040496569328504E-2</v>
      </c>
      <c r="BE88">
        <f t="shared" si="197"/>
        <v>4.1040496569328504E-2</v>
      </c>
      <c r="BF88">
        <f t="shared" si="197"/>
        <v>4.1040496569328504E-2</v>
      </c>
      <c r="BG88">
        <f t="shared" si="197"/>
        <v>4.1040496569328504E-2</v>
      </c>
      <c r="BH88">
        <f t="shared" si="197"/>
        <v>4.1040496569328504E-2</v>
      </c>
      <c r="BI88">
        <f t="shared" si="197"/>
        <v>1.3984138560163006</v>
      </c>
      <c r="BJ88">
        <f t="shared" si="197"/>
        <v>1.3984138560163006</v>
      </c>
      <c r="BK88">
        <f t="shared" si="197"/>
        <v>0.69933104781518551</v>
      </c>
      <c r="BL88">
        <f t="shared" si="197"/>
        <v>0.69933104781518551</v>
      </c>
      <c r="BM88">
        <f t="shared" si="197"/>
        <v>0.69933104781518551</v>
      </c>
      <c r="BN88">
        <f t="shared" si="197"/>
        <v>1.3527777308719131</v>
      </c>
      <c r="BO88">
        <f t="shared" si="197"/>
        <v>-0.26174735279846473</v>
      </c>
      <c r="BP88">
        <f t="shared" si="197"/>
        <v>-0.26174735279846473</v>
      </c>
      <c r="BQ88">
        <f t="shared" si="197"/>
        <v>3.0766884256070131</v>
      </c>
      <c r="BR88">
        <f t="shared" si="197"/>
        <v>1.2490632485706679</v>
      </c>
      <c r="BS88">
        <f t="shared" si="197"/>
        <v>1.2490632485706679</v>
      </c>
      <c r="BT88">
        <f t="shared" si="197"/>
        <v>1.2490632485706679</v>
      </c>
      <c r="BU88">
        <f t="shared" si="197"/>
        <v>1.2490632485706679</v>
      </c>
      <c r="BV88">
        <f t="shared" si="197"/>
        <v>1.2490632485706679</v>
      </c>
      <c r="BW88">
        <f t="shared" si="197"/>
        <v>-1.126071445578593</v>
      </c>
      <c r="BX88">
        <f t="shared" si="197"/>
        <v>-1.126071445578593</v>
      </c>
      <c r="BY88">
        <f t="shared" si="197"/>
        <v>1.7912499096842851</v>
      </c>
      <c r="BZ88">
        <f t="shared" si="197"/>
        <v>1.7912499096842851</v>
      </c>
      <c r="CA88">
        <f t="shared" si="197"/>
        <v>1.7912499096842851</v>
      </c>
      <c r="CB88">
        <f t="shared" si="197"/>
        <v>-0.4048133558991141</v>
      </c>
      <c r="CC88">
        <f t="shared" si="197"/>
        <v>-0.4048133558991141</v>
      </c>
      <c r="CD88">
        <f t="shared" si="197"/>
        <v>2.0905154119918326</v>
      </c>
      <c r="CE88">
        <f t="shared" si="197"/>
        <v>2.0905154119918326</v>
      </c>
      <c r="CF88">
        <f t="shared" si="197"/>
        <v>1.0520724015679292</v>
      </c>
      <c r="CG88">
        <f t="shared" si="197"/>
        <v>1.0520724015679292</v>
      </c>
      <c r="CH88">
        <f t="shared" si="197"/>
        <v>1.0520724015679292</v>
      </c>
      <c r="CI88">
        <f t="shared" si="197"/>
        <v>1.0520724015679292</v>
      </c>
      <c r="CJ88">
        <f t="shared" si="197"/>
        <v>1.0520724015679292</v>
      </c>
      <c r="CK88">
        <f t="shared" si="197"/>
        <v>0.58510222014313296</v>
      </c>
      <c r="CL88">
        <f t="shared" si="197"/>
        <v>0.58510222014313296</v>
      </c>
      <c r="CM88">
        <f t="shared" si="197"/>
        <v>2.5245216504681482</v>
      </c>
      <c r="CN88">
        <f t="shared" si="197"/>
        <v>2.5245216504681482</v>
      </c>
      <c r="CO88">
        <f t="shared" si="197"/>
        <v>2.5245216504681482</v>
      </c>
      <c r="CP88">
        <f t="shared" si="197"/>
        <v>-1.1166797811819298</v>
      </c>
      <c r="CQ88">
        <f t="shared" si="197"/>
        <v>-1.1166797811819298</v>
      </c>
      <c r="CR88">
        <f t="shared" si="197"/>
        <v>2.1622818508673864</v>
      </c>
      <c r="CS88">
        <f t="shared" si="197"/>
        <v>2.1622818508673864</v>
      </c>
      <c r="CT88">
        <f t="shared" si="197"/>
        <v>1.4581979579874031</v>
      </c>
      <c r="CU88">
        <f t="shared" si="197"/>
        <v>1.4581979579874031</v>
      </c>
      <c r="CV88">
        <f t="shared" si="197"/>
        <v>1.4581979579874031</v>
      </c>
      <c r="CW88">
        <f t="shared" si="197"/>
        <v>1.4581979579874031</v>
      </c>
      <c r="CX88">
        <f t="shared" si="197"/>
        <v>1.4581979579874031</v>
      </c>
      <c r="CY88">
        <f t="shared" si="197"/>
        <v>-0.78498657865804455</v>
      </c>
      <c r="CZ88">
        <f t="shared" si="197"/>
        <v>-0.78498657865804455</v>
      </c>
      <c r="DA88">
        <f t="shared" si="197"/>
        <v>2.247247785762347</v>
      </c>
      <c r="DB88">
        <f t="shared" ref="DB88:EG88" si="198">IF(DB87="", DC88, DB87)</f>
        <v>2.247247785762347</v>
      </c>
      <c r="DC88">
        <f t="shared" si="198"/>
        <v>2.247247785762347</v>
      </c>
      <c r="DD88">
        <f t="shared" si="198"/>
        <v>-0.78557725756165209</v>
      </c>
      <c r="DE88">
        <f t="shared" si="198"/>
        <v>-0.78557725756165209</v>
      </c>
      <c r="DF88">
        <f t="shared" si="198"/>
        <v>1.2948410220105284</v>
      </c>
      <c r="DG88">
        <f t="shared" si="198"/>
        <v>1.2948410220105284</v>
      </c>
      <c r="DH88">
        <f t="shared" si="198"/>
        <v>1.3706894496549189</v>
      </c>
      <c r="DI88">
        <f t="shared" si="198"/>
        <v>1.3706894496549189</v>
      </c>
      <c r="DJ88">
        <f t="shared" si="198"/>
        <v>1.3706894496549189</v>
      </c>
      <c r="DK88">
        <f t="shared" si="198"/>
        <v>1.3706894496549189</v>
      </c>
      <c r="DL88">
        <f t="shared" si="198"/>
        <v>1.3706894496549189</v>
      </c>
      <c r="DM88">
        <f t="shared" si="198"/>
        <v>1.3706894496549189</v>
      </c>
      <c r="DN88">
        <f t="shared" si="198"/>
        <v>-0.62492658018047964</v>
      </c>
      <c r="DO88">
        <f t="shared" si="198"/>
        <v>-0.62492658018047964</v>
      </c>
      <c r="DP88">
        <f t="shared" si="198"/>
        <v>0.76070620589290561</v>
      </c>
      <c r="DQ88">
        <f t="shared" si="198"/>
        <v>0.76070620589290561</v>
      </c>
      <c r="DR88">
        <f t="shared" si="198"/>
        <v>0.76070620589290561</v>
      </c>
      <c r="DS88">
        <f t="shared" si="198"/>
        <v>0.76070620589290561</v>
      </c>
      <c r="DT88">
        <f t="shared" si="198"/>
        <v>0.76070620589290561</v>
      </c>
      <c r="DU88">
        <f t="shared" si="198"/>
        <v>0.76070620589290561</v>
      </c>
      <c r="DV88">
        <f t="shared" si="198"/>
        <v>0.76070620589290561</v>
      </c>
      <c r="DW88">
        <f t="shared" si="198"/>
        <v>0.76070620589290561</v>
      </c>
      <c r="DX88">
        <f t="shared" si="198"/>
        <v>0.76070620589290561</v>
      </c>
      <c r="DY88">
        <f t="shared" si="198"/>
        <v>0.76070620589290561</v>
      </c>
      <c r="DZ88">
        <f t="shared" si="198"/>
        <v>0.76070620589290561</v>
      </c>
      <c r="EA88">
        <f t="shared" si="198"/>
        <v>0.26865874766402836</v>
      </c>
      <c r="EB88">
        <f t="shared" si="198"/>
        <v>0.26865874766402836</v>
      </c>
      <c r="EC88">
        <f t="shared" si="198"/>
        <v>0.26865874766402836</v>
      </c>
      <c r="ED88">
        <f t="shared" si="198"/>
        <v>0.26865874766402836</v>
      </c>
      <c r="EE88">
        <f t="shared" si="198"/>
        <v>0.26865874766402836</v>
      </c>
      <c r="EF88">
        <f t="shared" si="198"/>
        <v>0.26865874766402836</v>
      </c>
      <c r="EG88">
        <f t="shared" si="198"/>
        <v>0.26865874766402836</v>
      </c>
      <c r="EH88">
        <f>IF(EH87="", EI88, EH87)</f>
        <v>0.26865874766402836</v>
      </c>
      <c r="EI88">
        <f t="shared" ref="EI88:FS88" si="199">IF(EI87="", EJ88, EI87)</f>
        <v>0.11805160354924407</v>
      </c>
      <c r="EJ88">
        <f t="shared" si="199"/>
        <v>0.11805160354924407</v>
      </c>
      <c r="EK88">
        <f t="shared" si="199"/>
        <v>0.11805160354924407</v>
      </c>
      <c r="EL88">
        <f t="shared" si="199"/>
        <v>0.11805160354924407</v>
      </c>
      <c r="EM88">
        <f t="shared" si="199"/>
        <v>0.11805160354924407</v>
      </c>
      <c r="EN88">
        <f t="shared" si="199"/>
        <v>0.11805160354924407</v>
      </c>
      <c r="EO88">
        <f t="shared" si="199"/>
        <v>0.11805160354924407</v>
      </c>
      <c r="EP88">
        <f t="shared" si="199"/>
        <v>0.11805160354924407</v>
      </c>
      <c r="EQ88">
        <f t="shared" si="199"/>
        <v>0.11805160354924407</v>
      </c>
      <c r="ER88">
        <f t="shared" si="199"/>
        <v>0.11805160354924407</v>
      </c>
      <c r="ES88">
        <f t="shared" si="199"/>
        <v>0.11805160354924407</v>
      </c>
      <c r="ET88">
        <f t="shared" si="199"/>
        <v>0.11805160354924407</v>
      </c>
      <c r="EU88">
        <f t="shared" si="199"/>
        <v>0.11805160354924407</v>
      </c>
      <c r="EV88">
        <f t="shared" si="199"/>
        <v>0.11805160354924407</v>
      </c>
      <c r="EW88">
        <f t="shared" si="199"/>
        <v>0.11805160354924407</v>
      </c>
      <c r="EX88">
        <f t="shared" si="199"/>
        <v>0.11805160354924407</v>
      </c>
      <c r="EY88">
        <f t="shared" si="199"/>
        <v>0.11805160354924407</v>
      </c>
      <c r="EZ88">
        <f t="shared" si="199"/>
        <v>0.11805160354924407</v>
      </c>
      <c r="FA88">
        <f t="shared" si="199"/>
        <v>0.11805160354924407</v>
      </c>
      <c r="FB88">
        <f t="shared" si="199"/>
        <v>0.11805160354924407</v>
      </c>
      <c r="FC88">
        <f t="shared" si="199"/>
        <v>0.11805160354924407</v>
      </c>
      <c r="FD88">
        <f t="shared" si="199"/>
        <v>0.11805160354924407</v>
      </c>
      <c r="FE88">
        <f t="shared" si="199"/>
        <v>0.11805160354924407</v>
      </c>
      <c r="FF88">
        <f t="shared" si="199"/>
        <v>0.11805160354924407</v>
      </c>
      <c r="FG88">
        <f t="shared" si="199"/>
        <v>0.11805160354924407</v>
      </c>
      <c r="FH88">
        <f t="shared" si="199"/>
        <v>0.11805160354924407</v>
      </c>
      <c r="FI88">
        <f t="shared" si="199"/>
        <v>0</v>
      </c>
      <c r="FJ88">
        <f t="shared" si="199"/>
        <v>0</v>
      </c>
      <c r="FK88">
        <f t="shared" si="199"/>
        <v>0</v>
      </c>
      <c r="FL88">
        <f t="shared" si="199"/>
        <v>0</v>
      </c>
      <c r="FM88">
        <f t="shared" si="199"/>
        <v>0</v>
      </c>
      <c r="FN88">
        <f t="shared" si="199"/>
        <v>0</v>
      </c>
      <c r="FO88">
        <f t="shared" si="199"/>
        <v>0</v>
      </c>
      <c r="FP88">
        <f t="shared" si="199"/>
        <v>0</v>
      </c>
      <c r="FQ88">
        <f t="shared" si="199"/>
        <v>0</v>
      </c>
      <c r="FR88">
        <f t="shared" si="199"/>
        <v>0</v>
      </c>
      <c r="FS88">
        <f t="shared" si="199"/>
        <v>0</v>
      </c>
    </row>
    <row r="89" spans="1:175" x14ac:dyDescent="0.25">
      <c r="A89" t="s">
        <v>183</v>
      </c>
      <c r="D89" t="str">
        <f>IF(ISNUMBER(D88),AVERAGE(#REF!),"")</f>
        <v/>
      </c>
      <c r="E89" t="str">
        <f>IF(ISNUMBER(E88),AVERAGE(#REF!),"")</f>
        <v/>
      </c>
      <c r="F89" t="str">
        <f t="shared" ref="F89:L89" si="200">IF(ISNUMBER(F88),AVERAGE(A88:K88),"")</f>
        <v/>
      </c>
      <c r="G89" t="str">
        <f t="shared" si="200"/>
        <v/>
      </c>
      <c r="H89" t="str">
        <f t="shared" si="200"/>
        <v/>
      </c>
      <c r="I89" t="str">
        <f t="shared" si="200"/>
        <v/>
      </c>
      <c r="J89" t="str">
        <f t="shared" si="200"/>
        <v/>
      </c>
      <c r="K89" t="str">
        <f t="shared" si="200"/>
        <v/>
      </c>
      <c r="L89" t="str">
        <f t="shared" si="200"/>
        <v/>
      </c>
      <c r="M89" t="str">
        <f>IF(ISNUMBER(M88),AVERAGE(#REF!),"")</f>
        <v/>
      </c>
      <c r="N89" t="str">
        <f>IF(ISNUMBER(N88),AVERAGE(#REF!),"")</f>
        <v/>
      </c>
      <c r="O89" t="str">
        <f t="shared" ref="O89:U89" si="201">IF(ISNUMBER(O88),AVERAGE(J88:T88),"")</f>
        <v/>
      </c>
      <c r="P89" t="str">
        <f t="shared" si="201"/>
        <v/>
      </c>
      <c r="Q89" t="str">
        <f t="shared" si="201"/>
        <v/>
      </c>
      <c r="R89" t="str">
        <f t="shared" si="201"/>
        <v/>
      </c>
      <c r="S89" t="str">
        <f t="shared" si="201"/>
        <v/>
      </c>
      <c r="T89" t="str">
        <f t="shared" si="201"/>
        <v/>
      </c>
      <c r="U89" t="str">
        <f t="shared" si="201"/>
        <v/>
      </c>
      <c r="V89" t="str">
        <f>IF(ISNUMBER(V88),AVERAGE(#REF!),"")</f>
        <v/>
      </c>
      <c r="W89" t="str">
        <f>IF(ISNUMBER(W88),AVERAGE(#REF!),"")</f>
        <v/>
      </c>
      <c r="X89" t="str">
        <f t="shared" ref="X89:AG89" si="202">IF(ISNUMBER(X88),AVERAGE(S88:AC88),"")</f>
        <v/>
      </c>
      <c r="Y89" t="str">
        <f t="shared" si="202"/>
        <v/>
      </c>
      <c r="Z89" t="str">
        <f t="shared" si="202"/>
        <v/>
      </c>
      <c r="AA89" t="str">
        <f t="shared" si="202"/>
        <v/>
      </c>
      <c r="AB89" t="str">
        <f t="shared" si="202"/>
        <v/>
      </c>
      <c r="AC89" t="str">
        <f t="shared" si="202"/>
        <v/>
      </c>
      <c r="AD89" t="str">
        <f t="shared" si="202"/>
        <v/>
      </c>
      <c r="AE89" t="str">
        <f t="shared" si="202"/>
        <v/>
      </c>
      <c r="AF89" t="str">
        <f t="shared" si="202"/>
        <v/>
      </c>
      <c r="AG89" t="str">
        <f t="shared" si="202"/>
        <v/>
      </c>
      <c r="AH89">
        <f t="shared" ref="AH89:AO89" si="203">IF(ISNUMBER(AH88),AVERAGE(AA88:AO88),"")</f>
        <v>0.1071724762503671</v>
      </c>
      <c r="AI89">
        <f t="shared" si="203"/>
        <v>6.0604486876486147E-2</v>
      </c>
      <c r="AJ89">
        <f t="shared" si="203"/>
        <v>0.15620567589227141</v>
      </c>
      <c r="AK89">
        <f t="shared" si="203"/>
        <v>0.23442483054155028</v>
      </c>
      <c r="AL89">
        <f t="shared" si="203"/>
        <v>0.2996074594159493</v>
      </c>
      <c r="AM89">
        <f t="shared" si="203"/>
        <v>0.3547619915404408</v>
      </c>
      <c r="AN89">
        <f t="shared" si="203"/>
        <v>0.2689944316509541</v>
      </c>
      <c r="AO89">
        <f t="shared" si="203"/>
        <v>0.19466254641339892</v>
      </c>
      <c r="AP89">
        <f>IF(ISNUMBER(AP88),AVERAGE(AI88:AW88),"")</f>
        <v>0.35883395111650829</v>
      </c>
      <c r="AQ89">
        <f>IF(ISNUMBER(AQ88),AVERAGE(AJ88:AX88),"")</f>
        <v>0.5230053558196176</v>
      </c>
      <c r="AR89">
        <f>IF(ISNUMBER(AR88),AVERAGE(AK88:AY88),"")</f>
        <v>0.58009914075945801</v>
      </c>
      <c r="AS89">
        <f>IF(ISNUMBER(AS88),AVERAGE(AL88:AZ88),"")</f>
        <v>0.47417338025045463</v>
      </c>
      <c r="AT89">
        <f>IF(ISNUMBER(AT88),AVERAGE(AM88:BA88),"")</f>
        <v>0.36824761974145132</v>
      </c>
      <c r="AU89">
        <f t="shared" ref="AU89:DF89" si="204">IF(ISNUMBER(AU88),AVERAGE(AN88:BB88),"")</f>
        <v>0.47893863041400414</v>
      </c>
      <c r="AV89">
        <f t="shared" si="204"/>
        <v>0.58962964108655691</v>
      </c>
      <c r="AW89">
        <f t="shared" si="204"/>
        <v>0.61316163606548291</v>
      </c>
      <c r="AX89">
        <f t="shared" si="204"/>
        <v>0.6366936310444089</v>
      </c>
      <c r="AY89">
        <f t="shared" si="204"/>
        <v>0.5716552390134082</v>
      </c>
      <c r="AZ89">
        <f t="shared" si="204"/>
        <v>0.5066168469824075</v>
      </c>
      <c r="BA89">
        <f t="shared" si="204"/>
        <v>0.44157845495140685</v>
      </c>
      <c r="BB89">
        <f t="shared" si="204"/>
        <v>0.467031620216871</v>
      </c>
      <c r="BC89">
        <f t="shared" si="204"/>
        <v>0.61665813374544931</v>
      </c>
      <c r="BD89">
        <f t="shared" si="204"/>
        <v>0.7196791267272864</v>
      </c>
      <c r="BE89">
        <f t="shared" si="204"/>
        <v>0.66747743229878642</v>
      </c>
      <c r="BF89">
        <f t="shared" si="204"/>
        <v>0.61527573787028622</v>
      </c>
      <c r="BG89">
        <f t="shared" si="204"/>
        <v>0.60663715564556808</v>
      </c>
      <c r="BH89">
        <f t="shared" si="204"/>
        <v>0.65338311329166854</v>
      </c>
      <c r="BI89">
        <f t="shared" si="204"/>
        <v>0.70012907093776877</v>
      </c>
      <c r="BJ89">
        <f t="shared" si="204"/>
        <v>0.75282064262934489</v>
      </c>
      <c r="BK89">
        <f t="shared" si="204"/>
        <v>0.68367053585183102</v>
      </c>
      <c r="BL89">
        <f t="shared" si="204"/>
        <v>0.76420538598525356</v>
      </c>
      <c r="BM89">
        <f t="shared" si="204"/>
        <v>0.84474023611867621</v>
      </c>
      <c r="BN89">
        <f t="shared" si="204"/>
        <v>0.92527508625209876</v>
      </c>
      <c r="BO89">
        <f t="shared" si="204"/>
        <v>1.0058099363855215</v>
      </c>
      <c r="BP89">
        <f t="shared" si="204"/>
        <v>0.92800247357566001</v>
      </c>
      <c r="BQ89">
        <f t="shared" si="204"/>
        <v>0.75970345346933377</v>
      </c>
      <c r="BR89">
        <f t="shared" si="204"/>
        <v>0.78589252371386609</v>
      </c>
      <c r="BS89">
        <f t="shared" si="204"/>
        <v>0.85868711450513946</v>
      </c>
      <c r="BT89">
        <f t="shared" si="204"/>
        <v>0.93148170529641283</v>
      </c>
      <c r="BU89">
        <f t="shared" si="204"/>
        <v>0.8578720783821262</v>
      </c>
      <c r="BV89">
        <f t="shared" si="204"/>
        <v>0.74069933926405773</v>
      </c>
      <c r="BW89">
        <f t="shared" si="204"/>
        <v>0.89751685691674432</v>
      </c>
      <c r="BX89">
        <f t="shared" si="204"/>
        <v>1.0543343745694307</v>
      </c>
      <c r="BY89">
        <f t="shared" si="204"/>
        <v>0.91935997296682503</v>
      </c>
      <c r="BZ89">
        <f t="shared" si="204"/>
        <v>0.90622724983330905</v>
      </c>
      <c r="CA89">
        <f t="shared" si="204"/>
        <v>0.89309452669979317</v>
      </c>
      <c r="CB89">
        <f t="shared" si="204"/>
        <v>0.8799618035662774</v>
      </c>
      <c r="CC89">
        <f t="shared" si="204"/>
        <v>0.86682908043276152</v>
      </c>
      <c r="CD89">
        <f t="shared" si="204"/>
        <v>0.8225650118709259</v>
      </c>
      <c r="CE89">
        <f t="shared" si="204"/>
        <v>0.93664325625237432</v>
      </c>
      <c r="CF89">
        <f t="shared" si="204"/>
        <v>1.1800161293221572</v>
      </c>
      <c r="CG89">
        <f t="shared" si="204"/>
        <v>1.2289009120410812</v>
      </c>
      <c r="CH89">
        <f t="shared" si="204"/>
        <v>1.2777856947600055</v>
      </c>
      <c r="CI89">
        <f t="shared" si="204"/>
        <v>1.0839237153689243</v>
      </c>
      <c r="CJ89">
        <f t="shared" si="204"/>
        <v>1.0364659536834033</v>
      </c>
      <c r="CK89">
        <f t="shared" si="204"/>
        <v>1.2076056341345034</v>
      </c>
      <c r="CL89">
        <f t="shared" si="204"/>
        <v>1.2123900633928737</v>
      </c>
      <c r="CM89">
        <f t="shared" si="204"/>
        <v>1.170235566459245</v>
      </c>
      <c r="CN89">
        <f t="shared" si="204"/>
        <v>1.1973106035538765</v>
      </c>
      <c r="CO89">
        <f t="shared" si="204"/>
        <v>1.2243856406485081</v>
      </c>
      <c r="CP89">
        <f t="shared" si="204"/>
        <v>1.2514606777431396</v>
      </c>
      <c r="CQ89">
        <f t="shared" si="204"/>
        <v>1.2785357148377712</v>
      </c>
      <c r="CR89">
        <f t="shared" si="204"/>
        <v>1.1560651161560396</v>
      </c>
      <c r="CS89">
        <f t="shared" si="204"/>
        <v>1.0647258629026279</v>
      </c>
      <c r="CT89">
        <f t="shared" si="204"/>
        <v>1.1755355672772418</v>
      </c>
      <c r="CU89">
        <f t="shared" si="204"/>
        <v>1.1570506429635221</v>
      </c>
      <c r="CV89">
        <f t="shared" si="204"/>
        <v>1.1385657186498019</v>
      </c>
      <c r="CW89">
        <f t="shared" si="204"/>
        <v>0.91789245811448206</v>
      </c>
      <c r="CX89">
        <f t="shared" si="204"/>
        <v>0.9399659596891673</v>
      </c>
      <c r="CY89">
        <f t="shared" si="204"/>
        <v>1.1007340132353312</v>
      </c>
      <c r="CZ89">
        <f t="shared" si="204"/>
        <v>1.0429046246448739</v>
      </c>
      <c r="DA89">
        <f t="shared" si="204"/>
        <v>0.99013179789737604</v>
      </c>
      <c r="DB89">
        <f t="shared" si="204"/>
        <v>0.984297897341877</v>
      </c>
      <c r="DC89">
        <f t="shared" si="204"/>
        <v>0.97846399678637797</v>
      </c>
      <c r="DD89">
        <f t="shared" si="204"/>
        <v>0.97263009623087904</v>
      </c>
      <c r="DE89">
        <f t="shared" si="204"/>
        <v>0.96679619567538</v>
      </c>
      <c r="DF89">
        <f t="shared" si="204"/>
        <v>0.96096229511988107</v>
      </c>
      <c r="DG89">
        <f t="shared" ref="DG89:FR89" si="205">IF(ISNUMBER(DG88),AVERAGE(CZ88:DN88),"")</f>
        <v>0.97163296168505187</v>
      </c>
      <c r="DH89">
        <f t="shared" si="205"/>
        <v>0.98230362825022288</v>
      </c>
      <c r="DI89">
        <f t="shared" si="205"/>
        <v>0.88320085625892686</v>
      </c>
      <c r="DJ89">
        <f t="shared" si="205"/>
        <v>0.78409808426763083</v>
      </c>
      <c r="DK89">
        <f t="shared" si="205"/>
        <v>0.68499531227633481</v>
      </c>
      <c r="DL89">
        <f t="shared" si="205"/>
        <v>0.78808087650663861</v>
      </c>
      <c r="DM89">
        <f t="shared" si="205"/>
        <v>0.8911664407369424</v>
      </c>
      <c r="DN89">
        <f t="shared" si="205"/>
        <v>0.85555745299576758</v>
      </c>
      <c r="DO89">
        <f t="shared" si="205"/>
        <v>0.81994846525459264</v>
      </c>
      <c r="DP89">
        <f t="shared" si="205"/>
        <v>0.77928291567045849</v>
      </c>
      <c r="DQ89">
        <f t="shared" si="205"/>
        <v>0.73861736608632422</v>
      </c>
      <c r="DR89">
        <f t="shared" si="205"/>
        <v>0.69795181650219007</v>
      </c>
      <c r="DS89">
        <f t="shared" si="205"/>
        <v>0.65728626691805592</v>
      </c>
      <c r="DT89">
        <f t="shared" si="205"/>
        <v>0.5838175534519966</v>
      </c>
      <c r="DU89">
        <f t="shared" si="205"/>
        <v>0.51034883998593727</v>
      </c>
      <c r="DV89">
        <f t="shared" si="205"/>
        <v>0.56992119517557105</v>
      </c>
      <c r="DW89">
        <f t="shared" si="205"/>
        <v>0.62949355036520493</v>
      </c>
      <c r="DX89">
        <f t="shared" si="205"/>
        <v>0.59669038648327988</v>
      </c>
      <c r="DY89">
        <f t="shared" si="205"/>
        <v>0.56388722260135482</v>
      </c>
      <c r="DZ89">
        <f t="shared" si="205"/>
        <v>0.53108405871942965</v>
      </c>
      <c r="EA89">
        <f t="shared" si="205"/>
        <v>0.4982808948375046</v>
      </c>
      <c r="EB89">
        <f t="shared" si="205"/>
        <v>0.45543725468126051</v>
      </c>
      <c r="EC89">
        <f t="shared" si="205"/>
        <v>0.41259361452501636</v>
      </c>
      <c r="ED89">
        <f t="shared" si="205"/>
        <v>0.36974997436877216</v>
      </c>
      <c r="EE89">
        <f t="shared" si="205"/>
        <v>0.32690633421252796</v>
      </c>
      <c r="EF89">
        <f t="shared" si="205"/>
        <v>0.28406269405628387</v>
      </c>
      <c r="EG89">
        <f t="shared" si="205"/>
        <v>0.24121905390003986</v>
      </c>
      <c r="EH89">
        <f t="shared" si="205"/>
        <v>0.19837541374379578</v>
      </c>
      <c r="EI89">
        <f t="shared" si="205"/>
        <v>0.18833493746947683</v>
      </c>
      <c r="EJ89">
        <f t="shared" si="205"/>
        <v>0.17829446119515785</v>
      </c>
      <c r="EK89">
        <f t="shared" si="205"/>
        <v>0.1682539849208389</v>
      </c>
      <c r="EL89">
        <f t="shared" si="205"/>
        <v>0.15821350864651992</v>
      </c>
      <c r="EM89">
        <f t="shared" si="205"/>
        <v>0.14817303237220092</v>
      </c>
      <c r="EN89">
        <f t="shared" si="205"/>
        <v>0.13813255609788197</v>
      </c>
      <c r="EO89">
        <f t="shared" si="205"/>
        <v>0.12809207982356302</v>
      </c>
      <c r="EP89">
        <f t="shared" si="205"/>
        <v>0.11805160354924406</v>
      </c>
      <c r="EQ89">
        <f t="shared" si="205"/>
        <v>0.11805160354924406</v>
      </c>
      <c r="ER89">
        <f t="shared" si="205"/>
        <v>0.11805160354924406</v>
      </c>
      <c r="ES89">
        <f t="shared" si="205"/>
        <v>0.11805160354924406</v>
      </c>
      <c r="ET89">
        <f t="shared" si="205"/>
        <v>0.11805160354924406</v>
      </c>
      <c r="EU89">
        <f t="shared" si="205"/>
        <v>0.11805160354924406</v>
      </c>
      <c r="EV89">
        <f t="shared" si="205"/>
        <v>0.11805160354924406</v>
      </c>
      <c r="EW89">
        <f t="shared" si="205"/>
        <v>0.11805160354924406</v>
      </c>
      <c r="EX89">
        <f t="shared" si="205"/>
        <v>0.11805160354924406</v>
      </c>
      <c r="EY89">
        <f t="shared" si="205"/>
        <v>0.11805160354924406</v>
      </c>
      <c r="EZ89">
        <f t="shared" si="205"/>
        <v>0.11805160354924406</v>
      </c>
      <c r="FA89">
        <f t="shared" si="205"/>
        <v>0.11805160354924406</v>
      </c>
      <c r="FB89">
        <f t="shared" si="205"/>
        <v>0.11018149664596112</v>
      </c>
      <c r="FC89">
        <f t="shared" si="205"/>
        <v>0.10231138974267819</v>
      </c>
      <c r="FD89">
        <f t="shared" si="205"/>
        <v>9.4441282839395249E-2</v>
      </c>
      <c r="FE89">
        <f t="shared" si="205"/>
        <v>8.6571175936112313E-2</v>
      </c>
      <c r="FF89">
        <f t="shared" si="205"/>
        <v>7.8701069032829377E-2</v>
      </c>
      <c r="FG89">
        <f t="shared" si="205"/>
        <v>7.083096212954644E-2</v>
      </c>
      <c r="FH89">
        <f t="shared" si="205"/>
        <v>6.2960855226263504E-2</v>
      </c>
      <c r="FI89">
        <f t="shared" si="205"/>
        <v>5.5090748322980561E-2</v>
      </c>
      <c r="FJ89">
        <f t="shared" si="205"/>
        <v>4.7220641419697625E-2</v>
      </c>
      <c r="FK89">
        <f t="shared" si="205"/>
        <v>3.9350534516414688E-2</v>
      </c>
      <c r="FL89">
        <f t="shared" si="205"/>
        <v>3.1480427613131752E-2</v>
      </c>
      <c r="FM89">
        <f t="shared" si="205"/>
        <v>2.5296772189123733E-2</v>
      </c>
      <c r="FN89">
        <f t="shared" si="205"/>
        <v>1.8161785161422164E-2</v>
      </c>
      <c r="FO89">
        <f t="shared" si="205"/>
        <v>9.8376336291036721E-3</v>
      </c>
      <c r="FP89">
        <f t="shared" si="205"/>
        <v>0</v>
      </c>
      <c r="FQ89">
        <f t="shared" si="205"/>
        <v>0</v>
      </c>
      <c r="FR89">
        <f t="shared" si="205"/>
        <v>0</v>
      </c>
      <c r="FS89">
        <f>IF(ISNUMBER(FS88),AVERAGE(FL88:FZ88),"")</f>
        <v>0</v>
      </c>
    </row>
  </sheetData>
  <phoneticPr fontId="0" type="noConversion"/>
  <pageMargins left="0.75" right="0.75" top="1" bottom="1" header="0.5" footer="0.5"/>
  <headerFooter alignWithMargins="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IV89"/>
  <sheetViews>
    <sheetView zoomScaleNormal="100" workbookViewId="0">
      <pane xSplit="1" ySplit="8" topLeftCell="DP9" activePane="bottomRight" state="frozen"/>
      <selection pane="topRight" activeCell="B1" sqref="B1"/>
      <selection pane="bottomLeft" activeCell="A9" sqref="A9"/>
      <selection pane="bottomRight" activeCell="EO7" sqref="EO7"/>
    </sheetView>
  </sheetViews>
  <sheetFormatPr defaultColWidth="7.33203125" defaultRowHeight="13.2" x14ac:dyDescent="0.25"/>
  <cols>
    <col min="1" max="1" width="17.88671875" customWidth="1"/>
    <col min="3" max="175" width="7.6640625" customWidth="1"/>
  </cols>
  <sheetData>
    <row r="1" spans="1:175" ht="15.6" x14ac:dyDescent="0.3">
      <c r="A1" s="7" t="s">
        <v>0</v>
      </c>
      <c r="B1" s="7"/>
      <c r="C1" s="7"/>
      <c r="D1" s="7" t="s">
        <v>312</v>
      </c>
      <c r="E1" s="7"/>
      <c r="F1" s="7" t="s">
        <v>48</v>
      </c>
      <c r="H1" s="97" t="s">
        <v>269</v>
      </c>
      <c r="I1" s="30"/>
      <c r="U1" s="7" t="str">
        <f>D1</f>
        <v>Corn 13 #5</v>
      </c>
      <c r="W1" s="29" t="str">
        <f>$H1</f>
        <v>80-50</v>
      </c>
      <c r="AJ1" s="7" t="str">
        <f>D1</f>
        <v>Corn 13 #5</v>
      </c>
      <c r="AL1" s="29" t="str">
        <f>$H1</f>
        <v>80-50</v>
      </c>
      <c r="AZ1" s="7" t="str">
        <f>D1</f>
        <v>Corn 13 #5</v>
      </c>
      <c r="BB1" s="29" t="str">
        <f>$H1</f>
        <v>80-50</v>
      </c>
      <c r="BS1" s="7" t="str">
        <f>D1</f>
        <v>Corn 13 #5</v>
      </c>
      <c r="BU1" s="29" t="str">
        <f>$H1</f>
        <v>80-50</v>
      </c>
      <c r="CH1" s="7" t="str">
        <f>D1</f>
        <v>Corn 13 #5</v>
      </c>
      <c r="CJ1" s="29" t="str">
        <f>$H1</f>
        <v>80-50</v>
      </c>
      <c r="DF1" s="7" t="str">
        <f>D1</f>
        <v>Corn 13 #5</v>
      </c>
      <c r="DH1" s="29" t="str">
        <f>$H1</f>
        <v>80-50</v>
      </c>
      <c r="DX1" s="7" t="str">
        <f>D1</f>
        <v>Corn 13 #5</v>
      </c>
      <c r="DZ1" s="29" t="str">
        <f>$H1</f>
        <v>80-50</v>
      </c>
    </row>
    <row r="3" spans="1:175" x14ac:dyDescent="0.25">
      <c r="A3" t="s">
        <v>1</v>
      </c>
      <c r="C3" s="144">
        <f>'Raw Data'!B3</f>
        <v>41042</v>
      </c>
      <c r="D3" s="144">
        <f>'Raw Data'!C3</f>
        <v>41043</v>
      </c>
      <c r="E3" s="144">
        <f>'Raw Data'!D3</f>
        <v>41044</v>
      </c>
      <c r="F3" s="144">
        <f>'Raw Data'!E3</f>
        <v>41045</v>
      </c>
      <c r="G3" s="144">
        <f>'Raw Data'!F3</f>
        <v>41046</v>
      </c>
      <c r="H3" s="144">
        <f>'Raw Data'!G3</f>
        <v>41047</v>
      </c>
      <c r="I3" s="144">
        <f>'Raw Data'!H3</f>
        <v>41048</v>
      </c>
      <c r="J3" s="144">
        <f>'Raw Data'!I3</f>
        <v>41049</v>
      </c>
      <c r="K3" s="144">
        <f>'Raw Data'!J3</f>
        <v>41050</v>
      </c>
      <c r="L3" s="144">
        <f>'Raw Data'!K3</f>
        <v>41051</v>
      </c>
      <c r="M3" s="144">
        <f>'Raw Data'!L3</f>
        <v>41052</v>
      </c>
      <c r="N3" s="144">
        <f>'Raw Data'!M3</f>
        <v>41053</v>
      </c>
      <c r="O3" s="144">
        <f>'Raw Data'!N3</f>
        <v>41054</v>
      </c>
      <c r="P3" s="144">
        <f>'Raw Data'!O3</f>
        <v>41055</v>
      </c>
      <c r="Q3" s="144">
        <f>'Raw Data'!P3</f>
        <v>41056</v>
      </c>
      <c r="R3" s="144">
        <f>'Raw Data'!Q3</f>
        <v>41057</v>
      </c>
      <c r="S3" s="144">
        <f>'Raw Data'!R3</f>
        <v>41058</v>
      </c>
      <c r="T3" s="144">
        <f>'Raw Data'!S3</f>
        <v>41059</v>
      </c>
      <c r="U3" s="144">
        <f>'Raw Data'!T3</f>
        <v>41060</v>
      </c>
      <c r="V3" s="144">
        <f>'Raw Data'!U3</f>
        <v>41061</v>
      </c>
      <c r="W3" s="144">
        <f>'Raw Data'!V3</f>
        <v>41062</v>
      </c>
      <c r="X3" s="144">
        <f>'Raw Data'!W3</f>
        <v>41063</v>
      </c>
      <c r="Y3" s="144">
        <f>'Raw Data'!X3</f>
        <v>41064</v>
      </c>
      <c r="Z3" s="144">
        <f>'Raw Data'!Y3</f>
        <v>41065</v>
      </c>
      <c r="AA3" s="144">
        <f>'Raw Data'!Z3</f>
        <v>41066</v>
      </c>
      <c r="AB3" s="144">
        <f>'Raw Data'!AA3</f>
        <v>41067</v>
      </c>
      <c r="AC3" s="144">
        <f>'Raw Data'!AB3</f>
        <v>41068</v>
      </c>
      <c r="AD3" s="144">
        <f>'Raw Data'!AC3</f>
        <v>41069</v>
      </c>
      <c r="AE3" s="144">
        <f>'Raw Data'!AD3</f>
        <v>41070</v>
      </c>
      <c r="AF3" s="144">
        <f>'Raw Data'!AE3</f>
        <v>41071</v>
      </c>
      <c r="AG3" s="144">
        <f>'Raw Data'!AF3</f>
        <v>41072</v>
      </c>
      <c r="AH3" s="144">
        <f>'Raw Data'!AG3</f>
        <v>41073</v>
      </c>
      <c r="AI3" s="144">
        <f>'Raw Data'!AH3</f>
        <v>41074</v>
      </c>
      <c r="AJ3" s="144">
        <f>'Raw Data'!AI3</f>
        <v>41075</v>
      </c>
      <c r="AK3" s="144">
        <f>'Raw Data'!AJ3</f>
        <v>41076</v>
      </c>
      <c r="AL3" s="144">
        <f>'Raw Data'!AK3</f>
        <v>41077</v>
      </c>
      <c r="AM3" s="144">
        <f>'Raw Data'!AL3</f>
        <v>41078</v>
      </c>
      <c r="AN3" s="144">
        <f>'Raw Data'!AM3</f>
        <v>41079</v>
      </c>
      <c r="AO3" s="144">
        <f>'Raw Data'!AN3</f>
        <v>41080</v>
      </c>
      <c r="AP3" s="144">
        <f>'Raw Data'!AO3</f>
        <v>41081</v>
      </c>
      <c r="AQ3" s="144">
        <f>'Raw Data'!AP3</f>
        <v>41082</v>
      </c>
      <c r="AR3" s="144">
        <f>'Raw Data'!AQ3</f>
        <v>41083</v>
      </c>
      <c r="AS3" s="144">
        <f>'Raw Data'!AR3</f>
        <v>41084</v>
      </c>
      <c r="AT3" s="144">
        <f>'Raw Data'!AS3</f>
        <v>41085</v>
      </c>
      <c r="AU3" s="144">
        <f>'Raw Data'!AT3</f>
        <v>41086</v>
      </c>
      <c r="AV3" s="144">
        <f>'Raw Data'!AU3</f>
        <v>41087</v>
      </c>
      <c r="AW3" s="144">
        <f>'Raw Data'!AV3</f>
        <v>41088</v>
      </c>
      <c r="AX3" s="144">
        <f>'Raw Data'!AW3</f>
        <v>41089</v>
      </c>
      <c r="AY3" s="144">
        <f>'Raw Data'!AX3</f>
        <v>41090</v>
      </c>
      <c r="AZ3" s="144">
        <f>'Raw Data'!AY3</f>
        <v>41091</v>
      </c>
      <c r="BA3" s="144">
        <f>'Raw Data'!AZ3</f>
        <v>41092</v>
      </c>
      <c r="BB3" s="144">
        <f>'Raw Data'!BA3</f>
        <v>41093</v>
      </c>
      <c r="BC3" s="144">
        <f>'Raw Data'!BB3</f>
        <v>41094</v>
      </c>
      <c r="BD3" s="144">
        <f>'Raw Data'!BC3</f>
        <v>41095</v>
      </c>
      <c r="BE3" s="144">
        <f>'Raw Data'!BD3</f>
        <v>41096</v>
      </c>
      <c r="BF3" s="144">
        <f>'Raw Data'!BE3</f>
        <v>41097</v>
      </c>
      <c r="BG3" s="144">
        <f>'Raw Data'!BF3</f>
        <v>41098</v>
      </c>
      <c r="BH3" s="144">
        <f>'Raw Data'!BG3</f>
        <v>41099</v>
      </c>
      <c r="BI3" s="144">
        <f>'Raw Data'!BH3</f>
        <v>41100</v>
      </c>
      <c r="BJ3" s="144">
        <f>'Raw Data'!BI3</f>
        <v>41101</v>
      </c>
      <c r="BK3" s="144">
        <f>'Raw Data'!BJ3</f>
        <v>41102</v>
      </c>
      <c r="BL3" s="144">
        <f>'Raw Data'!BK3</f>
        <v>41103</v>
      </c>
      <c r="BM3" s="144">
        <f>'Raw Data'!BL3</f>
        <v>41104</v>
      </c>
      <c r="BN3" s="144">
        <f>'Raw Data'!BM3</f>
        <v>41105</v>
      </c>
      <c r="BO3" s="144">
        <f>'Raw Data'!BN3</f>
        <v>41106</v>
      </c>
      <c r="BP3" s="144">
        <f>'Raw Data'!BO3</f>
        <v>41107</v>
      </c>
      <c r="BQ3" s="144">
        <f>'Raw Data'!BP3</f>
        <v>41108</v>
      </c>
      <c r="BR3" s="144">
        <f>'Raw Data'!BQ3</f>
        <v>41109</v>
      </c>
      <c r="BS3" s="144">
        <f>'Raw Data'!BR3</f>
        <v>41110</v>
      </c>
      <c r="BT3" s="144">
        <f>'Raw Data'!BS3</f>
        <v>41111</v>
      </c>
      <c r="BU3" s="144">
        <f>'Raw Data'!BT3</f>
        <v>41112</v>
      </c>
      <c r="BV3" s="144">
        <f>'Raw Data'!BU3</f>
        <v>41113</v>
      </c>
      <c r="BW3" s="144">
        <f>'Raw Data'!BV3</f>
        <v>41114</v>
      </c>
      <c r="BX3" s="144">
        <f>'Raw Data'!BW3</f>
        <v>41115</v>
      </c>
      <c r="BY3" s="144">
        <f>'Raw Data'!BX3</f>
        <v>41116</v>
      </c>
      <c r="BZ3" s="144">
        <f>'Raw Data'!BY3</f>
        <v>41117</v>
      </c>
      <c r="CA3" s="144">
        <f>'Raw Data'!BZ3</f>
        <v>41118</v>
      </c>
      <c r="CB3" s="144">
        <f>'Raw Data'!CA3</f>
        <v>41119</v>
      </c>
      <c r="CC3" s="144">
        <f>'Raw Data'!CB3</f>
        <v>41120</v>
      </c>
      <c r="CD3" s="144">
        <f>'Raw Data'!CC3</f>
        <v>41121</v>
      </c>
      <c r="CE3" s="144">
        <f>'Raw Data'!CD3</f>
        <v>41122</v>
      </c>
      <c r="CF3" s="144">
        <f>'Raw Data'!CE3</f>
        <v>41123</v>
      </c>
      <c r="CG3" s="144">
        <f>'Raw Data'!CF3</f>
        <v>41124</v>
      </c>
      <c r="CH3" s="144">
        <f>'Raw Data'!CG3</f>
        <v>41125</v>
      </c>
      <c r="CI3" s="144">
        <f>'Raw Data'!CH3</f>
        <v>41126</v>
      </c>
      <c r="CJ3" s="144">
        <f>'Raw Data'!CI3</f>
        <v>41127</v>
      </c>
      <c r="CK3" s="144">
        <f>'Raw Data'!CJ3</f>
        <v>41128</v>
      </c>
      <c r="CL3" s="144">
        <f>'Raw Data'!CK3</f>
        <v>41129</v>
      </c>
      <c r="CM3" s="144">
        <f>'Raw Data'!CL3</f>
        <v>41130</v>
      </c>
      <c r="CN3" s="144">
        <f>'Raw Data'!CM3</f>
        <v>41131</v>
      </c>
      <c r="CO3" s="144">
        <f>'Raw Data'!CN3</f>
        <v>41132</v>
      </c>
      <c r="CP3" s="144">
        <f>'Raw Data'!CO3</f>
        <v>41133</v>
      </c>
      <c r="CQ3" s="144">
        <f>'Raw Data'!CP3</f>
        <v>41134</v>
      </c>
      <c r="CR3" s="144">
        <f>'Raw Data'!CQ3</f>
        <v>41135</v>
      </c>
      <c r="CS3" s="144">
        <f>'Raw Data'!CR3</f>
        <v>41136</v>
      </c>
      <c r="CT3" s="144">
        <f>'Raw Data'!CS3</f>
        <v>41137</v>
      </c>
      <c r="CU3" s="144">
        <f>'Raw Data'!CT3</f>
        <v>41138</v>
      </c>
      <c r="CV3" s="144">
        <f>'Raw Data'!CU3</f>
        <v>41139</v>
      </c>
      <c r="CW3" s="144">
        <f>'Raw Data'!CV3</f>
        <v>41140</v>
      </c>
      <c r="CX3" s="144">
        <f>'Raw Data'!CW3</f>
        <v>41141</v>
      </c>
      <c r="CY3" s="144">
        <f>'Raw Data'!CX3</f>
        <v>41142</v>
      </c>
      <c r="CZ3" s="144">
        <f>'Raw Data'!CY3</f>
        <v>41143</v>
      </c>
      <c r="DA3" s="144">
        <f>'Raw Data'!CZ3</f>
        <v>41144</v>
      </c>
      <c r="DB3" s="144">
        <f>'Raw Data'!DA3</f>
        <v>41145</v>
      </c>
      <c r="DC3" s="144">
        <f>'Raw Data'!DB3</f>
        <v>41146</v>
      </c>
      <c r="DD3" s="144">
        <f>'Raw Data'!DC3</f>
        <v>41147</v>
      </c>
      <c r="DE3" s="144">
        <f>'Raw Data'!DD3</f>
        <v>41148</v>
      </c>
      <c r="DF3" s="144">
        <f>'Raw Data'!DE3</f>
        <v>41149</v>
      </c>
      <c r="DG3" s="144">
        <f>'Raw Data'!DF3</f>
        <v>41150</v>
      </c>
      <c r="DH3" s="144">
        <f>'Raw Data'!DG3</f>
        <v>41151</v>
      </c>
      <c r="DI3" s="144">
        <f>'Raw Data'!DH3</f>
        <v>41152</v>
      </c>
      <c r="DJ3" s="144">
        <f>'Raw Data'!DI3</f>
        <v>41153</v>
      </c>
      <c r="DK3" s="144">
        <f>'Raw Data'!DJ3</f>
        <v>41154</v>
      </c>
      <c r="DL3" s="144">
        <f>'Raw Data'!DK3</f>
        <v>41155</v>
      </c>
      <c r="DM3" s="144">
        <f>'Raw Data'!DL3</f>
        <v>41156</v>
      </c>
      <c r="DN3" s="144">
        <f>'Raw Data'!DM3</f>
        <v>41157</v>
      </c>
      <c r="DO3" s="144">
        <f>'Raw Data'!DN3</f>
        <v>41158</v>
      </c>
      <c r="DP3" s="144">
        <f>'Raw Data'!DO3</f>
        <v>41159</v>
      </c>
      <c r="DQ3" s="144">
        <f>'Raw Data'!DP3</f>
        <v>41160</v>
      </c>
      <c r="DR3" s="144">
        <f>'Raw Data'!DQ3</f>
        <v>41161</v>
      </c>
      <c r="DS3" s="144">
        <f>'Raw Data'!DR3</f>
        <v>41162</v>
      </c>
      <c r="DT3" s="144">
        <f>'Raw Data'!DS3</f>
        <v>41163</v>
      </c>
      <c r="DU3" s="144">
        <f>'Raw Data'!DT3</f>
        <v>41164</v>
      </c>
      <c r="DV3" s="144">
        <f>'Raw Data'!DU3</f>
        <v>41165</v>
      </c>
      <c r="DW3" s="144">
        <f>'Raw Data'!DV3</f>
        <v>41166</v>
      </c>
      <c r="DX3" s="144">
        <f>'Raw Data'!DW3</f>
        <v>41167</v>
      </c>
      <c r="DY3" s="144">
        <f>'Raw Data'!DX3</f>
        <v>41168</v>
      </c>
      <c r="DZ3" s="144">
        <f>'Raw Data'!DY3</f>
        <v>41169</v>
      </c>
      <c r="EA3" s="144">
        <f>'Raw Data'!DZ3</f>
        <v>41170</v>
      </c>
      <c r="EB3" s="144">
        <f>'Raw Data'!EA3</f>
        <v>41171</v>
      </c>
      <c r="EC3" s="144">
        <f>'Raw Data'!EB3</f>
        <v>41172</v>
      </c>
      <c r="ED3" s="144">
        <f>'Raw Data'!EC3</f>
        <v>41173</v>
      </c>
      <c r="EE3" s="144">
        <f>'Raw Data'!ED3</f>
        <v>41174</v>
      </c>
      <c r="EF3" s="144">
        <f>'Raw Data'!EE3</f>
        <v>41175</v>
      </c>
      <c r="EG3" s="144">
        <f>'Raw Data'!EF3</f>
        <v>41176</v>
      </c>
      <c r="EH3" s="144">
        <f>'Raw Data'!EG3</f>
        <v>41177</v>
      </c>
      <c r="EI3" s="144">
        <f>'Raw Data'!EH3</f>
        <v>41178</v>
      </c>
      <c r="EJ3" s="144">
        <f>'Raw Data'!EI3</f>
        <v>41179</v>
      </c>
      <c r="EK3" s="144">
        <f>'Raw Data'!EJ3</f>
        <v>41180</v>
      </c>
      <c r="EL3" s="144">
        <f>'Raw Data'!EK3</f>
        <v>41181</v>
      </c>
      <c r="EM3" s="144">
        <f>'Raw Data'!EL3</f>
        <v>41182</v>
      </c>
      <c r="EN3" s="144">
        <f>'Raw Data'!EM3</f>
        <v>41183</v>
      </c>
      <c r="EO3" s="144">
        <f>'Raw Data'!EN3</f>
        <v>41184</v>
      </c>
      <c r="EP3" s="144">
        <f>'Raw Data'!EO3</f>
        <v>41185</v>
      </c>
      <c r="EQ3" s="144">
        <f>'Raw Data'!EP3</f>
        <v>41186</v>
      </c>
      <c r="ER3" s="144">
        <f>'Raw Data'!EQ3</f>
        <v>41187</v>
      </c>
      <c r="ES3" s="144">
        <f>'Raw Data'!ER3</f>
        <v>41188</v>
      </c>
      <c r="ET3" s="144">
        <f>'Raw Data'!ES3</f>
        <v>41189</v>
      </c>
      <c r="EU3" s="144">
        <f>'Raw Data'!ET3</f>
        <v>41190</v>
      </c>
      <c r="EV3" s="144">
        <f>'Raw Data'!EU3</f>
        <v>41191</v>
      </c>
      <c r="EW3" s="144">
        <f>'Raw Data'!EV3</f>
        <v>41192</v>
      </c>
      <c r="EX3" s="144">
        <f>'Raw Data'!EW3</f>
        <v>41193</v>
      </c>
      <c r="EY3" s="144">
        <f>'Raw Data'!EX3</f>
        <v>41194</v>
      </c>
      <c r="EZ3" s="144">
        <f>'Raw Data'!EY3</f>
        <v>41195</v>
      </c>
      <c r="FA3" s="144">
        <f>'Raw Data'!EZ3</f>
        <v>41196</v>
      </c>
      <c r="FB3" s="144">
        <f>'Raw Data'!FA3</f>
        <v>41197</v>
      </c>
      <c r="FC3" s="144">
        <f>'Raw Data'!FB3</f>
        <v>41198</v>
      </c>
      <c r="FD3" s="144">
        <f>'Raw Data'!FC3</f>
        <v>41199</v>
      </c>
      <c r="FE3" s="144">
        <f>'Raw Data'!FD3</f>
        <v>41200</v>
      </c>
      <c r="FF3" s="144">
        <f>'Raw Data'!FE3</f>
        <v>41201</v>
      </c>
      <c r="FG3" s="144">
        <f>'Raw Data'!FF3</f>
        <v>41202</v>
      </c>
      <c r="FH3" s="144">
        <f>'Raw Data'!FG3</f>
        <v>41203</v>
      </c>
      <c r="FI3" s="144">
        <f>'Raw Data'!FH3</f>
        <v>41204</v>
      </c>
      <c r="FJ3" s="144">
        <f>'Raw Data'!FI3</f>
        <v>41205</v>
      </c>
      <c r="FK3" s="144">
        <f>'Raw Data'!FJ3</f>
        <v>41206</v>
      </c>
      <c r="FL3" s="144">
        <f>'Raw Data'!FK3</f>
        <v>41207</v>
      </c>
      <c r="FM3" s="144">
        <f>'Raw Data'!FL3</f>
        <v>41208</v>
      </c>
      <c r="FN3" s="144">
        <f>'Raw Data'!FM3</f>
        <v>41209</v>
      </c>
      <c r="FO3" s="144">
        <f>'Raw Data'!FN3</f>
        <v>41210</v>
      </c>
      <c r="FP3" s="144">
        <f>'Raw Data'!FO3</f>
        <v>41211</v>
      </c>
      <c r="FQ3" s="144">
        <f>'Raw Data'!FP3</f>
        <v>41212</v>
      </c>
      <c r="FR3" s="144">
        <f>'Raw Data'!FQ3</f>
        <v>41213</v>
      </c>
      <c r="FS3" s="144">
        <f>'Raw Data'!FR3</f>
        <v>41214</v>
      </c>
    </row>
    <row r="4" spans="1:175" x14ac:dyDescent="0.25">
      <c r="A4" t="s">
        <v>2</v>
      </c>
      <c r="C4" s="109">
        <f>'Raw Data'!B4</f>
        <v>133</v>
      </c>
      <c r="D4" s="109">
        <f>'Raw Data'!C4</f>
        <v>134</v>
      </c>
      <c r="E4" s="109">
        <f>'Raw Data'!D4</f>
        <v>135</v>
      </c>
      <c r="F4" s="109">
        <f>'Raw Data'!E4</f>
        <v>136</v>
      </c>
      <c r="G4" s="109">
        <f>'Raw Data'!F4</f>
        <v>137</v>
      </c>
      <c r="H4" s="109">
        <f>'Raw Data'!G4</f>
        <v>138</v>
      </c>
      <c r="I4" s="109">
        <f>'Raw Data'!H4</f>
        <v>139</v>
      </c>
      <c r="J4" s="109">
        <f>'Raw Data'!I4</f>
        <v>140</v>
      </c>
      <c r="K4" s="109">
        <f>'Raw Data'!J4</f>
        <v>141</v>
      </c>
      <c r="L4" s="109">
        <f>'Raw Data'!K4</f>
        <v>142</v>
      </c>
      <c r="M4" s="109">
        <f>'Raw Data'!L4</f>
        <v>143</v>
      </c>
      <c r="N4" s="109">
        <f>'Raw Data'!M4</f>
        <v>144</v>
      </c>
      <c r="O4" s="109">
        <f>'Raw Data'!N4</f>
        <v>145</v>
      </c>
      <c r="P4" s="109">
        <f>'Raw Data'!O4</f>
        <v>146</v>
      </c>
      <c r="Q4" s="109">
        <f>'Raw Data'!P4</f>
        <v>147</v>
      </c>
      <c r="R4" s="109">
        <f>'Raw Data'!Q4</f>
        <v>148</v>
      </c>
      <c r="S4" s="109">
        <f>'Raw Data'!R4</f>
        <v>149</v>
      </c>
      <c r="T4" s="109">
        <f>'Raw Data'!S4</f>
        <v>150</v>
      </c>
      <c r="U4" s="109">
        <f>'Raw Data'!T4</f>
        <v>151</v>
      </c>
      <c r="V4" s="109">
        <f>'Raw Data'!U4</f>
        <v>152</v>
      </c>
      <c r="W4" s="109">
        <f>'Raw Data'!V4</f>
        <v>153</v>
      </c>
      <c r="X4" s="109">
        <f>'Raw Data'!W4</f>
        <v>154</v>
      </c>
      <c r="Y4" s="109">
        <f>'Raw Data'!X4</f>
        <v>155</v>
      </c>
      <c r="Z4" s="109">
        <f>'Raw Data'!Y4</f>
        <v>156</v>
      </c>
      <c r="AA4" s="109">
        <f>'Raw Data'!Z4</f>
        <v>157</v>
      </c>
      <c r="AB4" s="109">
        <f>'Raw Data'!AA4</f>
        <v>158</v>
      </c>
      <c r="AC4" s="109">
        <f>'Raw Data'!AB4</f>
        <v>159</v>
      </c>
      <c r="AD4" s="109">
        <f>'Raw Data'!AC4</f>
        <v>160</v>
      </c>
      <c r="AE4" s="109">
        <f>'Raw Data'!AD4</f>
        <v>161</v>
      </c>
      <c r="AF4" s="109">
        <f>'Raw Data'!AE4</f>
        <v>162</v>
      </c>
      <c r="AG4" s="109">
        <f>'Raw Data'!AF4</f>
        <v>163</v>
      </c>
      <c r="AH4" s="109">
        <f>'Raw Data'!AG4</f>
        <v>164</v>
      </c>
      <c r="AI4" s="109">
        <f>'Raw Data'!AH4</f>
        <v>165</v>
      </c>
      <c r="AJ4" s="109">
        <f>'Raw Data'!AI4</f>
        <v>166</v>
      </c>
      <c r="AK4" s="109">
        <f>'Raw Data'!AJ4</f>
        <v>167</v>
      </c>
      <c r="AL4" s="109">
        <f>'Raw Data'!AK4</f>
        <v>168</v>
      </c>
      <c r="AM4" s="109">
        <f>'Raw Data'!AL4</f>
        <v>169</v>
      </c>
      <c r="AN4" s="109">
        <f>'Raw Data'!AM4</f>
        <v>170</v>
      </c>
      <c r="AO4" s="109">
        <f>'Raw Data'!AN4</f>
        <v>171</v>
      </c>
      <c r="AP4" s="109">
        <f>'Raw Data'!AO4</f>
        <v>172</v>
      </c>
      <c r="AQ4" s="109">
        <f>'Raw Data'!AP4</f>
        <v>173</v>
      </c>
      <c r="AR4" s="109">
        <f>'Raw Data'!AQ4</f>
        <v>174</v>
      </c>
      <c r="AS4" s="109">
        <f>'Raw Data'!AR4</f>
        <v>175</v>
      </c>
      <c r="AT4" s="109">
        <f>'Raw Data'!AS4</f>
        <v>176</v>
      </c>
      <c r="AU4" s="109">
        <f>'Raw Data'!AT4</f>
        <v>177</v>
      </c>
      <c r="AV4" s="109">
        <f>'Raw Data'!AU4</f>
        <v>178</v>
      </c>
      <c r="AW4" s="109">
        <f>'Raw Data'!AV4</f>
        <v>179</v>
      </c>
      <c r="AX4" s="109">
        <f>'Raw Data'!AW4</f>
        <v>180</v>
      </c>
      <c r="AY4" s="109">
        <f>'Raw Data'!AX4</f>
        <v>181</v>
      </c>
      <c r="AZ4" s="109">
        <f>'Raw Data'!AY4</f>
        <v>182</v>
      </c>
      <c r="BA4" s="109">
        <f>'Raw Data'!AZ4</f>
        <v>183</v>
      </c>
      <c r="BB4" s="109">
        <f>'Raw Data'!BA4</f>
        <v>184</v>
      </c>
      <c r="BC4" s="109">
        <f>'Raw Data'!BB4</f>
        <v>185</v>
      </c>
      <c r="BD4" s="109">
        <f>'Raw Data'!BC4</f>
        <v>186</v>
      </c>
      <c r="BE4" s="109">
        <f>'Raw Data'!BD4</f>
        <v>187</v>
      </c>
      <c r="BF4" s="109">
        <f>'Raw Data'!BE4</f>
        <v>188</v>
      </c>
      <c r="BG4" s="109">
        <f>'Raw Data'!BF4</f>
        <v>189</v>
      </c>
      <c r="BH4" s="109">
        <f>'Raw Data'!BG4</f>
        <v>190</v>
      </c>
      <c r="BI4" s="109">
        <f>'Raw Data'!BH4</f>
        <v>191</v>
      </c>
      <c r="BJ4" s="109">
        <f>'Raw Data'!BI4</f>
        <v>192</v>
      </c>
      <c r="BK4" s="109">
        <f>'Raw Data'!BJ4</f>
        <v>193</v>
      </c>
      <c r="BL4" s="109">
        <f>'Raw Data'!BK4</f>
        <v>194</v>
      </c>
      <c r="BM4" s="109">
        <f>'Raw Data'!BL4</f>
        <v>195</v>
      </c>
      <c r="BN4" s="109">
        <f>'Raw Data'!BM4</f>
        <v>196</v>
      </c>
      <c r="BO4" s="109">
        <f>'Raw Data'!BN4</f>
        <v>197</v>
      </c>
      <c r="BP4" s="109">
        <f>'Raw Data'!BO4</f>
        <v>198</v>
      </c>
      <c r="BQ4" s="109">
        <f>'Raw Data'!BP4</f>
        <v>199</v>
      </c>
      <c r="BR4" s="109">
        <f>'Raw Data'!BQ4</f>
        <v>200</v>
      </c>
      <c r="BS4" s="109">
        <f>'Raw Data'!BR4</f>
        <v>201</v>
      </c>
      <c r="BT4" s="109">
        <f>'Raw Data'!BS4</f>
        <v>202</v>
      </c>
      <c r="BU4" s="109">
        <f>'Raw Data'!BT4</f>
        <v>203</v>
      </c>
      <c r="BV4" s="109">
        <f>'Raw Data'!BU4</f>
        <v>204</v>
      </c>
      <c r="BW4" s="109">
        <f>'Raw Data'!BV4</f>
        <v>205</v>
      </c>
      <c r="BX4" s="109">
        <f>'Raw Data'!BW4</f>
        <v>206</v>
      </c>
      <c r="BY4" s="109">
        <f>'Raw Data'!BX4</f>
        <v>207</v>
      </c>
      <c r="BZ4" s="109">
        <f>'Raw Data'!BY4</f>
        <v>208</v>
      </c>
      <c r="CA4" s="109">
        <f>'Raw Data'!BZ4</f>
        <v>209</v>
      </c>
      <c r="CB4" s="109">
        <f>'Raw Data'!CA4</f>
        <v>210</v>
      </c>
      <c r="CC4" s="109">
        <f>'Raw Data'!CB4</f>
        <v>211</v>
      </c>
      <c r="CD4" s="109">
        <f>'Raw Data'!CC4</f>
        <v>212</v>
      </c>
      <c r="CE4" s="109">
        <f>'Raw Data'!CD4</f>
        <v>213</v>
      </c>
      <c r="CF4" s="109">
        <f>'Raw Data'!CE4</f>
        <v>214</v>
      </c>
      <c r="CG4" s="109">
        <f>'Raw Data'!CF4</f>
        <v>215</v>
      </c>
      <c r="CH4" s="109">
        <f>'Raw Data'!CG4</f>
        <v>216</v>
      </c>
      <c r="CI4" s="109">
        <f>'Raw Data'!CH4</f>
        <v>217</v>
      </c>
      <c r="CJ4" s="109">
        <f>'Raw Data'!CI4</f>
        <v>218</v>
      </c>
      <c r="CK4" s="109">
        <f>'Raw Data'!CJ4</f>
        <v>219</v>
      </c>
      <c r="CL4" s="109">
        <f>'Raw Data'!CK4</f>
        <v>220</v>
      </c>
      <c r="CM4" s="109">
        <f>'Raw Data'!CL4</f>
        <v>221</v>
      </c>
      <c r="CN4" s="109">
        <f>'Raw Data'!CM4</f>
        <v>222</v>
      </c>
      <c r="CO4" s="109">
        <f>'Raw Data'!CN4</f>
        <v>223</v>
      </c>
      <c r="CP4" s="109">
        <f>'Raw Data'!CO4</f>
        <v>224</v>
      </c>
      <c r="CQ4" s="109">
        <f>'Raw Data'!CP4</f>
        <v>225</v>
      </c>
      <c r="CR4" s="109">
        <f>'Raw Data'!CQ4</f>
        <v>226</v>
      </c>
      <c r="CS4" s="109">
        <f>'Raw Data'!CR4</f>
        <v>227</v>
      </c>
      <c r="CT4" s="109">
        <f>'Raw Data'!CS4</f>
        <v>228</v>
      </c>
      <c r="CU4" s="109">
        <f>'Raw Data'!CT4</f>
        <v>229</v>
      </c>
      <c r="CV4" s="109">
        <f>'Raw Data'!CU4</f>
        <v>230</v>
      </c>
      <c r="CW4" s="109">
        <f>'Raw Data'!CV4</f>
        <v>231</v>
      </c>
      <c r="CX4" s="109">
        <f>'Raw Data'!CW4</f>
        <v>232</v>
      </c>
      <c r="CY4" s="109">
        <f>'Raw Data'!CX4</f>
        <v>233</v>
      </c>
      <c r="CZ4" s="109">
        <f>'Raw Data'!CY4</f>
        <v>234</v>
      </c>
      <c r="DA4" s="109">
        <f>'Raw Data'!CZ4</f>
        <v>235</v>
      </c>
      <c r="DB4" s="109">
        <f>'Raw Data'!DA4</f>
        <v>236</v>
      </c>
      <c r="DC4" s="109">
        <f>'Raw Data'!DB4</f>
        <v>237</v>
      </c>
      <c r="DD4" s="109">
        <f>'Raw Data'!DC4</f>
        <v>238</v>
      </c>
      <c r="DE4" s="109">
        <f>'Raw Data'!DD4</f>
        <v>239</v>
      </c>
      <c r="DF4" s="109">
        <f>'Raw Data'!DE4</f>
        <v>240</v>
      </c>
      <c r="DG4" s="109">
        <f>'Raw Data'!DF4</f>
        <v>241</v>
      </c>
      <c r="DH4" s="109">
        <f>'Raw Data'!DG4</f>
        <v>242</v>
      </c>
      <c r="DI4" s="109">
        <f>'Raw Data'!DH4</f>
        <v>243</v>
      </c>
      <c r="DJ4" s="109">
        <f>'Raw Data'!DI4</f>
        <v>244</v>
      </c>
      <c r="DK4" s="109">
        <f>'Raw Data'!DJ4</f>
        <v>245</v>
      </c>
      <c r="DL4" s="109">
        <f>'Raw Data'!DK4</f>
        <v>246</v>
      </c>
      <c r="DM4" s="109">
        <f>'Raw Data'!DL4</f>
        <v>247</v>
      </c>
      <c r="DN4" s="109">
        <f>'Raw Data'!DM4</f>
        <v>248</v>
      </c>
      <c r="DO4" s="109">
        <f>'Raw Data'!DN4</f>
        <v>249</v>
      </c>
      <c r="DP4" s="109">
        <f>'Raw Data'!DO4</f>
        <v>250</v>
      </c>
      <c r="DQ4" s="109">
        <f>'Raw Data'!DP4</f>
        <v>251</v>
      </c>
      <c r="DR4" s="109">
        <f>'Raw Data'!DQ4</f>
        <v>252</v>
      </c>
      <c r="DS4" s="109">
        <f>'Raw Data'!DR4</f>
        <v>253</v>
      </c>
      <c r="DT4" s="109">
        <f>'Raw Data'!DS4</f>
        <v>254</v>
      </c>
      <c r="DU4" s="109">
        <f>'Raw Data'!DT4</f>
        <v>255</v>
      </c>
      <c r="DV4" s="109">
        <f>'Raw Data'!DU4</f>
        <v>256</v>
      </c>
      <c r="DW4" s="109">
        <f>'Raw Data'!DV4</f>
        <v>257</v>
      </c>
      <c r="DX4" s="109">
        <f>'Raw Data'!DW4</f>
        <v>258</v>
      </c>
      <c r="DY4" s="109">
        <f>'Raw Data'!DX4</f>
        <v>259</v>
      </c>
      <c r="DZ4" s="109">
        <f>'Raw Data'!DY4</f>
        <v>260</v>
      </c>
      <c r="EA4" s="109">
        <f>'Raw Data'!DZ4</f>
        <v>261</v>
      </c>
      <c r="EB4" s="109">
        <f>'Raw Data'!EA4</f>
        <v>262</v>
      </c>
      <c r="EC4" s="109">
        <f>'Raw Data'!EB4</f>
        <v>263</v>
      </c>
      <c r="ED4" s="109">
        <f>'Raw Data'!EC4</f>
        <v>264</v>
      </c>
      <c r="EE4" s="109">
        <f>'Raw Data'!ED4</f>
        <v>265</v>
      </c>
      <c r="EF4" s="109">
        <f>'Raw Data'!EE4</f>
        <v>266</v>
      </c>
      <c r="EG4" s="109">
        <f>'Raw Data'!EF4</f>
        <v>267</v>
      </c>
      <c r="EH4" s="109">
        <f>'Raw Data'!EG4</f>
        <v>268</v>
      </c>
      <c r="EI4" s="109">
        <f>'Raw Data'!EH4</f>
        <v>269</v>
      </c>
      <c r="EJ4" s="109">
        <f>'Raw Data'!EI4</f>
        <v>270</v>
      </c>
      <c r="EK4" s="109">
        <f>'Raw Data'!EJ4</f>
        <v>271</v>
      </c>
      <c r="EL4" s="109">
        <f>'Raw Data'!EK4</f>
        <v>272</v>
      </c>
      <c r="EM4" s="109">
        <f>'Raw Data'!EL4</f>
        <v>273</v>
      </c>
      <c r="EN4" s="109">
        <f>'Raw Data'!EM4</f>
        <v>274</v>
      </c>
      <c r="EO4" s="109">
        <f>'Raw Data'!EN4</f>
        <v>275</v>
      </c>
      <c r="EP4" s="109">
        <f>'Raw Data'!EO4</f>
        <v>276</v>
      </c>
      <c r="EQ4" s="109">
        <f>'Raw Data'!EP4</f>
        <v>277</v>
      </c>
      <c r="ER4" s="109">
        <f>'Raw Data'!EQ4</f>
        <v>278</v>
      </c>
      <c r="ES4" s="109">
        <f>'Raw Data'!ER4</f>
        <v>279</v>
      </c>
      <c r="ET4" s="109">
        <f>'Raw Data'!ES4</f>
        <v>280</v>
      </c>
      <c r="EU4" s="109">
        <f>'Raw Data'!ET4</f>
        <v>281</v>
      </c>
      <c r="EV4" s="109">
        <f>'Raw Data'!EU4</f>
        <v>282</v>
      </c>
      <c r="EW4" s="109">
        <f>'Raw Data'!EV4</f>
        <v>283</v>
      </c>
      <c r="EX4" s="109">
        <f>'Raw Data'!EW4</f>
        <v>284</v>
      </c>
      <c r="EY4" s="109">
        <f>'Raw Data'!EX4</f>
        <v>285</v>
      </c>
      <c r="EZ4" s="109">
        <f>'Raw Data'!EY4</f>
        <v>286</v>
      </c>
      <c r="FA4" s="109">
        <f>'Raw Data'!EZ4</f>
        <v>287</v>
      </c>
      <c r="FB4" s="109">
        <f>'Raw Data'!FA4</f>
        <v>288</v>
      </c>
      <c r="FC4" s="109">
        <f>'Raw Data'!FB4</f>
        <v>289</v>
      </c>
      <c r="FD4" s="109">
        <f>'Raw Data'!FC4</f>
        <v>290</v>
      </c>
      <c r="FE4" s="109">
        <f>'Raw Data'!FD4</f>
        <v>291</v>
      </c>
      <c r="FF4" s="109">
        <f>'Raw Data'!FE4</f>
        <v>292</v>
      </c>
      <c r="FG4" s="109">
        <f>'Raw Data'!FF4</f>
        <v>293</v>
      </c>
      <c r="FH4" s="109">
        <f>'Raw Data'!FG4</f>
        <v>294</v>
      </c>
      <c r="FI4" s="109">
        <f>'Raw Data'!FH4</f>
        <v>295</v>
      </c>
      <c r="FJ4" s="109">
        <f>'Raw Data'!FI4</f>
        <v>296</v>
      </c>
      <c r="FK4" s="109">
        <f>'Raw Data'!FJ4</f>
        <v>297</v>
      </c>
      <c r="FL4" s="109">
        <f>'Raw Data'!FK4</f>
        <v>298</v>
      </c>
      <c r="FM4" s="109">
        <f>'Raw Data'!FL4</f>
        <v>299</v>
      </c>
      <c r="FN4" s="109">
        <f>'Raw Data'!FM4</f>
        <v>300</v>
      </c>
      <c r="FO4" s="109">
        <f>'Raw Data'!FN4</f>
        <v>301</v>
      </c>
      <c r="FP4" s="109">
        <f>'Raw Data'!FO4</f>
        <v>302</v>
      </c>
      <c r="FQ4" s="109">
        <f>'Raw Data'!FP4</f>
        <v>303</v>
      </c>
      <c r="FR4" s="109">
        <f>'Raw Data'!FQ4</f>
        <v>304</v>
      </c>
      <c r="FS4" s="109">
        <f>'Raw Data'!FR4</f>
        <v>305</v>
      </c>
    </row>
    <row r="5" spans="1:175" x14ac:dyDescent="0.25">
      <c r="A5" t="s">
        <v>43</v>
      </c>
      <c r="C5" t="str">
        <f>IF(ISTEXT('Raw Data'!B211),'Raw Data'!B211,"")</f>
        <v/>
      </c>
      <c r="D5" t="str">
        <f>IF(ISTEXT('Raw Data'!C211),'Raw Data'!C211,"")</f>
        <v>Planting</v>
      </c>
      <c r="E5" t="str">
        <f>IF(ISTEXT('Raw Data'!D211),'Raw Data'!D211,"")</f>
        <v/>
      </c>
      <c r="F5" t="str">
        <f>IF(ISTEXT('Raw Data'!E211),'Raw Data'!E211,"")</f>
        <v/>
      </c>
      <c r="G5" t="str">
        <f>IF(ISTEXT('Raw Data'!F211),'Raw Data'!F211,"")</f>
        <v/>
      </c>
      <c r="H5" t="str">
        <f>IF(ISTEXT('Raw Data'!G211),'Raw Data'!G211,"")</f>
        <v/>
      </c>
      <c r="I5" t="str">
        <f>IF(ISTEXT('Raw Data'!H211),'Raw Data'!H211,"")</f>
        <v/>
      </c>
      <c r="J5" t="str">
        <f>IF(ISTEXT('Raw Data'!I211),'Raw Data'!I211,"")</f>
        <v/>
      </c>
      <c r="K5" t="str">
        <f>IF(ISTEXT('Raw Data'!J211),'Raw Data'!J211,"")</f>
        <v/>
      </c>
      <c r="L5" t="str">
        <f>IF(ISTEXT('Raw Data'!K211),'Raw Data'!K211,"")</f>
        <v/>
      </c>
      <c r="M5" t="str">
        <f>IF(ISTEXT('Raw Data'!L211),'Raw Data'!L211,"")</f>
        <v/>
      </c>
      <c r="N5" t="str">
        <f>IF(ISTEXT('Raw Data'!M211),'Raw Data'!M211,"")</f>
        <v>Emergence</v>
      </c>
      <c r="O5" t="str">
        <f>IF(ISTEXT('Raw Data'!N211),'Raw Data'!N211,"")</f>
        <v/>
      </c>
      <c r="P5" t="str">
        <f>IF(ISTEXT('Raw Data'!O211),'Raw Data'!O211,"")</f>
        <v/>
      </c>
      <c r="Q5" t="str">
        <f>IF(ISTEXT('Raw Data'!P211),'Raw Data'!P211,"")</f>
        <v/>
      </c>
      <c r="R5" t="str">
        <f>IF(ISTEXT('Raw Data'!Q211),'Raw Data'!Q211,"")</f>
        <v/>
      </c>
      <c r="S5" t="str">
        <f>IF(ISTEXT('Raw Data'!R211),'Raw Data'!R211,"")</f>
        <v/>
      </c>
      <c r="T5" t="str">
        <f>IF(ISTEXT('Raw Data'!S211),'Raw Data'!S211,"")</f>
        <v/>
      </c>
      <c r="U5" t="str">
        <f>IF(ISTEXT('Raw Data'!T211),'Raw Data'!T211,"")</f>
        <v/>
      </c>
      <c r="V5" t="str">
        <f>IF(ISTEXT('Raw Data'!U211),'Raw Data'!U211,"")</f>
        <v/>
      </c>
      <c r="W5" t="str">
        <f>IF(ISTEXT('Raw Data'!V211),'Raw Data'!V211,"")</f>
        <v/>
      </c>
      <c r="X5" t="str">
        <f>IF(ISTEXT('Raw Data'!W211),'Raw Data'!W211,"")</f>
        <v>V2/V3</v>
      </c>
      <c r="Y5" t="str">
        <f>IF(ISTEXT('Raw Data'!X211),'Raw Data'!X211,"")</f>
        <v/>
      </c>
      <c r="Z5" t="str">
        <f>IF(ISTEXT('Raw Data'!Y211),'Raw Data'!Y211,"")</f>
        <v/>
      </c>
      <c r="AA5" t="str">
        <f>IF(ISTEXT('Raw Data'!Z211),'Raw Data'!Z211,"")</f>
        <v/>
      </c>
      <c r="AB5" t="str">
        <f>IF(ISTEXT('Raw Data'!AA211),'Raw Data'!AA211,"")</f>
        <v/>
      </c>
      <c r="AC5" t="str">
        <f>IF(ISTEXT('Raw Data'!AB211),'Raw Data'!AB211,"")</f>
        <v/>
      </c>
      <c r="AD5" t="str">
        <f>IF(ISTEXT('Raw Data'!AC211),'Raw Data'!AC211,"")</f>
        <v/>
      </c>
      <c r="AE5" t="str">
        <f>IF(ISTEXT('Raw Data'!AD211),'Raw Data'!AD211,"")</f>
        <v/>
      </c>
      <c r="AF5" t="str">
        <f>IF(ISTEXT('Raw Data'!AE211),'Raw Data'!AE211,"")</f>
        <v>V4/V5</v>
      </c>
      <c r="AG5" t="str">
        <f>IF(ISTEXT('Raw Data'!AF211),'Raw Data'!AF211,"")</f>
        <v/>
      </c>
      <c r="AH5" t="str">
        <f>IF(ISTEXT('Raw Data'!AG211),'Raw Data'!AG211,"")</f>
        <v/>
      </c>
      <c r="AI5" t="str">
        <f>IF(ISTEXT('Raw Data'!AH211),'Raw Data'!AH211,"")</f>
        <v/>
      </c>
      <c r="AJ5" t="str">
        <f>IF(ISTEXT('Raw Data'!AI211),'Raw Data'!AI211,"")</f>
        <v/>
      </c>
      <c r="AK5" t="str">
        <f>IF(ISTEXT('Raw Data'!AJ211),'Raw Data'!AJ211,"")</f>
        <v/>
      </c>
      <c r="AL5" t="str">
        <f>IF(ISTEXT('Raw Data'!AK211),'Raw Data'!AK211,"")</f>
        <v>V5/V6</v>
      </c>
      <c r="AM5" t="str">
        <f>IF(ISTEXT('Raw Data'!AL211),'Raw Data'!AL211,"")</f>
        <v/>
      </c>
      <c r="AN5" t="str">
        <f>IF(ISTEXT('Raw Data'!AM211),'Raw Data'!AM211,"")</f>
        <v/>
      </c>
      <c r="AO5" t="str">
        <f>IF(ISTEXT('Raw Data'!AN211),'Raw Data'!AN211,"")</f>
        <v/>
      </c>
      <c r="AP5" t="str">
        <f>IF(ISTEXT('Raw Data'!AO211),'Raw Data'!AO211,"")</f>
        <v/>
      </c>
      <c r="AQ5" t="str">
        <f>IF(ISTEXT('Raw Data'!AP211),'Raw Data'!AP211,"")</f>
        <v/>
      </c>
      <c r="AR5" t="str">
        <f>IF(ISTEXT('Raw Data'!AQ211),'Raw Data'!AQ211,"")</f>
        <v/>
      </c>
      <c r="AS5" t="str">
        <f>IF(ISTEXT('Raw Data'!AR211),'Raw Data'!AR211,"")</f>
        <v>V7</v>
      </c>
      <c r="AT5" t="str">
        <f>IF(ISTEXT('Raw Data'!AS211),'Raw Data'!AS211,"")</f>
        <v/>
      </c>
      <c r="AU5" t="str">
        <f>IF(ISTEXT('Raw Data'!AT211),'Raw Data'!AT211,"")</f>
        <v/>
      </c>
      <c r="AV5" t="str">
        <f>IF(ISTEXT('Raw Data'!AU211),'Raw Data'!AU211,"")</f>
        <v/>
      </c>
      <c r="AW5" t="str">
        <f>IF(ISTEXT('Raw Data'!AV211),'Raw Data'!AV211,"")</f>
        <v/>
      </c>
      <c r="AX5" t="str">
        <f>IF(ISTEXT('Raw Data'!AW211),'Raw Data'!AW211,"")</f>
        <v/>
      </c>
      <c r="AY5" t="str">
        <f>IF(ISTEXT('Raw Data'!AX211),'Raw Data'!AX211,"")</f>
        <v/>
      </c>
      <c r="AZ5" t="str">
        <f>IF(ISTEXT('Raw Data'!AY211),'Raw Data'!AY211,"")</f>
        <v>V8</v>
      </c>
      <c r="BA5" t="str">
        <f>IF(ISTEXT('Raw Data'!AZ211),'Raw Data'!AZ211,"")</f>
        <v/>
      </c>
      <c r="BB5" t="str">
        <f>IF(ISTEXT('Raw Data'!BA211),'Raw Data'!BA211,"")</f>
        <v/>
      </c>
      <c r="BC5" t="str">
        <f>IF(ISTEXT('Raw Data'!BB211),'Raw Data'!BB211,"")</f>
        <v/>
      </c>
      <c r="BD5" t="str">
        <f>IF(ISTEXT('Raw Data'!BC211),'Raw Data'!BC211,"")</f>
        <v/>
      </c>
      <c r="BE5" t="str">
        <f>IF(ISTEXT('Raw Data'!BD211),'Raw Data'!BD211,"")</f>
        <v/>
      </c>
      <c r="BF5" t="str">
        <f>IF(ISTEXT('Raw Data'!BE211),'Raw Data'!BE211,"")</f>
        <v/>
      </c>
      <c r="BG5" t="str">
        <f>IF(ISTEXT('Raw Data'!BF211),'Raw Data'!BF211,"")</f>
        <v>V9/V10</v>
      </c>
      <c r="BH5" t="str">
        <f>IF(ISTEXT('Raw Data'!BG211),'Raw Data'!BG211,"")</f>
        <v/>
      </c>
      <c r="BI5" t="str">
        <f>IF(ISTEXT('Raw Data'!BH211),'Raw Data'!BH211,"")</f>
        <v/>
      </c>
      <c r="BJ5" t="str">
        <f>IF(ISTEXT('Raw Data'!BI211),'Raw Data'!BI211,"")</f>
        <v/>
      </c>
      <c r="BK5" t="str">
        <f>IF(ISTEXT('Raw Data'!BJ211),'Raw Data'!BJ211,"")</f>
        <v/>
      </c>
      <c r="BL5" t="str">
        <f>IF(ISTEXT('Raw Data'!BK211),'Raw Data'!BK211,"")</f>
        <v/>
      </c>
      <c r="BM5" t="str">
        <f>IF(ISTEXT('Raw Data'!BL211),'Raw Data'!BL211,"")</f>
        <v/>
      </c>
      <c r="BN5" t="str">
        <f>IF(ISTEXT('Raw Data'!BM211),'Raw Data'!BM211,"")</f>
        <v>V12/V15</v>
      </c>
      <c r="BO5" t="str">
        <f>IF(ISTEXT('Raw Data'!BN211),'Raw Data'!BN211,"")</f>
        <v/>
      </c>
      <c r="BP5" t="str">
        <f>IF(ISTEXT('Raw Data'!BO211),'Raw Data'!BO211,"")</f>
        <v/>
      </c>
      <c r="BQ5" t="str">
        <f>IF(ISTEXT('Raw Data'!BP211),'Raw Data'!BP211,"")</f>
        <v/>
      </c>
      <c r="BR5" t="str">
        <f>IF(ISTEXT('Raw Data'!BQ211),'Raw Data'!BQ211,"")</f>
        <v/>
      </c>
      <c r="BS5" t="str">
        <f>IF(ISTEXT('Raw Data'!BR211),'Raw Data'!BR211,"")</f>
        <v/>
      </c>
      <c r="BT5" t="str">
        <f>IF(ISTEXT('Raw Data'!BS211),'Raw Data'!BS211,"")</f>
        <v/>
      </c>
      <c r="BU5" t="str">
        <f>IF(ISTEXT('Raw Data'!BT211),'Raw Data'!BT211,"")</f>
        <v>V14/V17</v>
      </c>
      <c r="BV5" t="str">
        <f>IF(ISTEXT('Raw Data'!BU211),'Raw Data'!BU211,"")</f>
        <v/>
      </c>
      <c r="BW5" t="str">
        <f>IF(ISTEXT('Raw Data'!BV211),'Raw Data'!BV211,"")</f>
        <v/>
      </c>
      <c r="BX5" t="str">
        <f>IF(ISTEXT('Raw Data'!BW211),'Raw Data'!BW211,"")</f>
        <v>V16/VT</v>
      </c>
      <c r="BY5" t="str">
        <f>IF(ISTEXT('Raw Data'!BX211),'Raw Data'!BX211,"")</f>
        <v/>
      </c>
      <c r="BZ5" t="str">
        <f>IF(ISTEXT('Raw Data'!BY211),'Raw Data'!BY211,"")</f>
        <v/>
      </c>
      <c r="CA5" t="str">
        <f>IF(ISTEXT('Raw Data'!BZ211),'Raw Data'!BZ211,"")</f>
        <v/>
      </c>
      <c r="CB5" t="str">
        <f>IF(ISTEXT('Raw Data'!CA211),'Raw Data'!CA211,"")</f>
        <v>V18/R1</v>
      </c>
      <c r="CC5" t="str">
        <f>IF(ISTEXT('Raw Data'!CB211),'Raw Data'!CB211,"")</f>
        <v/>
      </c>
      <c r="CD5" t="str">
        <f>IF(ISTEXT('Raw Data'!CC211),'Raw Data'!CC211,"")</f>
        <v/>
      </c>
      <c r="CE5" t="str">
        <f>IF(ISTEXT('Raw Data'!CD211),'Raw Data'!CD211,"")</f>
        <v>R1</v>
      </c>
      <c r="CF5" t="str">
        <f>IF(ISTEXT('Raw Data'!CE211),'Raw Data'!CE211,"")</f>
        <v/>
      </c>
      <c r="CG5" t="str">
        <f>IF(ISTEXT('Raw Data'!CF211),'Raw Data'!CF211,"")</f>
        <v/>
      </c>
      <c r="CH5" t="str">
        <f>IF(ISTEXT('Raw Data'!CG211),'Raw Data'!CG211,"")</f>
        <v/>
      </c>
      <c r="CI5" t="str">
        <f>IF(ISTEXT('Raw Data'!CH211),'Raw Data'!CH211,"")</f>
        <v>R1/R2</v>
      </c>
      <c r="CJ5" t="str">
        <f>IF(ISTEXT('Raw Data'!CI211),'Raw Data'!CI211,"")</f>
        <v/>
      </c>
      <c r="CK5" t="str">
        <f>IF(ISTEXT('Raw Data'!CJ211),'Raw Data'!CJ211,"")</f>
        <v/>
      </c>
      <c r="CL5" t="str">
        <f>IF(ISTEXT('Raw Data'!CK211),'Raw Data'!CK211,"")</f>
        <v>R1/R2</v>
      </c>
      <c r="CM5" t="str">
        <f>IF(ISTEXT('Raw Data'!CL211),'Raw Data'!CL211,"")</f>
        <v/>
      </c>
      <c r="CN5" t="str">
        <f>IF(ISTEXT('Raw Data'!CM211),'Raw Data'!CM211,"")</f>
        <v/>
      </c>
      <c r="CO5" t="str">
        <f>IF(ISTEXT('Raw Data'!CN211),'Raw Data'!CN211,"")</f>
        <v/>
      </c>
      <c r="CP5" t="str">
        <f>IF(ISTEXT('Raw Data'!CO211),'Raw Data'!CO211,"")</f>
        <v>R2/R3</v>
      </c>
      <c r="CQ5" t="str">
        <f>IF(ISTEXT('Raw Data'!CP211),'Raw Data'!CP211,"")</f>
        <v/>
      </c>
      <c r="CR5" t="str">
        <f>IF(ISTEXT('Raw Data'!CQ211),'Raw Data'!CQ211,"")</f>
        <v>R2/R3</v>
      </c>
      <c r="CS5" t="str">
        <f>IF(ISTEXT('Raw Data'!CR211),'Raw Data'!CR211,"")</f>
        <v/>
      </c>
      <c r="CT5" t="str">
        <f>IF(ISTEXT('Raw Data'!CS211),'Raw Data'!CS211,"")</f>
        <v/>
      </c>
      <c r="CU5" t="str">
        <f>IF(ISTEXT('Raw Data'!CT211),'Raw Data'!CT211,"")</f>
        <v/>
      </c>
      <c r="CV5" t="str">
        <f>IF(ISTEXT('Raw Data'!CU211),'Raw Data'!CU211,"")</f>
        <v/>
      </c>
      <c r="CW5" t="str">
        <f>IF(ISTEXT('Raw Data'!CV211),'Raw Data'!CV211,"")</f>
        <v>R3</v>
      </c>
      <c r="CX5" t="str">
        <f>IF(ISTEXT('Raw Data'!CW211),'Raw Data'!CW211,"")</f>
        <v/>
      </c>
      <c r="CY5" t="str">
        <f>IF(ISTEXT('Raw Data'!CX211),'Raw Data'!CX211,"")</f>
        <v/>
      </c>
      <c r="CZ5" t="str">
        <f>IF(ISTEXT('Raw Data'!CY211),'Raw Data'!CY211,"")</f>
        <v/>
      </c>
      <c r="DA5" t="str">
        <f>IF(ISTEXT('Raw Data'!CZ211),'Raw Data'!CZ211,"")</f>
        <v/>
      </c>
      <c r="DB5" t="str">
        <f>IF(ISTEXT('Raw Data'!DA211),'Raw Data'!DA211,"")</f>
        <v/>
      </c>
      <c r="DC5" t="str">
        <f>IF(ISTEXT('Raw Data'!DB211),'Raw Data'!DB211,"")</f>
        <v/>
      </c>
      <c r="DD5" t="str">
        <f>IF(ISTEXT('Raw Data'!DC211),'Raw Data'!DC211,"")</f>
        <v>R4/R3</v>
      </c>
      <c r="DE5" t="str">
        <f>IF(ISTEXT('Raw Data'!DD211),'Raw Data'!DD211,"")</f>
        <v/>
      </c>
      <c r="DF5" t="str">
        <f>IF(ISTEXT('Raw Data'!DE211),'Raw Data'!DE211,"")</f>
        <v/>
      </c>
      <c r="DG5" t="str">
        <f>IF(ISTEXT('Raw Data'!DF211),'Raw Data'!DF211,"")</f>
        <v/>
      </c>
      <c r="DH5" t="str">
        <f>IF(ISTEXT('Raw Data'!DG211),'Raw Data'!DG211,"")</f>
        <v/>
      </c>
      <c r="DI5" t="str">
        <f>IF(ISTEXT('Raw Data'!DH211),'Raw Data'!DH211,"")</f>
        <v/>
      </c>
      <c r="DJ5" t="str">
        <f>IF(ISTEXT('Raw Data'!DI211),'Raw Data'!DI211,"")</f>
        <v/>
      </c>
      <c r="DK5" t="str">
        <f>IF(ISTEXT('Raw Data'!DJ211),'Raw Data'!DJ211,"")</f>
        <v/>
      </c>
      <c r="DL5" t="str">
        <f>IF(ISTEXT('Raw Data'!DK211),'Raw Data'!DK211,"")</f>
        <v>R4/R5</v>
      </c>
      <c r="DM5" t="str">
        <f>IF(ISTEXT('Raw Data'!DL211),'Raw Data'!DL211,"")</f>
        <v/>
      </c>
      <c r="DN5" t="str">
        <f>IF(ISTEXT('Raw Data'!DM211),'Raw Data'!DM211,"")</f>
        <v/>
      </c>
      <c r="DO5" t="str">
        <f>IF(ISTEXT('Raw Data'!DN211),'Raw Data'!DN211,"")</f>
        <v/>
      </c>
      <c r="DP5" t="str">
        <f>IF(ISTEXT('Raw Data'!DO211),'Raw Data'!DO211,"")</f>
        <v/>
      </c>
      <c r="DQ5" t="str">
        <f>IF(ISTEXT('Raw Data'!DP211),'Raw Data'!DP211,"")</f>
        <v/>
      </c>
      <c r="DR5" t="str">
        <f>IF(ISTEXT('Raw Data'!DQ211),'Raw Data'!DQ211,"")</f>
        <v>R4/R5</v>
      </c>
      <c r="DS5" t="str">
        <f>IF(ISTEXT('Raw Data'!DR211),'Raw Data'!DR211,"")</f>
        <v/>
      </c>
      <c r="DT5" t="str">
        <f>IF(ISTEXT('Raw Data'!DS211),'Raw Data'!DS211,"")</f>
        <v/>
      </c>
      <c r="DU5" t="str">
        <f>IF(ISTEXT('Raw Data'!DT211),'Raw Data'!DT211,"")</f>
        <v/>
      </c>
      <c r="DV5" t="str">
        <f>IF(ISTEXT('Raw Data'!DU211),'Raw Data'!DU211,"")</f>
        <v/>
      </c>
      <c r="DW5" t="str">
        <f>IF(ISTEXT('Raw Data'!DV211),'Raw Data'!DV211,"")</f>
        <v/>
      </c>
      <c r="DX5" t="str">
        <f>IF(ISTEXT('Raw Data'!DW211),'Raw Data'!DW211,"")</f>
        <v/>
      </c>
      <c r="DY5" t="str">
        <f>IF(ISTEXT('Raw Data'!DX211),'Raw Data'!DX211,"")</f>
        <v/>
      </c>
      <c r="DZ5" t="str">
        <f>IF(ISTEXT('Raw Data'!DY211),'Raw Data'!DY211,"")</f>
        <v/>
      </c>
      <c r="EA5" t="str">
        <f>IF(ISTEXT('Raw Data'!DZ211),'Raw Data'!DZ211,"")</f>
        <v>R5/R6</v>
      </c>
      <c r="EB5" t="str">
        <f>IF(ISTEXT('Raw Data'!EA211),'Raw Data'!EA211,"")</f>
        <v/>
      </c>
      <c r="EC5" t="str">
        <f>IF(ISTEXT('Raw Data'!EB211),'Raw Data'!EB211,"")</f>
        <v/>
      </c>
      <c r="ED5" t="str">
        <f>IF(ISTEXT('Raw Data'!EC211),'Raw Data'!EC211,"")</f>
        <v/>
      </c>
      <c r="EE5" t="str">
        <f>IF(ISTEXT('Raw Data'!ED211),'Raw Data'!ED211,"")</f>
        <v/>
      </c>
      <c r="EF5" t="str">
        <f>IF(ISTEXT('Raw Data'!EE211),'Raw Data'!EE211,"")</f>
        <v/>
      </c>
      <c r="EG5" t="str">
        <f>IF(ISTEXT('Raw Data'!EF211),'Raw Data'!EF211,"")</f>
        <v/>
      </c>
      <c r="EH5" t="str">
        <f>IF(ISTEXT('Raw Data'!EG211),'Raw Data'!EG211,"")</f>
        <v/>
      </c>
      <c r="EI5" t="str">
        <f>IF(ISTEXT('Raw Data'!EH211),'Raw Data'!EH211,"")</f>
        <v/>
      </c>
      <c r="EJ5" t="str">
        <f>IF(ISTEXT('Raw Data'!EI211),'Raw Data'!EI211,"")</f>
        <v/>
      </c>
      <c r="EK5" t="str">
        <f>IF(ISTEXT('Raw Data'!EJ211),'Raw Data'!EJ211,"")</f>
        <v/>
      </c>
      <c r="EL5" t="str">
        <f>IF(ISTEXT('Raw Data'!EK211),'Raw Data'!EK211,"")</f>
        <v/>
      </c>
      <c r="EM5" t="str">
        <f>IF(ISTEXT('Raw Data'!EL211),'Raw Data'!EL211,"")</f>
        <v/>
      </c>
      <c r="EN5" t="str">
        <f>IF(ISTEXT('Raw Data'!EM211),'Raw Data'!EM211,"")</f>
        <v/>
      </c>
      <c r="EO5" t="str">
        <f>IF(ISTEXT('Raw Data'!EN211),'Raw Data'!EN211,"")</f>
        <v/>
      </c>
      <c r="EP5" t="str">
        <f>IF(ISTEXT('Raw Data'!EO211),'Raw Data'!EO211,"")</f>
        <v/>
      </c>
      <c r="EQ5" t="str">
        <f>IF(ISTEXT('Raw Data'!EP211),'Raw Data'!EP211,"")</f>
        <v/>
      </c>
      <c r="ER5" t="str">
        <f>IF(ISTEXT('Raw Data'!EQ211),'Raw Data'!EQ211,"")</f>
        <v/>
      </c>
      <c r="ES5" t="str">
        <f>IF(ISTEXT('Raw Data'!ER211),'Raw Data'!ER211,"")</f>
        <v/>
      </c>
      <c r="ET5" t="str">
        <f>IF(ISTEXT('Raw Data'!ES211),'Raw Data'!ES211,"")</f>
        <v/>
      </c>
      <c r="EU5" t="str">
        <f>IF(ISTEXT('Raw Data'!ET211),'Raw Data'!ET211,"")</f>
        <v/>
      </c>
      <c r="EV5" t="str">
        <f>IF(ISTEXT('Raw Data'!EU211),'Raw Data'!EU211,"")</f>
        <v/>
      </c>
      <c r="EW5" t="str">
        <f>IF(ISTEXT('Raw Data'!EV211),'Raw Data'!EV211,"")</f>
        <v/>
      </c>
      <c r="EX5" t="str">
        <f>IF(ISTEXT('Raw Data'!EW211),'Raw Data'!EW211,"")</f>
        <v/>
      </c>
      <c r="EY5" t="str">
        <f>IF(ISTEXT('Raw Data'!EX211),'Raw Data'!EX211,"")</f>
        <v/>
      </c>
      <c r="EZ5" t="str">
        <f>IF(ISTEXT('Raw Data'!EY211),'Raw Data'!EY211,"")</f>
        <v/>
      </c>
      <c r="FA5" t="str">
        <f>IF(ISTEXT('Raw Data'!EZ211),'Raw Data'!EZ211,"")</f>
        <v/>
      </c>
      <c r="FB5" t="str">
        <f>IF(ISTEXT('Raw Data'!FA211),'Raw Data'!FA211,"")</f>
        <v/>
      </c>
      <c r="FC5" t="str">
        <f>IF(ISTEXT('Raw Data'!FB211),'Raw Data'!FB211,"")</f>
        <v/>
      </c>
      <c r="FD5" t="str">
        <f>IF(ISTEXT('Raw Data'!FC211),'Raw Data'!FC211,"")</f>
        <v/>
      </c>
      <c r="FE5" t="str">
        <f>IF(ISTEXT('Raw Data'!FD211),'Raw Data'!FD211,"")</f>
        <v/>
      </c>
      <c r="FF5" t="str">
        <f>IF(ISTEXT('Raw Data'!FE211),'Raw Data'!FE211,"")</f>
        <v/>
      </c>
      <c r="FG5" t="str">
        <f>IF(ISTEXT('Raw Data'!FF211),'Raw Data'!FF211,"")</f>
        <v/>
      </c>
      <c r="FH5" t="str">
        <f>IF(ISTEXT('Raw Data'!FG211),'Raw Data'!FG211,"")</f>
        <v/>
      </c>
      <c r="FI5" t="str">
        <f>IF(ISTEXT('Raw Data'!FH211),'Raw Data'!FH211,"")</f>
        <v/>
      </c>
      <c r="FJ5" t="str">
        <f>IF(ISTEXT('Raw Data'!FI211),'Raw Data'!FI211,"")</f>
        <v/>
      </c>
      <c r="FK5" t="str">
        <f>IF(ISTEXT('Raw Data'!FJ211),'Raw Data'!FJ211,"")</f>
        <v/>
      </c>
      <c r="FL5" t="str">
        <f>IF(ISTEXT('Raw Data'!FK211),'Raw Data'!FK211,"")</f>
        <v/>
      </c>
      <c r="FM5" t="str">
        <f>IF(ISTEXT('Raw Data'!FL211),'Raw Data'!FL211,"")</f>
        <v/>
      </c>
      <c r="FN5" t="str">
        <f>IF(ISTEXT('Raw Data'!FM211),'Raw Data'!FM211,"")</f>
        <v/>
      </c>
      <c r="FO5" t="str">
        <f>IF(ISTEXT('Raw Data'!FN211),'Raw Data'!FN211,"")</f>
        <v/>
      </c>
      <c r="FP5" t="str">
        <f>IF(ISTEXT('Raw Data'!FO211),'Raw Data'!FO211,"")</f>
        <v/>
      </c>
      <c r="FQ5" t="str">
        <f>IF(ISTEXT('Raw Data'!FP211),'Raw Data'!FP211,"")</f>
        <v/>
      </c>
      <c r="FR5" t="str">
        <f>IF(ISTEXT('Raw Data'!FQ211),'Raw Data'!FQ211,"")</f>
        <v/>
      </c>
      <c r="FS5" t="str">
        <f>IF(ISTEXT('Raw Data'!FR211),'Raw Data'!FR211,"")</f>
        <v/>
      </c>
    </row>
    <row r="6" spans="1:175" x14ac:dyDescent="0.25">
      <c r="A6" s="5" t="s">
        <v>5</v>
      </c>
      <c r="B6" s="8" t="s">
        <v>8</v>
      </c>
      <c r="C6" s="5">
        <f>'Raw Data'!B5</f>
        <v>80</v>
      </c>
      <c r="D6" s="5">
        <f>'Raw Data'!C5</f>
        <v>80</v>
      </c>
      <c r="E6" s="5">
        <f>'Raw Data'!D5</f>
        <v>80</v>
      </c>
      <c r="F6" s="5">
        <f>'Raw Data'!E5</f>
        <v>80</v>
      </c>
      <c r="G6" s="5">
        <f>'Raw Data'!F5</f>
        <v>80</v>
      </c>
      <c r="H6" s="5">
        <f>'Raw Data'!G5</f>
        <v>80</v>
      </c>
      <c r="I6" s="5">
        <f>'Raw Data'!H5</f>
        <v>80</v>
      </c>
      <c r="J6" s="5">
        <f>'Raw Data'!I5</f>
        <v>80</v>
      </c>
      <c r="K6" s="5">
        <f>'Raw Data'!J5</f>
        <v>80</v>
      </c>
      <c r="L6" s="5">
        <f>'Raw Data'!K5</f>
        <v>80</v>
      </c>
      <c r="M6" s="5">
        <f>'Raw Data'!L5</f>
        <v>90</v>
      </c>
      <c r="N6" s="5">
        <f>'Raw Data'!M5</f>
        <v>100</v>
      </c>
      <c r="O6" s="5">
        <f>'Raw Data'!N5</f>
        <v>110</v>
      </c>
      <c r="P6" s="5">
        <f>'Raw Data'!O5</f>
        <v>120</v>
      </c>
      <c r="Q6" s="5">
        <f>'Raw Data'!P5</f>
        <v>130</v>
      </c>
      <c r="R6" s="5">
        <f>'Raw Data'!Q5</f>
        <v>140</v>
      </c>
      <c r="S6" s="5">
        <f>'Raw Data'!R5</f>
        <v>150</v>
      </c>
      <c r="T6" s="5">
        <f>'Raw Data'!S5</f>
        <v>160</v>
      </c>
      <c r="U6" s="5">
        <f>'Raw Data'!T5</f>
        <v>170</v>
      </c>
      <c r="V6" s="5">
        <f>'Raw Data'!U5</f>
        <v>180</v>
      </c>
      <c r="W6" s="5">
        <f>'Raw Data'!V5</f>
        <v>190</v>
      </c>
      <c r="X6" s="5">
        <f>'Raw Data'!W5</f>
        <v>200</v>
      </c>
      <c r="Y6" s="5">
        <f>'Raw Data'!X5</f>
        <v>210</v>
      </c>
      <c r="Z6" s="5">
        <f>'Raw Data'!Y5</f>
        <v>220</v>
      </c>
      <c r="AA6" s="5">
        <f>'Raw Data'!Z5</f>
        <v>230</v>
      </c>
      <c r="AB6" s="5">
        <f>'Raw Data'!AA5</f>
        <v>240</v>
      </c>
      <c r="AC6" s="5">
        <f>'Raw Data'!AB5</f>
        <v>250</v>
      </c>
      <c r="AD6" s="5">
        <f>'Raw Data'!AC5</f>
        <v>260</v>
      </c>
      <c r="AE6" s="5">
        <f>'Raw Data'!AD5</f>
        <v>275</v>
      </c>
      <c r="AF6" s="5">
        <f>'Raw Data'!AE5</f>
        <v>290</v>
      </c>
      <c r="AG6" s="5">
        <f>'Raw Data'!AF5</f>
        <v>305</v>
      </c>
      <c r="AH6" s="5">
        <f>'Raw Data'!AG5</f>
        <v>320</v>
      </c>
      <c r="AI6" s="5">
        <f>'Raw Data'!AH5</f>
        <v>335</v>
      </c>
      <c r="AJ6" s="5">
        <f>'Raw Data'!AI5</f>
        <v>350</v>
      </c>
      <c r="AK6" s="5">
        <f>'Raw Data'!AJ5</f>
        <v>365</v>
      </c>
      <c r="AL6" s="5">
        <f>'Raw Data'!AK5</f>
        <v>380</v>
      </c>
      <c r="AM6" s="5">
        <f>'Raw Data'!AL5</f>
        <v>395</v>
      </c>
      <c r="AN6" s="5">
        <f>'Raw Data'!AM5</f>
        <v>410</v>
      </c>
      <c r="AO6" s="5">
        <f>'Raw Data'!AN5</f>
        <v>425</v>
      </c>
      <c r="AP6" s="5">
        <f>'Raw Data'!AO5</f>
        <v>440</v>
      </c>
      <c r="AQ6" s="5">
        <f>'Raw Data'!AP5</f>
        <v>455</v>
      </c>
      <c r="AR6" s="5">
        <f>'Raw Data'!AQ5</f>
        <v>470</v>
      </c>
      <c r="AS6" s="5">
        <f>'Raw Data'!AR5</f>
        <v>485</v>
      </c>
      <c r="AT6" s="5">
        <f>'Raw Data'!AS5</f>
        <v>500</v>
      </c>
      <c r="AU6" s="5">
        <f>'Raw Data'!AT5</f>
        <v>520</v>
      </c>
      <c r="AV6" s="5">
        <f>'Raw Data'!AU5</f>
        <v>540</v>
      </c>
      <c r="AW6" s="5">
        <f>'Raw Data'!AV5</f>
        <v>560</v>
      </c>
      <c r="AX6" s="5">
        <f>'Raw Data'!AW5</f>
        <v>580</v>
      </c>
      <c r="AY6" s="5">
        <f>'Raw Data'!AX5</f>
        <v>600</v>
      </c>
      <c r="AZ6" s="5">
        <f>'Raw Data'!AY5</f>
        <v>620</v>
      </c>
      <c r="BA6" s="5">
        <f>'Raw Data'!AZ5</f>
        <v>640</v>
      </c>
      <c r="BB6" s="5">
        <f>'Raw Data'!BA5</f>
        <v>660</v>
      </c>
      <c r="BC6" s="5">
        <f>'Raw Data'!BB5</f>
        <v>680</v>
      </c>
      <c r="BD6" s="5">
        <f>'Raw Data'!BC5</f>
        <v>700</v>
      </c>
      <c r="BE6" s="5">
        <f>'Raw Data'!BD5</f>
        <v>720</v>
      </c>
      <c r="BF6" s="5">
        <f>'Raw Data'!BE5</f>
        <v>740</v>
      </c>
      <c r="BG6" s="5">
        <f>'Raw Data'!BF5</f>
        <v>760</v>
      </c>
      <c r="BH6" s="5">
        <f>'Raw Data'!BG5</f>
        <v>780</v>
      </c>
      <c r="BI6" s="5">
        <f>'Raw Data'!BH5</f>
        <v>800</v>
      </c>
      <c r="BJ6" s="5">
        <f>'Raw Data'!BI5</f>
        <v>820</v>
      </c>
      <c r="BK6" s="5">
        <f>'Raw Data'!BJ5</f>
        <v>840</v>
      </c>
      <c r="BL6" s="5">
        <f>'Raw Data'!BK5</f>
        <v>860</v>
      </c>
      <c r="BM6" s="5">
        <f>'Raw Data'!BL5</f>
        <v>880</v>
      </c>
      <c r="BN6" s="5">
        <f>'Raw Data'!BM5</f>
        <v>900</v>
      </c>
      <c r="BO6" s="5">
        <f>'Raw Data'!BN5</f>
        <v>910</v>
      </c>
      <c r="BP6" s="5">
        <f>'Raw Data'!BO5</f>
        <v>920</v>
      </c>
      <c r="BQ6" s="5">
        <f>'Raw Data'!BP5</f>
        <v>930</v>
      </c>
      <c r="BR6" s="5">
        <f>'Raw Data'!BQ5</f>
        <v>940</v>
      </c>
      <c r="BS6" s="5">
        <f>'Raw Data'!BR5</f>
        <v>950</v>
      </c>
      <c r="BT6" s="5">
        <f>'Raw Data'!BS5</f>
        <v>955</v>
      </c>
      <c r="BU6" s="5">
        <f>'Raw Data'!BT5</f>
        <v>960</v>
      </c>
      <c r="BV6" s="5">
        <f>'Raw Data'!BU5</f>
        <v>965</v>
      </c>
      <c r="BW6" s="5">
        <f>'Raw Data'!BV5</f>
        <v>970</v>
      </c>
      <c r="BX6" s="5">
        <f>'Raw Data'!BW5</f>
        <v>975</v>
      </c>
      <c r="BY6" s="5">
        <f>'Raw Data'!BX5</f>
        <v>980</v>
      </c>
      <c r="BZ6" s="5">
        <f>'Raw Data'!BY5</f>
        <v>985</v>
      </c>
      <c r="CA6" s="5">
        <f>'Raw Data'!BZ5</f>
        <v>990</v>
      </c>
      <c r="CB6" s="5">
        <f>'Raw Data'!CA5</f>
        <v>995</v>
      </c>
      <c r="CC6" s="5">
        <f>'Raw Data'!CB5</f>
        <v>1000</v>
      </c>
      <c r="CD6" s="5">
        <f>'Raw Data'!CC5</f>
        <v>1005</v>
      </c>
      <c r="CE6" s="5">
        <f>'Raw Data'!CD5</f>
        <v>1010</v>
      </c>
      <c r="CF6" s="5">
        <f>'Raw Data'!CE5</f>
        <v>1015</v>
      </c>
      <c r="CG6" s="5">
        <f>'Raw Data'!CF5</f>
        <v>1020</v>
      </c>
      <c r="CH6" s="5">
        <f>'Raw Data'!CG5</f>
        <v>1025</v>
      </c>
      <c r="CI6" s="5">
        <f>'Raw Data'!CH5</f>
        <v>1030</v>
      </c>
      <c r="CJ6" s="5">
        <f>'Raw Data'!CI5</f>
        <v>1035</v>
      </c>
      <c r="CK6" s="5">
        <f>'Raw Data'!CJ5</f>
        <v>1040</v>
      </c>
      <c r="CL6" s="5">
        <f>'Raw Data'!CK5</f>
        <v>1045</v>
      </c>
      <c r="CM6" s="5">
        <f>'Raw Data'!CL5</f>
        <v>1050</v>
      </c>
      <c r="CN6" s="5">
        <f>'Raw Data'!CM5</f>
        <v>1050</v>
      </c>
      <c r="CO6" s="5">
        <f>'Raw Data'!CN5</f>
        <v>1050</v>
      </c>
      <c r="CP6" s="5">
        <f>'Raw Data'!CO5</f>
        <v>1050</v>
      </c>
      <c r="CQ6" s="5">
        <f>'Raw Data'!CP5</f>
        <v>1050</v>
      </c>
      <c r="CR6" s="5">
        <f>'Raw Data'!CQ5</f>
        <v>1050</v>
      </c>
      <c r="CS6" s="5">
        <f>'Raw Data'!CR5</f>
        <v>1050</v>
      </c>
      <c r="CT6" s="5">
        <f>'Raw Data'!CS5</f>
        <v>1050</v>
      </c>
      <c r="CU6" s="5">
        <f>'Raw Data'!CT5</f>
        <v>1050</v>
      </c>
      <c r="CV6" s="5">
        <f>'Raw Data'!CU5</f>
        <v>1050</v>
      </c>
      <c r="CW6" s="5">
        <f>'Raw Data'!CV5</f>
        <v>1050</v>
      </c>
      <c r="CX6" s="5">
        <f>'Raw Data'!CW5</f>
        <v>1050</v>
      </c>
      <c r="CY6" s="5">
        <f>'Raw Data'!CX5</f>
        <v>1050</v>
      </c>
      <c r="CZ6" s="5">
        <f>'Raw Data'!CY5</f>
        <v>1050</v>
      </c>
      <c r="DA6" s="5">
        <f>'Raw Data'!CZ5</f>
        <v>1050</v>
      </c>
      <c r="DB6" s="5">
        <f>'Raw Data'!DA5</f>
        <v>1050</v>
      </c>
      <c r="DC6" s="5">
        <f>'Raw Data'!DB5</f>
        <v>1050</v>
      </c>
      <c r="DD6" s="5">
        <f>'Raw Data'!DC5</f>
        <v>1050</v>
      </c>
      <c r="DE6" s="5">
        <f>'Raw Data'!DD5</f>
        <v>1050</v>
      </c>
      <c r="DF6" s="5">
        <f>'Raw Data'!DE5</f>
        <v>1050</v>
      </c>
      <c r="DG6" s="5">
        <f>'Raw Data'!DF5</f>
        <v>1050</v>
      </c>
      <c r="DH6" s="5">
        <f>'Raw Data'!DG5</f>
        <v>1050</v>
      </c>
      <c r="DI6" s="5">
        <f>'Raw Data'!DH5</f>
        <v>1050</v>
      </c>
      <c r="DJ6" s="5">
        <f>'Raw Data'!DI5</f>
        <v>1050</v>
      </c>
      <c r="DK6" s="5">
        <f>'Raw Data'!DJ5</f>
        <v>1050</v>
      </c>
      <c r="DL6" s="5">
        <f>'Raw Data'!DK5</f>
        <v>1050</v>
      </c>
      <c r="DM6" s="5">
        <f>'Raw Data'!DL5</f>
        <v>1050</v>
      </c>
      <c r="DN6" s="5">
        <f>'Raw Data'!DM5</f>
        <v>1050</v>
      </c>
      <c r="DO6" s="5">
        <f>'Raw Data'!DN5</f>
        <v>1050</v>
      </c>
      <c r="DP6" s="5">
        <f>'Raw Data'!DO5</f>
        <v>1050</v>
      </c>
      <c r="DQ6" s="5">
        <f>'Raw Data'!DP5</f>
        <v>1050</v>
      </c>
      <c r="DR6" s="5">
        <f>'Raw Data'!DQ5</f>
        <v>1050</v>
      </c>
      <c r="DS6" s="5">
        <f>'Raw Data'!DR5</f>
        <v>1050</v>
      </c>
      <c r="DT6" s="5">
        <f>'Raw Data'!DS5</f>
        <v>1050</v>
      </c>
      <c r="DU6" s="5">
        <f>'Raw Data'!DT5</f>
        <v>1050</v>
      </c>
      <c r="DV6" s="5">
        <f>'Raw Data'!DU5</f>
        <v>1050</v>
      </c>
      <c r="DW6" s="5">
        <f>'Raw Data'!DV5</f>
        <v>1050</v>
      </c>
      <c r="DX6" s="5">
        <f>'Raw Data'!DW5</f>
        <v>1050</v>
      </c>
      <c r="DY6" s="5">
        <f>'Raw Data'!DX5</f>
        <v>1050</v>
      </c>
      <c r="DZ6" s="5">
        <f>'Raw Data'!DY5</f>
        <v>1050</v>
      </c>
      <c r="EA6" s="5">
        <f>'Raw Data'!DZ5</f>
        <v>1050</v>
      </c>
      <c r="EB6" s="5">
        <f>'Raw Data'!EA5</f>
        <v>1050</v>
      </c>
      <c r="EC6" s="5">
        <f>'Raw Data'!EB5</f>
        <v>1050</v>
      </c>
      <c r="ED6" s="5">
        <f>'Raw Data'!EC5</f>
        <v>1050</v>
      </c>
      <c r="EE6" s="5">
        <f>'Raw Data'!ED5</f>
        <v>1050</v>
      </c>
      <c r="EF6" s="5">
        <f>'Raw Data'!EE5</f>
        <v>1050</v>
      </c>
      <c r="EG6" s="5">
        <f>'Raw Data'!EF5</f>
        <v>1050</v>
      </c>
      <c r="EH6" s="5">
        <f>'Raw Data'!EG5</f>
        <v>1050</v>
      </c>
      <c r="EI6" s="5">
        <f>'Raw Data'!EH5</f>
        <v>1050</v>
      </c>
      <c r="EJ6" s="5">
        <f>'Raw Data'!EI5</f>
        <v>1050</v>
      </c>
      <c r="EK6" s="5">
        <f>'Raw Data'!EJ5</f>
        <v>1050</v>
      </c>
      <c r="EL6" s="5">
        <f>'Raw Data'!EK5</f>
        <v>1050</v>
      </c>
      <c r="EM6" s="5">
        <f>'Raw Data'!EL5</f>
        <v>1050</v>
      </c>
      <c r="EN6" s="5">
        <f>'Raw Data'!EM5</f>
        <v>1050</v>
      </c>
      <c r="EO6" s="5">
        <f>'Raw Data'!EN5</f>
        <v>1050</v>
      </c>
      <c r="EP6" s="5">
        <f>'Raw Data'!EO5</f>
        <v>1050</v>
      </c>
      <c r="EQ6" s="5">
        <f>'Raw Data'!EP5</f>
        <v>1050</v>
      </c>
      <c r="ER6" s="5">
        <f>'Raw Data'!EQ5</f>
        <v>1050</v>
      </c>
      <c r="ES6" s="5">
        <f>'Raw Data'!ER5</f>
        <v>1050</v>
      </c>
      <c r="ET6" s="5">
        <f>'Raw Data'!ES5</f>
        <v>1050</v>
      </c>
      <c r="EU6" s="5">
        <f>'Raw Data'!ET5</f>
        <v>1050</v>
      </c>
      <c r="EV6" s="5">
        <f>'Raw Data'!EU5</f>
        <v>1050</v>
      </c>
      <c r="EW6" s="5">
        <f>'Raw Data'!EV5</f>
        <v>1050</v>
      </c>
      <c r="EX6" s="5">
        <f>'Raw Data'!EW5</f>
        <v>1050</v>
      </c>
      <c r="EY6" s="5">
        <f>'Raw Data'!EX5</f>
        <v>1050</v>
      </c>
      <c r="EZ6" s="5">
        <f>'Raw Data'!EY5</f>
        <v>1050</v>
      </c>
      <c r="FA6" s="5">
        <f>'Raw Data'!EZ5</f>
        <v>1050</v>
      </c>
      <c r="FB6" s="5">
        <f>'Raw Data'!FA5</f>
        <v>1050</v>
      </c>
      <c r="FC6" s="5">
        <f>'Raw Data'!FB5</f>
        <v>1050</v>
      </c>
      <c r="FD6" s="5">
        <f>'Raw Data'!FC5</f>
        <v>1050</v>
      </c>
      <c r="FE6" s="5">
        <f>'Raw Data'!FD5</f>
        <v>1050</v>
      </c>
      <c r="FF6" s="5">
        <f>'Raw Data'!FE5</f>
        <v>1050</v>
      </c>
      <c r="FG6" s="5">
        <f>'Raw Data'!FF5</f>
        <v>1050</v>
      </c>
      <c r="FH6" s="5">
        <f>'Raw Data'!FG5</f>
        <v>1050</v>
      </c>
      <c r="FI6" s="5">
        <f>'Raw Data'!FH5</f>
        <v>1050</v>
      </c>
      <c r="FJ6" s="5">
        <f>'Raw Data'!FI5</f>
        <v>1050</v>
      </c>
      <c r="FK6" s="5">
        <f>'Raw Data'!FJ5</f>
        <v>1050</v>
      </c>
      <c r="FL6" s="5">
        <f>'Raw Data'!FK5</f>
        <v>1050</v>
      </c>
      <c r="FM6" s="5">
        <f>'Raw Data'!FL5</f>
        <v>1050</v>
      </c>
      <c r="FN6" s="5">
        <f>'Raw Data'!FM5</f>
        <v>1050</v>
      </c>
      <c r="FO6" s="5">
        <f>'Raw Data'!FN5</f>
        <v>1050</v>
      </c>
      <c r="FP6" s="5">
        <f>'Raw Data'!FO5</f>
        <v>1050</v>
      </c>
      <c r="FQ6" s="5">
        <f>'Raw Data'!FP5</f>
        <v>1050</v>
      </c>
      <c r="FR6" s="5">
        <f>'Raw Data'!FQ5</f>
        <v>1050</v>
      </c>
      <c r="FS6" s="5">
        <f>'Raw Data'!FR5</f>
        <v>1050</v>
      </c>
    </row>
    <row r="7" spans="1:175" s="1" customFormat="1" x14ac:dyDescent="0.25">
      <c r="A7" s="6" t="s">
        <v>6</v>
      </c>
      <c r="B7" s="9" t="s">
        <v>9</v>
      </c>
      <c r="C7" s="6">
        <f>'Raw Data'!B12</f>
        <v>0</v>
      </c>
      <c r="D7" s="6">
        <f>'Raw Data'!C12</f>
        <v>0</v>
      </c>
      <c r="E7" s="6">
        <f>'Raw Data'!D12</f>
        <v>0</v>
      </c>
      <c r="F7" s="6">
        <f>'Raw Data'!E12</f>
        <v>0</v>
      </c>
      <c r="G7" s="6">
        <f>'Raw Data'!F12</f>
        <v>0</v>
      </c>
      <c r="H7" s="6">
        <f>'Raw Data'!G12</f>
        <v>0</v>
      </c>
      <c r="I7" s="6">
        <f>'Raw Data'!H12</f>
        <v>0</v>
      </c>
      <c r="J7" s="6">
        <f>'Raw Data'!I12</f>
        <v>0</v>
      </c>
      <c r="K7" s="6">
        <f>'Raw Data'!J12</f>
        <v>0</v>
      </c>
      <c r="L7" s="6">
        <f>'Raw Data'!K12</f>
        <v>0</v>
      </c>
      <c r="M7" s="6">
        <f>'Raw Data'!L12</f>
        <v>0</v>
      </c>
      <c r="N7" s="6">
        <f>'Raw Data'!M12</f>
        <v>0.01</v>
      </c>
      <c r="O7" s="6">
        <f>'Raw Data'!N12</f>
        <v>0.01</v>
      </c>
      <c r="P7" s="6">
        <f>'Raw Data'!O12</f>
        <v>0.01</v>
      </c>
      <c r="Q7" s="6">
        <f>'Raw Data'!P12</f>
        <v>2.1749999999999999E-2</v>
      </c>
      <c r="R7" s="6">
        <f>'Raw Data'!Q12</f>
        <v>2.7624999999999997E-2</v>
      </c>
      <c r="S7" s="6">
        <f>'Raw Data'!R12</f>
        <v>3.3499999999999995E-2</v>
      </c>
      <c r="T7" s="6">
        <f>'Raw Data'!S12</f>
        <v>3.9375E-2</v>
      </c>
      <c r="U7" s="6">
        <f>'Raw Data'!T12</f>
        <v>4.5249999999999999E-2</v>
      </c>
      <c r="V7" s="6">
        <f>'Raw Data'!U12</f>
        <v>5.1124999999999997E-2</v>
      </c>
      <c r="W7" s="6">
        <f>'Raw Data'!V12</f>
        <v>5.6999999999999995E-2</v>
      </c>
      <c r="X7" s="6">
        <f>'Raw Data'!W12</f>
        <v>6.2875E-2</v>
      </c>
      <c r="Y7" s="6">
        <f>'Raw Data'!X12</f>
        <v>6.8749999999999992E-2</v>
      </c>
      <c r="Z7" s="6">
        <f>'Raw Data'!Y12</f>
        <v>7.4624999999999997E-2</v>
      </c>
      <c r="AA7" s="6">
        <f>'Raw Data'!Z12</f>
        <v>8.0499999999999988E-2</v>
      </c>
      <c r="AB7" s="6">
        <f>'Raw Data'!AA12</f>
        <v>8.637499999999998E-2</v>
      </c>
      <c r="AC7" s="6">
        <f>'Raw Data'!AB12</f>
        <v>9.2249999999999985E-2</v>
      </c>
      <c r="AD7" s="6">
        <f>'Raw Data'!AC12</f>
        <v>9.812499999999999E-2</v>
      </c>
      <c r="AE7" s="6">
        <f>'Raw Data'!AD12</f>
        <v>0.10399999999999998</v>
      </c>
      <c r="AF7" s="6">
        <f>'Raw Data'!AE12</f>
        <v>0.10987499999999999</v>
      </c>
      <c r="AG7" s="6">
        <f>'Raw Data'!AF12</f>
        <v>0.11574999999999999</v>
      </c>
      <c r="AH7" s="6">
        <f>'Raw Data'!AG12</f>
        <v>0.12162499999999998</v>
      </c>
      <c r="AI7" s="6">
        <f>'Raw Data'!AH12</f>
        <v>0.1275</v>
      </c>
      <c r="AJ7" s="6">
        <f>'Raw Data'!AI12</f>
        <v>0.13337499999999999</v>
      </c>
      <c r="AK7" s="6">
        <f>'Raw Data'!AJ12</f>
        <v>0.13925000000000001</v>
      </c>
      <c r="AL7" s="6">
        <f>'Raw Data'!AK12</f>
        <v>0.145125</v>
      </c>
      <c r="AM7" s="6">
        <f>'Raw Data'!AL12</f>
        <v>0.151</v>
      </c>
      <c r="AN7" s="6">
        <f>'Raw Data'!AM12</f>
        <v>0.16785714285714284</v>
      </c>
      <c r="AO7" s="6">
        <f>'Raw Data'!AN12</f>
        <v>0.18471428571428572</v>
      </c>
      <c r="AP7" s="6">
        <f>'Raw Data'!AO12</f>
        <v>0.20157142857142857</v>
      </c>
      <c r="AQ7" s="6">
        <f>'Raw Data'!AP12</f>
        <v>0.21842857142857142</v>
      </c>
      <c r="AR7" s="6">
        <f>'Raw Data'!AQ12</f>
        <v>0.23528571428571429</v>
      </c>
      <c r="AS7" s="6">
        <f>'Raw Data'!AR12</f>
        <v>0.25214285714285717</v>
      </c>
      <c r="AT7" s="6">
        <f>'Raw Data'!AS12</f>
        <v>0.26900000000000002</v>
      </c>
      <c r="AU7" s="6">
        <f>'Raw Data'!AT12</f>
        <v>0.30400000000000005</v>
      </c>
      <c r="AV7" s="6">
        <f>'Raw Data'!AU12</f>
        <v>0.33900000000000002</v>
      </c>
      <c r="AW7" s="6">
        <f>'Raw Data'!AV12</f>
        <v>0.37140000000000001</v>
      </c>
      <c r="AX7" s="6">
        <f>'Raw Data'!AW12</f>
        <v>0.40380000000000005</v>
      </c>
      <c r="AY7" s="6">
        <f>'Raw Data'!AX12</f>
        <v>0.43620000000000003</v>
      </c>
      <c r="AZ7" s="6">
        <f>'Raw Data'!AY12</f>
        <v>0.46860000000000002</v>
      </c>
      <c r="BA7" s="6">
        <f>'Raw Data'!AZ12</f>
        <v>0.501</v>
      </c>
      <c r="BB7" s="6">
        <f>'Raw Data'!BA12</f>
        <v>0.5304444444444445</v>
      </c>
      <c r="BC7" s="6">
        <f>'Raw Data'!BB12</f>
        <v>0.55988888888888888</v>
      </c>
      <c r="BD7" s="6">
        <f>'Raw Data'!BC12</f>
        <v>0.58933333333333338</v>
      </c>
      <c r="BE7" s="6">
        <f>'Raw Data'!BD12</f>
        <v>0.61877777777777776</v>
      </c>
      <c r="BF7" s="6">
        <f>'Raw Data'!BE12</f>
        <v>0.64822222222222226</v>
      </c>
      <c r="BG7" s="6">
        <f>'Raw Data'!BF12</f>
        <v>0.67766666666666664</v>
      </c>
      <c r="BH7" s="6">
        <f>'Raw Data'!BG12</f>
        <v>0.70711111111111113</v>
      </c>
      <c r="BI7" s="6">
        <f>'Raw Data'!BH12</f>
        <v>0.73655555555555563</v>
      </c>
      <c r="BJ7" s="6">
        <f>'Raw Data'!BI12</f>
        <v>0.76600000000000001</v>
      </c>
      <c r="BK7" s="6">
        <f>'Raw Data'!BJ12</f>
        <v>0.78280000000000005</v>
      </c>
      <c r="BL7" s="6">
        <f>'Raw Data'!BK12</f>
        <v>0.79959999999999998</v>
      </c>
      <c r="BM7" s="6">
        <f>'Raw Data'!BL12</f>
        <v>0.81640000000000001</v>
      </c>
      <c r="BN7" s="6">
        <f>'Raw Data'!BM12</f>
        <v>0.83319999999999994</v>
      </c>
      <c r="BO7" s="6">
        <f>'Raw Data'!BN12</f>
        <v>0.85</v>
      </c>
      <c r="BP7" s="6">
        <f>'Raw Data'!BO12</f>
        <v>0.85244444444444445</v>
      </c>
      <c r="BQ7" s="6">
        <f>'Raw Data'!BP12</f>
        <v>0.85488888888888892</v>
      </c>
      <c r="BR7" s="6">
        <f>'Raw Data'!BQ12</f>
        <v>0.85733333333333328</v>
      </c>
      <c r="BS7" s="6">
        <f>'Raw Data'!BR12</f>
        <v>0.85977777777777775</v>
      </c>
      <c r="BT7" s="6">
        <f>'Raw Data'!BS12</f>
        <v>0.86222222222222222</v>
      </c>
      <c r="BU7" s="6">
        <f>'Raw Data'!BT12</f>
        <v>0.86466666666666669</v>
      </c>
      <c r="BV7" s="6">
        <f>'Raw Data'!BU12</f>
        <v>0.86711111111111105</v>
      </c>
      <c r="BW7" s="6">
        <f>'Raw Data'!BV12</f>
        <v>0.86955555555555553</v>
      </c>
      <c r="BX7" s="6">
        <f>'Raw Data'!BW12</f>
        <v>0.872</v>
      </c>
      <c r="BY7" s="6">
        <f>'Raw Data'!BX12</f>
        <v>0.86839999999999995</v>
      </c>
      <c r="BZ7" s="6">
        <f>'Raw Data'!BY12</f>
        <v>0.86480000000000001</v>
      </c>
      <c r="CA7" s="6">
        <f>'Raw Data'!BZ12</f>
        <v>0.86119999999999997</v>
      </c>
      <c r="CB7" s="6">
        <f>'Raw Data'!CA12</f>
        <v>0.85760000000000003</v>
      </c>
      <c r="CC7" s="6">
        <f>'Raw Data'!CB12</f>
        <v>0.85399999999999998</v>
      </c>
      <c r="CD7" s="6">
        <f>'Raw Data'!CC12</f>
        <v>0.84699999999999998</v>
      </c>
      <c r="CE7" s="6">
        <f>'Raw Data'!CD12</f>
        <v>0.84</v>
      </c>
      <c r="CF7" s="6">
        <f>'Raw Data'!CE12</f>
        <v>0.83299999999999996</v>
      </c>
      <c r="CG7" s="6">
        <f>'Raw Data'!CF12</f>
        <v>0.83409090909090911</v>
      </c>
      <c r="CH7" s="6">
        <f>'Raw Data'!CG12</f>
        <v>0.83518181818181814</v>
      </c>
      <c r="CI7" s="6">
        <f>'Raw Data'!CH12</f>
        <v>0.83627272727272728</v>
      </c>
      <c r="CJ7" s="6">
        <f>'Raw Data'!CI12</f>
        <v>0.83736363636363631</v>
      </c>
      <c r="CK7" s="6">
        <f>'Raw Data'!CJ12</f>
        <v>0.83845454545454545</v>
      </c>
      <c r="CL7" s="6">
        <f>'Raw Data'!CK12</f>
        <v>0.83954545454545448</v>
      </c>
      <c r="CM7" s="6">
        <f>'Raw Data'!CL12</f>
        <v>0.84063636363636363</v>
      </c>
      <c r="CN7" s="6">
        <f>'Raw Data'!CM12</f>
        <v>0.84172727272727266</v>
      </c>
      <c r="CO7" s="6">
        <f>'Raw Data'!CN12</f>
        <v>0.8428181818181818</v>
      </c>
      <c r="CP7" s="6">
        <f>'Raw Data'!CO12</f>
        <v>0.84390909090909083</v>
      </c>
      <c r="CQ7" s="6">
        <f>'Raw Data'!CP12</f>
        <v>0.84499999999999997</v>
      </c>
      <c r="CR7" s="6">
        <f>'Raw Data'!CQ12</f>
        <v>0.84599999999999997</v>
      </c>
      <c r="CS7" s="6">
        <f>'Raw Data'!CR12</f>
        <v>0.84699999999999998</v>
      </c>
      <c r="CT7" s="6">
        <f>'Raw Data'!CS12</f>
        <v>0.84799999999999998</v>
      </c>
      <c r="CU7" s="6">
        <f>'Raw Data'!CT12</f>
        <v>0.84899999999999998</v>
      </c>
      <c r="CV7" s="6">
        <f>'Raw Data'!CU12</f>
        <v>0.85</v>
      </c>
      <c r="CW7" s="6">
        <f>'Raw Data'!CV12</f>
        <v>0.85099999999999998</v>
      </c>
      <c r="CX7" s="6">
        <f>'Raw Data'!CW12</f>
        <v>0.85199999999999998</v>
      </c>
      <c r="CY7" s="6">
        <f>'Raw Data'!CX12</f>
        <v>0.85299999999999998</v>
      </c>
      <c r="CZ7" s="6">
        <f>'Raw Data'!CY12</f>
        <v>0.85399999999999998</v>
      </c>
      <c r="DA7" s="6">
        <f>'Raw Data'!CZ12</f>
        <v>0.84699999999999998</v>
      </c>
      <c r="DB7" s="6">
        <f>'Raw Data'!DA12</f>
        <v>0.84</v>
      </c>
      <c r="DC7" s="6">
        <f>'Raw Data'!DB12</f>
        <v>0.83299999999999996</v>
      </c>
      <c r="DD7" s="6">
        <f>'Raw Data'!DC12</f>
        <v>0.82600000000000007</v>
      </c>
      <c r="DE7" s="6">
        <f>'Raw Data'!DD12</f>
        <v>0.81900000000000006</v>
      </c>
      <c r="DF7" s="6">
        <f>'Raw Data'!DE12</f>
        <v>0.81200000000000006</v>
      </c>
      <c r="DG7" s="6">
        <f>'Raw Data'!DF12</f>
        <v>0.80500000000000005</v>
      </c>
      <c r="DH7" s="6">
        <f>'Raw Data'!DG12</f>
        <v>0.79616666666666669</v>
      </c>
      <c r="DI7" s="6">
        <f>'Raw Data'!DH12</f>
        <v>0.78733333333333333</v>
      </c>
      <c r="DJ7" s="6">
        <f>'Raw Data'!DI12</f>
        <v>0.77849999999999997</v>
      </c>
      <c r="DK7" s="6">
        <f>'Raw Data'!DJ12</f>
        <v>0.76966666666666672</v>
      </c>
      <c r="DL7" s="6">
        <f>'Raw Data'!DK12</f>
        <v>0.76083333333333336</v>
      </c>
      <c r="DM7" s="6">
        <f>'Raw Data'!DL12</f>
        <v>0.752</v>
      </c>
      <c r="DN7" s="6">
        <f>'Raw Data'!DM12</f>
        <v>0.72514285714285709</v>
      </c>
      <c r="DO7" s="6">
        <f>'Raw Data'!DN12</f>
        <v>0.69828571428571429</v>
      </c>
      <c r="DP7" s="6">
        <f>'Raw Data'!DO12</f>
        <v>0.67142857142857137</v>
      </c>
      <c r="DQ7" s="6">
        <f>'Raw Data'!DP12</f>
        <v>0.64457142857142857</v>
      </c>
      <c r="DR7" s="6">
        <f>'Raw Data'!DQ12</f>
        <v>0.61771428571428566</v>
      </c>
      <c r="DS7" s="6">
        <f>'Raw Data'!DR12</f>
        <v>0.59085714285714286</v>
      </c>
      <c r="DT7" s="6">
        <f>'Raw Data'!DS12</f>
        <v>0.56400000000000006</v>
      </c>
      <c r="DU7" s="6">
        <f>'Raw Data'!DT12</f>
        <v>0.53714285714285714</v>
      </c>
      <c r="DV7" s="6">
        <f>'Raw Data'!DU12</f>
        <v>0.51028571428571423</v>
      </c>
      <c r="DW7" s="6">
        <f>'Raw Data'!DV12</f>
        <v>0.48342857142857143</v>
      </c>
      <c r="DX7" s="6">
        <f>'Raw Data'!DW12</f>
        <v>0.45657142857142857</v>
      </c>
      <c r="DY7" s="6">
        <f>'Raw Data'!DX12</f>
        <v>0.42971428571428566</v>
      </c>
      <c r="DZ7" s="6">
        <f>'Raw Data'!DY12</f>
        <v>0.40285714285714286</v>
      </c>
      <c r="EA7" s="6">
        <f>'Raw Data'!DZ12</f>
        <v>0.376</v>
      </c>
      <c r="EB7" s="6">
        <f>'Raw Data'!EA12</f>
        <v>0.34914285714285714</v>
      </c>
      <c r="EC7" s="6">
        <f>'Raw Data'!EB12</f>
        <v>0.32228571428571429</v>
      </c>
      <c r="ED7" s="6">
        <f>'Raw Data'!EC12</f>
        <v>0.29542857142857143</v>
      </c>
      <c r="EE7" s="6">
        <f>'Raw Data'!ED12</f>
        <v>0.26857142857142857</v>
      </c>
      <c r="EF7" s="6">
        <f>'Raw Data'!EE12</f>
        <v>0.24171428571428566</v>
      </c>
      <c r="EG7" s="6">
        <f>'Raw Data'!EF12</f>
        <v>0.21485714285714286</v>
      </c>
      <c r="EH7" s="6">
        <f>'Raw Data'!EG12</f>
        <v>0.18800000000000006</v>
      </c>
      <c r="EI7" s="6">
        <f>'Raw Data'!EH12</f>
        <v>0.16114285714285714</v>
      </c>
      <c r="EJ7" s="6">
        <f>'Raw Data'!EI12</f>
        <v>0.13428571428571434</v>
      </c>
      <c r="EK7" s="6">
        <f>'Raw Data'!EJ12</f>
        <v>0.10742857142857132</v>
      </c>
      <c r="EL7" s="6">
        <f>'Raw Data'!EK12</f>
        <v>8.0571428571428516E-2</v>
      </c>
      <c r="EM7" s="6">
        <f>'Raw Data'!EL12</f>
        <v>5.3714285714285714E-2</v>
      </c>
      <c r="EN7" s="6">
        <f>'Raw Data'!EM12</f>
        <v>2.6857142857142913E-2</v>
      </c>
      <c r="EO7" s="146">
        <f>'Raw Data'!EN12</f>
        <v>0</v>
      </c>
      <c r="EP7" s="6">
        <f>'Raw Data'!EO12</f>
        <v>0</v>
      </c>
      <c r="EQ7" s="6">
        <f>'Raw Data'!EP12</f>
        <v>0</v>
      </c>
      <c r="ER7" s="6">
        <f>'Raw Data'!EQ12</f>
        <v>0</v>
      </c>
      <c r="ES7" s="6">
        <f>'Raw Data'!ER12</f>
        <v>0</v>
      </c>
      <c r="ET7" s="6">
        <f>'Raw Data'!ES12</f>
        <v>0</v>
      </c>
      <c r="EU7" s="6">
        <f>'Raw Data'!ET12</f>
        <v>0</v>
      </c>
      <c r="EV7" s="6">
        <f>'Raw Data'!EU12</f>
        <v>0</v>
      </c>
      <c r="EW7" s="6">
        <f>'Raw Data'!EV12</f>
        <v>0</v>
      </c>
      <c r="EX7" s="6">
        <f>'Raw Data'!EW12</f>
        <v>0</v>
      </c>
      <c r="EY7" s="6">
        <f>'Raw Data'!EX12</f>
        <v>0</v>
      </c>
      <c r="EZ7" s="6">
        <f>'Raw Data'!EY12</f>
        <v>0</v>
      </c>
      <c r="FA7" s="6">
        <f>'Raw Data'!EZ12</f>
        <v>0</v>
      </c>
      <c r="FB7" s="6">
        <f>'Raw Data'!FA12</f>
        <v>0</v>
      </c>
      <c r="FC7" s="6">
        <f>'Raw Data'!FB12</f>
        <v>0</v>
      </c>
      <c r="FD7" s="6">
        <f>'Raw Data'!FC12</f>
        <v>0</v>
      </c>
      <c r="FE7" s="6">
        <f>'Raw Data'!FD12</f>
        <v>0</v>
      </c>
      <c r="FF7" s="6">
        <f>'Raw Data'!FE12</f>
        <v>0</v>
      </c>
      <c r="FG7" s="6">
        <f>'Raw Data'!FF12</f>
        <v>0</v>
      </c>
      <c r="FH7" s="6">
        <f>'Raw Data'!FG12</f>
        <v>0</v>
      </c>
      <c r="FI7" s="6">
        <f>'Raw Data'!FH12</f>
        <v>0</v>
      </c>
      <c r="FJ7" s="6">
        <f>'Raw Data'!FI12</f>
        <v>0</v>
      </c>
      <c r="FK7" s="6">
        <f>'Raw Data'!FJ12</f>
        <v>0</v>
      </c>
      <c r="FL7" s="6">
        <f>'Raw Data'!FK12</f>
        <v>0</v>
      </c>
      <c r="FM7" s="6">
        <f>'Raw Data'!FL12</f>
        <v>0</v>
      </c>
      <c r="FN7" s="6">
        <f>'Raw Data'!FM12</f>
        <v>0</v>
      </c>
      <c r="FO7" s="6">
        <f>'Raw Data'!FN12</f>
        <v>0</v>
      </c>
      <c r="FP7" s="6">
        <f>'Raw Data'!FO12</f>
        <v>0</v>
      </c>
      <c r="FQ7" s="6">
        <f>'Raw Data'!FP12</f>
        <v>0</v>
      </c>
      <c r="FR7" s="6">
        <f>'Raw Data'!FQ12</f>
        <v>0</v>
      </c>
      <c r="FS7" s="6">
        <f>'Raw Data'!FR12</f>
        <v>0</v>
      </c>
    </row>
    <row r="8" spans="1:175" s="14" customFormat="1" ht="5.25" customHeight="1" x14ac:dyDescent="0.25">
      <c r="B8" s="15"/>
      <c r="CZ8" s="14">
        <v>8</v>
      </c>
    </row>
    <row r="9" spans="1:175" x14ac:dyDescent="0.25">
      <c r="A9" s="5" t="s">
        <v>35</v>
      </c>
      <c r="B9" s="8"/>
      <c r="C9" s="5">
        <f>'Raw Data'!B25</f>
        <v>0.15</v>
      </c>
      <c r="D9" s="5">
        <f>'Raw Data'!C25</f>
        <v>0.15</v>
      </c>
      <c r="E9" s="5">
        <f>'Raw Data'!D25</f>
        <v>0.15</v>
      </c>
      <c r="F9" s="5">
        <f>'Raw Data'!E25</f>
        <v>0.15</v>
      </c>
      <c r="G9" s="5">
        <f>'Raw Data'!F25</f>
        <v>0.15</v>
      </c>
      <c r="H9" s="5">
        <f>'Raw Data'!G25</f>
        <v>0.15</v>
      </c>
      <c r="I9" s="5">
        <f>'Raw Data'!H25</f>
        <v>0.15</v>
      </c>
      <c r="J9" s="5">
        <f>'Raw Data'!I25</f>
        <v>0.15</v>
      </c>
      <c r="K9" s="5">
        <f>'Raw Data'!J25</f>
        <v>0.15</v>
      </c>
      <c r="L9" s="5">
        <f>'Raw Data'!K25</f>
        <v>0.15</v>
      </c>
      <c r="M9" s="5">
        <f>'Raw Data'!L25</f>
        <v>0.15</v>
      </c>
      <c r="N9" s="5">
        <f>'Raw Data'!M25</f>
        <v>0.15</v>
      </c>
      <c r="O9" s="5">
        <f>'Raw Data'!N25</f>
        <v>0.15</v>
      </c>
      <c r="P9" s="5">
        <f>'Raw Data'!O25</f>
        <v>0.15</v>
      </c>
      <c r="Q9" s="5">
        <f>'Raw Data'!P25</f>
        <v>0.15</v>
      </c>
      <c r="R9" s="5">
        <f>'Raw Data'!Q25</f>
        <v>0.15</v>
      </c>
      <c r="S9" s="5">
        <f>'Raw Data'!R25</f>
        <v>0.15</v>
      </c>
      <c r="T9" s="5">
        <f>'Raw Data'!S25</f>
        <v>0.15</v>
      </c>
      <c r="U9" s="5">
        <f>'Raw Data'!T25</f>
        <v>0.15</v>
      </c>
      <c r="V9" s="5">
        <f>'Raw Data'!U25</f>
        <v>0.15</v>
      </c>
      <c r="W9" s="5">
        <f>'Raw Data'!V25</f>
        <v>0.16</v>
      </c>
      <c r="X9" s="5">
        <f>'Raw Data'!W25</f>
        <v>0.16</v>
      </c>
      <c r="Y9" s="5">
        <f>'Raw Data'!X25</f>
        <v>0.16</v>
      </c>
      <c r="Z9" s="5">
        <f>'Raw Data'!Y25</f>
        <v>0.16</v>
      </c>
      <c r="AA9" s="5">
        <f>'Raw Data'!Z25</f>
        <v>0.16</v>
      </c>
      <c r="AB9" s="5">
        <f>'Raw Data'!AA25</f>
        <v>0.16</v>
      </c>
      <c r="AC9" s="5">
        <f>'Raw Data'!AB25</f>
        <v>0.17</v>
      </c>
      <c r="AD9" s="5">
        <f>'Raw Data'!AC25</f>
        <v>0.17</v>
      </c>
      <c r="AE9" s="5">
        <f>'Raw Data'!AD25</f>
        <v>0.17</v>
      </c>
      <c r="AF9" s="5">
        <f>'Raw Data'!AE25</f>
        <v>0.18</v>
      </c>
      <c r="AG9" s="5">
        <f>'Raw Data'!AF25</f>
        <v>0.18</v>
      </c>
      <c r="AH9" s="5">
        <f>'Raw Data'!AG25</f>
        <v>0.19</v>
      </c>
      <c r="AI9" s="5">
        <f>'Raw Data'!AH25</f>
        <v>0.19</v>
      </c>
      <c r="AJ9" s="5">
        <f>'Raw Data'!AI25</f>
        <v>0.2</v>
      </c>
      <c r="AK9" s="5">
        <f>'Raw Data'!AJ25</f>
        <v>0.21</v>
      </c>
      <c r="AL9" s="5">
        <f>'Raw Data'!AK25</f>
        <v>0.22</v>
      </c>
      <c r="AM9" s="5">
        <f>'Raw Data'!AL25</f>
        <v>0.23</v>
      </c>
      <c r="AN9" s="5">
        <f>'Raw Data'!AM25</f>
        <v>0.24</v>
      </c>
      <c r="AO9" s="5">
        <f>'Raw Data'!AN25</f>
        <v>0.25</v>
      </c>
      <c r="AP9" s="5">
        <f>'Raw Data'!AO25</f>
        <v>0.27</v>
      </c>
      <c r="AQ9" s="5">
        <f>'Raw Data'!AP25</f>
        <v>0.31</v>
      </c>
      <c r="AR9" s="5">
        <f>'Raw Data'!AQ25</f>
        <v>0.33</v>
      </c>
      <c r="AS9" s="5">
        <f>'Raw Data'!AR25</f>
        <v>0.35</v>
      </c>
      <c r="AT9" s="5">
        <f>'Raw Data'!AS25</f>
        <v>0.37</v>
      </c>
      <c r="AU9" s="5">
        <f>'Raw Data'!AT25</f>
        <v>0.39</v>
      </c>
      <c r="AV9" s="5">
        <f>'Raw Data'!AU25</f>
        <v>0.41</v>
      </c>
      <c r="AW9" s="5">
        <f>'Raw Data'!AV25</f>
        <v>0.43</v>
      </c>
      <c r="AX9" s="5">
        <f>'Raw Data'!AW25</f>
        <v>0.45</v>
      </c>
      <c r="AY9" s="5">
        <f>'Raw Data'!AX25</f>
        <v>0.47</v>
      </c>
      <c r="AZ9" s="5">
        <f>'Raw Data'!AY25</f>
        <v>0.49</v>
      </c>
      <c r="BA9" s="5">
        <f>'Raw Data'!AZ25</f>
        <v>0.52</v>
      </c>
      <c r="BB9" s="5">
        <f>'Raw Data'!BA25</f>
        <v>0.55000000000000004</v>
      </c>
      <c r="BC9" s="5">
        <f>'Raw Data'!BB25</f>
        <v>0.57999999999999996</v>
      </c>
      <c r="BD9" s="5">
        <f>'Raw Data'!BC25</f>
        <v>0.61</v>
      </c>
      <c r="BE9" s="5">
        <f>'Raw Data'!BD25</f>
        <v>0.64</v>
      </c>
      <c r="BF9" s="5">
        <f>'Raw Data'!BE25</f>
        <v>0.67</v>
      </c>
      <c r="BG9" s="5">
        <f>'Raw Data'!BF25</f>
        <v>0.7</v>
      </c>
      <c r="BH9" s="5">
        <f>'Raw Data'!BG25</f>
        <v>0.75</v>
      </c>
      <c r="BI9" s="5">
        <f>'Raw Data'!BH25</f>
        <v>0.8</v>
      </c>
      <c r="BJ9" s="5">
        <f>'Raw Data'!BI25</f>
        <v>0.83</v>
      </c>
      <c r="BK9" s="5">
        <f>'Raw Data'!BJ25</f>
        <v>0.86</v>
      </c>
      <c r="BL9" s="5">
        <f>'Raw Data'!BK25</f>
        <v>0.88</v>
      </c>
      <c r="BM9" s="5">
        <f>'Raw Data'!BL25</f>
        <v>0.91</v>
      </c>
      <c r="BN9" s="5">
        <f>'Raw Data'!BM25</f>
        <v>0.93</v>
      </c>
      <c r="BO9" s="5">
        <f>'Raw Data'!BN25</f>
        <v>0.96</v>
      </c>
      <c r="BP9" s="5">
        <f>'Raw Data'!BO25</f>
        <v>0.96</v>
      </c>
      <c r="BQ9" s="5">
        <f>'Raw Data'!BP25</f>
        <v>0.96</v>
      </c>
      <c r="BR9" s="5">
        <f>'Raw Data'!BQ25</f>
        <v>0.96</v>
      </c>
      <c r="BS9" s="5">
        <f>'Raw Data'!BR25</f>
        <v>0.96</v>
      </c>
      <c r="BT9" s="5">
        <f>'Raw Data'!BS25</f>
        <v>0.96</v>
      </c>
      <c r="BU9" s="5">
        <f>'Raw Data'!BT25</f>
        <v>0.96</v>
      </c>
      <c r="BV9" s="5">
        <f>'Raw Data'!BU25</f>
        <v>0.96</v>
      </c>
      <c r="BW9" s="5">
        <f>'Raw Data'!BV25</f>
        <v>0.96</v>
      </c>
      <c r="BX9" s="5">
        <f>'Raw Data'!BW25</f>
        <v>0.96</v>
      </c>
      <c r="BY9" s="5">
        <f>'Raw Data'!BX25</f>
        <v>0.96</v>
      </c>
      <c r="BZ9" s="5">
        <f>'Raw Data'!BY25</f>
        <v>0.96</v>
      </c>
      <c r="CA9" s="5">
        <f>'Raw Data'!BZ25</f>
        <v>0.96</v>
      </c>
      <c r="CB9" s="5">
        <f>'Raw Data'!CA25</f>
        <v>0.96</v>
      </c>
      <c r="CC9" s="5">
        <f>'Raw Data'!CB25</f>
        <v>0.96</v>
      </c>
      <c r="CD9" s="5">
        <f>'Raw Data'!CC25</f>
        <v>0.96</v>
      </c>
      <c r="CE9" s="5">
        <f>'Raw Data'!CD25</f>
        <v>0.96</v>
      </c>
      <c r="CF9" s="5">
        <f>'Raw Data'!CE25</f>
        <v>0.96</v>
      </c>
      <c r="CG9" s="5">
        <f>'Raw Data'!CF25</f>
        <v>0.96</v>
      </c>
      <c r="CH9" s="5">
        <f>'Raw Data'!CG25</f>
        <v>0.96</v>
      </c>
      <c r="CI9" s="5">
        <f>'Raw Data'!CH25</f>
        <v>0.96</v>
      </c>
      <c r="CJ9" s="5">
        <f>'Raw Data'!CI25</f>
        <v>0.96</v>
      </c>
      <c r="CK9" s="5">
        <f>'Raw Data'!CJ25</f>
        <v>0.95</v>
      </c>
      <c r="CL9" s="5">
        <f>'Raw Data'!CK25</f>
        <v>0.96</v>
      </c>
      <c r="CM9" s="5">
        <f>'Raw Data'!CL25</f>
        <v>0.95</v>
      </c>
      <c r="CN9" s="5">
        <f>'Raw Data'!CM25</f>
        <v>0.95</v>
      </c>
      <c r="CO9" s="5">
        <f>'Raw Data'!CN25</f>
        <v>0.94</v>
      </c>
      <c r="CP9" s="5">
        <f>'Raw Data'!CO25</f>
        <v>0.94</v>
      </c>
      <c r="CQ9" s="5">
        <f>'Raw Data'!CP25</f>
        <v>0.93</v>
      </c>
      <c r="CR9" s="5">
        <f>'Raw Data'!CQ25</f>
        <v>0.93</v>
      </c>
      <c r="CS9" s="5">
        <f>'Raw Data'!CR25</f>
        <v>0.92</v>
      </c>
      <c r="CT9" s="5">
        <f>'Raw Data'!CS25</f>
        <v>0.92</v>
      </c>
      <c r="CU9" s="5">
        <f>'Raw Data'!CT25</f>
        <v>0.91</v>
      </c>
      <c r="CV9" s="5">
        <f>'Raw Data'!CU25</f>
        <v>0.91</v>
      </c>
      <c r="CW9" s="5">
        <f>'Raw Data'!CV25</f>
        <v>0.9</v>
      </c>
      <c r="CX9" s="5">
        <f>'Raw Data'!CW25</f>
        <v>0.9</v>
      </c>
      <c r="CY9" s="5">
        <f>'Raw Data'!CX25</f>
        <v>0.89</v>
      </c>
      <c r="CZ9" s="5">
        <f>'Raw Data'!CY25</f>
        <v>0.88</v>
      </c>
      <c r="DA9" s="5">
        <f>'Raw Data'!CZ25</f>
        <v>0.87</v>
      </c>
      <c r="DB9" s="5">
        <f>'Raw Data'!DA25</f>
        <v>0.86</v>
      </c>
      <c r="DC9" s="5">
        <f>'Raw Data'!DB25</f>
        <v>0.85</v>
      </c>
      <c r="DD9" s="5">
        <f>'Raw Data'!DC25</f>
        <v>0.85</v>
      </c>
      <c r="DE9" s="5">
        <f>'Raw Data'!DD25</f>
        <v>0.84</v>
      </c>
      <c r="DF9" s="5">
        <f>'Raw Data'!DE25</f>
        <v>0.84</v>
      </c>
      <c r="DG9" s="5">
        <f>'Raw Data'!DF25</f>
        <v>0.83</v>
      </c>
      <c r="DH9" s="5">
        <f>'Raw Data'!DG25</f>
        <v>0.83</v>
      </c>
      <c r="DI9" s="5">
        <f>'Raw Data'!DH25</f>
        <v>0.82</v>
      </c>
      <c r="DJ9" s="5">
        <f>'Raw Data'!DI25</f>
        <v>0.81</v>
      </c>
      <c r="DK9" s="5">
        <f>'Raw Data'!DJ25</f>
        <v>0.81</v>
      </c>
      <c r="DL9" s="5">
        <f>'Raw Data'!DK25</f>
        <v>0.8</v>
      </c>
      <c r="DM9" s="5">
        <f>'Raw Data'!DL25</f>
        <v>0.79</v>
      </c>
      <c r="DN9" s="5">
        <f>'Raw Data'!DM25</f>
        <v>0.79</v>
      </c>
      <c r="DO9" s="5">
        <f>'Raw Data'!DN25</f>
        <v>0.78</v>
      </c>
      <c r="DP9" s="5">
        <f>'Raw Data'!DO25</f>
        <v>0.78</v>
      </c>
      <c r="DQ9" s="5">
        <f>'Raw Data'!DP25</f>
        <v>0.77</v>
      </c>
      <c r="DR9" s="5">
        <f>'Raw Data'!DQ25</f>
        <v>0.76</v>
      </c>
      <c r="DS9" s="5">
        <f>'Raw Data'!DR25</f>
        <v>0.75</v>
      </c>
      <c r="DT9" s="5">
        <f>'Raw Data'!DS25</f>
        <v>0.74</v>
      </c>
      <c r="DU9" s="5">
        <f>'Raw Data'!DT25</f>
        <v>0.74</v>
      </c>
      <c r="DV9" s="5">
        <f>'Raw Data'!DU25</f>
        <v>0.73</v>
      </c>
      <c r="DW9" s="5">
        <f>'Raw Data'!DV25</f>
        <v>0.72</v>
      </c>
      <c r="DX9" s="5">
        <f>'Raw Data'!DW25</f>
        <v>0.71</v>
      </c>
      <c r="DY9" s="5">
        <f>'Raw Data'!DX25</f>
        <v>0.7</v>
      </c>
      <c r="DZ9" s="5">
        <f>'Raw Data'!DY25</f>
        <v>0.69</v>
      </c>
      <c r="EA9" s="5">
        <f>'Raw Data'!DZ25</f>
        <v>0.68</v>
      </c>
      <c r="EB9" s="5">
        <f>'Raw Data'!EA25</f>
        <v>0.67</v>
      </c>
      <c r="EC9" s="5">
        <f>'Raw Data'!EB25</f>
        <v>0.66</v>
      </c>
      <c r="ED9" s="5">
        <f>'Raw Data'!EC25</f>
        <v>0.65</v>
      </c>
      <c r="EE9" s="5">
        <f>'Raw Data'!ED25</f>
        <v>0.64</v>
      </c>
      <c r="EF9" s="5">
        <f>'Raw Data'!EE25</f>
        <v>0.63</v>
      </c>
      <c r="EG9" s="5">
        <f>'Raw Data'!EF25</f>
        <v>0.62</v>
      </c>
      <c r="EH9" s="5">
        <f>'Raw Data'!EG25</f>
        <v>0.6</v>
      </c>
      <c r="EI9" s="5">
        <f>'Raw Data'!EH25</f>
        <v>0.57999999999999996</v>
      </c>
      <c r="EJ9" s="5">
        <f>'Raw Data'!EI25</f>
        <v>0.55000000000000004</v>
      </c>
      <c r="EK9" s="5">
        <f>'Raw Data'!EJ25</f>
        <v>0.52</v>
      </c>
      <c r="EL9" s="5">
        <f>'Raw Data'!EK25</f>
        <v>0.48</v>
      </c>
      <c r="EM9" s="5">
        <f>'Raw Data'!EL25</f>
        <v>0.44</v>
      </c>
      <c r="EN9" s="5">
        <f>'Raw Data'!EM25</f>
        <v>0.4</v>
      </c>
      <c r="EO9" s="5">
        <f>'Raw Data'!EN25</f>
        <v>0.36</v>
      </c>
      <c r="EP9" s="5">
        <f>'Raw Data'!EO25</f>
        <v>0.32</v>
      </c>
      <c r="EQ9" s="5">
        <f>'Raw Data'!EP25</f>
        <v>0.28000000000000003</v>
      </c>
      <c r="ER9" s="5">
        <f>'Raw Data'!EQ25</f>
        <v>0.26</v>
      </c>
      <c r="ES9" s="5">
        <f>'Raw Data'!ER25</f>
        <v>0.24</v>
      </c>
      <c r="ET9" s="5">
        <f>'Raw Data'!ES25</f>
        <v>0.23</v>
      </c>
      <c r="EU9" s="5">
        <f>'Raw Data'!ET25</f>
        <v>0.22</v>
      </c>
      <c r="EV9" s="5">
        <f>'Raw Data'!EU25</f>
        <v>0.21</v>
      </c>
      <c r="EW9" s="5">
        <f>'Raw Data'!EV25</f>
        <v>0.2</v>
      </c>
      <c r="EX9" s="5">
        <f>'Raw Data'!EW25</f>
        <v>0.19</v>
      </c>
      <c r="EY9" s="5">
        <f>'Raw Data'!EX25</f>
        <v>0.18</v>
      </c>
      <c r="EZ9" s="5">
        <f>'Raw Data'!EY25</f>
        <v>0.17</v>
      </c>
      <c r="FA9" s="5">
        <f>'Raw Data'!EZ25</f>
        <v>0.16</v>
      </c>
      <c r="FB9" s="5">
        <f>'Raw Data'!FA25</f>
        <v>0.15</v>
      </c>
      <c r="FC9" s="5">
        <f>'Raw Data'!FB25</f>
        <v>0.15</v>
      </c>
      <c r="FD9" s="5">
        <f>'Raw Data'!FC25</f>
        <v>0.15</v>
      </c>
      <c r="FE9" s="5">
        <f>'Raw Data'!FD25</f>
        <v>0.14000000000000001</v>
      </c>
      <c r="FF9" s="5">
        <f>'Raw Data'!FE25</f>
        <v>0.14000000000000001</v>
      </c>
      <c r="FG9" s="5">
        <f>'Raw Data'!FF25</f>
        <v>0.14000000000000001</v>
      </c>
      <c r="FH9" s="5">
        <f>'Raw Data'!FG25</f>
        <v>0.13</v>
      </c>
      <c r="FI9" s="5">
        <f>'Raw Data'!FH25</f>
        <v>0.13</v>
      </c>
      <c r="FJ9" s="5">
        <f>'Raw Data'!FI25</f>
        <v>0.13</v>
      </c>
      <c r="FK9" s="5">
        <f>'Raw Data'!FJ25</f>
        <v>0.12</v>
      </c>
      <c r="FL9" s="5">
        <f>'Raw Data'!FK25</f>
        <v>0.12</v>
      </c>
      <c r="FM9" s="5">
        <f>'Raw Data'!FL25</f>
        <v>0.12</v>
      </c>
      <c r="FN9" s="5">
        <f>'Raw Data'!FM25</f>
        <v>0.12</v>
      </c>
      <c r="FO9" s="5">
        <f>'Raw Data'!FN25</f>
        <v>0.12</v>
      </c>
      <c r="FP9" s="5">
        <f>'Raw Data'!FO25</f>
        <v>0.12</v>
      </c>
      <c r="FQ9" s="5">
        <f>'Raw Data'!FP25</f>
        <v>0.12</v>
      </c>
      <c r="FR9" s="5">
        <f>'Raw Data'!FQ25</f>
        <v>0.12</v>
      </c>
      <c r="FS9" s="5">
        <f>'Raw Data'!FR25</f>
        <v>0.12</v>
      </c>
    </row>
    <row r="10" spans="1:175" s="3" customFormat="1" x14ac:dyDescent="0.25">
      <c r="A10" s="3" t="s">
        <v>18</v>
      </c>
      <c r="B10" s="11"/>
      <c r="C10" s="3">
        <f t="shared" ref="C10:AH10" si="0">IF(C7&lt;$B$69,$B$66+$B$67*C7,$B$68)</f>
        <v>0.15</v>
      </c>
      <c r="D10" s="3">
        <f t="shared" si="0"/>
        <v>0.15</v>
      </c>
      <c r="E10" s="3">
        <f t="shared" si="0"/>
        <v>0.15</v>
      </c>
      <c r="F10" s="3">
        <f t="shared" si="0"/>
        <v>0.15</v>
      </c>
      <c r="G10" s="3">
        <f t="shared" si="0"/>
        <v>0.15</v>
      </c>
      <c r="H10" s="3">
        <f t="shared" si="0"/>
        <v>0.15</v>
      </c>
      <c r="I10" s="3">
        <f t="shared" si="0"/>
        <v>0.15</v>
      </c>
      <c r="J10" s="3">
        <f t="shared" si="0"/>
        <v>0.15</v>
      </c>
      <c r="K10" s="3">
        <f t="shared" si="0"/>
        <v>0.15</v>
      </c>
      <c r="L10" s="3">
        <f t="shared" si="0"/>
        <v>0.15</v>
      </c>
      <c r="M10" s="3">
        <f t="shared" si="0"/>
        <v>0.15</v>
      </c>
      <c r="N10" s="3">
        <f t="shared" si="0"/>
        <v>0.16012499999999999</v>
      </c>
      <c r="O10" s="3">
        <f t="shared" si="0"/>
        <v>0.16012499999999999</v>
      </c>
      <c r="P10" s="3">
        <f t="shared" si="0"/>
        <v>0.16012499999999999</v>
      </c>
      <c r="Q10" s="3">
        <f t="shared" si="0"/>
        <v>0.17202187499999999</v>
      </c>
      <c r="R10" s="3">
        <f t="shared" si="0"/>
        <v>0.17797031250000001</v>
      </c>
      <c r="S10" s="3">
        <f t="shared" si="0"/>
        <v>0.18391874999999999</v>
      </c>
      <c r="T10" s="3">
        <f t="shared" si="0"/>
        <v>0.18986718749999998</v>
      </c>
      <c r="U10" s="3">
        <f t="shared" si="0"/>
        <v>0.19581562499999999</v>
      </c>
      <c r="V10" s="3">
        <f t="shared" si="0"/>
        <v>0.20176406249999998</v>
      </c>
      <c r="W10" s="3">
        <f t="shared" si="0"/>
        <v>0.20771249999999999</v>
      </c>
      <c r="X10" s="3">
        <f t="shared" si="0"/>
        <v>0.21366093749999998</v>
      </c>
      <c r="Y10" s="3">
        <f t="shared" si="0"/>
        <v>0.219609375</v>
      </c>
      <c r="Z10" s="3">
        <f t="shared" si="0"/>
        <v>0.22555781249999998</v>
      </c>
      <c r="AA10" s="3">
        <f t="shared" si="0"/>
        <v>0.23150624999999997</v>
      </c>
      <c r="AB10" s="3">
        <f t="shared" si="0"/>
        <v>0.23745468749999998</v>
      </c>
      <c r="AC10" s="3">
        <f t="shared" si="0"/>
        <v>0.24340312499999997</v>
      </c>
      <c r="AD10" s="3">
        <f t="shared" si="0"/>
        <v>0.24935156249999998</v>
      </c>
      <c r="AE10" s="3">
        <f t="shared" si="0"/>
        <v>0.25529999999999997</v>
      </c>
      <c r="AF10" s="3">
        <f t="shared" si="0"/>
        <v>0.26124843749999999</v>
      </c>
      <c r="AG10" s="3">
        <f t="shared" si="0"/>
        <v>0.267196875</v>
      </c>
      <c r="AH10" s="3">
        <f t="shared" si="0"/>
        <v>0.27314531249999996</v>
      </c>
      <c r="AI10" s="3">
        <f t="shared" ref="AI10:BN10" si="1">IF(AI7&lt;$B$69,$B$66+$B$67*AI7,$B$68)</f>
        <v>0.27909375000000003</v>
      </c>
      <c r="AJ10" s="3">
        <f t="shared" si="1"/>
        <v>0.28504218749999999</v>
      </c>
      <c r="AK10" s="3">
        <f t="shared" si="1"/>
        <v>0.290990625</v>
      </c>
      <c r="AL10" s="3">
        <f t="shared" si="1"/>
        <v>0.29693906250000002</v>
      </c>
      <c r="AM10" s="3">
        <f t="shared" si="1"/>
        <v>0.30288749999999998</v>
      </c>
      <c r="AN10" s="3">
        <f t="shared" si="1"/>
        <v>0.31995535714285711</v>
      </c>
      <c r="AO10" s="3">
        <f t="shared" si="1"/>
        <v>0.33702321428571425</v>
      </c>
      <c r="AP10" s="3">
        <f t="shared" si="1"/>
        <v>0.35409107142857144</v>
      </c>
      <c r="AQ10" s="3">
        <f t="shared" si="1"/>
        <v>0.37115892857142851</v>
      </c>
      <c r="AR10" s="3">
        <f t="shared" si="1"/>
        <v>0.3882267857142857</v>
      </c>
      <c r="AS10" s="3">
        <f t="shared" si="1"/>
        <v>0.40529464285714289</v>
      </c>
      <c r="AT10" s="3">
        <f t="shared" si="1"/>
        <v>0.42236249999999997</v>
      </c>
      <c r="AU10" s="3">
        <f t="shared" si="1"/>
        <v>0.45779999999999998</v>
      </c>
      <c r="AV10" s="3">
        <f t="shared" si="1"/>
        <v>0.4932375</v>
      </c>
      <c r="AW10" s="3">
        <f t="shared" si="1"/>
        <v>0.52604249999999997</v>
      </c>
      <c r="AX10" s="3">
        <f t="shared" si="1"/>
        <v>0.55884750000000005</v>
      </c>
      <c r="AY10" s="3">
        <f t="shared" si="1"/>
        <v>0.59165250000000003</v>
      </c>
      <c r="AZ10" s="3">
        <f t="shared" si="1"/>
        <v>0.6244575</v>
      </c>
      <c r="BA10" s="3">
        <f t="shared" si="1"/>
        <v>0.65726249999999997</v>
      </c>
      <c r="BB10" s="3">
        <f t="shared" si="1"/>
        <v>0.6870750000000001</v>
      </c>
      <c r="BC10" s="3">
        <f t="shared" si="1"/>
        <v>0.71688750000000001</v>
      </c>
      <c r="BD10" s="3">
        <f t="shared" si="1"/>
        <v>0.74670000000000003</v>
      </c>
      <c r="BE10" s="3">
        <f t="shared" si="1"/>
        <v>0.77651249999999994</v>
      </c>
      <c r="BF10" s="3">
        <f t="shared" si="1"/>
        <v>0.80632500000000007</v>
      </c>
      <c r="BG10" s="3">
        <f t="shared" si="1"/>
        <v>0.83613749999999998</v>
      </c>
      <c r="BH10" s="3">
        <f t="shared" si="1"/>
        <v>0.86595</v>
      </c>
      <c r="BI10" s="3">
        <f t="shared" si="1"/>
        <v>0.89576250000000002</v>
      </c>
      <c r="BJ10" s="3">
        <f t="shared" si="1"/>
        <v>0.92557500000000004</v>
      </c>
      <c r="BK10" s="3">
        <f t="shared" si="1"/>
        <v>0.94258500000000001</v>
      </c>
      <c r="BL10" s="3">
        <f t="shared" si="1"/>
        <v>0.95959499999999998</v>
      </c>
      <c r="BM10" s="3">
        <f t="shared" si="1"/>
        <v>0.96</v>
      </c>
      <c r="BN10" s="3">
        <f t="shared" si="1"/>
        <v>0.96</v>
      </c>
      <c r="BO10" s="3">
        <f t="shared" ref="BO10:CT10" si="2">IF(BO7&lt;$B$69,$B$66+$B$67*BO7,$B$68)</f>
        <v>0.96</v>
      </c>
      <c r="BP10" s="3">
        <f t="shared" si="2"/>
        <v>0.96</v>
      </c>
      <c r="BQ10" s="3">
        <f t="shared" si="2"/>
        <v>0.96</v>
      </c>
      <c r="BR10" s="3">
        <f t="shared" si="2"/>
        <v>0.96</v>
      </c>
      <c r="BS10" s="3">
        <f t="shared" si="2"/>
        <v>0.96</v>
      </c>
      <c r="BT10" s="3">
        <f t="shared" si="2"/>
        <v>0.96</v>
      </c>
      <c r="BU10" s="3">
        <f t="shared" si="2"/>
        <v>0.96</v>
      </c>
      <c r="BV10" s="3">
        <f t="shared" si="2"/>
        <v>0.96</v>
      </c>
      <c r="BW10" s="3">
        <f t="shared" si="2"/>
        <v>0.96</v>
      </c>
      <c r="BX10" s="3">
        <f t="shared" si="2"/>
        <v>0.96</v>
      </c>
      <c r="BY10" s="3">
        <f t="shared" si="2"/>
        <v>0.96</v>
      </c>
      <c r="BZ10" s="3">
        <f t="shared" si="2"/>
        <v>0.96</v>
      </c>
      <c r="CA10" s="3">
        <f t="shared" si="2"/>
        <v>0.96</v>
      </c>
      <c r="CB10" s="3">
        <f t="shared" si="2"/>
        <v>0.96</v>
      </c>
      <c r="CC10" s="3">
        <f t="shared" si="2"/>
        <v>0.96</v>
      </c>
      <c r="CD10" s="3">
        <f t="shared" si="2"/>
        <v>0.96</v>
      </c>
      <c r="CE10" s="3">
        <f t="shared" si="2"/>
        <v>0.96</v>
      </c>
      <c r="CF10" s="3">
        <f t="shared" si="2"/>
        <v>0.96</v>
      </c>
      <c r="CG10" s="3">
        <f t="shared" si="2"/>
        <v>0.96</v>
      </c>
      <c r="CH10" s="3">
        <f t="shared" si="2"/>
        <v>0.96</v>
      </c>
      <c r="CI10" s="3">
        <f t="shared" si="2"/>
        <v>0.96</v>
      </c>
      <c r="CJ10" s="3">
        <f t="shared" si="2"/>
        <v>0.96</v>
      </c>
      <c r="CK10" s="3">
        <f t="shared" si="2"/>
        <v>0.96</v>
      </c>
      <c r="CL10" s="3">
        <f t="shared" si="2"/>
        <v>0.96</v>
      </c>
      <c r="CM10" s="3">
        <f t="shared" si="2"/>
        <v>0.96</v>
      </c>
      <c r="CN10" s="3">
        <f t="shared" si="2"/>
        <v>0.96</v>
      </c>
      <c r="CO10" s="3">
        <f t="shared" si="2"/>
        <v>0.96</v>
      </c>
      <c r="CP10" s="3">
        <f t="shared" si="2"/>
        <v>0.96</v>
      </c>
      <c r="CQ10" s="3">
        <f t="shared" si="2"/>
        <v>0.96</v>
      </c>
      <c r="CR10" s="3">
        <f t="shared" si="2"/>
        <v>0.96</v>
      </c>
      <c r="CS10" s="3">
        <f t="shared" si="2"/>
        <v>0.96</v>
      </c>
      <c r="CT10" s="3">
        <f t="shared" si="2"/>
        <v>0.96</v>
      </c>
      <c r="CU10" s="3">
        <f t="shared" ref="CU10:DZ10" si="3">IF(CU7&lt;$B$69,$B$66+$B$67*CU7,$B$68)</f>
        <v>0.96</v>
      </c>
      <c r="CV10" s="3">
        <f t="shared" si="3"/>
        <v>0.96</v>
      </c>
      <c r="CW10" s="3">
        <f t="shared" si="3"/>
        <v>0.96</v>
      </c>
      <c r="CX10" s="3">
        <f t="shared" si="3"/>
        <v>0.96</v>
      </c>
      <c r="CY10" s="3">
        <f t="shared" si="3"/>
        <v>0.96</v>
      </c>
      <c r="CZ10" s="3">
        <f t="shared" si="3"/>
        <v>0.96</v>
      </c>
      <c r="DA10" s="3">
        <f t="shared" si="3"/>
        <v>0.96</v>
      </c>
      <c r="DB10" s="3">
        <f t="shared" si="3"/>
        <v>0.96</v>
      </c>
      <c r="DC10" s="3">
        <f t="shared" si="3"/>
        <v>0.96</v>
      </c>
      <c r="DD10" s="3">
        <f t="shared" si="3"/>
        <v>0.96</v>
      </c>
      <c r="DE10" s="3">
        <f t="shared" si="3"/>
        <v>0.96</v>
      </c>
      <c r="DF10" s="3">
        <f t="shared" si="3"/>
        <v>0.96</v>
      </c>
      <c r="DG10" s="3">
        <f t="shared" si="3"/>
        <v>0.96</v>
      </c>
      <c r="DH10" s="3">
        <f t="shared" si="3"/>
        <v>0.95611875000000002</v>
      </c>
      <c r="DI10" s="3">
        <f t="shared" si="3"/>
        <v>0.94717499999999999</v>
      </c>
      <c r="DJ10" s="3">
        <f t="shared" si="3"/>
        <v>0.93823124999999996</v>
      </c>
      <c r="DK10" s="3">
        <f t="shared" si="3"/>
        <v>0.92928750000000004</v>
      </c>
      <c r="DL10" s="3">
        <f t="shared" si="3"/>
        <v>0.92034375000000002</v>
      </c>
      <c r="DM10" s="3">
        <f t="shared" si="3"/>
        <v>0.91139999999999999</v>
      </c>
      <c r="DN10" s="3">
        <f t="shared" si="3"/>
        <v>0.88420714285714275</v>
      </c>
      <c r="DO10" s="3">
        <f t="shared" si="3"/>
        <v>0.85701428571428573</v>
      </c>
      <c r="DP10" s="3">
        <f t="shared" si="3"/>
        <v>0.82982142857142849</v>
      </c>
      <c r="DQ10" s="3">
        <f t="shared" si="3"/>
        <v>0.80262857142857147</v>
      </c>
      <c r="DR10" s="3">
        <f t="shared" si="3"/>
        <v>0.77543571428571423</v>
      </c>
      <c r="DS10" s="3">
        <f t="shared" si="3"/>
        <v>0.7482428571428571</v>
      </c>
      <c r="DT10" s="3">
        <f t="shared" si="3"/>
        <v>0.72105000000000008</v>
      </c>
      <c r="DU10" s="3">
        <f t="shared" si="3"/>
        <v>0.69385714285714284</v>
      </c>
      <c r="DV10" s="3">
        <f t="shared" si="3"/>
        <v>0.66666428571428571</v>
      </c>
      <c r="DW10" s="3">
        <f t="shared" si="3"/>
        <v>0.63947142857142858</v>
      </c>
      <c r="DX10" s="3">
        <f t="shared" si="3"/>
        <v>0.61227857142857145</v>
      </c>
      <c r="DY10" s="3">
        <f t="shared" si="3"/>
        <v>0.58508571428571421</v>
      </c>
      <c r="DZ10" s="3">
        <f t="shared" si="3"/>
        <v>0.55789285714285708</v>
      </c>
      <c r="EA10" s="3">
        <f t="shared" ref="EA10:FF10" si="4">IF(EA7&lt;$B$69,$B$66+$B$67*EA7,$B$68)</f>
        <v>0.53069999999999995</v>
      </c>
      <c r="EB10" s="3">
        <f t="shared" si="4"/>
        <v>0.50350714285714282</v>
      </c>
      <c r="EC10" s="3">
        <f t="shared" si="4"/>
        <v>0.47631428571428569</v>
      </c>
      <c r="ED10" s="3">
        <f t="shared" si="4"/>
        <v>0.44912142857142856</v>
      </c>
      <c r="EE10" s="3">
        <f t="shared" si="4"/>
        <v>0.42192857142857143</v>
      </c>
      <c r="EF10" s="3">
        <f t="shared" si="4"/>
        <v>0.39473571428571419</v>
      </c>
      <c r="EG10" s="3">
        <f t="shared" si="4"/>
        <v>0.36754285714285712</v>
      </c>
      <c r="EH10" s="3">
        <f t="shared" si="4"/>
        <v>0.34035000000000004</v>
      </c>
      <c r="EI10" s="3">
        <f t="shared" si="4"/>
        <v>0.31315714285714286</v>
      </c>
      <c r="EJ10" s="3">
        <f t="shared" si="4"/>
        <v>0.28596428571428578</v>
      </c>
      <c r="EK10" s="3">
        <f t="shared" si="4"/>
        <v>0.25877142857142843</v>
      </c>
      <c r="EL10" s="3">
        <f t="shared" si="4"/>
        <v>0.23157857142857136</v>
      </c>
      <c r="EM10" s="3">
        <f t="shared" si="4"/>
        <v>0.20438571428571428</v>
      </c>
      <c r="EN10" s="3">
        <f t="shared" si="4"/>
        <v>0.17719285714285721</v>
      </c>
      <c r="EO10" s="3">
        <f t="shared" si="4"/>
        <v>0.15</v>
      </c>
      <c r="EP10" s="3">
        <f t="shared" si="4"/>
        <v>0.15</v>
      </c>
      <c r="EQ10" s="3">
        <f t="shared" si="4"/>
        <v>0.15</v>
      </c>
      <c r="ER10" s="3">
        <f t="shared" si="4"/>
        <v>0.15</v>
      </c>
      <c r="ES10" s="3">
        <f t="shared" si="4"/>
        <v>0.15</v>
      </c>
      <c r="ET10" s="3">
        <f t="shared" si="4"/>
        <v>0.15</v>
      </c>
      <c r="EU10" s="3">
        <f t="shared" si="4"/>
        <v>0.15</v>
      </c>
      <c r="EV10" s="3">
        <f t="shared" si="4"/>
        <v>0.15</v>
      </c>
      <c r="EW10" s="3">
        <f t="shared" si="4"/>
        <v>0.15</v>
      </c>
      <c r="EX10" s="3">
        <f t="shared" si="4"/>
        <v>0.15</v>
      </c>
      <c r="EY10" s="3">
        <f t="shared" si="4"/>
        <v>0.15</v>
      </c>
      <c r="EZ10" s="3">
        <f t="shared" si="4"/>
        <v>0.15</v>
      </c>
      <c r="FA10" s="3">
        <f t="shared" si="4"/>
        <v>0.15</v>
      </c>
      <c r="FB10" s="3">
        <f t="shared" si="4"/>
        <v>0.15</v>
      </c>
      <c r="FC10" s="3">
        <f t="shared" si="4"/>
        <v>0.15</v>
      </c>
      <c r="FD10" s="3">
        <f t="shared" si="4"/>
        <v>0.15</v>
      </c>
      <c r="FE10" s="3">
        <f t="shared" si="4"/>
        <v>0.15</v>
      </c>
      <c r="FF10" s="3">
        <f t="shared" si="4"/>
        <v>0.15</v>
      </c>
      <c r="FG10" s="3">
        <f t="shared" ref="FG10:FS10" si="5">IF(FG7&lt;$B$69,$B$66+$B$67*FG7,$B$68)</f>
        <v>0.15</v>
      </c>
      <c r="FH10" s="3">
        <f t="shared" si="5"/>
        <v>0.15</v>
      </c>
      <c r="FI10" s="3">
        <f t="shared" si="5"/>
        <v>0.15</v>
      </c>
      <c r="FJ10" s="3">
        <f t="shared" si="5"/>
        <v>0.15</v>
      </c>
      <c r="FK10" s="3">
        <f t="shared" si="5"/>
        <v>0.15</v>
      </c>
      <c r="FL10" s="3">
        <f t="shared" si="5"/>
        <v>0.15</v>
      </c>
      <c r="FM10" s="3">
        <f t="shared" si="5"/>
        <v>0.15</v>
      </c>
      <c r="FN10" s="3">
        <f t="shared" si="5"/>
        <v>0.15</v>
      </c>
      <c r="FO10" s="3">
        <f t="shared" si="5"/>
        <v>0.15</v>
      </c>
      <c r="FP10" s="3">
        <f t="shared" si="5"/>
        <v>0.15</v>
      </c>
      <c r="FQ10" s="3">
        <f t="shared" si="5"/>
        <v>0.15</v>
      </c>
      <c r="FR10" s="3">
        <f t="shared" si="5"/>
        <v>0.15</v>
      </c>
      <c r="FS10" s="3">
        <f t="shared" si="5"/>
        <v>0.15</v>
      </c>
    </row>
    <row r="11" spans="1:175" x14ac:dyDescent="0.25">
      <c r="A11" t="s">
        <v>161</v>
      </c>
      <c r="B11" s="10"/>
      <c r="C11" s="77">
        <v>0</v>
      </c>
      <c r="D11" s="77">
        <v>0</v>
      </c>
      <c r="E11" s="77">
        <v>0</v>
      </c>
      <c r="F11" s="77">
        <v>0</v>
      </c>
      <c r="G11" s="77">
        <v>0</v>
      </c>
      <c r="H11" s="77">
        <v>0</v>
      </c>
      <c r="I11" s="77">
        <v>0</v>
      </c>
      <c r="J11" s="77">
        <v>0</v>
      </c>
      <c r="K11" s="77">
        <v>0</v>
      </c>
      <c r="L11" s="77">
        <v>0</v>
      </c>
      <c r="M11" s="77">
        <v>0</v>
      </c>
      <c r="N11" s="77">
        <v>0</v>
      </c>
      <c r="O11" s="77">
        <v>0</v>
      </c>
      <c r="P11" s="77">
        <v>0</v>
      </c>
      <c r="Q11" s="77">
        <v>0</v>
      </c>
      <c r="R11" s="77">
        <v>0</v>
      </c>
      <c r="S11" s="77">
        <v>0</v>
      </c>
      <c r="T11" s="77">
        <v>0</v>
      </c>
      <c r="U11" s="77">
        <v>0</v>
      </c>
      <c r="V11" s="77">
        <v>0</v>
      </c>
      <c r="W11" s="77">
        <v>0</v>
      </c>
      <c r="X11" s="77">
        <v>0</v>
      </c>
      <c r="Y11" s="77">
        <v>0</v>
      </c>
      <c r="Z11" s="77">
        <v>0</v>
      </c>
      <c r="AA11" s="77">
        <v>0</v>
      </c>
      <c r="AB11" s="77">
        <v>0</v>
      </c>
      <c r="AC11" s="77">
        <v>0</v>
      </c>
      <c r="AD11" s="77">
        <v>0</v>
      </c>
      <c r="AE11" s="77">
        <v>0</v>
      </c>
      <c r="AF11" s="77">
        <v>0</v>
      </c>
      <c r="AG11" s="77">
        <v>0</v>
      </c>
      <c r="AH11" s="77">
        <v>0</v>
      </c>
      <c r="AI11" s="77">
        <v>0</v>
      </c>
      <c r="AJ11" s="77">
        <v>0</v>
      </c>
      <c r="AK11" s="77">
        <v>0</v>
      </c>
      <c r="AL11" s="77">
        <v>0</v>
      </c>
      <c r="AM11" s="77">
        <v>0</v>
      </c>
      <c r="AN11" s="77">
        <v>0</v>
      </c>
      <c r="AO11" s="77">
        <v>0</v>
      </c>
      <c r="AP11" s="77">
        <v>0</v>
      </c>
      <c r="AQ11" s="77">
        <v>0</v>
      </c>
      <c r="AR11" s="77">
        <v>0</v>
      </c>
      <c r="AS11" s="77">
        <v>0</v>
      </c>
      <c r="AT11" s="77">
        <v>0</v>
      </c>
      <c r="AU11" s="77">
        <v>0</v>
      </c>
      <c r="AV11" s="77">
        <v>0</v>
      </c>
      <c r="AW11" s="77">
        <v>0</v>
      </c>
      <c r="AX11" s="77">
        <v>0</v>
      </c>
      <c r="AY11" s="77">
        <v>0</v>
      </c>
      <c r="AZ11" s="77">
        <v>0</v>
      </c>
      <c r="BA11" s="77">
        <v>0</v>
      </c>
      <c r="BB11" s="77">
        <v>0</v>
      </c>
      <c r="BC11" s="77">
        <v>0</v>
      </c>
      <c r="BD11" s="77">
        <v>0</v>
      </c>
      <c r="BE11" s="77">
        <v>0</v>
      </c>
      <c r="BF11" s="77">
        <v>0</v>
      </c>
      <c r="BG11" s="77">
        <v>0</v>
      </c>
      <c r="BH11" s="77">
        <v>0</v>
      </c>
      <c r="BI11" s="77">
        <v>0</v>
      </c>
      <c r="BJ11" s="77">
        <v>0</v>
      </c>
      <c r="BK11" s="77">
        <v>0</v>
      </c>
      <c r="BL11" s="77">
        <v>0</v>
      </c>
      <c r="BM11" s="77">
        <v>0</v>
      </c>
      <c r="BN11" s="77">
        <v>0</v>
      </c>
      <c r="BO11" s="77">
        <v>0</v>
      </c>
      <c r="BP11" s="77">
        <v>0</v>
      </c>
      <c r="BQ11" s="77">
        <v>0</v>
      </c>
      <c r="BR11" s="77">
        <v>0</v>
      </c>
      <c r="BS11" s="77">
        <v>0</v>
      </c>
      <c r="BT11" s="77">
        <v>0</v>
      </c>
      <c r="BU11" s="77">
        <v>0</v>
      </c>
      <c r="BV11" s="77">
        <v>0</v>
      </c>
      <c r="BW11" s="77">
        <v>0</v>
      </c>
      <c r="BX11" s="77">
        <v>0</v>
      </c>
      <c r="BY11" s="77">
        <v>0</v>
      </c>
      <c r="BZ11" s="77">
        <v>0</v>
      </c>
      <c r="CA11" s="77">
        <v>0</v>
      </c>
      <c r="CB11" s="77">
        <v>0</v>
      </c>
      <c r="CC11" s="77">
        <v>0</v>
      </c>
      <c r="CD11" s="77">
        <v>0</v>
      </c>
      <c r="CE11" s="77">
        <v>0</v>
      </c>
      <c r="CF11" s="77">
        <v>0</v>
      </c>
      <c r="CG11" s="77">
        <v>0</v>
      </c>
      <c r="CH11" s="77">
        <v>0</v>
      </c>
      <c r="CI11" s="77">
        <v>0</v>
      </c>
      <c r="CJ11" s="77">
        <v>0</v>
      </c>
      <c r="CK11" s="77">
        <v>0</v>
      </c>
      <c r="CL11" s="77">
        <v>0</v>
      </c>
      <c r="CM11" s="77">
        <v>0</v>
      </c>
      <c r="CN11" s="77">
        <v>0</v>
      </c>
      <c r="CO11" s="77">
        <v>0</v>
      </c>
      <c r="CP11" s="77">
        <v>0</v>
      </c>
      <c r="CQ11" s="77">
        <v>0</v>
      </c>
      <c r="CR11" s="77">
        <v>0</v>
      </c>
      <c r="CS11" s="77">
        <v>0</v>
      </c>
      <c r="CT11" s="77">
        <v>0</v>
      </c>
      <c r="CU11" s="77">
        <v>0</v>
      </c>
      <c r="CV11" s="77">
        <v>0</v>
      </c>
      <c r="CW11" s="77">
        <v>0</v>
      </c>
      <c r="CX11" s="77">
        <v>0</v>
      </c>
      <c r="CY11" s="77">
        <v>0</v>
      </c>
      <c r="CZ11" s="77">
        <v>0</v>
      </c>
      <c r="DA11" s="77">
        <v>0</v>
      </c>
      <c r="DB11" s="77">
        <v>0</v>
      </c>
      <c r="DC11" s="77">
        <v>0</v>
      </c>
      <c r="DD11" s="77">
        <v>0</v>
      </c>
      <c r="DE11" s="77">
        <v>0</v>
      </c>
      <c r="DF11" s="77">
        <v>0</v>
      </c>
      <c r="DG11" s="77">
        <v>0</v>
      </c>
      <c r="DH11" s="77">
        <v>0</v>
      </c>
      <c r="DI11" s="77">
        <v>0</v>
      </c>
      <c r="DJ11" s="77">
        <v>0</v>
      </c>
      <c r="DK11" s="77">
        <v>0</v>
      </c>
      <c r="DL11" s="77">
        <v>0</v>
      </c>
      <c r="DM11" s="77">
        <v>0</v>
      </c>
      <c r="DN11" s="77">
        <v>0</v>
      </c>
      <c r="DO11" s="77">
        <v>0</v>
      </c>
      <c r="DP11" s="77">
        <v>0</v>
      </c>
      <c r="DQ11" s="77">
        <v>0</v>
      </c>
      <c r="DR11" s="77">
        <v>0</v>
      </c>
      <c r="DS11" s="77">
        <v>0</v>
      </c>
      <c r="DT11" s="77">
        <v>0</v>
      </c>
      <c r="DU11" s="77">
        <v>0</v>
      </c>
      <c r="DV11" s="77">
        <v>0</v>
      </c>
      <c r="DW11" s="77">
        <v>0</v>
      </c>
      <c r="DX11" s="77">
        <v>0</v>
      </c>
      <c r="DY11" s="77">
        <v>0</v>
      </c>
      <c r="DZ11" s="77">
        <v>0</v>
      </c>
      <c r="EA11" s="77">
        <v>0</v>
      </c>
      <c r="EB11" s="77">
        <v>0</v>
      </c>
      <c r="EC11" s="77">
        <v>0</v>
      </c>
      <c r="ED11" s="77">
        <v>0</v>
      </c>
      <c r="EE11" s="77">
        <v>0</v>
      </c>
      <c r="EF11" s="77">
        <v>0</v>
      </c>
      <c r="EG11" s="77">
        <v>0</v>
      </c>
      <c r="EH11" s="77">
        <v>0</v>
      </c>
      <c r="EI11" s="77">
        <v>0</v>
      </c>
      <c r="EJ11" s="77">
        <v>0</v>
      </c>
      <c r="EK11" s="77">
        <v>0</v>
      </c>
      <c r="EL11" s="77">
        <v>0</v>
      </c>
      <c r="EM11" s="77">
        <v>0</v>
      </c>
      <c r="EN11" s="77">
        <v>0</v>
      </c>
      <c r="EO11" s="77">
        <v>0</v>
      </c>
      <c r="EP11" s="77">
        <v>0</v>
      </c>
      <c r="EQ11" s="77">
        <v>0</v>
      </c>
      <c r="ER11" s="77">
        <v>0</v>
      </c>
      <c r="ES11" s="77">
        <v>0</v>
      </c>
      <c r="ET11" s="77">
        <v>0</v>
      </c>
      <c r="EU11" s="77">
        <v>0</v>
      </c>
      <c r="EV11" s="77">
        <v>0</v>
      </c>
      <c r="EW11" s="77">
        <v>0</v>
      </c>
      <c r="EX11" s="77">
        <v>0</v>
      </c>
      <c r="EY11" s="77">
        <v>0</v>
      </c>
      <c r="EZ11" s="77">
        <v>0</v>
      </c>
      <c r="FA11" s="77">
        <v>0</v>
      </c>
      <c r="FB11" s="77">
        <v>0</v>
      </c>
      <c r="FC11" s="77">
        <v>0</v>
      </c>
      <c r="FD11" s="77">
        <v>0</v>
      </c>
      <c r="FE11" s="77">
        <v>0</v>
      </c>
      <c r="FF11" s="77">
        <v>0</v>
      </c>
      <c r="FG11" s="77">
        <v>0</v>
      </c>
      <c r="FH11" s="77">
        <v>0</v>
      </c>
      <c r="FI11" s="77">
        <v>0</v>
      </c>
      <c r="FJ11" s="77">
        <v>0</v>
      </c>
      <c r="FK11" s="77">
        <v>0</v>
      </c>
      <c r="FL11" s="77">
        <v>0</v>
      </c>
      <c r="FM11" s="77">
        <v>0</v>
      </c>
      <c r="FN11" s="77">
        <v>0</v>
      </c>
      <c r="FO11" s="77">
        <v>0</v>
      </c>
      <c r="FP11" s="77">
        <v>0</v>
      </c>
      <c r="FQ11" s="77">
        <v>0</v>
      </c>
      <c r="FR11" s="77">
        <v>0</v>
      </c>
      <c r="FS11" s="77">
        <v>0</v>
      </c>
    </row>
    <row r="12" spans="1:175" x14ac:dyDescent="0.25">
      <c r="A12" t="s">
        <v>175</v>
      </c>
      <c r="B12" s="10"/>
      <c r="C12">
        <f>IF(C11=1,C9,IF(C11=0,C10,""))</f>
        <v>0.15</v>
      </c>
      <c r="D12">
        <f t="shared" ref="D12:BO12" si="6">IF(D11=1,D9,IF(D11=0,D10,""))</f>
        <v>0.15</v>
      </c>
      <c r="E12">
        <f t="shared" si="6"/>
        <v>0.15</v>
      </c>
      <c r="F12">
        <f t="shared" si="6"/>
        <v>0.15</v>
      </c>
      <c r="G12">
        <f t="shared" si="6"/>
        <v>0.15</v>
      </c>
      <c r="H12">
        <f t="shared" si="6"/>
        <v>0.15</v>
      </c>
      <c r="I12">
        <f t="shared" si="6"/>
        <v>0.15</v>
      </c>
      <c r="J12">
        <f t="shared" si="6"/>
        <v>0.15</v>
      </c>
      <c r="K12">
        <f t="shared" si="6"/>
        <v>0.15</v>
      </c>
      <c r="L12">
        <f t="shared" si="6"/>
        <v>0.15</v>
      </c>
      <c r="M12">
        <f t="shared" si="6"/>
        <v>0.15</v>
      </c>
      <c r="N12">
        <f t="shared" si="6"/>
        <v>0.16012499999999999</v>
      </c>
      <c r="O12">
        <f t="shared" si="6"/>
        <v>0.16012499999999999</v>
      </c>
      <c r="P12">
        <f t="shared" si="6"/>
        <v>0.16012499999999999</v>
      </c>
      <c r="Q12">
        <f t="shared" si="6"/>
        <v>0.17202187499999999</v>
      </c>
      <c r="R12">
        <f t="shared" si="6"/>
        <v>0.17797031250000001</v>
      </c>
      <c r="S12">
        <f t="shared" si="6"/>
        <v>0.18391874999999999</v>
      </c>
      <c r="T12">
        <f t="shared" si="6"/>
        <v>0.18986718749999998</v>
      </c>
      <c r="U12">
        <f t="shared" si="6"/>
        <v>0.19581562499999999</v>
      </c>
      <c r="V12">
        <f t="shared" si="6"/>
        <v>0.20176406249999998</v>
      </c>
      <c r="W12">
        <f t="shared" si="6"/>
        <v>0.20771249999999999</v>
      </c>
      <c r="X12">
        <f t="shared" si="6"/>
        <v>0.21366093749999998</v>
      </c>
      <c r="Y12">
        <f t="shared" si="6"/>
        <v>0.219609375</v>
      </c>
      <c r="Z12">
        <f t="shared" si="6"/>
        <v>0.22555781249999998</v>
      </c>
      <c r="AA12">
        <f t="shared" si="6"/>
        <v>0.23150624999999997</v>
      </c>
      <c r="AB12">
        <f t="shared" si="6"/>
        <v>0.23745468749999998</v>
      </c>
      <c r="AC12">
        <f t="shared" si="6"/>
        <v>0.24340312499999997</v>
      </c>
      <c r="AD12">
        <f t="shared" si="6"/>
        <v>0.24935156249999998</v>
      </c>
      <c r="AE12">
        <f t="shared" si="6"/>
        <v>0.25529999999999997</v>
      </c>
      <c r="AF12">
        <f t="shared" si="6"/>
        <v>0.26124843749999999</v>
      </c>
      <c r="AG12">
        <f t="shared" si="6"/>
        <v>0.267196875</v>
      </c>
      <c r="AH12">
        <f t="shared" si="6"/>
        <v>0.27314531249999996</v>
      </c>
      <c r="AI12">
        <f t="shared" si="6"/>
        <v>0.27909375000000003</v>
      </c>
      <c r="AJ12">
        <f t="shared" si="6"/>
        <v>0.28504218749999999</v>
      </c>
      <c r="AK12">
        <f t="shared" si="6"/>
        <v>0.290990625</v>
      </c>
      <c r="AL12">
        <f t="shared" si="6"/>
        <v>0.29693906250000002</v>
      </c>
      <c r="AM12">
        <f t="shared" si="6"/>
        <v>0.30288749999999998</v>
      </c>
      <c r="AN12">
        <f t="shared" si="6"/>
        <v>0.31995535714285711</v>
      </c>
      <c r="AO12">
        <f t="shared" si="6"/>
        <v>0.33702321428571425</v>
      </c>
      <c r="AP12">
        <f t="shared" si="6"/>
        <v>0.35409107142857144</v>
      </c>
      <c r="AQ12">
        <f t="shared" si="6"/>
        <v>0.37115892857142851</v>
      </c>
      <c r="AR12">
        <f t="shared" si="6"/>
        <v>0.3882267857142857</v>
      </c>
      <c r="AS12">
        <f t="shared" si="6"/>
        <v>0.40529464285714289</v>
      </c>
      <c r="AT12">
        <f t="shared" si="6"/>
        <v>0.42236249999999997</v>
      </c>
      <c r="AU12">
        <f t="shared" si="6"/>
        <v>0.45779999999999998</v>
      </c>
      <c r="AV12">
        <f t="shared" si="6"/>
        <v>0.4932375</v>
      </c>
      <c r="AW12">
        <f t="shared" si="6"/>
        <v>0.52604249999999997</v>
      </c>
      <c r="AX12">
        <f t="shared" si="6"/>
        <v>0.55884750000000005</v>
      </c>
      <c r="AY12">
        <f t="shared" si="6"/>
        <v>0.59165250000000003</v>
      </c>
      <c r="AZ12">
        <f t="shared" si="6"/>
        <v>0.6244575</v>
      </c>
      <c r="BA12">
        <f t="shared" si="6"/>
        <v>0.65726249999999997</v>
      </c>
      <c r="BB12">
        <f t="shared" si="6"/>
        <v>0.6870750000000001</v>
      </c>
      <c r="BC12">
        <f t="shared" si="6"/>
        <v>0.71688750000000001</v>
      </c>
      <c r="BD12">
        <f t="shared" si="6"/>
        <v>0.74670000000000003</v>
      </c>
      <c r="BE12">
        <f t="shared" si="6"/>
        <v>0.77651249999999994</v>
      </c>
      <c r="BF12">
        <f t="shared" si="6"/>
        <v>0.80632500000000007</v>
      </c>
      <c r="BG12">
        <f t="shared" si="6"/>
        <v>0.83613749999999998</v>
      </c>
      <c r="BH12">
        <f t="shared" si="6"/>
        <v>0.86595</v>
      </c>
      <c r="BI12">
        <f t="shared" si="6"/>
        <v>0.89576250000000002</v>
      </c>
      <c r="BJ12">
        <f t="shared" si="6"/>
        <v>0.92557500000000004</v>
      </c>
      <c r="BK12">
        <f t="shared" si="6"/>
        <v>0.94258500000000001</v>
      </c>
      <c r="BL12">
        <f t="shared" si="6"/>
        <v>0.95959499999999998</v>
      </c>
      <c r="BM12">
        <f t="shared" si="6"/>
        <v>0.96</v>
      </c>
      <c r="BN12">
        <f t="shared" si="6"/>
        <v>0.96</v>
      </c>
      <c r="BO12">
        <f t="shared" si="6"/>
        <v>0.96</v>
      </c>
      <c r="BP12">
        <f t="shared" ref="BP12:EA12" si="7">IF(BP11=1,BP9,IF(BP11=0,BP10,""))</f>
        <v>0.96</v>
      </c>
      <c r="BQ12">
        <f t="shared" si="7"/>
        <v>0.96</v>
      </c>
      <c r="BR12">
        <f t="shared" si="7"/>
        <v>0.96</v>
      </c>
      <c r="BS12">
        <f t="shared" si="7"/>
        <v>0.96</v>
      </c>
      <c r="BT12">
        <f t="shared" si="7"/>
        <v>0.96</v>
      </c>
      <c r="BU12">
        <f t="shared" si="7"/>
        <v>0.96</v>
      </c>
      <c r="BV12">
        <f t="shared" si="7"/>
        <v>0.96</v>
      </c>
      <c r="BW12">
        <f t="shared" si="7"/>
        <v>0.96</v>
      </c>
      <c r="BX12">
        <f t="shared" si="7"/>
        <v>0.96</v>
      </c>
      <c r="BY12">
        <f t="shared" si="7"/>
        <v>0.96</v>
      </c>
      <c r="BZ12">
        <f t="shared" si="7"/>
        <v>0.96</v>
      </c>
      <c r="CA12">
        <f t="shared" si="7"/>
        <v>0.96</v>
      </c>
      <c r="CB12">
        <f t="shared" si="7"/>
        <v>0.96</v>
      </c>
      <c r="CC12">
        <f t="shared" si="7"/>
        <v>0.96</v>
      </c>
      <c r="CD12">
        <f t="shared" si="7"/>
        <v>0.96</v>
      </c>
      <c r="CE12">
        <f t="shared" si="7"/>
        <v>0.96</v>
      </c>
      <c r="CF12">
        <f t="shared" si="7"/>
        <v>0.96</v>
      </c>
      <c r="CG12">
        <f t="shared" si="7"/>
        <v>0.96</v>
      </c>
      <c r="CH12">
        <f t="shared" si="7"/>
        <v>0.96</v>
      </c>
      <c r="CI12">
        <f t="shared" si="7"/>
        <v>0.96</v>
      </c>
      <c r="CJ12">
        <f t="shared" si="7"/>
        <v>0.96</v>
      </c>
      <c r="CK12">
        <f t="shared" si="7"/>
        <v>0.96</v>
      </c>
      <c r="CL12">
        <f t="shared" si="7"/>
        <v>0.96</v>
      </c>
      <c r="CM12">
        <f t="shared" si="7"/>
        <v>0.96</v>
      </c>
      <c r="CN12">
        <f t="shared" si="7"/>
        <v>0.96</v>
      </c>
      <c r="CO12">
        <f t="shared" si="7"/>
        <v>0.96</v>
      </c>
      <c r="CP12">
        <f t="shared" si="7"/>
        <v>0.96</v>
      </c>
      <c r="CQ12">
        <f t="shared" si="7"/>
        <v>0.96</v>
      </c>
      <c r="CR12">
        <f t="shared" si="7"/>
        <v>0.96</v>
      </c>
      <c r="CS12">
        <f t="shared" si="7"/>
        <v>0.96</v>
      </c>
      <c r="CT12">
        <f t="shared" si="7"/>
        <v>0.96</v>
      </c>
      <c r="CU12">
        <f t="shared" si="7"/>
        <v>0.96</v>
      </c>
      <c r="CV12">
        <f t="shared" si="7"/>
        <v>0.96</v>
      </c>
      <c r="CW12">
        <f t="shared" si="7"/>
        <v>0.96</v>
      </c>
      <c r="CX12">
        <f t="shared" si="7"/>
        <v>0.96</v>
      </c>
      <c r="CY12">
        <f t="shared" si="7"/>
        <v>0.96</v>
      </c>
      <c r="CZ12">
        <f t="shared" si="7"/>
        <v>0.96</v>
      </c>
      <c r="DA12">
        <f t="shared" si="7"/>
        <v>0.96</v>
      </c>
      <c r="DB12">
        <f t="shared" si="7"/>
        <v>0.96</v>
      </c>
      <c r="DC12">
        <f t="shared" si="7"/>
        <v>0.96</v>
      </c>
      <c r="DD12">
        <f t="shared" si="7"/>
        <v>0.96</v>
      </c>
      <c r="DE12">
        <f t="shared" si="7"/>
        <v>0.96</v>
      </c>
      <c r="DF12">
        <f t="shared" si="7"/>
        <v>0.96</v>
      </c>
      <c r="DG12">
        <f t="shared" si="7"/>
        <v>0.96</v>
      </c>
      <c r="DH12">
        <f t="shared" si="7"/>
        <v>0.95611875000000002</v>
      </c>
      <c r="DI12">
        <f t="shared" si="7"/>
        <v>0.94717499999999999</v>
      </c>
      <c r="DJ12">
        <f t="shared" si="7"/>
        <v>0.93823124999999996</v>
      </c>
      <c r="DK12">
        <f t="shared" si="7"/>
        <v>0.92928750000000004</v>
      </c>
      <c r="DL12">
        <f t="shared" si="7"/>
        <v>0.92034375000000002</v>
      </c>
      <c r="DM12">
        <f t="shared" si="7"/>
        <v>0.91139999999999999</v>
      </c>
      <c r="DN12">
        <f t="shared" si="7"/>
        <v>0.88420714285714275</v>
      </c>
      <c r="DO12">
        <f t="shared" si="7"/>
        <v>0.85701428571428573</v>
      </c>
      <c r="DP12">
        <f t="shared" si="7"/>
        <v>0.82982142857142849</v>
      </c>
      <c r="DQ12">
        <f t="shared" si="7"/>
        <v>0.80262857142857147</v>
      </c>
      <c r="DR12">
        <f t="shared" si="7"/>
        <v>0.77543571428571423</v>
      </c>
      <c r="DS12">
        <f t="shared" si="7"/>
        <v>0.7482428571428571</v>
      </c>
      <c r="DT12">
        <f t="shared" si="7"/>
        <v>0.72105000000000008</v>
      </c>
      <c r="DU12">
        <f t="shared" si="7"/>
        <v>0.69385714285714284</v>
      </c>
      <c r="DV12">
        <f t="shared" si="7"/>
        <v>0.66666428571428571</v>
      </c>
      <c r="DW12">
        <f t="shared" si="7"/>
        <v>0.63947142857142858</v>
      </c>
      <c r="DX12">
        <f t="shared" si="7"/>
        <v>0.61227857142857145</v>
      </c>
      <c r="DY12">
        <f t="shared" si="7"/>
        <v>0.58508571428571421</v>
      </c>
      <c r="DZ12">
        <f t="shared" si="7"/>
        <v>0.55789285714285708</v>
      </c>
      <c r="EA12">
        <f t="shared" si="7"/>
        <v>0.53069999999999995</v>
      </c>
      <c r="EB12">
        <f t="shared" ref="EB12:FS12" si="8">IF(EB11=1,EB9,IF(EB11=0,EB10,""))</f>
        <v>0.50350714285714282</v>
      </c>
      <c r="EC12">
        <f t="shared" si="8"/>
        <v>0.47631428571428569</v>
      </c>
      <c r="ED12">
        <f t="shared" si="8"/>
        <v>0.44912142857142856</v>
      </c>
      <c r="EE12">
        <f t="shared" si="8"/>
        <v>0.42192857142857143</v>
      </c>
      <c r="EF12">
        <f t="shared" si="8"/>
        <v>0.39473571428571419</v>
      </c>
      <c r="EG12">
        <f t="shared" si="8"/>
        <v>0.36754285714285712</v>
      </c>
      <c r="EH12">
        <f t="shared" si="8"/>
        <v>0.34035000000000004</v>
      </c>
      <c r="EI12">
        <f t="shared" si="8"/>
        <v>0.31315714285714286</v>
      </c>
      <c r="EJ12">
        <f t="shared" si="8"/>
        <v>0.28596428571428578</v>
      </c>
      <c r="EK12">
        <f t="shared" si="8"/>
        <v>0.25877142857142843</v>
      </c>
      <c r="EL12">
        <f t="shared" si="8"/>
        <v>0.23157857142857136</v>
      </c>
      <c r="EM12">
        <f t="shared" si="8"/>
        <v>0.20438571428571428</v>
      </c>
      <c r="EN12">
        <f t="shared" si="8"/>
        <v>0.17719285714285721</v>
      </c>
      <c r="EO12">
        <f t="shared" si="8"/>
        <v>0.15</v>
      </c>
      <c r="EP12">
        <f t="shared" si="8"/>
        <v>0.15</v>
      </c>
      <c r="EQ12">
        <f t="shared" si="8"/>
        <v>0.15</v>
      </c>
      <c r="ER12">
        <f t="shared" si="8"/>
        <v>0.15</v>
      </c>
      <c r="ES12">
        <f t="shared" si="8"/>
        <v>0.15</v>
      </c>
      <c r="ET12">
        <f t="shared" si="8"/>
        <v>0.15</v>
      </c>
      <c r="EU12">
        <f t="shared" si="8"/>
        <v>0.15</v>
      </c>
      <c r="EV12">
        <f t="shared" si="8"/>
        <v>0.15</v>
      </c>
      <c r="EW12">
        <f t="shared" si="8"/>
        <v>0.15</v>
      </c>
      <c r="EX12">
        <f t="shared" si="8"/>
        <v>0.15</v>
      </c>
      <c r="EY12">
        <f t="shared" si="8"/>
        <v>0.15</v>
      </c>
      <c r="EZ12">
        <f t="shared" si="8"/>
        <v>0.15</v>
      </c>
      <c r="FA12">
        <f t="shared" si="8"/>
        <v>0.15</v>
      </c>
      <c r="FB12">
        <f t="shared" si="8"/>
        <v>0.15</v>
      </c>
      <c r="FC12">
        <f t="shared" si="8"/>
        <v>0.15</v>
      </c>
      <c r="FD12">
        <f t="shared" si="8"/>
        <v>0.15</v>
      </c>
      <c r="FE12">
        <f t="shared" si="8"/>
        <v>0.15</v>
      </c>
      <c r="FF12">
        <f t="shared" si="8"/>
        <v>0.15</v>
      </c>
      <c r="FG12">
        <f t="shared" si="8"/>
        <v>0.15</v>
      </c>
      <c r="FH12">
        <f t="shared" si="8"/>
        <v>0.15</v>
      </c>
      <c r="FI12">
        <f t="shared" si="8"/>
        <v>0.15</v>
      </c>
      <c r="FJ12">
        <f t="shared" si="8"/>
        <v>0.15</v>
      </c>
      <c r="FK12">
        <f t="shared" si="8"/>
        <v>0.15</v>
      </c>
      <c r="FL12">
        <f t="shared" si="8"/>
        <v>0.15</v>
      </c>
      <c r="FM12">
        <f t="shared" si="8"/>
        <v>0.15</v>
      </c>
      <c r="FN12">
        <f t="shared" si="8"/>
        <v>0.15</v>
      </c>
      <c r="FO12">
        <f t="shared" si="8"/>
        <v>0.15</v>
      </c>
      <c r="FP12">
        <f t="shared" si="8"/>
        <v>0.15</v>
      </c>
      <c r="FQ12">
        <f t="shared" si="8"/>
        <v>0.15</v>
      </c>
      <c r="FR12">
        <f t="shared" si="8"/>
        <v>0.15</v>
      </c>
      <c r="FS12">
        <f t="shared" si="8"/>
        <v>0.15</v>
      </c>
    </row>
    <row r="13" spans="1:175" x14ac:dyDescent="0.25">
      <c r="A13" s="16" t="s">
        <v>11</v>
      </c>
      <c r="B13" s="17"/>
      <c r="C13" s="3">
        <v>1</v>
      </c>
      <c r="D13" s="3">
        <f t="shared" ref="D13:AI13" si="9">IF(C30&gt;D49*$B71*$B72,(D49*$B71-C30)/((1-$B72)*D49*$B71),1)</f>
        <v>0.87257780387551387</v>
      </c>
      <c r="E13" s="3">
        <f t="shared" si="9"/>
        <v>0.68288721897189686</v>
      </c>
      <c r="F13" s="3">
        <f t="shared" si="9"/>
        <v>0.543944765043893</v>
      </c>
      <c r="G13" s="3">
        <f t="shared" si="9"/>
        <v>0.42661200308737002</v>
      </c>
      <c r="H13" s="3">
        <f t="shared" si="9"/>
        <v>0.32323223677904994</v>
      </c>
      <c r="I13" s="3">
        <f t="shared" si="9"/>
        <v>0.24944949208470568</v>
      </c>
      <c r="J13" s="3">
        <f t="shared" si="9"/>
        <v>0.2021139154447073</v>
      </c>
      <c r="K13" s="3">
        <f t="shared" si="9"/>
        <v>0.31935504855438046</v>
      </c>
      <c r="L13" s="3">
        <f t="shared" si="9"/>
        <v>0.23180538587176491</v>
      </c>
      <c r="M13" s="3">
        <f t="shared" si="9"/>
        <v>0.38064753083442299</v>
      </c>
      <c r="N13" s="3">
        <f t="shared" si="9"/>
        <v>0.49419564358083173</v>
      </c>
      <c r="O13" s="3">
        <f t="shared" si="9"/>
        <v>0.54117972521712954</v>
      </c>
      <c r="P13" s="3">
        <f t="shared" si="9"/>
        <v>0.57747458467922097</v>
      </c>
      <c r="Q13" s="3">
        <f t="shared" si="9"/>
        <v>0.59090577596571348</v>
      </c>
      <c r="R13" s="3">
        <f t="shared" si="9"/>
        <v>0.58998443419677771</v>
      </c>
      <c r="S13" s="3">
        <f t="shared" si="9"/>
        <v>0.65403269048260448</v>
      </c>
      <c r="T13" s="3">
        <f t="shared" si="9"/>
        <v>0.85221665144276748</v>
      </c>
      <c r="U13" s="3">
        <f t="shared" si="9"/>
        <v>0.78280106619821554</v>
      </c>
      <c r="V13" s="3">
        <f t="shared" si="9"/>
        <v>0.7053614033348139</v>
      </c>
      <c r="W13" s="3">
        <f t="shared" si="9"/>
        <v>0.67472146261045307</v>
      </c>
      <c r="X13" s="3">
        <f t="shared" si="9"/>
        <v>0.65211145375324042</v>
      </c>
      <c r="Y13" s="3">
        <f t="shared" si="9"/>
        <v>0.61407639606967934</v>
      </c>
      <c r="Z13" s="3">
        <f t="shared" si="9"/>
        <v>0.7150994346876266</v>
      </c>
      <c r="AA13" s="3">
        <f t="shared" si="9"/>
        <v>0.73166585743063961</v>
      </c>
      <c r="AB13" s="3">
        <f t="shared" si="9"/>
        <v>0.70800209456587027</v>
      </c>
      <c r="AC13" s="3">
        <f t="shared" si="9"/>
        <v>1</v>
      </c>
      <c r="AD13" s="3">
        <f t="shared" si="9"/>
        <v>1</v>
      </c>
      <c r="AE13" s="3">
        <f t="shared" si="9"/>
        <v>1</v>
      </c>
      <c r="AF13" s="3">
        <f t="shared" si="9"/>
        <v>1</v>
      </c>
      <c r="AG13" s="3">
        <f t="shared" si="9"/>
        <v>1</v>
      </c>
      <c r="AH13" s="3">
        <f t="shared" si="9"/>
        <v>1</v>
      </c>
      <c r="AI13" s="3">
        <f t="shared" si="9"/>
        <v>1</v>
      </c>
      <c r="AJ13" s="3">
        <f t="shared" ref="AJ13:BO13" si="10">IF(AI30&gt;AJ49*$B71*$B72,(AJ49*$B71-AI30)/((1-$B72)*AJ49*$B71),1)</f>
        <v>1</v>
      </c>
      <c r="AK13" s="3">
        <f t="shared" si="10"/>
        <v>1</v>
      </c>
      <c r="AL13" s="3">
        <f t="shared" si="10"/>
        <v>1</v>
      </c>
      <c r="AM13" s="3">
        <f t="shared" si="10"/>
        <v>1</v>
      </c>
      <c r="AN13" s="3">
        <f t="shared" si="10"/>
        <v>1</v>
      </c>
      <c r="AO13" s="3">
        <f t="shared" si="10"/>
        <v>1</v>
      </c>
      <c r="AP13" s="3">
        <f t="shared" si="10"/>
        <v>1</v>
      </c>
      <c r="AQ13" s="3">
        <f t="shared" si="10"/>
        <v>1</v>
      </c>
      <c r="AR13" s="3">
        <f t="shared" si="10"/>
        <v>1</v>
      </c>
      <c r="AS13" s="3">
        <f t="shared" si="10"/>
        <v>1</v>
      </c>
      <c r="AT13" s="3">
        <f t="shared" si="10"/>
        <v>1</v>
      </c>
      <c r="AU13" s="3">
        <f t="shared" si="10"/>
        <v>1</v>
      </c>
      <c r="AV13" s="3">
        <f t="shared" si="10"/>
        <v>1</v>
      </c>
      <c r="AW13" s="3">
        <f t="shared" si="10"/>
        <v>1</v>
      </c>
      <c r="AX13" s="3">
        <f t="shared" si="10"/>
        <v>1</v>
      </c>
      <c r="AY13" s="3">
        <f t="shared" si="10"/>
        <v>1</v>
      </c>
      <c r="AZ13" s="3">
        <f t="shared" si="10"/>
        <v>1</v>
      </c>
      <c r="BA13" s="3">
        <f t="shared" si="10"/>
        <v>1</v>
      </c>
      <c r="BB13" s="3">
        <f t="shared" si="10"/>
        <v>1</v>
      </c>
      <c r="BC13" s="3">
        <f t="shared" si="10"/>
        <v>1</v>
      </c>
      <c r="BD13" s="3">
        <f t="shared" si="10"/>
        <v>1</v>
      </c>
      <c r="BE13" s="3">
        <f t="shared" si="10"/>
        <v>1</v>
      </c>
      <c r="BF13" s="3">
        <f t="shared" si="10"/>
        <v>1</v>
      </c>
      <c r="BG13" s="3">
        <f t="shared" si="10"/>
        <v>1</v>
      </c>
      <c r="BH13" s="3">
        <f t="shared" si="10"/>
        <v>1</v>
      </c>
      <c r="BI13" s="3">
        <f t="shared" si="10"/>
        <v>0.97502402469366301</v>
      </c>
      <c r="BJ13" s="3">
        <f t="shared" si="10"/>
        <v>1</v>
      </c>
      <c r="BK13" s="3">
        <f t="shared" si="10"/>
        <v>1</v>
      </c>
      <c r="BL13" s="3">
        <f t="shared" si="10"/>
        <v>1</v>
      </c>
      <c r="BM13" s="3">
        <f t="shared" si="10"/>
        <v>1</v>
      </c>
      <c r="BN13" s="3">
        <f t="shared" si="10"/>
        <v>1</v>
      </c>
      <c r="BO13" s="3">
        <f t="shared" si="10"/>
        <v>1</v>
      </c>
      <c r="BP13" s="3">
        <f t="shared" ref="BP13:CU13" si="11">IF(BO30&gt;BP49*$B71*$B72,(BP49*$B71-BO30)/((1-$B72)*BP49*$B71),1)</f>
        <v>1</v>
      </c>
      <c r="BQ13" s="3">
        <f t="shared" si="11"/>
        <v>1</v>
      </c>
      <c r="BR13" s="3">
        <f t="shared" si="11"/>
        <v>1</v>
      </c>
      <c r="BS13" s="3">
        <f t="shared" si="11"/>
        <v>1</v>
      </c>
      <c r="BT13" s="3">
        <f t="shared" si="11"/>
        <v>1</v>
      </c>
      <c r="BU13" s="3">
        <f t="shared" si="11"/>
        <v>1</v>
      </c>
      <c r="BV13" s="3">
        <f t="shared" si="11"/>
        <v>0.93963863629460009</v>
      </c>
      <c r="BW13" s="3">
        <f t="shared" si="11"/>
        <v>0.8337065850023706</v>
      </c>
      <c r="BX13" s="3">
        <f t="shared" si="11"/>
        <v>1</v>
      </c>
      <c r="BY13" s="3">
        <f t="shared" si="11"/>
        <v>1</v>
      </c>
      <c r="BZ13" s="3">
        <f t="shared" si="11"/>
        <v>1</v>
      </c>
      <c r="CA13" s="3">
        <f t="shared" si="11"/>
        <v>1</v>
      </c>
      <c r="CB13" s="3">
        <f t="shared" si="11"/>
        <v>1</v>
      </c>
      <c r="CC13" s="3">
        <f t="shared" si="11"/>
        <v>1</v>
      </c>
      <c r="CD13" s="3">
        <f t="shared" si="11"/>
        <v>1</v>
      </c>
      <c r="CE13" s="3">
        <f t="shared" si="11"/>
        <v>1</v>
      </c>
      <c r="CF13" s="3">
        <f t="shared" si="11"/>
        <v>1</v>
      </c>
      <c r="CG13" s="3">
        <f t="shared" si="11"/>
        <v>1</v>
      </c>
      <c r="CH13" s="3">
        <f t="shared" si="11"/>
        <v>1</v>
      </c>
      <c r="CI13" s="3">
        <f t="shared" si="11"/>
        <v>1</v>
      </c>
      <c r="CJ13" s="3">
        <f t="shared" si="11"/>
        <v>1</v>
      </c>
      <c r="CK13" s="3">
        <f t="shared" si="11"/>
        <v>1</v>
      </c>
      <c r="CL13" s="3">
        <f t="shared" si="11"/>
        <v>1</v>
      </c>
      <c r="CM13" s="3">
        <f t="shared" si="11"/>
        <v>1</v>
      </c>
      <c r="CN13" s="3">
        <f t="shared" si="11"/>
        <v>1</v>
      </c>
      <c r="CO13" s="3">
        <f t="shared" si="11"/>
        <v>1</v>
      </c>
      <c r="CP13" s="3">
        <f t="shared" si="11"/>
        <v>0.93251325561516996</v>
      </c>
      <c r="CQ13" s="3">
        <f t="shared" si="11"/>
        <v>1</v>
      </c>
      <c r="CR13" s="3">
        <f t="shared" si="11"/>
        <v>1</v>
      </c>
      <c r="CS13" s="3">
        <f t="shared" si="11"/>
        <v>1</v>
      </c>
      <c r="CT13" s="3">
        <f t="shared" si="11"/>
        <v>1</v>
      </c>
      <c r="CU13" s="3">
        <f t="shared" si="11"/>
        <v>0.94248083085869316</v>
      </c>
      <c r="CV13" s="3">
        <f t="shared" ref="CV13:EA13" si="12">IF(CU30&gt;CV49*$B71*$B72,(CV49*$B71-CU30)/((1-$B72)*CV49*$B71),1)</f>
        <v>0.85683904119767407</v>
      </c>
      <c r="CW13" s="3">
        <f t="shared" si="12"/>
        <v>0.78279991414951078</v>
      </c>
      <c r="CX13" s="3">
        <f t="shared" si="12"/>
        <v>0.70259862038098797</v>
      </c>
      <c r="CY13" s="3">
        <f t="shared" si="12"/>
        <v>0.631920681751449</v>
      </c>
      <c r="CZ13" s="3">
        <f t="shared" si="12"/>
        <v>0.84477912381559983</v>
      </c>
      <c r="DA13" s="3">
        <f t="shared" si="12"/>
        <v>0.88436861454586058</v>
      </c>
      <c r="DB13" s="3">
        <f t="shared" si="12"/>
        <v>0.80909892316993237</v>
      </c>
      <c r="DC13" s="3">
        <f t="shared" si="12"/>
        <v>0.74416291059757234</v>
      </c>
      <c r="DD13" s="3">
        <f t="shared" si="12"/>
        <v>0.68345222868283462</v>
      </c>
      <c r="DE13" s="3">
        <f t="shared" si="12"/>
        <v>0.81450120955891581</v>
      </c>
      <c r="DF13" s="3">
        <f t="shared" si="12"/>
        <v>0.73794011544081561</v>
      </c>
      <c r="DG13" s="3">
        <f t="shared" si="12"/>
        <v>0.67974619931470726</v>
      </c>
      <c r="DH13" s="3">
        <f t="shared" si="12"/>
        <v>0.60687868733234396</v>
      </c>
      <c r="DI13" s="3">
        <f t="shared" si="12"/>
        <v>0.75514646079855374</v>
      </c>
      <c r="DJ13" s="3">
        <f t="shared" si="12"/>
        <v>0.68908305502788358</v>
      </c>
      <c r="DK13" s="3">
        <f t="shared" si="12"/>
        <v>0.63378274545052604</v>
      </c>
      <c r="DL13" s="3">
        <f t="shared" si="12"/>
        <v>0.58147865522542674</v>
      </c>
      <c r="DM13" s="3">
        <f t="shared" si="12"/>
        <v>0.53863242908897024</v>
      </c>
      <c r="DN13" s="3">
        <f t="shared" si="12"/>
        <v>0.49725326492763999</v>
      </c>
      <c r="DO13" s="3">
        <f t="shared" si="12"/>
        <v>0.61616676021727834</v>
      </c>
      <c r="DP13" s="3">
        <f t="shared" si="12"/>
        <v>0.55749831719107934</v>
      </c>
      <c r="DQ13" s="3">
        <f t="shared" si="12"/>
        <v>0.51603516211921063</v>
      </c>
      <c r="DR13" s="3">
        <f t="shared" si="12"/>
        <v>0.47265190755521524</v>
      </c>
      <c r="DS13" s="3">
        <f t="shared" si="12"/>
        <v>0.8357424756975238</v>
      </c>
      <c r="DT13" s="3">
        <f t="shared" si="12"/>
        <v>0.87434958626355175</v>
      </c>
      <c r="DU13" s="3">
        <f t="shared" si="12"/>
        <v>0.94072616149693244</v>
      </c>
      <c r="DV13" s="3">
        <f t="shared" si="12"/>
        <v>1</v>
      </c>
      <c r="DW13" s="3">
        <f t="shared" si="12"/>
        <v>1</v>
      </c>
      <c r="DX13" s="3">
        <f t="shared" si="12"/>
        <v>1</v>
      </c>
      <c r="DY13" s="3">
        <f t="shared" si="12"/>
        <v>1</v>
      </c>
      <c r="DZ13" s="3">
        <f t="shared" si="12"/>
        <v>1</v>
      </c>
      <c r="EA13" s="3">
        <f t="shared" si="12"/>
        <v>1</v>
      </c>
      <c r="EB13" s="3">
        <f t="shared" ref="EB13:FG13" si="13">IF(EA30&gt;EB49*$B71*$B72,(EB49*$B71-EA30)/((1-$B72)*EB49*$B71),1)</f>
        <v>1</v>
      </c>
      <c r="EC13" s="3">
        <f t="shared" si="13"/>
        <v>1</v>
      </c>
      <c r="ED13" s="3">
        <f t="shared" si="13"/>
        <v>1</v>
      </c>
      <c r="EE13" s="3">
        <f t="shared" si="13"/>
        <v>1</v>
      </c>
      <c r="EF13" s="3">
        <f t="shared" si="13"/>
        <v>1</v>
      </c>
      <c r="EG13" s="3">
        <f t="shared" si="13"/>
        <v>1</v>
      </c>
      <c r="EH13" s="3">
        <f t="shared" si="13"/>
        <v>1</v>
      </c>
      <c r="EI13" s="3">
        <f t="shared" si="13"/>
        <v>1</v>
      </c>
      <c r="EJ13" s="3">
        <f t="shared" si="13"/>
        <v>1</v>
      </c>
      <c r="EK13" s="3">
        <f t="shared" si="13"/>
        <v>1</v>
      </c>
      <c r="EL13" s="3">
        <f t="shared" si="13"/>
        <v>1</v>
      </c>
      <c r="EM13" s="3">
        <f t="shared" si="13"/>
        <v>1</v>
      </c>
      <c r="EN13" s="3">
        <f t="shared" si="13"/>
        <v>1</v>
      </c>
      <c r="EO13" s="3">
        <f t="shared" si="13"/>
        <v>1</v>
      </c>
      <c r="EP13" s="3">
        <f t="shared" si="13"/>
        <v>1</v>
      </c>
      <c r="EQ13" s="3">
        <f t="shared" si="13"/>
        <v>1</v>
      </c>
      <c r="ER13" s="3">
        <f t="shared" si="13"/>
        <v>1</v>
      </c>
      <c r="ES13" s="3">
        <f t="shared" si="13"/>
        <v>1</v>
      </c>
      <c r="ET13" s="3">
        <f t="shared" si="13"/>
        <v>1</v>
      </c>
      <c r="EU13" s="3">
        <f t="shared" si="13"/>
        <v>1</v>
      </c>
      <c r="EV13" s="3">
        <f t="shared" si="13"/>
        <v>1</v>
      </c>
      <c r="EW13" s="3">
        <f t="shared" si="13"/>
        <v>1</v>
      </c>
      <c r="EX13" s="3">
        <f t="shared" si="13"/>
        <v>1</v>
      </c>
      <c r="EY13" s="3">
        <f t="shared" si="13"/>
        <v>1</v>
      </c>
      <c r="EZ13" s="3">
        <f t="shared" si="13"/>
        <v>1</v>
      </c>
      <c r="FA13" s="3">
        <f t="shared" si="13"/>
        <v>1</v>
      </c>
      <c r="FB13" s="3">
        <f t="shared" si="13"/>
        <v>1</v>
      </c>
      <c r="FC13" s="3">
        <f t="shared" si="13"/>
        <v>1</v>
      </c>
      <c r="FD13" s="3">
        <f t="shared" si="13"/>
        <v>1</v>
      </c>
      <c r="FE13" s="3">
        <f t="shared" si="13"/>
        <v>1</v>
      </c>
      <c r="FF13" s="3">
        <f t="shared" si="13"/>
        <v>1</v>
      </c>
      <c r="FG13" s="3">
        <f t="shared" si="13"/>
        <v>1</v>
      </c>
      <c r="FH13" s="3">
        <f t="shared" ref="FH13:FS13" si="14">IF(FG30&gt;FH49*$B71*$B72,(FH49*$B71-FG30)/((1-$B72)*FH49*$B71),1)</f>
        <v>1</v>
      </c>
      <c r="FI13" s="3">
        <f t="shared" si="14"/>
        <v>1</v>
      </c>
      <c r="FJ13" s="3">
        <f t="shared" si="14"/>
        <v>1</v>
      </c>
      <c r="FK13" s="3">
        <f t="shared" si="14"/>
        <v>1</v>
      </c>
      <c r="FL13" s="3">
        <f t="shared" si="14"/>
        <v>1</v>
      </c>
      <c r="FM13" s="3">
        <f t="shared" si="14"/>
        <v>1</v>
      </c>
      <c r="FN13" s="3">
        <f t="shared" si="14"/>
        <v>1</v>
      </c>
      <c r="FO13" s="3">
        <f t="shared" si="14"/>
        <v>1</v>
      </c>
      <c r="FP13" s="3">
        <f t="shared" si="14"/>
        <v>1</v>
      </c>
      <c r="FQ13" s="3">
        <f t="shared" si="14"/>
        <v>1</v>
      </c>
      <c r="FR13" s="3">
        <f t="shared" si="14"/>
        <v>1</v>
      </c>
      <c r="FS13" s="3">
        <f t="shared" si="14"/>
        <v>0.99608118292313719</v>
      </c>
    </row>
    <row r="14" spans="1:175" x14ac:dyDescent="0.25">
      <c r="A14" t="s">
        <v>170</v>
      </c>
      <c r="B14" s="10"/>
      <c r="C14" s="3">
        <f t="shared" ref="C14:K14" si="15">C12*C13</f>
        <v>0.15</v>
      </c>
      <c r="D14" s="3">
        <f t="shared" si="15"/>
        <v>0.13088667058132708</v>
      </c>
      <c r="E14" s="3">
        <f t="shared" si="15"/>
        <v>0.10243308284578452</v>
      </c>
      <c r="F14" s="3">
        <f t="shared" si="15"/>
        <v>8.1591714756583944E-2</v>
      </c>
      <c r="G14" s="3">
        <f t="shared" si="15"/>
        <v>6.39918004631055E-2</v>
      </c>
      <c r="H14" s="3">
        <f t="shared" si="15"/>
        <v>4.8484835516857491E-2</v>
      </c>
      <c r="I14" s="3">
        <f t="shared" si="15"/>
        <v>3.7417423812705852E-2</v>
      </c>
      <c r="J14" s="3">
        <f t="shared" si="15"/>
        <v>3.0317087316706095E-2</v>
      </c>
      <c r="K14" s="3">
        <f t="shared" si="15"/>
        <v>4.7903257283157065E-2</v>
      </c>
      <c r="L14" s="3">
        <f t="shared" ref="L14:BW14" si="16">L12*L13</f>
        <v>3.4770807880764733E-2</v>
      </c>
      <c r="M14" s="3">
        <f t="shared" si="16"/>
        <v>5.7097129625163445E-2</v>
      </c>
      <c r="N14" s="3">
        <f t="shared" si="16"/>
        <v>7.9133077428380674E-2</v>
      </c>
      <c r="O14" s="3">
        <f t="shared" si="16"/>
        <v>8.6656403500392859E-2</v>
      </c>
      <c r="P14" s="3">
        <f t="shared" si="16"/>
        <v>9.246811787176025E-2</v>
      </c>
      <c r="Q14" s="3">
        <f t="shared" si="16"/>
        <v>0.10164871952995196</v>
      </c>
      <c r="R14" s="3">
        <f t="shared" si="16"/>
        <v>0.10499971412413622</v>
      </c>
      <c r="S14" s="3">
        <f t="shared" si="16"/>
        <v>0.1202888748926975</v>
      </c>
      <c r="T14" s="3">
        <f t="shared" si="16"/>
        <v>0.16180797875010605</v>
      </c>
      <c r="U14" s="3">
        <f t="shared" si="16"/>
        <v>0.15328468002826995</v>
      </c>
      <c r="V14" s="3">
        <f t="shared" si="16"/>
        <v>0.14231658226753308</v>
      </c>
      <c r="W14" s="3">
        <f t="shared" si="16"/>
        <v>0.14014808180247373</v>
      </c>
      <c r="X14" s="3">
        <f t="shared" si="16"/>
        <v>0.13933074456340522</v>
      </c>
      <c r="Y14" s="3">
        <f t="shared" si="16"/>
        <v>0.13485693354311473</v>
      </c>
      <c r="Z14" s="3">
        <f t="shared" si="16"/>
        <v>0.16129626420812768</v>
      </c>
      <c r="AA14" s="3">
        <f t="shared" si="16"/>
        <v>0.169385218906802</v>
      </c>
      <c r="AB14" s="3">
        <f t="shared" si="16"/>
        <v>0.16811841611448416</v>
      </c>
      <c r="AC14" s="3">
        <f t="shared" si="16"/>
        <v>0.24340312499999997</v>
      </c>
      <c r="AD14" s="3">
        <f t="shared" si="16"/>
        <v>0.24935156249999998</v>
      </c>
      <c r="AE14" s="3">
        <f t="shared" si="16"/>
        <v>0.25529999999999997</v>
      </c>
      <c r="AF14" s="3">
        <f t="shared" si="16"/>
        <v>0.26124843749999999</v>
      </c>
      <c r="AG14" s="3">
        <f t="shared" si="16"/>
        <v>0.267196875</v>
      </c>
      <c r="AH14" s="3">
        <f t="shared" si="16"/>
        <v>0.27314531249999996</v>
      </c>
      <c r="AI14" s="3">
        <f t="shared" si="16"/>
        <v>0.27909375000000003</v>
      </c>
      <c r="AJ14" s="3">
        <f t="shared" si="16"/>
        <v>0.28504218749999999</v>
      </c>
      <c r="AK14" s="3">
        <f t="shared" si="16"/>
        <v>0.290990625</v>
      </c>
      <c r="AL14" s="3">
        <f t="shared" si="16"/>
        <v>0.29693906250000002</v>
      </c>
      <c r="AM14" s="3">
        <f t="shared" si="16"/>
        <v>0.30288749999999998</v>
      </c>
      <c r="AN14" s="3">
        <f t="shared" si="16"/>
        <v>0.31995535714285711</v>
      </c>
      <c r="AO14" s="3">
        <f t="shared" si="16"/>
        <v>0.33702321428571425</v>
      </c>
      <c r="AP14" s="3">
        <f t="shared" si="16"/>
        <v>0.35409107142857144</v>
      </c>
      <c r="AQ14" s="3">
        <f t="shared" si="16"/>
        <v>0.37115892857142851</v>
      </c>
      <c r="AR14" s="3">
        <f t="shared" si="16"/>
        <v>0.3882267857142857</v>
      </c>
      <c r="AS14" s="3">
        <f t="shared" si="16"/>
        <v>0.40529464285714289</v>
      </c>
      <c r="AT14" s="3">
        <f t="shared" si="16"/>
        <v>0.42236249999999997</v>
      </c>
      <c r="AU14" s="3">
        <f t="shared" si="16"/>
        <v>0.45779999999999998</v>
      </c>
      <c r="AV14" s="3">
        <f t="shared" si="16"/>
        <v>0.4932375</v>
      </c>
      <c r="AW14" s="3">
        <f t="shared" si="16"/>
        <v>0.52604249999999997</v>
      </c>
      <c r="AX14" s="3">
        <f t="shared" si="16"/>
        <v>0.55884750000000005</v>
      </c>
      <c r="AY14" s="3">
        <f t="shared" si="16"/>
        <v>0.59165250000000003</v>
      </c>
      <c r="AZ14" s="3">
        <f t="shared" si="16"/>
        <v>0.6244575</v>
      </c>
      <c r="BA14" s="3">
        <f t="shared" si="16"/>
        <v>0.65726249999999997</v>
      </c>
      <c r="BB14" s="3">
        <f t="shared" si="16"/>
        <v>0.6870750000000001</v>
      </c>
      <c r="BC14" s="3">
        <f t="shared" si="16"/>
        <v>0.71688750000000001</v>
      </c>
      <c r="BD14" s="3">
        <f t="shared" si="16"/>
        <v>0.74670000000000003</v>
      </c>
      <c r="BE14" s="3">
        <f t="shared" si="16"/>
        <v>0.77651249999999994</v>
      </c>
      <c r="BF14" s="3">
        <f t="shared" si="16"/>
        <v>0.80632500000000007</v>
      </c>
      <c r="BG14" s="3">
        <f t="shared" si="16"/>
        <v>0.83613749999999998</v>
      </c>
      <c r="BH14" s="3">
        <f t="shared" si="16"/>
        <v>0.86595</v>
      </c>
      <c r="BI14" s="3">
        <f t="shared" si="16"/>
        <v>0.87338995791965734</v>
      </c>
      <c r="BJ14" s="3">
        <f t="shared" si="16"/>
        <v>0.92557500000000004</v>
      </c>
      <c r="BK14" s="3">
        <f t="shared" si="16"/>
        <v>0.94258500000000001</v>
      </c>
      <c r="BL14" s="3">
        <f t="shared" si="16"/>
        <v>0.95959499999999998</v>
      </c>
      <c r="BM14" s="3">
        <f t="shared" si="16"/>
        <v>0.96</v>
      </c>
      <c r="BN14" s="3">
        <f t="shared" si="16"/>
        <v>0.96</v>
      </c>
      <c r="BO14" s="3">
        <f t="shared" si="16"/>
        <v>0.96</v>
      </c>
      <c r="BP14" s="3">
        <f t="shared" si="16"/>
        <v>0.96</v>
      </c>
      <c r="BQ14" s="3">
        <f t="shared" si="16"/>
        <v>0.96</v>
      </c>
      <c r="BR14" s="3">
        <f t="shared" si="16"/>
        <v>0.96</v>
      </c>
      <c r="BS14" s="3">
        <f t="shared" si="16"/>
        <v>0.96</v>
      </c>
      <c r="BT14" s="3">
        <f t="shared" si="16"/>
        <v>0.96</v>
      </c>
      <c r="BU14" s="3">
        <f t="shared" si="16"/>
        <v>0.96</v>
      </c>
      <c r="BV14" s="3">
        <f t="shared" si="16"/>
        <v>0.90205309084281604</v>
      </c>
      <c r="BW14" s="3">
        <f t="shared" si="16"/>
        <v>0.80035832160227571</v>
      </c>
      <c r="BX14" s="3">
        <f t="shared" ref="BX14:EI14" si="17">BX12*BX13</f>
        <v>0.96</v>
      </c>
      <c r="BY14" s="3">
        <f t="shared" si="17"/>
        <v>0.96</v>
      </c>
      <c r="BZ14" s="3">
        <f t="shared" si="17"/>
        <v>0.96</v>
      </c>
      <c r="CA14" s="3">
        <f t="shared" si="17"/>
        <v>0.96</v>
      </c>
      <c r="CB14" s="3">
        <f t="shared" si="17"/>
        <v>0.96</v>
      </c>
      <c r="CC14" s="3">
        <f t="shared" si="17"/>
        <v>0.96</v>
      </c>
      <c r="CD14" s="3">
        <f t="shared" si="17"/>
        <v>0.96</v>
      </c>
      <c r="CE14" s="3">
        <f t="shared" si="17"/>
        <v>0.96</v>
      </c>
      <c r="CF14" s="3">
        <f t="shared" si="17"/>
        <v>0.96</v>
      </c>
      <c r="CG14" s="3">
        <f t="shared" si="17"/>
        <v>0.96</v>
      </c>
      <c r="CH14" s="3">
        <f t="shared" si="17"/>
        <v>0.96</v>
      </c>
      <c r="CI14" s="3">
        <f t="shared" si="17"/>
        <v>0.96</v>
      </c>
      <c r="CJ14" s="3">
        <f t="shared" si="17"/>
        <v>0.96</v>
      </c>
      <c r="CK14" s="3">
        <f t="shared" si="17"/>
        <v>0.96</v>
      </c>
      <c r="CL14" s="3">
        <f t="shared" si="17"/>
        <v>0.96</v>
      </c>
      <c r="CM14" s="3">
        <f t="shared" si="17"/>
        <v>0.96</v>
      </c>
      <c r="CN14" s="3">
        <f t="shared" si="17"/>
        <v>0.96</v>
      </c>
      <c r="CO14" s="3">
        <f t="shared" si="17"/>
        <v>0.96</v>
      </c>
      <c r="CP14" s="3">
        <f t="shared" si="17"/>
        <v>0.89521272539056318</v>
      </c>
      <c r="CQ14" s="3">
        <f t="shared" si="17"/>
        <v>0.96</v>
      </c>
      <c r="CR14" s="3">
        <f t="shared" si="17"/>
        <v>0.96</v>
      </c>
      <c r="CS14" s="3">
        <f t="shared" si="17"/>
        <v>0.96</v>
      </c>
      <c r="CT14" s="3">
        <f t="shared" si="17"/>
        <v>0.96</v>
      </c>
      <c r="CU14" s="3">
        <f t="shared" si="17"/>
        <v>0.9047815976243454</v>
      </c>
      <c r="CV14" s="3">
        <f t="shared" si="17"/>
        <v>0.82256547954976711</v>
      </c>
      <c r="CW14" s="3">
        <f t="shared" si="17"/>
        <v>0.75148791758353028</v>
      </c>
      <c r="CX14" s="3">
        <f t="shared" si="17"/>
        <v>0.67449467556574838</v>
      </c>
      <c r="CY14" s="3">
        <f t="shared" si="17"/>
        <v>0.60664385448139102</v>
      </c>
      <c r="CZ14" s="3">
        <f t="shared" si="17"/>
        <v>0.81098795886297581</v>
      </c>
      <c r="DA14" s="3">
        <f t="shared" si="17"/>
        <v>0.84899386996402615</v>
      </c>
      <c r="DB14" s="3">
        <f t="shared" si="17"/>
        <v>0.77673496624313509</v>
      </c>
      <c r="DC14" s="3">
        <f t="shared" si="17"/>
        <v>0.7143963941736694</v>
      </c>
      <c r="DD14" s="3">
        <f t="shared" si="17"/>
        <v>0.65611413953552122</v>
      </c>
      <c r="DE14" s="3">
        <f t="shared" si="17"/>
        <v>0.78192116117655919</v>
      </c>
      <c r="DF14" s="3">
        <f t="shared" si="17"/>
        <v>0.70842251082318297</v>
      </c>
      <c r="DG14" s="3">
        <f t="shared" si="17"/>
        <v>0.65255635134211898</v>
      </c>
      <c r="DH14" s="3">
        <f t="shared" si="17"/>
        <v>0.58024809193384153</v>
      </c>
      <c r="DI14" s="3">
        <f t="shared" si="17"/>
        <v>0.71525584900687011</v>
      </c>
      <c r="DJ14" s="3">
        <f t="shared" si="17"/>
        <v>0.64651925607262994</v>
      </c>
      <c r="DK14" s="3">
        <f t="shared" si="17"/>
        <v>0.58896638306285576</v>
      </c>
      <c r="DL14" s="3">
        <f t="shared" si="17"/>
        <v>0.53516024609512636</v>
      </c>
      <c r="DM14" s="3">
        <f t="shared" si="17"/>
        <v>0.49090959587168748</v>
      </c>
      <c r="DN14" s="3">
        <f t="shared" si="17"/>
        <v>0.43967488865805443</v>
      </c>
      <c r="DO14" s="3">
        <f t="shared" si="17"/>
        <v>0.52806371588849632</v>
      </c>
      <c r="DP14" s="3">
        <f t="shared" si="17"/>
        <v>0.46262404999766882</v>
      </c>
      <c r="DQ14" s="3">
        <f t="shared" si="17"/>
        <v>0.4141845649786533</v>
      </c>
      <c r="DR14" s="3">
        <f t="shared" si="17"/>
        <v>0.3665111695435837</v>
      </c>
      <c r="DS14" s="3">
        <f t="shared" si="17"/>
        <v>0.62533833785156001</v>
      </c>
      <c r="DT14" s="3">
        <f t="shared" si="17"/>
        <v>0.63044976917533402</v>
      </c>
      <c r="DU14" s="3">
        <f t="shared" si="17"/>
        <v>0.6527295666272287</v>
      </c>
      <c r="DV14" s="3">
        <f t="shared" si="17"/>
        <v>0.66666428571428571</v>
      </c>
      <c r="DW14" s="3">
        <f t="shared" si="17"/>
        <v>0.63947142857142858</v>
      </c>
      <c r="DX14" s="3">
        <f t="shared" si="17"/>
        <v>0.61227857142857145</v>
      </c>
      <c r="DY14" s="3">
        <f t="shared" si="17"/>
        <v>0.58508571428571421</v>
      </c>
      <c r="DZ14" s="3">
        <f t="shared" si="17"/>
        <v>0.55789285714285708</v>
      </c>
      <c r="EA14" s="3">
        <f t="shared" si="17"/>
        <v>0.53069999999999995</v>
      </c>
      <c r="EB14" s="3">
        <f t="shared" si="17"/>
        <v>0.50350714285714282</v>
      </c>
      <c r="EC14" s="3">
        <f t="shared" si="17"/>
        <v>0.47631428571428569</v>
      </c>
      <c r="ED14" s="3">
        <f t="shared" si="17"/>
        <v>0.44912142857142856</v>
      </c>
      <c r="EE14" s="3">
        <f t="shared" si="17"/>
        <v>0.42192857142857143</v>
      </c>
      <c r="EF14" s="3">
        <f t="shared" si="17"/>
        <v>0.39473571428571419</v>
      </c>
      <c r="EG14" s="3">
        <f t="shared" si="17"/>
        <v>0.36754285714285712</v>
      </c>
      <c r="EH14" s="3">
        <f t="shared" si="17"/>
        <v>0.34035000000000004</v>
      </c>
      <c r="EI14" s="3">
        <f t="shared" si="17"/>
        <v>0.31315714285714286</v>
      </c>
      <c r="EJ14" s="3">
        <f t="shared" ref="EJ14:FS14" si="18">EJ12*EJ13</f>
        <v>0.28596428571428578</v>
      </c>
      <c r="EK14" s="3">
        <f t="shared" si="18"/>
        <v>0.25877142857142843</v>
      </c>
      <c r="EL14" s="3">
        <f t="shared" si="18"/>
        <v>0.23157857142857136</v>
      </c>
      <c r="EM14" s="3">
        <f t="shared" si="18"/>
        <v>0.20438571428571428</v>
      </c>
      <c r="EN14" s="3">
        <f t="shared" si="18"/>
        <v>0.17719285714285721</v>
      </c>
      <c r="EO14" s="3">
        <f t="shared" si="18"/>
        <v>0.15</v>
      </c>
      <c r="EP14" s="3">
        <f t="shared" si="18"/>
        <v>0.15</v>
      </c>
      <c r="EQ14" s="3">
        <f t="shared" si="18"/>
        <v>0.15</v>
      </c>
      <c r="ER14" s="3">
        <f t="shared" si="18"/>
        <v>0.15</v>
      </c>
      <c r="ES14" s="3">
        <f t="shared" si="18"/>
        <v>0.15</v>
      </c>
      <c r="ET14" s="3">
        <f t="shared" si="18"/>
        <v>0.15</v>
      </c>
      <c r="EU14" s="3">
        <f t="shared" si="18"/>
        <v>0.15</v>
      </c>
      <c r="EV14" s="3">
        <f t="shared" si="18"/>
        <v>0.15</v>
      </c>
      <c r="EW14" s="3">
        <f t="shared" si="18"/>
        <v>0.15</v>
      </c>
      <c r="EX14" s="3">
        <f t="shared" si="18"/>
        <v>0.15</v>
      </c>
      <c r="EY14" s="3">
        <f t="shared" si="18"/>
        <v>0.15</v>
      </c>
      <c r="EZ14" s="3">
        <f t="shared" si="18"/>
        <v>0.15</v>
      </c>
      <c r="FA14" s="3">
        <f t="shared" si="18"/>
        <v>0.15</v>
      </c>
      <c r="FB14" s="3">
        <f t="shared" si="18"/>
        <v>0.15</v>
      </c>
      <c r="FC14" s="3">
        <f t="shared" si="18"/>
        <v>0.15</v>
      </c>
      <c r="FD14" s="3">
        <f t="shared" si="18"/>
        <v>0.15</v>
      </c>
      <c r="FE14" s="3">
        <f t="shared" si="18"/>
        <v>0.15</v>
      </c>
      <c r="FF14" s="3">
        <f t="shared" si="18"/>
        <v>0.15</v>
      </c>
      <c r="FG14" s="3">
        <f t="shared" si="18"/>
        <v>0.15</v>
      </c>
      <c r="FH14" s="3">
        <f t="shared" si="18"/>
        <v>0.15</v>
      </c>
      <c r="FI14" s="3">
        <f t="shared" si="18"/>
        <v>0.15</v>
      </c>
      <c r="FJ14" s="3">
        <f t="shared" si="18"/>
        <v>0.15</v>
      </c>
      <c r="FK14" s="3">
        <f t="shared" si="18"/>
        <v>0.15</v>
      </c>
      <c r="FL14" s="3">
        <f t="shared" si="18"/>
        <v>0.15</v>
      </c>
      <c r="FM14" s="3">
        <f t="shared" si="18"/>
        <v>0.15</v>
      </c>
      <c r="FN14" s="3">
        <f t="shared" si="18"/>
        <v>0.15</v>
      </c>
      <c r="FO14" s="3">
        <f t="shared" si="18"/>
        <v>0.15</v>
      </c>
      <c r="FP14" s="3">
        <f t="shared" si="18"/>
        <v>0.15</v>
      </c>
      <c r="FQ14" s="3">
        <f t="shared" si="18"/>
        <v>0.15</v>
      </c>
      <c r="FR14" s="3">
        <f t="shared" si="18"/>
        <v>0.15</v>
      </c>
      <c r="FS14" s="3">
        <f t="shared" si="18"/>
        <v>0.14941217743847057</v>
      </c>
    </row>
    <row r="15" spans="1:175" s="14" customFormat="1" ht="5.25" customHeight="1" x14ac:dyDescent="0.25">
      <c r="B15" s="15"/>
    </row>
    <row r="16" spans="1:175" s="3" customFormat="1" x14ac:dyDescent="0.25">
      <c r="A16" s="20" t="s">
        <v>38</v>
      </c>
      <c r="B16" s="21" t="s">
        <v>10</v>
      </c>
      <c r="C16" s="20">
        <f>'Raw Data'!B34</f>
        <v>7.3435683250427246</v>
      </c>
      <c r="D16" s="20">
        <f>'Raw Data'!C34</f>
        <v>7.7128524780273438</v>
      </c>
      <c r="E16" s="20">
        <f>'Raw Data'!D34</f>
        <v>7.2187066078186035</v>
      </c>
      <c r="F16" s="20">
        <f>'Raw Data'!E34</f>
        <v>7.653109073638916</v>
      </c>
      <c r="G16" s="20">
        <f>'Raw Data'!F34</f>
        <v>8.5975732803344727</v>
      </c>
      <c r="H16" s="20">
        <f>'Raw Data'!G34</f>
        <v>8.0986671447753906</v>
      </c>
      <c r="I16" s="20">
        <f>'Raw Data'!H34</f>
        <v>6.7325325012207031</v>
      </c>
      <c r="J16" s="20">
        <f>'Raw Data'!I34</f>
        <v>5.8071985244750977</v>
      </c>
      <c r="K16" s="20">
        <f>'Raw Data'!J34</f>
        <v>9.7264442443847656</v>
      </c>
      <c r="L16" s="20">
        <f>'Raw Data'!K34</f>
        <v>7.927375316619873</v>
      </c>
      <c r="M16" s="20">
        <f>'Raw Data'!L34</f>
        <v>5.4946737289428711</v>
      </c>
      <c r="N16" s="20">
        <f>'Raw Data'!M34</f>
        <v>8.2128229141235352</v>
      </c>
      <c r="O16" s="20">
        <f>'Raw Data'!N34</f>
        <v>7.7665953636169434</v>
      </c>
      <c r="P16" s="20">
        <f>'Raw Data'!O34</f>
        <v>8.8919038772583008</v>
      </c>
      <c r="Q16" s="20">
        <f>'Raw Data'!P34</f>
        <v>9.2246103286743164</v>
      </c>
      <c r="R16" s="20">
        <f>'Raw Data'!Q34</f>
        <v>7.0233473777770996</v>
      </c>
      <c r="S16" s="20">
        <f>'Raw Data'!R34</f>
        <v>3.1172170639038086</v>
      </c>
      <c r="T16" s="20">
        <f>'Raw Data'!S34</f>
        <v>9.5061988830566406</v>
      </c>
      <c r="U16" s="20">
        <f>'Raw Data'!T34</f>
        <v>11.255740165710449</v>
      </c>
      <c r="V16" s="20">
        <f>'Raw Data'!U34</f>
        <v>8.7055883407592773</v>
      </c>
      <c r="W16" s="20">
        <f>'Raw Data'!V34</f>
        <v>8.3703241348266602</v>
      </c>
      <c r="X16" s="20">
        <f>'Raw Data'!W34</f>
        <v>10.171578407287598</v>
      </c>
      <c r="Y16" s="20">
        <f>'Raw Data'!X34</f>
        <v>7.2198176383972168</v>
      </c>
      <c r="Z16" s="20">
        <f>'Raw Data'!Y34</f>
        <v>3.6901946067810059</v>
      </c>
      <c r="AA16" s="20">
        <f>'Raw Data'!Z34</f>
        <v>7.1546745300292969</v>
      </c>
      <c r="AB16" s="20">
        <f>'Raw Data'!AA34</f>
        <v>7.3899869918823242</v>
      </c>
      <c r="AC16" s="20">
        <f>'Raw Data'!AB34</f>
        <v>8.7423830032348633</v>
      </c>
      <c r="AD16" s="20">
        <f>'Raw Data'!AC34</f>
        <v>8.1982793807983398</v>
      </c>
      <c r="AE16" s="20">
        <f>'Raw Data'!AD34</f>
        <v>8.1286001205444336</v>
      </c>
      <c r="AF16" s="20">
        <f>'Raw Data'!AE34</f>
        <v>11.489725112915039</v>
      </c>
      <c r="AG16" s="20">
        <f>'Raw Data'!AF34</f>
        <v>11.205964088439941</v>
      </c>
      <c r="AH16" s="20">
        <f>'Raw Data'!AG34</f>
        <v>8.7938461303710938</v>
      </c>
      <c r="AI16" s="20">
        <f>'Raw Data'!AH34</f>
        <v>10.849798202514648</v>
      </c>
      <c r="AJ16" s="20">
        <f>'Raw Data'!AI34</f>
        <v>8.4363594055175781</v>
      </c>
      <c r="AK16" s="20">
        <f>'Raw Data'!AJ34</f>
        <v>7.3721957206726074</v>
      </c>
      <c r="AL16" s="20">
        <f>'Raw Data'!AK34</f>
        <v>7.2857136726379395</v>
      </c>
      <c r="AM16" s="20">
        <f>'Raw Data'!AL34</f>
        <v>8.3795795440673828</v>
      </c>
      <c r="AN16" s="20">
        <f>'Raw Data'!AM34</f>
        <v>11.259197235107422</v>
      </c>
      <c r="AO16" s="20">
        <f>'Raw Data'!AN34</f>
        <v>10.380794525146484</v>
      </c>
      <c r="AP16" s="20">
        <f>'Raw Data'!AO34</f>
        <v>7.9948887825012207</v>
      </c>
      <c r="AQ16" s="20">
        <f>'Raw Data'!AP34</f>
        <v>7.4938430786132813</v>
      </c>
      <c r="AR16" s="20">
        <f>'Raw Data'!AQ34</f>
        <v>8.0784816741943359</v>
      </c>
      <c r="AS16" s="20">
        <f>'Raw Data'!AR34</f>
        <v>8.5965614318847656</v>
      </c>
      <c r="AT16" s="20">
        <f>'Raw Data'!AS34</f>
        <v>8.1702537536621094</v>
      </c>
      <c r="AU16" s="20">
        <f>'Raw Data'!AT34</f>
        <v>8.692988395690918</v>
      </c>
      <c r="AV16" s="20">
        <f>'Raw Data'!AU34</f>
        <v>11.326362609863281</v>
      </c>
      <c r="AW16" s="20">
        <f>'Raw Data'!AV34</f>
        <v>10.337225914001465</v>
      </c>
      <c r="AX16" s="20">
        <f>'Raw Data'!AW34</f>
        <v>7.7558908462524414</v>
      </c>
      <c r="AY16" s="20">
        <f>'Raw Data'!AX34</f>
        <v>7.7265114784240723</v>
      </c>
      <c r="AZ16" s="20">
        <f>'Raw Data'!AY34</f>
        <v>8.07</v>
      </c>
      <c r="BA16" s="20">
        <f>'Raw Data'!AZ34</f>
        <v>8.06</v>
      </c>
      <c r="BB16" s="20">
        <f>'Raw Data'!BA34</f>
        <v>8.0408697128295898</v>
      </c>
      <c r="BC16" s="20">
        <f>'Raw Data'!BB34</f>
        <v>8.7513589859008789</v>
      </c>
      <c r="BD16" s="20">
        <f>'Raw Data'!BC34</f>
        <v>6.000185489654541</v>
      </c>
      <c r="BE16" s="20">
        <f>'Raw Data'!BD34</f>
        <v>7.4565386772155762</v>
      </c>
      <c r="BF16" s="20">
        <f>'Raw Data'!BE34</f>
        <v>7.006680965423584</v>
      </c>
      <c r="BG16" s="20">
        <f>'Raw Data'!BF34</f>
        <v>7.397883415222168</v>
      </c>
      <c r="BH16" s="20">
        <f>'Raw Data'!BG34</f>
        <v>7.8118276596069336</v>
      </c>
      <c r="BI16" s="20">
        <f>'Raw Data'!BH34</f>
        <v>8.7962779998779297</v>
      </c>
      <c r="BJ16" s="20">
        <f>'Raw Data'!BI34</f>
        <v>11.246041297912598</v>
      </c>
      <c r="BK16" s="20">
        <f>'Raw Data'!BJ34</f>
        <v>6.7958898544311523</v>
      </c>
      <c r="BL16" s="20">
        <f>'Raw Data'!BK34</f>
        <v>6.1367735862731934</v>
      </c>
      <c r="BM16" s="20">
        <f>'Raw Data'!BL34</f>
        <v>5.6376471519470215</v>
      </c>
      <c r="BN16" s="20">
        <f>'Raw Data'!BM34</f>
        <v>5.65</v>
      </c>
      <c r="BO16" s="20">
        <f>'Raw Data'!BN34</f>
        <v>9.81</v>
      </c>
      <c r="BP16" s="20">
        <f>'Raw Data'!BO34</f>
        <v>9.75</v>
      </c>
      <c r="BQ16" s="20">
        <f>'Raw Data'!BP34</f>
        <v>7.2645964622497559</v>
      </c>
      <c r="BR16" s="20">
        <f>'Raw Data'!BQ34</f>
        <v>4.7841014862060547</v>
      </c>
      <c r="BS16" s="20">
        <f>'Raw Data'!BR34</f>
        <v>6.5133481025695801</v>
      </c>
      <c r="BT16" s="20">
        <f>'Raw Data'!BS34</f>
        <v>5.5779705047607422</v>
      </c>
      <c r="BU16" s="20">
        <f>'Raw Data'!BT34</f>
        <v>7.2908215522766113</v>
      </c>
      <c r="BV16" s="20">
        <f>'Raw Data'!BU34</f>
        <v>6.8125338554382324</v>
      </c>
      <c r="BW16" s="20">
        <f>'Raw Data'!BV34</f>
        <v>6.0862069129943848</v>
      </c>
      <c r="BX16" s="20">
        <f>'Raw Data'!BW34</f>
        <v>3.5619463920593262</v>
      </c>
      <c r="BY16" s="20">
        <f>'Raw Data'!BX34</f>
        <v>6.8672709465026855</v>
      </c>
      <c r="BZ16" s="20">
        <f>'Raw Data'!BY34</f>
        <v>4.4805307388305664</v>
      </c>
      <c r="CA16" s="20">
        <f>'Raw Data'!BZ34</f>
        <v>2.6660375595092773</v>
      </c>
      <c r="CB16" s="20">
        <f>'Raw Data'!CA34</f>
        <v>2.39</v>
      </c>
      <c r="CC16" s="20">
        <f>'Raw Data'!CB34</f>
        <v>6.17</v>
      </c>
      <c r="CD16" s="20">
        <f>'Raw Data'!CC34</f>
        <v>6.8746871948242188</v>
      </c>
      <c r="CE16" s="20">
        <f>'Raw Data'!CD34</f>
        <v>5.5192975997924805</v>
      </c>
      <c r="CF16" s="20">
        <f>'Raw Data'!CE34</f>
        <v>6.7468090057373047</v>
      </c>
      <c r="CG16" s="20">
        <f>'Raw Data'!CF34</f>
        <v>5.9656367301940918</v>
      </c>
      <c r="CH16" s="20">
        <f>'Raw Data'!CG34</f>
        <v>5.4110383987426758</v>
      </c>
      <c r="CI16" s="20">
        <f>'Raw Data'!CH34</f>
        <v>6.20196533203125</v>
      </c>
      <c r="CJ16" s="20">
        <f>'Raw Data'!CI34</f>
        <v>6.2041206359863281</v>
      </c>
      <c r="CK16" s="20">
        <f>'Raw Data'!CJ34</f>
        <v>4.2199530601501465</v>
      </c>
      <c r="CL16" s="20">
        <f>'Raw Data'!CK34</f>
        <v>3.2067630290985107</v>
      </c>
      <c r="CM16" s="20">
        <f>'Raw Data'!CL34</f>
        <v>5.8859653472900391</v>
      </c>
      <c r="CN16" s="20">
        <f>'Raw Data'!CM34</f>
        <v>5.9123225212097168</v>
      </c>
      <c r="CO16" s="20">
        <f>'Raw Data'!CN34</f>
        <v>4.5599999999999996</v>
      </c>
      <c r="CP16" s="20">
        <f>'Raw Data'!CO34</f>
        <v>4.8899999999999997</v>
      </c>
      <c r="CQ16" s="20">
        <f>'Raw Data'!CP34</f>
        <v>4.8600000000000003</v>
      </c>
      <c r="CR16" s="20">
        <f>'Raw Data'!CQ34</f>
        <v>5.13</v>
      </c>
      <c r="CS16" s="20">
        <f>'Raw Data'!CR34</f>
        <v>5.43</v>
      </c>
      <c r="CT16" s="20">
        <f>'Raw Data'!CS34</f>
        <v>5.94</v>
      </c>
      <c r="CU16" s="20">
        <f>'Raw Data'!CT34</f>
        <v>5.91</v>
      </c>
      <c r="CV16" s="20">
        <f>'Raw Data'!CU34</f>
        <v>5.62</v>
      </c>
      <c r="CW16" s="20">
        <f>'Raw Data'!CV34</f>
        <v>6.6635379791259766</v>
      </c>
      <c r="CX16" s="20">
        <f>'Raw Data'!CW34</f>
        <v>6.542607307434082</v>
      </c>
      <c r="CY16" s="20">
        <f>'Raw Data'!CX34</f>
        <v>6.6505112648010254</v>
      </c>
      <c r="CZ16" s="20">
        <f>'Raw Data'!CY34</f>
        <v>4.575322151184082</v>
      </c>
      <c r="DA16" s="20">
        <f>'Raw Data'!CZ34</f>
        <v>5.5355539321899414</v>
      </c>
      <c r="DB16" s="20">
        <f>'Raw Data'!DA34</f>
        <v>5.2198529243469238</v>
      </c>
      <c r="DC16" s="20">
        <f>'Raw Data'!DB34</f>
        <v>5.3060503005981445</v>
      </c>
      <c r="DD16" s="20">
        <f>'Raw Data'!DC34</f>
        <v>6.2651033401489258</v>
      </c>
      <c r="DE16" s="20">
        <f>'Raw Data'!DD34</f>
        <v>6.1135106086730957</v>
      </c>
      <c r="DF16" s="20">
        <f>'Raw Data'!DE34</f>
        <v>5.1289768218994141</v>
      </c>
      <c r="DG16" s="20">
        <f>'Raw Data'!DF34</f>
        <v>6.9720649719238281</v>
      </c>
      <c r="DH16" s="20">
        <f>'Raw Data'!DG34</f>
        <v>5.1216545104980469</v>
      </c>
      <c r="DI16" s="20">
        <f>'Raw Data'!DH34</f>
        <v>5.766934871673584</v>
      </c>
      <c r="DJ16" s="20">
        <f>'Raw Data'!DI34</f>
        <v>5.3406190872192383</v>
      </c>
      <c r="DK16" s="20">
        <f>'Raw Data'!DJ34</f>
        <v>5.54486083984375</v>
      </c>
      <c r="DL16" s="20">
        <f>'Raw Data'!DK34</f>
        <v>4.9988975524902344</v>
      </c>
      <c r="DM16" s="20">
        <f>'Raw Data'!DL34</f>
        <v>5.2629070281982422</v>
      </c>
      <c r="DN16" s="20">
        <f>'Raw Data'!DM34</f>
        <v>6.1471037864685059</v>
      </c>
      <c r="DO16" s="20">
        <f>'Raw Data'!DN34</f>
        <v>6.9368729591369629</v>
      </c>
      <c r="DP16" s="20">
        <f>'Raw Data'!DO34</f>
        <v>5.5960249900817871</v>
      </c>
      <c r="DQ16" s="20">
        <f>'Raw Data'!DP34</f>
        <v>6.5399394035339355</v>
      </c>
      <c r="DR16" s="20">
        <f>'Raw Data'!DQ34</f>
        <v>4.5280742645263672</v>
      </c>
      <c r="DS16" s="20">
        <f>'Raw Data'!DR34</f>
        <v>2.6047828197479248</v>
      </c>
      <c r="DT16" s="20">
        <f>'Raw Data'!DS34</f>
        <v>1.6896073818206787</v>
      </c>
      <c r="DU16" s="20">
        <f>'Raw Data'!DT34</f>
        <v>1.0811105966567993</v>
      </c>
      <c r="DV16" s="20">
        <f>'Raw Data'!DU34</f>
        <v>2.811530590057373</v>
      </c>
      <c r="DW16" s="20">
        <f>'Raw Data'!DV34</f>
        <v>3.9717497825622559</v>
      </c>
      <c r="DX16" s="20">
        <f>'Raw Data'!DW34</f>
        <v>0.69694787263870239</v>
      </c>
      <c r="DY16" s="20">
        <f>'Raw Data'!DX34</f>
        <v>2.5316863059997559</v>
      </c>
      <c r="DZ16" s="20">
        <f>'Raw Data'!DY34</f>
        <v>4.4413895606994629</v>
      </c>
      <c r="EA16" s="20">
        <f>'Raw Data'!DZ34</f>
        <v>4.7608060836791992</v>
      </c>
      <c r="EB16" s="20">
        <f>'Raw Data'!EA34</f>
        <v>3.9206466674804688</v>
      </c>
      <c r="EC16" s="20">
        <f>'Raw Data'!EB34</f>
        <v>3.5822348594665527</v>
      </c>
      <c r="ED16" s="20">
        <f>'Raw Data'!EC34</f>
        <v>4.7378230094909668</v>
      </c>
      <c r="EE16" s="20">
        <f>'Raw Data'!ED34</f>
        <v>3.8489279747009277</v>
      </c>
      <c r="EF16" s="20">
        <f>'Raw Data'!EE34</f>
        <v>5.6673974990844727</v>
      </c>
      <c r="EG16" s="20">
        <f>'Raw Data'!EF34</f>
        <v>5.1516265869140625</v>
      </c>
      <c r="EH16" s="20">
        <f>'Raw Data'!EG34</f>
        <v>4.8054466247558594</v>
      </c>
      <c r="EI16" s="20">
        <f>'Raw Data'!EH34</f>
        <v>4.0017728805541992</v>
      </c>
      <c r="EJ16" s="20">
        <f>'Raw Data'!EI34</f>
        <v>0.4780920147895813</v>
      </c>
      <c r="EK16" s="20">
        <f>'Raw Data'!EJ34</f>
        <v>3.5340025424957275</v>
      </c>
      <c r="EL16" s="20">
        <f>'Raw Data'!EK34</f>
        <v>3.8295600414276123</v>
      </c>
      <c r="EM16" s="20">
        <f>'Raw Data'!EL34</f>
        <v>3.5974767208099365</v>
      </c>
      <c r="EN16" s="20">
        <f>'Raw Data'!EM34</f>
        <v>4.3164234161376953</v>
      </c>
      <c r="EO16" s="20">
        <f>'Raw Data'!EN34</f>
        <v>4.6633591651916504</v>
      </c>
      <c r="EP16" s="20">
        <f>'Raw Data'!EO34</f>
        <v>3.2219142913818359</v>
      </c>
      <c r="EQ16" s="20">
        <f>'Raw Data'!EP34</f>
        <v>2.3433582782745361</v>
      </c>
      <c r="ER16" s="20">
        <f>'Raw Data'!EQ34</f>
        <v>5.6831393241882324</v>
      </c>
      <c r="ES16" s="20">
        <f>'Raw Data'!ER34</f>
        <v>3.4033195972442627</v>
      </c>
      <c r="ET16" s="20">
        <f>'Raw Data'!ES34</f>
        <v>3.7484261989593506</v>
      </c>
      <c r="EU16" s="20">
        <f>'Raw Data'!ET34</f>
        <v>4.5416011810302734</v>
      </c>
      <c r="EV16" s="20">
        <f>'Raw Data'!EU34</f>
        <v>3.9297146797180176</v>
      </c>
      <c r="EW16" s="20">
        <f>'Raw Data'!EV34</f>
        <v>1.6497424840927124</v>
      </c>
      <c r="EX16" s="20">
        <f>'Raw Data'!EW34</f>
        <v>4.3393683433532715</v>
      </c>
      <c r="EY16" s="20">
        <f>'Raw Data'!EX34</f>
        <v>2.3076694011688232</v>
      </c>
      <c r="EZ16" s="20">
        <f>'Raw Data'!EY34</f>
        <v>2.8182854652404785</v>
      </c>
      <c r="FA16" s="20">
        <f>'Raw Data'!EZ34</f>
        <v>1.664925217628479</v>
      </c>
      <c r="FB16" s="20">
        <f>'Raw Data'!FA34</f>
        <v>2.6499037742614746</v>
      </c>
      <c r="FC16" s="20">
        <f>'Raw Data'!FB34</f>
        <v>2.256974458694458</v>
      </c>
      <c r="FD16" s="20">
        <f>'Raw Data'!FC34</f>
        <v>1.5887422561645508</v>
      </c>
      <c r="FE16" s="20">
        <f>'Raw Data'!FD34</f>
        <v>1.7843762636184692</v>
      </c>
      <c r="FF16" s="20">
        <f>'Raw Data'!FE34</f>
        <v>2.2943429946899414</v>
      </c>
      <c r="FG16" s="20">
        <f>'Raw Data'!FF34</f>
        <v>0.73704314231872559</v>
      </c>
      <c r="FH16" s="20">
        <f>'Raw Data'!FG34</f>
        <v>3.2248461246490479</v>
      </c>
      <c r="FI16" s="20">
        <f>'Raw Data'!FH34</f>
        <v>3.0242266654968262</v>
      </c>
      <c r="FJ16" s="20">
        <f>'Raw Data'!FI34</f>
        <v>2.6677768230438232</v>
      </c>
      <c r="FK16" s="20">
        <f>'Raw Data'!FJ34</f>
        <v>1.5388140678405762</v>
      </c>
      <c r="FL16" s="20">
        <f>'Raw Data'!FK34</f>
        <v>2.335768461227417</v>
      </c>
      <c r="FM16" s="20">
        <f>'Raw Data'!FL34</f>
        <v>2.5178329944610596</v>
      </c>
      <c r="FN16" s="20">
        <f>'Raw Data'!FM34</f>
        <v>2.7654991149902344</v>
      </c>
      <c r="FO16" s="20">
        <f>'Raw Data'!FN34</f>
        <v>0.22833807766437531</v>
      </c>
      <c r="FP16" s="20">
        <f>'Raw Data'!FO34</f>
        <v>0.43895071744918823</v>
      </c>
      <c r="FQ16" s="20">
        <f>'Raw Data'!FP34</f>
        <v>0.85984784364700317</v>
      </c>
      <c r="FR16" s="20">
        <f>'Raw Data'!FQ34</f>
        <v>2.0561759471893311</v>
      </c>
      <c r="FS16" s="20">
        <f>'Raw Data'!FR34</f>
        <v>3.3683657646179199</v>
      </c>
    </row>
    <row r="17" spans="1:256" s="18" customFormat="1" x14ac:dyDescent="0.25">
      <c r="A17" s="16" t="s">
        <v>172</v>
      </c>
      <c r="B17" s="12" t="s">
        <v>10</v>
      </c>
      <c r="C17" s="4">
        <f t="shared" ref="C17:AH17" si="19">C16*C14</f>
        <v>1.1015352487564087</v>
      </c>
      <c r="D17" s="4">
        <f t="shared" si="19"/>
        <v>1.0095095815339372</v>
      </c>
      <c r="E17" s="4">
        <f t="shared" si="19"/>
        <v>0.73943437199809514</v>
      </c>
      <c r="F17" s="4">
        <f t="shared" si="19"/>
        <v>0.62443029253737081</v>
      </c>
      <c r="G17" s="4">
        <f t="shared" si="19"/>
        <v>0.55017419382209098</v>
      </c>
      <c r="H17" s="4">
        <f t="shared" si="19"/>
        <v>0.3926625444202127</v>
      </c>
      <c r="I17" s="4">
        <f t="shared" si="19"/>
        <v>0.25191402193099161</v>
      </c>
      <c r="J17" s="4">
        <f t="shared" si="19"/>
        <v>0.17605734473195833</v>
      </c>
      <c r="K17" s="4">
        <f t="shared" si="19"/>
        <v>0.46592836108904562</v>
      </c>
      <c r="L17" s="4">
        <f t="shared" si="19"/>
        <v>0.27564124413290608</v>
      </c>
      <c r="M17" s="4">
        <f t="shared" si="19"/>
        <v>0.31373009814943131</v>
      </c>
      <c r="N17" s="4">
        <f t="shared" si="19"/>
        <v>0.64990595156891673</v>
      </c>
      <c r="O17" s="4">
        <f t="shared" si="19"/>
        <v>0.67302522165387024</v>
      </c>
      <c r="P17" s="4">
        <f t="shared" si="19"/>
        <v>0.82221761582668251</v>
      </c>
      <c r="Q17" s="4">
        <f t="shared" si="19"/>
        <v>0.93766982807251353</v>
      </c>
      <c r="R17" s="4">
        <f t="shared" si="19"/>
        <v>0.73744946686109725</v>
      </c>
      <c r="S17" s="4">
        <f t="shared" si="19"/>
        <v>0.37496653341330705</v>
      </c>
      <c r="T17" s="4">
        <f t="shared" si="19"/>
        <v>1.5381788268639107</v>
      </c>
      <c r="U17" s="4">
        <f t="shared" si="19"/>
        <v>1.7253325297822724</v>
      </c>
      <c r="V17" s="4">
        <f t="shared" si="19"/>
        <v>1.2389495792849445</v>
      </c>
      <c r="W17" s="4">
        <f t="shared" si="19"/>
        <v>1.173084871560907</v>
      </c>
      <c r="X17" s="4">
        <f t="shared" si="19"/>
        <v>1.4172135928724363</v>
      </c>
      <c r="Y17" s="4">
        <f t="shared" si="19"/>
        <v>0.97364246745474103</v>
      </c>
      <c r="Z17" s="4">
        <f t="shared" si="19"/>
        <v>0.59521460427475692</v>
      </c>
      <c r="AA17" s="4">
        <f t="shared" si="19"/>
        <v>1.2118961114759332</v>
      </c>
      <c r="AB17" s="4">
        <f t="shared" si="19"/>
        <v>1.2423929081818976</v>
      </c>
      <c r="AC17" s="4">
        <f t="shared" si="19"/>
        <v>2.1279233429342508</v>
      </c>
      <c r="AD17" s="4">
        <f t="shared" si="19"/>
        <v>2.0442537734135984</v>
      </c>
      <c r="AE17" s="4">
        <f t="shared" si="19"/>
        <v>2.0752316107749937</v>
      </c>
      <c r="AF17" s="4">
        <f t="shared" si="19"/>
        <v>3.0016727330535651</v>
      </c>
      <c r="AG17" s="4">
        <f t="shared" si="19"/>
        <v>2.9941985857933759</v>
      </c>
      <c r="AH17" s="4">
        <f t="shared" si="19"/>
        <v>2.4019978493571279</v>
      </c>
      <c r="AI17" s="4">
        <f t="shared" ref="AI17:BN17" si="20">AI16*AI14</f>
        <v>3.0281108670830732</v>
      </c>
      <c r="AJ17" s="4">
        <f t="shared" si="20"/>
        <v>2.4047183394849299</v>
      </c>
      <c r="AK17" s="4">
        <f t="shared" si="20"/>
        <v>2.1452398403808477</v>
      </c>
      <c r="AL17" s="4">
        <f t="shared" si="20"/>
        <v>2.1634129875965415</v>
      </c>
      <c r="AM17" s="4">
        <f t="shared" si="20"/>
        <v>2.5380698991537094</v>
      </c>
      <c r="AN17" s="4">
        <f t="shared" si="20"/>
        <v>3.6024404725006645</v>
      </c>
      <c r="AO17" s="4">
        <f t="shared" si="20"/>
        <v>3.4985687377044128</v>
      </c>
      <c r="AP17" s="4">
        <f t="shared" si="20"/>
        <v>2.8309187349481242</v>
      </c>
      <c r="AQ17" s="4">
        <f t="shared" si="20"/>
        <v>2.781406767940521</v>
      </c>
      <c r="AR17" s="4">
        <f t="shared" si="20"/>
        <v>3.1362829738242284</v>
      </c>
      <c r="AS17" s="4">
        <f t="shared" si="20"/>
        <v>3.4841402953352252</v>
      </c>
      <c r="AT17" s="4">
        <f t="shared" si="20"/>
        <v>3.4508088010311124</v>
      </c>
      <c r="AU17" s="4">
        <f t="shared" si="20"/>
        <v>3.9796500875473022</v>
      </c>
      <c r="AV17" s="4">
        <f t="shared" si="20"/>
        <v>5.5865867777824398</v>
      </c>
      <c r="AW17" s="4">
        <f t="shared" si="20"/>
        <v>5.4378201628661156</v>
      </c>
      <c r="AX17" s="4">
        <f t="shared" si="20"/>
        <v>4.3343602097010621</v>
      </c>
      <c r="AY17" s="4">
        <f t="shared" si="20"/>
        <v>4.5714098324882988</v>
      </c>
      <c r="AZ17" s="4">
        <f t="shared" si="20"/>
        <v>5.0393720250000005</v>
      </c>
      <c r="BA17" s="4">
        <f t="shared" si="20"/>
        <v>5.2975357499999998</v>
      </c>
      <c r="BB17" s="4">
        <f t="shared" si="20"/>
        <v>5.524680557942391</v>
      </c>
      <c r="BC17" s="4">
        <f t="shared" si="20"/>
        <v>6.273739865005016</v>
      </c>
      <c r="BD17" s="4">
        <f t="shared" si="20"/>
        <v>4.4803385051250464</v>
      </c>
      <c r="BE17" s="4">
        <f t="shared" si="20"/>
        <v>5.7900954895913594</v>
      </c>
      <c r="BF17" s="4">
        <f t="shared" si="20"/>
        <v>5.6496620294451718</v>
      </c>
      <c r="BG17" s="4">
        <f t="shared" si="20"/>
        <v>6.1856477440953253</v>
      </c>
      <c r="BH17" s="4">
        <f t="shared" si="20"/>
        <v>6.764652161836624</v>
      </c>
      <c r="BI17" s="4">
        <f t="shared" si="20"/>
        <v>7.6825808721629931</v>
      </c>
      <c r="BJ17" s="4">
        <f t="shared" si="20"/>
        <v>10.409054674315453</v>
      </c>
      <c r="BK17" s="4">
        <f t="shared" si="20"/>
        <v>6.4057038384389875</v>
      </c>
      <c r="BL17" s="4">
        <f t="shared" si="20"/>
        <v>5.8888172495198248</v>
      </c>
      <c r="BM17" s="4">
        <f t="shared" si="20"/>
        <v>5.4121412658691401</v>
      </c>
      <c r="BN17" s="4">
        <f t="shared" si="20"/>
        <v>5.4240000000000004</v>
      </c>
      <c r="BO17" s="4">
        <f t="shared" ref="BO17:CT17" si="21">BO16*BO14</f>
        <v>9.4176000000000002</v>
      </c>
      <c r="BP17" s="4">
        <f t="shared" si="21"/>
        <v>9.36</v>
      </c>
      <c r="BQ17" s="4">
        <f t="shared" si="21"/>
        <v>6.9740126037597649</v>
      </c>
      <c r="BR17" s="4">
        <f t="shared" si="21"/>
        <v>4.5927374267578127</v>
      </c>
      <c r="BS17" s="4">
        <f t="shared" si="21"/>
        <v>6.2528141784667968</v>
      </c>
      <c r="BT17" s="4">
        <f t="shared" si="21"/>
        <v>5.3548516845703125</v>
      </c>
      <c r="BU17" s="4">
        <f t="shared" si="21"/>
        <v>6.9991886901855462</v>
      </c>
      <c r="BV17" s="4">
        <f t="shared" si="21"/>
        <v>6.1452672207693837</v>
      </c>
      <c r="BW17" s="4">
        <f t="shared" si="21"/>
        <v>4.8711463498083534</v>
      </c>
      <c r="BX17" s="4">
        <f t="shared" si="21"/>
        <v>3.4194685363769528</v>
      </c>
      <c r="BY17" s="4">
        <f t="shared" si="21"/>
        <v>6.5925801086425775</v>
      </c>
      <c r="BZ17" s="4">
        <f t="shared" si="21"/>
        <v>4.3013095092773437</v>
      </c>
      <c r="CA17" s="4">
        <f t="shared" si="21"/>
        <v>2.5593960571289061</v>
      </c>
      <c r="CB17" s="4">
        <f t="shared" si="21"/>
        <v>2.2944</v>
      </c>
      <c r="CC17" s="4">
        <f t="shared" si="21"/>
        <v>5.9231999999999996</v>
      </c>
      <c r="CD17" s="4">
        <f t="shared" si="21"/>
        <v>6.5996997070312498</v>
      </c>
      <c r="CE17" s="4">
        <f t="shared" si="21"/>
        <v>5.2985256958007811</v>
      </c>
      <c r="CF17" s="4">
        <f t="shared" si="21"/>
        <v>6.4769366455078119</v>
      </c>
      <c r="CG17" s="4">
        <f t="shared" si="21"/>
        <v>5.7270112609863277</v>
      </c>
      <c r="CH17" s="4">
        <f t="shared" si="21"/>
        <v>5.1945968627929684</v>
      </c>
      <c r="CI17" s="4">
        <f t="shared" si="21"/>
        <v>5.9538867187499998</v>
      </c>
      <c r="CJ17" s="4">
        <f t="shared" si="21"/>
        <v>5.9559558105468744</v>
      </c>
      <c r="CK17" s="4">
        <f t="shared" si="21"/>
        <v>4.0511549377441405</v>
      </c>
      <c r="CL17" s="4">
        <f t="shared" si="21"/>
        <v>3.0784925079345702</v>
      </c>
      <c r="CM17" s="4">
        <f t="shared" si="21"/>
        <v>5.6505267333984373</v>
      </c>
      <c r="CN17" s="4">
        <f t="shared" si="21"/>
        <v>5.6758296203613279</v>
      </c>
      <c r="CO17" s="4">
        <f t="shared" si="21"/>
        <v>4.3775999999999993</v>
      </c>
      <c r="CP17" s="4">
        <f t="shared" si="21"/>
        <v>4.3775902271598532</v>
      </c>
      <c r="CQ17" s="4">
        <f t="shared" si="21"/>
        <v>4.6656000000000004</v>
      </c>
      <c r="CR17" s="4">
        <f t="shared" si="21"/>
        <v>4.9247999999999994</v>
      </c>
      <c r="CS17" s="4">
        <f t="shared" si="21"/>
        <v>5.2127999999999997</v>
      </c>
      <c r="CT17" s="4">
        <f t="shared" si="21"/>
        <v>5.7023999999999999</v>
      </c>
      <c r="CU17" s="4">
        <f t="shared" ref="CU17:DZ17" si="22">CU16*CU14</f>
        <v>5.3472592419598817</v>
      </c>
      <c r="CV17" s="4">
        <f t="shared" si="22"/>
        <v>4.622817995069691</v>
      </c>
      <c r="CW17" s="4">
        <f t="shared" si="22"/>
        <v>5.0075682796721459</v>
      </c>
      <c r="CX17" s="4">
        <f t="shared" si="22"/>
        <v>4.4129537931818454</v>
      </c>
      <c r="CY17" s="4">
        <f t="shared" si="22"/>
        <v>4.0344917879508051</v>
      </c>
      <c r="CZ17" s="4">
        <f t="shared" si="22"/>
        <v>3.7105311725293384</v>
      </c>
      <c r="DA17" s="4">
        <f t="shared" si="22"/>
        <v>4.6996513552845212</v>
      </c>
      <c r="DB17" s="4">
        <f t="shared" si="22"/>
        <v>4.0544422849867381</v>
      </c>
      <c r="DC17" s="4">
        <f t="shared" si="22"/>
        <v>3.790623202051429</v>
      </c>
      <c r="DD17" s="4">
        <f t="shared" si="22"/>
        <v>4.1106228871229327</v>
      </c>
      <c r="DE17" s="4">
        <f t="shared" si="22"/>
        <v>4.7802833139988801</v>
      </c>
      <c r="DF17" s="4">
        <f t="shared" si="22"/>
        <v>3.6334826381238923</v>
      </c>
      <c r="DG17" s="4">
        <f t="shared" si="22"/>
        <v>4.5496652793988064</v>
      </c>
      <c r="DH17" s="4">
        <f t="shared" si="22"/>
        <v>2.9718302572608448</v>
      </c>
      <c r="DI17" s="4">
        <f t="shared" si="22"/>
        <v>4.1248338978062149</v>
      </c>
      <c r="DJ17" s="4">
        <f t="shared" si="22"/>
        <v>3.4528130792362699</v>
      </c>
      <c r="DK17" s="4">
        <f t="shared" si="22"/>
        <v>3.265736633429642</v>
      </c>
      <c r="DL17" s="4">
        <f t="shared" si="22"/>
        <v>2.6752112443949985</v>
      </c>
      <c r="DM17" s="4">
        <f t="shared" si="22"/>
        <v>2.5836115623230627</v>
      </c>
      <c r="DN17" s="4">
        <f t="shared" si="22"/>
        <v>2.7027271728850453</v>
      </c>
      <c r="DO17" s="4">
        <f t="shared" si="22"/>
        <v>3.6631109114482938</v>
      </c>
      <c r="DP17" s="4">
        <f t="shared" si="22"/>
        <v>2.5888557447998006</v>
      </c>
      <c r="DQ17" s="4">
        <f t="shared" si="22"/>
        <v>2.7087419568394564</v>
      </c>
      <c r="DR17" s="4">
        <f t="shared" si="22"/>
        <v>1.6595897944717615</v>
      </c>
      <c r="DS17" s="4">
        <f t="shared" si="22"/>
        <v>1.6288705589654668</v>
      </c>
      <c r="DT17" s="4">
        <f t="shared" si="22"/>
        <v>1.0652125838657873</v>
      </c>
      <c r="DU17" s="4">
        <f t="shared" si="22"/>
        <v>0.70567285123189727</v>
      </c>
      <c r="DV17" s="4">
        <f t="shared" si="22"/>
        <v>1.8743470325844629</v>
      </c>
      <c r="DW17" s="4">
        <f t="shared" si="22"/>
        <v>2.5398205073833466</v>
      </c>
      <c r="DX17" s="4">
        <f t="shared" si="22"/>
        <v>0.42672624781940666</v>
      </c>
      <c r="DY17" s="4">
        <f t="shared" si="22"/>
        <v>1.4812534906932284</v>
      </c>
      <c r="DZ17" s="4">
        <f t="shared" si="22"/>
        <v>2.4778195117030823</v>
      </c>
      <c r="EA17" s="4">
        <f t="shared" ref="EA17:FF17" si="23">EA16*EA14</f>
        <v>2.5265597886085507</v>
      </c>
      <c r="EB17" s="4">
        <f t="shared" si="23"/>
        <v>1.9740736016954692</v>
      </c>
      <c r="EC17" s="4">
        <f t="shared" si="23"/>
        <v>1.7062696383476257</v>
      </c>
      <c r="ED17" s="4">
        <f t="shared" si="23"/>
        <v>2.1278578383411682</v>
      </c>
      <c r="EE17" s="4">
        <f t="shared" si="23"/>
        <v>1.6239726818970273</v>
      </c>
      <c r="EF17" s="4">
        <f t="shared" si="23"/>
        <v>2.2371241999421794</v>
      </c>
      <c r="EG17" s="4">
        <f t="shared" si="23"/>
        <v>1.8934435546874999</v>
      </c>
      <c r="EH17" s="4">
        <f t="shared" si="23"/>
        <v>1.6355337587356569</v>
      </c>
      <c r="EI17" s="4">
        <f t="shared" si="23"/>
        <v>1.2531837616375514</v>
      </c>
      <c r="EJ17" s="4">
        <f t="shared" si="23"/>
        <v>0.13671724151500636</v>
      </c>
      <c r="EK17" s="4">
        <f t="shared" si="23"/>
        <v>0.91449888649667965</v>
      </c>
      <c r="EL17" s="4">
        <f t="shared" si="23"/>
        <v>0.88684404359374702</v>
      </c>
      <c r="EM17" s="4">
        <f t="shared" si="23"/>
        <v>0.73527284920896796</v>
      </c>
      <c r="EN17" s="4">
        <f t="shared" si="23"/>
        <v>0.7648393977437703</v>
      </c>
      <c r="EO17" s="4">
        <f t="shared" si="23"/>
        <v>0.69950387477874754</v>
      </c>
      <c r="EP17" s="4">
        <f t="shared" si="23"/>
        <v>0.48328714370727538</v>
      </c>
      <c r="EQ17" s="4">
        <f t="shared" si="23"/>
        <v>0.35150374174118043</v>
      </c>
      <c r="ER17" s="4">
        <f t="shared" si="23"/>
        <v>0.85247089862823489</v>
      </c>
      <c r="ES17" s="4">
        <f t="shared" si="23"/>
        <v>0.51049793958663936</v>
      </c>
      <c r="ET17" s="4">
        <f t="shared" si="23"/>
        <v>0.56226392984390261</v>
      </c>
      <c r="EU17" s="4">
        <f t="shared" si="23"/>
        <v>0.68124017715454099</v>
      </c>
      <c r="EV17" s="4">
        <f t="shared" si="23"/>
        <v>0.58945720195770257</v>
      </c>
      <c r="EW17" s="4">
        <f t="shared" si="23"/>
        <v>0.24746137261390685</v>
      </c>
      <c r="EX17" s="4">
        <f t="shared" si="23"/>
        <v>0.65090525150299072</v>
      </c>
      <c r="EY17" s="4">
        <f t="shared" si="23"/>
        <v>0.3461504101753235</v>
      </c>
      <c r="EZ17" s="4">
        <f t="shared" si="23"/>
        <v>0.42274281978607176</v>
      </c>
      <c r="FA17" s="4">
        <f t="shared" si="23"/>
        <v>0.24973878264427185</v>
      </c>
      <c r="FB17" s="4">
        <f t="shared" si="23"/>
        <v>0.3974855661392212</v>
      </c>
      <c r="FC17" s="4">
        <f t="shared" si="23"/>
        <v>0.33854616880416871</v>
      </c>
      <c r="FD17" s="4">
        <f t="shared" si="23"/>
        <v>0.23831133842468261</v>
      </c>
      <c r="FE17" s="4">
        <f t="shared" si="23"/>
        <v>0.26765643954277035</v>
      </c>
      <c r="FF17" s="4">
        <f t="shared" si="23"/>
        <v>0.34415144920349122</v>
      </c>
      <c r="FG17" s="4">
        <f t="shared" ref="FG17:FS17" si="24">FG16*FG14</f>
        <v>0.11055647134780884</v>
      </c>
      <c r="FH17" s="4">
        <f t="shared" si="24"/>
        <v>0.48372691869735718</v>
      </c>
      <c r="FI17" s="4">
        <f t="shared" si="24"/>
        <v>0.4536339998245239</v>
      </c>
      <c r="FJ17" s="4">
        <f t="shared" si="24"/>
        <v>0.4001665234565735</v>
      </c>
      <c r="FK17" s="4">
        <f t="shared" si="24"/>
        <v>0.23082211017608642</v>
      </c>
      <c r="FL17" s="4">
        <f t="shared" si="24"/>
        <v>0.35036526918411254</v>
      </c>
      <c r="FM17" s="4">
        <f t="shared" si="24"/>
        <v>0.37767494916915895</v>
      </c>
      <c r="FN17" s="4">
        <f t="shared" si="24"/>
        <v>0.41482486724853512</v>
      </c>
      <c r="FO17" s="4">
        <f t="shared" si="24"/>
        <v>3.4250711649656297E-2</v>
      </c>
      <c r="FP17" s="4">
        <f t="shared" si="24"/>
        <v>6.5842607617378229E-2</v>
      </c>
      <c r="FQ17" s="4">
        <f t="shared" si="24"/>
        <v>0.12897717654705046</v>
      </c>
      <c r="FR17" s="4">
        <f t="shared" si="24"/>
        <v>0.30842639207839967</v>
      </c>
      <c r="FS17" s="4">
        <f t="shared" si="24"/>
        <v>0.50327486330076221</v>
      </c>
    </row>
    <row r="18" spans="1:256" s="4" customFormat="1" x14ac:dyDescent="0.25">
      <c r="A18" s="4" t="s">
        <v>173</v>
      </c>
      <c r="B18" s="12" t="s">
        <v>8</v>
      </c>
      <c r="C18" s="4">
        <v>0</v>
      </c>
      <c r="D18" s="4">
        <f t="shared" ref="D18:AI18" si="25">C18+D17</f>
        <v>1.0095095815339372</v>
      </c>
      <c r="E18" s="4">
        <f t="shared" si="25"/>
        <v>1.7489439535320324</v>
      </c>
      <c r="F18" s="4">
        <f t="shared" si="25"/>
        <v>2.3733742460694032</v>
      </c>
      <c r="G18" s="4">
        <f t="shared" si="25"/>
        <v>2.9235484398914942</v>
      </c>
      <c r="H18" s="4">
        <f t="shared" si="25"/>
        <v>3.3162109843117067</v>
      </c>
      <c r="I18" s="4">
        <f t="shared" si="25"/>
        <v>3.5681250062426981</v>
      </c>
      <c r="J18" s="4">
        <f t="shared" si="25"/>
        <v>3.7441823509746563</v>
      </c>
      <c r="K18" s="4">
        <f t="shared" si="25"/>
        <v>4.2101107120637016</v>
      </c>
      <c r="L18" s="4">
        <f t="shared" si="25"/>
        <v>4.4857519561966077</v>
      </c>
      <c r="M18" s="4">
        <f t="shared" si="25"/>
        <v>4.799482054346039</v>
      </c>
      <c r="N18" s="4">
        <f t="shared" si="25"/>
        <v>5.4493880059149555</v>
      </c>
      <c r="O18" s="4">
        <f t="shared" si="25"/>
        <v>6.1224132275688259</v>
      </c>
      <c r="P18" s="4">
        <f t="shared" si="25"/>
        <v>6.9446308433955082</v>
      </c>
      <c r="Q18" s="4">
        <f t="shared" si="25"/>
        <v>7.8823006714680215</v>
      </c>
      <c r="R18" s="4">
        <f t="shared" si="25"/>
        <v>8.6197501383291186</v>
      </c>
      <c r="S18" s="4">
        <f t="shared" si="25"/>
        <v>8.9947166717424256</v>
      </c>
      <c r="T18" s="4">
        <f t="shared" si="25"/>
        <v>10.532895498606337</v>
      </c>
      <c r="U18" s="4">
        <f t="shared" si="25"/>
        <v>12.25822802838861</v>
      </c>
      <c r="V18" s="4">
        <f t="shared" si="25"/>
        <v>13.497177607673555</v>
      </c>
      <c r="W18" s="4">
        <f t="shared" si="25"/>
        <v>14.670262479234461</v>
      </c>
      <c r="X18" s="4">
        <f t="shared" si="25"/>
        <v>16.087476072106899</v>
      </c>
      <c r="Y18" s="4">
        <f t="shared" si="25"/>
        <v>17.06111853956164</v>
      </c>
      <c r="Z18" s="4">
        <f t="shared" si="25"/>
        <v>17.656333143836399</v>
      </c>
      <c r="AA18" s="4">
        <f t="shared" si="25"/>
        <v>18.868229255312333</v>
      </c>
      <c r="AB18" s="4">
        <f t="shared" si="25"/>
        <v>20.110622163494231</v>
      </c>
      <c r="AC18" s="4">
        <f t="shared" si="25"/>
        <v>22.23854550642848</v>
      </c>
      <c r="AD18" s="4">
        <f t="shared" si="25"/>
        <v>24.282799279842077</v>
      </c>
      <c r="AE18" s="4">
        <f t="shared" si="25"/>
        <v>26.358030890617073</v>
      </c>
      <c r="AF18" s="4">
        <f t="shared" si="25"/>
        <v>29.359703623670637</v>
      </c>
      <c r="AG18" s="4">
        <f t="shared" si="25"/>
        <v>32.35390220946401</v>
      </c>
      <c r="AH18" s="4">
        <f t="shared" si="25"/>
        <v>34.75590005882114</v>
      </c>
      <c r="AI18" s="4">
        <f t="shared" si="25"/>
        <v>37.784010925904212</v>
      </c>
      <c r="AJ18" s="4">
        <f t="shared" ref="AJ18:BO18" si="26">AI18+AJ17</f>
        <v>40.188729265389142</v>
      </c>
      <c r="AK18" s="4">
        <f t="shared" si="26"/>
        <v>42.333969105769988</v>
      </c>
      <c r="AL18" s="4">
        <f t="shared" si="26"/>
        <v>44.497382093366532</v>
      </c>
      <c r="AM18" s="4">
        <f t="shared" si="26"/>
        <v>47.035451992520244</v>
      </c>
      <c r="AN18" s="4">
        <f t="shared" si="26"/>
        <v>50.637892465020911</v>
      </c>
      <c r="AO18" s="4">
        <f t="shared" si="26"/>
        <v>54.136461202725322</v>
      </c>
      <c r="AP18" s="4">
        <f t="shared" si="26"/>
        <v>56.967379937673442</v>
      </c>
      <c r="AQ18" s="4">
        <f t="shared" si="26"/>
        <v>59.748786705613966</v>
      </c>
      <c r="AR18" s="4">
        <f t="shared" si="26"/>
        <v>62.885069679438196</v>
      </c>
      <c r="AS18" s="4">
        <f t="shared" si="26"/>
        <v>66.369209974773426</v>
      </c>
      <c r="AT18" s="4">
        <f t="shared" si="26"/>
        <v>69.820018775804542</v>
      </c>
      <c r="AU18" s="4">
        <f t="shared" si="26"/>
        <v>73.79966886335184</v>
      </c>
      <c r="AV18" s="4">
        <f t="shared" si="26"/>
        <v>79.386255641134284</v>
      </c>
      <c r="AW18" s="4">
        <f t="shared" si="26"/>
        <v>84.824075804000401</v>
      </c>
      <c r="AX18" s="4">
        <f t="shared" si="26"/>
        <v>89.158436013701461</v>
      </c>
      <c r="AY18" s="4">
        <f t="shared" si="26"/>
        <v>93.729845846189761</v>
      </c>
      <c r="AZ18" s="4">
        <f t="shared" si="26"/>
        <v>98.769217871189767</v>
      </c>
      <c r="BA18" s="4">
        <f t="shared" si="26"/>
        <v>104.06675362118976</v>
      </c>
      <c r="BB18" s="4">
        <f t="shared" si="26"/>
        <v>109.59143417913215</v>
      </c>
      <c r="BC18" s="4">
        <f t="shared" si="26"/>
        <v>115.86517404413716</v>
      </c>
      <c r="BD18" s="4">
        <f t="shared" si="26"/>
        <v>120.34551254926221</v>
      </c>
      <c r="BE18" s="4">
        <f t="shared" si="26"/>
        <v>126.13560803885358</v>
      </c>
      <c r="BF18" s="4">
        <f t="shared" si="26"/>
        <v>131.78527006829876</v>
      </c>
      <c r="BG18" s="4">
        <f t="shared" si="26"/>
        <v>137.97091781239408</v>
      </c>
      <c r="BH18" s="4">
        <f t="shared" si="26"/>
        <v>144.73556997423071</v>
      </c>
      <c r="BI18" s="4">
        <f t="shared" si="26"/>
        <v>152.4181508463937</v>
      </c>
      <c r="BJ18" s="4">
        <f t="shared" si="26"/>
        <v>162.82720552070916</v>
      </c>
      <c r="BK18" s="4">
        <f t="shared" si="26"/>
        <v>169.23290935914815</v>
      </c>
      <c r="BL18" s="4">
        <f t="shared" si="26"/>
        <v>175.12172660866798</v>
      </c>
      <c r="BM18" s="4">
        <f t="shared" si="26"/>
        <v>180.53386787453712</v>
      </c>
      <c r="BN18" s="4">
        <f t="shared" si="26"/>
        <v>185.95786787453713</v>
      </c>
      <c r="BO18" s="4">
        <f t="shared" si="26"/>
        <v>195.37546787453712</v>
      </c>
      <c r="BP18" s="4">
        <f t="shared" ref="BP18:CU18" si="27">BO18+BP17</f>
        <v>204.73546787453711</v>
      </c>
      <c r="BQ18" s="4">
        <f t="shared" si="27"/>
        <v>211.70948047829688</v>
      </c>
      <c r="BR18" s="4">
        <f t="shared" si="27"/>
        <v>216.3022179050547</v>
      </c>
      <c r="BS18" s="4">
        <f t="shared" si="27"/>
        <v>222.5550320835215</v>
      </c>
      <c r="BT18" s="4">
        <f t="shared" si="27"/>
        <v>227.90988376809182</v>
      </c>
      <c r="BU18" s="4">
        <f t="shared" si="27"/>
        <v>234.90907245827736</v>
      </c>
      <c r="BV18" s="4">
        <f t="shared" si="27"/>
        <v>241.05433967904673</v>
      </c>
      <c r="BW18" s="4">
        <f t="shared" si="27"/>
        <v>245.92548602885509</v>
      </c>
      <c r="BX18" s="4">
        <f t="shared" si="27"/>
        <v>249.34495456523203</v>
      </c>
      <c r="BY18" s="4">
        <f t="shared" si="27"/>
        <v>255.93753467387461</v>
      </c>
      <c r="BZ18" s="4">
        <f t="shared" si="27"/>
        <v>260.23884418315197</v>
      </c>
      <c r="CA18" s="4">
        <f t="shared" si="27"/>
        <v>262.79824024028085</v>
      </c>
      <c r="CB18" s="4">
        <f t="shared" si="27"/>
        <v>265.09264024028084</v>
      </c>
      <c r="CC18" s="4">
        <f t="shared" si="27"/>
        <v>271.01584024028085</v>
      </c>
      <c r="CD18" s="4">
        <f t="shared" si="27"/>
        <v>277.61553994731213</v>
      </c>
      <c r="CE18" s="4">
        <f t="shared" si="27"/>
        <v>282.91406564311291</v>
      </c>
      <c r="CF18" s="4">
        <f t="shared" si="27"/>
        <v>289.39100228862071</v>
      </c>
      <c r="CG18" s="4">
        <f t="shared" si="27"/>
        <v>295.11801354960704</v>
      </c>
      <c r="CH18" s="4">
        <f t="shared" si="27"/>
        <v>300.31261041240003</v>
      </c>
      <c r="CI18" s="4">
        <f t="shared" si="27"/>
        <v>306.26649713115006</v>
      </c>
      <c r="CJ18" s="4">
        <f t="shared" si="27"/>
        <v>312.22245294169693</v>
      </c>
      <c r="CK18" s="4">
        <f t="shared" si="27"/>
        <v>316.27360787944104</v>
      </c>
      <c r="CL18" s="4">
        <f t="shared" si="27"/>
        <v>319.35210038737563</v>
      </c>
      <c r="CM18" s="4">
        <f t="shared" si="27"/>
        <v>325.00262712077409</v>
      </c>
      <c r="CN18" s="4">
        <f t="shared" si="27"/>
        <v>330.67845674113545</v>
      </c>
      <c r="CO18" s="4">
        <f t="shared" si="27"/>
        <v>335.05605674113542</v>
      </c>
      <c r="CP18" s="4">
        <f t="shared" si="27"/>
        <v>339.43364696829525</v>
      </c>
      <c r="CQ18" s="4">
        <f t="shared" si="27"/>
        <v>344.09924696829523</v>
      </c>
      <c r="CR18" s="4">
        <f t="shared" si="27"/>
        <v>349.02404696829524</v>
      </c>
      <c r="CS18" s="4">
        <f t="shared" si="27"/>
        <v>354.23684696829525</v>
      </c>
      <c r="CT18" s="4">
        <f t="shared" si="27"/>
        <v>359.93924696829527</v>
      </c>
      <c r="CU18" s="4">
        <f t="shared" si="27"/>
        <v>365.28650621025514</v>
      </c>
      <c r="CV18" s="4">
        <f t="shared" ref="CV18:EA18" si="28">CU18+CV17</f>
        <v>369.90932420532482</v>
      </c>
      <c r="CW18" s="4">
        <f t="shared" si="28"/>
        <v>374.91689248499699</v>
      </c>
      <c r="CX18" s="4">
        <f t="shared" si="28"/>
        <v>379.32984627817882</v>
      </c>
      <c r="CY18" s="4">
        <f t="shared" si="28"/>
        <v>383.36433806612962</v>
      </c>
      <c r="CZ18" s="4">
        <f t="shared" si="28"/>
        <v>387.07486923865895</v>
      </c>
      <c r="DA18" s="4">
        <f t="shared" si="28"/>
        <v>391.77452059394346</v>
      </c>
      <c r="DB18" s="4">
        <f t="shared" si="28"/>
        <v>395.82896287893021</v>
      </c>
      <c r="DC18" s="4">
        <f t="shared" si="28"/>
        <v>399.61958608098166</v>
      </c>
      <c r="DD18" s="4">
        <f t="shared" si="28"/>
        <v>403.73020896810459</v>
      </c>
      <c r="DE18" s="4">
        <f t="shared" si="28"/>
        <v>408.51049228210348</v>
      </c>
      <c r="DF18" s="4">
        <f t="shared" si="28"/>
        <v>412.14397492022738</v>
      </c>
      <c r="DG18" s="4">
        <f t="shared" si="28"/>
        <v>416.6936401996262</v>
      </c>
      <c r="DH18" s="4">
        <f t="shared" si="28"/>
        <v>419.66547045688702</v>
      </c>
      <c r="DI18" s="4">
        <f t="shared" si="28"/>
        <v>423.79030435469326</v>
      </c>
      <c r="DJ18" s="4">
        <f t="shared" si="28"/>
        <v>427.24311743392951</v>
      </c>
      <c r="DK18" s="4">
        <f t="shared" si="28"/>
        <v>430.50885406735915</v>
      </c>
      <c r="DL18" s="4">
        <f t="shared" si="28"/>
        <v>433.18406531175413</v>
      </c>
      <c r="DM18" s="4">
        <f t="shared" si="28"/>
        <v>435.76767687407721</v>
      </c>
      <c r="DN18" s="4">
        <f t="shared" si="28"/>
        <v>438.47040404696224</v>
      </c>
      <c r="DO18" s="4">
        <f t="shared" si="28"/>
        <v>442.13351495841056</v>
      </c>
      <c r="DP18" s="4">
        <f t="shared" si="28"/>
        <v>444.72237070321034</v>
      </c>
      <c r="DQ18" s="4">
        <f t="shared" si="28"/>
        <v>447.43111266004979</v>
      </c>
      <c r="DR18" s="4">
        <f t="shared" si="28"/>
        <v>449.09070245452153</v>
      </c>
      <c r="DS18" s="4">
        <f t="shared" si="28"/>
        <v>450.71957301348698</v>
      </c>
      <c r="DT18" s="4">
        <f t="shared" si="28"/>
        <v>451.78478559735277</v>
      </c>
      <c r="DU18" s="4">
        <f t="shared" si="28"/>
        <v>452.49045844858466</v>
      </c>
      <c r="DV18" s="4">
        <f t="shared" si="28"/>
        <v>454.36480548116913</v>
      </c>
      <c r="DW18" s="4">
        <f t="shared" si="28"/>
        <v>456.90462598855248</v>
      </c>
      <c r="DX18" s="4">
        <f t="shared" si="28"/>
        <v>457.33135223637191</v>
      </c>
      <c r="DY18" s="4">
        <f t="shared" si="28"/>
        <v>458.81260572706515</v>
      </c>
      <c r="DZ18" s="4">
        <f t="shared" si="28"/>
        <v>461.29042523876825</v>
      </c>
      <c r="EA18" s="4">
        <f t="shared" si="28"/>
        <v>463.8169850273768</v>
      </c>
      <c r="EB18" s="4">
        <f t="shared" ref="EB18:FG18" si="29">EA18+EB17</f>
        <v>465.79105862907227</v>
      </c>
      <c r="EC18" s="4">
        <f t="shared" si="29"/>
        <v>467.4973282674199</v>
      </c>
      <c r="ED18" s="4">
        <f t="shared" si="29"/>
        <v>469.62518610576109</v>
      </c>
      <c r="EE18" s="4">
        <f t="shared" si="29"/>
        <v>471.24915878765813</v>
      </c>
      <c r="EF18" s="4">
        <f t="shared" si="29"/>
        <v>473.4862829876003</v>
      </c>
      <c r="EG18" s="4">
        <f t="shared" si="29"/>
        <v>475.37972654228781</v>
      </c>
      <c r="EH18" s="4">
        <f t="shared" si="29"/>
        <v>477.01526030102349</v>
      </c>
      <c r="EI18" s="4">
        <f t="shared" si="29"/>
        <v>478.26844406266105</v>
      </c>
      <c r="EJ18" s="4">
        <f t="shared" si="29"/>
        <v>478.40516130417603</v>
      </c>
      <c r="EK18" s="4">
        <f t="shared" si="29"/>
        <v>479.31966019067272</v>
      </c>
      <c r="EL18" s="4">
        <f t="shared" si="29"/>
        <v>480.20650423426645</v>
      </c>
      <c r="EM18" s="4">
        <f t="shared" si="29"/>
        <v>480.94177708347542</v>
      </c>
      <c r="EN18" s="4">
        <f t="shared" si="29"/>
        <v>481.70661648121916</v>
      </c>
      <c r="EO18" s="4">
        <f t="shared" si="29"/>
        <v>482.40612035599793</v>
      </c>
      <c r="EP18" s="4">
        <f t="shared" si="29"/>
        <v>482.88940749970521</v>
      </c>
      <c r="EQ18" s="4">
        <f t="shared" si="29"/>
        <v>483.24091124144638</v>
      </c>
      <c r="ER18" s="4">
        <f t="shared" si="29"/>
        <v>484.0933821400746</v>
      </c>
      <c r="ES18" s="4">
        <f t="shared" si="29"/>
        <v>484.60388007966122</v>
      </c>
      <c r="ET18" s="4">
        <f t="shared" si="29"/>
        <v>485.1661440095051</v>
      </c>
      <c r="EU18" s="4">
        <f t="shared" si="29"/>
        <v>485.84738418665967</v>
      </c>
      <c r="EV18" s="4">
        <f t="shared" si="29"/>
        <v>486.43684138861738</v>
      </c>
      <c r="EW18" s="4">
        <f t="shared" si="29"/>
        <v>486.68430276123127</v>
      </c>
      <c r="EX18" s="4">
        <f t="shared" si="29"/>
        <v>487.33520801273426</v>
      </c>
      <c r="EY18" s="4">
        <f t="shared" si="29"/>
        <v>487.68135842290957</v>
      </c>
      <c r="EZ18" s="4">
        <f t="shared" si="29"/>
        <v>488.10410124269566</v>
      </c>
      <c r="FA18" s="4">
        <f t="shared" si="29"/>
        <v>488.35384002533993</v>
      </c>
      <c r="FB18" s="4">
        <f t="shared" si="29"/>
        <v>488.75132559147914</v>
      </c>
      <c r="FC18" s="4">
        <f t="shared" si="29"/>
        <v>489.0898717602833</v>
      </c>
      <c r="FD18" s="4">
        <f t="shared" si="29"/>
        <v>489.328183098708</v>
      </c>
      <c r="FE18" s="4">
        <f t="shared" si="29"/>
        <v>489.59583953825074</v>
      </c>
      <c r="FF18" s="4">
        <f t="shared" si="29"/>
        <v>489.93999098745422</v>
      </c>
      <c r="FG18" s="4">
        <f t="shared" si="29"/>
        <v>490.05054745880204</v>
      </c>
      <c r="FH18" s="4">
        <f t="shared" ref="FH18:FS18" si="30">FG18+FH17</f>
        <v>490.5342743774994</v>
      </c>
      <c r="FI18" s="4">
        <f t="shared" si="30"/>
        <v>490.98790837732395</v>
      </c>
      <c r="FJ18" s="4">
        <f t="shared" si="30"/>
        <v>491.38807490078051</v>
      </c>
      <c r="FK18" s="4">
        <f t="shared" si="30"/>
        <v>491.61889701095657</v>
      </c>
      <c r="FL18" s="4">
        <f t="shared" si="30"/>
        <v>491.9692622801407</v>
      </c>
      <c r="FM18" s="4">
        <f t="shared" si="30"/>
        <v>492.34693722930984</v>
      </c>
      <c r="FN18" s="4">
        <f t="shared" si="30"/>
        <v>492.76176209655836</v>
      </c>
      <c r="FO18" s="4">
        <f t="shared" si="30"/>
        <v>492.79601280820799</v>
      </c>
      <c r="FP18" s="4">
        <f t="shared" si="30"/>
        <v>492.86185541582535</v>
      </c>
      <c r="FQ18" s="4">
        <f t="shared" si="30"/>
        <v>492.99083259237239</v>
      </c>
      <c r="FR18" s="4">
        <f t="shared" si="30"/>
        <v>493.29925898445077</v>
      </c>
      <c r="FS18" s="4">
        <f t="shared" si="30"/>
        <v>493.80253384775153</v>
      </c>
    </row>
    <row r="19" spans="1:256" s="23" customFormat="1" x14ac:dyDescent="0.25">
      <c r="A19" s="23" t="s">
        <v>174</v>
      </c>
      <c r="B19" s="24" t="s">
        <v>8</v>
      </c>
      <c r="C19" s="23">
        <f>C17</f>
        <v>1.1015352487564087</v>
      </c>
      <c r="D19" s="23">
        <f t="shared" ref="D19:AI19" si="31">C19+D17+(D24-D25)+(D34-D35)</f>
        <v>2.111044830290346</v>
      </c>
      <c r="E19" s="23">
        <f t="shared" si="31"/>
        <v>2.8504792022884411</v>
      </c>
      <c r="F19" s="23">
        <f t="shared" si="31"/>
        <v>3.4749094948258117</v>
      </c>
      <c r="G19" s="23">
        <f t="shared" si="31"/>
        <v>4.0250836886479027</v>
      </c>
      <c r="H19" s="23">
        <f t="shared" si="31"/>
        <v>4.4177462330681152</v>
      </c>
      <c r="I19" s="23">
        <f t="shared" si="31"/>
        <v>4.6696602549991066</v>
      </c>
      <c r="J19" s="23">
        <f t="shared" si="31"/>
        <v>8.0457175997310664</v>
      </c>
      <c r="K19" s="23">
        <f t="shared" si="31"/>
        <v>8.5116459608201112</v>
      </c>
      <c r="L19" s="23">
        <f t="shared" si="31"/>
        <v>8.7872872049530173</v>
      </c>
      <c r="M19" s="23">
        <f t="shared" si="31"/>
        <v>9.1010173031024486</v>
      </c>
      <c r="N19" s="23">
        <f t="shared" si="31"/>
        <v>9.7509232546713651</v>
      </c>
      <c r="O19" s="23">
        <f t="shared" si="31"/>
        <v>10.423948476325235</v>
      </c>
      <c r="P19" s="23">
        <f t="shared" si="31"/>
        <v>11.246166092151917</v>
      </c>
      <c r="Q19" s="23">
        <f t="shared" si="31"/>
        <v>12.18383592022443</v>
      </c>
      <c r="R19" s="23">
        <f t="shared" si="31"/>
        <v>14.477085387085527</v>
      </c>
      <c r="S19" s="23">
        <f t="shared" si="31"/>
        <v>20.264451920498836</v>
      </c>
      <c r="T19" s="23">
        <f t="shared" si="31"/>
        <v>21.802630747362745</v>
      </c>
      <c r="U19" s="23">
        <f t="shared" si="31"/>
        <v>23.527963277145016</v>
      </c>
      <c r="V19" s="23">
        <f t="shared" si="31"/>
        <v>24.766912856429961</v>
      </c>
      <c r="W19" s="23">
        <f t="shared" si="31"/>
        <v>25.939997727990868</v>
      </c>
      <c r="X19" s="23">
        <f t="shared" si="31"/>
        <v>27.357211320863303</v>
      </c>
      <c r="Y19" s="23">
        <f t="shared" si="31"/>
        <v>32.800853788318044</v>
      </c>
      <c r="Z19" s="23">
        <f t="shared" si="31"/>
        <v>33.396068392592802</v>
      </c>
      <c r="AA19" s="23">
        <f t="shared" si="31"/>
        <v>34.607964504068732</v>
      </c>
      <c r="AB19" s="23">
        <f t="shared" si="31"/>
        <v>39.420430079408234</v>
      </c>
      <c r="AC19" s="23">
        <f t="shared" si="31"/>
        <v>41.548353422342487</v>
      </c>
      <c r="AD19" s="23">
        <f t="shared" si="31"/>
        <v>43.592607195756088</v>
      </c>
      <c r="AE19" s="23">
        <f t="shared" si="31"/>
        <v>45.66783880653108</v>
      </c>
      <c r="AF19" s="23">
        <f t="shared" si="31"/>
        <v>48.669511539584647</v>
      </c>
      <c r="AG19" s="23">
        <f t="shared" si="31"/>
        <v>51.663710125378024</v>
      </c>
      <c r="AH19" s="23">
        <f t="shared" si="31"/>
        <v>57.218617498827271</v>
      </c>
      <c r="AI19" s="23">
        <f t="shared" si="31"/>
        <v>60.246728365910343</v>
      </c>
      <c r="AJ19" s="23">
        <f t="shared" ref="AJ19:BO19" si="32">AI19+AJ17+(AJ24-AJ25)+(AJ34-AJ35)</f>
        <v>62.651446705395273</v>
      </c>
      <c r="AK19" s="23">
        <f t="shared" si="32"/>
        <v>64.796686545776126</v>
      </c>
      <c r="AL19" s="23">
        <f t="shared" si="32"/>
        <v>66.96009953337267</v>
      </c>
      <c r="AM19" s="23">
        <f t="shared" si="32"/>
        <v>69.498169432526382</v>
      </c>
      <c r="AN19" s="23">
        <f t="shared" si="32"/>
        <v>73.100609905027042</v>
      </c>
      <c r="AO19" s="23">
        <f t="shared" si="32"/>
        <v>79.15321894570738</v>
      </c>
      <c r="AP19" s="23">
        <f t="shared" si="32"/>
        <v>81.984137680655508</v>
      </c>
      <c r="AQ19" s="23">
        <f t="shared" si="32"/>
        <v>84.765544448596032</v>
      </c>
      <c r="AR19" s="23">
        <f t="shared" si="32"/>
        <v>87.901827422420254</v>
      </c>
      <c r="AS19" s="23">
        <f t="shared" si="32"/>
        <v>91.385967717755477</v>
      </c>
      <c r="AT19" s="23">
        <f t="shared" si="32"/>
        <v>94.836776518786593</v>
      </c>
      <c r="AU19" s="23">
        <f t="shared" si="32"/>
        <v>100.1900221256912</v>
      </c>
      <c r="AV19" s="23">
        <f t="shared" si="32"/>
        <v>105.77660890347364</v>
      </c>
      <c r="AW19" s="23">
        <f t="shared" si="32"/>
        <v>111.71730906633977</v>
      </c>
      <c r="AX19" s="23">
        <f t="shared" si="32"/>
        <v>116.05166927604083</v>
      </c>
      <c r="AY19" s="23">
        <f t="shared" si="32"/>
        <v>120.62307910852913</v>
      </c>
      <c r="AZ19" s="23">
        <f t="shared" si="32"/>
        <v>126.24988054538822</v>
      </c>
      <c r="BA19" s="23">
        <f t="shared" si="32"/>
        <v>131.54741629538822</v>
      </c>
      <c r="BB19" s="23">
        <f t="shared" si="32"/>
        <v>137.07209685333061</v>
      </c>
      <c r="BC19" s="23">
        <f t="shared" si="32"/>
        <v>143.34583671833562</v>
      </c>
      <c r="BD19" s="23">
        <f t="shared" si="32"/>
        <v>149.43515727971052</v>
      </c>
      <c r="BE19" s="23">
        <f t="shared" si="32"/>
        <v>155.22525276930187</v>
      </c>
      <c r="BF19" s="23">
        <f t="shared" si="32"/>
        <v>160.87491479874706</v>
      </c>
      <c r="BG19" s="23">
        <f t="shared" si="32"/>
        <v>167.06056254284238</v>
      </c>
      <c r="BH19" s="23">
        <f t="shared" si="32"/>
        <v>173.82521470467901</v>
      </c>
      <c r="BI19" s="23">
        <f t="shared" si="32"/>
        <v>181.66539606100704</v>
      </c>
      <c r="BJ19" s="23">
        <f t="shared" si="32"/>
        <v>192.0744507353225</v>
      </c>
      <c r="BK19" s="23">
        <f t="shared" si="32"/>
        <v>198.4801545737615</v>
      </c>
      <c r="BL19" s="23">
        <f t="shared" si="32"/>
        <v>205.65153182328132</v>
      </c>
      <c r="BM19" s="23">
        <f t="shared" si="32"/>
        <v>211.03477897522833</v>
      </c>
      <c r="BN19" s="23">
        <f t="shared" si="32"/>
        <v>216.45877897522834</v>
      </c>
      <c r="BO19" s="23">
        <f t="shared" si="32"/>
        <v>225.87637897522833</v>
      </c>
      <c r="BP19" s="23">
        <f t="shared" ref="BP19:CU19" si="33">BO19+BP17+(BP24-BP25)+(BP34-BP35)</f>
        <v>235.23637897522832</v>
      </c>
      <c r="BQ19" s="23">
        <f t="shared" si="33"/>
        <v>242.55865824565475</v>
      </c>
      <c r="BR19" s="23">
        <f t="shared" si="33"/>
        <v>247.15139567241258</v>
      </c>
      <c r="BS19" s="23">
        <f t="shared" si="33"/>
        <v>253.40420985087937</v>
      </c>
      <c r="BT19" s="23">
        <f t="shared" si="33"/>
        <v>258.75906153544969</v>
      </c>
      <c r="BU19" s="23">
        <f t="shared" si="33"/>
        <v>265.75825022563521</v>
      </c>
      <c r="BV19" s="23">
        <f t="shared" si="33"/>
        <v>271.90351744640458</v>
      </c>
      <c r="BW19" s="23">
        <f t="shared" si="33"/>
        <v>276.77466379621291</v>
      </c>
      <c r="BX19" s="23">
        <f t="shared" si="33"/>
        <v>280.19413233258985</v>
      </c>
      <c r="BY19" s="23">
        <f t="shared" si="33"/>
        <v>286.7867124412324</v>
      </c>
      <c r="BZ19" s="23">
        <f t="shared" si="33"/>
        <v>291.08802195050976</v>
      </c>
      <c r="CA19" s="23">
        <f t="shared" si="33"/>
        <v>293.64741800763863</v>
      </c>
      <c r="CB19" s="23">
        <f t="shared" si="33"/>
        <v>295.94181800763863</v>
      </c>
      <c r="CC19" s="23">
        <f t="shared" si="33"/>
        <v>301.86501800763864</v>
      </c>
      <c r="CD19" s="23">
        <f t="shared" si="33"/>
        <v>308.46471771466992</v>
      </c>
      <c r="CE19" s="23">
        <f t="shared" si="33"/>
        <v>313.76324341047069</v>
      </c>
      <c r="CF19" s="23">
        <f t="shared" si="33"/>
        <v>320.2401800559785</v>
      </c>
      <c r="CG19" s="23">
        <f t="shared" si="33"/>
        <v>327.55991858969207</v>
      </c>
      <c r="CH19" s="23">
        <f t="shared" si="33"/>
        <v>332.75451545248507</v>
      </c>
      <c r="CI19" s="23">
        <f t="shared" si="33"/>
        <v>338.70840217123509</v>
      </c>
      <c r="CJ19" s="23">
        <f t="shared" si="33"/>
        <v>344.66435798178196</v>
      </c>
      <c r="CK19" s="23">
        <f t="shared" si="33"/>
        <v>348.71551291952608</v>
      </c>
      <c r="CL19" s="23">
        <f t="shared" si="33"/>
        <v>351.79400542746066</v>
      </c>
      <c r="CM19" s="23">
        <f t="shared" si="33"/>
        <v>357.44453216085913</v>
      </c>
      <c r="CN19" s="23">
        <f t="shared" si="33"/>
        <v>363.12036178122048</v>
      </c>
      <c r="CO19" s="23">
        <f t="shared" si="33"/>
        <v>367.49796178122045</v>
      </c>
      <c r="CP19" s="23">
        <f t="shared" si="33"/>
        <v>372.62478837201667</v>
      </c>
      <c r="CQ19" s="23">
        <f t="shared" si="33"/>
        <v>377.29038837201665</v>
      </c>
      <c r="CR19" s="23">
        <f t="shared" si="33"/>
        <v>382.21518837201666</v>
      </c>
      <c r="CS19" s="23">
        <f t="shared" si="33"/>
        <v>387.42798837201667</v>
      </c>
      <c r="CT19" s="23">
        <f t="shared" si="33"/>
        <v>393.13038837201668</v>
      </c>
      <c r="CU19" s="23">
        <f t="shared" si="33"/>
        <v>398.47764761397656</v>
      </c>
      <c r="CV19" s="23">
        <f t="shared" ref="CV19:EA19" si="34">CU19+CV17+(CV24-CV25)+(CV34-CV35)</f>
        <v>403.10046560904624</v>
      </c>
      <c r="CW19" s="23">
        <f t="shared" si="34"/>
        <v>408.10803388871841</v>
      </c>
      <c r="CX19" s="23">
        <f t="shared" si="34"/>
        <v>412.52098768190024</v>
      </c>
      <c r="CY19" s="23">
        <f t="shared" si="34"/>
        <v>416.55547946985104</v>
      </c>
      <c r="CZ19" s="23">
        <f t="shared" si="34"/>
        <v>421.08361064238039</v>
      </c>
      <c r="DA19" s="23">
        <f t="shared" si="34"/>
        <v>425.78326199766491</v>
      </c>
      <c r="DB19" s="23">
        <f t="shared" si="34"/>
        <v>429.83770428265166</v>
      </c>
      <c r="DC19" s="23">
        <f t="shared" si="34"/>
        <v>433.62832748470311</v>
      </c>
      <c r="DD19" s="23">
        <f t="shared" si="34"/>
        <v>437.73895037182604</v>
      </c>
      <c r="DE19" s="23">
        <f t="shared" si="34"/>
        <v>442.51923368582493</v>
      </c>
      <c r="DF19" s="23">
        <f t="shared" si="34"/>
        <v>446.15271632394882</v>
      </c>
      <c r="DG19" s="23">
        <f t="shared" si="34"/>
        <v>450.70238160334765</v>
      </c>
      <c r="DH19" s="23">
        <f t="shared" si="34"/>
        <v>453.67421186060847</v>
      </c>
      <c r="DI19" s="23">
        <f t="shared" si="34"/>
        <v>457.79904575841471</v>
      </c>
      <c r="DJ19" s="23">
        <f t="shared" si="34"/>
        <v>461.25185883765096</v>
      </c>
      <c r="DK19" s="23">
        <f t="shared" si="34"/>
        <v>464.5175954710806</v>
      </c>
      <c r="DL19" s="23">
        <f t="shared" si="34"/>
        <v>467.19280671547557</v>
      </c>
      <c r="DM19" s="23">
        <f t="shared" si="34"/>
        <v>469.77641827779865</v>
      </c>
      <c r="DN19" s="23">
        <f t="shared" si="34"/>
        <v>472.47914545068369</v>
      </c>
      <c r="DO19" s="23">
        <f t="shared" si="34"/>
        <v>476.142256362132</v>
      </c>
      <c r="DP19" s="23">
        <f t="shared" si="34"/>
        <v>478.73111210693179</v>
      </c>
      <c r="DQ19" s="23">
        <f t="shared" si="34"/>
        <v>481.43985406377124</v>
      </c>
      <c r="DR19" s="23">
        <f t="shared" si="34"/>
        <v>486.76938671538585</v>
      </c>
      <c r="DS19" s="23">
        <f t="shared" si="34"/>
        <v>486.35885524941949</v>
      </c>
      <c r="DT19" s="23">
        <f t="shared" si="34"/>
        <v>490.21446783328525</v>
      </c>
      <c r="DU19" s="23">
        <f t="shared" si="34"/>
        <v>491.46746414422779</v>
      </c>
      <c r="DV19" s="23">
        <f t="shared" si="34"/>
        <v>496.86775403395512</v>
      </c>
      <c r="DW19" s="23">
        <f t="shared" si="34"/>
        <v>498.96658953080311</v>
      </c>
      <c r="DX19" s="23">
        <f t="shared" si="34"/>
        <v>504.6102300643368</v>
      </c>
      <c r="DY19" s="23">
        <f t="shared" si="34"/>
        <v>506.09148355503004</v>
      </c>
      <c r="DZ19" s="23">
        <f t="shared" si="34"/>
        <v>508.56930306673314</v>
      </c>
      <c r="EA19" s="23">
        <f t="shared" si="34"/>
        <v>511.09586285534169</v>
      </c>
      <c r="EB19" s="23">
        <f t="shared" ref="EB19:FG19" si="35">EA19+EB17+(EB24-EB25)+(EB34-EB35)</f>
        <v>513.06993645703722</v>
      </c>
      <c r="EC19" s="23">
        <f t="shared" si="35"/>
        <v>514.77620609538485</v>
      </c>
      <c r="ED19" s="23">
        <f t="shared" si="35"/>
        <v>516.90406393372598</v>
      </c>
      <c r="EE19" s="23">
        <f t="shared" si="35"/>
        <v>522.03889375848019</v>
      </c>
      <c r="EF19" s="23">
        <f t="shared" si="35"/>
        <v>531.47497697185031</v>
      </c>
      <c r="EG19" s="23">
        <f t="shared" si="35"/>
        <v>533.36842052653776</v>
      </c>
      <c r="EH19" s="23">
        <f t="shared" si="35"/>
        <v>535.00395428527338</v>
      </c>
      <c r="EI19" s="23">
        <f t="shared" si="35"/>
        <v>536.25713804691088</v>
      </c>
      <c r="EJ19" s="23">
        <f t="shared" si="35"/>
        <v>539.16414100271163</v>
      </c>
      <c r="EK19" s="23">
        <f t="shared" si="35"/>
        <v>540.07863988920826</v>
      </c>
      <c r="EL19" s="23">
        <f t="shared" si="35"/>
        <v>540.96548393280204</v>
      </c>
      <c r="EM19" s="23">
        <f t="shared" si="35"/>
        <v>541.70075678201101</v>
      </c>
      <c r="EN19" s="23">
        <f t="shared" si="35"/>
        <v>542.46559617975481</v>
      </c>
      <c r="EO19" s="23">
        <f t="shared" si="35"/>
        <v>543.16510005453358</v>
      </c>
      <c r="EP19" s="23">
        <f t="shared" si="35"/>
        <v>543.64838719824081</v>
      </c>
      <c r="EQ19" s="23">
        <f t="shared" si="35"/>
        <v>547.99989093998204</v>
      </c>
      <c r="ER19" s="23">
        <f t="shared" si="35"/>
        <v>548.85236183861025</v>
      </c>
      <c r="ES19" s="23">
        <f t="shared" si="35"/>
        <v>549.36285977819693</v>
      </c>
      <c r="ET19" s="23">
        <f t="shared" si="35"/>
        <v>549.92512370804081</v>
      </c>
      <c r="EU19" s="23">
        <f t="shared" si="35"/>
        <v>550.60636388519538</v>
      </c>
      <c r="EV19" s="23">
        <f t="shared" si="35"/>
        <v>551.19582108715304</v>
      </c>
      <c r="EW19" s="23">
        <f t="shared" si="35"/>
        <v>555.44328245976692</v>
      </c>
      <c r="EX19" s="23">
        <f t="shared" si="35"/>
        <v>556.09418771126991</v>
      </c>
      <c r="EY19" s="23">
        <f t="shared" si="35"/>
        <v>556.44033812144528</v>
      </c>
      <c r="EZ19" s="23">
        <f t="shared" si="35"/>
        <v>556.86308094123137</v>
      </c>
      <c r="FA19" s="23">
        <f t="shared" si="35"/>
        <v>557.9128197238756</v>
      </c>
      <c r="FB19" s="23">
        <f t="shared" si="35"/>
        <v>558.31030529001487</v>
      </c>
      <c r="FC19" s="23">
        <f t="shared" si="35"/>
        <v>558.64885145881908</v>
      </c>
      <c r="FD19" s="23">
        <f t="shared" si="35"/>
        <v>558.88716279724372</v>
      </c>
      <c r="FE19" s="23">
        <f t="shared" si="35"/>
        <v>565.15481923678647</v>
      </c>
      <c r="FF19" s="23">
        <f t="shared" si="35"/>
        <v>565.49897068599</v>
      </c>
      <c r="FG19" s="23">
        <f t="shared" si="35"/>
        <v>568.00952715733774</v>
      </c>
      <c r="FH19" s="23">
        <f t="shared" ref="FH19:FS19" si="36">FG19+FH17+(FH24-FH25)+(FH34-FH35)</f>
        <v>568.4932540760351</v>
      </c>
      <c r="FI19" s="23">
        <f t="shared" si="36"/>
        <v>568.94688807585965</v>
      </c>
      <c r="FJ19" s="23">
        <f t="shared" si="36"/>
        <v>569.34705459931627</v>
      </c>
      <c r="FK19" s="23">
        <f t="shared" si="36"/>
        <v>569.57787670949233</v>
      </c>
      <c r="FL19" s="23">
        <f t="shared" si="36"/>
        <v>569.9282419786764</v>
      </c>
      <c r="FM19" s="23">
        <f t="shared" si="36"/>
        <v>570.3059169278456</v>
      </c>
      <c r="FN19" s="23">
        <f t="shared" si="36"/>
        <v>570.72074179509411</v>
      </c>
      <c r="FO19" s="23">
        <f t="shared" si="36"/>
        <v>570.75499250674375</v>
      </c>
      <c r="FP19" s="23">
        <f t="shared" si="36"/>
        <v>570.8208351143611</v>
      </c>
      <c r="FQ19" s="23">
        <f t="shared" si="36"/>
        <v>570.9498122909082</v>
      </c>
      <c r="FR19" s="23">
        <f t="shared" si="36"/>
        <v>571.25823868298664</v>
      </c>
      <c r="FS19" s="23">
        <f t="shared" si="36"/>
        <v>571.76151354628746</v>
      </c>
    </row>
    <row r="20" spans="1:256" s="3" customFormat="1" x14ac:dyDescent="0.25">
      <c r="A20" s="20" t="s">
        <v>7</v>
      </c>
      <c r="B20" s="21" t="s">
        <v>10</v>
      </c>
      <c r="C20" s="20">
        <f>'Raw Data'!B36</f>
        <v>0.01</v>
      </c>
      <c r="D20" s="20">
        <f>'Raw Data'!C36</f>
        <v>0.01</v>
      </c>
      <c r="E20" s="20">
        <f>'Raw Data'!D36</f>
        <v>0.01</v>
      </c>
      <c r="F20" s="20">
        <f>'Raw Data'!E36</f>
        <v>0.01</v>
      </c>
      <c r="G20" s="20">
        <f>'Raw Data'!F36</f>
        <v>0.01</v>
      </c>
      <c r="H20" s="20">
        <f>'Raw Data'!G36</f>
        <v>0.01</v>
      </c>
      <c r="I20" s="20">
        <f>'Raw Data'!H36</f>
        <v>0.01</v>
      </c>
      <c r="J20" s="20">
        <f>'Raw Data'!I36</f>
        <v>0.01</v>
      </c>
      <c r="K20" s="20">
        <f>'Raw Data'!J36</f>
        <v>0.01</v>
      </c>
      <c r="L20" s="20">
        <f>'Raw Data'!K36</f>
        <v>0.01</v>
      </c>
      <c r="M20" s="20">
        <f>'Raw Data'!L36</f>
        <v>0.01</v>
      </c>
      <c r="N20" s="20">
        <f>'Raw Data'!M36</f>
        <v>0.01</v>
      </c>
      <c r="O20" s="20">
        <f>'Raw Data'!N36</f>
        <v>0.01</v>
      </c>
      <c r="P20" s="20">
        <f>'Raw Data'!O36</f>
        <v>0.01</v>
      </c>
      <c r="Q20" s="20">
        <f>'Raw Data'!P36</f>
        <v>0.01</v>
      </c>
      <c r="R20" s="20">
        <f>'Raw Data'!Q36</f>
        <v>0.01</v>
      </c>
      <c r="S20" s="20">
        <f>'Raw Data'!R36</f>
        <v>0.01</v>
      </c>
      <c r="T20" s="20">
        <f>'Raw Data'!S36</f>
        <v>0.01</v>
      </c>
      <c r="U20" s="20">
        <f>'Raw Data'!T36</f>
        <v>0.01</v>
      </c>
      <c r="V20" s="20">
        <f>'Raw Data'!U36</f>
        <v>0.01</v>
      </c>
      <c r="W20" s="20">
        <f>'Raw Data'!V36</f>
        <v>0.01</v>
      </c>
      <c r="X20" s="20">
        <f>'Raw Data'!W36</f>
        <v>0.01</v>
      </c>
      <c r="Y20" s="20">
        <f>'Raw Data'!X36</f>
        <v>0.01</v>
      </c>
      <c r="Z20" s="20">
        <f>'Raw Data'!Y36</f>
        <v>0.01</v>
      </c>
      <c r="AA20" s="20">
        <f>'Raw Data'!Z36</f>
        <v>0.01</v>
      </c>
      <c r="AB20" s="20">
        <f>'Raw Data'!AA36</f>
        <v>0.01</v>
      </c>
      <c r="AC20" s="20">
        <f>'Raw Data'!AB36</f>
        <v>0.01</v>
      </c>
      <c r="AD20" s="20">
        <f>'Raw Data'!AC36</f>
        <v>0.01</v>
      </c>
      <c r="AE20" s="20">
        <f>'Raw Data'!AD36</f>
        <v>0.01</v>
      </c>
      <c r="AF20" s="20">
        <f>'Raw Data'!AE36</f>
        <v>0.01</v>
      </c>
      <c r="AG20" s="20">
        <f>'Raw Data'!AF36</f>
        <v>0.01</v>
      </c>
      <c r="AH20" s="20">
        <f>'Raw Data'!AG36</f>
        <v>0.01</v>
      </c>
      <c r="AI20" s="20">
        <f>'Raw Data'!AH36</f>
        <v>0.01</v>
      </c>
      <c r="AJ20" s="20">
        <f>'Raw Data'!AI36</f>
        <v>0.01</v>
      </c>
      <c r="AK20" s="20">
        <f>'Raw Data'!AJ36</f>
        <v>0.01</v>
      </c>
      <c r="AL20" s="20">
        <f>'Raw Data'!AK36</f>
        <v>0.01</v>
      </c>
      <c r="AM20" s="20">
        <f>'Raw Data'!AL36</f>
        <v>0.01</v>
      </c>
      <c r="AN20" s="20">
        <f>'Raw Data'!AM36</f>
        <v>0.01</v>
      </c>
      <c r="AO20" s="20">
        <f>'Raw Data'!AN36</f>
        <v>0.01</v>
      </c>
      <c r="AP20" s="20">
        <f>'Raw Data'!AO36</f>
        <v>0.01</v>
      </c>
      <c r="AQ20" s="20">
        <f>'Raw Data'!AP36</f>
        <v>0.01</v>
      </c>
      <c r="AR20" s="20">
        <f>'Raw Data'!AQ36</f>
        <v>0.01</v>
      </c>
      <c r="AS20" s="20">
        <f>'Raw Data'!AR36</f>
        <v>0.01</v>
      </c>
      <c r="AT20" s="20">
        <f>'Raw Data'!AS36</f>
        <v>0.01</v>
      </c>
      <c r="AU20" s="20">
        <f>'Raw Data'!AT36</f>
        <v>0.01</v>
      </c>
      <c r="AV20" s="20">
        <f>'Raw Data'!AU36</f>
        <v>0.01</v>
      </c>
      <c r="AW20" s="20">
        <f>'Raw Data'!AV36</f>
        <v>0.01</v>
      </c>
      <c r="AX20" s="20">
        <f>'Raw Data'!AW36</f>
        <v>0.01</v>
      </c>
      <c r="AY20" s="20">
        <f>'Raw Data'!AX36</f>
        <v>0.01</v>
      </c>
      <c r="AZ20" s="20">
        <f>'Raw Data'!AY36</f>
        <v>0.01</v>
      </c>
      <c r="BA20" s="20">
        <f>'Raw Data'!AZ36</f>
        <v>0.01</v>
      </c>
      <c r="BB20" s="20">
        <f>'Raw Data'!BA36</f>
        <v>0.01</v>
      </c>
      <c r="BC20" s="20">
        <f>'Raw Data'!BB36</f>
        <v>0.01</v>
      </c>
      <c r="BD20" s="20">
        <f>'Raw Data'!BC36</f>
        <v>0.01</v>
      </c>
      <c r="BE20" s="20">
        <f>'Raw Data'!BD36</f>
        <v>0.01</v>
      </c>
      <c r="BF20" s="20">
        <f>'Raw Data'!BE36</f>
        <v>0.01</v>
      </c>
      <c r="BG20" s="20">
        <f>'Raw Data'!BF36</f>
        <v>0.01</v>
      </c>
      <c r="BH20" s="20">
        <f>'Raw Data'!BG36</f>
        <v>0.01</v>
      </c>
      <c r="BI20" s="20">
        <f>'Raw Data'!BH36</f>
        <v>0.01</v>
      </c>
      <c r="BJ20" s="20">
        <f>'Raw Data'!BI36</f>
        <v>0.01</v>
      </c>
      <c r="BK20" s="20">
        <f>'Raw Data'!BJ36</f>
        <v>0.01</v>
      </c>
      <c r="BL20" s="20">
        <f>'Raw Data'!BK36</f>
        <v>0.01</v>
      </c>
      <c r="BM20" s="20">
        <f>'Raw Data'!BL36</f>
        <v>0.01</v>
      </c>
      <c r="BN20" s="20">
        <f>'Raw Data'!BM36</f>
        <v>0.01</v>
      </c>
      <c r="BO20" s="20">
        <f>'Raw Data'!BN36</f>
        <v>0.01</v>
      </c>
      <c r="BP20" s="20">
        <f>'Raw Data'!BO36</f>
        <v>0.01</v>
      </c>
      <c r="BQ20" s="20">
        <f>'Raw Data'!BP36</f>
        <v>0.01</v>
      </c>
      <c r="BR20" s="20">
        <f>'Raw Data'!BQ36</f>
        <v>0.01</v>
      </c>
      <c r="BS20" s="20">
        <f>'Raw Data'!BR36</f>
        <v>0.01</v>
      </c>
      <c r="BT20" s="20">
        <f>'Raw Data'!BS36</f>
        <v>0.01</v>
      </c>
      <c r="BU20" s="20">
        <f>'Raw Data'!BT36</f>
        <v>0.01</v>
      </c>
      <c r="BV20" s="20">
        <f>'Raw Data'!BU36</f>
        <v>0.01</v>
      </c>
      <c r="BW20" s="20">
        <f>'Raw Data'!BV36</f>
        <v>0.01</v>
      </c>
      <c r="BX20" s="20">
        <f>'Raw Data'!BW36</f>
        <v>0.01</v>
      </c>
      <c r="BY20" s="20">
        <f>'Raw Data'!BX36</f>
        <v>0.01</v>
      </c>
      <c r="BZ20" s="20">
        <f>'Raw Data'!BY36</f>
        <v>0.01</v>
      </c>
      <c r="CA20" s="20">
        <f>'Raw Data'!BZ36</f>
        <v>0.01</v>
      </c>
      <c r="CB20" s="20">
        <f>'Raw Data'!CA36</f>
        <v>0.01</v>
      </c>
      <c r="CC20" s="20">
        <f>'Raw Data'!CB36</f>
        <v>0.01</v>
      </c>
      <c r="CD20" s="20">
        <f>'Raw Data'!CC36</f>
        <v>0.01</v>
      </c>
      <c r="CE20" s="20">
        <f>'Raw Data'!CD36</f>
        <v>0.01</v>
      </c>
      <c r="CF20" s="20">
        <f>'Raw Data'!CE36</f>
        <v>0.01</v>
      </c>
      <c r="CG20" s="20">
        <f>'Raw Data'!CF36</f>
        <v>0.01</v>
      </c>
      <c r="CH20" s="20">
        <f>'Raw Data'!CG36</f>
        <v>0.01</v>
      </c>
      <c r="CI20" s="20">
        <f>'Raw Data'!CH36</f>
        <v>0.01</v>
      </c>
      <c r="CJ20" s="20">
        <f>'Raw Data'!CI36</f>
        <v>0.01</v>
      </c>
      <c r="CK20" s="20">
        <f>'Raw Data'!CJ36</f>
        <v>0.01</v>
      </c>
      <c r="CL20" s="20">
        <f>'Raw Data'!CK36</f>
        <v>0.01</v>
      </c>
      <c r="CM20" s="20">
        <f>'Raw Data'!CL36</f>
        <v>0.01</v>
      </c>
      <c r="CN20" s="20">
        <f>'Raw Data'!CM36</f>
        <v>0.01</v>
      </c>
      <c r="CO20" s="20">
        <f>'Raw Data'!CN36</f>
        <v>0.01</v>
      </c>
      <c r="CP20" s="20">
        <f>'Raw Data'!CO36</f>
        <v>0.01</v>
      </c>
      <c r="CQ20" s="20">
        <f>'Raw Data'!CP36</f>
        <v>0.01</v>
      </c>
      <c r="CR20" s="20">
        <f>'Raw Data'!CQ36</f>
        <v>0.01</v>
      </c>
      <c r="CS20" s="20">
        <f>'Raw Data'!CR36</f>
        <v>0.01</v>
      </c>
      <c r="CT20" s="20">
        <f>'Raw Data'!CS36</f>
        <v>0.01</v>
      </c>
      <c r="CU20" s="20">
        <f>'Raw Data'!CT36</f>
        <v>0.01</v>
      </c>
      <c r="CV20" s="20">
        <f>'Raw Data'!CU36</f>
        <v>0.01</v>
      </c>
      <c r="CW20" s="20">
        <f>'Raw Data'!CV36</f>
        <v>0.01</v>
      </c>
      <c r="CX20" s="20">
        <f>'Raw Data'!CW36</f>
        <v>0.01</v>
      </c>
      <c r="CY20" s="20">
        <f>'Raw Data'!CX36</f>
        <v>0.01</v>
      </c>
      <c r="CZ20" s="20">
        <f>'Raw Data'!CY36</f>
        <v>0.01</v>
      </c>
      <c r="DA20" s="20">
        <f>'Raw Data'!CZ36</f>
        <v>0.01</v>
      </c>
      <c r="DB20" s="20">
        <f>'Raw Data'!DA36</f>
        <v>0.01</v>
      </c>
      <c r="DC20" s="20">
        <f>'Raw Data'!DB36</f>
        <v>0.01</v>
      </c>
      <c r="DD20" s="20">
        <f>'Raw Data'!DC36</f>
        <v>0.01</v>
      </c>
      <c r="DE20" s="20">
        <f>'Raw Data'!DD36</f>
        <v>0.01</v>
      </c>
      <c r="DF20" s="20">
        <f>'Raw Data'!DE36</f>
        <v>0.01</v>
      </c>
      <c r="DG20" s="20">
        <f>'Raw Data'!DF36</f>
        <v>0.01</v>
      </c>
      <c r="DH20" s="20">
        <f>'Raw Data'!DG36</f>
        <v>0.01</v>
      </c>
      <c r="DI20" s="20">
        <f>'Raw Data'!DH36</f>
        <v>0.01</v>
      </c>
      <c r="DJ20" s="20">
        <f>'Raw Data'!DI36</f>
        <v>0.01</v>
      </c>
      <c r="DK20" s="20">
        <f>'Raw Data'!DJ36</f>
        <v>0.01</v>
      </c>
      <c r="DL20" s="20">
        <f>'Raw Data'!DK36</f>
        <v>0.01</v>
      </c>
      <c r="DM20" s="20">
        <f>'Raw Data'!DL36</f>
        <v>0.01</v>
      </c>
      <c r="DN20" s="20">
        <f>'Raw Data'!DM36</f>
        <v>0.01</v>
      </c>
      <c r="DO20" s="20">
        <f>'Raw Data'!DN36</f>
        <v>0.01</v>
      </c>
      <c r="DP20" s="20">
        <f>'Raw Data'!DO36</f>
        <v>0.01</v>
      </c>
      <c r="DQ20" s="20">
        <f>'Raw Data'!DP36</f>
        <v>0.01</v>
      </c>
      <c r="DR20" s="20">
        <f>'Raw Data'!DQ36</f>
        <v>0.01</v>
      </c>
      <c r="DS20" s="20">
        <f>'Raw Data'!DR36</f>
        <v>0.01</v>
      </c>
      <c r="DT20" s="20">
        <f>'Raw Data'!DS36</f>
        <v>0.01</v>
      </c>
      <c r="DU20" s="20">
        <f>'Raw Data'!DT36</f>
        <v>0.01</v>
      </c>
      <c r="DV20" s="20">
        <f>'Raw Data'!DU36</f>
        <v>0.01</v>
      </c>
      <c r="DW20" s="20">
        <f>'Raw Data'!DV36</f>
        <v>0.01</v>
      </c>
      <c r="DX20" s="20">
        <f>'Raw Data'!DW36</f>
        <v>0.01</v>
      </c>
      <c r="DY20" s="20">
        <f>'Raw Data'!DX36</f>
        <v>0.01</v>
      </c>
      <c r="DZ20" s="20">
        <f>'Raw Data'!DY36</f>
        <v>0.01</v>
      </c>
      <c r="EA20" s="20">
        <f>'Raw Data'!DZ36</f>
        <v>0.01</v>
      </c>
      <c r="EB20" s="20">
        <f>'Raw Data'!EA36</f>
        <v>0.01</v>
      </c>
      <c r="EC20" s="20">
        <f>'Raw Data'!EB36</f>
        <v>0.01</v>
      </c>
      <c r="ED20" s="20">
        <f>'Raw Data'!EC36</f>
        <v>0.01</v>
      </c>
      <c r="EE20" s="20">
        <f>'Raw Data'!ED36</f>
        <v>0.01</v>
      </c>
      <c r="EF20" s="20">
        <f>'Raw Data'!EE36</f>
        <v>0.01</v>
      </c>
      <c r="EG20" s="20">
        <f>'Raw Data'!EF36</f>
        <v>0.01</v>
      </c>
      <c r="EH20" s="20">
        <f>'Raw Data'!EG36</f>
        <v>0.01</v>
      </c>
      <c r="EI20" s="20">
        <f>'Raw Data'!EH36</f>
        <v>0.01</v>
      </c>
      <c r="EJ20" s="20">
        <f>'Raw Data'!EI36</f>
        <v>0.01</v>
      </c>
      <c r="EK20" s="20">
        <f>'Raw Data'!EJ36</f>
        <v>0.01</v>
      </c>
      <c r="EL20" s="20">
        <f>'Raw Data'!EK36</f>
        <v>0.01</v>
      </c>
      <c r="EM20" s="20">
        <f>'Raw Data'!EL36</f>
        <v>0.01</v>
      </c>
      <c r="EN20" s="20">
        <f>'Raw Data'!EM36</f>
        <v>0.01</v>
      </c>
      <c r="EO20" s="20">
        <f>'Raw Data'!EN36</f>
        <v>0.01</v>
      </c>
      <c r="EP20" s="20">
        <f>'Raw Data'!EO36</f>
        <v>0.01</v>
      </c>
      <c r="EQ20" s="20">
        <f>'Raw Data'!EP36</f>
        <v>0.01</v>
      </c>
      <c r="ER20" s="20">
        <f>'Raw Data'!EQ36</f>
        <v>0.01</v>
      </c>
      <c r="ES20" s="20">
        <f>'Raw Data'!ER36</f>
        <v>0.01</v>
      </c>
      <c r="ET20" s="20">
        <f>'Raw Data'!ES36</f>
        <v>0.01</v>
      </c>
      <c r="EU20" s="20">
        <f>'Raw Data'!ET36</f>
        <v>0.01</v>
      </c>
      <c r="EV20" s="20">
        <f>'Raw Data'!EU36</f>
        <v>0.01</v>
      </c>
      <c r="EW20" s="20">
        <f>'Raw Data'!EV36</f>
        <v>0.01</v>
      </c>
      <c r="EX20" s="20">
        <f>'Raw Data'!EW36</f>
        <v>0.01</v>
      </c>
      <c r="EY20" s="20">
        <f>'Raw Data'!EX36</f>
        <v>0.01</v>
      </c>
      <c r="EZ20" s="20">
        <f>'Raw Data'!EY36</f>
        <v>0.01</v>
      </c>
      <c r="FA20" s="20">
        <f>'Raw Data'!EZ36</f>
        <v>0.01</v>
      </c>
      <c r="FB20" s="20">
        <f>'Raw Data'!FA36</f>
        <v>0.01</v>
      </c>
      <c r="FC20" s="20">
        <f>'Raw Data'!FB36</f>
        <v>0.01</v>
      </c>
      <c r="FD20" s="20">
        <f>'Raw Data'!FC36</f>
        <v>0.01</v>
      </c>
      <c r="FE20" s="20">
        <f>'Raw Data'!FD36</f>
        <v>0.01</v>
      </c>
      <c r="FF20" s="20">
        <f>'Raw Data'!FE36</f>
        <v>0.01</v>
      </c>
      <c r="FG20" s="20">
        <f>'Raw Data'!FF36</f>
        <v>0.01</v>
      </c>
      <c r="FH20" s="20">
        <f>'Raw Data'!FG36</f>
        <v>0.01</v>
      </c>
      <c r="FI20" s="20">
        <f>'Raw Data'!FH36</f>
        <v>0.01</v>
      </c>
      <c r="FJ20" s="20">
        <f>'Raw Data'!FI36</f>
        <v>0.01</v>
      </c>
      <c r="FK20" s="20">
        <f>'Raw Data'!FJ36</f>
        <v>0.01</v>
      </c>
      <c r="FL20" s="20">
        <f>'Raw Data'!FK36</f>
        <v>0.01</v>
      </c>
      <c r="FM20" s="20">
        <f>'Raw Data'!FL36</f>
        <v>0.01</v>
      </c>
      <c r="FN20" s="20">
        <f>'Raw Data'!FM36</f>
        <v>0.01</v>
      </c>
      <c r="FO20" s="20">
        <f>'Raw Data'!FN36</f>
        <v>0.01</v>
      </c>
      <c r="FP20" s="20">
        <f>'Raw Data'!FO36</f>
        <v>0.01</v>
      </c>
      <c r="FQ20" s="20">
        <f>'Raw Data'!FP36</f>
        <v>0.01</v>
      </c>
      <c r="FR20" s="20">
        <f>'Raw Data'!FQ36</f>
        <v>0.01</v>
      </c>
      <c r="FS20" s="20">
        <f>'Raw Data'!FR36</f>
        <v>0.01</v>
      </c>
    </row>
    <row r="21" spans="1:256" s="18" customFormat="1" x14ac:dyDescent="0.25">
      <c r="A21" s="16" t="s">
        <v>40</v>
      </c>
      <c r="B21" s="17"/>
      <c r="C21" s="19">
        <f t="shared" ref="C21:AH21" si="37">C20/C16</f>
        <v>1.3617358152573356E-3</v>
      </c>
      <c r="D21" s="19">
        <f t="shared" si="37"/>
        <v>1.2965371797902742E-3</v>
      </c>
      <c r="E21" s="19">
        <f t="shared" si="37"/>
        <v>1.3852897123106471E-3</v>
      </c>
      <c r="F21" s="19">
        <f t="shared" si="37"/>
        <v>1.306658497060356E-3</v>
      </c>
      <c r="G21" s="19">
        <f t="shared" si="37"/>
        <v>1.1631189027342572E-3</v>
      </c>
      <c r="H21" s="19">
        <f t="shared" si="37"/>
        <v>1.2347710828504905E-3</v>
      </c>
      <c r="I21" s="19">
        <f t="shared" si="37"/>
        <v>1.4853251726875227E-3</v>
      </c>
      <c r="J21" s="19">
        <f t="shared" si="37"/>
        <v>1.7220007130553338E-3</v>
      </c>
      <c r="K21" s="19">
        <f t="shared" si="37"/>
        <v>1.0281249497495616E-3</v>
      </c>
      <c r="L21" s="19">
        <f t="shared" si="37"/>
        <v>1.2614515650640175E-3</v>
      </c>
      <c r="M21" s="19">
        <f t="shared" si="37"/>
        <v>1.8199442757311662E-3</v>
      </c>
      <c r="N21" s="19">
        <f t="shared" si="37"/>
        <v>1.21760813602873E-3</v>
      </c>
      <c r="O21" s="19">
        <f t="shared" si="37"/>
        <v>1.2875654687568207E-3</v>
      </c>
      <c r="P21" s="19">
        <f t="shared" si="37"/>
        <v>1.1246185449187926E-3</v>
      </c>
      <c r="Q21" s="19">
        <f t="shared" si="37"/>
        <v>1.0840566315213789E-3</v>
      </c>
      <c r="R21" s="19">
        <f t="shared" si="37"/>
        <v>1.4238224968967741E-3</v>
      </c>
      <c r="S21" s="19">
        <f t="shared" si="37"/>
        <v>3.2079896250396573E-3</v>
      </c>
      <c r="T21" s="19">
        <f t="shared" si="37"/>
        <v>1.0519451699904454E-3</v>
      </c>
      <c r="U21" s="19">
        <f t="shared" si="37"/>
        <v>8.8843557622839033E-4</v>
      </c>
      <c r="V21" s="19">
        <f t="shared" si="37"/>
        <v>1.1486874417413388E-3</v>
      </c>
      <c r="W21" s="19">
        <f t="shared" si="37"/>
        <v>1.1946968646521941E-3</v>
      </c>
      <c r="X21" s="19">
        <f t="shared" si="37"/>
        <v>9.8313158485170129E-4</v>
      </c>
      <c r="Y21" s="19">
        <f t="shared" si="37"/>
        <v>1.3850765352876667E-3</v>
      </c>
      <c r="Z21" s="19">
        <f t="shared" si="37"/>
        <v>2.7098841837837656E-3</v>
      </c>
      <c r="AA21" s="19">
        <f t="shared" si="37"/>
        <v>1.3976876177984651E-3</v>
      </c>
      <c r="AB21" s="19">
        <f t="shared" si="37"/>
        <v>1.3531823548518687E-3</v>
      </c>
      <c r="AC21" s="19">
        <f t="shared" si="37"/>
        <v>1.1438528827094161E-3</v>
      </c>
      <c r="AD21" s="19">
        <f t="shared" si="37"/>
        <v>1.2197681410347607E-3</v>
      </c>
      <c r="AE21" s="19">
        <f t="shared" si="37"/>
        <v>1.2302241285957396E-3</v>
      </c>
      <c r="AF21" s="19">
        <f t="shared" si="37"/>
        <v>8.7034284125383371E-4</v>
      </c>
      <c r="AG21" s="19">
        <f t="shared" si="37"/>
        <v>8.9238194242617533E-4</v>
      </c>
      <c r="AH21" s="19">
        <f t="shared" si="37"/>
        <v>1.1371588553799278E-3</v>
      </c>
      <c r="AI21" s="19">
        <f t="shared" ref="AI21:BN21" si="38">AI20/AI16</f>
        <v>9.2167612828801819E-4</v>
      </c>
      <c r="AJ21" s="19">
        <f t="shared" si="38"/>
        <v>1.1853454220382982E-3</v>
      </c>
      <c r="AK21" s="19">
        <f t="shared" si="38"/>
        <v>1.3564479808856247E-3</v>
      </c>
      <c r="AL21" s="19">
        <f t="shared" si="38"/>
        <v>1.3725491351047423E-3</v>
      </c>
      <c r="AM21" s="19">
        <f t="shared" si="38"/>
        <v>1.1933772986354489E-3</v>
      </c>
      <c r="AN21" s="19">
        <f t="shared" si="38"/>
        <v>8.8816278738051545E-4</v>
      </c>
      <c r="AO21" s="19">
        <f t="shared" si="38"/>
        <v>9.6331740078044647E-4</v>
      </c>
      <c r="AP21" s="19">
        <f t="shared" si="38"/>
        <v>1.2507991383053957E-3</v>
      </c>
      <c r="AQ21" s="19">
        <f t="shared" si="38"/>
        <v>1.3344287964261025E-3</v>
      </c>
      <c r="AR21" s="19">
        <f t="shared" si="38"/>
        <v>1.2378563699591851E-3</v>
      </c>
      <c r="AS21" s="19">
        <f t="shared" si="38"/>
        <v>1.1632558063169143E-3</v>
      </c>
      <c r="AT21" s="19">
        <f t="shared" si="38"/>
        <v>1.2239521931026627E-3</v>
      </c>
      <c r="AU21" s="19">
        <f t="shared" si="38"/>
        <v>1.1503523926198916E-3</v>
      </c>
      <c r="AV21" s="19">
        <f t="shared" si="38"/>
        <v>8.8289597856347534E-4</v>
      </c>
      <c r="AW21" s="19">
        <f t="shared" si="38"/>
        <v>9.6737752306015655E-4</v>
      </c>
      <c r="AX21" s="19">
        <f t="shared" si="38"/>
        <v>1.2893425395268277E-3</v>
      </c>
      <c r="AY21" s="19">
        <f t="shared" si="38"/>
        <v>1.2942451490461822E-3</v>
      </c>
      <c r="AZ21" s="19">
        <f t="shared" si="38"/>
        <v>1.2391573729863693E-3</v>
      </c>
      <c r="BA21" s="19">
        <f t="shared" si="38"/>
        <v>1.2406947890818859E-3</v>
      </c>
      <c r="BB21" s="19">
        <f t="shared" si="38"/>
        <v>1.2436465652520803E-3</v>
      </c>
      <c r="BC21" s="19">
        <f t="shared" si="38"/>
        <v>1.1426796702215941E-3</v>
      </c>
      <c r="BD21" s="19">
        <f t="shared" si="38"/>
        <v>1.6666151433554677E-3</v>
      </c>
      <c r="BE21" s="19">
        <f t="shared" si="38"/>
        <v>1.3411048252933095E-3</v>
      </c>
      <c r="BF21" s="19">
        <f t="shared" si="38"/>
        <v>1.4272092663199284E-3</v>
      </c>
      <c r="BG21" s="19">
        <f t="shared" si="38"/>
        <v>1.3517379821671178E-3</v>
      </c>
      <c r="BH21" s="19">
        <f t="shared" si="38"/>
        <v>1.2801101657308155E-3</v>
      </c>
      <c r="BI21" s="19">
        <f t="shared" si="38"/>
        <v>1.1368444699154318E-3</v>
      </c>
      <c r="BJ21" s="19">
        <f t="shared" si="38"/>
        <v>8.8920178533010742E-4</v>
      </c>
      <c r="BK21" s="19">
        <f t="shared" si="38"/>
        <v>1.4714776451945669E-3</v>
      </c>
      <c r="BL21" s="19">
        <f t="shared" si="38"/>
        <v>1.6295207668029527E-3</v>
      </c>
      <c r="BM21" s="19">
        <f t="shared" si="38"/>
        <v>1.7737896201159723E-3</v>
      </c>
      <c r="BN21" s="19">
        <f t="shared" si="38"/>
        <v>1.7699115044247787E-3</v>
      </c>
      <c r="BO21" s="19">
        <f t="shared" ref="BO21:CT21" si="39">BO20/BO16</f>
        <v>1.0193679918450559E-3</v>
      </c>
      <c r="BP21" s="19">
        <f t="shared" si="39"/>
        <v>1.0256410256410256E-3</v>
      </c>
      <c r="BQ21" s="19">
        <f t="shared" si="39"/>
        <v>1.376538951883244E-3</v>
      </c>
      <c r="BR21" s="19">
        <f t="shared" si="39"/>
        <v>2.0902566613256192E-3</v>
      </c>
      <c r="BS21" s="19">
        <f t="shared" si="39"/>
        <v>1.5353086987712052E-3</v>
      </c>
      <c r="BT21" s="19">
        <f t="shared" si="39"/>
        <v>1.7927667404237975E-3</v>
      </c>
      <c r="BU21" s="19">
        <f t="shared" si="39"/>
        <v>1.3715875403475524E-3</v>
      </c>
      <c r="BV21" s="19">
        <f t="shared" si="39"/>
        <v>1.467882613459207E-3</v>
      </c>
      <c r="BW21" s="19">
        <f t="shared" si="39"/>
        <v>1.6430594856460521E-3</v>
      </c>
      <c r="BX21" s="19">
        <f t="shared" si="39"/>
        <v>2.8074538185900483E-3</v>
      </c>
      <c r="BY21" s="19">
        <f t="shared" si="39"/>
        <v>1.4561825327560039E-3</v>
      </c>
      <c r="BZ21" s="19">
        <f t="shared" si="39"/>
        <v>2.2318784498753454E-3</v>
      </c>
      <c r="CA21" s="19">
        <f t="shared" si="39"/>
        <v>3.7508848906992309E-3</v>
      </c>
      <c r="CB21" s="19">
        <f t="shared" si="39"/>
        <v>4.1841004184100415E-3</v>
      </c>
      <c r="CC21" s="19">
        <f t="shared" si="39"/>
        <v>1.620745542949757E-3</v>
      </c>
      <c r="CD21" s="19">
        <f t="shared" si="39"/>
        <v>1.4546116378253184E-3</v>
      </c>
      <c r="CE21" s="19">
        <f t="shared" si="39"/>
        <v>1.8118247511016599E-3</v>
      </c>
      <c r="CF21" s="19">
        <f t="shared" si="39"/>
        <v>1.4821821681177383E-3</v>
      </c>
      <c r="CG21" s="19">
        <f t="shared" si="39"/>
        <v>1.6762670025458708E-3</v>
      </c>
      <c r="CH21" s="19">
        <f t="shared" si="39"/>
        <v>1.8480741150023309E-3</v>
      </c>
      <c r="CI21" s="19">
        <f t="shared" si="39"/>
        <v>1.6123921151821126E-3</v>
      </c>
      <c r="CJ21" s="19">
        <f t="shared" si="39"/>
        <v>1.6118319721244757E-3</v>
      </c>
      <c r="CK21" s="19">
        <f t="shared" si="39"/>
        <v>2.3696946050021225E-3</v>
      </c>
      <c r="CL21" s="19">
        <f t="shared" si="39"/>
        <v>3.1184094082596469E-3</v>
      </c>
      <c r="CM21" s="19">
        <f t="shared" si="39"/>
        <v>1.6989566553605529E-3</v>
      </c>
      <c r="CN21" s="19">
        <f t="shared" si="39"/>
        <v>1.6913826950620931E-3</v>
      </c>
      <c r="CO21" s="19">
        <f t="shared" si="39"/>
        <v>2.1929824561403512E-3</v>
      </c>
      <c r="CP21" s="19">
        <f t="shared" si="39"/>
        <v>2.0449897750511249E-3</v>
      </c>
      <c r="CQ21" s="19">
        <f t="shared" si="39"/>
        <v>2.0576131687242796E-3</v>
      </c>
      <c r="CR21" s="19">
        <f t="shared" si="39"/>
        <v>1.9493177387914231E-3</v>
      </c>
      <c r="CS21" s="19">
        <f t="shared" si="39"/>
        <v>1.841620626151013E-3</v>
      </c>
      <c r="CT21" s="19">
        <f t="shared" si="39"/>
        <v>1.6835016835016834E-3</v>
      </c>
      <c r="CU21" s="19">
        <f t="shared" ref="CU21:DZ21" si="40">CU20/CU16</f>
        <v>1.6920473773265651E-3</v>
      </c>
      <c r="CV21" s="19">
        <f t="shared" si="40"/>
        <v>1.7793594306049821E-3</v>
      </c>
      <c r="CW21" s="19">
        <f t="shared" si="40"/>
        <v>1.5007042852199142E-3</v>
      </c>
      <c r="CX21" s="19">
        <f t="shared" si="40"/>
        <v>1.5284426422226857E-3</v>
      </c>
      <c r="CY21" s="19">
        <f t="shared" si="40"/>
        <v>1.5036437954667817E-3</v>
      </c>
      <c r="CZ21" s="19">
        <f t="shared" si="40"/>
        <v>2.1856384467729829E-3</v>
      </c>
      <c r="DA21" s="19">
        <f t="shared" si="40"/>
        <v>1.8065039420623733E-3</v>
      </c>
      <c r="DB21" s="19">
        <f t="shared" si="40"/>
        <v>1.9157627896673236E-3</v>
      </c>
      <c r="DC21" s="19">
        <f t="shared" si="40"/>
        <v>1.884641010446643E-3</v>
      </c>
      <c r="DD21" s="19">
        <f t="shared" si="40"/>
        <v>1.5961428658193997E-3</v>
      </c>
      <c r="DE21" s="19">
        <f t="shared" si="40"/>
        <v>1.6357213784520522E-3</v>
      </c>
      <c r="DF21" s="19">
        <f t="shared" si="40"/>
        <v>1.949706607622512E-3</v>
      </c>
      <c r="DG21" s="19">
        <f t="shared" si="40"/>
        <v>1.4342952970561121E-3</v>
      </c>
      <c r="DH21" s="19">
        <f t="shared" si="40"/>
        <v>1.9524940582193949E-3</v>
      </c>
      <c r="DI21" s="19">
        <f t="shared" si="40"/>
        <v>1.734023397614332E-3</v>
      </c>
      <c r="DJ21" s="19">
        <f t="shared" si="40"/>
        <v>1.8724420964474392E-3</v>
      </c>
      <c r="DK21" s="19">
        <f t="shared" si="40"/>
        <v>1.8034717712197431E-3</v>
      </c>
      <c r="DL21" s="19">
        <f t="shared" si="40"/>
        <v>2.0004410762565904E-3</v>
      </c>
      <c r="DM21" s="19">
        <f t="shared" si="40"/>
        <v>1.9000905671372847E-3</v>
      </c>
      <c r="DN21" s="19">
        <f t="shared" si="40"/>
        <v>1.6267823592002459E-3</v>
      </c>
      <c r="DO21" s="19">
        <f t="shared" si="40"/>
        <v>1.441571736848433E-3</v>
      </c>
      <c r="DP21" s="19">
        <f t="shared" si="40"/>
        <v>1.7869827275117025E-3</v>
      </c>
      <c r="DQ21" s="19">
        <f t="shared" si="40"/>
        <v>1.5290661553525066E-3</v>
      </c>
      <c r="DR21" s="19">
        <f t="shared" si="40"/>
        <v>2.2084443442859461E-3</v>
      </c>
      <c r="DS21" s="19">
        <f t="shared" si="40"/>
        <v>3.8390916602282182E-3</v>
      </c>
      <c r="DT21" s="19">
        <f t="shared" si="40"/>
        <v>5.9185347481284381E-3</v>
      </c>
      <c r="DU21" s="19">
        <f t="shared" si="40"/>
        <v>9.2497474642499692E-3</v>
      </c>
      <c r="DV21" s="19">
        <f t="shared" si="40"/>
        <v>3.5567815037701356E-3</v>
      </c>
      <c r="DW21" s="19">
        <f t="shared" si="40"/>
        <v>2.5177819720427603E-3</v>
      </c>
      <c r="DX21" s="19">
        <f t="shared" si="40"/>
        <v>1.4348275376950605E-2</v>
      </c>
      <c r="DY21" s="19">
        <f t="shared" si="40"/>
        <v>3.9499364420865829E-3</v>
      </c>
      <c r="DZ21" s="19">
        <f t="shared" si="40"/>
        <v>2.2515475986360283E-3</v>
      </c>
      <c r="EA21" s="19">
        <f t="shared" ref="EA21:FF21" si="41">EA20/EA16</f>
        <v>2.1004846289122323E-3</v>
      </c>
      <c r="EB21" s="19">
        <f t="shared" si="41"/>
        <v>2.5505996454473455E-3</v>
      </c>
      <c r="EC21" s="19">
        <f t="shared" si="41"/>
        <v>2.7915534274849715E-3</v>
      </c>
      <c r="ED21" s="19">
        <f t="shared" si="41"/>
        <v>2.1106740331936552E-3</v>
      </c>
      <c r="EE21" s="19">
        <f t="shared" si="41"/>
        <v>2.5981260407391821E-3</v>
      </c>
      <c r="EF21" s="19">
        <f t="shared" si="41"/>
        <v>1.7644783168315665E-3</v>
      </c>
      <c r="EG21" s="19">
        <f t="shared" si="41"/>
        <v>1.9411344807874012E-3</v>
      </c>
      <c r="EH21" s="19">
        <f t="shared" si="41"/>
        <v>2.0809720263011036E-3</v>
      </c>
      <c r="EI21" s="19">
        <f t="shared" si="41"/>
        <v>2.49889244054628E-3</v>
      </c>
      <c r="EJ21" s="19">
        <f t="shared" si="41"/>
        <v>2.0916475679689437E-2</v>
      </c>
      <c r="EK21" s="19">
        <f t="shared" si="41"/>
        <v>2.8296527463553996E-3</v>
      </c>
      <c r="EL21" s="19">
        <f t="shared" si="41"/>
        <v>2.6112660179815656E-3</v>
      </c>
      <c r="EM21" s="19">
        <f t="shared" si="41"/>
        <v>2.7797261180743924E-3</v>
      </c>
      <c r="EN21" s="19">
        <f t="shared" si="41"/>
        <v>2.3167328679140398E-3</v>
      </c>
      <c r="EO21" s="19">
        <f t="shared" si="41"/>
        <v>2.1443769707129193E-3</v>
      </c>
      <c r="EP21" s="19">
        <f t="shared" si="41"/>
        <v>3.1037448844460523E-3</v>
      </c>
      <c r="EQ21" s="19">
        <f t="shared" si="41"/>
        <v>4.2673798935104409E-3</v>
      </c>
      <c r="ER21" s="19">
        <f t="shared" si="41"/>
        <v>1.7595908580735663E-3</v>
      </c>
      <c r="ES21" s="19">
        <f t="shared" si="41"/>
        <v>2.9383076476558957E-3</v>
      </c>
      <c r="ET21" s="19">
        <f t="shared" si="41"/>
        <v>2.6677862839546451E-3</v>
      </c>
      <c r="EU21" s="19">
        <f t="shared" si="41"/>
        <v>2.2018666107822956E-3</v>
      </c>
      <c r="EV21" s="19">
        <f t="shared" si="41"/>
        <v>2.5447140098012319E-3</v>
      </c>
      <c r="EW21" s="19">
        <f t="shared" si="41"/>
        <v>6.0615520885367582E-3</v>
      </c>
      <c r="EX21" s="19">
        <f t="shared" si="41"/>
        <v>2.3044828668018634E-3</v>
      </c>
      <c r="EY21" s="19">
        <f t="shared" si="41"/>
        <v>4.3333763471210601E-3</v>
      </c>
      <c r="EZ21" s="19">
        <f t="shared" si="41"/>
        <v>3.5482565990335975E-3</v>
      </c>
      <c r="FA21" s="19">
        <f t="shared" si="41"/>
        <v>6.006275773901731E-3</v>
      </c>
      <c r="FB21" s="19">
        <f t="shared" si="41"/>
        <v>3.773721935539712E-3</v>
      </c>
      <c r="FC21" s="19">
        <f t="shared" si="41"/>
        <v>4.4307103084296655E-3</v>
      </c>
      <c r="FD21" s="19">
        <f t="shared" si="41"/>
        <v>6.2942871703692326E-3</v>
      </c>
      <c r="FE21" s="19">
        <f t="shared" si="41"/>
        <v>5.6041991837088093E-3</v>
      </c>
      <c r="FF21" s="19">
        <f t="shared" si="41"/>
        <v>4.3585462257143487E-3</v>
      </c>
      <c r="FG21" s="19">
        <f t="shared" ref="FG21:FS21" si="42">FG20/FG16</f>
        <v>1.3567726807063377E-2</v>
      </c>
      <c r="FH21" s="19">
        <f t="shared" si="42"/>
        <v>3.1009231490349873E-3</v>
      </c>
      <c r="FI21" s="19">
        <f t="shared" si="42"/>
        <v>3.3066304566682272E-3</v>
      </c>
      <c r="FJ21" s="19">
        <f t="shared" si="42"/>
        <v>3.7484394922474859E-3</v>
      </c>
      <c r="FK21" s="19">
        <f t="shared" si="42"/>
        <v>6.4985109045909879E-3</v>
      </c>
      <c r="FL21" s="19">
        <f t="shared" si="42"/>
        <v>4.281246264771092E-3</v>
      </c>
      <c r="FM21" s="19">
        <f t="shared" si="42"/>
        <v>3.9716692973675539E-3</v>
      </c>
      <c r="FN21" s="19">
        <f t="shared" si="42"/>
        <v>3.6159838004631989E-3</v>
      </c>
      <c r="FO21" s="19">
        <f t="shared" si="42"/>
        <v>4.379471046742623E-2</v>
      </c>
      <c r="FP21" s="19">
        <f t="shared" si="42"/>
        <v>2.2781600764002791E-2</v>
      </c>
      <c r="FQ21" s="19">
        <f t="shared" si="42"/>
        <v>1.1629964619769798E-2</v>
      </c>
      <c r="FR21" s="19">
        <f t="shared" si="42"/>
        <v>4.8633970325688324E-3</v>
      </c>
      <c r="FS21" s="19">
        <f t="shared" si="42"/>
        <v>2.9687987287610731E-3</v>
      </c>
    </row>
    <row r="22" spans="1:256" s="23" customFormat="1" x14ac:dyDescent="0.25">
      <c r="A22" s="23" t="s">
        <v>16</v>
      </c>
      <c r="B22" s="24" t="s">
        <v>8</v>
      </c>
      <c r="C22" s="23">
        <f>C20</f>
        <v>0.01</v>
      </c>
      <c r="D22" s="23">
        <f t="shared" ref="D22:BO22" si="43">C22+D20</f>
        <v>0.02</v>
      </c>
      <c r="E22" s="23">
        <f t="shared" si="43"/>
        <v>0.03</v>
      </c>
      <c r="F22" s="23">
        <f t="shared" si="43"/>
        <v>0.04</v>
      </c>
      <c r="G22" s="23">
        <f t="shared" si="43"/>
        <v>0.05</v>
      </c>
      <c r="H22" s="23">
        <f t="shared" si="43"/>
        <v>6.0000000000000005E-2</v>
      </c>
      <c r="I22" s="23">
        <f t="shared" si="43"/>
        <v>7.0000000000000007E-2</v>
      </c>
      <c r="J22" s="23">
        <f t="shared" si="43"/>
        <v>0.08</v>
      </c>
      <c r="K22" s="23">
        <f t="shared" si="43"/>
        <v>0.09</v>
      </c>
      <c r="L22" s="23">
        <f t="shared" si="43"/>
        <v>9.9999999999999992E-2</v>
      </c>
      <c r="M22" s="23">
        <f t="shared" si="43"/>
        <v>0.10999999999999999</v>
      </c>
      <c r="N22" s="23">
        <f t="shared" si="43"/>
        <v>0.11999999999999998</v>
      </c>
      <c r="O22" s="23">
        <f t="shared" si="43"/>
        <v>0.12999999999999998</v>
      </c>
      <c r="P22" s="23">
        <f t="shared" si="43"/>
        <v>0.13999999999999999</v>
      </c>
      <c r="Q22" s="23">
        <f t="shared" si="43"/>
        <v>0.15</v>
      </c>
      <c r="R22" s="23">
        <f t="shared" si="43"/>
        <v>0.16</v>
      </c>
      <c r="S22" s="23">
        <f t="shared" si="43"/>
        <v>0.17</v>
      </c>
      <c r="T22" s="23">
        <f t="shared" si="43"/>
        <v>0.18000000000000002</v>
      </c>
      <c r="U22" s="23">
        <f t="shared" si="43"/>
        <v>0.19000000000000003</v>
      </c>
      <c r="V22" s="23">
        <f t="shared" si="43"/>
        <v>0.20000000000000004</v>
      </c>
      <c r="W22" s="23">
        <f t="shared" si="43"/>
        <v>0.21000000000000005</v>
      </c>
      <c r="X22" s="23">
        <f t="shared" si="43"/>
        <v>0.22000000000000006</v>
      </c>
      <c r="Y22" s="23">
        <f t="shared" si="43"/>
        <v>0.23000000000000007</v>
      </c>
      <c r="Z22" s="23">
        <f t="shared" si="43"/>
        <v>0.24000000000000007</v>
      </c>
      <c r="AA22" s="23">
        <f t="shared" si="43"/>
        <v>0.25000000000000006</v>
      </c>
      <c r="AB22" s="23">
        <f t="shared" si="43"/>
        <v>0.26000000000000006</v>
      </c>
      <c r="AC22" s="23">
        <f t="shared" si="43"/>
        <v>0.27000000000000007</v>
      </c>
      <c r="AD22" s="23">
        <f t="shared" si="43"/>
        <v>0.28000000000000008</v>
      </c>
      <c r="AE22" s="23">
        <f t="shared" si="43"/>
        <v>0.29000000000000009</v>
      </c>
      <c r="AF22" s="23">
        <f t="shared" si="43"/>
        <v>0.3000000000000001</v>
      </c>
      <c r="AG22" s="23">
        <f t="shared" si="43"/>
        <v>0.31000000000000011</v>
      </c>
      <c r="AH22" s="23">
        <f t="shared" si="43"/>
        <v>0.32000000000000012</v>
      </c>
      <c r="AI22" s="23">
        <f t="shared" si="43"/>
        <v>0.33000000000000013</v>
      </c>
      <c r="AJ22" s="23">
        <f t="shared" si="43"/>
        <v>0.34000000000000014</v>
      </c>
      <c r="AK22" s="23">
        <f t="shared" si="43"/>
        <v>0.35000000000000014</v>
      </c>
      <c r="AL22" s="23">
        <f t="shared" si="43"/>
        <v>0.36000000000000015</v>
      </c>
      <c r="AM22" s="23">
        <f t="shared" si="43"/>
        <v>0.37000000000000016</v>
      </c>
      <c r="AN22" s="23">
        <f t="shared" si="43"/>
        <v>0.38000000000000017</v>
      </c>
      <c r="AO22" s="23">
        <f t="shared" si="43"/>
        <v>0.39000000000000018</v>
      </c>
      <c r="AP22" s="23">
        <f t="shared" si="43"/>
        <v>0.40000000000000019</v>
      </c>
      <c r="AQ22" s="23">
        <f t="shared" si="43"/>
        <v>0.4100000000000002</v>
      </c>
      <c r="AR22" s="23">
        <f t="shared" si="43"/>
        <v>0.42000000000000021</v>
      </c>
      <c r="AS22" s="23">
        <f t="shared" si="43"/>
        <v>0.43000000000000022</v>
      </c>
      <c r="AT22" s="23">
        <f t="shared" si="43"/>
        <v>0.44000000000000022</v>
      </c>
      <c r="AU22" s="23">
        <f t="shared" si="43"/>
        <v>0.45000000000000023</v>
      </c>
      <c r="AV22" s="23">
        <f t="shared" si="43"/>
        <v>0.46000000000000024</v>
      </c>
      <c r="AW22" s="23">
        <f t="shared" si="43"/>
        <v>0.47000000000000025</v>
      </c>
      <c r="AX22" s="23">
        <f t="shared" si="43"/>
        <v>0.48000000000000026</v>
      </c>
      <c r="AY22" s="23">
        <f t="shared" si="43"/>
        <v>0.49000000000000027</v>
      </c>
      <c r="AZ22" s="23">
        <f t="shared" si="43"/>
        <v>0.50000000000000022</v>
      </c>
      <c r="BA22" s="23">
        <f t="shared" si="43"/>
        <v>0.51000000000000023</v>
      </c>
      <c r="BB22" s="23">
        <f t="shared" si="43"/>
        <v>0.52000000000000024</v>
      </c>
      <c r="BC22" s="23">
        <f t="shared" si="43"/>
        <v>0.53000000000000025</v>
      </c>
      <c r="BD22" s="23">
        <f t="shared" si="43"/>
        <v>0.54000000000000026</v>
      </c>
      <c r="BE22" s="23">
        <f t="shared" si="43"/>
        <v>0.55000000000000027</v>
      </c>
      <c r="BF22" s="23">
        <f t="shared" si="43"/>
        <v>0.56000000000000028</v>
      </c>
      <c r="BG22" s="23">
        <f t="shared" si="43"/>
        <v>0.57000000000000028</v>
      </c>
      <c r="BH22" s="23">
        <f t="shared" si="43"/>
        <v>0.58000000000000029</v>
      </c>
      <c r="BI22" s="23">
        <f t="shared" si="43"/>
        <v>0.5900000000000003</v>
      </c>
      <c r="BJ22" s="23">
        <f t="shared" si="43"/>
        <v>0.60000000000000031</v>
      </c>
      <c r="BK22" s="23">
        <f t="shared" si="43"/>
        <v>0.61000000000000032</v>
      </c>
      <c r="BL22" s="23">
        <f t="shared" si="43"/>
        <v>0.62000000000000033</v>
      </c>
      <c r="BM22" s="23">
        <f t="shared" si="43"/>
        <v>0.63000000000000034</v>
      </c>
      <c r="BN22" s="23">
        <f t="shared" si="43"/>
        <v>0.64000000000000035</v>
      </c>
      <c r="BO22" s="23">
        <f t="shared" si="43"/>
        <v>0.65000000000000036</v>
      </c>
      <c r="BP22" s="23">
        <f t="shared" ref="BP22:EA22" si="44">BO22+BP20</f>
        <v>0.66000000000000036</v>
      </c>
      <c r="BQ22" s="23">
        <f t="shared" si="44"/>
        <v>0.67000000000000037</v>
      </c>
      <c r="BR22" s="23">
        <f t="shared" si="44"/>
        <v>0.68000000000000038</v>
      </c>
      <c r="BS22" s="23">
        <f t="shared" si="44"/>
        <v>0.69000000000000039</v>
      </c>
      <c r="BT22" s="23">
        <f t="shared" si="44"/>
        <v>0.7000000000000004</v>
      </c>
      <c r="BU22" s="23">
        <f t="shared" si="44"/>
        <v>0.71000000000000041</v>
      </c>
      <c r="BV22" s="23">
        <f t="shared" si="44"/>
        <v>0.72000000000000042</v>
      </c>
      <c r="BW22" s="23">
        <f t="shared" si="44"/>
        <v>0.73000000000000043</v>
      </c>
      <c r="BX22" s="23">
        <f t="shared" si="44"/>
        <v>0.74000000000000044</v>
      </c>
      <c r="BY22" s="23">
        <f t="shared" si="44"/>
        <v>0.75000000000000044</v>
      </c>
      <c r="BZ22" s="23">
        <f t="shared" si="44"/>
        <v>0.76000000000000045</v>
      </c>
      <c r="CA22" s="23">
        <f t="shared" si="44"/>
        <v>0.77000000000000046</v>
      </c>
      <c r="CB22" s="23">
        <f t="shared" si="44"/>
        <v>0.78000000000000047</v>
      </c>
      <c r="CC22" s="23">
        <f t="shared" si="44"/>
        <v>0.79000000000000048</v>
      </c>
      <c r="CD22" s="23">
        <f t="shared" si="44"/>
        <v>0.80000000000000049</v>
      </c>
      <c r="CE22" s="23">
        <f t="shared" si="44"/>
        <v>0.8100000000000005</v>
      </c>
      <c r="CF22" s="23">
        <f t="shared" si="44"/>
        <v>0.82000000000000051</v>
      </c>
      <c r="CG22" s="23">
        <f t="shared" si="44"/>
        <v>0.83000000000000052</v>
      </c>
      <c r="CH22" s="23">
        <f t="shared" si="44"/>
        <v>0.84000000000000052</v>
      </c>
      <c r="CI22" s="23">
        <f t="shared" si="44"/>
        <v>0.85000000000000053</v>
      </c>
      <c r="CJ22" s="23">
        <f t="shared" si="44"/>
        <v>0.86000000000000054</v>
      </c>
      <c r="CK22" s="23">
        <f t="shared" si="44"/>
        <v>0.87000000000000055</v>
      </c>
      <c r="CL22" s="23">
        <f t="shared" si="44"/>
        <v>0.88000000000000056</v>
      </c>
      <c r="CM22" s="23">
        <f t="shared" si="44"/>
        <v>0.89000000000000057</v>
      </c>
      <c r="CN22" s="23">
        <f t="shared" si="44"/>
        <v>0.90000000000000058</v>
      </c>
      <c r="CO22" s="23">
        <f t="shared" si="44"/>
        <v>0.91000000000000059</v>
      </c>
      <c r="CP22" s="23">
        <f t="shared" si="44"/>
        <v>0.9200000000000006</v>
      </c>
      <c r="CQ22" s="23">
        <f t="shared" si="44"/>
        <v>0.9300000000000006</v>
      </c>
      <c r="CR22" s="23">
        <f t="shared" si="44"/>
        <v>0.94000000000000061</v>
      </c>
      <c r="CS22" s="23">
        <f t="shared" si="44"/>
        <v>0.95000000000000062</v>
      </c>
      <c r="CT22" s="23">
        <f t="shared" si="44"/>
        <v>0.96000000000000063</v>
      </c>
      <c r="CU22" s="23">
        <f t="shared" si="44"/>
        <v>0.97000000000000064</v>
      </c>
      <c r="CV22" s="23">
        <f t="shared" si="44"/>
        <v>0.98000000000000065</v>
      </c>
      <c r="CW22" s="23">
        <f t="shared" si="44"/>
        <v>0.99000000000000066</v>
      </c>
      <c r="CX22" s="23">
        <f t="shared" si="44"/>
        <v>1.0000000000000007</v>
      </c>
      <c r="CY22" s="23">
        <f t="shared" si="44"/>
        <v>1.0100000000000007</v>
      </c>
      <c r="CZ22" s="23">
        <f t="shared" si="44"/>
        <v>1.0200000000000007</v>
      </c>
      <c r="DA22" s="23">
        <f t="shared" si="44"/>
        <v>1.0300000000000007</v>
      </c>
      <c r="DB22" s="23">
        <f t="shared" si="44"/>
        <v>1.0400000000000007</v>
      </c>
      <c r="DC22" s="23">
        <f t="shared" si="44"/>
        <v>1.0500000000000007</v>
      </c>
      <c r="DD22" s="23">
        <f t="shared" si="44"/>
        <v>1.0600000000000007</v>
      </c>
      <c r="DE22" s="23">
        <f t="shared" si="44"/>
        <v>1.0700000000000007</v>
      </c>
      <c r="DF22" s="23">
        <f t="shared" si="44"/>
        <v>1.0800000000000007</v>
      </c>
      <c r="DG22" s="23">
        <f t="shared" si="44"/>
        <v>1.0900000000000007</v>
      </c>
      <c r="DH22" s="23">
        <f t="shared" si="44"/>
        <v>1.1000000000000008</v>
      </c>
      <c r="DI22" s="23">
        <f t="shared" si="44"/>
        <v>1.1100000000000008</v>
      </c>
      <c r="DJ22" s="23">
        <f t="shared" si="44"/>
        <v>1.1200000000000008</v>
      </c>
      <c r="DK22" s="23">
        <f t="shared" si="44"/>
        <v>1.1300000000000008</v>
      </c>
      <c r="DL22" s="23">
        <f t="shared" si="44"/>
        <v>1.1400000000000008</v>
      </c>
      <c r="DM22" s="23">
        <f t="shared" si="44"/>
        <v>1.1500000000000008</v>
      </c>
      <c r="DN22" s="23">
        <f t="shared" si="44"/>
        <v>1.1600000000000008</v>
      </c>
      <c r="DO22" s="23">
        <f t="shared" si="44"/>
        <v>1.1700000000000008</v>
      </c>
      <c r="DP22" s="23">
        <f t="shared" si="44"/>
        <v>1.1800000000000008</v>
      </c>
      <c r="DQ22" s="23">
        <f t="shared" si="44"/>
        <v>1.1900000000000008</v>
      </c>
      <c r="DR22" s="23">
        <f t="shared" si="44"/>
        <v>1.2000000000000008</v>
      </c>
      <c r="DS22" s="23">
        <f t="shared" si="44"/>
        <v>1.2100000000000009</v>
      </c>
      <c r="DT22" s="23">
        <f t="shared" si="44"/>
        <v>1.2200000000000009</v>
      </c>
      <c r="DU22" s="23">
        <f t="shared" si="44"/>
        <v>1.2300000000000009</v>
      </c>
      <c r="DV22" s="23">
        <f t="shared" si="44"/>
        <v>1.2400000000000009</v>
      </c>
      <c r="DW22" s="23">
        <f t="shared" si="44"/>
        <v>1.2500000000000009</v>
      </c>
      <c r="DX22" s="23">
        <f t="shared" si="44"/>
        <v>1.2600000000000009</v>
      </c>
      <c r="DY22" s="23">
        <f t="shared" si="44"/>
        <v>1.2700000000000009</v>
      </c>
      <c r="DZ22" s="23">
        <f t="shared" si="44"/>
        <v>1.2800000000000009</v>
      </c>
      <c r="EA22" s="23">
        <f t="shared" si="44"/>
        <v>1.2900000000000009</v>
      </c>
      <c r="EB22" s="23">
        <f t="shared" ref="EB22:EI22" si="45">EA22+EB20</f>
        <v>1.3000000000000009</v>
      </c>
      <c r="EC22" s="23">
        <f t="shared" si="45"/>
        <v>1.3100000000000009</v>
      </c>
      <c r="ED22" s="23">
        <f t="shared" si="45"/>
        <v>1.320000000000001</v>
      </c>
      <c r="EE22" s="23">
        <f t="shared" si="45"/>
        <v>1.330000000000001</v>
      </c>
      <c r="EF22" s="23">
        <f t="shared" si="45"/>
        <v>1.340000000000001</v>
      </c>
      <c r="EG22" s="23">
        <f t="shared" si="45"/>
        <v>1.350000000000001</v>
      </c>
      <c r="EH22" s="23">
        <f t="shared" si="45"/>
        <v>1.360000000000001</v>
      </c>
      <c r="EI22" s="23">
        <f t="shared" si="45"/>
        <v>1.370000000000001</v>
      </c>
      <c r="EJ22" s="23">
        <f>EI22+EJ20</f>
        <v>1.380000000000001</v>
      </c>
      <c r="EK22" s="23">
        <f t="shared" ref="EK22:ES22" si="46">EJ22+EK20</f>
        <v>1.390000000000001</v>
      </c>
      <c r="EL22" s="23">
        <f t="shared" si="46"/>
        <v>1.400000000000001</v>
      </c>
      <c r="EM22" s="23">
        <f t="shared" si="46"/>
        <v>1.410000000000001</v>
      </c>
      <c r="EN22" s="23">
        <f t="shared" si="46"/>
        <v>1.420000000000001</v>
      </c>
      <c r="EO22" s="23">
        <f t="shared" si="46"/>
        <v>1.430000000000001</v>
      </c>
      <c r="EP22" s="23">
        <f t="shared" si="46"/>
        <v>1.4400000000000011</v>
      </c>
      <c r="EQ22" s="23">
        <f t="shared" si="46"/>
        <v>1.4500000000000011</v>
      </c>
      <c r="ER22" s="23">
        <f t="shared" si="46"/>
        <v>1.4600000000000011</v>
      </c>
      <c r="ES22" s="23">
        <f t="shared" si="46"/>
        <v>1.4700000000000011</v>
      </c>
      <c r="ET22" s="23">
        <f t="shared" ref="ET22:FS22" si="47">ES22+ET20</f>
        <v>1.4800000000000011</v>
      </c>
      <c r="EU22" s="23">
        <f t="shared" si="47"/>
        <v>1.4900000000000011</v>
      </c>
      <c r="EV22" s="23">
        <f t="shared" si="47"/>
        <v>1.5000000000000011</v>
      </c>
      <c r="EW22" s="23">
        <f t="shared" si="47"/>
        <v>1.5100000000000011</v>
      </c>
      <c r="EX22" s="23">
        <f t="shared" si="47"/>
        <v>1.5200000000000011</v>
      </c>
      <c r="EY22" s="23">
        <f t="shared" si="47"/>
        <v>1.5300000000000011</v>
      </c>
      <c r="EZ22" s="23">
        <f t="shared" si="47"/>
        <v>1.5400000000000011</v>
      </c>
      <c r="FA22" s="23">
        <f t="shared" si="47"/>
        <v>1.5500000000000012</v>
      </c>
      <c r="FB22" s="23">
        <f t="shared" si="47"/>
        <v>1.5600000000000012</v>
      </c>
      <c r="FC22" s="23">
        <f t="shared" si="47"/>
        <v>1.5700000000000012</v>
      </c>
      <c r="FD22" s="23">
        <f t="shared" si="47"/>
        <v>1.5800000000000012</v>
      </c>
      <c r="FE22" s="23">
        <f t="shared" si="47"/>
        <v>1.5900000000000012</v>
      </c>
      <c r="FF22" s="23">
        <f t="shared" si="47"/>
        <v>1.6000000000000012</v>
      </c>
      <c r="FG22" s="23">
        <f t="shared" si="47"/>
        <v>1.6100000000000012</v>
      </c>
      <c r="FH22" s="23">
        <f t="shared" si="47"/>
        <v>1.6200000000000012</v>
      </c>
      <c r="FI22" s="23">
        <f t="shared" si="47"/>
        <v>1.6300000000000012</v>
      </c>
      <c r="FJ22" s="23">
        <f t="shared" si="47"/>
        <v>1.6400000000000012</v>
      </c>
      <c r="FK22" s="23">
        <f t="shared" si="47"/>
        <v>1.6500000000000012</v>
      </c>
      <c r="FL22" s="23">
        <f t="shared" si="47"/>
        <v>1.6600000000000013</v>
      </c>
      <c r="FM22" s="23">
        <f t="shared" si="47"/>
        <v>1.6700000000000013</v>
      </c>
      <c r="FN22" s="23">
        <f t="shared" si="47"/>
        <v>1.6800000000000013</v>
      </c>
      <c r="FO22" s="23">
        <f t="shared" si="47"/>
        <v>1.6900000000000013</v>
      </c>
      <c r="FP22" s="23">
        <f t="shared" si="47"/>
        <v>1.7000000000000013</v>
      </c>
      <c r="FQ22" s="23">
        <f t="shared" si="47"/>
        <v>1.7100000000000013</v>
      </c>
      <c r="FR22" s="23">
        <f t="shared" si="47"/>
        <v>1.7200000000000013</v>
      </c>
      <c r="FS22" s="23">
        <f t="shared" si="47"/>
        <v>1.7300000000000013</v>
      </c>
    </row>
    <row r="23" spans="1:256" s="14" customFormat="1" ht="6" customHeight="1" x14ac:dyDescent="0.25"/>
    <row r="24" spans="1:256" x14ac:dyDescent="0.25">
      <c r="A24" s="25" t="s">
        <v>3</v>
      </c>
      <c r="B24" s="26" t="s">
        <v>8</v>
      </c>
      <c r="C24" s="25">
        <f>'Raw Data'!B38</f>
        <v>0</v>
      </c>
      <c r="D24" s="25">
        <f>'Raw Data'!C38</f>
        <v>0</v>
      </c>
      <c r="E24" s="25">
        <f>'Raw Data'!D38</f>
        <v>0</v>
      </c>
      <c r="F24" s="25">
        <f>'Raw Data'!E38</f>
        <v>0</v>
      </c>
      <c r="G24" s="25">
        <f>'Raw Data'!F38</f>
        <v>0</v>
      </c>
      <c r="H24" s="25">
        <f>'Raw Data'!G38</f>
        <v>0</v>
      </c>
      <c r="I24" s="25">
        <f>'Raw Data'!H38</f>
        <v>0</v>
      </c>
      <c r="J24" s="25">
        <f>'Raw Data'!I38</f>
        <v>4</v>
      </c>
      <c r="K24" s="25">
        <f>'Raw Data'!J38</f>
        <v>0</v>
      </c>
      <c r="L24" s="25">
        <f>'Raw Data'!K38</f>
        <v>0</v>
      </c>
      <c r="M24" s="25">
        <f>'Raw Data'!L38</f>
        <v>0</v>
      </c>
      <c r="N24" s="25">
        <f>'Raw Data'!M38</f>
        <v>0</v>
      </c>
      <c r="O24" s="25">
        <f>'Raw Data'!N38</f>
        <v>0</v>
      </c>
      <c r="P24" s="25">
        <f>'Raw Data'!O38</f>
        <v>0</v>
      </c>
      <c r="Q24" s="25">
        <f>'Raw Data'!P38</f>
        <v>0</v>
      </c>
      <c r="R24" s="25">
        <f>'Raw Data'!Q38</f>
        <v>2</v>
      </c>
      <c r="S24" s="25">
        <f>'Raw Data'!R38</f>
        <v>7</v>
      </c>
      <c r="T24" s="25">
        <f>'Raw Data'!S38</f>
        <v>0</v>
      </c>
      <c r="U24" s="25">
        <f>'Raw Data'!T38</f>
        <v>0</v>
      </c>
      <c r="V24" s="25">
        <f>'Raw Data'!U38</f>
        <v>0</v>
      </c>
      <c r="W24" s="25">
        <f>'Raw Data'!V38</f>
        <v>0</v>
      </c>
      <c r="X24" s="25">
        <f>'Raw Data'!W38</f>
        <v>0</v>
      </c>
      <c r="Y24" s="25">
        <f>'Raw Data'!X38</f>
        <v>6</v>
      </c>
      <c r="Z24" s="25">
        <f>'Raw Data'!Y38</f>
        <v>0</v>
      </c>
      <c r="AA24" s="25">
        <f>'Raw Data'!Z38</f>
        <v>0</v>
      </c>
      <c r="AB24" s="25">
        <f>'Raw Data'!AA38</f>
        <v>0</v>
      </c>
      <c r="AC24" s="25">
        <f>'Raw Data'!AB38</f>
        <v>0</v>
      </c>
      <c r="AD24" s="25">
        <f>'Raw Data'!AC38</f>
        <v>0</v>
      </c>
      <c r="AE24" s="25">
        <f>'Raw Data'!AD38</f>
        <v>0</v>
      </c>
      <c r="AF24" s="25">
        <f>'Raw Data'!AE38</f>
        <v>0</v>
      </c>
      <c r="AG24" s="25">
        <f>'Raw Data'!AF38</f>
        <v>0</v>
      </c>
      <c r="AH24" s="25">
        <f>'Raw Data'!AG38</f>
        <v>0</v>
      </c>
      <c r="AI24" s="25">
        <f>'Raw Data'!AH38</f>
        <v>0</v>
      </c>
      <c r="AJ24" s="25">
        <f>'Raw Data'!AI38</f>
        <v>0</v>
      </c>
      <c r="AK24" s="25">
        <f>'Raw Data'!AJ38</f>
        <v>0</v>
      </c>
      <c r="AL24" s="25">
        <f>'Raw Data'!AK38</f>
        <v>0</v>
      </c>
      <c r="AM24" s="25">
        <f>'Raw Data'!AL38</f>
        <v>0</v>
      </c>
      <c r="AN24" s="25">
        <f>'Raw Data'!AM38</f>
        <v>0</v>
      </c>
      <c r="AO24" s="25">
        <f>'Raw Data'!AN38</f>
        <v>0</v>
      </c>
      <c r="AP24" s="25">
        <f>'Raw Data'!AO38</f>
        <v>0</v>
      </c>
      <c r="AQ24" s="25">
        <f>'Raw Data'!AP38</f>
        <v>0</v>
      </c>
      <c r="AR24" s="25">
        <f>'Raw Data'!AQ38</f>
        <v>0</v>
      </c>
      <c r="AS24" s="25">
        <f>'Raw Data'!AR38</f>
        <v>0</v>
      </c>
      <c r="AT24" s="25">
        <f>'Raw Data'!AS38</f>
        <v>0</v>
      </c>
      <c r="AU24" s="25">
        <f>'Raw Data'!AT38</f>
        <v>0</v>
      </c>
      <c r="AV24" s="25">
        <f>'Raw Data'!AU38</f>
        <v>0</v>
      </c>
      <c r="AW24" s="25">
        <f>'Raw Data'!AV38</f>
        <v>1</v>
      </c>
      <c r="AX24" s="25">
        <f>'Raw Data'!AW38</f>
        <v>0</v>
      </c>
      <c r="AY24" s="25">
        <f>'Raw Data'!AX38</f>
        <v>0</v>
      </c>
      <c r="AZ24" s="25">
        <f>'Raw Data'!AY38</f>
        <v>0</v>
      </c>
      <c r="BA24" s="25">
        <f>'Raw Data'!AZ38</f>
        <v>0</v>
      </c>
      <c r="BB24" s="25">
        <f>'Raw Data'!BA38</f>
        <v>0</v>
      </c>
      <c r="BC24" s="25">
        <f>'Raw Data'!BB38</f>
        <v>0</v>
      </c>
      <c r="BD24" s="25">
        <f>'Raw Data'!BC38</f>
        <v>4</v>
      </c>
      <c r="BE24" s="25">
        <f>'Raw Data'!BD38</f>
        <v>0</v>
      </c>
      <c r="BF24" s="25">
        <f>'Raw Data'!BE38</f>
        <v>0</v>
      </c>
      <c r="BG24" s="25">
        <f>'Raw Data'!BF38</f>
        <v>0</v>
      </c>
      <c r="BH24" s="25">
        <f>'Raw Data'!BG38</f>
        <v>0</v>
      </c>
      <c r="BI24" s="25">
        <f>'Raw Data'!BH38</f>
        <v>0</v>
      </c>
      <c r="BJ24" s="25">
        <f>'Raw Data'!BI38</f>
        <v>0</v>
      </c>
      <c r="BK24" s="25">
        <f>'Raw Data'!BJ38</f>
        <v>0</v>
      </c>
      <c r="BL24" s="25">
        <f>'Raw Data'!BK38</f>
        <v>8</v>
      </c>
      <c r="BM24" s="25">
        <f>'Raw Data'!BL38</f>
        <v>7</v>
      </c>
      <c r="BN24" s="25">
        <f>'Raw Data'!BM38</f>
        <v>0</v>
      </c>
      <c r="BO24" s="25">
        <f>'Raw Data'!BN38</f>
        <v>0</v>
      </c>
      <c r="BP24" s="25">
        <f>'Raw Data'!BO38</f>
        <v>0</v>
      </c>
      <c r="BQ24" s="25">
        <f>'Raw Data'!BP38</f>
        <v>3</v>
      </c>
      <c r="BR24" s="25">
        <f>'Raw Data'!BQ38</f>
        <v>0</v>
      </c>
      <c r="BS24" s="25">
        <f>'Raw Data'!BR38</f>
        <v>0</v>
      </c>
      <c r="BT24" s="25">
        <f>'Raw Data'!BS38</f>
        <v>0</v>
      </c>
      <c r="BU24" s="25">
        <f>'Raw Data'!BT38</f>
        <v>0</v>
      </c>
      <c r="BV24" s="25">
        <f>'Raw Data'!BU38</f>
        <v>0</v>
      </c>
      <c r="BW24" s="25">
        <f>'Raw Data'!BV38</f>
        <v>0</v>
      </c>
      <c r="BX24" s="25">
        <f>'Raw Data'!BW38</f>
        <v>0</v>
      </c>
      <c r="BY24" s="25">
        <f>'Raw Data'!BX38</f>
        <v>0</v>
      </c>
      <c r="BZ24" s="25">
        <f>'Raw Data'!BY38</f>
        <v>0</v>
      </c>
      <c r="CA24" s="25">
        <f>'Raw Data'!BZ38</f>
        <v>0</v>
      </c>
      <c r="CB24" s="25">
        <f>'Raw Data'!CA38</f>
        <v>0</v>
      </c>
      <c r="CC24" s="25">
        <f>'Raw Data'!CB38</f>
        <v>0</v>
      </c>
      <c r="CD24" s="25">
        <f>'Raw Data'!CC38</f>
        <v>0</v>
      </c>
      <c r="CE24" s="25">
        <f>'Raw Data'!CD38</f>
        <v>0</v>
      </c>
      <c r="CF24" s="25">
        <f>'Raw Data'!CE38</f>
        <v>0</v>
      </c>
      <c r="CG24" s="25">
        <f>'Raw Data'!CF38</f>
        <v>20</v>
      </c>
      <c r="CH24" s="25">
        <f>'Raw Data'!CG38</f>
        <v>0</v>
      </c>
      <c r="CI24" s="25">
        <f>'Raw Data'!CH38</f>
        <v>0</v>
      </c>
      <c r="CJ24" s="25">
        <f>'Raw Data'!CI38</f>
        <v>0</v>
      </c>
      <c r="CK24" s="25">
        <f>'Raw Data'!CJ38</f>
        <v>0</v>
      </c>
      <c r="CL24" s="25">
        <f>'Raw Data'!CK38</f>
        <v>0</v>
      </c>
      <c r="CM24" s="25">
        <f>'Raw Data'!CL38</f>
        <v>0</v>
      </c>
      <c r="CN24" s="25">
        <f>'Raw Data'!CM38</f>
        <v>0</v>
      </c>
      <c r="CO24" s="25">
        <f>'Raw Data'!CN38</f>
        <v>0</v>
      </c>
      <c r="CP24" s="25">
        <f>'Raw Data'!CO38</f>
        <v>6</v>
      </c>
      <c r="CQ24" s="25">
        <f>'Raw Data'!CP38</f>
        <v>0</v>
      </c>
      <c r="CR24" s="25">
        <f>'Raw Data'!CQ38</f>
        <v>0</v>
      </c>
      <c r="CS24" s="25">
        <f>'Raw Data'!CR38</f>
        <v>0</v>
      </c>
      <c r="CT24" s="25">
        <f>'Raw Data'!CS38</f>
        <v>0</v>
      </c>
      <c r="CU24" s="25">
        <f>'Raw Data'!CT38</f>
        <v>0</v>
      </c>
      <c r="CV24" s="25">
        <f>'Raw Data'!CU38</f>
        <v>0</v>
      </c>
      <c r="CW24" s="25">
        <f>'Raw Data'!CV38</f>
        <v>0</v>
      </c>
      <c r="CX24" s="25">
        <f>'Raw Data'!CW38</f>
        <v>0</v>
      </c>
      <c r="CY24" s="25">
        <f>'Raw Data'!CX38</f>
        <v>0</v>
      </c>
      <c r="CZ24" s="25">
        <f>'Raw Data'!CY38</f>
        <v>7</v>
      </c>
      <c r="DA24" s="25">
        <f>'Raw Data'!CZ38</f>
        <v>0</v>
      </c>
      <c r="DB24" s="25">
        <f>'Raw Data'!DA38</f>
        <v>0</v>
      </c>
      <c r="DC24" s="25">
        <f>'Raw Data'!DB38</f>
        <v>0</v>
      </c>
      <c r="DD24" s="25">
        <f>'Raw Data'!DC38</f>
        <v>0</v>
      </c>
      <c r="DE24" s="25">
        <f>'Raw Data'!DD38</f>
        <v>0</v>
      </c>
      <c r="DF24" s="25">
        <f>'Raw Data'!DE38</f>
        <v>0</v>
      </c>
      <c r="DG24" s="25">
        <f>'Raw Data'!DF38</f>
        <v>0</v>
      </c>
      <c r="DH24" s="25">
        <f>'Raw Data'!DG38</f>
        <v>0</v>
      </c>
      <c r="DI24" s="25">
        <f>'Raw Data'!DH38</f>
        <v>0</v>
      </c>
      <c r="DJ24" s="25">
        <f>'Raw Data'!DI38</f>
        <v>0</v>
      </c>
      <c r="DK24" s="25">
        <f>'Raw Data'!DJ38</f>
        <v>0</v>
      </c>
      <c r="DL24" s="25">
        <f>'Raw Data'!DK38</f>
        <v>0</v>
      </c>
      <c r="DM24" s="25">
        <f>'Raw Data'!DL38</f>
        <v>0</v>
      </c>
      <c r="DN24" s="25">
        <f>'Raw Data'!DM38</f>
        <v>0</v>
      </c>
      <c r="DO24" s="25">
        <f>'Raw Data'!DN38</f>
        <v>0</v>
      </c>
      <c r="DP24" s="25">
        <f>'Raw Data'!DO38</f>
        <v>0</v>
      </c>
      <c r="DQ24" s="25">
        <f>'Raw Data'!DP38</f>
        <v>0</v>
      </c>
      <c r="DR24" s="25">
        <f>'Raw Data'!DQ38</f>
        <v>28</v>
      </c>
      <c r="DS24" s="25">
        <f>'Raw Data'!DR38</f>
        <v>2</v>
      </c>
      <c r="DT24" s="25">
        <f>'Raw Data'!DS38</f>
        <v>8</v>
      </c>
      <c r="DU24" s="25">
        <f>'Raw Data'!DT38</f>
        <v>8</v>
      </c>
      <c r="DV24" s="25">
        <f>'Raw Data'!DU38</f>
        <v>9</v>
      </c>
      <c r="DW24" s="25">
        <f>'Raw Data'!DV38</f>
        <v>4</v>
      </c>
      <c r="DX24" s="25">
        <f>'Raw Data'!DW38</f>
        <v>16</v>
      </c>
      <c r="DY24" s="25">
        <f>'Raw Data'!DX38</f>
        <v>0</v>
      </c>
      <c r="DZ24" s="25">
        <f>'Raw Data'!DY38</f>
        <v>0</v>
      </c>
      <c r="EA24" s="25">
        <f>'Raw Data'!DZ38</f>
        <v>0</v>
      </c>
      <c r="EB24" s="25">
        <f>'Raw Data'!EA38</f>
        <v>0</v>
      </c>
      <c r="EC24" s="25">
        <f>'Raw Data'!EB38</f>
        <v>0</v>
      </c>
      <c r="ED24" s="25">
        <f>'Raw Data'!EC38</f>
        <v>0</v>
      </c>
      <c r="EE24" s="25">
        <f>'Raw Data'!ED38</f>
        <v>6</v>
      </c>
      <c r="EF24" s="25">
        <f>'Raw Data'!EE38</f>
        <v>16</v>
      </c>
      <c r="EG24" s="25">
        <f>'Raw Data'!EF38</f>
        <v>0</v>
      </c>
      <c r="EH24" s="25">
        <f>'Raw Data'!EG38</f>
        <v>0</v>
      </c>
      <c r="EI24" s="25">
        <f>'Raw Data'!EH38</f>
        <v>0</v>
      </c>
      <c r="EJ24" s="25">
        <f>'Raw Data'!EI38</f>
        <v>4</v>
      </c>
      <c r="EK24" s="25">
        <f>'Raw Data'!EJ38</f>
        <v>0</v>
      </c>
      <c r="EL24" s="25">
        <f>'Raw Data'!EK38</f>
        <v>0</v>
      </c>
      <c r="EM24" s="25">
        <f>'Raw Data'!EL38</f>
        <v>0</v>
      </c>
      <c r="EN24" s="25">
        <f>'Raw Data'!EM38</f>
        <v>0</v>
      </c>
      <c r="EO24" s="25">
        <f>'Raw Data'!EN38</f>
        <v>0</v>
      </c>
      <c r="EP24" s="25">
        <f>'Raw Data'!EO38</f>
        <v>0</v>
      </c>
      <c r="EQ24" s="25">
        <f>'Raw Data'!EP38</f>
        <v>5</v>
      </c>
      <c r="ER24" s="25">
        <f>'Raw Data'!EQ38</f>
        <v>0</v>
      </c>
      <c r="ES24" s="25">
        <f>'Raw Data'!ER38</f>
        <v>0</v>
      </c>
      <c r="ET24" s="25">
        <f>'Raw Data'!ES38</f>
        <v>0</v>
      </c>
      <c r="EU24" s="25">
        <f>'Raw Data'!ET38</f>
        <v>0</v>
      </c>
      <c r="EV24" s="25">
        <f>'Raw Data'!EU38</f>
        <v>0</v>
      </c>
      <c r="EW24" s="25">
        <f>'Raw Data'!EV38</f>
        <v>5</v>
      </c>
      <c r="EX24" s="25">
        <f>'Raw Data'!EW38</f>
        <v>0</v>
      </c>
      <c r="EY24" s="25">
        <f>'Raw Data'!EX38</f>
        <v>0</v>
      </c>
      <c r="EZ24" s="25">
        <f>'Raw Data'!EY38</f>
        <v>0</v>
      </c>
      <c r="FA24" s="25">
        <f>'Raw Data'!EZ38</f>
        <v>1</v>
      </c>
      <c r="FB24" s="25">
        <f>'Raw Data'!FA38</f>
        <v>0</v>
      </c>
      <c r="FC24" s="25">
        <f>'Raw Data'!FB38</f>
        <v>0</v>
      </c>
      <c r="FD24" s="25">
        <f>'Raw Data'!FC38</f>
        <v>0</v>
      </c>
      <c r="FE24" s="25">
        <f>'Raw Data'!FD38</f>
        <v>7.5</v>
      </c>
      <c r="FF24" s="25">
        <f>'Raw Data'!FE38</f>
        <v>0</v>
      </c>
      <c r="FG24" s="25">
        <f>'Raw Data'!FF38</f>
        <v>3</v>
      </c>
      <c r="FH24" s="25">
        <f>'Raw Data'!FG38</f>
        <v>0</v>
      </c>
      <c r="FI24" s="25">
        <f>'Raw Data'!FH38</f>
        <v>0</v>
      </c>
      <c r="FJ24" s="25">
        <f>'Raw Data'!FI38</f>
        <v>0</v>
      </c>
      <c r="FK24" s="25">
        <f>'Raw Data'!FJ38</f>
        <v>0</v>
      </c>
      <c r="FL24" s="25">
        <f>'Raw Data'!FK38</f>
        <v>0</v>
      </c>
      <c r="FM24" s="25">
        <f>'Raw Data'!FL38</f>
        <v>0</v>
      </c>
      <c r="FN24" s="25">
        <f>'Raw Data'!FM38</f>
        <v>0</v>
      </c>
      <c r="FO24" s="25">
        <f>'Raw Data'!FN38</f>
        <v>0</v>
      </c>
      <c r="FP24" s="25">
        <f>'Raw Data'!FO38</f>
        <v>0</v>
      </c>
      <c r="FQ24" s="25">
        <f>'Raw Data'!FP38</f>
        <v>0</v>
      </c>
      <c r="FR24" s="25">
        <f>'Raw Data'!FQ38</f>
        <v>0</v>
      </c>
      <c r="FS24" s="25">
        <f>'Raw Data'!FR38</f>
        <v>0</v>
      </c>
    </row>
    <row r="25" spans="1:256" x14ac:dyDescent="0.25">
      <c r="A25" s="166" t="s">
        <v>4</v>
      </c>
      <c r="B25" s="10" t="s">
        <v>8</v>
      </c>
      <c r="C25" s="153">
        <f>IF(C24&gt;D16,C24-$B$64*(1-C7)+(B24-B25),0)</f>
        <v>0</v>
      </c>
      <c r="D25" s="153">
        <f t="shared" ref="D25:AI25" si="48">D24-(IF(D24&lt;$B63,D24,$B63))*(1-D7-$B62+D7*$B62)+IF(D24*C24&gt;0,MAX(C24-C25-D16+D17,0),0)</f>
        <v>0</v>
      </c>
      <c r="E25" s="153">
        <f t="shared" si="48"/>
        <v>0</v>
      </c>
      <c r="F25" s="153">
        <f t="shared" si="48"/>
        <v>0</v>
      </c>
      <c r="G25" s="153">
        <f t="shared" si="48"/>
        <v>0</v>
      </c>
      <c r="H25" s="153">
        <f t="shared" si="48"/>
        <v>0</v>
      </c>
      <c r="I25" s="153">
        <f t="shared" si="48"/>
        <v>0</v>
      </c>
      <c r="J25" s="153">
        <f t="shared" si="48"/>
        <v>0.79999999999999982</v>
      </c>
      <c r="K25" s="153">
        <f t="shared" si="48"/>
        <v>0</v>
      </c>
      <c r="L25" s="153">
        <f t="shared" si="48"/>
        <v>0</v>
      </c>
      <c r="M25" s="153">
        <f t="shared" si="48"/>
        <v>0</v>
      </c>
      <c r="N25" s="153">
        <f t="shared" si="48"/>
        <v>0</v>
      </c>
      <c r="O25" s="153">
        <f t="shared" si="48"/>
        <v>0</v>
      </c>
      <c r="P25" s="153">
        <f t="shared" si="48"/>
        <v>0</v>
      </c>
      <c r="Q25" s="153">
        <f t="shared" si="48"/>
        <v>0</v>
      </c>
      <c r="R25" s="153">
        <f t="shared" si="48"/>
        <v>0.44419999999999993</v>
      </c>
      <c r="S25" s="153">
        <f t="shared" si="48"/>
        <v>1.5876000000000001</v>
      </c>
      <c r="T25" s="153">
        <f t="shared" si="48"/>
        <v>0</v>
      </c>
      <c r="U25" s="153">
        <f t="shared" si="48"/>
        <v>0</v>
      </c>
      <c r="V25" s="153">
        <f t="shared" si="48"/>
        <v>0</v>
      </c>
      <c r="W25" s="153">
        <f t="shared" si="48"/>
        <v>0</v>
      </c>
      <c r="X25" s="153">
        <f t="shared" si="48"/>
        <v>0</v>
      </c>
      <c r="Y25" s="153">
        <f t="shared" si="48"/>
        <v>1.5300000000000002</v>
      </c>
      <c r="Z25" s="153">
        <f t="shared" si="48"/>
        <v>0</v>
      </c>
      <c r="AA25" s="153">
        <f t="shared" si="48"/>
        <v>0</v>
      </c>
      <c r="AB25" s="153">
        <f t="shared" si="48"/>
        <v>0</v>
      </c>
      <c r="AC25" s="153">
        <f t="shared" si="48"/>
        <v>0</v>
      </c>
      <c r="AD25" s="153">
        <f t="shared" si="48"/>
        <v>0</v>
      </c>
      <c r="AE25" s="153">
        <f t="shared" si="48"/>
        <v>0</v>
      </c>
      <c r="AF25" s="153">
        <f t="shared" si="48"/>
        <v>0</v>
      </c>
      <c r="AG25" s="153">
        <f t="shared" si="48"/>
        <v>0</v>
      </c>
      <c r="AH25" s="153">
        <f t="shared" si="48"/>
        <v>0</v>
      </c>
      <c r="AI25" s="153">
        <f t="shared" si="48"/>
        <v>0</v>
      </c>
      <c r="AJ25" s="153">
        <f t="shared" ref="AJ25:BO25" si="49">AJ24-(IF(AJ24&lt;$B63,AJ24,$B63))*(1-AJ7-$B62+AJ7*$B62)+IF(AJ24*AI24&gt;0,MAX(AI24-AI25-AJ16+AJ17,0),0)</f>
        <v>0</v>
      </c>
      <c r="AK25" s="153">
        <f t="shared" si="49"/>
        <v>0</v>
      </c>
      <c r="AL25" s="153">
        <f t="shared" si="49"/>
        <v>0</v>
      </c>
      <c r="AM25" s="153">
        <f t="shared" si="49"/>
        <v>0</v>
      </c>
      <c r="AN25" s="153">
        <f t="shared" si="49"/>
        <v>0</v>
      </c>
      <c r="AO25" s="153">
        <f t="shared" si="49"/>
        <v>0</v>
      </c>
      <c r="AP25" s="153">
        <f t="shared" si="49"/>
        <v>0</v>
      </c>
      <c r="AQ25" s="153">
        <f t="shared" si="49"/>
        <v>0</v>
      </c>
      <c r="AR25" s="153">
        <f t="shared" si="49"/>
        <v>0</v>
      </c>
      <c r="AS25" s="153">
        <f t="shared" si="49"/>
        <v>0</v>
      </c>
      <c r="AT25" s="153">
        <f t="shared" si="49"/>
        <v>0</v>
      </c>
      <c r="AU25" s="153">
        <f t="shared" si="49"/>
        <v>0</v>
      </c>
      <c r="AV25" s="153">
        <f t="shared" si="49"/>
        <v>0</v>
      </c>
      <c r="AW25" s="153">
        <f t="shared" si="49"/>
        <v>0.49712000000000001</v>
      </c>
      <c r="AX25" s="153">
        <f t="shared" si="49"/>
        <v>0</v>
      </c>
      <c r="AY25" s="153">
        <f t="shared" si="49"/>
        <v>0</v>
      </c>
      <c r="AZ25" s="153">
        <f t="shared" si="49"/>
        <v>0</v>
      </c>
      <c r="BA25" s="153">
        <f t="shared" si="49"/>
        <v>0</v>
      </c>
      <c r="BB25" s="153">
        <f t="shared" si="49"/>
        <v>0</v>
      </c>
      <c r="BC25" s="153">
        <f t="shared" si="49"/>
        <v>0</v>
      </c>
      <c r="BD25" s="153">
        <f t="shared" si="49"/>
        <v>2.6858666666666666</v>
      </c>
      <c r="BE25" s="153">
        <f t="shared" si="49"/>
        <v>0</v>
      </c>
      <c r="BF25" s="153">
        <f t="shared" si="49"/>
        <v>0</v>
      </c>
      <c r="BG25" s="153">
        <f t="shared" si="49"/>
        <v>0</v>
      </c>
      <c r="BH25" s="153">
        <f t="shared" si="49"/>
        <v>0</v>
      </c>
      <c r="BI25" s="153">
        <f t="shared" si="49"/>
        <v>0</v>
      </c>
      <c r="BJ25" s="153">
        <f t="shared" si="49"/>
        <v>0</v>
      </c>
      <c r="BK25" s="153">
        <f t="shared" si="49"/>
        <v>0</v>
      </c>
      <c r="BL25" s="153">
        <f t="shared" si="49"/>
        <v>6.7174399999999999</v>
      </c>
      <c r="BM25" s="153">
        <f t="shared" si="49"/>
        <v>7.028894113922119</v>
      </c>
      <c r="BN25" s="153">
        <f t="shared" si="49"/>
        <v>0</v>
      </c>
      <c r="BO25" s="153">
        <f t="shared" si="49"/>
        <v>0</v>
      </c>
      <c r="BP25" s="153">
        <f t="shared" ref="BP25:CU25" si="50">BP24-(IF(BP24&lt;$B63,BP24,$B63))*(1-BP7-$B62+BP7*$B62)+IF(BP24*BO24&gt;0,MAX(BO24-BO25-BP16+BP17,0),0)</f>
        <v>0</v>
      </c>
      <c r="BQ25" s="153">
        <f t="shared" si="50"/>
        <v>2.6517333333333335</v>
      </c>
      <c r="BR25" s="153">
        <f t="shared" si="50"/>
        <v>0</v>
      </c>
      <c r="BS25" s="153">
        <f t="shared" si="50"/>
        <v>0</v>
      </c>
      <c r="BT25" s="153">
        <f t="shared" si="50"/>
        <v>0</v>
      </c>
      <c r="BU25" s="153">
        <f t="shared" si="50"/>
        <v>0</v>
      </c>
      <c r="BV25" s="153">
        <f t="shared" si="50"/>
        <v>0</v>
      </c>
      <c r="BW25" s="153">
        <f t="shared" si="50"/>
        <v>0</v>
      </c>
      <c r="BX25" s="153">
        <f t="shared" si="50"/>
        <v>0</v>
      </c>
      <c r="BY25" s="153">
        <f t="shared" si="50"/>
        <v>0</v>
      </c>
      <c r="BZ25" s="153">
        <f t="shared" si="50"/>
        <v>0</v>
      </c>
      <c r="CA25" s="153">
        <f t="shared" si="50"/>
        <v>0</v>
      </c>
      <c r="CB25" s="153">
        <f t="shared" si="50"/>
        <v>0</v>
      </c>
      <c r="CC25" s="153">
        <f t="shared" si="50"/>
        <v>0</v>
      </c>
      <c r="CD25" s="153">
        <f t="shared" si="50"/>
        <v>0</v>
      </c>
      <c r="CE25" s="153">
        <f t="shared" si="50"/>
        <v>0</v>
      </c>
      <c r="CF25" s="153">
        <f t="shared" si="50"/>
        <v>0</v>
      </c>
      <c r="CG25" s="153">
        <f t="shared" si="50"/>
        <v>18.407272727272726</v>
      </c>
      <c r="CH25" s="153">
        <f t="shared" si="50"/>
        <v>0</v>
      </c>
      <c r="CI25" s="153">
        <f t="shared" si="50"/>
        <v>0</v>
      </c>
      <c r="CJ25" s="153">
        <f t="shared" si="50"/>
        <v>0</v>
      </c>
      <c r="CK25" s="153">
        <f t="shared" si="50"/>
        <v>0</v>
      </c>
      <c r="CL25" s="153">
        <f t="shared" si="50"/>
        <v>0</v>
      </c>
      <c r="CM25" s="153">
        <f t="shared" si="50"/>
        <v>0</v>
      </c>
      <c r="CN25" s="153">
        <f t="shared" si="50"/>
        <v>0</v>
      </c>
      <c r="CO25" s="153">
        <f t="shared" si="50"/>
        <v>0</v>
      </c>
      <c r="CP25" s="153">
        <f t="shared" si="50"/>
        <v>5.2507636363636365</v>
      </c>
      <c r="CQ25" s="153">
        <f t="shared" si="50"/>
        <v>0</v>
      </c>
      <c r="CR25" s="153">
        <f t="shared" si="50"/>
        <v>0</v>
      </c>
      <c r="CS25" s="153">
        <f t="shared" si="50"/>
        <v>0</v>
      </c>
      <c r="CT25" s="153">
        <f t="shared" si="50"/>
        <v>0</v>
      </c>
      <c r="CU25" s="153">
        <f t="shared" si="50"/>
        <v>0</v>
      </c>
      <c r="CV25" s="153">
        <f t="shared" ref="CV25:EA25" si="51">CV24-(IF(CV24&lt;$B63,CV24,$B63))*(1-CV7-$B62+CV7*$B62)+IF(CV24*CU24&gt;0,MAX(CU24-CU25-CV16+CV17,0),0)</f>
        <v>0</v>
      </c>
      <c r="CW25" s="153">
        <f t="shared" si="51"/>
        <v>0</v>
      </c>
      <c r="CX25" s="153">
        <f t="shared" si="51"/>
        <v>0</v>
      </c>
      <c r="CY25" s="153">
        <f t="shared" si="51"/>
        <v>0</v>
      </c>
      <c r="CZ25" s="153">
        <f t="shared" si="51"/>
        <v>6.1823999999999995</v>
      </c>
      <c r="DA25" s="153">
        <f t="shared" si="51"/>
        <v>0</v>
      </c>
      <c r="DB25" s="153">
        <f t="shared" si="51"/>
        <v>0</v>
      </c>
      <c r="DC25" s="153">
        <f t="shared" si="51"/>
        <v>0</v>
      </c>
      <c r="DD25" s="153">
        <f t="shared" si="51"/>
        <v>0</v>
      </c>
      <c r="DE25" s="153">
        <f t="shared" si="51"/>
        <v>0</v>
      </c>
      <c r="DF25" s="153">
        <f t="shared" si="51"/>
        <v>0</v>
      </c>
      <c r="DG25" s="153">
        <f t="shared" si="51"/>
        <v>0</v>
      </c>
      <c r="DH25" s="153">
        <f t="shared" si="51"/>
        <v>0</v>
      </c>
      <c r="DI25" s="153">
        <f t="shared" si="51"/>
        <v>0</v>
      </c>
      <c r="DJ25" s="153">
        <f t="shared" si="51"/>
        <v>0</v>
      </c>
      <c r="DK25" s="153">
        <f t="shared" si="51"/>
        <v>0</v>
      </c>
      <c r="DL25" s="153">
        <f t="shared" si="51"/>
        <v>0</v>
      </c>
      <c r="DM25" s="153">
        <f t="shared" si="51"/>
        <v>0</v>
      </c>
      <c r="DN25" s="153">
        <f t="shared" si="51"/>
        <v>0</v>
      </c>
      <c r="DO25" s="153">
        <f t="shared" si="51"/>
        <v>0</v>
      </c>
      <c r="DP25" s="153">
        <f t="shared" si="51"/>
        <v>0</v>
      </c>
      <c r="DQ25" s="153">
        <f t="shared" si="51"/>
        <v>0</v>
      </c>
      <c r="DR25" s="153">
        <f t="shared" si="51"/>
        <v>24.330057142857143</v>
      </c>
      <c r="DS25" s="153">
        <f t="shared" si="51"/>
        <v>4.0394020249318281</v>
      </c>
      <c r="DT25" s="153">
        <f t="shared" si="51"/>
        <v>5.2096</v>
      </c>
      <c r="DU25" s="153">
        <f t="shared" si="51"/>
        <v>7.4526765402893833</v>
      </c>
      <c r="DV25" s="153">
        <f t="shared" si="51"/>
        <v>5.4740571428571432</v>
      </c>
      <c r="DW25" s="153">
        <f t="shared" si="51"/>
        <v>4.4409850105353765</v>
      </c>
      <c r="DX25" s="153">
        <f t="shared" si="51"/>
        <v>10.783085714285715</v>
      </c>
      <c r="DY25" s="153">
        <f t="shared" si="51"/>
        <v>0</v>
      </c>
      <c r="DZ25" s="153">
        <f t="shared" si="51"/>
        <v>0</v>
      </c>
      <c r="EA25" s="153">
        <f t="shared" si="51"/>
        <v>0</v>
      </c>
      <c r="EB25" s="153">
        <f t="shared" ref="EB25:FG25" si="52">EB24-(IF(EB24&lt;$B63,EB24,$B63))*(1-EB7-$B62+EB7*$B62)+IF(EB24*EA24&gt;0,MAX(EA24-EA25-EB16+EB17,0),0)</f>
        <v>0</v>
      </c>
      <c r="EC25" s="153">
        <f t="shared" si="52"/>
        <v>0</v>
      </c>
      <c r="ED25" s="153">
        <f t="shared" si="52"/>
        <v>0</v>
      </c>
      <c r="EE25" s="153">
        <f t="shared" si="52"/>
        <v>2.4891428571428573</v>
      </c>
      <c r="EF25" s="153">
        <f t="shared" si="52"/>
        <v>8.8010409865719925</v>
      </c>
      <c r="EG25" s="153">
        <f t="shared" si="52"/>
        <v>0</v>
      </c>
      <c r="EH25" s="153">
        <f t="shared" si="52"/>
        <v>0</v>
      </c>
      <c r="EI25" s="153">
        <f t="shared" si="52"/>
        <v>0</v>
      </c>
      <c r="EJ25" s="153">
        <f t="shared" si="52"/>
        <v>1.2297142857142855</v>
      </c>
      <c r="EK25" s="153">
        <f t="shared" si="52"/>
        <v>0</v>
      </c>
      <c r="EL25" s="153">
        <f t="shared" si="52"/>
        <v>0</v>
      </c>
      <c r="EM25" s="153">
        <f t="shared" si="52"/>
        <v>0</v>
      </c>
      <c r="EN25" s="153">
        <f t="shared" si="52"/>
        <v>0</v>
      </c>
      <c r="EO25" s="153">
        <f t="shared" si="52"/>
        <v>0</v>
      </c>
      <c r="EP25" s="153">
        <f t="shared" si="52"/>
        <v>0</v>
      </c>
      <c r="EQ25" s="153">
        <f t="shared" si="52"/>
        <v>1</v>
      </c>
      <c r="ER25" s="153">
        <f t="shared" si="52"/>
        <v>0</v>
      </c>
      <c r="ES25" s="153">
        <f t="shared" si="52"/>
        <v>0</v>
      </c>
      <c r="ET25" s="153">
        <f t="shared" si="52"/>
        <v>0</v>
      </c>
      <c r="EU25" s="153">
        <f t="shared" si="52"/>
        <v>0</v>
      </c>
      <c r="EV25" s="153">
        <f t="shared" si="52"/>
        <v>0</v>
      </c>
      <c r="EW25" s="153">
        <f t="shared" si="52"/>
        <v>1</v>
      </c>
      <c r="EX25" s="153">
        <f t="shared" si="52"/>
        <v>0</v>
      </c>
      <c r="EY25" s="153">
        <f t="shared" si="52"/>
        <v>0</v>
      </c>
      <c r="EZ25" s="153">
        <f t="shared" si="52"/>
        <v>0</v>
      </c>
      <c r="FA25" s="153">
        <f t="shared" si="52"/>
        <v>0.19999999999999996</v>
      </c>
      <c r="FB25" s="153">
        <f t="shared" si="52"/>
        <v>0</v>
      </c>
      <c r="FC25" s="153">
        <f t="shared" si="52"/>
        <v>0</v>
      </c>
      <c r="FD25" s="153">
        <f t="shared" si="52"/>
        <v>0</v>
      </c>
      <c r="FE25" s="153">
        <f t="shared" si="52"/>
        <v>1.5</v>
      </c>
      <c r="FF25" s="153">
        <f t="shared" si="52"/>
        <v>0</v>
      </c>
      <c r="FG25" s="153">
        <f t="shared" si="52"/>
        <v>0.59999999999999964</v>
      </c>
      <c r="FH25" s="153">
        <f t="shared" ref="FH25:FS25" si="53">FH24-(IF(FH24&lt;$B63,FH24,$B63))*(1-FH7-$B62+FH7*$B62)+IF(FH24*FG24&gt;0,MAX(FG24-FG25-FH16+FH17,0),0)</f>
        <v>0</v>
      </c>
      <c r="FI25" s="153">
        <f t="shared" si="53"/>
        <v>0</v>
      </c>
      <c r="FJ25" s="153">
        <f t="shared" si="53"/>
        <v>0</v>
      </c>
      <c r="FK25" s="153">
        <f t="shared" si="53"/>
        <v>0</v>
      </c>
      <c r="FL25" s="153">
        <f t="shared" si="53"/>
        <v>0</v>
      </c>
      <c r="FM25" s="153">
        <f t="shared" si="53"/>
        <v>0</v>
      </c>
      <c r="FN25" s="153">
        <f t="shared" si="53"/>
        <v>0</v>
      </c>
      <c r="FO25" s="153">
        <f t="shared" si="53"/>
        <v>0</v>
      </c>
      <c r="FP25" s="153">
        <f t="shared" si="53"/>
        <v>0</v>
      </c>
      <c r="FQ25" s="153">
        <f t="shared" si="53"/>
        <v>0</v>
      </c>
      <c r="FR25" s="153">
        <f t="shared" si="53"/>
        <v>0</v>
      </c>
      <c r="FS25" s="153">
        <f t="shared" si="53"/>
        <v>0</v>
      </c>
    </row>
    <row r="26" spans="1:256" x14ac:dyDescent="0.25">
      <c r="A26" s="166" t="s">
        <v>17</v>
      </c>
      <c r="B26" s="10" t="s">
        <v>8</v>
      </c>
      <c r="C26" s="166">
        <v>0</v>
      </c>
      <c r="D26" s="166">
        <f>C26+D25</f>
        <v>0</v>
      </c>
      <c r="E26" s="166">
        <f t="shared" ref="E26:P26" si="54">D26+E25</f>
        <v>0</v>
      </c>
      <c r="F26" s="166">
        <f t="shared" si="54"/>
        <v>0</v>
      </c>
      <c r="G26" s="166">
        <f t="shared" si="54"/>
        <v>0</v>
      </c>
      <c r="H26" s="166">
        <f t="shared" si="54"/>
        <v>0</v>
      </c>
      <c r="I26" s="166">
        <f t="shared" si="54"/>
        <v>0</v>
      </c>
      <c r="J26" s="166">
        <f t="shared" si="54"/>
        <v>0.79999999999999982</v>
      </c>
      <c r="K26" s="166">
        <f t="shared" si="54"/>
        <v>0.79999999999999982</v>
      </c>
      <c r="L26" s="166">
        <f t="shared" si="54"/>
        <v>0.79999999999999982</v>
      </c>
      <c r="M26" s="166">
        <f t="shared" si="54"/>
        <v>0.79999999999999982</v>
      </c>
      <c r="N26" s="166">
        <f t="shared" si="54"/>
        <v>0.79999999999999982</v>
      </c>
      <c r="O26" s="166">
        <f t="shared" si="54"/>
        <v>0.79999999999999982</v>
      </c>
      <c r="P26" s="166">
        <f t="shared" si="54"/>
        <v>0.79999999999999982</v>
      </c>
      <c r="Q26" s="166">
        <f>P26+Q25</f>
        <v>0.79999999999999982</v>
      </c>
      <c r="R26" s="166">
        <f>Q26+R25</f>
        <v>1.2441999999999998</v>
      </c>
      <c r="S26" s="166">
        <f>R26+S25</f>
        <v>2.8317999999999999</v>
      </c>
      <c r="T26" s="166">
        <f t="shared" ref="T26:CE26" si="55">S26+T25</f>
        <v>2.8317999999999999</v>
      </c>
      <c r="U26" s="166">
        <f t="shared" si="55"/>
        <v>2.8317999999999999</v>
      </c>
      <c r="V26" s="166">
        <f t="shared" si="55"/>
        <v>2.8317999999999999</v>
      </c>
      <c r="W26" s="166">
        <f t="shared" si="55"/>
        <v>2.8317999999999999</v>
      </c>
      <c r="X26" s="166">
        <f t="shared" si="55"/>
        <v>2.8317999999999999</v>
      </c>
      <c r="Y26" s="166">
        <f t="shared" si="55"/>
        <v>4.3618000000000006</v>
      </c>
      <c r="Z26" s="166">
        <f t="shared" si="55"/>
        <v>4.3618000000000006</v>
      </c>
      <c r="AA26" s="166">
        <f t="shared" si="55"/>
        <v>4.3618000000000006</v>
      </c>
      <c r="AB26" s="166">
        <f t="shared" si="55"/>
        <v>4.3618000000000006</v>
      </c>
      <c r="AC26" s="166">
        <f t="shared" si="55"/>
        <v>4.3618000000000006</v>
      </c>
      <c r="AD26" s="166">
        <f t="shared" si="55"/>
        <v>4.3618000000000006</v>
      </c>
      <c r="AE26" s="166">
        <f t="shared" si="55"/>
        <v>4.3618000000000006</v>
      </c>
      <c r="AF26" s="166">
        <f t="shared" si="55"/>
        <v>4.3618000000000006</v>
      </c>
      <c r="AG26" s="166">
        <f t="shared" si="55"/>
        <v>4.3618000000000006</v>
      </c>
      <c r="AH26" s="166">
        <f t="shared" si="55"/>
        <v>4.3618000000000006</v>
      </c>
      <c r="AI26" s="166">
        <f t="shared" si="55"/>
        <v>4.3618000000000006</v>
      </c>
      <c r="AJ26" s="166">
        <f t="shared" si="55"/>
        <v>4.3618000000000006</v>
      </c>
      <c r="AK26" s="166">
        <f t="shared" si="55"/>
        <v>4.3618000000000006</v>
      </c>
      <c r="AL26" s="166">
        <f t="shared" si="55"/>
        <v>4.3618000000000006</v>
      </c>
      <c r="AM26" s="166">
        <f t="shared" si="55"/>
        <v>4.3618000000000006</v>
      </c>
      <c r="AN26" s="166">
        <f t="shared" si="55"/>
        <v>4.3618000000000006</v>
      </c>
      <c r="AO26" s="166">
        <f t="shared" si="55"/>
        <v>4.3618000000000006</v>
      </c>
      <c r="AP26" s="166">
        <f t="shared" si="55"/>
        <v>4.3618000000000006</v>
      </c>
      <c r="AQ26" s="166">
        <f t="shared" si="55"/>
        <v>4.3618000000000006</v>
      </c>
      <c r="AR26" s="166">
        <f t="shared" si="55"/>
        <v>4.3618000000000006</v>
      </c>
      <c r="AS26" s="166">
        <f t="shared" si="55"/>
        <v>4.3618000000000006</v>
      </c>
      <c r="AT26" s="166">
        <f t="shared" si="55"/>
        <v>4.3618000000000006</v>
      </c>
      <c r="AU26" s="166">
        <f t="shared" si="55"/>
        <v>4.3618000000000006</v>
      </c>
      <c r="AV26" s="166">
        <f t="shared" si="55"/>
        <v>4.3618000000000006</v>
      </c>
      <c r="AW26" s="166">
        <f t="shared" si="55"/>
        <v>4.8589200000000003</v>
      </c>
      <c r="AX26" s="166">
        <f t="shared" si="55"/>
        <v>4.8589200000000003</v>
      </c>
      <c r="AY26" s="166">
        <f t="shared" si="55"/>
        <v>4.8589200000000003</v>
      </c>
      <c r="AZ26" s="166">
        <f t="shared" si="55"/>
        <v>4.8589200000000003</v>
      </c>
      <c r="BA26" s="166">
        <f t="shared" si="55"/>
        <v>4.8589200000000003</v>
      </c>
      <c r="BB26" s="166">
        <f t="shared" si="55"/>
        <v>4.8589200000000003</v>
      </c>
      <c r="BC26" s="166">
        <f t="shared" si="55"/>
        <v>4.8589200000000003</v>
      </c>
      <c r="BD26" s="166">
        <f t="shared" si="55"/>
        <v>7.544786666666667</v>
      </c>
      <c r="BE26" s="166">
        <f t="shared" si="55"/>
        <v>7.544786666666667</v>
      </c>
      <c r="BF26" s="166">
        <f t="shared" si="55"/>
        <v>7.544786666666667</v>
      </c>
      <c r="BG26" s="166">
        <f t="shared" si="55"/>
        <v>7.544786666666667</v>
      </c>
      <c r="BH26" s="166">
        <f t="shared" si="55"/>
        <v>7.544786666666667</v>
      </c>
      <c r="BI26" s="166">
        <f t="shared" si="55"/>
        <v>7.544786666666667</v>
      </c>
      <c r="BJ26" s="166">
        <f t="shared" si="55"/>
        <v>7.544786666666667</v>
      </c>
      <c r="BK26" s="166">
        <f t="shared" si="55"/>
        <v>7.544786666666667</v>
      </c>
      <c r="BL26" s="166">
        <f t="shared" si="55"/>
        <v>14.262226666666667</v>
      </c>
      <c r="BM26" s="166">
        <f t="shared" si="55"/>
        <v>21.291120780588784</v>
      </c>
      <c r="BN26" s="166">
        <f t="shared" si="55"/>
        <v>21.291120780588784</v>
      </c>
      <c r="BO26" s="166">
        <f t="shared" si="55"/>
        <v>21.291120780588784</v>
      </c>
      <c r="BP26" s="166">
        <f t="shared" si="55"/>
        <v>21.291120780588784</v>
      </c>
      <c r="BQ26" s="166">
        <f t="shared" si="55"/>
        <v>23.942854113922117</v>
      </c>
      <c r="BR26" s="166">
        <f t="shared" si="55"/>
        <v>23.942854113922117</v>
      </c>
      <c r="BS26" s="166">
        <f t="shared" si="55"/>
        <v>23.942854113922117</v>
      </c>
      <c r="BT26" s="166">
        <f t="shared" si="55"/>
        <v>23.942854113922117</v>
      </c>
      <c r="BU26" s="166">
        <f t="shared" si="55"/>
        <v>23.942854113922117</v>
      </c>
      <c r="BV26" s="166">
        <f t="shared" si="55"/>
        <v>23.942854113922117</v>
      </c>
      <c r="BW26" s="166">
        <f t="shared" si="55"/>
        <v>23.942854113922117</v>
      </c>
      <c r="BX26" s="166">
        <f t="shared" si="55"/>
        <v>23.942854113922117</v>
      </c>
      <c r="BY26" s="166">
        <f t="shared" si="55"/>
        <v>23.942854113922117</v>
      </c>
      <c r="BZ26" s="166">
        <f t="shared" si="55"/>
        <v>23.942854113922117</v>
      </c>
      <c r="CA26" s="166">
        <f t="shared" si="55"/>
        <v>23.942854113922117</v>
      </c>
      <c r="CB26" s="166">
        <f t="shared" si="55"/>
        <v>23.942854113922117</v>
      </c>
      <c r="CC26" s="166">
        <f t="shared" si="55"/>
        <v>23.942854113922117</v>
      </c>
      <c r="CD26" s="166">
        <f t="shared" si="55"/>
        <v>23.942854113922117</v>
      </c>
      <c r="CE26" s="166">
        <f t="shared" si="55"/>
        <v>23.942854113922117</v>
      </c>
      <c r="CF26" s="166">
        <f t="shared" ref="CF26:EQ26" si="56">CE26+CF25</f>
        <v>23.942854113922117</v>
      </c>
      <c r="CG26" s="166">
        <f t="shared" si="56"/>
        <v>42.350126841194843</v>
      </c>
      <c r="CH26" s="166">
        <f t="shared" si="56"/>
        <v>42.350126841194843</v>
      </c>
      <c r="CI26" s="166">
        <f t="shared" si="56"/>
        <v>42.350126841194843</v>
      </c>
      <c r="CJ26" s="166">
        <f t="shared" si="56"/>
        <v>42.350126841194843</v>
      </c>
      <c r="CK26" s="166">
        <f t="shared" si="56"/>
        <v>42.350126841194843</v>
      </c>
      <c r="CL26" s="166">
        <f t="shared" si="56"/>
        <v>42.350126841194843</v>
      </c>
      <c r="CM26" s="166">
        <f t="shared" si="56"/>
        <v>42.350126841194843</v>
      </c>
      <c r="CN26" s="166">
        <f t="shared" si="56"/>
        <v>42.350126841194843</v>
      </c>
      <c r="CO26" s="166">
        <f t="shared" si="56"/>
        <v>42.350126841194843</v>
      </c>
      <c r="CP26" s="166">
        <f t="shared" si="56"/>
        <v>47.60089047755848</v>
      </c>
      <c r="CQ26" s="166">
        <f t="shared" si="56"/>
        <v>47.60089047755848</v>
      </c>
      <c r="CR26" s="166">
        <f t="shared" si="56"/>
        <v>47.60089047755848</v>
      </c>
      <c r="CS26" s="166">
        <f t="shared" si="56"/>
        <v>47.60089047755848</v>
      </c>
      <c r="CT26" s="166">
        <f t="shared" si="56"/>
        <v>47.60089047755848</v>
      </c>
      <c r="CU26" s="166">
        <f t="shared" si="56"/>
        <v>47.60089047755848</v>
      </c>
      <c r="CV26" s="166">
        <f t="shared" si="56"/>
        <v>47.60089047755848</v>
      </c>
      <c r="CW26" s="166">
        <f t="shared" si="56"/>
        <v>47.60089047755848</v>
      </c>
      <c r="CX26" s="166">
        <f t="shared" si="56"/>
        <v>47.60089047755848</v>
      </c>
      <c r="CY26" s="166">
        <f t="shared" si="56"/>
        <v>47.60089047755848</v>
      </c>
      <c r="CZ26" s="166">
        <f t="shared" si="56"/>
        <v>53.783290477558481</v>
      </c>
      <c r="DA26" s="166">
        <f t="shared" si="56"/>
        <v>53.783290477558481</v>
      </c>
      <c r="DB26" s="166">
        <f t="shared" si="56"/>
        <v>53.783290477558481</v>
      </c>
      <c r="DC26" s="166">
        <f t="shared" si="56"/>
        <v>53.783290477558481</v>
      </c>
      <c r="DD26" s="166">
        <f t="shared" si="56"/>
        <v>53.783290477558481</v>
      </c>
      <c r="DE26" s="166">
        <f t="shared" si="56"/>
        <v>53.783290477558481</v>
      </c>
      <c r="DF26" s="166">
        <f t="shared" si="56"/>
        <v>53.783290477558481</v>
      </c>
      <c r="DG26" s="166">
        <f t="shared" si="56"/>
        <v>53.783290477558481</v>
      </c>
      <c r="DH26" s="166">
        <f t="shared" si="56"/>
        <v>53.783290477558481</v>
      </c>
      <c r="DI26" s="166">
        <f t="shared" si="56"/>
        <v>53.783290477558481</v>
      </c>
      <c r="DJ26" s="166">
        <f t="shared" si="56"/>
        <v>53.783290477558481</v>
      </c>
      <c r="DK26" s="166">
        <f t="shared" si="56"/>
        <v>53.783290477558481</v>
      </c>
      <c r="DL26" s="166">
        <f t="shared" si="56"/>
        <v>53.783290477558481</v>
      </c>
      <c r="DM26" s="166">
        <f t="shared" si="56"/>
        <v>53.783290477558481</v>
      </c>
      <c r="DN26" s="166">
        <f t="shared" si="56"/>
        <v>53.783290477558481</v>
      </c>
      <c r="DO26" s="166">
        <f t="shared" si="56"/>
        <v>53.783290477558481</v>
      </c>
      <c r="DP26" s="166">
        <f t="shared" si="56"/>
        <v>53.783290477558481</v>
      </c>
      <c r="DQ26" s="166">
        <f t="shared" si="56"/>
        <v>53.783290477558481</v>
      </c>
      <c r="DR26" s="166">
        <f t="shared" si="56"/>
        <v>78.113347620415624</v>
      </c>
      <c r="DS26" s="166">
        <f t="shared" si="56"/>
        <v>82.152749645347455</v>
      </c>
      <c r="DT26" s="166">
        <f t="shared" si="56"/>
        <v>87.36234964534745</v>
      </c>
      <c r="DU26" s="166">
        <f t="shared" si="56"/>
        <v>94.815026185636839</v>
      </c>
      <c r="DV26" s="166">
        <f t="shared" si="56"/>
        <v>100.28908332849399</v>
      </c>
      <c r="DW26" s="166">
        <f t="shared" si="56"/>
        <v>104.73006833902936</v>
      </c>
      <c r="DX26" s="166">
        <f t="shared" si="56"/>
        <v>115.51315405331508</v>
      </c>
      <c r="DY26" s="166">
        <f t="shared" si="56"/>
        <v>115.51315405331508</v>
      </c>
      <c r="DZ26" s="166">
        <f t="shared" si="56"/>
        <v>115.51315405331508</v>
      </c>
      <c r="EA26" s="166">
        <f t="shared" si="56"/>
        <v>115.51315405331508</v>
      </c>
      <c r="EB26" s="166">
        <f t="shared" si="56"/>
        <v>115.51315405331508</v>
      </c>
      <c r="EC26" s="166">
        <f t="shared" si="56"/>
        <v>115.51315405331508</v>
      </c>
      <c r="ED26" s="166">
        <f t="shared" si="56"/>
        <v>115.51315405331508</v>
      </c>
      <c r="EE26" s="166">
        <f t="shared" si="56"/>
        <v>118.00229691045793</v>
      </c>
      <c r="EF26" s="166">
        <f t="shared" si="56"/>
        <v>126.80333789702992</v>
      </c>
      <c r="EG26" s="166">
        <f t="shared" si="56"/>
        <v>126.80333789702992</v>
      </c>
      <c r="EH26" s="166">
        <f t="shared" si="56"/>
        <v>126.80333789702992</v>
      </c>
      <c r="EI26" s="166">
        <f t="shared" si="56"/>
        <v>126.80333789702992</v>
      </c>
      <c r="EJ26" s="166">
        <f t="shared" si="56"/>
        <v>128.0330521827442</v>
      </c>
      <c r="EK26" s="166">
        <f t="shared" si="56"/>
        <v>128.0330521827442</v>
      </c>
      <c r="EL26" s="166">
        <f t="shared" si="56"/>
        <v>128.0330521827442</v>
      </c>
      <c r="EM26" s="166">
        <f t="shared" si="56"/>
        <v>128.0330521827442</v>
      </c>
      <c r="EN26" s="166">
        <f t="shared" si="56"/>
        <v>128.0330521827442</v>
      </c>
      <c r="EO26" s="166">
        <f t="shared" si="56"/>
        <v>128.0330521827442</v>
      </c>
      <c r="EP26" s="166">
        <f t="shared" si="56"/>
        <v>128.0330521827442</v>
      </c>
      <c r="EQ26" s="166">
        <f t="shared" si="56"/>
        <v>129.0330521827442</v>
      </c>
      <c r="ER26" s="166">
        <f t="shared" ref="ER26:FS26" si="57">EQ26+ER25</f>
        <v>129.0330521827442</v>
      </c>
      <c r="ES26" s="166">
        <f t="shared" si="57"/>
        <v>129.0330521827442</v>
      </c>
      <c r="ET26" s="166">
        <f t="shared" si="57"/>
        <v>129.0330521827442</v>
      </c>
      <c r="EU26" s="166">
        <f t="shared" si="57"/>
        <v>129.0330521827442</v>
      </c>
      <c r="EV26" s="166">
        <f t="shared" si="57"/>
        <v>129.0330521827442</v>
      </c>
      <c r="EW26" s="166">
        <f t="shared" si="57"/>
        <v>130.0330521827442</v>
      </c>
      <c r="EX26" s="166">
        <f t="shared" si="57"/>
        <v>130.0330521827442</v>
      </c>
      <c r="EY26" s="166">
        <f t="shared" si="57"/>
        <v>130.0330521827442</v>
      </c>
      <c r="EZ26" s="166">
        <f t="shared" si="57"/>
        <v>130.0330521827442</v>
      </c>
      <c r="FA26" s="166">
        <f t="shared" si="57"/>
        <v>130.23305218274419</v>
      </c>
      <c r="FB26" s="166">
        <f t="shared" si="57"/>
        <v>130.23305218274419</v>
      </c>
      <c r="FC26" s="166">
        <f t="shared" si="57"/>
        <v>130.23305218274419</v>
      </c>
      <c r="FD26" s="166">
        <f t="shared" si="57"/>
        <v>130.23305218274419</v>
      </c>
      <c r="FE26" s="166">
        <f t="shared" si="57"/>
        <v>131.73305218274419</v>
      </c>
      <c r="FF26" s="166">
        <f t="shared" si="57"/>
        <v>131.73305218274419</v>
      </c>
      <c r="FG26" s="166">
        <f t="shared" si="57"/>
        <v>132.33305218274418</v>
      </c>
      <c r="FH26" s="166">
        <f t="shared" si="57"/>
        <v>132.33305218274418</v>
      </c>
      <c r="FI26" s="166">
        <f t="shared" si="57"/>
        <v>132.33305218274418</v>
      </c>
      <c r="FJ26" s="166">
        <f t="shared" si="57"/>
        <v>132.33305218274418</v>
      </c>
      <c r="FK26" s="166">
        <f t="shared" si="57"/>
        <v>132.33305218274418</v>
      </c>
      <c r="FL26" s="166">
        <f t="shared" si="57"/>
        <v>132.33305218274418</v>
      </c>
      <c r="FM26" s="166">
        <f t="shared" si="57"/>
        <v>132.33305218274418</v>
      </c>
      <c r="FN26" s="166">
        <f t="shared" si="57"/>
        <v>132.33305218274418</v>
      </c>
      <c r="FO26" s="166">
        <f t="shared" si="57"/>
        <v>132.33305218274418</v>
      </c>
      <c r="FP26" s="166">
        <f t="shared" si="57"/>
        <v>132.33305218274418</v>
      </c>
      <c r="FQ26" s="166">
        <f t="shared" si="57"/>
        <v>132.33305218274418</v>
      </c>
      <c r="FR26" s="166">
        <f t="shared" si="57"/>
        <v>132.33305218274418</v>
      </c>
      <c r="FS26" s="166">
        <f t="shared" si="57"/>
        <v>132.33305218274418</v>
      </c>
    </row>
    <row r="27" spans="1:256" s="14" customFormat="1" ht="5.25" customHeight="1" x14ac:dyDescent="0.25">
      <c r="B27" s="15"/>
    </row>
    <row r="28" spans="1:256" x14ac:dyDescent="0.25">
      <c r="A28" t="s">
        <v>96</v>
      </c>
      <c r="B28" s="10" t="s">
        <v>8</v>
      </c>
      <c r="C28" s="55">
        <f>'Raw Data'!F227</f>
        <v>63</v>
      </c>
      <c r="D28" s="4">
        <f t="shared" ref="D28:AI28" si="58">IF(C28+D17-D25-D35&gt;0, C28+D17-D25-D35, 0)</f>
        <v>64.009509581533933</v>
      </c>
      <c r="E28" s="4">
        <f t="shared" si="58"/>
        <v>64.748943953532034</v>
      </c>
      <c r="F28" s="4">
        <f t="shared" si="58"/>
        <v>65.373374246069403</v>
      </c>
      <c r="G28" s="4">
        <f t="shared" si="58"/>
        <v>65.923548439891491</v>
      </c>
      <c r="H28" s="4">
        <f t="shared" si="58"/>
        <v>66.316210984311709</v>
      </c>
      <c r="I28" s="4">
        <f t="shared" si="58"/>
        <v>66.568125006242695</v>
      </c>
      <c r="J28" s="4">
        <f t="shared" si="58"/>
        <v>65.944182350974657</v>
      </c>
      <c r="K28" s="4">
        <f t="shared" si="58"/>
        <v>66.410110712063698</v>
      </c>
      <c r="L28" s="4">
        <f t="shared" si="58"/>
        <v>66.685751956196597</v>
      </c>
      <c r="M28" s="4">
        <f t="shared" si="58"/>
        <v>66.999482054346032</v>
      </c>
      <c r="N28" s="4">
        <f t="shared" si="58"/>
        <v>67.649388005914943</v>
      </c>
      <c r="O28" s="4">
        <f t="shared" si="58"/>
        <v>68.322413227568816</v>
      </c>
      <c r="P28" s="4">
        <f t="shared" si="58"/>
        <v>69.144630843395504</v>
      </c>
      <c r="Q28" s="4">
        <f t="shared" si="58"/>
        <v>70.082300671468019</v>
      </c>
      <c r="R28" s="4">
        <f t="shared" si="58"/>
        <v>70.375550138329118</v>
      </c>
      <c r="S28" s="4">
        <f t="shared" si="58"/>
        <v>69.162916671742437</v>
      </c>
      <c r="T28" s="4">
        <f t="shared" si="58"/>
        <v>70.70109549860635</v>
      </c>
      <c r="U28" s="4">
        <f t="shared" si="58"/>
        <v>72.426428028388628</v>
      </c>
      <c r="V28" s="4">
        <f t="shared" si="58"/>
        <v>73.665377607673577</v>
      </c>
      <c r="W28" s="4">
        <f t="shared" si="58"/>
        <v>74.838462479234479</v>
      </c>
      <c r="X28" s="4">
        <f t="shared" si="58"/>
        <v>76.255676072106922</v>
      </c>
      <c r="Y28" s="4">
        <f t="shared" si="58"/>
        <v>75.699318539561659</v>
      </c>
      <c r="Z28" s="4">
        <f t="shared" si="58"/>
        <v>76.294533143836418</v>
      </c>
      <c r="AA28" s="4">
        <f t="shared" si="58"/>
        <v>77.506429255312355</v>
      </c>
      <c r="AB28" s="4">
        <f t="shared" si="58"/>
        <v>61.318894830651857</v>
      </c>
      <c r="AC28" s="4">
        <f t="shared" si="58"/>
        <v>63.446818173586109</v>
      </c>
      <c r="AD28" s="4">
        <f t="shared" si="58"/>
        <v>65.49107194699971</v>
      </c>
      <c r="AE28" s="4">
        <f t="shared" si="58"/>
        <v>67.566303557774702</v>
      </c>
      <c r="AF28" s="4">
        <f t="shared" si="58"/>
        <v>70.56797629082827</v>
      </c>
      <c r="AG28" s="4">
        <f t="shared" si="58"/>
        <v>73.56217487662164</v>
      </c>
      <c r="AH28" s="4">
        <f t="shared" si="58"/>
        <v>58.862305180007198</v>
      </c>
      <c r="AI28" s="4">
        <f t="shared" si="58"/>
        <v>61.89041604709027</v>
      </c>
      <c r="AJ28" s="4">
        <f t="shared" ref="AJ28:BO28" si="59">IF(AI28+AJ17-AJ25-AJ35&gt;0, AI28+AJ17-AJ25-AJ35, 0)</f>
        <v>64.295134386575199</v>
      </c>
      <c r="AK28" s="4">
        <f t="shared" si="59"/>
        <v>66.440374226956052</v>
      </c>
      <c r="AL28" s="4">
        <f t="shared" si="59"/>
        <v>68.603787214552597</v>
      </c>
      <c r="AM28" s="4">
        <f t="shared" si="59"/>
        <v>71.141857113706308</v>
      </c>
      <c r="AN28" s="4">
        <f t="shared" si="59"/>
        <v>74.744297586206969</v>
      </c>
      <c r="AO28" s="4">
        <f t="shared" si="59"/>
        <v>60.478435289307697</v>
      </c>
      <c r="AP28" s="4">
        <f t="shared" si="59"/>
        <v>63.309354024255825</v>
      </c>
      <c r="AQ28" s="4">
        <f t="shared" si="59"/>
        <v>66.090760792196349</v>
      </c>
      <c r="AR28" s="4">
        <f t="shared" si="59"/>
        <v>69.227043766020572</v>
      </c>
      <c r="AS28" s="4">
        <f t="shared" si="59"/>
        <v>72.711184061355794</v>
      </c>
      <c r="AT28" s="4">
        <f t="shared" si="59"/>
        <v>76.16199286238691</v>
      </c>
      <c r="AU28" s="4">
        <f t="shared" si="59"/>
        <v>66.2923085329858</v>
      </c>
      <c r="AV28" s="4">
        <f t="shared" si="59"/>
        <v>71.878895310768243</v>
      </c>
      <c r="AW28" s="4">
        <f t="shared" si="59"/>
        <v>76.819595473634365</v>
      </c>
      <c r="AX28" s="4">
        <f t="shared" si="59"/>
        <v>81.153955683335425</v>
      </c>
      <c r="AY28" s="4">
        <f t="shared" si="59"/>
        <v>85.725365515823725</v>
      </c>
      <c r="AZ28" s="4">
        <f t="shared" si="59"/>
        <v>76.065542748861162</v>
      </c>
      <c r="BA28" s="4">
        <f t="shared" si="59"/>
        <v>81.363078498861157</v>
      </c>
      <c r="BB28" s="4">
        <f t="shared" si="59"/>
        <v>86.887759056803546</v>
      </c>
      <c r="BC28" s="4">
        <f t="shared" si="59"/>
        <v>93.161498921808558</v>
      </c>
      <c r="BD28" s="4">
        <f t="shared" si="59"/>
        <v>74.932348145603854</v>
      </c>
      <c r="BE28" s="4">
        <f t="shared" si="59"/>
        <v>80.722443635195219</v>
      </c>
      <c r="BF28" s="4">
        <f t="shared" si="59"/>
        <v>86.372105664640387</v>
      </c>
      <c r="BG28" s="4">
        <f t="shared" si="59"/>
        <v>92.557753408735707</v>
      </c>
      <c r="BH28" s="4">
        <f t="shared" si="59"/>
        <v>99.322405570572329</v>
      </c>
      <c r="BI28" s="4">
        <f t="shared" si="59"/>
        <v>74.74220476129527</v>
      </c>
      <c r="BJ28" s="4">
        <f t="shared" si="59"/>
        <v>85.151259435610726</v>
      </c>
      <c r="BK28" s="4">
        <f t="shared" si="59"/>
        <v>91.556963274049707</v>
      </c>
      <c r="BL28" s="4">
        <f t="shared" si="59"/>
        <v>90.728340523569543</v>
      </c>
      <c r="BM28" s="4">
        <f t="shared" si="59"/>
        <v>89.11158767551656</v>
      </c>
      <c r="BN28" s="4">
        <f t="shared" si="59"/>
        <v>94.535587675516567</v>
      </c>
      <c r="BO28" s="4">
        <f t="shared" si="59"/>
        <v>77.711149458956058</v>
      </c>
      <c r="BP28" s="4">
        <f t="shared" ref="BP28:CU28" si="60">IF(BO28+BP17-BP25-BP35&gt;0, BO28+BP17-BP25-BP35, 0)</f>
        <v>87.071149458956057</v>
      </c>
      <c r="BQ28" s="4">
        <f t="shared" si="60"/>
        <v>91.393428729382478</v>
      </c>
      <c r="BR28" s="4">
        <f t="shared" si="60"/>
        <v>80.763236219834553</v>
      </c>
      <c r="BS28" s="4">
        <f t="shared" si="60"/>
        <v>87.016050398301346</v>
      </c>
      <c r="BT28" s="4">
        <f t="shared" si="60"/>
        <v>92.370902082871652</v>
      </c>
      <c r="BU28" s="4">
        <f t="shared" si="60"/>
        <v>99.3700907730572</v>
      </c>
      <c r="BV28" s="4">
        <f t="shared" si="60"/>
        <v>105.51535799382658</v>
      </c>
      <c r="BW28" s="4">
        <f t="shared" si="60"/>
        <v>78.029816445545777</v>
      </c>
      <c r="BX28" s="4">
        <f t="shared" si="60"/>
        <v>81.44928498192273</v>
      </c>
      <c r="BY28" s="4">
        <f t="shared" si="60"/>
        <v>88.04186509056531</v>
      </c>
      <c r="BZ28" s="4">
        <f t="shared" si="60"/>
        <v>92.343174599842655</v>
      </c>
      <c r="CA28" s="4">
        <f t="shared" si="60"/>
        <v>94.902570656971562</v>
      </c>
      <c r="CB28" s="4">
        <f t="shared" si="60"/>
        <v>60.763849637863274</v>
      </c>
      <c r="CC28" s="4">
        <f t="shared" si="60"/>
        <v>66.687049637863268</v>
      </c>
      <c r="CD28" s="4">
        <f t="shared" si="60"/>
        <v>73.286749344894517</v>
      </c>
      <c r="CE28" s="4">
        <f t="shared" si="60"/>
        <v>78.585275040695294</v>
      </c>
      <c r="CF28" s="4">
        <f t="shared" si="60"/>
        <v>59.711893214865526</v>
      </c>
      <c r="CG28" s="4">
        <f t="shared" si="60"/>
        <v>47.03163174857913</v>
      </c>
      <c r="CH28" s="4">
        <f t="shared" si="60"/>
        <v>52.2262286113721</v>
      </c>
      <c r="CI28" s="4">
        <f t="shared" si="60"/>
        <v>58.180115330122099</v>
      </c>
      <c r="CJ28" s="4">
        <f t="shared" si="60"/>
        <v>64.136071140668975</v>
      </c>
      <c r="CK28" s="4">
        <f t="shared" si="60"/>
        <v>47.868754740833502</v>
      </c>
      <c r="CL28" s="4">
        <f t="shared" si="60"/>
        <v>50.947247248768072</v>
      </c>
      <c r="CM28" s="4">
        <f t="shared" si="60"/>
        <v>56.597773982166508</v>
      </c>
      <c r="CN28" s="4">
        <f t="shared" si="60"/>
        <v>62.273603602527835</v>
      </c>
      <c r="CO28" s="4">
        <f t="shared" si="60"/>
        <v>66.651203602527829</v>
      </c>
      <c r="CP28" s="4">
        <f t="shared" si="60"/>
        <v>45.523253123260346</v>
      </c>
      <c r="CQ28" s="4">
        <f t="shared" si="60"/>
        <v>50.188853123260344</v>
      </c>
      <c r="CR28" s="4">
        <f t="shared" si="60"/>
        <v>55.113653123260342</v>
      </c>
      <c r="CS28" s="4">
        <f t="shared" si="60"/>
        <v>60.326453123260343</v>
      </c>
      <c r="CT28" s="4">
        <f t="shared" si="60"/>
        <v>66.028853123260348</v>
      </c>
      <c r="CU28" s="4">
        <f t="shared" si="60"/>
        <v>71.376112365220223</v>
      </c>
      <c r="CV28" s="4">
        <f t="shared" ref="CV28:EA28" si="61">IF(CU28+CV17-CV25-CV35&gt;0, CU28+CV17-CV25-CV35, 0)</f>
        <v>75.998930360289918</v>
      </c>
      <c r="CW28" s="4">
        <f t="shared" si="61"/>
        <v>81.006498639962061</v>
      </c>
      <c r="CX28" s="4">
        <f t="shared" si="61"/>
        <v>85.419452433143903</v>
      </c>
      <c r="CY28" s="4">
        <f t="shared" si="61"/>
        <v>72.129103456763488</v>
      </c>
      <c r="CZ28" s="4">
        <f t="shared" si="61"/>
        <v>69.65723462929283</v>
      </c>
      <c r="DA28" s="4">
        <f t="shared" si="61"/>
        <v>74.356885984577346</v>
      </c>
      <c r="DB28" s="4">
        <f t="shared" si="61"/>
        <v>78.411328269564081</v>
      </c>
      <c r="DC28" s="4">
        <f t="shared" si="61"/>
        <v>82.201951471615516</v>
      </c>
      <c r="DD28" s="4">
        <f t="shared" si="61"/>
        <v>74.019580728165195</v>
      </c>
      <c r="DE28" s="4">
        <f t="shared" si="61"/>
        <v>78.799864042164074</v>
      </c>
      <c r="DF28" s="4">
        <f t="shared" si="61"/>
        <v>82.433346680287968</v>
      </c>
      <c r="DG28" s="4">
        <f t="shared" si="61"/>
        <v>86.983011959686777</v>
      </c>
      <c r="DH28" s="4">
        <f t="shared" si="61"/>
        <v>77.725542853890303</v>
      </c>
      <c r="DI28" s="4">
        <f t="shared" si="61"/>
        <v>81.850376751696515</v>
      </c>
      <c r="DJ28" s="4">
        <f t="shared" si="61"/>
        <v>85.30318983093278</v>
      </c>
      <c r="DK28" s="4">
        <f t="shared" si="61"/>
        <v>88.56892646436242</v>
      </c>
      <c r="DL28" s="4">
        <f t="shared" si="61"/>
        <v>91.244137708757421</v>
      </c>
      <c r="DM28" s="4">
        <f t="shared" si="61"/>
        <v>93.827749271080478</v>
      </c>
      <c r="DN28" s="4">
        <f t="shared" si="61"/>
        <v>86.403087908933685</v>
      </c>
      <c r="DO28" s="4">
        <f t="shared" si="61"/>
        <v>90.066198820381985</v>
      </c>
      <c r="DP28" s="4">
        <f t="shared" si="61"/>
        <v>92.655054565181786</v>
      </c>
      <c r="DQ28" s="4">
        <f t="shared" si="61"/>
        <v>95.363796522021246</v>
      </c>
      <c r="DR28" s="4">
        <f t="shared" si="61"/>
        <v>72.69332917363586</v>
      </c>
      <c r="DS28" s="4">
        <f t="shared" si="61"/>
        <v>70.282797707669488</v>
      </c>
      <c r="DT28" s="4">
        <f t="shared" si="61"/>
        <v>66.13841029153528</v>
      </c>
      <c r="DU28" s="4">
        <f t="shared" si="61"/>
        <v>59.391406602477794</v>
      </c>
      <c r="DV28" s="4">
        <f t="shared" si="61"/>
        <v>55.791696492205112</v>
      </c>
      <c r="DW28" s="4">
        <f t="shared" si="61"/>
        <v>53.890531989053081</v>
      </c>
      <c r="DX28" s="4">
        <f t="shared" si="61"/>
        <v>43.534172522586772</v>
      </c>
      <c r="DY28" s="4">
        <f t="shared" si="61"/>
        <v>45.015426013279999</v>
      </c>
      <c r="DZ28" s="4">
        <f t="shared" si="61"/>
        <v>47.493245524983081</v>
      </c>
      <c r="EA28" s="4">
        <f t="shared" si="61"/>
        <v>50.019805313591633</v>
      </c>
      <c r="EB28" s="4">
        <f t="shared" ref="EB28:FG28" si="62">IF(EA28+EB17-EB25-EB35&gt;0, EA28+EB17-EB25-EB35, 0)</f>
        <v>51.993878915287098</v>
      </c>
      <c r="EC28" s="4">
        <f t="shared" si="62"/>
        <v>53.700148553634726</v>
      </c>
      <c r="ED28" s="4">
        <f t="shared" si="62"/>
        <v>55.828006391975897</v>
      </c>
      <c r="EE28" s="4">
        <f t="shared" si="62"/>
        <v>54.962836216730068</v>
      </c>
      <c r="EF28" s="4">
        <f t="shared" si="62"/>
        <v>48.398919430100257</v>
      </c>
      <c r="EG28" s="4">
        <f t="shared" si="62"/>
        <v>50.292362984787758</v>
      </c>
      <c r="EH28" s="4">
        <f t="shared" si="62"/>
        <v>51.927896743523412</v>
      </c>
      <c r="EI28" s="4">
        <f t="shared" si="62"/>
        <v>53.181080505160963</v>
      </c>
      <c r="EJ28" s="4">
        <f t="shared" si="62"/>
        <v>52.088083460961684</v>
      </c>
      <c r="EK28" s="4">
        <f t="shared" si="62"/>
        <v>53.002582347458365</v>
      </c>
      <c r="EL28" s="4">
        <f t="shared" si="62"/>
        <v>53.889426391052112</v>
      </c>
      <c r="EM28" s="4">
        <f t="shared" si="62"/>
        <v>54.62469924026108</v>
      </c>
      <c r="EN28" s="4">
        <f t="shared" si="62"/>
        <v>55.389538638004851</v>
      </c>
      <c r="EO28" s="4">
        <f t="shared" si="62"/>
        <v>56.0890425127836</v>
      </c>
      <c r="EP28" s="4">
        <f t="shared" si="62"/>
        <v>56.572329656490872</v>
      </c>
      <c r="EQ28" s="4">
        <f t="shared" si="62"/>
        <v>55.923833398232055</v>
      </c>
      <c r="ER28" s="4">
        <f t="shared" si="62"/>
        <v>56.776304296860289</v>
      </c>
      <c r="ES28" s="4">
        <f t="shared" si="62"/>
        <v>57.286802236446931</v>
      </c>
      <c r="ET28" s="4">
        <f t="shared" si="62"/>
        <v>57.849066166290832</v>
      </c>
      <c r="EU28" s="4">
        <f t="shared" si="62"/>
        <v>58.530306343445375</v>
      </c>
      <c r="EV28" s="4">
        <f t="shared" si="62"/>
        <v>59.119763545403075</v>
      </c>
      <c r="EW28" s="4">
        <f t="shared" si="62"/>
        <v>58.36722491801698</v>
      </c>
      <c r="EX28" s="4">
        <f t="shared" si="62"/>
        <v>59.018130169519971</v>
      </c>
      <c r="EY28" s="4">
        <f t="shared" si="62"/>
        <v>59.364280579695297</v>
      </c>
      <c r="EZ28" s="4">
        <f t="shared" si="62"/>
        <v>59.78702339948137</v>
      </c>
      <c r="FA28" s="4">
        <f t="shared" si="62"/>
        <v>59.836762182125639</v>
      </c>
      <c r="FB28" s="4">
        <f t="shared" si="62"/>
        <v>60.234247748264863</v>
      </c>
      <c r="FC28" s="4">
        <f t="shared" si="62"/>
        <v>60.572793917069035</v>
      </c>
      <c r="FD28" s="4">
        <f t="shared" si="62"/>
        <v>60.811105255493715</v>
      </c>
      <c r="FE28" s="4">
        <f t="shared" si="62"/>
        <v>59.578761695036484</v>
      </c>
      <c r="FF28" s="4">
        <f t="shared" si="62"/>
        <v>59.922913144239978</v>
      </c>
      <c r="FG28" s="4">
        <f t="shared" si="62"/>
        <v>59.433469615587782</v>
      </c>
      <c r="FH28" s="4">
        <f t="shared" ref="FH28:FS28" si="63">IF(FG28+FH17-FH25-FH35&gt;0, FG28+FH17-FH25-FH35, 0)</f>
        <v>59.917196534285139</v>
      </c>
      <c r="FI28" s="4">
        <f t="shared" si="63"/>
        <v>60.370830534109665</v>
      </c>
      <c r="FJ28" s="4">
        <f t="shared" si="63"/>
        <v>60.770997057566241</v>
      </c>
      <c r="FK28" s="4">
        <f t="shared" si="63"/>
        <v>61.001819167742326</v>
      </c>
      <c r="FL28" s="4">
        <f t="shared" si="63"/>
        <v>61.352184436926436</v>
      </c>
      <c r="FM28" s="4">
        <f t="shared" si="63"/>
        <v>61.729859386095598</v>
      </c>
      <c r="FN28" s="4">
        <f t="shared" si="63"/>
        <v>62.144684253344131</v>
      </c>
      <c r="FO28" s="4">
        <f t="shared" si="63"/>
        <v>62.178934964993786</v>
      </c>
      <c r="FP28" s="4">
        <f t="shared" si="63"/>
        <v>62.244777572611163</v>
      </c>
      <c r="FQ28" s="4">
        <f t="shared" si="63"/>
        <v>62.373754749158216</v>
      </c>
      <c r="FR28" s="4">
        <f t="shared" si="63"/>
        <v>62.682181141236619</v>
      </c>
      <c r="FS28" s="4">
        <f t="shared" si="63"/>
        <v>63.185456004537379</v>
      </c>
    </row>
    <row r="29" spans="1:256" x14ac:dyDescent="0.25">
      <c r="A29" t="s">
        <v>97</v>
      </c>
      <c r="B29" s="10" t="s">
        <v>8</v>
      </c>
      <c r="C29" s="4" t="str">
        <f t="shared" ref="C29:AH29" si="64">IF(ISNUMBER(C46),C51+C52+C53+C54,"")</f>
        <v/>
      </c>
      <c r="D29" s="4" t="str">
        <f t="shared" si="64"/>
        <v/>
      </c>
      <c r="E29" s="4" t="str">
        <f t="shared" si="64"/>
        <v/>
      </c>
      <c r="F29" s="4" t="str">
        <f t="shared" si="64"/>
        <v/>
      </c>
      <c r="G29" s="4" t="str">
        <f t="shared" si="64"/>
        <v/>
      </c>
      <c r="H29" s="4" t="str">
        <f t="shared" si="64"/>
        <v/>
      </c>
      <c r="I29" s="4" t="str">
        <f t="shared" si="64"/>
        <v/>
      </c>
      <c r="J29" s="4" t="str">
        <f t="shared" si="64"/>
        <v/>
      </c>
      <c r="K29" s="4" t="str">
        <f t="shared" si="64"/>
        <v/>
      </c>
      <c r="L29" s="4" t="str">
        <f t="shared" si="64"/>
        <v/>
      </c>
      <c r="M29" s="4" t="str">
        <f t="shared" si="64"/>
        <v/>
      </c>
      <c r="N29" s="4" t="str">
        <f t="shared" si="64"/>
        <v/>
      </c>
      <c r="O29" s="4" t="str">
        <f t="shared" si="64"/>
        <v/>
      </c>
      <c r="P29" s="4" t="str">
        <f t="shared" si="64"/>
        <v/>
      </c>
      <c r="Q29" s="4" t="str">
        <f t="shared" si="64"/>
        <v/>
      </c>
      <c r="R29" s="4" t="str">
        <f t="shared" si="64"/>
        <v/>
      </c>
      <c r="S29" s="4" t="str">
        <f t="shared" si="64"/>
        <v/>
      </c>
      <c r="T29" s="4" t="str">
        <f t="shared" si="64"/>
        <v/>
      </c>
      <c r="U29" s="4" t="str">
        <f t="shared" si="64"/>
        <v/>
      </c>
      <c r="V29" s="4" t="str">
        <f t="shared" si="64"/>
        <v/>
      </c>
      <c r="W29" s="4" t="str">
        <f t="shared" si="64"/>
        <v/>
      </c>
      <c r="X29" s="4" t="str">
        <f t="shared" si="64"/>
        <v/>
      </c>
      <c r="Y29" s="4" t="str">
        <f t="shared" si="64"/>
        <v/>
      </c>
      <c r="Z29" s="4" t="str">
        <f t="shared" si="64"/>
        <v/>
      </c>
      <c r="AA29" s="4">
        <f t="shared" si="64"/>
        <v>74.436782698619169</v>
      </c>
      <c r="AB29" s="4" t="str">
        <f t="shared" si="64"/>
        <v/>
      </c>
      <c r="AC29" s="4" t="str">
        <f t="shared" si="64"/>
        <v/>
      </c>
      <c r="AD29" s="4" t="str">
        <f t="shared" si="64"/>
        <v/>
      </c>
      <c r="AE29" s="4">
        <f t="shared" si="64"/>
        <v>61.010440436490626</v>
      </c>
      <c r="AF29" s="4" t="str">
        <f t="shared" si="64"/>
        <v/>
      </c>
      <c r="AG29" s="4">
        <f t="shared" si="64"/>
        <v>68.964593587072443</v>
      </c>
      <c r="AH29" s="4" t="str">
        <f t="shared" si="64"/>
        <v/>
      </c>
      <c r="AI29" s="4">
        <f t="shared" ref="AI29:BN29" si="65">IF(ISNUMBER(AI46),AI51+AI52+AI53+AI54,"")</f>
        <v>33.211546869226147</v>
      </c>
      <c r="AJ29" s="4" t="str">
        <f t="shared" si="65"/>
        <v/>
      </c>
      <c r="AK29" s="4" t="str">
        <f t="shared" si="65"/>
        <v/>
      </c>
      <c r="AL29" s="4" t="str">
        <f t="shared" si="65"/>
        <v/>
      </c>
      <c r="AM29" s="4" t="str">
        <f t="shared" si="65"/>
        <v/>
      </c>
      <c r="AN29" s="4">
        <f t="shared" si="65"/>
        <v>57.974647736421382</v>
      </c>
      <c r="AO29" s="4" t="str">
        <f t="shared" si="65"/>
        <v/>
      </c>
      <c r="AP29" s="4">
        <f t="shared" si="65"/>
        <v>36.700876575197782</v>
      </c>
      <c r="AQ29" s="4" t="str">
        <f t="shared" si="65"/>
        <v/>
      </c>
      <c r="AR29" s="4" t="str">
        <f t="shared" si="65"/>
        <v/>
      </c>
      <c r="AS29" s="4" t="str">
        <f t="shared" si="65"/>
        <v/>
      </c>
      <c r="AT29" s="4">
        <f t="shared" si="65"/>
        <v>66.172143832222119</v>
      </c>
      <c r="AU29" s="4" t="str">
        <f t="shared" si="65"/>
        <v/>
      </c>
      <c r="AV29" s="4">
        <f t="shared" si="65"/>
        <v>36.784153845784132</v>
      </c>
      <c r="AW29" s="4" t="str">
        <f t="shared" si="65"/>
        <v/>
      </c>
      <c r="AX29" s="4" t="str">
        <f t="shared" si="65"/>
        <v/>
      </c>
      <c r="AY29" s="4">
        <f t="shared" si="65"/>
        <v>67.12803515059538</v>
      </c>
      <c r="AZ29" s="4" t="str">
        <f t="shared" si="65"/>
        <v/>
      </c>
      <c r="BA29" s="4">
        <f t="shared" si="65"/>
        <v>39.66999623600509</v>
      </c>
      <c r="BB29" s="4" t="str">
        <f t="shared" si="65"/>
        <v/>
      </c>
      <c r="BC29" s="4">
        <f t="shared" si="65"/>
        <v>76.948575919367173</v>
      </c>
      <c r="BD29" s="4" t="str">
        <f t="shared" si="65"/>
        <v/>
      </c>
      <c r="BE29" s="4" t="str">
        <f t="shared" si="65"/>
        <v/>
      </c>
      <c r="BF29" s="4" t="str">
        <f t="shared" si="65"/>
        <v/>
      </c>
      <c r="BG29" s="4" t="str">
        <f t="shared" si="65"/>
        <v/>
      </c>
      <c r="BH29" s="4">
        <f t="shared" si="65"/>
        <v>66.299686060351803</v>
      </c>
      <c r="BI29" s="4" t="str">
        <f t="shared" si="65"/>
        <v/>
      </c>
      <c r="BJ29" s="4">
        <f t="shared" si="65"/>
        <v>42.866949182890053</v>
      </c>
      <c r="BK29" s="4" t="str">
        <f t="shared" si="65"/>
        <v/>
      </c>
      <c r="BL29" s="4" t="str">
        <f t="shared" si="65"/>
        <v/>
      </c>
      <c r="BM29" s="4">
        <f t="shared" si="65"/>
        <v>43.452077122021421</v>
      </c>
      <c r="BN29" s="4">
        <f t="shared" si="65"/>
        <v>56.1667830951735</v>
      </c>
      <c r="BO29" s="4" t="str">
        <f t="shared" ref="BO29:CT29" si="66">IF(ISNUMBER(BO46),BO51+BO52+BO53+BO54,"")</f>
        <v/>
      </c>
      <c r="BP29" s="4">
        <f t="shared" si="66"/>
        <v>20.847528255285447</v>
      </c>
      <c r="BQ29" s="4">
        <f t="shared" si="66"/>
        <v>39.453674271572552</v>
      </c>
      <c r="BR29" s="4" t="str">
        <f t="shared" si="66"/>
        <v/>
      </c>
      <c r="BS29" s="4" t="str">
        <f t="shared" si="66"/>
        <v/>
      </c>
      <c r="BT29" s="4" t="str">
        <f t="shared" si="66"/>
        <v/>
      </c>
      <c r="BU29" s="4" t="str">
        <f t="shared" si="66"/>
        <v/>
      </c>
      <c r="BV29" s="4">
        <f t="shared" si="66"/>
        <v>60.514401172751391</v>
      </c>
      <c r="BW29" s="4" t="str">
        <f t="shared" si="66"/>
        <v/>
      </c>
      <c r="BX29" s="4">
        <f t="shared" si="66"/>
        <v>17.686586045077384</v>
      </c>
      <c r="BY29" s="4" t="str">
        <f t="shared" si="66"/>
        <v/>
      </c>
      <c r="BZ29" s="4" t="str">
        <f t="shared" si="66"/>
        <v/>
      </c>
      <c r="CA29" s="4">
        <f t="shared" si="66"/>
        <v>42.569287537703772</v>
      </c>
      <c r="CB29" s="4" t="str">
        <f t="shared" si="66"/>
        <v/>
      </c>
      <c r="CC29" s="4">
        <f t="shared" si="66"/>
        <v>8.7669415937060275</v>
      </c>
      <c r="CD29" s="4" t="str">
        <f t="shared" si="66"/>
        <v/>
      </c>
      <c r="CE29" s="4">
        <f t="shared" si="66"/>
        <v>22.808578575516599</v>
      </c>
      <c r="CF29" s="4" t="str">
        <f t="shared" si="66"/>
        <v/>
      </c>
      <c r="CG29" s="4" t="str">
        <f t="shared" si="66"/>
        <v/>
      </c>
      <c r="CH29" s="4" t="str">
        <f t="shared" si="66"/>
        <v/>
      </c>
      <c r="CI29" s="4" t="str">
        <f t="shared" si="66"/>
        <v/>
      </c>
      <c r="CJ29" s="4">
        <f t="shared" si="66"/>
        <v>14.812213106144998</v>
      </c>
      <c r="CK29" s="4" t="str">
        <f t="shared" si="66"/>
        <v/>
      </c>
      <c r="CL29" s="4">
        <f t="shared" si="66"/>
        <v>2.7052706465028722</v>
      </c>
      <c r="CM29" s="4" t="str">
        <f t="shared" si="66"/>
        <v/>
      </c>
      <c r="CN29" s="4" t="str">
        <f t="shared" si="66"/>
        <v/>
      </c>
      <c r="CO29" s="4">
        <f t="shared" si="66"/>
        <v>38.594380452523311</v>
      </c>
      <c r="CP29" s="4" t="str">
        <f t="shared" si="66"/>
        <v/>
      </c>
      <c r="CQ29" s="4">
        <f t="shared" si="66"/>
        <v>0.37169810625974975</v>
      </c>
      <c r="CR29" s="4" t="str">
        <f t="shared" si="66"/>
        <v/>
      </c>
      <c r="CS29" s="4">
        <f t="shared" si="66"/>
        <v>21.115158700324645</v>
      </c>
      <c r="CT29" s="4" t="str">
        <f t="shared" si="66"/>
        <v/>
      </c>
      <c r="CU29" s="4" t="str">
        <f t="shared" ref="CU29:DZ29" si="67">IF(ISNUMBER(CU46),CU51+CU52+CU53+CU54,"")</f>
        <v/>
      </c>
      <c r="CV29" s="4" t="str">
        <f t="shared" si="67"/>
        <v/>
      </c>
      <c r="CW29" s="4" t="str">
        <f t="shared" si="67"/>
        <v/>
      </c>
      <c r="CX29" s="4">
        <f t="shared" si="67"/>
        <v>67.306345328074428</v>
      </c>
      <c r="CY29" s="4" t="str">
        <f t="shared" si="67"/>
        <v/>
      </c>
      <c r="CZ29" s="4">
        <f t="shared" si="67"/>
        <v>39.675468494667456</v>
      </c>
      <c r="DA29" s="4" t="str">
        <f t="shared" si="67"/>
        <v/>
      </c>
      <c r="DB29" s="4" t="str">
        <f t="shared" si="67"/>
        <v/>
      </c>
      <c r="DC29" s="4">
        <f t="shared" si="67"/>
        <v>67.39100447327948</v>
      </c>
      <c r="DD29" s="4" t="str">
        <f t="shared" si="67"/>
        <v/>
      </c>
      <c r="DE29" s="4">
        <f t="shared" si="67"/>
        <v>46.373231101320343</v>
      </c>
      <c r="DF29" s="4" t="str">
        <f t="shared" si="67"/>
        <v/>
      </c>
      <c r="DG29" s="4">
        <f t="shared" si="67"/>
        <v>65.963586466671515</v>
      </c>
      <c r="DH29" s="4" t="str">
        <f t="shared" si="67"/>
        <v/>
      </c>
      <c r="DI29" s="4" t="str">
        <f t="shared" si="67"/>
        <v/>
      </c>
      <c r="DJ29" s="4" t="str">
        <f t="shared" si="67"/>
        <v/>
      </c>
      <c r="DK29" s="4" t="str">
        <f t="shared" si="67"/>
        <v/>
      </c>
      <c r="DL29" s="4" t="str">
        <f t="shared" si="67"/>
        <v/>
      </c>
      <c r="DM29" s="4">
        <f t="shared" si="67"/>
        <v>86.773567458994421</v>
      </c>
      <c r="DN29" s="4" t="str">
        <f t="shared" si="67"/>
        <v/>
      </c>
      <c r="DO29" s="4">
        <f t="shared" si="67"/>
        <v>72.194109240335337</v>
      </c>
      <c r="DP29" s="4" t="str">
        <f t="shared" si="67"/>
        <v/>
      </c>
      <c r="DQ29" s="4" t="str">
        <f t="shared" si="67"/>
        <v/>
      </c>
      <c r="DR29" s="4" t="str">
        <f t="shared" si="67"/>
        <v/>
      </c>
      <c r="DS29" s="4" t="str">
        <f t="shared" si="67"/>
        <v/>
      </c>
      <c r="DT29" s="4" t="str">
        <f t="shared" si="67"/>
        <v/>
      </c>
      <c r="DU29" s="4" t="str">
        <f t="shared" si="67"/>
        <v/>
      </c>
      <c r="DV29" s="4" t="str">
        <f t="shared" si="67"/>
        <v/>
      </c>
      <c r="DW29" s="4" t="str">
        <f t="shared" si="67"/>
        <v/>
      </c>
      <c r="DX29" s="4" t="str">
        <f t="shared" si="67"/>
        <v/>
      </c>
      <c r="DY29" s="4" t="str">
        <f t="shared" si="67"/>
        <v/>
      </c>
      <c r="DZ29" s="4">
        <f t="shared" si="67"/>
        <v>29.600880857513324</v>
      </c>
      <c r="EA29" s="4" t="str">
        <f t="shared" ref="EA29:FF29" si="68">IF(ISNUMBER(EA46),EA51+EA52+EA53+EA54,"")</f>
        <v/>
      </c>
      <c r="EB29" s="4" t="str">
        <f t="shared" si="68"/>
        <v/>
      </c>
      <c r="EC29" s="4" t="str">
        <f t="shared" si="68"/>
        <v/>
      </c>
      <c r="ED29" s="4" t="str">
        <f t="shared" si="68"/>
        <v/>
      </c>
      <c r="EE29" s="4" t="str">
        <f t="shared" si="68"/>
        <v/>
      </c>
      <c r="EF29" s="4" t="str">
        <f t="shared" si="68"/>
        <v/>
      </c>
      <c r="EG29" s="4" t="str">
        <f t="shared" si="68"/>
        <v/>
      </c>
      <c r="EH29" s="4">
        <f t="shared" si="68"/>
        <v>12.4885750476483</v>
      </c>
      <c r="EI29" s="4" t="str">
        <f t="shared" si="68"/>
        <v/>
      </c>
      <c r="EJ29" s="4" t="str">
        <f t="shared" si="68"/>
        <v/>
      </c>
      <c r="EK29" s="4" t="str">
        <f t="shared" si="68"/>
        <v/>
      </c>
      <c r="EL29" s="4" t="str">
        <f t="shared" si="68"/>
        <v/>
      </c>
      <c r="EM29" s="4" t="str">
        <f t="shared" si="68"/>
        <v/>
      </c>
      <c r="EN29" s="4" t="str">
        <f t="shared" si="68"/>
        <v/>
      </c>
      <c r="EO29" s="4" t="str">
        <f t="shared" si="68"/>
        <v/>
      </c>
      <c r="EP29" s="4" t="str">
        <f t="shared" si="68"/>
        <v/>
      </c>
      <c r="EQ29" s="4" t="str">
        <f t="shared" si="68"/>
        <v/>
      </c>
      <c r="ER29" s="4" t="str">
        <f t="shared" si="68"/>
        <v/>
      </c>
      <c r="ES29" s="4" t="str">
        <f t="shared" si="68"/>
        <v/>
      </c>
      <c r="ET29" s="4" t="str">
        <f t="shared" si="68"/>
        <v/>
      </c>
      <c r="EU29" s="4" t="str">
        <f t="shared" si="68"/>
        <v/>
      </c>
      <c r="EV29" s="4" t="str">
        <f t="shared" si="68"/>
        <v/>
      </c>
      <c r="EW29" s="4" t="str">
        <f t="shared" si="68"/>
        <v/>
      </c>
      <c r="EX29" s="4" t="str">
        <f t="shared" si="68"/>
        <v/>
      </c>
      <c r="EY29" s="4" t="str">
        <f t="shared" si="68"/>
        <v/>
      </c>
      <c r="EZ29" s="4" t="str">
        <f t="shared" si="68"/>
        <v/>
      </c>
      <c r="FA29" s="4" t="str">
        <f t="shared" si="68"/>
        <v/>
      </c>
      <c r="FB29" s="4" t="str">
        <f t="shared" si="68"/>
        <v/>
      </c>
      <c r="FC29" s="4" t="str">
        <f t="shared" si="68"/>
        <v/>
      </c>
      <c r="FD29" s="4" t="str">
        <f t="shared" si="68"/>
        <v/>
      </c>
      <c r="FE29" s="4" t="str">
        <f t="shared" si="68"/>
        <v/>
      </c>
      <c r="FF29" s="4" t="str">
        <f t="shared" si="68"/>
        <v/>
      </c>
      <c r="FG29" s="4" t="str">
        <f t="shared" ref="FG29:FS29" si="69">IF(ISNUMBER(FG46),FG51+FG52+FG53+FG54,"")</f>
        <v/>
      </c>
      <c r="FH29" s="4">
        <f t="shared" si="69"/>
        <v>19.44048757253104</v>
      </c>
      <c r="FI29" s="4" t="str">
        <f t="shared" si="69"/>
        <v/>
      </c>
      <c r="FJ29" s="4" t="str">
        <f t="shared" si="69"/>
        <v/>
      </c>
      <c r="FK29" s="4" t="str">
        <f t="shared" si="69"/>
        <v/>
      </c>
      <c r="FL29" s="4" t="str">
        <f t="shared" si="69"/>
        <v/>
      </c>
      <c r="FM29" s="4" t="str">
        <f t="shared" si="69"/>
        <v/>
      </c>
      <c r="FN29" s="4" t="str">
        <f t="shared" si="69"/>
        <v/>
      </c>
      <c r="FO29" s="4" t="str">
        <f t="shared" si="69"/>
        <v/>
      </c>
      <c r="FP29" s="4" t="str">
        <f t="shared" si="69"/>
        <v/>
      </c>
      <c r="FQ29" s="4" t="str">
        <f t="shared" si="69"/>
        <v/>
      </c>
      <c r="FR29" s="4" t="str">
        <f t="shared" si="69"/>
        <v/>
      </c>
      <c r="FS29" s="4" t="str">
        <f t="shared" si="69"/>
        <v/>
      </c>
    </row>
    <row r="30" spans="1:256" x14ac:dyDescent="0.25">
      <c r="A30" t="s">
        <v>77</v>
      </c>
      <c r="B30" s="10" t="s">
        <v>8</v>
      </c>
      <c r="C30" s="54">
        <f>'Raw Data'!F228</f>
        <v>6</v>
      </c>
      <c r="D30" s="4">
        <f t="shared" ref="D30:AI30" si="70">IF(D6=$B77,D28,(IF(C30+D17-D25-D35&gt;0,C30+D17-D25-D35+(D6-C6)*(IF(D6&lt;=150,D59/150,D59/300)),0)))</f>
        <v>7.009509581533937</v>
      </c>
      <c r="E30" s="4">
        <f t="shared" si="70"/>
        <v>7.7489439535320326</v>
      </c>
      <c r="F30" s="4">
        <f t="shared" si="70"/>
        <v>8.3733742460694032</v>
      </c>
      <c r="G30" s="4">
        <f t="shared" si="70"/>
        <v>8.9235484398914942</v>
      </c>
      <c r="H30" s="4">
        <f t="shared" si="70"/>
        <v>9.3162109843117076</v>
      </c>
      <c r="I30" s="4">
        <f t="shared" si="70"/>
        <v>9.568125006242699</v>
      </c>
      <c r="J30" s="4">
        <f t="shared" si="70"/>
        <v>8.944182350974657</v>
      </c>
      <c r="K30" s="4">
        <f t="shared" si="70"/>
        <v>9.4101107120637018</v>
      </c>
      <c r="L30" s="4">
        <f t="shared" si="70"/>
        <v>9.6857519561966079</v>
      </c>
      <c r="M30" s="4">
        <f t="shared" si="70"/>
        <v>9.9994820543460392</v>
      </c>
      <c r="N30" s="4">
        <f t="shared" si="70"/>
        <v>10.649388005914956</v>
      </c>
      <c r="O30" s="4">
        <f t="shared" si="70"/>
        <v>11.322413227568825</v>
      </c>
      <c r="P30" s="4">
        <f t="shared" si="70"/>
        <v>12.144630843395507</v>
      </c>
      <c r="Q30" s="4">
        <f t="shared" si="70"/>
        <v>13.082300671468021</v>
      </c>
      <c r="R30" s="4">
        <f t="shared" si="70"/>
        <v>13.375550138329118</v>
      </c>
      <c r="S30" s="4">
        <f t="shared" si="70"/>
        <v>12.162916671742424</v>
      </c>
      <c r="T30" s="4">
        <f t="shared" si="70"/>
        <v>13.701095498606335</v>
      </c>
      <c r="U30" s="4">
        <f t="shared" si="70"/>
        <v>15.426428028388608</v>
      </c>
      <c r="V30" s="4">
        <f t="shared" si="70"/>
        <v>16.665377607673552</v>
      </c>
      <c r="W30" s="4">
        <f t="shared" si="70"/>
        <v>17.838462479234458</v>
      </c>
      <c r="X30" s="4">
        <f t="shared" si="70"/>
        <v>19.255676072106894</v>
      </c>
      <c r="Y30" s="4">
        <f t="shared" si="70"/>
        <v>18.699318539561634</v>
      </c>
      <c r="Z30" s="4">
        <f t="shared" si="70"/>
        <v>19.294533143836393</v>
      </c>
      <c r="AA30" s="4">
        <f t="shared" si="70"/>
        <v>20.506429255312327</v>
      </c>
      <c r="AB30" s="4">
        <f t="shared" si="70"/>
        <v>4.318894830651832</v>
      </c>
      <c r="AC30" s="4">
        <f t="shared" si="70"/>
        <v>6.4468181735860828</v>
      </c>
      <c r="AD30" s="4">
        <f t="shared" si="70"/>
        <v>8.491071946999682</v>
      </c>
      <c r="AE30" s="4">
        <f t="shared" si="70"/>
        <v>10.566303557774676</v>
      </c>
      <c r="AF30" s="4">
        <f t="shared" si="70"/>
        <v>13.567976290828241</v>
      </c>
      <c r="AG30" s="4">
        <f t="shared" si="70"/>
        <v>16.562174876621619</v>
      </c>
      <c r="AH30" s="4">
        <f t="shared" si="70"/>
        <v>1.8623051800071693</v>
      </c>
      <c r="AI30" s="4">
        <f t="shared" si="70"/>
        <v>4.8904160470902429</v>
      </c>
      <c r="AJ30" s="4">
        <f t="shared" ref="AJ30:BO30" si="71">IF(AJ6=$B77,AJ28,(IF(AI30+AJ17-AJ25-AJ35&gt;0,AI30+AJ17-AJ25-AJ35+(AJ6-AI6)*(IF(AJ6&lt;=150,AJ59/150,AJ59/300)),0)))</f>
        <v>7.2951343865751728</v>
      </c>
      <c r="AK30" s="4">
        <f t="shared" si="71"/>
        <v>9.4403742269560205</v>
      </c>
      <c r="AL30" s="4">
        <f t="shared" si="71"/>
        <v>11.603787214552561</v>
      </c>
      <c r="AM30" s="4">
        <f t="shared" si="71"/>
        <v>14.141857113706271</v>
      </c>
      <c r="AN30" s="4">
        <f t="shared" si="71"/>
        <v>17.744297586206937</v>
      </c>
      <c r="AO30" s="4">
        <f t="shared" si="71"/>
        <v>3.478435289307658</v>
      </c>
      <c r="AP30" s="4">
        <f t="shared" si="71"/>
        <v>6.3093540242557822</v>
      </c>
      <c r="AQ30" s="4">
        <f t="shared" si="71"/>
        <v>9.3809287130485757</v>
      </c>
      <c r="AR30" s="4">
        <f t="shared" si="71"/>
        <v>12.807379607725077</v>
      </c>
      <c r="AS30" s="4">
        <f t="shared" si="71"/>
        <v>16.581687823912574</v>
      </c>
      <c r="AT30" s="4">
        <f t="shared" si="71"/>
        <v>20.322664545795959</v>
      </c>
      <c r="AU30" s="4">
        <f t="shared" si="71"/>
        <v>10.83987077753121</v>
      </c>
      <c r="AV30" s="4">
        <f t="shared" si="71"/>
        <v>16.813348116450015</v>
      </c>
      <c r="AW30" s="4">
        <f t="shared" si="71"/>
        <v>22.140938840452499</v>
      </c>
      <c r="AX30" s="4">
        <f t="shared" si="71"/>
        <v>26.862189611289924</v>
      </c>
      <c r="AY30" s="4">
        <f t="shared" si="71"/>
        <v>31.820490004914589</v>
      </c>
      <c r="AZ30" s="4">
        <f t="shared" si="71"/>
        <v>22.547557799088391</v>
      </c>
      <c r="BA30" s="4">
        <f t="shared" si="71"/>
        <v>28.231984110224754</v>
      </c>
      <c r="BB30" s="4">
        <f t="shared" si="71"/>
        <v>34.143555229303509</v>
      </c>
      <c r="BC30" s="4">
        <f t="shared" si="71"/>
        <v>40.80418565544489</v>
      </c>
      <c r="BD30" s="4">
        <f t="shared" si="71"/>
        <v>22.96192544037655</v>
      </c>
      <c r="BE30" s="4">
        <f t="shared" si="71"/>
        <v>29.138911491104274</v>
      </c>
      <c r="BF30" s="4">
        <f t="shared" si="71"/>
        <v>35.17546408168581</v>
      </c>
      <c r="BG30" s="4">
        <f t="shared" si="71"/>
        <v>42.570293723119129</v>
      </c>
      <c r="BH30" s="4">
        <f t="shared" si="71"/>
        <v>50.544127782293742</v>
      </c>
      <c r="BI30" s="4">
        <f t="shared" si="71"/>
        <v>27.173108870354682</v>
      </c>
      <c r="BJ30" s="4">
        <f t="shared" si="71"/>
        <v>38.791345442008129</v>
      </c>
      <c r="BK30" s="4">
        <f t="shared" si="71"/>
        <v>46.406231177785109</v>
      </c>
      <c r="BL30" s="4">
        <f t="shared" si="71"/>
        <v>46.786790324642929</v>
      </c>
      <c r="BM30" s="4">
        <f t="shared" si="71"/>
        <v>46.379219373927938</v>
      </c>
      <c r="BN30" s="4">
        <f t="shared" si="71"/>
        <v>53.012401271265929</v>
      </c>
      <c r="BO30" s="4">
        <f t="shared" si="71"/>
        <v>36.792554003374413</v>
      </c>
      <c r="BP30" s="4">
        <f t="shared" ref="BP30:CU30" si="72">IF(BP6=$B77,BP28,(IF(BO30+BP17-BP25-BP35&gt;0,BO30+BP17-BP25-BP35+(BP6-BO6)*(IF(BP6&lt;=150,BP59/150,BP59/300)),0)))</f>
        <v>46.757144952043404</v>
      </c>
      <c r="BQ30" s="4">
        <f t="shared" si="72"/>
        <v>51.684015171138832</v>
      </c>
      <c r="BR30" s="4">
        <f t="shared" si="72"/>
        <v>41.658413610259906</v>
      </c>
      <c r="BS30" s="4">
        <f t="shared" si="72"/>
        <v>48.515818737395698</v>
      </c>
      <c r="BT30" s="4">
        <f t="shared" si="72"/>
        <v>54.172965896300511</v>
      </c>
      <c r="BU30" s="4">
        <f t="shared" si="72"/>
        <v>61.474450060820558</v>
      </c>
      <c r="BV30" s="4">
        <f t="shared" si="72"/>
        <v>67.922012755924442</v>
      </c>
      <c r="BW30" s="4">
        <f t="shared" si="72"/>
        <v>40.738766681978127</v>
      </c>
      <c r="BX30" s="4">
        <f t="shared" si="72"/>
        <v>44.460530692689581</v>
      </c>
      <c r="BY30" s="4">
        <f t="shared" si="72"/>
        <v>51.35540627566666</v>
      </c>
      <c r="BZ30" s="4">
        <f t="shared" si="72"/>
        <v>55.959011259278505</v>
      </c>
      <c r="CA30" s="4">
        <f t="shared" si="72"/>
        <v>58.820702790741912</v>
      </c>
      <c r="CB30" s="4">
        <f t="shared" si="72"/>
        <v>24.984277245968126</v>
      </c>
      <c r="CC30" s="4">
        <f t="shared" si="72"/>
        <v>31.20977272030262</v>
      </c>
      <c r="CD30" s="4">
        <f t="shared" si="72"/>
        <v>38.111767901668372</v>
      </c>
      <c r="CE30" s="4">
        <f t="shared" si="72"/>
        <v>43.712589071803656</v>
      </c>
      <c r="CF30" s="4">
        <f t="shared" si="72"/>
        <v>25.141502720308388</v>
      </c>
      <c r="CG30" s="4">
        <f t="shared" si="72"/>
        <v>12.763536728356486</v>
      </c>
      <c r="CH30" s="4">
        <f t="shared" si="72"/>
        <v>18.260429065483951</v>
      </c>
      <c r="CI30" s="4">
        <f t="shared" si="72"/>
        <v>24.516611258568446</v>
      </c>
      <c r="CJ30" s="4">
        <f t="shared" si="72"/>
        <v>30.774862543449817</v>
      </c>
      <c r="CK30" s="4">
        <f t="shared" si="72"/>
        <v>14.809841617948839</v>
      </c>
      <c r="CL30" s="4">
        <f t="shared" si="72"/>
        <v>18.190629600217907</v>
      </c>
      <c r="CM30" s="4">
        <f t="shared" si="72"/>
        <v>56.597773982166508</v>
      </c>
      <c r="CN30" s="4">
        <f t="shared" si="72"/>
        <v>62.273603602527835</v>
      </c>
      <c r="CO30" s="4">
        <f t="shared" si="72"/>
        <v>66.651203602527829</v>
      </c>
      <c r="CP30" s="4">
        <f t="shared" si="72"/>
        <v>45.523253123260346</v>
      </c>
      <c r="CQ30" s="4">
        <f t="shared" si="72"/>
        <v>50.188853123260344</v>
      </c>
      <c r="CR30" s="4">
        <f t="shared" si="72"/>
        <v>55.113653123260342</v>
      </c>
      <c r="CS30" s="4">
        <f t="shared" si="72"/>
        <v>60.326453123260343</v>
      </c>
      <c r="CT30" s="4">
        <f t="shared" si="72"/>
        <v>66.028853123260348</v>
      </c>
      <c r="CU30" s="4">
        <f t="shared" si="72"/>
        <v>71.376112365220223</v>
      </c>
      <c r="CV30" s="4">
        <f t="shared" ref="CV30:EA30" si="73">IF(CV6=$B77,CV28,(IF(CU30+CV17-CV25-CV35&gt;0,CU30+CV17-CV25-CV35+(CV6-CU6)*(IF(CV6&lt;=150,CV59/150,CV59/300)),0)))</f>
        <v>75.998930360289918</v>
      </c>
      <c r="CW30" s="4">
        <f t="shared" si="73"/>
        <v>81.006498639962061</v>
      </c>
      <c r="CX30" s="4">
        <f t="shared" si="73"/>
        <v>85.419452433143903</v>
      </c>
      <c r="CY30" s="4">
        <f t="shared" si="73"/>
        <v>72.129103456763488</v>
      </c>
      <c r="CZ30" s="4">
        <f t="shared" si="73"/>
        <v>69.65723462929283</v>
      </c>
      <c r="DA30" s="4">
        <f t="shared" si="73"/>
        <v>74.356885984577346</v>
      </c>
      <c r="DB30" s="4">
        <f t="shared" si="73"/>
        <v>78.411328269564081</v>
      </c>
      <c r="DC30" s="4">
        <f t="shared" si="73"/>
        <v>82.201951471615516</v>
      </c>
      <c r="DD30" s="4">
        <f t="shared" si="73"/>
        <v>74.019580728165195</v>
      </c>
      <c r="DE30" s="4">
        <f t="shared" si="73"/>
        <v>78.799864042164074</v>
      </c>
      <c r="DF30" s="4">
        <f t="shared" si="73"/>
        <v>82.433346680287968</v>
      </c>
      <c r="DG30" s="4">
        <f t="shared" si="73"/>
        <v>86.983011959686777</v>
      </c>
      <c r="DH30" s="4">
        <f t="shared" si="73"/>
        <v>77.725542853890303</v>
      </c>
      <c r="DI30" s="4">
        <f t="shared" si="73"/>
        <v>81.850376751696515</v>
      </c>
      <c r="DJ30" s="4">
        <f t="shared" si="73"/>
        <v>85.30318983093278</v>
      </c>
      <c r="DK30" s="4">
        <f t="shared" si="73"/>
        <v>88.56892646436242</v>
      </c>
      <c r="DL30" s="4">
        <f t="shared" si="73"/>
        <v>91.244137708757421</v>
      </c>
      <c r="DM30" s="4">
        <f t="shared" si="73"/>
        <v>93.827749271080478</v>
      </c>
      <c r="DN30" s="4">
        <f t="shared" si="73"/>
        <v>86.403087908933685</v>
      </c>
      <c r="DO30" s="4">
        <f t="shared" si="73"/>
        <v>90.066198820381985</v>
      </c>
      <c r="DP30" s="4">
        <f t="shared" si="73"/>
        <v>92.655054565181786</v>
      </c>
      <c r="DQ30" s="4">
        <f t="shared" si="73"/>
        <v>95.363796522021246</v>
      </c>
      <c r="DR30" s="4">
        <f t="shared" si="73"/>
        <v>72.69332917363586</v>
      </c>
      <c r="DS30" s="4">
        <f t="shared" si="73"/>
        <v>70.282797707669488</v>
      </c>
      <c r="DT30" s="4">
        <f t="shared" si="73"/>
        <v>66.13841029153528</v>
      </c>
      <c r="DU30" s="4">
        <f t="shared" si="73"/>
        <v>59.391406602477794</v>
      </c>
      <c r="DV30" s="4">
        <f t="shared" si="73"/>
        <v>55.791696492205112</v>
      </c>
      <c r="DW30" s="4">
        <f t="shared" si="73"/>
        <v>53.890531989053081</v>
      </c>
      <c r="DX30" s="4">
        <f t="shared" si="73"/>
        <v>43.534172522586772</v>
      </c>
      <c r="DY30" s="4">
        <f t="shared" si="73"/>
        <v>45.015426013279999</v>
      </c>
      <c r="DZ30" s="4">
        <f t="shared" si="73"/>
        <v>47.493245524983081</v>
      </c>
      <c r="EA30" s="4">
        <f t="shared" si="73"/>
        <v>50.019805313591633</v>
      </c>
      <c r="EB30" s="4">
        <f t="shared" ref="EB30:FG30" si="74">IF(EB6=$B77,EB28,(IF(EA30+EB17-EB25-EB35&gt;0,EA30+EB17-EB25-EB35+(EB6-EA6)*(IF(EB6&lt;=150,EB59/150,EB59/300)),0)))</f>
        <v>51.993878915287098</v>
      </c>
      <c r="EC30" s="4">
        <f t="shared" si="74"/>
        <v>53.700148553634726</v>
      </c>
      <c r="ED30" s="4">
        <f t="shared" si="74"/>
        <v>55.828006391975897</v>
      </c>
      <c r="EE30" s="4">
        <f t="shared" si="74"/>
        <v>54.962836216730068</v>
      </c>
      <c r="EF30" s="4">
        <f t="shared" si="74"/>
        <v>48.398919430100257</v>
      </c>
      <c r="EG30" s="4">
        <f t="shared" si="74"/>
        <v>50.292362984787758</v>
      </c>
      <c r="EH30" s="4">
        <f t="shared" si="74"/>
        <v>51.927896743523412</v>
      </c>
      <c r="EI30" s="4">
        <f t="shared" si="74"/>
        <v>53.181080505160963</v>
      </c>
      <c r="EJ30" s="4">
        <f t="shared" si="74"/>
        <v>52.088083460961684</v>
      </c>
      <c r="EK30" s="4">
        <f t="shared" si="74"/>
        <v>53.002582347458365</v>
      </c>
      <c r="EL30" s="4">
        <f t="shared" si="74"/>
        <v>53.889426391052112</v>
      </c>
      <c r="EM30" s="4">
        <f t="shared" si="74"/>
        <v>54.62469924026108</v>
      </c>
      <c r="EN30" s="4">
        <f t="shared" si="74"/>
        <v>55.389538638004851</v>
      </c>
      <c r="EO30" s="4">
        <f t="shared" si="74"/>
        <v>56.0890425127836</v>
      </c>
      <c r="EP30" s="4">
        <f t="shared" si="74"/>
        <v>56.572329656490872</v>
      </c>
      <c r="EQ30" s="4">
        <f t="shared" si="74"/>
        <v>55.923833398232055</v>
      </c>
      <c r="ER30" s="4">
        <f t="shared" si="74"/>
        <v>56.776304296860289</v>
      </c>
      <c r="ES30" s="4">
        <f t="shared" si="74"/>
        <v>57.286802236446931</v>
      </c>
      <c r="ET30" s="4">
        <f t="shared" si="74"/>
        <v>57.849066166290832</v>
      </c>
      <c r="EU30" s="4">
        <f t="shared" si="74"/>
        <v>58.530306343445375</v>
      </c>
      <c r="EV30" s="4">
        <f t="shared" si="74"/>
        <v>59.119763545403075</v>
      </c>
      <c r="EW30" s="4">
        <f t="shared" si="74"/>
        <v>58.36722491801698</v>
      </c>
      <c r="EX30" s="4">
        <f t="shared" si="74"/>
        <v>59.018130169519971</v>
      </c>
      <c r="EY30" s="4">
        <f t="shared" si="74"/>
        <v>59.364280579695297</v>
      </c>
      <c r="EZ30" s="4">
        <f t="shared" si="74"/>
        <v>59.78702339948137</v>
      </c>
      <c r="FA30" s="4">
        <f t="shared" si="74"/>
        <v>59.836762182125639</v>
      </c>
      <c r="FB30" s="4">
        <f t="shared" si="74"/>
        <v>60.234247748264863</v>
      </c>
      <c r="FC30" s="4">
        <f t="shared" si="74"/>
        <v>60.572793917069035</v>
      </c>
      <c r="FD30" s="4">
        <f t="shared" si="74"/>
        <v>60.811105255493715</v>
      </c>
      <c r="FE30" s="4">
        <f t="shared" si="74"/>
        <v>59.578761695036484</v>
      </c>
      <c r="FF30" s="4">
        <f t="shared" si="74"/>
        <v>59.922913144239978</v>
      </c>
      <c r="FG30" s="4">
        <f t="shared" si="74"/>
        <v>59.433469615587782</v>
      </c>
      <c r="FH30" s="4">
        <f t="shared" ref="FH30:FS30" si="75">IF(FH6=$B77,FH28,(IF(FG30+FH17-FH25-FH35&gt;0,FG30+FH17-FH25-FH35+(FH6-FG6)*(IF(FH6&lt;=150,FH59/150,FH59/300)),0)))</f>
        <v>59.917196534285139</v>
      </c>
      <c r="FI30" s="4">
        <f t="shared" si="75"/>
        <v>60.370830534109665</v>
      </c>
      <c r="FJ30" s="4">
        <f t="shared" si="75"/>
        <v>60.770997057566241</v>
      </c>
      <c r="FK30" s="4">
        <f t="shared" si="75"/>
        <v>61.001819167742326</v>
      </c>
      <c r="FL30" s="4">
        <f t="shared" si="75"/>
        <v>61.352184436926436</v>
      </c>
      <c r="FM30" s="4">
        <f t="shared" si="75"/>
        <v>61.729859386095598</v>
      </c>
      <c r="FN30" s="4">
        <f t="shared" si="75"/>
        <v>62.144684253344131</v>
      </c>
      <c r="FO30" s="4">
        <f t="shared" si="75"/>
        <v>62.178934964993786</v>
      </c>
      <c r="FP30" s="4">
        <f t="shared" si="75"/>
        <v>62.244777572611163</v>
      </c>
      <c r="FQ30" s="4">
        <f t="shared" si="75"/>
        <v>62.373754749158216</v>
      </c>
      <c r="FR30" s="4">
        <f t="shared" si="75"/>
        <v>62.682181141236619</v>
      </c>
      <c r="FS30" s="4">
        <f t="shared" si="75"/>
        <v>63.185456004537379</v>
      </c>
    </row>
    <row r="31" spans="1:256" x14ac:dyDescent="0.25">
      <c r="A31" t="s">
        <v>39</v>
      </c>
      <c r="B31" s="10" t="s">
        <v>8</v>
      </c>
      <c r="C31" s="4"/>
      <c r="D31" s="4" t="str">
        <f t="shared" ref="D31:AI31" si="76">IF(ISNUMBER(D46),D58,"")</f>
        <v/>
      </c>
      <c r="E31" s="4" t="str">
        <f t="shared" si="76"/>
        <v/>
      </c>
      <c r="F31" s="4" t="str">
        <f t="shared" si="76"/>
        <v/>
      </c>
      <c r="G31" s="4" t="str">
        <f t="shared" si="76"/>
        <v/>
      </c>
      <c r="H31" s="4" t="str">
        <f t="shared" si="76"/>
        <v/>
      </c>
      <c r="I31" s="4" t="str">
        <f t="shared" si="76"/>
        <v/>
      </c>
      <c r="J31" s="4" t="str">
        <f t="shared" si="76"/>
        <v/>
      </c>
      <c r="K31" s="4" t="str">
        <f t="shared" si="76"/>
        <v/>
      </c>
      <c r="L31" s="4" t="str">
        <f t="shared" si="76"/>
        <v/>
      </c>
      <c r="M31" s="4" t="str">
        <f t="shared" si="76"/>
        <v/>
      </c>
      <c r="N31" s="4" t="str">
        <f t="shared" si="76"/>
        <v/>
      </c>
      <c r="O31" s="4" t="str">
        <f t="shared" si="76"/>
        <v/>
      </c>
      <c r="P31" s="4" t="str">
        <f t="shared" si="76"/>
        <v/>
      </c>
      <c r="Q31" s="4" t="str">
        <f t="shared" si="76"/>
        <v/>
      </c>
      <c r="R31" s="4" t="str">
        <f t="shared" si="76"/>
        <v/>
      </c>
      <c r="S31" s="4" t="str">
        <f t="shared" si="76"/>
        <v/>
      </c>
      <c r="T31" s="4" t="str">
        <f t="shared" si="76"/>
        <v/>
      </c>
      <c r="U31" s="4" t="str">
        <f t="shared" si="76"/>
        <v/>
      </c>
      <c r="V31" s="4" t="str">
        <f t="shared" si="76"/>
        <v/>
      </c>
      <c r="W31" s="4" t="str">
        <f t="shared" si="76"/>
        <v/>
      </c>
      <c r="X31" s="4" t="str">
        <f t="shared" si="76"/>
        <v/>
      </c>
      <c r="Y31" s="4" t="str">
        <f t="shared" si="76"/>
        <v/>
      </c>
      <c r="Z31" s="4" t="str">
        <f t="shared" si="76"/>
        <v/>
      </c>
      <c r="AA31" s="4">
        <f t="shared" si="76"/>
        <v>23.061055630286774</v>
      </c>
      <c r="AB31" s="4" t="str">
        <f t="shared" si="76"/>
        <v/>
      </c>
      <c r="AC31" s="4" t="str">
        <f t="shared" si="76"/>
        <v/>
      </c>
      <c r="AD31" s="4" t="str">
        <f t="shared" si="76"/>
        <v/>
      </c>
      <c r="AE31" s="4">
        <f t="shared" si="76"/>
        <v>22.13062854083897</v>
      </c>
      <c r="AF31" s="4" t="str">
        <f t="shared" si="76"/>
        <v/>
      </c>
      <c r="AG31" s="4">
        <f t="shared" si="76"/>
        <v>29.523817589088068</v>
      </c>
      <c r="AH31" s="4" t="str">
        <f t="shared" si="76"/>
        <v/>
      </c>
      <c r="AI31" s="4">
        <f t="shared" si="76"/>
        <v>3.1447721600468368</v>
      </c>
      <c r="AJ31" s="4" t="str">
        <f t="shared" ref="AJ31:BO31" si="77">IF(ISNUMBER(AJ46),AJ58,"")</f>
        <v/>
      </c>
      <c r="AK31" s="4" t="str">
        <f t="shared" si="77"/>
        <v/>
      </c>
      <c r="AL31" s="4" t="str">
        <f t="shared" si="77"/>
        <v/>
      </c>
      <c r="AM31" s="4" t="str">
        <f t="shared" si="77"/>
        <v/>
      </c>
      <c r="AN31" s="4">
        <f t="shared" si="77"/>
        <v>29.47949155645577</v>
      </c>
      <c r="AO31" s="4" t="str">
        <f t="shared" si="77"/>
        <v/>
      </c>
      <c r="AP31" s="4">
        <f t="shared" si="77"/>
        <v>12.243519013065189</v>
      </c>
      <c r="AQ31" s="4" t="str">
        <f t="shared" si="77"/>
        <v/>
      </c>
      <c r="AR31" s="4" t="str">
        <f t="shared" si="77"/>
        <v/>
      </c>
      <c r="AS31" s="4" t="str">
        <f t="shared" si="77"/>
        <v/>
      </c>
      <c r="AT31" s="4">
        <f t="shared" si="77"/>
        <v>43.648624517512033</v>
      </c>
      <c r="AU31" s="4" t="str">
        <f t="shared" si="77"/>
        <v/>
      </c>
      <c r="AV31" s="4">
        <f t="shared" si="77"/>
        <v>15.01229102454532</v>
      </c>
      <c r="AW31" s="4" t="str">
        <f t="shared" si="77"/>
        <v/>
      </c>
      <c r="AX31" s="4" t="str">
        <f t="shared" si="77"/>
        <v/>
      </c>
      <c r="AY31" s="4">
        <f t="shared" si="77"/>
        <v>45.993955518331383</v>
      </c>
      <c r="AZ31" s="4" t="str">
        <f t="shared" si="77"/>
        <v/>
      </c>
      <c r="BA31" s="4">
        <f t="shared" si="77"/>
        <v>19.249027851190625</v>
      </c>
      <c r="BB31" s="4" t="str">
        <f t="shared" si="77"/>
        <v/>
      </c>
      <c r="BC31" s="4">
        <f t="shared" si="77"/>
        <v>56.912776869705397</v>
      </c>
      <c r="BD31" s="4" t="str">
        <f t="shared" si="77"/>
        <v/>
      </c>
      <c r="BE31" s="4" t="str">
        <f t="shared" si="77"/>
        <v/>
      </c>
      <c r="BF31" s="4" t="str">
        <f t="shared" si="77"/>
        <v/>
      </c>
      <c r="BG31" s="4" t="str">
        <f t="shared" si="77"/>
        <v/>
      </c>
      <c r="BH31" s="4">
        <f t="shared" si="77"/>
        <v>51.724727827882589</v>
      </c>
      <c r="BI31" s="4" t="str">
        <f t="shared" si="77"/>
        <v/>
      </c>
      <c r="BJ31" s="4">
        <f t="shared" si="77"/>
        <v>32.536614965892625</v>
      </c>
      <c r="BK31" s="4" t="str">
        <f t="shared" si="77"/>
        <v/>
      </c>
      <c r="BL31" s="4" t="str">
        <f t="shared" si="77"/>
        <v/>
      </c>
      <c r="BM31" s="4">
        <f t="shared" si="77"/>
        <v>35.489375985241814</v>
      </c>
      <c r="BN31" s="4">
        <f t="shared" si="77"/>
        <v>49.493818029878099</v>
      </c>
      <c r="BO31" s="4" t="str">
        <f t="shared" si="77"/>
        <v/>
      </c>
      <c r="BP31" s="4">
        <f t="shared" ref="BP31:CU31" si="78">IF(ISNUMBER(BP46),BP58,"")</f>
        <v>15.242392983057135</v>
      </c>
      <c r="BQ31" s="4">
        <f t="shared" si="78"/>
        <v>34.329972899079536</v>
      </c>
      <c r="BR31" s="4" t="str">
        <f t="shared" si="78"/>
        <v/>
      </c>
      <c r="BS31" s="4" t="str">
        <f t="shared" si="78"/>
        <v/>
      </c>
      <c r="BT31" s="4" t="str">
        <f t="shared" si="78"/>
        <v/>
      </c>
      <c r="BU31" s="4" t="str">
        <f t="shared" si="78"/>
        <v/>
      </c>
      <c r="BV31" s="4">
        <f t="shared" si="78"/>
        <v>57.014264726359713</v>
      </c>
      <c r="BW31" s="4" t="str">
        <f t="shared" si="78"/>
        <v/>
      </c>
      <c r="BX31" s="4">
        <f t="shared" si="78"/>
        <v>14.820762133296034</v>
      </c>
      <c r="BY31" s="4" t="str">
        <f t="shared" si="78"/>
        <v/>
      </c>
      <c r="BZ31" s="4" t="str">
        <f t="shared" si="78"/>
        <v/>
      </c>
      <c r="CA31" s="4">
        <f t="shared" si="78"/>
        <v>40.066067568550302</v>
      </c>
      <c r="CB31" s="4" t="str">
        <f t="shared" si="78"/>
        <v/>
      </c>
      <c r="CC31" s="4">
        <f t="shared" si="78"/>
        <v>7.9534303280049272</v>
      </c>
      <c r="CD31" s="4" t="str">
        <f t="shared" si="78"/>
        <v/>
      </c>
      <c r="CE31" s="4">
        <f t="shared" si="78"/>
        <v>22.463526651897396</v>
      </c>
      <c r="CF31" s="4" t="str">
        <f t="shared" si="78"/>
        <v/>
      </c>
      <c r="CG31" s="4" t="str">
        <f t="shared" si="78"/>
        <v/>
      </c>
      <c r="CH31" s="4" t="str">
        <f t="shared" si="78"/>
        <v/>
      </c>
      <c r="CI31" s="4" t="str">
        <f t="shared" si="78"/>
        <v/>
      </c>
      <c r="CJ31" s="4">
        <f t="shared" si="78"/>
        <v>14.785185221670913</v>
      </c>
      <c r="CK31" s="4" t="str">
        <f t="shared" si="78"/>
        <v/>
      </c>
      <c r="CL31" s="4">
        <f t="shared" si="78"/>
        <v>2.6961614701030561</v>
      </c>
      <c r="CM31" s="4" t="str">
        <f t="shared" si="78"/>
        <v/>
      </c>
      <c r="CN31" s="4" t="str">
        <f t="shared" si="78"/>
        <v/>
      </c>
      <c r="CO31" s="4">
        <f t="shared" si="78"/>
        <v>38.594380452523318</v>
      </c>
      <c r="CP31" s="4" t="str">
        <f t="shared" si="78"/>
        <v/>
      </c>
      <c r="CQ31" s="4">
        <f t="shared" si="78"/>
        <v>0.37169810625974975</v>
      </c>
      <c r="CR31" s="4" t="str">
        <f t="shared" si="78"/>
        <v/>
      </c>
      <c r="CS31" s="4">
        <f t="shared" si="78"/>
        <v>21.115158700324645</v>
      </c>
      <c r="CT31" s="4" t="str">
        <f t="shared" si="78"/>
        <v/>
      </c>
      <c r="CU31" s="4" t="str">
        <f t="shared" si="78"/>
        <v/>
      </c>
      <c r="CV31" s="4" t="str">
        <f t="shared" ref="CV31:EA31" si="79">IF(ISNUMBER(CV46),CV58,"")</f>
        <v/>
      </c>
      <c r="CW31" s="4" t="str">
        <f t="shared" si="79"/>
        <v/>
      </c>
      <c r="CX31" s="4">
        <f t="shared" si="79"/>
        <v>67.306345328074414</v>
      </c>
      <c r="CY31" s="4" t="str">
        <f t="shared" si="79"/>
        <v/>
      </c>
      <c r="CZ31" s="4">
        <f t="shared" si="79"/>
        <v>39.675468494667456</v>
      </c>
      <c r="DA31" s="4" t="str">
        <f t="shared" si="79"/>
        <v/>
      </c>
      <c r="DB31" s="4" t="str">
        <f t="shared" si="79"/>
        <v/>
      </c>
      <c r="DC31" s="4">
        <f t="shared" si="79"/>
        <v>67.39100447327948</v>
      </c>
      <c r="DD31" s="4" t="str">
        <f t="shared" si="79"/>
        <v/>
      </c>
      <c r="DE31" s="4">
        <f t="shared" si="79"/>
        <v>46.373231101320343</v>
      </c>
      <c r="DF31" s="4" t="str">
        <f t="shared" si="79"/>
        <v/>
      </c>
      <c r="DG31" s="4">
        <f t="shared" si="79"/>
        <v>65.963586466671515</v>
      </c>
      <c r="DH31" s="4" t="str">
        <f t="shared" si="79"/>
        <v/>
      </c>
      <c r="DI31" s="4" t="str">
        <f t="shared" si="79"/>
        <v/>
      </c>
      <c r="DJ31" s="4" t="str">
        <f t="shared" si="79"/>
        <v/>
      </c>
      <c r="DK31" s="4" t="str">
        <f t="shared" si="79"/>
        <v/>
      </c>
      <c r="DL31" s="4" t="str">
        <f t="shared" si="79"/>
        <v/>
      </c>
      <c r="DM31" s="4">
        <f t="shared" si="79"/>
        <v>86.773567458994421</v>
      </c>
      <c r="DN31" s="4" t="str">
        <f t="shared" si="79"/>
        <v/>
      </c>
      <c r="DO31" s="4">
        <f t="shared" si="79"/>
        <v>72.194109240335337</v>
      </c>
      <c r="DP31" s="4" t="str">
        <f t="shared" si="79"/>
        <v/>
      </c>
      <c r="DQ31" s="4" t="str">
        <f t="shared" si="79"/>
        <v/>
      </c>
      <c r="DR31" s="4" t="str">
        <f t="shared" si="79"/>
        <v/>
      </c>
      <c r="DS31" s="4" t="str">
        <f t="shared" si="79"/>
        <v/>
      </c>
      <c r="DT31" s="4" t="str">
        <f t="shared" si="79"/>
        <v/>
      </c>
      <c r="DU31" s="4" t="str">
        <f t="shared" si="79"/>
        <v/>
      </c>
      <c r="DV31" s="4" t="str">
        <f t="shared" si="79"/>
        <v/>
      </c>
      <c r="DW31" s="4" t="str">
        <f t="shared" si="79"/>
        <v/>
      </c>
      <c r="DX31" s="4" t="str">
        <f t="shared" si="79"/>
        <v/>
      </c>
      <c r="DY31" s="4" t="str">
        <f t="shared" si="79"/>
        <v/>
      </c>
      <c r="DZ31" s="4">
        <f t="shared" si="79"/>
        <v>29.600880857513328</v>
      </c>
      <c r="EA31" s="4" t="str">
        <f t="shared" si="79"/>
        <v/>
      </c>
      <c r="EB31" s="4" t="str">
        <f t="shared" ref="EB31:FG31" si="80">IF(ISNUMBER(EB46),EB58,"")</f>
        <v/>
      </c>
      <c r="EC31" s="4" t="str">
        <f t="shared" si="80"/>
        <v/>
      </c>
      <c r="ED31" s="4" t="str">
        <f t="shared" si="80"/>
        <v/>
      </c>
      <c r="EE31" s="4" t="str">
        <f t="shared" si="80"/>
        <v/>
      </c>
      <c r="EF31" s="4" t="str">
        <f t="shared" si="80"/>
        <v/>
      </c>
      <c r="EG31" s="4" t="str">
        <f t="shared" si="80"/>
        <v/>
      </c>
      <c r="EH31" s="4">
        <f t="shared" si="80"/>
        <v>12.4885750476483</v>
      </c>
      <c r="EI31" s="4" t="str">
        <f t="shared" si="80"/>
        <v/>
      </c>
      <c r="EJ31" s="4" t="str">
        <f t="shared" si="80"/>
        <v/>
      </c>
      <c r="EK31" s="4" t="str">
        <f t="shared" si="80"/>
        <v/>
      </c>
      <c r="EL31" s="4" t="str">
        <f t="shared" si="80"/>
        <v/>
      </c>
      <c r="EM31" s="4" t="str">
        <f t="shared" si="80"/>
        <v/>
      </c>
      <c r="EN31" s="4" t="str">
        <f t="shared" si="80"/>
        <v/>
      </c>
      <c r="EO31" s="4" t="str">
        <f t="shared" si="80"/>
        <v/>
      </c>
      <c r="EP31" s="4" t="str">
        <f t="shared" si="80"/>
        <v/>
      </c>
      <c r="EQ31" s="4" t="str">
        <f t="shared" si="80"/>
        <v/>
      </c>
      <c r="ER31" s="4" t="str">
        <f t="shared" si="80"/>
        <v/>
      </c>
      <c r="ES31" s="4" t="str">
        <f t="shared" si="80"/>
        <v/>
      </c>
      <c r="ET31" s="4" t="str">
        <f t="shared" si="80"/>
        <v/>
      </c>
      <c r="EU31" s="4" t="str">
        <f t="shared" si="80"/>
        <v/>
      </c>
      <c r="EV31" s="4" t="str">
        <f t="shared" si="80"/>
        <v/>
      </c>
      <c r="EW31" s="4" t="str">
        <f t="shared" si="80"/>
        <v/>
      </c>
      <c r="EX31" s="4" t="str">
        <f t="shared" si="80"/>
        <v/>
      </c>
      <c r="EY31" s="4" t="str">
        <f t="shared" si="80"/>
        <v/>
      </c>
      <c r="EZ31" s="4" t="str">
        <f t="shared" si="80"/>
        <v/>
      </c>
      <c r="FA31" s="4" t="str">
        <f t="shared" si="80"/>
        <v/>
      </c>
      <c r="FB31" s="4" t="str">
        <f t="shared" si="80"/>
        <v/>
      </c>
      <c r="FC31" s="4" t="str">
        <f t="shared" si="80"/>
        <v/>
      </c>
      <c r="FD31" s="4" t="str">
        <f t="shared" si="80"/>
        <v/>
      </c>
      <c r="FE31" s="4" t="str">
        <f t="shared" si="80"/>
        <v/>
      </c>
      <c r="FF31" s="4" t="str">
        <f t="shared" si="80"/>
        <v/>
      </c>
      <c r="FG31" s="4" t="str">
        <f t="shared" si="80"/>
        <v/>
      </c>
      <c r="FH31" s="4">
        <f t="shared" ref="FH31:FS31" si="81">IF(ISNUMBER(FH46),FH58,"")</f>
        <v>19.44048757253104</v>
      </c>
      <c r="FI31" s="4" t="str">
        <f t="shared" si="81"/>
        <v/>
      </c>
      <c r="FJ31" s="4" t="str">
        <f t="shared" si="81"/>
        <v/>
      </c>
      <c r="FK31" s="4" t="str">
        <f t="shared" si="81"/>
        <v/>
      </c>
      <c r="FL31" s="4" t="str">
        <f t="shared" si="81"/>
        <v/>
      </c>
      <c r="FM31" s="4" t="str">
        <f t="shared" si="81"/>
        <v/>
      </c>
      <c r="FN31" s="4" t="str">
        <f t="shared" si="81"/>
        <v/>
      </c>
      <c r="FO31" s="4" t="str">
        <f t="shared" si="81"/>
        <v/>
      </c>
      <c r="FP31" s="4" t="str">
        <f t="shared" si="81"/>
        <v/>
      </c>
      <c r="FQ31" s="4" t="str">
        <f t="shared" si="81"/>
        <v/>
      </c>
      <c r="FR31" s="4" t="str">
        <f t="shared" si="81"/>
        <v/>
      </c>
      <c r="FS31" s="4" t="str">
        <f t="shared" si="81"/>
        <v/>
      </c>
    </row>
    <row r="32" spans="1:256" ht="4.5" customHeight="1" x14ac:dyDescent="0.25">
      <c r="A32" s="14"/>
      <c r="B32" s="15"/>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c r="EN32" s="46"/>
      <c r="EO32" s="46"/>
      <c r="EP32" s="46"/>
      <c r="EQ32" s="46"/>
      <c r="ER32" s="46"/>
      <c r="ES32" s="46"/>
      <c r="ET32" s="46"/>
      <c r="EU32" s="46"/>
      <c r="EV32" s="46"/>
      <c r="EW32" s="46"/>
      <c r="EX32" s="46"/>
      <c r="EY32" s="46"/>
      <c r="EZ32" s="46"/>
      <c r="FA32" s="46"/>
      <c r="FB32" s="46"/>
      <c r="FC32" s="46"/>
      <c r="FD32" s="46"/>
      <c r="FE32" s="46"/>
      <c r="FF32" s="46"/>
      <c r="FG32" s="46"/>
      <c r="FH32" s="46"/>
      <c r="FI32" s="46"/>
      <c r="FJ32" s="46"/>
      <c r="FK32" s="46"/>
      <c r="FL32" s="46"/>
      <c r="FM32" s="46"/>
      <c r="FN32" s="46"/>
      <c r="FO32" s="46"/>
      <c r="FP32" s="46"/>
      <c r="FQ32" s="46"/>
      <c r="FR32" s="46"/>
      <c r="FS32" s="46"/>
      <c r="FT32" s="46"/>
      <c r="FU32" s="46"/>
      <c r="FV32" s="46"/>
      <c r="FW32" s="46"/>
      <c r="FX32" s="46"/>
      <c r="FY32" s="46"/>
      <c r="FZ32" s="46"/>
      <c r="GA32" s="46"/>
      <c r="GB32" s="46"/>
      <c r="GC32" s="46"/>
      <c r="GD32" s="46"/>
      <c r="GE32" s="46"/>
      <c r="GF32" s="46"/>
      <c r="GG32" s="46"/>
      <c r="GH32" s="46"/>
      <c r="GI32" s="46"/>
      <c r="GJ32" s="46"/>
      <c r="GK32" s="46"/>
      <c r="GL32" s="46"/>
      <c r="GM32" s="46"/>
      <c r="GN32" s="46"/>
      <c r="GO32" s="46"/>
      <c r="GP32" s="46"/>
      <c r="GQ32" s="46"/>
      <c r="GR32" s="46"/>
      <c r="GS32" s="46"/>
      <c r="GT32" s="46"/>
      <c r="GU32" s="46"/>
      <c r="GV32" s="46"/>
      <c r="GW32" s="46"/>
      <c r="GX32" s="46"/>
      <c r="GY32" s="46"/>
      <c r="GZ32" s="46"/>
      <c r="HA32" s="46"/>
      <c r="HB32" s="46"/>
      <c r="HC32" s="46"/>
      <c r="HD32" s="46"/>
      <c r="HE32" s="46"/>
      <c r="HF32" s="46"/>
      <c r="HG32" s="46"/>
      <c r="HH32" s="46"/>
      <c r="HI32" s="46"/>
      <c r="HJ32" s="46"/>
      <c r="HK32" s="46"/>
      <c r="HL32" s="46"/>
      <c r="HM32" s="46"/>
      <c r="HN32" s="46"/>
      <c r="HO32" s="46"/>
      <c r="HP32" s="46"/>
      <c r="HQ32" s="46"/>
      <c r="HR32" s="46"/>
      <c r="HS32" s="46"/>
      <c r="HT32" s="46"/>
      <c r="HU32" s="46"/>
      <c r="HV32" s="46"/>
      <c r="HW32" s="46"/>
      <c r="HX32" s="46"/>
      <c r="HY32" s="46"/>
      <c r="HZ32" s="46"/>
      <c r="IA32" s="46"/>
      <c r="IB32" s="46"/>
      <c r="IC32" s="46"/>
      <c r="ID32" s="46"/>
      <c r="IE32" s="46"/>
      <c r="IF32" s="46"/>
      <c r="IG32" s="46"/>
      <c r="IH32" s="46"/>
      <c r="II32" s="46"/>
      <c r="IJ32" s="46"/>
      <c r="IK32" s="46"/>
      <c r="IL32" s="46"/>
      <c r="IM32" s="46"/>
      <c r="IN32" s="46"/>
      <c r="IO32" s="46"/>
      <c r="IP32" s="46"/>
      <c r="IQ32" s="46"/>
      <c r="IR32" s="46"/>
      <c r="IS32" s="46"/>
      <c r="IT32" s="46"/>
      <c r="IU32" s="46"/>
      <c r="IV32" s="46"/>
    </row>
    <row r="33" spans="1:176" x14ac:dyDescent="0.25">
      <c r="A33" s="5" t="s">
        <v>12</v>
      </c>
      <c r="B33" s="8" t="s">
        <v>8</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row>
    <row r="34" spans="1:176" x14ac:dyDescent="0.25">
      <c r="A34" s="5" t="s">
        <v>13</v>
      </c>
      <c r="B34" s="8" t="s">
        <v>8</v>
      </c>
      <c r="C34" s="25">
        <f>'Raw Data'!B44</f>
        <v>0</v>
      </c>
      <c r="D34" s="25">
        <f>'Raw Data'!C44</f>
        <v>0</v>
      </c>
      <c r="E34" s="25">
        <f>'Raw Data'!D44</f>
        <v>0</v>
      </c>
      <c r="F34" s="25">
        <f>'Raw Data'!E44</f>
        <v>0</v>
      </c>
      <c r="G34" s="25">
        <f>'Raw Data'!F44</f>
        <v>0</v>
      </c>
      <c r="H34" s="25">
        <f>'Raw Data'!G44</f>
        <v>0</v>
      </c>
      <c r="I34" s="25">
        <f>'Raw Data'!H44</f>
        <v>0</v>
      </c>
      <c r="J34" s="25">
        <f>'Raw Data'!I44</f>
        <v>0</v>
      </c>
      <c r="K34" s="25">
        <f>'Raw Data'!J44</f>
        <v>0</v>
      </c>
      <c r="L34" s="25">
        <f>'Raw Data'!K44</f>
        <v>0</v>
      </c>
      <c r="M34" s="25">
        <f>'Raw Data'!L44</f>
        <v>0</v>
      </c>
      <c r="N34" s="25">
        <f>'Raw Data'!M44</f>
        <v>0</v>
      </c>
      <c r="O34" s="25">
        <f>'Raw Data'!N44</f>
        <v>0</v>
      </c>
      <c r="P34" s="25">
        <f>'Raw Data'!O44</f>
        <v>0</v>
      </c>
      <c r="Q34" s="25">
        <f>'Raw Data'!P44</f>
        <v>0</v>
      </c>
      <c r="R34" s="25">
        <f>'Raw Data'!Q44</f>
        <v>0</v>
      </c>
      <c r="S34" s="25">
        <f>'Raw Data'!R44</f>
        <v>0</v>
      </c>
      <c r="T34" s="25">
        <f>'Raw Data'!S44</f>
        <v>0</v>
      </c>
      <c r="U34" s="25">
        <f>'Raw Data'!T44</f>
        <v>0</v>
      </c>
      <c r="V34" s="25">
        <f>'Raw Data'!U44</f>
        <v>0</v>
      </c>
      <c r="W34" s="25">
        <f>'Raw Data'!V44</f>
        <v>0</v>
      </c>
      <c r="X34" s="25">
        <f>'Raw Data'!W44</f>
        <v>0</v>
      </c>
      <c r="Y34" s="25">
        <f>'Raw Data'!X44</f>
        <v>0</v>
      </c>
      <c r="Z34" s="25">
        <f>'Raw Data'!Y44</f>
        <v>0</v>
      </c>
      <c r="AA34" s="25">
        <f>'Raw Data'!Z44</f>
        <v>0</v>
      </c>
      <c r="AB34" s="25">
        <f>'Raw Data'!AA44</f>
        <v>21</v>
      </c>
      <c r="AC34" s="25">
        <f>'Raw Data'!AB44</f>
        <v>0</v>
      </c>
      <c r="AD34" s="25">
        <f>'Raw Data'!AC44</f>
        <v>0</v>
      </c>
      <c r="AE34" s="25">
        <f>'Raw Data'!AD44</f>
        <v>0</v>
      </c>
      <c r="AF34" s="25">
        <f>'Raw Data'!AE44</f>
        <v>0</v>
      </c>
      <c r="AG34" s="25">
        <f>'Raw Data'!AF44</f>
        <v>0</v>
      </c>
      <c r="AH34" s="25">
        <f>'Raw Data'!AG44</f>
        <v>20.254777070063696</v>
      </c>
      <c r="AI34" s="25">
        <f>'Raw Data'!AH44</f>
        <v>0</v>
      </c>
      <c r="AJ34" s="25">
        <f>'Raw Data'!AI44</f>
        <v>0</v>
      </c>
      <c r="AK34" s="25">
        <f>'Raw Data'!AJ44</f>
        <v>0</v>
      </c>
      <c r="AL34" s="25">
        <f>'Raw Data'!AK44</f>
        <v>0</v>
      </c>
      <c r="AM34" s="25">
        <f>'Raw Data'!AL44</f>
        <v>0</v>
      </c>
      <c r="AN34" s="25">
        <f>'Raw Data'!AM44</f>
        <v>0</v>
      </c>
      <c r="AO34" s="25">
        <f>'Raw Data'!AN44</f>
        <v>20.318471337579616</v>
      </c>
      <c r="AP34" s="25">
        <f>'Raw Data'!AO44</f>
        <v>0</v>
      </c>
      <c r="AQ34" s="25">
        <f>'Raw Data'!AP44</f>
        <v>0</v>
      </c>
      <c r="AR34" s="25">
        <f>'Raw Data'!AQ44</f>
        <v>0</v>
      </c>
      <c r="AS34" s="25">
        <f>'Raw Data'!AR44</f>
        <v>0</v>
      </c>
      <c r="AT34" s="25">
        <f>'Raw Data'!AS44</f>
        <v>0</v>
      </c>
      <c r="AU34" s="25">
        <f>'Raw Data'!AT44</f>
        <v>15.222929936305732</v>
      </c>
      <c r="AV34" s="25">
        <f>'Raw Data'!AU44</f>
        <v>0</v>
      </c>
      <c r="AW34" s="25">
        <f>'Raw Data'!AV44</f>
        <v>0</v>
      </c>
      <c r="AX34" s="25">
        <f>'Raw Data'!AW44</f>
        <v>0</v>
      </c>
      <c r="AY34" s="25">
        <f>'Raw Data'!AX44</f>
        <v>0</v>
      </c>
      <c r="AZ34" s="25">
        <f>'Raw Data'!AY44</f>
        <v>15.286624203821656</v>
      </c>
      <c r="BA34" s="25">
        <f>'Raw Data'!AZ44</f>
        <v>0</v>
      </c>
      <c r="BB34" s="25">
        <f>'Raw Data'!BA44</f>
        <v>0</v>
      </c>
      <c r="BC34" s="25">
        <f>'Raw Data'!BB44</f>
        <v>0</v>
      </c>
      <c r="BD34" s="25">
        <f>'Raw Data'!BC44</f>
        <v>20.318471337579616</v>
      </c>
      <c r="BE34" s="25">
        <f>'Raw Data'!BD44</f>
        <v>0</v>
      </c>
      <c r="BF34" s="25">
        <f>'Raw Data'!BE44</f>
        <v>0</v>
      </c>
      <c r="BG34" s="25">
        <f>'Raw Data'!BF44</f>
        <v>0</v>
      </c>
      <c r="BH34" s="25">
        <f>'Raw Data'!BG44</f>
        <v>0</v>
      </c>
      <c r="BI34" s="25">
        <f>'Raw Data'!BH44</f>
        <v>32.420382165605098</v>
      </c>
      <c r="BJ34" s="25">
        <f>'Raw Data'!BI44</f>
        <v>0</v>
      </c>
      <c r="BK34" s="25">
        <f>'Raw Data'!BJ44</f>
        <v>0</v>
      </c>
      <c r="BL34" s="25">
        <f>'Raw Data'!BK44</f>
        <v>0</v>
      </c>
      <c r="BM34" s="25">
        <f>'Raw Data'!BL44</f>
        <v>0</v>
      </c>
      <c r="BN34" s="25">
        <f>'Raw Data'!BM44</f>
        <v>0</v>
      </c>
      <c r="BO34" s="25">
        <f>'Raw Data'!BN44</f>
        <v>26.242038216560513</v>
      </c>
      <c r="BP34" s="25">
        <f>'Raw Data'!BO44</f>
        <v>0</v>
      </c>
      <c r="BQ34" s="25">
        <f>'Raw Data'!BP44</f>
        <v>0</v>
      </c>
      <c r="BR34" s="25">
        <f>'Raw Data'!BQ44</f>
        <v>15.222929936305732</v>
      </c>
      <c r="BS34" s="25">
        <f>'Raw Data'!BR44</f>
        <v>0</v>
      </c>
      <c r="BT34" s="25">
        <f>'Raw Data'!BS44</f>
        <v>0</v>
      </c>
      <c r="BU34" s="25">
        <f>'Raw Data'!BT44</f>
        <v>0</v>
      </c>
      <c r="BV34" s="25">
        <f>'Raw Data'!BU44</f>
        <v>0</v>
      </c>
      <c r="BW34" s="25">
        <f>'Raw Data'!BV44</f>
        <v>32.35668789808917</v>
      </c>
      <c r="BX34" s="25">
        <f>'Raw Data'!BW44</f>
        <v>0</v>
      </c>
      <c r="BY34" s="25">
        <f>'Raw Data'!BX44</f>
        <v>0</v>
      </c>
      <c r="BZ34" s="25">
        <f>'Raw Data'!BY44</f>
        <v>0</v>
      </c>
      <c r="CA34" s="25">
        <f>'Raw Data'!BZ44</f>
        <v>0</v>
      </c>
      <c r="CB34" s="25">
        <f>'Raw Data'!CA44</f>
        <v>36.433121019108285</v>
      </c>
      <c r="CC34" s="25">
        <f>'Raw Data'!CB44</f>
        <v>0</v>
      </c>
      <c r="CD34" s="25">
        <f>'Raw Data'!CC44</f>
        <v>0</v>
      </c>
      <c r="CE34" s="25">
        <f>'Raw Data'!CD44</f>
        <v>0</v>
      </c>
      <c r="CF34" s="25">
        <f>'Raw Data'!CE44</f>
        <v>25.350318471337577</v>
      </c>
      <c r="CG34" s="25">
        <f>'Raw Data'!CF44</f>
        <v>0</v>
      </c>
      <c r="CH34" s="25">
        <f>'Raw Data'!CG44</f>
        <v>0</v>
      </c>
      <c r="CI34" s="25">
        <f>'Raw Data'!CH44</f>
        <v>0</v>
      </c>
      <c r="CJ34" s="25">
        <f>'Raw Data'!CI44</f>
        <v>0</v>
      </c>
      <c r="CK34" s="25">
        <f>'Raw Data'!CJ44</f>
        <v>20.318471337579616</v>
      </c>
      <c r="CL34" s="25">
        <f>'Raw Data'!CK44</f>
        <v>0</v>
      </c>
      <c r="CM34" s="25">
        <f>'Raw Data'!CL44</f>
        <v>0</v>
      </c>
      <c r="CN34" s="25">
        <f>'Raw Data'!CM44</f>
        <v>0</v>
      </c>
      <c r="CO34" s="25">
        <f>'Raw Data'!CN44</f>
        <v>0</v>
      </c>
      <c r="CP34" s="25">
        <f>'Raw Data'!CO44</f>
        <v>20.254777070063696</v>
      </c>
      <c r="CQ34" s="25">
        <f>'Raw Data'!CP44</f>
        <v>0</v>
      </c>
      <c r="CR34" s="25">
        <f>'Raw Data'!CQ44</f>
        <v>0</v>
      </c>
      <c r="CS34" s="25">
        <f>'Raw Data'!CR44</f>
        <v>0</v>
      </c>
      <c r="CT34" s="25">
        <f>'Raw Data'!CS44</f>
        <v>0</v>
      </c>
      <c r="CU34" s="25">
        <f>'Raw Data'!CT44</f>
        <v>0</v>
      </c>
      <c r="CV34" s="25">
        <f>'Raw Data'!CU44</f>
        <v>0</v>
      </c>
      <c r="CW34" s="25">
        <f>'Raw Data'!CV44</f>
        <v>0</v>
      </c>
      <c r="CX34" s="25">
        <f>'Raw Data'!CW44</f>
        <v>0</v>
      </c>
      <c r="CY34" s="25">
        <f>'Raw Data'!CX44</f>
        <v>17.32484076433121</v>
      </c>
      <c r="CZ34" s="25">
        <f>'Raw Data'!CY44</f>
        <v>0</v>
      </c>
      <c r="DA34" s="25">
        <f>'Raw Data'!CZ44</f>
        <v>0</v>
      </c>
      <c r="DB34" s="25">
        <f>'Raw Data'!DA44</f>
        <v>0</v>
      </c>
      <c r="DC34" s="25">
        <f>'Raw Data'!DB44</f>
        <v>0</v>
      </c>
      <c r="DD34" s="25">
        <f>'Raw Data'!DC44</f>
        <v>12.292993630573248</v>
      </c>
      <c r="DE34" s="25">
        <f>'Raw Data'!DD44</f>
        <v>0</v>
      </c>
      <c r="DF34" s="25">
        <f>'Raw Data'!DE44</f>
        <v>0</v>
      </c>
      <c r="DG34" s="25">
        <f>'Raw Data'!DF44</f>
        <v>0</v>
      </c>
      <c r="DH34" s="25">
        <f>'Raw Data'!DG44</f>
        <v>12.229299363057324</v>
      </c>
      <c r="DI34" s="25">
        <f>'Raw Data'!DH44</f>
        <v>0</v>
      </c>
      <c r="DJ34" s="25">
        <f>'Raw Data'!DI44</f>
        <v>0</v>
      </c>
      <c r="DK34" s="25">
        <f>'Raw Data'!DJ44</f>
        <v>0</v>
      </c>
      <c r="DL34" s="25">
        <f>'Raw Data'!DK44</f>
        <v>0</v>
      </c>
      <c r="DM34" s="25">
        <f>'Raw Data'!DL44</f>
        <v>0</v>
      </c>
      <c r="DN34" s="25">
        <f>'Raw Data'!DM44</f>
        <v>10.127388535031848</v>
      </c>
      <c r="DO34" s="25">
        <f>'Raw Data'!DN44</f>
        <v>0</v>
      </c>
      <c r="DP34" s="25">
        <f>'Raw Data'!DO44</f>
        <v>0</v>
      </c>
      <c r="DQ34" s="25">
        <f>'Raw Data'!DP44</f>
        <v>0</v>
      </c>
      <c r="DR34" s="25">
        <f>'Raw Data'!DQ44</f>
        <v>0</v>
      </c>
      <c r="DS34" s="25">
        <f>'Raw Data'!DR44</f>
        <v>0</v>
      </c>
      <c r="DT34" s="25">
        <f>'Raw Data'!DS44</f>
        <v>0</v>
      </c>
      <c r="DU34" s="25">
        <f>'Raw Data'!DT44</f>
        <v>0</v>
      </c>
      <c r="DV34" s="25">
        <f>'Raw Data'!DU44</f>
        <v>0</v>
      </c>
      <c r="DW34" s="25">
        <f>'Raw Data'!DV44</f>
        <v>0</v>
      </c>
      <c r="DX34" s="25">
        <f>'Raw Data'!DW44</f>
        <v>0</v>
      </c>
      <c r="DY34" s="25">
        <f>'Raw Data'!DX44</f>
        <v>0</v>
      </c>
      <c r="DZ34" s="25">
        <f>'Raw Data'!DY44</f>
        <v>0</v>
      </c>
      <c r="EA34" s="25">
        <f>'Raw Data'!DZ44</f>
        <v>0</v>
      </c>
      <c r="EB34" s="25">
        <f>'Raw Data'!EA44</f>
        <v>0</v>
      </c>
      <c r="EC34" s="25">
        <f>'Raw Data'!EB44</f>
        <v>0</v>
      </c>
      <c r="ED34" s="25">
        <f>'Raw Data'!EC44</f>
        <v>0</v>
      </c>
      <c r="EE34" s="25">
        <f>'Raw Data'!ED44</f>
        <v>0</v>
      </c>
      <c r="EF34" s="25">
        <f>'Raw Data'!EE44</f>
        <v>0</v>
      </c>
      <c r="EG34" s="25">
        <f>'Raw Data'!EF44</f>
        <v>0</v>
      </c>
      <c r="EH34" s="25">
        <f>'Raw Data'!EG44</f>
        <v>0</v>
      </c>
      <c r="EI34" s="25">
        <f>'Raw Data'!EH44</f>
        <v>0</v>
      </c>
      <c r="EJ34" s="25">
        <f>'Raw Data'!EI44</f>
        <v>0</v>
      </c>
      <c r="EK34" s="25">
        <f>'Raw Data'!EJ44</f>
        <v>0</v>
      </c>
      <c r="EL34" s="25">
        <f>'Raw Data'!EK44</f>
        <v>0</v>
      </c>
      <c r="EM34" s="25">
        <f>'Raw Data'!EL44</f>
        <v>0</v>
      </c>
      <c r="EN34" s="25">
        <f>'Raw Data'!EM44</f>
        <v>0</v>
      </c>
      <c r="EO34" s="25">
        <f>'Raw Data'!EN44</f>
        <v>0</v>
      </c>
      <c r="EP34" s="25">
        <f>'Raw Data'!EO44</f>
        <v>0</v>
      </c>
      <c r="EQ34" s="25">
        <f>'Raw Data'!EP44</f>
        <v>0</v>
      </c>
      <c r="ER34" s="25">
        <f>'Raw Data'!EQ44</f>
        <v>0</v>
      </c>
      <c r="ES34" s="25">
        <f>'Raw Data'!ER44</f>
        <v>0</v>
      </c>
      <c r="ET34" s="25">
        <f>'Raw Data'!ES44</f>
        <v>0</v>
      </c>
      <c r="EU34" s="25">
        <f>'Raw Data'!ET44</f>
        <v>0</v>
      </c>
      <c r="EV34" s="25">
        <f>'Raw Data'!EU44</f>
        <v>0</v>
      </c>
      <c r="EW34" s="25">
        <f>'Raw Data'!EV44</f>
        <v>0</v>
      </c>
      <c r="EX34" s="25">
        <f>'Raw Data'!EW44</f>
        <v>0</v>
      </c>
      <c r="EY34" s="25">
        <f>'Raw Data'!EX44</f>
        <v>0</v>
      </c>
      <c r="EZ34" s="25">
        <f>'Raw Data'!EY44</f>
        <v>0</v>
      </c>
      <c r="FA34" s="25">
        <f>'Raw Data'!EZ44</f>
        <v>0</v>
      </c>
      <c r="FB34" s="25">
        <f>'Raw Data'!FA44</f>
        <v>0</v>
      </c>
      <c r="FC34" s="25">
        <f>'Raw Data'!FB44</f>
        <v>0</v>
      </c>
      <c r="FD34" s="25">
        <f>'Raw Data'!FC44</f>
        <v>0</v>
      </c>
      <c r="FE34" s="25">
        <f>'Raw Data'!FD44</f>
        <v>0</v>
      </c>
      <c r="FF34" s="25">
        <f>'Raw Data'!FE44</f>
        <v>0</v>
      </c>
      <c r="FG34" s="25">
        <f>'Raw Data'!FF44</f>
        <v>0</v>
      </c>
      <c r="FH34" s="25">
        <f>'Raw Data'!FG44</f>
        <v>0</v>
      </c>
      <c r="FI34" s="25">
        <f>'Raw Data'!FH44</f>
        <v>0</v>
      </c>
      <c r="FJ34" s="25">
        <f>'Raw Data'!FI44</f>
        <v>0</v>
      </c>
      <c r="FK34" s="25">
        <f>'Raw Data'!FJ44</f>
        <v>0</v>
      </c>
      <c r="FL34" s="25">
        <f>'Raw Data'!FK44</f>
        <v>0</v>
      </c>
      <c r="FM34" s="25">
        <f>'Raw Data'!FL44</f>
        <v>0</v>
      </c>
      <c r="FN34" s="25">
        <f>'Raw Data'!FM44</f>
        <v>0</v>
      </c>
      <c r="FO34" s="25">
        <f>'Raw Data'!FN44</f>
        <v>0</v>
      </c>
      <c r="FP34" s="25">
        <f>'Raw Data'!FO44</f>
        <v>0</v>
      </c>
      <c r="FQ34" s="25">
        <f>'Raw Data'!FP44</f>
        <v>0</v>
      </c>
      <c r="FR34" s="25">
        <f>'Raw Data'!FQ44</f>
        <v>0</v>
      </c>
      <c r="FS34" s="25">
        <f>'Raw Data'!FR44</f>
        <v>0</v>
      </c>
    </row>
    <row r="35" spans="1:176" x14ac:dyDescent="0.25">
      <c r="A35" s="4" t="s">
        <v>23</v>
      </c>
      <c r="B35" s="12" t="s">
        <v>8</v>
      </c>
      <c r="C35" s="79">
        <f t="shared" ref="C35:AH35" si="82">IF(C34&gt;0,C34-$B$63*(MIN(1-C$7,MAX(0.1*C34^0.5/2-C$7/2+$B$64,0)+MAX(0.1*C34^0.5/2-C$7/2-$B$64,0))*(1-$B$62)),0)</f>
        <v>0</v>
      </c>
      <c r="D35" s="79">
        <f t="shared" si="82"/>
        <v>0</v>
      </c>
      <c r="E35" s="79">
        <f t="shared" si="82"/>
        <v>0</v>
      </c>
      <c r="F35" s="79">
        <f t="shared" si="82"/>
        <v>0</v>
      </c>
      <c r="G35" s="79">
        <f t="shared" si="82"/>
        <v>0</v>
      </c>
      <c r="H35" s="79">
        <f t="shared" si="82"/>
        <v>0</v>
      </c>
      <c r="I35" s="79">
        <f t="shared" si="82"/>
        <v>0</v>
      </c>
      <c r="J35" s="79">
        <f t="shared" si="82"/>
        <v>0</v>
      </c>
      <c r="K35" s="79">
        <f t="shared" si="82"/>
        <v>0</v>
      </c>
      <c r="L35" s="79">
        <f t="shared" si="82"/>
        <v>0</v>
      </c>
      <c r="M35" s="79">
        <f t="shared" si="82"/>
        <v>0</v>
      </c>
      <c r="N35" s="79">
        <f t="shared" si="82"/>
        <v>0</v>
      </c>
      <c r="O35" s="79">
        <f t="shared" si="82"/>
        <v>0</v>
      </c>
      <c r="P35" s="79">
        <f t="shared" si="82"/>
        <v>0</v>
      </c>
      <c r="Q35" s="79">
        <f t="shared" si="82"/>
        <v>0</v>
      </c>
      <c r="R35" s="79">
        <f t="shared" si="82"/>
        <v>0</v>
      </c>
      <c r="S35" s="79">
        <f t="shared" si="82"/>
        <v>0</v>
      </c>
      <c r="T35" s="79">
        <f t="shared" si="82"/>
        <v>0</v>
      </c>
      <c r="U35" s="79">
        <f t="shared" si="82"/>
        <v>0</v>
      </c>
      <c r="V35" s="79">
        <f t="shared" si="82"/>
        <v>0</v>
      </c>
      <c r="W35" s="79">
        <f t="shared" si="82"/>
        <v>0</v>
      </c>
      <c r="X35" s="79">
        <f t="shared" si="82"/>
        <v>0</v>
      </c>
      <c r="Y35" s="79">
        <f t="shared" si="82"/>
        <v>0</v>
      </c>
      <c r="Z35" s="79">
        <f t="shared" si="82"/>
        <v>0</v>
      </c>
      <c r="AA35" s="79">
        <f t="shared" si="82"/>
        <v>0</v>
      </c>
      <c r="AB35" s="79">
        <f t="shared" si="82"/>
        <v>17.429927332842393</v>
      </c>
      <c r="AC35" s="79">
        <f t="shared" si="82"/>
        <v>0</v>
      </c>
      <c r="AD35" s="79">
        <f t="shared" si="82"/>
        <v>0</v>
      </c>
      <c r="AE35" s="79">
        <f t="shared" si="82"/>
        <v>0</v>
      </c>
      <c r="AF35" s="79">
        <f t="shared" si="82"/>
        <v>0</v>
      </c>
      <c r="AG35" s="79">
        <f t="shared" si="82"/>
        <v>0</v>
      </c>
      <c r="AH35" s="79">
        <f t="shared" si="82"/>
        <v>17.101867545971576</v>
      </c>
      <c r="AI35" s="79">
        <f t="shared" ref="AI35:BN35" si="83">IF(AI34&gt;0,AI34-$B$63*(MIN(1-AI$7,MAX(0.1*AI34^0.5/2-AI$7/2+$B$64,0)+MAX(0.1*AI34^0.5/2-AI$7/2-$B$64,0))*(1-$B$62)),0)</f>
        <v>0</v>
      </c>
      <c r="AJ35" s="79">
        <f t="shared" si="83"/>
        <v>0</v>
      </c>
      <c r="AK35" s="79">
        <f t="shared" si="83"/>
        <v>0</v>
      </c>
      <c r="AL35" s="79">
        <f t="shared" si="83"/>
        <v>0</v>
      </c>
      <c r="AM35" s="79">
        <f t="shared" si="83"/>
        <v>0</v>
      </c>
      <c r="AN35" s="79">
        <f t="shared" si="83"/>
        <v>0</v>
      </c>
      <c r="AO35" s="79">
        <f t="shared" si="83"/>
        <v>17.764431034603692</v>
      </c>
      <c r="AP35" s="79">
        <f t="shared" si="83"/>
        <v>0</v>
      </c>
      <c r="AQ35" s="79">
        <f t="shared" si="83"/>
        <v>0</v>
      </c>
      <c r="AR35" s="79">
        <f t="shared" si="83"/>
        <v>0</v>
      </c>
      <c r="AS35" s="79">
        <f t="shared" si="83"/>
        <v>0</v>
      </c>
      <c r="AT35" s="79">
        <f t="shared" si="83"/>
        <v>0</v>
      </c>
      <c r="AU35" s="79">
        <f t="shared" si="83"/>
        <v>13.849334416948416</v>
      </c>
      <c r="AV35" s="79">
        <f t="shared" si="83"/>
        <v>0</v>
      </c>
      <c r="AW35" s="79">
        <f t="shared" si="83"/>
        <v>0</v>
      </c>
      <c r="AX35" s="79">
        <f t="shared" si="83"/>
        <v>0</v>
      </c>
      <c r="AY35" s="79">
        <f t="shared" si="83"/>
        <v>0</v>
      </c>
      <c r="AZ35" s="79">
        <f t="shared" si="83"/>
        <v>14.699194791962562</v>
      </c>
      <c r="BA35" s="79">
        <f t="shared" si="83"/>
        <v>0</v>
      </c>
      <c r="BB35" s="79">
        <f t="shared" si="83"/>
        <v>0</v>
      </c>
      <c r="BC35" s="79">
        <f t="shared" si="83"/>
        <v>0</v>
      </c>
      <c r="BD35" s="79">
        <f t="shared" si="83"/>
        <v>20.023622614663083</v>
      </c>
      <c r="BE35" s="79">
        <f t="shared" si="83"/>
        <v>0</v>
      </c>
      <c r="BF35" s="79">
        <f t="shared" si="83"/>
        <v>0</v>
      </c>
      <c r="BG35" s="79">
        <f t="shared" si="83"/>
        <v>0</v>
      </c>
      <c r="BH35" s="79">
        <f t="shared" si="83"/>
        <v>0</v>
      </c>
      <c r="BI35" s="79">
        <f t="shared" si="83"/>
        <v>32.262781681440046</v>
      </c>
      <c r="BJ35" s="79">
        <f t="shared" si="83"/>
        <v>0</v>
      </c>
      <c r="BK35" s="79">
        <f t="shared" si="83"/>
        <v>0</v>
      </c>
      <c r="BL35" s="79">
        <f t="shared" si="83"/>
        <v>0</v>
      </c>
      <c r="BM35" s="79">
        <f t="shared" si="83"/>
        <v>0</v>
      </c>
      <c r="BN35" s="79">
        <f t="shared" si="83"/>
        <v>0</v>
      </c>
      <c r="BO35" s="79">
        <f t="shared" ref="BO35:CT35" si="84">IF(BO34&gt;0,BO34-$B$63*(MIN(1-BO$7,MAX(0.1*BO34^0.5/2-BO$7/2+$B$64,0)+MAX(0.1*BO34^0.5/2-BO$7/2-$B$64,0))*(1-$B$62)),0)</f>
        <v>26.242038216560513</v>
      </c>
      <c r="BP35" s="79">
        <f t="shared" si="84"/>
        <v>0</v>
      </c>
      <c r="BQ35" s="79">
        <f t="shared" si="84"/>
        <v>0</v>
      </c>
      <c r="BR35" s="79">
        <f t="shared" si="84"/>
        <v>15.222929936305732</v>
      </c>
      <c r="BS35" s="79">
        <f t="shared" si="84"/>
        <v>0</v>
      </c>
      <c r="BT35" s="79">
        <f t="shared" si="84"/>
        <v>0</v>
      </c>
      <c r="BU35" s="79">
        <f t="shared" si="84"/>
        <v>0</v>
      </c>
      <c r="BV35" s="79">
        <f t="shared" si="84"/>
        <v>0</v>
      </c>
      <c r="BW35" s="79">
        <f t="shared" si="84"/>
        <v>32.35668789808917</v>
      </c>
      <c r="BX35" s="79">
        <f t="shared" si="84"/>
        <v>0</v>
      </c>
      <c r="BY35" s="79">
        <f t="shared" si="84"/>
        <v>0</v>
      </c>
      <c r="BZ35" s="79">
        <f t="shared" si="84"/>
        <v>0</v>
      </c>
      <c r="CA35" s="79">
        <f t="shared" si="84"/>
        <v>0</v>
      </c>
      <c r="CB35" s="79">
        <f t="shared" si="84"/>
        <v>36.433121019108285</v>
      </c>
      <c r="CC35" s="79">
        <f t="shared" si="84"/>
        <v>0</v>
      </c>
      <c r="CD35" s="79">
        <f t="shared" si="84"/>
        <v>0</v>
      </c>
      <c r="CE35" s="79">
        <f t="shared" si="84"/>
        <v>0</v>
      </c>
      <c r="CF35" s="79">
        <f t="shared" si="84"/>
        <v>25.350318471337577</v>
      </c>
      <c r="CG35" s="79">
        <f t="shared" si="84"/>
        <v>0</v>
      </c>
      <c r="CH35" s="79">
        <f t="shared" si="84"/>
        <v>0</v>
      </c>
      <c r="CI35" s="79">
        <f t="shared" si="84"/>
        <v>0</v>
      </c>
      <c r="CJ35" s="79">
        <f t="shared" si="84"/>
        <v>0</v>
      </c>
      <c r="CK35" s="79">
        <f t="shared" si="84"/>
        <v>20.318471337579616</v>
      </c>
      <c r="CL35" s="79">
        <f t="shared" si="84"/>
        <v>0</v>
      </c>
      <c r="CM35" s="79">
        <f t="shared" si="84"/>
        <v>0</v>
      </c>
      <c r="CN35" s="79">
        <f t="shared" si="84"/>
        <v>0</v>
      </c>
      <c r="CO35" s="79">
        <f t="shared" si="84"/>
        <v>0</v>
      </c>
      <c r="CP35" s="79">
        <f t="shared" si="84"/>
        <v>20.254777070063696</v>
      </c>
      <c r="CQ35" s="79">
        <f t="shared" si="84"/>
        <v>0</v>
      </c>
      <c r="CR35" s="79">
        <f t="shared" si="84"/>
        <v>0</v>
      </c>
      <c r="CS35" s="79">
        <f t="shared" si="84"/>
        <v>0</v>
      </c>
      <c r="CT35" s="79">
        <f t="shared" si="84"/>
        <v>0</v>
      </c>
      <c r="CU35" s="79">
        <f t="shared" ref="CU35:DZ35" si="85">IF(CU34&gt;0,CU34-$B$63*(MIN(1-CU$7,MAX(0.1*CU34^0.5/2-CU$7/2+$B$64,0)+MAX(0.1*CU34^0.5/2-CU$7/2-$B$64,0))*(1-$B$62)),0)</f>
        <v>0</v>
      </c>
      <c r="CV35" s="79">
        <f t="shared" si="85"/>
        <v>0</v>
      </c>
      <c r="CW35" s="79">
        <f t="shared" si="85"/>
        <v>0</v>
      </c>
      <c r="CX35" s="79">
        <f t="shared" si="85"/>
        <v>0</v>
      </c>
      <c r="CY35" s="79">
        <f t="shared" si="85"/>
        <v>17.32484076433121</v>
      </c>
      <c r="CZ35" s="79">
        <f t="shared" si="85"/>
        <v>0</v>
      </c>
      <c r="DA35" s="79">
        <f t="shared" si="85"/>
        <v>0</v>
      </c>
      <c r="DB35" s="79">
        <f t="shared" si="85"/>
        <v>0</v>
      </c>
      <c r="DC35" s="79">
        <f t="shared" si="85"/>
        <v>0</v>
      </c>
      <c r="DD35" s="79">
        <f t="shared" si="85"/>
        <v>12.292993630573248</v>
      </c>
      <c r="DE35" s="79">
        <f t="shared" si="85"/>
        <v>0</v>
      </c>
      <c r="DF35" s="79">
        <f t="shared" si="85"/>
        <v>0</v>
      </c>
      <c r="DG35" s="79">
        <f t="shared" si="85"/>
        <v>0</v>
      </c>
      <c r="DH35" s="79">
        <f t="shared" si="85"/>
        <v>12.229299363057324</v>
      </c>
      <c r="DI35" s="79">
        <f t="shared" si="85"/>
        <v>0</v>
      </c>
      <c r="DJ35" s="79">
        <f t="shared" si="85"/>
        <v>0</v>
      </c>
      <c r="DK35" s="79">
        <f t="shared" si="85"/>
        <v>0</v>
      </c>
      <c r="DL35" s="79">
        <f t="shared" si="85"/>
        <v>0</v>
      </c>
      <c r="DM35" s="79">
        <f t="shared" si="85"/>
        <v>0</v>
      </c>
      <c r="DN35" s="79">
        <f t="shared" si="85"/>
        <v>10.127388535031848</v>
      </c>
      <c r="DO35" s="79">
        <f t="shared" si="85"/>
        <v>0</v>
      </c>
      <c r="DP35" s="79">
        <f t="shared" si="85"/>
        <v>0</v>
      </c>
      <c r="DQ35" s="79">
        <f t="shared" si="85"/>
        <v>0</v>
      </c>
      <c r="DR35" s="79">
        <f t="shared" si="85"/>
        <v>0</v>
      </c>
      <c r="DS35" s="79">
        <f t="shared" si="85"/>
        <v>0</v>
      </c>
      <c r="DT35" s="79">
        <f t="shared" si="85"/>
        <v>0</v>
      </c>
      <c r="DU35" s="79">
        <f t="shared" si="85"/>
        <v>0</v>
      </c>
      <c r="DV35" s="79">
        <f t="shared" si="85"/>
        <v>0</v>
      </c>
      <c r="DW35" s="79">
        <f t="shared" si="85"/>
        <v>0</v>
      </c>
      <c r="DX35" s="79">
        <f t="shared" si="85"/>
        <v>0</v>
      </c>
      <c r="DY35" s="79">
        <f t="shared" si="85"/>
        <v>0</v>
      </c>
      <c r="DZ35" s="79">
        <f t="shared" si="85"/>
        <v>0</v>
      </c>
      <c r="EA35" s="79">
        <f t="shared" ref="EA35:FF35" si="86">IF(EA34&gt;0,EA34-$B$63*(MIN(1-EA$7,MAX(0.1*EA34^0.5/2-EA$7/2+$B$64,0)+MAX(0.1*EA34^0.5/2-EA$7/2-$B$64,0))*(1-$B$62)),0)</f>
        <v>0</v>
      </c>
      <c r="EB35" s="79">
        <f t="shared" si="86"/>
        <v>0</v>
      </c>
      <c r="EC35" s="79">
        <f t="shared" si="86"/>
        <v>0</v>
      </c>
      <c r="ED35" s="79">
        <f t="shared" si="86"/>
        <v>0</v>
      </c>
      <c r="EE35" s="79">
        <f t="shared" si="86"/>
        <v>0</v>
      </c>
      <c r="EF35" s="79">
        <f t="shared" si="86"/>
        <v>0</v>
      </c>
      <c r="EG35" s="79">
        <f t="shared" si="86"/>
        <v>0</v>
      </c>
      <c r="EH35" s="79">
        <f t="shared" si="86"/>
        <v>0</v>
      </c>
      <c r="EI35" s="79">
        <f t="shared" si="86"/>
        <v>0</v>
      </c>
      <c r="EJ35" s="79">
        <f t="shared" si="86"/>
        <v>0</v>
      </c>
      <c r="EK35" s="79">
        <f t="shared" si="86"/>
        <v>0</v>
      </c>
      <c r="EL35" s="79">
        <f t="shared" si="86"/>
        <v>0</v>
      </c>
      <c r="EM35" s="79">
        <f t="shared" si="86"/>
        <v>0</v>
      </c>
      <c r="EN35" s="79">
        <f t="shared" si="86"/>
        <v>0</v>
      </c>
      <c r="EO35" s="79">
        <f t="shared" si="86"/>
        <v>0</v>
      </c>
      <c r="EP35" s="79">
        <f t="shared" si="86"/>
        <v>0</v>
      </c>
      <c r="EQ35" s="79">
        <f t="shared" si="86"/>
        <v>0</v>
      </c>
      <c r="ER35" s="79">
        <f t="shared" si="86"/>
        <v>0</v>
      </c>
      <c r="ES35" s="79">
        <f t="shared" si="86"/>
        <v>0</v>
      </c>
      <c r="ET35" s="79">
        <f t="shared" si="86"/>
        <v>0</v>
      </c>
      <c r="EU35" s="79">
        <f t="shared" si="86"/>
        <v>0</v>
      </c>
      <c r="EV35" s="79">
        <f t="shared" si="86"/>
        <v>0</v>
      </c>
      <c r="EW35" s="79">
        <f t="shared" si="86"/>
        <v>0</v>
      </c>
      <c r="EX35" s="79">
        <f t="shared" si="86"/>
        <v>0</v>
      </c>
      <c r="EY35" s="79">
        <f t="shared" si="86"/>
        <v>0</v>
      </c>
      <c r="EZ35" s="79">
        <f t="shared" si="86"/>
        <v>0</v>
      </c>
      <c r="FA35" s="79">
        <f t="shared" si="86"/>
        <v>0</v>
      </c>
      <c r="FB35" s="79">
        <f t="shared" si="86"/>
        <v>0</v>
      </c>
      <c r="FC35" s="79">
        <f t="shared" si="86"/>
        <v>0</v>
      </c>
      <c r="FD35" s="79">
        <f t="shared" si="86"/>
        <v>0</v>
      </c>
      <c r="FE35" s="79">
        <f t="shared" si="86"/>
        <v>0</v>
      </c>
      <c r="FF35" s="79">
        <f t="shared" si="86"/>
        <v>0</v>
      </c>
      <c r="FG35" s="79">
        <f t="shared" ref="FG35:FS35" si="87">IF(FG34&gt;0,FG34-$B$63*(MIN(1-FG$7,MAX(0.1*FG34^0.5/2-FG$7/2+$B$64,0)+MAX(0.1*FG34^0.5/2-FG$7/2-$B$64,0))*(1-$B$62)),0)</f>
        <v>0</v>
      </c>
      <c r="FH35" s="79">
        <f t="shared" si="87"/>
        <v>0</v>
      </c>
      <c r="FI35" s="79">
        <f t="shared" si="87"/>
        <v>0</v>
      </c>
      <c r="FJ35" s="79">
        <f t="shared" si="87"/>
        <v>0</v>
      </c>
      <c r="FK35" s="79">
        <f t="shared" si="87"/>
        <v>0</v>
      </c>
      <c r="FL35" s="79">
        <f t="shared" si="87"/>
        <v>0</v>
      </c>
      <c r="FM35" s="79">
        <f t="shared" si="87"/>
        <v>0</v>
      </c>
      <c r="FN35" s="79">
        <f t="shared" si="87"/>
        <v>0</v>
      </c>
      <c r="FO35" s="79">
        <f t="shared" si="87"/>
        <v>0</v>
      </c>
      <c r="FP35" s="79">
        <f t="shared" si="87"/>
        <v>0</v>
      </c>
      <c r="FQ35" s="79">
        <f t="shared" si="87"/>
        <v>0</v>
      </c>
      <c r="FR35" s="79">
        <f t="shared" si="87"/>
        <v>0</v>
      </c>
      <c r="FS35" s="79">
        <f t="shared" si="87"/>
        <v>0</v>
      </c>
    </row>
    <row r="36" spans="1:176" s="4" customFormat="1" x14ac:dyDescent="0.25">
      <c r="A36" s="4" t="s">
        <v>19</v>
      </c>
      <c r="B36" s="12" t="s">
        <v>8</v>
      </c>
      <c r="C36" s="4">
        <v>0</v>
      </c>
      <c r="D36" s="4">
        <f t="shared" ref="D36:AI36" si="88">IF(D28=0,D25+D34-D17-C28,0)</f>
        <v>0</v>
      </c>
      <c r="E36" s="4">
        <f t="shared" si="88"/>
        <v>0</v>
      </c>
      <c r="F36" s="4">
        <f t="shared" si="88"/>
        <v>0</v>
      </c>
      <c r="G36" s="4">
        <f t="shared" si="88"/>
        <v>0</v>
      </c>
      <c r="H36" s="4">
        <f t="shared" si="88"/>
        <v>0</v>
      </c>
      <c r="I36" s="4">
        <f t="shared" si="88"/>
        <v>0</v>
      </c>
      <c r="J36" s="4">
        <f t="shared" si="88"/>
        <v>0</v>
      </c>
      <c r="K36" s="4">
        <f t="shared" si="88"/>
        <v>0</v>
      </c>
      <c r="L36" s="4">
        <f t="shared" si="88"/>
        <v>0</v>
      </c>
      <c r="M36" s="4">
        <f t="shared" si="88"/>
        <v>0</v>
      </c>
      <c r="N36" s="4">
        <f t="shared" si="88"/>
        <v>0</v>
      </c>
      <c r="O36" s="4">
        <f t="shared" si="88"/>
        <v>0</v>
      </c>
      <c r="P36" s="4">
        <f t="shared" si="88"/>
        <v>0</v>
      </c>
      <c r="Q36" s="4">
        <f t="shared" si="88"/>
        <v>0</v>
      </c>
      <c r="R36" s="4">
        <f t="shared" si="88"/>
        <v>0</v>
      </c>
      <c r="S36" s="4">
        <f t="shared" si="88"/>
        <v>0</v>
      </c>
      <c r="T36" s="4">
        <f t="shared" si="88"/>
        <v>0</v>
      </c>
      <c r="U36" s="4">
        <f t="shared" si="88"/>
        <v>0</v>
      </c>
      <c r="V36" s="4">
        <f t="shared" si="88"/>
        <v>0</v>
      </c>
      <c r="W36" s="4">
        <f t="shared" si="88"/>
        <v>0</v>
      </c>
      <c r="X36" s="4">
        <f t="shared" si="88"/>
        <v>0</v>
      </c>
      <c r="Y36" s="4">
        <f t="shared" si="88"/>
        <v>0</v>
      </c>
      <c r="Z36" s="4">
        <f t="shared" si="88"/>
        <v>0</v>
      </c>
      <c r="AA36" s="4">
        <f t="shared" si="88"/>
        <v>0</v>
      </c>
      <c r="AB36" s="4">
        <f t="shared" si="88"/>
        <v>0</v>
      </c>
      <c r="AC36" s="4">
        <f t="shared" si="88"/>
        <v>0</v>
      </c>
      <c r="AD36" s="4">
        <f t="shared" si="88"/>
        <v>0</v>
      </c>
      <c r="AE36" s="4">
        <f t="shared" si="88"/>
        <v>0</v>
      </c>
      <c r="AF36" s="4">
        <f t="shared" si="88"/>
        <v>0</v>
      </c>
      <c r="AG36" s="4">
        <f t="shared" si="88"/>
        <v>0</v>
      </c>
      <c r="AH36" s="4">
        <f t="shared" si="88"/>
        <v>0</v>
      </c>
      <c r="AI36" s="4">
        <f t="shared" si="88"/>
        <v>0</v>
      </c>
      <c r="AJ36" s="4">
        <f t="shared" ref="AJ36:BO36" si="89">IF(AJ28=0,AJ25+AJ34-AJ17-AI28,0)</f>
        <v>0</v>
      </c>
      <c r="AK36" s="4">
        <f t="shared" si="89"/>
        <v>0</v>
      </c>
      <c r="AL36" s="4">
        <f t="shared" si="89"/>
        <v>0</v>
      </c>
      <c r="AM36" s="4">
        <f t="shared" si="89"/>
        <v>0</v>
      </c>
      <c r="AN36" s="4">
        <f t="shared" si="89"/>
        <v>0</v>
      </c>
      <c r="AO36" s="4">
        <f t="shared" si="89"/>
        <v>0</v>
      </c>
      <c r="AP36" s="4">
        <f t="shared" si="89"/>
        <v>0</v>
      </c>
      <c r="AQ36" s="4">
        <f t="shared" si="89"/>
        <v>0</v>
      </c>
      <c r="AR36" s="4">
        <f t="shared" si="89"/>
        <v>0</v>
      </c>
      <c r="AS36" s="4">
        <f t="shared" si="89"/>
        <v>0</v>
      </c>
      <c r="AT36" s="4">
        <f t="shared" si="89"/>
        <v>0</v>
      </c>
      <c r="AU36" s="4">
        <f t="shared" si="89"/>
        <v>0</v>
      </c>
      <c r="AV36" s="4">
        <f t="shared" si="89"/>
        <v>0</v>
      </c>
      <c r="AW36" s="4">
        <f t="shared" si="89"/>
        <v>0</v>
      </c>
      <c r="AX36" s="4">
        <f t="shared" si="89"/>
        <v>0</v>
      </c>
      <c r="AY36" s="4">
        <f t="shared" si="89"/>
        <v>0</v>
      </c>
      <c r="AZ36" s="4">
        <f t="shared" si="89"/>
        <v>0</v>
      </c>
      <c r="BA36" s="4">
        <f t="shared" si="89"/>
        <v>0</v>
      </c>
      <c r="BB36" s="4">
        <f t="shared" si="89"/>
        <v>0</v>
      </c>
      <c r="BC36" s="4">
        <f t="shared" si="89"/>
        <v>0</v>
      </c>
      <c r="BD36" s="4">
        <f t="shared" si="89"/>
        <v>0</v>
      </c>
      <c r="BE36" s="4">
        <f t="shared" si="89"/>
        <v>0</v>
      </c>
      <c r="BF36" s="4">
        <f t="shared" si="89"/>
        <v>0</v>
      </c>
      <c r="BG36" s="4">
        <f t="shared" si="89"/>
        <v>0</v>
      </c>
      <c r="BH36" s="4">
        <f t="shared" si="89"/>
        <v>0</v>
      </c>
      <c r="BI36" s="4">
        <f t="shared" si="89"/>
        <v>0</v>
      </c>
      <c r="BJ36" s="4">
        <f t="shared" si="89"/>
        <v>0</v>
      </c>
      <c r="BK36" s="4">
        <f t="shared" si="89"/>
        <v>0</v>
      </c>
      <c r="BL36" s="4">
        <f t="shared" si="89"/>
        <v>0</v>
      </c>
      <c r="BM36" s="4">
        <f t="shared" si="89"/>
        <v>0</v>
      </c>
      <c r="BN36" s="4">
        <f t="shared" si="89"/>
        <v>0</v>
      </c>
      <c r="BO36" s="4">
        <f t="shared" si="89"/>
        <v>0</v>
      </c>
      <c r="BP36" s="4">
        <f t="shared" ref="BP36:CU36" si="90">IF(BP28=0,BP25+BP34-BP17-BO28,0)</f>
        <v>0</v>
      </c>
      <c r="BQ36" s="4">
        <f t="shared" si="90"/>
        <v>0</v>
      </c>
      <c r="BR36" s="4">
        <f t="shared" si="90"/>
        <v>0</v>
      </c>
      <c r="BS36" s="4">
        <f t="shared" si="90"/>
        <v>0</v>
      </c>
      <c r="BT36" s="4">
        <f t="shared" si="90"/>
        <v>0</v>
      </c>
      <c r="BU36" s="4">
        <f t="shared" si="90"/>
        <v>0</v>
      </c>
      <c r="BV36" s="4">
        <f t="shared" si="90"/>
        <v>0</v>
      </c>
      <c r="BW36" s="4">
        <f t="shared" si="90"/>
        <v>0</v>
      </c>
      <c r="BX36" s="4">
        <f t="shared" si="90"/>
        <v>0</v>
      </c>
      <c r="BY36" s="4">
        <f t="shared" si="90"/>
        <v>0</v>
      </c>
      <c r="BZ36" s="4">
        <f t="shared" si="90"/>
        <v>0</v>
      </c>
      <c r="CA36" s="4">
        <f t="shared" si="90"/>
        <v>0</v>
      </c>
      <c r="CB36" s="4">
        <f t="shared" si="90"/>
        <v>0</v>
      </c>
      <c r="CC36" s="4">
        <f t="shared" si="90"/>
        <v>0</v>
      </c>
      <c r="CD36" s="4">
        <f t="shared" si="90"/>
        <v>0</v>
      </c>
      <c r="CE36" s="4">
        <f t="shared" si="90"/>
        <v>0</v>
      </c>
      <c r="CF36" s="4">
        <f t="shared" si="90"/>
        <v>0</v>
      </c>
      <c r="CG36" s="4">
        <f t="shared" si="90"/>
        <v>0</v>
      </c>
      <c r="CH36" s="4">
        <f t="shared" si="90"/>
        <v>0</v>
      </c>
      <c r="CI36" s="4">
        <f t="shared" si="90"/>
        <v>0</v>
      </c>
      <c r="CJ36" s="4">
        <f t="shared" si="90"/>
        <v>0</v>
      </c>
      <c r="CK36" s="4">
        <f t="shared" si="90"/>
        <v>0</v>
      </c>
      <c r="CL36" s="4">
        <f t="shared" si="90"/>
        <v>0</v>
      </c>
      <c r="CM36" s="4">
        <f t="shared" si="90"/>
        <v>0</v>
      </c>
      <c r="CN36" s="4">
        <f t="shared" si="90"/>
        <v>0</v>
      </c>
      <c r="CO36" s="4">
        <f t="shared" si="90"/>
        <v>0</v>
      </c>
      <c r="CP36" s="4">
        <f t="shared" si="90"/>
        <v>0</v>
      </c>
      <c r="CQ36" s="4">
        <f t="shared" si="90"/>
        <v>0</v>
      </c>
      <c r="CR36" s="4">
        <f t="shared" si="90"/>
        <v>0</v>
      </c>
      <c r="CS36" s="4">
        <f t="shared" si="90"/>
        <v>0</v>
      </c>
      <c r="CT36" s="4">
        <f t="shared" si="90"/>
        <v>0</v>
      </c>
      <c r="CU36" s="4">
        <f t="shared" si="90"/>
        <v>0</v>
      </c>
      <c r="CV36" s="4">
        <f t="shared" ref="CV36:EA36" si="91">IF(CV28=0,CV25+CV34-CV17-CU28,0)</f>
        <v>0</v>
      </c>
      <c r="CW36" s="4">
        <f t="shared" si="91"/>
        <v>0</v>
      </c>
      <c r="CX36" s="4">
        <f t="shared" si="91"/>
        <v>0</v>
      </c>
      <c r="CY36" s="4">
        <f t="shared" si="91"/>
        <v>0</v>
      </c>
      <c r="CZ36" s="4">
        <f t="shared" si="91"/>
        <v>0</v>
      </c>
      <c r="DA36" s="4">
        <f t="shared" si="91"/>
        <v>0</v>
      </c>
      <c r="DB36" s="4">
        <f t="shared" si="91"/>
        <v>0</v>
      </c>
      <c r="DC36" s="4">
        <f t="shared" si="91"/>
        <v>0</v>
      </c>
      <c r="DD36" s="4">
        <f t="shared" si="91"/>
        <v>0</v>
      </c>
      <c r="DE36" s="4">
        <f t="shared" si="91"/>
        <v>0</v>
      </c>
      <c r="DF36" s="4">
        <f t="shared" si="91"/>
        <v>0</v>
      </c>
      <c r="DG36" s="4">
        <f t="shared" si="91"/>
        <v>0</v>
      </c>
      <c r="DH36" s="4">
        <f t="shared" si="91"/>
        <v>0</v>
      </c>
      <c r="DI36" s="4">
        <f t="shared" si="91"/>
        <v>0</v>
      </c>
      <c r="DJ36" s="4">
        <f t="shared" si="91"/>
        <v>0</v>
      </c>
      <c r="DK36" s="4">
        <f t="shared" si="91"/>
        <v>0</v>
      </c>
      <c r="DL36" s="4">
        <f t="shared" si="91"/>
        <v>0</v>
      </c>
      <c r="DM36" s="4">
        <f t="shared" si="91"/>
        <v>0</v>
      </c>
      <c r="DN36" s="4">
        <f t="shared" si="91"/>
        <v>0</v>
      </c>
      <c r="DO36" s="4">
        <f t="shared" si="91"/>
        <v>0</v>
      </c>
      <c r="DP36" s="4">
        <f t="shared" si="91"/>
        <v>0</v>
      </c>
      <c r="DQ36" s="4">
        <f t="shared" si="91"/>
        <v>0</v>
      </c>
      <c r="DR36" s="4">
        <f t="shared" si="91"/>
        <v>0</v>
      </c>
      <c r="DS36" s="4">
        <f t="shared" si="91"/>
        <v>0</v>
      </c>
      <c r="DT36" s="4">
        <f t="shared" si="91"/>
        <v>0</v>
      </c>
      <c r="DU36" s="4">
        <f t="shared" si="91"/>
        <v>0</v>
      </c>
      <c r="DV36" s="4">
        <f t="shared" si="91"/>
        <v>0</v>
      </c>
      <c r="DW36" s="4">
        <f t="shared" si="91"/>
        <v>0</v>
      </c>
      <c r="DX36" s="4">
        <f t="shared" si="91"/>
        <v>0</v>
      </c>
      <c r="DY36" s="4">
        <f t="shared" si="91"/>
        <v>0</v>
      </c>
      <c r="DZ36" s="4">
        <f t="shared" si="91"/>
        <v>0</v>
      </c>
      <c r="EA36" s="4">
        <f t="shared" si="91"/>
        <v>0</v>
      </c>
      <c r="EB36" s="4">
        <f t="shared" ref="EB36:FG36" si="92">IF(EB28=0,EB25+EB34-EB17-EA28,0)</f>
        <v>0</v>
      </c>
      <c r="EC36" s="4">
        <f t="shared" si="92"/>
        <v>0</v>
      </c>
      <c r="ED36" s="4">
        <f t="shared" si="92"/>
        <v>0</v>
      </c>
      <c r="EE36" s="4">
        <f t="shared" si="92"/>
        <v>0</v>
      </c>
      <c r="EF36" s="4">
        <f t="shared" si="92"/>
        <v>0</v>
      </c>
      <c r="EG36" s="4">
        <f t="shared" si="92"/>
        <v>0</v>
      </c>
      <c r="EH36" s="4">
        <f t="shared" si="92"/>
        <v>0</v>
      </c>
      <c r="EI36" s="4">
        <f t="shared" si="92"/>
        <v>0</v>
      </c>
      <c r="EJ36" s="4">
        <f t="shared" si="92"/>
        <v>0</v>
      </c>
      <c r="EK36" s="4">
        <f t="shared" si="92"/>
        <v>0</v>
      </c>
      <c r="EL36" s="4">
        <f t="shared" si="92"/>
        <v>0</v>
      </c>
      <c r="EM36" s="4">
        <f t="shared" si="92"/>
        <v>0</v>
      </c>
      <c r="EN36" s="4">
        <f t="shared" si="92"/>
        <v>0</v>
      </c>
      <c r="EO36" s="4">
        <f t="shared" si="92"/>
        <v>0</v>
      </c>
      <c r="EP36" s="4">
        <f t="shared" si="92"/>
        <v>0</v>
      </c>
      <c r="EQ36" s="4">
        <f t="shared" si="92"/>
        <v>0</v>
      </c>
      <c r="ER36" s="4">
        <f t="shared" si="92"/>
        <v>0</v>
      </c>
      <c r="ES36" s="4">
        <f t="shared" si="92"/>
        <v>0</v>
      </c>
      <c r="ET36" s="4">
        <f t="shared" si="92"/>
        <v>0</v>
      </c>
      <c r="EU36" s="4">
        <f t="shared" si="92"/>
        <v>0</v>
      </c>
      <c r="EV36" s="4">
        <f t="shared" si="92"/>
        <v>0</v>
      </c>
      <c r="EW36" s="4">
        <f t="shared" si="92"/>
        <v>0</v>
      </c>
      <c r="EX36" s="4">
        <f t="shared" si="92"/>
        <v>0</v>
      </c>
      <c r="EY36" s="4">
        <f t="shared" si="92"/>
        <v>0</v>
      </c>
      <c r="EZ36" s="4">
        <f t="shared" si="92"/>
        <v>0</v>
      </c>
      <c r="FA36" s="4">
        <f t="shared" si="92"/>
        <v>0</v>
      </c>
      <c r="FB36" s="4">
        <f t="shared" si="92"/>
        <v>0</v>
      </c>
      <c r="FC36" s="4">
        <f t="shared" si="92"/>
        <v>0</v>
      </c>
      <c r="FD36" s="4">
        <f t="shared" si="92"/>
        <v>0</v>
      </c>
      <c r="FE36" s="4">
        <f t="shared" si="92"/>
        <v>0</v>
      </c>
      <c r="FF36" s="4">
        <f t="shared" si="92"/>
        <v>0</v>
      </c>
      <c r="FG36" s="4">
        <f t="shared" si="92"/>
        <v>0</v>
      </c>
      <c r="FH36" s="4">
        <f t="shared" ref="FH36:FS36" si="93">IF(FH28=0,FH25+FH34-FH17-FG28,0)</f>
        <v>0</v>
      </c>
      <c r="FI36" s="4">
        <f t="shared" si="93"/>
        <v>0</v>
      </c>
      <c r="FJ36" s="4">
        <f t="shared" si="93"/>
        <v>0</v>
      </c>
      <c r="FK36" s="4">
        <f t="shared" si="93"/>
        <v>0</v>
      </c>
      <c r="FL36" s="4">
        <f t="shared" si="93"/>
        <v>0</v>
      </c>
      <c r="FM36" s="4">
        <f t="shared" si="93"/>
        <v>0</v>
      </c>
      <c r="FN36" s="4">
        <f t="shared" si="93"/>
        <v>0</v>
      </c>
      <c r="FO36" s="4">
        <f t="shared" si="93"/>
        <v>0</v>
      </c>
      <c r="FP36" s="4">
        <f t="shared" si="93"/>
        <v>0</v>
      </c>
      <c r="FQ36" s="4">
        <f t="shared" si="93"/>
        <v>0</v>
      </c>
      <c r="FR36" s="4">
        <f t="shared" si="93"/>
        <v>0</v>
      </c>
      <c r="FS36" s="4">
        <f t="shared" si="93"/>
        <v>0</v>
      </c>
    </row>
    <row r="37" spans="1:176" s="14" customFormat="1" ht="5.25" customHeight="1" x14ac:dyDescent="0.25">
      <c r="B37" s="15"/>
    </row>
    <row r="38" spans="1:176" s="23" customFormat="1" x14ac:dyDescent="0.25">
      <c r="A38" s="23" t="s">
        <v>14</v>
      </c>
      <c r="B38" s="24" t="s">
        <v>8</v>
      </c>
      <c r="C38" s="23">
        <v>0</v>
      </c>
      <c r="D38" s="23">
        <f t="shared" ref="D38:AI38" si="94">C38+D34</f>
        <v>0</v>
      </c>
      <c r="E38" s="23">
        <f t="shared" si="94"/>
        <v>0</v>
      </c>
      <c r="F38" s="23">
        <f t="shared" si="94"/>
        <v>0</v>
      </c>
      <c r="G38" s="23">
        <f t="shared" si="94"/>
        <v>0</v>
      </c>
      <c r="H38" s="23">
        <f t="shared" si="94"/>
        <v>0</v>
      </c>
      <c r="I38" s="23">
        <f t="shared" si="94"/>
        <v>0</v>
      </c>
      <c r="J38" s="23">
        <f t="shared" si="94"/>
        <v>0</v>
      </c>
      <c r="K38" s="23">
        <f t="shared" si="94"/>
        <v>0</v>
      </c>
      <c r="L38" s="23">
        <f t="shared" si="94"/>
        <v>0</v>
      </c>
      <c r="M38" s="23">
        <f t="shared" si="94"/>
        <v>0</v>
      </c>
      <c r="N38" s="23">
        <f t="shared" si="94"/>
        <v>0</v>
      </c>
      <c r="O38" s="23">
        <f t="shared" si="94"/>
        <v>0</v>
      </c>
      <c r="P38" s="23">
        <f t="shared" si="94"/>
        <v>0</v>
      </c>
      <c r="Q38" s="23">
        <f t="shared" si="94"/>
        <v>0</v>
      </c>
      <c r="R38" s="23">
        <f t="shared" si="94"/>
        <v>0</v>
      </c>
      <c r="S38" s="23">
        <f t="shared" si="94"/>
        <v>0</v>
      </c>
      <c r="T38" s="23">
        <f t="shared" si="94"/>
        <v>0</v>
      </c>
      <c r="U38" s="23">
        <f t="shared" si="94"/>
        <v>0</v>
      </c>
      <c r="V38" s="23">
        <f t="shared" si="94"/>
        <v>0</v>
      </c>
      <c r="W38" s="23">
        <f t="shared" si="94"/>
        <v>0</v>
      </c>
      <c r="X38" s="23">
        <f t="shared" si="94"/>
        <v>0</v>
      </c>
      <c r="Y38" s="23">
        <f t="shared" si="94"/>
        <v>0</v>
      </c>
      <c r="Z38" s="23">
        <f t="shared" si="94"/>
        <v>0</v>
      </c>
      <c r="AA38" s="23">
        <f t="shared" si="94"/>
        <v>0</v>
      </c>
      <c r="AB38" s="23">
        <f t="shared" si="94"/>
        <v>21</v>
      </c>
      <c r="AC38" s="23">
        <f t="shared" si="94"/>
        <v>21</v>
      </c>
      <c r="AD38" s="23">
        <f t="shared" si="94"/>
        <v>21</v>
      </c>
      <c r="AE38" s="23">
        <f t="shared" si="94"/>
        <v>21</v>
      </c>
      <c r="AF38" s="23">
        <f t="shared" si="94"/>
        <v>21</v>
      </c>
      <c r="AG38" s="23">
        <f t="shared" si="94"/>
        <v>21</v>
      </c>
      <c r="AH38" s="23">
        <f t="shared" si="94"/>
        <v>41.254777070063696</v>
      </c>
      <c r="AI38" s="23">
        <f t="shared" si="94"/>
        <v>41.254777070063696</v>
      </c>
      <c r="AJ38" s="23">
        <f t="shared" ref="AJ38:BO38" si="95">AI38+AJ34</f>
        <v>41.254777070063696</v>
      </c>
      <c r="AK38" s="23">
        <f t="shared" si="95"/>
        <v>41.254777070063696</v>
      </c>
      <c r="AL38" s="23">
        <f t="shared" si="95"/>
        <v>41.254777070063696</v>
      </c>
      <c r="AM38" s="23">
        <f t="shared" si="95"/>
        <v>41.254777070063696</v>
      </c>
      <c r="AN38" s="23">
        <f t="shared" si="95"/>
        <v>41.254777070063696</v>
      </c>
      <c r="AO38" s="23">
        <f t="shared" si="95"/>
        <v>61.573248407643312</v>
      </c>
      <c r="AP38" s="23">
        <f t="shared" si="95"/>
        <v>61.573248407643312</v>
      </c>
      <c r="AQ38" s="23">
        <f t="shared" si="95"/>
        <v>61.573248407643312</v>
      </c>
      <c r="AR38" s="23">
        <f t="shared" si="95"/>
        <v>61.573248407643312</v>
      </c>
      <c r="AS38" s="23">
        <f t="shared" si="95"/>
        <v>61.573248407643312</v>
      </c>
      <c r="AT38" s="23">
        <f t="shared" si="95"/>
        <v>61.573248407643312</v>
      </c>
      <c r="AU38" s="23">
        <f t="shared" si="95"/>
        <v>76.796178343949038</v>
      </c>
      <c r="AV38" s="23">
        <f t="shared" si="95"/>
        <v>76.796178343949038</v>
      </c>
      <c r="AW38" s="23">
        <f t="shared" si="95"/>
        <v>76.796178343949038</v>
      </c>
      <c r="AX38" s="23">
        <f t="shared" si="95"/>
        <v>76.796178343949038</v>
      </c>
      <c r="AY38" s="23">
        <f t="shared" si="95"/>
        <v>76.796178343949038</v>
      </c>
      <c r="AZ38" s="23">
        <f t="shared" si="95"/>
        <v>92.082802547770697</v>
      </c>
      <c r="BA38" s="23">
        <f t="shared" si="95"/>
        <v>92.082802547770697</v>
      </c>
      <c r="BB38" s="23">
        <f t="shared" si="95"/>
        <v>92.082802547770697</v>
      </c>
      <c r="BC38" s="23">
        <f t="shared" si="95"/>
        <v>92.082802547770697</v>
      </c>
      <c r="BD38" s="23">
        <f t="shared" si="95"/>
        <v>112.40127388535032</v>
      </c>
      <c r="BE38" s="23">
        <f t="shared" si="95"/>
        <v>112.40127388535032</v>
      </c>
      <c r="BF38" s="23">
        <f t="shared" si="95"/>
        <v>112.40127388535032</v>
      </c>
      <c r="BG38" s="23">
        <f t="shared" si="95"/>
        <v>112.40127388535032</v>
      </c>
      <c r="BH38" s="23">
        <f t="shared" si="95"/>
        <v>112.40127388535032</v>
      </c>
      <c r="BI38" s="23">
        <f t="shared" si="95"/>
        <v>144.82165605095543</v>
      </c>
      <c r="BJ38" s="23">
        <f t="shared" si="95"/>
        <v>144.82165605095543</v>
      </c>
      <c r="BK38" s="23">
        <f t="shared" si="95"/>
        <v>144.82165605095543</v>
      </c>
      <c r="BL38" s="23">
        <f t="shared" si="95"/>
        <v>144.82165605095543</v>
      </c>
      <c r="BM38" s="23">
        <f t="shared" si="95"/>
        <v>144.82165605095543</v>
      </c>
      <c r="BN38" s="23">
        <f t="shared" si="95"/>
        <v>144.82165605095543</v>
      </c>
      <c r="BO38" s="23">
        <f t="shared" si="95"/>
        <v>171.06369426751593</v>
      </c>
      <c r="BP38" s="23">
        <f t="shared" ref="BP38:CU38" si="96">BO38+BP34</f>
        <v>171.06369426751593</v>
      </c>
      <c r="BQ38" s="23">
        <f t="shared" si="96"/>
        <v>171.06369426751593</v>
      </c>
      <c r="BR38" s="23">
        <f t="shared" si="96"/>
        <v>186.28662420382165</v>
      </c>
      <c r="BS38" s="23">
        <f t="shared" si="96"/>
        <v>186.28662420382165</v>
      </c>
      <c r="BT38" s="23">
        <f t="shared" si="96"/>
        <v>186.28662420382165</v>
      </c>
      <c r="BU38" s="23">
        <f t="shared" si="96"/>
        <v>186.28662420382165</v>
      </c>
      <c r="BV38" s="23">
        <f t="shared" si="96"/>
        <v>186.28662420382165</v>
      </c>
      <c r="BW38" s="23">
        <f t="shared" si="96"/>
        <v>218.64331210191082</v>
      </c>
      <c r="BX38" s="23">
        <f t="shared" si="96"/>
        <v>218.64331210191082</v>
      </c>
      <c r="BY38" s="23">
        <f t="shared" si="96"/>
        <v>218.64331210191082</v>
      </c>
      <c r="BZ38" s="23">
        <f t="shared" si="96"/>
        <v>218.64331210191082</v>
      </c>
      <c r="CA38" s="23">
        <f t="shared" si="96"/>
        <v>218.64331210191082</v>
      </c>
      <c r="CB38" s="23">
        <f t="shared" si="96"/>
        <v>255.07643312101911</v>
      </c>
      <c r="CC38" s="23">
        <f t="shared" si="96"/>
        <v>255.07643312101911</v>
      </c>
      <c r="CD38" s="23">
        <f t="shared" si="96"/>
        <v>255.07643312101911</v>
      </c>
      <c r="CE38" s="23">
        <f t="shared" si="96"/>
        <v>255.07643312101911</v>
      </c>
      <c r="CF38" s="23">
        <f t="shared" si="96"/>
        <v>280.42675159235671</v>
      </c>
      <c r="CG38" s="23">
        <f t="shared" si="96"/>
        <v>280.42675159235671</v>
      </c>
      <c r="CH38" s="23">
        <f t="shared" si="96"/>
        <v>280.42675159235671</v>
      </c>
      <c r="CI38" s="23">
        <f t="shared" si="96"/>
        <v>280.42675159235671</v>
      </c>
      <c r="CJ38" s="23">
        <f t="shared" si="96"/>
        <v>280.42675159235671</v>
      </c>
      <c r="CK38" s="23">
        <f t="shared" si="96"/>
        <v>300.74522292993635</v>
      </c>
      <c r="CL38" s="23">
        <f t="shared" si="96"/>
        <v>300.74522292993635</v>
      </c>
      <c r="CM38" s="23">
        <f t="shared" si="96"/>
        <v>300.74522292993635</v>
      </c>
      <c r="CN38" s="23">
        <f t="shared" si="96"/>
        <v>300.74522292993635</v>
      </c>
      <c r="CO38" s="23">
        <f t="shared" si="96"/>
        <v>300.74522292993635</v>
      </c>
      <c r="CP38" s="23">
        <f t="shared" si="96"/>
        <v>321.00000000000006</v>
      </c>
      <c r="CQ38" s="23">
        <f t="shared" si="96"/>
        <v>321.00000000000006</v>
      </c>
      <c r="CR38" s="23">
        <f t="shared" si="96"/>
        <v>321.00000000000006</v>
      </c>
      <c r="CS38" s="23">
        <f t="shared" si="96"/>
        <v>321.00000000000006</v>
      </c>
      <c r="CT38" s="23">
        <f t="shared" si="96"/>
        <v>321.00000000000006</v>
      </c>
      <c r="CU38" s="23">
        <f t="shared" si="96"/>
        <v>321.00000000000006</v>
      </c>
      <c r="CV38" s="23">
        <f t="shared" ref="CV38:EA38" si="97">CU38+CV34</f>
        <v>321.00000000000006</v>
      </c>
      <c r="CW38" s="23">
        <f t="shared" si="97"/>
        <v>321.00000000000006</v>
      </c>
      <c r="CX38" s="23">
        <f t="shared" si="97"/>
        <v>321.00000000000006</v>
      </c>
      <c r="CY38" s="23">
        <f t="shared" si="97"/>
        <v>338.32484076433127</v>
      </c>
      <c r="CZ38" s="23">
        <f t="shared" si="97"/>
        <v>338.32484076433127</v>
      </c>
      <c r="DA38" s="23">
        <f t="shared" si="97"/>
        <v>338.32484076433127</v>
      </c>
      <c r="DB38" s="23">
        <f t="shared" si="97"/>
        <v>338.32484076433127</v>
      </c>
      <c r="DC38" s="23">
        <f t="shared" si="97"/>
        <v>338.32484076433127</v>
      </c>
      <c r="DD38" s="23">
        <f t="shared" si="97"/>
        <v>350.61783439490449</v>
      </c>
      <c r="DE38" s="23">
        <f t="shared" si="97"/>
        <v>350.61783439490449</v>
      </c>
      <c r="DF38" s="23">
        <f t="shared" si="97"/>
        <v>350.61783439490449</v>
      </c>
      <c r="DG38" s="23">
        <f t="shared" si="97"/>
        <v>350.61783439490449</v>
      </c>
      <c r="DH38" s="23">
        <f t="shared" si="97"/>
        <v>362.84713375796184</v>
      </c>
      <c r="DI38" s="23">
        <f t="shared" si="97"/>
        <v>362.84713375796184</v>
      </c>
      <c r="DJ38" s="23">
        <f t="shared" si="97"/>
        <v>362.84713375796184</v>
      </c>
      <c r="DK38" s="23">
        <f t="shared" si="97"/>
        <v>362.84713375796184</v>
      </c>
      <c r="DL38" s="23">
        <f t="shared" si="97"/>
        <v>362.84713375796184</v>
      </c>
      <c r="DM38" s="23">
        <f t="shared" si="97"/>
        <v>362.84713375796184</v>
      </c>
      <c r="DN38" s="23">
        <f t="shared" si="97"/>
        <v>372.9745222929937</v>
      </c>
      <c r="DO38" s="23">
        <f t="shared" si="97"/>
        <v>372.9745222929937</v>
      </c>
      <c r="DP38" s="23">
        <f t="shared" si="97"/>
        <v>372.9745222929937</v>
      </c>
      <c r="DQ38" s="23">
        <f t="shared" si="97"/>
        <v>372.9745222929937</v>
      </c>
      <c r="DR38" s="23">
        <f t="shared" si="97"/>
        <v>372.9745222929937</v>
      </c>
      <c r="DS38" s="23">
        <f t="shared" si="97"/>
        <v>372.9745222929937</v>
      </c>
      <c r="DT38" s="23">
        <f t="shared" si="97"/>
        <v>372.9745222929937</v>
      </c>
      <c r="DU38" s="23">
        <f t="shared" si="97"/>
        <v>372.9745222929937</v>
      </c>
      <c r="DV38" s="23">
        <f t="shared" si="97"/>
        <v>372.9745222929937</v>
      </c>
      <c r="DW38" s="23">
        <f t="shared" si="97"/>
        <v>372.9745222929937</v>
      </c>
      <c r="DX38" s="23">
        <f t="shared" si="97"/>
        <v>372.9745222929937</v>
      </c>
      <c r="DY38" s="23">
        <f t="shared" si="97"/>
        <v>372.9745222929937</v>
      </c>
      <c r="DZ38" s="23">
        <f t="shared" si="97"/>
        <v>372.9745222929937</v>
      </c>
      <c r="EA38" s="23">
        <f t="shared" si="97"/>
        <v>372.9745222929937</v>
      </c>
      <c r="EB38" s="23">
        <f t="shared" ref="EB38:FG38" si="98">EA38+EB34</f>
        <v>372.9745222929937</v>
      </c>
      <c r="EC38" s="23">
        <f t="shared" si="98"/>
        <v>372.9745222929937</v>
      </c>
      <c r="ED38" s="23">
        <f t="shared" si="98"/>
        <v>372.9745222929937</v>
      </c>
      <c r="EE38" s="23">
        <f t="shared" si="98"/>
        <v>372.9745222929937</v>
      </c>
      <c r="EF38" s="23">
        <f t="shared" si="98"/>
        <v>372.9745222929937</v>
      </c>
      <c r="EG38" s="23">
        <f t="shared" si="98"/>
        <v>372.9745222929937</v>
      </c>
      <c r="EH38" s="23">
        <f t="shared" si="98"/>
        <v>372.9745222929937</v>
      </c>
      <c r="EI38" s="23">
        <f t="shared" si="98"/>
        <v>372.9745222929937</v>
      </c>
      <c r="EJ38" s="23">
        <f t="shared" si="98"/>
        <v>372.9745222929937</v>
      </c>
      <c r="EK38" s="23">
        <f t="shared" si="98"/>
        <v>372.9745222929937</v>
      </c>
      <c r="EL38" s="23">
        <f t="shared" si="98"/>
        <v>372.9745222929937</v>
      </c>
      <c r="EM38" s="23">
        <f t="shared" si="98"/>
        <v>372.9745222929937</v>
      </c>
      <c r="EN38" s="23">
        <f t="shared" si="98"/>
        <v>372.9745222929937</v>
      </c>
      <c r="EO38" s="23">
        <f t="shared" si="98"/>
        <v>372.9745222929937</v>
      </c>
      <c r="EP38" s="23">
        <f t="shared" si="98"/>
        <v>372.9745222929937</v>
      </c>
      <c r="EQ38" s="23">
        <f t="shared" si="98"/>
        <v>372.9745222929937</v>
      </c>
      <c r="ER38" s="23">
        <f t="shared" si="98"/>
        <v>372.9745222929937</v>
      </c>
      <c r="ES38" s="23">
        <f t="shared" si="98"/>
        <v>372.9745222929937</v>
      </c>
      <c r="ET38" s="23">
        <f t="shared" si="98"/>
        <v>372.9745222929937</v>
      </c>
      <c r="EU38" s="23">
        <f t="shared" si="98"/>
        <v>372.9745222929937</v>
      </c>
      <c r="EV38" s="23">
        <f t="shared" si="98"/>
        <v>372.9745222929937</v>
      </c>
      <c r="EW38" s="23">
        <f t="shared" si="98"/>
        <v>372.9745222929937</v>
      </c>
      <c r="EX38" s="23">
        <f t="shared" si="98"/>
        <v>372.9745222929937</v>
      </c>
      <c r="EY38" s="23">
        <f t="shared" si="98"/>
        <v>372.9745222929937</v>
      </c>
      <c r="EZ38" s="23">
        <f t="shared" si="98"/>
        <v>372.9745222929937</v>
      </c>
      <c r="FA38" s="23">
        <f t="shared" si="98"/>
        <v>372.9745222929937</v>
      </c>
      <c r="FB38" s="23">
        <f t="shared" si="98"/>
        <v>372.9745222929937</v>
      </c>
      <c r="FC38" s="23">
        <f t="shared" si="98"/>
        <v>372.9745222929937</v>
      </c>
      <c r="FD38" s="23">
        <f t="shared" si="98"/>
        <v>372.9745222929937</v>
      </c>
      <c r="FE38" s="23">
        <f t="shared" si="98"/>
        <v>372.9745222929937</v>
      </c>
      <c r="FF38" s="23">
        <f t="shared" si="98"/>
        <v>372.9745222929937</v>
      </c>
      <c r="FG38" s="23">
        <f t="shared" si="98"/>
        <v>372.9745222929937</v>
      </c>
      <c r="FH38" s="23">
        <f t="shared" ref="FH38:FS38" si="99">FG38+FH34</f>
        <v>372.9745222929937</v>
      </c>
      <c r="FI38" s="23">
        <f t="shared" si="99"/>
        <v>372.9745222929937</v>
      </c>
      <c r="FJ38" s="23">
        <f t="shared" si="99"/>
        <v>372.9745222929937</v>
      </c>
      <c r="FK38" s="23">
        <f t="shared" si="99"/>
        <v>372.9745222929937</v>
      </c>
      <c r="FL38" s="23">
        <f t="shared" si="99"/>
        <v>372.9745222929937</v>
      </c>
      <c r="FM38" s="23">
        <f t="shared" si="99"/>
        <v>372.9745222929937</v>
      </c>
      <c r="FN38" s="23">
        <f t="shared" si="99"/>
        <v>372.9745222929937</v>
      </c>
      <c r="FO38" s="23">
        <f t="shared" si="99"/>
        <v>372.9745222929937</v>
      </c>
      <c r="FP38" s="23">
        <f t="shared" si="99"/>
        <v>372.9745222929937</v>
      </c>
      <c r="FQ38" s="23">
        <f t="shared" si="99"/>
        <v>372.9745222929937</v>
      </c>
      <c r="FR38" s="23">
        <f t="shared" si="99"/>
        <v>372.9745222929937</v>
      </c>
      <c r="FS38" s="23">
        <f t="shared" si="99"/>
        <v>372.9745222929937</v>
      </c>
    </row>
    <row r="39" spans="1:176" s="23" customFormat="1" x14ac:dyDescent="0.25">
      <c r="A39" s="23" t="s">
        <v>42</v>
      </c>
      <c r="B39" s="24" t="s">
        <v>8</v>
      </c>
      <c r="C39" s="23">
        <v>0</v>
      </c>
      <c r="D39" s="23">
        <f t="shared" ref="D39:AI39" si="100">C39+D35</f>
        <v>0</v>
      </c>
      <c r="E39" s="23">
        <f t="shared" si="100"/>
        <v>0</v>
      </c>
      <c r="F39" s="23">
        <f t="shared" si="100"/>
        <v>0</v>
      </c>
      <c r="G39" s="23">
        <f t="shared" si="100"/>
        <v>0</v>
      </c>
      <c r="H39" s="23">
        <f t="shared" si="100"/>
        <v>0</v>
      </c>
      <c r="I39" s="23">
        <f t="shared" si="100"/>
        <v>0</v>
      </c>
      <c r="J39" s="23">
        <f t="shared" si="100"/>
        <v>0</v>
      </c>
      <c r="K39" s="23">
        <f t="shared" si="100"/>
        <v>0</v>
      </c>
      <c r="L39" s="23">
        <f t="shared" si="100"/>
        <v>0</v>
      </c>
      <c r="M39" s="23">
        <f t="shared" si="100"/>
        <v>0</v>
      </c>
      <c r="N39" s="23">
        <f t="shared" si="100"/>
        <v>0</v>
      </c>
      <c r="O39" s="23">
        <f t="shared" si="100"/>
        <v>0</v>
      </c>
      <c r="P39" s="23">
        <f t="shared" si="100"/>
        <v>0</v>
      </c>
      <c r="Q39" s="23">
        <f t="shared" si="100"/>
        <v>0</v>
      </c>
      <c r="R39" s="23">
        <f t="shared" si="100"/>
        <v>0</v>
      </c>
      <c r="S39" s="23">
        <f t="shared" si="100"/>
        <v>0</v>
      </c>
      <c r="T39" s="23">
        <f t="shared" si="100"/>
        <v>0</v>
      </c>
      <c r="U39" s="23">
        <f t="shared" si="100"/>
        <v>0</v>
      </c>
      <c r="V39" s="23">
        <f t="shared" si="100"/>
        <v>0</v>
      </c>
      <c r="W39" s="23">
        <f t="shared" si="100"/>
        <v>0</v>
      </c>
      <c r="X39" s="23">
        <f t="shared" si="100"/>
        <v>0</v>
      </c>
      <c r="Y39" s="23">
        <f t="shared" si="100"/>
        <v>0</v>
      </c>
      <c r="Z39" s="23">
        <f t="shared" si="100"/>
        <v>0</v>
      </c>
      <c r="AA39" s="23">
        <f t="shared" si="100"/>
        <v>0</v>
      </c>
      <c r="AB39" s="23">
        <f t="shared" si="100"/>
        <v>17.429927332842393</v>
      </c>
      <c r="AC39" s="23">
        <f t="shared" si="100"/>
        <v>17.429927332842393</v>
      </c>
      <c r="AD39" s="23">
        <f t="shared" si="100"/>
        <v>17.429927332842393</v>
      </c>
      <c r="AE39" s="23">
        <f t="shared" si="100"/>
        <v>17.429927332842393</v>
      </c>
      <c r="AF39" s="23">
        <f t="shared" si="100"/>
        <v>17.429927332842393</v>
      </c>
      <c r="AG39" s="23">
        <f t="shared" si="100"/>
        <v>17.429927332842393</v>
      </c>
      <c r="AH39" s="23">
        <f t="shared" si="100"/>
        <v>34.531794878813969</v>
      </c>
      <c r="AI39" s="23">
        <f t="shared" si="100"/>
        <v>34.531794878813969</v>
      </c>
      <c r="AJ39" s="23">
        <f t="shared" ref="AJ39:BO39" si="101">AI39+AJ35</f>
        <v>34.531794878813969</v>
      </c>
      <c r="AK39" s="23">
        <f t="shared" si="101"/>
        <v>34.531794878813969</v>
      </c>
      <c r="AL39" s="23">
        <f t="shared" si="101"/>
        <v>34.531794878813969</v>
      </c>
      <c r="AM39" s="23">
        <f t="shared" si="101"/>
        <v>34.531794878813969</v>
      </c>
      <c r="AN39" s="23">
        <f t="shared" si="101"/>
        <v>34.531794878813969</v>
      </c>
      <c r="AO39" s="23">
        <f t="shared" si="101"/>
        <v>52.296225913417658</v>
      </c>
      <c r="AP39" s="23">
        <f t="shared" si="101"/>
        <v>52.296225913417658</v>
      </c>
      <c r="AQ39" s="23">
        <f t="shared" si="101"/>
        <v>52.296225913417658</v>
      </c>
      <c r="AR39" s="23">
        <f t="shared" si="101"/>
        <v>52.296225913417658</v>
      </c>
      <c r="AS39" s="23">
        <f t="shared" si="101"/>
        <v>52.296225913417658</v>
      </c>
      <c r="AT39" s="23">
        <f t="shared" si="101"/>
        <v>52.296225913417658</v>
      </c>
      <c r="AU39" s="23">
        <f t="shared" si="101"/>
        <v>66.145560330366067</v>
      </c>
      <c r="AV39" s="23">
        <f t="shared" si="101"/>
        <v>66.145560330366067</v>
      </c>
      <c r="AW39" s="23">
        <f t="shared" si="101"/>
        <v>66.145560330366067</v>
      </c>
      <c r="AX39" s="23">
        <f t="shared" si="101"/>
        <v>66.145560330366067</v>
      </c>
      <c r="AY39" s="23">
        <f t="shared" si="101"/>
        <v>66.145560330366067</v>
      </c>
      <c r="AZ39" s="23">
        <f t="shared" si="101"/>
        <v>80.844755122328621</v>
      </c>
      <c r="BA39" s="23">
        <f t="shared" si="101"/>
        <v>80.844755122328621</v>
      </c>
      <c r="BB39" s="23">
        <f t="shared" si="101"/>
        <v>80.844755122328621</v>
      </c>
      <c r="BC39" s="23">
        <f t="shared" si="101"/>
        <v>80.844755122328621</v>
      </c>
      <c r="BD39" s="23">
        <f t="shared" si="101"/>
        <v>100.8683777369917</v>
      </c>
      <c r="BE39" s="23">
        <f t="shared" si="101"/>
        <v>100.8683777369917</v>
      </c>
      <c r="BF39" s="23">
        <f t="shared" si="101"/>
        <v>100.8683777369917</v>
      </c>
      <c r="BG39" s="23">
        <f t="shared" si="101"/>
        <v>100.8683777369917</v>
      </c>
      <c r="BH39" s="23">
        <f t="shared" si="101"/>
        <v>100.8683777369917</v>
      </c>
      <c r="BI39" s="23">
        <f t="shared" si="101"/>
        <v>133.13115941843176</v>
      </c>
      <c r="BJ39" s="23">
        <f t="shared" si="101"/>
        <v>133.13115941843176</v>
      </c>
      <c r="BK39" s="23">
        <f t="shared" si="101"/>
        <v>133.13115941843176</v>
      </c>
      <c r="BL39" s="23">
        <f t="shared" si="101"/>
        <v>133.13115941843176</v>
      </c>
      <c r="BM39" s="23">
        <f t="shared" si="101"/>
        <v>133.13115941843176</v>
      </c>
      <c r="BN39" s="23">
        <f t="shared" si="101"/>
        <v>133.13115941843176</v>
      </c>
      <c r="BO39" s="23">
        <f t="shared" si="101"/>
        <v>159.37319763499227</v>
      </c>
      <c r="BP39" s="23">
        <f t="shared" ref="BP39:CU39" si="102">BO39+BP35</f>
        <v>159.37319763499227</v>
      </c>
      <c r="BQ39" s="23">
        <f t="shared" si="102"/>
        <v>159.37319763499227</v>
      </c>
      <c r="BR39" s="23">
        <f t="shared" si="102"/>
        <v>174.59612757129798</v>
      </c>
      <c r="BS39" s="23">
        <f t="shared" si="102"/>
        <v>174.59612757129798</v>
      </c>
      <c r="BT39" s="23">
        <f t="shared" si="102"/>
        <v>174.59612757129798</v>
      </c>
      <c r="BU39" s="23">
        <f t="shared" si="102"/>
        <v>174.59612757129798</v>
      </c>
      <c r="BV39" s="23">
        <f t="shared" si="102"/>
        <v>174.59612757129798</v>
      </c>
      <c r="BW39" s="23">
        <f t="shared" si="102"/>
        <v>206.95281546938716</v>
      </c>
      <c r="BX39" s="23">
        <f t="shared" si="102"/>
        <v>206.95281546938716</v>
      </c>
      <c r="BY39" s="23">
        <f t="shared" si="102"/>
        <v>206.95281546938716</v>
      </c>
      <c r="BZ39" s="23">
        <f t="shared" si="102"/>
        <v>206.95281546938716</v>
      </c>
      <c r="CA39" s="23">
        <f t="shared" si="102"/>
        <v>206.95281546938716</v>
      </c>
      <c r="CB39" s="23">
        <f t="shared" si="102"/>
        <v>243.38593648849545</v>
      </c>
      <c r="CC39" s="23">
        <f t="shared" si="102"/>
        <v>243.38593648849545</v>
      </c>
      <c r="CD39" s="23">
        <f t="shared" si="102"/>
        <v>243.38593648849545</v>
      </c>
      <c r="CE39" s="23">
        <f t="shared" si="102"/>
        <v>243.38593648849545</v>
      </c>
      <c r="CF39" s="23">
        <f t="shared" si="102"/>
        <v>268.73625495983305</v>
      </c>
      <c r="CG39" s="23">
        <f t="shared" si="102"/>
        <v>268.73625495983305</v>
      </c>
      <c r="CH39" s="23">
        <f t="shared" si="102"/>
        <v>268.73625495983305</v>
      </c>
      <c r="CI39" s="23">
        <f t="shared" si="102"/>
        <v>268.73625495983305</v>
      </c>
      <c r="CJ39" s="23">
        <f t="shared" si="102"/>
        <v>268.73625495983305</v>
      </c>
      <c r="CK39" s="23">
        <f t="shared" si="102"/>
        <v>289.05472629741269</v>
      </c>
      <c r="CL39" s="23">
        <f t="shared" si="102"/>
        <v>289.05472629741269</v>
      </c>
      <c r="CM39" s="23">
        <f t="shared" si="102"/>
        <v>289.05472629741269</v>
      </c>
      <c r="CN39" s="23">
        <f t="shared" si="102"/>
        <v>289.05472629741269</v>
      </c>
      <c r="CO39" s="23">
        <f t="shared" si="102"/>
        <v>289.05472629741269</v>
      </c>
      <c r="CP39" s="23">
        <f t="shared" si="102"/>
        <v>309.3095033674764</v>
      </c>
      <c r="CQ39" s="23">
        <f t="shared" si="102"/>
        <v>309.3095033674764</v>
      </c>
      <c r="CR39" s="23">
        <f t="shared" si="102"/>
        <v>309.3095033674764</v>
      </c>
      <c r="CS39" s="23">
        <f t="shared" si="102"/>
        <v>309.3095033674764</v>
      </c>
      <c r="CT39" s="23">
        <f t="shared" si="102"/>
        <v>309.3095033674764</v>
      </c>
      <c r="CU39" s="23">
        <f t="shared" si="102"/>
        <v>309.3095033674764</v>
      </c>
      <c r="CV39" s="23">
        <f t="shared" ref="CV39:EA39" si="103">CU39+CV35</f>
        <v>309.3095033674764</v>
      </c>
      <c r="CW39" s="23">
        <f t="shared" si="103"/>
        <v>309.3095033674764</v>
      </c>
      <c r="CX39" s="23">
        <f t="shared" si="103"/>
        <v>309.3095033674764</v>
      </c>
      <c r="CY39" s="23">
        <f t="shared" si="103"/>
        <v>326.63434413180761</v>
      </c>
      <c r="CZ39" s="23">
        <f t="shared" si="103"/>
        <v>326.63434413180761</v>
      </c>
      <c r="DA39" s="23">
        <f t="shared" si="103"/>
        <v>326.63434413180761</v>
      </c>
      <c r="DB39" s="23">
        <f t="shared" si="103"/>
        <v>326.63434413180761</v>
      </c>
      <c r="DC39" s="23">
        <f t="shared" si="103"/>
        <v>326.63434413180761</v>
      </c>
      <c r="DD39" s="23">
        <f t="shared" si="103"/>
        <v>338.92733776238083</v>
      </c>
      <c r="DE39" s="23">
        <f t="shared" si="103"/>
        <v>338.92733776238083</v>
      </c>
      <c r="DF39" s="23">
        <f t="shared" si="103"/>
        <v>338.92733776238083</v>
      </c>
      <c r="DG39" s="23">
        <f t="shared" si="103"/>
        <v>338.92733776238083</v>
      </c>
      <c r="DH39" s="23">
        <f t="shared" si="103"/>
        <v>351.15663712543818</v>
      </c>
      <c r="DI39" s="23">
        <f t="shared" si="103"/>
        <v>351.15663712543818</v>
      </c>
      <c r="DJ39" s="23">
        <f t="shared" si="103"/>
        <v>351.15663712543818</v>
      </c>
      <c r="DK39" s="23">
        <f t="shared" si="103"/>
        <v>351.15663712543818</v>
      </c>
      <c r="DL39" s="23">
        <f t="shared" si="103"/>
        <v>351.15663712543818</v>
      </c>
      <c r="DM39" s="23">
        <f t="shared" si="103"/>
        <v>351.15663712543818</v>
      </c>
      <c r="DN39" s="23">
        <f t="shared" si="103"/>
        <v>361.28402566047004</v>
      </c>
      <c r="DO39" s="23">
        <f t="shared" si="103"/>
        <v>361.28402566047004</v>
      </c>
      <c r="DP39" s="23">
        <f t="shared" si="103"/>
        <v>361.28402566047004</v>
      </c>
      <c r="DQ39" s="23">
        <f t="shared" si="103"/>
        <v>361.28402566047004</v>
      </c>
      <c r="DR39" s="23">
        <f t="shared" si="103"/>
        <v>361.28402566047004</v>
      </c>
      <c r="DS39" s="23">
        <f t="shared" si="103"/>
        <v>361.28402566047004</v>
      </c>
      <c r="DT39" s="23">
        <f t="shared" si="103"/>
        <v>361.28402566047004</v>
      </c>
      <c r="DU39" s="23">
        <f t="shared" si="103"/>
        <v>361.28402566047004</v>
      </c>
      <c r="DV39" s="23">
        <f t="shared" si="103"/>
        <v>361.28402566047004</v>
      </c>
      <c r="DW39" s="23">
        <f t="shared" si="103"/>
        <v>361.28402566047004</v>
      </c>
      <c r="DX39" s="23">
        <f t="shared" si="103"/>
        <v>361.28402566047004</v>
      </c>
      <c r="DY39" s="23">
        <f t="shared" si="103"/>
        <v>361.28402566047004</v>
      </c>
      <c r="DZ39" s="23">
        <f t="shared" si="103"/>
        <v>361.28402566047004</v>
      </c>
      <c r="EA39" s="23">
        <f t="shared" si="103"/>
        <v>361.28402566047004</v>
      </c>
      <c r="EB39" s="23">
        <f t="shared" ref="EB39:FG39" si="104">EA39+EB35</f>
        <v>361.28402566047004</v>
      </c>
      <c r="EC39" s="23">
        <f t="shared" si="104"/>
        <v>361.28402566047004</v>
      </c>
      <c r="ED39" s="23">
        <f t="shared" si="104"/>
        <v>361.28402566047004</v>
      </c>
      <c r="EE39" s="23">
        <f t="shared" si="104"/>
        <v>361.28402566047004</v>
      </c>
      <c r="EF39" s="23">
        <f t="shared" si="104"/>
        <v>361.28402566047004</v>
      </c>
      <c r="EG39" s="23">
        <f t="shared" si="104"/>
        <v>361.28402566047004</v>
      </c>
      <c r="EH39" s="23">
        <f t="shared" si="104"/>
        <v>361.28402566047004</v>
      </c>
      <c r="EI39" s="23">
        <f t="shared" si="104"/>
        <v>361.28402566047004</v>
      </c>
      <c r="EJ39" s="23">
        <f t="shared" si="104"/>
        <v>361.28402566047004</v>
      </c>
      <c r="EK39" s="23">
        <f t="shared" si="104"/>
        <v>361.28402566047004</v>
      </c>
      <c r="EL39" s="23">
        <f t="shared" si="104"/>
        <v>361.28402566047004</v>
      </c>
      <c r="EM39" s="23">
        <f t="shared" si="104"/>
        <v>361.28402566047004</v>
      </c>
      <c r="EN39" s="23">
        <f t="shared" si="104"/>
        <v>361.28402566047004</v>
      </c>
      <c r="EO39" s="23">
        <f t="shared" si="104"/>
        <v>361.28402566047004</v>
      </c>
      <c r="EP39" s="23">
        <f t="shared" si="104"/>
        <v>361.28402566047004</v>
      </c>
      <c r="EQ39" s="23">
        <f t="shared" si="104"/>
        <v>361.28402566047004</v>
      </c>
      <c r="ER39" s="23">
        <f t="shared" si="104"/>
        <v>361.28402566047004</v>
      </c>
      <c r="ES39" s="23">
        <f t="shared" si="104"/>
        <v>361.28402566047004</v>
      </c>
      <c r="ET39" s="23">
        <f t="shared" si="104"/>
        <v>361.28402566047004</v>
      </c>
      <c r="EU39" s="23">
        <f t="shared" si="104"/>
        <v>361.28402566047004</v>
      </c>
      <c r="EV39" s="23">
        <f t="shared" si="104"/>
        <v>361.28402566047004</v>
      </c>
      <c r="EW39" s="23">
        <f t="shared" si="104"/>
        <v>361.28402566047004</v>
      </c>
      <c r="EX39" s="23">
        <f t="shared" si="104"/>
        <v>361.28402566047004</v>
      </c>
      <c r="EY39" s="23">
        <f t="shared" si="104"/>
        <v>361.28402566047004</v>
      </c>
      <c r="EZ39" s="23">
        <f t="shared" si="104"/>
        <v>361.28402566047004</v>
      </c>
      <c r="FA39" s="23">
        <f t="shared" si="104"/>
        <v>361.28402566047004</v>
      </c>
      <c r="FB39" s="23">
        <f t="shared" si="104"/>
        <v>361.28402566047004</v>
      </c>
      <c r="FC39" s="23">
        <f t="shared" si="104"/>
        <v>361.28402566047004</v>
      </c>
      <c r="FD39" s="23">
        <f t="shared" si="104"/>
        <v>361.28402566047004</v>
      </c>
      <c r="FE39" s="23">
        <f t="shared" si="104"/>
        <v>361.28402566047004</v>
      </c>
      <c r="FF39" s="23">
        <f t="shared" si="104"/>
        <v>361.28402566047004</v>
      </c>
      <c r="FG39" s="23">
        <f t="shared" si="104"/>
        <v>361.28402566047004</v>
      </c>
      <c r="FH39" s="23">
        <f t="shared" ref="FH39:FS39" si="105">FG39+FH35</f>
        <v>361.28402566047004</v>
      </c>
      <c r="FI39" s="23">
        <f t="shared" si="105"/>
        <v>361.28402566047004</v>
      </c>
      <c r="FJ39" s="23">
        <f t="shared" si="105"/>
        <v>361.28402566047004</v>
      </c>
      <c r="FK39" s="23">
        <f t="shared" si="105"/>
        <v>361.28402566047004</v>
      </c>
      <c r="FL39" s="23">
        <f t="shared" si="105"/>
        <v>361.28402566047004</v>
      </c>
      <c r="FM39" s="23">
        <f t="shared" si="105"/>
        <v>361.28402566047004</v>
      </c>
      <c r="FN39" s="23">
        <f t="shared" si="105"/>
        <v>361.28402566047004</v>
      </c>
      <c r="FO39" s="23">
        <f t="shared" si="105"/>
        <v>361.28402566047004</v>
      </c>
      <c r="FP39" s="23">
        <f t="shared" si="105"/>
        <v>361.28402566047004</v>
      </c>
      <c r="FQ39" s="23">
        <f t="shared" si="105"/>
        <v>361.28402566047004</v>
      </c>
      <c r="FR39" s="23">
        <f t="shared" si="105"/>
        <v>361.28402566047004</v>
      </c>
      <c r="FS39" s="23">
        <f t="shared" si="105"/>
        <v>361.28402566047004</v>
      </c>
    </row>
    <row r="40" spans="1:176" s="23" customFormat="1" x14ac:dyDescent="0.25">
      <c r="A40" s="23" t="s">
        <v>15</v>
      </c>
      <c r="B40" s="24" t="s">
        <v>8</v>
      </c>
      <c r="C40" s="23">
        <v>0</v>
      </c>
      <c r="D40" s="23">
        <f t="shared" ref="D40:AI40" si="106">C40+D34+D24</f>
        <v>0</v>
      </c>
      <c r="E40" s="23">
        <f t="shared" si="106"/>
        <v>0</v>
      </c>
      <c r="F40" s="23">
        <f t="shared" si="106"/>
        <v>0</v>
      </c>
      <c r="G40" s="23">
        <f t="shared" si="106"/>
        <v>0</v>
      </c>
      <c r="H40" s="23">
        <f t="shared" si="106"/>
        <v>0</v>
      </c>
      <c r="I40" s="23">
        <f t="shared" si="106"/>
        <v>0</v>
      </c>
      <c r="J40" s="23">
        <f t="shared" si="106"/>
        <v>4</v>
      </c>
      <c r="K40" s="23">
        <f t="shared" si="106"/>
        <v>4</v>
      </c>
      <c r="L40" s="23">
        <f t="shared" si="106"/>
        <v>4</v>
      </c>
      <c r="M40" s="23">
        <f t="shared" si="106"/>
        <v>4</v>
      </c>
      <c r="N40" s="23">
        <f t="shared" si="106"/>
        <v>4</v>
      </c>
      <c r="O40" s="23">
        <f t="shared" si="106"/>
        <v>4</v>
      </c>
      <c r="P40" s="23">
        <f t="shared" si="106"/>
        <v>4</v>
      </c>
      <c r="Q40" s="23">
        <f t="shared" si="106"/>
        <v>4</v>
      </c>
      <c r="R40" s="23">
        <f t="shared" si="106"/>
        <v>6</v>
      </c>
      <c r="S40" s="23">
        <f t="shared" si="106"/>
        <v>13</v>
      </c>
      <c r="T40" s="23">
        <f t="shared" si="106"/>
        <v>13</v>
      </c>
      <c r="U40" s="23">
        <f t="shared" si="106"/>
        <v>13</v>
      </c>
      <c r="V40" s="23">
        <f t="shared" si="106"/>
        <v>13</v>
      </c>
      <c r="W40" s="23">
        <f t="shared" si="106"/>
        <v>13</v>
      </c>
      <c r="X40" s="23">
        <f t="shared" si="106"/>
        <v>13</v>
      </c>
      <c r="Y40" s="23">
        <f t="shared" si="106"/>
        <v>19</v>
      </c>
      <c r="Z40" s="23">
        <f t="shared" si="106"/>
        <v>19</v>
      </c>
      <c r="AA40" s="23">
        <f t="shared" si="106"/>
        <v>19</v>
      </c>
      <c r="AB40" s="23">
        <f t="shared" si="106"/>
        <v>40</v>
      </c>
      <c r="AC40" s="23">
        <f t="shared" si="106"/>
        <v>40</v>
      </c>
      <c r="AD40" s="23">
        <f t="shared" si="106"/>
        <v>40</v>
      </c>
      <c r="AE40" s="23">
        <f t="shared" si="106"/>
        <v>40</v>
      </c>
      <c r="AF40" s="23">
        <f t="shared" si="106"/>
        <v>40</v>
      </c>
      <c r="AG40" s="23">
        <f t="shared" si="106"/>
        <v>40</v>
      </c>
      <c r="AH40" s="23">
        <f t="shared" si="106"/>
        <v>60.254777070063696</v>
      </c>
      <c r="AI40" s="23">
        <f t="shared" si="106"/>
        <v>60.254777070063696</v>
      </c>
      <c r="AJ40" s="23">
        <f t="shared" ref="AJ40:BO40" si="107">AI40+AJ34+AJ24</f>
        <v>60.254777070063696</v>
      </c>
      <c r="AK40" s="23">
        <f t="shared" si="107"/>
        <v>60.254777070063696</v>
      </c>
      <c r="AL40" s="23">
        <f t="shared" si="107"/>
        <v>60.254777070063696</v>
      </c>
      <c r="AM40" s="23">
        <f t="shared" si="107"/>
        <v>60.254777070063696</v>
      </c>
      <c r="AN40" s="23">
        <f t="shared" si="107"/>
        <v>60.254777070063696</v>
      </c>
      <c r="AO40" s="23">
        <f t="shared" si="107"/>
        <v>80.57324840764332</v>
      </c>
      <c r="AP40" s="23">
        <f t="shared" si="107"/>
        <v>80.57324840764332</v>
      </c>
      <c r="AQ40" s="23">
        <f t="shared" si="107"/>
        <v>80.57324840764332</v>
      </c>
      <c r="AR40" s="23">
        <f t="shared" si="107"/>
        <v>80.57324840764332</v>
      </c>
      <c r="AS40" s="23">
        <f t="shared" si="107"/>
        <v>80.57324840764332</v>
      </c>
      <c r="AT40" s="23">
        <f t="shared" si="107"/>
        <v>80.57324840764332</v>
      </c>
      <c r="AU40" s="23">
        <f t="shared" si="107"/>
        <v>95.796178343949052</v>
      </c>
      <c r="AV40" s="23">
        <f t="shared" si="107"/>
        <v>95.796178343949052</v>
      </c>
      <c r="AW40" s="23">
        <f t="shared" si="107"/>
        <v>96.796178343949052</v>
      </c>
      <c r="AX40" s="23">
        <f t="shared" si="107"/>
        <v>96.796178343949052</v>
      </c>
      <c r="AY40" s="23">
        <f t="shared" si="107"/>
        <v>96.796178343949052</v>
      </c>
      <c r="AZ40" s="23">
        <f t="shared" si="107"/>
        <v>112.08280254777071</v>
      </c>
      <c r="BA40" s="23">
        <f t="shared" si="107"/>
        <v>112.08280254777071</v>
      </c>
      <c r="BB40" s="23">
        <f t="shared" si="107"/>
        <v>112.08280254777071</v>
      </c>
      <c r="BC40" s="23">
        <f t="shared" si="107"/>
        <v>112.08280254777071</v>
      </c>
      <c r="BD40" s="23">
        <f t="shared" si="107"/>
        <v>136.40127388535032</v>
      </c>
      <c r="BE40" s="23">
        <f t="shared" si="107"/>
        <v>136.40127388535032</v>
      </c>
      <c r="BF40" s="23">
        <f t="shared" si="107"/>
        <v>136.40127388535032</v>
      </c>
      <c r="BG40" s="23">
        <f t="shared" si="107"/>
        <v>136.40127388535032</v>
      </c>
      <c r="BH40" s="23">
        <f t="shared" si="107"/>
        <v>136.40127388535032</v>
      </c>
      <c r="BI40" s="23">
        <f t="shared" si="107"/>
        <v>168.82165605095543</v>
      </c>
      <c r="BJ40" s="23">
        <f t="shared" si="107"/>
        <v>168.82165605095543</v>
      </c>
      <c r="BK40" s="23">
        <f t="shared" si="107"/>
        <v>168.82165605095543</v>
      </c>
      <c r="BL40" s="23">
        <f t="shared" si="107"/>
        <v>176.82165605095543</v>
      </c>
      <c r="BM40" s="23">
        <f t="shared" si="107"/>
        <v>183.82165605095543</v>
      </c>
      <c r="BN40" s="23">
        <f t="shared" si="107"/>
        <v>183.82165605095543</v>
      </c>
      <c r="BO40" s="23">
        <f t="shared" si="107"/>
        <v>210.06369426751593</v>
      </c>
      <c r="BP40" s="23">
        <f t="shared" ref="BP40:CU40" si="108">BO40+BP34+BP24</f>
        <v>210.06369426751593</v>
      </c>
      <c r="BQ40" s="23">
        <f t="shared" si="108"/>
        <v>213.06369426751593</v>
      </c>
      <c r="BR40" s="23">
        <f t="shared" si="108"/>
        <v>228.28662420382165</v>
      </c>
      <c r="BS40" s="23">
        <f t="shared" si="108"/>
        <v>228.28662420382165</v>
      </c>
      <c r="BT40" s="23">
        <f t="shared" si="108"/>
        <v>228.28662420382165</v>
      </c>
      <c r="BU40" s="23">
        <f t="shared" si="108"/>
        <v>228.28662420382165</v>
      </c>
      <c r="BV40" s="23">
        <f t="shared" si="108"/>
        <v>228.28662420382165</v>
      </c>
      <c r="BW40" s="23">
        <f t="shared" si="108"/>
        <v>260.64331210191079</v>
      </c>
      <c r="BX40" s="23">
        <f t="shared" si="108"/>
        <v>260.64331210191079</v>
      </c>
      <c r="BY40" s="23">
        <f t="shared" si="108"/>
        <v>260.64331210191079</v>
      </c>
      <c r="BZ40" s="23">
        <f t="shared" si="108"/>
        <v>260.64331210191079</v>
      </c>
      <c r="CA40" s="23">
        <f t="shared" si="108"/>
        <v>260.64331210191079</v>
      </c>
      <c r="CB40" s="23">
        <f t="shared" si="108"/>
        <v>297.07643312101908</v>
      </c>
      <c r="CC40" s="23">
        <f t="shared" si="108"/>
        <v>297.07643312101908</v>
      </c>
      <c r="CD40" s="23">
        <f t="shared" si="108"/>
        <v>297.07643312101908</v>
      </c>
      <c r="CE40" s="23">
        <f t="shared" si="108"/>
        <v>297.07643312101908</v>
      </c>
      <c r="CF40" s="23">
        <f t="shared" si="108"/>
        <v>322.42675159235665</v>
      </c>
      <c r="CG40" s="23">
        <f t="shared" si="108"/>
        <v>342.42675159235665</v>
      </c>
      <c r="CH40" s="23">
        <f t="shared" si="108"/>
        <v>342.42675159235665</v>
      </c>
      <c r="CI40" s="23">
        <f t="shared" si="108"/>
        <v>342.42675159235665</v>
      </c>
      <c r="CJ40" s="23">
        <f t="shared" si="108"/>
        <v>342.42675159235665</v>
      </c>
      <c r="CK40" s="23">
        <f t="shared" si="108"/>
        <v>362.74522292993629</v>
      </c>
      <c r="CL40" s="23">
        <f t="shared" si="108"/>
        <v>362.74522292993629</v>
      </c>
      <c r="CM40" s="23">
        <f t="shared" si="108"/>
        <v>362.74522292993629</v>
      </c>
      <c r="CN40" s="23">
        <f t="shared" si="108"/>
        <v>362.74522292993629</v>
      </c>
      <c r="CO40" s="23">
        <f t="shared" si="108"/>
        <v>362.74522292993629</v>
      </c>
      <c r="CP40" s="23">
        <f t="shared" si="108"/>
        <v>389</v>
      </c>
      <c r="CQ40" s="23">
        <f t="shared" si="108"/>
        <v>389</v>
      </c>
      <c r="CR40" s="23">
        <f t="shared" si="108"/>
        <v>389</v>
      </c>
      <c r="CS40" s="23">
        <f t="shared" si="108"/>
        <v>389</v>
      </c>
      <c r="CT40" s="23">
        <f t="shared" si="108"/>
        <v>389</v>
      </c>
      <c r="CU40" s="23">
        <f t="shared" si="108"/>
        <v>389</v>
      </c>
      <c r="CV40" s="23">
        <f t="shared" ref="CV40:EA40" si="109">CU40+CV34+CV24</f>
        <v>389</v>
      </c>
      <c r="CW40" s="23">
        <f t="shared" si="109"/>
        <v>389</v>
      </c>
      <c r="CX40" s="23">
        <f t="shared" si="109"/>
        <v>389</v>
      </c>
      <c r="CY40" s="23">
        <f t="shared" si="109"/>
        <v>406.32484076433121</v>
      </c>
      <c r="CZ40" s="23">
        <f t="shared" si="109"/>
        <v>413.32484076433121</v>
      </c>
      <c r="DA40" s="23">
        <f t="shared" si="109"/>
        <v>413.32484076433121</v>
      </c>
      <c r="DB40" s="23">
        <f t="shared" si="109"/>
        <v>413.32484076433121</v>
      </c>
      <c r="DC40" s="23">
        <f t="shared" si="109"/>
        <v>413.32484076433121</v>
      </c>
      <c r="DD40" s="23">
        <f t="shared" si="109"/>
        <v>425.61783439490443</v>
      </c>
      <c r="DE40" s="23">
        <f t="shared" si="109"/>
        <v>425.61783439490443</v>
      </c>
      <c r="DF40" s="23">
        <f t="shared" si="109"/>
        <v>425.61783439490443</v>
      </c>
      <c r="DG40" s="23">
        <f t="shared" si="109"/>
        <v>425.61783439490443</v>
      </c>
      <c r="DH40" s="23">
        <f t="shared" si="109"/>
        <v>437.84713375796179</v>
      </c>
      <c r="DI40" s="23">
        <f t="shared" si="109"/>
        <v>437.84713375796179</v>
      </c>
      <c r="DJ40" s="23">
        <f t="shared" si="109"/>
        <v>437.84713375796179</v>
      </c>
      <c r="DK40" s="23">
        <f t="shared" si="109"/>
        <v>437.84713375796179</v>
      </c>
      <c r="DL40" s="23">
        <f t="shared" si="109"/>
        <v>437.84713375796179</v>
      </c>
      <c r="DM40" s="23">
        <f t="shared" si="109"/>
        <v>437.84713375796179</v>
      </c>
      <c r="DN40" s="23">
        <f t="shared" si="109"/>
        <v>447.97452229299364</v>
      </c>
      <c r="DO40" s="23">
        <f t="shared" si="109"/>
        <v>447.97452229299364</v>
      </c>
      <c r="DP40" s="23">
        <f t="shared" si="109"/>
        <v>447.97452229299364</v>
      </c>
      <c r="DQ40" s="23">
        <f t="shared" si="109"/>
        <v>447.97452229299364</v>
      </c>
      <c r="DR40" s="23">
        <f t="shared" si="109"/>
        <v>475.97452229299364</v>
      </c>
      <c r="DS40" s="23">
        <f t="shared" si="109"/>
        <v>477.97452229299364</v>
      </c>
      <c r="DT40" s="23">
        <f t="shared" si="109"/>
        <v>485.97452229299364</v>
      </c>
      <c r="DU40" s="23">
        <f t="shared" si="109"/>
        <v>493.97452229299364</v>
      </c>
      <c r="DV40" s="23">
        <f t="shared" si="109"/>
        <v>502.97452229299364</v>
      </c>
      <c r="DW40" s="23">
        <f t="shared" si="109"/>
        <v>506.97452229299364</v>
      </c>
      <c r="DX40" s="23">
        <f t="shared" si="109"/>
        <v>522.9745222929937</v>
      </c>
      <c r="DY40" s="23">
        <f t="shared" si="109"/>
        <v>522.9745222929937</v>
      </c>
      <c r="DZ40" s="23">
        <f t="shared" si="109"/>
        <v>522.9745222929937</v>
      </c>
      <c r="EA40" s="23">
        <f t="shared" si="109"/>
        <v>522.9745222929937</v>
      </c>
      <c r="EB40" s="23">
        <f t="shared" ref="EB40:FG40" si="110">EA40+EB34+EB24</f>
        <v>522.9745222929937</v>
      </c>
      <c r="EC40" s="23">
        <f t="shared" si="110"/>
        <v>522.9745222929937</v>
      </c>
      <c r="ED40" s="23">
        <f t="shared" si="110"/>
        <v>522.9745222929937</v>
      </c>
      <c r="EE40" s="23">
        <f t="shared" si="110"/>
        <v>528.9745222929937</v>
      </c>
      <c r="EF40" s="23">
        <f t="shared" si="110"/>
        <v>544.9745222929937</v>
      </c>
      <c r="EG40" s="23">
        <f t="shared" si="110"/>
        <v>544.9745222929937</v>
      </c>
      <c r="EH40" s="23">
        <f t="shared" si="110"/>
        <v>544.9745222929937</v>
      </c>
      <c r="EI40" s="23">
        <f t="shared" si="110"/>
        <v>544.9745222929937</v>
      </c>
      <c r="EJ40" s="23">
        <f t="shared" si="110"/>
        <v>548.9745222929937</v>
      </c>
      <c r="EK40" s="23">
        <f t="shared" si="110"/>
        <v>548.9745222929937</v>
      </c>
      <c r="EL40" s="23">
        <f t="shared" si="110"/>
        <v>548.9745222929937</v>
      </c>
      <c r="EM40" s="23">
        <f t="shared" si="110"/>
        <v>548.9745222929937</v>
      </c>
      <c r="EN40" s="23">
        <f t="shared" si="110"/>
        <v>548.9745222929937</v>
      </c>
      <c r="EO40" s="23">
        <f t="shared" si="110"/>
        <v>548.9745222929937</v>
      </c>
      <c r="EP40" s="23">
        <f t="shared" si="110"/>
        <v>548.9745222929937</v>
      </c>
      <c r="EQ40" s="23">
        <f t="shared" si="110"/>
        <v>553.9745222929937</v>
      </c>
      <c r="ER40" s="23">
        <f t="shared" si="110"/>
        <v>553.9745222929937</v>
      </c>
      <c r="ES40" s="23">
        <f t="shared" si="110"/>
        <v>553.9745222929937</v>
      </c>
      <c r="ET40" s="23">
        <f t="shared" si="110"/>
        <v>553.9745222929937</v>
      </c>
      <c r="EU40" s="23">
        <f t="shared" si="110"/>
        <v>553.9745222929937</v>
      </c>
      <c r="EV40" s="23">
        <f t="shared" si="110"/>
        <v>553.9745222929937</v>
      </c>
      <c r="EW40" s="23">
        <f t="shared" si="110"/>
        <v>558.9745222929937</v>
      </c>
      <c r="EX40" s="23">
        <f t="shared" si="110"/>
        <v>558.9745222929937</v>
      </c>
      <c r="EY40" s="23">
        <f t="shared" si="110"/>
        <v>558.9745222929937</v>
      </c>
      <c r="EZ40" s="23">
        <f t="shared" si="110"/>
        <v>558.9745222929937</v>
      </c>
      <c r="FA40" s="23">
        <f t="shared" si="110"/>
        <v>559.9745222929937</v>
      </c>
      <c r="FB40" s="23">
        <f t="shared" si="110"/>
        <v>559.9745222929937</v>
      </c>
      <c r="FC40" s="23">
        <f t="shared" si="110"/>
        <v>559.9745222929937</v>
      </c>
      <c r="FD40" s="23">
        <f t="shared" si="110"/>
        <v>559.9745222929937</v>
      </c>
      <c r="FE40" s="23">
        <f t="shared" si="110"/>
        <v>567.4745222929937</v>
      </c>
      <c r="FF40" s="23">
        <f t="shared" si="110"/>
        <v>567.4745222929937</v>
      </c>
      <c r="FG40" s="23">
        <f t="shared" si="110"/>
        <v>570.4745222929937</v>
      </c>
      <c r="FH40" s="23">
        <f t="shared" ref="FH40:FS40" si="111">FG40+FH34+FH24</f>
        <v>570.4745222929937</v>
      </c>
      <c r="FI40" s="23">
        <f t="shared" si="111"/>
        <v>570.4745222929937</v>
      </c>
      <c r="FJ40" s="23">
        <f t="shared" si="111"/>
        <v>570.4745222929937</v>
      </c>
      <c r="FK40" s="23">
        <f t="shared" si="111"/>
        <v>570.4745222929937</v>
      </c>
      <c r="FL40" s="23">
        <f t="shared" si="111"/>
        <v>570.4745222929937</v>
      </c>
      <c r="FM40" s="23">
        <f t="shared" si="111"/>
        <v>570.4745222929937</v>
      </c>
      <c r="FN40" s="23">
        <f t="shared" si="111"/>
        <v>570.4745222929937</v>
      </c>
      <c r="FO40" s="23">
        <f t="shared" si="111"/>
        <v>570.4745222929937</v>
      </c>
      <c r="FP40" s="23">
        <f t="shared" si="111"/>
        <v>570.4745222929937</v>
      </c>
      <c r="FQ40" s="23">
        <f t="shared" si="111"/>
        <v>570.4745222929937</v>
      </c>
      <c r="FR40" s="23">
        <f t="shared" si="111"/>
        <v>570.4745222929937</v>
      </c>
      <c r="FS40" s="23">
        <f t="shared" si="111"/>
        <v>570.4745222929937</v>
      </c>
    </row>
    <row r="41" spans="1:176" s="23" customFormat="1" x14ac:dyDescent="0.25">
      <c r="A41" s="23" t="s">
        <v>41</v>
      </c>
      <c r="B41" s="24" t="s">
        <v>8</v>
      </c>
      <c r="C41" s="23">
        <v>0</v>
      </c>
      <c r="D41" s="23">
        <f t="shared" ref="D41:AI41" si="112">C41+D35+D25</f>
        <v>0</v>
      </c>
      <c r="E41" s="23">
        <f t="shared" si="112"/>
        <v>0</v>
      </c>
      <c r="F41" s="23">
        <f t="shared" si="112"/>
        <v>0</v>
      </c>
      <c r="G41" s="23">
        <f t="shared" si="112"/>
        <v>0</v>
      </c>
      <c r="H41" s="23">
        <f t="shared" si="112"/>
        <v>0</v>
      </c>
      <c r="I41" s="23">
        <f t="shared" si="112"/>
        <v>0</v>
      </c>
      <c r="J41" s="23">
        <f t="shared" si="112"/>
        <v>0.79999999999999982</v>
      </c>
      <c r="K41" s="23">
        <f t="shared" si="112"/>
        <v>0.79999999999999982</v>
      </c>
      <c r="L41" s="23">
        <f t="shared" si="112"/>
        <v>0.79999999999999982</v>
      </c>
      <c r="M41" s="23">
        <f t="shared" si="112"/>
        <v>0.79999999999999982</v>
      </c>
      <c r="N41" s="23">
        <f t="shared" si="112"/>
        <v>0.79999999999999982</v>
      </c>
      <c r="O41" s="23">
        <f t="shared" si="112"/>
        <v>0.79999999999999982</v>
      </c>
      <c r="P41" s="23">
        <f t="shared" si="112"/>
        <v>0.79999999999999982</v>
      </c>
      <c r="Q41" s="23">
        <f t="shared" si="112"/>
        <v>0.79999999999999982</v>
      </c>
      <c r="R41" s="23">
        <f t="shared" si="112"/>
        <v>1.2441999999999998</v>
      </c>
      <c r="S41" s="23">
        <f t="shared" si="112"/>
        <v>2.8317999999999999</v>
      </c>
      <c r="T41" s="23">
        <f t="shared" si="112"/>
        <v>2.8317999999999999</v>
      </c>
      <c r="U41" s="23">
        <f t="shared" si="112"/>
        <v>2.8317999999999999</v>
      </c>
      <c r="V41" s="23">
        <f t="shared" si="112"/>
        <v>2.8317999999999999</v>
      </c>
      <c r="W41" s="23">
        <f t="shared" si="112"/>
        <v>2.8317999999999999</v>
      </c>
      <c r="X41" s="23">
        <f t="shared" si="112"/>
        <v>2.8317999999999999</v>
      </c>
      <c r="Y41" s="23">
        <f t="shared" si="112"/>
        <v>4.3618000000000006</v>
      </c>
      <c r="Z41" s="23">
        <f t="shared" si="112"/>
        <v>4.3618000000000006</v>
      </c>
      <c r="AA41" s="23">
        <f t="shared" si="112"/>
        <v>4.3618000000000006</v>
      </c>
      <c r="AB41" s="23">
        <f t="shared" si="112"/>
        <v>21.791727332842392</v>
      </c>
      <c r="AC41" s="23">
        <f t="shared" si="112"/>
        <v>21.791727332842392</v>
      </c>
      <c r="AD41" s="23">
        <f t="shared" si="112"/>
        <v>21.791727332842392</v>
      </c>
      <c r="AE41" s="23">
        <f t="shared" si="112"/>
        <v>21.791727332842392</v>
      </c>
      <c r="AF41" s="23">
        <f t="shared" si="112"/>
        <v>21.791727332842392</v>
      </c>
      <c r="AG41" s="23">
        <f t="shared" si="112"/>
        <v>21.791727332842392</v>
      </c>
      <c r="AH41" s="23">
        <f t="shared" si="112"/>
        <v>38.893594878813971</v>
      </c>
      <c r="AI41" s="23">
        <f t="shared" si="112"/>
        <v>38.893594878813971</v>
      </c>
      <c r="AJ41" s="23">
        <f t="shared" ref="AJ41:BO41" si="113">AI41+AJ35+AJ25</f>
        <v>38.893594878813971</v>
      </c>
      <c r="AK41" s="23">
        <f t="shared" si="113"/>
        <v>38.893594878813971</v>
      </c>
      <c r="AL41" s="23">
        <f t="shared" si="113"/>
        <v>38.893594878813971</v>
      </c>
      <c r="AM41" s="23">
        <f t="shared" si="113"/>
        <v>38.893594878813971</v>
      </c>
      <c r="AN41" s="23">
        <f t="shared" si="113"/>
        <v>38.893594878813971</v>
      </c>
      <c r="AO41" s="23">
        <f t="shared" si="113"/>
        <v>56.65802591341766</v>
      </c>
      <c r="AP41" s="23">
        <f t="shared" si="113"/>
        <v>56.65802591341766</v>
      </c>
      <c r="AQ41" s="23">
        <f t="shared" si="113"/>
        <v>56.65802591341766</v>
      </c>
      <c r="AR41" s="23">
        <f t="shared" si="113"/>
        <v>56.65802591341766</v>
      </c>
      <c r="AS41" s="23">
        <f t="shared" si="113"/>
        <v>56.65802591341766</v>
      </c>
      <c r="AT41" s="23">
        <f t="shared" si="113"/>
        <v>56.65802591341766</v>
      </c>
      <c r="AU41" s="23">
        <f t="shared" si="113"/>
        <v>70.507360330366083</v>
      </c>
      <c r="AV41" s="23">
        <f t="shared" si="113"/>
        <v>70.507360330366083</v>
      </c>
      <c r="AW41" s="23">
        <f t="shared" si="113"/>
        <v>71.004480330366079</v>
      </c>
      <c r="AX41" s="23">
        <f t="shared" si="113"/>
        <v>71.004480330366079</v>
      </c>
      <c r="AY41" s="23">
        <f t="shared" si="113"/>
        <v>71.004480330366079</v>
      </c>
      <c r="AZ41" s="23">
        <f t="shared" si="113"/>
        <v>85.703675122328633</v>
      </c>
      <c r="BA41" s="23">
        <f t="shared" si="113"/>
        <v>85.703675122328633</v>
      </c>
      <c r="BB41" s="23">
        <f t="shared" si="113"/>
        <v>85.703675122328633</v>
      </c>
      <c r="BC41" s="23">
        <f t="shared" si="113"/>
        <v>85.703675122328633</v>
      </c>
      <c r="BD41" s="23">
        <f t="shared" si="113"/>
        <v>108.41316440365839</v>
      </c>
      <c r="BE41" s="23">
        <f t="shared" si="113"/>
        <v>108.41316440365839</v>
      </c>
      <c r="BF41" s="23">
        <f t="shared" si="113"/>
        <v>108.41316440365839</v>
      </c>
      <c r="BG41" s="23">
        <f t="shared" si="113"/>
        <v>108.41316440365839</v>
      </c>
      <c r="BH41" s="23">
        <f t="shared" si="113"/>
        <v>108.41316440365839</v>
      </c>
      <c r="BI41" s="23">
        <f t="shared" si="113"/>
        <v>140.67594608509842</v>
      </c>
      <c r="BJ41" s="23">
        <f t="shared" si="113"/>
        <v>140.67594608509842</v>
      </c>
      <c r="BK41" s="23">
        <f t="shared" si="113"/>
        <v>140.67594608509842</v>
      </c>
      <c r="BL41" s="23">
        <f t="shared" si="113"/>
        <v>147.39338608509843</v>
      </c>
      <c r="BM41" s="23">
        <f t="shared" si="113"/>
        <v>154.42228019902055</v>
      </c>
      <c r="BN41" s="23">
        <f t="shared" si="113"/>
        <v>154.42228019902055</v>
      </c>
      <c r="BO41" s="23">
        <f t="shared" si="113"/>
        <v>180.66431841558105</v>
      </c>
      <c r="BP41" s="23">
        <f t="shared" ref="BP41:CU41" si="114">BO41+BP35+BP25</f>
        <v>180.66431841558105</v>
      </c>
      <c r="BQ41" s="23">
        <f t="shared" si="114"/>
        <v>183.31605174891439</v>
      </c>
      <c r="BR41" s="23">
        <f t="shared" si="114"/>
        <v>198.53898168522011</v>
      </c>
      <c r="BS41" s="23">
        <f t="shared" si="114"/>
        <v>198.53898168522011</v>
      </c>
      <c r="BT41" s="23">
        <f t="shared" si="114"/>
        <v>198.53898168522011</v>
      </c>
      <c r="BU41" s="23">
        <f t="shared" si="114"/>
        <v>198.53898168522011</v>
      </c>
      <c r="BV41" s="23">
        <f t="shared" si="114"/>
        <v>198.53898168522011</v>
      </c>
      <c r="BW41" s="23">
        <f t="shared" si="114"/>
        <v>230.89566958330929</v>
      </c>
      <c r="BX41" s="23">
        <f t="shared" si="114"/>
        <v>230.89566958330929</v>
      </c>
      <c r="BY41" s="23">
        <f t="shared" si="114"/>
        <v>230.89566958330929</v>
      </c>
      <c r="BZ41" s="23">
        <f t="shared" si="114"/>
        <v>230.89566958330929</v>
      </c>
      <c r="CA41" s="23">
        <f t="shared" si="114"/>
        <v>230.89566958330929</v>
      </c>
      <c r="CB41" s="23">
        <f t="shared" si="114"/>
        <v>267.3287906024176</v>
      </c>
      <c r="CC41" s="23">
        <f t="shared" si="114"/>
        <v>267.3287906024176</v>
      </c>
      <c r="CD41" s="23">
        <f t="shared" si="114"/>
        <v>267.3287906024176</v>
      </c>
      <c r="CE41" s="23">
        <f t="shared" si="114"/>
        <v>267.3287906024176</v>
      </c>
      <c r="CF41" s="23">
        <f t="shared" si="114"/>
        <v>292.67910907375517</v>
      </c>
      <c r="CG41" s="23">
        <f t="shared" si="114"/>
        <v>311.08638180102787</v>
      </c>
      <c r="CH41" s="23">
        <f t="shared" si="114"/>
        <v>311.08638180102787</v>
      </c>
      <c r="CI41" s="23">
        <f t="shared" si="114"/>
        <v>311.08638180102787</v>
      </c>
      <c r="CJ41" s="23">
        <f t="shared" si="114"/>
        <v>311.08638180102787</v>
      </c>
      <c r="CK41" s="23">
        <f t="shared" si="114"/>
        <v>331.40485313860751</v>
      </c>
      <c r="CL41" s="23">
        <f t="shared" si="114"/>
        <v>331.40485313860751</v>
      </c>
      <c r="CM41" s="23">
        <f t="shared" si="114"/>
        <v>331.40485313860751</v>
      </c>
      <c r="CN41" s="23">
        <f t="shared" si="114"/>
        <v>331.40485313860751</v>
      </c>
      <c r="CO41" s="23">
        <f t="shared" si="114"/>
        <v>331.40485313860751</v>
      </c>
      <c r="CP41" s="23">
        <f t="shared" si="114"/>
        <v>356.91039384503483</v>
      </c>
      <c r="CQ41" s="23">
        <f t="shared" si="114"/>
        <v>356.91039384503483</v>
      </c>
      <c r="CR41" s="23">
        <f t="shared" si="114"/>
        <v>356.91039384503483</v>
      </c>
      <c r="CS41" s="23">
        <f t="shared" si="114"/>
        <v>356.91039384503483</v>
      </c>
      <c r="CT41" s="23">
        <f t="shared" si="114"/>
        <v>356.91039384503483</v>
      </c>
      <c r="CU41" s="23">
        <f t="shared" si="114"/>
        <v>356.91039384503483</v>
      </c>
      <c r="CV41" s="23">
        <f t="shared" ref="CV41:EA41" si="115">CU41+CV35+CV25</f>
        <v>356.91039384503483</v>
      </c>
      <c r="CW41" s="23">
        <f t="shared" si="115"/>
        <v>356.91039384503483</v>
      </c>
      <c r="CX41" s="23">
        <f t="shared" si="115"/>
        <v>356.91039384503483</v>
      </c>
      <c r="CY41" s="23">
        <f t="shared" si="115"/>
        <v>374.23523460936605</v>
      </c>
      <c r="CZ41" s="23">
        <f t="shared" si="115"/>
        <v>380.41763460936602</v>
      </c>
      <c r="DA41" s="23">
        <f t="shared" si="115"/>
        <v>380.41763460936602</v>
      </c>
      <c r="DB41" s="23">
        <f t="shared" si="115"/>
        <v>380.41763460936602</v>
      </c>
      <c r="DC41" s="23">
        <f t="shared" si="115"/>
        <v>380.41763460936602</v>
      </c>
      <c r="DD41" s="23">
        <f t="shared" si="115"/>
        <v>392.71062823993924</v>
      </c>
      <c r="DE41" s="23">
        <f t="shared" si="115"/>
        <v>392.71062823993924</v>
      </c>
      <c r="DF41" s="23">
        <f t="shared" si="115"/>
        <v>392.71062823993924</v>
      </c>
      <c r="DG41" s="23">
        <f t="shared" si="115"/>
        <v>392.71062823993924</v>
      </c>
      <c r="DH41" s="23">
        <f t="shared" si="115"/>
        <v>404.93992760299659</v>
      </c>
      <c r="DI41" s="23">
        <f t="shared" si="115"/>
        <v>404.93992760299659</v>
      </c>
      <c r="DJ41" s="23">
        <f t="shared" si="115"/>
        <v>404.93992760299659</v>
      </c>
      <c r="DK41" s="23">
        <f t="shared" si="115"/>
        <v>404.93992760299659</v>
      </c>
      <c r="DL41" s="23">
        <f t="shared" si="115"/>
        <v>404.93992760299659</v>
      </c>
      <c r="DM41" s="23">
        <f t="shared" si="115"/>
        <v>404.93992760299659</v>
      </c>
      <c r="DN41" s="23">
        <f t="shared" si="115"/>
        <v>415.06731613802845</v>
      </c>
      <c r="DO41" s="23">
        <f t="shared" si="115"/>
        <v>415.06731613802845</v>
      </c>
      <c r="DP41" s="23">
        <f t="shared" si="115"/>
        <v>415.06731613802845</v>
      </c>
      <c r="DQ41" s="23">
        <f t="shared" si="115"/>
        <v>415.06731613802845</v>
      </c>
      <c r="DR41" s="23">
        <f t="shared" si="115"/>
        <v>439.39737328088557</v>
      </c>
      <c r="DS41" s="23">
        <f t="shared" si="115"/>
        <v>443.43677530581738</v>
      </c>
      <c r="DT41" s="23">
        <f t="shared" si="115"/>
        <v>448.6463753058174</v>
      </c>
      <c r="DU41" s="23">
        <f t="shared" si="115"/>
        <v>456.09905184610676</v>
      </c>
      <c r="DV41" s="23">
        <f t="shared" si="115"/>
        <v>461.5731089889639</v>
      </c>
      <c r="DW41" s="23">
        <f t="shared" si="115"/>
        <v>466.01409399949927</v>
      </c>
      <c r="DX41" s="23">
        <f t="shared" si="115"/>
        <v>476.797179713785</v>
      </c>
      <c r="DY41" s="23">
        <f t="shared" si="115"/>
        <v>476.797179713785</v>
      </c>
      <c r="DZ41" s="23">
        <f t="shared" si="115"/>
        <v>476.797179713785</v>
      </c>
      <c r="EA41" s="23">
        <f t="shared" si="115"/>
        <v>476.797179713785</v>
      </c>
      <c r="EB41" s="23">
        <f t="shared" ref="EB41:FG41" si="116">EA41+EB35+EB25</f>
        <v>476.797179713785</v>
      </c>
      <c r="EC41" s="23">
        <f t="shared" si="116"/>
        <v>476.797179713785</v>
      </c>
      <c r="ED41" s="23">
        <f t="shared" si="116"/>
        <v>476.797179713785</v>
      </c>
      <c r="EE41" s="23">
        <f t="shared" si="116"/>
        <v>479.28632257092784</v>
      </c>
      <c r="EF41" s="23">
        <f t="shared" si="116"/>
        <v>488.08736355749983</v>
      </c>
      <c r="EG41" s="23">
        <f t="shared" si="116"/>
        <v>488.08736355749983</v>
      </c>
      <c r="EH41" s="23">
        <f t="shared" si="116"/>
        <v>488.08736355749983</v>
      </c>
      <c r="EI41" s="23">
        <f t="shared" si="116"/>
        <v>488.08736355749983</v>
      </c>
      <c r="EJ41" s="23">
        <f t="shared" si="116"/>
        <v>489.31707784321412</v>
      </c>
      <c r="EK41" s="23">
        <f t="shared" si="116"/>
        <v>489.31707784321412</v>
      </c>
      <c r="EL41" s="23">
        <f t="shared" si="116"/>
        <v>489.31707784321412</v>
      </c>
      <c r="EM41" s="23">
        <f t="shared" si="116"/>
        <v>489.31707784321412</v>
      </c>
      <c r="EN41" s="23">
        <f t="shared" si="116"/>
        <v>489.31707784321412</v>
      </c>
      <c r="EO41" s="23">
        <f t="shared" si="116"/>
        <v>489.31707784321412</v>
      </c>
      <c r="EP41" s="23">
        <f t="shared" si="116"/>
        <v>489.31707784321412</v>
      </c>
      <c r="EQ41" s="23">
        <f t="shared" si="116"/>
        <v>490.31707784321412</v>
      </c>
      <c r="ER41" s="23">
        <f t="shared" si="116"/>
        <v>490.31707784321412</v>
      </c>
      <c r="ES41" s="23">
        <f t="shared" si="116"/>
        <v>490.31707784321412</v>
      </c>
      <c r="ET41" s="23">
        <f t="shared" si="116"/>
        <v>490.31707784321412</v>
      </c>
      <c r="EU41" s="23">
        <f t="shared" si="116"/>
        <v>490.31707784321412</v>
      </c>
      <c r="EV41" s="23">
        <f t="shared" si="116"/>
        <v>490.31707784321412</v>
      </c>
      <c r="EW41" s="23">
        <f t="shared" si="116"/>
        <v>491.31707784321412</v>
      </c>
      <c r="EX41" s="23">
        <f t="shared" si="116"/>
        <v>491.31707784321412</v>
      </c>
      <c r="EY41" s="23">
        <f t="shared" si="116"/>
        <v>491.31707784321412</v>
      </c>
      <c r="EZ41" s="23">
        <f t="shared" si="116"/>
        <v>491.31707784321412</v>
      </c>
      <c r="FA41" s="23">
        <f t="shared" si="116"/>
        <v>491.51707784321411</v>
      </c>
      <c r="FB41" s="23">
        <f t="shared" si="116"/>
        <v>491.51707784321411</v>
      </c>
      <c r="FC41" s="23">
        <f t="shared" si="116"/>
        <v>491.51707784321411</v>
      </c>
      <c r="FD41" s="23">
        <f t="shared" si="116"/>
        <v>491.51707784321411</v>
      </c>
      <c r="FE41" s="23">
        <f t="shared" si="116"/>
        <v>493.01707784321411</v>
      </c>
      <c r="FF41" s="23">
        <f t="shared" si="116"/>
        <v>493.01707784321411</v>
      </c>
      <c r="FG41" s="23">
        <f t="shared" si="116"/>
        <v>493.61707784321413</v>
      </c>
      <c r="FH41" s="23">
        <f t="shared" ref="FH41:FS41" si="117">FG41+FH35+FH25</f>
        <v>493.61707784321413</v>
      </c>
      <c r="FI41" s="23">
        <f t="shared" si="117"/>
        <v>493.61707784321413</v>
      </c>
      <c r="FJ41" s="23">
        <f t="shared" si="117"/>
        <v>493.61707784321413</v>
      </c>
      <c r="FK41" s="23">
        <f t="shared" si="117"/>
        <v>493.61707784321413</v>
      </c>
      <c r="FL41" s="23">
        <f t="shared" si="117"/>
        <v>493.61707784321413</v>
      </c>
      <c r="FM41" s="23">
        <f t="shared" si="117"/>
        <v>493.61707784321413</v>
      </c>
      <c r="FN41" s="23">
        <f t="shared" si="117"/>
        <v>493.61707784321413</v>
      </c>
      <c r="FO41" s="23">
        <f t="shared" si="117"/>
        <v>493.61707784321413</v>
      </c>
      <c r="FP41" s="23">
        <f t="shared" si="117"/>
        <v>493.61707784321413</v>
      </c>
      <c r="FQ41" s="23">
        <f t="shared" si="117"/>
        <v>493.61707784321413</v>
      </c>
      <c r="FR41" s="23">
        <f t="shared" si="117"/>
        <v>493.61707784321413</v>
      </c>
      <c r="FS41" s="23">
        <f t="shared" si="117"/>
        <v>493.61707784321413</v>
      </c>
    </row>
    <row r="42" spans="1:176" s="23" customFormat="1" x14ac:dyDescent="0.25">
      <c r="A42" s="23" t="s">
        <v>20</v>
      </c>
      <c r="B42" s="24" t="s">
        <v>8</v>
      </c>
      <c r="C42" s="23">
        <v>0</v>
      </c>
      <c r="D42" s="23">
        <f t="shared" ref="D42:AI42" si="118">C42+D36</f>
        <v>0</v>
      </c>
      <c r="E42" s="23">
        <f t="shared" si="118"/>
        <v>0</v>
      </c>
      <c r="F42" s="23">
        <f t="shared" si="118"/>
        <v>0</v>
      </c>
      <c r="G42" s="23">
        <f t="shared" si="118"/>
        <v>0</v>
      </c>
      <c r="H42" s="23">
        <f t="shared" si="118"/>
        <v>0</v>
      </c>
      <c r="I42" s="23">
        <f t="shared" si="118"/>
        <v>0</v>
      </c>
      <c r="J42" s="23">
        <f t="shared" si="118"/>
        <v>0</v>
      </c>
      <c r="K42" s="23">
        <f t="shared" si="118"/>
        <v>0</v>
      </c>
      <c r="L42" s="23">
        <f t="shared" si="118"/>
        <v>0</v>
      </c>
      <c r="M42" s="23">
        <f t="shared" si="118"/>
        <v>0</v>
      </c>
      <c r="N42" s="23">
        <f t="shared" si="118"/>
        <v>0</v>
      </c>
      <c r="O42" s="23">
        <f t="shared" si="118"/>
        <v>0</v>
      </c>
      <c r="P42" s="23">
        <f t="shared" si="118"/>
        <v>0</v>
      </c>
      <c r="Q42" s="23">
        <f t="shared" si="118"/>
        <v>0</v>
      </c>
      <c r="R42" s="23">
        <f t="shared" si="118"/>
        <v>0</v>
      </c>
      <c r="S42" s="23">
        <f t="shared" si="118"/>
        <v>0</v>
      </c>
      <c r="T42" s="23">
        <f t="shared" si="118"/>
        <v>0</v>
      </c>
      <c r="U42" s="23">
        <f t="shared" si="118"/>
        <v>0</v>
      </c>
      <c r="V42" s="23">
        <f t="shared" si="118"/>
        <v>0</v>
      </c>
      <c r="W42" s="23">
        <f t="shared" si="118"/>
        <v>0</v>
      </c>
      <c r="X42" s="23">
        <f t="shared" si="118"/>
        <v>0</v>
      </c>
      <c r="Y42" s="23">
        <f t="shared" si="118"/>
        <v>0</v>
      </c>
      <c r="Z42" s="23">
        <f t="shared" si="118"/>
        <v>0</v>
      </c>
      <c r="AA42" s="23">
        <f t="shared" si="118"/>
        <v>0</v>
      </c>
      <c r="AB42" s="23">
        <f t="shared" si="118"/>
        <v>0</v>
      </c>
      <c r="AC42" s="23">
        <f t="shared" si="118"/>
        <v>0</v>
      </c>
      <c r="AD42" s="23">
        <f t="shared" si="118"/>
        <v>0</v>
      </c>
      <c r="AE42" s="23">
        <f t="shared" si="118"/>
        <v>0</v>
      </c>
      <c r="AF42" s="23">
        <f t="shared" si="118"/>
        <v>0</v>
      </c>
      <c r="AG42" s="23">
        <f t="shared" si="118"/>
        <v>0</v>
      </c>
      <c r="AH42" s="23">
        <f t="shared" si="118"/>
        <v>0</v>
      </c>
      <c r="AI42" s="23">
        <f t="shared" si="118"/>
        <v>0</v>
      </c>
      <c r="AJ42" s="23">
        <f t="shared" ref="AJ42:BO42" si="119">AI42+AJ36</f>
        <v>0</v>
      </c>
      <c r="AK42" s="23">
        <f t="shared" si="119"/>
        <v>0</v>
      </c>
      <c r="AL42" s="23">
        <f t="shared" si="119"/>
        <v>0</v>
      </c>
      <c r="AM42" s="23">
        <f t="shared" si="119"/>
        <v>0</v>
      </c>
      <c r="AN42" s="23">
        <f t="shared" si="119"/>
        <v>0</v>
      </c>
      <c r="AO42" s="23">
        <f t="shared" si="119"/>
        <v>0</v>
      </c>
      <c r="AP42" s="23">
        <f t="shared" si="119"/>
        <v>0</v>
      </c>
      <c r="AQ42" s="23">
        <f t="shared" si="119"/>
        <v>0</v>
      </c>
      <c r="AR42" s="23">
        <f t="shared" si="119"/>
        <v>0</v>
      </c>
      <c r="AS42" s="23">
        <f t="shared" si="119"/>
        <v>0</v>
      </c>
      <c r="AT42" s="23">
        <f t="shared" si="119"/>
        <v>0</v>
      </c>
      <c r="AU42" s="23">
        <f t="shared" si="119"/>
        <v>0</v>
      </c>
      <c r="AV42" s="23">
        <f t="shared" si="119"/>
        <v>0</v>
      </c>
      <c r="AW42" s="23">
        <f t="shared" si="119"/>
        <v>0</v>
      </c>
      <c r="AX42" s="23">
        <f t="shared" si="119"/>
        <v>0</v>
      </c>
      <c r="AY42" s="23">
        <f t="shared" si="119"/>
        <v>0</v>
      </c>
      <c r="AZ42" s="23">
        <f t="shared" si="119"/>
        <v>0</v>
      </c>
      <c r="BA42" s="23">
        <f t="shared" si="119"/>
        <v>0</v>
      </c>
      <c r="BB42" s="23">
        <f t="shared" si="119"/>
        <v>0</v>
      </c>
      <c r="BC42" s="23">
        <f t="shared" si="119"/>
        <v>0</v>
      </c>
      <c r="BD42" s="23">
        <f t="shared" si="119"/>
        <v>0</v>
      </c>
      <c r="BE42" s="23">
        <f t="shared" si="119"/>
        <v>0</v>
      </c>
      <c r="BF42" s="23">
        <f t="shared" si="119"/>
        <v>0</v>
      </c>
      <c r="BG42" s="23">
        <f t="shared" si="119"/>
        <v>0</v>
      </c>
      <c r="BH42" s="23">
        <f t="shared" si="119"/>
        <v>0</v>
      </c>
      <c r="BI42" s="23">
        <f t="shared" si="119"/>
        <v>0</v>
      </c>
      <c r="BJ42" s="23">
        <f t="shared" si="119"/>
        <v>0</v>
      </c>
      <c r="BK42" s="23">
        <f t="shared" si="119"/>
        <v>0</v>
      </c>
      <c r="BL42" s="23">
        <f t="shared" si="119"/>
        <v>0</v>
      </c>
      <c r="BM42" s="23">
        <f t="shared" si="119"/>
        <v>0</v>
      </c>
      <c r="BN42" s="23">
        <f t="shared" si="119"/>
        <v>0</v>
      </c>
      <c r="BO42" s="23">
        <f t="shared" si="119"/>
        <v>0</v>
      </c>
      <c r="BP42" s="23">
        <f t="shared" ref="BP42:CU42" si="120">BO42+BP36</f>
        <v>0</v>
      </c>
      <c r="BQ42" s="23">
        <f t="shared" si="120"/>
        <v>0</v>
      </c>
      <c r="BR42" s="23">
        <f t="shared" si="120"/>
        <v>0</v>
      </c>
      <c r="BS42" s="23">
        <f t="shared" si="120"/>
        <v>0</v>
      </c>
      <c r="BT42" s="23">
        <f t="shared" si="120"/>
        <v>0</v>
      </c>
      <c r="BU42" s="23">
        <f t="shared" si="120"/>
        <v>0</v>
      </c>
      <c r="BV42" s="23">
        <f t="shared" si="120"/>
        <v>0</v>
      </c>
      <c r="BW42" s="23">
        <f t="shared" si="120"/>
        <v>0</v>
      </c>
      <c r="BX42" s="23">
        <f t="shared" si="120"/>
        <v>0</v>
      </c>
      <c r="BY42" s="23">
        <f t="shared" si="120"/>
        <v>0</v>
      </c>
      <c r="BZ42" s="23">
        <f t="shared" si="120"/>
        <v>0</v>
      </c>
      <c r="CA42" s="23">
        <f t="shared" si="120"/>
        <v>0</v>
      </c>
      <c r="CB42" s="23">
        <f t="shared" si="120"/>
        <v>0</v>
      </c>
      <c r="CC42" s="23">
        <f t="shared" si="120"/>
        <v>0</v>
      </c>
      <c r="CD42" s="23">
        <f t="shared" si="120"/>
        <v>0</v>
      </c>
      <c r="CE42" s="23">
        <f t="shared" si="120"/>
        <v>0</v>
      </c>
      <c r="CF42" s="23">
        <f t="shared" si="120"/>
        <v>0</v>
      </c>
      <c r="CG42" s="23">
        <f t="shared" si="120"/>
        <v>0</v>
      </c>
      <c r="CH42" s="23">
        <f t="shared" si="120"/>
        <v>0</v>
      </c>
      <c r="CI42" s="23">
        <f t="shared" si="120"/>
        <v>0</v>
      </c>
      <c r="CJ42" s="23">
        <f t="shared" si="120"/>
        <v>0</v>
      </c>
      <c r="CK42" s="23">
        <f t="shared" si="120"/>
        <v>0</v>
      </c>
      <c r="CL42" s="23">
        <f t="shared" si="120"/>
        <v>0</v>
      </c>
      <c r="CM42" s="23">
        <f t="shared" si="120"/>
        <v>0</v>
      </c>
      <c r="CN42" s="23">
        <f t="shared" si="120"/>
        <v>0</v>
      </c>
      <c r="CO42" s="23">
        <f t="shared" si="120"/>
        <v>0</v>
      </c>
      <c r="CP42" s="23">
        <f t="shared" si="120"/>
        <v>0</v>
      </c>
      <c r="CQ42" s="23">
        <f t="shared" si="120"/>
        <v>0</v>
      </c>
      <c r="CR42" s="23">
        <f t="shared" si="120"/>
        <v>0</v>
      </c>
      <c r="CS42" s="23">
        <f t="shared" si="120"/>
        <v>0</v>
      </c>
      <c r="CT42" s="23">
        <f t="shared" si="120"/>
        <v>0</v>
      </c>
      <c r="CU42" s="23">
        <f t="shared" si="120"/>
        <v>0</v>
      </c>
      <c r="CV42" s="23">
        <f t="shared" ref="CV42:EA42" si="121">CU42+CV36</f>
        <v>0</v>
      </c>
      <c r="CW42" s="23">
        <f t="shared" si="121"/>
        <v>0</v>
      </c>
      <c r="CX42" s="23">
        <f t="shared" si="121"/>
        <v>0</v>
      </c>
      <c r="CY42" s="23">
        <f t="shared" si="121"/>
        <v>0</v>
      </c>
      <c r="CZ42" s="23">
        <f t="shared" si="121"/>
        <v>0</v>
      </c>
      <c r="DA42" s="23">
        <f t="shared" si="121"/>
        <v>0</v>
      </c>
      <c r="DB42" s="23">
        <f t="shared" si="121"/>
        <v>0</v>
      </c>
      <c r="DC42" s="23">
        <f t="shared" si="121"/>
        <v>0</v>
      </c>
      <c r="DD42" s="23">
        <f t="shared" si="121"/>
        <v>0</v>
      </c>
      <c r="DE42" s="23">
        <f t="shared" si="121"/>
        <v>0</v>
      </c>
      <c r="DF42" s="23">
        <f t="shared" si="121"/>
        <v>0</v>
      </c>
      <c r="DG42" s="23">
        <f t="shared" si="121"/>
        <v>0</v>
      </c>
      <c r="DH42" s="23">
        <f t="shared" si="121"/>
        <v>0</v>
      </c>
      <c r="DI42" s="23">
        <f t="shared" si="121"/>
        <v>0</v>
      </c>
      <c r="DJ42" s="23">
        <f t="shared" si="121"/>
        <v>0</v>
      </c>
      <c r="DK42" s="23">
        <f t="shared" si="121"/>
        <v>0</v>
      </c>
      <c r="DL42" s="23">
        <f t="shared" si="121"/>
        <v>0</v>
      </c>
      <c r="DM42" s="23">
        <f t="shared" si="121"/>
        <v>0</v>
      </c>
      <c r="DN42" s="23">
        <f t="shared" si="121"/>
        <v>0</v>
      </c>
      <c r="DO42" s="23">
        <f t="shared" si="121"/>
        <v>0</v>
      </c>
      <c r="DP42" s="23">
        <f t="shared" si="121"/>
        <v>0</v>
      </c>
      <c r="DQ42" s="23">
        <f t="shared" si="121"/>
        <v>0</v>
      </c>
      <c r="DR42" s="23">
        <f t="shared" si="121"/>
        <v>0</v>
      </c>
      <c r="DS42" s="23">
        <f t="shared" si="121"/>
        <v>0</v>
      </c>
      <c r="DT42" s="23">
        <f t="shared" si="121"/>
        <v>0</v>
      </c>
      <c r="DU42" s="23">
        <f t="shared" si="121"/>
        <v>0</v>
      </c>
      <c r="DV42" s="23">
        <f t="shared" si="121"/>
        <v>0</v>
      </c>
      <c r="DW42" s="23">
        <f t="shared" si="121"/>
        <v>0</v>
      </c>
      <c r="DX42" s="23">
        <f t="shared" si="121"/>
        <v>0</v>
      </c>
      <c r="DY42" s="23">
        <f t="shared" si="121"/>
        <v>0</v>
      </c>
      <c r="DZ42" s="23">
        <f t="shared" si="121"/>
        <v>0</v>
      </c>
      <c r="EA42" s="23">
        <f t="shared" si="121"/>
        <v>0</v>
      </c>
      <c r="EB42" s="23">
        <f t="shared" ref="EB42:FG42" si="122">EA42+EB36</f>
        <v>0</v>
      </c>
      <c r="EC42" s="23">
        <f t="shared" si="122"/>
        <v>0</v>
      </c>
      <c r="ED42" s="23">
        <f t="shared" si="122"/>
        <v>0</v>
      </c>
      <c r="EE42" s="23">
        <f t="shared" si="122"/>
        <v>0</v>
      </c>
      <c r="EF42" s="23">
        <f t="shared" si="122"/>
        <v>0</v>
      </c>
      <c r="EG42" s="23">
        <f t="shared" si="122"/>
        <v>0</v>
      </c>
      <c r="EH42" s="23">
        <f t="shared" si="122"/>
        <v>0</v>
      </c>
      <c r="EI42" s="23">
        <f t="shared" si="122"/>
        <v>0</v>
      </c>
      <c r="EJ42" s="23">
        <f t="shared" si="122"/>
        <v>0</v>
      </c>
      <c r="EK42" s="23">
        <f t="shared" si="122"/>
        <v>0</v>
      </c>
      <c r="EL42" s="23">
        <f t="shared" si="122"/>
        <v>0</v>
      </c>
      <c r="EM42" s="23">
        <f t="shared" si="122"/>
        <v>0</v>
      </c>
      <c r="EN42" s="23">
        <f t="shared" si="122"/>
        <v>0</v>
      </c>
      <c r="EO42" s="23">
        <f t="shared" si="122"/>
        <v>0</v>
      </c>
      <c r="EP42" s="23">
        <f t="shared" si="122"/>
        <v>0</v>
      </c>
      <c r="EQ42" s="23">
        <f t="shared" si="122"/>
        <v>0</v>
      </c>
      <c r="ER42" s="23">
        <f t="shared" si="122"/>
        <v>0</v>
      </c>
      <c r="ES42" s="23">
        <f t="shared" si="122"/>
        <v>0</v>
      </c>
      <c r="ET42" s="23">
        <f t="shared" si="122"/>
        <v>0</v>
      </c>
      <c r="EU42" s="23">
        <f t="shared" si="122"/>
        <v>0</v>
      </c>
      <c r="EV42" s="23">
        <f t="shared" si="122"/>
        <v>0</v>
      </c>
      <c r="EW42" s="23">
        <f t="shared" si="122"/>
        <v>0</v>
      </c>
      <c r="EX42" s="23">
        <f t="shared" si="122"/>
        <v>0</v>
      </c>
      <c r="EY42" s="23">
        <f t="shared" si="122"/>
        <v>0</v>
      </c>
      <c r="EZ42" s="23">
        <f t="shared" si="122"/>
        <v>0</v>
      </c>
      <c r="FA42" s="23">
        <f t="shared" si="122"/>
        <v>0</v>
      </c>
      <c r="FB42" s="23">
        <f t="shared" si="122"/>
        <v>0</v>
      </c>
      <c r="FC42" s="23">
        <f t="shared" si="122"/>
        <v>0</v>
      </c>
      <c r="FD42" s="23">
        <f t="shared" si="122"/>
        <v>0</v>
      </c>
      <c r="FE42" s="23">
        <f t="shared" si="122"/>
        <v>0</v>
      </c>
      <c r="FF42" s="23">
        <f t="shared" si="122"/>
        <v>0</v>
      </c>
      <c r="FG42" s="23">
        <f t="shared" si="122"/>
        <v>0</v>
      </c>
      <c r="FH42" s="23">
        <f t="shared" ref="FH42:FS42" si="123">FG42+FH36</f>
        <v>0</v>
      </c>
      <c r="FI42" s="23">
        <f t="shared" si="123"/>
        <v>0</v>
      </c>
      <c r="FJ42" s="23">
        <f t="shared" si="123"/>
        <v>0</v>
      </c>
      <c r="FK42" s="23">
        <f t="shared" si="123"/>
        <v>0</v>
      </c>
      <c r="FL42" s="23">
        <f t="shared" si="123"/>
        <v>0</v>
      </c>
      <c r="FM42" s="23">
        <f t="shared" si="123"/>
        <v>0</v>
      </c>
      <c r="FN42" s="23">
        <f t="shared" si="123"/>
        <v>0</v>
      </c>
      <c r="FO42" s="23">
        <f t="shared" si="123"/>
        <v>0</v>
      </c>
      <c r="FP42" s="23">
        <f t="shared" si="123"/>
        <v>0</v>
      </c>
      <c r="FQ42" s="23">
        <f t="shared" si="123"/>
        <v>0</v>
      </c>
      <c r="FR42" s="23">
        <f t="shared" si="123"/>
        <v>0</v>
      </c>
      <c r="FS42" s="23">
        <f t="shared" si="123"/>
        <v>0</v>
      </c>
    </row>
    <row r="43" spans="1:176" s="23" customFormat="1" x14ac:dyDescent="0.25">
      <c r="B43" s="24"/>
      <c r="FT43" s="23">
        <f>SUM(C43:FS43)</f>
        <v>0</v>
      </c>
    </row>
    <row r="44" spans="1:176" s="14" customFormat="1" ht="4.5" customHeight="1" x14ac:dyDescent="0.25">
      <c r="B44" s="15"/>
    </row>
    <row r="45" spans="1:176" s="4" customFormat="1" x14ac:dyDescent="0.25">
      <c r="A45" s="25" t="s">
        <v>27</v>
      </c>
      <c r="B45" s="26" t="s">
        <v>9</v>
      </c>
      <c r="C45" s="78">
        <v>0</v>
      </c>
      <c r="D45" s="25" t="str">
        <f>IF(ISNUMBER('Raw Data'!C101),'Raw Data'!C101,"")</f>
        <v/>
      </c>
      <c r="E45" s="25" t="str">
        <f>IF(ISNUMBER('Raw Data'!D101),'Raw Data'!D101,"")</f>
        <v/>
      </c>
      <c r="F45" s="25" t="str">
        <f>IF(ISNUMBER('Raw Data'!E101),'Raw Data'!E101,"")</f>
        <v/>
      </c>
      <c r="G45" s="25" t="str">
        <f>IF(ISNUMBER('Raw Data'!F101),'Raw Data'!F101,"")</f>
        <v/>
      </c>
      <c r="H45" s="25" t="str">
        <f>IF(ISNUMBER('Raw Data'!G101),'Raw Data'!G101,"")</f>
        <v/>
      </c>
      <c r="I45" s="25" t="str">
        <f>IF(ISNUMBER('Raw Data'!H101),'Raw Data'!H101,"")</f>
        <v/>
      </c>
      <c r="J45" s="25" t="str">
        <f>IF(ISNUMBER('Raw Data'!I101),'Raw Data'!I101,"")</f>
        <v/>
      </c>
      <c r="K45" s="25" t="str">
        <f>IF(ISNUMBER('Raw Data'!J101),'Raw Data'!J101,"")</f>
        <v/>
      </c>
      <c r="L45" s="25" t="str">
        <f>IF(ISNUMBER('Raw Data'!K101),'Raw Data'!K101,"")</f>
        <v/>
      </c>
      <c r="M45" s="25" t="str">
        <f>IF(ISNUMBER('Raw Data'!L101),'Raw Data'!L101,"")</f>
        <v/>
      </c>
      <c r="N45" s="25" t="str">
        <f>IF(ISNUMBER('Raw Data'!M101),'Raw Data'!M101,"")</f>
        <v/>
      </c>
      <c r="O45" s="25" t="str">
        <f>IF(ISNUMBER('Raw Data'!N101),'Raw Data'!N101,"")</f>
        <v/>
      </c>
      <c r="P45" s="25" t="str">
        <f>IF(ISNUMBER('Raw Data'!O101),'Raw Data'!O101,"")</f>
        <v/>
      </c>
      <c r="Q45" s="25" t="str">
        <f>IF(ISNUMBER('Raw Data'!P101),'Raw Data'!P101,"")</f>
        <v/>
      </c>
      <c r="R45" s="25" t="str">
        <f>IF(ISNUMBER('Raw Data'!Q101),'Raw Data'!Q101,"")</f>
        <v/>
      </c>
      <c r="S45" s="25" t="str">
        <f>IF(ISNUMBER('Raw Data'!R101),'Raw Data'!R101,"")</f>
        <v/>
      </c>
      <c r="T45" s="25" t="str">
        <f>IF(ISNUMBER('Raw Data'!S101),'Raw Data'!S101,"")</f>
        <v/>
      </c>
      <c r="U45" s="25" t="str">
        <f>IF(ISNUMBER('Raw Data'!T101),'Raw Data'!T101,"")</f>
        <v/>
      </c>
      <c r="V45" s="25" t="str">
        <f>IF(ISNUMBER('Raw Data'!U101),'Raw Data'!U101,"")</f>
        <v/>
      </c>
      <c r="W45" s="25" t="str">
        <f>IF(ISNUMBER('Raw Data'!V101),'Raw Data'!V101,"")</f>
        <v/>
      </c>
      <c r="X45" s="25" t="str">
        <f>IF(ISNUMBER('Raw Data'!W101),'Raw Data'!W101,"")</f>
        <v/>
      </c>
      <c r="Y45" s="25" t="str">
        <f>IF(ISNUMBER('Raw Data'!X101),'Raw Data'!X101,"")</f>
        <v/>
      </c>
      <c r="Z45" s="25" t="str">
        <f>IF(ISNUMBER('Raw Data'!Y101),'Raw Data'!Y101,"")</f>
        <v/>
      </c>
      <c r="AA45" s="25">
        <f>IF(ISNUMBER('Raw Data'!Z101),'Raw Data'!Z101,"")</f>
        <v>11.447128900936624</v>
      </c>
      <c r="AB45" s="25" t="str">
        <f>IF(ISNUMBER('Raw Data'!AA101),'Raw Data'!AA101,"")</f>
        <v/>
      </c>
      <c r="AC45" s="25" t="str">
        <f>IF(ISNUMBER('Raw Data'!AB101),'Raw Data'!AB101,"")</f>
        <v/>
      </c>
      <c r="AD45" s="25" t="str">
        <f>IF(ISNUMBER('Raw Data'!AC101),'Raw Data'!AC101,"")</f>
        <v/>
      </c>
      <c r="AE45" s="25">
        <f>IF(ISNUMBER('Raw Data'!AD101),'Raw Data'!AD101,"")</f>
        <v>11.4125</v>
      </c>
      <c r="AF45" s="25" t="str">
        <f>IF(ISNUMBER('Raw Data'!AE101),'Raw Data'!AE101,"")</f>
        <v/>
      </c>
      <c r="AG45" s="25">
        <f>IF(ISNUMBER('Raw Data'!AF101),'Raw Data'!AF101,"")</f>
        <v>14.462500000000002</v>
      </c>
      <c r="AH45" s="25" t="str">
        <f>IF(ISNUMBER('Raw Data'!AG101),'Raw Data'!AG101,"")</f>
        <v/>
      </c>
      <c r="AI45" s="25">
        <f>IF(ISNUMBER('Raw Data'!AH101),'Raw Data'!AH101,"")</f>
        <v>0.13749999999999929</v>
      </c>
      <c r="AJ45" s="25" t="str">
        <f>IF(ISNUMBER('Raw Data'!AI101),'Raw Data'!AI101,"")</f>
        <v/>
      </c>
      <c r="AK45" s="25" t="str">
        <f>IF(ISNUMBER('Raw Data'!AJ101),'Raw Data'!AJ101,"")</f>
        <v/>
      </c>
      <c r="AL45" s="25" t="str">
        <f>IF(ISNUMBER('Raw Data'!AK101),'Raw Data'!AK101,"")</f>
        <v/>
      </c>
      <c r="AM45" s="25" t="str">
        <f>IF(ISNUMBER('Raw Data'!AL101),'Raw Data'!AL101,"")</f>
        <v/>
      </c>
      <c r="AN45" s="25">
        <f>IF(ISNUMBER('Raw Data'!AM101),'Raw Data'!AM101,"")</f>
        <v>10.8125</v>
      </c>
      <c r="AO45" s="25" t="str">
        <f>IF(ISNUMBER('Raw Data'!AN101),'Raw Data'!AN101,"")</f>
        <v/>
      </c>
      <c r="AP45" s="25">
        <f>IF(ISNUMBER('Raw Data'!AO101),'Raw Data'!AO101,"")</f>
        <v>4.3875000000000002</v>
      </c>
      <c r="AQ45" s="25" t="str">
        <f>IF(ISNUMBER('Raw Data'!AP101),'Raw Data'!AP101,"")</f>
        <v/>
      </c>
      <c r="AR45" s="25" t="str">
        <f>IF(ISNUMBER('Raw Data'!AQ101),'Raw Data'!AQ101,"")</f>
        <v/>
      </c>
      <c r="AS45" s="25" t="str">
        <f>IF(ISNUMBER('Raw Data'!AR101),'Raw Data'!AR101,"")</f>
        <v/>
      </c>
      <c r="AT45" s="25">
        <f>IF(ISNUMBER('Raw Data'!AS101),'Raw Data'!AS101,"")</f>
        <v>16.962500000000002</v>
      </c>
      <c r="AU45" s="25" t="str">
        <f>IF(ISNUMBER('Raw Data'!AT101),'Raw Data'!AT101,"")</f>
        <v/>
      </c>
      <c r="AV45" s="25">
        <f>IF(ISNUMBER('Raw Data'!AU101),'Raw Data'!AU101,"")</f>
        <v>3</v>
      </c>
      <c r="AW45" s="25" t="str">
        <f>IF(ISNUMBER('Raw Data'!AV101),'Raw Data'!AV101,"")</f>
        <v/>
      </c>
      <c r="AX45" s="25" t="str">
        <f>IF(ISNUMBER('Raw Data'!AW101),'Raw Data'!AW101,"")</f>
        <v/>
      </c>
      <c r="AY45" s="25">
        <f>IF(ISNUMBER('Raw Data'!AX101),'Raw Data'!AX101,"")</f>
        <v>13.2</v>
      </c>
      <c r="AZ45" s="25" t="str">
        <f>IF(ISNUMBER('Raw Data'!AY101),'Raw Data'!AY101,"")</f>
        <v/>
      </c>
      <c r="BA45" s="25">
        <f>IF(ISNUMBER('Raw Data'!AZ101),'Raw Data'!AZ101,"")</f>
        <v>1.8458333333333252</v>
      </c>
      <c r="BB45" s="25" t="str">
        <f>IF(ISNUMBER('Raw Data'!BA101),'Raw Data'!BA101,"")</f>
        <v/>
      </c>
      <c r="BC45" s="25">
        <f>IF(ISNUMBER('Raw Data'!BB101),'Raw Data'!BB101,"")</f>
        <v>17.375</v>
      </c>
      <c r="BD45" s="25" t="str">
        <f>IF(ISNUMBER('Raw Data'!BC101),'Raw Data'!BC101,"")</f>
        <v/>
      </c>
      <c r="BE45" s="25" t="str">
        <f>IF(ISNUMBER('Raw Data'!BD101),'Raw Data'!BD101,"")</f>
        <v/>
      </c>
      <c r="BF45" s="25" t="str">
        <f>IF(ISNUMBER('Raw Data'!BE101),'Raw Data'!BE101,"")</f>
        <v/>
      </c>
      <c r="BG45" s="25" t="str">
        <f>IF(ISNUMBER('Raw Data'!BF101),'Raw Data'!BF101,"")</f>
        <v/>
      </c>
      <c r="BH45" s="25">
        <f>IF(ISNUMBER('Raw Data'!BG101),'Raw Data'!BG101,"")</f>
        <v>14.158333333333349</v>
      </c>
      <c r="BI45" s="25" t="str">
        <f>IF(ISNUMBER('Raw Data'!BH101),'Raw Data'!BH101,"")</f>
        <v/>
      </c>
      <c r="BJ45" s="25">
        <f>IF(ISNUMBER('Raw Data'!BI101),'Raw Data'!BI101,"")</f>
        <v>12.6875</v>
      </c>
      <c r="BK45" s="25" t="str">
        <f>IF(ISNUMBER('Raw Data'!BJ101),'Raw Data'!BJ101,"")</f>
        <v/>
      </c>
      <c r="BL45" s="25" t="str">
        <f>IF(ISNUMBER('Raw Data'!BK101),'Raw Data'!BK101,"")</f>
        <v/>
      </c>
      <c r="BM45" s="25">
        <f>IF(ISNUMBER('Raw Data'!BL101),'Raw Data'!BL101,"")</f>
        <v>4.3249999999999993</v>
      </c>
      <c r="BN45" s="25">
        <f>IF(ISNUMBER('Raw Data'!BM101),'Raw Data'!BM101,"")</f>
        <v>11.4625</v>
      </c>
      <c r="BO45" s="25" t="str">
        <f>IF(ISNUMBER('Raw Data'!BN101),'Raw Data'!BN101,"")</f>
        <v/>
      </c>
      <c r="BP45" s="25">
        <f>IF(ISNUMBER('Raw Data'!BO101),'Raw Data'!BO101,"")</f>
        <v>0.79999999999999982</v>
      </c>
      <c r="BQ45" s="25">
        <f>IF(ISNUMBER('Raw Data'!BP101),'Raw Data'!BP101,"")</f>
        <v>7.8250000000000002</v>
      </c>
      <c r="BR45" s="25" t="str">
        <f>IF(ISNUMBER('Raw Data'!BQ101),'Raw Data'!BQ101,"")</f>
        <v/>
      </c>
      <c r="BS45" s="25" t="str">
        <f>IF(ISNUMBER('Raw Data'!BR101),'Raw Data'!BR101,"")</f>
        <v/>
      </c>
      <c r="BT45" s="25" t="str">
        <f>IF(ISNUMBER('Raw Data'!BS101),'Raw Data'!BS101,"")</f>
        <v/>
      </c>
      <c r="BU45" s="25" t="str">
        <f>IF(ISNUMBER('Raw Data'!BT101),'Raw Data'!BT101,"")</f>
        <v/>
      </c>
      <c r="BV45" s="25">
        <f>IF(ISNUMBER('Raw Data'!BU101),'Raw Data'!BU101,"")</f>
        <v>14.025</v>
      </c>
      <c r="BW45" s="25" t="str">
        <f>IF(ISNUMBER('Raw Data'!BV101),'Raw Data'!BV101,"")</f>
        <v/>
      </c>
      <c r="BX45" s="25">
        <f>IF(ISNUMBER('Raw Data'!BW101),'Raw Data'!BW101,"")</f>
        <v>-0.86666666666667602</v>
      </c>
      <c r="BY45" s="25" t="str">
        <f>IF(ISNUMBER('Raw Data'!BX101),'Raw Data'!BX101,"")</f>
        <v/>
      </c>
      <c r="BZ45" s="25" t="str">
        <f>IF(ISNUMBER('Raw Data'!BY101),'Raw Data'!BY101,"")</f>
        <v/>
      </c>
      <c r="CA45" s="25">
        <f>IF(ISNUMBER('Raw Data'!BZ101),'Raw Data'!BZ101,"")</f>
        <v>5.8749999999999991</v>
      </c>
      <c r="CB45" s="25" t="str">
        <f>IF(ISNUMBER('Raw Data'!CA101),'Raw Data'!CA101,"")</f>
        <v/>
      </c>
      <c r="CC45" s="25">
        <f>IF(ISNUMBER('Raw Data'!CB101),'Raw Data'!CB101,"")</f>
        <v>2.2875000000000005</v>
      </c>
      <c r="CD45" s="25" t="str">
        <f>IF(ISNUMBER('Raw Data'!CC101),'Raw Data'!CC101,"")</f>
        <v/>
      </c>
      <c r="CE45" s="25">
        <f>IF(ISNUMBER('Raw Data'!CD101),'Raw Data'!CD101,"")</f>
        <v>6.9999999999999991</v>
      </c>
      <c r="CF45" s="25" t="str">
        <f>IF(ISNUMBER('Raw Data'!CE101),'Raw Data'!CE101,"")</f>
        <v/>
      </c>
      <c r="CG45" s="25" t="str">
        <f>IF(ISNUMBER('Raw Data'!CF101),'Raw Data'!CF101,"")</f>
        <v/>
      </c>
      <c r="CH45" s="25" t="str">
        <f>IF(ISNUMBER('Raw Data'!CG101),'Raw Data'!CG101,"")</f>
        <v/>
      </c>
      <c r="CI45" s="25" t="str">
        <f>IF(ISNUMBER('Raw Data'!CH101),'Raw Data'!CH101,"")</f>
        <v/>
      </c>
      <c r="CJ45" s="25">
        <f>IF(ISNUMBER('Raw Data'!CI101),'Raw Data'!CI101,"")</f>
        <v>3.1375000000000002</v>
      </c>
      <c r="CK45" s="25" t="str">
        <f>IF(ISNUMBER('Raw Data'!CJ101),'Raw Data'!CJ101,"")</f>
        <v/>
      </c>
      <c r="CL45" s="25">
        <f>IF(ISNUMBER('Raw Data'!CK101),'Raw Data'!CK101,"")</f>
        <v>0.86249999999999982</v>
      </c>
      <c r="CM45" s="25" t="str">
        <f>IF(ISNUMBER('Raw Data'!CL101),'Raw Data'!CL101,"")</f>
        <v/>
      </c>
      <c r="CN45" s="25" t="str">
        <f>IF(ISNUMBER('Raw Data'!CM101),'Raw Data'!CM101,"")</f>
        <v/>
      </c>
      <c r="CO45" s="25">
        <f>IF(ISNUMBER('Raw Data'!CN101),'Raw Data'!CN101,"")</f>
        <v>12.608333333333325</v>
      </c>
      <c r="CP45" s="25" t="str">
        <f>IF(ISNUMBER('Raw Data'!CO101),'Raw Data'!CO101,"")</f>
        <v/>
      </c>
      <c r="CQ45" s="25">
        <f>IF(ISNUMBER('Raw Data'!CP101),'Raw Data'!CP101,"")</f>
        <v>-1.0750000000000011</v>
      </c>
      <c r="CR45" s="25" t="str">
        <f>IF(ISNUMBER('Raw Data'!CQ101),'Raw Data'!CQ101,"")</f>
        <v/>
      </c>
      <c r="CS45" s="25">
        <f>IF(ISNUMBER('Raw Data'!CR101),'Raw Data'!CR101,"")</f>
        <v>7.5874999999999995</v>
      </c>
      <c r="CT45" s="25" t="str">
        <f>IF(ISNUMBER('Raw Data'!CS101),'Raw Data'!CS101,"")</f>
        <v/>
      </c>
      <c r="CU45" s="25" t="str">
        <f>IF(ISNUMBER('Raw Data'!CT101),'Raw Data'!CT101,"")</f>
        <v/>
      </c>
      <c r="CV45" s="25" t="str">
        <f>IF(ISNUMBER('Raw Data'!CU101),'Raw Data'!CU101,"")</f>
        <v/>
      </c>
      <c r="CW45" s="25" t="str">
        <f>IF(ISNUMBER('Raw Data'!CV101),'Raw Data'!CV101,"")</f>
        <v/>
      </c>
      <c r="CX45" s="25">
        <f>IF(ISNUMBER('Raw Data'!CW101),'Raw Data'!CW101,"")</f>
        <v>16.625</v>
      </c>
      <c r="CY45" s="25" t="str">
        <f>IF(ISNUMBER('Raw Data'!CX101),'Raw Data'!CX101,"")</f>
        <v/>
      </c>
      <c r="CZ45" s="25">
        <f>IF(ISNUMBER('Raw Data'!CY101),'Raw Data'!CY101,"")</f>
        <v>3.5624999999999991</v>
      </c>
      <c r="DA45" s="25" t="str">
        <f>IF(ISNUMBER('Raw Data'!CZ101),'Raw Data'!CZ101,"")</f>
        <v/>
      </c>
      <c r="DB45" s="25" t="str">
        <f>IF(ISNUMBER('Raw Data'!DA101),'Raw Data'!DA101,"")</f>
        <v/>
      </c>
      <c r="DC45" s="25">
        <f>IF(ISNUMBER('Raw Data'!DB101),'Raw Data'!DB101,"")</f>
        <v>15.149999999999999</v>
      </c>
      <c r="DD45" s="25" t="str">
        <f>IF(ISNUMBER('Raw Data'!DC101),'Raw Data'!DC101,"")</f>
        <v/>
      </c>
      <c r="DE45" s="25">
        <f>IF(ISNUMBER('Raw Data'!DD101),'Raw Data'!DD101,"")</f>
        <v>3.8041666666666751</v>
      </c>
      <c r="DF45" s="25" t="str">
        <f>IF(ISNUMBER('Raw Data'!DE101),'Raw Data'!DE101,"")</f>
        <v/>
      </c>
      <c r="DG45" s="25">
        <f>IF(ISNUMBER('Raw Data'!DF101),'Raw Data'!DF101,"")</f>
        <v>11.574999999999999</v>
      </c>
      <c r="DH45" s="25" t="str">
        <f>IF(ISNUMBER('Raw Data'!DG101),'Raw Data'!DG101,"")</f>
        <v/>
      </c>
      <c r="DI45" s="25" t="str">
        <f>IF(ISNUMBER('Raw Data'!DH101),'Raw Data'!DH101,"")</f>
        <v/>
      </c>
      <c r="DJ45" s="25" t="str">
        <f>IF(ISNUMBER('Raw Data'!DI101),'Raw Data'!DI101,"")</f>
        <v/>
      </c>
      <c r="DK45" s="25" t="str">
        <f>IF(ISNUMBER('Raw Data'!DJ101),'Raw Data'!DJ101,"")</f>
        <v/>
      </c>
      <c r="DL45" s="25" t="str">
        <f>IF(ISNUMBER('Raw Data'!DK101),'Raw Data'!DK101,"")</f>
        <v/>
      </c>
      <c r="DM45" s="25">
        <f>IF(ISNUMBER('Raw Data'!DL101),'Raw Data'!DL101,"")</f>
        <v>17.225000000000001</v>
      </c>
      <c r="DN45" s="25" t="str">
        <f>IF(ISNUMBER('Raw Data'!DM101),'Raw Data'!DM101,"")</f>
        <v/>
      </c>
      <c r="DO45" s="25">
        <f>IF(ISNUMBER('Raw Data'!DN101),'Raw Data'!DN101,"")</f>
        <v>8.6000000000000014</v>
      </c>
      <c r="DP45" s="25" t="str">
        <f>IF(ISNUMBER('Raw Data'!DO101),'Raw Data'!DO101,"")</f>
        <v/>
      </c>
      <c r="DQ45" s="25" t="str">
        <f>IF(ISNUMBER('Raw Data'!DP101),'Raw Data'!DP101,"")</f>
        <v/>
      </c>
      <c r="DR45" s="25" t="str">
        <f>IF(ISNUMBER('Raw Data'!DQ101),'Raw Data'!DQ101,"")</f>
        <v/>
      </c>
      <c r="DS45" s="25" t="str">
        <f>IF(ISNUMBER('Raw Data'!DR101),'Raw Data'!DR101,"")</f>
        <v/>
      </c>
      <c r="DT45" s="25" t="str">
        <f>IF(ISNUMBER('Raw Data'!DS101),'Raw Data'!DS101,"")</f>
        <v/>
      </c>
      <c r="DU45" s="25" t="str">
        <f>IF(ISNUMBER('Raw Data'!DT101),'Raw Data'!DT101,"")</f>
        <v/>
      </c>
      <c r="DV45" s="25" t="str">
        <f>IF(ISNUMBER('Raw Data'!DU101),'Raw Data'!DU101,"")</f>
        <v/>
      </c>
      <c r="DW45" s="25" t="str">
        <f>IF(ISNUMBER('Raw Data'!DV101),'Raw Data'!DV101,"")</f>
        <v/>
      </c>
      <c r="DX45" s="25" t="str">
        <f>IF(ISNUMBER('Raw Data'!DW101),'Raw Data'!DW101,"")</f>
        <v/>
      </c>
      <c r="DY45" s="25" t="str">
        <f>IF(ISNUMBER('Raw Data'!DX101),'Raw Data'!DX101,"")</f>
        <v/>
      </c>
      <c r="DZ45" s="25">
        <f>IF(ISNUMBER('Raw Data'!DY101),'Raw Data'!DY101,"")</f>
        <v>7.5874999999999995</v>
      </c>
      <c r="EA45" s="25" t="str">
        <f>IF(ISNUMBER('Raw Data'!DZ101),'Raw Data'!DZ101,"")</f>
        <v/>
      </c>
      <c r="EB45" s="25" t="str">
        <f>IF(ISNUMBER('Raw Data'!EA101),'Raw Data'!EA101,"")</f>
        <v/>
      </c>
      <c r="EC45" s="25" t="str">
        <f>IF(ISNUMBER('Raw Data'!EB101),'Raw Data'!EB101,"")</f>
        <v/>
      </c>
      <c r="ED45" s="25" t="str">
        <f>IF(ISNUMBER('Raw Data'!EC101),'Raw Data'!EC101,"")</f>
        <v/>
      </c>
      <c r="EE45" s="25" t="str">
        <f>IF(ISNUMBER('Raw Data'!ED101),'Raw Data'!ED101,"")</f>
        <v/>
      </c>
      <c r="EF45" s="25" t="str">
        <f>IF(ISNUMBER('Raw Data'!EE101),'Raw Data'!EE101,"")</f>
        <v/>
      </c>
      <c r="EG45" s="25" t="str">
        <f>IF(ISNUMBER('Raw Data'!EF101),'Raw Data'!EF101,"")</f>
        <v/>
      </c>
      <c r="EH45" s="25">
        <f>IF(ISNUMBER('Raw Data'!EG101),'Raw Data'!EG101,"")</f>
        <v>0.79999999999999982</v>
      </c>
      <c r="EI45" s="25" t="str">
        <f>IF(ISNUMBER('Raw Data'!EH101),'Raw Data'!EH101,"")</f>
        <v/>
      </c>
      <c r="EJ45" s="25" t="str">
        <f>IF(ISNUMBER('Raw Data'!EI101),'Raw Data'!EI101,"")</f>
        <v/>
      </c>
      <c r="EK45" s="25" t="str">
        <f>IF(ISNUMBER('Raw Data'!EJ101),'Raw Data'!EJ101,"")</f>
        <v/>
      </c>
      <c r="EL45" s="25" t="str">
        <f>IF(ISNUMBER('Raw Data'!EK101),'Raw Data'!EK101,"")</f>
        <v/>
      </c>
      <c r="EM45" s="25" t="str">
        <f>IF(ISNUMBER('Raw Data'!EL101),'Raw Data'!EL101,"")</f>
        <v/>
      </c>
      <c r="EN45" s="25" t="str">
        <f>IF(ISNUMBER('Raw Data'!EM101),'Raw Data'!EM101,"")</f>
        <v/>
      </c>
      <c r="EO45" s="25" t="str">
        <f>IF(ISNUMBER('Raw Data'!EN101),'Raw Data'!EN101,"")</f>
        <v/>
      </c>
      <c r="EP45" s="25" t="str">
        <f>IF(ISNUMBER('Raw Data'!EO101),'Raw Data'!EO101,"")</f>
        <v/>
      </c>
      <c r="EQ45" s="25" t="str">
        <f>IF(ISNUMBER('Raw Data'!EP101),'Raw Data'!EP101,"")</f>
        <v/>
      </c>
      <c r="ER45" s="25" t="str">
        <f>IF(ISNUMBER('Raw Data'!EQ101),'Raw Data'!EQ101,"")</f>
        <v/>
      </c>
      <c r="ES45" s="25" t="str">
        <f>IF(ISNUMBER('Raw Data'!ER101),'Raw Data'!ER101,"")</f>
        <v/>
      </c>
      <c r="ET45" s="25" t="str">
        <f>IF(ISNUMBER('Raw Data'!ES101),'Raw Data'!ES101,"")</f>
        <v/>
      </c>
      <c r="EU45" s="25" t="str">
        <f>IF(ISNUMBER('Raw Data'!ET101),'Raw Data'!ET101,"")</f>
        <v/>
      </c>
      <c r="EV45" s="25" t="str">
        <f>IF(ISNUMBER('Raw Data'!EU101),'Raw Data'!EU101,"")</f>
        <v/>
      </c>
      <c r="EW45" s="25" t="str">
        <f>IF(ISNUMBER('Raw Data'!EV101),'Raw Data'!EV101,"")</f>
        <v/>
      </c>
      <c r="EX45" s="25" t="str">
        <f>IF(ISNUMBER('Raw Data'!EW101),'Raw Data'!EW101,"")</f>
        <v/>
      </c>
      <c r="EY45" s="25" t="str">
        <f>IF(ISNUMBER('Raw Data'!EX101),'Raw Data'!EX101,"")</f>
        <v/>
      </c>
      <c r="EZ45" s="25" t="str">
        <f>IF(ISNUMBER('Raw Data'!EY101),'Raw Data'!EY101,"")</f>
        <v/>
      </c>
      <c r="FA45" s="25" t="str">
        <f>IF(ISNUMBER('Raw Data'!EZ101),'Raw Data'!EZ101,"")</f>
        <v/>
      </c>
      <c r="FB45" s="25" t="str">
        <f>IF(ISNUMBER('Raw Data'!FA101),'Raw Data'!FA101,"")</f>
        <v/>
      </c>
      <c r="FC45" s="25" t="str">
        <f>IF(ISNUMBER('Raw Data'!FB101),'Raw Data'!FB101,"")</f>
        <v/>
      </c>
      <c r="FD45" s="25" t="str">
        <f>IF(ISNUMBER('Raw Data'!FC101),'Raw Data'!FC101,"")</f>
        <v/>
      </c>
      <c r="FE45" s="25" t="str">
        <f>IF(ISNUMBER('Raw Data'!FD101),'Raw Data'!FD101,"")</f>
        <v/>
      </c>
      <c r="FF45" s="25" t="str">
        <f>IF(ISNUMBER('Raw Data'!FE101),'Raw Data'!FE101,"")</f>
        <v/>
      </c>
      <c r="FG45" s="25" t="str">
        <f>IF(ISNUMBER('Raw Data'!FF101),'Raw Data'!FF101,"")</f>
        <v/>
      </c>
      <c r="FH45" s="25">
        <f>IF(ISNUMBER('Raw Data'!FG101),'Raw Data'!FG101,"")</f>
        <v>-0.49166666666667513</v>
      </c>
      <c r="FI45" s="25" t="str">
        <f>IF(ISNUMBER('Raw Data'!FH101),'Raw Data'!FH101,"")</f>
        <v/>
      </c>
      <c r="FJ45" s="25" t="str">
        <f>IF(ISNUMBER('Raw Data'!FI101),'Raw Data'!FI101,"")</f>
        <v/>
      </c>
      <c r="FK45" s="25" t="str">
        <f>IF(ISNUMBER('Raw Data'!FJ101),'Raw Data'!FJ101,"")</f>
        <v/>
      </c>
      <c r="FL45" s="25" t="str">
        <f>IF(ISNUMBER('Raw Data'!FK101),'Raw Data'!FK101,"")</f>
        <v/>
      </c>
      <c r="FM45" s="25" t="str">
        <f>IF(ISNUMBER('Raw Data'!FL101),'Raw Data'!FL101,"")</f>
        <v/>
      </c>
      <c r="FN45" s="25" t="str">
        <f>IF(ISNUMBER('Raw Data'!FM101),'Raw Data'!FM101,"")</f>
        <v/>
      </c>
      <c r="FO45" s="25" t="str">
        <f>IF(ISNUMBER('Raw Data'!FN101),'Raw Data'!FN101,"")</f>
        <v/>
      </c>
      <c r="FP45" s="25" t="str">
        <f>IF(ISNUMBER('Raw Data'!FO101),'Raw Data'!FO101,"")</f>
        <v/>
      </c>
      <c r="FQ45" s="25" t="str">
        <f>IF(ISNUMBER('Raw Data'!FP101),'Raw Data'!FP101,"")</f>
        <v/>
      </c>
      <c r="FR45" s="25" t="str">
        <f>IF(ISNUMBER('Raw Data'!FQ101),'Raw Data'!FQ101,"")</f>
        <v/>
      </c>
      <c r="FS45" s="25" t="str">
        <f>IF(ISNUMBER('Raw Data'!FR101),'Raw Data'!FR101,"")</f>
        <v/>
      </c>
    </row>
    <row r="46" spans="1:176" s="4" customFormat="1" x14ac:dyDescent="0.25">
      <c r="A46" s="25" t="s">
        <v>28</v>
      </c>
      <c r="B46" s="26" t="s">
        <v>9</v>
      </c>
      <c r="C46" s="25"/>
      <c r="D46" s="25" t="str">
        <f>IF(ISNUMBER('Raw Data'!C102),'Raw Data'!C102,"")</f>
        <v/>
      </c>
      <c r="E46" s="25" t="str">
        <f>IF(ISNUMBER('Raw Data'!D102),'Raw Data'!D102,"")</f>
        <v/>
      </c>
      <c r="F46" s="25" t="str">
        <f>IF(ISNUMBER('Raw Data'!E102),'Raw Data'!E102,"")</f>
        <v/>
      </c>
      <c r="G46" s="25" t="str">
        <f>IF(ISNUMBER('Raw Data'!F102),'Raw Data'!F102,"")</f>
        <v/>
      </c>
      <c r="H46" s="25" t="str">
        <f>IF(ISNUMBER('Raw Data'!G102),'Raw Data'!G102,"")</f>
        <v/>
      </c>
      <c r="I46" s="25" t="str">
        <f>IF(ISNUMBER('Raw Data'!H102),'Raw Data'!H102,"")</f>
        <v/>
      </c>
      <c r="J46" s="25" t="str">
        <f>IF(ISNUMBER('Raw Data'!I102),'Raw Data'!I102,"")</f>
        <v/>
      </c>
      <c r="K46" s="25" t="str">
        <f>IF(ISNUMBER('Raw Data'!J102),'Raw Data'!J102,"")</f>
        <v/>
      </c>
      <c r="L46" s="25" t="str">
        <f>IF(ISNUMBER('Raw Data'!K102),'Raw Data'!K102,"")</f>
        <v/>
      </c>
      <c r="M46" s="25" t="str">
        <f>IF(ISNUMBER('Raw Data'!L102),'Raw Data'!L102,"")</f>
        <v/>
      </c>
      <c r="N46" s="25" t="str">
        <f>IF(ISNUMBER('Raw Data'!M102),'Raw Data'!M102,"")</f>
        <v/>
      </c>
      <c r="O46" s="25" t="str">
        <f>IF(ISNUMBER('Raw Data'!N102),'Raw Data'!N102,"")</f>
        <v/>
      </c>
      <c r="P46" s="25" t="str">
        <f>IF(ISNUMBER('Raw Data'!O102),'Raw Data'!O102,"")</f>
        <v/>
      </c>
      <c r="Q46" s="25" t="str">
        <f>IF(ISNUMBER('Raw Data'!P102),'Raw Data'!P102,"")</f>
        <v/>
      </c>
      <c r="R46" s="25" t="str">
        <f>IF(ISNUMBER('Raw Data'!Q102),'Raw Data'!Q102,"")</f>
        <v/>
      </c>
      <c r="S46" s="25" t="str">
        <f>IF(ISNUMBER('Raw Data'!R102),'Raw Data'!R102,"")</f>
        <v/>
      </c>
      <c r="T46" s="25" t="str">
        <f>IF(ISNUMBER('Raw Data'!S102),'Raw Data'!S102,"")</f>
        <v/>
      </c>
      <c r="U46" s="25" t="str">
        <f>IF(ISNUMBER('Raw Data'!T102),'Raw Data'!T102,"")</f>
        <v/>
      </c>
      <c r="V46" s="25" t="str">
        <f>IF(ISNUMBER('Raw Data'!U102),'Raw Data'!U102,"")</f>
        <v/>
      </c>
      <c r="W46" s="25" t="str">
        <f>IF(ISNUMBER('Raw Data'!V102),'Raw Data'!V102,"")</f>
        <v/>
      </c>
      <c r="X46" s="25" t="str">
        <f>IF(ISNUMBER('Raw Data'!W102),'Raw Data'!W102,"")</f>
        <v/>
      </c>
      <c r="Y46" s="25" t="str">
        <f>IF(ISNUMBER('Raw Data'!X102),'Raw Data'!X102,"")</f>
        <v/>
      </c>
      <c r="Z46" s="25" t="str">
        <f>IF(ISNUMBER('Raw Data'!Y102),'Raw Data'!Y102,"")</f>
        <v/>
      </c>
      <c r="AA46" s="25">
        <f>IF(ISNUMBER('Raw Data'!Z102),'Raw Data'!Z102,"")</f>
        <v>7.3629528486023004</v>
      </c>
      <c r="AB46" s="25" t="str">
        <f>IF(ISNUMBER('Raw Data'!AA102),'Raw Data'!AA102,"")</f>
        <v/>
      </c>
      <c r="AC46" s="25" t="str">
        <f>IF(ISNUMBER('Raw Data'!AB102),'Raw Data'!AB102,"")</f>
        <v/>
      </c>
      <c r="AD46" s="25" t="str">
        <f>IF(ISNUMBER('Raw Data'!AC102),'Raw Data'!AC102,"")</f>
        <v/>
      </c>
      <c r="AE46" s="25">
        <f>IF(ISNUMBER('Raw Data'!AD102),'Raw Data'!AD102,"")</f>
        <v>4.009502832671175</v>
      </c>
      <c r="AF46" s="25" t="str">
        <f>IF(ISNUMBER('Raw Data'!AE102),'Raw Data'!AE102,"")</f>
        <v/>
      </c>
      <c r="AG46" s="25">
        <f>IF(ISNUMBER('Raw Data'!AF102),'Raw Data'!AF102,"")</f>
        <v>5.0516565090890753</v>
      </c>
      <c r="AH46" s="25" t="str">
        <f>IF(ISNUMBER('Raw Data'!AG102),'Raw Data'!AG102,"")</f>
        <v/>
      </c>
      <c r="AI46" s="25">
        <f>IF(ISNUMBER('Raw Data'!AH102),'Raw Data'!AH102,"")</f>
        <v>1.5883903567820745</v>
      </c>
      <c r="AJ46" s="25" t="str">
        <f>IF(ISNUMBER('Raw Data'!AI102),'Raw Data'!AI102,"")</f>
        <v/>
      </c>
      <c r="AK46" s="25" t="str">
        <f>IF(ISNUMBER('Raw Data'!AJ102),'Raw Data'!AJ102,"")</f>
        <v/>
      </c>
      <c r="AL46" s="25" t="str">
        <f>IF(ISNUMBER('Raw Data'!AK102),'Raw Data'!AK102,"")</f>
        <v/>
      </c>
      <c r="AM46" s="25" t="str">
        <f>IF(ISNUMBER('Raw Data'!AL102),'Raw Data'!AL102,"")</f>
        <v/>
      </c>
      <c r="AN46" s="25">
        <f>IF(ISNUMBER('Raw Data'!AM102),'Raw Data'!AM102,"")</f>
        <v>5.1002852140214507</v>
      </c>
      <c r="AO46" s="25" t="str">
        <f>IF(ISNUMBER('Raw Data'!AN102),'Raw Data'!AN102,"")</f>
        <v/>
      </c>
      <c r="AP46" s="25">
        <f>IF(ISNUMBER('Raw Data'!AO102),'Raw Data'!AO102,"")</f>
        <v>1.9525065562293751</v>
      </c>
      <c r="AQ46" s="25" t="str">
        <f>IF(ISNUMBER('Raw Data'!AP102),'Raw Data'!AP102,"")</f>
        <v/>
      </c>
      <c r="AR46" s="25" t="str">
        <f>IF(ISNUMBER('Raw Data'!AQ102),'Raw Data'!AQ102,"")</f>
        <v/>
      </c>
      <c r="AS46" s="25" t="str">
        <f>IF(ISNUMBER('Raw Data'!AR102),'Raw Data'!AR102,"")</f>
        <v/>
      </c>
      <c r="AT46" s="25">
        <f>IF(ISNUMBER('Raw Data'!AS102),'Raw Data'!AS102,"")</f>
        <v>5.7037411794121988</v>
      </c>
      <c r="AU46" s="25" t="str">
        <f>IF(ISNUMBER('Raw Data'!AT102),'Raw Data'!AT102,"")</f>
        <v/>
      </c>
      <c r="AV46" s="25">
        <f>IF(ISNUMBER('Raw Data'!AU102),'Raw Data'!AU102,"")</f>
        <v>2.904322382788151</v>
      </c>
      <c r="AW46" s="25" t="str">
        <f>IF(ISNUMBER('Raw Data'!AV102),'Raw Data'!AV102,"")</f>
        <v/>
      </c>
      <c r="AX46" s="25" t="str">
        <f>IF(ISNUMBER('Raw Data'!AW102),'Raw Data'!AW102,"")</f>
        <v/>
      </c>
      <c r="AY46" s="25">
        <f>IF(ISNUMBER('Raw Data'!AX102),'Raw Data'!AX102,"")</f>
        <v>7.5030264106287756</v>
      </c>
      <c r="AZ46" s="25" t="str">
        <f>IF(ISNUMBER('Raw Data'!AY102),'Raw Data'!AY102,"")</f>
        <v/>
      </c>
      <c r="BA46" s="25">
        <f>IF(ISNUMBER('Raw Data'!AZ102),'Raw Data'!AZ102,"")</f>
        <v>3.8981203273627001</v>
      </c>
      <c r="BB46" s="25" t="str">
        <f>IF(ISNUMBER('Raw Data'!BA102),'Raw Data'!BA102,"")</f>
        <v/>
      </c>
      <c r="BC46" s="25">
        <f>IF(ISNUMBER('Raw Data'!BB102),'Raw Data'!BB102,"")</f>
        <v>8.2045864060630258</v>
      </c>
      <c r="BD46" s="25" t="str">
        <f>IF(ISNUMBER('Raw Data'!BC102),'Raw Data'!BC102,"")</f>
        <v/>
      </c>
      <c r="BE46" s="25" t="str">
        <f>IF(ISNUMBER('Raw Data'!BD102),'Raw Data'!BD102,"")</f>
        <v/>
      </c>
      <c r="BF46" s="25" t="str">
        <f>IF(ISNUMBER('Raw Data'!BE102),'Raw Data'!BE102,"")</f>
        <v/>
      </c>
      <c r="BG46" s="25" t="str">
        <f>IF(ISNUMBER('Raw Data'!BF102),'Raw Data'!BF102,"")</f>
        <v/>
      </c>
      <c r="BH46" s="25">
        <f>IF(ISNUMBER('Raw Data'!BG102),'Raw Data'!BG102,"")</f>
        <v>7.4996870108124742</v>
      </c>
      <c r="BI46" s="25" t="str">
        <f>IF(ISNUMBER('Raw Data'!BH102),'Raw Data'!BH102,"")</f>
        <v/>
      </c>
      <c r="BJ46" s="25">
        <f>IF(ISNUMBER('Raw Data'!BI102),'Raw Data'!BI102,"")</f>
        <v>2.3797173492238999</v>
      </c>
      <c r="BK46" s="25" t="str">
        <f>IF(ISNUMBER('Raw Data'!BJ102),'Raw Data'!BJ102,"")</f>
        <v/>
      </c>
      <c r="BL46" s="25" t="str">
        <f>IF(ISNUMBER('Raw Data'!BK102),'Raw Data'!BK102,"")</f>
        <v/>
      </c>
      <c r="BM46" s="25">
        <f>IF(ISNUMBER('Raw Data'!BL102),'Raw Data'!BL102,"")</f>
        <v>5.4598274985943753</v>
      </c>
      <c r="BN46" s="25">
        <f>IF(ISNUMBER('Raw Data'!BM102),'Raw Data'!BM102,"")</f>
        <v>6.1660755167208006</v>
      </c>
      <c r="BO46" s="25" t="str">
        <f>IF(ISNUMBER('Raw Data'!BN102),'Raw Data'!BN102,"")</f>
        <v/>
      </c>
      <c r="BP46" s="25">
        <f>IF(ISNUMBER('Raw Data'!BO102),'Raw Data'!BO102,"")</f>
        <v>1.0852418032267499</v>
      </c>
      <c r="BQ46" s="25">
        <f>IF(ISNUMBER('Raw Data'!BP102),'Raw Data'!BP102,"")</f>
        <v>3.5295901964549499</v>
      </c>
      <c r="BR46" s="25" t="str">
        <f>IF(ISNUMBER('Raw Data'!BQ102),'Raw Data'!BQ102,"")</f>
        <v/>
      </c>
      <c r="BS46" s="25" t="str">
        <f>IF(ISNUMBER('Raw Data'!BR102),'Raw Data'!BR102,"")</f>
        <v/>
      </c>
      <c r="BT46" s="25" t="str">
        <f>IF(ISNUMBER('Raw Data'!BS102),'Raw Data'!BS102,"")</f>
        <v/>
      </c>
      <c r="BU46" s="25" t="str">
        <f>IF(ISNUMBER('Raw Data'!BT102),'Raw Data'!BT102,"")</f>
        <v/>
      </c>
      <c r="BV46" s="25">
        <f>IF(ISNUMBER('Raw Data'!BU102),'Raw Data'!BU102,"")</f>
        <v>7.337333885513325</v>
      </c>
      <c r="BW46" s="25" t="str">
        <f>IF(ISNUMBER('Raw Data'!BV102),'Raw Data'!BV102,"")</f>
        <v/>
      </c>
      <c r="BX46" s="25">
        <f>IF(ISNUMBER('Raw Data'!BW102),'Raw Data'!BW102,"")</f>
        <v>1.2729417016295494</v>
      </c>
      <c r="BY46" s="25" t="str">
        <f>IF(ISNUMBER('Raw Data'!BX102),'Raw Data'!BX102,"")</f>
        <v/>
      </c>
      <c r="BZ46" s="25" t="str">
        <f>IF(ISNUMBER('Raw Data'!BY102),'Raw Data'!BY102,"")</f>
        <v/>
      </c>
      <c r="CA46" s="25">
        <f>IF(ISNUMBER('Raw Data'!BZ102),'Raw Data'!BZ102,"")</f>
        <v>5.3423369285827258</v>
      </c>
      <c r="CB46" s="25" t="str">
        <f>IF(ISNUMBER('Raw Data'!CA102),'Raw Data'!CA102,"")</f>
        <v/>
      </c>
      <c r="CC46" s="25">
        <f>IF(ISNUMBER('Raw Data'!CB102),'Raw Data'!CB102,"")</f>
        <v>0.7344845881459996</v>
      </c>
      <c r="CD46" s="25" t="str">
        <f>IF(ISNUMBER('Raw Data'!CC102),'Raw Data'!CC102,"")</f>
        <v/>
      </c>
      <c r="CE46" s="25">
        <f>IF(ISNUMBER('Raw Data'!CD102),'Raw Data'!CD102,"")</f>
        <v>2.9583276767707005</v>
      </c>
      <c r="CF46" s="25" t="str">
        <f>IF(ISNUMBER('Raw Data'!CE102),'Raw Data'!CE102,"")</f>
        <v/>
      </c>
      <c r="CG46" s="25" t="str">
        <f>IF(ISNUMBER('Raw Data'!CF102),'Raw Data'!CF102,"")</f>
        <v/>
      </c>
      <c r="CH46" s="25" t="str">
        <f>IF(ISNUMBER('Raw Data'!CG102),'Raw Data'!CG102,"")</f>
        <v/>
      </c>
      <c r="CI46" s="25" t="str">
        <f>IF(ISNUMBER('Raw Data'!CH102),'Raw Data'!CH102,"")</f>
        <v/>
      </c>
      <c r="CJ46" s="25">
        <f>IF(ISNUMBER('Raw Data'!CI102),'Raw Data'!CI102,"")</f>
        <v>2.8803137315502747</v>
      </c>
      <c r="CK46" s="25" t="str">
        <f>IF(ISNUMBER('Raw Data'!CJ102),'Raw Data'!CJ102,"")</f>
        <v/>
      </c>
      <c r="CL46" s="25">
        <f>IF(ISNUMBER('Raw Data'!CK102),'Raw Data'!CK102,"")</f>
        <v>0.23724145878904945</v>
      </c>
      <c r="CM46" s="25" t="str">
        <f>IF(ISNUMBER('Raw Data'!CL102),'Raw Data'!CL102,"")</f>
        <v/>
      </c>
      <c r="CN46" s="25" t="str">
        <f>IF(ISNUMBER('Raw Data'!CM102),'Raw Data'!CM102,"")</f>
        <v/>
      </c>
      <c r="CO46" s="25">
        <f>IF(ISNUMBER('Raw Data'!CN102),'Raw Data'!CN102,"")</f>
        <v>5.7308182138325749</v>
      </c>
      <c r="CP46" s="25" t="str">
        <f>IF(ISNUMBER('Raw Data'!CO102),'Raw Data'!CO102,"")</f>
        <v/>
      </c>
      <c r="CQ46" s="25">
        <f>IF(ISNUMBER('Raw Data'!CP102),'Raw Data'!CP102,"")</f>
        <v>-0.2266246599302244</v>
      </c>
      <c r="CR46" s="25" t="str">
        <f>IF(ISNUMBER('Raw Data'!CQ102),'Raw Data'!CQ102,"")</f>
        <v/>
      </c>
      <c r="CS46" s="25">
        <f>IF(ISNUMBER('Raw Data'!CR102),'Raw Data'!CR102,"")</f>
        <v>2.5310215612534499</v>
      </c>
      <c r="CT46" s="25" t="str">
        <f>IF(ISNUMBER('Raw Data'!CS102),'Raw Data'!CS102,"")</f>
        <v/>
      </c>
      <c r="CU46" s="25" t="str">
        <f>IF(ISNUMBER('Raw Data'!CT102),'Raw Data'!CT102,"")</f>
        <v/>
      </c>
      <c r="CV46" s="25" t="str">
        <f>IF(ISNUMBER('Raw Data'!CU102),'Raw Data'!CU102,"")</f>
        <v/>
      </c>
      <c r="CW46" s="25" t="str">
        <f>IF(ISNUMBER('Raw Data'!CV102),'Raw Data'!CV102,"")</f>
        <v/>
      </c>
      <c r="CX46" s="25">
        <f>IF(ISNUMBER('Raw Data'!CW102),'Raw Data'!CW102,"")</f>
        <v>10.252573331379274</v>
      </c>
      <c r="CY46" s="25" t="str">
        <f>IF(ISNUMBER('Raw Data'!CX102),'Raw Data'!CX102,"")</f>
        <v/>
      </c>
      <c r="CZ46" s="25">
        <f>IF(ISNUMBER('Raw Data'!CY102),'Raw Data'!CY102,"")</f>
        <v>7.2153363444186001</v>
      </c>
      <c r="DA46" s="25" t="str">
        <f>IF(ISNUMBER('Raw Data'!CZ102),'Raw Data'!CZ102,"")</f>
        <v/>
      </c>
      <c r="DB46" s="25" t="str">
        <f>IF(ISNUMBER('Raw Data'!DA102),'Raw Data'!DA102,"")</f>
        <v/>
      </c>
      <c r="DC46" s="25">
        <f>IF(ISNUMBER('Raw Data'!DB102),'Raw Data'!DB102,"")</f>
        <v>9.6314398860269002</v>
      </c>
      <c r="DD46" s="25" t="str">
        <f>IF(ISNUMBER('Raw Data'!DC102),'Raw Data'!DC102,"")</f>
        <v/>
      </c>
      <c r="DE46" s="25">
        <f>IF(ISNUMBER('Raw Data'!DD102),'Raw Data'!DD102,"")</f>
        <v>8.3472421076832006</v>
      </c>
      <c r="DF46" s="25" t="str">
        <f>IF(ISNUMBER('Raw Data'!DE102),'Raw Data'!DE102,"")</f>
        <v/>
      </c>
      <c r="DG46" s="25">
        <f>IF(ISNUMBER('Raw Data'!DF102),'Raw Data'!DF102,"")</f>
        <v>9.8252227123329234</v>
      </c>
      <c r="DH46" s="25" t="str">
        <f>IF(ISNUMBER('Raw Data'!DG102),'Raw Data'!DG102,"")</f>
        <v/>
      </c>
      <c r="DI46" s="25" t="str">
        <f>IF(ISNUMBER('Raw Data'!DH102),'Raw Data'!DH102,"")</f>
        <v/>
      </c>
      <c r="DJ46" s="25" t="str">
        <f>IF(ISNUMBER('Raw Data'!DI102),'Raw Data'!DI102,"")</f>
        <v/>
      </c>
      <c r="DK46" s="25" t="str">
        <f>IF(ISNUMBER('Raw Data'!DJ102),'Raw Data'!DJ102,"")</f>
        <v/>
      </c>
      <c r="DL46" s="25" t="str">
        <f>IF(ISNUMBER('Raw Data'!DK102),'Raw Data'!DK102,"")</f>
        <v/>
      </c>
      <c r="DM46" s="25">
        <f>IF(ISNUMBER('Raw Data'!DL102),'Raw Data'!DL102,"")</f>
        <v>11.340975198018301</v>
      </c>
      <c r="DN46" s="25" t="str">
        <f>IF(ISNUMBER('Raw Data'!DM102),'Raw Data'!DM102,"")</f>
        <v/>
      </c>
      <c r="DO46" s="25">
        <f>IF(ISNUMBER('Raw Data'!DN102),'Raw Data'!DN102,"")</f>
        <v>11.065645378602127</v>
      </c>
      <c r="DP46" s="25" t="str">
        <f>IF(ISNUMBER('Raw Data'!DO102),'Raw Data'!DO102,"")</f>
        <v/>
      </c>
      <c r="DQ46" s="25" t="str">
        <f>IF(ISNUMBER('Raw Data'!DP102),'Raw Data'!DP102,"")</f>
        <v/>
      </c>
      <c r="DR46" s="25" t="str">
        <f>IF(ISNUMBER('Raw Data'!DQ102),'Raw Data'!DQ102,"")</f>
        <v/>
      </c>
      <c r="DS46" s="25" t="str">
        <f>IF(ISNUMBER('Raw Data'!DR102),'Raw Data'!DR102,"")</f>
        <v/>
      </c>
      <c r="DT46" s="25" t="str">
        <f>IF(ISNUMBER('Raw Data'!DS102),'Raw Data'!DS102,"")</f>
        <v/>
      </c>
      <c r="DU46" s="25" t="str">
        <f>IF(ISNUMBER('Raw Data'!DT102),'Raw Data'!DT102,"")</f>
        <v/>
      </c>
      <c r="DV46" s="25" t="str">
        <f>IF(ISNUMBER('Raw Data'!DU102),'Raw Data'!DU102,"")</f>
        <v/>
      </c>
      <c r="DW46" s="25" t="str">
        <f>IF(ISNUMBER('Raw Data'!DV102),'Raw Data'!DV102,"")</f>
        <v/>
      </c>
      <c r="DX46" s="25" t="str">
        <f>IF(ISNUMBER('Raw Data'!DW102),'Raw Data'!DW102,"")</f>
        <v/>
      </c>
      <c r="DY46" s="25" t="str">
        <f>IF(ISNUMBER('Raw Data'!DX102),'Raw Data'!DX102,"")</f>
        <v/>
      </c>
      <c r="DZ46" s="25">
        <f>IF(ISNUMBER('Raw Data'!DY102),'Raw Data'!DY102,"")</f>
        <v>1.6373555695119002</v>
      </c>
      <c r="EA46" s="25" t="str">
        <f>IF(ISNUMBER('Raw Data'!DZ102),'Raw Data'!DZ102,"")</f>
        <v/>
      </c>
      <c r="EB46" s="25" t="str">
        <f>IF(ISNUMBER('Raw Data'!EA102),'Raw Data'!EA102,"")</f>
        <v/>
      </c>
      <c r="EC46" s="25" t="str">
        <f>IF(ISNUMBER('Raw Data'!EB102),'Raw Data'!EB102,"")</f>
        <v/>
      </c>
      <c r="ED46" s="25" t="str">
        <f>IF(ISNUMBER('Raw Data'!EC102),'Raw Data'!EC102,"")</f>
        <v/>
      </c>
      <c r="EE46" s="25" t="str">
        <f>IF(ISNUMBER('Raw Data'!ED102),'Raw Data'!ED102,"")</f>
        <v/>
      </c>
      <c r="EF46" s="25" t="str">
        <f>IF(ISNUMBER('Raw Data'!EE102),'Raw Data'!EE102,"")</f>
        <v/>
      </c>
      <c r="EG46" s="25" t="str">
        <f>IF(ISNUMBER('Raw Data'!EF102),'Raw Data'!EF102,"")</f>
        <v/>
      </c>
      <c r="EH46" s="25">
        <f>IF(ISNUMBER('Raw Data'!EG102),'Raw Data'!EG102,"")</f>
        <v>0.96526402634437503</v>
      </c>
      <c r="EI46" s="25" t="str">
        <f>IF(ISNUMBER('Raw Data'!EH102),'Raw Data'!EH102,"")</f>
        <v/>
      </c>
      <c r="EJ46" s="25" t="str">
        <f>IF(ISNUMBER('Raw Data'!EI102),'Raw Data'!EI102,"")</f>
        <v/>
      </c>
      <c r="EK46" s="25" t="str">
        <f>IF(ISNUMBER('Raw Data'!EJ102),'Raw Data'!EJ102,"")</f>
        <v/>
      </c>
      <c r="EL46" s="25" t="str">
        <f>IF(ISNUMBER('Raw Data'!EK102),'Raw Data'!EK102,"")</f>
        <v/>
      </c>
      <c r="EM46" s="25" t="str">
        <f>IF(ISNUMBER('Raw Data'!EL102),'Raw Data'!EL102,"")</f>
        <v/>
      </c>
      <c r="EN46" s="25" t="str">
        <f>IF(ISNUMBER('Raw Data'!EM102),'Raw Data'!EM102,"")</f>
        <v/>
      </c>
      <c r="EO46" s="25" t="str">
        <f>IF(ISNUMBER('Raw Data'!EN102),'Raw Data'!EN102,"")</f>
        <v/>
      </c>
      <c r="EP46" s="25" t="str">
        <f>IF(ISNUMBER('Raw Data'!EO102),'Raw Data'!EO102,"")</f>
        <v/>
      </c>
      <c r="EQ46" s="25" t="str">
        <f>IF(ISNUMBER('Raw Data'!EP102),'Raw Data'!EP102,"")</f>
        <v/>
      </c>
      <c r="ER46" s="25" t="str">
        <f>IF(ISNUMBER('Raw Data'!EQ102),'Raw Data'!EQ102,"")</f>
        <v/>
      </c>
      <c r="ES46" s="25" t="str">
        <f>IF(ISNUMBER('Raw Data'!ER102),'Raw Data'!ER102,"")</f>
        <v/>
      </c>
      <c r="ET46" s="25" t="str">
        <f>IF(ISNUMBER('Raw Data'!ES102),'Raw Data'!ES102,"")</f>
        <v/>
      </c>
      <c r="EU46" s="25" t="str">
        <f>IF(ISNUMBER('Raw Data'!ET102),'Raw Data'!ET102,"")</f>
        <v/>
      </c>
      <c r="EV46" s="25" t="str">
        <f>IF(ISNUMBER('Raw Data'!EU102),'Raw Data'!EU102,"")</f>
        <v/>
      </c>
      <c r="EW46" s="25" t="str">
        <f>IF(ISNUMBER('Raw Data'!EV102),'Raw Data'!EV102,"")</f>
        <v/>
      </c>
      <c r="EX46" s="25" t="str">
        <f>IF(ISNUMBER('Raw Data'!EW102),'Raw Data'!EW102,"")</f>
        <v/>
      </c>
      <c r="EY46" s="25" t="str">
        <f>IF(ISNUMBER('Raw Data'!EX102),'Raw Data'!EX102,"")</f>
        <v/>
      </c>
      <c r="EZ46" s="25" t="str">
        <f>IF(ISNUMBER('Raw Data'!EY102),'Raw Data'!EY102,"")</f>
        <v/>
      </c>
      <c r="FA46" s="25" t="str">
        <f>IF(ISNUMBER('Raw Data'!EZ102),'Raw Data'!EZ102,"")</f>
        <v/>
      </c>
      <c r="FB46" s="25" t="str">
        <f>IF(ISNUMBER('Raw Data'!FA102),'Raw Data'!FA102,"")</f>
        <v/>
      </c>
      <c r="FC46" s="25" t="str">
        <f>IF(ISNUMBER('Raw Data'!FB102),'Raw Data'!FB102,"")</f>
        <v/>
      </c>
      <c r="FD46" s="25" t="str">
        <f>IF(ISNUMBER('Raw Data'!FC102),'Raw Data'!FC102,"")</f>
        <v/>
      </c>
      <c r="FE46" s="25" t="str">
        <f>IF(ISNUMBER('Raw Data'!FD102),'Raw Data'!FD102,"")</f>
        <v/>
      </c>
      <c r="FF46" s="25" t="str">
        <f>IF(ISNUMBER('Raw Data'!FE102),'Raw Data'!FE102,"")</f>
        <v/>
      </c>
      <c r="FG46" s="25" t="str">
        <f>IF(ISNUMBER('Raw Data'!FF102),'Raw Data'!FF102,"")</f>
        <v/>
      </c>
      <c r="FH46" s="25">
        <f>IF(ISNUMBER('Raw Data'!FG102),'Raw Data'!FG102,"")</f>
        <v>2.3305622292343751</v>
      </c>
      <c r="FI46" s="25" t="str">
        <f>IF(ISNUMBER('Raw Data'!FH102),'Raw Data'!FH102,"")</f>
        <v/>
      </c>
      <c r="FJ46" s="25" t="str">
        <f>IF(ISNUMBER('Raw Data'!FI102),'Raw Data'!FI102,"")</f>
        <v/>
      </c>
      <c r="FK46" s="25" t="str">
        <f>IF(ISNUMBER('Raw Data'!FJ102),'Raw Data'!FJ102,"")</f>
        <v/>
      </c>
      <c r="FL46" s="25" t="str">
        <f>IF(ISNUMBER('Raw Data'!FK102),'Raw Data'!FK102,"")</f>
        <v/>
      </c>
      <c r="FM46" s="25" t="str">
        <f>IF(ISNUMBER('Raw Data'!FL102),'Raw Data'!FL102,"")</f>
        <v/>
      </c>
      <c r="FN46" s="25" t="str">
        <f>IF(ISNUMBER('Raw Data'!FM102),'Raw Data'!FM102,"")</f>
        <v/>
      </c>
      <c r="FO46" s="25" t="str">
        <f>IF(ISNUMBER('Raw Data'!FN102),'Raw Data'!FN102,"")</f>
        <v/>
      </c>
      <c r="FP46" s="25" t="str">
        <f>IF(ISNUMBER('Raw Data'!FO102),'Raw Data'!FO102,"")</f>
        <v/>
      </c>
      <c r="FQ46" s="25" t="str">
        <f>IF(ISNUMBER('Raw Data'!FP102),'Raw Data'!FP102,"")</f>
        <v/>
      </c>
      <c r="FR46" s="25" t="str">
        <f>IF(ISNUMBER('Raw Data'!FQ102),'Raw Data'!FQ102,"")</f>
        <v/>
      </c>
      <c r="FS46" s="25" t="str">
        <f>IF(ISNUMBER('Raw Data'!FR102),'Raw Data'!FR102,"")</f>
        <v/>
      </c>
    </row>
    <row r="47" spans="1:176" s="4" customFormat="1" x14ac:dyDescent="0.25">
      <c r="A47" s="25" t="s">
        <v>29</v>
      </c>
      <c r="B47" s="26" t="s">
        <v>9</v>
      </c>
      <c r="C47" s="25"/>
      <c r="D47" s="25" t="str">
        <f>IF(ISNUMBER('Raw Data'!C103),'Raw Data'!C103,"")</f>
        <v/>
      </c>
      <c r="E47" s="25" t="str">
        <f>IF(ISNUMBER('Raw Data'!D103),'Raw Data'!D103,"")</f>
        <v/>
      </c>
      <c r="F47" s="25" t="str">
        <f>IF(ISNUMBER('Raw Data'!E103),'Raw Data'!E103,"")</f>
        <v/>
      </c>
      <c r="G47" s="25" t="str">
        <f>IF(ISNUMBER('Raw Data'!F103),'Raw Data'!F103,"")</f>
        <v/>
      </c>
      <c r="H47" s="25" t="str">
        <f>IF(ISNUMBER('Raw Data'!G103),'Raw Data'!G103,"")</f>
        <v/>
      </c>
      <c r="I47" s="25" t="str">
        <f>IF(ISNUMBER('Raw Data'!H103),'Raw Data'!H103,"")</f>
        <v/>
      </c>
      <c r="J47" s="25" t="str">
        <f>IF(ISNUMBER('Raw Data'!I103),'Raw Data'!I103,"")</f>
        <v/>
      </c>
      <c r="K47" s="25" t="str">
        <f>IF(ISNUMBER('Raw Data'!J103),'Raw Data'!J103,"")</f>
        <v/>
      </c>
      <c r="L47" s="25" t="str">
        <f>IF(ISNUMBER('Raw Data'!K103),'Raw Data'!K103,"")</f>
        <v/>
      </c>
      <c r="M47" s="25" t="str">
        <f>IF(ISNUMBER('Raw Data'!L103),'Raw Data'!L103,"")</f>
        <v/>
      </c>
      <c r="N47" s="25" t="str">
        <f>IF(ISNUMBER('Raw Data'!M103),'Raw Data'!M103,"")</f>
        <v/>
      </c>
      <c r="O47" s="25" t="str">
        <f>IF(ISNUMBER('Raw Data'!N103),'Raw Data'!N103,"")</f>
        <v/>
      </c>
      <c r="P47" s="25" t="str">
        <f>IF(ISNUMBER('Raw Data'!O103),'Raw Data'!O103,"")</f>
        <v/>
      </c>
      <c r="Q47" s="25" t="str">
        <f>IF(ISNUMBER('Raw Data'!P103),'Raw Data'!P103,"")</f>
        <v/>
      </c>
      <c r="R47" s="25" t="str">
        <f>IF(ISNUMBER('Raw Data'!Q103),'Raw Data'!Q103,"")</f>
        <v/>
      </c>
      <c r="S47" s="25" t="str">
        <f>IF(ISNUMBER('Raw Data'!R103),'Raw Data'!R103,"")</f>
        <v/>
      </c>
      <c r="T47" s="25" t="str">
        <f>IF(ISNUMBER('Raw Data'!S103),'Raw Data'!S103,"")</f>
        <v/>
      </c>
      <c r="U47" s="25" t="str">
        <f>IF(ISNUMBER('Raw Data'!T103),'Raw Data'!T103,"")</f>
        <v/>
      </c>
      <c r="V47" s="25" t="str">
        <f>IF(ISNUMBER('Raw Data'!U103),'Raw Data'!U103,"")</f>
        <v/>
      </c>
      <c r="W47" s="25" t="str">
        <f>IF(ISNUMBER('Raw Data'!V103),'Raw Data'!V103,"")</f>
        <v/>
      </c>
      <c r="X47" s="25" t="str">
        <f>IF(ISNUMBER('Raw Data'!W103),'Raw Data'!W103,"")</f>
        <v/>
      </c>
      <c r="Y47" s="25" t="str">
        <f>IF(ISNUMBER('Raw Data'!X103),'Raw Data'!X103,"")</f>
        <v/>
      </c>
      <c r="Z47" s="25" t="str">
        <f>IF(ISNUMBER('Raw Data'!Y103),'Raw Data'!Y103,"")</f>
        <v/>
      </c>
      <c r="AA47" s="25">
        <f>IF(ISNUMBER('Raw Data'!Z103),'Raw Data'!Z103,"")</f>
        <v>4.5369170689202001</v>
      </c>
      <c r="AB47" s="25" t="str">
        <f>IF(ISNUMBER('Raw Data'!AA103),'Raw Data'!AA103,"")</f>
        <v/>
      </c>
      <c r="AC47" s="25" t="str">
        <f>IF(ISNUMBER('Raw Data'!AB103),'Raw Data'!AB103,"")</f>
        <v/>
      </c>
      <c r="AD47" s="25" t="str">
        <f>IF(ISNUMBER('Raw Data'!AC103),'Raw Data'!AC103,"")</f>
        <v/>
      </c>
      <c r="AE47" s="25">
        <f>IF(ISNUMBER('Raw Data'!AD103),'Raw Data'!AD103,"")</f>
        <v>4.0868439341949756</v>
      </c>
      <c r="AF47" s="25" t="str">
        <f>IF(ISNUMBER('Raw Data'!AE103),'Raw Data'!AE103,"")</f>
        <v/>
      </c>
      <c r="AG47" s="25">
        <f>IF(ISNUMBER('Raw Data'!AF103),'Raw Data'!AF103,"")</f>
        <v>4.1603735979999499</v>
      </c>
      <c r="AH47" s="25" t="str">
        <f>IF(ISNUMBER('Raw Data'!AG103),'Raw Data'!AG103,"")</f>
        <v/>
      </c>
      <c r="AI47" s="25">
        <f>IF(ISNUMBER('Raw Data'!AH103),'Raw Data'!AH103,"")</f>
        <v>2.8175054606175243</v>
      </c>
      <c r="AJ47" s="25" t="str">
        <f>IF(ISNUMBER('Raw Data'!AI103),'Raw Data'!AI103,"")</f>
        <v/>
      </c>
      <c r="AK47" s="25" t="str">
        <f>IF(ISNUMBER('Raw Data'!AJ103),'Raw Data'!AJ103,"")</f>
        <v/>
      </c>
      <c r="AL47" s="25" t="str">
        <f>IF(ISNUMBER('Raw Data'!AK103),'Raw Data'!AK103,"")</f>
        <v/>
      </c>
      <c r="AM47" s="25" t="str">
        <f>IF(ISNUMBER('Raw Data'!AL103),'Raw Data'!AL103,"")</f>
        <v/>
      </c>
      <c r="AN47" s="25">
        <f>IF(ISNUMBER('Raw Data'!AM103),'Raw Data'!AM103,"")</f>
        <v>2.76262749880435</v>
      </c>
      <c r="AO47" s="25" t="str">
        <f>IF(ISNUMBER('Raw Data'!AN103),'Raw Data'!AN103,"")</f>
        <v/>
      </c>
      <c r="AP47" s="25">
        <f>IF(ISNUMBER('Raw Data'!AO103),'Raw Data'!AO103,"")</f>
        <v>1.9344528056818251</v>
      </c>
      <c r="AQ47" s="25" t="str">
        <f>IF(ISNUMBER('Raw Data'!AP103),'Raw Data'!AP103,"")</f>
        <v/>
      </c>
      <c r="AR47" s="25" t="str">
        <f>IF(ISNUMBER('Raw Data'!AQ103),'Raw Data'!AQ103,"")</f>
        <v/>
      </c>
      <c r="AS47" s="25" t="str">
        <f>IF(ISNUMBER('Raw Data'!AR103),'Raw Data'!AR103,"")</f>
        <v/>
      </c>
      <c r="AT47" s="25">
        <f>IF(ISNUMBER('Raw Data'!AS103),'Raw Data'!AS103,"")</f>
        <v>2.1873019585508753</v>
      </c>
      <c r="AU47" s="25" t="str">
        <f>IF(ISNUMBER('Raw Data'!AT103),'Raw Data'!AT103,"")</f>
        <v/>
      </c>
      <c r="AV47" s="25">
        <f>IF(ISNUMBER('Raw Data'!AU103),'Raw Data'!AU103,"")</f>
        <v>1.9992487513120758</v>
      </c>
      <c r="AW47" s="25" t="str">
        <f>IF(ISNUMBER('Raw Data'!AV103),'Raw Data'!AV103,"")</f>
        <v/>
      </c>
      <c r="AX47" s="25" t="str">
        <f>IF(ISNUMBER('Raw Data'!AW103),'Raw Data'!AW103,"")</f>
        <v/>
      </c>
      <c r="AY47" s="25">
        <f>IF(ISNUMBER('Raw Data'!AX103),'Raw Data'!AX103,"")</f>
        <v>2.4565841909633748</v>
      </c>
      <c r="AZ47" s="25" t="str">
        <f>IF(ISNUMBER('Raw Data'!AY103),'Raw Data'!AY103,"")</f>
        <v/>
      </c>
      <c r="BA47" s="25">
        <f>IF(ISNUMBER('Raw Data'!AZ103),'Raw Data'!AZ103,"")</f>
        <v>2.5189036153171256</v>
      </c>
      <c r="BB47" s="25" t="str">
        <f>IF(ISNUMBER('Raw Data'!BA103),'Raw Data'!BA103,"")</f>
        <v/>
      </c>
      <c r="BC47" s="25">
        <f>IF(ISNUMBER('Raw Data'!BB103),'Raw Data'!BB103,"")</f>
        <v>2.7115294137027504</v>
      </c>
      <c r="BD47" s="25" t="str">
        <f>IF(ISNUMBER('Raw Data'!BC103),'Raw Data'!BC103,"")</f>
        <v/>
      </c>
      <c r="BE47" s="25" t="str">
        <f>IF(ISNUMBER('Raw Data'!BD103),'Raw Data'!BD103,"")</f>
        <v/>
      </c>
      <c r="BF47" s="25" t="str">
        <f>IF(ISNUMBER('Raw Data'!BE103),'Raw Data'!BE103,"")</f>
        <v/>
      </c>
      <c r="BG47" s="25" t="str">
        <f>IF(ISNUMBER('Raw Data'!BF103),'Raw Data'!BF103,"")</f>
        <v/>
      </c>
      <c r="BH47" s="25">
        <f>IF(ISNUMBER('Raw Data'!BG103),'Raw Data'!BG103,"")</f>
        <v>2.1229089972791493</v>
      </c>
      <c r="BI47" s="25" t="str">
        <f>IF(ISNUMBER('Raw Data'!BH103),'Raw Data'!BH103,"")</f>
        <v/>
      </c>
      <c r="BJ47" s="25">
        <f>IF(ISNUMBER('Raw Data'!BI103),'Raw Data'!BI103,"")</f>
        <v>1.0740660521753504</v>
      </c>
      <c r="BK47" s="25" t="str">
        <f>IF(ISNUMBER('Raw Data'!BJ103),'Raw Data'!BJ103,"")</f>
        <v/>
      </c>
      <c r="BL47" s="25" t="str">
        <f>IF(ISNUMBER('Raw Data'!BK103),'Raw Data'!BK103,"")</f>
        <v/>
      </c>
      <c r="BM47" s="25">
        <f>IF(ISNUMBER('Raw Data'!BL103),'Raw Data'!BL103,"")</f>
        <v>2.1777563635816253</v>
      </c>
      <c r="BN47" s="25">
        <f>IF(ISNUMBER('Raw Data'!BM103),'Raw Data'!BM103,"")</f>
        <v>2.3762921381400997</v>
      </c>
      <c r="BO47" s="25" t="str">
        <f>IF(ISNUMBER('Raw Data'!BN103),'Raw Data'!BN103,"")</f>
        <v/>
      </c>
      <c r="BP47" s="25">
        <f>IF(ISNUMBER('Raw Data'!BO103),'Raw Data'!BO103,"")</f>
        <v>1.1522917647696995</v>
      </c>
      <c r="BQ47" s="25">
        <f>IF(ISNUMBER('Raw Data'!BP103),'Raw Data'!BP103,"")</f>
        <v>1.439383416991725</v>
      </c>
      <c r="BR47" s="25" t="str">
        <f>IF(ISNUMBER('Raw Data'!BQ103),'Raw Data'!BQ103,"")</f>
        <v/>
      </c>
      <c r="BS47" s="25" t="str">
        <f>IF(ISNUMBER('Raw Data'!BR103),'Raw Data'!BR103,"")</f>
        <v/>
      </c>
      <c r="BT47" s="25" t="str">
        <f>IF(ISNUMBER('Raw Data'!BS103),'Raw Data'!BS103,"")</f>
        <v/>
      </c>
      <c r="BU47" s="25" t="str">
        <f>IF(ISNUMBER('Raw Data'!BT103),'Raw Data'!BT103,"")</f>
        <v/>
      </c>
      <c r="BV47" s="25">
        <f>IF(ISNUMBER('Raw Data'!BU103),'Raw Data'!BU103,"")</f>
        <v>1.7038255880802504</v>
      </c>
      <c r="BW47" s="25" t="str">
        <f>IF(ISNUMBER('Raw Data'!BV103),'Raw Data'!BV103,"")</f>
        <v/>
      </c>
      <c r="BX47" s="25">
        <f>IF(ISNUMBER('Raw Data'!BW103),'Raw Data'!BW103,"")</f>
        <v>1.2348217643544506</v>
      </c>
      <c r="BY47" s="25" t="str">
        <f>IF(ISNUMBER('Raw Data'!BX103),'Raw Data'!BX103,"")</f>
        <v/>
      </c>
      <c r="BZ47" s="25" t="str">
        <f>IF(ISNUMBER('Raw Data'!BY103),'Raw Data'!BY103,"")</f>
        <v/>
      </c>
      <c r="CA47" s="25">
        <f>IF(ISNUMBER('Raw Data'!BZ103),'Raw Data'!BZ103,"")</f>
        <v>1.7378923020627499</v>
      </c>
      <c r="CB47" s="25" t="str">
        <f>IF(ISNUMBER('Raw Data'!CA103),'Raw Data'!CA103,"")</f>
        <v/>
      </c>
      <c r="CC47" s="25">
        <f>IF(ISNUMBER('Raw Data'!CB103),'Raw Data'!CB103,"")</f>
        <v>-0.58294325497952393</v>
      </c>
      <c r="CD47" s="25" t="str">
        <f>IF(ISNUMBER('Raw Data'!CC103),'Raw Data'!CC103,"")</f>
        <v/>
      </c>
      <c r="CE47" s="25">
        <f>IF(ISNUMBER('Raw Data'!CD103),'Raw Data'!CD103,"")</f>
        <v>0.28190203935349967</v>
      </c>
      <c r="CF47" s="25" t="str">
        <f>IF(ISNUMBER('Raw Data'!CE103),'Raw Data'!CE103,"")</f>
        <v/>
      </c>
      <c r="CG47" s="25" t="str">
        <f>IF(ISNUMBER('Raw Data'!CF103),'Raw Data'!CF103,"")</f>
        <v/>
      </c>
      <c r="CH47" s="25" t="str">
        <f>IF(ISNUMBER('Raw Data'!CG103),'Raw Data'!CG103,"")</f>
        <v/>
      </c>
      <c r="CI47" s="25" t="str">
        <f>IF(ISNUMBER('Raw Data'!CH103),'Raw Data'!CH103,"")</f>
        <v/>
      </c>
      <c r="CJ47" s="25">
        <f>IF(ISNUMBER('Raw Data'!CI103),'Raw Data'!CI103,"")</f>
        <v>0.30815474067082427</v>
      </c>
      <c r="CK47" s="25" t="str">
        <f>IF(ISNUMBER('Raw Data'!CJ103),'Raw Data'!CJ103,"")</f>
        <v/>
      </c>
      <c r="CL47" s="25">
        <f>IF(ISNUMBER('Raw Data'!CK103),'Raw Data'!CK103,"")</f>
        <v>5.1081895382250053E-2</v>
      </c>
      <c r="CM47" s="25" t="str">
        <f>IF(ISNUMBER('Raw Data'!CL103),'Raw Data'!CL103,"")</f>
        <v/>
      </c>
      <c r="CN47" s="25" t="str">
        <f>IF(ISNUMBER('Raw Data'!CM103),'Raw Data'!CM103,"")</f>
        <v/>
      </c>
      <c r="CO47" s="25">
        <f>IF(ISNUMBER('Raw Data'!CN103),'Raw Data'!CN103,"")</f>
        <v>0.78986896653020056</v>
      </c>
      <c r="CP47" s="25" t="str">
        <f>IF(ISNUMBER('Raw Data'!CO103),'Raw Data'!CO103,"")</f>
        <v/>
      </c>
      <c r="CQ47" s="25">
        <f>IF(ISNUMBER('Raw Data'!CP103),'Raw Data'!CP103,"")</f>
        <v>0.46840291736244977</v>
      </c>
      <c r="CR47" s="25" t="str">
        <f>IF(ISNUMBER('Raw Data'!CQ103),'Raw Data'!CQ103,"")</f>
        <v/>
      </c>
      <c r="CS47" s="25">
        <f>IF(ISNUMBER('Raw Data'!CR103),'Raw Data'!CR103,"")</f>
        <v>0.44097587221869938</v>
      </c>
      <c r="CT47" s="25" t="str">
        <f>IF(ISNUMBER('Raw Data'!CS103),'Raw Data'!CS103,"")</f>
        <v/>
      </c>
      <c r="CU47" s="25" t="str">
        <f>IF(ISNUMBER('Raw Data'!CT103),'Raw Data'!CT103,"")</f>
        <v/>
      </c>
      <c r="CV47" s="25" t="str">
        <f>IF(ISNUMBER('Raw Data'!CU103),'Raw Data'!CU103,"")</f>
        <v/>
      </c>
      <c r="CW47" s="25" t="str">
        <f>IF(ISNUMBER('Raw Data'!CV103),'Raw Data'!CV103,"")</f>
        <v/>
      </c>
      <c r="CX47" s="25">
        <f>IF(ISNUMBER('Raw Data'!CW103),'Raw Data'!CW103,"")</f>
        <v>2.4153403524510502</v>
      </c>
      <c r="CY47" s="25" t="str">
        <f>IF(ISNUMBER('Raw Data'!CX103),'Raw Data'!CX103,"")</f>
        <v/>
      </c>
      <c r="CZ47" s="25">
        <f>IF(ISNUMBER('Raw Data'!CY103),'Raw Data'!CY103,"")</f>
        <v>2.7046854674830505</v>
      </c>
      <c r="DA47" s="25" t="str">
        <f>IF(ISNUMBER('Raw Data'!CZ103),'Raw Data'!CZ103,"")</f>
        <v/>
      </c>
      <c r="DB47" s="25" t="str">
        <f>IF(ISNUMBER('Raw Data'!DA103),'Raw Data'!DA103,"")</f>
        <v/>
      </c>
      <c r="DC47" s="25">
        <f>IF(ISNUMBER('Raw Data'!DB103),'Raw Data'!DB103,"")</f>
        <v>2.9866212284476497</v>
      </c>
      <c r="DD47" s="25" t="str">
        <f>IF(ISNUMBER('Raw Data'!DC103),'Raw Data'!DC103,"")</f>
        <v/>
      </c>
      <c r="DE47" s="25">
        <f>IF(ISNUMBER('Raw Data'!DD103),'Raw Data'!DD103,"")</f>
        <v>3.1653623614096253</v>
      </c>
      <c r="DF47" s="25" t="str">
        <f>IF(ISNUMBER('Raw Data'!DE103),'Raw Data'!DE103,"")</f>
        <v/>
      </c>
      <c r="DG47" s="25">
        <f>IF(ISNUMBER('Raw Data'!DF103),'Raw Data'!DF103,"")</f>
        <v>3.7210386576635495</v>
      </c>
      <c r="DH47" s="25" t="str">
        <f>IF(ISNUMBER('Raw Data'!DG103),'Raw Data'!DG103,"")</f>
        <v/>
      </c>
      <c r="DI47" s="25" t="str">
        <f>IF(ISNUMBER('Raw Data'!DH103),'Raw Data'!DH103,"")</f>
        <v/>
      </c>
      <c r="DJ47" s="25" t="str">
        <f>IF(ISNUMBER('Raw Data'!DI103),'Raw Data'!DI103,"")</f>
        <v/>
      </c>
      <c r="DK47" s="25" t="str">
        <f>IF(ISNUMBER('Raw Data'!DJ103),'Raw Data'!DJ103,"")</f>
        <v/>
      </c>
      <c r="DL47" s="25" t="str">
        <f>IF(ISNUMBER('Raw Data'!DK103),'Raw Data'!DK103,"")</f>
        <v/>
      </c>
      <c r="DM47" s="25">
        <f>IF(ISNUMBER('Raw Data'!DL103),'Raw Data'!DL103,"")</f>
        <v>5.5009517369785499</v>
      </c>
      <c r="DN47" s="25" t="str">
        <f>IF(ISNUMBER('Raw Data'!DM103),'Raw Data'!DM103,"")</f>
        <v/>
      </c>
      <c r="DO47" s="25">
        <f>IF(ISNUMBER('Raw Data'!DN103),'Raw Data'!DN103,"")</f>
        <v>5.2764551477998989</v>
      </c>
      <c r="DP47" s="25" t="str">
        <f>IF(ISNUMBER('Raw Data'!DO103),'Raw Data'!DO103,"")</f>
        <v/>
      </c>
      <c r="DQ47" s="25" t="str">
        <f>IF(ISNUMBER('Raw Data'!DP103),'Raw Data'!DP103,"")</f>
        <v/>
      </c>
      <c r="DR47" s="25" t="str">
        <f>IF(ISNUMBER('Raw Data'!DQ103),'Raw Data'!DQ103,"")</f>
        <v/>
      </c>
      <c r="DS47" s="25" t="str">
        <f>IF(ISNUMBER('Raw Data'!DR103),'Raw Data'!DR103,"")</f>
        <v/>
      </c>
      <c r="DT47" s="25" t="str">
        <f>IF(ISNUMBER('Raw Data'!DS103),'Raw Data'!DS103,"")</f>
        <v/>
      </c>
      <c r="DU47" s="25" t="str">
        <f>IF(ISNUMBER('Raw Data'!DT103),'Raw Data'!DT103,"")</f>
        <v/>
      </c>
      <c r="DV47" s="25" t="str">
        <f>IF(ISNUMBER('Raw Data'!DU103),'Raw Data'!DU103,"")</f>
        <v/>
      </c>
      <c r="DW47" s="25" t="str">
        <f>IF(ISNUMBER('Raw Data'!DV103),'Raw Data'!DV103,"")</f>
        <v/>
      </c>
      <c r="DX47" s="25" t="str">
        <f>IF(ISNUMBER('Raw Data'!DW103),'Raw Data'!DW103,"")</f>
        <v/>
      </c>
      <c r="DY47" s="25" t="str">
        <f>IF(ISNUMBER('Raw Data'!DX103),'Raw Data'!DX103,"")</f>
        <v/>
      </c>
      <c r="DZ47" s="25">
        <f>IF(ISNUMBER('Raw Data'!DY103),'Raw Data'!DY103,"")</f>
        <v>1.1817249065754254</v>
      </c>
      <c r="EA47" s="25" t="str">
        <f>IF(ISNUMBER('Raw Data'!DZ103),'Raw Data'!DZ103,"")</f>
        <v/>
      </c>
      <c r="EB47" s="25" t="str">
        <f>IF(ISNUMBER('Raw Data'!EA103),'Raw Data'!EA103,"")</f>
        <v/>
      </c>
      <c r="EC47" s="25" t="str">
        <f>IF(ISNUMBER('Raw Data'!EB103),'Raw Data'!EB103,"")</f>
        <v/>
      </c>
      <c r="ED47" s="25" t="str">
        <f>IF(ISNUMBER('Raw Data'!EC103),'Raw Data'!EC103,"")</f>
        <v/>
      </c>
      <c r="EE47" s="25" t="str">
        <f>IF(ISNUMBER('Raw Data'!ED103),'Raw Data'!ED103,"")</f>
        <v/>
      </c>
      <c r="EF47" s="25" t="str">
        <f>IF(ISNUMBER('Raw Data'!EE103),'Raw Data'!EE103,"")</f>
        <v/>
      </c>
      <c r="EG47" s="25" t="str">
        <f>IF(ISNUMBER('Raw Data'!EF103),'Raw Data'!EF103,"")</f>
        <v/>
      </c>
      <c r="EH47" s="25">
        <f>IF(ISNUMBER('Raw Data'!EG103),'Raw Data'!EG103,"")</f>
        <v>0.79344576085162544</v>
      </c>
      <c r="EI47" s="25" t="str">
        <f>IF(ISNUMBER('Raw Data'!EH103),'Raw Data'!EH103,"")</f>
        <v/>
      </c>
      <c r="EJ47" s="25" t="str">
        <f>IF(ISNUMBER('Raw Data'!EI103),'Raw Data'!EI103,"")</f>
        <v/>
      </c>
      <c r="EK47" s="25" t="str">
        <f>IF(ISNUMBER('Raw Data'!EJ103),'Raw Data'!EJ103,"")</f>
        <v/>
      </c>
      <c r="EL47" s="25" t="str">
        <f>IF(ISNUMBER('Raw Data'!EK103),'Raw Data'!EK103,"")</f>
        <v/>
      </c>
      <c r="EM47" s="25" t="str">
        <f>IF(ISNUMBER('Raw Data'!EL103),'Raw Data'!EL103,"")</f>
        <v/>
      </c>
      <c r="EN47" s="25" t="str">
        <f>IF(ISNUMBER('Raw Data'!EM103),'Raw Data'!EM103,"")</f>
        <v/>
      </c>
      <c r="EO47" s="25" t="str">
        <f>IF(ISNUMBER('Raw Data'!EN103),'Raw Data'!EN103,"")</f>
        <v/>
      </c>
      <c r="EP47" s="25" t="str">
        <f>IF(ISNUMBER('Raw Data'!EO103),'Raw Data'!EO103,"")</f>
        <v/>
      </c>
      <c r="EQ47" s="25" t="str">
        <f>IF(ISNUMBER('Raw Data'!EP103),'Raw Data'!EP103,"")</f>
        <v/>
      </c>
      <c r="ER47" s="25" t="str">
        <f>IF(ISNUMBER('Raw Data'!EQ103),'Raw Data'!EQ103,"")</f>
        <v/>
      </c>
      <c r="ES47" s="25" t="str">
        <f>IF(ISNUMBER('Raw Data'!ER103),'Raw Data'!ER103,"")</f>
        <v/>
      </c>
      <c r="ET47" s="25" t="str">
        <f>IF(ISNUMBER('Raw Data'!ES103),'Raw Data'!ES103,"")</f>
        <v/>
      </c>
      <c r="EU47" s="25" t="str">
        <f>IF(ISNUMBER('Raw Data'!ET103),'Raw Data'!ET103,"")</f>
        <v/>
      </c>
      <c r="EV47" s="25" t="str">
        <f>IF(ISNUMBER('Raw Data'!EU103),'Raw Data'!EU103,"")</f>
        <v/>
      </c>
      <c r="EW47" s="25" t="str">
        <f>IF(ISNUMBER('Raw Data'!EV103),'Raw Data'!EV103,"")</f>
        <v/>
      </c>
      <c r="EX47" s="25" t="str">
        <f>IF(ISNUMBER('Raw Data'!EW103),'Raw Data'!EW103,"")</f>
        <v/>
      </c>
      <c r="EY47" s="25" t="str">
        <f>IF(ISNUMBER('Raw Data'!EX103),'Raw Data'!EX103,"")</f>
        <v/>
      </c>
      <c r="EZ47" s="25" t="str">
        <f>IF(ISNUMBER('Raw Data'!EY103),'Raw Data'!EY103,"")</f>
        <v/>
      </c>
      <c r="FA47" s="25" t="str">
        <f>IF(ISNUMBER('Raw Data'!EZ103),'Raw Data'!EZ103,"")</f>
        <v/>
      </c>
      <c r="FB47" s="25" t="str">
        <f>IF(ISNUMBER('Raw Data'!FA103),'Raw Data'!FA103,"")</f>
        <v/>
      </c>
      <c r="FC47" s="25" t="str">
        <f>IF(ISNUMBER('Raw Data'!FB103),'Raw Data'!FB103,"")</f>
        <v/>
      </c>
      <c r="FD47" s="25" t="str">
        <f>IF(ISNUMBER('Raw Data'!FC103),'Raw Data'!FC103,"")</f>
        <v/>
      </c>
      <c r="FE47" s="25" t="str">
        <f>IF(ISNUMBER('Raw Data'!FD103),'Raw Data'!FD103,"")</f>
        <v/>
      </c>
      <c r="FF47" s="25" t="str">
        <f>IF(ISNUMBER('Raw Data'!FE103),'Raw Data'!FE103,"")</f>
        <v/>
      </c>
      <c r="FG47" s="25" t="str">
        <f>IF(ISNUMBER('Raw Data'!FF103),'Raw Data'!FF103,"")</f>
        <v/>
      </c>
      <c r="FH47" s="25">
        <f>IF(ISNUMBER('Raw Data'!FG103),'Raw Data'!FG103,"")</f>
        <v>2.0860853482299251</v>
      </c>
      <c r="FI47" s="25" t="str">
        <f>IF(ISNUMBER('Raw Data'!FH103),'Raw Data'!FH103,"")</f>
        <v/>
      </c>
      <c r="FJ47" s="25" t="str">
        <f>IF(ISNUMBER('Raw Data'!FI103),'Raw Data'!FI103,"")</f>
        <v/>
      </c>
      <c r="FK47" s="25" t="str">
        <f>IF(ISNUMBER('Raw Data'!FJ103),'Raw Data'!FJ103,"")</f>
        <v/>
      </c>
      <c r="FL47" s="25" t="str">
        <f>IF(ISNUMBER('Raw Data'!FK103),'Raw Data'!FK103,"")</f>
        <v/>
      </c>
      <c r="FM47" s="25" t="str">
        <f>IF(ISNUMBER('Raw Data'!FL103),'Raw Data'!FL103,"")</f>
        <v/>
      </c>
      <c r="FN47" s="25" t="str">
        <f>IF(ISNUMBER('Raw Data'!FM103),'Raw Data'!FM103,"")</f>
        <v/>
      </c>
      <c r="FO47" s="25" t="str">
        <f>IF(ISNUMBER('Raw Data'!FN103),'Raw Data'!FN103,"")</f>
        <v/>
      </c>
      <c r="FP47" s="25" t="str">
        <f>IF(ISNUMBER('Raw Data'!FO103),'Raw Data'!FO103,"")</f>
        <v/>
      </c>
      <c r="FQ47" s="25" t="str">
        <f>IF(ISNUMBER('Raw Data'!FP103),'Raw Data'!FP103,"")</f>
        <v/>
      </c>
      <c r="FR47" s="25" t="str">
        <f>IF(ISNUMBER('Raw Data'!FQ103),'Raw Data'!FQ103,"")</f>
        <v/>
      </c>
      <c r="FS47" s="25" t="str">
        <f>IF(ISNUMBER('Raw Data'!FR103),'Raw Data'!FR103,"")</f>
        <v/>
      </c>
    </row>
    <row r="48" spans="1:176" s="4" customFormat="1" x14ac:dyDescent="0.25">
      <c r="A48" s="25" t="s">
        <v>30</v>
      </c>
      <c r="B48" s="26" t="s">
        <v>9</v>
      </c>
      <c r="C48" s="25"/>
      <c r="D48" s="25" t="str">
        <f>IF(ISNUMBER('Raw Data'!C104),'Raw Data'!C104,"")</f>
        <v/>
      </c>
      <c r="E48" s="25" t="str">
        <f>IF(ISNUMBER('Raw Data'!D104),'Raw Data'!D104,"")</f>
        <v/>
      </c>
      <c r="F48" s="25" t="str">
        <f>IF(ISNUMBER('Raw Data'!E104),'Raw Data'!E104,"")</f>
        <v/>
      </c>
      <c r="G48" s="25" t="str">
        <f>IF(ISNUMBER('Raw Data'!F104),'Raw Data'!F104,"")</f>
        <v/>
      </c>
      <c r="H48" s="25" t="str">
        <f>IF(ISNUMBER('Raw Data'!G104),'Raw Data'!G104,"")</f>
        <v/>
      </c>
      <c r="I48" s="25" t="str">
        <f>IF(ISNUMBER('Raw Data'!H104),'Raw Data'!H104,"")</f>
        <v/>
      </c>
      <c r="J48" s="25" t="str">
        <f>IF(ISNUMBER('Raw Data'!I104),'Raw Data'!I104,"")</f>
        <v/>
      </c>
      <c r="K48" s="25" t="str">
        <f>IF(ISNUMBER('Raw Data'!J104),'Raw Data'!J104,"")</f>
        <v/>
      </c>
      <c r="L48" s="25" t="str">
        <f>IF(ISNUMBER('Raw Data'!K104),'Raw Data'!K104,"")</f>
        <v/>
      </c>
      <c r="M48" s="25" t="str">
        <f>IF(ISNUMBER('Raw Data'!L104),'Raw Data'!L104,"")</f>
        <v/>
      </c>
      <c r="N48" s="25" t="str">
        <f>IF(ISNUMBER('Raw Data'!M104),'Raw Data'!M104,"")</f>
        <v/>
      </c>
      <c r="O48" s="25" t="str">
        <f>IF(ISNUMBER('Raw Data'!N104),'Raw Data'!N104,"")</f>
        <v/>
      </c>
      <c r="P48" s="25" t="str">
        <f>IF(ISNUMBER('Raw Data'!O104),'Raw Data'!O104,"")</f>
        <v/>
      </c>
      <c r="Q48" s="25" t="str">
        <f>IF(ISNUMBER('Raw Data'!P104),'Raw Data'!P104,"")</f>
        <v/>
      </c>
      <c r="R48" s="25" t="str">
        <f>IF(ISNUMBER('Raw Data'!Q104),'Raw Data'!Q104,"")</f>
        <v/>
      </c>
      <c r="S48" s="25" t="str">
        <f>IF(ISNUMBER('Raw Data'!R104),'Raw Data'!R104,"")</f>
        <v/>
      </c>
      <c r="T48" s="25" t="str">
        <f>IF(ISNUMBER('Raw Data'!S104),'Raw Data'!S104,"")</f>
        <v/>
      </c>
      <c r="U48" s="25" t="str">
        <f>IF(ISNUMBER('Raw Data'!T104),'Raw Data'!T104,"")</f>
        <v/>
      </c>
      <c r="V48" s="25" t="str">
        <f>IF(ISNUMBER('Raw Data'!U104),'Raw Data'!U104,"")</f>
        <v/>
      </c>
      <c r="W48" s="25" t="str">
        <f>IF(ISNUMBER('Raw Data'!V104),'Raw Data'!V104,"")</f>
        <v/>
      </c>
      <c r="X48" s="25" t="str">
        <f>IF(ISNUMBER('Raw Data'!W104),'Raw Data'!W104,"")</f>
        <v/>
      </c>
      <c r="Y48" s="25" t="str">
        <f>IF(ISNUMBER('Raw Data'!X104),'Raw Data'!X104,"")</f>
        <v/>
      </c>
      <c r="Z48" s="25" t="str">
        <f>IF(ISNUMBER('Raw Data'!Y104),'Raw Data'!Y104,"")</f>
        <v/>
      </c>
      <c r="AA48" s="25">
        <f>IF(ISNUMBER('Raw Data'!Z104),'Raw Data'!Z104,"")</f>
        <v>7.1888265315489095</v>
      </c>
      <c r="AB48" s="25" t="str">
        <f>IF(ISNUMBER('Raw Data'!AA104),'Raw Data'!AA104,"")</f>
        <v/>
      </c>
      <c r="AC48" s="25" t="str">
        <f>IF(ISNUMBER('Raw Data'!AB104),'Raw Data'!AB104,"")</f>
        <v/>
      </c>
      <c r="AD48" s="25" t="str">
        <f>IF(ISNUMBER('Raw Data'!AC104),'Raw Data'!AC104,"")</f>
        <v/>
      </c>
      <c r="AE48" s="25">
        <f>IF(ISNUMBER('Raw Data'!AD104),'Raw Data'!AD104,"")</f>
        <v>6.5342167119640573</v>
      </c>
      <c r="AF48" s="25" t="str">
        <f>IF(ISNUMBER('Raw Data'!AE104),'Raw Data'!AE104,"")</f>
        <v/>
      </c>
      <c r="AG48" s="25">
        <f>IF(ISNUMBER('Raw Data'!AF104),'Raw Data'!AF104,"")</f>
        <v>6.5449177552684548</v>
      </c>
      <c r="AH48" s="25" t="str">
        <f>IF(ISNUMBER('Raw Data'!AG104),'Raw Data'!AG104,"")</f>
        <v/>
      </c>
      <c r="AI48" s="25">
        <f>IF(ISNUMBER('Raw Data'!AH104),'Raw Data'!AH104,"")</f>
        <v>6.5958698056757852</v>
      </c>
      <c r="AJ48" s="25" t="str">
        <f>IF(ISNUMBER('Raw Data'!AI104),'Raw Data'!AI104,"")</f>
        <v/>
      </c>
      <c r="AK48" s="25" t="str">
        <f>IF(ISNUMBER('Raw Data'!AJ104),'Raw Data'!AJ104,"")</f>
        <v/>
      </c>
      <c r="AL48" s="25" t="str">
        <f>IF(ISNUMBER('Raw Data'!AK104),'Raw Data'!AK104,"")</f>
        <v/>
      </c>
      <c r="AM48" s="25" t="str">
        <f>IF(ISNUMBER('Raw Data'!AL104),'Raw Data'!AL104,"")</f>
        <v/>
      </c>
      <c r="AN48" s="25">
        <f>IF(ISNUMBER('Raw Data'!AM104),'Raw Data'!AM104,"")</f>
        <v>6.0557198659813256</v>
      </c>
      <c r="AO48" s="25" t="str">
        <f>IF(ISNUMBER('Raw Data'!AN104),'Raw Data'!AN104,"")</f>
        <v/>
      </c>
      <c r="AP48" s="25">
        <f>IF(ISNUMBER('Raw Data'!AO104),'Raw Data'!AO104,"")</f>
        <v>6.1529161631547256</v>
      </c>
      <c r="AQ48" s="25" t="str">
        <f>IF(ISNUMBER('Raw Data'!AP104),'Raw Data'!AP104,"")</f>
        <v/>
      </c>
      <c r="AR48" s="25" t="str">
        <f>IF(ISNUMBER('Raw Data'!AQ104),'Raw Data'!AQ104,"")</f>
        <v/>
      </c>
      <c r="AS48" s="25" t="str">
        <f>IF(ISNUMBER('Raw Data'!AR104),'Raw Data'!AR104,"")</f>
        <v/>
      </c>
      <c r="AT48" s="25">
        <f>IF(ISNUMBER('Raw Data'!AS104),'Raw Data'!AS104,"")</f>
        <v>5.6850881394443</v>
      </c>
      <c r="AU48" s="25" t="str">
        <f>IF(ISNUMBER('Raw Data'!AT104),'Raw Data'!AT104,"")</f>
        <v/>
      </c>
      <c r="AV48" s="25">
        <f>IF(ISNUMBER('Raw Data'!AU104),'Raw Data'!AU104,"")</f>
        <v>5.8578134811611502</v>
      </c>
      <c r="AW48" s="25" t="str">
        <f>IF(ISNUMBER('Raw Data'!AV104),'Raw Data'!AV104,"")</f>
        <v/>
      </c>
      <c r="AX48" s="25" t="str">
        <f>IF(ISNUMBER('Raw Data'!AW104),'Raw Data'!AW104,"")</f>
        <v/>
      </c>
      <c r="AY48" s="25">
        <f>IF(ISNUMBER('Raw Data'!AX104),'Raw Data'!AX104,"")</f>
        <v>5.8164011152729751</v>
      </c>
      <c r="AZ48" s="25" t="str">
        <f>IF(ISNUMBER('Raw Data'!AY104),'Raw Data'!AY104,"")</f>
        <v/>
      </c>
      <c r="BA48" s="25">
        <f>IF(ISNUMBER('Raw Data'!AZ104),'Raw Data'!AZ104,"")</f>
        <v>5.8833914693218743</v>
      </c>
      <c r="BB48" s="25" t="str">
        <f>IF(ISNUMBER('Raw Data'!BA104),'Raw Data'!BA104,"")</f>
        <v/>
      </c>
      <c r="BC48" s="25">
        <f>IF(ISNUMBER('Raw Data'!BB104),'Raw Data'!BB104,"")</f>
        <v>6.0459094866899497</v>
      </c>
      <c r="BD48" s="25" t="str">
        <f>IF(ISNUMBER('Raw Data'!BC104),'Raw Data'!BC104,"")</f>
        <v/>
      </c>
      <c r="BE48" s="25" t="str">
        <f>IF(ISNUMBER('Raw Data'!BD104),'Raw Data'!BD104,"")</f>
        <v/>
      </c>
      <c r="BF48" s="25" t="str">
        <f>IF(ISNUMBER('Raw Data'!BE104),'Raw Data'!BE104,"")</f>
        <v/>
      </c>
      <c r="BG48" s="25" t="str">
        <f>IF(ISNUMBER('Raw Data'!BF104),'Raw Data'!BF104,"")</f>
        <v/>
      </c>
      <c r="BH48" s="25">
        <f>IF(ISNUMBER('Raw Data'!BG104),'Raw Data'!BG104,"")</f>
        <v>5.3981326786922992</v>
      </c>
      <c r="BI48" s="25" t="str">
        <f>IF(ISNUMBER('Raw Data'!BH104),'Raw Data'!BH104,"")</f>
        <v/>
      </c>
      <c r="BJ48" s="25">
        <f>IF(ISNUMBER('Raw Data'!BI104),'Raw Data'!BI104,"")</f>
        <v>4.4914496595641005</v>
      </c>
      <c r="BK48" s="25" t="str">
        <f>IF(ISNUMBER('Raw Data'!BJ104),'Raw Data'!BJ104,"")</f>
        <v/>
      </c>
      <c r="BL48" s="25" t="str">
        <f>IF(ISNUMBER('Raw Data'!BK104),'Raw Data'!BK104,"")</f>
        <v/>
      </c>
      <c r="BM48" s="25">
        <f>IF(ISNUMBER('Raw Data'!BL104),'Raw Data'!BL104,"")</f>
        <v>4.6839418451644752</v>
      </c>
      <c r="BN48" s="25">
        <f>IF(ISNUMBER('Raw Data'!BM104),'Raw Data'!BM104,"")</f>
        <v>4.4486433768635996</v>
      </c>
      <c r="BO48" s="25" t="str">
        <f>IF(ISNUMBER('Raw Data'!BN104),'Raw Data'!BN104,"")</f>
        <v/>
      </c>
      <c r="BP48" s="25">
        <f>IF(ISNUMBER('Raw Data'!BO104),'Raw Data'!BO104,"")</f>
        <v>4.3116425170986998</v>
      </c>
      <c r="BQ48" s="25">
        <f>IF(ISNUMBER('Raw Data'!BP104),'Raw Data'!BP104,"")</f>
        <v>4.2697511437441751</v>
      </c>
      <c r="BR48" s="25" t="str">
        <f>IF(ISNUMBER('Raw Data'!BQ104),'Raw Data'!BQ104,"")</f>
        <v/>
      </c>
      <c r="BS48" s="25" t="str">
        <f>IF(ISNUMBER('Raw Data'!BR104),'Raw Data'!BR104,"")</f>
        <v/>
      </c>
      <c r="BT48" s="25" t="str">
        <f>IF(ISNUMBER('Raw Data'!BS104),'Raw Data'!BS104,"")</f>
        <v/>
      </c>
      <c r="BU48" s="25" t="str">
        <f>IF(ISNUMBER('Raw Data'!BT104),'Raw Data'!BT104,"")</f>
        <v/>
      </c>
      <c r="BV48" s="25">
        <f>IF(ISNUMBER('Raw Data'!BU104),'Raw Data'!BU104,"")</f>
        <v>4.1178075839902242</v>
      </c>
      <c r="BW48" s="25" t="str">
        <f>IF(ISNUMBER('Raw Data'!BV104),'Raw Data'!BV104,"")</f>
        <v/>
      </c>
      <c r="BX48" s="25">
        <f>IF(ISNUMBER('Raw Data'!BW104),'Raw Data'!BW104,"")</f>
        <v>3.8210985490417992</v>
      </c>
      <c r="BY48" s="25" t="str">
        <f>IF(ISNUMBER('Raw Data'!BX104),'Raw Data'!BX104,"")</f>
        <v/>
      </c>
      <c r="BZ48" s="25" t="str">
        <f>IF(ISNUMBER('Raw Data'!BY104),'Raw Data'!BY104,"")</f>
        <v/>
      </c>
      <c r="CA48" s="25">
        <f>IF(ISNUMBER('Raw Data'!BZ104),'Raw Data'!BZ104,"")</f>
        <v>4.1720332819224506</v>
      </c>
      <c r="CB48" s="25" t="str">
        <f>IF(ISNUMBER('Raw Data'!CA104),'Raw Data'!CA104,"")</f>
        <v/>
      </c>
      <c r="CC48" s="25">
        <f>IF(ISNUMBER('Raw Data'!CB104),'Raw Data'!CB104,"")</f>
        <v>1.6270225314022002</v>
      </c>
      <c r="CD48" s="25" t="str">
        <f>IF(ISNUMBER('Raw Data'!CC104),'Raw Data'!CC104,"")</f>
        <v/>
      </c>
      <c r="CE48" s="25">
        <f>IF(ISNUMBER('Raw Data'!CD104),'Raw Data'!CD104,"")</f>
        <v>0.86262980904800024</v>
      </c>
      <c r="CF48" s="25" t="str">
        <f>IF(ISNUMBER('Raw Data'!CE104),'Raw Data'!CE104,"")</f>
        <v/>
      </c>
      <c r="CG48" s="25" t="str">
        <f>IF(ISNUMBER('Raw Data'!CF104),'Raw Data'!CF104,"")</f>
        <v/>
      </c>
      <c r="CH48" s="25" t="str">
        <f>IF(ISNUMBER('Raw Data'!CG104),'Raw Data'!CG104,"")</f>
        <v/>
      </c>
      <c r="CI48" s="25" t="str">
        <f>IF(ISNUMBER('Raw Data'!CH104),'Raw Data'!CH104,"")</f>
        <v/>
      </c>
      <c r="CJ48" s="25">
        <f>IF(ISNUMBER('Raw Data'!CI104),'Raw Data'!CI104,"")</f>
        <v>0.18018589649389982</v>
      </c>
      <c r="CK48" s="25" t="str">
        <f>IF(ISNUMBER('Raw Data'!CJ104),'Raw Data'!CJ104,"")</f>
        <v/>
      </c>
      <c r="CL48" s="25">
        <f>IF(ISNUMBER('Raw Data'!CK104),'Raw Data'!CK104,"")</f>
        <v>0.18218352799632465</v>
      </c>
      <c r="CM48" s="25" t="str">
        <f>IF(ISNUMBER('Raw Data'!CL104),'Raw Data'!CL104,"")</f>
        <v/>
      </c>
      <c r="CN48" s="25" t="str">
        <f>IF(ISNUMBER('Raw Data'!CM104),'Raw Data'!CM104,"")</f>
        <v/>
      </c>
      <c r="CO48" s="25">
        <f>IF(ISNUMBER('Raw Data'!CN104),'Raw Data'!CN104,"")</f>
        <v>3.9939637144999818E-2</v>
      </c>
      <c r="CP48" s="25" t="str">
        <f>IF(ISNUMBER('Raw Data'!CO104),'Raw Data'!CO104,"")</f>
        <v/>
      </c>
      <c r="CQ48" s="25">
        <f>IF(ISNUMBER('Raw Data'!CP104),'Raw Data'!CP104,"")</f>
        <v>0.41962111132102509</v>
      </c>
      <c r="CR48" s="25" t="str">
        <f>IF(ISNUMBER('Raw Data'!CQ104),'Raw Data'!CQ104,"")</f>
        <v/>
      </c>
      <c r="CS48" s="25">
        <f>IF(ISNUMBER('Raw Data'!CR104),'Raw Data'!CR104,"")</f>
        <v>0.27263879996939933</v>
      </c>
      <c r="CT48" s="25" t="str">
        <f>IF(ISNUMBER('Raw Data'!CS104),'Raw Data'!CS104,"")</f>
        <v/>
      </c>
      <c r="CU48" s="25" t="str">
        <f>IF(ISNUMBER('Raw Data'!CT104),'Raw Data'!CT104,"")</f>
        <v/>
      </c>
      <c r="CV48" s="25" t="str">
        <f>IF(ISNUMBER('Raw Data'!CU104),'Raw Data'!CU104,"")</f>
        <v/>
      </c>
      <c r="CW48" s="25" t="str">
        <f>IF(ISNUMBER('Raw Data'!CV104),'Raw Data'!CV104,"")</f>
        <v/>
      </c>
      <c r="CX48" s="25">
        <f>IF(ISNUMBER('Raw Data'!CW104),'Raw Data'!CW104,"")</f>
        <v>1.455034758861149</v>
      </c>
      <c r="CY48" s="25" t="str">
        <f>IF(ISNUMBER('Raw Data'!CX104),'Raw Data'!CX104,"")</f>
        <v/>
      </c>
      <c r="CZ48" s="25">
        <f>IF(ISNUMBER('Raw Data'!CY104),'Raw Data'!CY104,"")</f>
        <v>1.5238843529875004</v>
      </c>
      <c r="DA48" s="25" t="str">
        <f>IF(ISNUMBER('Raw Data'!CZ104),'Raw Data'!CZ104,"")</f>
        <v/>
      </c>
      <c r="DB48" s="25" t="str">
        <f>IF(ISNUMBER('Raw Data'!DA104),'Raw Data'!DA104,"")</f>
        <v/>
      </c>
      <c r="DC48" s="25">
        <f>IF(ISNUMBER('Raw Data'!DB104),'Raw Data'!DB104,"")</f>
        <v>2.270607043285275</v>
      </c>
      <c r="DD48" s="25" t="str">
        <f>IF(ISNUMBER('Raw Data'!DC104),'Raw Data'!DC104,"")</f>
        <v/>
      </c>
      <c r="DE48" s="25">
        <f>IF(ISNUMBER('Raw Data'!DD104),'Raw Data'!DD104,"")</f>
        <v>2.0430558980139502</v>
      </c>
      <c r="DF48" s="25" t="str">
        <f>IF(ISNUMBER('Raw Data'!DE104),'Raw Data'!DE104,"")</f>
        <v/>
      </c>
      <c r="DG48" s="25">
        <f>IF(ISNUMBER('Raw Data'!DF104),'Raw Data'!DF104,"")</f>
        <v>2.6541007855607002</v>
      </c>
      <c r="DH48" s="25" t="str">
        <f>IF(ISNUMBER('Raw Data'!DG104),'Raw Data'!DG104,"")</f>
        <v/>
      </c>
      <c r="DI48" s="25" t="str">
        <f>IF(ISNUMBER('Raw Data'!DH104),'Raw Data'!DH104,"")</f>
        <v/>
      </c>
      <c r="DJ48" s="25" t="str">
        <f>IF(ISNUMBER('Raw Data'!DI104),'Raw Data'!DI104,"")</f>
        <v/>
      </c>
      <c r="DK48" s="25" t="str">
        <f>IF(ISNUMBER('Raw Data'!DJ104),'Raw Data'!DJ104,"")</f>
        <v/>
      </c>
      <c r="DL48" s="25" t="str">
        <f>IF(ISNUMBER('Raw Data'!DK104),'Raw Data'!DK104,"")</f>
        <v/>
      </c>
      <c r="DM48" s="25">
        <f>IF(ISNUMBER('Raw Data'!DL104),'Raw Data'!DL104,"")</f>
        <v>3.4700955513346252</v>
      </c>
      <c r="DN48" s="25" t="str">
        <f>IF(ISNUMBER('Raw Data'!DM104),'Raw Data'!DM104,"")</f>
        <v/>
      </c>
      <c r="DO48" s="25">
        <f>IF(ISNUMBER('Raw Data'!DN104),'Raw Data'!DN104,"")</f>
        <v>3.4226025537097495</v>
      </c>
      <c r="DP48" s="25" t="str">
        <f>IF(ISNUMBER('Raw Data'!DO104),'Raw Data'!DO104,"")</f>
        <v/>
      </c>
      <c r="DQ48" s="25" t="str">
        <f>IF(ISNUMBER('Raw Data'!DP104),'Raw Data'!DP104,"")</f>
        <v/>
      </c>
      <c r="DR48" s="25" t="str">
        <f>IF(ISNUMBER('Raw Data'!DQ104),'Raw Data'!DQ104,"")</f>
        <v/>
      </c>
      <c r="DS48" s="25" t="str">
        <f>IF(ISNUMBER('Raw Data'!DR104),'Raw Data'!DR104,"")</f>
        <v/>
      </c>
      <c r="DT48" s="25" t="str">
        <f>IF(ISNUMBER('Raw Data'!DS104),'Raw Data'!DS104,"")</f>
        <v/>
      </c>
      <c r="DU48" s="25" t="str">
        <f>IF(ISNUMBER('Raw Data'!DT104),'Raw Data'!DT104,"")</f>
        <v/>
      </c>
      <c r="DV48" s="25" t="str">
        <f>IF(ISNUMBER('Raw Data'!DU104),'Raw Data'!DU104,"")</f>
        <v/>
      </c>
      <c r="DW48" s="25" t="str">
        <f>IF(ISNUMBER('Raw Data'!DV104),'Raw Data'!DV104,"")</f>
        <v/>
      </c>
      <c r="DX48" s="25" t="str">
        <f>IF(ISNUMBER('Raw Data'!DW104),'Raw Data'!DW104,"")</f>
        <v/>
      </c>
      <c r="DY48" s="25" t="str">
        <f>IF(ISNUMBER('Raw Data'!DX104),'Raw Data'!DX104,"")</f>
        <v/>
      </c>
      <c r="DZ48" s="25">
        <f>IF(ISNUMBER('Raw Data'!DY104),'Raw Data'!DY104,"")</f>
        <v>3.2541298097504501</v>
      </c>
      <c r="EA48" s="25" t="str">
        <f>IF(ISNUMBER('Raw Data'!DZ104),'Raw Data'!DZ104,"")</f>
        <v/>
      </c>
      <c r="EB48" s="25" t="str">
        <f>IF(ISNUMBER('Raw Data'!EA104),'Raw Data'!EA104,"")</f>
        <v/>
      </c>
      <c r="EC48" s="25" t="str">
        <f>IF(ISNUMBER('Raw Data'!EB104),'Raw Data'!EB104,"")</f>
        <v/>
      </c>
      <c r="ED48" s="25" t="str">
        <f>IF(ISNUMBER('Raw Data'!EC104),'Raw Data'!EC104,"")</f>
        <v/>
      </c>
      <c r="EE48" s="25" t="str">
        <f>IF(ISNUMBER('Raw Data'!ED104),'Raw Data'!ED104,"")</f>
        <v/>
      </c>
      <c r="EF48" s="25" t="str">
        <f>IF(ISNUMBER('Raw Data'!EE104),'Raw Data'!EE104,"")</f>
        <v/>
      </c>
      <c r="EG48" s="25" t="str">
        <f>IF(ISNUMBER('Raw Data'!EF104),'Raw Data'!EF104,"")</f>
        <v/>
      </c>
      <c r="EH48" s="25">
        <f>IF(ISNUMBER('Raw Data'!EG104),'Raw Data'!EG104,"")</f>
        <v>2.0041485620200996</v>
      </c>
      <c r="EI48" s="25" t="str">
        <f>IF(ISNUMBER('Raw Data'!EH104),'Raw Data'!EH104,"")</f>
        <v/>
      </c>
      <c r="EJ48" s="25" t="str">
        <f>IF(ISNUMBER('Raw Data'!EI104),'Raw Data'!EI104,"")</f>
        <v/>
      </c>
      <c r="EK48" s="25" t="str">
        <f>IF(ISNUMBER('Raw Data'!EJ104),'Raw Data'!EJ104,"")</f>
        <v/>
      </c>
      <c r="EL48" s="25" t="str">
        <f>IF(ISNUMBER('Raw Data'!EK104),'Raw Data'!EK104,"")</f>
        <v/>
      </c>
      <c r="EM48" s="25" t="str">
        <f>IF(ISNUMBER('Raw Data'!EL104),'Raw Data'!EL104,"")</f>
        <v/>
      </c>
      <c r="EN48" s="25" t="str">
        <f>IF(ISNUMBER('Raw Data'!EM104),'Raw Data'!EM104,"")</f>
        <v/>
      </c>
      <c r="EO48" s="25" t="str">
        <f>IF(ISNUMBER('Raw Data'!EN104),'Raw Data'!EN104,"")</f>
        <v/>
      </c>
      <c r="EP48" s="25" t="str">
        <f>IF(ISNUMBER('Raw Data'!EO104),'Raw Data'!EO104,"")</f>
        <v/>
      </c>
      <c r="EQ48" s="25" t="str">
        <f>IF(ISNUMBER('Raw Data'!EP104),'Raw Data'!EP104,"")</f>
        <v/>
      </c>
      <c r="ER48" s="25" t="str">
        <f>IF(ISNUMBER('Raw Data'!EQ104),'Raw Data'!EQ104,"")</f>
        <v/>
      </c>
      <c r="ES48" s="25" t="str">
        <f>IF(ISNUMBER('Raw Data'!ER104),'Raw Data'!ER104,"")</f>
        <v/>
      </c>
      <c r="ET48" s="25" t="str">
        <f>IF(ISNUMBER('Raw Data'!ES104),'Raw Data'!ES104,"")</f>
        <v/>
      </c>
      <c r="EU48" s="25" t="str">
        <f>IF(ISNUMBER('Raw Data'!ET104),'Raw Data'!ET104,"")</f>
        <v/>
      </c>
      <c r="EV48" s="25" t="str">
        <f>IF(ISNUMBER('Raw Data'!EU104),'Raw Data'!EU104,"")</f>
        <v/>
      </c>
      <c r="EW48" s="25" t="str">
        <f>IF(ISNUMBER('Raw Data'!EV104),'Raw Data'!EV104,"")</f>
        <v/>
      </c>
      <c r="EX48" s="25" t="str">
        <f>IF(ISNUMBER('Raw Data'!EW104),'Raw Data'!EW104,"")</f>
        <v/>
      </c>
      <c r="EY48" s="25" t="str">
        <f>IF(ISNUMBER('Raw Data'!EX104),'Raw Data'!EX104,"")</f>
        <v/>
      </c>
      <c r="EZ48" s="25" t="str">
        <f>IF(ISNUMBER('Raw Data'!EY104),'Raw Data'!EY104,"")</f>
        <v/>
      </c>
      <c r="FA48" s="25" t="str">
        <f>IF(ISNUMBER('Raw Data'!EZ104),'Raw Data'!EZ104,"")</f>
        <v/>
      </c>
      <c r="FB48" s="25" t="str">
        <f>IF(ISNUMBER('Raw Data'!FA104),'Raw Data'!FA104,"")</f>
        <v/>
      </c>
      <c r="FC48" s="25" t="str">
        <f>IF(ISNUMBER('Raw Data'!FB104),'Raw Data'!FB104,"")</f>
        <v/>
      </c>
      <c r="FD48" s="25" t="str">
        <f>IF(ISNUMBER('Raw Data'!FC104),'Raw Data'!FC104,"")</f>
        <v/>
      </c>
      <c r="FE48" s="25" t="str">
        <f>IF(ISNUMBER('Raw Data'!FD104),'Raw Data'!FD104,"")</f>
        <v/>
      </c>
      <c r="FF48" s="25" t="str">
        <f>IF(ISNUMBER('Raw Data'!FE104),'Raw Data'!FE104,"")</f>
        <v/>
      </c>
      <c r="FG48" s="25" t="str">
        <f>IF(ISNUMBER('Raw Data'!FF104),'Raw Data'!FF104,"")</f>
        <v/>
      </c>
      <c r="FH48" s="25">
        <f>IF(ISNUMBER('Raw Data'!FG104),'Raw Data'!FG104,"")</f>
        <v>2.3093482800460503</v>
      </c>
      <c r="FI48" s="25" t="str">
        <f>IF(ISNUMBER('Raw Data'!FH104),'Raw Data'!FH104,"")</f>
        <v/>
      </c>
      <c r="FJ48" s="25" t="str">
        <f>IF(ISNUMBER('Raw Data'!FI104),'Raw Data'!FI104,"")</f>
        <v/>
      </c>
      <c r="FK48" s="25" t="str">
        <f>IF(ISNUMBER('Raw Data'!FJ104),'Raw Data'!FJ104,"")</f>
        <v/>
      </c>
      <c r="FL48" s="25" t="str">
        <f>IF(ISNUMBER('Raw Data'!FK104),'Raw Data'!FK104,"")</f>
        <v/>
      </c>
      <c r="FM48" s="25" t="str">
        <f>IF(ISNUMBER('Raw Data'!FL104),'Raw Data'!FL104,"")</f>
        <v/>
      </c>
      <c r="FN48" s="25" t="str">
        <f>IF(ISNUMBER('Raw Data'!FM104),'Raw Data'!FM104,"")</f>
        <v/>
      </c>
      <c r="FO48" s="25" t="str">
        <f>IF(ISNUMBER('Raw Data'!FN104),'Raw Data'!FN104,"")</f>
        <v/>
      </c>
      <c r="FP48" s="25" t="str">
        <f>IF(ISNUMBER('Raw Data'!FO104),'Raw Data'!FO104,"")</f>
        <v/>
      </c>
      <c r="FQ48" s="25" t="str">
        <f>IF(ISNUMBER('Raw Data'!FP104),'Raw Data'!FP104,"")</f>
        <v/>
      </c>
      <c r="FR48" s="25" t="str">
        <f>IF(ISNUMBER('Raw Data'!FQ104),'Raw Data'!FQ104,"")</f>
        <v/>
      </c>
      <c r="FS48" s="25" t="str">
        <f>IF(ISNUMBER('Raw Data'!FR104),'Raw Data'!FR104,"")</f>
        <v/>
      </c>
    </row>
    <row r="49" spans="1:175" x14ac:dyDescent="0.25">
      <c r="A49" s="45" t="s">
        <v>83</v>
      </c>
      <c r="B49" s="10" t="s">
        <v>8</v>
      </c>
      <c r="C49" s="4">
        <f t="shared" ref="C49:AH49" si="124">$C73+(IF(C6&lt;450,$B74*(C6-150),IF(C6&gt;750,$C74+$C75+$B76*(C6-750),$C74+$B75*(C6-450))))</f>
        <v>21.287500000000001</v>
      </c>
      <c r="D49" s="4">
        <f t="shared" si="124"/>
        <v>21.287500000000001</v>
      </c>
      <c r="E49" s="4">
        <f t="shared" si="124"/>
        <v>21.287500000000001</v>
      </c>
      <c r="F49" s="4">
        <f t="shared" si="124"/>
        <v>21.287500000000001</v>
      </c>
      <c r="G49" s="4">
        <f t="shared" si="124"/>
        <v>21.287500000000001</v>
      </c>
      <c r="H49" s="4">
        <f t="shared" si="124"/>
        <v>21.287500000000001</v>
      </c>
      <c r="I49" s="4">
        <f t="shared" si="124"/>
        <v>21.287500000000001</v>
      </c>
      <c r="J49" s="4">
        <f t="shared" si="124"/>
        <v>21.287500000000001</v>
      </c>
      <c r="K49" s="4">
        <f t="shared" si="124"/>
        <v>21.287500000000001</v>
      </c>
      <c r="L49" s="4">
        <f t="shared" si="124"/>
        <v>21.287500000000001</v>
      </c>
      <c r="M49" s="4">
        <f t="shared" si="124"/>
        <v>23.925000000000001</v>
      </c>
      <c r="N49" s="4">
        <f t="shared" si="124"/>
        <v>26.5625</v>
      </c>
      <c r="O49" s="4">
        <f t="shared" si="124"/>
        <v>29.200000000000003</v>
      </c>
      <c r="P49" s="4">
        <f t="shared" si="124"/>
        <v>31.837499999999999</v>
      </c>
      <c r="Q49" s="4">
        <f t="shared" si="124"/>
        <v>34.475000000000001</v>
      </c>
      <c r="R49" s="4">
        <f t="shared" si="124"/>
        <v>37.112499999999997</v>
      </c>
      <c r="S49" s="4">
        <f t="shared" si="124"/>
        <v>39.75</v>
      </c>
      <c r="T49" s="4">
        <f t="shared" si="124"/>
        <v>42.387500000000003</v>
      </c>
      <c r="U49" s="4">
        <f t="shared" si="124"/>
        <v>45.024999999999999</v>
      </c>
      <c r="V49" s="4">
        <f t="shared" si="124"/>
        <v>47.662500000000001</v>
      </c>
      <c r="W49" s="4">
        <f t="shared" si="124"/>
        <v>50.3</v>
      </c>
      <c r="X49" s="4">
        <f t="shared" si="124"/>
        <v>52.9375</v>
      </c>
      <c r="Y49" s="4">
        <f t="shared" si="124"/>
        <v>55.575000000000003</v>
      </c>
      <c r="Z49" s="4">
        <f t="shared" si="124"/>
        <v>58.212499999999999</v>
      </c>
      <c r="AA49" s="4">
        <f t="shared" si="124"/>
        <v>60.849999999999994</v>
      </c>
      <c r="AB49" s="4">
        <f t="shared" si="124"/>
        <v>63.487499999999997</v>
      </c>
      <c r="AC49" s="4">
        <f t="shared" si="124"/>
        <v>66.125</v>
      </c>
      <c r="AD49" s="4">
        <f t="shared" si="124"/>
        <v>68.762500000000003</v>
      </c>
      <c r="AE49" s="4">
        <f t="shared" si="124"/>
        <v>72.71875</v>
      </c>
      <c r="AF49" s="4">
        <f t="shared" si="124"/>
        <v>76.674999999999997</v>
      </c>
      <c r="AG49" s="4">
        <f t="shared" si="124"/>
        <v>80.631249999999994</v>
      </c>
      <c r="AH49" s="4">
        <f t="shared" si="124"/>
        <v>84.587500000000006</v>
      </c>
      <c r="AI49" s="4">
        <f t="shared" ref="AI49:BN49" si="125">$C73+(IF(AI6&lt;450,$B74*(AI6-150),IF(AI6&gt;750,$C74+$C75+$B76*(AI6-750),$C74+$B75*(AI6-450))))</f>
        <v>88.543749999999989</v>
      </c>
      <c r="AJ49" s="4">
        <f t="shared" si="125"/>
        <v>92.5</v>
      </c>
      <c r="AK49" s="4">
        <f t="shared" si="125"/>
        <v>96.456249999999997</v>
      </c>
      <c r="AL49" s="4">
        <f t="shared" si="125"/>
        <v>100.41249999999999</v>
      </c>
      <c r="AM49" s="4">
        <f t="shared" si="125"/>
        <v>104.36874999999999</v>
      </c>
      <c r="AN49" s="4">
        <f t="shared" si="125"/>
        <v>108.325</v>
      </c>
      <c r="AO49" s="4">
        <f t="shared" si="125"/>
        <v>112.28125</v>
      </c>
      <c r="AP49" s="4">
        <f t="shared" si="125"/>
        <v>116.2375</v>
      </c>
      <c r="AQ49" s="4">
        <f t="shared" si="125"/>
        <v>120.00624999999999</v>
      </c>
      <c r="AR49" s="4">
        <f t="shared" si="125"/>
        <v>123.4</v>
      </c>
      <c r="AS49" s="4">
        <f t="shared" si="125"/>
        <v>126.79375</v>
      </c>
      <c r="AT49" s="4">
        <f t="shared" si="125"/>
        <v>130.1875</v>
      </c>
      <c r="AU49" s="4">
        <f t="shared" si="125"/>
        <v>134.71250000000001</v>
      </c>
      <c r="AV49" s="4">
        <f t="shared" si="125"/>
        <v>139.23750000000001</v>
      </c>
      <c r="AW49" s="4">
        <f t="shared" si="125"/>
        <v>143.76249999999999</v>
      </c>
      <c r="AX49" s="4">
        <f t="shared" si="125"/>
        <v>148.28749999999999</v>
      </c>
      <c r="AY49" s="4">
        <f t="shared" si="125"/>
        <v>152.8125</v>
      </c>
      <c r="AZ49" s="4">
        <f t="shared" si="125"/>
        <v>157.33750000000001</v>
      </c>
      <c r="BA49" s="4">
        <f t="shared" si="125"/>
        <v>161.86250000000001</v>
      </c>
      <c r="BB49" s="4">
        <f t="shared" si="125"/>
        <v>166.38749999999999</v>
      </c>
      <c r="BC49" s="4">
        <f t="shared" si="125"/>
        <v>170.91249999999999</v>
      </c>
      <c r="BD49" s="4">
        <f t="shared" si="125"/>
        <v>175.4375</v>
      </c>
      <c r="BE49" s="4">
        <f t="shared" si="125"/>
        <v>179.96250000000001</v>
      </c>
      <c r="BF49" s="4">
        <f t="shared" si="125"/>
        <v>184.48750000000001</v>
      </c>
      <c r="BG49" s="4">
        <f t="shared" si="125"/>
        <v>188.85</v>
      </c>
      <c r="BH49" s="4">
        <f t="shared" si="125"/>
        <v>193.05</v>
      </c>
      <c r="BI49" s="4">
        <f t="shared" si="125"/>
        <v>197.25</v>
      </c>
      <c r="BJ49" s="4">
        <f t="shared" si="125"/>
        <v>201.45</v>
      </c>
      <c r="BK49" s="4">
        <f t="shared" si="125"/>
        <v>205.65</v>
      </c>
      <c r="BL49" s="4">
        <f t="shared" si="125"/>
        <v>209.85</v>
      </c>
      <c r="BM49" s="4">
        <f t="shared" si="125"/>
        <v>214.05</v>
      </c>
      <c r="BN49" s="4">
        <f t="shared" si="125"/>
        <v>218.25</v>
      </c>
      <c r="BO49" s="4">
        <f t="shared" ref="BO49:CT49" si="126">$C73+(IF(BO6&lt;450,$B74*(BO6-150),IF(BO6&gt;750,$C74+$C75+$B76*(BO6-750),$C74+$B75*(BO6-450))))</f>
        <v>220.35</v>
      </c>
      <c r="BP49" s="4">
        <f t="shared" si="126"/>
        <v>222.45</v>
      </c>
      <c r="BQ49" s="4">
        <f t="shared" si="126"/>
        <v>224.55</v>
      </c>
      <c r="BR49" s="4">
        <f t="shared" si="126"/>
        <v>226.65</v>
      </c>
      <c r="BS49" s="4">
        <f t="shared" si="126"/>
        <v>228.75</v>
      </c>
      <c r="BT49" s="4">
        <f t="shared" si="126"/>
        <v>229.8</v>
      </c>
      <c r="BU49" s="4">
        <f t="shared" si="126"/>
        <v>230.85</v>
      </c>
      <c r="BV49" s="4">
        <f t="shared" si="126"/>
        <v>231.9</v>
      </c>
      <c r="BW49" s="4">
        <f t="shared" si="126"/>
        <v>232.95</v>
      </c>
      <c r="BX49" s="4">
        <f t="shared" si="126"/>
        <v>234</v>
      </c>
      <c r="BY49" s="4">
        <f t="shared" si="126"/>
        <v>235.05</v>
      </c>
      <c r="BZ49" s="4">
        <f t="shared" si="126"/>
        <v>236.1</v>
      </c>
      <c r="CA49" s="4">
        <f t="shared" si="126"/>
        <v>237.15</v>
      </c>
      <c r="CB49" s="4">
        <f t="shared" si="126"/>
        <v>238.2</v>
      </c>
      <c r="CC49" s="4">
        <f t="shared" si="126"/>
        <v>239.25</v>
      </c>
      <c r="CD49" s="4">
        <f t="shared" si="126"/>
        <v>240.3</v>
      </c>
      <c r="CE49" s="4">
        <f t="shared" si="126"/>
        <v>241.35</v>
      </c>
      <c r="CF49" s="4">
        <f t="shared" si="126"/>
        <v>242.4</v>
      </c>
      <c r="CG49" s="4">
        <f t="shared" si="126"/>
        <v>243.45</v>
      </c>
      <c r="CH49" s="4">
        <f t="shared" si="126"/>
        <v>244.5</v>
      </c>
      <c r="CI49" s="4">
        <f t="shared" si="126"/>
        <v>245.55</v>
      </c>
      <c r="CJ49" s="4">
        <f t="shared" si="126"/>
        <v>246.6</v>
      </c>
      <c r="CK49" s="4">
        <f t="shared" si="126"/>
        <v>247.65</v>
      </c>
      <c r="CL49" s="4">
        <f t="shared" si="126"/>
        <v>248.7</v>
      </c>
      <c r="CM49" s="4">
        <f t="shared" si="126"/>
        <v>249.75</v>
      </c>
      <c r="CN49" s="4">
        <f t="shared" si="126"/>
        <v>249.75</v>
      </c>
      <c r="CO49" s="4">
        <f t="shared" si="126"/>
        <v>249.75</v>
      </c>
      <c r="CP49" s="4">
        <f t="shared" si="126"/>
        <v>249.75</v>
      </c>
      <c r="CQ49" s="4">
        <f t="shared" si="126"/>
        <v>249.75</v>
      </c>
      <c r="CR49" s="4">
        <f t="shared" si="126"/>
        <v>249.75</v>
      </c>
      <c r="CS49" s="4">
        <f t="shared" si="126"/>
        <v>249.75</v>
      </c>
      <c r="CT49" s="4">
        <f t="shared" si="126"/>
        <v>249.75</v>
      </c>
      <c r="CU49" s="4">
        <f t="shared" ref="CU49:DZ49" si="127">$C73+(IF(CU6&lt;450,$B74*(CU6-150),IF(CU6&gt;750,$C74+$C75+$B76*(CU6-750),$C74+$B75*(CU6-450))))</f>
        <v>249.75</v>
      </c>
      <c r="CV49" s="4">
        <f t="shared" si="127"/>
        <v>249.75</v>
      </c>
      <c r="CW49" s="4">
        <f t="shared" si="127"/>
        <v>249.75</v>
      </c>
      <c r="CX49" s="4">
        <f t="shared" si="127"/>
        <v>249.75</v>
      </c>
      <c r="CY49" s="4">
        <f t="shared" si="127"/>
        <v>249.75</v>
      </c>
      <c r="CZ49" s="4">
        <f t="shared" si="127"/>
        <v>249.75</v>
      </c>
      <c r="DA49" s="4">
        <f t="shared" si="127"/>
        <v>249.75</v>
      </c>
      <c r="DB49" s="4">
        <f t="shared" si="127"/>
        <v>249.75</v>
      </c>
      <c r="DC49" s="4">
        <f t="shared" si="127"/>
        <v>249.75</v>
      </c>
      <c r="DD49" s="4">
        <f t="shared" si="127"/>
        <v>249.75</v>
      </c>
      <c r="DE49" s="4">
        <f t="shared" si="127"/>
        <v>249.75</v>
      </c>
      <c r="DF49" s="4">
        <f t="shared" si="127"/>
        <v>249.75</v>
      </c>
      <c r="DG49" s="4">
        <f t="shared" si="127"/>
        <v>249.75</v>
      </c>
      <c r="DH49" s="4">
        <f t="shared" si="127"/>
        <v>249.75</v>
      </c>
      <c r="DI49" s="4">
        <f t="shared" si="127"/>
        <v>249.75</v>
      </c>
      <c r="DJ49" s="4">
        <f t="shared" si="127"/>
        <v>249.75</v>
      </c>
      <c r="DK49" s="4">
        <f t="shared" si="127"/>
        <v>249.75</v>
      </c>
      <c r="DL49" s="4">
        <f t="shared" si="127"/>
        <v>249.75</v>
      </c>
      <c r="DM49" s="4">
        <f t="shared" si="127"/>
        <v>249.75</v>
      </c>
      <c r="DN49" s="4">
        <f t="shared" si="127"/>
        <v>249.75</v>
      </c>
      <c r="DO49" s="4">
        <f t="shared" si="127"/>
        <v>249.75</v>
      </c>
      <c r="DP49" s="4">
        <f t="shared" si="127"/>
        <v>249.75</v>
      </c>
      <c r="DQ49" s="4">
        <f t="shared" si="127"/>
        <v>249.75</v>
      </c>
      <c r="DR49" s="4">
        <f t="shared" si="127"/>
        <v>249.75</v>
      </c>
      <c r="DS49" s="4">
        <f t="shared" si="127"/>
        <v>249.75</v>
      </c>
      <c r="DT49" s="4">
        <f t="shared" si="127"/>
        <v>249.75</v>
      </c>
      <c r="DU49" s="4">
        <f t="shared" si="127"/>
        <v>249.75</v>
      </c>
      <c r="DV49" s="4">
        <f t="shared" si="127"/>
        <v>249.75</v>
      </c>
      <c r="DW49" s="4">
        <f t="shared" si="127"/>
        <v>249.75</v>
      </c>
      <c r="DX49" s="4">
        <f t="shared" si="127"/>
        <v>249.75</v>
      </c>
      <c r="DY49" s="4">
        <f t="shared" si="127"/>
        <v>249.75</v>
      </c>
      <c r="DZ49" s="4">
        <f t="shared" si="127"/>
        <v>249.75</v>
      </c>
      <c r="EA49" s="4">
        <f t="shared" ref="EA49:FF49" si="128">$C73+(IF(EA6&lt;450,$B74*(EA6-150),IF(EA6&gt;750,$C74+$C75+$B76*(EA6-750),$C74+$B75*(EA6-450))))</f>
        <v>249.75</v>
      </c>
      <c r="EB49" s="4">
        <f t="shared" si="128"/>
        <v>249.75</v>
      </c>
      <c r="EC49" s="4">
        <f t="shared" si="128"/>
        <v>249.75</v>
      </c>
      <c r="ED49" s="4">
        <f t="shared" si="128"/>
        <v>249.75</v>
      </c>
      <c r="EE49" s="4">
        <f t="shared" si="128"/>
        <v>249.75</v>
      </c>
      <c r="EF49" s="4">
        <f t="shared" si="128"/>
        <v>249.75</v>
      </c>
      <c r="EG49" s="4">
        <f t="shared" si="128"/>
        <v>249.75</v>
      </c>
      <c r="EH49" s="4">
        <f t="shared" si="128"/>
        <v>249.75</v>
      </c>
      <c r="EI49" s="4">
        <f t="shared" si="128"/>
        <v>249.75</v>
      </c>
      <c r="EJ49" s="4">
        <f t="shared" si="128"/>
        <v>249.75</v>
      </c>
      <c r="EK49" s="4">
        <f t="shared" si="128"/>
        <v>249.75</v>
      </c>
      <c r="EL49" s="4">
        <f t="shared" si="128"/>
        <v>249.75</v>
      </c>
      <c r="EM49" s="4">
        <f t="shared" si="128"/>
        <v>249.75</v>
      </c>
      <c r="EN49" s="4">
        <f t="shared" si="128"/>
        <v>249.75</v>
      </c>
      <c r="EO49" s="4">
        <f t="shared" si="128"/>
        <v>249.75</v>
      </c>
      <c r="EP49" s="4">
        <f t="shared" si="128"/>
        <v>249.75</v>
      </c>
      <c r="EQ49" s="4">
        <f t="shared" si="128"/>
        <v>249.75</v>
      </c>
      <c r="ER49" s="4">
        <f t="shared" si="128"/>
        <v>249.75</v>
      </c>
      <c r="ES49" s="4">
        <f t="shared" si="128"/>
        <v>249.75</v>
      </c>
      <c r="ET49" s="4">
        <f t="shared" si="128"/>
        <v>249.75</v>
      </c>
      <c r="EU49" s="4">
        <f t="shared" si="128"/>
        <v>249.75</v>
      </c>
      <c r="EV49" s="4">
        <f t="shared" si="128"/>
        <v>249.75</v>
      </c>
      <c r="EW49" s="4">
        <f t="shared" si="128"/>
        <v>249.75</v>
      </c>
      <c r="EX49" s="4">
        <f t="shared" si="128"/>
        <v>249.75</v>
      </c>
      <c r="EY49" s="4">
        <f t="shared" si="128"/>
        <v>249.75</v>
      </c>
      <c r="EZ49" s="4">
        <f t="shared" si="128"/>
        <v>249.75</v>
      </c>
      <c r="FA49" s="4">
        <f t="shared" si="128"/>
        <v>249.75</v>
      </c>
      <c r="FB49" s="4">
        <f t="shared" si="128"/>
        <v>249.75</v>
      </c>
      <c r="FC49" s="4">
        <f t="shared" si="128"/>
        <v>249.75</v>
      </c>
      <c r="FD49" s="4">
        <f t="shared" si="128"/>
        <v>249.75</v>
      </c>
      <c r="FE49" s="4">
        <f t="shared" si="128"/>
        <v>249.75</v>
      </c>
      <c r="FF49" s="4">
        <f t="shared" si="128"/>
        <v>249.75</v>
      </c>
      <c r="FG49" s="4">
        <f t="shared" ref="FG49:FS49" si="129">$C73+(IF(FG6&lt;450,$B74*(FG6-150),IF(FG6&gt;750,$C74+$C75+$B76*(FG6-750),$C74+$B75*(FG6-450))))</f>
        <v>249.75</v>
      </c>
      <c r="FH49" s="4">
        <f t="shared" si="129"/>
        <v>249.75</v>
      </c>
      <c r="FI49" s="4">
        <f t="shared" si="129"/>
        <v>249.75</v>
      </c>
      <c r="FJ49" s="4">
        <f t="shared" si="129"/>
        <v>249.75</v>
      </c>
      <c r="FK49" s="4">
        <f t="shared" si="129"/>
        <v>249.75</v>
      </c>
      <c r="FL49" s="4">
        <f t="shared" si="129"/>
        <v>249.75</v>
      </c>
      <c r="FM49" s="4">
        <f t="shared" si="129"/>
        <v>249.75</v>
      </c>
      <c r="FN49" s="4">
        <f t="shared" si="129"/>
        <v>249.75</v>
      </c>
      <c r="FO49" s="4">
        <f t="shared" si="129"/>
        <v>249.75</v>
      </c>
      <c r="FP49" s="4">
        <f t="shared" si="129"/>
        <v>249.75</v>
      </c>
      <c r="FQ49" s="4">
        <f t="shared" si="129"/>
        <v>249.75</v>
      </c>
      <c r="FR49" s="4">
        <f t="shared" si="129"/>
        <v>249.75</v>
      </c>
      <c r="FS49" s="4">
        <f t="shared" si="129"/>
        <v>249.75</v>
      </c>
    </row>
    <row r="50" spans="1:175" x14ac:dyDescent="0.25">
      <c r="A50" s="45" t="s">
        <v>100</v>
      </c>
      <c r="B50" s="10" t="s">
        <v>8</v>
      </c>
      <c r="C50" s="4">
        <f t="shared" ref="C50:AH50" si="130">C49*$B71*$B72</f>
        <v>5.3218750000000004</v>
      </c>
      <c r="D50" s="4">
        <f t="shared" si="130"/>
        <v>5.3218750000000004</v>
      </c>
      <c r="E50" s="4">
        <f t="shared" si="130"/>
        <v>5.3218750000000004</v>
      </c>
      <c r="F50" s="4">
        <f t="shared" si="130"/>
        <v>5.3218750000000004</v>
      </c>
      <c r="G50" s="4">
        <f t="shared" si="130"/>
        <v>5.3218750000000004</v>
      </c>
      <c r="H50" s="4">
        <f t="shared" si="130"/>
        <v>5.3218750000000004</v>
      </c>
      <c r="I50" s="4">
        <f t="shared" si="130"/>
        <v>5.3218750000000004</v>
      </c>
      <c r="J50" s="4">
        <f t="shared" si="130"/>
        <v>5.3218750000000004</v>
      </c>
      <c r="K50" s="4">
        <f t="shared" si="130"/>
        <v>5.3218750000000004</v>
      </c>
      <c r="L50" s="4">
        <f t="shared" si="130"/>
        <v>5.3218750000000004</v>
      </c>
      <c r="M50" s="4">
        <f t="shared" si="130"/>
        <v>5.9812500000000002</v>
      </c>
      <c r="N50" s="4">
        <f t="shared" si="130"/>
        <v>6.640625</v>
      </c>
      <c r="O50" s="4">
        <f t="shared" si="130"/>
        <v>7.3000000000000007</v>
      </c>
      <c r="P50" s="4">
        <f t="shared" si="130"/>
        <v>7.9593749999999996</v>
      </c>
      <c r="Q50" s="4">
        <f t="shared" si="130"/>
        <v>8.6187500000000004</v>
      </c>
      <c r="R50" s="4">
        <f t="shared" si="130"/>
        <v>9.2781249999999993</v>
      </c>
      <c r="S50" s="4">
        <f t="shared" si="130"/>
        <v>9.9375</v>
      </c>
      <c r="T50" s="4">
        <f t="shared" si="130"/>
        <v>10.596875000000001</v>
      </c>
      <c r="U50" s="4">
        <f t="shared" si="130"/>
        <v>11.25625</v>
      </c>
      <c r="V50" s="4">
        <f t="shared" si="130"/>
        <v>11.915625</v>
      </c>
      <c r="W50" s="4">
        <f t="shared" si="130"/>
        <v>12.574999999999999</v>
      </c>
      <c r="X50" s="4">
        <f t="shared" si="130"/>
        <v>13.234375</v>
      </c>
      <c r="Y50" s="4">
        <f t="shared" si="130"/>
        <v>13.893750000000001</v>
      </c>
      <c r="Z50" s="4">
        <f t="shared" si="130"/>
        <v>14.553125</v>
      </c>
      <c r="AA50" s="4">
        <f t="shared" si="130"/>
        <v>15.212499999999999</v>
      </c>
      <c r="AB50" s="4">
        <f t="shared" si="130"/>
        <v>15.871874999999999</v>
      </c>
      <c r="AC50" s="4">
        <f t="shared" si="130"/>
        <v>16.53125</v>
      </c>
      <c r="AD50" s="4">
        <f t="shared" si="130"/>
        <v>17.190625000000001</v>
      </c>
      <c r="AE50" s="4">
        <f t="shared" si="130"/>
        <v>18.1796875</v>
      </c>
      <c r="AF50" s="4">
        <f t="shared" si="130"/>
        <v>19.168749999999999</v>
      </c>
      <c r="AG50" s="4">
        <f t="shared" si="130"/>
        <v>20.157812499999999</v>
      </c>
      <c r="AH50" s="4">
        <f t="shared" si="130"/>
        <v>21.146875000000001</v>
      </c>
      <c r="AI50" s="4">
        <f t="shared" ref="AI50:BN50" si="131">AI49*$B71*$B72</f>
        <v>22.135937499999997</v>
      </c>
      <c r="AJ50" s="4">
        <f t="shared" si="131"/>
        <v>23.125</v>
      </c>
      <c r="AK50" s="4">
        <f t="shared" si="131"/>
        <v>24.114062499999999</v>
      </c>
      <c r="AL50" s="4">
        <f t="shared" si="131"/>
        <v>25.103124999999999</v>
      </c>
      <c r="AM50" s="4">
        <f t="shared" si="131"/>
        <v>26.092187499999998</v>
      </c>
      <c r="AN50" s="4">
        <f t="shared" si="131"/>
        <v>27.081250000000001</v>
      </c>
      <c r="AO50" s="4">
        <f t="shared" si="131"/>
        <v>28.0703125</v>
      </c>
      <c r="AP50" s="4">
        <f t="shared" si="131"/>
        <v>29.059374999999999</v>
      </c>
      <c r="AQ50" s="4">
        <f t="shared" si="131"/>
        <v>30.001562499999999</v>
      </c>
      <c r="AR50" s="4">
        <f t="shared" si="131"/>
        <v>30.85</v>
      </c>
      <c r="AS50" s="4">
        <f t="shared" si="131"/>
        <v>31.698437500000001</v>
      </c>
      <c r="AT50" s="4">
        <f t="shared" si="131"/>
        <v>32.546875</v>
      </c>
      <c r="AU50" s="4">
        <f t="shared" si="131"/>
        <v>33.678125000000001</v>
      </c>
      <c r="AV50" s="4">
        <f t="shared" si="131"/>
        <v>34.809375000000003</v>
      </c>
      <c r="AW50" s="4">
        <f t="shared" si="131"/>
        <v>35.940624999999997</v>
      </c>
      <c r="AX50" s="4">
        <f t="shared" si="131"/>
        <v>37.071874999999999</v>
      </c>
      <c r="AY50" s="4">
        <f t="shared" si="131"/>
        <v>38.203125</v>
      </c>
      <c r="AZ50" s="4">
        <f t="shared" si="131"/>
        <v>39.334375000000001</v>
      </c>
      <c r="BA50" s="4">
        <f t="shared" si="131"/>
        <v>40.465625000000003</v>
      </c>
      <c r="BB50" s="4">
        <f t="shared" si="131"/>
        <v>41.596874999999997</v>
      </c>
      <c r="BC50" s="4">
        <f t="shared" si="131"/>
        <v>42.728124999999999</v>
      </c>
      <c r="BD50" s="4">
        <f t="shared" si="131"/>
        <v>43.859375</v>
      </c>
      <c r="BE50" s="4">
        <f t="shared" si="131"/>
        <v>44.990625000000001</v>
      </c>
      <c r="BF50" s="4">
        <f t="shared" si="131"/>
        <v>46.121875000000003</v>
      </c>
      <c r="BG50" s="4">
        <f t="shared" si="131"/>
        <v>47.212499999999999</v>
      </c>
      <c r="BH50" s="4">
        <f t="shared" si="131"/>
        <v>48.262500000000003</v>
      </c>
      <c r="BI50" s="4">
        <f t="shared" si="131"/>
        <v>49.3125</v>
      </c>
      <c r="BJ50" s="4">
        <f t="shared" si="131"/>
        <v>50.362499999999997</v>
      </c>
      <c r="BK50" s="4">
        <f t="shared" si="131"/>
        <v>51.412500000000001</v>
      </c>
      <c r="BL50" s="4">
        <f t="shared" si="131"/>
        <v>52.462499999999999</v>
      </c>
      <c r="BM50" s="4">
        <f t="shared" si="131"/>
        <v>53.512500000000003</v>
      </c>
      <c r="BN50" s="4">
        <f t="shared" si="131"/>
        <v>54.5625</v>
      </c>
      <c r="BO50" s="4">
        <f t="shared" ref="BO50:CT50" si="132">BO49*$B71*$B72</f>
        <v>55.087499999999999</v>
      </c>
      <c r="BP50" s="4">
        <f t="shared" si="132"/>
        <v>55.612499999999997</v>
      </c>
      <c r="BQ50" s="4">
        <f t="shared" si="132"/>
        <v>56.137500000000003</v>
      </c>
      <c r="BR50" s="4">
        <f t="shared" si="132"/>
        <v>56.662500000000001</v>
      </c>
      <c r="BS50" s="4">
        <f t="shared" si="132"/>
        <v>57.1875</v>
      </c>
      <c r="BT50" s="4">
        <f t="shared" si="132"/>
        <v>57.45</v>
      </c>
      <c r="BU50" s="4">
        <f t="shared" si="132"/>
        <v>57.712499999999999</v>
      </c>
      <c r="BV50" s="4">
        <f t="shared" si="132"/>
        <v>57.975000000000001</v>
      </c>
      <c r="BW50" s="4">
        <f t="shared" si="132"/>
        <v>58.237499999999997</v>
      </c>
      <c r="BX50" s="4">
        <f t="shared" si="132"/>
        <v>58.5</v>
      </c>
      <c r="BY50" s="4">
        <f t="shared" si="132"/>
        <v>58.762500000000003</v>
      </c>
      <c r="BZ50" s="4">
        <f t="shared" si="132"/>
        <v>59.024999999999999</v>
      </c>
      <c r="CA50" s="4">
        <f t="shared" si="132"/>
        <v>59.287500000000001</v>
      </c>
      <c r="CB50" s="4">
        <f t="shared" si="132"/>
        <v>59.55</v>
      </c>
      <c r="CC50" s="4">
        <f t="shared" si="132"/>
        <v>59.8125</v>
      </c>
      <c r="CD50" s="4">
        <f t="shared" si="132"/>
        <v>60.075000000000003</v>
      </c>
      <c r="CE50" s="4">
        <f t="shared" si="132"/>
        <v>60.337499999999999</v>
      </c>
      <c r="CF50" s="4">
        <f t="shared" si="132"/>
        <v>60.6</v>
      </c>
      <c r="CG50" s="4">
        <f t="shared" si="132"/>
        <v>60.862499999999997</v>
      </c>
      <c r="CH50" s="4">
        <f t="shared" si="132"/>
        <v>61.125</v>
      </c>
      <c r="CI50" s="4">
        <f t="shared" si="132"/>
        <v>61.387500000000003</v>
      </c>
      <c r="CJ50" s="4">
        <f t="shared" si="132"/>
        <v>61.65</v>
      </c>
      <c r="CK50" s="4">
        <f t="shared" si="132"/>
        <v>61.912500000000001</v>
      </c>
      <c r="CL50" s="4">
        <f t="shared" si="132"/>
        <v>62.174999999999997</v>
      </c>
      <c r="CM50" s="4">
        <f t="shared" si="132"/>
        <v>62.4375</v>
      </c>
      <c r="CN50" s="4">
        <f t="shared" si="132"/>
        <v>62.4375</v>
      </c>
      <c r="CO50" s="4">
        <f t="shared" si="132"/>
        <v>62.4375</v>
      </c>
      <c r="CP50" s="4">
        <f t="shared" si="132"/>
        <v>62.4375</v>
      </c>
      <c r="CQ50" s="4">
        <f t="shared" si="132"/>
        <v>62.4375</v>
      </c>
      <c r="CR50" s="4">
        <f t="shared" si="132"/>
        <v>62.4375</v>
      </c>
      <c r="CS50" s="4">
        <f t="shared" si="132"/>
        <v>62.4375</v>
      </c>
      <c r="CT50" s="4">
        <f t="shared" si="132"/>
        <v>62.4375</v>
      </c>
      <c r="CU50" s="4">
        <f t="shared" ref="CU50:DZ50" si="133">CU49*$B71*$B72</f>
        <v>62.4375</v>
      </c>
      <c r="CV50" s="4">
        <f t="shared" si="133"/>
        <v>62.4375</v>
      </c>
      <c r="CW50" s="4">
        <f t="shared" si="133"/>
        <v>62.4375</v>
      </c>
      <c r="CX50" s="4">
        <f t="shared" si="133"/>
        <v>62.4375</v>
      </c>
      <c r="CY50" s="4">
        <f t="shared" si="133"/>
        <v>62.4375</v>
      </c>
      <c r="CZ50" s="4">
        <f t="shared" si="133"/>
        <v>62.4375</v>
      </c>
      <c r="DA50" s="4">
        <f t="shared" si="133"/>
        <v>62.4375</v>
      </c>
      <c r="DB50" s="4">
        <f t="shared" si="133"/>
        <v>62.4375</v>
      </c>
      <c r="DC50" s="4">
        <f t="shared" si="133"/>
        <v>62.4375</v>
      </c>
      <c r="DD50" s="4">
        <f t="shared" si="133"/>
        <v>62.4375</v>
      </c>
      <c r="DE50" s="4">
        <f t="shared" si="133"/>
        <v>62.4375</v>
      </c>
      <c r="DF50" s="4">
        <f t="shared" si="133"/>
        <v>62.4375</v>
      </c>
      <c r="DG50" s="4">
        <f t="shared" si="133"/>
        <v>62.4375</v>
      </c>
      <c r="DH50" s="4">
        <f t="shared" si="133"/>
        <v>62.4375</v>
      </c>
      <c r="DI50" s="4">
        <f t="shared" si="133"/>
        <v>62.4375</v>
      </c>
      <c r="DJ50" s="4">
        <f t="shared" si="133"/>
        <v>62.4375</v>
      </c>
      <c r="DK50" s="4">
        <f t="shared" si="133"/>
        <v>62.4375</v>
      </c>
      <c r="DL50" s="4">
        <f t="shared" si="133"/>
        <v>62.4375</v>
      </c>
      <c r="DM50" s="4">
        <f t="shared" si="133"/>
        <v>62.4375</v>
      </c>
      <c r="DN50" s="4">
        <f t="shared" si="133"/>
        <v>62.4375</v>
      </c>
      <c r="DO50" s="4">
        <f t="shared" si="133"/>
        <v>62.4375</v>
      </c>
      <c r="DP50" s="4">
        <f t="shared" si="133"/>
        <v>62.4375</v>
      </c>
      <c r="DQ50" s="4">
        <f t="shared" si="133"/>
        <v>62.4375</v>
      </c>
      <c r="DR50" s="4">
        <f t="shared" si="133"/>
        <v>62.4375</v>
      </c>
      <c r="DS50" s="4">
        <f t="shared" si="133"/>
        <v>62.4375</v>
      </c>
      <c r="DT50" s="4">
        <f t="shared" si="133"/>
        <v>62.4375</v>
      </c>
      <c r="DU50" s="4">
        <f t="shared" si="133"/>
        <v>62.4375</v>
      </c>
      <c r="DV50" s="4">
        <f t="shared" si="133"/>
        <v>62.4375</v>
      </c>
      <c r="DW50" s="4">
        <f t="shared" si="133"/>
        <v>62.4375</v>
      </c>
      <c r="DX50" s="4">
        <f t="shared" si="133"/>
        <v>62.4375</v>
      </c>
      <c r="DY50" s="4">
        <f t="shared" si="133"/>
        <v>62.4375</v>
      </c>
      <c r="DZ50" s="4">
        <f t="shared" si="133"/>
        <v>62.4375</v>
      </c>
      <c r="EA50" s="4">
        <f t="shared" ref="EA50:FF50" si="134">EA49*$B71*$B72</f>
        <v>62.4375</v>
      </c>
      <c r="EB50" s="4">
        <f t="shared" si="134"/>
        <v>62.4375</v>
      </c>
      <c r="EC50" s="4">
        <f t="shared" si="134"/>
        <v>62.4375</v>
      </c>
      <c r="ED50" s="4">
        <f t="shared" si="134"/>
        <v>62.4375</v>
      </c>
      <c r="EE50" s="4">
        <f t="shared" si="134"/>
        <v>62.4375</v>
      </c>
      <c r="EF50" s="4">
        <f t="shared" si="134"/>
        <v>62.4375</v>
      </c>
      <c r="EG50" s="4">
        <f t="shared" si="134"/>
        <v>62.4375</v>
      </c>
      <c r="EH50" s="4">
        <f t="shared" si="134"/>
        <v>62.4375</v>
      </c>
      <c r="EI50" s="4">
        <f t="shared" si="134"/>
        <v>62.4375</v>
      </c>
      <c r="EJ50" s="4">
        <f t="shared" si="134"/>
        <v>62.4375</v>
      </c>
      <c r="EK50" s="4">
        <f t="shared" si="134"/>
        <v>62.4375</v>
      </c>
      <c r="EL50" s="4">
        <f t="shared" si="134"/>
        <v>62.4375</v>
      </c>
      <c r="EM50" s="4">
        <f t="shared" si="134"/>
        <v>62.4375</v>
      </c>
      <c r="EN50" s="4">
        <f t="shared" si="134"/>
        <v>62.4375</v>
      </c>
      <c r="EO50" s="4">
        <f t="shared" si="134"/>
        <v>62.4375</v>
      </c>
      <c r="EP50" s="4">
        <f t="shared" si="134"/>
        <v>62.4375</v>
      </c>
      <c r="EQ50" s="4">
        <f t="shared" si="134"/>
        <v>62.4375</v>
      </c>
      <c r="ER50" s="4">
        <f t="shared" si="134"/>
        <v>62.4375</v>
      </c>
      <c r="ES50" s="4">
        <f t="shared" si="134"/>
        <v>62.4375</v>
      </c>
      <c r="ET50" s="4">
        <f t="shared" si="134"/>
        <v>62.4375</v>
      </c>
      <c r="EU50" s="4">
        <f t="shared" si="134"/>
        <v>62.4375</v>
      </c>
      <c r="EV50" s="4">
        <f t="shared" si="134"/>
        <v>62.4375</v>
      </c>
      <c r="EW50" s="4">
        <f t="shared" si="134"/>
        <v>62.4375</v>
      </c>
      <c r="EX50" s="4">
        <f t="shared" si="134"/>
        <v>62.4375</v>
      </c>
      <c r="EY50" s="4">
        <f t="shared" si="134"/>
        <v>62.4375</v>
      </c>
      <c r="EZ50" s="4">
        <f t="shared" si="134"/>
        <v>62.4375</v>
      </c>
      <c r="FA50" s="4">
        <f t="shared" si="134"/>
        <v>62.4375</v>
      </c>
      <c r="FB50" s="4">
        <f t="shared" si="134"/>
        <v>62.4375</v>
      </c>
      <c r="FC50" s="4">
        <f t="shared" si="134"/>
        <v>62.4375</v>
      </c>
      <c r="FD50" s="4">
        <f t="shared" si="134"/>
        <v>62.4375</v>
      </c>
      <c r="FE50" s="4">
        <f t="shared" si="134"/>
        <v>62.4375</v>
      </c>
      <c r="FF50" s="4">
        <f t="shared" si="134"/>
        <v>62.4375</v>
      </c>
      <c r="FG50" s="4">
        <f t="shared" ref="FG50:FS50" si="135">FG49*$B71*$B72</f>
        <v>62.4375</v>
      </c>
      <c r="FH50" s="4">
        <f t="shared" si="135"/>
        <v>62.4375</v>
      </c>
      <c r="FI50" s="4">
        <f t="shared" si="135"/>
        <v>62.4375</v>
      </c>
      <c r="FJ50" s="4">
        <f t="shared" si="135"/>
        <v>62.4375</v>
      </c>
      <c r="FK50" s="4">
        <f t="shared" si="135"/>
        <v>62.4375</v>
      </c>
      <c r="FL50" s="4">
        <f t="shared" si="135"/>
        <v>62.4375</v>
      </c>
      <c r="FM50" s="4">
        <f t="shared" si="135"/>
        <v>62.4375</v>
      </c>
      <c r="FN50" s="4">
        <f t="shared" si="135"/>
        <v>62.4375</v>
      </c>
      <c r="FO50" s="4">
        <f t="shared" si="135"/>
        <v>62.4375</v>
      </c>
      <c r="FP50" s="4">
        <f t="shared" si="135"/>
        <v>62.4375</v>
      </c>
      <c r="FQ50" s="4">
        <f t="shared" si="135"/>
        <v>62.4375</v>
      </c>
      <c r="FR50" s="4">
        <f t="shared" si="135"/>
        <v>62.4375</v>
      </c>
      <c r="FS50" s="4">
        <f t="shared" si="135"/>
        <v>62.4375</v>
      </c>
    </row>
    <row r="51" spans="1:175" s="4" customFormat="1" x14ac:dyDescent="0.25">
      <c r="A51" s="4" t="s">
        <v>27</v>
      </c>
      <c r="B51" s="12" t="s">
        <v>8</v>
      </c>
      <c r="C51" s="4">
        <f>IF(C45&gt;0,C45*1.5,0)</f>
        <v>0</v>
      </c>
      <c r="D51" s="4">
        <f t="shared" ref="D51:AI51" si="136">IF(ISNUMBER(D45),D45*1.5,C51)</f>
        <v>0</v>
      </c>
      <c r="E51" s="4">
        <f t="shared" si="136"/>
        <v>0</v>
      </c>
      <c r="F51" s="4">
        <f t="shared" si="136"/>
        <v>0</v>
      </c>
      <c r="G51" s="4">
        <f t="shared" si="136"/>
        <v>0</v>
      </c>
      <c r="H51" s="4">
        <f t="shared" si="136"/>
        <v>0</v>
      </c>
      <c r="I51" s="4">
        <f t="shared" si="136"/>
        <v>0</v>
      </c>
      <c r="J51" s="4">
        <f t="shared" si="136"/>
        <v>0</v>
      </c>
      <c r="K51" s="4">
        <f t="shared" si="136"/>
        <v>0</v>
      </c>
      <c r="L51" s="4">
        <f t="shared" si="136"/>
        <v>0</v>
      </c>
      <c r="M51" s="4">
        <f t="shared" si="136"/>
        <v>0</v>
      </c>
      <c r="N51" s="4">
        <f t="shared" si="136"/>
        <v>0</v>
      </c>
      <c r="O51" s="4">
        <f t="shared" si="136"/>
        <v>0</v>
      </c>
      <c r="P51" s="4">
        <f t="shared" si="136"/>
        <v>0</v>
      </c>
      <c r="Q51" s="4">
        <f t="shared" si="136"/>
        <v>0</v>
      </c>
      <c r="R51" s="4">
        <f t="shared" si="136"/>
        <v>0</v>
      </c>
      <c r="S51" s="4">
        <f t="shared" si="136"/>
        <v>0</v>
      </c>
      <c r="T51" s="4">
        <f t="shared" si="136"/>
        <v>0</v>
      </c>
      <c r="U51" s="4">
        <f t="shared" si="136"/>
        <v>0</v>
      </c>
      <c r="V51" s="4">
        <f t="shared" si="136"/>
        <v>0</v>
      </c>
      <c r="W51" s="4">
        <f t="shared" si="136"/>
        <v>0</v>
      </c>
      <c r="X51" s="4">
        <f t="shared" si="136"/>
        <v>0</v>
      </c>
      <c r="Y51" s="4">
        <f t="shared" si="136"/>
        <v>0</v>
      </c>
      <c r="Z51" s="4">
        <f t="shared" si="136"/>
        <v>0</v>
      </c>
      <c r="AA51" s="4">
        <f t="shared" si="136"/>
        <v>17.170693351404935</v>
      </c>
      <c r="AB51" s="4">
        <f t="shared" si="136"/>
        <v>17.170693351404935</v>
      </c>
      <c r="AC51" s="4">
        <f t="shared" si="136"/>
        <v>17.170693351404935</v>
      </c>
      <c r="AD51" s="4">
        <f t="shared" si="136"/>
        <v>17.170693351404935</v>
      </c>
      <c r="AE51" s="4">
        <f t="shared" si="136"/>
        <v>17.118749999999999</v>
      </c>
      <c r="AF51" s="4">
        <f t="shared" si="136"/>
        <v>17.118749999999999</v>
      </c>
      <c r="AG51" s="4">
        <f t="shared" si="136"/>
        <v>21.693750000000001</v>
      </c>
      <c r="AH51" s="4">
        <f t="shared" si="136"/>
        <v>21.693750000000001</v>
      </c>
      <c r="AI51" s="4">
        <f t="shared" si="136"/>
        <v>0.20624999999999893</v>
      </c>
      <c r="AJ51" s="4">
        <f t="shared" ref="AJ51:BO51" si="137">IF(ISNUMBER(AJ45),AJ45*1.5,AI51)</f>
        <v>0.20624999999999893</v>
      </c>
      <c r="AK51" s="4">
        <f t="shared" si="137"/>
        <v>0.20624999999999893</v>
      </c>
      <c r="AL51" s="4">
        <f t="shared" si="137"/>
        <v>0.20624999999999893</v>
      </c>
      <c r="AM51" s="4">
        <f t="shared" si="137"/>
        <v>0.20624999999999893</v>
      </c>
      <c r="AN51" s="4">
        <f t="shared" si="137"/>
        <v>16.21875</v>
      </c>
      <c r="AO51" s="4">
        <f t="shared" si="137"/>
        <v>16.21875</v>
      </c>
      <c r="AP51" s="4">
        <f t="shared" si="137"/>
        <v>6.5812500000000007</v>
      </c>
      <c r="AQ51" s="4">
        <f t="shared" si="137"/>
        <v>6.5812500000000007</v>
      </c>
      <c r="AR51" s="4">
        <f t="shared" si="137"/>
        <v>6.5812500000000007</v>
      </c>
      <c r="AS51" s="4">
        <f t="shared" si="137"/>
        <v>6.5812500000000007</v>
      </c>
      <c r="AT51" s="4">
        <f t="shared" si="137"/>
        <v>25.443750000000001</v>
      </c>
      <c r="AU51" s="4">
        <f t="shared" si="137"/>
        <v>25.443750000000001</v>
      </c>
      <c r="AV51" s="4">
        <f t="shared" si="137"/>
        <v>4.5</v>
      </c>
      <c r="AW51" s="4">
        <f t="shared" si="137"/>
        <v>4.5</v>
      </c>
      <c r="AX51" s="4">
        <f t="shared" si="137"/>
        <v>4.5</v>
      </c>
      <c r="AY51" s="4">
        <f t="shared" si="137"/>
        <v>19.799999999999997</v>
      </c>
      <c r="AZ51" s="4">
        <f t="shared" si="137"/>
        <v>19.799999999999997</v>
      </c>
      <c r="BA51" s="4">
        <f t="shared" si="137"/>
        <v>2.7687499999999878</v>
      </c>
      <c r="BB51" s="4">
        <f t="shared" si="137"/>
        <v>2.7687499999999878</v>
      </c>
      <c r="BC51" s="4">
        <f t="shared" si="137"/>
        <v>26.0625</v>
      </c>
      <c r="BD51" s="4">
        <f t="shared" si="137"/>
        <v>26.0625</v>
      </c>
      <c r="BE51" s="4">
        <f t="shared" si="137"/>
        <v>26.0625</v>
      </c>
      <c r="BF51" s="4">
        <f t="shared" si="137"/>
        <v>26.0625</v>
      </c>
      <c r="BG51" s="4">
        <f t="shared" si="137"/>
        <v>26.0625</v>
      </c>
      <c r="BH51" s="4">
        <f t="shared" si="137"/>
        <v>21.237500000000026</v>
      </c>
      <c r="BI51" s="4">
        <f t="shared" si="137"/>
        <v>21.237500000000026</v>
      </c>
      <c r="BJ51" s="4">
        <f t="shared" si="137"/>
        <v>19.03125</v>
      </c>
      <c r="BK51" s="4">
        <f t="shared" si="137"/>
        <v>19.03125</v>
      </c>
      <c r="BL51" s="4">
        <f t="shared" si="137"/>
        <v>19.03125</v>
      </c>
      <c r="BM51" s="4">
        <f t="shared" si="137"/>
        <v>6.4874999999999989</v>
      </c>
      <c r="BN51" s="4">
        <f t="shared" si="137"/>
        <v>17.193750000000001</v>
      </c>
      <c r="BO51" s="4">
        <f t="shared" si="137"/>
        <v>17.193750000000001</v>
      </c>
      <c r="BP51" s="4">
        <f t="shared" ref="BP51:CU51" si="138">IF(ISNUMBER(BP45),BP45*1.5,BO51)</f>
        <v>1.1999999999999997</v>
      </c>
      <c r="BQ51" s="4">
        <f t="shared" si="138"/>
        <v>11.737500000000001</v>
      </c>
      <c r="BR51" s="4">
        <f t="shared" si="138"/>
        <v>11.737500000000001</v>
      </c>
      <c r="BS51" s="4">
        <f t="shared" si="138"/>
        <v>11.737500000000001</v>
      </c>
      <c r="BT51" s="4">
        <f t="shared" si="138"/>
        <v>11.737500000000001</v>
      </c>
      <c r="BU51" s="4">
        <f t="shared" si="138"/>
        <v>11.737500000000001</v>
      </c>
      <c r="BV51" s="4">
        <f t="shared" si="138"/>
        <v>21.037500000000001</v>
      </c>
      <c r="BW51" s="4">
        <f t="shared" si="138"/>
        <v>21.037500000000001</v>
      </c>
      <c r="BX51" s="4">
        <f t="shared" si="138"/>
        <v>-1.300000000000014</v>
      </c>
      <c r="BY51" s="4">
        <f t="shared" si="138"/>
        <v>-1.300000000000014</v>
      </c>
      <c r="BZ51" s="4">
        <f t="shared" si="138"/>
        <v>-1.300000000000014</v>
      </c>
      <c r="CA51" s="4">
        <f t="shared" si="138"/>
        <v>8.8124999999999982</v>
      </c>
      <c r="CB51" s="4">
        <f t="shared" si="138"/>
        <v>8.8124999999999982</v>
      </c>
      <c r="CC51" s="4">
        <f t="shared" si="138"/>
        <v>3.4312500000000008</v>
      </c>
      <c r="CD51" s="4">
        <f t="shared" si="138"/>
        <v>3.4312500000000008</v>
      </c>
      <c r="CE51" s="4">
        <f t="shared" si="138"/>
        <v>10.499999999999998</v>
      </c>
      <c r="CF51" s="4">
        <f t="shared" si="138"/>
        <v>10.499999999999998</v>
      </c>
      <c r="CG51" s="4">
        <f t="shared" si="138"/>
        <v>10.499999999999998</v>
      </c>
      <c r="CH51" s="4">
        <f t="shared" si="138"/>
        <v>10.499999999999998</v>
      </c>
      <c r="CI51" s="4">
        <f t="shared" si="138"/>
        <v>10.499999999999998</v>
      </c>
      <c r="CJ51" s="4">
        <f t="shared" si="138"/>
        <v>4.7062500000000007</v>
      </c>
      <c r="CK51" s="4">
        <f t="shared" si="138"/>
        <v>4.7062500000000007</v>
      </c>
      <c r="CL51" s="4">
        <f t="shared" si="138"/>
        <v>1.2937499999999997</v>
      </c>
      <c r="CM51" s="4">
        <f t="shared" si="138"/>
        <v>1.2937499999999997</v>
      </c>
      <c r="CN51" s="4">
        <f t="shared" si="138"/>
        <v>1.2937499999999997</v>
      </c>
      <c r="CO51" s="4">
        <f t="shared" si="138"/>
        <v>18.912499999999987</v>
      </c>
      <c r="CP51" s="4">
        <f t="shared" si="138"/>
        <v>18.912499999999987</v>
      </c>
      <c r="CQ51" s="4">
        <f t="shared" si="138"/>
        <v>-1.6125000000000016</v>
      </c>
      <c r="CR51" s="4">
        <f t="shared" si="138"/>
        <v>-1.6125000000000016</v>
      </c>
      <c r="CS51" s="4">
        <f t="shared" si="138"/>
        <v>11.38125</v>
      </c>
      <c r="CT51" s="4">
        <f t="shared" si="138"/>
        <v>11.38125</v>
      </c>
      <c r="CU51" s="4">
        <f t="shared" si="138"/>
        <v>11.38125</v>
      </c>
      <c r="CV51" s="4">
        <f t="shared" ref="CV51:EA51" si="139">IF(ISNUMBER(CV45),CV45*1.5,CU51)</f>
        <v>11.38125</v>
      </c>
      <c r="CW51" s="4">
        <f t="shared" si="139"/>
        <v>11.38125</v>
      </c>
      <c r="CX51" s="4">
        <f t="shared" si="139"/>
        <v>24.9375</v>
      </c>
      <c r="CY51" s="4">
        <f t="shared" si="139"/>
        <v>24.9375</v>
      </c>
      <c r="CZ51" s="4">
        <f t="shared" si="139"/>
        <v>5.3437499999999982</v>
      </c>
      <c r="DA51" s="4">
        <f t="shared" si="139"/>
        <v>5.3437499999999982</v>
      </c>
      <c r="DB51" s="4">
        <f t="shared" si="139"/>
        <v>5.3437499999999982</v>
      </c>
      <c r="DC51" s="4">
        <f t="shared" si="139"/>
        <v>22.724999999999998</v>
      </c>
      <c r="DD51" s="4">
        <f t="shared" si="139"/>
        <v>22.724999999999998</v>
      </c>
      <c r="DE51" s="4">
        <f t="shared" si="139"/>
        <v>5.7062500000000131</v>
      </c>
      <c r="DF51" s="4">
        <f t="shared" si="139"/>
        <v>5.7062500000000131</v>
      </c>
      <c r="DG51" s="4">
        <f t="shared" si="139"/>
        <v>17.362499999999997</v>
      </c>
      <c r="DH51" s="4">
        <f t="shared" si="139"/>
        <v>17.362499999999997</v>
      </c>
      <c r="DI51" s="4">
        <f t="shared" si="139"/>
        <v>17.362499999999997</v>
      </c>
      <c r="DJ51" s="4">
        <f t="shared" si="139"/>
        <v>17.362499999999997</v>
      </c>
      <c r="DK51" s="4">
        <f t="shared" si="139"/>
        <v>17.362499999999997</v>
      </c>
      <c r="DL51" s="4">
        <f t="shared" si="139"/>
        <v>17.362499999999997</v>
      </c>
      <c r="DM51" s="4">
        <f t="shared" si="139"/>
        <v>25.837500000000002</v>
      </c>
      <c r="DN51" s="4">
        <f t="shared" si="139"/>
        <v>25.837500000000002</v>
      </c>
      <c r="DO51" s="4">
        <f t="shared" si="139"/>
        <v>12.900000000000002</v>
      </c>
      <c r="DP51" s="4">
        <f t="shared" si="139"/>
        <v>12.900000000000002</v>
      </c>
      <c r="DQ51" s="4">
        <f t="shared" si="139"/>
        <v>12.900000000000002</v>
      </c>
      <c r="DR51" s="4">
        <f t="shared" si="139"/>
        <v>12.900000000000002</v>
      </c>
      <c r="DS51" s="4">
        <f t="shared" si="139"/>
        <v>12.900000000000002</v>
      </c>
      <c r="DT51" s="4">
        <f t="shared" si="139"/>
        <v>12.900000000000002</v>
      </c>
      <c r="DU51" s="4">
        <f t="shared" si="139"/>
        <v>12.900000000000002</v>
      </c>
      <c r="DV51" s="4">
        <f t="shared" si="139"/>
        <v>12.900000000000002</v>
      </c>
      <c r="DW51" s="4">
        <f t="shared" si="139"/>
        <v>12.900000000000002</v>
      </c>
      <c r="DX51" s="4">
        <f t="shared" si="139"/>
        <v>12.900000000000002</v>
      </c>
      <c r="DY51" s="4">
        <f t="shared" si="139"/>
        <v>12.900000000000002</v>
      </c>
      <c r="DZ51" s="4">
        <f t="shared" si="139"/>
        <v>11.38125</v>
      </c>
      <c r="EA51" s="4">
        <f t="shared" si="139"/>
        <v>11.38125</v>
      </c>
      <c r="EB51" s="4">
        <f t="shared" ref="EB51:FG51" si="140">IF(ISNUMBER(EB45),EB45*1.5,EA51)</f>
        <v>11.38125</v>
      </c>
      <c r="EC51" s="4">
        <f t="shared" si="140"/>
        <v>11.38125</v>
      </c>
      <c r="ED51" s="4">
        <f t="shared" si="140"/>
        <v>11.38125</v>
      </c>
      <c r="EE51" s="4">
        <f t="shared" si="140"/>
        <v>11.38125</v>
      </c>
      <c r="EF51" s="4">
        <f t="shared" si="140"/>
        <v>11.38125</v>
      </c>
      <c r="EG51" s="4">
        <f t="shared" si="140"/>
        <v>11.38125</v>
      </c>
      <c r="EH51" s="4">
        <f t="shared" si="140"/>
        <v>1.1999999999999997</v>
      </c>
      <c r="EI51" s="4">
        <f t="shared" si="140"/>
        <v>1.1999999999999997</v>
      </c>
      <c r="EJ51" s="4">
        <f t="shared" si="140"/>
        <v>1.1999999999999997</v>
      </c>
      <c r="EK51" s="4">
        <f t="shared" si="140"/>
        <v>1.1999999999999997</v>
      </c>
      <c r="EL51" s="4">
        <f t="shared" si="140"/>
        <v>1.1999999999999997</v>
      </c>
      <c r="EM51" s="4">
        <f t="shared" si="140"/>
        <v>1.1999999999999997</v>
      </c>
      <c r="EN51" s="4">
        <f t="shared" si="140"/>
        <v>1.1999999999999997</v>
      </c>
      <c r="EO51" s="4">
        <f t="shared" si="140"/>
        <v>1.1999999999999997</v>
      </c>
      <c r="EP51" s="4">
        <f t="shared" si="140"/>
        <v>1.1999999999999997</v>
      </c>
      <c r="EQ51" s="4">
        <f t="shared" si="140"/>
        <v>1.1999999999999997</v>
      </c>
      <c r="ER51" s="4">
        <f t="shared" si="140"/>
        <v>1.1999999999999997</v>
      </c>
      <c r="ES51" s="4">
        <f t="shared" si="140"/>
        <v>1.1999999999999997</v>
      </c>
      <c r="ET51" s="4">
        <f t="shared" si="140"/>
        <v>1.1999999999999997</v>
      </c>
      <c r="EU51" s="4">
        <f t="shared" si="140"/>
        <v>1.1999999999999997</v>
      </c>
      <c r="EV51" s="4">
        <f t="shared" si="140"/>
        <v>1.1999999999999997</v>
      </c>
      <c r="EW51" s="4">
        <f t="shared" si="140"/>
        <v>1.1999999999999997</v>
      </c>
      <c r="EX51" s="4">
        <f t="shared" si="140"/>
        <v>1.1999999999999997</v>
      </c>
      <c r="EY51" s="4">
        <f t="shared" si="140"/>
        <v>1.1999999999999997</v>
      </c>
      <c r="EZ51" s="4">
        <f t="shared" si="140"/>
        <v>1.1999999999999997</v>
      </c>
      <c r="FA51" s="4">
        <f t="shared" si="140"/>
        <v>1.1999999999999997</v>
      </c>
      <c r="FB51" s="4">
        <f t="shared" si="140"/>
        <v>1.1999999999999997</v>
      </c>
      <c r="FC51" s="4">
        <f t="shared" si="140"/>
        <v>1.1999999999999997</v>
      </c>
      <c r="FD51" s="4">
        <f t="shared" si="140"/>
        <v>1.1999999999999997</v>
      </c>
      <c r="FE51" s="4">
        <f t="shared" si="140"/>
        <v>1.1999999999999997</v>
      </c>
      <c r="FF51" s="4">
        <f t="shared" si="140"/>
        <v>1.1999999999999997</v>
      </c>
      <c r="FG51" s="4">
        <f t="shared" si="140"/>
        <v>1.1999999999999997</v>
      </c>
      <c r="FH51" s="4">
        <f t="shared" ref="FH51:FS51" si="141">IF(ISNUMBER(FH45),FH45*1.5,FG51)</f>
        <v>-0.7375000000000127</v>
      </c>
      <c r="FI51" s="4">
        <f t="shared" si="141"/>
        <v>-0.7375000000000127</v>
      </c>
      <c r="FJ51" s="4">
        <f t="shared" si="141"/>
        <v>-0.7375000000000127</v>
      </c>
      <c r="FK51" s="4">
        <f t="shared" si="141"/>
        <v>-0.7375000000000127</v>
      </c>
      <c r="FL51" s="4">
        <f t="shared" si="141"/>
        <v>-0.7375000000000127</v>
      </c>
      <c r="FM51" s="4">
        <f t="shared" si="141"/>
        <v>-0.7375000000000127</v>
      </c>
      <c r="FN51" s="4">
        <f t="shared" si="141"/>
        <v>-0.7375000000000127</v>
      </c>
      <c r="FO51" s="4">
        <f t="shared" si="141"/>
        <v>-0.7375000000000127</v>
      </c>
      <c r="FP51" s="4">
        <f t="shared" si="141"/>
        <v>-0.7375000000000127</v>
      </c>
      <c r="FQ51" s="4">
        <f t="shared" si="141"/>
        <v>-0.7375000000000127</v>
      </c>
      <c r="FR51" s="4">
        <f t="shared" si="141"/>
        <v>-0.7375000000000127</v>
      </c>
      <c r="FS51" s="4">
        <f t="shared" si="141"/>
        <v>-0.7375000000000127</v>
      </c>
    </row>
    <row r="52" spans="1:175" s="4" customFormat="1" x14ac:dyDescent="0.25">
      <c r="A52" s="4" t="s">
        <v>28</v>
      </c>
      <c r="B52" s="12" t="s">
        <v>8</v>
      </c>
      <c r="C52" s="4">
        <f>IF(C46&gt;0,C46*3,0)</f>
        <v>0</v>
      </c>
      <c r="D52" s="4">
        <f t="shared" ref="D52:AI52" si="142">IF(ISNUMBER(D46),D46*3,C52)</f>
        <v>0</v>
      </c>
      <c r="E52" s="4">
        <f t="shared" si="142"/>
        <v>0</v>
      </c>
      <c r="F52" s="4">
        <f t="shared" si="142"/>
        <v>0</v>
      </c>
      <c r="G52" s="4">
        <f t="shared" si="142"/>
        <v>0</v>
      </c>
      <c r="H52" s="4">
        <f t="shared" si="142"/>
        <v>0</v>
      </c>
      <c r="I52" s="4">
        <f t="shared" si="142"/>
        <v>0</v>
      </c>
      <c r="J52" s="4">
        <f t="shared" si="142"/>
        <v>0</v>
      </c>
      <c r="K52" s="4">
        <f t="shared" si="142"/>
        <v>0</v>
      </c>
      <c r="L52" s="4">
        <f t="shared" si="142"/>
        <v>0</v>
      </c>
      <c r="M52" s="4">
        <f t="shared" si="142"/>
        <v>0</v>
      </c>
      <c r="N52" s="4">
        <f t="shared" si="142"/>
        <v>0</v>
      </c>
      <c r="O52" s="4">
        <f t="shared" si="142"/>
        <v>0</v>
      </c>
      <c r="P52" s="4">
        <f t="shared" si="142"/>
        <v>0</v>
      </c>
      <c r="Q52" s="4">
        <f t="shared" si="142"/>
        <v>0</v>
      </c>
      <c r="R52" s="4">
        <f t="shared" si="142"/>
        <v>0</v>
      </c>
      <c r="S52" s="4">
        <f t="shared" si="142"/>
        <v>0</v>
      </c>
      <c r="T52" s="4">
        <f t="shared" si="142"/>
        <v>0</v>
      </c>
      <c r="U52" s="4">
        <f t="shared" si="142"/>
        <v>0</v>
      </c>
      <c r="V52" s="4">
        <f t="shared" si="142"/>
        <v>0</v>
      </c>
      <c r="W52" s="4">
        <f t="shared" si="142"/>
        <v>0</v>
      </c>
      <c r="X52" s="4">
        <f t="shared" si="142"/>
        <v>0</v>
      </c>
      <c r="Y52" s="4">
        <f t="shared" si="142"/>
        <v>0</v>
      </c>
      <c r="Z52" s="4">
        <f t="shared" si="142"/>
        <v>0</v>
      </c>
      <c r="AA52" s="4">
        <f t="shared" si="142"/>
        <v>22.0888585458069</v>
      </c>
      <c r="AB52" s="4">
        <f t="shared" si="142"/>
        <v>22.0888585458069</v>
      </c>
      <c r="AC52" s="4">
        <f t="shared" si="142"/>
        <v>22.0888585458069</v>
      </c>
      <c r="AD52" s="4">
        <f t="shared" si="142"/>
        <v>22.0888585458069</v>
      </c>
      <c r="AE52" s="4">
        <f t="shared" si="142"/>
        <v>12.028508498013526</v>
      </c>
      <c r="AF52" s="4">
        <f t="shared" si="142"/>
        <v>12.028508498013526</v>
      </c>
      <c r="AG52" s="4">
        <f t="shared" si="142"/>
        <v>15.154969527267227</v>
      </c>
      <c r="AH52" s="4">
        <f t="shared" si="142"/>
        <v>15.154969527267227</v>
      </c>
      <c r="AI52" s="4">
        <f t="shared" si="142"/>
        <v>4.7651710703462236</v>
      </c>
      <c r="AJ52" s="4">
        <f t="shared" ref="AJ52:BO52" si="143">IF(ISNUMBER(AJ46),AJ46*3,AI52)</f>
        <v>4.7651710703462236</v>
      </c>
      <c r="AK52" s="4">
        <f t="shared" si="143"/>
        <v>4.7651710703462236</v>
      </c>
      <c r="AL52" s="4">
        <f t="shared" si="143"/>
        <v>4.7651710703462236</v>
      </c>
      <c r="AM52" s="4">
        <f t="shared" si="143"/>
        <v>4.7651710703462236</v>
      </c>
      <c r="AN52" s="4">
        <f t="shared" si="143"/>
        <v>15.300855642064352</v>
      </c>
      <c r="AO52" s="4">
        <f t="shared" si="143"/>
        <v>15.300855642064352</v>
      </c>
      <c r="AP52" s="4">
        <f t="shared" si="143"/>
        <v>5.8575196686881252</v>
      </c>
      <c r="AQ52" s="4">
        <f t="shared" si="143"/>
        <v>5.8575196686881252</v>
      </c>
      <c r="AR52" s="4">
        <f t="shared" si="143"/>
        <v>5.8575196686881252</v>
      </c>
      <c r="AS52" s="4">
        <f t="shared" si="143"/>
        <v>5.8575196686881252</v>
      </c>
      <c r="AT52" s="4">
        <f t="shared" si="143"/>
        <v>17.111223538236597</v>
      </c>
      <c r="AU52" s="4">
        <f t="shared" si="143"/>
        <v>17.111223538236597</v>
      </c>
      <c r="AV52" s="4">
        <f t="shared" si="143"/>
        <v>8.7129671483644522</v>
      </c>
      <c r="AW52" s="4">
        <f t="shared" si="143"/>
        <v>8.7129671483644522</v>
      </c>
      <c r="AX52" s="4">
        <f t="shared" si="143"/>
        <v>8.7129671483644522</v>
      </c>
      <c r="AY52" s="4">
        <f t="shared" si="143"/>
        <v>22.509079231886325</v>
      </c>
      <c r="AZ52" s="4">
        <f t="shared" si="143"/>
        <v>22.509079231886325</v>
      </c>
      <c r="BA52" s="4">
        <f t="shared" si="143"/>
        <v>11.694360982088099</v>
      </c>
      <c r="BB52" s="4">
        <f t="shared" si="143"/>
        <v>11.694360982088099</v>
      </c>
      <c r="BC52" s="4">
        <f t="shared" si="143"/>
        <v>24.613759218189077</v>
      </c>
      <c r="BD52" s="4">
        <f t="shared" si="143"/>
        <v>24.613759218189077</v>
      </c>
      <c r="BE52" s="4">
        <f t="shared" si="143"/>
        <v>24.613759218189077</v>
      </c>
      <c r="BF52" s="4">
        <f t="shared" si="143"/>
        <v>24.613759218189077</v>
      </c>
      <c r="BG52" s="4">
        <f t="shared" si="143"/>
        <v>24.613759218189077</v>
      </c>
      <c r="BH52" s="4">
        <f t="shared" si="143"/>
        <v>22.499061032437425</v>
      </c>
      <c r="BI52" s="4">
        <f t="shared" si="143"/>
        <v>22.499061032437425</v>
      </c>
      <c r="BJ52" s="4">
        <f t="shared" si="143"/>
        <v>7.1391520476716996</v>
      </c>
      <c r="BK52" s="4">
        <f t="shared" si="143"/>
        <v>7.1391520476716996</v>
      </c>
      <c r="BL52" s="4">
        <f t="shared" si="143"/>
        <v>7.1391520476716996</v>
      </c>
      <c r="BM52" s="4">
        <f t="shared" si="143"/>
        <v>16.379482495783126</v>
      </c>
      <c r="BN52" s="4">
        <f t="shared" si="143"/>
        <v>18.4982265501624</v>
      </c>
      <c r="BO52" s="4">
        <f t="shared" si="143"/>
        <v>18.4982265501624</v>
      </c>
      <c r="BP52" s="4">
        <f t="shared" ref="BP52:CU52" si="144">IF(ISNUMBER(BP46),BP46*3,BO52)</f>
        <v>3.2557254096802497</v>
      </c>
      <c r="BQ52" s="4">
        <f t="shared" si="144"/>
        <v>10.588770589364849</v>
      </c>
      <c r="BR52" s="4">
        <f t="shared" si="144"/>
        <v>10.588770589364849</v>
      </c>
      <c r="BS52" s="4">
        <f t="shared" si="144"/>
        <v>10.588770589364849</v>
      </c>
      <c r="BT52" s="4">
        <f t="shared" si="144"/>
        <v>10.588770589364849</v>
      </c>
      <c r="BU52" s="4">
        <f t="shared" si="144"/>
        <v>10.588770589364849</v>
      </c>
      <c r="BV52" s="4">
        <f t="shared" si="144"/>
        <v>22.012001656539976</v>
      </c>
      <c r="BW52" s="4">
        <f t="shared" si="144"/>
        <v>22.012001656539976</v>
      </c>
      <c r="BX52" s="4">
        <f t="shared" si="144"/>
        <v>3.8188251048886483</v>
      </c>
      <c r="BY52" s="4">
        <f t="shared" si="144"/>
        <v>3.8188251048886483</v>
      </c>
      <c r="BZ52" s="4">
        <f t="shared" si="144"/>
        <v>3.8188251048886483</v>
      </c>
      <c r="CA52" s="4">
        <f t="shared" si="144"/>
        <v>16.027010785748178</v>
      </c>
      <c r="CB52" s="4">
        <f t="shared" si="144"/>
        <v>16.027010785748178</v>
      </c>
      <c r="CC52" s="4">
        <f t="shared" si="144"/>
        <v>2.2034537644379988</v>
      </c>
      <c r="CD52" s="4">
        <f t="shared" si="144"/>
        <v>2.2034537644379988</v>
      </c>
      <c r="CE52" s="4">
        <f t="shared" si="144"/>
        <v>8.8749830303121016</v>
      </c>
      <c r="CF52" s="4">
        <f t="shared" si="144"/>
        <v>8.8749830303121016</v>
      </c>
      <c r="CG52" s="4">
        <f t="shared" si="144"/>
        <v>8.8749830303121016</v>
      </c>
      <c r="CH52" s="4">
        <f t="shared" si="144"/>
        <v>8.8749830303121016</v>
      </c>
      <c r="CI52" s="4">
        <f t="shared" si="144"/>
        <v>8.8749830303121016</v>
      </c>
      <c r="CJ52" s="4">
        <f t="shared" si="144"/>
        <v>8.640941194650825</v>
      </c>
      <c r="CK52" s="4">
        <f t="shared" si="144"/>
        <v>8.640941194650825</v>
      </c>
      <c r="CL52" s="4">
        <f t="shared" si="144"/>
        <v>0.71172437636714836</v>
      </c>
      <c r="CM52" s="4">
        <f t="shared" si="144"/>
        <v>0.71172437636714836</v>
      </c>
      <c r="CN52" s="4">
        <f t="shared" si="144"/>
        <v>0.71172437636714836</v>
      </c>
      <c r="CO52" s="4">
        <f t="shared" si="144"/>
        <v>17.192454641497726</v>
      </c>
      <c r="CP52" s="4">
        <f t="shared" si="144"/>
        <v>17.192454641497726</v>
      </c>
      <c r="CQ52" s="4">
        <f t="shared" si="144"/>
        <v>-0.67987397979067321</v>
      </c>
      <c r="CR52" s="4">
        <f t="shared" si="144"/>
        <v>-0.67987397979067321</v>
      </c>
      <c r="CS52" s="4">
        <f t="shared" si="144"/>
        <v>7.5930646837603497</v>
      </c>
      <c r="CT52" s="4">
        <f t="shared" si="144"/>
        <v>7.5930646837603497</v>
      </c>
      <c r="CU52" s="4">
        <f t="shared" si="144"/>
        <v>7.5930646837603497</v>
      </c>
      <c r="CV52" s="4">
        <f t="shared" ref="CV52:EA52" si="145">IF(ISNUMBER(CV46),CV46*3,CU52)</f>
        <v>7.5930646837603497</v>
      </c>
      <c r="CW52" s="4">
        <f t="shared" si="145"/>
        <v>7.5930646837603497</v>
      </c>
      <c r="CX52" s="4">
        <f t="shared" si="145"/>
        <v>30.757719994137823</v>
      </c>
      <c r="CY52" s="4">
        <f t="shared" si="145"/>
        <v>30.757719994137823</v>
      </c>
      <c r="CZ52" s="4">
        <f t="shared" si="145"/>
        <v>21.646009033255801</v>
      </c>
      <c r="DA52" s="4">
        <f t="shared" si="145"/>
        <v>21.646009033255801</v>
      </c>
      <c r="DB52" s="4">
        <f t="shared" si="145"/>
        <v>21.646009033255801</v>
      </c>
      <c r="DC52" s="4">
        <f t="shared" si="145"/>
        <v>28.8943196580807</v>
      </c>
      <c r="DD52" s="4">
        <f t="shared" si="145"/>
        <v>28.8943196580807</v>
      </c>
      <c r="DE52" s="4">
        <f t="shared" si="145"/>
        <v>25.041726323049602</v>
      </c>
      <c r="DF52" s="4">
        <f t="shared" si="145"/>
        <v>25.041726323049602</v>
      </c>
      <c r="DG52" s="4">
        <f t="shared" si="145"/>
        <v>29.47566813699877</v>
      </c>
      <c r="DH52" s="4">
        <f t="shared" si="145"/>
        <v>29.47566813699877</v>
      </c>
      <c r="DI52" s="4">
        <f t="shared" si="145"/>
        <v>29.47566813699877</v>
      </c>
      <c r="DJ52" s="4">
        <f t="shared" si="145"/>
        <v>29.47566813699877</v>
      </c>
      <c r="DK52" s="4">
        <f t="shared" si="145"/>
        <v>29.47566813699877</v>
      </c>
      <c r="DL52" s="4">
        <f t="shared" si="145"/>
        <v>29.47566813699877</v>
      </c>
      <c r="DM52" s="4">
        <f t="shared" si="145"/>
        <v>34.022925594054904</v>
      </c>
      <c r="DN52" s="4">
        <f t="shared" si="145"/>
        <v>34.022925594054904</v>
      </c>
      <c r="DO52" s="4">
        <f t="shared" si="145"/>
        <v>33.196936135806382</v>
      </c>
      <c r="DP52" s="4">
        <f t="shared" si="145"/>
        <v>33.196936135806382</v>
      </c>
      <c r="DQ52" s="4">
        <f t="shared" si="145"/>
        <v>33.196936135806382</v>
      </c>
      <c r="DR52" s="4">
        <f t="shared" si="145"/>
        <v>33.196936135806382</v>
      </c>
      <c r="DS52" s="4">
        <f t="shared" si="145"/>
        <v>33.196936135806382</v>
      </c>
      <c r="DT52" s="4">
        <f t="shared" si="145"/>
        <v>33.196936135806382</v>
      </c>
      <c r="DU52" s="4">
        <f t="shared" si="145"/>
        <v>33.196936135806382</v>
      </c>
      <c r="DV52" s="4">
        <f t="shared" si="145"/>
        <v>33.196936135806382</v>
      </c>
      <c r="DW52" s="4">
        <f t="shared" si="145"/>
        <v>33.196936135806382</v>
      </c>
      <c r="DX52" s="4">
        <f t="shared" si="145"/>
        <v>33.196936135806382</v>
      </c>
      <c r="DY52" s="4">
        <f t="shared" si="145"/>
        <v>33.196936135806382</v>
      </c>
      <c r="DZ52" s="4">
        <f t="shared" si="145"/>
        <v>4.9120667085357006</v>
      </c>
      <c r="EA52" s="4">
        <f t="shared" si="145"/>
        <v>4.9120667085357006</v>
      </c>
      <c r="EB52" s="4">
        <f t="shared" ref="EB52:FG52" si="146">IF(ISNUMBER(EB46),EB46*3,EA52)</f>
        <v>4.9120667085357006</v>
      </c>
      <c r="EC52" s="4">
        <f t="shared" si="146"/>
        <v>4.9120667085357006</v>
      </c>
      <c r="ED52" s="4">
        <f t="shared" si="146"/>
        <v>4.9120667085357006</v>
      </c>
      <c r="EE52" s="4">
        <f t="shared" si="146"/>
        <v>4.9120667085357006</v>
      </c>
      <c r="EF52" s="4">
        <f t="shared" si="146"/>
        <v>4.9120667085357006</v>
      </c>
      <c r="EG52" s="4">
        <f t="shared" si="146"/>
        <v>4.9120667085357006</v>
      </c>
      <c r="EH52" s="4">
        <f t="shared" si="146"/>
        <v>2.8957920790331251</v>
      </c>
      <c r="EI52" s="4">
        <f t="shared" si="146"/>
        <v>2.8957920790331251</v>
      </c>
      <c r="EJ52" s="4">
        <f t="shared" si="146"/>
        <v>2.8957920790331251</v>
      </c>
      <c r="EK52" s="4">
        <f t="shared" si="146"/>
        <v>2.8957920790331251</v>
      </c>
      <c r="EL52" s="4">
        <f t="shared" si="146"/>
        <v>2.8957920790331251</v>
      </c>
      <c r="EM52" s="4">
        <f t="shared" si="146"/>
        <v>2.8957920790331251</v>
      </c>
      <c r="EN52" s="4">
        <f t="shared" si="146"/>
        <v>2.8957920790331251</v>
      </c>
      <c r="EO52" s="4">
        <f t="shared" si="146"/>
        <v>2.8957920790331251</v>
      </c>
      <c r="EP52" s="4">
        <f t="shared" si="146"/>
        <v>2.8957920790331251</v>
      </c>
      <c r="EQ52" s="4">
        <f t="shared" si="146"/>
        <v>2.8957920790331251</v>
      </c>
      <c r="ER52" s="4">
        <f t="shared" si="146"/>
        <v>2.8957920790331251</v>
      </c>
      <c r="ES52" s="4">
        <f t="shared" si="146"/>
        <v>2.8957920790331251</v>
      </c>
      <c r="ET52" s="4">
        <f t="shared" si="146"/>
        <v>2.8957920790331251</v>
      </c>
      <c r="EU52" s="4">
        <f t="shared" si="146"/>
        <v>2.8957920790331251</v>
      </c>
      <c r="EV52" s="4">
        <f t="shared" si="146"/>
        <v>2.8957920790331251</v>
      </c>
      <c r="EW52" s="4">
        <f t="shared" si="146"/>
        <v>2.8957920790331251</v>
      </c>
      <c r="EX52" s="4">
        <f t="shared" si="146"/>
        <v>2.8957920790331251</v>
      </c>
      <c r="EY52" s="4">
        <f t="shared" si="146"/>
        <v>2.8957920790331251</v>
      </c>
      <c r="EZ52" s="4">
        <f t="shared" si="146"/>
        <v>2.8957920790331251</v>
      </c>
      <c r="FA52" s="4">
        <f t="shared" si="146"/>
        <v>2.8957920790331251</v>
      </c>
      <c r="FB52" s="4">
        <f t="shared" si="146"/>
        <v>2.8957920790331251</v>
      </c>
      <c r="FC52" s="4">
        <f t="shared" si="146"/>
        <v>2.8957920790331251</v>
      </c>
      <c r="FD52" s="4">
        <f t="shared" si="146"/>
        <v>2.8957920790331251</v>
      </c>
      <c r="FE52" s="4">
        <f t="shared" si="146"/>
        <v>2.8957920790331251</v>
      </c>
      <c r="FF52" s="4">
        <f t="shared" si="146"/>
        <v>2.8957920790331251</v>
      </c>
      <c r="FG52" s="4">
        <f t="shared" si="146"/>
        <v>2.8957920790331251</v>
      </c>
      <c r="FH52" s="4">
        <f t="shared" ref="FH52:FS52" si="147">IF(ISNUMBER(FH46),FH46*3,FG52)</f>
        <v>6.9916866877031252</v>
      </c>
      <c r="FI52" s="4">
        <f t="shared" si="147"/>
        <v>6.9916866877031252</v>
      </c>
      <c r="FJ52" s="4">
        <f t="shared" si="147"/>
        <v>6.9916866877031252</v>
      </c>
      <c r="FK52" s="4">
        <f t="shared" si="147"/>
        <v>6.9916866877031252</v>
      </c>
      <c r="FL52" s="4">
        <f t="shared" si="147"/>
        <v>6.9916866877031252</v>
      </c>
      <c r="FM52" s="4">
        <f t="shared" si="147"/>
        <v>6.9916866877031252</v>
      </c>
      <c r="FN52" s="4">
        <f t="shared" si="147"/>
        <v>6.9916866877031252</v>
      </c>
      <c r="FO52" s="4">
        <f t="shared" si="147"/>
        <v>6.9916866877031252</v>
      </c>
      <c r="FP52" s="4">
        <f t="shared" si="147"/>
        <v>6.9916866877031252</v>
      </c>
      <c r="FQ52" s="4">
        <f t="shared" si="147"/>
        <v>6.9916866877031252</v>
      </c>
      <c r="FR52" s="4">
        <f t="shared" si="147"/>
        <v>6.9916866877031252</v>
      </c>
      <c r="FS52" s="4">
        <f t="shared" si="147"/>
        <v>6.9916866877031252</v>
      </c>
    </row>
    <row r="53" spans="1:175" s="4" customFormat="1" x14ac:dyDescent="0.25">
      <c r="A53" s="4" t="s">
        <v>29</v>
      </c>
      <c r="B53" s="12" t="s">
        <v>8</v>
      </c>
      <c r="C53" s="4">
        <f>IF(C47&gt;0,C47*3,0)</f>
        <v>0</v>
      </c>
      <c r="D53" s="4">
        <f t="shared" ref="D53:AI53" si="148">IF(ISNUMBER(D47),D47*3,C53)</f>
        <v>0</v>
      </c>
      <c r="E53" s="4">
        <f t="shared" si="148"/>
        <v>0</v>
      </c>
      <c r="F53" s="4">
        <f t="shared" si="148"/>
        <v>0</v>
      </c>
      <c r="G53" s="4">
        <f t="shared" si="148"/>
        <v>0</v>
      </c>
      <c r="H53" s="4">
        <f t="shared" si="148"/>
        <v>0</v>
      </c>
      <c r="I53" s="4">
        <f t="shared" si="148"/>
        <v>0</v>
      </c>
      <c r="J53" s="4">
        <f t="shared" si="148"/>
        <v>0</v>
      </c>
      <c r="K53" s="4">
        <f t="shared" si="148"/>
        <v>0</v>
      </c>
      <c r="L53" s="4">
        <f t="shared" si="148"/>
        <v>0</v>
      </c>
      <c r="M53" s="4">
        <f t="shared" si="148"/>
        <v>0</v>
      </c>
      <c r="N53" s="4">
        <f t="shared" si="148"/>
        <v>0</v>
      </c>
      <c r="O53" s="4">
        <f t="shared" si="148"/>
        <v>0</v>
      </c>
      <c r="P53" s="4">
        <f t="shared" si="148"/>
        <v>0</v>
      </c>
      <c r="Q53" s="4">
        <f t="shared" si="148"/>
        <v>0</v>
      </c>
      <c r="R53" s="4">
        <f t="shared" si="148"/>
        <v>0</v>
      </c>
      <c r="S53" s="4">
        <f t="shared" si="148"/>
        <v>0</v>
      </c>
      <c r="T53" s="4">
        <f t="shared" si="148"/>
        <v>0</v>
      </c>
      <c r="U53" s="4">
        <f t="shared" si="148"/>
        <v>0</v>
      </c>
      <c r="V53" s="4">
        <f t="shared" si="148"/>
        <v>0</v>
      </c>
      <c r="W53" s="4">
        <f t="shared" si="148"/>
        <v>0</v>
      </c>
      <c r="X53" s="4">
        <f t="shared" si="148"/>
        <v>0</v>
      </c>
      <c r="Y53" s="4">
        <f t="shared" si="148"/>
        <v>0</v>
      </c>
      <c r="Z53" s="4">
        <f t="shared" si="148"/>
        <v>0</v>
      </c>
      <c r="AA53" s="4">
        <f t="shared" si="148"/>
        <v>13.6107512067606</v>
      </c>
      <c r="AB53" s="4">
        <f t="shared" si="148"/>
        <v>13.6107512067606</v>
      </c>
      <c r="AC53" s="4">
        <f t="shared" si="148"/>
        <v>13.6107512067606</v>
      </c>
      <c r="AD53" s="4">
        <f t="shared" si="148"/>
        <v>13.6107512067606</v>
      </c>
      <c r="AE53" s="4">
        <f t="shared" si="148"/>
        <v>12.260531802584927</v>
      </c>
      <c r="AF53" s="4">
        <f t="shared" si="148"/>
        <v>12.260531802584927</v>
      </c>
      <c r="AG53" s="4">
        <f t="shared" si="148"/>
        <v>12.48112079399985</v>
      </c>
      <c r="AH53" s="4">
        <f t="shared" si="148"/>
        <v>12.48112079399985</v>
      </c>
      <c r="AI53" s="4">
        <f t="shared" si="148"/>
        <v>8.4525163818525719</v>
      </c>
      <c r="AJ53" s="4">
        <f t="shared" ref="AJ53:BO53" si="149">IF(ISNUMBER(AJ47),AJ47*3,AI53)</f>
        <v>8.4525163818525719</v>
      </c>
      <c r="AK53" s="4">
        <f t="shared" si="149"/>
        <v>8.4525163818525719</v>
      </c>
      <c r="AL53" s="4">
        <f t="shared" si="149"/>
        <v>8.4525163818525719</v>
      </c>
      <c r="AM53" s="4">
        <f t="shared" si="149"/>
        <v>8.4525163818525719</v>
      </c>
      <c r="AN53" s="4">
        <f t="shared" si="149"/>
        <v>8.2878824964130509</v>
      </c>
      <c r="AO53" s="4">
        <f t="shared" si="149"/>
        <v>8.2878824964130509</v>
      </c>
      <c r="AP53" s="4">
        <f t="shared" si="149"/>
        <v>5.8033584170454748</v>
      </c>
      <c r="AQ53" s="4">
        <f t="shared" si="149"/>
        <v>5.8033584170454748</v>
      </c>
      <c r="AR53" s="4">
        <f t="shared" si="149"/>
        <v>5.8033584170454748</v>
      </c>
      <c r="AS53" s="4">
        <f t="shared" si="149"/>
        <v>5.8033584170454748</v>
      </c>
      <c r="AT53" s="4">
        <f t="shared" si="149"/>
        <v>6.5619058756526254</v>
      </c>
      <c r="AU53" s="4">
        <f t="shared" si="149"/>
        <v>6.5619058756526254</v>
      </c>
      <c r="AV53" s="4">
        <f t="shared" si="149"/>
        <v>5.9977462539362278</v>
      </c>
      <c r="AW53" s="4">
        <f t="shared" si="149"/>
        <v>5.9977462539362278</v>
      </c>
      <c r="AX53" s="4">
        <f t="shared" si="149"/>
        <v>5.9977462539362278</v>
      </c>
      <c r="AY53" s="4">
        <f t="shared" si="149"/>
        <v>7.3697525728901248</v>
      </c>
      <c r="AZ53" s="4">
        <f t="shared" si="149"/>
        <v>7.3697525728901248</v>
      </c>
      <c r="BA53" s="4">
        <f t="shared" si="149"/>
        <v>7.5567108459513772</v>
      </c>
      <c r="BB53" s="4">
        <f t="shared" si="149"/>
        <v>7.5567108459513772</v>
      </c>
      <c r="BC53" s="4">
        <f t="shared" si="149"/>
        <v>8.1345882411082506</v>
      </c>
      <c r="BD53" s="4">
        <f t="shared" si="149"/>
        <v>8.1345882411082506</v>
      </c>
      <c r="BE53" s="4">
        <f t="shared" si="149"/>
        <v>8.1345882411082506</v>
      </c>
      <c r="BF53" s="4">
        <f t="shared" si="149"/>
        <v>8.1345882411082506</v>
      </c>
      <c r="BG53" s="4">
        <f t="shared" si="149"/>
        <v>8.1345882411082506</v>
      </c>
      <c r="BH53" s="4">
        <f t="shared" si="149"/>
        <v>6.3687269918374483</v>
      </c>
      <c r="BI53" s="4">
        <f t="shared" si="149"/>
        <v>6.3687269918374483</v>
      </c>
      <c r="BJ53" s="4">
        <f t="shared" si="149"/>
        <v>3.2221981565260513</v>
      </c>
      <c r="BK53" s="4">
        <f t="shared" si="149"/>
        <v>3.2221981565260513</v>
      </c>
      <c r="BL53" s="4">
        <f t="shared" si="149"/>
        <v>3.2221981565260513</v>
      </c>
      <c r="BM53" s="4">
        <f t="shared" si="149"/>
        <v>6.5332690907448754</v>
      </c>
      <c r="BN53" s="4">
        <f t="shared" si="149"/>
        <v>7.128876414420299</v>
      </c>
      <c r="BO53" s="4">
        <f t="shared" si="149"/>
        <v>7.128876414420299</v>
      </c>
      <c r="BP53" s="4">
        <f t="shared" ref="BP53:CU53" si="150">IF(ISNUMBER(BP47),BP47*3,BO53)</f>
        <v>3.4568752943090986</v>
      </c>
      <c r="BQ53" s="4">
        <f t="shared" si="150"/>
        <v>4.318150250975175</v>
      </c>
      <c r="BR53" s="4">
        <f t="shared" si="150"/>
        <v>4.318150250975175</v>
      </c>
      <c r="BS53" s="4">
        <f t="shared" si="150"/>
        <v>4.318150250975175</v>
      </c>
      <c r="BT53" s="4">
        <f t="shared" si="150"/>
        <v>4.318150250975175</v>
      </c>
      <c r="BU53" s="4">
        <f t="shared" si="150"/>
        <v>4.318150250975175</v>
      </c>
      <c r="BV53" s="4">
        <f t="shared" si="150"/>
        <v>5.1114767642407513</v>
      </c>
      <c r="BW53" s="4">
        <f t="shared" si="150"/>
        <v>5.1114767642407513</v>
      </c>
      <c r="BX53" s="4">
        <f t="shared" si="150"/>
        <v>3.7044652930633517</v>
      </c>
      <c r="BY53" s="4">
        <f t="shared" si="150"/>
        <v>3.7044652930633517</v>
      </c>
      <c r="BZ53" s="4">
        <f t="shared" si="150"/>
        <v>3.7044652930633517</v>
      </c>
      <c r="CA53" s="4">
        <f t="shared" si="150"/>
        <v>5.2136769061882493</v>
      </c>
      <c r="CB53" s="4">
        <f t="shared" si="150"/>
        <v>5.2136769061882493</v>
      </c>
      <c r="CC53" s="4">
        <f t="shared" si="150"/>
        <v>-1.7488297649385718</v>
      </c>
      <c r="CD53" s="4">
        <f t="shared" si="150"/>
        <v>-1.7488297649385718</v>
      </c>
      <c r="CE53" s="4">
        <f t="shared" si="150"/>
        <v>0.845706118060499</v>
      </c>
      <c r="CF53" s="4">
        <f t="shared" si="150"/>
        <v>0.845706118060499</v>
      </c>
      <c r="CG53" s="4">
        <f t="shared" si="150"/>
        <v>0.845706118060499</v>
      </c>
      <c r="CH53" s="4">
        <f t="shared" si="150"/>
        <v>0.845706118060499</v>
      </c>
      <c r="CI53" s="4">
        <f t="shared" si="150"/>
        <v>0.845706118060499</v>
      </c>
      <c r="CJ53" s="4">
        <f t="shared" si="150"/>
        <v>0.9244642220124728</v>
      </c>
      <c r="CK53" s="4">
        <f t="shared" si="150"/>
        <v>0.9244642220124728</v>
      </c>
      <c r="CL53" s="4">
        <f t="shared" si="150"/>
        <v>0.15324568614675016</v>
      </c>
      <c r="CM53" s="4">
        <f t="shared" si="150"/>
        <v>0.15324568614675016</v>
      </c>
      <c r="CN53" s="4">
        <f t="shared" si="150"/>
        <v>0.15324568614675016</v>
      </c>
      <c r="CO53" s="4">
        <f t="shared" si="150"/>
        <v>2.3696068995906017</v>
      </c>
      <c r="CP53" s="4">
        <f t="shared" si="150"/>
        <v>2.3696068995906017</v>
      </c>
      <c r="CQ53" s="4">
        <f t="shared" si="150"/>
        <v>1.4052087520873493</v>
      </c>
      <c r="CR53" s="4">
        <f t="shared" si="150"/>
        <v>1.4052087520873493</v>
      </c>
      <c r="CS53" s="4">
        <f t="shared" si="150"/>
        <v>1.3229276166560981</v>
      </c>
      <c r="CT53" s="4">
        <f t="shared" si="150"/>
        <v>1.3229276166560981</v>
      </c>
      <c r="CU53" s="4">
        <f t="shared" si="150"/>
        <v>1.3229276166560981</v>
      </c>
      <c r="CV53" s="4">
        <f t="shared" ref="CV53:EA53" si="151">IF(ISNUMBER(CV47),CV47*3,CU53)</f>
        <v>1.3229276166560981</v>
      </c>
      <c r="CW53" s="4">
        <f t="shared" si="151"/>
        <v>1.3229276166560981</v>
      </c>
      <c r="CX53" s="4">
        <f t="shared" si="151"/>
        <v>7.2460210573531505</v>
      </c>
      <c r="CY53" s="4">
        <f t="shared" si="151"/>
        <v>7.2460210573531505</v>
      </c>
      <c r="CZ53" s="4">
        <f t="shared" si="151"/>
        <v>8.1140564024491511</v>
      </c>
      <c r="DA53" s="4">
        <f t="shared" si="151"/>
        <v>8.1140564024491511</v>
      </c>
      <c r="DB53" s="4">
        <f t="shared" si="151"/>
        <v>8.1140564024491511</v>
      </c>
      <c r="DC53" s="4">
        <f t="shared" si="151"/>
        <v>8.959863685342949</v>
      </c>
      <c r="DD53" s="4">
        <f t="shared" si="151"/>
        <v>8.959863685342949</v>
      </c>
      <c r="DE53" s="4">
        <f t="shared" si="151"/>
        <v>9.4960870842288756</v>
      </c>
      <c r="DF53" s="4">
        <f t="shared" si="151"/>
        <v>9.4960870842288756</v>
      </c>
      <c r="DG53" s="4">
        <f t="shared" si="151"/>
        <v>11.163115972990649</v>
      </c>
      <c r="DH53" s="4">
        <f t="shared" si="151"/>
        <v>11.163115972990649</v>
      </c>
      <c r="DI53" s="4">
        <f t="shared" si="151"/>
        <v>11.163115972990649</v>
      </c>
      <c r="DJ53" s="4">
        <f t="shared" si="151"/>
        <v>11.163115972990649</v>
      </c>
      <c r="DK53" s="4">
        <f t="shared" si="151"/>
        <v>11.163115972990649</v>
      </c>
      <c r="DL53" s="4">
        <f t="shared" si="151"/>
        <v>11.163115972990649</v>
      </c>
      <c r="DM53" s="4">
        <f t="shared" si="151"/>
        <v>16.50285521093565</v>
      </c>
      <c r="DN53" s="4">
        <f t="shared" si="151"/>
        <v>16.50285521093565</v>
      </c>
      <c r="DO53" s="4">
        <f t="shared" si="151"/>
        <v>15.829365443399697</v>
      </c>
      <c r="DP53" s="4">
        <f t="shared" si="151"/>
        <v>15.829365443399697</v>
      </c>
      <c r="DQ53" s="4">
        <f t="shared" si="151"/>
        <v>15.829365443399697</v>
      </c>
      <c r="DR53" s="4">
        <f t="shared" si="151"/>
        <v>15.829365443399697</v>
      </c>
      <c r="DS53" s="4">
        <f t="shared" si="151"/>
        <v>15.829365443399697</v>
      </c>
      <c r="DT53" s="4">
        <f t="shared" si="151"/>
        <v>15.829365443399697</v>
      </c>
      <c r="DU53" s="4">
        <f t="shared" si="151"/>
        <v>15.829365443399697</v>
      </c>
      <c r="DV53" s="4">
        <f t="shared" si="151"/>
        <v>15.829365443399697</v>
      </c>
      <c r="DW53" s="4">
        <f t="shared" si="151"/>
        <v>15.829365443399697</v>
      </c>
      <c r="DX53" s="4">
        <f t="shared" si="151"/>
        <v>15.829365443399697</v>
      </c>
      <c r="DY53" s="4">
        <f t="shared" si="151"/>
        <v>15.829365443399697</v>
      </c>
      <c r="DZ53" s="4">
        <f t="shared" si="151"/>
        <v>3.5451747197262762</v>
      </c>
      <c r="EA53" s="4">
        <f t="shared" si="151"/>
        <v>3.5451747197262762</v>
      </c>
      <c r="EB53" s="4">
        <f t="shared" ref="EB53:FG53" si="152">IF(ISNUMBER(EB47),EB47*3,EA53)</f>
        <v>3.5451747197262762</v>
      </c>
      <c r="EC53" s="4">
        <f t="shared" si="152"/>
        <v>3.5451747197262762</v>
      </c>
      <c r="ED53" s="4">
        <f t="shared" si="152"/>
        <v>3.5451747197262762</v>
      </c>
      <c r="EE53" s="4">
        <f t="shared" si="152"/>
        <v>3.5451747197262762</v>
      </c>
      <c r="EF53" s="4">
        <f t="shared" si="152"/>
        <v>3.5451747197262762</v>
      </c>
      <c r="EG53" s="4">
        <f t="shared" si="152"/>
        <v>3.5451747197262762</v>
      </c>
      <c r="EH53" s="4">
        <f t="shared" si="152"/>
        <v>2.3803372825548763</v>
      </c>
      <c r="EI53" s="4">
        <f t="shared" si="152"/>
        <v>2.3803372825548763</v>
      </c>
      <c r="EJ53" s="4">
        <f t="shared" si="152"/>
        <v>2.3803372825548763</v>
      </c>
      <c r="EK53" s="4">
        <f t="shared" si="152"/>
        <v>2.3803372825548763</v>
      </c>
      <c r="EL53" s="4">
        <f t="shared" si="152"/>
        <v>2.3803372825548763</v>
      </c>
      <c r="EM53" s="4">
        <f t="shared" si="152"/>
        <v>2.3803372825548763</v>
      </c>
      <c r="EN53" s="4">
        <f t="shared" si="152"/>
        <v>2.3803372825548763</v>
      </c>
      <c r="EO53" s="4">
        <f t="shared" si="152"/>
        <v>2.3803372825548763</v>
      </c>
      <c r="EP53" s="4">
        <f t="shared" si="152"/>
        <v>2.3803372825548763</v>
      </c>
      <c r="EQ53" s="4">
        <f t="shared" si="152"/>
        <v>2.3803372825548763</v>
      </c>
      <c r="ER53" s="4">
        <f t="shared" si="152"/>
        <v>2.3803372825548763</v>
      </c>
      <c r="ES53" s="4">
        <f t="shared" si="152"/>
        <v>2.3803372825548763</v>
      </c>
      <c r="ET53" s="4">
        <f t="shared" si="152"/>
        <v>2.3803372825548763</v>
      </c>
      <c r="EU53" s="4">
        <f t="shared" si="152"/>
        <v>2.3803372825548763</v>
      </c>
      <c r="EV53" s="4">
        <f t="shared" si="152"/>
        <v>2.3803372825548763</v>
      </c>
      <c r="EW53" s="4">
        <f t="shared" si="152"/>
        <v>2.3803372825548763</v>
      </c>
      <c r="EX53" s="4">
        <f t="shared" si="152"/>
        <v>2.3803372825548763</v>
      </c>
      <c r="EY53" s="4">
        <f t="shared" si="152"/>
        <v>2.3803372825548763</v>
      </c>
      <c r="EZ53" s="4">
        <f t="shared" si="152"/>
        <v>2.3803372825548763</v>
      </c>
      <c r="FA53" s="4">
        <f t="shared" si="152"/>
        <v>2.3803372825548763</v>
      </c>
      <c r="FB53" s="4">
        <f t="shared" si="152"/>
        <v>2.3803372825548763</v>
      </c>
      <c r="FC53" s="4">
        <f t="shared" si="152"/>
        <v>2.3803372825548763</v>
      </c>
      <c r="FD53" s="4">
        <f t="shared" si="152"/>
        <v>2.3803372825548763</v>
      </c>
      <c r="FE53" s="4">
        <f t="shared" si="152"/>
        <v>2.3803372825548763</v>
      </c>
      <c r="FF53" s="4">
        <f t="shared" si="152"/>
        <v>2.3803372825548763</v>
      </c>
      <c r="FG53" s="4">
        <f t="shared" si="152"/>
        <v>2.3803372825548763</v>
      </c>
      <c r="FH53" s="4">
        <f t="shared" ref="FH53:FS53" si="153">IF(ISNUMBER(FH47),FH47*3,FG53)</f>
        <v>6.2582560446897748</v>
      </c>
      <c r="FI53" s="4">
        <f t="shared" si="153"/>
        <v>6.2582560446897748</v>
      </c>
      <c r="FJ53" s="4">
        <f t="shared" si="153"/>
        <v>6.2582560446897748</v>
      </c>
      <c r="FK53" s="4">
        <f t="shared" si="153"/>
        <v>6.2582560446897748</v>
      </c>
      <c r="FL53" s="4">
        <f t="shared" si="153"/>
        <v>6.2582560446897748</v>
      </c>
      <c r="FM53" s="4">
        <f t="shared" si="153"/>
        <v>6.2582560446897748</v>
      </c>
      <c r="FN53" s="4">
        <f t="shared" si="153"/>
        <v>6.2582560446897748</v>
      </c>
      <c r="FO53" s="4">
        <f t="shared" si="153"/>
        <v>6.2582560446897748</v>
      </c>
      <c r="FP53" s="4">
        <f t="shared" si="153"/>
        <v>6.2582560446897748</v>
      </c>
      <c r="FQ53" s="4">
        <f t="shared" si="153"/>
        <v>6.2582560446897748</v>
      </c>
      <c r="FR53" s="4">
        <f t="shared" si="153"/>
        <v>6.2582560446897748</v>
      </c>
      <c r="FS53" s="4">
        <f t="shared" si="153"/>
        <v>6.2582560446897748</v>
      </c>
    </row>
    <row r="54" spans="1:175" s="4" customFormat="1" x14ac:dyDescent="0.25">
      <c r="A54" s="4" t="s">
        <v>30</v>
      </c>
      <c r="B54" s="12" t="s">
        <v>8</v>
      </c>
      <c r="C54" s="4">
        <f>IF(C48&gt;0,C48*3,0)</f>
        <v>0</v>
      </c>
      <c r="D54" s="4">
        <f t="shared" ref="D54:AI54" si="154">IF(ISNUMBER(D48),D48*3,C54)</f>
        <v>0</v>
      </c>
      <c r="E54" s="4">
        <f t="shared" si="154"/>
        <v>0</v>
      </c>
      <c r="F54" s="4">
        <f t="shared" si="154"/>
        <v>0</v>
      </c>
      <c r="G54" s="4">
        <f t="shared" si="154"/>
        <v>0</v>
      </c>
      <c r="H54" s="4">
        <f t="shared" si="154"/>
        <v>0</v>
      </c>
      <c r="I54" s="4">
        <f t="shared" si="154"/>
        <v>0</v>
      </c>
      <c r="J54" s="4">
        <f t="shared" si="154"/>
        <v>0</v>
      </c>
      <c r="K54" s="4">
        <f t="shared" si="154"/>
        <v>0</v>
      </c>
      <c r="L54" s="4">
        <f t="shared" si="154"/>
        <v>0</v>
      </c>
      <c r="M54" s="4">
        <f t="shared" si="154"/>
        <v>0</v>
      </c>
      <c r="N54" s="4">
        <f t="shared" si="154"/>
        <v>0</v>
      </c>
      <c r="O54" s="4">
        <f t="shared" si="154"/>
        <v>0</v>
      </c>
      <c r="P54" s="4">
        <f t="shared" si="154"/>
        <v>0</v>
      </c>
      <c r="Q54" s="4">
        <f t="shared" si="154"/>
        <v>0</v>
      </c>
      <c r="R54" s="4">
        <f t="shared" si="154"/>
        <v>0</v>
      </c>
      <c r="S54" s="4">
        <f t="shared" si="154"/>
        <v>0</v>
      </c>
      <c r="T54" s="4">
        <f t="shared" si="154"/>
        <v>0</v>
      </c>
      <c r="U54" s="4">
        <f t="shared" si="154"/>
        <v>0</v>
      </c>
      <c r="V54" s="4">
        <f t="shared" si="154"/>
        <v>0</v>
      </c>
      <c r="W54" s="4">
        <f t="shared" si="154"/>
        <v>0</v>
      </c>
      <c r="X54" s="4">
        <f t="shared" si="154"/>
        <v>0</v>
      </c>
      <c r="Y54" s="4">
        <f t="shared" si="154"/>
        <v>0</v>
      </c>
      <c r="Z54" s="4">
        <f t="shared" si="154"/>
        <v>0</v>
      </c>
      <c r="AA54" s="4">
        <f t="shared" si="154"/>
        <v>21.566479594646729</v>
      </c>
      <c r="AB54" s="4">
        <f t="shared" si="154"/>
        <v>21.566479594646729</v>
      </c>
      <c r="AC54" s="4">
        <f t="shared" si="154"/>
        <v>21.566479594646729</v>
      </c>
      <c r="AD54" s="4">
        <f t="shared" si="154"/>
        <v>21.566479594646729</v>
      </c>
      <c r="AE54" s="4">
        <f t="shared" si="154"/>
        <v>19.602650135892173</v>
      </c>
      <c r="AF54" s="4">
        <f t="shared" si="154"/>
        <v>19.602650135892173</v>
      </c>
      <c r="AG54" s="4">
        <f t="shared" si="154"/>
        <v>19.634753265805365</v>
      </c>
      <c r="AH54" s="4">
        <f t="shared" si="154"/>
        <v>19.634753265805365</v>
      </c>
      <c r="AI54" s="4">
        <f t="shared" si="154"/>
        <v>19.787609417027355</v>
      </c>
      <c r="AJ54" s="4">
        <f t="shared" ref="AJ54:BO54" si="155">IF(ISNUMBER(AJ48),AJ48*3,AI54)</f>
        <v>19.787609417027355</v>
      </c>
      <c r="AK54" s="4">
        <f t="shared" si="155"/>
        <v>19.787609417027355</v>
      </c>
      <c r="AL54" s="4">
        <f t="shared" si="155"/>
        <v>19.787609417027355</v>
      </c>
      <c r="AM54" s="4">
        <f t="shared" si="155"/>
        <v>19.787609417027355</v>
      </c>
      <c r="AN54" s="4">
        <f t="shared" si="155"/>
        <v>18.167159597943979</v>
      </c>
      <c r="AO54" s="4">
        <f t="shared" si="155"/>
        <v>18.167159597943979</v>
      </c>
      <c r="AP54" s="4">
        <f t="shared" si="155"/>
        <v>18.458748489464178</v>
      </c>
      <c r="AQ54" s="4">
        <f t="shared" si="155"/>
        <v>18.458748489464178</v>
      </c>
      <c r="AR54" s="4">
        <f t="shared" si="155"/>
        <v>18.458748489464178</v>
      </c>
      <c r="AS54" s="4">
        <f t="shared" si="155"/>
        <v>18.458748489464178</v>
      </c>
      <c r="AT54" s="4">
        <f t="shared" si="155"/>
        <v>17.0552644183329</v>
      </c>
      <c r="AU54" s="4">
        <f t="shared" si="155"/>
        <v>17.0552644183329</v>
      </c>
      <c r="AV54" s="4">
        <f t="shared" si="155"/>
        <v>17.573440443483449</v>
      </c>
      <c r="AW54" s="4">
        <f t="shared" si="155"/>
        <v>17.573440443483449</v>
      </c>
      <c r="AX54" s="4">
        <f t="shared" si="155"/>
        <v>17.573440443483449</v>
      </c>
      <c r="AY54" s="4">
        <f t="shared" si="155"/>
        <v>17.449203345818926</v>
      </c>
      <c r="AZ54" s="4">
        <f t="shared" si="155"/>
        <v>17.449203345818926</v>
      </c>
      <c r="BA54" s="4">
        <f t="shared" si="155"/>
        <v>17.650174407965622</v>
      </c>
      <c r="BB54" s="4">
        <f t="shared" si="155"/>
        <v>17.650174407965622</v>
      </c>
      <c r="BC54" s="4">
        <f t="shared" si="155"/>
        <v>18.137728460069848</v>
      </c>
      <c r="BD54" s="4">
        <f t="shared" si="155"/>
        <v>18.137728460069848</v>
      </c>
      <c r="BE54" s="4">
        <f t="shared" si="155"/>
        <v>18.137728460069848</v>
      </c>
      <c r="BF54" s="4">
        <f t="shared" si="155"/>
        <v>18.137728460069848</v>
      </c>
      <c r="BG54" s="4">
        <f t="shared" si="155"/>
        <v>18.137728460069848</v>
      </c>
      <c r="BH54" s="4">
        <f t="shared" si="155"/>
        <v>16.194398036076898</v>
      </c>
      <c r="BI54" s="4">
        <f t="shared" si="155"/>
        <v>16.194398036076898</v>
      </c>
      <c r="BJ54" s="4">
        <f t="shared" si="155"/>
        <v>13.474348978692301</v>
      </c>
      <c r="BK54" s="4">
        <f t="shared" si="155"/>
        <v>13.474348978692301</v>
      </c>
      <c r="BL54" s="4">
        <f t="shared" si="155"/>
        <v>13.474348978692301</v>
      </c>
      <c r="BM54" s="4">
        <f t="shared" si="155"/>
        <v>14.051825535493425</v>
      </c>
      <c r="BN54" s="4">
        <f t="shared" si="155"/>
        <v>13.345930130590798</v>
      </c>
      <c r="BO54" s="4">
        <f t="shared" si="155"/>
        <v>13.345930130590798</v>
      </c>
      <c r="BP54" s="4">
        <f t="shared" ref="BP54:CU54" si="156">IF(ISNUMBER(BP48),BP48*3,BO54)</f>
        <v>12.934927551296099</v>
      </c>
      <c r="BQ54" s="4">
        <f t="shared" si="156"/>
        <v>12.809253431232525</v>
      </c>
      <c r="BR54" s="4">
        <f t="shared" si="156"/>
        <v>12.809253431232525</v>
      </c>
      <c r="BS54" s="4">
        <f t="shared" si="156"/>
        <v>12.809253431232525</v>
      </c>
      <c r="BT54" s="4">
        <f t="shared" si="156"/>
        <v>12.809253431232525</v>
      </c>
      <c r="BU54" s="4">
        <f t="shared" si="156"/>
        <v>12.809253431232525</v>
      </c>
      <c r="BV54" s="4">
        <f t="shared" si="156"/>
        <v>12.353422751970673</v>
      </c>
      <c r="BW54" s="4">
        <f t="shared" si="156"/>
        <v>12.353422751970673</v>
      </c>
      <c r="BX54" s="4">
        <f t="shared" si="156"/>
        <v>11.463295647125397</v>
      </c>
      <c r="BY54" s="4">
        <f t="shared" si="156"/>
        <v>11.463295647125397</v>
      </c>
      <c r="BZ54" s="4">
        <f t="shared" si="156"/>
        <v>11.463295647125397</v>
      </c>
      <c r="CA54" s="4">
        <f t="shared" si="156"/>
        <v>12.516099845767352</v>
      </c>
      <c r="CB54" s="4">
        <f t="shared" si="156"/>
        <v>12.516099845767352</v>
      </c>
      <c r="CC54" s="4">
        <f t="shared" si="156"/>
        <v>4.8810675942066002</v>
      </c>
      <c r="CD54" s="4">
        <f t="shared" si="156"/>
        <v>4.8810675942066002</v>
      </c>
      <c r="CE54" s="4">
        <f t="shared" si="156"/>
        <v>2.5878894271440007</v>
      </c>
      <c r="CF54" s="4">
        <f t="shared" si="156"/>
        <v>2.5878894271440007</v>
      </c>
      <c r="CG54" s="4">
        <f t="shared" si="156"/>
        <v>2.5878894271440007</v>
      </c>
      <c r="CH54" s="4">
        <f t="shared" si="156"/>
        <v>2.5878894271440007</v>
      </c>
      <c r="CI54" s="4">
        <f t="shared" si="156"/>
        <v>2.5878894271440007</v>
      </c>
      <c r="CJ54" s="4">
        <f t="shared" si="156"/>
        <v>0.54055768948169947</v>
      </c>
      <c r="CK54" s="4">
        <f t="shared" si="156"/>
        <v>0.54055768948169947</v>
      </c>
      <c r="CL54" s="4">
        <f t="shared" si="156"/>
        <v>0.54655058398897394</v>
      </c>
      <c r="CM54" s="4">
        <f t="shared" si="156"/>
        <v>0.54655058398897394</v>
      </c>
      <c r="CN54" s="4">
        <f t="shared" si="156"/>
        <v>0.54655058398897394</v>
      </c>
      <c r="CO54" s="4">
        <f t="shared" si="156"/>
        <v>0.11981891143499945</v>
      </c>
      <c r="CP54" s="4">
        <f t="shared" si="156"/>
        <v>0.11981891143499945</v>
      </c>
      <c r="CQ54" s="4">
        <f t="shared" si="156"/>
        <v>1.2588633339630753</v>
      </c>
      <c r="CR54" s="4">
        <f t="shared" si="156"/>
        <v>1.2588633339630753</v>
      </c>
      <c r="CS54" s="4">
        <f t="shared" si="156"/>
        <v>0.81791639990819798</v>
      </c>
      <c r="CT54" s="4">
        <f t="shared" si="156"/>
        <v>0.81791639990819798</v>
      </c>
      <c r="CU54" s="4">
        <f t="shared" si="156"/>
        <v>0.81791639990819798</v>
      </c>
      <c r="CV54" s="4">
        <f t="shared" ref="CV54:EA54" si="157">IF(ISNUMBER(CV48),CV48*3,CU54)</f>
        <v>0.81791639990819798</v>
      </c>
      <c r="CW54" s="4">
        <f t="shared" si="157"/>
        <v>0.81791639990819798</v>
      </c>
      <c r="CX54" s="4">
        <f t="shared" si="157"/>
        <v>4.3651042765834465</v>
      </c>
      <c r="CY54" s="4">
        <f t="shared" si="157"/>
        <v>4.3651042765834465</v>
      </c>
      <c r="CZ54" s="4">
        <f t="shared" si="157"/>
        <v>4.5716530589625011</v>
      </c>
      <c r="DA54" s="4">
        <f t="shared" si="157"/>
        <v>4.5716530589625011</v>
      </c>
      <c r="DB54" s="4">
        <f t="shared" si="157"/>
        <v>4.5716530589625011</v>
      </c>
      <c r="DC54" s="4">
        <f t="shared" si="157"/>
        <v>6.8118211298558249</v>
      </c>
      <c r="DD54" s="4">
        <f t="shared" si="157"/>
        <v>6.8118211298558249</v>
      </c>
      <c r="DE54" s="4">
        <f t="shared" si="157"/>
        <v>6.1291676940418505</v>
      </c>
      <c r="DF54" s="4">
        <f t="shared" si="157"/>
        <v>6.1291676940418505</v>
      </c>
      <c r="DG54" s="4">
        <f t="shared" si="157"/>
        <v>7.9623023566821001</v>
      </c>
      <c r="DH54" s="4">
        <f t="shared" si="157"/>
        <v>7.9623023566821001</v>
      </c>
      <c r="DI54" s="4">
        <f t="shared" si="157"/>
        <v>7.9623023566821001</v>
      </c>
      <c r="DJ54" s="4">
        <f t="shared" si="157"/>
        <v>7.9623023566821001</v>
      </c>
      <c r="DK54" s="4">
        <f t="shared" si="157"/>
        <v>7.9623023566821001</v>
      </c>
      <c r="DL54" s="4">
        <f t="shared" si="157"/>
        <v>7.9623023566821001</v>
      </c>
      <c r="DM54" s="4">
        <f t="shared" si="157"/>
        <v>10.410286654003876</v>
      </c>
      <c r="DN54" s="4">
        <f t="shared" si="157"/>
        <v>10.410286654003876</v>
      </c>
      <c r="DO54" s="4">
        <f t="shared" si="157"/>
        <v>10.267807661129249</v>
      </c>
      <c r="DP54" s="4">
        <f t="shared" si="157"/>
        <v>10.267807661129249</v>
      </c>
      <c r="DQ54" s="4">
        <f t="shared" si="157"/>
        <v>10.267807661129249</v>
      </c>
      <c r="DR54" s="4">
        <f t="shared" si="157"/>
        <v>10.267807661129249</v>
      </c>
      <c r="DS54" s="4">
        <f t="shared" si="157"/>
        <v>10.267807661129249</v>
      </c>
      <c r="DT54" s="4">
        <f t="shared" si="157"/>
        <v>10.267807661129249</v>
      </c>
      <c r="DU54" s="4">
        <f t="shared" si="157"/>
        <v>10.267807661129249</v>
      </c>
      <c r="DV54" s="4">
        <f t="shared" si="157"/>
        <v>10.267807661129249</v>
      </c>
      <c r="DW54" s="4">
        <f t="shared" si="157"/>
        <v>10.267807661129249</v>
      </c>
      <c r="DX54" s="4">
        <f t="shared" si="157"/>
        <v>10.267807661129249</v>
      </c>
      <c r="DY54" s="4">
        <f t="shared" si="157"/>
        <v>10.267807661129249</v>
      </c>
      <c r="DZ54" s="4">
        <f t="shared" si="157"/>
        <v>9.7623894292513498</v>
      </c>
      <c r="EA54" s="4">
        <f t="shared" si="157"/>
        <v>9.7623894292513498</v>
      </c>
      <c r="EB54" s="4">
        <f t="shared" ref="EB54:FG54" si="158">IF(ISNUMBER(EB48),EB48*3,EA54)</f>
        <v>9.7623894292513498</v>
      </c>
      <c r="EC54" s="4">
        <f t="shared" si="158"/>
        <v>9.7623894292513498</v>
      </c>
      <c r="ED54" s="4">
        <f t="shared" si="158"/>
        <v>9.7623894292513498</v>
      </c>
      <c r="EE54" s="4">
        <f t="shared" si="158"/>
        <v>9.7623894292513498</v>
      </c>
      <c r="EF54" s="4">
        <f t="shared" si="158"/>
        <v>9.7623894292513498</v>
      </c>
      <c r="EG54" s="4">
        <f t="shared" si="158"/>
        <v>9.7623894292513498</v>
      </c>
      <c r="EH54" s="4">
        <f t="shared" si="158"/>
        <v>6.0124456860602988</v>
      </c>
      <c r="EI54" s="4">
        <f t="shared" si="158"/>
        <v>6.0124456860602988</v>
      </c>
      <c r="EJ54" s="4">
        <f t="shared" si="158"/>
        <v>6.0124456860602988</v>
      </c>
      <c r="EK54" s="4">
        <f t="shared" si="158"/>
        <v>6.0124456860602988</v>
      </c>
      <c r="EL54" s="4">
        <f t="shared" si="158"/>
        <v>6.0124456860602988</v>
      </c>
      <c r="EM54" s="4">
        <f t="shared" si="158"/>
        <v>6.0124456860602988</v>
      </c>
      <c r="EN54" s="4">
        <f t="shared" si="158"/>
        <v>6.0124456860602988</v>
      </c>
      <c r="EO54" s="4">
        <f t="shared" si="158"/>
        <v>6.0124456860602988</v>
      </c>
      <c r="EP54" s="4">
        <f t="shared" si="158"/>
        <v>6.0124456860602988</v>
      </c>
      <c r="EQ54" s="4">
        <f t="shared" si="158"/>
        <v>6.0124456860602988</v>
      </c>
      <c r="ER54" s="4">
        <f t="shared" si="158"/>
        <v>6.0124456860602988</v>
      </c>
      <c r="ES54" s="4">
        <f t="shared" si="158"/>
        <v>6.0124456860602988</v>
      </c>
      <c r="ET54" s="4">
        <f t="shared" si="158"/>
        <v>6.0124456860602988</v>
      </c>
      <c r="EU54" s="4">
        <f t="shared" si="158"/>
        <v>6.0124456860602988</v>
      </c>
      <c r="EV54" s="4">
        <f t="shared" si="158"/>
        <v>6.0124456860602988</v>
      </c>
      <c r="EW54" s="4">
        <f t="shared" si="158"/>
        <v>6.0124456860602988</v>
      </c>
      <c r="EX54" s="4">
        <f t="shared" si="158"/>
        <v>6.0124456860602988</v>
      </c>
      <c r="EY54" s="4">
        <f t="shared" si="158"/>
        <v>6.0124456860602988</v>
      </c>
      <c r="EZ54" s="4">
        <f t="shared" si="158"/>
        <v>6.0124456860602988</v>
      </c>
      <c r="FA54" s="4">
        <f t="shared" si="158"/>
        <v>6.0124456860602988</v>
      </c>
      <c r="FB54" s="4">
        <f t="shared" si="158"/>
        <v>6.0124456860602988</v>
      </c>
      <c r="FC54" s="4">
        <f t="shared" si="158"/>
        <v>6.0124456860602988</v>
      </c>
      <c r="FD54" s="4">
        <f t="shared" si="158"/>
        <v>6.0124456860602988</v>
      </c>
      <c r="FE54" s="4">
        <f t="shared" si="158"/>
        <v>6.0124456860602988</v>
      </c>
      <c r="FF54" s="4">
        <f t="shared" si="158"/>
        <v>6.0124456860602988</v>
      </c>
      <c r="FG54" s="4">
        <f t="shared" si="158"/>
        <v>6.0124456860602988</v>
      </c>
      <c r="FH54" s="4">
        <f t="shared" ref="FH54:FS54" si="159">IF(ISNUMBER(FH48),FH48*3,FG54)</f>
        <v>6.9280448401381509</v>
      </c>
      <c r="FI54" s="4">
        <f t="shared" si="159"/>
        <v>6.9280448401381509</v>
      </c>
      <c r="FJ54" s="4">
        <f t="shared" si="159"/>
        <v>6.9280448401381509</v>
      </c>
      <c r="FK54" s="4">
        <f t="shared" si="159"/>
        <v>6.9280448401381509</v>
      </c>
      <c r="FL54" s="4">
        <f t="shared" si="159"/>
        <v>6.9280448401381509</v>
      </c>
      <c r="FM54" s="4">
        <f t="shared" si="159"/>
        <v>6.9280448401381509</v>
      </c>
      <c r="FN54" s="4">
        <f t="shared" si="159"/>
        <v>6.9280448401381509</v>
      </c>
      <c r="FO54" s="4">
        <f t="shared" si="159"/>
        <v>6.9280448401381509</v>
      </c>
      <c r="FP54" s="4">
        <f t="shared" si="159"/>
        <v>6.9280448401381509</v>
      </c>
      <c r="FQ54" s="4">
        <f t="shared" si="159"/>
        <v>6.9280448401381509</v>
      </c>
      <c r="FR54" s="4">
        <f t="shared" si="159"/>
        <v>6.9280448401381509</v>
      </c>
      <c r="FS54" s="4">
        <f t="shared" si="159"/>
        <v>6.9280448401381509</v>
      </c>
    </row>
    <row r="55" spans="1:175" x14ac:dyDescent="0.25">
      <c r="A55" s="4" t="s">
        <v>32</v>
      </c>
      <c r="B55" s="12" t="s">
        <v>8</v>
      </c>
      <c r="C55">
        <f t="shared" ref="C55:AP55" si="160">IF(C$6&lt;=450,C51+(C$6-150)/300*C52,0)</f>
        <v>0</v>
      </c>
      <c r="D55">
        <f t="shared" si="160"/>
        <v>0</v>
      </c>
      <c r="E55">
        <f t="shared" si="160"/>
        <v>0</v>
      </c>
      <c r="F55">
        <f t="shared" si="160"/>
        <v>0</v>
      </c>
      <c r="G55">
        <f t="shared" si="160"/>
        <v>0</v>
      </c>
      <c r="H55">
        <f t="shared" si="160"/>
        <v>0</v>
      </c>
      <c r="I55">
        <f t="shared" si="160"/>
        <v>0</v>
      </c>
      <c r="J55">
        <f t="shared" si="160"/>
        <v>0</v>
      </c>
      <c r="K55">
        <f t="shared" si="160"/>
        <v>0</v>
      </c>
      <c r="L55">
        <f t="shared" si="160"/>
        <v>0</v>
      </c>
      <c r="M55">
        <f t="shared" si="160"/>
        <v>0</v>
      </c>
      <c r="N55">
        <f t="shared" si="160"/>
        <v>0</v>
      </c>
      <c r="O55">
        <f t="shared" si="160"/>
        <v>0</v>
      </c>
      <c r="P55">
        <f t="shared" si="160"/>
        <v>0</v>
      </c>
      <c r="Q55">
        <f t="shared" si="160"/>
        <v>0</v>
      </c>
      <c r="R55">
        <f t="shared" si="160"/>
        <v>0</v>
      </c>
      <c r="S55">
        <f t="shared" si="160"/>
        <v>0</v>
      </c>
      <c r="T55">
        <f t="shared" si="160"/>
        <v>0</v>
      </c>
      <c r="U55">
        <f t="shared" si="160"/>
        <v>0</v>
      </c>
      <c r="V55">
        <f t="shared" si="160"/>
        <v>0</v>
      </c>
      <c r="W55">
        <f t="shared" si="160"/>
        <v>0</v>
      </c>
      <c r="X55">
        <f t="shared" si="160"/>
        <v>0</v>
      </c>
      <c r="Y55">
        <f t="shared" si="160"/>
        <v>0</v>
      </c>
      <c r="Z55">
        <f t="shared" si="160"/>
        <v>0</v>
      </c>
      <c r="AA55">
        <f t="shared" si="160"/>
        <v>23.061055630286774</v>
      </c>
      <c r="AB55">
        <f t="shared" si="160"/>
        <v>23.797350915147007</v>
      </c>
      <c r="AC55">
        <f t="shared" si="160"/>
        <v>24.533646200007233</v>
      </c>
      <c r="AD55">
        <f t="shared" si="160"/>
        <v>25.269941484867466</v>
      </c>
      <c r="AE55">
        <f t="shared" si="160"/>
        <v>22.13062854083897</v>
      </c>
      <c r="AF55">
        <f t="shared" si="160"/>
        <v>22.732053965739645</v>
      </c>
      <c r="AG55">
        <f t="shared" si="160"/>
        <v>29.523817589088068</v>
      </c>
      <c r="AH55">
        <f t="shared" si="160"/>
        <v>30.281566065451429</v>
      </c>
      <c r="AI55">
        <f t="shared" si="160"/>
        <v>3.1447721600468368</v>
      </c>
      <c r="AJ55">
        <f t="shared" si="160"/>
        <v>3.383030713564148</v>
      </c>
      <c r="AK55">
        <f t="shared" si="160"/>
        <v>3.6212892670814592</v>
      </c>
      <c r="AL55">
        <f t="shared" si="160"/>
        <v>3.8595478205987708</v>
      </c>
      <c r="AM55">
        <f t="shared" si="160"/>
        <v>4.0978063741160815</v>
      </c>
      <c r="AN55">
        <f t="shared" si="160"/>
        <v>29.47949155645577</v>
      </c>
      <c r="AO55">
        <f t="shared" si="160"/>
        <v>30.244534338558989</v>
      </c>
      <c r="AP55">
        <f t="shared" si="160"/>
        <v>12.243519013065189</v>
      </c>
      <c r="AQ55">
        <f>IF(AQ$6&lt;=450,AQ51+(AQ$6-150)/300*AQ52,0)</f>
        <v>0</v>
      </c>
      <c r="AR55">
        <f>IF(AR$6&lt;=450,AR51+(AR$6-150)/300*AR52,0)</f>
        <v>0</v>
      </c>
      <c r="AS55">
        <f>IF(AS$6&lt;=450,AS51+(AS$6-150)/300*AS52,0)</f>
        <v>0</v>
      </c>
      <c r="AT55">
        <f>IF(AT$6&lt;=450,AT51+(AT$6-150)/300*AT52,0)</f>
        <v>0</v>
      </c>
      <c r="AU55">
        <f t="shared" ref="AU55:DF55" si="161">IF(AU$6&lt;=450,AU51+(AU$6-150)/300*AU52,0)</f>
        <v>0</v>
      </c>
      <c r="AV55">
        <f t="shared" si="161"/>
        <v>0</v>
      </c>
      <c r="AW55">
        <f t="shared" si="161"/>
        <v>0</v>
      </c>
      <c r="AX55">
        <f t="shared" si="161"/>
        <v>0</v>
      </c>
      <c r="AY55">
        <f t="shared" si="161"/>
        <v>0</v>
      </c>
      <c r="AZ55">
        <f t="shared" si="161"/>
        <v>0</v>
      </c>
      <c r="BA55">
        <f t="shared" si="161"/>
        <v>0</v>
      </c>
      <c r="BB55">
        <f t="shared" si="161"/>
        <v>0</v>
      </c>
      <c r="BC55">
        <f t="shared" si="161"/>
        <v>0</v>
      </c>
      <c r="BD55">
        <f t="shared" si="161"/>
        <v>0</v>
      </c>
      <c r="BE55">
        <f t="shared" si="161"/>
        <v>0</v>
      </c>
      <c r="BF55">
        <f t="shared" si="161"/>
        <v>0</v>
      </c>
      <c r="BG55">
        <f t="shared" si="161"/>
        <v>0</v>
      </c>
      <c r="BH55">
        <f t="shared" si="161"/>
        <v>0</v>
      </c>
      <c r="BI55">
        <f t="shared" si="161"/>
        <v>0</v>
      </c>
      <c r="BJ55">
        <f t="shared" si="161"/>
        <v>0</v>
      </c>
      <c r="BK55">
        <f t="shared" si="161"/>
        <v>0</v>
      </c>
      <c r="BL55">
        <f t="shared" si="161"/>
        <v>0</v>
      </c>
      <c r="BM55">
        <f t="shared" si="161"/>
        <v>0</v>
      </c>
      <c r="BN55">
        <f t="shared" si="161"/>
        <v>0</v>
      </c>
      <c r="BO55">
        <f t="shared" si="161"/>
        <v>0</v>
      </c>
      <c r="BP55">
        <f t="shared" si="161"/>
        <v>0</v>
      </c>
      <c r="BQ55">
        <f t="shared" si="161"/>
        <v>0</v>
      </c>
      <c r="BR55">
        <f t="shared" si="161"/>
        <v>0</v>
      </c>
      <c r="BS55">
        <f t="shared" si="161"/>
        <v>0</v>
      </c>
      <c r="BT55">
        <f t="shared" si="161"/>
        <v>0</v>
      </c>
      <c r="BU55">
        <f t="shared" si="161"/>
        <v>0</v>
      </c>
      <c r="BV55">
        <f t="shared" si="161"/>
        <v>0</v>
      </c>
      <c r="BW55">
        <f t="shared" si="161"/>
        <v>0</v>
      </c>
      <c r="BX55">
        <f t="shared" si="161"/>
        <v>0</v>
      </c>
      <c r="BY55">
        <f t="shared" si="161"/>
        <v>0</v>
      </c>
      <c r="BZ55">
        <f t="shared" si="161"/>
        <v>0</v>
      </c>
      <c r="CA55">
        <f t="shared" si="161"/>
        <v>0</v>
      </c>
      <c r="CB55">
        <f t="shared" si="161"/>
        <v>0</v>
      </c>
      <c r="CC55">
        <f t="shared" si="161"/>
        <v>0</v>
      </c>
      <c r="CD55">
        <f t="shared" si="161"/>
        <v>0</v>
      </c>
      <c r="CE55">
        <f t="shared" si="161"/>
        <v>0</v>
      </c>
      <c r="CF55">
        <f t="shared" si="161"/>
        <v>0</v>
      </c>
      <c r="CG55">
        <f t="shared" si="161"/>
        <v>0</v>
      </c>
      <c r="CH55">
        <f t="shared" si="161"/>
        <v>0</v>
      </c>
      <c r="CI55">
        <f t="shared" si="161"/>
        <v>0</v>
      </c>
      <c r="CJ55">
        <f t="shared" si="161"/>
        <v>0</v>
      </c>
      <c r="CK55">
        <f t="shared" si="161"/>
        <v>0</v>
      </c>
      <c r="CL55">
        <f t="shared" si="161"/>
        <v>0</v>
      </c>
      <c r="CM55">
        <f t="shared" si="161"/>
        <v>0</v>
      </c>
      <c r="CN55">
        <f t="shared" si="161"/>
        <v>0</v>
      </c>
      <c r="CO55">
        <f t="shared" si="161"/>
        <v>0</v>
      </c>
      <c r="CP55">
        <f t="shared" si="161"/>
        <v>0</v>
      </c>
      <c r="CQ55">
        <f t="shared" si="161"/>
        <v>0</v>
      </c>
      <c r="CR55">
        <f t="shared" si="161"/>
        <v>0</v>
      </c>
      <c r="CS55">
        <f t="shared" si="161"/>
        <v>0</v>
      </c>
      <c r="CT55">
        <f t="shared" si="161"/>
        <v>0</v>
      </c>
      <c r="CU55">
        <f t="shared" si="161"/>
        <v>0</v>
      </c>
      <c r="CV55">
        <f t="shared" si="161"/>
        <v>0</v>
      </c>
      <c r="CW55">
        <f t="shared" si="161"/>
        <v>0</v>
      </c>
      <c r="CX55">
        <f t="shared" si="161"/>
        <v>0</v>
      </c>
      <c r="CY55">
        <f t="shared" si="161"/>
        <v>0</v>
      </c>
      <c r="CZ55">
        <f t="shared" si="161"/>
        <v>0</v>
      </c>
      <c r="DA55">
        <f t="shared" si="161"/>
        <v>0</v>
      </c>
      <c r="DB55">
        <f t="shared" si="161"/>
        <v>0</v>
      </c>
      <c r="DC55">
        <f t="shared" si="161"/>
        <v>0</v>
      </c>
      <c r="DD55">
        <f t="shared" si="161"/>
        <v>0</v>
      </c>
      <c r="DE55">
        <f t="shared" si="161"/>
        <v>0</v>
      </c>
      <c r="DF55">
        <f t="shared" si="161"/>
        <v>0</v>
      </c>
      <c r="DG55">
        <f t="shared" ref="DG55:EI55" si="162">IF(DG$6&lt;=450,DG51+(DG$6-150)/300*DG52,0)</f>
        <v>0</v>
      </c>
      <c r="DH55">
        <f t="shared" si="162"/>
        <v>0</v>
      </c>
      <c r="DI55">
        <f t="shared" si="162"/>
        <v>0</v>
      </c>
      <c r="DJ55">
        <f t="shared" si="162"/>
        <v>0</v>
      </c>
      <c r="DK55">
        <f t="shared" si="162"/>
        <v>0</v>
      </c>
      <c r="DL55">
        <f t="shared" si="162"/>
        <v>0</v>
      </c>
      <c r="DM55">
        <f t="shared" si="162"/>
        <v>0</v>
      </c>
      <c r="DN55">
        <f t="shared" si="162"/>
        <v>0</v>
      </c>
      <c r="DO55">
        <f t="shared" si="162"/>
        <v>0</v>
      </c>
      <c r="DP55">
        <f t="shared" si="162"/>
        <v>0</v>
      </c>
      <c r="DQ55">
        <f t="shared" si="162"/>
        <v>0</v>
      </c>
      <c r="DR55">
        <f t="shared" si="162"/>
        <v>0</v>
      </c>
      <c r="DS55">
        <f t="shared" si="162"/>
        <v>0</v>
      </c>
      <c r="DT55">
        <f t="shared" si="162"/>
        <v>0</v>
      </c>
      <c r="DU55">
        <f t="shared" si="162"/>
        <v>0</v>
      </c>
      <c r="DV55">
        <f t="shared" si="162"/>
        <v>0</v>
      </c>
      <c r="DW55">
        <f t="shared" si="162"/>
        <v>0</v>
      </c>
      <c r="DX55">
        <f t="shared" si="162"/>
        <v>0</v>
      </c>
      <c r="DY55">
        <f t="shared" si="162"/>
        <v>0</v>
      </c>
      <c r="DZ55">
        <f t="shared" si="162"/>
        <v>0</v>
      </c>
      <c r="EA55">
        <f t="shared" si="162"/>
        <v>0</v>
      </c>
      <c r="EB55">
        <f t="shared" si="162"/>
        <v>0</v>
      </c>
      <c r="EC55">
        <f t="shared" si="162"/>
        <v>0</v>
      </c>
      <c r="ED55">
        <f t="shared" si="162"/>
        <v>0</v>
      </c>
      <c r="EE55">
        <f t="shared" si="162"/>
        <v>0</v>
      </c>
      <c r="EF55">
        <f t="shared" si="162"/>
        <v>0</v>
      </c>
      <c r="EG55">
        <f t="shared" si="162"/>
        <v>0</v>
      </c>
      <c r="EH55">
        <f t="shared" si="162"/>
        <v>0</v>
      </c>
      <c r="EI55">
        <f t="shared" si="162"/>
        <v>0</v>
      </c>
      <c r="EJ55">
        <f t="shared" ref="EJ55:ES55" si="163">IF(EJ$6&lt;=450,EJ51+(EJ$6-150)/300*EJ52,0)</f>
        <v>0</v>
      </c>
      <c r="EK55">
        <f t="shared" si="163"/>
        <v>0</v>
      </c>
      <c r="EL55">
        <f t="shared" si="163"/>
        <v>0</v>
      </c>
      <c r="EM55">
        <f t="shared" si="163"/>
        <v>0</v>
      </c>
      <c r="EN55">
        <f t="shared" si="163"/>
        <v>0</v>
      </c>
      <c r="EO55">
        <f t="shared" si="163"/>
        <v>0</v>
      </c>
      <c r="EP55">
        <f t="shared" si="163"/>
        <v>0</v>
      </c>
      <c r="EQ55">
        <f t="shared" si="163"/>
        <v>0</v>
      </c>
      <c r="ER55">
        <f t="shared" si="163"/>
        <v>0</v>
      </c>
      <c r="ES55">
        <f t="shared" si="163"/>
        <v>0</v>
      </c>
      <c r="ET55">
        <f t="shared" ref="ET55:FS55" si="164">IF(ET$6&lt;=450,ET51+(ET$6-150)/300*ET52,0)</f>
        <v>0</v>
      </c>
      <c r="EU55">
        <f t="shared" si="164"/>
        <v>0</v>
      </c>
      <c r="EV55">
        <f t="shared" si="164"/>
        <v>0</v>
      </c>
      <c r="EW55">
        <f t="shared" si="164"/>
        <v>0</v>
      </c>
      <c r="EX55">
        <f t="shared" si="164"/>
        <v>0</v>
      </c>
      <c r="EY55">
        <f t="shared" si="164"/>
        <v>0</v>
      </c>
      <c r="EZ55">
        <f t="shared" si="164"/>
        <v>0</v>
      </c>
      <c r="FA55">
        <f t="shared" si="164"/>
        <v>0</v>
      </c>
      <c r="FB55">
        <f t="shared" si="164"/>
        <v>0</v>
      </c>
      <c r="FC55">
        <f t="shared" si="164"/>
        <v>0</v>
      </c>
      <c r="FD55">
        <f t="shared" si="164"/>
        <v>0</v>
      </c>
      <c r="FE55">
        <f t="shared" si="164"/>
        <v>0</v>
      </c>
      <c r="FF55">
        <f t="shared" si="164"/>
        <v>0</v>
      </c>
      <c r="FG55">
        <f t="shared" si="164"/>
        <v>0</v>
      </c>
      <c r="FH55">
        <f t="shared" si="164"/>
        <v>0</v>
      </c>
      <c r="FI55">
        <f t="shared" si="164"/>
        <v>0</v>
      </c>
      <c r="FJ55">
        <f t="shared" si="164"/>
        <v>0</v>
      </c>
      <c r="FK55">
        <f t="shared" si="164"/>
        <v>0</v>
      </c>
      <c r="FL55">
        <f t="shared" si="164"/>
        <v>0</v>
      </c>
      <c r="FM55">
        <f t="shared" si="164"/>
        <v>0</v>
      </c>
      <c r="FN55">
        <f t="shared" si="164"/>
        <v>0</v>
      </c>
      <c r="FO55">
        <f t="shared" si="164"/>
        <v>0</v>
      </c>
      <c r="FP55">
        <f t="shared" si="164"/>
        <v>0</v>
      </c>
      <c r="FQ55">
        <f t="shared" si="164"/>
        <v>0</v>
      </c>
      <c r="FR55">
        <f t="shared" si="164"/>
        <v>0</v>
      </c>
      <c r="FS55">
        <f t="shared" si="164"/>
        <v>0</v>
      </c>
    </row>
    <row r="56" spans="1:175" x14ac:dyDescent="0.25">
      <c r="A56" s="4" t="s">
        <v>33</v>
      </c>
      <c r="B56" s="12" t="s">
        <v>8</v>
      </c>
      <c r="C56">
        <f t="shared" ref="C56:AP56" si="165">IF((AND(C$6&gt;450,C$6&lt;=750)),C51+C53*(C$6-450)/300+C52,0)</f>
        <v>0</v>
      </c>
      <c r="D56">
        <f t="shared" si="165"/>
        <v>0</v>
      </c>
      <c r="E56">
        <f t="shared" si="165"/>
        <v>0</v>
      </c>
      <c r="F56">
        <f t="shared" si="165"/>
        <v>0</v>
      </c>
      <c r="G56">
        <f t="shared" si="165"/>
        <v>0</v>
      </c>
      <c r="H56">
        <f t="shared" si="165"/>
        <v>0</v>
      </c>
      <c r="I56">
        <f t="shared" si="165"/>
        <v>0</v>
      </c>
      <c r="J56">
        <f t="shared" si="165"/>
        <v>0</v>
      </c>
      <c r="K56">
        <f t="shared" si="165"/>
        <v>0</v>
      </c>
      <c r="L56">
        <f t="shared" si="165"/>
        <v>0</v>
      </c>
      <c r="M56">
        <f t="shared" si="165"/>
        <v>0</v>
      </c>
      <c r="N56">
        <f t="shared" si="165"/>
        <v>0</v>
      </c>
      <c r="O56">
        <f t="shared" si="165"/>
        <v>0</v>
      </c>
      <c r="P56">
        <f t="shared" si="165"/>
        <v>0</v>
      </c>
      <c r="Q56">
        <f t="shared" si="165"/>
        <v>0</v>
      </c>
      <c r="R56">
        <f t="shared" si="165"/>
        <v>0</v>
      </c>
      <c r="S56">
        <f t="shared" si="165"/>
        <v>0</v>
      </c>
      <c r="T56">
        <f t="shared" si="165"/>
        <v>0</v>
      </c>
      <c r="U56">
        <f t="shared" si="165"/>
        <v>0</v>
      </c>
      <c r="V56">
        <f t="shared" si="165"/>
        <v>0</v>
      </c>
      <c r="W56">
        <f t="shared" si="165"/>
        <v>0</v>
      </c>
      <c r="X56">
        <f t="shared" si="165"/>
        <v>0</v>
      </c>
      <c r="Y56">
        <f t="shared" si="165"/>
        <v>0</v>
      </c>
      <c r="Z56">
        <f t="shared" si="165"/>
        <v>0</v>
      </c>
      <c r="AA56">
        <f t="shared" si="165"/>
        <v>0</v>
      </c>
      <c r="AB56">
        <f t="shared" si="165"/>
        <v>0</v>
      </c>
      <c r="AC56">
        <f t="shared" si="165"/>
        <v>0</v>
      </c>
      <c r="AD56">
        <f t="shared" si="165"/>
        <v>0</v>
      </c>
      <c r="AE56">
        <f t="shared" si="165"/>
        <v>0</v>
      </c>
      <c r="AF56">
        <f t="shared" si="165"/>
        <v>0</v>
      </c>
      <c r="AG56">
        <f t="shared" si="165"/>
        <v>0</v>
      </c>
      <c r="AH56">
        <f t="shared" si="165"/>
        <v>0</v>
      </c>
      <c r="AI56">
        <f t="shared" si="165"/>
        <v>0</v>
      </c>
      <c r="AJ56">
        <f t="shared" si="165"/>
        <v>0</v>
      </c>
      <c r="AK56">
        <f t="shared" si="165"/>
        <v>0</v>
      </c>
      <c r="AL56">
        <f t="shared" si="165"/>
        <v>0</v>
      </c>
      <c r="AM56">
        <f t="shared" si="165"/>
        <v>0</v>
      </c>
      <c r="AN56">
        <f t="shared" si="165"/>
        <v>0</v>
      </c>
      <c r="AO56">
        <f t="shared" si="165"/>
        <v>0</v>
      </c>
      <c r="AP56">
        <f t="shared" si="165"/>
        <v>0</v>
      </c>
      <c r="AQ56">
        <f>IF((AND(AQ$6&gt;450,AQ$6&lt;=750)),AQ51+AQ53*(AQ$6-450)/300+AQ52,0)</f>
        <v>12.535492308972216</v>
      </c>
      <c r="AR56">
        <f>IF((AND(AR$6&gt;450,AR$6&lt;=750)),AR51+AR53*(AR$6-450)/300+AR52,0)</f>
        <v>12.825660229824491</v>
      </c>
      <c r="AS56">
        <f>IF((AND(AS$6&gt;450,AS$6&lt;=750)),AS51+AS53*(AS$6-450)/300+AS52,0)</f>
        <v>13.115828150676766</v>
      </c>
      <c r="AT56">
        <f>IF((AND(AT$6&gt;450,AT$6&lt;=750)),AT51+AT53*(AT$6-450)/300+AT52,0)</f>
        <v>43.648624517512033</v>
      </c>
      <c r="AU56">
        <f t="shared" ref="AU56:DF56" si="166">IF((AND(AU$6&gt;450,AU$6&lt;=750)),AU51+AU53*(AU$6-450)/300+AU52,0)</f>
        <v>44.086084909222208</v>
      </c>
      <c r="AV56">
        <f t="shared" si="166"/>
        <v>15.01229102454532</v>
      </c>
      <c r="AW56">
        <f t="shared" si="166"/>
        <v>15.412140774807735</v>
      </c>
      <c r="AX56">
        <f t="shared" si="166"/>
        <v>15.811990525070151</v>
      </c>
      <c r="AY56">
        <f t="shared" si="166"/>
        <v>45.993955518331383</v>
      </c>
      <c r="AZ56">
        <f t="shared" si="166"/>
        <v>46.485272356524064</v>
      </c>
      <c r="BA56">
        <f t="shared" si="166"/>
        <v>19.249027851190625</v>
      </c>
      <c r="BB56">
        <f t="shared" si="166"/>
        <v>19.75280857425405</v>
      </c>
      <c r="BC56">
        <f t="shared" si="166"/>
        <v>56.912776869705397</v>
      </c>
      <c r="BD56">
        <f t="shared" si="166"/>
        <v>57.455082752445946</v>
      </c>
      <c r="BE56">
        <f t="shared" si="166"/>
        <v>57.997388635186496</v>
      </c>
      <c r="BF56">
        <f t="shared" si="166"/>
        <v>58.539694517927046</v>
      </c>
      <c r="BG56">
        <f t="shared" si="166"/>
        <v>0</v>
      </c>
      <c r="BH56">
        <f t="shared" si="166"/>
        <v>0</v>
      </c>
      <c r="BI56">
        <f t="shared" si="166"/>
        <v>0</v>
      </c>
      <c r="BJ56">
        <f t="shared" si="166"/>
        <v>0</v>
      </c>
      <c r="BK56">
        <f t="shared" si="166"/>
        <v>0</v>
      </c>
      <c r="BL56">
        <f t="shared" si="166"/>
        <v>0</v>
      </c>
      <c r="BM56">
        <f t="shared" si="166"/>
        <v>0</v>
      </c>
      <c r="BN56">
        <f t="shared" si="166"/>
        <v>0</v>
      </c>
      <c r="BO56">
        <f t="shared" si="166"/>
        <v>0</v>
      </c>
      <c r="BP56">
        <f t="shared" si="166"/>
        <v>0</v>
      </c>
      <c r="BQ56">
        <f t="shared" si="166"/>
        <v>0</v>
      </c>
      <c r="BR56">
        <f t="shared" si="166"/>
        <v>0</v>
      </c>
      <c r="BS56">
        <f t="shared" si="166"/>
        <v>0</v>
      </c>
      <c r="BT56">
        <f t="shared" si="166"/>
        <v>0</v>
      </c>
      <c r="BU56">
        <f t="shared" si="166"/>
        <v>0</v>
      </c>
      <c r="BV56">
        <f t="shared" si="166"/>
        <v>0</v>
      </c>
      <c r="BW56">
        <f t="shared" si="166"/>
        <v>0</v>
      </c>
      <c r="BX56">
        <f t="shared" si="166"/>
        <v>0</v>
      </c>
      <c r="BY56">
        <f t="shared" si="166"/>
        <v>0</v>
      </c>
      <c r="BZ56">
        <f t="shared" si="166"/>
        <v>0</v>
      </c>
      <c r="CA56">
        <f t="shared" si="166"/>
        <v>0</v>
      </c>
      <c r="CB56">
        <f t="shared" si="166"/>
        <v>0</v>
      </c>
      <c r="CC56">
        <f t="shared" si="166"/>
        <v>0</v>
      </c>
      <c r="CD56">
        <f t="shared" si="166"/>
        <v>0</v>
      </c>
      <c r="CE56">
        <f t="shared" si="166"/>
        <v>0</v>
      </c>
      <c r="CF56">
        <f t="shared" si="166"/>
        <v>0</v>
      </c>
      <c r="CG56">
        <f t="shared" si="166"/>
        <v>0</v>
      </c>
      <c r="CH56">
        <f t="shared" si="166"/>
        <v>0</v>
      </c>
      <c r="CI56">
        <f t="shared" si="166"/>
        <v>0</v>
      </c>
      <c r="CJ56">
        <f t="shared" si="166"/>
        <v>0</v>
      </c>
      <c r="CK56">
        <f t="shared" si="166"/>
        <v>0</v>
      </c>
      <c r="CL56">
        <f t="shared" si="166"/>
        <v>0</v>
      </c>
      <c r="CM56">
        <f t="shared" si="166"/>
        <v>0</v>
      </c>
      <c r="CN56">
        <f t="shared" si="166"/>
        <v>0</v>
      </c>
      <c r="CO56">
        <f t="shared" si="166"/>
        <v>0</v>
      </c>
      <c r="CP56">
        <f t="shared" si="166"/>
        <v>0</v>
      </c>
      <c r="CQ56">
        <f t="shared" si="166"/>
        <v>0</v>
      </c>
      <c r="CR56">
        <f t="shared" si="166"/>
        <v>0</v>
      </c>
      <c r="CS56">
        <f t="shared" si="166"/>
        <v>0</v>
      </c>
      <c r="CT56">
        <f t="shared" si="166"/>
        <v>0</v>
      </c>
      <c r="CU56">
        <f t="shared" si="166"/>
        <v>0</v>
      </c>
      <c r="CV56">
        <f t="shared" si="166"/>
        <v>0</v>
      </c>
      <c r="CW56">
        <f t="shared" si="166"/>
        <v>0</v>
      </c>
      <c r="CX56">
        <f t="shared" si="166"/>
        <v>0</v>
      </c>
      <c r="CY56">
        <f t="shared" si="166"/>
        <v>0</v>
      </c>
      <c r="CZ56">
        <f t="shared" si="166"/>
        <v>0</v>
      </c>
      <c r="DA56">
        <f t="shared" si="166"/>
        <v>0</v>
      </c>
      <c r="DB56">
        <f t="shared" si="166"/>
        <v>0</v>
      </c>
      <c r="DC56">
        <f t="shared" si="166"/>
        <v>0</v>
      </c>
      <c r="DD56">
        <f t="shared" si="166"/>
        <v>0</v>
      </c>
      <c r="DE56">
        <f t="shared" si="166"/>
        <v>0</v>
      </c>
      <c r="DF56">
        <f t="shared" si="166"/>
        <v>0</v>
      </c>
      <c r="DG56">
        <f t="shared" ref="DG56:EI56" si="167">IF((AND(DG$6&gt;450,DG$6&lt;=750)),DG51+DG53*(DG$6-450)/300+DG52,0)</f>
        <v>0</v>
      </c>
      <c r="DH56">
        <f t="shared" si="167"/>
        <v>0</v>
      </c>
      <c r="DI56">
        <f t="shared" si="167"/>
        <v>0</v>
      </c>
      <c r="DJ56">
        <f t="shared" si="167"/>
        <v>0</v>
      </c>
      <c r="DK56">
        <f t="shared" si="167"/>
        <v>0</v>
      </c>
      <c r="DL56">
        <f t="shared" si="167"/>
        <v>0</v>
      </c>
      <c r="DM56">
        <f t="shared" si="167"/>
        <v>0</v>
      </c>
      <c r="DN56">
        <f t="shared" si="167"/>
        <v>0</v>
      </c>
      <c r="DO56">
        <f t="shared" si="167"/>
        <v>0</v>
      </c>
      <c r="DP56">
        <f t="shared" si="167"/>
        <v>0</v>
      </c>
      <c r="DQ56">
        <f t="shared" si="167"/>
        <v>0</v>
      </c>
      <c r="DR56">
        <f t="shared" si="167"/>
        <v>0</v>
      </c>
      <c r="DS56">
        <f t="shared" si="167"/>
        <v>0</v>
      </c>
      <c r="DT56">
        <f t="shared" si="167"/>
        <v>0</v>
      </c>
      <c r="DU56">
        <f t="shared" si="167"/>
        <v>0</v>
      </c>
      <c r="DV56">
        <f t="shared" si="167"/>
        <v>0</v>
      </c>
      <c r="DW56">
        <f t="shared" si="167"/>
        <v>0</v>
      </c>
      <c r="DX56">
        <f t="shared" si="167"/>
        <v>0</v>
      </c>
      <c r="DY56">
        <f t="shared" si="167"/>
        <v>0</v>
      </c>
      <c r="DZ56">
        <f t="shared" si="167"/>
        <v>0</v>
      </c>
      <c r="EA56">
        <f t="shared" si="167"/>
        <v>0</v>
      </c>
      <c r="EB56">
        <f t="shared" si="167"/>
        <v>0</v>
      </c>
      <c r="EC56">
        <f t="shared" si="167"/>
        <v>0</v>
      </c>
      <c r="ED56">
        <f t="shared" si="167"/>
        <v>0</v>
      </c>
      <c r="EE56">
        <f t="shared" si="167"/>
        <v>0</v>
      </c>
      <c r="EF56">
        <f t="shared" si="167"/>
        <v>0</v>
      </c>
      <c r="EG56">
        <f t="shared" si="167"/>
        <v>0</v>
      </c>
      <c r="EH56">
        <f t="shared" si="167"/>
        <v>0</v>
      </c>
      <c r="EI56">
        <f t="shared" si="167"/>
        <v>0</v>
      </c>
      <c r="EJ56">
        <f t="shared" ref="EJ56:ES56" si="168">IF((AND(EJ$6&gt;450,EJ$6&lt;=750)),EJ51+EJ53*(EJ$6-450)/300+EJ52,0)</f>
        <v>0</v>
      </c>
      <c r="EK56">
        <f t="shared" si="168"/>
        <v>0</v>
      </c>
      <c r="EL56">
        <f t="shared" si="168"/>
        <v>0</v>
      </c>
      <c r="EM56">
        <f t="shared" si="168"/>
        <v>0</v>
      </c>
      <c r="EN56">
        <f t="shared" si="168"/>
        <v>0</v>
      </c>
      <c r="EO56">
        <f t="shared" si="168"/>
        <v>0</v>
      </c>
      <c r="EP56">
        <f t="shared" si="168"/>
        <v>0</v>
      </c>
      <c r="EQ56">
        <f t="shared" si="168"/>
        <v>0</v>
      </c>
      <c r="ER56">
        <f t="shared" si="168"/>
        <v>0</v>
      </c>
      <c r="ES56">
        <f t="shared" si="168"/>
        <v>0</v>
      </c>
      <c r="ET56">
        <f t="shared" ref="ET56:FS56" si="169">IF((AND(ET$6&gt;450,ET$6&lt;=750)),ET51+ET53*(ET$6-450)/300+ET52,0)</f>
        <v>0</v>
      </c>
      <c r="EU56">
        <f t="shared" si="169"/>
        <v>0</v>
      </c>
      <c r="EV56">
        <f t="shared" si="169"/>
        <v>0</v>
      </c>
      <c r="EW56">
        <f t="shared" si="169"/>
        <v>0</v>
      </c>
      <c r="EX56">
        <f t="shared" si="169"/>
        <v>0</v>
      </c>
      <c r="EY56">
        <f t="shared" si="169"/>
        <v>0</v>
      </c>
      <c r="EZ56">
        <f t="shared" si="169"/>
        <v>0</v>
      </c>
      <c r="FA56">
        <f t="shared" si="169"/>
        <v>0</v>
      </c>
      <c r="FB56">
        <f t="shared" si="169"/>
        <v>0</v>
      </c>
      <c r="FC56">
        <f t="shared" si="169"/>
        <v>0</v>
      </c>
      <c r="FD56">
        <f t="shared" si="169"/>
        <v>0</v>
      </c>
      <c r="FE56">
        <f t="shared" si="169"/>
        <v>0</v>
      </c>
      <c r="FF56">
        <f t="shared" si="169"/>
        <v>0</v>
      </c>
      <c r="FG56">
        <f t="shared" si="169"/>
        <v>0</v>
      </c>
      <c r="FH56">
        <f t="shared" si="169"/>
        <v>0</v>
      </c>
      <c r="FI56">
        <f t="shared" si="169"/>
        <v>0</v>
      </c>
      <c r="FJ56">
        <f t="shared" si="169"/>
        <v>0</v>
      </c>
      <c r="FK56">
        <f t="shared" si="169"/>
        <v>0</v>
      </c>
      <c r="FL56">
        <f t="shared" si="169"/>
        <v>0</v>
      </c>
      <c r="FM56">
        <f t="shared" si="169"/>
        <v>0</v>
      </c>
      <c r="FN56">
        <f t="shared" si="169"/>
        <v>0</v>
      </c>
      <c r="FO56">
        <f t="shared" si="169"/>
        <v>0</v>
      </c>
      <c r="FP56">
        <f t="shared" si="169"/>
        <v>0</v>
      </c>
      <c r="FQ56">
        <f t="shared" si="169"/>
        <v>0</v>
      </c>
      <c r="FR56">
        <f t="shared" si="169"/>
        <v>0</v>
      </c>
      <c r="FS56">
        <f t="shared" si="169"/>
        <v>0</v>
      </c>
    </row>
    <row r="57" spans="1:175" x14ac:dyDescent="0.25">
      <c r="A57" s="4" t="s">
        <v>34</v>
      </c>
      <c r="B57" s="12" t="s">
        <v>8</v>
      </c>
      <c r="C57">
        <f t="shared" ref="C57:AP57" si="170">IF(C$6&gt;750,C51+C54*(C$6-750)/300+C52+C53,0)</f>
        <v>0</v>
      </c>
      <c r="D57">
        <f t="shared" si="170"/>
        <v>0</v>
      </c>
      <c r="E57">
        <f t="shared" si="170"/>
        <v>0</v>
      </c>
      <c r="F57">
        <f t="shared" si="170"/>
        <v>0</v>
      </c>
      <c r="G57">
        <f t="shared" si="170"/>
        <v>0</v>
      </c>
      <c r="H57">
        <f t="shared" si="170"/>
        <v>0</v>
      </c>
      <c r="I57">
        <f t="shared" si="170"/>
        <v>0</v>
      </c>
      <c r="J57">
        <f t="shared" si="170"/>
        <v>0</v>
      </c>
      <c r="K57">
        <f t="shared" si="170"/>
        <v>0</v>
      </c>
      <c r="L57">
        <f t="shared" si="170"/>
        <v>0</v>
      </c>
      <c r="M57">
        <f t="shared" si="170"/>
        <v>0</v>
      </c>
      <c r="N57">
        <f t="shared" si="170"/>
        <v>0</v>
      </c>
      <c r="O57">
        <f t="shared" si="170"/>
        <v>0</v>
      </c>
      <c r="P57">
        <f t="shared" si="170"/>
        <v>0</v>
      </c>
      <c r="Q57">
        <f t="shared" si="170"/>
        <v>0</v>
      </c>
      <c r="R57">
        <f t="shared" si="170"/>
        <v>0</v>
      </c>
      <c r="S57">
        <f t="shared" si="170"/>
        <v>0</v>
      </c>
      <c r="T57">
        <f t="shared" si="170"/>
        <v>0</v>
      </c>
      <c r="U57">
        <f t="shared" si="170"/>
        <v>0</v>
      </c>
      <c r="V57">
        <f t="shared" si="170"/>
        <v>0</v>
      </c>
      <c r="W57">
        <f t="shared" si="170"/>
        <v>0</v>
      </c>
      <c r="X57">
        <f t="shared" si="170"/>
        <v>0</v>
      </c>
      <c r="Y57">
        <f t="shared" si="170"/>
        <v>0</v>
      </c>
      <c r="Z57">
        <f t="shared" si="170"/>
        <v>0</v>
      </c>
      <c r="AA57">
        <f t="shared" si="170"/>
        <v>0</v>
      </c>
      <c r="AB57">
        <f t="shared" si="170"/>
        <v>0</v>
      </c>
      <c r="AC57">
        <f t="shared" si="170"/>
        <v>0</v>
      </c>
      <c r="AD57">
        <f t="shared" si="170"/>
        <v>0</v>
      </c>
      <c r="AE57">
        <f t="shared" si="170"/>
        <v>0</v>
      </c>
      <c r="AF57">
        <f t="shared" si="170"/>
        <v>0</v>
      </c>
      <c r="AG57">
        <f t="shared" si="170"/>
        <v>0</v>
      </c>
      <c r="AH57">
        <f t="shared" si="170"/>
        <v>0</v>
      </c>
      <c r="AI57">
        <f t="shared" si="170"/>
        <v>0</v>
      </c>
      <c r="AJ57">
        <f t="shared" si="170"/>
        <v>0</v>
      </c>
      <c r="AK57">
        <f t="shared" si="170"/>
        <v>0</v>
      </c>
      <c r="AL57">
        <f t="shared" si="170"/>
        <v>0</v>
      </c>
      <c r="AM57">
        <f t="shared" si="170"/>
        <v>0</v>
      </c>
      <c r="AN57">
        <f t="shared" si="170"/>
        <v>0</v>
      </c>
      <c r="AO57">
        <f t="shared" si="170"/>
        <v>0</v>
      </c>
      <c r="AP57">
        <f t="shared" si="170"/>
        <v>0</v>
      </c>
      <c r="AQ57">
        <f>IF(AQ$6&gt;750,AQ51+AQ54*(AQ$6-750)/300+AQ52+AQ53,0)</f>
        <v>0</v>
      </c>
      <c r="AR57">
        <f>IF(AR$6&gt;750,AR51+AR54*(AR$6-750)/300+AR52+AR53,0)</f>
        <v>0</v>
      </c>
      <c r="AS57">
        <f>IF(AS$6&gt;750,AS51+AS54*(AS$6-750)/300+AS52+AS53,0)</f>
        <v>0</v>
      </c>
      <c r="AT57">
        <f>IF(AT$6&gt;750,AT51+AT54*(AT$6-750)/300+AT52+AT53,0)</f>
        <v>0</v>
      </c>
      <c r="AU57">
        <f t="shared" ref="AU57:DF57" si="171">IF(AU$6&gt;750,AU51+AU54*(AU$6-750)/300+AU52+AU53,0)</f>
        <v>0</v>
      </c>
      <c r="AV57">
        <f t="shared" si="171"/>
        <v>0</v>
      </c>
      <c r="AW57">
        <f t="shared" si="171"/>
        <v>0</v>
      </c>
      <c r="AX57">
        <f t="shared" si="171"/>
        <v>0</v>
      </c>
      <c r="AY57">
        <f t="shared" si="171"/>
        <v>0</v>
      </c>
      <c r="AZ57">
        <f t="shared" si="171"/>
        <v>0</v>
      </c>
      <c r="BA57">
        <f t="shared" si="171"/>
        <v>0</v>
      </c>
      <c r="BB57">
        <f t="shared" si="171"/>
        <v>0</v>
      </c>
      <c r="BC57">
        <f t="shared" si="171"/>
        <v>0</v>
      </c>
      <c r="BD57">
        <f t="shared" si="171"/>
        <v>0</v>
      </c>
      <c r="BE57">
        <f t="shared" si="171"/>
        <v>0</v>
      </c>
      <c r="BF57">
        <f t="shared" si="171"/>
        <v>0</v>
      </c>
      <c r="BG57">
        <f t="shared" si="171"/>
        <v>59.41543840796632</v>
      </c>
      <c r="BH57">
        <f t="shared" si="171"/>
        <v>51.724727827882589</v>
      </c>
      <c r="BI57">
        <f t="shared" si="171"/>
        <v>52.804354363621044</v>
      </c>
      <c r="BJ57">
        <f t="shared" si="171"/>
        <v>32.536614965892625</v>
      </c>
      <c r="BK57">
        <f t="shared" si="171"/>
        <v>33.434904897805438</v>
      </c>
      <c r="BL57">
        <f t="shared" si="171"/>
        <v>34.333194829718266</v>
      </c>
      <c r="BM57">
        <f t="shared" si="171"/>
        <v>35.489375985241814</v>
      </c>
      <c r="BN57">
        <f t="shared" si="171"/>
        <v>49.493818029878099</v>
      </c>
      <c r="BO57">
        <f t="shared" si="171"/>
        <v>49.938682367564461</v>
      </c>
      <c r="BP57">
        <f t="shared" si="171"/>
        <v>15.242392983057135</v>
      </c>
      <c r="BQ57">
        <f t="shared" si="171"/>
        <v>34.329972899079536</v>
      </c>
      <c r="BR57">
        <f t="shared" si="171"/>
        <v>34.756948013453957</v>
      </c>
      <c r="BS57">
        <f t="shared" si="171"/>
        <v>35.183923127828372</v>
      </c>
      <c r="BT57">
        <f t="shared" si="171"/>
        <v>35.397410685015579</v>
      </c>
      <c r="BU57">
        <f t="shared" si="171"/>
        <v>35.610898242202794</v>
      </c>
      <c r="BV57">
        <f t="shared" si="171"/>
        <v>57.014264726359713</v>
      </c>
      <c r="BW57">
        <f t="shared" si="171"/>
        <v>57.220155105559215</v>
      </c>
      <c r="BX57">
        <f t="shared" si="171"/>
        <v>14.820762133296034</v>
      </c>
      <c r="BY57">
        <f t="shared" si="171"/>
        <v>15.011817060748124</v>
      </c>
      <c r="BZ57">
        <f t="shared" si="171"/>
        <v>15.202871988200215</v>
      </c>
      <c r="CA57">
        <f t="shared" si="171"/>
        <v>40.066067568550302</v>
      </c>
      <c r="CB57">
        <f t="shared" si="171"/>
        <v>40.274669232646424</v>
      </c>
      <c r="CC57">
        <f t="shared" si="171"/>
        <v>7.9534303280049272</v>
      </c>
      <c r="CD57">
        <f t="shared" si="171"/>
        <v>8.0347814545750378</v>
      </c>
      <c r="CE57">
        <f t="shared" si="171"/>
        <v>22.463526651897396</v>
      </c>
      <c r="CF57">
        <f t="shared" si="171"/>
        <v>22.506658142349799</v>
      </c>
      <c r="CG57">
        <f t="shared" si="171"/>
        <v>22.549789632802199</v>
      </c>
      <c r="CH57">
        <f t="shared" si="171"/>
        <v>22.592921123254598</v>
      </c>
      <c r="CI57">
        <f t="shared" si="171"/>
        <v>22.636052613707001</v>
      </c>
      <c r="CJ57">
        <f t="shared" si="171"/>
        <v>14.785185221670913</v>
      </c>
      <c r="CK57">
        <f t="shared" si="171"/>
        <v>14.794194516495608</v>
      </c>
      <c r="CL57">
        <f t="shared" si="171"/>
        <v>2.6961614701030561</v>
      </c>
      <c r="CM57">
        <f t="shared" si="171"/>
        <v>2.7052706465028722</v>
      </c>
      <c r="CN57">
        <f t="shared" si="171"/>
        <v>2.7052706465028722</v>
      </c>
      <c r="CO57">
        <f t="shared" si="171"/>
        <v>38.594380452523318</v>
      </c>
      <c r="CP57">
        <f t="shared" si="171"/>
        <v>38.594380452523318</v>
      </c>
      <c r="CQ57">
        <f t="shared" si="171"/>
        <v>0.37169810625974975</v>
      </c>
      <c r="CR57">
        <f t="shared" si="171"/>
        <v>0.37169810625974975</v>
      </c>
      <c r="CS57">
        <f t="shared" si="171"/>
        <v>21.115158700324645</v>
      </c>
      <c r="CT57">
        <f t="shared" si="171"/>
        <v>21.115158700324645</v>
      </c>
      <c r="CU57">
        <f t="shared" si="171"/>
        <v>21.115158700324645</v>
      </c>
      <c r="CV57">
        <f t="shared" si="171"/>
        <v>21.115158700324645</v>
      </c>
      <c r="CW57">
        <f t="shared" si="171"/>
        <v>21.115158700324645</v>
      </c>
      <c r="CX57">
        <f t="shared" si="171"/>
        <v>67.306345328074414</v>
      </c>
      <c r="CY57">
        <f t="shared" si="171"/>
        <v>67.306345328074414</v>
      </c>
      <c r="CZ57">
        <f t="shared" si="171"/>
        <v>39.675468494667456</v>
      </c>
      <c r="DA57">
        <f t="shared" si="171"/>
        <v>39.675468494667456</v>
      </c>
      <c r="DB57">
        <f t="shared" si="171"/>
        <v>39.675468494667456</v>
      </c>
      <c r="DC57">
        <f t="shared" si="171"/>
        <v>67.39100447327948</v>
      </c>
      <c r="DD57">
        <f t="shared" si="171"/>
        <v>67.39100447327948</v>
      </c>
      <c r="DE57">
        <f t="shared" si="171"/>
        <v>46.373231101320343</v>
      </c>
      <c r="DF57">
        <f t="shared" si="171"/>
        <v>46.373231101320343</v>
      </c>
      <c r="DG57">
        <f t="shared" ref="DG57:EI57" si="172">IF(DG$6&gt;750,DG51+DG54*(DG$6-750)/300+DG52+DG53,0)</f>
        <v>65.963586466671515</v>
      </c>
      <c r="DH57">
        <f t="shared" si="172"/>
        <v>65.963586466671515</v>
      </c>
      <c r="DI57">
        <f t="shared" si="172"/>
        <v>65.963586466671515</v>
      </c>
      <c r="DJ57">
        <f t="shared" si="172"/>
        <v>65.963586466671515</v>
      </c>
      <c r="DK57">
        <f t="shared" si="172"/>
        <v>65.963586466671515</v>
      </c>
      <c r="DL57">
        <f t="shared" si="172"/>
        <v>65.963586466671515</v>
      </c>
      <c r="DM57">
        <f t="shared" si="172"/>
        <v>86.773567458994421</v>
      </c>
      <c r="DN57">
        <f t="shared" si="172"/>
        <v>86.773567458994421</v>
      </c>
      <c r="DO57">
        <f t="shared" si="172"/>
        <v>72.194109240335337</v>
      </c>
      <c r="DP57">
        <f t="shared" si="172"/>
        <v>72.194109240335337</v>
      </c>
      <c r="DQ57">
        <f t="shared" si="172"/>
        <v>72.194109240335337</v>
      </c>
      <c r="DR57">
        <f t="shared" si="172"/>
        <v>72.194109240335337</v>
      </c>
      <c r="DS57">
        <f t="shared" si="172"/>
        <v>72.194109240335337</v>
      </c>
      <c r="DT57">
        <f t="shared" si="172"/>
        <v>72.194109240335337</v>
      </c>
      <c r="DU57">
        <f t="shared" si="172"/>
        <v>72.194109240335337</v>
      </c>
      <c r="DV57">
        <f t="shared" si="172"/>
        <v>72.194109240335337</v>
      </c>
      <c r="DW57">
        <f t="shared" si="172"/>
        <v>72.194109240335337</v>
      </c>
      <c r="DX57">
        <f t="shared" si="172"/>
        <v>72.194109240335337</v>
      </c>
      <c r="DY57">
        <f t="shared" si="172"/>
        <v>72.194109240335337</v>
      </c>
      <c r="DZ57">
        <f t="shared" si="172"/>
        <v>29.600880857513328</v>
      </c>
      <c r="EA57">
        <f t="shared" si="172"/>
        <v>29.600880857513328</v>
      </c>
      <c r="EB57">
        <f t="shared" si="172"/>
        <v>29.600880857513328</v>
      </c>
      <c r="EC57">
        <f t="shared" si="172"/>
        <v>29.600880857513328</v>
      </c>
      <c r="ED57">
        <f t="shared" si="172"/>
        <v>29.600880857513328</v>
      </c>
      <c r="EE57">
        <f t="shared" si="172"/>
        <v>29.600880857513328</v>
      </c>
      <c r="EF57">
        <f t="shared" si="172"/>
        <v>29.600880857513328</v>
      </c>
      <c r="EG57">
        <f t="shared" si="172"/>
        <v>29.600880857513328</v>
      </c>
      <c r="EH57">
        <f t="shared" si="172"/>
        <v>12.4885750476483</v>
      </c>
      <c r="EI57">
        <f t="shared" si="172"/>
        <v>12.4885750476483</v>
      </c>
      <c r="EJ57">
        <f t="shared" ref="EJ57:ES57" si="173">IF(EJ$6&gt;750,EJ51+EJ54*(EJ$6-750)/300+EJ52+EJ53,0)</f>
        <v>12.4885750476483</v>
      </c>
      <c r="EK57">
        <f t="shared" si="173"/>
        <v>12.4885750476483</v>
      </c>
      <c r="EL57">
        <f t="shared" si="173"/>
        <v>12.4885750476483</v>
      </c>
      <c r="EM57">
        <f t="shared" si="173"/>
        <v>12.4885750476483</v>
      </c>
      <c r="EN57">
        <f t="shared" si="173"/>
        <v>12.4885750476483</v>
      </c>
      <c r="EO57">
        <f t="shared" si="173"/>
        <v>12.4885750476483</v>
      </c>
      <c r="EP57">
        <f t="shared" si="173"/>
        <v>12.4885750476483</v>
      </c>
      <c r="EQ57">
        <f t="shared" si="173"/>
        <v>12.4885750476483</v>
      </c>
      <c r="ER57">
        <f t="shared" si="173"/>
        <v>12.4885750476483</v>
      </c>
      <c r="ES57">
        <f t="shared" si="173"/>
        <v>12.4885750476483</v>
      </c>
      <c r="ET57">
        <f t="shared" ref="ET57:FS57" si="174">IF(ET$6&gt;750,ET51+ET54*(ET$6-750)/300+ET52+ET53,0)</f>
        <v>12.4885750476483</v>
      </c>
      <c r="EU57">
        <f t="shared" si="174"/>
        <v>12.4885750476483</v>
      </c>
      <c r="EV57">
        <f t="shared" si="174"/>
        <v>12.4885750476483</v>
      </c>
      <c r="EW57">
        <f t="shared" si="174"/>
        <v>12.4885750476483</v>
      </c>
      <c r="EX57">
        <f t="shared" si="174"/>
        <v>12.4885750476483</v>
      </c>
      <c r="EY57">
        <f t="shared" si="174"/>
        <v>12.4885750476483</v>
      </c>
      <c r="EZ57">
        <f t="shared" si="174"/>
        <v>12.4885750476483</v>
      </c>
      <c r="FA57">
        <f t="shared" si="174"/>
        <v>12.4885750476483</v>
      </c>
      <c r="FB57">
        <f t="shared" si="174"/>
        <v>12.4885750476483</v>
      </c>
      <c r="FC57">
        <f t="shared" si="174"/>
        <v>12.4885750476483</v>
      </c>
      <c r="FD57">
        <f t="shared" si="174"/>
        <v>12.4885750476483</v>
      </c>
      <c r="FE57">
        <f t="shared" si="174"/>
        <v>12.4885750476483</v>
      </c>
      <c r="FF57">
        <f t="shared" si="174"/>
        <v>12.4885750476483</v>
      </c>
      <c r="FG57">
        <f t="shared" si="174"/>
        <v>12.4885750476483</v>
      </c>
      <c r="FH57">
        <f t="shared" si="174"/>
        <v>19.44048757253104</v>
      </c>
      <c r="FI57">
        <f t="shared" si="174"/>
        <v>19.44048757253104</v>
      </c>
      <c r="FJ57">
        <f t="shared" si="174"/>
        <v>19.44048757253104</v>
      </c>
      <c r="FK57">
        <f t="shared" si="174"/>
        <v>19.44048757253104</v>
      </c>
      <c r="FL57">
        <f t="shared" si="174"/>
        <v>19.44048757253104</v>
      </c>
      <c r="FM57">
        <f t="shared" si="174"/>
        <v>19.44048757253104</v>
      </c>
      <c r="FN57">
        <f t="shared" si="174"/>
        <v>19.44048757253104</v>
      </c>
      <c r="FO57">
        <f t="shared" si="174"/>
        <v>19.44048757253104</v>
      </c>
      <c r="FP57">
        <f t="shared" si="174"/>
        <v>19.44048757253104</v>
      </c>
      <c r="FQ57">
        <f t="shared" si="174"/>
        <v>19.44048757253104</v>
      </c>
      <c r="FR57">
        <f t="shared" si="174"/>
        <v>19.44048757253104</v>
      </c>
      <c r="FS57">
        <f t="shared" si="174"/>
        <v>19.44048757253104</v>
      </c>
    </row>
    <row r="58" spans="1:175" s="4" customFormat="1" x14ac:dyDescent="0.25">
      <c r="A58" s="4" t="s">
        <v>31</v>
      </c>
      <c r="B58" s="12" t="s">
        <v>8</v>
      </c>
      <c r="C58" s="4">
        <f t="shared" ref="C58:BN58" si="175">SUM(C55:C57)</f>
        <v>0</v>
      </c>
      <c r="D58" s="4">
        <f t="shared" si="175"/>
        <v>0</v>
      </c>
      <c r="E58" s="4">
        <f t="shared" si="175"/>
        <v>0</v>
      </c>
      <c r="F58" s="4">
        <f t="shared" si="175"/>
        <v>0</v>
      </c>
      <c r="G58" s="4">
        <f t="shared" si="175"/>
        <v>0</v>
      </c>
      <c r="H58" s="4">
        <f t="shared" si="175"/>
        <v>0</v>
      </c>
      <c r="I58" s="4">
        <f t="shared" si="175"/>
        <v>0</v>
      </c>
      <c r="J58" s="4">
        <f t="shared" si="175"/>
        <v>0</v>
      </c>
      <c r="K58" s="4">
        <f t="shared" si="175"/>
        <v>0</v>
      </c>
      <c r="L58" s="4">
        <f t="shared" si="175"/>
        <v>0</v>
      </c>
      <c r="M58" s="4">
        <f t="shared" si="175"/>
        <v>0</v>
      </c>
      <c r="N58" s="4">
        <f t="shared" si="175"/>
        <v>0</v>
      </c>
      <c r="O58" s="4">
        <f t="shared" si="175"/>
        <v>0</v>
      </c>
      <c r="P58" s="4">
        <f t="shared" si="175"/>
        <v>0</v>
      </c>
      <c r="Q58" s="4">
        <f t="shared" si="175"/>
        <v>0</v>
      </c>
      <c r="R58" s="4">
        <f t="shared" si="175"/>
        <v>0</v>
      </c>
      <c r="S58" s="4">
        <f t="shared" si="175"/>
        <v>0</v>
      </c>
      <c r="T58" s="4">
        <f t="shared" si="175"/>
        <v>0</v>
      </c>
      <c r="U58" s="4">
        <f t="shared" si="175"/>
        <v>0</v>
      </c>
      <c r="V58" s="4">
        <f t="shared" si="175"/>
        <v>0</v>
      </c>
      <c r="W58" s="4">
        <f t="shared" si="175"/>
        <v>0</v>
      </c>
      <c r="X58" s="4">
        <f t="shared" si="175"/>
        <v>0</v>
      </c>
      <c r="Y58" s="4">
        <f t="shared" si="175"/>
        <v>0</v>
      </c>
      <c r="Z58" s="4">
        <f t="shared" si="175"/>
        <v>0</v>
      </c>
      <c r="AA58" s="4">
        <f t="shared" si="175"/>
        <v>23.061055630286774</v>
      </c>
      <c r="AB58" s="4">
        <f t="shared" si="175"/>
        <v>23.797350915147007</v>
      </c>
      <c r="AC58" s="4">
        <f t="shared" si="175"/>
        <v>24.533646200007233</v>
      </c>
      <c r="AD58" s="4">
        <f t="shared" si="175"/>
        <v>25.269941484867466</v>
      </c>
      <c r="AE58" s="4">
        <f t="shared" si="175"/>
        <v>22.13062854083897</v>
      </c>
      <c r="AF58" s="4">
        <f t="shared" si="175"/>
        <v>22.732053965739645</v>
      </c>
      <c r="AG58" s="4">
        <f t="shared" si="175"/>
        <v>29.523817589088068</v>
      </c>
      <c r="AH58" s="4">
        <f t="shared" si="175"/>
        <v>30.281566065451429</v>
      </c>
      <c r="AI58" s="4">
        <f t="shared" si="175"/>
        <v>3.1447721600468368</v>
      </c>
      <c r="AJ58" s="4">
        <f t="shared" si="175"/>
        <v>3.383030713564148</v>
      </c>
      <c r="AK58" s="4">
        <f t="shared" si="175"/>
        <v>3.6212892670814592</v>
      </c>
      <c r="AL58" s="4">
        <f t="shared" si="175"/>
        <v>3.8595478205987708</v>
      </c>
      <c r="AM58" s="4">
        <f t="shared" si="175"/>
        <v>4.0978063741160815</v>
      </c>
      <c r="AN58" s="4">
        <f t="shared" si="175"/>
        <v>29.47949155645577</v>
      </c>
      <c r="AO58" s="4">
        <f t="shared" si="175"/>
        <v>30.244534338558989</v>
      </c>
      <c r="AP58" s="4">
        <f t="shared" si="175"/>
        <v>12.243519013065189</v>
      </c>
      <c r="AQ58" s="4">
        <f t="shared" si="175"/>
        <v>12.535492308972216</v>
      </c>
      <c r="AR58" s="4">
        <f t="shared" si="175"/>
        <v>12.825660229824491</v>
      </c>
      <c r="AS58" s="4">
        <f t="shared" si="175"/>
        <v>13.115828150676766</v>
      </c>
      <c r="AT58" s="4">
        <f t="shared" si="175"/>
        <v>43.648624517512033</v>
      </c>
      <c r="AU58" s="4">
        <f t="shared" si="175"/>
        <v>44.086084909222208</v>
      </c>
      <c r="AV58" s="4">
        <f t="shared" si="175"/>
        <v>15.01229102454532</v>
      </c>
      <c r="AW58" s="4">
        <f t="shared" si="175"/>
        <v>15.412140774807735</v>
      </c>
      <c r="AX58" s="4">
        <f t="shared" si="175"/>
        <v>15.811990525070151</v>
      </c>
      <c r="AY58" s="4">
        <f t="shared" si="175"/>
        <v>45.993955518331383</v>
      </c>
      <c r="AZ58" s="4">
        <f t="shared" si="175"/>
        <v>46.485272356524064</v>
      </c>
      <c r="BA58" s="4">
        <f t="shared" si="175"/>
        <v>19.249027851190625</v>
      </c>
      <c r="BB58" s="4">
        <f t="shared" si="175"/>
        <v>19.75280857425405</v>
      </c>
      <c r="BC58" s="4">
        <f t="shared" si="175"/>
        <v>56.912776869705397</v>
      </c>
      <c r="BD58" s="4">
        <f t="shared" si="175"/>
        <v>57.455082752445946</v>
      </c>
      <c r="BE58" s="4">
        <f t="shared" si="175"/>
        <v>57.997388635186496</v>
      </c>
      <c r="BF58" s="4">
        <f t="shared" si="175"/>
        <v>58.539694517927046</v>
      </c>
      <c r="BG58" s="4">
        <f t="shared" si="175"/>
        <v>59.41543840796632</v>
      </c>
      <c r="BH58" s="4">
        <f t="shared" si="175"/>
        <v>51.724727827882589</v>
      </c>
      <c r="BI58" s="4">
        <f t="shared" si="175"/>
        <v>52.804354363621044</v>
      </c>
      <c r="BJ58" s="4">
        <f t="shared" si="175"/>
        <v>32.536614965892625</v>
      </c>
      <c r="BK58" s="4">
        <f t="shared" si="175"/>
        <v>33.434904897805438</v>
      </c>
      <c r="BL58" s="4">
        <f t="shared" si="175"/>
        <v>34.333194829718266</v>
      </c>
      <c r="BM58" s="4">
        <f t="shared" si="175"/>
        <v>35.489375985241814</v>
      </c>
      <c r="BN58" s="4">
        <f t="shared" si="175"/>
        <v>49.493818029878099</v>
      </c>
      <c r="BO58" s="4">
        <f t="shared" ref="BO58:DZ58" si="176">SUM(BO55:BO57)</f>
        <v>49.938682367564461</v>
      </c>
      <c r="BP58" s="4">
        <f t="shared" si="176"/>
        <v>15.242392983057135</v>
      </c>
      <c r="BQ58" s="4">
        <f t="shared" si="176"/>
        <v>34.329972899079536</v>
      </c>
      <c r="BR58" s="4">
        <f t="shared" si="176"/>
        <v>34.756948013453957</v>
      </c>
      <c r="BS58" s="4">
        <f t="shared" si="176"/>
        <v>35.183923127828372</v>
      </c>
      <c r="BT58" s="4">
        <f t="shared" si="176"/>
        <v>35.397410685015579</v>
      </c>
      <c r="BU58" s="4">
        <f t="shared" si="176"/>
        <v>35.610898242202794</v>
      </c>
      <c r="BV58" s="4">
        <f t="shared" si="176"/>
        <v>57.014264726359713</v>
      </c>
      <c r="BW58" s="4">
        <f t="shared" si="176"/>
        <v>57.220155105559215</v>
      </c>
      <c r="BX58" s="4">
        <f t="shared" si="176"/>
        <v>14.820762133296034</v>
      </c>
      <c r="BY58" s="4">
        <f t="shared" si="176"/>
        <v>15.011817060748124</v>
      </c>
      <c r="BZ58" s="4">
        <f t="shared" si="176"/>
        <v>15.202871988200215</v>
      </c>
      <c r="CA58" s="4">
        <f t="shared" si="176"/>
        <v>40.066067568550302</v>
      </c>
      <c r="CB58" s="4">
        <f t="shared" si="176"/>
        <v>40.274669232646424</v>
      </c>
      <c r="CC58" s="4">
        <f t="shared" si="176"/>
        <v>7.9534303280049272</v>
      </c>
      <c r="CD58" s="4">
        <f t="shared" si="176"/>
        <v>8.0347814545750378</v>
      </c>
      <c r="CE58" s="4">
        <f t="shared" si="176"/>
        <v>22.463526651897396</v>
      </c>
      <c r="CF58" s="4">
        <f t="shared" si="176"/>
        <v>22.506658142349799</v>
      </c>
      <c r="CG58" s="4">
        <f t="shared" si="176"/>
        <v>22.549789632802199</v>
      </c>
      <c r="CH58" s="4">
        <f t="shared" si="176"/>
        <v>22.592921123254598</v>
      </c>
      <c r="CI58" s="4">
        <f t="shared" si="176"/>
        <v>22.636052613707001</v>
      </c>
      <c r="CJ58" s="4">
        <f t="shared" si="176"/>
        <v>14.785185221670913</v>
      </c>
      <c r="CK58" s="4">
        <f t="shared" si="176"/>
        <v>14.794194516495608</v>
      </c>
      <c r="CL58" s="4">
        <f t="shared" si="176"/>
        <v>2.6961614701030561</v>
      </c>
      <c r="CM58" s="4">
        <f t="shared" si="176"/>
        <v>2.7052706465028722</v>
      </c>
      <c r="CN58" s="4">
        <f t="shared" si="176"/>
        <v>2.7052706465028722</v>
      </c>
      <c r="CO58" s="4">
        <f t="shared" si="176"/>
        <v>38.594380452523318</v>
      </c>
      <c r="CP58" s="4">
        <f t="shared" si="176"/>
        <v>38.594380452523318</v>
      </c>
      <c r="CQ58" s="4">
        <f t="shared" si="176"/>
        <v>0.37169810625974975</v>
      </c>
      <c r="CR58" s="4">
        <f t="shared" si="176"/>
        <v>0.37169810625974975</v>
      </c>
      <c r="CS58" s="4">
        <f t="shared" si="176"/>
        <v>21.115158700324645</v>
      </c>
      <c r="CT58" s="4">
        <f t="shared" si="176"/>
        <v>21.115158700324645</v>
      </c>
      <c r="CU58" s="4">
        <f t="shared" si="176"/>
        <v>21.115158700324645</v>
      </c>
      <c r="CV58" s="4">
        <f t="shared" si="176"/>
        <v>21.115158700324645</v>
      </c>
      <c r="CW58" s="4">
        <f t="shared" si="176"/>
        <v>21.115158700324645</v>
      </c>
      <c r="CX58" s="4">
        <f t="shared" si="176"/>
        <v>67.306345328074414</v>
      </c>
      <c r="CY58" s="4">
        <f t="shared" si="176"/>
        <v>67.306345328074414</v>
      </c>
      <c r="CZ58" s="4">
        <f t="shared" si="176"/>
        <v>39.675468494667456</v>
      </c>
      <c r="DA58" s="4">
        <f t="shared" si="176"/>
        <v>39.675468494667456</v>
      </c>
      <c r="DB58" s="4">
        <f t="shared" si="176"/>
        <v>39.675468494667456</v>
      </c>
      <c r="DC58" s="4">
        <f t="shared" si="176"/>
        <v>67.39100447327948</v>
      </c>
      <c r="DD58" s="4">
        <f t="shared" si="176"/>
        <v>67.39100447327948</v>
      </c>
      <c r="DE58" s="4">
        <f t="shared" si="176"/>
        <v>46.373231101320343</v>
      </c>
      <c r="DF58" s="4">
        <f t="shared" si="176"/>
        <v>46.373231101320343</v>
      </c>
      <c r="DG58" s="4">
        <f t="shared" si="176"/>
        <v>65.963586466671515</v>
      </c>
      <c r="DH58" s="4">
        <f t="shared" si="176"/>
        <v>65.963586466671515</v>
      </c>
      <c r="DI58" s="4">
        <f t="shared" si="176"/>
        <v>65.963586466671515</v>
      </c>
      <c r="DJ58" s="4">
        <f t="shared" si="176"/>
        <v>65.963586466671515</v>
      </c>
      <c r="DK58" s="4">
        <f t="shared" si="176"/>
        <v>65.963586466671515</v>
      </c>
      <c r="DL58" s="4">
        <f t="shared" si="176"/>
        <v>65.963586466671515</v>
      </c>
      <c r="DM58" s="4">
        <f t="shared" si="176"/>
        <v>86.773567458994421</v>
      </c>
      <c r="DN58" s="4">
        <f t="shared" si="176"/>
        <v>86.773567458994421</v>
      </c>
      <c r="DO58" s="4">
        <f t="shared" si="176"/>
        <v>72.194109240335337</v>
      </c>
      <c r="DP58" s="4">
        <f t="shared" si="176"/>
        <v>72.194109240335337</v>
      </c>
      <c r="DQ58" s="4">
        <f t="shared" si="176"/>
        <v>72.194109240335337</v>
      </c>
      <c r="DR58" s="4">
        <f t="shared" si="176"/>
        <v>72.194109240335337</v>
      </c>
      <c r="DS58" s="4">
        <f t="shared" si="176"/>
        <v>72.194109240335337</v>
      </c>
      <c r="DT58" s="4">
        <f t="shared" si="176"/>
        <v>72.194109240335337</v>
      </c>
      <c r="DU58" s="4">
        <f t="shared" si="176"/>
        <v>72.194109240335337</v>
      </c>
      <c r="DV58" s="4">
        <f t="shared" si="176"/>
        <v>72.194109240335337</v>
      </c>
      <c r="DW58" s="4">
        <f t="shared" si="176"/>
        <v>72.194109240335337</v>
      </c>
      <c r="DX58" s="4">
        <f t="shared" si="176"/>
        <v>72.194109240335337</v>
      </c>
      <c r="DY58" s="4">
        <f t="shared" si="176"/>
        <v>72.194109240335337</v>
      </c>
      <c r="DZ58" s="4">
        <f t="shared" si="176"/>
        <v>29.600880857513328</v>
      </c>
      <c r="EA58" s="4">
        <f t="shared" ref="EA58:ES58" si="177">SUM(EA55:EA57)</f>
        <v>29.600880857513328</v>
      </c>
      <c r="EB58" s="4">
        <f t="shared" si="177"/>
        <v>29.600880857513328</v>
      </c>
      <c r="EC58" s="4">
        <f t="shared" si="177"/>
        <v>29.600880857513328</v>
      </c>
      <c r="ED58" s="4">
        <f t="shared" si="177"/>
        <v>29.600880857513328</v>
      </c>
      <c r="EE58" s="4">
        <f t="shared" si="177"/>
        <v>29.600880857513328</v>
      </c>
      <c r="EF58" s="4">
        <f t="shared" si="177"/>
        <v>29.600880857513328</v>
      </c>
      <c r="EG58" s="4">
        <f t="shared" si="177"/>
        <v>29.600880857513328</v>
      </c>
      <c r="EH58" s="4">
        <f t="shared" si="177"/>
        <v>12.4885750476483</v>
      </c>
      <c r="EI58" s="4">
        <f t="shared" si="177"/>
        <v>12.4885750476483</v>
      </c>
      <c r="EJ58" s="4">
        <f t="shared" si="177"/>
        <v>12.4885750476483</v>
      </c>
      <c r="EK58" s="4">
        <f t="shared" si="177"/>
        <v>12.4885750476483</v>
      </c>
      <c r="EL58" s="4">
        <f t="shared" si="177"/>
        <v>12.4885750476483</v>
      </c>
      <c r="EM58" s="4">
        <f t="shared" si="177"/>
        <v>12.4885750476483</v>
      </c>
      <c r="EN58" s="4">
        <f t="shared" si="177"/>
        <v>12.4885750476483</v>
      </c>
      <c r="EO58" s="4">
        <f t="shared" si="177"/>
        <v>12.4885750476483</v>
      </c>
      <c r="EP58" s="4">
        <f t="shared" si="177"/>
        <v>12.4885750476483</v>
      </c>
      <c r="EQ58" s="4">
        <f t="shared" si="177"/>
        <v>12.4885750476483</v>
      </c>
      <c r="ER58" s="4">
        <f t="shared" si="177"/>
        <v>12.4885750476483</v>
      </c>
      <c r="ES58" s="4">
        <f t="shared" si="177"/>
        <v>12.4885750476483</v>
      </c>
      <c r="ET58" s="4">
        <f t="shared" ref="ET58:FS58" si="178">SUM(ET55:ET57)</f>
        <v>12.4885750476483</v>
      </c>
      <c r="EU58" s="4">
        <f t="shared" si="178"/>
        <v>12.4885750476483</v>
      </c>
      <c r="EV58" s="4">
        <f t="shared" si="178"/>
        <v>12.4885750476483</v>
      </c>
      <c r="EW58" s="4">
        <f t="shared" si="178"/>
        <v>12.4885750476483</v>
      </c>
      <c r="EX58" s="4">
        <f t="shared" si="178"/>
        <v>12.4885750476483</v>
      </c>
      <c r="EY58" s="4">
        <f t="shared" si="178"/>
        <v>12.4885750476483</v>
      </c>
      <c r="EZ58" s="4">
        <f t="shared" si="178"/>
        <v>12.4885750476483</v>
      </c>
      <c r="FA58" s="4">
        <f t="shared" si="178"/>
        <v>12.4885750476483</v>
      </c>
      <c r="FB58" s="4">
        <f t="shared" si="178"/>
        <v>12.4885750476483</v>
      </c>
      <c r="FC58" s="4">
        <f t="shared" si="178"/>
        <v>12.4885750476483</v>
      </c>
      <c r="FD58" s="4">
        <f t="shared" si="178"/>
        <v>12.4885750476483</v>
      </c>
      <c r="FE58" s="4">
        <f t="shared" si="178"/>
        <v>12.4885750476483</v>
      </c>
      <c r="FF58" s="4">
        <f t="shared" si="178"/>
        <v>12.4885750476483</v>
      </c>
      <c r="FG58" s="4">
        <f t="shared" si="178"/>
        <v>12.4885750476483</v>
      </c>
      <c r="FH58" s="4">
        <f t="shared" si="178"/>
        <v>19.44048757253104</v>
      </c>
      <c r="FI58" s="4">
        <f t="shared" si="178"/>
        <v>19.44048757253104</v>
      </c>
      <c r="FJ58" s="4">
        <f t="shared" si="178"/>
        <v>19.44048757253104</v>
      </c>
      <c r="FK58" s="4">
        <f t="shared" si="178"/>
        <v>19.44048757253104</v>
      </c>
      <c r="FL58" s="4">
        <f t="shared" si="178"/>
        <v>19.44048757253104</v>
      </c>
      <c r="FM58" s="4">
        <f t="shared" si="178"/>
        <v>19.44048757253104</v>
      </c>
      <c r="FN58" s="4">
        <f t="shared" si="178"/>
        <v>19.44048757253104</v>
      </c>
      <c r="FO58" s="4">
        <f t="shared" si="178"/>
        <v>19.44048757253104</v>
      </c>
      <c r="FP58" s="4">
        <f t="shared" si="178"/>
        <v>19.44048757253104</v>
      </c>
      <c r="FQ58" s="4">
        <f t="shared" si="178"/>
        <v>19.44048757253104</v>
      </c>
      <c r="FR58" s="4">
        <f t="shared" si="178"/>
        <v>19.44048757253104</v>
      </c>
      <c r="FS58" s="4">
        <f t="shared" si="178"/>
        <v>19.44048757253104</v>
      </c>
    </row>
    <row r="59" spans="1:175" x14ac:dyDescent="0.25">
      <c r="A59" s="4" t="s">
        <v>101</v>
      </c>
      <c r="B59" s="12" t="s">
        <v>8</v>
      </c>
      <c r="D59" s="4">
        <f t="shared" ref="D59:AI59" si="179">IF(D6&lt;=150, D51, IF(AND(C6&lt;=150,  D6&gt;150), D52, IF(AND(C6&lt;=450, D6&gt;450), D53, IF(AND(C6&lt;=750, D6&gt;750), D54, C59))))</f>
        <v>0</v>
      </c>
      <c r="E59" s="4">
        <f t="shared" si="179"/>
        <v>0</v>
      </c>
      <c r="F59" s="4">
        <f t="shared" si="179"/>
        <v>0</v>
      </c>
      <c r="G59" s="4">
        <f t="shared" si="179"/>
        <v>0</v>
      </c>
      <c r="H59" s="4">
        <f t="shared" si="179"/>
        <v>0</v>
      </c>
      <c r="I59" s="4">
        <f t="shared" si="179"/>
        <v>0</v>
      </c>
      <c r="J59" s="4">
        <f t="shared" si="179"/>
        <v>0</v>
      </c>
      <c r="K59" s="4">
        <f t="shared" si="179"/>
        <v>0</v>
      </c>
      <c r="L59" s="4">
        <f t="shared" si="179"/>
        <v>0</v>
      </c>
      <c r="M59" s="4">
        <f t="shared" si="179"/>
        <v>0</v>
      </c>
      <c r="N59" s="4">
        <f t="shared" si="179"/>
        <v>0</v>
      </c>
      <c r="O59" s="4">
        <f t="shared" si="179"/>
        <v>0</v>
      </c>
      <c r="P59" s="4">
        <f t="shared" si="179"/>
        <v>0</v>
      </c>
      <c r="Q59" s="4">
        <f t="shared" si="179"/>
        <v>0</v>
      </c>
      <c r="R59" s="4">
        <f t="shared" si="179"/>
        <v>0</v>
      </c>
      <c r="S59" s="4">
        <f t="shared" si="179"/>
        <v>0</v>
      </c>
      <c r="T59" s="4">
        <f t="shared" si="179"/>
        <v>0</v>
      </c>
      <c r="U59" s="4">
        <f t="shared" si="179"/>
        <v>0</v>
      </c>
      <c r="V59" s="4">
        <f t="shared" si="179"/>
        <v>0</v>
      </c>
      <c r="W59" s="4">
        <f t="shared" si="179"/>
        <v>0</v>
      </c>
      <c r="X59" s="4">
        <f t="shared" si="179"/>
        <v>0</v>
      </c>
      <c r="Y59" s="4">
        <f t="shared" si="179"/>
        <v>0</v>
      </c>
      <c r="Z59" s="4">
        <f t="shared" si="179"/>
        <v>0</v>
      </c>
      <c r="AA59" s="4">
        <f t="shared" si="179"/>
        <v>0</v>
      </c>
      <c r="AB59" s="4">
        <f t="shared" si="179"/>
        <v>0</v>
      </c>
      <c r="AC59" s="4">
        <f t="shared" si="179"/>
        <v>0</v>
      </c>
      <c r="AD59" s="4">
        <f t="shared" si="179"/>
        <v>0</v>
      </c>
      <c r="AE59" s="4">
        <f t="shared" si="179"/>
        <v>0</v>
      </c>
      <c r="AF59" s="4">
        <f t="shared" si="179"/>
        <v>0</v>
      </c>
      <c r="AG59" s="4">
        <f t="shared" si="179"/>
        <v>0</v>
      </c>
      <c r="AH59" s="4">
        <f t="shared" si="179"/>
        <v>0</v>
      </c>
      <c r="AI59" s="4">
        <f t="shared" si="179"/>
        <v>0</v>
      </c>
      <c r="AJ59" s="4">
        <f t="shared" ref="AJ59:BO59" si="180">IF(AJ6&lt;=150, AJ51, IF(AND(AI6&lt;=150,  AJ6&gt;150), AJ52, IF(AND(AI6&lt;=450, AJ6&gt;450), AJ53, IF(AND(AI6&lt;=750, AJ6&gt;750), AJ54, AI59))))</f>
        <v>0</v>
      </c>
      <c r="AK59" s="4">
        <f t="shared" si="180"/>
        <v>0</v>
      </c>
      <c r="AL59" s="4">
        <f t="shared" si="180"/>
        <v>0</v>
      </c>
      <c r="AM59" s="4">
        <f t="shared" si="180"/>
        <v>0</v>
      </c>
      <c r="AN59" s="4">
        <f t="shared" si="180"/>
        <v>0</v>
      </c>
      <c r="AO59" s="4">
        <f t="shared" si="180"/>
        <v>0</v>
      </c>
      <c r="AP59" s="4">
        <f t="shared" si="180"/>
        <v>0</v>
      </c>
      <c r="AQ59" s="4">
        <f t="shared" si="180"/>
        <v>5.8033584170454748</v>
      </c>
      <c r="AR59" s="4">
        <f t="shared" si="180"/>
        <v>5.8033584170454748</v>
      </c>
      <c r="AS59" s="4">
        <f t="shared" si="180"/>
        <v>5.8033584170454748</v>
      </c>
      <c r="AT59" s="4">
        <f t="shared" si="180"/>
        <v>5.8033584170454748</v>
      </c>
      <c r="AU59" s="4">
        <f t="shared" si="180"/>
        <v>5.8033584170454748</v>
      </c>
      <c r="AV59" s="4">
        <f t="shared" si="180"/>
        <v>5.8033584170454748</v>
      </c>
      <c r="AW59" s="4">
        <f t="shared" si="180"/>
        <v>5.8033584170454748</v>
      </c>
      <c r="AX59" s="4">
        <f t="shared" si="180"/>
        <v>5.8033584170454748</v>
      </c>
      <c r="AY59" s="4">
        <f t="shared" si="180"/>
        <v>5.8033584170454748</v>
      </c>
      <c r="AZ59" s="4">
        <f t="shared" si="180"/>
        <v>5.8033584170454748</v>
      </c>
      <c r="BA59" s="4">
        <f t="shared" si="180"/>
        <v>5.8033584170454748</v>
      </c>
      <c r="BB59" s="4">
        <f t="shared" si="180"/>
        <v>5.8033584170454748</v>
      </c>
      <c r="BC59" s="4">
        <f t="shared" si="180"/>
        <v>5.8033584170454748</v>
      </c>
      <c r="BD59" s="4">
        <f t="shared" si="180"/>
        <v>5.8033584170454748</v>
      </c>
      <c r="BE59" s="4">
        <f t="shared" si="180"/>
        <v>5.8033584170454748</v>
      </c>
      <c r="BF59" s="4">
        <f t="shared" si="180"/>
        <v>5.8033584170454748</v>
      </c>
      <c r="BG59" s="4">
        <f t="shared" si="180"/>
        <v>18.137728460069848</v>
      </c>
      <c r="BH59" s="4">
        <f t="shared" si="180"/>
        <v>18.137728460069848</v>
      </c>
      <c r="BI59" s="4">
        <f t="shared" si="180"/>
        <v>18.137728460069848</v>
      </c>
      <c r="BJ59" s="4">
        <f t="shared" si="180"/>
        <v>18.137728460069848</v>
      </c>
      <c r="BK59" s="4">
        <f t="shared" si="180"/>
        <v>18.137728460069848</v>
      </c>
      <c r="BL59" s="4">
        <f t="shared" si="180"/>
        <v>18.137728460069848</v>
      </c>
      <c r="BM59" s="4">
        <f t="shared" si="180"/>
        <v>18.137728460069848</v>
      </c>
      <c r="BN59" s="4">
        <f t="shared" si="180"/>
        <v>18.137728460069848</v>
      </c>
      <c r="BO59" s="4">
        <f t="shared" si="180"/>
        <v>18.137728460069848</v>
      </c>
      <c r="BP59" s="4">
        <f t="shared" ref="BP59:CU59" si="181">IF(BP6&lt;=150, BP51, IF(AND(BO6&lt;=150,  BP6&gt;150), BP52, IF(AND(BO6&lt;=450, BP6&gt;450), BP53, IF(AND(BO6&lt;=750, BP6&gt;750), BP54, BO59))))</f>
        <v>18.137728460069848</v>
      </c>
      <c r="BQ59" s="4">
        <f t="shared" si="181"/>
        <v>18.137728460069848</v>
      </c>
      <c r="BR59" s="4">
        <f t="shared" si="181"/>
        <v>18.137728460069848</v>
      </c>
      <c r="BS59" s="4">
        <f t="shared" si="181"/>
        <v>18.137728460069848</v>
      </c>
      <c r="BT59" s="4">
        <f t="shared" si="181"/>
        <v>18.137728460069848</v>
      </c>
      <c r="BU59" s="4">
        <f t="shared" si="181"/>
        <v>18.137728460069848</v>
      </c>
      <c r="BV59" s="4">
        <f t="shared" si="181"/>
        <v>18.137728460069848</v>
      </c>
      <c r="BW59" s="4">
        <f t="shared" si="181"/>
        <v>18.137728460069848</v>
      </c>
      <c r="BX59" s="4">
        <f t="shared" si="181"/>
        <v>18.137728460069848</v>
      </c>
      <c r="BY59" s="4">
        <f t="shared" si="181"/>
        <v>18.137728460069848</v>
      </c>
      <c r="BZ59" s="4">
        <f t="shared" si="181"/>
        <v>18.137728460069848</v>
      </c>
      <c r="CA59" s="4">
        <f t="shared" si="181"/>
        <v>18.137728460069848</v>
      </c>
      <c r="CB59" s="4">
        <f t="shared" si="181"/>
        <v>18.137728460069848</v>
      </c>
      <c r="CC59" s="4">
        <f t="shared" si="181"/>
        <v>18.137728460069848</v>
      </c>
      <c r="CD59" s="4">
        <f t="shared" si="181"/>
        <v>18.137728460069848</v>
      </c>
      <c r="CE59" s="4">
        <f t="shared" si="181"/>
        <v>18.137728460069848</v>
      </c>
      <c r="CF59" s="4">
        <f t="shared" si="181"/>
        <v>18.137728460069848</v>
      </c>
      <c r="CG59" s="4">
        <f t="shared" si="181"/>
        <v>18.137728460069848</v>
      </c>
      <c r="CH59" s="4">
        <f t="shared" si="181"/>
        <v>18.137728460069848</v>
      </c>
      <c r="CI59" s="4">
        <f t="shared" si="181"/>
        <v>18.137728460069848</v>
      </c>
      <c r="CJ59" s="4">
        <f t="shared" si="181"/>
        <v>18.137728460069848</v>
      </c>
      <c r="CK59" s="4">
        <f t="shared" si="181"/>
        <v>18.137728460069848</v>
      </c>
      <c r="CL59" s="4">
        <f t="shared" si="181"/>
        <v>18.137728460069848</v>
      </c>
      <c r="CM59" s="4">
        <f t="shared" si="181"/>
        <v>18.137728460069848</v>
      </c>
      <c r="CN59" s="4">
        <f t="shared" si="181"/>
        <v>18.137728460069848</v>
      </c>
      <c r="CO59" s="4">
        <f t="shared" si="181"/>
        <v>18.137728460069848</v>
      </c>
      <c r="CP59" s="4">
        <f t="shared" si="181"/>
        <v>18.137728460069848</v>
      </c>
      <c r="CQ59" s="4">
        <f t="shared" si="181"/>
        <v>18.137728460069848</v>
      </c>
      <c r="CR59" s="4">
        <f t="shared" si="181"/>
        <v>18.137728460069848</v>
      </c>
      <c r="CS59" s="4">
        <f t="shared" si="181"/>
        <v>18.137728460069848</v>
      </c>
      <c r="CT59" s="4">
        <f t="shared" si="181"/>
        <v>18.137728460069848</v>
      </c>
      <c r="CU59" s="4">
        <f t="shared" si="181"/>
        <v>18.137728460069848</v>
      </c>
      <c r="CV59" s="4">
        <f t="shared" ref="CV59:EA59" si="182">IF(CV6&lt;=150, CV51, IF(AND(CU6&lt;=150,  CV6&gt;150), CV52, IF(AND(CU6&lt;=450, CV6&gt;450), CV53, IF(AND(CU6&lt;=750, CV6&gt;750), CV54, CU59))))</f>
        <v>18.137728460069848</v>
      </c>
      <c r="CW59" s="4">
        <f t="shared" si="182"/>
        <v>18.137728460069848</v>
      </c>
      <c r="CX59" s="4">
        <f t="shared" si="182"/>
        <v>18.137728460069848</v>
      </c>
      <c r="CY59" s="4">
        <f t="shared" si="182"/>
        <v>18.137728460069848</v>
      </c>
      <c r="CZ59" s="4">
        <f t="shared" si="182"/>
        <v>18.137728460069848</v>
      </c>
      <c r="DA59" s="4">
        <f t="shared" si="182"/>
        <v>18.137728460069848</v>
      </c>
      <c r="DB59" s="4">
        <f t="shared" si="182"/>
        <v>18.137728460069848</v>
      </c>
      <c r="DC59" s="4">
        <f t="shared" si="182"/>
        <v>18.137728460069848</v>
      </c>
      <c r="DD59" s="4">
        <f t="shared" si="182"/>
        <v>18.137728460069848</v>
      </c>
      <c r="DE59" s="4">
        <f t="shared" si="182"/>
        <v>18.137728460069848</v>
      </c>
      <c r="DF59" s="4">
        <f t="shared" si="182"/>
        <v>18.137728460069848</v>
      </c>
      <c r="DG59" s="4">
        <f t="shared" si="182"/>
        <v>18.137728460069848</v>
      </c>
      <c r="DH59" s="4">
        <f t="shared" si="182"/>
        <v>18.137728460069848</v>
      </c>
      <c r="DI59" s="4">
        <f t="shared" si="182"/>
        <v>18.137728460069848</v>
      </c>
      <c r="DJ59" s="4">
        <f t="shared" si="182"/>
        <v>18.137728460069848</v>
      </c>
      <c r="DK59" s="4">
        <f t="shared" si="182"/>
        <v>18.137728460069848</v>
      </c>
      <c r="DL59" s="4">
        <f t="shared" si="182"/>
        <v>18.137728460069848</v>
      </c>
      <c r="DM59" s="4">
        <f t="shared" si="182"/>
        <v>18.137728460069848</v>
      </c>
      <c r="DN59" s="4">
        <f t="shared" si="182"/>
        <v>18.137728460069848</v>
      </c>
      <c r="DO59" s="4">
        <f t="shared" si="182"/>
        <v>18.137728460069848</v>
      </c>
      <c r="DP59" s="4">
        <f t="shared" si="182"/>
        <v>18.137728460069848</v>
      </c>
      <c r="DQ59" s="4">
        <f t="shared" si="182"/>
        <v>18.137728460069848</v>
      </c>
      <c r="DR59" s="4">
        <f t="shared" si="182"/>
        <v>18.137728460069848</v>
      </c>
      <c r="DS59" s="4">
        <f t="shared" si="182"/>
        <v>18.137728460069848</v>
      </c>
      <c r="DT59" s="4">
        <f t="shared" si="182"/>
        <v>18.137728460069848</v>
      </c>
      <c r="DU59" s="4">
        <f t="shared" si="182"/>
        <v>18.137728460069848</v>
      </c>
      <c r="DV59" s="4">
        <f t="shared" si="182"/>
        <v>18.137728460069848</v>
      </c>
      <c r="DW59" s="4">
        <f t="shared" si="182"/>
        <v>18.137728460069848</v>
      </c>
      <c r="DX59" s="4">
        <f t="shared" si="182"/>
        <v>18.137728460069848</v>
      </c>
      <c r="DY59" s="4">
        <f t="shared" si="182"/>
        <v>18.137728460069848</v>
      </c>
      <c r="DZ59" s="4">
        <f t="shared" si="182"/>
        <v>18.137728460069848</v>
      </c>
      <c r="EA59" s="4">
        <f t="shared" si="182"/>
        <v>18.137728460069848</v>
      </c>
      <c r="EB59" s="4">
        <f t="shared" ref="EB59:FG59" si="183">IF(EB6&lt;=150, EB51, IF(AND(EA6&lt;=150,  EB6&gt;150), EB52, IF(AND(EA6&lt;=450, EB6&gt;450), EB53, IF(AND(EA6&lt;=750, EB6&gt;750), EB54, EA59))))</f>
        <v>18.137728460069848</v>
      </c>
      <c r="EC59" s="4">
        <f t="shared" si="183"/>
        <v>18.137728460069848</v>
      </c>
      <c r="ED59" s="4">
        <f t="shared" si="183"/>
        <v>18.137728460069848</v>
      </c>
      <c r="EE59" s="4">
        <f t="shared" si="183"/>
        <v>18.137728460069848</v>
      </c>
      <c r="EF59" s="4">
        <f t="shared" si="183"/>
        <v>18.137728460069848</v>
      </c>
      <c r="EG59" s="4">
        <f t="shared" si="183"/>
        <v>18.137728460069848</v>
      </c>
      <c r="EH59" s="4">
        <f t="shared" si="183"/>
        <v>18.137728460069848</v>
      </c>
      <c r="EI59" s="4">
        <f t="shared" si="183"/>
        <v>18.137728460069848</v>
      </c>
      <c r="EJ59" s="4">
        <f t="shared" si="183"/>
        <v>18.137728460069848</v>
      </c>
      <c r="EK59" s="4">
        <f t="shared" si="183"/>
        <v>18.137728460069848</v>
      </c>
      <c r="EL59" s="4">
        <f t="shared" si="183"/>
        <v>18.137728460069848</v>
      </c>
      <c r="EM59" s="4">
        <f t="shared" si="183"/>
        <v>18.137728460069848</v>
      </c>
      <c r="EN59" s="4">
        <f t="shared" si="183"/>
        <v>18.137728460069848</v>
      </c>
      <c r="EO59" s="4">
        <f t="shared" si="183"/>
        <v>18.137728460069848</v>
      </c>
      <c r="EP59" s="4">
        <f t="shared" si="183"/>
        <v>18.137728460069848</v>
      </c>
      <c r="EQ59" s="4">
        <f t="shared" si="183"/>
        <v>18.137728460069848</v>
      </c>
      <c r="ER59" s="4">
        <f t="shared" si="183"/>
        <v>18.137728460069848</v>
      </c>
      <c r="ES59" s="4">
        <f t="shared" si="183"/>
        <v>18.137728460069848</v>
      </c>
      <c r="ET59" s="4">
        <f t="shared" si="183"/>
        <v>18.137728460069848</v>
      </c>
      <c r="EU59" s="4">
        <f t="shared" si="183"/>
        <v>18.137728460069848</v>
      </c>
      <c r="EV59" s="4">
        <f t="shared" si="183"/>
        <v>18.137728460069848</v>
      </c>
      <c r="EW59" s="4">
        <f t="shared" si="183"/>
        <v>18.137728460069848</v>
      </c>
      <c r="EX59" s="4">
        <f t="shared" si="183"/>
        <v>18.137728460069848</v>
      </c>
      <c r="EY59" s="4">
        <f t="shared" si="183"/>
        <v>18.137728460069848</v>
      </c>
      <c r="EZ59" s="4">
        <f t="shared" si="183"/>
        <v>18.137728460069848</v>
      </c>
      <c r="FA59" s="4">
        <f t="shared" si="183"/>
        <v>18.137728460069848</v>
      </c>
      <c r="FB59" s="4">
        <f t="shared" si="183"/>
        <v>18.137728460069848</v>
      </c>
      <c r="FC59" s="4">
        <f t="shared" si="183"/>
        <v>18.137728460069848</v>
      </c>
      <c r="FD59" s="4">
        <f t="shared" si="183"/>
        <v>18.137728460069848</v>
      </c>
      <c r="FE59" s="4">
        <f t="shared" si="183"/>
        <v>18.137728460069848</v>
      </c>
      <c r="FF59" s="4">
        <f t="shared" si="183"/>
        <v>18.137728460069848</v>
      </c>
      <c r="FG59" s="4">
        <f t="shared" si="183"/>
        <v>18.137728460069848</v>
      </c>
      <c r="FH59" s="4">
        <f t="shared" ref="FH59:FS59" si="184">IF(FH6&lt;=150, FH51, IF(AND(FG6&lt;=150,  FH6&gt;150), FH52, IF(AND(FG6&lt;=450, FH6&gt;450), FH53, IF(AND(FG6&lt;=750, FH6&gt;750), FH54, FG59))))</f>
        <v>18.137728460069848</v>
      </c>
      <c r="FI59" s="4">
        <f t="shared" si="184"/>
        <v>18.137728460069848</v>
      </c>
      <c r="FJ59" s="4">
        <f t="shared" si="184"/>
        <v>18.137728460069848</v>
      </c>
      <c r="FK59" s="4">
        <f t="shared" si="184"/>
        <v>18.137728460069848</v>
      </c>
      <c r="FL59" s="4">
        <f t="shared" si="184"/>
        <v>18.137728460069848</v>
      </c>
      <c r="FM59" s="4">
        <f t="shared" si="184"/>
        <v>18.137728460069848</v>
      </c>
      <c r="FN59" s="4">
        <f t="shared" si="184"/>
        <v>18.137728460069848</v>
      </c>
      <c r="FO59" s="4">
        <f t="shared" si="184"/>
        <v>18.137728460069848</v>
      </c>
      <c r="FP59" s="4">
        <f t="shared" si="184"/>
        <v>18.137728460069848</v>
      </c>
      <c r="FQ59" s="4">
        <f t="shared" si="184"/>
        <v>18.137728460069848</v>
      </c>
      <c r="FR59" s="4">
        <f t="shared" si="184"/>
        <v>18.137728460069848</v>
      </c>
      <c r="FS59" s="4">
        <f t="shared" si="184"/>
        <v>18.137728460069848</v>
      </c>
    </row>
    <row r="61" spans="1:175" x14ac:dyDescent="0.25">
      <c r="A61" s="13" t="s">
        <v>24</v>
      </c>
    </row>
    <row r="62" spans="1:175" x14ac:dyDescent="0.25">
      <c r="A62" s="4" t="s">
        <v>171</v>
      </c>
      <c r="B62" s="6">
        <f>'Raw Data'!B199</f>
        <v>0.2</v>
      </c>
    </row>
    <row r="63" spans="1:175" x14ac:dyDescent="0.25">
      <c r="A63" t="s">
        <v>22</v>
      </c>
      <c r="B63" s="27">
        <f>'Raw Data'!B200</f>
        <v>12</v>
      </c>
    </row>
    <row r="64" spans="1:175" x14ac:dyDescent="0.25">
      <c r="A64" t="s">
        <v>85</v>
      </c>
      <c r="B64" s="20">
        <f>'Raw Data'!B201</f>
        <v>0.1</v>
      </c>
    </row>
    <row r="65" spans="1:175" x14ac:dyDescent="0.25">
      <c r="A65" s="13" t="s">
        <v>18</v>
      </c>
    </row>
    <row r="66" spans="1:175" x14ac:dyDescent="0.25">
      <c r="A66" t="s">
        <v>25</v>
      </c>
      <c r="B66" s="20">
        <f>'Raw Data'!B204</f>
        <v>0.15</v>
      </c>
    </row>
    <row r="67" spans="1:175" x14ac:dyDescent="0.25">
      <c r="A67" t="s">
        <v>26</v>
      </c>
      <c r="B67" s="28">
        <f>'Raw Data'!B205</f>
        <v>1.0125</v>
      </c>
    </row>
    <row r="68" spans="1:175" x14ac:dyDescent="0.25">
      <c r="A68" t="s">
        <v>36</v>
      </c>
      <c r="B68" s="20">
        <f>'Raw Data'!B206</f>
        <v>0.96</v>
      </c>
    </row>
    <row r="69" spans="1:175" x14ac:dyDescent="0.25">
      <c r="A69" t="s">
        <v>37</v>
      </c>
      <c r="B69" s="20">
        <f>'Raw Data'!B207</f>
        <v>0.8</v>
      </c>
    </row>
    <row r="70" spans="1:175" x14ac:dyDescent="0.25">
      <c r="A70" s="13" t="s">
        <v>78</v>
      </c>
    </row>
    <row r="71" spans="1:175" x14ac:dyDescent="0.25">
      <c r="A71" t="s">
        <v>79</v>
      </c>
      <c r="B71" s="6">
        <f>'Raw Data'!B223</f>
        <v>0.5</v>
      </c>
    </row>
    <row r="72" spans="1:175" x14ac:dyDescent="0.25">
      <c r="A72" t="s">
        <v>84</v>
      </c>
      <c r="B72" s="6">
        <f>'Raw Data'!B224</f>
        <v>0.5</v>
      </c>
    </row>
    <row r="73" spans="1:175" x14ac:dyDescent="0.25">
      <c r="A73" t="s">
        <v>80</v>
      </c>
      <c r="B73" s="72">
        <f>'Raw Data'!B279/100</f>
        <v>0.26500000000000001</v>
      </c>
      <c r="C73" s="4">
        <f>B73*150</f>
        <v>39.75</v>
      </c>
    </row>
    <row r="74" spans="1:175" x14ac:dyDescent="0.25">
      <c r="A74" t="s">
        <v>82</v>
      </c>
      <c r="B74" s="72">
        <f>'Raw Data'!B280/100</f>
        <v>0.26374999999999998</v>
      </c>
      <c r="C74" s="4">
        <f>B74*300</f>
        <v>79.125</v>
      </c>
    </row>
    <row r="75" spans="1:175" x14ac:dyDescent="0.25">
      <c r="A75" t="s">
        <v>81</v>
      </c>
      <c r="B75" s="72">
        <f>'Raw Data'!B281/100</f>
        <v>0.22625000000000001</v>
      </c>
      <c r="C75" s="4">
        <f>B75*300</f>
        <v>67.875</v>
      </c>
    </row>
    <row r="76" spans="1:175" x14ac:dyDescent="0.25">
      <c r="A76" t="s">
        <v>98</v>
      </c>
      <c r="B76" s="72">
        <f>'Raw Data'!B282/100</f>
        <v>0.21</v>
      </c>
      <c r="C76" s="4">
        <f>B76*300</f>
        <v>63</v>
      </c>
    </row>
    <row r="77" spans="1:175" x14ac:dyDescent="0.25">
      <c r="A77" t="s">
        <v>278</v>
      </c>
      <c r="B77">
        <f>'Raw Data'!GA5</f>
        <v>1050</v>
      </c>
      <c r="C77" s="4">
        <f>SUM(C73:C76)</f>
        <v>249.75</v>
      </c>
    </row>
    <row r="79" spans="1:175" x14ac:dyDescent="0.25">
      <c r="A79" s="57" t="s">
        <v>162</v>
      </c>
    </row>
    <row r="80" spans="1:175" x14ac:dyDescent="0.25">
      <c r="A80" t="s">
        <v>163</v>
      </c>
      <c r="C80">
        <v>0</v>
      </c>
      <c r="D80">
        <f t="shared" ref="D80:AI80" si="185">IF(D$29="", C80+D16,0)</f>
        <v>7.7128524780273438</v>
      </c>
      <c r="E80">
        <f t="shared" si="185"/>
        <v>14.931559085845947</v>
      </c>
      <c r="F80">
        <f t="shared" si="185"/>
        <v>22.584668159484863</v>
      </c>
      <c r="G80">
        <f t="shared" si="185"/>
        <v>31.182241439819336</v>
      </c>
      <c r="H80">
        <f t="shared" si="185"/>
        <v>39.280908584594727</v>
      </c>
      <c r="I80">
        <f t="shared" si="185"/>
        <v>46.01344108581543</v>
      </c>
      <c r="J80">
        <f t="shared" si="185"/>
        <v>51.820639610290527</v>
      </c>
      <c r="K80">
        <f t="shared" si="185"/>
        <v>61.547083854675293</v>
      </c>
      <c r="L80">
        <f t="shared" si="185"/>
        <v>69.474459171295166</v>
      </c>
      <c r="M80">
        <f t="shared" si="185"/>
        <v>74.969132900238037</v>
      </c>
      <c r="N80">
        <f t="shared" si="185"/>
        <v>83.181955814361572</v>
      </c>
      <c r="O80">
        <f t="shared" si="185"/>
        <v>90.948551177978516</v>
      </c>
      <c r="P80">
        <f t="shared" si="185"/>
        <v>99.840455055236816</v>
      </c>
      <c r="Q80">
        <f t="shared" si="185"/>
        <v>109.06506538391113</v>
      </c>
      <c r="R80">
        <f t="shared" si="185"/>
        <v>116.08841276168823</v>
      </c>
      <c r="S80">
        <f t="shared" si="185"/>
        <v>119.20562982559204</v>
      </c>
      <c r="T80">
        <f t="shared" si="185"/>
        <v>128.71182870864868</v>
      </c>
      <c r="U80">
        <f t="shared" si="185"/>
        <v>139.96756887435913</v>
      </c>
      <c r="V80">
        <f t="shared" si="185"/>
        <v>148.67315721511841</v>
      </c>
      <c r="W80">
        <f t="shared" si="185"/>
        <v>157.04348134994507</v>
      </c>
      <c r="X80">
        <f t="shared" si="185"/>
        <v>167.21505975723267</v>
      </c>
      <c r="Y80">
        <f t="shared" si="185"/>
        <v>174.43487739562988</v>
      </c>
      <c r="Z80">
        <f t="shared" si="185"/>
        <v>178.12507200241089</v>
      </c>
      <c r="AA80">
        <f t="shared" si="185"/>
        <v>0</v>
      </c>
      <c r="AB80">
        <f t="shared" si="185"/>
        <v>7.3899869918823242</v>
      </c>
      <c r="AC80">
        <f t="shared" si="185"/>
        <v>16.132369995117188</v>
      </c>
      <c r="AD80">
        <f t="shared" si="185"/>
        <v>24.330649375915527</v>
      </c>
      <c r="AE80">
        <f t="shared" si="185"/>
        <v>0</v>
      </c>
      <c r="AF80">
        <f t="shared" si="185"/>
        <v>11.489725112915039</v>
      </c>
      <c r="AG80">
        <f t="shared" si="185"/>
        <v>0</v>
      </c>
      <c r="AH80">
        <f t="shared" si="185"/>
        <v>8.7938461303710938</v>
      </c>
      <c r="AI80">
        <f t="shared" si="185"/>
        <v>0</v>
      </c>
      <c r="AJ80">
        <f t="shared" ref="AJ80:BO80" si="186">IF(AJ$29="", AI80+AJ16,0)</f>
        <v>8.4363594055175781</v>
      </c>
      <c r="AK80">
        <f t="shared" si="186"/>
        <v>15.808555126190186</v>
      </c>
      <c r="AL80">
        <f t="shared" si="186"/>
        <v>23.094268798828125</v>
      </c>
      <c r="AM80">
        <f t="shared" si="186"/>
        <v>31.473848342895508</v>
      </c>
      <c r="AN80">
        <f t="shared" si="186"/>
        <v>0</v>
      </c>
      <c r="AO80">
        <f t="shared" si="186"/>
        <v>10.380794525146484</v>
      </c>
      <c r="AP80">
        <f t="shared" si="186"/>
        <v>0</v>
      </c>
      <c r="AQ80">
        <f t="shared" si="186"/>
        <v>7.4938430786132813</v>
      </c>
      <c r="AR80">
        <f t="shared" si="186"/>
        <v>15.572324752807617</v>
      </c>
      <c r="AS80">
        <f t="shared" si="186"/>
        <v>24.168886184692383</v>
      </c>
      <c r="AT80">
        <f t="shared" si="186"/>
        <v>0</v>
      </c>
      <c r="AU80">
        <f t="shared" si="186"/>
        <v>8.692988395690918</v>
      </c>
      <c r="AV80">
        <f t="shared" si="186"/>
        <v>0</v>
      </c>
      <c r="AW80">
        <f t="shared" si="186"/>
        <v>10.337225914001465</v>
      </c>
      <c r="AX80">
        <f t="shared" si="186"/>
        <v>18.093116760253906</v>
      </c>
      <c r="AY80">
        <f t="shared" si="186"/>
        <v>0</v>
      </c>
      <c r="AZ80">
        <f t="shared" si="186"/>
        <v>8.07</v>
      </c>
      <c r="BA80">
        <f t="shared" si="186"/>
        <v>0</v>
      </c>
      <c r="BB80">
        <f t="shared" si="186"/>
        <v>8.0408697128295898</v>
      </c>
      <c r="BC80">
        <f t="shared" si="186"/>
        <v>0</v>
      </c>
      <c r="BD80">
        <f t="shared" si="186"/>
        <v>6.000185489654541</v>
      </c>
      <c r="BE80">
        <f t="shared" si="186"/>
        <v>13.456724166870117</v>
      </c>
      <c r="BF80">
        <f t="shared" si="186"/>
        <v>20.463405132293701</v>
      </c>
      <c r="BG80">
        <f t="shared" si="186"/>
        <v>27.861288547515869</v>
      </c>
      <c r="BH80">
        <f t="shared" si="186"/>
        <v>0</v>
      </c>
      <c r="BI80">
        <f t="shared" si="186"/>
        <v>8.7962779998779297</v>
      </c>
      <c r="BJ80">
        <f t="shared" si="186"/>
        <v>0</v>
      </c>
      <c r="BK80">
        <f t="shared" si="186"/>
        <v>6.7958898544311523</v>
      </c>
      <c r="BL80">
        <f t="shared" si="186"/>
        <v>12.932663440704346</v>
      </c>
      <c r="BM80">
        <f t="shared" si="186"/>
        <v>0</v>
      </c>
      <c r="BN80">
        <f t="shared" si="186"/>
        <v>0</v>
      </c>
      <c r="BO80">
        <f t="shared" si="186"/>
        <v>9.81</v>
      </c>
      <c r="BP80">
        <f t="shared" ref="BP80:CU80" si="187">IF(BP$29="", BO80+BP16,0)</f>
        <v>0</v>
      </c>
      <c r="BQ80">
        <f t="shared" si="187"/>
        <v>0</v>
      </c>
      <c r="BR80">
        <f t="shared" si="187"/>
        <v>4.7841014862060547</v>
      </c>
      <c r="BS80">
        <f t="shared" si="187"/>
        <v>11.297449588775635</v>
      </c>
      <c r="BT80">
        <f t="shared" si="187"/>
        <v>16.875420093536377</v>
      </c>
      <c r="BU80">
        <f t="shared" si="187"/>
        <v>24.166241645812988</v>
      </c>
      <c r="BV80">
        <f t="shared" si="187"/>
        <v>0</v>
      </c>
      <c r="BW80">
        <f t="shared" si="187"/>
        <v>6.0862069129943848</v>
      </c>
      <c r="BX80">
        <f t="shared" si="187"/>
        <v>0</v>
      </c>
      <c r="BY80">
        <f t="shared" si="187"/>
        <v>6.8672709465026855</v>
      </c>
      <c r="BZ80">
        <f t="shared" si="187"/>
        <v>11.347801685333252</v>
      </c>
      <c r="CA80">
        <f t="shared" si="187"/>
        <v>0</v>
      </c>
      <c r="CB80">
        <f t="shared" si="187"/>
        <v>2.39</v>
      </c>
      <c r="CC80">
        <f t="shared" si="187"/>
        <v>0</v>
      </c>
      <c r="CD80">
        <f t="shared" si="187"/>
        <v>6.8746871948242188</v>
      </c>
      <c r="CE80">
        <f t="shared" si="187"/>
        <v>0</v>
      </c>
      <c r="CF80">
        <f t="shared" si="187"/>
        <v>6.7468090057373047</v>
      </c>
      <c r="CG80">
        <f t="shared" si="187"/>
        <v>12.712445735931396</v>
      </c>
      <c r="CH80">
        <f t="shared" si="187"/>
        <v>18.123484134674072</v>
      </c>
      <c r="CI80">
        <f t="shared" si="187"/>
        <v>24.325449466705322</v>
      </c>
      <c r="CJ80">
        <f t="shared" si="187"/>
        <v>0</v>
      </c>
      <c r="CK80">
        <f t="shared" si="187"/>
        <v>4.2199530601501465</v>
      </c>
      <c r="CL80">
        <f t="shared" si="187"/>
        <v>0</v>
      </c>
      <c r="CM80">
        <f t="shared" si="187"/>
        <v>5.8859653472900391</v>
      </c>
      <c r="CN80">
        <f t="shared" si="187"/>
        <v>11.798287868499756</v>
      </c>
      <c r="CO80">
        <f t="shared" si="187"/>
        <v>0</v>
      </c>
      <c r="CP80">
        <f t="shared" si="187"/>
        <v>4.8899999999999997</v>
      </c>
      <c r="CQ80">
        <f t="shared" si="187"/>
        <v>0</v>
      </c>
      <c r="CR80">
        <f t="shared" si="187"/>
        <v>5.13</v>
      </c>
      <c r="CS80">
        <f t="shared" si="187"/>
        <v>0</v>
      </c>
      <c r="CT80">
        <f t="shared" si="187"/>
        <v>5.94</v>
      </c>
      <c r="CU80">
        <f t="shared" si="187"/>
        <v>11.850000000000001</v>
      </c>
      <c r="CV80">
        <f t="shared" ref="CV80:EA80" si="188">IF(CV$29="", CU80+CV16,0)</f>
        <v>17.470000000000002</v>
      </c>
      <c r="CW80">
        <f t="shared" si="188"/>
        <v>24.133537979125979</v>
      </c>
      <c r="CX80">
        <f t="shared" si="188"/>
        <v>0</v>
      </c>
      <c r="CY80">
        <f t="shared" si="188"/>
        <v>6.6505112648010254</v>
      </c>
      <c r="CZ80">
        <f t="shared" si="188"/>
        <v>0</v>
      </c>
      <c r="DA80">
        <f t="shared" si="188"/>
        <v>5.5355539321899414</v>
      </c>
      <c r="DB80">
        <f t="shared" si="188"/>
        <v>10.755406856536865</v>
      </c>
      <c r="DC80">
        <f t="shared" si="188"/>
        <v>0</v>
      </c>
      <c r="DD80">
        <f t="shared" si="188"/>
        <v>6.2651033401489258</v>
      </c>
      <c r="DE80">
        <f t="shared" si="188"/>
        <v>0</v>
      </c>
      <c r="DF80">
        <f t="shared" si="188"/>
        <v>5.1289768218994141</v>
      </c>
      <c r="DG80">
        <f t="shared" si="188"/>
        <v>0</v>
      </c>
      <c r="DH80">
        <f t="shared" si="188"/>
        <v>5.1216545104980469</v>
      </c>
      <c r="DI80">
        <f t="shared" si="188"/>
        <v>10.888589382171631</v>
      </c>
      <c r="DJ80">
        <f t="shared" si="188"/>
        <v>16.229208469390869</v>
      </c>
      <c r="DK80">
        <f t="shared" si="188"/>
        <v>21.774069309234619</v>
      </c>
      <c r="DL80">
        <f t="shared" si="188"/>
        <v>26.772966861724854</v>
      </c>
      <c r="DM80">
        <f t="shared" si="188"/>
        <v>0</v>
      </c>
      <c r="DN80">
        <f t="shared" si="188"/>
        <v>6.1471037864685059</v>
      </c>
      <c r="DO80">
        <f t="shared" si="188"/>
        <v>0</v>
      </c>
      <c r="DP80">
        <f t="shared" si="188"/>
        <v>5.5960249900817871</v>
      </c>
      <c r="DQ80">
        <f t="shared" si="188"/>
        <v>12.135964393615723</v>
      </c>
      <c r="DR80">
        <f t="shared" si="188"/>
        <v>16.66403865814209</v>
      </c>
      <c r="DS80">
        <f t="shared" si="188"/>
        <v>19.268821477890015</v>
      </c>
      <c r="DT80">
        <f t="shared" si="188"/>
        <v>20.958428859710693</v>
      </c>
      <c r="DU80">
        <f t="shared" si="188"/>
        <v>22.039539456367493</v>
      </c>
      <c r="DV80">
        <f t="shared" si="188"/>
        <v>24.851070046424866</v>
      </c>
      <c r="DW80">
        <f t="shared" si="188"/>
        <v>28.822819828987122</v>
      </c>
      <c r="DX80">
        <f t="shared" si="188"/>
        <v>29.519767701625824</v>
      </c>
      <c r="DY80">
        <f t="shared" si="188"/>
        <v>32.05145400762558</v>
      </c>
      <c r="DZ80">
        <f t="shared" si="188"/>
        <v>0</v>
      </c>
      <c r="EA80">
        <f t="shared" si="188"/>
        <v>4.7608060836791992</v>
      </c>
      <c r="EB80">
        <f t="shared" ref="EB80:FG80" si="189">IF(EB$29="", EA80+EB16,0)</f>
        <v>8.681452751159668</v>
      </c>
      <c r="EC80">
        <f t="shared" si="189"/>
        <v>12.263687610626221</v>
      </c>
      <c r="ED80">
        <f t="shared" si="189"/>
        <v>17.001510620117188</v>
      </c>
      <c r="EE80">
        <f t="shared" si="189"/>
        <v>20.850438594818115</v>
      </c>
      <c r="EF80">
        <f t="shared" si="189"/>
        <v>26.517836093902588</v>
      </c>
      <c r="EG80">
        <f t="shared" si="189"/>
        <v>31.66946268081665</v>
      </c>
      <c r="EH80">
        <f t="shared" si="189"/>
        <v>0</v>
      </c>
      <c r="EI80">
        <f t="shared" si="189"/>
        <v>4.0017728805541992</v>
      </c>
      <c r="EJ80">
        <f t="shared" si="189"/>
        <v>4.4798648953437805</v>
      </c>
      <c r="EK80">
        <f t="shared" si="189"/>
        <v>8.0138674378395081</v>
      </c>
      <c r="EL80">
        <f t="shared" si="189"/>
        <v>11.84342747926712</v>
      </c>
      <c r="EM80">
        <f t="shared" si="189"/>
        <v>15.440904200077057</v>
      </c>
      <c r="EN80">
        <f t="shared" si="189"/>
        <v>19.757327616214752</v>
      </c>
      <c r="EO80">
        <f t="shared" si="189"/>
        <v>24.420686781406403</v>
      </c>
      <c r="EP80">
        <f t="shared" si="189"/>
        <v>27.642601072788239</v>
      </c>
      <c r="EQ80">
        <f t="shared" si="189"/>
        <v>29.985959351062775</v>
      </c>
      <c r="ER80">
        <f t="shared" si="189"/>
        <v>35.669098675251007</v>
      </c>
      <c r="ES80">
        <f t="shared" si="189"/>
        <v>39.07241827249527</v>
      </c>
      <c r="ET80">
        <f t="shared" si="189"/>
        <v>42.82084447145462</v>
      </c>
      <c r="EU80">
        <f t="shared" si="189"/>
        <v>47.362445652484894</v>
      </c>
      <c r="EV80">
        <f t="shared" si="189"/>
        <v>51.292160332202911</v>
      </c>
      <c r="EW80">
        <f t="shared" si="189"/>
        <v>52.941902816295624</v>
      </c>
      <c r="EX80">
        <f t="shared" si="189"/>
        <v>57.281271159648895</v>
      </c>
      <c r="EY80">
        <f t="shared" si="189"/>
        <v>59.588940560817719</v>
      </c>
      <c r="EZ80">
        <f t="shared" si="189"/>
        <v>62.407226026058197</v>
      </c>
      <c r="FA80">
        <f t="shared" si="189"/>
        <v>64.072151243686676</v>
      </c>
      <c r="FB80">
        <f t="shared" si="189"/>
        <v>66.722055017948151</v>
      </c>
      <c r="FC80">
        <f t="shared" si="189"/>
        <v>68.979029476642609</v>
      </c>
      <c r="FD80">
        <f t="shared" si="189"/>
        <v>70.567771732807159</v>
      </c>
      <c r="FE80">
        <f t="shared" si="189"/>
        <v>72.352147996425629</v>
      </c>
      <c r="FF80">
        <f t="shared" si="189"/>
        <v>74.64649099111557</v>
      </c>
      <c r="FG80">
        <f t="shared" si="189"/>
        <v>75.383534133434296</v>
      </c>
      <c r="FH80">
        <f t="shared" ref="FH80:FS80" si="190">IF(FH$29="", FG80+FH16,0)</f>
        <v>0</v>
      </c>
      <c r="FI80">
        <f t="shared" si="190"/>
        <v>3.0242266654968262</v>
      </c>
      <c r="FJ80">
        <f t="shared" si="190"/>
        <v>5.6920034885406494</v>
      </c>
      <c r="FK80">
        <f t="shared" si="190"/>
        <v>7.2308175563812256</v>
      </c>
      <c r="FL80">
        <f t="shared" si="190"/>
        <v>9.5665860176086426</v>
      </c>
      <c r="FM80">
        <f t="shared" si="190"/>
        <v>12.084419012069702</v>
      </c>
      <c r="FN80">
        <f t="shared" si="190"/>
        <v>14.849918127059937</v>
      </c>
      <c r="FO80">
        <f t="shared" si="190"/>
        <v>15.078256204724312</v>
      </c>
      <c r="FP80">
        <f t="shared" si="190"/>
        <v>15.5172069221735</v>
      </c>
      <c r="FQ80">
        <f t="shared" si="190"/>
        <v>16.377054765820503</v>
      </c>
      <c r="FR80">
        <f t="shared" si="190"/>
        <v>18.433230713009834</v>
      </c>
      <c r="FS80">
        <f t="shared" si="190"/>
        <v>21.801596477627754</v>
      </c>
    </row>
    <row r="81" spans="1:175" x14ac:dyDescent="0.25">
      <c r="A81" t="s">
        <v>93</v>
      </c>
      <c r="C81" s="77">
        <v>27.052594355078405</v>
      </c>
      <c r="D81">
        <f t="shared" ref="D81:AI81" si="191">IF(D$29="", C81, D29)</f>
        <v>27.052594355078405</v>
      </c>
      <c r="E81">
        <f t="shared" si="191"/>
        <v>27.052594355078405</v>
      </c>
      <c r="F81">
        <f t="shared" si="191"/>
        <v>27.052594355078405</v>
      </c>
      <c r="G81">
        <f t="shared" si="191"/>
        <v>27.052594355078405</v>
      </c>
      <c r="H81">
        <f t="shared" si="191"/>
        <v>27.052594355078405</v>
      </c>
      <c r="I81">
        <f t="shared" si="191"/>
        <v>27.052594355078405</v>
      </c>
      <c r="J81">
        <f t="shared" si="191"/>
        <v>27.052594355078405</v>
      </c>
      <c r="K81">
        <f t="shared" si="191"/>
        <v>27.052594355078405</v>
      </c>
      <c r="L81">
        <f t="shared" si="191"/>
        <v>27.052594355078405</v>
      </c>
      <c r="M81">
        <f t="shared" si="191"/>
        <v>27.052594355078405</v>
      </c>
      <c r="N81">
        <f t="shared" si="191"/>
        <v>27.052594355078405</v>
      </c>
      <c r="O81">
        <f t="shared" si="191"/>
        <v>27.052594355078405</v>
      </c>
      <c r="P81">
        <f t="shared" si="191"/>
        <v>27.052594355078405</v>
      </c>
      <c r="Q81">
        <f t="shared" si="191"/>
        <v>27.052594355078405</v>
      </c>
      <c r="R81">
        <f t="shared" si="191"/>
        <v>27.052594355078405</v>
      </c>
      <c r="S81">
        <f t="shared" si="191"/>
        <v>27.052594355078405</v>
      </c>
      <c r="T81">
        <f t="shared" si="191"/>
        <v>27.052594355078405</v>
      </c>
      <c r="U81">
        <f t="shared" si="191"/>
        <v>27.052594355078405</v>
      </c>
      <c r="V81">
        <f t="shared" si="191"/>
        <v>27.052594355078405</v>
      </c>
      <c r="W81">
        <f t="shared" si="191"/>
        <v>27.052594355078405</v>
      </c>
      <c r="X81">
        <f t="shared" si="191"/>
        <v>27.052594355078405</v>
      </c>
      <c r="Y81">
        <f t="shared" si="191"/>
        <v>27.052594355078405</v>
      </c>
      <c r="Z81">
        <f t="shared" si="191"/>
        <v>27.052594355078405</v>
      </c>
      <c r="AA81">
        <f t="shared" si="191"/>
        <v>74.436782698619169</v>
      </c>
      <c r="AB81">
        <f t="shared" si="191"/>
        <v>74.436782698619169</v>
      </c>
      <c r="AC81">
        <f t="shared" si="191"/>
        <v>74.436782698619169</v>
      </c>
      <c r="AD81">
        <f t="shared" si="191"/>
        <v>74.436782698619169</v>
      </c>
      <c r="AE81">
        <f t="shared" si="191"/>
        <v>61.010440436490626</v>
      </c>
      <c r="AF81">
        <f t="shared" si="191"/>
        <v>61.010440436490626</v>
      </c>
      <c r="AG81">
        <f t="shared" si="191"/>
        <v>68.964593587072443</v>
      </c>
      <c r="AH81">
        <f t="shared" si="191"/>
        <v>68.964593587072443</v>
      </c>
      <c r="AI81">
        <f t="shared" si="191"/>
        <v>33.211546869226147</v>
      </c>
      <c r="AJ81">
        <f t="shared" ref="AJ81:BO81" si="192">IF(AJ$29="", AI81, AJ29)</f>
        <v>33.211546869226147</v>
      </c>
      <c r="AK81">
        <f t="shared" si="192"/>
        <v>33.211546869226147</v>
      </c>
      <c r="AL81">
        <f t="shared" si="192"/>
        <v>33.211546869226147</v>
      </c>
      <c r="AM81">
        <f t="shared" si="192"/>
        <v>33.211546869226147</v>
      </c>
      <c r="AN81">
        <f t="shared" si="192"/>
        <v>57.974647736421382</v>
      </c>
      <c r="AO81">
        <f t="shared" si="192"/>
        <v>57.974647736421382</v>
      </c>
      <c r="AP81">
        <f t="shared" si="192"/>
        <v>36.700876575197782</v>
      </c>
      <c r="AQ81">
        <f t="shared" si="192"/>
        <v>36.700876575197782</v>
      </c>
      <c r="AR81">
        <f t="shared" si="192"/>
        <v>36.700876575197782</v>
      </c>
      <c r="AS81">
        <f t="shared" si="192"/>
        <v>36.700876575197782</v>
      </c>
      <c r="AT81">
        <f t="shared" si="192"/>
        <v>66.172143832222119</v>
      </c>
      <c r="AU81">
        <f t="shared" si="192"/>
        <v>66.172143832222119</v>
      </c>
      <c r="AV81">
        <f t="shared" si="192"/>
        <v>36.784153845784132</v>
      </c>
      <c r="AW81">
        <f t="shared" si="192"/>
        <v>36.784153845784132</v>
      </c>
      <c r="AX81">
        <f t="shared" si="192"/>
        <v>36.784153845784132</v>
      </c>
      <c r="AY81">
        <f t="shared" si="192"/>
        <v>67.12803515059538</v>
      </c>
      <c r="AZ81">
        <f t="shared" si="192"/>
        <v>67.12803515059538</v>
      </c>
      <c r="BA81">
        <f t="shared" si="192"/>
        <v>39.66999623600509</v>
      </c>
      <c r="BB81">
        <f t="shared" si="192"/>
        <v>39.66999623600509</v>
      </c>
      <c r="BC81">
        <f t="shared" si="192"/>
        <v>76.948575919367173</v>
      </c>
      <c r="BD81">
        <f t="shared" si="192"/>
        <v>76.948575919367173</v>
      </c>
      <c r="BE81">
        <f t="shared" si="192"/>
        <v>76.948575919367173</v>
      </c>
      <c r="BF81">
        <f t="shared" si="192"/>
        <v>76.948575919367173</v>
      </c>
      <c r="BG81">
        <f t="shared" si="192"/>
        <v>76.948575919367173</v>
      </c>
      <c r="BH81">
        <f t="shared" si="192"/>
        <v>66.299686060351803</v>
      </c>
      <c r="BI81">
        <f t="shared" si="192"/>
        <v>66.299686060351803</v>
      </c>
      <c r="BJ81">
        <f t="shared" si="192"/>
        <v>42.866949182890053</v>
      </c>
      <c r="BK81">
        <f t="shared" si="192"/>
        <v>42.866949182890053</v>
      </c>
      <c r="BL81">
        <f t="shared" si="192"/>
        <v>42.866949182890053</v>
      </c>
      <c r="BM81">
        <f t="shared" si="192"/>
        <v>43.452077122021421</v>
      </c>
      <c r="BN81">
        <f t="shared" si="192"/>
        <v>56.1667830951735</v>
      </c>
      <c r="BO81">
        <f t="shared" si="192"/>
        <v>56.1667830951735</v>
      </c>
      <c r="BP81">
        <f t="shared" ref="BP81:CU81" si="193">IF(BP$29="", BO81, BP29)</f>
        <v>20.847528255285447</v>
      </c>
      <c r="BQ81">
        <f t="shared" si="193"/>
        <v>39.453674271572552</v>
      </c>
      <c r="BR81">
        <f t="shared" si="193"/>
        <v>39.453674271572552</v>
      </c>
      <c r="BS81">
        <f t="shared" si="193"/>
        <v>39.453674271572552</v>
      </c>
      <c r="BT81">
        <f t="shared" si="193"/>
        <v>39.453674271572552</v>
      </c>
      <c r="BU81">
        <f t="shared" si="193"/>
        <v>39.453674271572552</v>
      </c>
      <c r="BV81">
        <f t="shared" si="193"/>
        <v>60.514401172751391</v>
      </c>
      <c r="BW81">
        <f t="shared" si="193"/>
        <v>60.514401172751391</v>
      </c>
      <c r="BX81">
        <f t="shared" si="193"/>
        <v>17.686586045077384</v>
      </c>
      <c r="BY81">
        <f t="shared" si="193"/>
        <v>17.686586045077384</v>
      </c>
      <c r="BZ81">
        <f t="shared" si="193"/>
        <v>17.686586045077384</v>
      </c>
      <c r="CA81">
        <f t="shared" si="193"/>
        <v>42.569287537703772</v>
      </c>
      <c r="CB81">
        <f t="shared" si="193"/>
        <v>42.569287537703772</v>
      </c>
      <c r="CC81">
        <f t="shared" si="193"/>
        <v>8.7669415937060275</v>
      </c>
      <c r="CD81">
        <f t="shared" si="193"/>
        <v>8.7669415937060275</v>
      </c>
      <c r="CE81">
        <f t="shared" si="193"/>
        <v>22.808578575516599</v>
      </c>
      <c r="CF81">
        <f t="shared" si="193"/>
        <v>22.808578575516599</v>
      </c>
      <c r="CG81">
        <f t="shared" si="193"/>
        <v>22.808578575516599</v>
      </c>
      <c r="CH81">
        <f t="shared" si="193"/>
        <v>22.808578575516599</v>
      </c>
      <c r="CI81">
        <f t="shared" si="193"/>
        <v>22.808578575516599</v>
      </c>
      <c r="CJ81">
        <f t="shared" si="193"/>
        <v>14.812213106144998</v>
      </c>
      <c r="CK81">
        <f t="shared" si="193"/>
        <v>14.812213106144998</v>
      </c>
      <c r="CL81">
        <f t="shared" si="193"/>
        <v>2.7052706465028722</v>
      </c>
      <c r="CM81">
        <f t="shared" si="193"/>
        <v>2.7052706465028722</v>
      </c>
      <c r="CN81">
        <f t="shared" si="193"/>
        <v>2.7052706465028722</v>
      </c>
      <c r="CO81">
        <f t="shared" si="193"/>
        <v>38.594380452523311</v>
      </c>
      <c r="CP81">
        <f t="shared" si="193"/>
        <v>38.594380452523311</v>
      </c>
      <c r="CQ81">
        <f t="shared" si="193"/>
        <v>0.37169810625974975</v>
      </c>
      <c r="CR81">
        <f t="shared" si="193"/>
        <v>0.37169810625974975</v>
      </c>
      <c r="CS81">
        <f t="shared" si="193"/>
        <v>21.115158700324645</v>
      </c>
      <c r="CT81">
        <f t="shared" si="193"/>
        <v>21.115158700324645</v>
      </c>
      <c r="CU81">
        <f t="shared" si="193"/>
        <v>21.115158700324645</v>
      </c>
      <c r="CV81">
        <f t="shared" ref="CV81:EA81" si="194">IF(CV$29="", CU81, CV29)</f>
        <v>21.115158700324645</v>
      </c>
      <c r="CW81">
        <f t="shared" si="194"/>
        <v>21.115158700324645</v>
      </c>
      <c r="CX81">
        <f t="shared" si="194"/>
        <v>67.306345328074428</v>
      </c>
      <c r="CY81">
        <f t="shared" si="194"/>
        <v>67.306345328074428</v>
      </c>
      <c r="CZ81">
        <f t="shared" si="194"/>
        <v>39.675468494667456</v>
      </c>
      <c r="DA81">
        <f t="shared" si="194"/>
        <v>39.675468494667456</v>
      </c>
      <c r="DB81">
        <f t="shared" si="194"/>
        <v>39.675468494667456</v>
      </c>
      <c r="DC81">
        <f t="shared" si="194"/>
        <v>67.39100447327948</v>
      </c>
      <c r="DD81">
        <f t="shared" si="194"/>
        <v>67.39100447327948</v>
      </c>
      <c r="DE81">
        <f t="shared" si="194"/>
        <v>46.373231101320343</v>
      </c>
      <c r="DF81">
        <f t="shared" si="194"/>
        <v>46.373231101320343</v>
      </c>
      <c r="DG81">
        <f t="shared" si="194"/>
        <v>65.963586466671515</v>
      </c>
      <c r="DH81">
        <f t="shared" si="194"/>
        <v>65.963586466671515</v>
      </c>
      <c r="DI81">
        <f t="shared" si="194"/>
        <v>65.963586466671515</v>
      </c>
      <c r="DJ81">
        <f t="shared" si="194"/>
        <v>65.963586466671515</v>
      </c>
      <c r="DK81">
        <f t="shared" si="194"/>
        <v>65.963586466671515</v>
      </c>
      <c r="DL81">
        <f t="shared" si="194"/>
        <v>65.963586466671515</v>
      </c>
      <c r="DM81">
        <f t="shared" si="194"/>
        <v>86.773567458994421</v>
      </c>
      <c r="DN81">
        <f t="shared" si="194"/>
        <v>86.773567458994421</v>
      </c>
      <c r="DO81">
        <f t="shared" si="194"/>
        <v>72.194109240335337</v>
      </c>
      <c r="DP81">
        <f t="shared" si="194"/>
        <v>72.194109240335337</v>
      </c>
      <c r="DQ81">
        <f t="shared" si="194"/>
        <v>72.194109240335337</v>
      </c>
      <c r="DR81">
        <f t="shared" si="194"/>
        <v>72.194109240335337</v>
      </c>
      <c r="DS81">
        <f t="shared" si="194"/>
        <v>72.194109240335337</v>
      </c>
      <c r="DT81">
        <f t="shared" si="194"/>
        <v>72.194109240335337</v>
      </c>
      <c r="DU81">
        <f t="shared" si="194"/>
        <v>72.194109240335337</v>
      </c>
      <c r="DV81">
        <f t="shared" si="194"/>
        <v>72.194109240335337</v>
      </c>
      <c r="DW81">
        <f t="shared" si="194"/>
        <v>72.194109240335337</v>
      </c>
      <c r="DX81">
        <f t="shared" si="194"/>
        <v>72.194109240335337</v>
      </c>
      <c r="DY81">
        <f t="shared" si="194"/>
        <v>72.194109240335337</v>
      </c>
      <c r="DZ81">
        <f t="shared" si="194"/>
        <v>29.600880857513324</v>
      </c>
      <c r="EA81">
        <f t="shared" si="194"/>
        <v>29.600880857513324</v>
      </c>
      <c r="EB81">
        <f t="shared" ref="EB81:FG81" si="195">IF(EB$29="", EA81, EB29)</f>
        <v>29.600880857513324</v>
      </c>
      <c r="EC81">
        <f t="shared" si="195"/>
        <v>29.600880857513324</v>
      </c>
      <c r="ED81">
        <f t="shared" si="195"/>
        <v>29.600880857513324</v>
      </c>
      <c r="EE81">
        <f t="shared" si="195"/>
        <v>29.600880857513324</v>
      </c>
      <c r="EF81">
        <f t="shared" si="195"/>
        <v>29.600880857513324</v>
      </c>
      <c r="EG81">
        <f t="shared" si="195"/>
        <v>29.600880857513324</v>
      </c>
      <c r="EH81">
        <f t="shared" si="195"/>
        <v>12.4885750476483</v>
      </c>
      <c r="EI81">
        <f t="shared" si="195"/>
        <v>12.4885750476483</v>
      </c>
      <c r="EJ81">
        <f t="shared" si="195"/>
        <v>12.4885750476483</v>
      </c>
      <c r="EK81">
        <f t="shared" si="195"/>
        <v>12.4885750476483</v>
      </c>
      <c r="EL81">
        <f t="shared" si="195"/>
        <v>12.4885750476483</v>
      </c>
      <c r="EM81">
        <f t="shared" si="195"/>
        <v>12.4885750476483</v>
      </c>
      <c r="EN81">
        <f t="shared" si="195"/>
        <v>12.4885750476483</v>
      </c>
      <c r="EO81">
        <f t="shared" si="195"/>
        <v>12.4885750476483</v>
      </c>
      <c r="EP81">
        <f t="shared" si="195"/>
        <v>12.4885750476483</v>
      </c>
      <c r="EQ81">
        <f t="shared" si="195"/>
        <v>12.4885750476483</v>
      </c>
      <c r="ER81">
        <f t="shared" si="195"/>
        <v>12.4885750476483</v>
      </c>
      <c r="ES81">
        <f t="shared" si="195"/>
        <v>12.4885750476483</v>
      </c>
      <c r="ET81">
        <f t="shared" si="195"/>
        <v>12.4885750476483</v>
      </c>
      <c r="EU81">
        <f t="shared" si="195"/>
        <v>12.4885750476483</v>
      </c>
      <c r="EV81">
        <f t="shared" si="195"/>
        <v>12.4885750476483</v>
      </c>
      <c r="EW81">
        <f t="shared" si="195"/>
        <v>12.4885750476483</v>
      </c>
      <c r="EX81">
        <f t="shared" si="195"/>
        <v>12.4885750476483</v>
      </c>
      <c r="EY81">
        <f t="shared" si="195"/>
        <v>12.4885750476483</v>
      </c>
      <c r="EZ81">
        <f t="shared" si="195"/>
        <v>12.4885750476483</v>
      </c>
      <c r="FA81">
        <f t="shared" si="195"/>
        <v>12.4885750476483</v>
      </c>
      <c r="FB81">
        <f t="shared" si="195"/>
        <v>12.4885750476483</v>
      </c>
      <c r="FC81">
        <f t="shared" si="195"/>
        <v>12.4885750476483</v>
      </c>
      <c r="FD81">
        <f t="shared" si="195"/>
        <v>12.4885750476483</v>
      </c>
      <c r="FE81">
        <f t="shared" si="195"/>
        <v>12.4885750476483</v>
      </c>
      <c r="FF81">
        <f t="shared" si="195"/>
        <v>12.4885750476483</v>
      </c>
      <c r="FG81">
        <f t="shared" si="195"/>
        <v>12.4885750476483</v>
      </c>
      <c r="FH81">
        <f t="shared" ref="FH81:FS81" si="196">IF(FH$29="", FG81, FH29)</f>
        <v>19.44048757253104</v>
      </c>
      <c r="FI81">
        <f t="shared" si="196"/>
        <v>19.44048757253104</v>
      </c>
      <c r="FJ81">
        <f t="shared" si="196"/>
        <v>19.44048757253104</v>
      </c>
      <c r="FK81">
        <f t="shared" si="196"/>
        <v>19.44048757253104</v>
      </c>
      <c r="FL81">
        <f t="shared" si="196"/>
        <v>19.44048757253104</v>
      </c>
      <c r="FM81">
        <f t="shared" si="196"/>
        <v>19.44048757253104</v>
      </c>
      <c r="FN81">
        <f t="shared" si="196"/>
        <v>19.44048757253104</v>
      </c>
      <c r="FO81">
        <f t="shared" si="196"/>
        <v>19.44048757253104</v>
      </c>
      <c r="FP81">
        <f t="shared" si="196"/>
        <v>19.44048757253104</v>
      </c>
      <c r="FQ81">
        <f t="shared" si="196"/>
        <v>19.44048757253104</v>
      </c>
      <c r="FR81">
        <f t="shared" si="196"/>
        <v>19.44048757253104</v>
      </c>
      <c r="FS81">
        <f t="shared" si="196"/>
        <v>19.44048757253104</v>
      </c>
    </row>
    <row r="82" spans="1:175" x14ac:dyDescent="0.25">
      <c r="A82" t="s">
        <v>164</v>
      </c>
      <c r="C82">
        <v>0</v>
      </c>
      <c r="D82" t="str">
        <f>IF(D$29="","", D81-C81)</f>
        <v/>
      </c>
      <c r="E82" t="str">
        <f t="shared" ref="E82:BP82" si="197">IF(E$29="","", E81-D81)</f>
        <v/>
      </c>
      <c r="F82" t="str">
        <f t="shared" si="197"/>
        <v/>
      </c>
      <c r="G82" t="str">
        <f t="shared" si="197"/>
        <v/>
      </c>
      <c r="H82" t="str">
        <f t="shared" si="197"/>
        <v/>
      </c>
      <c r="I82" t="str">
        <f t="shared" si="197"/>
        <v/>
      </c>
      <c r="J82" t="str">
        <f t="shared" si="197"/>
        <v/>
      </c>
      <c r="K82" t="str">
        <f t="shared" si="197"/>
        <v/>
      </c>
      <c r="L82" t="str">
        <f t="shared" si="197"/>
        <v/>
      </c>
      <c r="M82" t="str">
        <f t="shared" si="197"/>
        <v/>
      </c>
      <c r="N82" t="str">
        <f t="shared" si="197"/>
        <v/>
      </c>
      <c r="O82" t="str">
        <f t="shared" si="197"/>
        <v/>
      </c>
      <c r="P82" t="str">
        <f t="shared" si="197"/>
        <v/>
      </c>
      <c r="Q82" t="str">
        <f t="shared" si="197"/>
        <v/>
      </c>
      <c r="R82" t="str">
        <f t="shared" si="197"/>
        <v/>
      </c>
      <c r="S82" t="str">
        <f t="shared" si="197"/>
        <v/>
      </c>
      <c r="T82" t="str">
        <f t="shared" si="197"/>
        <v/>
      </c>
      <c r="U82" t="str">
        <f t="shared" si="197"/>
        <v/>
      </c>
      <c r="V82" t="str">
        <f t="shared" si="197"/>
        <v/>
      </c>
      <c r="W82" t="str">
        <f t="shared" si="197"/>
        <v/>
      </c>
      <c r="X82" t="str">
        <f t="shared" si="197"/>
        <v/>
      </c>
      <c r="Y82" t="str">
        <f t="shared" si="197"/>
        <v/>
      </c>
      <c r="Z82" t="str">
        <f t="shared" si="197"/>
        <v/>
      </c>
      <c r="AA82">
        <f t="shared" si="197"/>
        <v>47.384188343540764</v>
      </c>
      <c r="AB82" t="str">
        <f t="shared" si="197"/>
        <v/>
      </c>
      <c r="AC82" t="str">
        <f t="shared" si="197"/>
        <v/>
      </c>
      <c r="AD82" t="str">
        <f t="shared" si="197"/>
        <v/>
      </c>
      <c r="AE82">
        <f t="shared" si="197"/>
        <v>-13.426342262128543</v>
      </c>
      <c r="AF82" t="str">
        <f t="shared" si="197"/>
        <v/>
      </c>
      <c r="AG82">
        <f t="shared" si="197"/>
        <v>7.954153150581817</v>
      </c>
      <c r="AH82" t="str">
        <f t="shared" si="197"/>
        <v/>
      </c>
      <c r="AI82">
        <f t="shared" si="197"/>
        <v>-35.753046717846296</v>
      </c>
      <c r="AJ82" t="str">
        <f t="shared" si="197"/>
        <v/>
      </c>
      <c r="AK82" t="str">
        <f t="shared" si="197"/>
        <v/>
      </c>
      <c r="AL82" t="str">
        <f t="shared" si="197"/>
        <v/>
      </c>
      <c r="AM82" t="str">
        <f t="shared" si="197"/>
        <v/>
      </c>
      <c r="AN82">
        <f t="shared" si="197"/>
        <v>24.763100867195234</v>
      </c>
      <c r="AO82" t="str">
        <f t="shared" si="197"/>
        <v/>
      </c>
      <c r="AP82">
        <f t="shared" si="197"/>
        <v>-21.2737711612236</v>
      </c>
      <c r="AQ82" t="str">
        <f t="shared" si="197"/>
        <v/>
      </c>
      <c r="AR82" t="str">
        <f t="shared" si="197"/>
        <v/>
      </c>
      <c r="AS82" t="str">
        <f t="shared" si="197"/>
        <v/>
      </c>
      <c r="AT82">
        <f t="shared" si="197"/>
        <v>29.471267257024337</v>
      </c>
      <c r="AU82" t="str">
        <f t="shared" si="197"/>
        <v/>
      </c>
      <c r="AV82">
        <f t="shared" si="197"/>
        <v>-29.387989986437987</v>
      </c>
      <c r="AW82" t="str">
        <f t="shared" si="197"/>
        <v/>
      </c>
      <c r="AX82" t="str">
        <f t="shared" si="197"/>
        <v/>
      </c>
      <c r="AY82">
        <f t="shared" si="197"/>
        <v>30.343881304811248</v>
      </c>
      <c r="AZ82" t="str">
        <f t="shared" si="197"/>
        <v/>
      </c>
      <c r="BA82">
        <f t="shared" si="197"/>
        <v>-27.45803891459029</v>
      </c>
      <c r="BB82" t="str">
        <f t="shared" si="197"/>
        <v/>
      </c>
      <c r="BC82">
        <f t="shared" si="197"/>
        <v>37.278579683362082</v>
      </c>
      <c r="BD82" t="str">
        <f t="shared" si="197"/>
        <v/>
      </c>
      <c r="BE82" t="str">
        <f t="shared" si="197"/>
        <v/>
      </c>
      <c r="BF82" t="str">
        <f t="shared" si="197"/>
        <v/>
      </c>
      <c r="BG82" t="str">
        <f t="shared" si="197"/>
        <v/>
      </c>
      <c r="BH82">
        <f t="shared" si="197"/>
        <v>-10.64888985901537</v>
      </c>
      <c r="BI82" t="str">
        <f t="shared" si="197"/>
        <v/>
      </c>
      <c r="BJ82">
        <f t="shared" si="197"/>
        <v>-23.43273687746175</v>
      </c>
      <c r="BK82" t="str">
        <f t="shared" si="197"/>
        <v/>
      </c>
      <c r="BL82" t="str">
        <f t="shared" si="197"/>
        <v/>
      </c>
      <c r="BM82">
        <f t="shared" si="197"/>
        <v>0.58512793913136818</v>
      </c>
      <c r="BN82">
        <f t="shared" si="197"/>
        <v>12.714705973152078</v>
      </c>
      <c r="BO82" t="str">
        <f t="shared" si="197"/>
        <v/>
      </c>
      <c r="BP82">
        <f t="shared" si="197"/>
        <v>-35.319254839888053</v>
      </c>
      <c r="BQ82">
        <f t="shared" ref="BQ82:EB82" si="198">IF(BQ$29="","", BQ81-BP81)</f>
        <v>18.606146016287106</v>
      </c>
      <c r="BR82" t="str">
        <f t="shared" si="198"/>
        <v/>
      </c>
      <c r="BS82" t="str">
        <f t="shared" si="198"/>
        <v/>
      </c>
      <c r="BT82" t="str">
        <f t="shared" si="198"/>
        <v/>
      </c>
      <c r="BU82" t="str">
        <f t="shared" si="198"/>
        <v/>
      </c>
      <c r="BV82">
        <f t="shared" si="198"/>
        <v>21.060726901178839</v>
      </c>
      <c r="BW82" t="str">
        <f t="shared" si="198"/>
        <v/>
      </c>
      <c r="BX82">
        <f t="shared" si="198"/>
        <v>-42.827815127674008</v>
      </c>
      <c r="BY82" t="str">
        <f t="shared" si="198"/>
        <v/>
      </c>
      <c r="BZ82" t="str">
        <f t="shared" si="198"/>
        <v/>
      </c>
      <c r="CA82">
        <f t="shared" si="198"/>
        <v>24.882701492626389</v>
      </c>
      <c r="CB82" t="str">
        <f t="shared" si="198"/>
        <v/>
      </c>
      <c r="CC82">
        <f t="shared" si="198"/>
        <v>-33.802345943997743</v>
      </c>
      <c r="CD82" t="str">
        <f t="shared" si="198"/>
        <v/>
      </c>
      <c r="CE82">
        <f t="shared" si="198"/>
        <v>14.041636981810571</v>
      </c>
      <c r="CF82" t="str">
        <f t="shared" si="198"/>
        <v/>
      </c>
      <c r="CG82" t="str">
        <f t="shared" si="198"/>
        <v/>
      </c>
      <c r="CH82" t="str">
        <f t="shared" si="198"/>
        <v/>
      </c>
      <c r="CI82" t="str">
        <f t="shared" si="198"/>
        <v/>
      </c>
      <c r="CJ82">
        <f t="shared" si="198"/>
        <v>-7.9963654693716002</v>
      </c>
      <c r="CK82" t="str">
        <f t="shared" si="198"/>
        <v/>
      </c>
      <c r="CL82">
        <f t="shared" si="198"/>
        <v>-12.106942459642127</v>
      </c>
      <c r="CM82" t="str">
        <f t="shared" si="198"/>
        <v/>
      </c>
      <c r="CN82" t="str">
        <f t="shared" si="198"/>
        <v/>
      </c>
      <c r="CO82">
        <f t="shared" si="198"/>
        <v>35.889109806020436</v>
      </c>
      <c r="CP82" t="str">
        <f t="shared" si="198"/>
        <v/>
      </c>
      <c r="CQ82">
        <f t="shared" si="198"/>
        <v>-38.222682346263561</v>
      </c>
      <c r="CR82" t="str">
        <f t="shared" si="198"/>
        <v/>
      </c>
      <c r="CS82">
        <f t="shared" si="198"/>
        <v>20.743460594064896</v>
      </c>
      <c r="CT82" t="str">
        <f t="shared" si="198"/>
        <v/>
      </c>
      <c r="CU82" t="str">
        <f t="shared" si="198"/>
        <v/>
      </c>
      <c r="CV82" t="str">
        <f t="shared" si="198"/>
        <v/>
      </c>
      <c r="CW82" t="str">
        <f t="shared" si="198"/>
        <v/>
      </c>
      <c r="CX82">
        <f t="shared" si="198"/>
        <v>46.191186627749786</v>
      </c>
      <c r="CY82" t="str">
        <f t="shared" si="198"/>
        <v/>
      </c>
      <c r="CZ82">
        <f t="shared" si="198"/>
        <v>-27.630876833406973</v>
      </c>
      <c r="DA82" t="str">
        <f t="shared" si="198"/>
        <v/>
      </c>
      <c r="DB82" t="str">
        <f t="shared" si="198"/>
        <v/>
      </c>
      <c r="DC82">
        <f t="shared" si="198"/>
        <v>27.715535978612024</v>
      </c>
      <c r="DD82" t="str">
        <f t="shared" si="198"/>
        <v/>
      </c>
      <c r="DE82">
        <f t="shared" si="198"/>
        <v>-21.017773371959137</v>
      </c>
      <c r="DF82" t="str">
        <f t="shared" si="198"/>
        <v/>
      </c>
      <c r="DG82">
        <f t="shared" si="198"/>
        <v>19.590355365351172</v>
      </c>
      <c r="DH82" t="str">
        <f t="shared" si="198"/>
        <v/>
      </c>
      <c r="DI82" t="str">
        <f t="shared" si="198"/>
        <v/>
      </c>
      <c r="DJ82" t="str">
        <f t="shared" si="198"/>
        <v/>
      </c>
      <c r="DK82" t="str">
        <f t="shared" si="198"/>
        <v/>
      </c>
      <c r="DL82" t="str">
        <f t="shared" si="198"/>
        <v/>
      </c>
      <c r="DM82">
        <f t="shared" si="198"/>
        <v>20.809980992322906</v>
      </c>
      <c r="DN82" t="str">
        <f t="shared" si="198"/>
        <v/>
      </c>
      <c r="DO82">
        <f t="shared" si="198"/>
        <v>-14.579458218659084</v>
      </c>
      <c r="DP82" t="str">
        <f t="shared" si="198"/>
        <v/>
      </c>
      <c r="DQ82" t="str">
        <f t="shared" si="198"/>
        <v/>
      </c>
      <c r="DR82" t="str">
        <f t="shared" si="198"/>
        <v/>
      </c>
      <c r="DS82" t="str">
        <f t="shared" si="198"/>
        <v/>
      </c>
      <c r="DT82" t="str">
        <f t="shared" si="198"/>
        <v/>
      </c>
      <c r="DU82" t="str">
        <f t="shared" si="198"/>
        <v/>
      </c>
      <c r="DV82" t="str">
        <f t="shared" si="198"/>
        <v/>
      </c>
      <c r="DW82" t="str">
        <f t="shared" si="198"/>
        <v/>
      </c>
      <c r="DX82" t="str">
        <f t="shared" si="198"/>
        <v/>
      </c>
      <c r="DY82" t="str">
        <f t="shared" si="198"/>
        <v/>
      </c>
      <c r="DZ82">
        <f t="shared" si="198"/>
        <v>-42.593228382822012</v>
      </c>
      <c r="EA82" t="str">
        <f t="shared" si="198"/>
        <v/>
      </c>
      <c r="EB82" t="str">
        <f t="shared" si="198"/>
        <v/>
      </c>
      <c r="EC82" t="str">
        <f t="shared" ref="EC82:ES82" si="199">IF(EC$29="","", EC81-EB81)</f>
        <v/>
      </c>
      <c r="ED82" t="str">
        <f t="shared" si="199"/>
        <v/>
      </c>
      <c r="EE82" t="str">
        <f t="shared" si="199"/>
        <v/>
      </c>
      <c r="EF82" t="str">
        <f t="shared" si="199"/>
        <v/>
      </c>
      <c r="EG82" t="str">
        <f t="shared" si="199"/>
        <v/>
      </c>
      <c r="EH82">
        <f t="shared" si="199"/>
        <v>-17.112305809865024</v>
      </c>
      <c r="EI82" t="str">
        <f t="shared" si="199"/>
        <v/>
      </c>
      <c r="EJ82" t="str">
        <f t="shared" si="199"/>
        <v/>
      </c>
      <c r="EK82" t="str">
        <f t="shared" si="199"/>
        <v/>
      </c>
      <c r="EL82" t="str">
        <f t="shared" si="199"/>
        <v/>
      </c>
      <c r="EM82" t="str">
        <f t="shared" si="199"/>
        <v/>
      </c>
      <c r="EN82" t="str">
        <f t="shared" si="199"/>
        <v/>
      </c>
      <c r="EO82" t="str">
        <f t="shared" si="199"/>
        <v/>
      </c>
      <c r="EP82" t="str">
        <f t="shared" si="199"/>
        <v/>
      </c>
      <c r="EQ82" t="str">
        <f t="shared" si="199"/>
        <v/>
      </c>
      <c r="ER82" t="str">
        <f t="shared" si="199"/>
        <v/>
      </c>
      <c r="ES82" t="str">
        <f t="shared" si="199"/>
        <v/>
      </c>
      <c r="ET82" t="str">
        <f t="shared" ref="ET82:FS82" si="200">IF(ET$29="","", ET81-ES81)</f>
        <v/>
      </c>
      <c r="EU82" t="str">
        <f t="shared" si="200"/>
        <v/>
      </c>
      <c r="EV82" t="str">
        <f t="shared" si="200"/>
        <v/>
      </c>
      <c r="EW82" t="str">
        <f t="shared" si="200"/>
        <v/>
      </c>
      <c r="EX82" t="str">
        <f t="shared" si="200"/>
        <v/>
      </c>
      <c r="EY82" t="str">
        <f t="shared" si="200"/>
        <v/>
      </c>
      <c r="EZ82" t="str">
        <f t="shared" si="200"/>
        <v/>
      </c>
      <c r="FA82" t="str">
        <f t="shared" si="200"/>
        <v/>
      </c>
      <c r="FB82" t="str">
        <f t="shared" si="200"/>
        <v/>
      </c>
      <c r="FC82" t="str">
        <f t="shared" si="200"/>
        <v/>
      </c>
      <c r="FD82" t="str">
        <f t="shared" si="200"/>
        <v/>
      </c>
      <c r="FE82" t="str">
        <f t="shared" si="200"/>
        <v/>
      </c>
      <c r="FF82" t="str">
        <f t="shared" si="200"/>
        <v/>
      </c>
      <c r="FG82" t="str">
        <f t="shared" si="200"/>
        <v/>
      </c>
      <c r="FH82">
        <f t="shared" si="200"/>
        <v>6.95191252488274</v>
      </c>
      <c r="FI82" t="str">
        <f t="shared" si="200"/>
        <v/>
      </c>
      <c r="FJ82" t="str">
        <f t="shared" si="200"/>
        <v/>
      </c>
      <c r="FK82" t="str">
        <f t="shared" si="200"/>
        <v/>
      </c>
      <c r="FL82" t="str">
        <f t="shared" si="200"/>
        <v/>
      </c>
      <c r="FM82" t="str">
        <f t="shared" si="200"/>
        <v/>
      </c>
      <c r="FN82" t="str">
        <f t="shared" si="200"/>
        <v/>
      </c>
      <c r="FO82" t="str">
        <f t="shared" si="200"/>
        <v/>
      </c>
      <c r="FP82" t="str">
        <f t="shared" si="200"/>
        <v/>
      </c>
      <c r="FQ82" t="str">
        <f t="shared" si="200"/>
        <v/>
      </c>
      <c r="FR82" t="str">
        <f t="shared" si="200"/>
        <v/>
      </c>
      <c r="FS82" t="str">
        <f t="shared" si="200"/>
        <v/>
      </c>
    </row>
    <row r="83" spans="1:175" x14ac:dyDescent="0.25">
      <c r="A83" t="s">
        <v>165</v>
      </c>
      <c r="C83">
        <v>0</v>
      </c>
      <c r="D83">
        <f t="shared" ref="D83:AI83" si="201">IF(D$29="", C83, D41)</f>
        <v>0</v>
      </c>
      <c r="E83">
        <f t="shared" si="201"/>
        <v>0</v>
      </c>
      <c r="F83">
        <f t="shared" si="201"/>
        <v>0</v>
      </c>
      <c r="G83">
        <f t="shared" si="201"/>
        <v>0</v>
      </c>
      <c r="H83">
        <f t="shared" si="201"/>
        <v>0</v>
      </c>
      <c r="I83">
        <f t="shared" si="201"/>
        <v>0</v>
      </c>
      <c r="J83">
        <f t="shared" si="201"/>
        <v>0</v>
      </c>
      <c r="K83">
        <f t="shared" si="201"/>
        <v>0</v>
      </c>
      <c r="L83">
        <f t="shared" si="201"/>
        <v>0</v>
      </c>
      <c r="M83">
        <f t="shared" si="201"/>
        <v>0</v>
      </c>
      <c r="N83">
        <f t="shared" si="201"/>
        <v>0</v>
      </c>
      <c r="O83">
        <f t="shared" si="201"/>
        <v>0</v>
      </c>
      <c r="P83">
        <f t="shared" si="201"/>
        <v>0</v>
      </c>
      <c r="Q83">
        <f t="shared" si="201"/>
        <v>0</v>
      </c>
      <c r="R83">
        <f t="shared" si="201"/>
        <v>0</v>
      </c>
      <c r="S83">
        <f t="shared" si="201"/>
        <v>0</v>
      </c>
      <c r="T83">
        <f t="shared" si="201"/>
        <v>0</v>
      </c>
      <c r="U83">
        <f t="shared" si="201"/>
        <v>0</v>
      </c>
      <c r="V83">
        <f t="shared" si="201"/>
        <v>0</v>
      </c>
      <c r="W83">
        <f t="shared" si="201"/>
        <v>0</v>
      </c>
      <c r="X83">
        <f t="shared" si="201"/>
        <v>0</v>
      </c>
      <c r="Y83">
        <f t="shared" si="201"/>
        <v>0</v>
      </c>
      <c r="Z83">
        <f t="shared" si="201"/>
        <v>0</v>
      </c>
      <c r="AA83">
        <f t="shared" si="201"/>
        <v>4.3618000000000006</v>
      </c>
      <c r="AB83">
        <f t="shared" si="201"/>
        <v>4.3618000000000006</v>
      </c>
      <c r="AC83">
        <f t="shared" si="201"/>
        <v>4.3618000000000006</v>
      </c>
      <c r="AD83">
        <f t="shared" si="201"/>
        <v>4.3618000000000006</v>
      </c>
      <c r="AE83">
        <f t="shared" si="201"/>
        <v>21.791727332842392</v>
      </c>
      <c r="AF83">
        <f t="shared" si="201"/>
        <v>21.791727332842392</v>
      </c>
      <c r="AG83">
        <f t="shared" si="201"/>
        <v>21.791727332842392</v>
      </c>
      <c r="AH83">
        <f t="shared" si="201"/>
        <v>21.791727332842392</v>
      </c>
      <c r="AI83">
        <f t="shared" si="201"/>
        <v>38.893594878813971</v>
      </c>
      <c r="AJ83">
        <f t="shared" ref="AJ83:BO83" si="202">IF(AJ$29="", AI83, AJ41)</f>
        <v>38.893594878813971</v>
      </c>
      <c r="AK83">
        <f t="shared" si="202"/>
        <v>38.893594878813971</v>
      </c>
      <c r="AL83">
        <f t="shared" si="202"/>
        <v>38.893594878813971</v>
      </c>
      <c r="AM83">
        <f t="shared" si="202"/>
        <v>38.893594878813971</v>
      </c>
      <c r="AN83">
        <f t="shared" si="202"/>
        <v>38.893594878813971</v>
      </c>
      <c r="AO83">
        <f t="shared" si="202"/>
        <v>38.893594878813971</v>
      </c>
      <c r="AP83">
        <f t="shared" si="202"/>
        <v>56.65802591341766</v>
      </c>
      <c r="AQ83">
        <f t="shared" si="202"/>
        <v>56.65802591341766</v>
      </c>
      <c r="AR83">
        <f t="shared" si="202"/>
        <v>56.65802591341766</v>
      </c>
      <c r="AS83">
        <f t="shared" si="202"/>
        <v>56.65802591341766</v>
      </c>
      <c r="AT83">
        <f t="shared" si="202"/>
        <v>56.65802591341766</v>
      </c>
      <c r="AU83">
        <f t="shared" si="202"/>
        <v>56.65802591341766</v>
      </c>
      <c r="AV83">
        <f t="shared" si="202"/>
        <v>70.507360330366083</v>
      </c>
      <c r="AW83">
        <f t="shared" si="202"/>
        <v>70.507360330366083</v>
      </c>
      <c r="AX83">
        <f t="shared" si="202"/>
        <v>70.507360330366083</v>
      </c>
      <c r="AY83">
        <f t="shared" si="202"/>
        <v>71.004480330366079</v>
      </c>
      <c r="AZ83">
        <f t="shared" si="202"/>
        <v>71.004480330366079</v>
      </c>
      <c r="BA83">
        <f t="shared" si="202"/>
        <v>85.703675122328633</v>
      </c>
      <c r="BB83">
        <f t="shared" si="202"/>
        <v>85.703675122328633</v>
      </c>
      <c r="BC83">
        <f t="shared" si="202"/>
        <v>85.703675122328633</v>
      </c>
      <c r="BD83">
        <f t="shared" si="202"/>
        <v>85.703675122328633</v>
      </c>
      <c r="BE83">
        <f t="shared" si="202"/>
        <v>85.703675122328633</v>
      </c>
      <c r="BF83">
        <f t="shared" si="202"/>
        <v>85.703675122328633</v>
      </c>
      <c r="BG83">
        <f t="shared" si="202"/>
        <v>85.703675122328633</v>
      </c>
      <c r="BH83">
        <f t="shared" si="202"/>
        <v>108.41316440365839</v>
      </c>
      <c r="BI83">
        <f t="shared" si="202"/>
        <v>108.41316440365839</v>
      </c>
      <c r="BJ83">
        <f t="shared" si="202"/>
        <v>140.67594608509842</v>
      </c>
      <c r="BK83">
        <f t="shared" si="202"/>
        <v>140.67594608509842</v>
      </c>
      <c r="BL83">
        <f t="shared" si="202"/>
        <v>140.67594608509842</v>
      </c>
      <c r="BM83">
        <f t="shared" si="202"/>
        <v>154.42228019902055</v>
      </c>
      <c r="BN83">
        <f t="shared" si="202"/>
        <v>154.42228019902055</v>
      </c>
      <c r="BO83">
        <f t="shared" si="202"/>
        <v>154.42228019902055</v>
      </c>
      <c r="BP83">
        <f t="shared" ref="BP83:CU83" si="203">IF(BP$29="", BO83, BP41)</f>
        <v>180.66431841558105</v>
      </c>
      <c r="BQ83">
        <f t="shared" si="203"/>
        <v>183.31605174891439</v>
      </c>
      <c r="BR83">
        <f t="shared" si="203"/>
        <v>183.31605174891439</v>
      </c>
      <c r="BS83">
        <f t="shared" si="203"/>
        <v>183.31605174891439</v>
      </c>
      <c r="BT83">
        <f t="shared" si="203"/>
        <v>183.31605174891439</v>
      </c>
      <c r="BU83">
        <f t="shared" si="203"/>
        <v>183.31605174891439</v>
      </c>
      <c r="BV83">
        <f t="shared" si="203"/>
        <v>198.53898168522011</v>
      </c>
      <c r="BW83">
        <f t="shared" si="203"/>
        <v>198.53898168522011</v>
      </c>
      <c r="BX83">
        <f t="shared" si="203"/>
        <v>230.89566958330929</v>
      </c>
      <c r="BY83">
        <f t="shared" si="203"/>
        <v>230.89566958330929</v>
      </c>
      <c r="BZ83">
        <f t="shared" si="203"/>
        <v>230.89566958330929</v>
      </c>
      <c r="CA83">
        <f t="shared" si="203"/>
        <v>230.89566958330929</v>
      </c>
      <c r="CB83">
        <f t="shared" si="203"/>
        <v>230.89566958330929</v>
      </c>
      <c r="CC83">
        <f t="shared" si="203"/>
        <v>267.3287906024176</v>
      </c>
      <c r="CD83">
        <f t="shared" si="203"/>
        <v>267.3287906024176</v>
      </c>
      <c r="CE83">
        <f t="shared" si="203"/>
        <v>267.3287906024176</v>
      </c>
      <c r="CF83">
        <f t="shared" si="203"/>
        <v>267.3287906024176</v>
      </c>
      <c r="CG83">
        <f t="shared" si="203"/>
        <v>267.3287906024176</v>
      </c>
      <c r="CH83">
        <f t="shared" si="203"/>
        <v>267.3287906024176</v>
      </c>
      <c r="CI83">
        <f t="shared" si="203"/>
        <v>267.3287906024176</v>
      </c>
      <c r="CJ83">
        <f t="shared" si="203"/>
        <v>311.08638180102787</v>
      </c>
      <c r="CK83">
        <f t="shared" si="203"/>
        <v>311.08638180102787</v>
      </c>
      <c r="CL83">
        <f t="shared" si="203"/>
        <v>331.40485313860751</v>
      </c>
      <c r="CM83">
        <f t="shared" si="203"/>
        <v>331.40485313860751</v>
      </c>
      <c r="CN83">
        <f t="shared" si="203"/>
        <v>331.40485313860751</v>
      </c>
      <c r="CO83">
        <f t="shared" si="203"/>
        <v>331.40485313860751</v>
      </c>
      <c r="CP83">
        <f t="shared" si="203"/>
        <v>331.40485313860751</v>
      </c>
      <c r="CQ83">
        <f t="shared" si="203"/>
        <v>356.91039384503483</v>
      </c>
      <c r="CR83">
        <f t="shared" si="203"/>
        <v>356.91039384503483</v>
      </c>
      <c r="CS83">
        <f t="shared" si="203"/>
        <v>356.91039384503483</v>
      </c>
      <c r="CT83">
        <f t="shared" si="203"/>
        <v>356.91039384503483</v>
      </c>
      <c r="CU83">
        <f t="shared" si="203"/>
        <v>356.91039384503483</v>
      </c>
      <c r="CV83">
        <f t="shared" ref="CV83:EA83" si="204">IF(CV$29="", CU83, CV41)</f>
        <v>356.91039384503483</v>
      </c>
      <c r="CW83">
        <f t="shared" si="204"/>
        <v>356.91039384503483</v>
      </c>
      <c r="CX83">
        <f t="shared" si="204"/>
        <v>356.91039384503483</v>
      </c>
      <c r="CY83">
        <f t="shared" si="204"/>
        <v>356.91039384503483</v>
      </c>
      <c r="CZ83">
        <f t="shared" si="204"/>
        <v>380.41763460936602</v>
      </c>
      <c r="DA83">
        <f t="shared" si="204"/>
        <v>380.41763460936602</v>
      </c>
      <c r="DB83">
        <f t="shared" si="204"/>
        <v>380.41763460936602</v>
      </c>
      <c r="DC83">
        <f t="shared" si="204"/>
        <v>380.41763460936602</v>
      </c>
      <c r="DD83">
        <f t="shared" si="204"/>
        <v>380.41763460936602</v>
      </c>
      <c r="DE83">
        <f t="shared" si="204"/>
        <v>392.71062823993924</v>
      </c>
      <c r="DF83">
        <f t="shared" si="204"/>
        <v>392.71062823993924</v>
      </c>
      <c r="DG83">
        <f t="shared" si="204"/>
        <v>392.71062823993924</v>
      </c>
      <c r="DH83">
        <f t="shared" si="204"/>
        <v>392.71062823993924</v>
      </c>
      <c r="DI83">
        <f t="shared" si="204"/>
        <v>392.71062823993924</v>
      </c>
      <c r="DJ83">
        <f t="shared" si="204"/>
        <v>392.71062823993924</v>
      </c>
      <c r="DK83">
        <f t="shared" si="204"/>
        <v>392.71062823993924</v>
      </c>
      <c r="DL83">
        <f t="shared" si="204"/>
        <v>392.71062823993924</v>
      </c>
      <c r="DM83">
        <f t="shared" si="204"/>
        <v>404.93992760299659</v>
      </c>
      <c r="DN83">
        <f t="shared" si="204"/>
        <v>404.93992760299659</v>
      </c>
      <c r="DO83">
        <f t="shared" si="204"/>
        <v>415.06731613802845</v>
      </c>
      <c r="DP83">
        <f t="shared" si="204"/>
        <v>415.06731613802845</v>
      </c>
      <c r="DQ83">
        <f t="shared" si="204"/>
        <v>415.06731613802845</v>
      </c>
      <c r="DR83">
        <f t="shared" si="204"/>
        <v>415.06731613802845</v>
      </c>
      <c r="DS83">
        <f t="shared" si="204"/>
        <v>415.06731613802845</v>
      </c>
      <c r="DT83">
        <f t="shared" si="204"/>
        <v>415.06731613802845</v>
      </c>
      <c r="DU83">
        <f t="shared" si="204"/>
        <v>415.06731613802845</v>
      </c>
      <c r="DV83">
        <f t="shared" si="204"/>
        <v>415.06731613802845</v>
      </c>
      <c r="DW83">
        <f t="shared" si="204"/>
        <v>415.06731613802845</v>
      </c>
      <c r="DX83">
        <f t="shared" si="204"/>
        <v>415.06731613802845</v>
      </c>
      <c r="DY83">
        <f t="shared" si="204"/>
        <v>415.06731613802845</v>
      </c>
      <c r="DZ83">
        <f t="shared" si="204"/>
        <v>476.797179713785</v>
      </c>
      <c r="EA83">
        <f t="shared" si="204"/>
        <v>476.797179713785</v>
      </c>
      <c r="EB83">
        <f t="shared" ref="EB83:FG83" si="205">IF(EB$29="", EA83, EB41)</f>
        <v>476.797179713785</v>
      </c>
      <c r="EC83">
        <f t="shared" si="205"/>
        <v>476.797179713785</v>
      </c>
      <c r="ED83">
        <f t="shared" si="205"/>
        <v>476.797179713785</v>
      </c>
      <c r="EE83">
        <f t="shared" si="205"/>
        <v>476.797179713785</v>
      </c>
      <c r="EF83">
        <f t="shared" si="205"/>
        <v>476.797179713785</v>
      </c>
      <c r="EG83">
        <f t="shared" si="205"/>
        <v>476.797179713785</v>
      </c>
      <c r="EH83">
        <f t="shared" si="205"/>
        <v>488.08736355749983</v>
      </c>
      <c r="EI83">
        <f t="shared" si="205"/>
        <v>488.08736355749983</v>
      </c>
      <c r="EJ83">
        <f t="shared" si="205"/>
        <v>488.08736355749983</v>
      </c>
      <c r="EK83">
        <f t="shared" si="205"/>
        <v>488.08736355749983</v>
      </c>
      <c r="EL83">
        <f t="shared" si="205"/>
        <v>488.08736355749983</v>
      </c>
      <c r="EM83">
        <f t="shared" si="205"/>
        <v>488.08736355749983</v>
      </c>
      <c r="EN83">
        <f t="shared" si="205"/>
        <v>488.08736355749983</v>
      </c>
      <c r="EO83">
        <f t="shared" si="205"/>
        <v>488.08736355749983</v>
      </c>
      <c r="EP83">
        <f t="shared" si="205"/>
        <v>488.08736355749983</v>
      </c>
      <c r="EQ83">
        <f t="shared" si="205"/>
        <v>488.08736355749983</v>
      </c>
      <c r="ER83">
        <f t="shared" si="205"/>
        <v>488.08736355749983</v>
      </c>
      <c r="ES83">
        <f t="shared" si="205"/>
        <v>488.08736355749983</v>
      </c>
      <c r="ET83">
        <f t="shared" si="205"/>
        <v>488.08736355749983</v>
      </c>
      <c r="EU83">
        <f t="shared" si="205"/>
        <v>488.08736355749983</v>
      </c>
      <c r="EV83">
        <f t="shared" si="205"/>
        <v>488.08736355749983</v>
      </c>
      <c r="EW83">
        <f t="shared" si="205"/>
        <v>488.08736355749983</v>
      </c>
      <c r="EX83">
        <f t="shared" si="205"/>
        <v>488.08736355749983</v>
      </c>
      <c r="EY83">
        <f t="shared" si="205"/>
        <v>488.08736355749983</v>
      </c>
      <c r="EZ83">
        <f t="shared" si="205"/>
        <v>488.08736355749983</v>
      </c>
      <c r="FA83">
        <f t="shared" si="205"/>
        <v>488.08736355749983</v>
      </c>
      <c r="FB83">
        <f t="shared" si="205"/>
        <v>488.08736355749983</v>
      </c>
      <c r="FC83">
        <f t="shared" si="205"/>
        <v>488.08736355749983</v>
      </c>
      <c r="FD83">
        <f t="shared" si="205"/>
        <v>488.08736355749983</v>
      </c>
      <c r="FE83">
        <f t="shared" si="205"/>
        <v>488.08736355749983</v>
      </c>
      <c r="FF83">
        <f t="shared" si="205"/>
        <v>488.08736355749983</v>
      </c>
      <c r="FG83">
        <f t="shared" si="205"/>
        <v>488.08736355749983</v>
      </c>
      <c r="FH83">
        <f t="shared" ref="FH83:FS83" si="206">IF(FH$29="", FG83, FH41)</f>
        <v>493.61707784321413</v>
      </c>
      <c r="FI83">
        <f t="shared" si="206"/>
        <v>493.61707784321413</v>
      </c>
      <c r="FJ83">
        <f t="shared" si="206"/>
        <v>493.61707784321413</v>
      </c>
      <c r="FK83">
        <f t="shared" si="206"/>
        <v>493.61707784321413</v>
      </c>
      <c r="FL83">
        <f t="shared" si="206"/>
        <v>493.61707784321413</v>
      </c>
      <c r="FM83">
        <f t="shared" si="206"/>
        <v>493.61707784321413</v>
      </c>
      <c r="FN83">
        <f t="shared" si="206"/>
        <v>493.61707784321413</v>
      </c>
      <c r="FO83">
        <f t="shared" si="206"/>
        <v>493.61707784321413</v>
      </c>
      <c r="FP83">
        <f t="shared" si="206"/>
        <v>493.61707784321413</v>
      </c>
      <c r="FQ83">
        <f t="shared" si="206"/>
        <v>493.61707784321413</v>
      </c>
      <c r="FR83">
        <f t="shared" si="206"/>
        <v>493.61707784321413</v>
      </c>
      <c r="FS83">
        <f t="shared" si="206"/>
        <v>493.61707784321413</v>
      </c>
    </row>
    <row r="84" spans="1:175" x14ac:dyDescent="0.25">
      <c r="A84" t="s">
        <v>166</v>
      </c>
      <c r="C84">
        <v>0</v>
      </c>
      <c r="D84" t="str">
        <f>IF(D$29="","", D83-C83)</f>
        <v/>
      </c>
      <c r="E84" t="str">
        <f t="shared" ref="E84:BP84" si="207">IF(E$29="","", E83-D83)</f>
        <v/>
      </c>
      <c r="F84" t="str">
        <f t="shared" si="207"/>
        <v/>
      </c>
      <c r="G84" t="str">
        <f t="shared" si="207"/>
        <v/>
      </c>
      <c r="H84" t="str">
        <f t="shared" si="207"/>
        <v/>
      </c>
      <c r="I84" t="str">
        <f t="shared" si="207"/>
        <v/>
      </c>
      <c r="J84" t="str">
        <f t="shared" si="207"/>
        <v/>
      </c>
      <c r="K84" t="str">
        <f t="shared" si="207"/>
        <v/>
      </c>
      <c r="L84" t="str">
        <f t="shared" si="207"/>
        <v/>
      </c>
      <c r="M84" t="str">
        <f t="shared" si="207"/>
        <v/>
      </c>
      <c r="N84" t="str">
        <f t="shared" si="207"/>
        <v/>
      </c>
      <c r="O84" t="str">
        <f t="shared" si="207"/>
        <v/>
      </c>
      <c r="P84" t="str">
        <f t="shared" si="207"/>
        <v/>
      </c>
      <c r="Q84" t="str">
        <f t="shared" si="207"/>
        <v/>
      </c>
      <c r="R84" t="str">
        <f t="shared" si="207"/>
        <v/>
      </c>
      <c r="S84" t="str">
        <f t="shared" si="207"/>
        <v/>
      </c>
      <c r="T84" t="str">
        <f t="shared" si="207"/>
        <v/>
      </c>
      <c r="U84" t="str">
        <f t="shared" si="207"/>
        <v/>
      </c>
      <c r="V84" t="str">
        <f t="shared" si="207"/>
        <v/>
      </c>
      <c r="W84" t="str">
        <f t="shared" si="207"/>
        <v/>
      </c>
      <c r="X84" t="str">
        <f t="shared" si="207"/>
        <v/>
      </c>
      <c r="Y84" t="str">
        <f t="shared" si="207"/>
        <v/>
      </c>
      <c r="Z84" t="str">
        <f t="shared" si="207"/>
        <v/>
      </c>
      <c r="AA84">
        <f t="shared" si="207"/>
        <v>4.3618000000000006</v>
      </c>
      <c r="AB84" t="str">
        <f t="shared" si="207"/>
        <v/>
      </c>
      <c r="AC84" t="str">
        <f t="shared" si="207"/>
        <v/>
      </c>
      <c r="AD84" t="str">
        <f t="shared" si="207"/>
        <v/>
      </c>
      <c r="AE84">
        <f t="shared" si="207"/>
        <v>17.429927332842389</v>
      </c>
      <c r="AF84" t="str">
        <f t="shared" si="207"/>
        <v/>
      </c>
      <c r="AG84">
        <f t="shared" si="207"/>
        <v>0</v>
      </c>
      <c r="AH84" t="str">
        <f t="shared" si="207"/>
        <v/>
      </c>
      <c r="AI84">
        <f t="shared" si="207"/>
        <v>17.101867545971579</v>
      </c>
      <c r="AJ84" t="str">
        <f t="shared" si="207"/>
        <v/>
      </c>
      <c r="AK84" t="str">
        <f t="shared" si="207"/>
        <v/>
      </c>
      <c r="AL84" t="str">
        <f t="shared" si="207"/>
        <v/>
      </c>
      <c r="AM84" t="str">
        <f t="shared" si="207"/>
        <v/>
      </c>
      <c r="AN84">
        <f t="shared" si="207"/>
        <v>0</v>
      </c>
      <c r="AO84" t="str">
        <f t="shared" si="207"/>
        <v/>
      </c>
      <c r="AP84">
        <f t="shared" si="207"/>
        <v>17.764431034603689</v>
      </c>
      <c r="AQ84" t="str">
        <f t="shared" si="207"/>
        <v/>
      </c>
      <c r="AR84" t="str">
        <f t="shared" si="207"/>
        <v/>
      </c>
      <c r="AS84" t="str">
        <f t="shared" si="207"/>
        <v/>
      </c>
      <c r="AT84">
        <f t="shared" si="207"/>
        <v>0</v>
      </c>
      <c r="AU84" t="str">
        <f t="shared" si="207"/>
        <v/>
      </c>
      <c r="AV84">
        <f t="shared" si="207"/>
        <v>13.849334416948423</v>
      </c>
      <c r="AW84" t="str">
        <f t="shared" si="207"/>
        <v/>
      </c>
      <c r="AX84" t="str">
        <f t="shared" si="207"/>
        <v/>
      </c>
      <c r="AY84">
        <f t="shared" si="207"/>
        <v>0.49711999999999534</v>
      </c>
      <c r="AZ84" t="str">
        <f t="shared" si="207"/>
        <v/>
      </c>
      <c r="BA84">
        <f t="shared" si="207"/>
        <v>14.699194791962555</v>
      </c>
      <c r="BB84" t="str">
        <f t="shared" si="207"/>
        <v/>
      </c>
      <c r="BC84">
        <f t="shared" si="207"/>
        <v>0</v>
      </c>
      <c r="BD84" t="str">
        <f t="shared" si="207"/>
        <v/>
      </c>
      <c r="BE84" t="str">
        <f t="shared" si="207"/>
        <v/>
      </c>
      <c r="BF84" t="str">
        <f t="shared" si="207"/>
        <v/>
      </c>
      <c r="BG84" t="str">
        <f t="shared" si="207"/>
        <v/>
      </c>
      <c r="BH84">
        <f t="shared" si="207"/>
        <v>22.709489281329752</v>
      </c>
      <c r="BI84" t="str">
        <f t="shared" si="207"/>
        <v/>
      </c>
      <c r="BJ84">
        <f t="shared" si="207"/>
        <v>32.262781681440032</v>
      </c>
      <c r="BK84" t="str">
        <f t="shared" si="207"/>
        <v/>
      </c>
      <c r="BL84" t="str">
        <f t="shared" si="207"/>
        <v/>
      </c>
      <c r="BM84">
        <f t="shared" si="207"/>
        <v>13.746334113922131</v>
      </c>
      <c r="BN84">
        <f t="shared" si="207"/>
        <v>0</v>
      </c>
      <c r="BO84" t="str">
        <f t="shared" si="207"/>
        <v/>
      </c>
      <c r="BP84">
        <f t="shared" si="207"/>
        <v>26.242038216560502</v>
      </c>
      <c r="BQ84">
        <f t="shared" ref="BQ84:EB84" si="208">IF(BQ$29="","", BQ83-BP83)</f>
        <v>2.6517333333333397</v>
      </c>
      <c r="BR84" t="str">
        <f t="shared" si="208"/>
        <v/>
      </c>
      <c r="BS84" t="str">
        <f t="shared" si="208"/>
        <v/>
      </c>
      <c r="BT84" t="str">
        <f t="shared" si="208"/>
        <v/>
      </c>
      <c r="BU84" t="str">
        <f t="shared" si="208"/>
        <v/>
      </c>
      <c r="BV84">
        <f t="shared" si="208"/>
        <v>15.222929936305718</v>
      </c>
      <c r="BW84" t="str">
        <f t="shared" si="208"/>
        <v/>
      </c>
      <c r="BX84">
        <f t="shared" si="208"/>
        <v>32.356687898089177</v>
      </c>
      <c r="BY84" t="str">
        <f t="shared" si="208"/>
        <v/>
      </c>
      <c r="BZ84" t="str">
        <f t="shared" si="208"/>
        <v/>
      </c>
      <c r="CA84">
        <f t="shared" si="208"/>
        <v>0</v>
      </c>
      <c r="CB84" t="str">
        <f t="shared" si="208"/>
        <v/>
      </c>
      <c r="CC84">
        <f t="shared" si="208"/>
        <v>36.433121019108313</v>
      </c>
      <c r="CD84" t="str">
        <f t="shared" si="208"/>
        <v/>
      </c>
      <c r="CE84">
        <f t="shared" si="208"/>
        <v>0</v>
      </c>
      <c r="CF84" t="str">
        <f t="shared" si="208"/>
        <v/>
      </c>
      <c r="CG84" t="str">
        <f t="shared" si="208"/>
        <v/>
      </c>
      <c r="CH84" t="str">
        <f t="shared" si="208"/>
        <v/>
      </c>
      <c r="CI84" t="str">
        <f t="shared" si="208"/>
        <v/>
      </c>
      <c r="CJ84">
        <f t="shared" si="208"/>
        <v>43.757591198610271</v>
      </c>
      <c r="CK84" t="str">
        <f t="shared" si="208"/>
        <v/>
      </c>
      <c r="CL84">
        <f t="shared" si="208"/>
        <v>20.318471337579638</v>
      </c>
      <c r="CM84" t="str">
        <f t="shared" si="208"/>
        <v/>
      </c>
      <c r="CN84" t="str">
        <f t="shared" si="208"/>
        <v/>
      </c>
      <c r="CO84">
        <f t="shared" si="208"/>
        <v>0</v>
      </c>
      <c r="CP84" t="str">
        <f t="shared" si="208"/>
        <v/>
      </c>
      <c r="CQ84">
        <f t="shared" si="208"/>
        <v>25.505540706427325</v>
      </c>
      <c r="CR84" t="str">
        <f t="shared" si="208"/>
        <v/>
      </c>
      <c r="CS84">
        <f t="shared" si="208"/>
        <v>0</v>
      </c>
      <c r="CT84" t="str">
        <f t="shared" si="208"/>
        <v/>
      </c>
      <c r="CU84" t="str">
        <f t="shared" si="208"/>
        <v/>
      </c>
      <c r="CV84" t="str">
        <f t="shared" si="208"/>
        <v/>
      </c>
      <c r="CW84" t="str">
        <f t="shared" si="208"/>
        <v/>
      </c>
      <c r="CX84">
        <f t="shared" si="208"/>
        <v>0</v>
      </c>
      <c r="CY84" t="str">
        <f t="shared" si="208"/>
        <v/>
      </c>
      <c r="CZ84">
        <f t="shared" si="208"/>
        <v>23.507240764331186</v>
      </c>
      <c r="DA84" t="str">
        <f t="shared" si="208"/>
        <v/>
      </c>
      <c r="DB84" t="str">
        <f t="shared" si="208"/>
        <v/>
      </c>
      <c r="DC84">
        <f t="shared" si="208"/>
        <v>0</v>
      </c>
      <c r="DD84" t="str">
        <f t="shared" si="208"/>
        <v/>
      </c>
      <c r="DE84">
        <f t="shared" si="208"/>
        <v>12.292993630573221</v>
      </c>
      <c r="DF84" t="str">
        <f t="shared" si="208"/>
        <v/>
      </c>
      <c r="DG84">
        <f t="shared" si="208"/>
        <v>0</v>
      </c>
      <c r="DH84" t="str">
        <f t="shared" si="208"/>
        <v/>
      </c>
      <c r="DI84" t="str">
        <f t="shared" si="208"/>
        <v/>
      </c>
      <c r="DJ84" t="str">
        <f t="shared" si="208"/>
        <v/>
      </c>
      <c r="DK84" t="str">
        <f t="shared" si="208"/>
        <v/>
      </c>
      <c r="DL84" t="str">
        <f t="shared" si="208"/>
        <v/>
      </c>
      <c r="DM84">
        <f t="shared" si="208"/>
        <v>12.229299363057351</v>
      </c>
      <c r="DN84" t="str">
        <f t="shared" si="208"/>
        <v/>
      </c>
      <c r="DO84">
        <f t="shared" si="208"/>
        <v>10.127388535031855</v>
      </c>
      <c r="DP84" t="str">
        <f t="shared" si="208"/>
        <v/>
      </c>
      <c r="DQ84" t="str">
        <f t="shared" si="208"/>
        <v/>
      </c>
      <c r="DR84" t="str">
        <f t="shared" si="208"/>
        <v/>
      </c>
      <c r="DS84" t="str">
        <f t="shared" si="208"/>
        <v/>
      </c>
      <c r="DT84" t="str">
        <f t="shared" si="208"/>
        <v/>
      </c>
      <c r="DU84" t="str">
        <f t="shared" si="208"/>
        <v/>
      </c>
      <c r="DV84" t="str">
        <f t="shared" si="208"/>
        <v/>
      </c>
      <c r="DW84" t="str">
        <f t="shared" si="208"/>
        <v/>
      </c>
      <c r="DX84" t="str">
        <f t="shared" si="208"/>
        <v/>
      </c>
      <c r="DY84" t="str">
        <f t="shared" si="208"/>
        <v/>
      </c>
      <c r="DZ84">
        <f t="shared" si="208"/>
        <v>61.729863575756553</v>
      </c>
      <c r="EA84" t="str">
        <f t="shared" si="208"/>
        <v/>
      </c>
      <c r="EB84" t="str">
        <f t="shared" si="208"/>
        <v/>
      </c>
      <c r="EC84" t="str">
        <f t="shared" ref="EC84:ES84" si="209">IF(EC$29="","", EC83-EB83)</f>
        <v/>
      </c>
      <c r="ED84" t="str">
        <f t="shared" si="209"/>
        <v/>
      </c>
      <c r="EE84" t="str">
        <f t="shared" si="209"/>
        <v/>
      </c>
      <c r="EF84" t="str">
        <f t="shared" si="209"/>
        <v/>
      </c>
      <c r="EG84" t="str">
        <f t="shared" si="209"/>
        <v/>
      </c>
      <c r="EH84">
        <f t="shared" si="209"/>
        <v>11.290183843714829</v>
      </c>
      <c r="EI84" t="str">
        <f t="shared" si="209"/>
        <v/>
      </c>
      <c r="EJ84" t="str">
        <f t="shared" si="209"/>
        <v/>
      </c>
      <c r="EK84" t="str">
        <f t="shared" si="209"/>
        <v/>
      </c>
      <c r="EL84" t="str">
        <f t="shared" si="209"/>
        <v/>
      </c>
      <c r="EM84" t="str">
        <f t="shared" si="209"/>
        <v/>
      </c>
      <c r="EN84" t="str">
        <f t="shared" si="209"/>
        <v/>
      </c>
      <c r="EO84" t="str">
        <f t="shared" si="209"/>
        <v/>
      </c>
      <c r="EP84" t="str">
        <f t="shared" si="209"/>
        <v/>
      </c>
      <c r="EQ84" t="str">
        <f t="shared" si="209"/>
        <v/>
      </c>
      <c r="ER84" t="str">
        <f t="shared" si="209"/>
        <v/>
      </c>
      <c r="ES84" t="str">
        <f t="shared" si="209"/>
        <v/>
      </c>
      <c r="ET84" t="str">
        <f t="shared" ref="ET84:FS84" si="210">IF(ET$29="","", ET83-ES83)</f>
        <v/>
      </c>
      <c r="EU84" t="str">
        <f t="shared" si="210"/>
        <v/>
      </c>
      <c r="EV84" t="str">
        <f t="shared" si="210"/>
        <v/>
      </c>
      <c r="EW84" t="str">
        <f t="shared" si="210"/>
        <v/>
      </c>
      <c r="EX84" t="str">
        <f t="shared" si="210"/>
        <v/>
      </c>
      <c r="EY84" t="str">
        <f t="shared" si="210"/>
        <v/>
      </c>
      <c r="EZ84" t="str">
        <f t="shared" si="210"/>
        <v/>
      </c>
      <c r="FA84" t="str">
        <f t="shared" si="210"/>
        <v/>
      </c>
      <c r="FB84" t="str">
        <f t="shared" si="210"/>
        <v/>
      </c>
      <c r="FC84" t="str">
        <f t="shared" si="210"/>
        <v/>
      </c>
      <c r="FD84" t="str">
        <f t="shared" si="210"/>
        <v/>
      </c>
      <c r="FE84" t="str">
        <f t="shared" si="210"/>
        <v/>
      </c>
      <c r="FF84" t="str">
        <f t="shared" si="210"/>
        <v/>
      </c>
      <c r="FG84" t="str">
        <f t="shared" si="210"/>
        <v/>
      </c>
      <c r="FH84">
        <f t="shared" si="210"/>
        <v>5.5297142857143058</v>
      </c>
      <c r="FI84" t="str">
        <f t="shared" si="210"/>
        <v/>
      </c>
      <c r="FJ84" t="str">
        <f t="shared" si="210"/>
        <v/>
      </c>
      <c r="FK84" t="str">
        <f t="shared" si="210"/>
        <v/>
      </c>
      <c r="FL84" t="str">
        <f t="shared" si="210"/>
        <v/>
      </c>
      <c r="FM84" t="str">
        <f t="shared" si="210"/>
        <v/>
      </c>
      <c r="FN84" t="str">
        <f t="shared" si="210"/>
        <v/>
      </c>
      <c r="FO84" t="str">
        <f t="shared" si="210"/>
        <v/>
      </c>
      <c r="FP84" t="str">
        <f t="shared" si="210"/>
        <v/>
      </c>
      <c r="FQ84" t="str">
        <f t="shared" si="210"/>
        <v/>
      </c>
      <c r="FR84" t="str">
        <f t="shared" si="210"/>
        <v/>
      </c>
      <c r="FS84" t="str">
        <f t="shared" si="210"/>
        <v/>
      </c>
    </row>
    <row r="85" spans="1:175" x14ac:dyDescent="0.25">
      <c r="A85" t="s">
        <v>167</v>
      </c>
      <c r="C85">
        <v>0</v>
      </c>
      <c r="D85">
        <f t="shared" ref="D85:AI85" si="211">IF(D$29="", C85, D42)</f>
        <v>0</v>
      </c>
      <c r="E85">
        <f t="shared" si="211"/>
        <v>0</v>
      </c>
      <c r="F85">
        <f t="shared" si="211"/>
        <v>0</v>
      </c>
      <c r="G85">
        <f t="shared" si="211"/>
        <v>0</v>
      </c>
      <c r="H85">
        <f t="shared" si="211"/>
        <v>0</v>
      </c>
      <c r="I85">
        <f t="shared" si="211"/>
        <v>0</v>
      </c>
      <c r="J85">
        <f t="shared" si="211"/>
        <v>0</v>
      </c>
      <c r="K85">
        <f t="shared" si="211"/>
        <v>0</v>
      </c>
      <c r="L85">
        <f t="shared" si="211"/>
        <v>0</v>
      </c>
      <c r="M85">
        <f t="shared" si="211"/>
        <v>0</v>
      </c>
      <c r="N85">
        <f t="shared" si="211"/>
        <v>0</v>
      </c>
      <c r="O85">
        <f t="shared" si="211"/>
        <v>0</v>
      </c>
      <c r="P85">
        <f t="shared" si="211"/>
        <v>0</v>
      </c>
      <c r="Q85">
        <f t="shared" si="211"/>
        <v>0</v>
      </c>
      <c r="R85">
        <f t="shared" si="211"/>
        <v>0</v>
      </c>
      <c r="S85">
        <f t="shared" si="211"/>
        <v>0</v>
      </c>
      <c r="T85">
        <f t="shared" si="211"/>
        <v>0</v>
      </c>
      <c r="U85">
        <f t="shared" si="211"/>
        <v>0</v>
      </c>
      <c r="V85">
        <f t="shared" si="211"/>
        <v>0</v>
      </c>
      <c r="W85">
        <f t="shared" si="211"/>
        <v>0</v>
      </c>
      <c r="X85">
        <f t="shared" si="211"/>
        <v>0</v>
      </c>
      <c r="Y85">
        <f t="shared" si="211"/>
        <v>0</v>
      </c>
      <c r="Z85">
        <f t="shared" si="211"/>
        <v>0</v>
      </c>
      <c r="AA85">
        <f t="shared" si="211"/>
        <v>0</v>
      </c>
      <c r="AB85">
        <f t="shared" si="211"/>
        <v>0</v>
      </c>
      <c r="AC85">
        <f t="shared" si="211"/>
        <v>0</v>
      </c>
      <c r="AD85">
        <f t="shared" si="211"/>
        <v>0</v>
      </c>
      <c r="AE85">
        <f t="shared" si="211"/>
        <v>0</v>
      </c>
      <c r="AF85">
        <f t="shared" si="211"/>
        <v>0</v>
      </c>
      <c r="AG85">
        <f t="shared" si="211"/>
        <v>0</v>
      </c>
      <c r="AH85">
        <f t="shared" si="211"/>
        <v>0</v>
      </c>
      <c r="AI85">
        <f t="shared" si="211"/>
        <v>0</v>
      </c>
      <c r="AJ85">
        <f t="shared" ref="AJ85:BO85" si="212">IF(AJ$29="", AI85, AJ42)</f>
        <v>0</v>
      </c>
      <c r="AK85">
        <f t="shared" si="212"/>
        <v>0</v>
      </c>
      <c r="AL85">
        <f t="shared" si="212"/>
        <v>0</v>
      </c>
      <c r="AM85">
        <f t="shared" si="212"/>
        <v>0</v>
      </c>
      <c r="AN85">
        <f t="shared" si="212"/>
        <v>0</v>
      </c>
      <c r="AO85">
        <f t="shared" si="212"/>
        <v>0</v>
      </c>
      <c r="AP85">
        <f t="shared" si="212"/>
        <v>0</v>
      </c>
      <c r="AQ85">
        <f t="shared" si="212"/>
        <v>0</v>
      </c>
      <c r="AR85">
        <f t="shared" si="212"/>
        <v>0</v>
      </c>
      <c r="AS85">
        <f t="shared" si="212"/>
        <v>0</v>
      </c>
      <c r="AT85">
        <f t="shared" si="212"/>
        <v>0</v>
      </c>
      <c r="AU85">
        <f t="shared" si="212"/>
        <v>0</v>
      </c>
      <c r="AV85">
        <f t="shared" si="212"/>
        <v>0</v>
      </c>
      <c r="AW85">
        <f t="shared" si="212"/>
        <v>0</v>
      </c>
      <c r="AX85">
        <f t="shared" si="212"/>
        <v>0</v>
      </c>
      <c r="AY85">
        <f t="shared" si="212"/>
        <v>0</v>
      </c>
      <c r="AZ85">
        <f t="shared" si="212"/>
        <v>0</v>
      </c>
      <c r="BA85">
        <f t="shared" si="212"/>
        <v>0</v>
      </c>
      <c r="BB85">
        <f t="shared" si="212"/>
        <v>0</v>
      </c>
      <c r="BC85">
        <f t="shared" si="212"/>
        <v>0</v>
      </c>
      <c r="BD85">
        <f t="shared" si="212"/>
        <v>0</v>
      </c>
      <c r="BE85">
        <f t="shared" si="212"/>
        <v>0</v>
      </c>
      <c r="BF85">
        <f t="shared" si="212"/>
        <v>0</v>
      </c>
      <c r="BG85">
        <f t="shared" si="212"/>
        <v>0</v>
      </c>
      <c r="BH85">
        <f t="shared" si="212"/>
        <v>0</v>
      </c>
      <c r="BI85">
        <f t="shared" si="212"/>
        <v>0</v>
      </c>
      <c r="BJ85">
        <f t="shared" si="212"/>
        <v>0</v>
      </c>
      <c r="BK85">
        <f t="shared" si="212"/>
        <v>0</v>
      </c>
      <c r="BL85">
        <f t="shared" si="212"/>
        <v>0</v>
      </c>
      <c r="BM85">
        <f t="shared" si="212"/>
        <v>0</v>
      </c>
      <c r="BN85">
        <f t="shared" si="212"/>
        <v>0</v>
      </c>
      <c r="BO85">
        <f t="shared" si="212"/>
        <v>0</v>
      </c>
      <c r="BP85">
        <f t="shared" ref="BP85:CU85" si="213">IF(BP$29="", BO85, BP42)</f>
        <v>0</v>
      </c>
      <c r="BQ85">
        <f t="shared" si="213"/>
        <v>0</v>
      </c>
      <c r="BR85">
        <f t="shared" si="213"/>
        <v>0</v>
      </c>
      <c r="BS85">
        <f t="shared" si="213"/>
        <v>0</v>
      </c>
      <c r="BT85">
        <f t="shared" si="213"/>
        <v>0</v>
      </c>
      <c r="BU85">
        <f t="shared" si="213"/>
        <v>0</v>
      </c>
      <c r="BV85">
        <f t="shared" si="213"/>
        <v>0</v>
      </c>
      <c r="BW85">
        <f t="shared" si="213"/>
        <v>0</v>
      </c>
      <c r="BX85">
        <f t="shared" si="213"/>
        <v>0</v>
      </c>
      <c r="BY85">
        <f t="shared" si="213"/>
        <v>0</v>
      </c>
      <c r="BZ85">
        <f t="shared" si="213"/>
        <v>0</v>
      </c>
      <c r="CA85">
        <f t="shared" si="213"/>
        <v>0</v>
      </c>
      <c r="CB85">
        <f t="shared" si="213"/>
        <v>0</v>
      </c>
      <c r="CC85">
        <f t="shared" si="213"/>
        <v>0</v>
      </c>
      <c r="CD85">
        <f t="shared" si="213"/>
        <v>0</v>
      </c>
      <c r="CE85">
        <f t="shared" si="213"/>
        <v>0</v>
      </c>
      <c r="CF85">
        <f t="shared" si="213"/>
        <v>0</v>
      </c>
      <c r="CG85">
        <f t="shared" si="213"/>
        <v>0</v>
      </c>
      <c r="CH85">
        <f t="shared" si="213"/>
        <v>0</v>
      </c>
      <c r="CI85">
        <f t="shared" si="213"/>
        <v>0</v>
      </c>
      <c r="CJ85">
        <f t="shared" si="213"/>
        <v>0</v>
      </c>
      <c r="CK85">
        <f t="shared" si="213"/>
        <v>0</v>
      </c>
      <c r="CL85">
        <f t="shared" si="213"/>
        <v>0</v>
      </c>
      <c r="CM85">
        <f t="shared" si="213"/>
        <v>0</v>
      </c>
      <c r="CN85">
        <f t="shared" si="213"/>
        <v>0</v>
      </c>
      <c r="CO85">
        <f t="shared" si="213"/>
        <v>0</v>
      </c>
      <c r="CP85">
        <f t="shared" si="213"/>
        <v>0</v>
      </c>
      <c r="CQ85">
        <f t="shared" si="213"/>
        <v>0</v>
      </c>
      <c r="CR85">
        <f t="shared" si="213"/>
        <v>0</v>
      </c>
      <c r="CS85">
        <f t="shared" si="213"/>
        <v>0</v>
      </c>
      <c r="CT85">
        <f t="shared" si="213"/>
        <v>0</v>
      </c>
      <c r="CU85">
        <f t="shared" si="213"/>
        <v>0</v>
      </c>
      <c r="CV85">
        <f t="shared" ref="CV85:EA85" si="214">IF(CV$29="", CU85, CV42)</f>
        <v>0</v>
      </c>
      <c r="CW85">
        <f t="shared" si="214"/>
        <v>0</v>
      </c>
      <c r="CX85">
        <f t="shared" si="214"/>
        <v>0</v>
      </c>
      <c r="CY85">
        <f t="shared" si="214"/>
        <v>0</v>
      </c>
      <c r="CZ85">
        <f t="shared" si="214"/>
        <v>0</v>
      </c>
      <c r="DA85">
        <f t="shared" si="214"/>
        <v>0</v>
      </c>
      <c r="DB85">
        <f t="shared" si="214"/>
        <v>0</v>
      </c>
      <c r="DC85">
        <f t="shared" si="214"/>
        <v>0</v>
      </c>
      <c r="DD85">
        <f t="shared" si="214"/>
        <v>0</v>
      </c>
      <c r="DE85">
        <f t="shared" si="214"/>
        <v>0</v>
      </c>
      <c r="DF85">
        <f t="shared" si="214"/>
        <v>0</v>
      </c>
      <c r="DG85">
        <f t="shared" si="214"/>
        <v>0</v>
      </c>
      <c r="DH85">
        <f t="shared" si="214"/>
        <v>0</v>
      </c>
      <c r="DI85">
        <f t="shared" si="214"/>
        <v>0</v>
      </c>
      <c r="DJ85">
        <f t="shared" si="214"/>
        <v>0</v>
      </c>
      <c r="DK85">
        <f t="shared" si="214"/>
        <v>0</v>
      </c>
      <c r="DL85">
        <f t="shared" si="214"/>
        <v>0</v>
      </c>
      <c r="DM85">
        <f t="shared" si="214"/>
        <v>0</v>
      </c>
      <c r="DN85">
        <f t="shared" si="214"/>
        <v>0</v>
      </c>
      <c r="DO85">
        <f t="shared" si="214"/>
        <v>0</v>
      </c>
      <c r="DP85">
        <f t="shared" si="214"/>
        <v>0</v>
      </c>
      <c r="DQ85">
        <f t="shared" si="214"/>
        <v>0</v>
      </c>
      <c r="DR85">
        <f t="shared" si="214"/>
        <v>0</v>
      </c>
      <c r="DS85">
        <f t="shared" si="214"/>
        <v>0</v>
      </c>
      <c r="DT85">
        <f t="shared" si="214"/>
        <v>0</v>
      </c>
      <c r="DU85">
        <f t="shared" si="214"/>
        <v>0</v>
      </c>
      <c r="DV85">
        <f t="shared" si="214"/>
        <v>0</v>
      </c>
      <c r="DW85">
        <f t="shared" si="214"/>
        <v>0</v>
      </c>
      <c r="DX85">
        <f t="shared" si="214"/>
        <v>0</v>
      </c>
      <c r="DY85">
        <f t="shared" si="214"/>
        <v>0</v>
      </c>
      <c r="DZ85">
        <f t="shared" si="214"/>
        <v>0</v>
      </c>
      <c r="EA85">
        <f t="shared" si="214"/>
        <v>0</v>
      </c>
      <c r="EB85">
        <f t="shared" ref="EB85:FG85" si="215">IF(EB$29="", EA85, EB42)</f>
        <v>0</v>
      </c>
      <c r="EC85">
        <f t="shared" si="215"/>
        <v>0</v>
      </c>
      <c r="ED85">
        <f t="shared" si="215"/>
        <v>0</v>
      </c>
      <c r="EE85">
        <f t="shared" si="215"/>
        <v>0</v>
      </c>
      <c r="EF85">
        <f t="shared" si="215"/>
        <v>0</v>
      </c>
      <c r="EG85">
        <f t="shared" si="215"/>
        <v>0</v>
      </c>
      <c r="EH85">
        <f t="shared" si="215"/>
        <v>0</v>
      </c>
      <c r="EI85">
        <f t="shared" si="215"/>
        <v>0</v>
      </c>
      <c r="EJ85">
        <f t="shared" si="215"/>
        <v>0</v>
      </c>
      <c r="EK85">
        <f t="shared" si="215"/>
        <v>0</v>
      </c>
      <c r="EL85">
        <f t="shared" si="215"/>
        <v>0</v>
      </c>
      <c r="EM85">
        <f t="shared" si="215"/>
        <v>0</v>
      </c>
      <c r="EN85">
        <f t="shared" si="215"/>
        <v>0</v>
      </c>
      <c r="EO85">
        <f t="shared" si="215"/>
        <v>0</v>
      </c>
      <c r="EP85">
        <f t="shared" si="215"/>
        <v>0</v>
      </c>
      <c r="EQ85">
        <f t="shared" si="215"/>
        <v>0</v>
      </c>
      <c r="ER85">
        <f t="shared" si="215"/>
        <v>0</v>
      </c>
      <c r="ES85">
        <f t="shared" si="215"/>
        <v>0</v>
      </c>
      <c r="ET85">
        <f t="shared" si="215"/>
        <v>0</v>
      </c>
      <c r="EU85">
        <f t="shared" si="215"/>
        <v>0</v>
      </c>
      <c r="EV85">
        <f t="shared" si="215"/>
        <v>0</v>
      </c>
      <c r="EW85">
        <f t="shared" si="215"/>
        <v>0</v>
      </c>
      <c r="EX85">
        <f t="shared" si="215"/>
        <v>0</v>
      </c>
      <c r="EY85">
        <f t="shared" si="215"/>
        <v>0</v>
      </c>
      <c r="EZ85">
        <f t="shared" si="215"/>
        <v>0</v>
      </c>
      <c r="FA85">
        <f t="shared" si="215"/>
        <v>0</v>
      </c>
      <c r="FB85">
        <f t="shared" si="215"/>
        <v>0</v>
      </c>
      <c r="FC85">
        <f t="shared" si="215"/>
        <v>0</v>
      </c>
      <c r="FD85">
        <f t="shared" si="215"/>
        <v>0</v>
      </c>
      <c r="FE85">
        <f t="shared" si="215"/>
        <v>0</v>
      </c>
      <c r="FF85">
        <f t="shared" si="215"/>
        <v>0</v>
      </c>
      <c r="FG85">
        <f t="shared" si="215"/>
        <v>0</v>
      </c>
      <c r="FH85">
        <f t="shared" ref="FH85:FS85" si="216">IF(FH$29="", FG85, FH42)</f>
        <v>0</v>
      </c>
      <c r="FI85">
        <f t="shared" si="216"/>
        <v>0</v>
      </c>
      <c r="FJ85">
        <f t="shared" si="216"/>
        <v>0</v>
      </c>
      <c r="FK85">
        <f t="shared" si="216"/>
        <v>0</v>
      </c>
      <c r="FL85">
        <f t="shared" si="216"/>
        <v>0</v>
      </c>
      <c r="FM85">
        <f t="shared" si="216"/>
        <v>0</v>
      </c>
      <c r="FN85">
        <f t="shared" si="216"/>
        <v>0</v>
      </c>
      <c r="FO85">
        <f t="shared" si="216"/>
        <v>0</v>
      </c>
      <c r="FP85">
        <f t="shared" si="216"/>
        <v>0</v>
      </c>
      <c r="FQ85">
        <f t="shared" si="216"/>
        <v>0</v>
      </c>
      <c r="FR85">
        <f t="shared" si="216"/>
        <v>0</v>
      </c>
      <c r="FS85">
        <f t="shared" si="216"/>
        <v>0</v>
      </c>
    </row>
    <row r="86" spans="1:175" x14ac:dyDescent="0.25">
      <c r="A86" t="s">
        <v>168</v>
      </c>
      <c r="C86">
        <v>0</v>
      </c>
      <c r="D86" t="str">
        <f>IF(D$29="","", D85-C85)</f>
        <v/>
      </c>
      <c r="E86" t="str">
        <f t="shared" ref="E86:BP86" si="217">IF(E$29="","", E85-D85)</f>
        <v/>
      </c>
      <c r="F86" t="str">
        <f t="shared" si="217"/>
        <v/>
      </c>
      <c r="G86" t="str">
        <f t="shared" si="217"/>
        <v/>
      </c>
      <c r="H86" t="str">
        <f t="shared" si="217"/>
        <v/>
      </c>
      <c r="I86" t="str">
        <f t="shared" si="217"/>
        <v/>
      </c>
      <c r="J86" t="str">
        <f t="shared" si="217"/>
        <v/>
      </c>
      <c r="K86" t="str">
        <f t="shared" si="217"/>
        <v/>
      </c>
      <c r="L86" t="str">
        <f t="shared" si="217"/>
        <v/>
      </c>
      <c r="M86" t="str">
        <f t="shared" si="217"/>
        <v/>
      </c>
      <c r="N86" t="str">
        <f t="shared" si="217"/>
        <v/>
      </c>
      <c r="O86" t="str">
        <f t="shared" si="217"/>
        <v/>
      </c>
      <c r="P86" t="str">
        <f t="shared" si="217"/>
        <v/>
      </c>
      <c r="Q86" t="str">
        <f t="shared" si="217"/>
        <v/>
      </c>
      <c r="R86" t="str">
        <f t="shared" si="217"/>
        <v/>
      </c>
      <c r="S86" t="str">
        <f t="shared" si="217"/>
        <v/>
      </c>
      <c r="T86" t="str">
        <f t="shared" si="217"/>
        <v/>
      </c>
      <c r="U86" t="str">
        <f t="shared" si="217"/>
        <v/>
      </c>
      <c r="V86" t="str">
        <f t="shared" si="217"/>
        <v/>
      </c>
      <c r="W86" t="str">
        <f t="shared" si="217"/>
        <v/>
      </c>
      <c r="X86" t="str">
        <f t="shared" si="217"/>
        <v/>
      </c>
      <c r="Y86" t="str">
        <f t="shared" si="217"/>
        <v/>
      </c>
      <c r="Z86" t="str">
        <f t="shared" si="217"/>
        <v/>
      </c>
      <c r="AA86">
        <f t="shared" si="217"/>
        <v>0</v>
      </c>
      <c r="AB86" t="str">
        <f t="shared" si="217"/>
        <v/>
      </c>
      <c r="AC86" t="str">
        <f t="shared" si="217"/>
        <v/>
      </c>
      <c r="AD86" t="str">
        <f t="shared" si="217"/>
        <v/>
      </c>
      <c r="AE86">
        <f t="shared" si="217"/>
        <v>0</v>
      </c>
      <c r="AF86" t="str">
        <f t="shared" si="217"/>
        <v/>
      </c>
      <c r="AG86">
        <f t="shared" si="217"/>
        <v>0</v>
      </c>
      <c r="AH86" t="str">
        <f t="shared" si="217"/>
        <v/>
      </c>
      <c r="AI86">
        <f t="shared" si="217"/>
        <v>0</v>
      </c>
      <c r="AJ86" t="str">
        <f t="shared" si="217"/>
        <v/>
      </c>
      <c r="AK86" t="str">
        <f t="shared" si="217"/>
        <v/>
      </c>
      <c r="AL86" t="str">
        <f t="shared" si="217"/>
        <v/>
      </c>
      <c r="AM86" t="str">
        <f t="shared" si="217"/>
        <v/>
      </c>
      <c r="AN86">
        <f t="shared" si="217"/>
        <v>0</v>
      </c>
      <c r="AO86" t="str">
        <f t="shared" si="217"/>
        <v/>
      </c>
      <c r="AP86">
        <f t="shared" si="217"/>
        <v>0</v>
      </c>
      <c r="AQ86" t="str">
        <f t="shared" si="217"/>
        <v/>
      </c>
      <c r="AR86" t="str">
        <f t="shared" si="217"/>
        <v/>
      </c>
      <c r="AS86" t="str">
        <f t="shared" si="217"/>
        <v/>
      </c>
      <c r="AT86">
        <f t="shared" si="217"/>
        <v>0</v>
      </c>
      <c r="AU86" t="str">
        <f t="shared" si="217"/>
        <v/>
      </c>
      <c r="AV86">
        <f t="shared" si="217"/>
        <v>0</v>
      </c>
      <c r="AW86" t="str">
        <f t="shared" si="217"/>
        <v/>
      </c>
      <c r="AX86" t="str">
        <f t="shared" si="217"/>
        <v/>
      </c>
      <c r="AY86">
        <f t="shared" si="217"/>
        <v>0</v>
      </c>
      <c r="AZ86" t="str">
        <f t="shared" si="217"/>
        <v/>
      </c>
      <c r="BA86">
        <f t="shared" si="217"/>
        <v>0</v>
      </c>
      <c r="BB86" t="str">
        <f t="shared" si="217"/>
        <v/>
      </c>
      <c r="BC86">
        <f t="shared" si="217"/>
        <v>0</v>
      </c>
      <c r="BD86" t="str">
        <f t="shared" si="217"/>
        <v/>
      </c>
      <c r="BE86" t="str">
        <f t="shared" si="217"/>
        <v/>
      </c>
      <c r="BF86" t="str">
        <f t="shared" si="217"/>
        <v/>
      </c>
      <c r="BG86" t="str">
        <f t="shared" si="217"/>
        <v/>
      </c>
      <c r="BH86">
        <f t="shared" si="217"/>
        <v>0</v>
      </c>
      <c r="BI86" t="str">
        <f t="shared" si="217"/>
        <v/>
      </c>
      <c r="BJ86">
        <f t="shared" si="217"/>
        <v>0</v>
      </c>
      <c r="BK86" t="str">
        <f t="shared" si="217"/>
        <v/>
      </c>
      <c r="BL86" t="str">
        <f t="shared" si="217"/>
        <v/>
      </c>
      <c r="BM86">
        <f t="shared" si="217"/>
        <v>0</v>
      </c>
      <c r="BN86">
        <f t="shared" si="217"/>
        <v>0</v>
      </c>
      <c r="BO86" t="str">
        <f t="shared" si="217"/>
        <v/>
      </c>
      <c r="BP86">
        <f t="shared" si="217"/>
        <v>0</v>
      </c>
      <c r="BQ86">
        <f t="shared" ref="BQ86:EB86" si="218">IF(BQ$29="","", BQ85-BP85)</f>
        <v>0</v>
      </c>
      <c r="BR86" t="str">
        <f t="shared" si="218"/>
        <v/>
      </c>
      <c r="BS86" t="str">
        <f t="shared" si="218"/>
        <v/>
      </c>
      <c r="BT86" t="str">
        <f t="shared" si="218"/>
        <v/>
      </c>
      <c r="BU86" t="str">
        <f t="shared" si="218"/>
        <v/>
      </c>
      <c r="BV86">
        <f t="shared" si="218"/>
        <v>0</v>
      </c>
      <c r="BW86" t="str">
        <f t="shared" si="218"/>
        <v/>
      </c>
      <c r="BX86">
        <f t="shared" si="218"/>
        <v>0</v>
      </c>
      <c r="BY86" t="str">
        <f t="shared" si="218"/>
        <v/>
      </c>
      <c r="BZ86" t="str">
        <f t="shared" si="218"/>
        <v/>
      </c>
      <c r="CA86">
        <f t="shared" si="218"/>
        <v>0</v>
      </c>
      <c r="CB86" t="str">
        <f t="shared" si="218"/>
        <v/>
      </c>
      <c r="CC86">
        <f t="shared" si="218"/>
        <v>0</v>
      </c>
      <c r="CD86" t="str">
        <f t="shared" si="218"/>
        <v/>
      </c>
      <c r="CE86">
        <f t="shared" si="218"/>
        <v>0</v>
      </c>
      <c r="CF86" t="str">
        <f t="shared" si="218"/>
        <v/>
      </c>
      <c r="CG86" t="str">
        <f t="shared" si="218"/>
        <v/>
      </c>
      <c r="CH86" t="str">
        <f t="shared" si="218"/>
        <v/>
      </c>
      <c r="CI86" t="str">
        <f t="shared" si="218"/>
        <v/>
      </c>
      <c r="CJ86">
        <f t="shared" si="218"/>
        <v>0</v>
      </c>
      <c r="CK86" t="str">
        <f t="shared" si="218"/>
        <v/>
      </c>
      <c r="CL86">
        <f t="shared" si="218"/>
        <v>0</v>
      </c>
      <c r="CM86" t="str">
        <f t="shared" si="218"/>
        <v/>
      </c>
      <c r="CN86" t="str">
        <f t="shared" si="218"/>
        <v/>
      </c>
      <c r="CO86">
        <f t="shared" si="218"/>
        <v>0</v>
      </c>
      <c r="CP86" t="str">
        <f t="shared" si="218"/>
        <v/>
      </c>
      <c r="CQ86">
        <f t="shared" si="218"/>
        <v>0</v>
      </c>
      <c r="CR86" t="str">
        <f t="shared" si="218"/>
        <v/>
      </c>
      <c r="CS86">
        <f t="shared" si="218"/>
        <v>0</v>
      </c>
      <c r="CT86" t="str">
        <f t="shared" si="218"/>
        <v/>
      </c>
      <c r="CU86" t="str">
        <f t="shared" si="218"/>
        <v/>
      </c>
      <c r="CV86" t="str">
        <f t="shared" si="218"/>
        <v/>
      </c>
      <c r="CW86" t="str">
        <f t="shared" si="218"/>
        <v/>
      </c>
      <c r="CX86">
        <f t="shared" si="218"/>
        <v>0</v>
      </c>
      <c r="CY86" t="str">
        <f t="shared" si="218"/>
        <v/>
      </c>
      <c r="CZ86">
        <f t="shared" si="218"/>
        <v>0</v>
      </c>
      <c r="DA86" t="str">
        <f t="shared" si="218"/>
        <v/>
      </c>
      <c r="DB86" t="str">
        <f t="shared" si="218"/>
        <v/>
      </c>
      <c r="DC86">
        <f t="shared" si="218"/>
        <v>0</v>
      </c>
      <c r="DD86" t="str">
        <f t="shared" si="218"/>
        <v/>
      </c>
      <c r="DE86">
        <f t="shared" si="218"/>
        <v>0</v>
      </c>
      <c r="DF86" t="str">
        <f t="shared" si="218"/>
        <v/>
      </c>
      <c r="DG86">
        <f t="shared" si="218"/>
        <v>0</v>
      </c>
      <c r="DH86" t="str">
        <f t="shared" si="218"/>
        <v/>
      </c>
      <c r="DI86" t="str">
        <f t="shared" si="218"/>
        <v/>
      </c>
      <c r="DJ86" t="str">
        <f t="shared" si="218"/>
        <v/>
      </c>
      <c r="DK86" t="str">
        <f t="shared" si="218"/>
        <v/>
      </c>
      <c r="DL86" t="str">
        <f t="shared" si="218"/>
        <v/>
      </c>
      <c r="DM86">
        <f t="shared" si="218"/>
        <v>0</v>
      </c>
      <c r="DN86" t="str">
        <f t="shared" si="218"/>
        <v/>
      </c>
      <c r="DO86">
        <f t="shared" si="218"/>
        <v>0</v>
      </c>
      <c r="DP86" t="str">
        <f t="shared" si="218"/>
        <v/>
      </c>
      <c r="DQ86" t="str">
        <f t="shared" si="218"/>
        <v/>
      </c>
      <c r="DR86" t="str">
        <f t="shared" si="218"/>
        <v/>
      </c>
      <c r="DS86" t="str">
        <f t="shared" si="218"/>
        <v/>
      </c>
      <c r="DT86" t="str">
        <f t="shared" si="218"/>
        <v/>
      </c>
      <c r="DU86" t="str">
        <f t="shared" si="218"/>
        <v/>
      </c>
      <c r="DV86" t="str">
        <f t="shared" si="218"/>
        <v/>
      </c>
      <c r="DW86" t="str">
        <f t="shared" si="218"/>
        <v/>
      </c>
      <c r="DX86" t="str">
        <f t="shared" si="218"/>
        <v/>
      </c>
      <c r="DY86" t="str">
        <f t="shared" si="218"/>
        <v/>
      </c>
      <c r="DZ86">
        <f t="shared" si="218"/>
        <v>0</v>
      </c>
      <c r="EA86" t="str">
        <f t="shared" si="218"/>
        <v/>
      </c>
      <c r="EB86" t="str">
        <f t="shared" si="218"/>
        <v/>
      </c>
      <c r="EC86" t="str">
        <f t="shared" ref="EC86:ES86" si="219">IF(EC$29="","", EC85-EB85)</f>
        <v/>
      </c>
      <c r="ED86" t="str">
        <f t="shared" si="219"/>
        <v/>
      </c>
      <c r="EE86" t="str">
        <f t="shared" si="219"/>
        <v/>
      </c>
      <c r="EF86" t="str">
        <f t="shared" si="219"/>
        <v/>
      </c>
      <c r="EG86" t="str">
        <f t="shared" si="219"/>
        <v/>
      </c>
      <c r="EH86">
        <f t="shared" si="219"/>
        <v>0</v>
      </c>
      <c r="EI86" t="str">
        <f t="shared" si="219"/>
        <v/>
      </c>
      <c r="EJ86" t="str">
        <f t="shared" si="219"/>
        <v/>
      </c>
      <c r="EK86" t="str">
        <f t="shared" si="219"/>
        <v/>
      </c>
      <c r="EL86" t="str">
        <f t="shared" si="219"/>
        <v/>
      </c>
      <c r="EM86" t="str">
        <f t="shared" si="219"/>
        <v/>
      </c>
      <c r="EN86" t="str">
        <f t="shared" si="219"/>
        <v/>
      </c>
      <c r="EO86" t="str">
        <f t="shared" si="219"/>
        <v/>
      </c>
      <c r="EP86" t="str">
        <f t="shared" si="219"/>
        <v/>
      </c>
      <c r="EQ86" t="str">
        <f t="shared" si="219"/>
        <v/>
      </c>
      <c r="ER86" t="str">
        <f t="shared" si="219"/>
        <v/>
      </c>
      <c r="ES86" t="str">
        <f t="shared" si="219"/>
        <v/>
      </c>
      <c r="ET86" t="str">
        <f t="shared" ref="ET86:FS86" si="220">IF(ET$29="","", ET85-ES85)</f>
        <v/>
      </c>
      <c r="EU86" t="str">
        <f t="shared" si="220"/>
        <v/>
      </c>
      <c r="EV86" t="str">
        <f t="shared" si="220"/>
        <v/>
      </c>
      <c r="EW86" t="str">
        <f t="shared" si="220"/>
        <v/>
      </c>
      <c r="EX86" t="str">
        <f t="shared" si="220"/>
        <v/>
      </c>
      <c r="EY86" t="str">
        <f t="shared" si="220"/>
        <v/>
      </c>
      <c r="EZ86" t="str">
        <f t="shared" si="220"/>
        <v/>
      </c>
      <c r="FA86" t="str">
        <f t="shared" si="220"/>
        <v/>
      </c>
      <c r="FB86" t="str">
        <f t="shared" si="220"/>
        <v/>
      </c>
      <c r="FC86" t="str">
        <f t="shared" si="220"/>
        <v/>
      </c>
      <c r="FD86" t="str">
        <f t="shared" si="220"/>
        <v/>
      </c>
      <c r="FE86" t="str">
        <f t="shared" si="220"/>
        <v/>
      </c>
      <c r="FF86" t="str">
        <f t="shared" si="220"/>
        <v/>
      </c>
      <c r="FG86" t="str">
        <f t="shared" si="220"/>
        <v/>
      </c>
      <c r="FH86">
        <f t="shared" si="220"/>
        <v>0</v>
      </c>
      <c r="FI86" t="str">
        <f t="shared" si="220"/>
        <v/>
      </c>
      <c r="FJ86" t="str">
        <f t="shared" si="220"/>
        <v/>
      </c>
      <c r="FK86" t="str">
        <f t="shared" si="220"/>
        <v/>
      </c>
      <c r="FL86" t="str">
        <f t="shared" si="220"/>
        <v/>
      </c>
      <c r="FM86" t="str">
        <f t="shared" si="220"/>
        <v/>
      </c>
      <c r="FN86" t="str">
        <f t="shared" si="220"/>
        <v/>
      </c>
      <c r="FO86" t="str">
        <f t="shared" si="220"/>
        <v/>
      </c>
      <c r="FP86" t="str">
        <f t="shared" si="220"/>
        <v/>
      </c>
      <c r="FQ86" t="str">
        <f t="shared" si="220"/>
        <v/>
      </c>
      <c r="FR86" t="str">
        <f t="shared" si="220"/>
        <v/>
      </c>
      <c r="FS86" t="str">
        <f t="shared" si="220"/>
        <v/>
      </c>
    </row>
    <row r="87" spans="1:175" x14ac:dyDescent="0.25">
      <c r="A87" t="s">
        <v>169</v>
      </c>
      <c r="C87">
        <v>0</v>
      </c>
      <c r="D87" t="str">
        <f t="shared" ref="D87:AI87" si="221">IF(D$29="","", (D82+D84-D86)/(C80+D16))</f>
        <v/>
      </c>
      <c r="E87" t="str">
        <f t="shared" si="221"/>
        <v/>
      </c>
      <c r="F87" t="str">
        <f t="shared" si="221"/>
        <v/>
      </c>
      <c r="G87" t="str">
        <f t="shared" si="221"/>
        <v/>
      </c>
      <c r="H87" t="str">
        <f t="shared" si="221"/>
        <v/>
      </c>
      <c r="I87" t="str">
        <f t="shared" si="221"/>
        <v/>
      </c>
      <c r="J87" t="str">
        <f t="shared" si="221"/>
        <v/>
      </c>
      <c r="K87" t="str">
        <f t="shared" si="221"/>
        <v/>
      </c>
      <c r="L87" t="str">
        <f t="shared" si="221"/>
        <v/>
      </c>
      <c r="M87" t="str">
        <f t="shared" si="221"/>
        <v/>
      </c>
      <c r="N87" t="str">
        <f t="shared" si="221"/>
        <v/>
      </c>
      <c r="O87" t="str">
        <f t="shared" si="221"/>
        <v/>
      </c>
      <c r="P87" t="str">
        <f t="shared" si="221"/>
        <v/>
      </c>
      <c r="Q87" t="str">
        <f t="shared" si="221"/>
        <v/>
      </c>
      <c r="R87" t="str">
        <f t="shared" si="221"/>
        <v/>
      </c>
      <c r="S87" t="str">
        <f t="shared" si="221"/>
        <v/>
      </c>
      <c r="T87" t="str">
        <f t="shared" si="221"/>
        <v/>
      </c>
      <c r="U87" t="str">
        <f t="shared" si="221"/>
        <v/>
      </c>
      <c r="V87" t="str">
        <f t="shared" si="221"/>
        <v/>
      </c>
      <c r="W87" t="str">
        <f t="shared" si="221"/>
        <v/>
      </c>
      <c r="X87" t="str">
        <f t="shared" si="221"/>
        <v/>
      </c>
      <c r="Y87" t="str">
        <f t="shared" si="221"/>
        <v/>
      </c>
      <c r="Z87" t="str">
        <f t="shared" si="221"/>
        <v/>
      </c>
      <c r="AA87">
        <f t="shared" si="221"/>
        <v>0.27928572502920973</v>
      </c>
      <c r="AB87" t="str">
        <f t="shared" si="221"/>
        <v/>
      </c>
      <c r="AC87" t="str">
        <f t="shared" si="221"/>
        <v/>
      </c>
      <c r="AD87" t="str">
        <f t="shared" si="221"/>
        <v/>
      </c>
      <c r="AE87">
        <f t="shared" si="221"/>
        <v>0.12334188660617312</v>
      </c>
      <c r="AF87" t="str">
        <f t="shared" si="221"/>
        <v/>
      </c>
      <c r="AG87">
        <f t="shared" si="221"/>
        <v>0.35046977776321231</v>
      </c>
      <c r="AH87" t="str">
        <f t="shared" si="221"/>
        <v/>
      </c>
      <c r="AI87">
        <f t="shared" si="221"/>
        <v>-0.94947652562872342</v>
      </c>
      <c r="AJ87" t="str">
        <f t="shared" ref="AJ87:BO87" si="222">IF(AJ$29="","", (AJ82+AJ84-AJ86)/(AI80+AJ16))</f>
        <v/>
      </c>
      <c r="AK87" t="str">
        <f t="shared" si="222"/>
        <v/>
      </c>
      <c r="AL87" t="str">
        <f t="shared" si="222"/>
        <v/>
      </c>
      <c r="AM87" t="str">
        <f t="shared" si="222"/>
        <v/>
      </c>
      <c r="AN87">
        <f t="shared" si="222"/>
        <v>0.57948364157648935</v>
      </c>
      <c r="AO87" t="str">
        <f t="shared" si="222"/>
        <v/>
      </c>
      <c r="AP87">
        <f t="shared" si="222"/>
        <v>-0.19097739484655638</v>
      </c>
      <c r="AQ87" t="str">
        <f t="shared" si="222"/>
        <v/>
      </c>
      <c r="AR87" t="str">
        <f t="shared" si="222"/>
        <v/>
      </c>
      <c r="AS87" t="str">
        <f t="shared" si="222"/>
        <v/>
      </c>
      <c r="AT87">
        <f t="shared" si="222"/>
        <v>0.91131883263448099</v>
      </c>
      <c r="AU87" t="str">
        <f t="shared" si="222"/>
        <v/>
      </c>
      <c r="AV87">
        <f t="shared" si="222"/>
        <v>-0.77618178357422751</v>
      </c>
      <c r="AW87" t="str">
        <f t="shared" si="222"/>
        <v/>
      </c>
      <c r="AX87" t="str">
        <f t="shared" si="222"/>
        <v/>
      </c>
      <c r="AY87">
        <f t="shared" si="222"/>
        <v>1.1944789065014969</v>
      </c>
      <c r="AZ87" t="str">
        <f t="shared" si="222"/>
        <v/>
      </c>
      <c r="BA87">
        <f t="shared" si="222"/>
        <v>-0.79100087555038645</v>
      </c>
      <c r="BB87" t="str">
        <f t="shared" si="222"/>
        <v/>
      </c>
      <c r="BC87">
        <f t="shared" si="222"/>
        <v>2.2199899937153922</v>
      </c>
      <c r="BD87" t="str">
        <f t="shared" si="222"/>
        <v/>
      </c>
      <c r="BE87" t="str">
        <f t="shared" si="222"/>
        <v/>
      </c>
      <c r="BF87" t="str">
        <f t="shared" si="222"/>
        <v/>
      </c>
      <c r="BG87" t="str">
        <f t="shared" si="222"/>
        <v/>
      </c>
      <c r="BH87">
        <f t="shared" si="222"/>
        <v>0.33808651176670285</v>
      </c>
      <c r="BI87" t="str">
        <f t="shared" si="222"/>
        <v/>
      </c>
      <c r="BJ87">
        <f t="shared" si="222"/>
        <v>0.44057000952737591</v>
      </c>
      <c r="BK87" t="str">
        <f t="shared" si="222"/>
        <v/>
      </c>
      <c r="BL87" t="str">
        <f t="shared" si="222"/>
        <v/>
      </c>
      <c r="BM87">
        <f t="shared" si="222"/>
        <v>0.77174056844933636</v>
      </c>
      <c r="BN87">
        <f t="shared" si="222"/>
        <v>2.2503904377260313</v>
      </c>
      <c r="BO87" t="str">
        <f t="shared" si="222"/>
        <v/>
      </c>
      <c r="BP87">
        <f t="shared" ref="BP87:CU87" si="223">IF(BP$29="","", (BP82+BP84-BP86)/(BO80+BP16))</f>
        <v>-0.46407037951572344</v>
      </c>
      <c r="BQ87">
        <f t="shared" si="223"/>
        <v>2.9262298959186981</v>
      </c>
      <c r="BR87" t="str">
        <f t="shared" si="223"/>
        <v/>
      </c>
      <c r="BS87" t="str">
        <f t="shared" si="223"/>
        <v/>
      </c>
      <c r="BT87" t="str">
        <f t="shared" si="223"/>
        <v/>
      </c>
      <c r="BU87" t="str">
        <f t="shared" si="223"/>
        <v/>
      </c>
      <c r="BV87">
        <f t="shared" si="223"/>
        <v>1.1712424474627499</v>
      </c>
      <c r="BW87" t="str">
        <f t="shared" si="223"/>
        <v/>
      </c>
      <c r="BX87">
        <f t="shared" si="223"/>
        <v>-1.0852985953384515</v>
      </c>
      <c r="BY87" t="str">
        <f t="shared" si="223"/>
        <v/>
      </c>
      <c r="BZ87" t="str">
        <f t="shared" si="223"/>
        <v/>
      </c>
      <c r="CA87">
        <f t="shared" si="223"/>
        <v>1.775580628398024</v>
      </c>
      <c r="CB87" t="str">
        <f t="shared" si="223"/>
        <v/>
      </c>
      <c r="CC87">
        <f t="shared" si="223"/>
        <v>0.30733353681198244</v>
      </c>
      <c r="CD87" t="str">
        <f t="shared" si="223"/>
        <v/>
      </c>
      <c r="CE87">
        <f t="shared" si="223"/>
        <v>1.1329396650469934</v>
      </c>
      <c r="CF87" t="str">
        <f t="shared" si="223"/>
        <v/>
      </c>
      <c r="CG87" t="str">
        <f t="shared" si="223"/>
        <v/>
      </c>
      <c r="CH87" t="str">
        <f t="shared" si="223"/>
        <v/>
      </c>
      <c r="CI87" t="str">
        <f t="shared" si="223"/>
        <v/>
      </c>
      <c r="CJ87">
        <f t="shared" si="223"/>
        <v>1.1713635537267448</v>
      </c>
      <c r="CK87" t="str">
        <f t="shared" si="223"/>
        <v/>
      </c>
      <c r="CL87">
        <f t="shared" si="223"/>
        <v>1.1056742683115346</v>
      </c>
      <c r="CM87" t="str">
        <f t="shared" si="223"/>
        <v/>
      </c>
      <c r="CN87" t="str">
        <f t="shared" si="223"/>
        <v/>
      </c>
      <c r="CO87">
        <f t="shared" si="223"/>
        <v>2.1939404719200533</v>
      </c>
      <c r="CP87" t="str">
        <f t="shared" si="223"/>
        <v/>
      </c>
      <c r="CQ87">
        <f t="shared" si="223"/>
        <v>-1.3043222194703832</v>
      </c>
      <c r="CR87" t="str">
        <f t="shared" si="223"/>
        <v/>
      </c>
      <c r="CS87">
        <f t="shared" si="223"/>
        <v>1.9643428592864487</v>
      </c>
      <c r="CT87" t="str">
        <f t="shared" si="223"/>
        <v/>
      </c>
      <c r="CU87" t="str">
        <f t="shared" si="223"/>
        <v/>
      </c>
      <c r="CV87" t="str">
        <f t="shared" ref="CV87:EA87" si="224">IF(CV$29="","", (CV82+CV84-CV86)/(CU80+CV16))</f>
        <v/>
      </c>
      <c r="CW87" t="str">
        <f t="shared" si="224"/>
        <v/>
      </c>
      <c r="CX87">
        <f t="shared" si="224"/>
        <v>1.5057689353162385</v>
      </c>
      <c r="CY87" t="str">
        <f t="shared" si="224"/>
        <v/>
      </c>
      <c r="CZ87">
        <f t="shared" si="224"/>
        <v>-0.36733451462088368</v>
      </c>
      <c r="DA87" t="str">
        <f t="shared" si="224"/>
        <v/>
      </c>
      <c r="DB87" t="str">
        <f t="shared" si="224"/>
        <v/>
      </c>
      <c r="DC87">
        <f t="shared" si="224"/>
        <v>1.725592871646761</v>
      </c>
      <c r="DD87" t="str">
        <f t="shared" si="224"/>
        <v/>
      </c>
      <c r="DE87">
        <f t="shared" si="224"/>
        <v>-0.70482687136520539</v>
      </c>
      <c r="DF87" t="str">
        <f t="shared" si="224"/>
        <v/>
      </c>
      <c r="DG87">
        <f t="shared" si="224"/>
        <v>1.6188982485252397</v>
      </c>
      <c r="DH87" t="str">
        <f t="shared" si="224"/>
        <v/>
      </c>
      <c r="DI87" t="str">
        <f t="shared" si="224"/>
        <v/>
      </c>
      <c r="DJ87" t="str">
        <f t="shared" si="224"/>
        <v/>
      </c>
      <c r="DK87" t="str">
        <f t="shared" si="224"/>
        <v/>
      </c>
      <c r="DL87" t="str">
        <f t="shared" si="224"/>
        <v/>
      </c>
      <c r="DM87">
        <f t="shared" si="224"/>
        <v>1.0313213389747042</v>
      </c>
      <c r="DN87" t="str">
        <f t="shared" si="224"/>
        <v/>
      </c>
      <c r="DO87">
        <f t="shared" si="224"/>
        <v>-0.340268847170074</v>
      </c>
      <c r="DP87" t="str">
        <f t="shared" si="224"/>
        <v/>
      </c>
      <c r="DQ87" t="str">
        <f t="shared" si="224"/>
        <v/>
      </c>
      <c r="DR87" t="str">
        <f t="shared" si="224"/>
        <v/>
      </c>
      <c r="DS87" t="str">
        <f t="shared" si="224"/>
        <v/>
      </c>
      <c r="DT87" t="str">
        <f t="shared" si="224"/>
        <v/>
      </c>
      <c r="DU87" t="str">
        <f t="shared" si="224"/>
        <v/>
      </c>
      <c r="DV87" t="str">
        <f t="shared" si="224"/>
        <v/>
      </c>
      <c r="DW87" t="str">
        <f t="shared" si="224"/>
        <v/>
      </c>
      <c r="DX87" t="str">
        <f t="shared" si="224"/>
        <v/>
      </c>
      <c r="DY87" t="str">
        <f t="shared" si="224"/>
        <v/>
      </c>
      <c r="DZ87">
        <f t="shared" si="224"/>
        <v>0.52439419134618237</v>
      </c>
      <c r="EA87" t="str">
        <f t="shared" si="224"/>
        <v/>
      </c>
      <c r="EB87" t="str">
        <f t="shared" ref="EB87:FG87" si="225">IF(EB$29="","", (EB82+EB84-EB86)/(EA80+EB16))</f>
        <v/>
      </c>
      <c r="EC87" t="str">
        <f t="shared" si="225"/>
        <v/>
      </c>
      <c r="ED87" t="str">
        <f t="shared" si="225"/>
        <v/>
      </c>
      <c r="EE87" t="str">
        <f t="shared" si="225"/>
        <v/>
      </c>
      <c r="EF87" t="str">
        <f t="shared" si="225"/>
        <v/>
      </c>
      <c r="EG87" t="str">
        <f t="shared" si="225"/>
        <v/>
      </c>
      <c r="EH87">
        <f t="shared" si="225"/>
        <v>-0.15961991618333407</v>
      </c>
      <c r="EI87" t="str">
        <f t="shared" si="225"/>
        <v/>
      </c>
      <c r="EJ87" t="str">
        <f t="shared" si="225"/>
        <v/>
      </c>
      <c r="EK87" t="str">
        <f t="shared" si="225"/>
        <v/>
      </c>
      <c r="EL87" t="str">
        <f t="shared" si="225"/>
        <v/>
      </c>
      <c r="EM87" t="str">
        <f t="shared" si="225"/>
        <v/>
      </c>
      <c r="EN87" t="str">
        <f t="shared" si="225"/>
        <v/>
      </c>
      <c r="EO87" t="str">
        <f t="shared" si="225"/>
        <v/>
      </c>
      <c r="EP87" t="str">
        <f t="shared" si="225"/>
        <v/>
      </c>
      <c r="EQ87" t="str">
        <f t="shared" si="225"/>
        <v/>
      </c>
      <c r="ER87" t="str">
        <f t="shared" si="225"/>
        <v/>
      </c>
      <c r="ES87" t="str">
        <f t="shared" si="225"/>
        <v/>
      </c>
      <c r="ET87" t="str">
        <f t="shared" si="225"/>
        <v/>
      </c>
      <c r="EU87" t="str">
        <f t="shared" si="225"/>
        <v/>
      </c>
      <c r="EV87" t="str">
        <f t="shared" si="225"/>
        <v/>
      </c>
      <c r="EW87" t="str">
        <f t="shared" si="225"/>
        <v/>
      </c>
      <c r="EX87" t="str">
        <f t="shared" si="225"/>
        <v/>
      </c>
      <c r="EY87" t="str">
        <f t="shared" si="225"/>
        <v/>
      </c>
      <c r="EZ87" t="str">
        <f t="shared" si="225"/>
        <v/>
      </c>
      <c r="FA87" t="str">
        <f t="shared" si="225"/>
        <v/>
      </c>
      <c r="FB87" t="str">
        <f t="shared" si="225"/>
        <v/>
      </c>
      <c r="FC87" t="str">
        <f t="shared" si="225"/>
        <v/>
      </c>
      <c r="FD87" t="str">
        <f t="shared" si="225"/>
        <v/>
      </c>
      <c r="FE87" t="str">
        <f t="shared" si="225"/>
        <v/>
      </c>
      <c r="FF87" t="str">
        <f t="shared" si="225"/>
        <v/>
      </c>
      <c r="FG87" t="str">
        <f t="shared" si="225"/>
        <v/>
      </c>
      <c r="FH87">
        <f t="shared" ref="FH87:FS87" si="226">IF(FH$29="","", (FH82+FH84-FH86)/(FG80+FH16))</f>
        <v>0.15878239406050543</v>
      </c>
      <c r="FI87" t="str">
        <f t="shared" si="226"/>
        <v/>
      </c>
      <c r="FJ87" t="str">
        <f t="shared" si="226"/>
        <v/>
      </c>
      <c r="FK87" t="str">
        <f t="shared" si="226"/>
        <v/>
      </c>
      <c r="FL87" t="str">
        <f t="shared" si="226"/>
        <v/>
      </c>
      <c r="FM87" t="str">
        <f t="shared" si="226"/>
        <v/>
      </c>
      <c r="FN87" t="str">
        <f t="shared" si="226"/>
        <v/>
      </c>
      <c r="FO87" t="str">
        <f t="shared" si="226"/>
        <v/>
      </c>
      <c r="FP87" t="str">
        <f t="shared" si="226"/>
        <v/>
      </c>
      <c r="FQ87" t="str">
        <f t="shared" si="226"/>
        <v/>
      </c>
      <c r="FR87" t="str">
        <f t="shared" si="226"/>
        <v/>
      </c>
      <c r="FS87" t="str">
        <f t="shared" si="226"/>
        <v/>
      </c>
    </row>
    <row r="88" spans="1:175" x14ac:dyDescent="0.25">
      <c r="AH88">
        <f t="shared" ref="AH88:AN88" si="227">IF(AH87="", AI88, AH87)</f>
        <v>-0.94947652562872342</v>
      </c>
      <c r="AI88">
        <f t="shared" si="227"/>
        <v>-0.94947652562872342</v>
      </c>
      <c r="AJ88">
        <f t="shared" si="227"/>
        <v>0.57948364157648935</v>
      </c>
      <c r="AK88">
        <f t="shared" si="227"/>
        <v>0.57948364157648935</v>
      </c>
      <c r="AL88">
        <f t="shared" si="227"/>
        <v>0.57948364157648935</v>
      </c>
      <c r="AM88">
        <f t="shared" si="227"/>
        <v>0.57948364157648935</v>
      </c>
      <c r="AN88">
        <f t="shared" si="227"/>
        <v>0.57948364157648935</v>
      </c>
      <c r="AO88">
        <f>IF(AO87="", AP88, AO87)</f>
        <v>-0.19097739484655638</v>
      </c>
      <c r="AP88">
        <f t="shared" ref="AP88:DA88" si="228">IF(AP87="", AQ88, AP87)</f>
        <v>-0.19097739484655638</v>
      </c>
      <c r="AQ88">
        <f t="shared" si="228"/>
        <v>0.91131883263448099</v>
      </c>
      <c r="AR88">
        <f t="shared" si="228"/>
        <v>0.91131883263448099</v>
      </c>
      <c r="AS88">
        <f t="shared" si="228"/>
        <v>0.91131883263448099</v>
      </c>
      <c r="AT88">
        <f t="shared" si="228"/>
        <v>0.91131883263448099</v>
      </c>
      <c r="AU88">
        <f t="shared" si="228"/>
        <v>-0.77618178357422751</v>
      </c>
      <c r="AV88">
        <f t="shared" si="228"/>
        <v>-0.77618178357422751</v>
      </c>
      <c r="AW88">
        <f t="shared" si="228"/>
        <v>1.1944789065014969</v>
      </c>
      <c r="AX88">
        <f t="shared" si="228"/>
        <v>1.1944789065014969</v>
      </c>
      <c r="AY88">
        <f t="shared" si="228"/>
        <v>1.1944789065014969</v>
      </c>
      <c r="AZ88">
        <f t="shared" si="228"/>
        <v>-0.79100087555038645</v>
      </c>
      <c r="BA88">
        <f t="shared" si="228"/>
        <v>-0.79100087555038645</v>
      </c>
      <c r="BB88">
        <f t="shared" si="228"/>
        <v>2.2199899937153922</v>
      </c>
      <c r="BC88">
        <f t="shared" si="228"/>
        <v>2.2199899937153922</v>
      </c>
      <c r="BD88">
        <f t="shared" si="228"/>
        <v>0.33808651176670285</v>
      </c>
      <c r="BE88">
        <f t="shared" si="228"/>
        <v>0.33808651176670285</v>
      </c>
      <c r="BF88">
        <f t="shared" si="228"/>
        <v>0.33808651176670285</v>
      </c>
      <c r="BG88">
        <f t="shared" si="228"/>
        <v>0.33808651176670285</v>
      </c>
      <c r="BH88">
        <f t="shared" si="228"/>
        <v>0.33808651176670285</v>
      </c>
      <c r="BI88">
        <f t="shared" si="228"/>
        <v>0.44057000952737591</v>
      </c>
      <c r="BJ88">
        <f t="shared" si="228"/>
        <v>0.44057000952737591</v>
      </c>
      <c r="BK88">
        <f t="shared" si="228"/>
        <v>0.77174056844933636</v>
      </c>
      <c r="BL88">
        <f t="shared" si="228"/>
        <v>0.77174056844933636</v>
      </c>
      <c r="BM88">
        <f t="shared" si="228"/>
        <v>0.77174056844933636</v>
      </c>
      <c r="BN88">
        <f t="shared" si="228"/>
        <v>2.2503904377260313</v>
      </c>
      <c r="BO88">
        <f t="shared" si="228"/>
        <v>-0.46407037951572344</v>
      </c>
      <c r="BP88">
        <f t="shared" si="228"/>
        <v>-0.46407037951572344</v>
      </c>
      <c r="BQ88">
        <f t="shared" si="228"/>
        <v>2.9262298959186981</v>
      </c>
      <c r="BR88">
        <f t="shared" si="228"/>
        <v>1.1712424474627499</v>
      </c>
      <c r="BS88">
        <f t="shared" si="228"/>
        <v>1.1712424474627499</v>
      </c>
      <c r="BT88">
        <f t="shared" si="228"/>
        <v>1.1712424474627499</v>
      </c>
      <c r="BU88">
        <f t="shared" si="228"/>
        <v>1.1712424474627499</v>
      </c>
      <c r="BV88">
        <f t="shared" si="228"/>
        <v>1.1712424474627499</v>
      </c>
      <c r="BW88">
        <f t="shared" si="228"/>
        <v>-1.0852985953384515</v>
      </c>
      <c r="BX88">
        <f t="shared" si="228"/>
        <v>-1.0852985953384515</v>
      </c>
      <c r="BY88">
        <f t="shared" si="228"/>
        <v>1.775580628398024</v>
      </c>
      <c r="BZ88">
        <f t="shared" si="228"/>
        <v>1.775580628398024</v>
      </c>
      <c r="CA88">
        <f t="shared" si="228"/>
        <v>1.775580628398024</v>
      </c>
      <c r="CB88">
        <f t="shared" si="228"/>
        <v>0.30733353681198244</v>
      </c>
      <c r="CC88">
        <f t="shared" si="228"/>
        <v>0.30733353681198244</v>
      </c>
      <c r="CD88">
        <f t="shared" si="228"/>
        <v>1.1329396650469934</v>
      </c>
      <c r="CE88">
        <f t="shared" si="228"/>
        <v>1.1329396650469934</v>
      </c>
      <c r="CF88">
        <f t="shared" si="228"/>
        <v>1.1713635537267448</v>
      </c>
      <c r="CG88">
        <f t="shared" si="228"/>
        <v>1.1713635537267448</v>
      </c>
      <c r="CH88">
        <f t="shared" si="228"/>
        <v>1.1713635537267448</v>
      </c>
      <c r="CI88">
        <f t="shared" si="228"/>
        <v>1.1713635537267448</v>
      </c>
      <c r="CJ88">
        <f t="shared" si="228"/>
        <v>1.1713635537267448</v>
      </c>
      <c r="CK88">
        <f t="shared" si="228"/>
        <v>1.1056742683115346</v>
      </c>
      <c r="CL88">
        <f t="shared" si="228"/>
        <v>1.1056742683115346</v>
      </c>
      <c r="CM88">
        <f t="shared" si="228"/>
        <v>2.1939404719200533</v>
      </c>
      <c r="CN88">
        <f t="shared" si="228"/>
        <v>2.1939404719200533</v>
      </c>
      <c r="CO88">
        <f t="shared" si="228"/>
        <v>2.1939404719200533</v>
      </c>
      <c r="CP88">
        <f t="shared" si="228"/>
        <v>-1.3043222194703832</v>
      </c>
      <c r="CQ88">
        <f t="shared" si="228"/>
        <v>-1.3043222194703832</v>
      </c>
      <c r="CR88">
        <f t="shared" si="228"/>
        <v>1.9643428592864487</v>
      </c>
      <c r="CS88">
        <f t="shared" si="228"/>
        <v>1.9643428592864487</v>
      </c>
      <c r="CT88">
        <f t="shared" si="228"/>
        <v>1.5057689353162385</v>
      </c>
      <c r="CU88">
        <f t="shared" si="228"/>
        <v>1.5057689353162385</v>
      </c>
      <c r="CV88">
        <f t="shared" si="228"/>
        <v>1.5057689353162385</v>
      </c>
      <c r="CW88">
        <f t="shared" si="228"/>
        <v>1.5057689353162385</v>
      </c>
      <c r="CX88">
        <f t="shared" si="228"/>
        <v>1.5057689353162385</v>
      </c>
      <c r="CY88">
        <f t="shared" si="228"/>
        <v>-0.36733451462088368</v>
      </c>
      <c r="CZ88">
        <f t="shared" si="228"/>
        <v>-0.36733451462088368</v>
      </c>
      <c r="DA88">
        <f t="shared" si="228"/>
        <v>1.725592871646761</v>
      </c>
      <c r="DB88">
        <f t="shared" ref="DB88:EG88" si="229">IF(DB87="", DC88, DB87)</f>
        <v>1.725592871646761</v>
      </c>
      <c r="DC88">
        <f t="shared" si="229"/>
        <v>1.725592871646761</v>
      </c>
      <c r="DD88">
        <f t="shared" si="229"/>
        <v>-0.70482687136520539</v>
      </c>
      <c r="DE88">
        <f t="shared" si="229"/>
        <v>-0.70482687136520539</v>
      </c>
      <c r="DF88">
        <f t="shared" si="229"/>
        <v>1.6188982485252397</v>
      </c>
      <c r="DG88">
        <f t="shared" si="229"/>
        <v>1.6188982485252397</v>
      </c>
      <c r="DH88">
        <f t="shared" si="229"/>
        <v>1.0313213389747042</v>
      </c>
      <c r="DI88">
        <f t="shared" si="229"/>
        <v>1.0313213389747042</v>
      </c>
      <c r="DJ88">
        <f t="shared" si="229"/>
        <v>1.0313213389747042</v>
      </c>
      <c r="DK88">
        <f t="shared" si="229"/>
        <v>1.0313213389747042</v>
      </c>
      <c r="DL88">
        <f t="shared" si="229"/>
        <v>1.0313213389747042</v>
      </c>
      <c r="DM88">
        <f t="shared" si="229"/>
        <v>1.0313213389747042</v>
      </c>
      <c r="DN88">
        <f t="shared" si="229"/>
        <v>-0.340268847170074</v>
      </c>
      <c r="DO88">
        <f t="shared" si="229"/>
        <v>-0.340268847170074</v>
      </c>
      <c r="DP88">
        <f t="shared" si="229"/>
        <v>0.52439419134618237</v>
      </c>
      <c r="DQ88">
        <f t="shared" si="229"/>
        <v>0.52439419134618237</v>
      </c>
      <c r="DR88">
        <f t="shared" si="229"/>
        <v>0.52439419134618237</v>
      </c>
      <c r="DS88">
        <f t="shared" si="229"/>
        <v>0.52439419134618237</v>
      </c>
      <c r="DT88">
        <f t="shared" si="229"/>
        <v>0.52439419134618237</v>
      </c>
      <c r="DU88">
        <f t="shared" si="229"/>
        <v>0.52439419134618237</v>
      </c>
      <c r="DV88">
        <f t="shared" si="229"/>
        <v>0.52439419134618237</v>
      </c>
      <c r="DW88">
        <f t="shared" si="229"/>
        <v>0.52439419134618237</v>
      </c>
      <c r="DX88">
        <f t="shared" si="229"/>
        <v>0.52439419134618237</v>
      </c>
      <c r="DY88">
        <f t="shared" si="229"/>
        <v>0.52439419134618237</v>
      </c>
      <c r="DZ88">
        <f t="shared" si="229"/>
        <v>0.52439419134618237</v>
      </c>
      <c r="EA88">
        <f t="shared" si="229"/>
        <v>-0.15961991618333407</v>
      </c>
      <c r="EB88">
        <f t="shared" si="229"/>
        <v>-0.15961991618333407</v>
      </c>
      <c r="EC88">
        <f t="shared" si="229"/>
        <v>-0.15961991618333407</v>
      </c>
      <c r="ED88">
        <f t="shared" si="229"/>
        <v>-0.15961991618333407</v>
      </c>
      <c r="EE88">
        <f t="shared" si="229"/>
        <v>-0.15961991618333407</v>
      </c>
      <c r="EF88">
        <f t="shared" si="229"/>
        <v>-0.15961991618333407</v>
      </c>
      <c r="EG88">
        <f t="shared" si="229"/>
        <v>-0.15961991618333407</v>
      </c>
      <c r="EH88">
        <f>IF(EH87="", EI88, EH87)</f>
        <v>-0.15961991618333407</v>
      </c>
      <c r="EI88">
        <f t="shared" ref="EI88:FS88" si="230">IF(EI87="", EJ88, EI87)</f>
        <v>0.15878239406050543</v>
      </c>
      <c r="EJ88">
        <f t="shared" si="230"/>
        <v>0.15878239406050543</v>
      </c>
      <c r="EK88">
        <f t="shared" si="230"/>
        <v>0.15878239406050543</v>
      </c>
      <c r="EL88">
        <f t="shared" si="230"/>
        <v>0.15878239406050543</v>
      </c>
      <c r="EM88">
        <f t="shared" si="230"/>
        <v>0.15878239406050543</v>
      </c>
      <c r="EN88">
        <f t="shared" si="230"/>
        <v>0.15878239406050543</v>
      </c>
      <c r="EO88">
        <f t="shared" si="230"/>
        <v>0.15878239406050543</v>
      </c>
      <c r="EP88">
        <f t="shared" si="230"/>
        <v>0.15878239406050543</v>
      </c>
      <c r="EQ88">
        <f t="shared" si="230"/>
        <v>0.15878239406050543</v>
      </c>
      <c r="ER88">
        <f t="shared" si="230"/>
        <v>0.15878239406050543</v>
      </c>
      <c r="ES88">
        <f t="shared" si="230"/>
        <v>0.15878239406050543</v>
      </c>
      <c r="ET88">
        <f t="shared" si="230"/>
        <v>0.15878239406050543</v>
      </c>
      <c r="EU88">
        <f t="shared" si="230"/>
        <v>0.15878239406050543</v>
      </c>
      <c r="EV88">
        <f t="shared" si="230"/>
        <v>0.15878239406050543</v>
      </c>
      <c r="EW88">
        <f t="shared" si="230"/>
        <v>0.15878239406050543</v>
      </c>
      <c r="EX88">
        <f t="shared" si="230"/>
        <v>0.15878239406050543</v>
      </c>
      <c r="EY88">
        <f t="shared" si="230"/>
        <v>0.15878239406050543</v>
      </c>
      <c r="EZ88">
        <f t="shared" si="230"/>
        <v>0.15878239406050543</v>
      </c>
      <c r="FA88">
        <f t="shared" si="230"/>
        <v>0.15878239406050543</v>
      </c>
      <c r="FB88">
        <f t="shared" si="230"/>
        <v>0.15878239406050543</v>
      </c>
      <c r="FC88">
        <f t="shared" si="230"/>
        <v>0.15878239406050543</v>
      </c>
      <c r="FD88">
        <f t="shared" si="230"/>
        <v>0.15878239406050543</v>
      </c>
      <c r="FE88">
        <f t="shared" si="230"/>
        <v>0.15878239406050543</v>
      </c>
      <c r="FF88">
        <f t="shared" si="230"/>
        <v>0.15878239406050543</v>
      </c>
      <c r="FG88">
        <f t="shared" si="230"/>
        <v>0.15878239406050543</v>
      </c>
      <c r="FH88">
        <f t="shared" si="230"/>
        <v>0.15878239406050543</v>
      </c>
      <c r="FI88">
        <f t="shared" si="230"/>
        <v>0</v>
      </c>
      <c r="FJ88">
        <f t="shared" si="230"/>
        <v>0</v>
      </c>
      <c r="FK88">
        <f t="shared" si="230"/>
        <v>0</v>
      </c>
      <c r="FL88">
        <f t="shared" si="230"/>
        <v>0</v>
      </c>
      <c r="FM88">
        <f t="shared" si="230"/>
        <v>0</v>
      </c>
      <c r="FN88">
        <f t="shared" si="230"/>
        <v>0</v>
      </c>
      <c r="FO88">
        <f t="shared" si="230"/>
        <v>0</v>
      </c>
      <c r="FP88">
        <f t="shared" si="230"/>
        <v>0</v>
      </c>
      <c r="FQ88">
        <f t="shared" si="230"/>
        <v>0</v>
      </c>
      <c r="FR88">
        <f t="shared" si="230"/>
        <v>0</v>
      </c>
      <c r="FS88">
        <f t="shared" si="230"/>
        <v>0</v>
      </c>
    </row>
    <row r="89" spans="1:175" x14ac:dyDescent="0.25">
      <c r="A89" t="s">
        <v>183</v>
      </c>
      <c r="D89" t="str">
        <f>IF(ISNUMBER(D88),AVERAGE(#REF!),"")</f>
        <v/>
      </c>
      <c r="E89" t="str">
        <f>IF(ISNUMBER(E88),AVERAGE(#REF!),"")</f>
        <v/>
      </c>
      <c r="F89" t="str">
        <f t="shared" ref="F89:L89" si="231">IF(ISNUMBER(F88),AVERAGE(A88:K88),"")</f>
        <v/>
      </c>
      <c r="G89" t="str">
        <f t="shared" si="231"/>
        <v/>
      </c>
      <c r="H89" t="str">
        <f t="shared" si="231"/>
        <v/>
      </c>
      <c r="I89" t="str">
        <f t="shared" si="231"/>
        <v/>
      </c>
      <c r="J89" t="str">
        <f t="shared" si="231"/>
        <v/>
      </c>
      <c r="K89" t="str">
        <f t="shared" si="231"/>
        <v/>
      </c>
      <c r="L89" t="str">
        <f t="shared" si="231"/>
        <v/>
      </c>
      <c r="M89" t="str">
        <f>IF(ISNUMBER(M88),AVERAGE(#REF!),"")</f>
        <v/>
      </c>
      <c r="N89" t="str">
        <f>IF(ISNUMBER(N88),AVERAGE(#REF!),"")</f>
        <v/>
      </c>
      <c r="O89" t="str">
        <f t="shared" ref="O89:U89" si="232">IF(ISNUMBER(O88),AVERAGE(J88:T88),"")</f>
        <v/>
      </c>
      <c r="P89" t="str">
        <f t="shared" si="232"/>
        <v/>
      </c>
      <c r="Q89" t="str">
        <f t="shared" si="232"/>
        <v/>
      </c>
      <c r="R89" t="str">
        <f t="shared" si="232"/>
        <v/>
      </c>
      <c r="S89" t="str">
        <f t="shared" si="232"/>
        <v/>
      </c>
      <c r="T89" t="str">
        <f t="shared" si="232"/>
        <v/>
      </c>
      <c r="U89" t="str">
        <f t="shared" si="232"/>
        <v/>
      </c>
      <c r="V89" t="str">
        <f>IF(ISNUMBER(V88),AVERAGE(#REF!),"")</f>
        <v/>
      </c>
      <c r="W89" t="str">
        <f>IF(ISNUMBER(W88),AVERAGE(#REF!),"")</f>
        <v/>
      </c>
      <c r="X89" t="str">
        <f t="shared" ref="X89:AG89" si="233">IF(ISNUMBER(X88),AVERAGE(S88:AC88),"")</f>
        <v/>
      </c>
      <c r="Y89" t="str">
        <f t="shared" si="233"/>
        <v/>
      </c>
      <c r="Z89" t="str">
        <f t="shared" si="233"/>
        <v/>
      </c>
      <c r="AA89" t="str">
        <f t="shared" si="233"/>
        <v/>
      </c>
      <c r="AB89" t="str">
        <f t="shared" si="233"/>
        <v/>
      </c>
      <c r="AC89" t="str">
        <f t="shared" si="233"/>
        <v/>
      </c>
      <c r="AD89" t="str">
        <f t="shared" si="233"/>
        <v/>
      </c>
      <c r="AE89" t="str">
        <f t="shared" si="233"/>
        <v/>
      </c>
      <c r="AF89" t="str">
        <f t="shared" si="233"/>
        <v/>
      </c>
      <c r="AG89" t="str">
        <f t="shared" si="233"/>
        <v/>
      </c>
      <c r="AH89">
        <f t="shared" ref="AH89:AO89" si="234">IF(ISNUMBER(AH88),AVERAGE(AA88:AO88),"")</f>
        <v>0.10093597022230545</v>
      </c>
      <c r="AI89">
        <f t="shared" si="234"/>
        <v>6.8501151881320804E-2</v>
      </c>
      <c r="AJ89">
        <f t="shared" si="234"/>
        <v>0.15278291995663681</v>
      </c>
      <c r="AK89">
        <f t="shared" si="234"/>
        <v>0.22174073020007723</v>
      </c>
      <c r="AL89">
        <f t="shared" si="234"/>
        <v>0.27920557206961089</v>
      </c>
      <c r="AM89">
        <f t="shared" si="234"/>
        <v>0.32782966903613936</v>
      </c>
      <c r="AN89">
        <f t="shared" si="234"/>
        <v>0.24897170813539884</v>
      </c>
      <c r="AO89">
        <f t="shared" si="234"/>
        <v>0.18062814202142377</v>
      </c>
      <c r="AP89">
        <f>IF(ISNUMBER(AP88),AVERAGE(AI88:AW88),"")</f>
        <v>0.32355850416343845</v>
      </c>
      <c r="AQ89">
        <f>IF(ISNUMBER(AQ88),AVERAGE(AJ88:AX88),"")</f>
        <v>0.46648886630545322</v>
      </c>
      <c r="AR89">
        <f>IF(ISNUMBER(AR88),AVERAGE(AK88:AY88),"")</f>
        <v>0.50748855063378706</v>
      </c>
      <c r="AS89">
        <f>IF(ISNUMBER(AS88),AVERAGE(AL88:AZ88),"")</f>
        <v>0.41612291615866198</v>
      </c>
      <c r="AT89">
        <f>IF(ISNUMBER(AT88),AVERAGE(AM88:BA88),"")</f>
        <v>0.3247572816835369</v>
      </c>
      <c r="AU89">
        <f t="shared" ref="AU89:DF89" si="235">IF(ISNUMBER(AU88),AVERAGE(AN88:BB88),"")</f>
        <v>0.43412437182613045</v>
      </c>
      <c r="AV89">
        <f t="shared" si="235"/>
        <v>0.543491461968724</v>
      </c>
      <c r="AW89">
        <f t="shared" si="235"/>
        <v>0.57876238907627453</v>
      </c>
      <c r="AX89">
        <f t="shared" si="235"/>
        <v>0.61403331618382517</v>
      </c>
      <c r="AY89">
        <f t="shared" si="235"/>
        <v>0.57581782812597326</v>
      </c>
      <c r="AZ89">
        <f t="shared" si="235"/>
        <v>0.53760234006812124</v>
      </c>
      <c r="BA89">
        <f t="shared" si="235"/>
        <v>0.49938685201026939</v>
      </c>
      <c r="BB89">
        <f t="shared" si="235"/>
        <v>0.46800359713646233</v>
      </c>
      <c r="BC89">
        <f t="shared" si="235"/>
        <v>0.54912038334323598</v>
      </c>
      <c r="BD89">
        <f t="shared" si="235"/>
        <v>0.65231520681147359</v>
      </c>
      <c r="BE89">
        <f t="shared" si="235"/>
        <v>0.62413265094132941</v>
      </c>
      <c r="BF89">
        <f t="shared" si="235"/>
        <v>0.59595009507118546</v>
      </c>
      <c r="BG89">
        <f t="shared" si="235"/>
        <v>0.66634419715282123</v>
      </c>
      <c r="BH89">
        <f t="shared" si="235"/>
        <v>0.68813956355513206</v>
      </c>
      <c r="BI89">
        <f t="shared" si="235"/>
        <v>0.7099349299574429</v>
      </c>
      <c r="BJ89">
        <f t="shared" si="235"/>
        <v>0.75701759010433001</v>
      </c>
      <c r="BK89">
        <f t="shared" si="235"/>
        <v>0.68710108702082051</v>
      </c>
      <c r="BL89">
        <f t="shared" si="235"/>
        <v>0.74264481606722366</v>
      </c>
      <c r="BM89">
        <f t="shared" si="235"/>
        <v>0.79818854511362669</v>
      </c>
      <c r="BN89">
        <f t="shared" si="235"/>
        <v>0.85373227416002961</v>
      </c>
      <c r="BO89">
        <f t="shared" si="235"/>
        <v>0.90927600320643287</v>
      </c>
      <c r="BP89">
        <f t="shared" si="235"/>
        <v>0.81438366273275575</v>
      </c>
      <c r="BQ89">
        <f t="shared" si="235"/>
        <v>0.71265908907503406</v>
      </c>
      <c r="BR89">
        <f t="shared" si="235"/>
        <v>0.80165979699974388</v>
      </c>
      <c r="BS89">
        <f t="shared" si="235"/>
        <v>0.86858246766298985</v>
      </c>
      <c r="BT89">
        <f t="shared" si="235"/>
        <v>0.93550513832623594</v>
      </c>
      <c r="BU89">
        <f t="shared" si="235"/>
        <v>0.90454466955041246</v>
      </c>
      <c r="BV89">
        <f t="shared" si="235"/>
        <v>0.77500754282280915</v>
      </c>
      <c r="BW89">
        <f t="shared" si="235"/>
        <v>0.88147487912699041</v>
      </c>
      <c r="BX89">
        <f t="shared" si="235"/>
        <v>0.98794221543117144</v>
      </c>
      <c r="BY89">
        <f t="shared" si="235"/>
        <v>0.87095112595170787</v>
      </c>
      <c r="BZ89">
        <f t="shared" si="235"/>
        <v>0.8709591997026408</v>
      </c>
      <c r="CA89">
        <f t="shared" si="235"/>
        <v>0.87096727345357394</v>
      </c>
      <c r="CB89">
        <f t="shared" si="235"/>
        <v>0.87097534720450676</v>
      </c>
      <c r="CC89">
        <f t="shared" si="235"/>
        <v>0.8709834209554399</v>
      </c>
      <c r="CD89">
        <f t="shared" si="235"/>
        <v>0.8666122090120254</v>
      </c>
      <c r="CE89">
        <f t="shared" si="235"/>
        <v>1.0126770665886913</v>
      </c>
      <c r="CF89">
        <f t="shared" si="235"/>
        <v>1.2312930044059249</v>
      </c>
      <c r="CG89">
        <f t="shared" si="235"/>
        <v>1.259183660640727</v>
      </c>
      <c r="CH89">
        <f t="shared" si="235"/>
        <v>1.2870743168755288</v>
      </c>
      <c r="CI89">
        <f t="shared" si="235"/>
        <v>1.0817474603509682</v>
      </c>
      <c r="CJ89">
        <f t="shared" si="235"/>
        <v>0.97430374326547731</v>
      </c>
      <c r="CK89">
        <f t="shared" si="235"/>
        <v>1.0847710314304417</v>
      </c>
      <c r="CL89">
        <f t="shared" si="235"/>
        <v>1.1401979110464053</v>
      </c>
      <c r="CM89">
        <f t="shared" si="235"/>
        <v>1.1650531957310217</v>
      </c>
      <c r="CN89">
        <f t="shared" si="235"/>
        <v>1.1873468878369877</v>
      </c>
      <c r="CO89">
        <f t="shared" si="235"/>
        <v>1.2096405799429537</v>
      </c>
      <c r="CP89">
        <f t="shared" si="235"/>
        <v>1.2319342720489204</v>
      </c>
      <c r="CQ89">
        <f t="shared" si="235"/>
        <v>1.2542279641548864</v>
      </c>
      <c r="CR89">
        <f t="shared" si="235"/>
        <v>1.1516480929317114</v>
      </c>
      <c r="CS89">
        <f t="shared" si="235"/>
        <v>1.0534475074028833</v>
      </c>
      <c r="CT89">
        <f t="shared" si="235"/>
        <v>1.0947754142918984</v>
      </c>
      <c r="CU89">
        <f t="shared" si="235"/>
        <v>1.0635522409403455</v>
      </c>
      <c r="CV89">
        <f t="shared" si="235"/>
        <v>1.0323290675887928</v>
      </c>
      <c r="CW89">
        <f t="shared" si="235"/>
        <v>0.8390779113697755</v>
      </c>
      <c r="CX89">
        <f t="shared" si="235"/>
        <v>0.8790442679101208</v>
      </c>
      <c r="CY89">
        <f t="shared" si="235"/>
        <v>1.0739256324431623</v>
      </c>
      <c r="CZ89">
        <f t="shared" si="235"/>
        <v>1.0508959917257483</v>
      </c>
      <c r="DA89">
        <f t="shared" si="235"/>
        <v>0.98869455703829878</v>
      </c>
      <c r="DB89">
        <f t="shared" si="235"/>
        <v>0.95706471728219655</v>
      </c>
      <c r="DC89">
        <f t="shared" si="235"/>
        <v>0.92543487752609421</v>
      </c>
      <c r="DD89">
        <f t="shared" si="235"/>
        <v>0.89380503776999187</v>
      </c>
      <c r="DE89">
        <f t="shared" si="235"/>
        <v>0.86217519801388964</v>
      </c>
      <c r="DF89">
        <f t="shared" si="235"/>
        <v>0.8305453582577873</v>
      </c>
      <c r="DG89">
        <f t="shared" ref="DG89:DZ89" si="236">IF(ISNUMBER(DG88),AVERAGE(CZ88:DN88),"")</f>
        <v>0.83234973608784135</v>
      </c>
      <c r="DH89">
        <f t="shared" si="236"/>
        <v>0.83415411391789529</v>
      </c>
      <c r="DI89">
        <f t="shared" si="236"/>
        <v>0.75407420189785668</v>
      </c>
      <c r="DJ89">
        <f t="shared" si="236"/>
        <v>0.67399428987781806</v>
      </c>
      <c r="DK89">
        <f t="shared" si="236"/>
        <v>0.59391437785777967</v>
      </c>
      <c r="DL89">
        <f t="shared" si="236"/>
        <v>0.6758624487052054</v>
      </c>
      <c r="DM89">
        <f t="shared" si="236"/>
        <v>0.75781051955263123</v>
      </c>
      <c r="DN89">
        <f t="shared" si="236"/>
        <v>0.68484358240736087</v>
      </c>
      <c r="DO89">
        <f t="shared" si="236"/>
        <v>0.61187664526209029</v>
      </c>
      <c r="DP89">
        <f t="shared" si="236"/>
        <v>0.57808150208685549</v>
      </c>
      <c r="DQ89">
        <f t="shared" si="236"/>
        <v>0.54428635891162069</v>
      </c>
      <c r="DR89">
        <f t="shared" si="236"/>
        <v>0.51049121573638589</v>
      </c>
      <c r="DS89">
        <f t="shared" si="236"/>
        <v>0.47669607256115115</v>
      </c>
      <c r="DT89">
        <f t="shared" si="236"/>
        <v>0.39729998888394857</v>
      </c>
      <c r="DU89">
        <f t="shared" si="236"/>
        <v>0.31790390520674605</v>
      </c>
      <c r="DV89">
        <f t="shared" si="236"/>
        <v>0.32994716727252876</v>
      </c>
      <c r="DW89">
        <f t="shared" si="236"/>
        <v>0.34199042933831142</v>
      </c>
      <c r="DX89">
        <f t="shared" si="236"/>
        <v>0.29638948883634364</v>
      </c>
      <c r="DY89">
        <f t="shared" si="236"/>
        <v>0.25078854833437586</v>
      </c>
      <c r="DZ89">
        <f t="shared" si="236"/>
        <v>0.20518760783240797</v>
      </c>
      <c r="EA89">
        <f t="shared" ref="EA89:FS89" si="237">IF(ISNUMBER(EA88),AVERAGE(DT88:EH88),"")</f>
        <v>0.15958666733044019</v>
      </c>
      <c r="EB89">
        <f t="shared" si="237"/>
        <v>0.13521254751139505</v>
      </c>
      <c r="EC89">
        <f t="shared" si="237"/>
        <v>0.11083842769234999</v>
      </c>
      <c r="ED89">
        <f t="shared" si="237"/>
        <v>8.6464307873304891E-2</v>
      </c>
      <c r="EE89">
        <f t="shared" si="237"/>
        <v>6.2090188054259761E-2</v>
      </c>
      <c r="EF89">
        <f t="shared" si="237"/>
        <v>3.7716068235214631E-2</v>
      </c>
      <c r="EG89">
        <f t="shared" si="237"/>
        <v>1.3341948416169499E-2</v>
      </c>
      <c r="EH89">
        <f t="shared" si="237"/>
        <v>-1.1032171402875646E-2</v>
      </c>
      <c r="EI89">
        <f t="shared" si="237"/>
        <v>1.0194649280046993E-2</v>
      </c>
      <c r="EJ89">
        <f t="shared" si="237"/>
        <v>3.1421469962969635E-2</v>
      </c>
      <c r="EK89">
        <f t="shared" si="237"/>
        <v>5.2648290645892264E-2</v>
      </c>
      <c r="EL89">
        <f t="shared" si="237"/>
        <v>7.3875111328814899E-2</v>
      </c>
      <c r="EM89">
        <f t="shared" si="237"/>
        <v>9.5101932011737542E-2</v>
      </c>
      <c r="EN89">
        <f t="shared" si="237"/>
        <v>0.1163287526946602</v>
      </c>
      <c r="EO89">
        <f t="shared" si="237"/>
        <v>0.13755557337758281</v>
      </c>
      <c r="EP89">
        <f t="shared" si="237"/>
        <v>0.15878239406050548</v>
      </c>
      <c r="EQ89">
        <f t="shared" si="237"/>
        <v>0.15878239406050548</v>
      </c>
      <c r="ER89">
        <f t="shared" si="237"/>
        <v>0.15878239406050548</v>
      </c>
      <c r="ES89">
        <f t="shared" si="237"/>
        <v>0.15878239406050548</v>
      </c>
      <c r="ET89">
        <f t="shared" si="237"/>
        <v>0.15878239406050548</v>
      </c>
      <c r="EU89">
        <f t="shared" si="237"/>
        <v>0.15878239406050548</v>
      </c>
      <c r="EV89">
        <f t="shared" si="237"/>
        <v>0.15878239406050548</v>
      </c>
      <c r="EW89">
        <f t="shared" si="237"/>
        <v>0.15878239406050548</v>
      </c>
      <c r="EX89">
        <f t="shared" si="237"/>
        <v>0.15878239406050548</v>
      </c>
      <c r="EY89">
        <f t="shared" si="237"/>
        <v>0.15878239406050548</v>
      </c>
      <c r="EZ89">
        <f t="shared" si="237"/>
        <v>0.15878239406050548</v>
      </c>
      <c r="FA89">
        <f t="shared" si="237"/>
        <v>0.15878239406050548</v>
      </c>
      <c r="FB89">
        <f t="shared" si="237"/>
        <v>0.14819690112313844</v>
      </c>
      <c r="FC89">
        <f t="shared" si="237"/>
        <v>0.13761140818577142</v>
      </c>
      <c r="FD89">
        <f t="shared" si="237"/>
        <v>0.12702591524840437</v>
      </c>
      <c r="FE89">
        <f t="shared" si="237"/>
        <v>0.11644042231103734</v>
      </c>
      <c r="FF89">
        <f t="shared" si="237"/>
        <v>0.1058549293736703</v>
      </c>
      <c r="FG89">
        <f t="shared" si="237"/>
        <v>9.526943643630327E-2</v>
      </c>
      <c r="FH89">
        <f t="shared" si="237"/>
        <v>8.4683943498936223E-2</v>
      </c>
      <c r="FI89">
        <f t="shared" si="237"/>
        <v>7.409845056156919E-2</v>
      </c>
      <c r="FJ89">
        <f t="shared" si="237"/>
        <v>6.3512957624202171E-2</v>
      </c>
      <c r="FK89">
        <f t="shared" si="237"/>
        <v>5.2927464686835145E-2</v>
      </c>
      <c r="FL89">
        <f t="shared" si="237"/>
        <v>4.2341971749468112E-2</v>
      </c>
      <c r="FM89">
        <f t="shared" si="237"/>
        <v>3.4024798727251164E-2</v>
      </c>
      <c r="FN89">
        <f t="shared" si="237"/>
        <v>2.4428060624693142E-2</v>
      </c>
      <c r="FO89">
        <f t="shared" si="237"/>
        <v>1.3231866171708786E-2</v>
      </c>
      <c r="FP89">
        <f t="shared" si="237"/>
        <v>0</v>
      </c>
      <c r="FQ89">
        <f t="shared" si="237"/>
        <v>0</v>
      </c>
      <c r="FR89">
        <f t="shared" si="237"/>
        <v>0</v>
      </c>
      <c r="FS89">
        <f t="shared" si="237"/>
        <v>0</v>
      </c>
    </row>
  </sheetData>
  <phoneticPr fontId="13" type="noConversion"/>
  <pageMargins left="0.75" right="0.75" top="1" bottom="1" header="0.5" footer="0.5"/>
  <headerFooter alignWithMargins="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IV89"/>
  <sheetViews>
    <sheetView zoomScaleNormal="100" workbookViewId="0">
      <pane xSplit="1" ySplit="8" topLeftCell="DI9" activePane="bottomRight" state="frozen"/>
      <selection pane="topRight" activeCell="B1" sqref="B1"/>
      <selection pane="bottomLeft" activeCell="A9" sqref="A9"/>
      <selection pane="bottomRight" activeCell="EH7" sqref="EH7"/>
    </sheetView>
  </sheetViews>
  <sheetFormatPr defaultColWidth="7.33203125" defaultRowHeight="13.2" x14ac:dyDescent="0.25"/>
  <cols>
    <col min="1" max="1" width="17.88671875" customWidth="1"/>
    <col min="3" max="175" width="7.6640625" customWidth="1"/>
  </cols>
  <sheetData>
    <row r="1" spans="1:175" ht="15.6" x14ac:dyDescent="0.3">
      <c r="A1" s="7" t="s">
        <v>0</v>
      </c>
      <c r="B1" s="7"/>
      <c r="C1" s="7"/>
      <c r="D1" s="7" t="s">
        <v>313</v>
      </c>
      <c r="E1" s="7"/>
      <c r="F1" s="7" t="s">
        <v>44</v>
      </c>
      <c r="H1" s="97" t="s">
        <v>270</v>
      </c>
      <c r="I1" s="30"/>
      <c r="U1" s="7" t="str">
        <f>D1</f>
        <v>Corn 13 #6</v>
      </c>
      <c r="W1" s="29" t="str">
        <f>$H1</f>
        <v>80-40</v>
      </c>
      <c r="AJ1" s="7" t="str">
        <f>D1</f>
        <v>Corn 13 #6</v>
      </c>
      <c r="AL1" s="29" t="str">
        <f>$H1</f>
        <v>80-40</v>
      </c>
      <c r="AZ1" s="7" t="str">
        <f>D1</f>
        <v>Corn 13 #6</v>
      </c>
      <c r="BB1" s="29" t="str">
        <f>$H1</f>
        <v>80-40</v>
      </c>
      <c r="BS1" s="7" t="str">
        <f>D1</f>
        <v>Corn 13 #6</v>
      </c>
      <c r="BU1" s="29" t="str">
        <f>$H1</f>
        <v>80-40</v>
      </c>
      <c r="CH1" s="7" t="str">
        <f>D1</f>
        <v>Corn 13 #6</v>
      </c>
      <c r="CJ1" s="29" t="str">
        <f>$H1</f>
        <v>80-40</v>
      </c>
      <c r="DF1" s="7" t="str">
        <f>D1</f>
        <v>Corn 13 #6</v>
      </c>
      <c r="DH1" s="29" t="str">
        <f>$H1</f>
        <v>80-40</v>
      </c>
      <c r="DX1" s="7" t="str">
        <f>D1</f>
        <v>Corn 13 #6</v>
      </c>
      <c r="DZ1" s="29" t="str">
        <f>$H1</f>
        <v>80-40</v>
      </c>
    </row>
    <row r="3" spans="1:175" x14ac:dyDescent="0.25">
      <c r="A3" t="s">
        <v>1</v>
      </c>
      <c r="C3" s="144">
        <f>'Raw Data'!B3</f>
        <v>41042</v>
      </c>
      <c r="D3" s="144">
        <f>'Raw Data'!C3</f>
        <v>41043</v>
      </c>
      <c r="E3" s="144">
        <f>'Raw Data'!D3</f>
        <v>41044</v>
      </c>
      <c r="F3" s="144">
        <f>'Raw Data'!E3</f>
        <v>41045</v>
      </c>
      <c r="G3" s="144">
        <f>'Raw Data'!F3</f>
        <v>41046</v>
      </c>
      <c r="H3" s="144">
        <f>'Raw Data'!G3</f>
        <v>41047</v>
      </c>
      <c r="I3" s="144">
        <f>'Raw Data'!H3</f>
        <v>41048</v>
      </c>
      <c r="J3" s="144">
        <f>'Raw Data'!I3</f>
        <v>41049</v>
      </c>
      <c r="K3" s="144">
        <f>'Raw Data'!J3</f>
        <v>41050</v>
      </c>
      <c r="L3" s="144">
        <f>'Raw Data'!K3</f>
        <v>41051</v>
      </c>
      <c r="M3" s="144">
        <f>'Raw Data'!L3</f>
        <v>41052</v>
      </c>
      <c r="N3" s="144">
        <f>'Raw Data'!M3</f>
        <v>41053</v>
      </c>
      <c r="O3" s="144">
        <f>'Raw Data'!N3</f>
        <v>41054</v>
      </c>
      <c r="P3" s="144">
        <f>'Raw Data'!O3</f>
        <v>41055</v>
      </c>
      <c r="Q3" s="144">
        <f>'Raw Data'!P3</f>
        <v>41056</v>
      </c>
      <c r="R3" s="144">
        <f>'Raw Data'!Q3</f>
        <v>41057</v>
      </c>
      <c r="S3" s="144">
        <f>'Raw Data'!R3</f>
        <v>41058</v>
      </c>
      <c r="T3" s="144">
        <f>'Raw Data'!S3</f>
        <v>41059</v>
      </c>
      <c r="U3" s="144">
        <f>'Raw Data'!T3</f>
        <v>41060</v>
      </c>
      <c r="V3" s="144">
        <f>'Raw Data'!U3</f>
        <v>41061</v>
      </c>
      <c r="W3" s="144">
        <f>'Raw Data'!V3</f>
        <v>41062</v>
      </c>
      <c r="X3" s="144">
        <f>'Raw Data'!W3</f>
        <v>41063</v>
      </c>
      <c r="Y3" s="144">
        <f>'Raw Data'!X3</f>
        <v>41064</v>
      </c>
      <c r="Z3" s="144">
        <f>'Raw Data'!Y3</f>
        <v>41065</v>
      </c>
      <c r="AA3" s="144">
        <f>'Raw Data'!Z3</f>
        <v>41066</v>
      </c>
      <c r="AB3" s="144">
        <f>'Raw Data'!AA3</f>
        <v>41067</v>
      </c>
      <c r="AC3" s="144">
        <f>'Raw Data'!AB3</f>
        <v>41068</v>
      </c>
      <c r="AD3" s="144">
        <f>'Raw Data'!AC3</f>
        <v>41069</v>
      </c>
      <c r="AE3" s="144">
        <f>'Raw Data'!AD3</f>
        <v>41070</v>
      </c>
      <c r="AF3" s="144">
        <f>'Raw Data'!AE3</f>
        <v>41071</v>
      </c>
      <c r="AG3" s="144">
        <f>'Raw Data'!AF3</f>
        <v>41072</v>
      </c>
      <c r="AH3" s="144">
        <f>'Raw Data'!AG3</f>
        <v>41073</v>
      </c>
      <c r="AI3" s="144">
        <f>'Raw Data'!AH3</f>
        <v>41074</v>
      </c>
      <c r="AJ3" s="144">
        <f>'Raw Data'!AI3</f>
        <v>41075</v>
      </c>
      <c r="AK3" s="144">
        <f>'Raw Data'!AJ3</f>
        <v>41076</v>
      </c>
      <c r="AL3" s="144">
        <f>'Raw Data'!AK3</f>
        <v>41077</v>
      </c>
      <c r="AM3" s="144">
        <f>'Raw Data'!AL3</f>
        <v>41078</v>
      </c>
      <c r="AN3" s="144">
        <f>'Raw Data'!AM3</f>
        <v>41079</v>
      </c>
      <c r="AO3" s="144">
        <f>'Raw Data'!AN3</f>
        <v>41080</v>
      </c>
      <c r="AP3" s="144">
        <f>'Raw Data'!AO3</f>
        <v>41081</v>
      </c>
      <c r="AQ3" s="144">
        <f>'Raw Data'!AP3</f>
        <v>41082</v>
      </c>
      <c r="AR3" s="144">
        <f>'Raw Data'!AQ3</f>
        <v>41083</v>
      </c>
      <c r="AS3" s="144">
        <f>'Raw Data'!AR3</f>
        <v>41084</v>
      </c>
      <c r="AT3" s="144">
        <f>'Raw Data'!AS3</f>
        <v>41085</v>
      </c>
      <c r="AU3" s="144">
        <f>'Raw Data'!AT3</f>
        <v>41086</v>
      </c>
      <c r="AV3" s="144">
        <f>'Raw Data'!AU3</f>
        <v>41087</v>
      </c>
      <c r="AW3" s="144">
        <f>'Raw Data'!AV3</f>
        <v>41088</v>
      </c>
      <c r="AX3" s="144">
        <f>'Raw Data'!AW3</f>
        <v>41089</v>
      </c>
      <c r="AY3" s="144">
        <f>'Raw Data'!AX3</f>
        <v>41090</v>
      </c>
      <c r="AZ3" s="144">
        <f>'Raw Data'!AY3</f>
        <v>41091</v>
      </c>
      <c r="BA3" s="144">
        <f>'Raw Data'!AZ3</f>
        <v>41092</v>
      </c>
      <c r="BB3" s="144">
        <f>'Raw Data'!BA3</f>
        <v>41093</v>
      </c>
      <c r="BC3" s="144">
        <f>'Raw Data'!BB3</f>
        <v>41094</v>
      </c>
      <c r="BD3" s="144">
        <f>'Raw Data'!BC3</f>
        <v>41095</v>
      </c>
      <c r="BE3" s="144">
        <f>'Raw Data'!BD3</f>
        <v>41096</v>
      </c>
      <c r="BF3" s="144">
        <f>'Raw Data'!BE3</f>
        <v>41097</v>
      </c>
      <c r="BG3" s="144">
        <f>'Raw Data'!BF3</f>
        <v>41098</v>
      </c>
      <c r="BH3" s="144">
        <f>'Raw Data'!BG3</f>
        <v>41099</v>
      </c>
      <c r="BI3" s="144">
        <f>'Raw Data'!BH3</f>
        <v>41100</v>
      </c>
      <c r="BJ3" s="144">
        <f>'Raw Data'!BI3</f>
        <v>41101</v>
      </c>
      <c r="BK3" s="144">
        <f>'Raw Data'!BJ3</f>
        <v>41102</v>
      </c>
      <c r="BL3" s="144">
        <f>'Raw Data'!BK3</f>
        <v>41103</v>
      </c>
      <c r="BM3" s="144">
        <f>'Raw Data'!BL3</f>
        <v>41104</v>
      </c>
      <c r="BN3" s="144">
        <f>'Raw Data'!BM3</f>
        <v>41105</v>
      </c>
      <c r="BO3" s="144">
        <f>'Raw Data'!BN3</f>
        <v>41106</v>
      </c>
      <c r="BP3" s="144">
        <f>'Raw Data'!BO3</f>
        <v>41107</v>
      </c>
      <c r="BQ3" s="144">
        <f>'Raw Data'!BP3</f>
        <v>41108</v>
      </c>
      <c r="BR3" s="144">
        <f>'Raw Data'!BQ3</f>
        <v>41109</v>
      </c>
      <c r="BS3" s="144">
        <f>'Raw Data'!BR3</f>
        <v>41110</v>
      </c>
      <c r="BT3" s="144">
        <f>'Raw Data'!BS3</f>
        <v>41111</v>
      </c>
      <c r="BU3" s="144">
        <f>'Raw Data'!BT3</f>
        <v>41112</v>
      </c>
      <c r="BV3" s="144">
        <f>'Raw Data'!BU3</f>
        <v>41113</v>
      </c>
      <c r="BW3" s="144">
        <f>'Raw Data'!BV3</f>
        <v>41114</v>
      </c>
      <c r="BX3" s="144">
        <f>'Raw Data'!BW3</f>
        <v>41115</v>
      </c>
      <c r="BY3" s="144">
        <f>'Raw Data'!BX3</f>
        <v>41116</v>
      </c>
      <c r="BZ3" s="144">
        <f>'Raw Data'!BY3</f>
        <v>41117</v>
      </c>
      <c r="CA3" s="144">
        <f>'Raw Data'!BZ3</f>
        <v>41118</v>
      </c>
      <c r="CB3" s="144">
        <f>'Raw Data'!CA3</f>
        <v>41119</v>
      </c>
      <c r="CC3" s="144">
        <f>'Raw Data'!CB3</f>
        <v>41120</v>
      </c>
      <c r="CD3" s="144">
        <f>'Raw Data'!CC3</f>
        <v>41121</v>
      </c>
      <c r="CE3" s="144">
        <f>'Raw Data'!CD3</f>
        <v>41122</v>
      </c>
      <c r="CF3" s="144">
        <f>'Raw Data'!CE3</f>
        <v>41123</v>
      </c>
      <c r="CG3" s="144">
        <f>'Raw Data'!CF3</f>
        <v>41124</v>
      </c>
      <c r="CH3" s="144">
        <f>'Raw Data'!CG3</f>
        <v>41125</v>
      </c>
      <c r="CI3" s="144">
        <f>'Raw Data'!CH3</f>
        <v>41126</v>
      </c>
      <c r="CJ3" s="144">
        <f>'Raw Data'!CI3</f>
        <v>41127</v>
      </c>
      <c r="CK3" s="144">
        <f>'Raw Data'!CJ3</f>
        <v>41128</v>
      </c>
      <c r="CL3" s="144">
        <f>'Raw Data'!CK3</f>
        <v>41129</v>
      </c>
      <c r="CM3" s="144">
        <f>'Raw Data'!CL3</f>
        <v>41130</v>
      </c>
      <c r="CN3" s="144">
        <f>'Raw Data'!CM3</f>
        <v>41131</v>
      </c>
      <c r="CO3" s="144">
        <f>'Raw Data'!CN3</f>
        <v>41132</v>
      </c>
      <c r="CP3" s="144">
        <f>'Raw Data'!CO3</f>
        <v>41133</v>
      </c>
      <c r="CQ3" s="144">
        <f>'Raw Data'!CP3</f>
        <v>41134</v>
      </c>
      <c r="CR3" s="144">
        <f>'Raw Data'!CQ3</f>
        <v>41135</v>
      </c>
      <c r="CS3" s="144">
        <f>'Raw Data'!CR3</f>
        <v>41136</v>
      </c>
      <c r="CT3" s="144">
        <f>'Raw Data'!CS3</f>
        <v>41137</v>
      </c>
      <c r="CU3" s="144">
        <f>'Raw Data'!CT3</f>
        <v>41138</v>
      </c>
      <c r="CV3" s="144">
        <f>'Raw Data'!CU3</f>
        <v>41139</v>
      </c>
      <c r="CW3" s="144">
        <f>'Raw Data'!CV3</f>
        <v>41140</v>
      </c>
      <c r="CX3" s="144">
        <f>'Raw Data'!CW3</f>
        <v>41141</v>
      </c>
      <c r="CY3" s="144">
        <f>'Raw Data'!CX3</f>
        <v>41142</v>
      </c>
      <c r="CZ3" s="144">
        <f>'Raw Data'!CY3</f>
        <v>41143</v>
      </c>
      <c r="DA3" s="144">
        <f>'Raw Data'!CZ3</f>
        <v>41144</v>
      </c>
      <c r="DB3" s="144">
        <f>'Raw Data'!DA3</f>
        <v>41145</v>
      </c>
      <c r="DC3" s="144">
        <f>'Raw Data'!DB3</f>
        <v>41146</v>
      </c>
      <c r="DD3" s="144">
        <f>'Raw Data'!DC3</f>
        <v>41147</v>
      </c>
      <c r="DE3" s="144">
        <f>'Raw Data'!DD3</f>
        <v>41148</v>
      </c>
      <c r="DF3" s="144">
        <f>'Raw Data'!DE3</f>
        <v>41149</v>
      </c>
      <c r="DG3" s="144">
        <f>'Raw Data'!DF3</f>
        <v>41150</v>
      </c>
      <c r="DH3" s="144">
        <f>'Raw Data'!DG3</f>
        <v>41151</v>
      </c>
      <c r="DI3" s="144">
        <f>'Raw Data'!DH3</f>
        <v>41152</v>
      </c>
      <c r="DJ3" s="144">
        <f>'Raw Data'!DI3</f>
        <v>41153</v>
      </c>
      <c r="DK3" s="144">
        <f>'Raw Data'!DJ3</f>
        <v>41154</v>
      </c>
      <c r="DL3" s="144">
        <f>'Raw Data'!DK3</f>
        <v>41155</v>
      </c>
      <c r="DM3" s="144">
        <f>'Raw Data'!DL3</f>
        <v>41156</v>
      </c>
      <c r="DN3" s="144">
        <f>'Raw Data'!DM3</f>
        <v>41157</v>
      </c>
      <c r="DO3" s="144">
        <f>'Raw Data'!DN3</f>
        <v>41158</v>
      </c>
      <c r="DP3" s="144">
        <f>'Raw Data'!DO3</f>
        <v>41159</v>
      </c>
      <c r="DQ3" s="144">
        <f>'Raw Data'!DP3</f>
        <v>41160</v>
      </c>
      <c r="DR3" s="144">
        <f>'Raw Data'!DQ3</f>
        <v>41161</v>
      </c>
      <c r="DS3" s="144">
        <f>'Raw Data'!DR3</f>
        <v>41162</v>
      </c>
      <c r="DT3" s="144">
        <f>'Raw Data'!DS3</f>
        <v>41163</v>
      </c>
      <c r="DU3" s="144">
        <f>'Raw Data'!DT3</f>
        <v>41164</v>
      </c>
      <c r="DV3" s="144">
        <f>'Raw Data'!DU3</f>
        <v>41165</v>
      </c>
      <c r="DW3" s="144">
        <f>'Raw Data'!DV3</f>
        <v>41166</v>
      </c>
      <c r="DX3" s="144">
        <f>'Raw Data'!DW3</f>
        <v>41167</v>
      </c>
      <c r="DY3" s="144">
        <f>'Raw Data'!DX3</f>
        <v>41168</v>
      </c>
      <c r="DZ3" s="144">
        <f>'Raw Data'!DY3</f>
        <v>41169</v>
      </c>
      <c r="EA3" s="144">
        <f>'Raw Data'!DZ3</f>
        <v>41170</v>
      </c>
      <c r="EB3" s="144">
        <f>'Raw Data'!EA3</f>
        <v>41171</v>
      </c>
      <c r="EC3" s="144">
        <f>'Raw Data'!EB3</f>
        <v>41172</v>
      </c>
      <c r="ED3" s="144">
        <f>'Raw Data'!EC3</f>
        <v>41173</v>
      </c>
      <c r="EE3" s="144">
        <f>'Raw Data'!ED3</f>
        <v>41174</v>
      </c>
      <c r="EF3" s="144">
        <f>'Raw Data'!EE3</f>
        <v>41175</v>
      </c>
      <c r="EG3" s="144">
        <f>'Raw Data'!EF3</f>
        <v>41176</v>
      </c>
      <c r="EH3" s="144">
        <f>'Raw Data'!EG3</f>
        <v>41177</v>
      </c>
      <c r="EI3" s="144">
        <f>'Raw Data'!EH3</f>
        <v>41178</v>
      </c>
      <c r="EJ3" s="144">
        <f>'Raw Data'!EI3</f>
        <v>41179</v>
      </c>
      <c r="EK3" s="144">
        <f>'Raw Data'!EJ3</f>
        <v>41180</v>
      </c>
      <c r="EL3" s="144">
        <f>'Raw Data'!EK3</f>
        <v>41181</v>
      </c>
      <c r="EM3" s="144">
        <f>'Raw Data'!EL3</f>
        <v>41182</v>
      </c>
      <c r="EN3" s="144">
        <f>'Raw Data'!EM3</f>
        <v>41183</v>
      </c>
      <c r="EO3" s="144">
        <f>'Raw Data'!EN3</f>
        <v>41184</v>
      </c>
      <c r="EP3" s="144">
        <f>'Raw Data'!EO3</f>
        <v>41185</v>
      </c>
      <c r="EQ3" s="144">
        <f>'Raw Data'!EP3</f>
        <v>41186</v>
      </c>
      <c r="ER3" s="144">
        <f>'Raw Data'!EQ3</f>
        <v>41187</v>
      </c>
      <c r="ES3" s="144">
        <f>'Raw Data'!ER3</f>
        <v>41188</v>
      </c>
      <c r="ET3" s="144">
        <f>'Raw Data'!ES3</f>
        <v>41189</v>
      </c>
      <c r="EU3" s="144">
        <f>'Raw Data'!ET3</f>
        <v>41190</v>
      </c>
      <c r="EV3" s="144">
        <f>'Raw Data'!EU3</f>
        <v>41191</v>
      </c>
      <c r="EW3" s="144">
        <f>'Raw Data'!EV3</f>
        <v>41192</v>
      </c>
      <c r="EX3" s="144">
        <f>'Raw Data'!EW3</f>
        <v>41193</v>
      </c>
      <c r="EY3" s="144">
        <f>'Raw Data'!EX3</f>
        <v>41194</v>
      </c>
      <c r="EZ3" s="144">
        <f>'Raw Data'!EY3</f>
        <v>41195</v>
      </c>
      <c r="FA3" s="144">
        <f>'Raw Data'!EZ3</f>
        <v>41196</v>
      </c>
      <c r="FB3" s="144">
        <f>'Raw Data'!FA3</f>
        <v>41197</v>
      </c>
      <c r="FC3" s="144">
        <f>'Raw Data'!FB3</f>
        <v>41198</v>
      </c>
      <c r="FD3" s="144">
        <f>'Raw Data'!FC3</f>
        <v>41199</v>
      </c>
      <c r="FE3" s="144">
        <f>'Raw Data'!FD3</f>
        <v>41200</v>
      </c>
      <c r="FF3" s="144">
        <f>'Raw Data'!FE3</f>
        <v>41201</v>
      </c>
      <c r="FG3" s="144">
        <f>'Raw Data'!FF3</f>
        <v>41202</v>
      </c>
      <c r="FH3" s="144">
        <f>'Raw Data'!FG3</f>
        <v>41203</v>
      </c>
      <c r="FI3" s="144">
        <f>'Raw Data'!FH3</f>
        <v>41204</v>
      </c>
      <c r="FJ3" s="144">
        <f>'Raw Data'!FI3</f>
        <v>41205</v>
      </c>
      <c r="FK3" s="144">
        <f>'Raw Data'!FJ3</f>
        <v>41206</v>
      </c>
      <c r="FL3" s="144">
        <f>'Raw Data'!FK3</f>
        <v>41207</v>
      </c>
      <c r="FM3" s="144">
        <f>'Raw Data'!FL3</f>
        <v>41208</v>
      </c>
      <c r="FN3" s="144">
        <f>'Raw Data'!FM3</f>
        <v>41209</v>
      </c>
      <c r="FO3" s="144">
        <f>'Raw Data'!FN3</f>
        <v>41210</v>
      </c>
      <c r="FP3" s="144">
        <f>'Raw Data'!FO3</f>
        <v>41211</v>
      </c>
      <c r="FQ3" s="144">
        <f>'Raw Data'!FP3</f>
        <v>41212</v>
      </c>
      <c r="FR3" s="144">
        <f>'Raw Data'!FQ3</f>
        <v>41213</v>
      </c>
      <c r="FS3" s="144">
        <f>'Raw Data'!FR3</f>
        <v>41214</v>
      </c>
    </row>
    <row r="4" spans="1:175" x14ac:dyDescent="0.25">
      <c r="A4" t="s">
        <v>2</v>
      </c>
      <c r="C4" s="109">
        <f>'Raw Data'!B4</f>
        <v>133</v>
      </c>
      <c r="D4" s="109">
        <f>'Raw Data'!C4</f>
        <v>134</v>
      </c>
      <c r="E4" s="109">
        <f>'Raw Data'!D4</f>
        <v>135</v>
      </c>
      <c r="F4" s="109">
        <f>'Raw Data'!E4</f>
        <v>136</v>
      </c>
      <c r="G4" s="109">
        <f>'Raw Data'!F4</f>
        <v>137</v>
      </c>
      <c r="H4" s="109">
        <f>'Raw Data'!G4</f>
        <v>138</v>
      </c>
      <c r="I4" s="109">
        <f>'Raw Data'!H4</f>
        <v>139</v>
      </c>
      <c r="J4" s="109">
        <f>'Raw Data'!I4</f>
        <v>140</v>
      </c>
      <c r="K4" s="109">
        <f>'Raw Data'!J4</f>
        <v>141</v>
      </c>
      <c r="L4" s="109">
        <f>'Raw Data'!K4</f>
        <v>142</v>
      </c>
      <c r="M4" s="109">
        <f>'Raw Data'!L4</f>
        <v>143</v>
      </c>
      <c r="N4" s="109">
        <f>'Raw Data'!M4</f>
        <v>144</v>
      </c>
      <c r="O4" s="109">
        <f>'Raw Data'!N4</f>
        <v>145</v>
      </c>
      <c r="P4" s="109">
        <f>'Raw Data'!O4</f>
        <v>146</v>
      </c>
      <c r="Q4" s="109">
        <f>'Raw Data'!P4</f>
        <v>147</v>
      </c>
      <c r="R4" s="109">
        <f>'Raw Data'!Q4</f>
        <v>148</v>
      </c>
      <c r="S4" s="109">
        <f>'Raw Data'!R4</f>
        <v>149</v>
      </c>
      <c r="T4" s="109">
        <f>'Raw Data'!S4</f>
        <v>150</v>
      </c>
      <c r="U4" s="109">
        <f>'Raw Data'!T4</f>
        <v>151</v>
      </c>
      <c r="V4" s="109">
        <f>'Raw Data'!U4</f>
        <v>152</v>
      </c>
      <c r="W4" s="109">
        <f>'Raw Data'!V4</f>
        <v>153</v>
      </c>
      <c r="X4" s="109">
        <f>'Raw Data'!W4</f>
        <v>154</v>
      </c>
      <c r="Y4" s="109">
        <f>'Raw Data'!X4</f>
        <v>155</v>
      </c>
      <c r="Z4" s="109">
        <f>'Raw Data'!Y4</f>
        <v>156</v>
      </c>
      <c r="AA4" s="109">
        <f>'Raw Data'!Z4</f>
        <v>157</v>
      </c>
      <c r="AB4" s="109">
        <f>'Raw Data'!AA4</f>
        <v>158</v>
      </c>
      <c r="AC4" s="109">
        <f>'Raw Data'!AB4</f>
        <v>159</v>
      </c>
      <c r="AD4" s="109">
        <f>'Raw Data'!AC4</f>
        <v>160</v>
      </c>
      <c r="AE4" s="109">
        <f>'Raw Data'!AD4</f>
        <v>161</v>
      </c>
      <c r="AF4" s="109">
        <f>'Raw Data'!AE4</f>
        <v>162</v>
      </c>
      <c r="AG4" s="109">
        <f>'Raw Data'!AF4</f>
        <v>163</v>
      </c>
      <c r="AH4" s="109">
        <f>'Raw Data'!AG4</f>
        <v>164</v>
      </c>
      <c r="AI4" s="109">
        <f>'Raw Data'!AH4</f>
        <v>165</v>
      </c>
      <c r="AJ4" s="109">
        <f>'Raw Data'!AI4</f>
        <v>166</v>
      </c>
      <c r="AK4" s="109">
        <f>'Raw Data'!AJ4</f>
        <v>167</v>
      </c>
      <c r="AL4" s="109">
        <f>'Raw Data'!AK4</f>
        <v>168</v>
      </c>
      <c r="AM4" s="109">
        <f>'Raw Data'!AL4</f>
        <v>169</v>
      </c>
      <c r="AN4" s="109">
        <f>'Raw Data'!AM4</f>
        <v>170</v>
      </c>
      <c r="AO4" s="109">
        <f>'Raw Data'!AN4</f>
        <v>171</v>
      </c>
      <c r="AP4" s="109">
        <f>'Raw Data'!AO4</f>
        <v>172</v>
      </c>
      <c r="AQ4" s="109">
        <f>'Raw Data'!AP4</f>
        <v>173</v>
      </c>
      <c r="AR4" s="109">
        <f>'Raw Data'!AQ4</f>
        <v>174</v>
      </c>
      <c r="AS4" s="109">
        <f>'Raw Data'!AR4</f>
        <v>175</v>
      </c>
      <c r="AT4" s="109">
        <f>'Raw Data'!AS4</f>
        <v>176</v>
      </c>
      <c r="AU4" s="109">
        <f>'Raw Data'!AT4</f>
        <v>177</v>
      </c>
      <c r="AV4" s="109">
        <f>'Raw Data'!AU4</f>
        <v>178</v>
      </c>
      <c r="AW4" s="109">
        <f>'Raw Data'!AV4</f>
        <v>179</v>
      </c>
      <c r="AX4" s="109">
        <f>'Raw Data'!AW4</f>
        <v>180</v>
      </c>
      <c r="AY4" s="109">
        <f>'Raw Data'!AX4</f>
        <v>181</v>
      </c>
      <c r="AZ4" s="109">
        <f>'Raw Data'!AY4</f>
        <v>182</v>
      </c>
      <c r="BA4" s="109">
        <f>'Raw Data'!AZ4</f>
        <v>183</v>
      </c>
      <c r="BB4" s="109">
        <f>'Raw Data'!BA4</f>
        <v>184</v>
      </c>
      <c r="BC4" s="109">
        <f>'Raw Data'!BB4</f>
        <v>185</v>
      </c>
      <c r="BD4" s="109">
        <f>'Raw Data'!BC4</f>
        <v>186</v>
      </c>
      <c r="BE4" s="109">
        <f>'Raw Data'!BD4</f>
        <v>187</v>
      </c>
      <c r="BF4" s="109">
        <f>'Raw Data'!BE4</f>
        <v>188</v>
      </c>
      <c r="BG4" s="109">
        <f>'Raw Data'!BF4</f>
        <v>189</v>
      </c>
      <c r="BH4" s="109">
        <f>'Raw Data'!BG4</f>
        <v>190</v>
      </c>
      <c r="BI4" s="109">
        <f>'Raw Data'!BH4</f>
        <v>191</v>
      </c>
      <c r="BJ4" s="109">
        <f>'Raw Data'!BI4</f>
        <v>192</v>
      </c>
      <c r="BK4" s="109">
        <f>'Raw Data'!BJ4</f>
        <v>193</v>
      </c>
      <c r="BL4" s="109">
        <f>'Raw Data'!BK4</f>
        <v>194</v>
      </c>
      <c r="BM4" s="109">
        <f>'Raw Data'!BL4</f>
        <v>195</v>
      </c>
      <c r="BN4" s="109">
        <f>'Raw Data'!BM4</f>
        <v>196</v>
      </c>
      <c r="BO4" s="109">
        <f>'Raw Data'!BN4</f>
        <v>197</v>
      </c>
      <c r="BP4" s="109">
        <f>'Raw Data'!BO4</f>
        <v>198</v>
      </c>
      <c r="BQ4" s="109">
        <f>'Raw Data'!BP4</f>
        <v>199</v>
      </c>
      <c r="BR4" s="109">
        <f>'Raw Data'!BQ4</f>
        <v>200</v>
      </c>
      <c r="BS4" s="109">
        <f>'Raw Data'!BR4</f>
        <v>201</v>
      </c>
      <c r="BT4" s="109">
        <f>'Raw Data'!BS4</f>
        <v>202</v>
      </c>
      <c r="BU4" s="109">
        <f>'Raw Data'!BT4</f>
        <v>203</v>
      </c>
      <c r="BV4" s="109">
        <f>'Raw Data'!BU4</f>
        <v>204</v>
      </c>
      <c r="BW4" s="109">
        <f>'Raw Data'!BV4</f>
        <v>205</v>
      </c>
      <c r="BX4" s="109">
        <f>'Raw Data'!BW4</f>
        <v>206</v>
      </c>
      <c r="BY4" s="109">
        <f>'Raw Data'!BX4</f>
        <v>207</v>
      </c>
      <c r="BZ4" s="109">
        <f>'Raw Data'!BY4</f>
        <v>208</v>
      </c>
      <c r="CA4" s="109">
        <f>'Raw Data'!BZ4</f>
        <v>209</v>
      </c>
      <c r="CB4" s="109">
        <f>'Raw Data'!CA4</f>
        <v>210</v>
      </c>
      <c r="CC4" s="109">
        <f>'Raw Data'!CB4</f>
        <v>211</v>
      </c>
      <c r="CD4" s="109">
        <f>'Raw Data'!CC4</f>
        <v>212</v>
      </c>
      <c r="CE4" s="109">
        <f>'Raw Data'!CD4</f>
        <v>213</v>
      </c>
      <c r="CF4" s="109">
        <f>'Raw Data'!CE4</f>
        <v>214</v>
      </c>
      <c r="CG4" s="109">
        <f>'Raw Data'!CF4</f>
        <v>215</v>
      </c>
      <c r="CH4" s="109">
        <f>'Raw Data'!CG4</f>
        <v>216</v>
      </c>
      <c r="CI4" s="109">
        <f>'Raw Data'!CH4</f>
        <v>217</v>
      </c>
      <c r="CJ4" s="109">
        <f>'Raw Data'!CI4</f>
        <v>218</v>
      </c>
      <c r="CK4" s="109">
        <f>'Raw Data'!CJ4</f>
        <v>219</v>
      </c>
      <c r="CL4" s="109">
        <f>'Raw Data'!CK4</f>
        <v>220</v>
      </c>
      <c r="CM4" s="109">
        <f>'Raw Data'!CL4</f>
        <v>221</v>
      </c>
      <c r="CN4" s="109">
        <f>'Raw Data'!CM4</f>
        <v>222</v>
      </c>
      <c r="CO4" s="109">
        <f>'Raw Data'!CN4</f>
        <v>223</v>
      </c>
      <c r="CP4" s="109">
        <f>'Raw Data'!CO4</f>
        <v>224</v>
      </c>
      <c r="CQ4" s="109">
        <f>'Raw Data'!CP4</f>
        <v>225</v>
      </c>
      <c r="CR4" s="109">
        <f>'Raw Data'!CQ4</f>
        <v>226</v>
      </c>
      <c r="CS4" s="109">
        <f>'Raw Data'!CR4</f>
        <v>227</v>
      </c>
      <c r="CT4" s="109">
        <f>'Raw Data'!CS4</f>
        <v>228</v>
      </c>
      <c r="CU4" s="109">
        <f>'Raw Data'!CT4</f>
        <v>229</v>
      </c>
      <c r="CV4" s="109">
        <f>'Raw Data'!CU4</f>
        <v>230</v>
      </c>
      <c r="CW4" s="109">
        <f>'Raw Data'!CV4</f>
        <v>231</v>
      </c>
      <c r="CX4" s="109">
        <f>'Raw Data'!CW4</f>
        <v>232</v>
      </c>
      <c r="CY4" s="109">
        <f>'Raw Data'!CX4</f>
        <v>233</v>
      </c>
      <c r="CZ4" s="109">
        <f>'Raw Data'!CY4</f>
        <v>234</v>
      </c>
      <c r="DA4" s="109">
        <f>'Raw Data'!CZ4</f>
        <v>235</v>
      </c>
      <c r="DB4" s="109">
        <f>'Raw Data'!DA4</f>
        <v>236</v>
      </c>
      <c r="DC4" s="109">
        <f>'Raw Data'!DB4</f>
        <v>237</v>
      </c>
      <c r="DD4" s="109">
        <f>'Raw Data'!DC4</f>
        <v>238</v>
      </c>
      <c r="DE4" s="109">
        <f>'Raw Data'!DD4</f>
        <v>239</v>
      </c>
      <c r="DF4" s="109">
        <f>'Raw Data'!DE4</f>
        <v>240</v>
      </c>
      <c r="DG4" s="109">
        <f>'Raw Data'!DF4</f>
        <v>241</v>
      </c>
      <c r="DH4" s="109">
        <f>'Raw Data'!DG4</f>
        <v>242</v>
      </c>
      <c r="DI4" s="109">
        <f>'Raw Data'!DH4</f>
        <v>243</v>
      </c>
      <c r="DJ4" s="109">
        <f>'Raw Data'!DI4</f>
        <v>244</v>
      </c>
      <c r="DK4" s="109">
        <f>'Raw Data'!DJ4</f>
        <v>245</v>
      </c>
      <c r="DL4" s="109">
        <f>'Raw Data'!DK4</f>
        <v>246</v>
      </c>
      <c r="DM4" s="109">
        <f>'Raw Data'!DL4</f>
        <v>247</v>
      </c>
      <c r="DN4" s="109">
        <f>'Raw Data'!DM4</f>
        <v>248</v>
      </c>
      <c r="DO4" s="109">
        <f>'Raw Data'!DN4</f>
        <v>249</v>
      </c>
      <c r="DP4" s="109">
        <f>'Raw Data'!DO4</f>
        <v>250</v>
      </c>
      <c r="DQ4" s="109">
        <f>'Raw Data'!DP4</f>
        <v>251</v>
      </c>
      <c r="DR4" s="109">
        <f>'Raw Data'!DQ4</f>
        <v>252</v>
      </c>
      <c r="DS4" s="109">
        <f>'Raw Data'!DR4</f>
        <v>253</v>
      </c>
      <c r="DT4" s="109">
        <f>'Raw Data'!DS4</f>
        <v>254</v>
      </c>
      <c r="DU4" s="109">
        <f>'Raw Data'!DT4</f>
        <v>255</v>
      </c>
      <c r="DV4" s="109">
        <f>'Raw Data'!DU4</f>
        <v>256</v>
      </c>
      <c r="DW4" s="109">
        <f>'Raw Data'!DV4</f>
        <v>257</v>
      </c>
      <c r="DX4" s="109">
        <f>'Raw Data'!DW4</f>
        <v>258</v>
      </c>
      <c r="DY4" s="109">
        <f>'Raw Data'!DX4</f>
        <v>259</v>
      </c>
      <c r="DZ4" s="109">
        <f>'Raw Data'!DY4</f>
        <v>260</v>
      </c>
      <c r="EA4" s="109">
        <f>'Raw Data'!DZ4</f>
        <v>261</v>
      </c>
      <c r="EB4" s="109">
        <f>'Raw Data'!EA4</f>
        <v>262</v>
      </c>
      <c r="EC4" s="109">
        <f>'Raw Data'!EB4</f>
        <v>263</v>
      </c>
      <c r="ED4" s="109">
        <f>'Raw Data'!EC4</f>
        <v>264</v>
      </c>
      <c r="EE4" s="109">
        <f>'Raw Data'!ED4</f>
        <v>265</v>
      </c>
      <c r="EF4" s="109">
        <f>'Raw Data'!EE4</f>
        <v>266</v>
      </c>
      <c r="EG4" s="109">
        <f>'Raw Data'!EF4</f>
        <v>267</v>
      </c>
      <c r="EH4" s="109">
        <f>'Raw Data'!EG4</f>
        <v>268</v>
      </c>
      <c r="EI4" s="109">
        <f>'Raw Data'!EH4</f>
        <v>269</v>
      </c>
      <c r="EJ4" s="109">
        <f>'Raw Data'!EI4</f>
        <v>270</v>
      </c>
      <c r="EK4" s="109">
        <f>'Raw Data'!EJ4</f>
        <v>271</v>
      </c>
      <c r="EL4" s="109">
        <f>'Raw Data'!EK4</f>
        <v>272</v>
      </c>
      <c r="EM4" s="109">
        <f>'Raw Data'!EL4</f>
        <v>273</v>
      </c>
      <c r="EN4" s="109">
        <f>'Raw Data'!EM4</f>
        <v>274</v>
      </c>
      <c r="EO4" s="109">
        <f>'Raw Data'!EN4</f>
        <v>275</v>
      </c>
      <c r="EP4" s="109">
        <f>'Raw Data'!EO4</f>
        <v>276</v>
      </c>
      <c r="EQ4" s="109">
        <f>'Raw Data'!EP4</f>
        <v>277</v>
      </c>
      <c r="ER4" s="109">
        <f>'Raw Data'!EQ4</f>
        <v>278</v>
      </c>
      <c r="ES4" s="109">
        <f>'Raw Data'!ER4</f>
        <v>279</v>
      </c>
      <c r="ET4" s="109">
        <f>'Raw Data'!ES4</f>
        <v>280</v>
      </c>
      <c r="EU4" s="109">
        <f>'Raw Data'!ET4</f>
        <v>281</v>
      </c>
      <c r="EV4" s="109">
        <f>'Raw Data'!EU4</f>
        <v>282</v>
      </c>
      <c r="EW4" s="109">
        <f>'Raw Data'!EV4</f>
        <v>283</v>
      </c>
      <c r="EX4" s="109">
        <f>'Raw Data'!EW4</f>
        <v>284</v>
      </c>
      <c r="EY4" s="109">
        <f>'Raw Data'!EX4</f>
        <v>285</v>
      </c>
      <c r="EZ4" s="109">
        <f>'Raw Data'!EY4</f>
        <v>286</v>
      </c>
      <c r="FA4" s="109">
        <f>'Raw Data'!EZ4</f>
        <v>287</v>
      </c>
      <c r="FB4" s="109">
        <f>'Raw Data'!FA4</f>
        <v>288</v>
      </c>
      <c r="FC4" s="109">
        <f>'Raw Data'!FB4</f>
        <v>289</v>
      </c>
      <c r="FD4" s="109">
        <f>'Raw Data'!FC4</f>
        <v>290</v>
      </c>
      <c r="FE4" s="109">
        <f>'Raw Data'!FD4</f>
        <v>291</v>
      </c>
      <c r="FF4" s="109">
        <f>'Raw Data'!FE4</f>
        <v>292</v>
      </c>
      <c r="FG4" s="109">
        <f>'Raw Data'!FF4</f>
        <v>293</v>
      </c>
      <c r="FH4" s="109">
        <f>'Raw Data'!FG4</f>
        <v>294</v>
      </c>
      <c r="FI4" s="109">
        <f>'Raw Data'!FH4</f>
        <v>295</v>
      </c>
      <c r="FJ4" s="109">
        <f>'Raw Data'!FI4</f>
        <v>296</v>
      </c>
      <c r="FK4" s="109">
        <f>'Raw Data'!FJ4</f>
        <v>297</v>
      </c>
      <c r="FL4" s="109">
        <f>'Raw Data'!FK4</f>
        <v>298</v>
      </c>
      <c r="FM4" s="109">
        <f>'Raw Data'!FL4</f>
        <v>299</v>
      </c>
      <c r="FN4" s="109">
        <f>'Raw Data'!FM4</f>
        <v>300</v>
      </c>
      <c r="FO4" s="109">
        <f>'Raw Data'!FN4</f>
        <v>301</v>
      </c>
      <c r="FP4" s="109">
        <f>'Raw Data'!FO4</f>
        <v>302</v>
      </c>
      <c r="FQ4" s="109">
        <f>'Raw Data'!FP4</f>
        <v>303</v>
      </c>
      <c r="FR4" s="109">
        <f>'Raw Data'!FQ4</f>
        <v>304</v>
      </c>
      <c r="FS4" s="109">
        <f>'Raw Data'!FR4</f>
        <v>305</v>
      </c>
    </row>
    <row r="5" spans="1:175" x14ac:dyDescent="0.25">
      <c r="A5" t="s">
        <v>43</v>
      </c>
      <c r="C5" t="str">
        <f>IF(ISTEXT('Raw Data'!B211),'Raw Data'!B211,"")</f>
        <v/>
      </c>
      <c r="D5" t="str">
        <f>IF(ISTEXT('Raw Data'!C211),'Raw Data'!C211,"")</f>
        <v>Planting</v>
      </c>
      <c r="E5" t="str">
        <f>IF(ISTEXT('Raw Data'!D211),'Raw Data'!D211,"")</f>
        <v/>
      </c>
      <c r="F5" t="str">
        <f>IF(ISTEXT('Raw Data'!E211),'Raw Data'!E211,"")</f>
        <v/>
      </c>
      <c r="G5" t="str">
        <f>IF(ISTEXT('Raw Data'!F211),'Raw Data'!F211,"")</f>
        <v/>
      </c>
      <c r="H5" t="str">
        <f>IF(ISTEXT('Raw Data'!G211),'Raw Data'!G211,"")</f>
        <v/>
      </c>
      <c r="I5" t="str">
        <f>IF(ISTEXT('Raw Data'!H211),'Raw Data'!H211,"")</f>
        <v/>
      </c>
      <c r="J5" t="str">
        <f>IF(ISTEXT('Raw Data'!I211),'Raw Data'!I211,"")</f>
        <v/>
      </c>
      <c r="K5" t="str">
        <f>IF(ISTEXT('Raw Data'!J211),'Raw Data'!J211,"")</f>
        <v/>
      </c>
      <c r="L5" t="str">
        <f>IF(ISTEXT('Raw Data'!K211),'Raw Data'!K211,"")</f>
        <v/>
      </c>
      <c r="M5" t="str">
        <f>IF(ISTEXT('Raw Data'!L211),'Raw Data'!L211,"")</f>
        <v/>
      </c>
      <c r="N5" t="str">
        <f>IF(ISTEXT('Raw Data'!M211),'Raw Data'!M211,"")</f>
        <v>Emergence</v>
      </c>
      <c r="O5" t="str">
        <f>IF(ISTEXT('Raw Data'!N211),'Raw Data'!N211,"")</f>
        <v/>
      </c>
      <c r="P5" t="str">
        <f>IF(ISTEXT('Raw Data'!O211),'Raw Data'!O211,"")</f>
        <v/>
      </c>
      <c r="Q5" t="str">
        <f>IF(ISTEXT('Raw Data'!P211),'Raw Data'!P211,"")</f>
        <v/>
      </c>
      <c r="R5" t="str">
        <f>IF(ISTEXT('Raw Data'!Q211),'Raw Data'!Q211,"")</f>
        <v/>
      </c>
      <c r="S5" t="str">
        <f>IF(ISTEXT('Raw Data'!R211),'Raw Data'!R211,"")</f>
        <v/>
      </c>
      <c r="T5" t="str">
        <f>IF(ISTEXT('Raw Data'!S211),'Raw Data'!S211,"")</f>
        <v/>
      </c>
      <c r="U5" t="str">
        <f>IF(ISTEXT('Raw Data'!T211),'Raw Data'!T211,"")</f>
        <v/>
      </c>
      <c r="V5" t="str">
        <f>IF(ISTEXT('Raw Data'!U211),'Raw Data'!U211,"")</f>
        <v/>
      </c>
      <c r="W5" t="str">
        <f>IF(ISTEXT('Raw Data'!V211),'Raw Data'!V211,"")</f>
        <v/>
      </c>
      <c r="X5" t="str">
        <f>IF(ISTEXT('Raw Data'!W211),'Raw Data'!W211,"")</f>
        <v>V2/V3</v>
      </c>
      <c r="Y5" t="str">
        <f>IF(ISTEXT('Raw Data'!X211),'Raw Data'!X211,"")</f>
        <v/>
      </c>
      <c r="Z5" t="str">
        <f>IF(ISTEXT('Raw Data'!Y211),'Raw Data'!Y211,"")</f>
        <v/>
      </c>
      <c r="AA5" t="str">
        <f>IF(ISTEXT('Raw Data'!Z211),'Raw Data'!Z211,"")</f>
        <v/>
      </c>
      <c r="AB5" t="str">
        <f>IF(ISTEXT('Raw Data'!AA211),'Raw Data'!AA211,"")</f>
        <v/>
      </c>
      <c r="AC5" t="str">
        <f>IF(ISTEXT('Raw Data'!AB211),'Raw Data'!AB211,"")</f>
        <v/>
      </c>
      <c r="AD5" t="str">
        <f>IF(ISTEXT('Raw Data'!AC211),'Raw Data'!AC211,"")</f>
        <v/>
      </c>
      <c r="AE5" t="str">
        <f>IF(ISTEXT('Raw Data'!AD211),'Raw Data'!AD211,"")</f>
        <v/>
      </c>
      <c r="AF5" t="str">
        <f>IF(ISTEXT('Raw Data'!AE211),'Raw Data'!AE211,"")</f>
        <v>V4/V5</v>
      </c>
      <c r="AG5" t="str">
        <f>IF(ISTEXT('Raw Data'!AF211),'Raw Data'!AF211,"")</f>
        <v/>
      </c>
      <c r="AH5" t="str">
        <f>IF(ISTEXT('Raw Data'!AG211),'Raw Data'!AG211,"")</f>
        <v/>
      </c>
      <c r="AI5" t="str">
        <f>IF(ISTEXT('Raw Data'!AH211),'Raw Data'!AH211,"")</f>
        <v/>
      </c>
      <c r="AJ5" t="str">
        <f>IF(ISTEXT('Raw Data'!AI211),'Raw Data'!AI211,"")</f>
        <v/>
      </c>
      <c r="AK5" t="str">
        <f>IF(ISTEXT('Raw Data'!AJ211),'Raw Data'!AJ211,"")</f>
        <v/>
      </c>
      <c r="AL5" t="str">
        <f>IF(ISTEXT('Raw Data'!AK211),'Raw Data'!AK211,"")</f>
        <v>V5/V6</v>
      </c>
      <c r="AM5" t="str">
        <f>IF(ISTEXT('Raw Data'!AL211),'Raw Data'!AL211,"")</f>
        <v/>
      </c>
      <c r="AN5" t="str">
        <f>IF(ISTEXT('Raw Data'!AM211),'Raw Data'!AM211,"")</f>
        <v/>
      </c>
      <c r="AO5" t="str">
        <f>IF(ISTEXT('Raw Data'!AN211),'Raw Data'!AN211,"")</f>
        <v/>
      </c>
      <c r="AP5" t="str">
        <f>IF(ISTEXT('Raw Data'!AO211),'Raw Data'!AO211,"")</f>
        <v/>
      </c>
      <c r="AQ5" t="str">
        <f>IF(ISTEXT('Raw Data'!AP211),'Raw Data'!AP211,"")</f>
        <v/>
      </c>
      <c r="AR5" t="str">
        <f>IF(ISTEXT('Raw Data'!AQ211),'Raw Data'!AQ211,"")</f>
        <v/>
      </c>
      <c r="AS5" t="str">
        <f>IF(ISTEXT('Raw Data'!AR211),'Raw Data'!AR211,"")</f>
        <v>V7</v>
      </c>
      <c r="AT5" t="str">
        <f>IF(ISTEXT('Raw Data'!AS211),'Raw Data'!AS211,"")</f>
        <v/>
      </c>
      <c r="AU5" t="str">
        <f>IF(ISTEXT('Raw Data'!AT211),'Raw Data'!AT211,"")</f>
        <v/>
      </c>
      <c r="AV5" t="str">
        <f>IF(ISTEXT('Raw Data'!AU211),'Raw Data'!AU211,"")</f>
        <v/>
      </c>
      <c r="AW5" t="str">
        <f>IF(ISTEXT('Raw Data'!AV211),'Raw Data'!AV211,"")</f>
        <v/>
      </c>
      <c r="AX5" t="str">
        <f>IF(ISTEXT('Raw Data'!AW211),'Raw Data'!AW211,"")</f>
        <v/>
      </c>
      <c r="AY5" t="str">
        <f>IF(ISTEXT('Raw Data'!AX211),'Raw Data'!AX211,"")</f>
        <v/>
      </c>
      <c r="AZ5" t="str">
        <f>IF(ISTEXT('Raw Data'!AY211),'Raw Data'!AY211,"")</f>
        <v>V8</v>
      </c>
      <c r="BA5" t="str">
        <f>IF(ISTEXT('Raw Data'!AZ211),'Raw Data'!AZ211,"")</f>
        <v/>
      </c>
      <c r="BB5" t="str">
        <f>IF(ISTEXT('Raw Data'!BA211),'Raw Data'!BA211,"")</f>
        <v/>
      </c>
      <c r="BC5" t="str">
        <f>IF(ISTEXT('Raw Data'!BB211),'Raw Data'!BB211,"")</f>
        <v/>
      </c>
      <c r="BD5" t="str">
        <f>IF(ISTEXT('Raw Data'!BC211),'Raw Data'!BC211,"")</f>
        <v/>
      </c>
      <c r="BE5" t="str">
        <f>IF(ISTEXT('Raw Data'!BD211),'Raw Data'!BD211,"")</f>
        <v/>
      </c>
      <c r="BF5" t="str">
        <f>IF(ISTEXT('Raw Data'!BE211),'Raw Data'!BE211,"")</f>
        <v/>
      </c>
      <c r="BG5" t="str">
        <f>IF(ISTEXT('Raw Data'!BF211),'Raw Data'!BF211,"")</f>
        <v>V9/V10</v>
      </c>
      <c r="BH5" t="str">
        <f>IF(ISTEXT('Raw Data'!BG211),'Raw Data'!BG211,"")</f>
        <v/>
      </c>
      <c r="BI5" t="str">
        <f>IF(ISTEXT('Raw Data'!BH211),'Raw Data'!BH211,"")</f>
        <v/>
      </c>
      <c r="BJ5" t="str">
        <f>IF(ISTEXT('Raw Data'!BI211),'Raw Data'!BI211,"")</f>
        <v/>
      </c>
      <c r="BK5" t="str">
        <f>IF(ISTEXT('Raw Data'!BJ211),'Raw Data'!BJ211,"")</f>
        <v/>
      </c>
      <c r="BL5" t="str">
        <f>IF(ISTEXT('Raw Data'!BK211),'Raw Data'!BK211,"")</f>
        <v/>
      </c>
      <c r="BM5" t="str">
        <f>IF(ISTEXT('Raw Data'!BL211),'Raw Data'!BL211,"")</f>
        <v/>
      </c>
      <c r="BN5" t="str">
        <f>IF(ISTEXT('Raw Data'!BM211),'Raw Data'!BM211,"")</f>
        <v>V12/V15</v>
      </c>
      <c r="BO5" t="str">
        <f>IF(ISTEXT('Raw Data'!BN211),'Raw Data'!BN211,"")</f>
        <v/>
      </c>
      <c r="BP5" t="str">
        <f>IF(ISTEXT('Raw Data'!BO211),'Raw Data'!BO211,"")</f>
        <v/>
      </c>
      <c r="BQ5" t="str">
        <f>IF(ISTEXT('Raw Data'!BP211),'Raw Data'!BP211,"")</f>
        <v/>
      </c>
      <c r="BR5" t="str">
        <f>IF(ISTEXT('Raw Data'!BQ211),'Raw Data'!BQ211,"")</f>
        <v/>
      </c>
      <c r="BS5" t="str">
        <f>IF(ISTEXT('Raw Data'!BR211),'Raw Data'!BR211,"")</f>
        <v/>
      </c>
      <c r="BT5" t="str">
        <f>IF(ISTEXT('Raw Data'!BS211),'Raw Data'!BS211,"")</f>
        <v/>
      </c>
      <c r="BU5" t="str">
        <f>IF(ISTEXT('Raw Data'!BT211),'Raw Data'!BT211,"")</f>
        <v>V14/V17</v>
      </c>
      <c r="BV5" t="str">
        <f>IF(ISTEXT('Raw Data'!BU211),'Raw Data'!BU211,"")</f>
        <v/>
      </c>
      <c r="BW5" t="str">
        <f>IF(ISTEXT('Raw Data'!BV211),'Raw Data'!BV211,"")</f>
        <v/>
      </c>
      <c r="BX5" t="str">
        <f>IF(ISTEXT('Raw Data'!BW211),'Raw Data'!BW211,"")</f>
        <v>V16/VT</v>
      </c>
      <c r="BY5" t="str">
        <f>IF(ISTEXT('Raw Data'!BX211),'Raw Data'!BX211,"")</f>
        <v/>
      </c>
      <c r="BZ5" t="str">
        <f>IF(ISTEXT('Raw Data'!BY211),'Raw Data'!BY211,"")</f>
        <v/>
      </c>
      <c r="CA5" t="str">
        <f>IF(ISTEXT('Raw Data'!BZ211),'Raw Data'!BZ211,"")</f>
        <v/>
      </c>
      <c r="CB5" t="str">
        <f>IF(ISTEXT('Raw Data'!CA211),'Raw Data'!CA211,"")</f>
        <v>V18/R1</v>
      </c>
      <c r="CC5" t="str">
        <f>IF(ISTEXT('Raw Data'!CB211),'Raw Data'!CB211,"")</f>
        <v/>
      </c>
      <c r="CD5" t="str">
        <f>IF(ISTEXT('Raw Data'!CC211),'Raw Data'!CC211,"")</f>
        <v/>
      </c>
      <c r="CE5" t="str">
        <f>IF(ISTEXT('Raw Data'!CD211),'Raw Data'!CD211,"")</f>
        <v>R1</v>
      </c>
      <c r="CF5" t="str">
        <f>IF(ISTEXT('Raw Data'!CE211),'Raw Data'!CE211,"")</f>
        <v/>
      </c>
      <c r="CG5" t="str">
        <f>IF(ISTEXT('Raw Data'!CF211),'Raw Data'!CF211,"")</f>
        <v/>
      </c>
      <c r="CH5" t="str">
        <f>IF(ISTEXT('Raw Data'!CG211),'Raw Data'!CG211,"")</f>
        <v/>
      </c>
      <c r="CI5" t="str">
        <f>IF(ISTEXT('Raw Data'!CH211),'Raw Data'!CH211,"")</f>
        <v>R1/R2</v>
      </c>
      <c r="CJ5" t="str">
        <f>IF(ISTEXT('Raw Data'!CI211),'Raw Data'!CI211,"")</f>
        <v/>
      </c>
      <c r="CK5" t="str">
        <f>IF(ISTEXT('Raw Data'!CJ211),'Raw Data'!CJ211,"")</f>
        <v/>
      </c>
      <c r="CL5" t="str">
        <f>IF(ISTEXT('Raw Data'!CK211),'Raw Data'!CK211,"")</f>
        <v>R1/R2</v>
      </c>
      <c r="CM5" t="str">
        <f>IF(ISTEXT('Raw Data'!CL211),'Raw Data'!CL211,"")</f>
        <v/>
      </c>
      <c r="CN5" t="str">
        <f>IF(ISTEXT('Raw Data'!CM211),'Raw Data'!CM211,"")</f>
        <v/>
      </c>
      <c r="CO5" t="str">
        <f>IF(ISTEXT('Raw Data'!CN211),'Raw Data'!CN211,"")</f>
        <v/>
      </c>
      <c r="CP5" t="str">
        <f>IF(ISTEXT('Raw Data'!CO211),'Raw Data'!CO211,"")</f>
        <v>R2/R3</v>
      </c>
      <c r="CQ5" t="str">
        <f>IF(ISTEXT('Raw Data'!CP211),'Raw Data'!CP211,"")</f>
        <v/>
      </c>
      <c r="CR5" t="str">
        <f>IF(ISTEXT('Raw Data'!CQ211),'Raw Data'!CQ211,"")</f>
        <v>R2/R3</v>
      </c>
      <c r="CS5" t="str">
        <f>IF(ISTEXT('Raw Data'!CR211),'Raw Data'!CR211,"")</f>
        <v/>
      </c>
      <c r="CT5" t="str">
        <f>IF(ISTEXT('Raw Data'!CS211),'Raw Data'!CS211,"")</f>
        <v/>
      </c>
      <c r="CU5" t="str">
        <f>IF(ISTEXT('Raw Data'!CT211),'Raw Data'!CT211,"")</f>
        <v/>
      </c>
      <c r="CV5" t="str">
        <f>IF(ISTEXT('Raw Data'!CU211),'Raw Data'!CU211,"")</f>
        <v/>
      </c>
      <c r="CW5" t="str">
        <f>IF(ISTEXT('Raw Data'!CV211),'Raw Data'!CV211,"")</f>
        <v>R3</v>
      </c>
      <c r="CX5" t="str">
        <f>IF(ISTEXT('Raw Data'!CW211),'Raw Data'!CW211,"")</f>
        <v/>
      </c>
      <c r="CY5" t="str">
        <f>IF(ISTEXT('Raw Data'!CX211),'Raw Data'!CX211,"")</f>
        <v/>
      </c>
      <c r="CZ5" t="str">
        <f>IF(ISTEXT('Raw Data'!CY211),'Raw Data'!CY211,"")</f>
        <v/>
      </c>
      <c r="DA5" t="str">
        <f>IF(ISTEXT('Raw Data'!CZ211),'Raw Data'!CZ211,"")</f>
        <v/>
      </c>
      <c r="DB5" t="str">
        <f>IF(ISTEXT('Raw Data'!DA211),'Raw Data'!DA211,"")</f>
        <v/>
      </c>
      <c r="DC5" t="str">
        <f>IF(ISTEXT('Raw Data'!DB211),'Raw Data'!DB211,"")</f>
        <v/>
      </c>
      <c r="DD5" t="str">
        <f>IF(ISTEXT('Raw Data'!DC211),'Raw Data'!DC211,"")</f>
        <v>R4/R3</v>
      </c>
      <c r="DE5" t="str">
        <f>IF(ISTEXT('Raw Data'!DD211),'Raw Data'!DD211,"")</f>
        <v/>
      </c>
      <c r="DF5" t="str">
        <f>IF(ISTEXT('Raw Data'!DE211),'Raw Data'!DE211,"")</f>
        <v/>
      </c>
      <c r="DG5" t="str">
        <f>IF(ISTEXT('Raw Data'!DF211),'Raw Data'!DF211,"")</f>
        <v/>
      </c>
      <c r="DH5" t="str">
        <f>IF(ISTEXT('Raw Data'!DG211),'Raw Data'!DG211,"")</f>
        <v/>
      </c>
      <c r="DI5" t="str">
        <f>IF(ISTEXT('Raw Data'!DH211),'Raw Data'!DH211,"")</f>
        <v/>
      </c>
      <c r="DJ5" t="str">
        <f>IF(ISTEXT('Raw Data'!DI211),'Raw Data'!DI211,"")</f>
        <v/>
      </c>
      <c r="DK5" t="str">
        <f>IF(ISTEXT('Raw Data'!DJ211),'Raw Data'!DJ211,"")</f>
        <v/>
      </c>
      <c r="DL5" t="str">
        <f>IF(ISTEXT('Raw Data'!DK211),'Raw Data'!DK211,"")</f>
        <v>R4/R5</v>
      </c>
      <c r="DM5" t="str">
        <f>IF(ISTEXT('Raw Data'!DL211),'Raw Data'!DL211,"")</f>
        <v/>
      </c>
      <c r="DN5" t="str">
        <f>IF(ISTEXT('Raw Data'!DM211),'Raw Data'!DM211,"")</f>
        <v/>
      </c>
      <c r="DO5" t="str">
        <f>IF(ISTEXT('Raw Data'!DN211),'Raw Data'!DN211,"")</f>
        <v/>
      </c>
      <c r="DP5" t="str">
        <f>IF(ISTEXT('Raw Data'!DO211),'Raw Data'!DO211,"")</f>
        <v/>
      </c>
      <c r="DQ5" t="str">
        <f>IF(ISTEXT('Raw Data'!DP211),'Raw Data'!DP211,"")</f>
        <v/>
      </c>
      <c r="DR5" t="str">
        <f>IF(ISTEXT('Raw Data'!DQ211),'Raw Data'!DQ211,"")</f>
        <v>R4/R5</v>
      </c>
      <c r="DS5" t="str">
        <f>IF(ISTEXT('Raw Data'!DR211),'Raw Data'!DR211,"")</f>
        <v/>
      </c>
      <c r="DT5" t="str">
        <f>IF(ISTEXT('Raw Data'!DS211),'Raw Data'!DS211,"")</f>
        <v/>
      </c>
      <c r="DU5" t="str">
        <f>IF(ISTEXT('Raw Data'!DT211),'Raw Data'!DT211,"")</f>
        <v/>
      </c>
      <c r="DV5" t="str">
        <f>IF(ISTEXT('Raw Data'!DU211),'Raw Data'!DU211,"")</f>
        <v/>
      </c>
      <c r="DW5" t="str">
        <f>IF(ISTEXT('Raw Data'!DV211),'Raw Data'!DV211,"")</f>
        <v/>
      </c>
      <c r="DX5" t="str">
        <f>IF(ISTEXT('Raw Data'!DW211),'Raw Data'!DW211,"")</f>
        <v/>
      </c>
      <c r="DY5" t="str">
        <f>IF(ISTEXT('Raw Data'!DX211),'Raw Data'!DX211,"")</f>
        <v/>
      </c>
      <c r="DZ5" t="str">
        <f>IF(ISTEXT('Raw Data'!DY211),'Raw Data'!DY211,"")</f>
        <v/>
      </c>
      <c r="EA5" t="str">
        <f>IF(ISTEXT('Raw Data'!DZ211),'Raw Data'!DZ211,"")</f>
        <v>R5/R6</v>
      </c>
      <c r="EB5" t="str">
        <f>IF(ISTEXT('Raw Data'!EA211),'Raw Data'!EA211,"")</f>
        <v/>
      </c>
      <c r="EC5" t="str">
        <f>IF(ISTEXT('Raw Data'!EB211),'Raw Data'!EB211,"")</f>
        <v/>
      </c>
      <c r="ED5" t="str">
        <f>IF(ISTEXT('Raw Data'!EC211),'Raw Data'!EC211,"")</f>
        <v/>
      </c>
      <c r="EE5" t="str">
        <f>IF(ISTEXT('Raw Data'!ED211),'Raw Data'!ED211,"")</f>
        <v/>
      </c>
      <c r="EF5" t="str">
        <f>IF(ISTEXT('Raw Data'!EE211),'Raw Data'!EE211,"")</f>
        <v/>
      </c>
      <c r="EG5" t="str">
        <f>IF(ISTEXT('Raw Data'!EF211),'Raw Data'!EF211,"")</f>
        <v/>
      </c>
      <c r="EH5" t="str">
        <f>IF(ISTEXT('Raw Data'!EG211),'Raw Data'!EG211,"")</f>
        <v/>
      </c>
      <c r="EI5" t="str">
        <f>IF(ISTEXT('Raw Data'!EH211),'Raw Data'!EH211,"")</f>
        <v/>
      </c>
      <c r="EJ5" t="str">
        <f>IF(ISTEXT('Raw Data'!EI211),'Raw Data'!EI211,"")</f>
        <v/>
      </c>
      <c r="EK5" t="str">
        <f>IF(ISTEXT('Raw Data'!EJ211),'Raw Data'!EJ211,"")</f>
        <v/>
      </c>
      <c r="EL5" t="str">
        <f>IF(ISTEXT('Raw Data'!EK211),'Raw Data'!EK211,"")</f>
        <v/>
      </c>
      <c r="EM5" t="str">
        <f>IF(ISTEXT('Raw Data'!EL211),'Raw Data'!EL211,"")</f>
        <v/>
      </c>
      <c r="EN5" t="str">
        <f>IF(ISTEXT('Raw Data'!EM211),'Raw Data'!EM211,"")</f>
        <v/>
      </c>
      <c r="EO5" t="str">
        <f>IF(ISTEXT('Raw Data'!EN211),'Raw Data'!EN211,"")</f>
        <v/>
      </c>
      <c r="EP5" t="str">
        <f>IF(ISTEXT('Raw Data'!EO211),'Raw Data'!EO211,"")</f>
        <v/>
      </c>
      <c r="EQ5" t="str">
        <f>IF(ISTEXT('Raw Data'!EP211),'Raw Data'!EP211,"")</f>
        <v/>
      </c>
      <c r="ER5" t="str">
        <f>IF(ISTEXT('Raw Data'!EQ211),'Raw Data'!EQ211,"")</f>
        <v/>
      </c>
      <c r="ES5" t="str">
        <f>IF(ISTEXT('Raw Data'!ER211),'Raw Data'!ER211,"")</f>
        <v/>
      </c>
      <c r="ET5" t="str">
        <f>IF(ISTEXT('Raw Data'!ES211),'Raw Data'!ES211,"")</f>
        <v/>
      </c>
      <c r="EU5" t="str">
        <f>IF(ISTEXT('Raw Data'!ET211),'Raw Data'!ET211,"")</f>
        <v/>
      </c>
      <c r="EV5" t="str">
        <f>IF(ISTEXT('Raw Data'!EU211),'Raw Data'!EU211,"")</f>
        <v/>
      </c>
      <c r="EW5" t="str">
        <f>IF(ISTEXT('Raw Data'!EV211),'Raw Data'!EV211,"")</f>
        <v/>
      </c>
      <c r="EX5" t="str">
        <f>IF(ISTEXT('Raw Data'!EW211),'Raw Data'!EW211,"")</f>
        <v/>
      </c>
      <c r="EY5" t="str">
        <f>IF(ISTEXT('Raw Data'!EX211),'Raw Data'!EX211,"")</f>
        <v/>
      </c>
      <c r="EZ5" t="str">
        <f>IF(ISTEXT('Raw Data'!EY211),'Raw Data'!EY211,"")</f>
        <v/>
      </c>
      <c r="FA5" t="str">
        <f>IF(ISTEXT('Raw Data'!EZ211),'Raw Data'!EZ211,"")</f>
        <v/>
      </c>
      <c r="FB5" t="str">
        <f>IF(ISTEXT('Raw Data'!FA211),'Raw Data'!FA211,"")</f>
        <v/>
      </c>
      <c r="FC5" t="str">
        <f>IF(ISTEXT('Raw Data'!FB211),'Raw Data'!FB211,"")</f>
        <v/>
      </c>
      <c r="FD5" t="str">
        <f>IF(ISTEXT('Raw Data'!FC211),'Raw Data'!FC211,"")</f>
        <v/>
      </c>
      <c r="FE5" t="str">
        <f>IF(ISTEXT('Raw Data'!FD211),'Raw Data'!FD211,"")</f>
        <v/>
      </c>
      <c r="FF5" t="str">
        <f>IF(ISTEXT('Raw Data'!FE211),'Raw Data'!FE211,"")</f>
        <v/>
      </c>
      <c r="FG5" t="str">
        <f>IF(ISTEXT('Raw Data'!FF211),'Raw Data'!FF211,"")</f>
        <v/>
      </c>
      <c r="FH5" t="str">
        <f>IF(ISTEXT('Raw Data'!FG211),'Raw Data'!FG211,"")</f>
        <v/>
      </c>
      <c r="FI5" t="str">
        <f>IF(ISTEXT('Raw Data'!FH211),'Raw Data'!FH211,"")</f>
        <v/>
      </c>
      <c r="FJ5" t="str">
        <f>IF(ISTEXT('Raw Data'!FI211),'Raw Data'!FI211,"")</f>
        <v/>
      </c>
      <c r="FK5" t="str">
        <f>IF(ISTEXT('Raw Data'!FJ211),'Raw Data'!FJ211,"")</f>
        <v/>
      </c>
      <c r="FL5" t="str">
        <f>IF(ISTEXT('Raw Data'!FK211),'Raw Data'!FK211,"")</f>
        <v/>
      </c>
      <c r="FM5" t="str">
        <f>IF(ISTEXT('Raw Data'!FL211),'Raw Data'!FL211,"")</f>
        <v/>
      </c>
      <c r="FN5" t="str">
        <f>IF(ISTEXT('Raw Data'!FM211),'Raw Data'!FM211,"")</f>
        <v/>
      </c>
      <c r="FO5" t="str">
        <f>IF(ISTEXT('Raw Data'!FN211),'Raw Data'!FN211,"")</f>
        <v/>
      </c>
      <c r="FP5" t="str">
        <f>IF(ISTEXT('Raw Data'!FO211),'Raw Data'!FO211,"")</f>
        <v/>
      </c>
      <c r="FQ5" t="str">
        <f>IF(ISTEXT('Raw Data'!FP211),'Raw Data'!FP211,"")</f>
        <v/>
      </c>
      <c r="FR5" t="str">
        <f>IF(ISTEXT('Raw Data'!FQ211),'Raw Data'!FQ211,"")</f>
        <v/>
      </c>
      <c r="FS5" t="str">
        <f>IF(ISTEXT('Raw Data'!FR211),'Raw Data'!FR211,"")</f>
        <v/>
      </c>
    </row>
    <row r="6" spans="1:175" x14ac:dyDescent="0.25">
      <c r="A6" s="5" t="s">
        <v>5</v>
      </c>
      <c r="B6" s="8" t="s">
        <v>8</v>
      </c>
      <c r="C6" s="5">
        <f>'Raw Data'!B5</f>
        <v>80</v>
      </c>
      <c r="D6" s="5">
        <f>'Raw Data'!C5</f>
        <v>80</v>
      </c>
      <c r="E6" s="5">
        <f>'Raw Data'!D5</f>
        <v>80</v>
      </c>
      <c r="F6" s="5">
        <f>'Raw Data'!E5</f>
        <v>80</v>
      </c>
      <c r="G6" s="5">
        <f>'Raw Data'!F5</f>
        <v>80</v>
      </c>
      <c r="H6" s="5">
        <f>'Raw Data'!G5</f>
        <v>80</v>
      </c>
      <c r="I6" s="5">
        <f>'Raw Data'!H5</f>
        <v>80</v>
      </c>
      <c r="J6" s="5">
        <f>'Raw Data'!I5</f>
        <v>80</v>
      </c>
      <c r="K6" s="5">
        <f>'Raw Data'!J5</f>
        <v>80</v>
      </c>
      <c r="L6" s="5">
        <f>'Raw Data'!K5</f>
        <v>80</v>
      </c>
      <c r="M6" s="5">
        <f>'Raw Data'!L5</f>
        <v>90</v>
      </c>
      <c r="N6" s="5">
        <f>'Raw Data'!M5</f>
        <v>100</v>
      </c>
      <c r="O6" s="5">
        <f>'Raw Data'!N5</f>
        <v>110</v>
      </c>
      <c r="P6" s="5">
        <f>'Raw Data'!O5</f>
        <v>120</v>
      </c>
      <c r="Q6" s="5">
        <f>'Raw Data'!P5</f>
        <v>130</v>
      </c>
      <c r="R6" s="5">
        <f>'Raw Data'!Q5</f>
        <v>140</v>
      </c>
      <c r="S6" s="5">
        <f>'Raw Data'!R5</f>
        <v>150</v>
      </c>
      <c r="T6" s="5">
        <f>'Raw Data'!S5</f>
        <v>160</v>
      </c>
      <c r="U6" s="5">
        <f>'Raw Data'!T5</f>
        <v>170</v>
      </c>
      <c r="V6" s="5">
        <f>'Raw Data'!U5</f>
        <v>180</v>
      </c>
      <c r="W6" s="5">
        <f>'Raw Data'!V5</f>
        <v>190</v>
      </c>
      <c r="X6" s="5">
        <f>'Raw Data'!W5</f>
        <v>200</v>
      </c>
      <c r="Y6" s="5">
        <f>'Raw Data'!X5</f>
        <v>210</v>
      </c>
      <c r="Z6" s="5">
        <f>'Raw Data'!Y5</f>
        <v>220</v>
      </c>
      <c r="AA6" s="5">
        <f>'Raw Data'!Z5</f>
        <v>230</v>
      </c>
      <c r="AB6" s="5">
        <f>'Raw Data'!AA5</f>
        <v>240</v>
      </c>
      <c r="AC6" s="5">
        <f>'Raw Data'!AB5</f>
        <v>250</v>
      </c>
      <c r="AD6" s="5">
        <f>'Raw Data'!AC5</f>
        <v>260</v>
      </c>
      <c r="AE6" s="5">
        <f>'Raw Data'!AD5</f>
        <v>275</v>
      </c>
      <c r="AF6" s="5">
        <f>'Raw Data'!AE5</f>
        <v>290</v>
      </c>
      <c r="AG6" s="5">
        <f>'Raw Data'!AF5</f>
        <v>305</v>
      </c>
      <c r="AH6" s="5">
        <f>'Raw Data'!AG5</f>
        <v>320</v>
      </c>
      <c r="AI6" s="5">
        <f>'Raw Data'!AH5</f>
        <v>335</v>
      </c>
      <c r="AJ6" s="5">
        <f>'Raw Data'!AI5</f>
        <v>350</v>
      </c>
      <c r="AK6" s="5">
        <f>'Raw Data'!AJ5</f>
        <v>365</v>
      </c>
      <c r="AL6" s="5">
        <f>'Raw Data'!AK5</f>
        <v>380</v>
      </c>
      <c r="AM6" s="5">
        <f>'Raw Data'!AL5</f>
        <v>395</v>
      </c>
      <c r="AN6" s="5">
        <f>'Raw Data'!AM5</f>
        <v>410</v>
      </c>
      <c r="AO6" s="5">
        <f>'Raw Data'!AN5</f>
        <v>425</v>
      </c>
      <c r="AP6" s="5">
        <f>'Raw Data'!AO5</f>
        <v>440</v>
      </c>
      <c r="AQ6" s="5">
        <f>'Raw Data'!AP5</f>
        <v>455</v>
      </c>
      <c r="AR6" s="5">
        <f>'Raw Data'!AQ5</f>
        <v>470</v>
      </c>
      <c r="AS6" s="5">
        <f>'Raw Data'!AR5</f>
        <v>485</v>
      </c>
      <c r="AT6" s="5">
        <f>'Raw Data'!AS5</f>
        <v>500</v>
      </c>
      <c r="AU6" s="5">
        <f>'Raw Data'!AT5</f>
        <v>520</v>
      </c>
      <c r="AV6" s="5">
        <f>'Raw Data'!AU5</f>
        <v>540</v>
      </c>
      <c r="AW6" s="5">
        <f>'Raw Data'!AV5</f>
        <v>560</v>
      </c>
      <c r="AX6" s="5">
        <f>'Raw Data'!AW5</f>
        <v>580</v>
      </c>
      <c r="AY6" s="5">
        <f>'Raw Data'!AX5</f>
        <v>600</v>
      </c>
      <c r="AZ6" s="5">
        <f>'Raw Data'!AY5</f>
        <v>620</v>
      </c>
      <c r="BA6" s="5">
        <f>'Raw Data'!AZ5</f>
        <v>640</v>
      </c>
      <c r="BB6" s="5">
        <f>'Raw Data'!BA5</f>
        <v>660</v>
      </c>
      <c r="BC6" s="5">
        <f>'Raw Data'!BB5</f>
        <v>680</v>
      </c>
      <c r="BD6" s="5">
        <f>'Raw Data'!BC5</f>
        <v>700</v>
      </c>
      <c r="BE6" s="5">
        <f>'Raw Data'!BD5</f>
        <v>720</v>
      </c>
      <c r="BF6" s="5">
        <f>'Raw Data'!BE5</f>
        <v>740</v>
      </c>
      <c r="BG6" s="5">
        <f>'Raw Data'!BF5</f>
        <v>760</v>
      </c>
      <c r="BH6" s="5">
        <f>'Raw Data'!BG5</f>
        <v>780</v>
      </c>
      <c r="BI6" s="5">
        <f>'Raw Data'!BH5</f>
        <v>800</v>
      </c>
      <c r="BJ6" s="5">
        <f>'Raw Data'!BI5</f>
        <v>820</v>
      </c>
      <c r="BK6" s="5">
        <f>'Raw Data'!BJ5</f>
        <v>840</v>
      </c>
      <c r="BL6" s="5">
        <f>'Raw Data'!BK5</f>
        <v>860</v>
      </c>
      <c r="BM6" s="5">
        <f>'Raw Data'!BL5</f>
        <v>880</v>
      </c>
      <c r="BN6" s="5">
        <f>'Raw Data'!BM5</f>
        <v>900</v>
      </c>
      <c r="BO6" s="5">
        <f>'Raw Data'!BN5</f>
        <v>910</v>
      </c>
      <c r="BP6" s="5">
        <f>'Raw Data'!BO5</f>
        <v>920</v>
      </c>
      <c r="BQ6" s="5">
        <f>'Raw Data'!BP5</f>
        <v>930</v>
      </c>
      <c r="BR6" s="5">
        <f>'Raw Data'!BQ5</f>
        <v>940</v>
      </c>
      <c r="BS6" s="5">
        <f>'Raw Data'!BR5</f>
        <v>950</v>
      </c>
      <c r="BT6" s="5">
        <f>'Raw Data'!BS5</f>
        <v>955</v>
      </c>
      <c r="BU6" s="5">
        <f>'Raw Data'!BT5</f>
        <v>960</v>
      </c>
      <c r="BV6" s="5">
        <f>'Raw Data'!BU5</f>
        <v>965</v>
      </c>
      <c r="BW6" s="5">
        <f>'Raw Data'!BV5</f>
        <v>970</v>
      </c>
      <c r="BX6" s="5">
        <f>'Raw Data'!BW5</f>
        <v>975</v>
      </c>
      <c r="BY6" s="5">
        <f>'Raw Data'!BX5</f>
        <v>980</v>
      </c>
      <c r="BZ6" s="5">
        <f>'Raw Data'!BY5</f>
        <v>985</v>
      </c>
      <c r="CA6" s="5">
        <f>'Raw Data'!BZ5</f>
        <v>990</v>
      </c>
      <c r="CB6" s="5">
        <f>'Raw Data'!CA5</f>
        <v>995</v>
      </c>
      <c r="CC6" s="5">
        <f>'Raw Data'!CB5</f>
        <v>1000</v>
      </c>
      <c r="CD6" s="5">
        <f>'Raw Data'!CC5</f>
        <v>1005</v>
      </c>
      <c r="CE6" s="5">
        <f>'Raw Data'!CD5</f>
        <v>1010</v>
      </c>
      <c r="CF6" s="5">
        <f>'Raw Data'!CE5</f>
        <v>1015</v>
      </c>
      <c r="CG6" s="5">
        <f>'Raw Data'!CF5</f>
        <v>1020</v>
      </c>
      <c r="CH6" s="5">
        <f>'Raw Data'!CG5</f>
        <v>1025</v>
      </c>
      <c r="CI6" s="5">
        <f>'Raw Data'!CH5</f>
        <v>1030</v>
      </c>
      <c r="CJ6" s="5">
        <f>'Raw Data'!CI5</f>
        <v>1035</v>
      </c>
      <c r="CK6" s="5">
        <f>'Raw Data'!CJ5</f>
        <v>1040</v>
      </c>
      <c r="CL6" s="5">
        <f>'Raw Data'!CK5</f>
        <v>1045</v>
      </c>
      <c r="CM6" s="5">
        <f>'Raw Data'!CL5</f>
        <v>1050</v>
      </c>
      <c r="CN6" s="5">
        <f>'Raw Data'!CM5</f>
        <v>1050</v>
      </c>
      <c r="CO6" s="5">
        <f>'Raw Data'!CN5</f>
        <v>1050</v>
      </c>
      <c r="CP6" s="5">
        <f>'Raw Data'!CO5</f>
        <v>1050</v>
      </c>
      <c r="CQ6" s="5">
        <f>'Raw Data'!CP5</f>
        <v>1050</v>
      </c>
      <c r="CR6" s="5">
        <f>'Raw Data'!CQ5</f>
        <v>1050</v>
      </c>
      <c r="CS6" s="5">
        <f>'Raw Data'!CR5</f>
        <v>1050</v>
      </c>
      <c r="CT6" s="5">
        <f>'Raw Data'!CS5</f>
        <v>1050</v>
      </c>
      <c r="CU6" s="5">
        <f>'Raw Data'!CT5</f>
        <v>1050</v>
      </c>
      <c r="CV6" s="5">
        <f>'Raw Data'!CU5</f>
        <v>1050</v>
      </c>
      <c r="CW6" s="5">
        <f>'Raw Data'!CV5</f>
        <v>1050</v>
      </c>
      <c r="CX6" s="5">
        <f>'Raw Data'!CW5</f>
        <v>1050</v>
      </c>
      <c r="CY6" s="5">
        <f>'Raw Data'!CX5</f>
        <v>1050</v>
      </c>
      <c r="CZ6" s="5">
        <f>'Raw Data'!CY5</f>
        <v>1050</v>
      </c>
      <c r="DA6" s="5">
        <f>'Raw Data'!CZ5</f>
        <v>1050</v>
      </c>
      <c r="DB6" s="5">
        <f>'Raw Data'!DA5</f>
        <v>1050</v>
      </c>
      <c r="DC6" s="5">
        <f>'Raw Data'!DB5</f>
        <v>1050</v>
      </c>
      <c r="DD6" s="5">
        <f>'Raw Data'!DC5</f>
        <v>1050</v>
      </c>
      <c r="DE6" s="5">
        <f>'Raw Data'!DD5</f>
        <v>1050</v>
      </c>
      <c r="DF6" s="5">
        <f>'Raw Data'!DE5</f>
        <v>1050</v>
      </c>
      <c r="DG6" s="5">
        <f>'Raw Data'!DF5</f>
        <v>1050</v>
      </c>
      <c r="DH6" s="5">
        <f>'Raw Data'!DG5</f>
        <v>1050</v>
      </c>
      <c r="DI6" s="5">
        <f>'Raw Data'!DH5</f>
        <v>1050</v>
      </c>
      <c r="DJ6" s="5">
        <f>'Raw Data'!DI5</f>
        <v>1050</v>
      </c>
      <c r="DK6" s="5">
        <f>'Raw Data'!DJ5</f>
        <v>1050</v>
      </c>
      <c r="DL6" s="5">
        <f>'Raw Data'!DK5</f>
        <v>1050</v>
      </c>
      <c r="DM6" s="5">
        <f>'Raw Data'!DL5</f>
        <v>1050</v>
      </c>
      <c r="DN6" s="5">
        <f>'Raw Data'!DM5</f>
        <v>1050</v>
      </c>
      <c r="DO6" s="5">
        <f>'Raw Data'!DN5</f>
        <v>1050</v>
      </c>
      <c r="DP6" s="5">
        <f>'Raw Data'!DO5</f>
        <v>1050</v>
      </c>
      <c r="DQ6" s="5">
        <f>'Raw Data'!DP5</f>
        <v>1050</v>
      </c>
      <c r="DR6" s="5">
        <f>'Raw Data'!DQ5</f>
        <v>1050</v>
      </c>
      <c r="DS6" s="5">
        <f>'Raw Data'!DR5</f>
        <v>1050</v>
      </c>
      <c r="DT6" s="5">
        <f>'Raw Data'!DS5</f>
        <v>1050</v>
      </c>
      <c r="DU6" s="5">
        <f>'Raw Data'!DT5</f>
        <v>1050</v>
      </c>
      <c r="DV6" s="5">
        <f>'Raw Data'!DU5</f>
        <v>1050</v>
      </c>
      <c r="DW6" s="5">
        <f>'Raw Data'!DV5</f>
        <v>1050</v>
      </c>
      <c r="DX6" s="5">
        <f>'Raw Data'!DW5</f>
        <v>1050</v>
      </c>
      <c r="DY6" s="5">
        <f>'Raw Data'!DX5</f>
        <v>1050</v>
      </c>
      <c r="DZ6" s="5">
        <f>'Raw Data'!DY5</f>
        <v>1050</v>
      </c>
      <c r="EA6" s="5">
        <f>'Raw Data'!DZ5</f>
        <v>1050</v>
      </c>
      <c r="EB6" s="5">
        <f>'Raw Data'!EA5</f>
        <v>1050</v>
      </c>
      <c r="EC6" s="5">
        <f>'Raw Data'!EB5</f>
        <v>1050</v>
      </c>
      <c r="ED6" s="5">
        <f>'Raw Data'!EC5</f>
        <v>1050</v>
      </c>
      <c r="EE6" s="5">
        <f>'Raw Data'!ED5</f>
        <v>1050</v>
      </c>
      <c r="EF6" s="5">
        <f>'Raw Data'!EE5</f>
        <v>1050</v>
      </c>
      <c r="EG6" s="5">
        <f>'Raw Data'!EF5</f>
        <v>1050</v>
      </c>
      <c r="EH6" s="5">
        <f>'Raw Data'!EG5</f>
        <v>1050</v>
      </c>
      <c r="EI6" s="5">
        <f>'Raw Data'!EH5</f>
        <v>1050</v>
      </c>
      <c r="EJ6" s="5">
        <f>'Raw Data'!EI5</f>
        <v>1050</v>
      </c>
      <c r="EK6" s="5">
        <f>'Raw Data'!EJ5</f>
        <v>1050</v>
      </c>
      <c r="EL6" s="5">
        <f>'Raw Data'!EK5</f>
        <v>1050</v>
      </c>
      <c r="EM6" s="5">
        <f>'Raw Data'!EL5</f>
        <v>1050</v>
      </c>
      <c r="EN6" s="5">
        <f>'Raw Data'!EM5</f>
        <v>1050</v>
      </c>
      <c r="EO6" s="5">
        <f>'Raw Data'!EN5</f>
        <v>1050</v>
      </c>
      <c r="EP6" s="5">
        <f>'Raw Data'!EO5</f>
        <v>1050</v>
      </c>
      <c r="EQ6" s="5">
        <f>'Raw Data'!EP5</f>
        <v>1050</v>
      </c>
      <c r="ER6" s="5">
        <f>'Raw Data'!EQ5</f>
        <v>1050</v>
      </c>
      <c r="ES6" s="5">
        <f>'Raw Data'!ER5</f>
        <v>1050</v>
      </c>
      <c r="ET6" s="5">
        <f>'Raw Data'!ES5</f>
        <v>1050</v>
      </c>
      <c r="EU6" s="5">
        <f>'Raw Data'!ET5</f>
        <v>1050</v>
      </c>
      <c r="EV6" s="5">
        <f>'Raw Data'!EU5</f>
        <v>1050</v>
      </c>
      <c r="EW6" s="5">
        <f>'Raw Data'!EV5</f>
        <v>1050</v>
      </c>
      <c r="EX6" s="5">
        <f>'Raw Data'!EW5</f>
        <v>1050</v>
      </c>
      <c r="EY6" s="5">
        <f>'Raw Data'!EX5</f>
        <v>1050</v>
      </c>
      <c r="EZ6" s="5">
        <f>'Raw Data'!EY5</f>
        <v>1050</v>
      </c>
      <c r="FA6" s="5">
        <f>'Raw Data'!EZ5</f>
        <v>1050</v>
      </c>
      <c r="FB6" s="5">
        <f>'Raw Data'!FA5</f>
        <v>1050</v>
      </c>
      <c r="FC6" s="5">
        <f>'Raw Data'!FB5</f>
        <v>1050</v>
      </c>
      <c r="FD6" s="5">
        <f>'Raw Data'!FC5</f>
        <v>1050</v>
      </c>
      <c r="FE6" s="5">
        <f>'Raw Data'!FD5</f>
        <v>1050</v>
      </c>
      <c r="FF6" s="5">
        <f>'Raw Data'!FE5</f>
        <v>1050</v>
      </c>
      <c r="FG6" s="5">
        <f>'Raw Data'!FF5</f>
        <v>1050</v>
      </c>
      <c r="FH6" s="5">
        <f>'Raw Data'!FG5</f>
        <v>1050</v>
      </c>
      <c r="FI6" s="5">
        <f>'Raw Data'!FH5</f>
        <v>1050</v>
      </c>
      <c r="FJ6" s="5">
        <f>'Raw Data'!FI5</f>
        <v>1050</v>
      </c>
      <c r="FK6" s="5">
        <f>'Raw Data'!FJ5</f>
        <v>1050</v>
      </c>
      <c r="FL6" s="5">
        <f>'Raw Data'!FK5</f>
        <v>1050</v>
      </c>
      <c r="FM6" s="5">
        <f>'Raw Data'!FL5</f>
        <v>1050</v>
      </c>
      <c r="FN6" s="5">
        <f>'Raw Data'!FM5</f>
        <v>1050</v>
      </c>
      <c r="FO6" s="5">
        <f>'Raw Data'!FN5</f>
        <v>1050</v>
      </c>
      <c r="FP6" s="5">
        <f>'Raw Data'!FO5</f>
        <v>1050</v>
      </c>
      <c r="FQ6" s="5">
        <f>'Raw Data'!FP5</f>
        <v>1050</v>
      </c>
      <c r="FR6" s="5">
        <f>'Raw Data'!FQ5</f>
        <v>1050</v>
      </c>
      <c r="FS6" s="5">
        <f>'Raw Data'!FR5</f>
        <v>1050</v>
      </c>
    </row>
    <row r="7" spans="1:175" s="1" customFormat="1" x14ac:dyDescent="0.25">
      <c r="A7" s="6" t="s">
        <v>6</v>
      </c>
      <c r="B7" s="9" t="s">
        <v>9</v>
      </c>
      <c r="C7" s="6">
        <f>'Raw Data'!B13</f>
        <v>0</v>
      </c>
      <c r="D7" s="6">
        <f>'Raw Data'!C13</f>
        <v>0</v>
      </c>
      <c r="E7" s="6">
        <f>'Raw Data'!D13</f>
        <v>0</v>
      </c>
      <c r="F7" s="6">
        <f>'Raw Data'!E13</f>
        <v>0</v>
      </c>
      <c r="G7" s="6">
        <f>'Raw Data'!F13</f>
        <v>0</v>
      </c>
      <c r="H7" s="6">
        <f>'Raw Data'!G13</f>
        <v>0</v>
      </c>
      <c r="I7" s="6">
        <f>'Raw Data'!H13</f>
        <v>0</v>
      </c>
      <c r="J7" s="6">
        <f>'Raw Data'!I13</f>
        <v>0</v>
      </c>
      <c r="K7" s="6">
        <f>'Raw Data'!J13</f>
        <v>0</v>
      </c>
      <c r="L7" s="6">
        <f>'Raw Data'!K13</f>
        <v>0</v>
      </c>
      <c r="M7" s="6">
        <f>'Raw Data'!L13</f>
        <v>0</v>
      </c>
      <c r="N7" s="6">
        <f>'Raw Data'!M13</f>
        <v>0.01</v>
      </c>
      <c r="O7" s="6">
        <f>'Raw Data'!N13</f>
        <v>0.01</v>
      </c>
      <c r="P7" s="6">
        <f>'Raw Data'!O13</f>
        <v>0.01</v>
      </c>
      <c r="Q7" s="6">
        <f>'Raw Data'!P13</f>
        <v>2.4750000000000001E-2</v>
      </c>
      <c r="R7" s="6">
        <f>'Raw Data'!Q13</f>
        <v>3.2124999999999994E-2</v>
      </c>
      <c r="S7" s="6">
        <f>'Raw Data'!R13</f>
        <v>3.95E-2</v>
      </c>
      <c r="T7" s="6">
        <f>'Raw Data'!S13</f>
        <v>4.6875E-2</v>
      </c>
      <c r="U7" s="6">
        <f>'Raw Data'!T13</f>
        <v>5.4249999999999993E-2</v>
      </c>
      <c r="V7" s="6">
        <f>'Raw Data'!U13</f>
        <v>6.1624999999999999E-2</v>
      </c>
      <c r="W7" s="6">
        <f>'Raw Data'!V13</f>
        <v>6.8999999999999992E-2</v>
      </c>
      <c r="X7" s="6">
        <f>'Raw Data'!W13</f>
        <v>7.6374999999999998E-2</v>
      </c>
      <c r="Y7" s="6">
        <f>'Raw Data'!X13</f>
        <v>8.3749999999999991E-2</v>
      </c>
      <c r="Z7" s="6">
        <f>'Raw Data'!Y13</f>
        <v>9.1124999999999984E-2</v>
      </c>
      <c r="AA7" s="6">
        <f>'Raw Data'!Z13</f>
        <v>9.8499999999999976E-2</v>
      </c>
      <c r="AB7" s="6">
        <f>'Raw Data'!AA13</f>
        <v>0.10587499999999998</v>
      </c>
      <c r="AC7" s="6">
        <f>'Raw Data'!AB13</f>
        <v>0.11324999999999999</v>
      </c>
      <c r="AD7" s="6">
        <f>'Raw Data'!AC13</f>
        <v>0.12062499999999998</v>
      </c>
      <c r="AE7" s="6">
        <f>'Raw Data'!AD13</f>
        <v>0.128</v>
      </c>
      <c r="AF7" s="6">
        <f>'Raw Data'!AE13</f>
        <v>0.135375</v>
      </c>
      <c r="AG7" s="6">
        <f>'Raw Data'!AF13</f>
        <v>0.14275000000000002</v>
      </c>
      <c r="AH7" s="6">
        <f>'Raw Data'!AG13</f>
        <v>0.15012500000000001</v>
      </c>
      <c r="AI7" s="6">
        <f>'Raw Data'!AH13</f>
        <v>0.1575</v>
      </c>
      <c r="AJ7" s="6">
        <f>'Raw Data'!AI13</f>
        <v>0.16487499999999999</v>
      </c>
      <c r="AK7" s="6">
        <f>'Raw Data'!AJ13</f>
        <v>0.17224999999999999</v>
      </c>
      <c r="AL7" s="6">
        <f>'Raw Data'!AK13</f>
        <v>0.17962500000000001</v>
      </c>
      <c r="AM7" s="6">
        <f>'Raw Data'!AL13</f>
        <v>0.187</v>
      </c>
      <c r="AN7" s="6">
        <f>'Raw Data'!AM13</f>
        <v>0.20642857142857143</v>
      </c>
      <c r="AO7" s="6">
        <f>'Raw Data'!AN13</f>
        <v>0.22585714285714287</v>
      </c>
      <c r="AP7" s="6">
        <f>'Raw Data'!AO13</f>
        <v>0.24528571428571427</v>
      </c>
      <c r="AQ7" s="6">
        <f>'Raw Data'!AP13</f>
        <v>0.26471428571428574</v>
      </c>
      <c r="AR7" s="6">
        <f>'Raw Data'!AQ13</f>
        <v>0.28414285714285714</v>
      </c>
      <c r="AS7" s="6">
        <f>'Raw Data'!AR13</f>
        <v>0.3035714285714286</v>
      </c>
      <c r="AT7" s="6">
        <f>'Raw Data'!AS13</f>
        <v>0.32300000000000001</v>
      </c>
      <c r="AU7" s="6">
        <f>'Raw Data'!AT13</f>
        <v>0.34699999999999998</v>
      </c>
      <c r="AV7" s="6">
        <f>'Raw Data'!AU13</f>
        <v>0.371</v>
      </c>
      <c r="AW7" s="6">
        <f>'Raw Data'!AV13</f>
        <v>0.40560000000000002</v>
      </c>
      <c r="AX7" s="6">
        <f>'Raw Data'!AW13</f>
        <v>0.44020000000000004</v>
      </c>
      <c r="AY7" s="6">
        <f>'Raw Data'!AX13</f>
        <v>0.4748</v>
      </c>
      <c r="AZ7" s="6">
        <f>'Raw Data'!AY13</f>
        <v>0.50940000000000007</v>
      </c>
      <c r="BA7" s="6">
        <f>'Raw Data'!AZ13</f>
        <v>0.54400000000000004</v>
      </c>
      <c r="BB7" s="6">
        <f>'Raw Data'!BA13</f>
        <v>0.57088888888888889</v>
      </c>
      <c r="BC7" s="6">
        <f>'Raw Data'!BB13</f>
        <v>0.59777777777777785</v>
      </c>
      <c r="BD7" s="6">
        <f>'Raw Data'!BC13</f>
        <v>0.6246666666666667</v>
      </c>
      <c r="BE7" s="6">
        <f>'Raw Data'!BD13</f>
        <v>0.65155555555555555</v>
      </c>
      <c r="BF7" s="6">
        <f>'Raw Data'!BE13</f>
        <v>0.67844444444444452</v>
      </c>
      <c r="BG7" s="6">
        <f>'Raw Data'!BF13</f>
        <v>0.70533333333333337</v>
      </c>
      <c r="BH7" s="6">
        <f>'Raw Data'!BG13</f>
        <v>0.73222222222222222</v>
      </c>
      <c r="BI7" s="6">
        <f>'Raw Data'!BH13</f>
        <v>0.75911111111111118</v>
      </c>
      <c r="BJ7" s="6">
        <f>'Raw Data'!BI13</f>
        <v>0.78600000000000003</v>
      </c>
      <c r="BK7" s="6">
        <f>'Raw Data'!BJ13</f>
        <v>0.80100000000000005</v>
      </c>
      <c r="BL7" s="6">
        <f>'Raw Data'!BK13</f>
        <v>0.81600000000000006</v>
      </c>
      <c r="BM7" s="6">
        <f>'Raw Data'!BL13</f>
        <v>0.83099999999999996</v>
      </c>
      <c r="BN7" s="6">
        <f>'Raw Data'!BM13</f>
        <v>0.84599999999999997</v>
      </c>
      <c r="BO7" s="6">
        <f>'Raw Data'!BN13</f>
        <v>0.86099999999999999</v>
      </c>
      <c r="BP7" s="6">
        <f>'Raw Data'!BO13</f>
        <v>0.86311111111111105</v>
      </c>
      <c r="BQ7" s="6">
        <f>'Raw Data'!BP13</f>
        <v>0.86522222222222223</v>
      </c>
      <c r="BR7" s="6">
        <f>'Raw Data'!BQ13</f>
        <v>0.86733333333333329</v>
      </c>
      <c r="BS7" s="6">
        <f>'Raw Data'!BR13</f>
        <v>0.86944444444444446</v>
      </c>
      <c r="BT7" s="6">
        <f>'Raw Data'!BS13</f>
        <v>0.87155555555555553</v>
      </c>
      <c r="BU7" s="6">
        <f>'Raw Data'!BT13</f>
        <v>0.8736666666666667</v>
      </c>
      <c r="BV7" s="6">
        <f>'Raw Data'!BU13</f>
        <v>0.87577777777777777</v>
      </c>
      <c r="BW7" s="6">
        <f>'Raw Data'!BV13</f>
        <v>0.87788888888888894</v>
      </c>
      <c r="BX7" s="6">
        <f>'Raw Data'!BW13</f>
        <v>0.88</v>
      </c>
      <c r="BY7" s="6">
        <f>'Raw Data'!BX13</f>
        <v>0.876</v>
      </c>
      <c r="BZ7" s="6">
        <f>'Raw Data'!BY13</f>
        <v>0.872</v>
      </c>
      <c r="CA7" s="6">
        <f>'Raw Data'!BZ13</f>
        <v>0.86799999999999999</v>
      </c>
      <c r="CB7" s="6">
        <f>'Raw Data'!CA13</f>
        <v>0.86399999999999999</v>
      </c>
      <c r="CC7" s="6">
        <f>'Raw Data'!CB13</f>
        <v>0.86</v>
      </c>
      <c r="CD7" s="6">
        <f>'Raw Data'!CC13</f>
        <v>0.85633333333333328</v>
      </c>
      <c r="CE7" s="6">
        <f>'Raw Data'!CD13</f>
        <v>0.85266666666666668</v>
      </c>
      <c r="CF7" s="6">
        <f>'Raw Data'!CE13</f>
        <v>0.84899999999999998</v>
      </c>
      <c r="CG7" s="6">
        <f>'Raw Data'!CF13</f>
        <v>0.84918181818181815</v>
      </c>
      <c r="CH7" s="6">
        <f>'Raw Data'!CG13</f>
        <v>0.84936363636363632</v>
      </c>
      <c r="CI7" s="6">
        <f>'Raw Data'!CH13</f>
        <v>0.84954545454545449</v>
      </c>
      <c r="CJ7" s="6">
        <f>'Raw Data'!CI13</f>
        <v>0.84972727272727266</v>
      </c>
      <c r="CK7" s="6">
        <f>'Raw Data'!CJ13</f>
        <v>0.84990909090909084</v>
      </c>
      <c r="CL7" s="6">
        <f>'Raw Data'!CK13</f>
        <v>0.85009090909090912</v>
      </c>
      <c r="CM7" s="6">
        <f>'Raw Data'!CL13</f>
        <v>0.85027272727272729</v>
      </c>
      <c r="CN7" s="6">
        <f>'Raw Data'!CM13</f>
        <v>0.85045454545454546</v>
      </c>
      <c r="CO7" s="6">
        <f>'Raw Data'!CN13</f>
        <v>0.85063636363636363</v>
      </c>
      <c r="CP7" s="6">
        <f>'Raw Data'!CO13</f>
        <v>0.85081818181818181</v>
      </c>
      <c r="CQ7" s="6">
        <f>'Raw Data'!CP13</f>
        <v>0.85099999999999998</v>
      </c>
      <c r="CR7" s="6">
        <f>'Raw Data'!CQ13</f>
        <v>0.85422222222222222</v>
      </c>
      <c r="CS7" s="6">
        <f>'Raw Data'!CR13</f>
        <v>0.85744444444444445</v>
      </c>
      <c r="CT7" s="6">
        <f>'Raw Data'!CS13</f>
        <v>0.86066666666666669</v>
      </c>
      <c r="CU7" s="6">
        <f>'Raw Data'!CT13</f>
        <v>0.86388888888888893</v>
      </c>
      <c r="CV7" s="6">
        <f>'Raw Data'!CU13</f>
        <v>0.86711111111111105</v>
      </c>
      <c r="CW7" s="6">
        <f>'Raw Data'!CV13</f>
        <v>0.87033333333333329</v>
      </c>
      <c r="CX7" s="6">
        <f>'Raw Data'!CW13</f>
        <v>0.87355555555555553</v>
      </c>
      <c r="CY7" s="6">
        <f>'Raw Data'!CX13</f>
        <v>0.87677777777777777</v>
      </c>
      <c r="CZ7" s="6">
        <f>'Raw Data'!CY13</f>
        <v>0.88</v>
      </c>
      <c r="DA7" s="6">
        <f>'Raw Data'!CZ13</f>
        <v>0.87085714285714289</v>
      </c>
      <c r="DB7" s="6">
        <f>'Raw Data'!DA13</f>
        <v>0.86171428571428565</v>
      </c>
      <c r="DC7" s="6">
        <f>'Raw Data'!DB13</f>
        <v>0.85257142857142854</v>
      </c>
      <c r="DD7" s="6">
        <f>'Raw Data'!DC13</f>
        <v>0.84342857142857142</v>
      </c>
      <c r="DE7" s="6">
        <f>'Raw Data'!DD13</f>
        <v>0.8342857142857143</v>
      </c>
      <c r="DF7" s="6">
        <f>'Raw Data'!DE13</f>
        <v>0.82514285714285707</v>
      </c>
      <c r="DG7" s="6">
        <f>'Raw Data'!DF13</f>
        <v>0.81599999999999995</v>
      </c>
      <c r="DH7" s="6">
        <f>'Raw Data'!DG13</f>
        <v>0.79049999999999998</v>
      </c>
      <c r="DI7" s="6">
        <f>'Raw Data'!DH13</f>
        <v>0.76500000000000001</v>
      </c>
      <c r="DJ7" s="6">
        <f>'Raw Data'!DI13</f>
        <v>0.73950000000000005</v>
      </c>
      <c r="DK7" s="6">
        <f>'Raw Data'!DJ13</f>
        <v>0.71399999999999997</v>
      </c>
      <c r="DL7" s="6">
        <f>'Raw Data'!DK13</f>
        <v>0.6885</v>
      </c>
      <c r="DM7" s="6">
        <f>'Raw Data'!DL13</f>
        <v>0.66300000000000003</v>
      </c>
      <c r="DN7" s="6">
        <f>'Raw Data'!DM13</f>
        <v>0.63142857142857145</v>
      </c>
      <c r="DO7" s="6">
        <f>'Raw Data'!DN13</f>
        <v>0.59985714285714287</v>
      </c>
      <c r="DP7" s="6">
        <f>'Raw Data'!DO13</f>
        <v>0.56828571428571428</v>
      </c>
      <c r="DQ7" s="6">
        <f>'Raw Data'!DP13</f>
        <v>0.5367142857142857</v>
      </c>
      <c r="DR7" s="6">
        <f>'Raw Data'!DQ13</f>
        <v>0.50514285714285712</v>
      </c>
      <c r="DS7" s="6">
        <f>'Raw Data'!DR13</f>
        <v>0.47357142857142859</v>
      </c>
      <c r="DT7" s="6">
        <f>'Raw Data'!DS13</f>
        <v>0.44200000000000006</v>
      </c>
      <c r="DU7" s="6">
        <f>'Raw Data'!DT13</f>
        <v>0.41042857142857148</v>
      </c>
      <c r="DV7" s="6">
        <f>'Raw Data'!DU13</f>
        <v>0.37885714285714289</v>
      </c>
      <c r="DW7" s="6">
        <f>'Raw Data'!DV13</f>
        <v>0.34728571428571431</v>
      </c>
      <c r="DX7" s="6">
        <f>'Raw Data'!DW13</f>
        <v>0.31571428571428573</v>
      </c>
      <c r="DY7" s="6">
        <f>'Raw Data'!DX13</f>
        <v>0.28414285714285714</v>
      </c>
      <c r="DZ7" s="6">
        <f>'Raw Data'!DY13</f>
        <v>0.25257142857142861</v>
      </c>
      <c r="EA7" s="6">
        <f>'Raw Data'!DZ13</f>
        <v>0.22100000000000003</v>
      </c>
      <c r="EB7" s="6">
        <f>'Raw Data'!EA13</f>
        <v>0.18942857142857145</v>
      </c>
      <c r="EC7" s="6">
        <f>'Raw Data'!EB13</f>
        <v>0.15785714285714292</v>
      </c>
      <c r="ED7" s="6">
        <f>'Raw Data'!EC13</f>
        <v>0.12628571428571433</v>
      </c>
      <c r="EE7" s="6">
        <f>'Raw Data'!ED13</f>
        <v>9.4714285714285751E-2</v>
      </c>
      <c r="EF7" s="6">
        <f>'Raw Data'!EE13</f>
        <v>6.3142857142857167E-2</v>
      </c>
      <c r="EG7" s="6">
        <f>'Raw Data'!EF13</f>
        <v>3.1571428571428584E-2</v>
      </c>
      <c r="EH7" s="146">
        <f>'Raw Data'!EG13</f>
        <v>0</v>
      </c>
      <c r="EI7" s="6">
        <f>'Raw Data'!EH13</f>
        <v>0</v>
      </c>
      <c r="EJ7" s="6">
        <f>'Raw Data'!EI13</f>
        <v>0</v>
      </c>
      <c r="EK7" s="6">
        <f>'Raw Data'!EJ13</f>
        <v>0</v>
      </c>
      <c r="EL7" s="6">
        <f>'Raw Data'!EK13</f>
        <v>0</v>
      </c>
      <c r="EM7" s="6">
        <f>'Raw Data'!EL13</f>
        <v>0</v>
      </c>
      <c r="EN7" s="6">
        <f>'Raw Data'!EM13</f>
        <v>0</v>
      </c>
      <c r="EO7" s="6">
        <f>'Raw Data'!EN13</f>
        <v>0</v>
      </c>
      <c r="EP7" s="6">
        <f>'Raw Data'!EO13</f>
        <v>0</v>
      </c>
      <c r="EQ7" s="6">
        <f>'Raw Data'!EP13</f>
        <v>0</v>
      </c>
      <c r="ER7" s="6">
        <f>'Raw Data'!EQ13</f>
        <v>0</v>
      </c>
      <c r="ES7" s="6">
        <f>'Raw Data'!ER13</f>
        <v>0</v>
      </c>
      <c r="ET7" s="6">
        <f>'Raw Data'!ES13</f>
        <v>0</v>
      </c>
      <c r="EU7" s="6">
        <f>'Raw Data'!ET13</f>
        <v>0</v>
      </c>
      <c r="EV7" s="6">
        <f>'Raw Data'!EU13</f>
        <v>0</v>
      </c>
      <c r="EW7" s="6">
        <f>'Raw Data'!EV13</f>
        <v>0</v>
      </c>
      <c r="EX7" s="6">
        <f>'Raw Data'!EW13</f>
        <v>0</v>
      </c>
      <c r="EY7" s="6">
        <f>'Raw Data'!EX13</f>
        <v>0</v>
      </c>
      <c r="EZ7" s="6">
        <f>'Raw Data'!EY13</f>
        <v>0</v>
      </c>
      <c r="FA7" s="6">
        <f>'Raw Data'!EZ13</f>
        <v>0</v>
      </c>
      <c r="FB7" s="6">
        <f>'Raw Data'!FA13</f>
        <v>0</v>
      </c>
      <c r="FC7" s="6">
        <f>'Raw Data'!FB13</f>
        <v>0</v>
      </c>
      <c r="FD7" s="6">
        <f>'Raw Data'!FC13</f>
        <v>0</v>
      </c>
      <c r="FE7" s="6">
        <f>'Raw Data'!FD13</f>
        <v>0</v>
      </c>
      <c r="FF7" s="6">
        <f>'Raw Data'!FE13</f>
        <v>0</v>
      </c>
      <c r="FG7" s="6">
        <f>'Raw Data'!FF13</f>
        <v>0</v>
      </c>
      <c r="FH7" s="6">
        <f>'Raw Data'!FG13</f>
        <v>0</v>
      </c>
      <c r="FI7" s="6">
        <f>'Raw Data'!FH13</f>
        <v>0</v>
      </c>
      <c r="FJ7" s="6">
        <f>'Raw Data'!FI13</f>
        <v>0</v>
      </c>
      <c r="FK7" s="6">
        <f>'Raw Data'!FJ13</f>
        <v>0</v>
      </c>
      <c r="FL7" s="6">
        <f>'Raw Data'!FK13</f>
        <v>0</v>
      </c>
      <c r="FM7" s="6">
        <f>'Raw Data'!FL13</f>
        <v>0</v>
      </c>
      <c r="FN7" s="6">
        <f>'Raw Data'!FM13</f>
        <v>0</v>
      </c>
      <c r="FO7" s="6">
        <f>'Raw Data'!FN13</f>
        <v>0</v>
      </c>
      <c r="FP7" s="6">
        <f>'Raw Data'!FO13</f>
        <v>0</v>
      </c>
      <c r="FQ7" s="6">
        <f>'Raw Data'!FP13</f>
        <v>0</v>
      </c>
      <c r="FR7" s="6">
        <f>'Raw Data'!FQ13</f>
        <v>0</v>
      </c>
      <c r="FS7" s="6">
        <f>'Raw Data'!FR13</f>
        <v>0</v>
      </c>
    </row>
    <row r="8" spans="1:175" s="14" customFormat="1" ht="5.25" customHeight="1" x14ac:dyDescent="0.25">
      <c r="B8" s="15"/>
      <c r="CZ8" s="14">
        <v>8</v>
      </c>
    </row>
    <row r="9" spans="1:175" x14ac:dyDescent="0.25">
      <c r="A9" s="5" t="s">
        <v>35</v>
      </c>
      <c r="B9" s="8"/>
      <c r="C9" s="5">
        <f>'Raw Data'!B26</f>
        <v>0.15</v>
      </c>
      <c r="D9" s="5">
        <f>'Raw Data'!C26</f>
        <v>0.15</v>
      </c>
      <c r="E9" s="5">
        <f>'Raw Data'!D26</f>
        <v>0.15</v>
      </c>
      <c r="F9" s="5">
        <f>'Raw Data'!E26</f>
        <v>0.15</v>
      </c>
      <c r="G9" s="5">
        <f>'Raw Data'!F26</f>
        <v>0.15</v>
      </c>
      <c r="H9" s="5">
        <f>'Raw Data'!G26</f>
        <v>0.15</v>
      </c>
      <c r="I9" s="5">
        <f>'Raw Data'!H26</f>
        <v>0.15</v>
      </c>
      <c r="J9" s="5">
        <f>'Raw Data'!I26</f>
        <v>0.15</v>
      </c>
      <c r="K9" s="5">
        <f>'Raw Data'!J26</f>
        <v>0.15</v>
      </c>
      <c r="L9" s="5">
        <f>'Raw Data'!K26</f>
        <v>0.15</v>
      </c>
      <c r="M9" s="5">
        <f>'Raw Data'!L26</f>
        <v>0.15</v>
      </c>
      <c r="N9" s="5">
        <f>'Raw Data'!M26</f>
        <v>0.15</v>
      </c>
      <c r="O9" s="5">
        <f>'Raw Data'!N26</f>
        <v>0.15</v>
      </c>
      <c r="P9" s="5">
        <f>'Raw Data'!O26</f>
        <v>0.15</v>
      </c>
      <c r="Q9" s="5">
        <f>'Raw Data'!P26</f>
        <v>0.15</v>
      </c>
      <c r="R9" s="5">
        <f>'Raw Data'!Q26</f>
        <v>0.15</v>
      </c>
      <c r="S9" s="5">
        <f>'Raw Data'!R26</f>
        <v>0.15</v>
      </c>
      <c r="T9" s="5">
        <f>'Raw Data'!S26</f>
        <v>0.15</v>
      </c>
      <c r="U9" s="5">
        <f>'Raw Data'!T26</f>
        <v>0.15</v>
      </c>
      <c r="V9" s="5">
        <f>'Raw Data'!U26</f>
        <v>0.15</v>
      </c>
      <c r="W9" s="5">
        <f>'Raw Data'!V26</f>
        <v>0.16</v>
      </c>
      <c r="X9" s="5">
        <f>'Raw Data'!W26</f>
        <v>0.16</v>
      </c>
      <c r="Y9" s="5">
        <f>'Raw Data'!X26</f>
        <v>0.16</v>
      </c>
      <c r="Z9" s="5">
        <f>'Raw Data'!Y26</f>
        <v>0.16</v>
      </c>
      <c r="AA9" s="5">
        <f>'Raw Data'!Z26</f>
        <v>0.16</v>
      </c>
      <c r="AB9" s="5">
        <f>'Raw Data'!AA26</f>
        <v>0.16</v>
      </c>
      <c r="AC9" s="5">
        <f>'Raw Data'!AB26</f>
        <v>0.17</v>
      </c>
      <c r="AD9" s="5">
        <f>'Raw Data'!AC26</f>
        <v>0.17</v>
      </c>
      <c r="AE9" s="5">
        <f>'Raw Data'!AD26</f>
        <v>0.17</v>
      </c>
      <c r="AF9" s="5">
        <f>'Raw Data'!AE26</f>
        <v>0.18</v>
      </c>
      <c r="AG9" s="5">
        <f>'Raw Data'!AF26</f>
        <v>0.18</v>
      </c>
      <c r="AH9" s="5">
        <f>'Raw Data'!AG26</f>
        <v>0.19</v>
      </c>
      <c r="AI9" s="5">
        <f>'Raw Data'!AH26</f>
        <v>0.19</v>
      </c>
      <c r="AJ9" s="5">
        <f>'Raw Data'!AI26</f>
        <v>0.2</v>
      </c>
      <c r="AK9" s="5">
        <f>'Raw Data'!AJ26</f>
        <v>0.21</v>
      </c>
      <c r="AL9" s="5">
        <f>'Raw Data'!AK26</f>
        <v>0.22</v>
      </c>
      <c r="AM9" s="5">
        <f>'Raw Data'!AL26</f>
        <v>0.23</v>
      </c>
      <c r="AN9" s="5">
        <f>'Raw Data'!AM26</f>
        <v>0.24</v>
      </c>
      <c r="AO9" s="5">
        <f>'Raw Data'!AN26</f>
        <v>0.25</v>
      </c>
      <c r="AP9" s="5">
        <f>'Raw Data'!AO26</f>
        <v>0.27</v>
      </c>
      <c r="AQ9" s="5">
        <f>'Raw Data'!AP26</f>
        <v>0.31</v>
      </c>
      <c r="AR9" s="5">
        <f>'Raw Data'!AQ26</f>
        <v>0.33</v>
      </c>
      <c r="AS9" s="5">
        <f>'Raw Data'!AR26</f>
        <v>0.35</v>
      </c>
      <c r="AT9" s="5">
        <f>'Raw Data'!AS26</f>
        <v>0.37</v>
      </c>
      <c r="AU9" s="5">
        <f>'Raw Data'!AT26</f>
        <v>0.39</v>
      </c>
      <c r="AV9" s="5">
        <f>'Raw Data'!AU26</f>
        <v>0.41</v>
      </c>
      <c r="AW9" s="5">
        <f>'Raw Data'!AV26</f>
        <v>0.43</v>
      </c>
      <c r="AX9" s="5">
        <f>'Raw Data'!AW26</f>
        <v>0.45</v>
      </c>
      <c r="AY9" s="5">
        <f>'Raw Data'!AX26</f>
        <v>0.47</v>
      </c>
      <c r="AZ9" s="5">
        <f>'Raw Data'!AY26</f>
        <v>0.49</v>
      </c>
      <c r="BA9" s="5">
        <f>'Raw Data'!AZ26</f>
        <v>0.52</v>
      </c>
      <c r="BB9" s="5">
        <f>'Raw Data'!BA26</f>
        <v>0.55000000000000004</v>
      </c>
      <c r="BC9" s="5">
        <f>'Raw Data'!BB26</f>
        <v>0.57999999999999996</v>
      </c>
      <c r="BD9" s="5">
        <f>'Raw Data'!BC26</f>
        <v>0.61</v>
      </c>
      <c r="BE9" s="5">
        <f>'Raw Data'!BD26</f>
        <v>0.64</v>
      </c>
      <c r="BF9" s="5">
        <f>'Raw Data'!BE26</f>
        <v>0.67</v>
      </c>
      <c r="BG9" s="5">
        <f>'Raw Data'!BF26</f>
        <v>0.7</v>
      </c>
      <c r="BH9" s="5">
        <f>'Raw Data'!BG26</f>
        <v>0.75</v>
      </c>
      <c r="BI9" s="5">
        <f>'Raw Data'!BH26</f>
        <v>0.8</v>
      </c>
      <c r="BJ9" s="5">
        <f>'Raw Data'!BI26</f>
        <v>0.83</v>
      </c>
      <c r="BK9" s="5">
        <f>'Raw Data'!BJ26</f>
        <v>0.86</v>
      </c>
      <c r="BL9" s="5">
        <f>'Raw Data'!BK26</f>
        <v>0.88</v>
      </c>
      <c r="BM9" s="5">
        <f>'Raw Data'!BL26</f>
        <v>0.91</v>
      </c>
      <c r="BN9" s="5">
        <f>'Raw Data'!BM26</f>
        <v>0.93</v>
      </c>
      <c r="BO9" s="5">
        <f>'Raw Data'!BN26</f>
        <v>0.96</v>
      </c>
      <c r="BP9" s="5">
        <f>'Raw Data'!BO26</f>
        <v>0.96</v>
      </c>
      <c r="BQ9" s="5">
        <f>'Raw Data'!BP26</f>
        <v>0.96</v>
      </c>
      <c r="BR9" s="5">
        <f>'Raw Data'!BQ26</f>
        <v>0.96</v>
      </c>
      <c r="BS9" s="5">
        <f>'Raw Data'!BR26</f>
        <v>0.96</v>
      </c>
      <c r="BT9" s="5">
        <f>'Raw Data'!BS26</f>
        <v>0.96</v>
      </c>
      <c r="BU9" s="5">
        <f>'Raw Data'!BT26</f>
        <v>0.96</v>
      </c>
      <c r="BV9" s="5">
        <f>'Raw Data'!BU26</f>
        <v>0.96</v>
      </c>
      <c r="BW9" s="5">
        <f>'Raw Data'!BV26</f>
        <v>0.96</v>
      </c>
      <c r="BX9" s="5">
        <f>'Raw Data'!BW26</f>
        <v>0.96</v>
      </c>
      <c r="BY9" s="5">
        <f>'Raw Data'!BX26</f>
        <v>0.96</v>
      </c>
      <c r="BZ9" s="5">
        <f>'Raw Data'!BY26</f>
        <v>0.96</v>
      </c>
      <c r="CA9" s="5">
        <f>'Raw Data'!BZ26</f>
        <v>0.96</v>
      </c>
      <c r="CB9" s="5">
        <f>'Raw Data'!CA26</f>
        <v>0.96</v>
      </c>
      <c r="CC9" s="5">
        <f>'Raw Data'!CB26</f>
        <v>0.96</v>
      </c>
      <c r="CD9" s="5">
        <f>'Raw Data'!CC26</f>
        <v>0.96</v>
      </c>
      <c r="CE9" s="5">
        <f>'Raw Data'!CD26</f>
        <v>0.96</v>
      </c>
      <c r="CF9" s="5">
        <f>'Raw Data'!CE26</f>
        <v>0.96</v>
      </c>
      <c r="CG9" s="5">
        <f>'Raw Data'!CF26</f>
        <v>0.96</v>
      </c>
      <c r="CH9" s="5">
        <f>'Raw Data'!CG26</f>
        <v>0.96</v>
      </c>
      <c r="CI9" s="5">
        <f>'Raw Data'!CH26</f>
        <v>0.96</v>
      </c>
      <c r="CJ9" s="5">
        <f>'Raw Data'!CI26</f>
        <v>0.96</v>
      </c>
      <c r="CK9" s="5">
        <f>'Raw Data'!CJ26</f>
        <v>0.95</v>
      </c>
      <c r="CL9" s="5">
        <f>'Raw Data'!CK26</f>
        <v>0.96</v>
      </c>
      <c r="CM9" s="5">
        <f>'Raw Data'!CL26</f>
        <v>0.95</v>
      </c>
      <c r="CN9" s="5">
        <f>'Raw Data'!CM26</f>
        <v>0.95</v>
      </c>
      <c r="CO9" s="5">
        <f>'Raw Data'!CN26</f>
        <v>0.94</v>
      </c>
      <c r="CP9" s="5">
        <f>'Raw Data'!CO26</f>
        <v>0.94</v>
      </c>
      <c r="CQ9" s="5">
        <f>'Raw Data'!CP26</f>
        <v>0.93</v>
      </c>
      <c r="CR9" s="5">
        <f>'Raw Data'!CQ26</f>
        <v>0.93</v>
      </c>
      <c r="CS9" s="5">
        <f>'Raw Data'!CR26</f>
        <v>0.92</v>
      </c>
      <c r="CT9" s="5">
        <f>'Raw Data'!CS26</f>
        <v>0.92</v>
      </c>
      <c r="CU9" s="5">
        <f>'Raw Data'!CT26</f>
        <v>0.91</v>
      </c>
      <c r="CV9" s="5">
        <f>'Raw Data'!CU26</f>
        <v>0.91</v>
      </c>
      <c r="CW9" s="5">
        <f>'Raw Data'!CV26</f>
        <v>0.9</v>
      </c>
      <c r="CX9" s="5">
        <f>'Raw Data'!CW26</f>
        <v>0.9</v>
      </c>
      <c r="CY9" s="5">
        <f>'Raw Data'!CX26</f>
        <v>0.89</v>
      </c>
      <c r="CZ9" s="5">
        <f>'Raw Data'!CY26</f>
        <v>0.88</v>
      </c>
      <c r="DA9" s="5">
        <f>'Raw Data'!CZ26</f>
        <v>0.87</v>
      </c>
      <c r="DB9" s="5">
        <f>'Raw Data'!DA26</f>
        <v>0.86</v>
      </c>
      <c r="DC9" s="5">
        <f>'Raw Data'!DB26</f>
        <v>0.85</v>
      </c>
      <c r="DD9" s="5">
        <f>'Raw Data'!DC26</f>
        <v>0.85</v>
      </c>
      <c r="DE9" s="5">
        <f>'Raw Data'!DD26</f>
        <v>0.84</v>
      </c>
      <c r="DF9" s="5">
        <f>'Raw Data'!DE26</f>
        <v>0.84</v>
      </c>
      <c r="DG9" s="5">
        <f>'Raw Data'!DF26</f>
        <v>0.83</v>
      </c>
      <c r="DH9" s="5">
        <f>'Raw Data'!DG26</f>
        <v>0.83</v>
      </c>
      <c r="DI9" s="5">
        <f>'Raw Data'!DH26</f>
        <v>0.82</v>
      </c>
      <c r="DJ9" s="5">
        <f>'Raw Data'!DI26</f>
        <v>0.81</v>
      </c>
      <c r="DK9" s="5">
        <f>'Raw Data'!DJ26</f>
        <v>0.81</v>
      </c>
      <c r="DL9" s="5">
        <f>'Raw Data'!DK26</f>
        <v>0.8</v>
      </c>
      <c r="DM9" s="5">
        <f>'Raw Data'!DL26</f>
        <v>0.79</v>
      </c>
      <c r="DN9" s="5">
        <f>'Raw Data'!DM26</f>
        <v>0.79</v>
      </c>
      <c r="DO9" s="5">
        <f>'Raw Data'!DN26</f>
        <v>0.78</v>
      </c>
      <c r="DP9" s="5">
        <f>'Raw Data'!DO26</f>
        <v>0.78</v>
      </c>
      <c r="DQ9" s="5">
        <f>'Raw Data'!DP26</f>
        <v>0.77</v>
      </c>
      <c r="DR9" s="5">
        <f>'Raw Data'!DQ26</f>
        <v>0.76</v>
      </c>
      <c r="DS9" s="5">
        <f>'Raw Data'!DR26</f>
        <v>0.75</v>
      </c>
      <c r="DT9" s="5">
        <f>'Raw Data'!DS26</f>
        <v>0.74</v>
      </c>
      <c r="DU9" s="5">
        <f>'Raw Data'!DT26</f>
        <v>0.74</v>
      </c>
      <c r="DV9" s="5">
        <f>'Raw Data'!DU26</f>
        <v>0.73</v>
      </c>
      <c r="DW9" s="5">
        <f>'Raw Data'!DV26</f>
        <v>0.72</v>
      </c>
      <c r="DX9" s="5">
        <f>'Raw Data'!DW26</f>
        <v>0.71</v>
      </c>
      <c r="DY9" s="5">
        <f>'Raw Data'!DX26</f>
        <v>0.7</v>
      </c>
      <c r="DZ9" s="5">
        <f>'Raw Data'!DY26</f>
        <v>0.69</v>
      </c>
      <c r="EA9" s="5">
        <f>'Raw Data'!DZ26</f>
        <v>0.68</v>
      </c>
      <c r="EB9" s="5">
        <f>'Raw Data'!EA26</f>
        <v>0.67</v>
      </c>
      <c r="EC9" s="5">
        <f>'Raw Data'!EB26</f>
        <v>0.66</v>
      </c>
      <c r="ED9" s="5">
        <f>'Raw Data'!EC26</f>
        <v>0.65</v>
      </c>
      <c r="EE9" s="5">
        <f>'Raw Data'!ED26</f>
        <v>0.64</v>
      </c>
      <c r="EF9" s="5">
        <f>'Raw Data'!EE26</f>
        <v>0.63</v>
      </c>
      <c r="EG9" s="5">
        <f>'Raw Data'!EF26</f>
        <v>0.62</v>
      </c>
      <c r="EH9" s="5">
        <f>'Raw Data'!EG26</f>
        <v>0.6</v>
      </c>
      <c r="EI9" s="5">
        <f>'Raw Data'!EH26</f>
        <v>0.57999999999999996</v>
      </c>
      <c r="EJ9" s="5">
        <f>'Raw Data'!EI26</f>
        <v>0.55000000000000004</v>
      </c>
      <c r="EK9" s="5">
        <f>'Raw Data'!EJ26</f>
        <v>0.52</v>
      </c>
      <c r="EL9" s="5">
        <f>'Raw Data'!EK26</f>
        <v>0.48</v>
      </c>
      <c r="EM9" s="5">
        <f>'Raw Data'!EL26</f>
        <v>0.44</v>
      </c>
      <c r="EN9" s="5">
        <f>'Raw Data'!EM26</f>
        <v>0.4</v>
      </c>
      <c r="EO9" s="5">
        <f>'Raw Data'!EN26</f>
        <v>0.36</v>
      </c>
      <c r="EP9" s="5">
        <f>'Raw Data'!EO26</f>
        <v>0.32</v>
      </c>
      <c r="EQ9" s="5">
        <f>'Raw Data'!EP26</f>
        <v>0.28000000000000003</v>
      </c>
      <c r="ER9" s="5">
        <f>'Raw Data'!EQ26</f>
        <v>0.26</v>
      </c>
      <c r="ES9" s="5">
        <f>'Raw Data'!ER26</f>
        <v>0.24</v>
      </c>
      <c r="ET9" s="5">
        <f>'Raw Data'!ES26</f>
        <v>0.23</v>
      </c>
      <c r="EU9" s="5">
        <f>'Raw Data'!ET26</f>
        <v>0.22</v>
      </c>
      <c r="EV9" s="5">
        <f>'Raw Data'!EU26</f>
        <v>0.21</v>
      </c>
      <c r="EW9" s="5">
        <f>'Raw Data'!EV26</f>
        <v>0.2</v>
      </c>
      <c r="EX9" s="5">
        <f>'Raw Data'!EW26</f>
        <v>0.19</v>
      </c>
      <c r="EY9" s="5">
        <f>'Raw Data'!EX26</f>
        <v>0.18</v>
      </c>
      <c r="EZ9" s="5">
        <f>'Raw Data'!EY26</f>
        <v>0.17</v>
      </c>
      <c r="FA9" s="5">
        <f>'Raw Data'!EZ26</f>
        <v>0.16</v>
      </c>
      <c r="FB9" s="5">
        <f>'Raw Data'!FA26</f>
        <v>0.15</v>
      </c>
      <c r="FC9" s="5">
        <f>'Raw Data'!FB26</f>
        <v>0.15</v>
      </c>
      <c r="FD9" s="5">
        <f>'Raw Data'!FC26</f>
        <v>0.15</v>
      </c>
      <c r="FE9" s="5">
        <f>'Raw Data'!FD26</f>
        <v>0.14000000000000001</v>
      </c>
      <c r="FF9" s="5">
        <f>'Raw Data'!FE26</f>
        <v>0.14000000000000001</v>
      </c>
      <c r="FG9" s="5">
        <f>'Raw Data'!FF26</f>
        <v>0.14000000000000001</v>
      </c>
      <c r="FH9" s="5">
        <f>'Raw Data'!FG26</f>
        <v>0.13</v>
      </c>
      <c r="FI9" s="5">
        <f>'Raw Data'!FH26</f>
        <v>0.13</v>
      </c>
      <c r="FJ9" s="5">
        <f>'Raw Data'!FI26</f>
        <v>0.13</v>
      </c>
      <c r="FK9" s="5">
        <f>'Raw Data'!FJ26</f>
        <v>0.12</v>
      </c>
      <c r="FL9" s="5">
        <f>'Raw Data'!FK26</f>
        <v>0.12</v>
      </c>
      <c r="FM9" s="5">
        <f>'Raw Data'!FL26</f>
        <v>0.12</v>
      </c>
      <c r="FN9" s="5">
        <f>'Raw Data'!FM26</f>
        <v>0.12</v>
      </c>
      <c r="FO9" s="5">
        <f>'Raw Data'!FN26</f>
        <v>0.12</v>
      </c>
      <c r="FP9" s="5">
        <f>'Raw Data'!FO26</f>
        <v>0.12</v>
      </c>
      <c r="FQ9" s="5">
        <f>'Raw Data'!FP26</f>
        <v>0.12</v>
      </c>
      <c r="FR9" s="5">
        <f>'Raw Data'!FQ26</f>
        <v>0.12</v>
      </c>
      <c r="FS9" s="5">
        <f>'Raw Data'!FR26</f>
        <v>0.12</v>
      </c>
    </row>
    <row r="10" spans="1:175" s="3" customFormat="1" x14ac:dyDescent="0.25">
      <c r="A10" s="3" t="s">
        <v>18</v>
      </c>
      <c r="B10" s="11"/>
      <c r="C10" s="3">
        <f t="shared" ref="C10:AH10" si="0">IF(C7&lt;$B$69,$B$66+$B$67*C7,$B$68)</f>
        <v>0.15</v>
      </c>
      <c r="D10" s="3">
        <f t="shared" si="0"/>
        <v>0.15</v>
      </c>
      <c r="E10" s="3">
        <f t="shared" si="0"/>
        <v>0.15</v>
      </c>
      <c r="F10" s="3">
        <f t="shared" si="0"/>
        <v>0.15</v>
      </c>
      <c r="G10" s="3">
        <f t="shared" si="0"/>
        <v>0.15</v>
      </c>
      <c r="H10" s="3">
        <f t="shared" si="0"/>
        <v>0.15</v>
      </c>
      <c r="I10" s="3">
        <f t="shared" si="0"/>
        <v>0.15</v>
      </c>
      <c r="J10" s="3">
        <f t="shared" si="0"/>
        <v>0.15</v>
      </c>
      <c r="K10" s="3">
        <f t="shared" si="0"/>
        <v>0.15</v>
      </c>
      <c r="L10" s="3">
        <f t="shared" si="0"/>
        <v>0.15</v>
      </c>
      <c r="M10" s="3">
        <f t="shared" si="0"/>
        <v>0.15</v>
      </c>
      <c r="N10" s="3">
        <f t="shared" si="0"/>
        <v>0.16012499999999999</v>
      </c>
      <c r="O10" s="3">
        <f t="shared" si="0"/>
        <v>0.16012499999999999</v>
      </c>
      <c r="P10" s="3">
        <f t="shared" si="0"/>
        <v>0.16012499999999999</v>
      </c>
      <c r="Q10" s="3">
        <f t="shared" si="0"/>
        <v>0.17505937499999999</v>
      </c>
      <c r="R10" s="3">
        <f t="shared" si="0"/>
        <v>0.18252656249999999</v>
      </c>
      <c r="S10" s="3">
        <f t="shared" si="0"/>
        <v>0.18999374999999999</v>
      </c>
      <c r="T10" s="3">
        <f t="shared" si="0"/>
        <v>0.19746093749999999</v>
      </c>
      <c r="U10" s="3">
        <f t="shared" si="0"/>
        <v>0.20492812499999999</v>
      </c>
      <c r="V10" s="3">
        <f t="shared" si="0"/>
        <v>0.21239531249999999</v>
      </c>
      <c r="W10" s="3">
        <f t="shared" si="0"/>
        <v>0.21986249999999999</v>
      </c>
      <c r="X10" s="3">
        <f t="shared" si="0"/>
        <v>0.22732968749999999</v>
      </c>
      <c r="Y10" s="3">
        <f t="shared" si="0"/>
        <v>0.23479687499999999</v>
      </c>
      <c r="Z10" s="3">
        <f t="shared" si="0"/>
        <v>0.24226406249999999</v>
      </c>
      <c r="AA10" s="3">
        <f t="shared" si="0"/>
        <v>0.24973124999999996</v>
      </c>
      <c r="AB10" s="3">
        <f t="shared" si="0"/>
        <v>0.25719843749999999</v>
      </c>
      <c r="AC10" s="3">
        <f t="shared" si="0"/>
        <v>0.26466562499999996</v>
      </c>
      <c r="AD10" s="3">
        <f t="shared" si="0"/>
        <v>0.27213281249999999</v>
      </c>
      <c r="AE10" s="3">
        <f t="shared" si="0"/>
        <v>0.27959999999999996</v>
      </c>
      <c r="AF10" s="3">
        <f t="shared" si="0"/>
        <v>0.28706718749999999</v>
      </c>
      <c r="AG10" s="3">
        <f t="shared" si="0"/>
        <v>0.29453437500000001</v>
      </c>
      <c r="AH10" s="3">
        <f t="shared" si="0"/>
        <v>0.30200156249999999</v>
      </c>
      <c r="AI10" s="3">
        <f t="shared" ref="AI10:BN10" si="1">IF(AI7&lt;$B$69,$B$66+$B$67*AI7,$B$68)</f>
        <v>0.30946874999999996</v>
      </c>
      <c r="AJ10" s="3">
        <f t="shared" si="1"/>
        <v>0.31693593749999999</v>
      </c>
      <c r="AK10" s="3">
        <f t="shared" si="1"/>
        <v>0.32440312500000001</v>
      </c>
      <c r="AL10" s="3">
        <f t="shared" si="1"/>
        <v>0.33187031249999999</v>
      </c>
      <c r="AM10" s="3">
        <f t="shared" si="1"/>
        <v>0.33933749999999996</v>
      </c>
      <c r="AN10" s="3">
        <f t="shared" si="1"/>
        <v>0.35900892857142852</v>
      </c>
      <c r="AO10" s="3">
        <f t="shared" si="1"/>
        <v>0.37868035714285714</v>
      </c>
      <c r="AP10" s="3">
        <f t="shared" si="1"/>
        <v>0.39835178571428564</v>
      </c>
      <c r="AQ10" s="3">
        <f t="shared" si="1"/>
        <v>0.41802321428571432</v>
      </c>
      <c r="AR10" s="3">
        <f t="shared" si="1"/>
        <v>0.43769464285714288</v>
      </c>
      <c r="AS10" s="3">
        <f t="shared" si="1"/>
        <v>0.45736607142857144</v>
      </c>
      <c r="AT10" s="3">
        <f t="shared" si="1"/>
        <v>0.4770375</v>
      </c>
      <c r="AU10" s="3">
        <f t="shared" si="1"/>
        <v>0.50133749999999999</v>
      </c>
      <c r="AV10" s="3">
        <f t="shared" si="1"/>
        <v>0.52563749999999998</v>
      </c>
      <c r="AW10" s="3">
        <f t="shared" si="1"/>
        <v>0.56067</v>
      </c>
      <c r="AX10" s="3">
        <f t="shared" si="1"/>
        <v>0.59570250000000002</v>
      </c>
      <c r="AY10" s="3">
        <f t="shared" si="1"/>
        <v>0.63073499999999993</v>
      </c>
      <c r="AZ10" s="3">
        <f t="shared" si="1"/>
        <v>0.66576750000000007</v>
      </c>
      <c r="BA10" s="3">
        <f t="shared" si="1"/>
        <v>0.70080000000000009</v>
      </c>
      <c r="BB10" s="3">
        <f t="shared" si="1"/>
        <v>0.72802500000000003</v>
      </c>
      <c r="BC10" s="3">
        <f t="shared" si="1"/>
        <v>0.75525000000000009</v>
      </c>
      <c r="BD10" s="3">
        <f t="shared" si="1"/>
        <v>0.78247500000000003</v>
      </c>
      <c r="BE10" s="3">
        <f t="shared" si="1"/>
        <v>0.80969999999999998</v>
      </c>
      <c r="BF10" s="3">
        <f t="shared" si="1"/>
        <v>0.83692500000000003</v>
      </c>
      <c r="BG10" s="3">
        <f t="shared" si="1"/>
        <v>0.86414999999999997</v>
      </c>
      <c r="BH10" s="3">
        <f t="shared" si="1"/>
        <v>0.89137500000000003</v>
      </c>
      <c r="BI10" s="3">
        <f t="shared" si="1"/>
        <v>0.91860000000000008</v>
      </c>
      <c r="BJ10" s="3">
        <f t="shared" si="1"/>
        <v>0.94582500000000003</v>
      </c>
      <c r="BK10" s="3">
        <f t="shared" si="1"/>
        <v>0.96</v>
      </c>
      <c r="BL10" s="3">
        <f t="shared" si="1"/>
        <v>0.96</v>
      </c>
      <c r="BM10" s="3">
        <f t="shared" si="1"/>
        <v>0.96</v>
      </c>
      <c r="BN10" s="3">
        <f t="shared" si="1"/>
        <v>0.96</v>
      </c>
      <c r="BO10" s="3">
        <f t="shared" ref="BO10:CT10" si="2">IF(BO7&lt;$B$69,$B$66+$B$67*BO7,$B$68)</f>
        <v>0.96</v>
      </c>
      <c r="BP10" s="3">
        <f t="shared" si="2"/>
        <v>0.96</v>
      </c>
      <c r="BQ10" s="3">
        <f t="shared" si="2"/>
        <v>0.96</v>
      </c>
      <c r="BR10" s="3">
        <f t="shared" si="2"/>
        <v>0.96</v>
      </c>
      <c r="BS10" s="3">
        <f t="shared" si="2"/>
        <v>0.96</v>
      </c>
      <c r="BT10" s="3">
        <f t="shared" si="2"/>
        <v>0.96</v>
      </c>
      <c r="BU10" s="3">
        <f t="shared" si="2"/>
        <v>0.96</v>
      </c>
      <c r="BV10" s="3">
        <f t="shared" si="2"/>
        <v>0.96</v>
      </c>
      <c r="BW10" s="3">
        <f t="shared" si="2"/>
        <v>0.96</v>
      </c>
      <c r="BX10" s="3">
        <f t="shared" si="2"/>
        <v>0.96</v>
      </c>
      <c r="BY10" s="3">
        <f t="shared" si="2"/>
        <v>0.96</v>
      </c>
      <c r="BZ10" s="3">
        <f t="shared" si="2"/>
        <v>0.96</v>
      </c>
      <c r="CA10" s="3">
        <f t="shared" si="2"/>
        <v>0.96</v>
      </c>
      <c r="CB10" s="3">
        <f t="shared" si="2"/>
        <v>0.96</v>
      </c>
      <c r="CC10" s="3">
        <f t="shared" si="2"/>
        <v>0.96</v>
      </c>
      <c r="CD10" s="3">
        <f t="shared" si="2"/>
        <v>0.96</v>
      </c>
      <c r="CE10" s="3">
        <f t="shared" si="2"/>
        <v>0.96</v>
      </c>
      <c r="CF10" s="3">
        <f t="shared" si="2"/>
        <v>0.96</v>
      </c>
      <c r="CG10" s="3">
        <f t="shared" si="2"/>
        <v>0.96</v>
      </c>
      <c r="CH10" s="3">
        <f t="shared" si="2"/>
        <v>0.96</v>
      </c>
      <c r="CI10" s="3">
        <f t="shared" si="2"/>
        <v>0.96</v>
      </c>
      <c r="CJ10" s="3">
        <f t="shared" si="2"/>
        <v>0.96</v>
      </c>
      <c r="CK10" s="3">
        <f t="shared" si="2"/>
        <v>0.96</v>
      </c>
      <c r="CL10" s="3">
        <f t="shared" si="2"/>
        <v>0.96</v>
      </c>
      <c r="CM10" s="3">
        <f t="shared" si="2"/>
        <v>0.96</v>
      </c>
      <c r="CN10" s="3">
        <f t="shared" si="2"/>
        <v>0.96</v>
      </c>
      <c r="CO10" s="3">
        <f t="shared" si="2"/>
        <v>0.96</v>
      </c>
      <c r="CP10" s="3">
        <f t="shared" si="2"/>
        <v>0.96</v>
      </c>
      <c r="CQ10" s="3">
        <f t="shared" si="2"/>
        <v>0.96</v>
      </c>
      <c r="CR10" s="3">
        <f t="shared" si="2"/>
        <v>0.96</v>
      </c>
      <c r="CS10" s="3">
        <f t="shared" si="2"/>
        <v>0.96</v>
      </c>
      <c r="CT10" s="3">
        <f t="shared" si="2"/>
        <v>0.96</v>
      </c>
      <c r="CU10" s="3">
        <f t="shared" ref="CU10:DZ10" si="3">IF(CU7&lt;$B$69,$B$66+$B$67*CU7,$B$68)</f>
        <v>0.96</v>
      </c>
      <c r="CV10" s="3">
        <f t="shared" si="3"/>
        <v>0.96</v>
      </c>
      <c r="CW10" s="3">
        <f t="shared" si="3"/>
        <v>0.96</v>
      </c>
      <c r="CX10" s="3">
        <f t="shared" si="3"/>
        <v>0.96</v>
      </c>
      <c r="CY10" s="3">
        <f t="shared" si="3"/>
        <v>0.96</v>
      </c>
      <c r="CZ10" s="3">
        <f t="shared" si="3"/>
        <v>0.96</v>
      </c>
      <c r="DA10" s="3">
        <f t="shared" si="3"/>
        <v>0.96</v>
      </c>
      <c r="DB10" s="3">
        <f t="shared" si="3"/>
        <v>0.96</v>
      </c>
      <c r="DC10" s="3">
        <f t="shared" si="3"/>
        <v>0.96</v>
      </c>
      <c r="DD10" s="3">
        <f t="shared" si="3"/>
        <v>0.96</v>
      </c>
      <c r="DE10" s="3">
        <f t="shared" si="3"/>
        <v>0.96</v>
      </c>
      <c r="DF10" s="3">
        <f t="shared" si="3"/>
        <v>0.96</v>
      </c>
      <c r="DG10" s="3">
        <f t="shared" si="3"/>
        <v>0.96</v>
      </c>
      <c r="DH10" s="3">
        <f t="shared" si="3"/>
        <v>0.95038124999999996</v>
      </c>
      <c r="DI10" s="3">
        <f t="shared" si="3"/>
        <v>0.92456249999999995</v>
      </c>
      <c r="DJ10" s="3">
        <f t="shared" si="3"/>
        <v>0.89874375000000006</v>
      </c>
      <c r="DK10" s="3">
        <f t="shared" si="3"/>
        <v>0.87292499999999995</v>
      </c>
      <c r="DL10" s="3">
        <f t="shared" si="3"/>
        <v>0.84710624999999995</v>
      </c>
      <c r="DM10" s="3">
        <f t="shared" si="3"/>
        <v>0.82128750000000006</v>
      </c>
      <c r="DN10" s="3">
        <f t="shared" si="3"/>
        <v>0.78932142857142862</v>
      </c>
      <c r="DO10" s="3">
        <f t="shared" si="3"/>
        <v>0.75735535714285718</v>
      </c>
      <c r="DP10" s="3">
        <f t="shared" si="3"/>
        <v>0.72538928571428574</v>
      </c>
      <c r="DQ10" s="3">
        <f t="shared" si="3"/>
        <v>0.6934232142857143</v>
      </c>
      <c r="DR10" s="3">
        <f t="shared" si="3"/>
        <v>0.66145714285714285</v>
      </c>
      <c r="DS10" s="3">
        <f t="shared" si="3"/>
        <v>0.62949107142857141</v>
      </c>
      <c r="DT10" s="3">
        <f t="shared" si="3"/>
        <v>0.59752500000000008</v>
      </c>
      <c r="DU10" s="3">
        <f t="shared" si="3"/>
        <v>0.56555892857142864</v>
      </c>
      <c r="DV10" s="3">
        <f t="shared" si="3"/>
        <v>0.5335928571428572</v>
      </c>
      <c r="DW10" s="3">
        <f t="shared" si="3"/>
        <v>0.50162678571428576</v>
      </c>
      <c r="DX10" s="3">
        <f t="shared" si="3"/>
        <v>0.46966071428571432</v>
      </c>
      <c r="DY10" s="3">
        <f t="shared" si="3"/>
        <v>0.43769464285714288</v>
      </c>
      <c r="DZ10" s="3">
        <f t="shared" si="3"/>
        <v>0.40572857142857144</v>
      </c>
      <c r="EA10" s="3">
        <f t="shared" ref="EA10:FF10" si="4">IF(EA7&lt;$B$69,$B$66+$B$67*EA7,$B$68)</f>
        <v>0.3737625</v>
      </c>
      <c r="EB10" s="3">
        <f t="shared" si="4"/>
        <v>0.34179642857142856</v>
      </c>
      <c r="EC10" s="3">
        <f t="shared" si="4"/>
        <v>0.30983035714285723</v>
      </c>
      <c r="ED10" s="3">
        <f t="shared" si="4"/>
        <v>0.27786428571428579</v>
      </c>
      <c r="EE10" s="3">
        <f t="shared" si="4"/>
        <v>0.24589821428571432</v>
      </c>
      <c r="EF10" s="3">
        <f t="shared" si="4"/>
        <v>0.21393214285714288</v>
      </c>
      <c r="EG10" s="3">
        <f t="shared" si="4"/>
        <v>0.18196607142857144</v>
      </c>
      <c r="EH10" s="3">
        <f t="shared" si="4"/>
        <v>0.15</v>
      </c>
      <c r="EI10" s="3">
        <f t="shared" si="4"/>
        <v>0.15</v>
      </c>
      <c r="EJ10" s="3">
        <f t="shared" si="4"/>
        <v>0.15</v>
      </c>
      <c r="EK10" s="3">
        <f t="shared" si="4"/>
        <v>0.15</v>
      </c>
      <c r="EL10" s="3">
        <f t="shared" si="4"/>
        <v>0.15</v>
      </c>
      <c r="EM10" s="3">
        <f t="shared" si="4"/>
        <v>0.15</v>
      </c>
      <c r="EN10" s="3">
        <f t="shared" si="4"/>
        <v>0.15</v>
      </c>
      <c r="EO10" s="3">
        <f t="shared" si="4"/>
        <v>0.15</v>
      </c>
      <c r="EP10" s="3">
        <f t="shared" si="4"/>
        <v>0.15</v>
      </c>
      <c r="EQ10" s="3">
        <f t="shared" si="4"/>
        <v>0.15</v>
      </c>
      <c r="ER10" s="3">
        <f t="shared" si="4"/>
        <v>0.15</v>
      </c>
      <c r="ES10" s="3">
        <f t="shared" si="4"/>
        <v>0.15</v>
      </c>
      <c r="ET10" s="3">
        <f t="shared" si="4"/>
        <v>0.15</v>
      </c>
      <c r="EU10" s="3">
        <f t="shared" si="4"/>
        <v>0.15</v>
      </c>
      <c r="EV10" s="3">
        <f t="shared" si="4"/>
        <v>0.15</v>
      </c>
      <c r="EW10" s="3">
        <f t="shared" si="4"/>
        <v>0.15</v>
      </c>
      <c r="EX10" s="3">
        <f t="shared" si="4"/>
        <v>0.15</v>
      </c>
      <c r="EY10" s="3">
        <f t="shared" si="4"/>
        <v>0.15</v>
      </c>
      <c r="EZ10" s="3">
        <f t="shared" si="4"/>
        <v>0.15</v>
      </c>
      <c r="FA10" s="3">
        <f t="shared" si="4"/>
        <v>0.15</v>
      </c>
      <c r="FB10" s="3">
        <f t="shared" si="4"/>
        <v>0.15</v>
      </c>
      <c r="FC10" s="3">
        <f t="shared" si="4"/>
        <v>0.15</v>
      </c>
      <c r="FD10" s="3">
        <f t="shared" si="4"/>
        <v>0.15</v>
      </c>
      <c r="FE10" s="3">
        <f t="shared" si="4"/>
        <v>0.15</v>
      </c>
      <c r="FF10" s="3">
        <f t="shared" si="4"/>
        <v>0.15</v>
      </c>
      <c r="FG10" s="3">
        <f t="shared" ref="FG10:FS10" si="5">IF(FG7&lt;$B$69,$B$66+$B$67*FG7,$B$68)</f>
        <v>0.15</v>
      </c>
      <c r="FH10" s="3">
        <f t="shared" si="5"/>
        <v>0.15</v>
      </c>
      <c r="FI10" s="3">
        <f t="shared" si="5"/>
        <v>0.15</v>
      </c>
      <c r="FJ10" s="3">
        <f t="shared" si="5"/>
        <v>0.15</v>
      </c>
      <c r="FK10" s="3">
        <f t="shared" si="5"/>
        <v>0.15</v>
      </c>
      <c r="FL10" s="3">
        <f t="shared" si="5"/>
        <v>0.15</v>
      </c>
      <c r="FM10" s="3">
        <f t="shared" si="5"/>
        <v>0.15</v>
      </c>
      <c r="FN10" s="3">
        <f t="shared" si="5"/>
        <v>0.15</v>
      </c>
      <c r="FO10" s="3">
        <f t="shared" si="5"/>
        <v>0.15</v>
      </c>
      <c r="FP10" s="3">
        <f t="shared" si="5"/>
        <v>0.15</v>
      </c>
      <c r="FQ10" s="3">
        <f t="shared" si="5"/>
        <v>0.15</v>
      </c>
      <c r="FR10" s="3">
        <f t="shared" si="5"/>
        <v>0.15</v>
      </c>
      <c r="FS10" s="3">
        <f t="shared" si="5"/>
        <v>0.15</v>
      </c>
    </row>
    <row r="11" spans="1:175" x14ac:dyDescent="0.25">
      <c r="A11" t="s">
        <v>161</v>
      </c>
      <c r="B11" s="10"/>
      <c r="C11" s="77">
        <v>0</v>
      </c>
      <c r="D11" s="77">
        <v>0</v>
      </c>
      <c r="E11" s="77">
        <v>0</v>
      </c>
      <c r="F11" s="77">
        <v>0</v>
      </c>
      <c r="G11" s="77">
        <v>0</v>
      </c>
      <c r="H11" s="77">
        <v>0</v>
      </c>
      <c r="I11" s="77">
        <v>0</v>
      </c>
      <c r="J11" s="77">
        <v>0</v>
      </c>
      <c r="K11" s="77">
        <v>0</v>
      </c>
      <c r="L11" s="77">
        <v>0</v>
      </c>
      <c r="M11" s="77">
        <v>0</v>
      </c>
      <c r="N11" s="77">
        <v>0</v>
      </c>
      <c r="O11" s="77">
        <v>0</v>
      </c>
      <c r="P11" s="77">
        <v>0</v>
      </c>
      <c r="Q11" s="77">
        <v>0</v>
      </c>
      <c r="R11" s="77">
        <v>0</v>
      </c>
      <c r="S11" s="77">
        <v>0</v>
      </c>
      <c r="T11" s="77">
        <v>0</v>
      </c>
      <c r="U11" s="77">
        <v>0</v>
      </c>
      <c r="V11" s="77">
        <v>0</v>
      </c>
      <c r="W11" s="77">
        <v>0</v>
      </c>
      <c r="X11" s="77">
        <v>0</v>
      </c>
      <c r="Y11" s="77">
        <v>0</v>
      </c>
      <c r="Z11" s="77">
        <v>0</v>
      </c>
      <c r="AA11" s="77">
        <v>0</v>
      </c>
      <c r="AB11" s="77">
        <v>0</v>
      </c>
      <c r="AC11" s="77">
        <v>0</v>
      </c>
      <c r="AD11" s="77">
        <v>0</v>
      </c>
      <c r="AE11" s="77">
        <v>0</v>
      </c>
      <c r="AF11" s="77">
        <v>0</v>
      </c>
      <c r="AG11" s="77">
        <v>0</v>
      </c>
      <c r="AH11" s="77">
        <v>0</v>
      </c>
      <c r="AI11" s="77">
        <v>0</v>
      </c>
      <c r="AJ11" s="77">
        <v>0</v>
      </c>
      <c r="AK11" s="77">
        <v>0</v>
      </c>
      <c r="AL11" s="77">
        <v>0</v>
      </c>
      <c r="AM11" s="77">
        <v>0</v>
      </c>
      <c r="AN11" s="77">
        <v>0</v>
      </c>
      <c r="AO11" s="77">
        <v>0</v>
      </c>
      <c r="AP11" s="77">
        <v>0</v>
      </c>
      <c r="AQ11" s="77">
        <v>0</v>
      </c>
      <c r="AR11" s="77">
        <v>0</v>
      </c>
      <c r="AS11" s="77">
        <v>0</v>
      </c>
      <c r="AT11" s="77">
        <v>0</v>
      </c>
      <c r="AU11" s="77">
        <v>0</v>
      </c>
      <c r="AV11" s="77">
        <v>0</v>
      </c>
      <c r="AW11" s="77">
        <v>0</v>
      </c>
      <c r="AX11" s="77">
        <v>0</v>
      </c>
      <c r="AY11" s="77">
        <v>0</v>
      </c>
      <c r="AZ11" s="77">
        <v>0</v>
      </c>
      <c r="BA11" s="77">
        <v>0</v>
      </c>
      <c r="BB11" s="77">
        <v>0</v>
      </c>
      <c r="BC11" s="77">
        <v>0</v>
      </c>
      <c r="BD11" s="77">
        <v>0</v>
      </c>
      <c r="BE11" s="77">
        <v>0</v>
      </c>
      <c r="BF11" s="77">
        <v>0</v>
      </c>
      <c r="BG11" s="77">
        <v>0</v>
      </c>
      <c r="BH11" s="77">
        <v>0</v>
      </c>
      <c r="BI11" s="77">
        <v>0</v>
      </c>
      <c r="BJ11" s="77">
        <v>0</v>
      </c>
      <c r="BK11" s="77">
        <v>0</v>
      </c>
      <c r="BL11" s="77">
        <v>0</v>
      </c>
      <c r="BM11" s="77">
        <v>0</v>
      </c>
      <c r="BN11" s="77">
        <v>0</v>
      </c>
      <c r="BO11" s="77">
        <v>0</v>
      </c>
      <c r="BP11" s="77">
        <v>0</v>
      </c>
      <c r="BQ11" s="77">
        <v>0</v>
      </c>
      <c r="BR11" s="77">
        <v>0</v>
      </c>
      <c r="BS11" s="77">
        <v>0</v>
      </c>
      <c r="BT11" s="77">
        <v>0</v>
      </c>
      <c r="BU11" s="77">
        <v>0</v>
      </c>
      <c r="BV11" s="77">
        <v>0</v>
      </c>
      <c r="BW11" s="77">
        <v>0</v>
      </c>
      <c r="BX11" s="77">
        <v>0</v>
      </c>
      <c r="BY11" s="77">
        <v>0</v>
      </c>
      <c r="BZ11" s="77">
        <v>0</v>
      </c>
      <c r="CA11" s="77">
        <v>0</v>
      </c>
      <c r="CB11" s="77">
        <v>0</v>
      </c>
      <c r="CC11" s="77">
        <v>0</v>
      </c>
      <c r="CD11" s="77">
        <v>0</v>
      </c>
      <c r="CE11" s="77">
        <v>0</v>
      </c>
      <c r="CF11" s="77">
        <v>0</v>
      </c>
      <c r="CG11" s="77">
        <v>0</v>
      </c>
      <c r="CH11" s="77">
        <v>0</v>
      </c>
      <c r="CI11" s="77">
        <v>0</v>
      </c>
      <c r="CJ11" s="77">
        <v>0</v>
      </c>
      <c r="CK11" s="77">
        <v>0</v>
      </c>
      <c r="CL11" s="77">
        <v>0</v>
      </c>
      <c r="CM11" s="77">
        <v>0</v>
      </c>
      <c r="CN11" s="77">
        <v>0</v>
      </c>
      <c r="CO11" s="77">
        <v>0</v>
      </c>
      <c r="CP11" s="77">
        <v>0</v>
      </c>
      <c r="CQ11" s="77">
        <v>0</v>
      </c>
      <c r="CR11" s="77">
        <v>0</v>
      </c>
      <c r="CS11" s="77">
        <v>0</v>
      </c>
      <c r="CT11" s="77">
        <v>0</v>
      </c>
      <c r="CU11" s="77">
        <v>0</v>
      </c>
      <c r="CV11" s="77">
        <v>0</v>
      </c>
      <c r="CW11" s="77">
        <v>0</v>
      </c>
      <c r="CX11" s="77">
        <v>0</v>
      </c>
      <c r="CY11" s="77">
        <v>0</v>
      </c>
      <c r="CZ11" s="77">
        <v>0</v>
      </c>
      <c r="DA11" s="77">
        <v>0</v>
      </c>
      <c r="DB11" s="77">
        <v>0</v>
      </c>
      <c r="DC11" s="77">
        <v>0</v>
      </c>
      <c r="DD11" s="77">
        <v>0</v>
      </c>
      <c r="DE11" s="77">
        <v>0</v>
      </c>
      <c r="DF11" s="77">
        <v>0</v>
      </c>
      <c r="DG11" s="77">
        <v>0</v>
      </c>
      <c r="DH11" s="77">
        <v>0</v>
      </c>
      <c r="DI11" s="77">
        <v>0</v>
      </c>
      <c r="DJ11" s="77">
        <v>0</v>
      </c>
      <c r="DK11" s="77">
        <v>0</v>
      </c>
      <c r="DL11" s="77">
        <v>0</v>
      </c>
      <c r="DM11" s="77">
        <v>0</v>
      </c>
      <c r="DN11" s="77">
        <v>0</v>
      </c>
      <c r="DO11" s="77">
        <v>0</v>
      </c>
      <c r="DP11" s="77">
        <v>0</v>
      </c>
      <c r="DQ11" s="77">
        <v>0</v>
      </c>
      <c r="DR11" s="77">
        <v>0</v>
      </c>
      <c r="DS11" s="77">
        <v>0</v>
      </c>
      <c r="DT11" s="77">
        <v>0</v>
      </c>
      <c r="DU11" s="77">
        <v>0</v>
      </c>
      <c r="DV11" s="77">
        <v>0</v>
      </c>
      <c r="DW11" s="77">
        <v>0</v>
      </c>
      <c r="DX11" s="77">
        <v>0</v>
      </c>
      <c r="DY11" s="77">
        <v>0</v>
      </c>
      <c r="DZ11" s="77">
        <v>0</v>
      </c>
      <c r="EA11" s="77">
        <v>0</v>
      </c>
      <c r="EB11" s="77">
        <v>0</v>
      </c>
      <c r="EC11" s="77">
        <v>0</v>
      </c>
      <c r="ED11" s="77">
        <v>0</v>
      </c>
      <c r="EE11" s="77">
        <v>0</v>
      </c>
      <c r="EF11" s="77">
        <v>0</v>
      </c>
      <c r="EG11" s="77">
        <v>0</v>
      </c>
      <c r="EH11" s="77">
        <v>0</v>
      </c>
      <c r="EI11" s="77">
        <v>0</v>
      </c>
      <c r="EJ11" s="77">
        <v>0</v>
      </c>
      <c r="EK11" s="77">
        <v>0</v>
      </c>
      <c r="EL11" s="77">
        <v>0</v>
      </c>
      <c r="EM11" s="77">
        <v>0</v>
      </c>
      <c r="EN11" s="77">
        <v>0</v>
      </c>
      <c r="EO11" s="77">
        <v>0</v>
      </c>
      <c r="EP11" s="77">
        <v>0</v>
      </c>
      <c r="EQ11" s="77">
        <v>0</v>
      </c>
      <c r="ER11" s="77">
        <v>0</v>
      </c>
      <c r="ES11" s="77">
        <v>0</v>
      </c>
      <c r="ET11" s="77">
        <v>0</v>
      </c>
      <c r="EU11" s="77">
        <v>0</v>
      </c>
      <c r="EV11" s="77">
        <v>0</v>
      </c>
      <c r="EW11" s="77">
        <v>0</v>
      </c>
      <c r="EX11" s="77">
        <v>0</v>
      </c>
      <c r="EY11" s="77">
        <v>0</v>
      </c>
      <c r="EZ11" s="77">
        <v>0</v>
      </c>
      <c r="FA11" s="77">
        <v>0</v>
      </c>
      <c r="FB11" s="77">
        <v>0</v>
      </c>
      <c r="FC11" s="77">
        <v>0</v>
      </c>
      <c r="FD11" s="77">
        <v>0</v>
      </c>
      <c r="FE11" s="77">
        <v>0</v>
      </c>
      <c r="FF11" s="77">
        <v>0</v>
      </c>
      <c r="FG11" s="77">
        <v>0</v>
      </c>
      <c r="FH11" s="77">
        <v>0</v>
      </c>
      <c r="FI11" s="77">
        <v>0</v>
      </c>
      <c r="FJ11" s="77">
        <v>0</v>
      </c>
      <c r="FK11" s="77">
        <v>0</v>
      </c>
      <c r="FL11" s="77">
        <v>0</v>
      </c>
      <c r="FM11" s="77">
        <v>0</v>
      </c>
      <c r="FN11" s="77">
        <v>0</v>
      </c>
      <c r="FO11" s="77">
        <v>0</v>
      </c>
      <c r="FP11" s="77">
        <v>0</v>
      </c>
      <c r="FQ11" s="77">
        <v>0</v>
      </c>
      <c r="FR11" s="77">
        <v>0</v>
      </c>
      <c r="FS11" s="77">
        <v>0</v>
      </c>
    </row>
    <row r="12" spans="1:175" x14ac:dyDescent="0.25">
      <c r="A12" t="s">
        <v>175</v>
      </c>
      <c r="B12" s="10"/>
      <c r="C12">
        <f>IF(C11=1,C9,IF(C11=0,C10,""))</f>
        <v>0.15</v>
      </c>
      <c r="D12">
        <f t="shared" ref="D12:BO12" si="6">IF(D11=1,D9,IF(D11=0,D10,""))</f>
        <v>0.15</v>
      </c>
      <c r="E12">
        <f t="shared" si="6"/>
        <v>0.15</v>
      </c>
      <c r="F12">
        <f t="shared" si="6"/>
        <v>0.15</v>
      </c>
      <c r="G12">
        <f t="shared" si="6"/>
        <v>0.15</v>
      </c>
      <c r="H12">
        <f t="shared" si="6"/>
        <v>0.15</v>
      </c>
      <c r="I12">
        <f t="shared" si="6"/>
        <v>0.15</v>
      </c>
      <c r="J12">
        <f t="shared" si="6"/>
        <v>0.15</v>
      </c>
      <c r="K12">
        <f t="shared" si="6"/>
        <v>0.15</v>
      </c>
      <c r="L12">
        <f t="shared" si="6"/>
        <v>0.15</v>
      </c>
      <c r="M12">
        <f t="shared" si="6"/>
        <v>0.15</v>
      </c>
      <c r="N12">
        <f t="shared" si="6"/>
        <v>0.16012499999999999</v>
      </c>
      <c r="O12">
        <f t="shared" si="6"/>
        <v>0.16012499999999999</v>
      </c>
      <c r="P12">
        <f t="shared" si="6"/>
        <v>0.16012499999999999</v>
      </c>
      <c r="Q12">
        <f t="shared" si="6"/>
        <v>0.17505937499999999</v>
      </c>
      <c r="R12">
        <f t="shared" si="6"/>
        <v>0.18252656249999999</v>
      </c>
      <c r="S12">
        <f t="shared" si="6"/>
        <v>0.18999374999999999</v>
      </c>
      <c r="T12">
        <f t="shared" si="6"/>
        <v>0.19746093749999999</v>
      </c>
      <c r="U12">
        <f t="shared" si="6"/>
        <v>0.20492812499999999</v>
      </c>
      <c r="V12">
        <f t="shared" si="6"/>
        <v>0.21239531249999999</v>
      </c>
      <c r="W12">
        <f t="shared" si="6"/>
        <v>0.21986249999999999</v>
      </c>
      <c r="X12">
        <f t="shared" si="6"/>
        <v>0.22732968749999999</v>
      </c>
      <c r="Y12">
        <f t="shared" si="6"/>
        <v>0.23479687499999999</v>
      </c>
      <c r="Z12">
        <f t="shared" si="6"/>
        <v>0.24226406249999999</v>
      </c>
      <c r="AA12">
        <f t="shared" si="6"/>
        <v>0.24973124999999996</v>
      </c>
      <c r="AB12">
        <f t="shared" si="6"/>
        <v>0.25719843749999999</v>
      </c>
      <c r="AC12">
        <f t="shared" si="6"/>
        <v>0.26466562499999996</v>
      </c>
      <c r="AD12">
        <f t="shared" si="6"/>
        <v>0.27213281249999999</v>
      </c>
      <c r="AE12">
        <f t="shared" si="6"/>
        <v>0.27959999999999996</v>
      </c>
      <c r="AF12">
        <f t="shared" si="6"/>
        <v>0.28706718749999999</v>
      </c>
      <c r="AG12">
        <f t="shared" si="6"/>
        <v>0.29453437500000001</v>
      </c>
      <c r="AH12">
        <f t="shared" si="6"/>
        <v>0.30200156249999999</v>
      </c>
      <c r="AI12">
        <f t="shared" si="6"/>
        <v>0.30946874999999996</v>
      </c>
      <c r="AJ12">
        <f t="shared" si="6"/>
        <v>0.31693593749999999</v>
      </c>
      <c r="AK12">
        <f t="shared" si="6"/>
        <v>0.32440312500000001</v>
      </c>
      <c r="AL12">
        <f t="shared" si="6"/>
        <v>0.33187031249999999</v>
      </c>
      <c r="AM12">
        <f t="shared" si="6"/>
        <v>0.33933749999999996</v>
      </c>
      <c r="AN12">
        <f t="shared" si="6"/>
        <v>0.35900892857142852</v>
      </c>
      <c r="AO12">
        <f t="shared" si="6"/>
        <v>0.37868035714285714</v>
      </c>
      <c r="AP12">
        <f t="shared" si="6"/>
        <v>0.39835178571428564</v>
      </c>
      <c r="AQ12">
        <f t="shared" si="6"/>
        <v>0.41802321428571432</v>
      </c>
      <c r="AR12">
        <f t="shared" si="6"/>
        <v>0.43769464285714288</v>
      </c>
      <c r="AS12">
        <f t="shared" si="6"/>
        <v>0.45736607142857144</v>
      </c>
      <c r="AT12">
        <f t="shared" si="6"/>
        <v>0.4770375</v>
      </c>
      <c r="AU12">
        <f t="shared" si="6"/>
        <v>0.50133749999999999</v>
      </c>
      <c r="AV12">
        <f t="shared" si="6"/>
        <v>0.52563749999999998</v>
      </c>
      <c r="AW12">
        <f t="shared" si="6"/>
        <v>0.56067</v>
      </c>
      <c r="AX12">
        <f t="shared" si="6"/>
        <v>0.59570250000000002</v>
      </c>
      <c r="AY12">
        <f t="shared" si="6"/>
        <v>0.63073499999999993</v>
      </c>
      <c r="AZ12">
        <f t="shared" si="6"/>
        <v>0.66576750000000007</v>
      </c>
      <c r="BA12">
        <f t="shared" si="6"/>
        <v>0.70080000000000009</v>
      </c>
      <c r="BB12">
        <f t="shared" si="6"/>
        <v>0.72802500000000003</v>
      </c>
      <c r="BC12">
        <f t="shared" si="6"/>
        <v>0.75525000000000009</v>
      </c>
      <c r="BD12">
        <f t="shared" si="6"/>
        <v>0.78247500000000003</v>
      </c>
      <c r="BE12">
        <f t="shared" si="6"/>
        <v>0.80969999999999998</v>
      </c>
      <c r="BF12">
        <f t="shared" si="6"/>
        <v>0.83692500000000003</v>
      </c>
      <c r="BG12">
        <f t="shared" si="6"/>
        <v>0.86414999999999997</v>
      </c>
      <c r="BH12">
        <f t="shared" si="6"/>
        <v>0.89137500000000003</v>
      </c>
      <c r="BI12">
        <f t="shared" si="6"/>
        <v>0.91860000000000008</v>
      </c>
      <c r="BJ12">
        <f t="shared" si="6"/>
        <v>0.94582500000000003</v>
      </c>
      <c r="BK12">
        <f t="shared" si="6"/>
        <v>0.96</v>
      </c>
      <c r="BL12">
        <f t="shared" si="6"/>
        <v>0.96</v>
      </c>
      <c r="BM12">
        <f t="shared" si="6"/>
        <v>0.96</v>
      </c>
      <c r="BN12">
        <f t="shared" si="6"/>
        <v>0.96</v>
      </c>
      <c r="BO12">
        <f t="shared" si="6"/>
        <v>0.96</v>
      </c>
      <c r="BP12">
        <f t="shared" ref="BP12:EA12" si="7">IF(BP11=1,BP9,IF(BP11=0,BP10,""))</f>
        <v>0.96</v>
      </c>
      <c r="BQ12">
        <f t="shared" si="7"/>
        <v>0.96</v>
      </c>
      <c r="BR12">
        <f t="shared" si="7"/>
        <v>0.96</v>
      </c>
      <c r="BS12">
        <f t="shared" si="7"/>
        <v>0.96</v>
      </c>
      <c r="BT12">
        <f t="shared" si="7"/>
        <v>0.96</v>
      </c>
      <c r="BU12">
        <f t="shared" si="7"/>
        <v>0.96</v>
      </c>
      <c r="BV12">
        <f t="shared" si="7"/>
        <v>0.96</v>
      </c>
      <c r="BW12">
        <f t="shared" si="7"/>
        <v>0.96</v>
      </c>
      <c r="BX12">
        <f t="shared" si="7"/>
        <v>0.96</v>
      </c>
      <c r="BY12">
        <f t="shared" si="7"/>
        <v>0.96</v>
      </c>
      <c r="BZ12">
        <f t="shared" si="7"/>
        <v>0.96</v>
      </c>
      <c r="CA12">
        <f t="shared" si="7"/>
        <v>0.96</v>
      </c>
      <c r="CB12">
        <f t="shared" si="7"/>
        <v>0.96</v>
      </c>
      <c r="CC12">
        <f t="shared" si="7"/>
        <v>0.96</v>
      </c>
      <c r="CD12">
        <f t="shared" si="7"/>
        <v>0.96</v>
      </c>
      <c r="CE12">
        <f t="shared" si="7"/>
        <v>0.96</v>
      </c>
      <c r="CF12">
        <f t="shared" si="7"/>
        <v>0.96</v>
      </c>
      <c r="CG12">
        <f t="shared" si="7"/>
        <v>0.96</v>
      </c>
      <c r="CH12">
        <f t="shared" si="7"/>
        <v>0.96</v>
      </c>
      <c r="CI12">
        <f t="shared" si="7"/>
        <v>0.96</v>
      </c>
      <c r="CJ12">
        <f t="shared" si="7"/>
        <v>0.96</v>
      </c>
      <c r="CK12">
        <f t="shared" si="7"/>
        <v>0.96</v>
      </c>
      <c r="CL12">
        <f t="shared" si="7"/>
        <v>0.96</v>
      </c>
      <c r="CM12">
        <f t="shared" si="7"/>
        <v>0.96</v>
      </c>
      <c r="CN12">
        <f t="shared" si="7"/>
        <v>0.96</v>
      </c>
      <c r="CO12">
        <f t="shared" si="7"/>
        <v>0.96</v>
      </c>
      <c r="CP12">
        <f t="shared" si="7"/>
        <v>0.96</v>
      </c>
      <c r="CQ12">
        <f t="shared" si="7"/>
        <v>0.96</v>
      </c>
      <c r="CR12">
        <f t="shared" si="7"/>
        <v>0.96</v>
      </c>
      <c r="CS12">
        <f t="shared" si="7"/>
        <v>0.96</v>
      </c>
      <c r="CT12">
        <f t="shared" si="7"/>
        <v>0.96</v>
      </c>
      <c r="CU12">
        <f t="shared" si="7"/>
        <v>0.96</v>
      </c>
      <c r="CV12">
        <f t="shared" si="7"/>
        <v>0.96</v>
      </c>
      <c r="CW12">
        <f t="shared" si="7"/>
        <v>0.96</v>
      </c>
      <c r="CX12">
        <f t="shared" si="7"/>
        <v>0.96</v>
      </c>
      <c r="CY12">
        <f t="shared" si="7"/>
        <v>0.96</v>
      </c>
      <c r="CZ12">
        <f t="shared" si="7"/>
        <v>0.96</v>
      </c>
      <c r="DA12">
        <f t="shared" si="7"/>
        <v>0.96</v>
      </c>
      <c r="DB12">
        <f t="shared" si="7"/>
        <v>0.96</v>
      </c>
      <c r="DC12">
        <f t="shared" si="7"/>
        <v>0.96</v>
      </c>
      <c r="DD12">
        <f t="shared" si="7"/>
        <v>0.96</v>
      </c>
      <c r="DE12">
        <f t="shared" si="7"/>
        <v>0.96</v>
      </c>
      <c r="DF12">
        <f t="shared" si="7"/>
        <v>0.96</v>
      </c>
      <c r="DG12">
        <f t="shared" si="7"/>
        <v>0.96</v>
      </c>
      <c r="DH12">
        <f t="shared" si="7"/>
        <v>0.95038124999999996</v>
      </c>
      <c r="DI12">
        <f t="shared" si="7"/>
        <v>0.92456249999999995</v>
      </c>
      <c r="DJ12">
        <f t="shared" si="7"/>
        <v>0.89874375000000006</v>
      </c>
      <c r="DK12">
        <f t="shared" si="7"/>
        <v>0.87292499999999995</v>
      </c>
      <c r="DL12">
        <f t="shared" si="7"/>
        <v>0.84710624999999995</v>
      </c>
      <c r="DM12">
        <f t="shared" si="7"/>
        <v>0.82128750000000006</v>
      </c>
      <c r="DN12">
        <f t="shared" si="7"/>
        <v>0.78932142857142862</v>
      </c>
      <c r="DO12">
        <f t="shared" si="7"/>
        <v>0.75735535714285718</v>
      </c>
      <c r="DP12">
        <f t="shared" si="7"/>
        <v>0.72538928571428574</v>
      </c>
      <c r="DQ12">
        <f t="shared" si="7"/>
        <v>0.6934232142857143</v>
      </c>
      <c r="DR12">
        <f t="shared" si="7"/>
        <v>0.66145714285714285</v>
      </c>
      <c r="DS12">
        <f t="shared" si="7"/>
        <v>0.62949107142857141</v>
      </c>
      <c r="DT12">
        <f t="shared" si="7"/>
        <v>0.59752500000000008</v>
      </c>
      <c r="DU12">
        <f t="shared" si="7"/>
        <v>0.56555892857142864</v>
      </c>
      <c r="DV12">
        <f t="shared" si="7"/>
        <v>0.5335928571428572</v>
      </c>
      <c r="DW12">
        <f t="shared" si="7"/>
        <v>0.50162678571428576</v>
      </c>
      <c r="DX12">
        <f t="shared" si="7"/>
        <v>0.46966071428571432</v>
      </c>
      <c r="DY12">
        <f t="shared" si="7"/>
        <v>0.43769464285714288</v>
      </c>
      <c r="DZ12">
        <f t="shared" si="7"/>
        <v>0.40572857142857144</v>
      </c>
      <c r="EA12">
        <f t="shared" si="7"/>
        <v>0.3737625</v>
      </c>
      <c r="EB12">
        <f t="shared" ref="EB12:FS12" si="8">IF(EB11=1,EB9,IF(EB11=0,EB10,""))</f>
        <v>0.34179642857142856</v>
      </c>
      <c r="EC12">
        <f t="shared" si="8"/>
        <v>0.30983035714285723</v>
      </c>
      <c r="ED12">
        <f t="shared" si="8"/>
        <v>0.27786428571428579</v>
      </c>
      <c r="EE12">
        <f t="shared" si="8"/>
        <v>0.24589821428571432</v>
      </c>
      <c r="EF12">
        <f t="shared" si="8"/>
        <v>0.21393214285714288</v>
      </c>
      <c r="EG12">
        <f t="shared" si="8"/>
        <v>0.18196607142857144</v>
      </c>
      <c r="EH12">
        <f t="shared" si="8"/>
        <v>0.15</v>
      </c>
      <c r="EI12">
        <f t="shared" si="8"/>
        <v>0.15</v>
      </c>
      <c r="EJ12">
        <f t="shared" si="8"/>
        <v>0.15</v>
      </c>
      <c r="EK12">
        <f t="shared" si="8"/>
        <v>0.15</v>
      </c>
      <c r="EL12">
        <f t="shared" si="8"/>
        <v>0.15</v>
      </c>
      <c r="EM12">
        <f t="shared" si="8"/>
        <v>0.15</v>
      </c>
      <c r="EN12">
        <f t="shared" si="8"/>
        <v>0.15</v>
      </c>
      <c r="EO12">
        <f t="shared" si="8"/>
        <v>0.15</v>
      </c>
      <c r="EP12">
        <f t="shared" si="8"/>
        <v>0.15</v>
      </c>
      <c r="EQ12">
        <f t="shared" si="8"/>
        <v>0.15</v>
      </c>
      <c r="ER12">
        <f t="shared" si="8"/>
        <v>0.15</v>
      </c>
      <c r="ES12">
        <f t="shared" si="8"/>
        <v>0.15</v>
      </c>
      <c r="ET12">
        <f t="shared" si="8"/>
        <v>0.15</v>
      </c>
      <c r="EU12">
        <f t="shared" si="8"/>
        <v>0.15</v>
      </c>
      <c r="EV12">
        <f t="shared" si="8"/>
        <v>0.15</v>
      </c>
      <c r="EW12">
        <f t="shared" si="8"/>
        <v>0.15</v>
      </c>
      <c r="EX12">
        <f t="shared" si="8"/>
        <v>0.15</v>
      </c>
      <c r="EY12">
        <f t="shared" si="8"/>
        <v>0.15</v>
      </c>
      <c r="EZ12">
        <f t="shared" si="8"/>
        <v>0.15</v>
      </c>
      <c r="FA12">
        <f t="shared" si="8"/>
        <v>0.15</v>
      </c>
      <c r="FB12">
        <f t="shared" si="8"/>
        <v>0.15</v>
      </c>
      <c r="FC12">
        <f t="shared" si="8"/>
        <v>0.15</v>
      </c>
      <c r="FD12">
        <f t="shared" si="8"/>
        <v>0.15</v>
      </c>
      <c r="FE12">
        <f t="shared" si="8"/>
        <v>0.15</v>
      </c>
      <c r="FF12">
        <f t="shared" si="8"/>
        <v>0.15</v>
      </c>
      <c r="FG12">
        <f t="shared" si="8"/>
        <v>0.15</v>
      </c>
      <c r="FH12">
        <f t="shared" si="8"/>
        <v>0.15</v>
      </c>
      <c r="FI12">
        <f t="shared" si="8"/>
        <v>0.15</v>
      </c>
      <c r="FJ12">
        <f t="shared" si="8"/>
        <v>0.15</v>
      </c>
      <c r="FK12">
        <f t="shared" si="8"/>
        <v>0.15</v>
      </c>
      <c r="FL12">
        <f t="shared" si="8"/>
        <v>0.15</v>
      </c>
      <c r="FM12">
        <f t="shared" si="8"/>
        <v>0.15</v>
      </c>
      <c r="FN12">
        <f t="shared" si="8"/>
        <v>0.15</v>
      </c>
      <c r="FO12">
        <f t="shared" si="8"/>
        <v>0.15</v>
      </c>
      <c r="FP12">
        <f t="shared" si="8"/>
        <v>0.15</v>
      </c>
      <c r="FQ12">
        <f t="shared" si="8"/>
        <v>0.15</v>
      </c>
      <c r="FR12">
        <f t="shared" si="8"/>
        <v>0.15</v>
      </c>
      <c r="FS12">
        <f t="shared" si="8"/>
        <v>0.15</v>
      </c>
    </row>
    <row r="13" spans="1:175" x14ac:dyDescent="0.25">
      <c r="A13" s="16" t="s">
        <v>11</v>
      </c>
      <c r="B13" s="17"/>
      <c r="C13" s="3">
        <v>1</v>
      </c>
      <c r="D13" s="3">
        <f t="shared" ref="D13:AI13" si="9">IF(C30&gt;D49*$B71*$B72,(D49*$B71-C30)/((1-$B72)*D49*$B71),1)</f>
        <v>1</v>
      </c>
      <c r="E13" s="3">
        <f t="shared" si="9"/>
        <v>0.81703671542080969</v>
      </c>
      <c r="F13" s="3">
        <f t="shared" si="9"/>
        <v>0.67080659137687737</v>
      </c>
      <c r="G13" s="3">
        <f t="shared" si="9"/>
        <v>0.54352338448952575</v>
      </c>
      <c r="H13" s="3">
        <f t="shared" si="9"/>
        <v>0.42766432347157285</v>
      </c>
      <c r="I13" s="3">
        <f t="shared" si="9"/>
        <v>0.34179214978169309</v>
      </c>
      <c r="J13" s="3">
        <f t="shared" si="9"/>
        <v>0.28473942026762683</v>
      </c>
      <c r="K13" s="3">
        <f t="shared" si="9"/>
        <v>0.37597400684850146</v>
      </c>
      <c r="L13" s="3">
        <f t="shared" si="9"/>
        <v>0.28530730730428955</v>
      </c>
      <c r="M13" s="3">
        <f t="shared" si="9"/>
        <v>0.39277614527589783</v>
      </c>
      <c r="N13" s="3">
        <f t="shared" si="9"/>
        <v>0.48420559359096532</v>
      </c>
      <c r="O13" s="3">
        <f t="shared" si="9"/>
        <v>0.52173850091516383</v>
      </c>
      <c r="P13" s="3">
        <f t="shared" si="9"/>
        <v>0.55242362600647865</v>
      </c>
      <c r="Q13" s="3">
        <f t="shared" si="9"/>
        <v>0.56388430910414022</v>
      </c>
      <c r="R13" s="3">
        <f t="shared" si="9"/>
        <v>0.56116642303308806</v>
      </c>
      <c r="S13" s="3">
        <f t="shared" si="9"/>
        <v>0.62080284448529999</v>
      </c>
      <c r="T13" s="3">
        <f t="shared" si="9"/>
        <v>0.81238340684456556</v>
      </c>
      <c r="U13" s="3">
        <f t="shared" si="9"/>
        <v>0.74389695170645564</v>
      </c>
      <c r="V13" s="3">
        <f t="shared" si="9"/>
        <v>0.66667442576749925</v>
      </c>
      <c r="W13" s="3">
        <f t="shared" si="9"/>
        <v>0.63455198702656201</v>
      </c>
      <c r="X13" s="3">
        <f t="shared" si="9"/>
        <v>0.61020407801726384</v>
      </c>
      <c r="Y13" s="3">
        <f t="shared" si="9"/>
        <v>0.57068384053860322</v>
      </c>
      <c r="Z13" s="3">
        <f t="shared" si="9"/>
        <v>0.67393087027527065</v>
      </c>
      <c r="AA13" s="3">
        <f t="shared" si="9"/>
        <v>0.68792333475138445</v>
      </c>
      <c r="AB13" s="3">
        <f t="shared" si="9"/>
        <v>0.66142038245649537</v>
      </c>
      <c r="AC13" s="3">
        <f t="shared" si="9"/>
        <v>1</v>
      </c>
      <c r="AD13" s="3">
        <f t="shared" si="9"/>
        <v>1</v>
      </c>
      <c r="AE13" s="3">
        <f t="shared" si="9"/>
        <v>1</v>
      </c>
      <c r="AF13" s="3">
        <f t="shared" si="9"/>
        <v>1</v>
      </c>
      <c r="AG13" s="3">
        <f t="shared" si="9"/>
        <v>1</v>
      </c>
      <c r="AH13" s="3">
        <f t="shared" si="9"/>
        <v>1</v>
      </c>
      <c r="AI13" s="3">
        <f t="shared" si="9"/>
        <v>1</v>
      </c>
      <c r="AJ13" s="3">
        <f t="shared" ref="AJ13:BO13" si="10">IF(AI30&gt;AJ49*$B71*$B72,(AJ49*$B71-AI30)/((1-$B72)*AJ49*$B71),1)</f>
        <v>1</v>
      </c>
      <c r="AK13" s="3">
        <f t="shared" si="10"/>
        <v>1</v>
      </c>
      <c r="AL13" s="3">
        <f t="shared" si="10"/>
        <v>1</v>
      </c>
      <c r="AM13" s="3">
        <f t="shared" si="10"/>
        <v>1</v>
      </c>
      <c r="AN13" s="3">
        <f t="shared" si="10"/>
        <v>1</v>
      </c>
      <c r="AO13" s="3">
        <f t="shared" si="10"/>
        <v>1</v>
      </c>
      <c r="AP13" s="3">
        <f t="shared" si="10"/>
        <v>1</v>
      </c>
      <c r="AQ13" s="3">
        <f t="shared" si="10"/>
        <v>1</v>
      </c>
      <c r="AR13" s="3">
        <f t="shared" si="10"/>
        <v>1</v>
      </c>
      <c r="AS13" s="3">
        <f t="shared" si="10"/>
        <v>1</v>
      </c>
      <c r="AT13" s="3">
        <f t="shared" si="10"/>
        <v>1</v>
      </c>
      <c r="AU13" s="3">
        <f t="shared" si="10"/>
        <v>1</v>
      </c>
      <c r="AV13" s="3">
        <f t="shared" si="10"/>
        <v>1</v>
      </c>
      <c r="AW13" s="3">
        <f t="shared" si="10"/>
        <v>1</v>
      </c>
      <c r="AX13" s="3">
        <f t="shared" si="10"/>
        <v>1</v>
      </c>
      <c r="AY13" s="3">
        <f t="shared" si="10"/>
        <v>1</v>
      </c>
      <c r="AZ13" s="3">
        <f t="shared" si="10"/>
        <v>0.98661964718532258</v>
      </c>
      <c r="BA13" s="3">
        <f t="shared" si="10"/>
        <v>1</v>
      </c>
      <c r="BB13" s="3">
        <f t="shared" si="10"/>
        <v>1</v>
      </c>
      <c r="BC13" s="3">
        <f t="shared" si="10"/>
        <v>0.99526204813378627</v>
      </c>
      <c r="BD13" s="3">
        <f t="shared" si="10"/>
        <v>0.85348132212672445</v>
      </c>
      <c r="BE13" s="3">
        <f t="shared" si="10"/>
        <v>1</v>
      </c>
      <c r="BF13" s="3">
        <f t="shared" si="10"/>
        <v>1</v>
      </c>
      <c r="BG13" s="3">
        <f t="shared" si="10"/>
        <v>1</v>
      </c>
      <c r="BH13" s="3">
        <f t="shared" si="10"/>
        <v>0.93006746152926933</v>
      </c>
      <c r="BI13" s="3">
        <f t="shared" si="10"/>
        <v>0.79174160169686691</v>
      </c>
      <c r="BJ13" s="3">
        <f t="shared" si="10"/>
        <v>1</v>
      </c>
      <c r="BK13" s="3">
        <f t="shared" si="10"/>
        <v>1</v>
      </c>
      <c r="BL13" s="3">
        <f t="shared" si="10"/>
        <v>0.99537051211905536</v>
      </c>
      <c r="BM13" s="3">
        <f t="shared" si="10"/>
        <v>1</v>
      </c>
      <c r="BN13" s="3">
        <f t="shared" si="10"/>
        <v>1</v>
      </c>
      <c r="BO13" s="3">
        <f t="shared" si="10"/>
        <v>0.93840804598396033</v>
      </c>
      <c r="BP13" s="3">
        <f t="shared" ref="BP13:CU13" si="11">IF(BO30&gt;BP49*$B71*$B72,(BP49*$B71-BO30)/((1-$B72)*BP49*$B71),1)</f>
        <v>1</v>
      </c>
      <c r="BQ13" s="3">
        <f t="shared" si="11"/>
        <v>1</v>
      </c>
      <c r="BR13" s="3">
        <f t="shared" si="11"/>
        <v>1</v>
      </c>
      <c r="BS13" s="3">
        <f t="shared" si="11"/>
        <v>1</v>
      </c>
      <c r="BT13" s="3">
        <f t="shared" si="11"/>
        <v>1</v>
      </c>
      <c r="BU13" s="3">
        <f t="shared" si="11"/>
        <v>0.99806705962309705</v>
      </c>
      <c r="BV13" s="3">
        <f t="shared" si="11"/>
        <v>0.86402908786046972</v>
      </c>
      <c r="BW13" s="3">
        <f t="shared" si="11"/>
        <v>0.75664478054691742</v>
      </c>
      <c r="BX13" s="3">
        <f t="shared" si="11"/>
        <v>1</v>
      </c>
      <c r="BY13" s="3">
        <f t="shared" si="11"/>
        <v>1</v>
      </c>
      <c r="BZ13" s="3">
        <f t="shared" si="11"/>
        <v>1</v>
      </c>
      <c r="CA13" s="3">
        <f t="shared" si="11"/>
        <v>1</v>
      </c>
      <c r="CB13" s="3">
        <f t="shared" si="11"/>
        <v>0.97309079713114677</v>
      </c>
      <c r="CC13" s="3">
        <f t="shared" si="11"/>
        <v>1</v>
      </c>
      <c r="CD13" s="3">
        <f t="shared" si="11"/>
        <v>1</v>
      </c>
      <c r="CE13" s="3">
        <f t="shared" si="11"/>
        <v>1</v>
      </c>
      <c r="CF13" s="3">
        <f t="shared" si="11"/>
        <v>1</v>
      </c>
      <c r="CG13" s="3">
        <f t="shared" si="11"/>
        <v>1</v>
      </c>
      <c r="CH13" s="3">
        <f t="shared" si="11"/>
        <v>1</v>
      </c>
      <c r="CI13" s="3">
        <f t="shared" si="11"/>
        <v>1</v>
      </c>
      <c r="CJ13" s="3">
        <f t="shared" si="11"/>
        <v>1</v>
      </c>
      <c r="CK13" s="3">
        <f t="shared" si="11"/>
        <v>1</v>
      </c>
      <c r="CL13" s="3">
        <f t="shared" si="11"/>
        <v>1</v>
      </c>
      <c r="CM13" s="3">
        <f t="shared" si="11"/>
        <v>1</v>
      </c>
      <c r="CN13" s="3">
        <f t="shared" si="11"/>
        <v>1</v>
      </c>
      <c r="CO13" s="3">
        <f t="shared" si="11"/>
        <v>1</v>
      </c>
      <c r="CP13" s="3">
        <f t="shared" si="11"/>
        <v>1</v>
      </c>
      <c r="CQ13" s="3">
        <f t="shared" si="11"/>
        <v>1</v>
      </c>
      <c r="CR13" s="3">
        <f t="shared" si="11"/>
        <v>1</v>
      </c>
      <c r="CS13" s="3">
        <f t="shared" si="11"/>
        <v>1</v>
      </c>
      <c r="CT13" s="3">
        <f t="shared" si="11"/>
        <v>1</v>
      </c>
      <c r="CU13" s="3">
        <f t="shared" si="11"/>
        <v>1</v>
      </c>
      <c r="CV13" s="3">
        <f t="shared" ref="CV13:EA13" si="12">IF(CU30&gt;CV49*$B71*$B72,(CV49*$B71-CU30)/((1-$B72)*CV49*$B71),1)</f>
        <v>0.90427024211057605</v>
      </c>
      <c r="CW13" s="3">
        <f t="shared" si="12"/>
        <v>0.81584260012387566</v>
      </c>
      <c r="CX13" s="3">
        <f t="shared" si="12"/>
        <v>0.72124834852597786</v>
      </c>
      <c r="CY13" s="3">
        <f t="shared" si="12"/>
        <v>0.63913964863279527</v>
      </c>
      <c r="CZ13" s="3">
        <f t="shared" si="12"/>
        <v>0.82147070359226848</v>
      </c>
      <c r="DA13" s="3">
        <f t="shared" si="12"/>
        <v>0.87076840495864971</v>
      </c>
      <c r="DB13" s="3">
        <f t="shared" si="12"/>
        <v>0.78689635875083452</v>
      </c>
      <c r="DC13" s="3">
        <f t="shared" si="12"/>
        <v>0.71542545207948904</v>
      </c>
      <c r="DD13" s="3">
        <f t="shared" si="12"/>
        <v>0.64937295526549699</v>
      </c>
      <c r="DE13" s="3">
        <f t="shared" si="12"/>
        <v>0.76214301085699276</v>
      </c>
      <c r="DF13" s="3">
        <f t="shared" si="12"/>
        <v>0.68106919187019443</v>
      </c>
      <c r="DG13" s="3">
        <f t="shared" si="12"/>
        <v>0.62028712536903752</v>
      </c>
      <c r="DH13" s="3">
        <f t="shared" si="12"/>
        <v>0.54503692127958148</v>
      </c>
      <c r="DI13" s="3">
        <f t="shared" si="12"/>
        <v>0.49695117973433867</v>
      </c>
      <c r="DJ13" s="3">
        <f t="shared" si="12"/>
        <v>0.44892508162531802</v>
      </c>
      <c r="DK13" s="3">
        <f t="shared" si="12"/>
        <v>0.40986945470023223</v>
      </c>
      <c r="DL13" s="3">
        <f t="shared" si="12"/>
        <v>0.37391146588157775</v>
      </c>
      <c r="DM13" s="3">
        <f t="shared" si="12"/>
        <v>0.34521270394480996</v>
      </c>
      <c r="DN13" s="3">
        <f t="shared" si="12"/>
        <v>0.31816752016659239</v>
      </c>
      <c r="DO13" s="3">
        <f t="shared" si="12"/>
        <v>0.290186564820617</v>
      </c>
      <c r="DP13" s="3">
        <f t="shared" si="12"/>
        <v>0.26255388527643186</v>
      </c>
      <c r="DQ13" s="3">
        <f t="shared" si="12"/>
        <v>0.24323636006913316</v>
      </c>
      <c r="DR13" s="3">
        <f t="shared" si="12"/>
        <v>0.22324313507733376</v>
      </c>
      <c r="DS13" s="3">
        <f t="shared" si="12"/>
        <v>0.63252286088833487</v>
      </c>
      <c r="DT13" s="3">
        <f t="shared" si="12"/>
        <v>0.69240047130840721</v>
      </c>
      <c r="DU13" s="3">
        <f t="shared" si="12"/>
        <v>0.76000311299397205</v>
      </c>
      <c r="DV13" s="3">
        <f t="shared" si="12"/>
        <v>0.88174688661932121</v>
      </c>
      <c r="DW13" s="3">
        <f t="shared" si="12"/>
        <v>0.9398374192240142</v>
      </c>
      <c r="DX13" s="3">
        <f t="shared" si="12"/>
        <v>0.98355159559704119</v>
      </c>
      <c r="DY13" s="3">
        <f t="shared" si="12"/>
        <v>1</v>
      </c>
      <c r="DZ13" s="3">
        <f t="shared" si="12"/>
        <v>1</v>
      </c>
      <c r="EA13" s="3">
        <f t="shared" si="12"/>
        <v>1</v>
      </c>
      <c r="EB13" s="3">
        <f t="shared" ref="EB13:FG13" si="13">IF(EA30&gt;EB49*$B71*$B72,(EB49*$B71-EA30)/((1-$B72)*EB49*$B71),1)</f>
        <v>1</v>
      </c>
      <c r="EC13" s="3">
        <f t="shared" si="13"/>
        <v>1</v>
      </c>
      <c r="ED13" s="3">
        <f t="shared" si="13"/>
        <v>1</v>
      </c>
      <c r="EE13" s="3">
        <f t="shared" si="13"/>
        <v>0.99538692378983451</v>
      </c>
      <c r="EF13" s="3">
        <f t="shared" si="13"/>
        <v>1</v>
      </c>
      <c r="EG13" s="3">
        <f t="shared" si="13"/>
        <v>1</v>
      </c>
      <c r="EH13" s="3">
        <f t="shared" si="13"/>
        <v>1</v>
      </c>
      <c r="EI13" s="3">
        <f t="shared" si="13"/>
        <v>1</v>
      </c>
      <c r="EJ13" s="3">
        <f t="shared" si="13"/>
        <v>1</v>
      </c>
      <c r="EK13" s="3">
        <f t="shared" si="13"/>
        <v>1</v>
      </c>
      <c r="EL13" s="3">
        <f t="shared" si="13"/>
        <v>1</v>
      </c>
      <c r="EM13" s="3">
        <f t="shared" si="13"/>
        <v>1</v>
      </c>
      <c r="EN13" s="3">
        <f t="shared" si="13"/>
        <v>1</v>
      </c>
      <c r="EO13" s="3">
        <f t="shared" si="13"/>
        <v>1</v>
      </c>
      <c r="EP13" s="3">
        <f t="shared" si="13"/>
        <v>1</v>
      </c>
      <c r="EQ13" s="3">
        <f t="shared" si="13"/>
        <v>1</v>
      </c>
      <c r="ER13" s="3">
        <f t="shared" si="13"/>
        <v>1</v>
      </c>
      <c r="ES13" s="3">
        <f t="shared" si="13"/>
        <v>1</v>
      </c>
      <c r="ET13" s="3">
        <f t="shared" si="13"/>
        <v>1</v>
      </c>
      <c r="EU13" s="3">
        <f t="shared" si="13"/>
        <v>0.99946360411772883</v>
      </c>
      <c r="EV13" s="3">
        <f t="shared" si="13"/>
        <v>0.9871226285259318</v>
      </c>
      <c r="EW13" s="3">
        <f t="shared" si="13"/>
        <v>0.97657619444878607</v>
      </c>
      <c r="EX13" s="3">
        <f t="shared" si="13"/>
        <v>0.99032115262647424</v>
      </c>
      <c r="EY13" s="3">
        <f t="shared" si="13"/>
        <v>0.97863756857356565</v>
      </c>
      <c r="EZ13" s="3">
        <f t="shared" si="13"/>
        <v>0.97249755981412578</v>
      </c>
      <c r="FA13" s="3">
        <f t="shared" si="13"/>
        <v>0.96504600300785626</v>
      </c>
      <c r="FB13" s="3">
        <f t="shared" si="13"/>
        <v>0.96430270012052655</v>
      </c>
      <c r="FC13" s="3">
        <f t="shared" si="13"/>
        <v>0.95735538494070005</v>
      </c>
      <c r="FD13" s="3">
        <f t="shared" si="13"/>
        <v>0.9514808519878919</v>
      </c>
      <c r="FE13" s="3">
        <f t="shared" si="13"/>
        <v>0.94737099211231779</v>
      </c>
      <c r="FF13" s="3">
        <f t="shared" si="13"/>
        <v>0.96996275745154381</v>
      </c>
      <c r="FG13" s="3">
        <f t="shared" si="13"/>
        <v>0.96391231800843336</v>
      </c>
      <c r="FH13" s="3">
        <f t="shared" ref="FH13:FS13" si="14">IF(FG30&gt;FH49*$B71*$B72,(FH49*$B71-FG30)/((1-$B72)*FH49*$B71),1)</f>
        <v>0.97285588310264659</v>
      </c>
      <c r="FI13" s="3">
        <f t="shared" si="14"/>
        <v>0.96432623681692875</v>
      </c>
      <c r="FJ13" s="3">
        <f t="shared" si="14"/>
        <v>0.95639735696749462</v>
      </c>
      <c r="FK13" s="3">
        <f t="shared" si="14"/>
        <v>0.94946052175243734</v>
      </c>
      <c r="FL13" s="3">
        <f t="shared" si="14"/>
        <v>0.94548827173991223</v>
      </c>
      <c r="FM13" s="3">
        <f t="shared" si="14"/>
        <v>0.93948401227186662</v>
      </c>
      <c r="FN13" s="3">
        <f t="shared" si="14"/>
        <v>0.93305284464198257</v>
      </c>
      <c r="FO13" s="3">
        <f t="shared" si="14"/>
        <v>0.9260374310383217</v>
      </c>
      <c r="FP13" s="3">
        <f t="shared" si="14"/>
        <v>0.92546254680559836</v>
      </c>
      <c r="FQ13" s="3">
        <f t="shared" si="14"/>
        <v>0.92435809154947557</v>
      </c>
      <c r="FR13" s="3">
        <f t="shared" si="14"/>
        <v>0.92219718806801021</v>
      </c>
      <c r="FS13" s="3">
        <f t="shared" si="14"/>
        <v>0.91704184485191209</v>
      </c>
    </row>
    <row r="14" spans="1:175" x14ac:dyDescent="0.25">
      <c r="A14" t="s">
        <v>170</v>
      </c>
      <c r="B14" s="10"/>
      <c r="C14" s="3">
        <f t="shared" ref="C14:BN14" si="15">C12*C13</f>
        <v>0.15</v>
      </c>
      <c r="D14" s="3">
        <f t="shared" si="15"/>
        <v>0.15</v>
      </c>
      <c r="E14" s="3">
        <f t="shared" si="15"/>
        <v>0.12255550731312145</v>
      </c>
      <c r="F14" s="3">
        <f t="shared" si="15"/>
        <v>0.10062098870653161</v>
      </c>
      <c r="G14" s="3">
        <f t="shared" si="15"/>
        <v>8.1528507673428854E-2</v>
      </c>
      <c r="H14" s="3">
        <f t="shared" si="15"/>
        <v>6.414964852073593E-2</v>
      </c>
      <c r="I14" s="3">
        <f t="shared" si="15"/>
        <v>5.1268822467253963E-2</v>
      </c>
      <c r="J14" s="3">
        <f t="shared" si="15"/>
        <v>4.2710913040144023E-2</v>
      </c>
      <c r="K14" s="3">
        <f t="shared" si="15"/>
        <v>5.6396101027275214E-2</v>
      </c>
      <c r="L14" s="3">
        <f t="shared" si="15"/>
        <v>4.2796096095643429E-2</v>
      </c>
      <c r="M14" s="3">
        <f t="shared" si="15"/>
        <v>5.891642179138467E-2</v>
      </c>
      <c r="N14" s="3">
        <f t="shared" si="15"/>
        <v>7.7533420673753323E-2</v>
      </c>
      <c r="O14" s="3">
        <f t="shared" si="15"/>
        <v>8.3543377459040599E-2</v>
      </c>
      <c r="P14" s="3">
        <f t="shared" si="15"/>
        <v>8.8456833114287384E-2</v>
      </c>
      <c r="Q14" s="3">
        <f t="shared" si="15"/>
        <v>9.8713234724077586E-2</v>
      </c>
      <c r="R14" s="3">
        <f t="shared" si="15"/>
        <v>0.10242777818665039</v>
      </c>
      <c r="S14" s="3">
        <f t="shared" si="15"/>
        <v>0.11794866043442896</v>
      </c>
      <c r="T14" s="3">
        <f t="shared" si="15"/>
        <v>0.16041398912497182</v>
      </c>
      <c r="U14" s="3">
        <f t="shared" si="15"/>
        <v>0.15244540750641949</v>
      </c>
      <c r="V14" s="3">
        <f t="shared" si="15"/>
        <v>0.14159852299664605</v>
      </c>
      <c r="W14" s="3">
        <f t="shared" si="15"/>
        <v>0.13951418624762749</v>
      </c>
      <c r="X14" s="3">
        <f t="shared" si="15"/>
        <v>0.13871750236689021</v>
      </c>
      <c r="Y14" s="3">
        <f t="shared" si="15"/>
        <v>0.13399478237146234</v>
      </c>
      <c r="Z14" s="3">
        <f t="shared" si="15"/>
        <v>0.16326923047704756</v>
      </c>
      <c r="AA14" s="3">
        <f t="shared" si="15"/>
        <v>0.17179595429163166</v>
      </c>
      <c r="AB14" s="3">
        <f t="shared" si="15"/>
        <v>0.170116288898463</v>
      </c>
      <c r="AC14" s="3">
        <f t="shared" si="15"/>
        <v>0.26466562499999996</v>
      </c>
      <c r="AD14" s="3">
        <f t="shared" si="15"/>
        <v>0.27213281249999999</v>
      </c>
      <c r="AE14" s="3">
        <f t="shared" si="15"/>
        <v>0.27959999999999996</v>
      </c>
      <c r="AF14" s="3">
        <f t="shared" si="15"/>
        <v>0.28706718749999999</v>
      </c>
      <c r="AG14" s="3">
        <f t="shared" si="15"/>
        <v>0.29453437500000001</v>
      </c>
      <c r="AH14" s="3">
        <f t="shared" si="15"/>
        <v>0.30200156249999999</v>
      </c>
      <c r="AI14" s="3">
        <f t="shared" si="15"/>
        <v>0.30946874999999996</v>
      </c>
      <c r="AJ14" s="3">
        <f t="shared" si="15"/>
        <v>0.31693593749999999</v>
      </c>
      <c r="AK14" s="3">
        <f t="shared" si="15"/>
        <v>0.32440312500000001</v>
      </c>
      <c r="AL14" s="3">
        <f t="shared" si="15"/>
        <v>0.33187031249999999</v>
      </c>
      <c r="AM14" s="3">
        <f t="shared" si="15"/>
        <v>0.33933749999999996</v>
      </c>
      <c r="AN14" s="3">
        <f t="shared" si="15"/>
        <v>0.35900892857142852</v>
      </c>
      <c r="AO14" s="3">
        <f t="shared" si="15"/>
        <v>0.37868035714285714</v>
      </c>
      <c r="AP14" s="3">
        <f t="shared" si="15"/>
        <v>0.39835178571428564</v>
      </c>
      <c r="AQ14" s="3">
        <f t="shared" si="15"/>
        <v>0.41802321428571432</v>
      </c>
      <c r="AR14" s="3">
        <f t="shared" si="15"/>
        <v>0.43769464285714288</v>
      </c>
      <c r="AS14" s="3">
        <f t="shared" si="15"/>
        <v>0.45736607142857144</v>
      </c>
      <c r="AT14" s="3">
        <f t="shared" si="15"/>
        <v>0.4770375</v>
      </c>
      <c r="AU14" s="3">
        <f t="shared" si="15"/>
        <v>0.50133749999999999</v>
      </c>
      <c r="AV14" s="3">
        <f t="shared" si="15"/>
        <v>0.52563749999999998</v>
      </c>
      <c r="AW14" s="3">
        <f t="shared" si="15"/>
        <v>0.56067</v>
      </c>
      <c r="AX14" s="3">
        <f t="shared" si="15"/>
        <v>0.59570250000000002</v>
      </c>
      <c r="AY14" s="3">
        <f t="shared" si="15"/>
        <v>0.63073499999999993</v>
      </c>
      <c r="AZ14" s="3">
        <f t="shared" si="15"/>
        <v>0.65685929595745429</v>
      </c>
      <c r="BA14" s="3">
        <f t="shared" si="15"/>
        <v>0.70080000000000009</v>
      </c>
      <c r="BB14" s="3">
        <f t="shared" si="15"/>
        <v>0.72802500000000003</v>
      </c>
      <c r="BC14" s="3">
        <f t="shared" si="15"/>
        <v>0.75167166185304213</v>
      </c>
      <c r="BD14" s="3">
        <f t="shared" si="15"/>
        <v>0.66782779753110877</v>
      </c>
      <c r="BE14" s="3">
        <f t="shared" si="15"/>
        <v>0.80969999999999998</v>
      </c>
      <c r="BF14" s="3">
        <f t="shared" si="15"/>
        <v>0.83692500000000003</v>
      </c>
      <c r="BG14" s="3">
        <f t="shared" si="15"/>
        <v>0.86414999999999997</v>
      </c>
      <c r="BH14" s="3">
        <f t="shared" si="15"/>
        <v>0.82903888352065247</v>
      </c>
      <c r="BI14" s="3">
        <f t="shared" si="15"/>
        <v>0.72729383531874203</v>
      </c>
      <c r="BJ14" s="3">
        <f t="shared" si="15"/>
        <v>0.94582500000000003</v>
      </c>
      <c r="BK14" s="3">
        <f t="shared" si="15"/>
        <v>0.96</v>
      </c>
      <c r="BL14" s="3">
        <f t="shared" si="15"/>
        <v>0.9555556916342931</v>
      </c>
      <c r="BM14" s="3">
        <f t="shared" si="15"/>
        <v>0.96</v>
      </c>
      <c r="BN14" s="3">
        <f t="shared" si="15"/>
        <v>0.96</v>
      </c>
      <c r="BO14" s="3">
        <f t="shared" ref="BO14:DZ14" si="16">BO12*BO13</f>
        <v>0.90087172414460193</v>
      </c>
      <c r="BP14" s="3">
        <f t="shared" si="16"/>
        <v>0.96</v>
      </c>
      <c r="BQ14" s="3">
        <f t="shared" si="16"/>
        <v>0.96</v>
      </c>
      <c r="BR14" s="3">
        <f t="shared" si="16"/>
        <v>0.96</v>
      </c>
      <c r="BS14" s="3">
        <f t="shared" si="16"/>
        <v>0.96</v>
      </c>
      <c r="BT14" s="3">
        <f t="shared" si="16"/>
        <v>0.96</v>
      </c>
      <c r="BU14" s="3">
        <f t="shared" si="16"/>
        <v>0.95814437723817314</v>
      </c>
      <c r="BV14" s="3">
        <f t="shared" si="16"/>
        <v>0.82946792434605088</v>
      </c>
      <c r="BW14" s="3">
        <f t="shared" si="16"/>
        <v>0.72637898932504075</v>
      </c>
      <c r="BX14" s="3">
        <f t="shared" si="16"/>
        <v>0.96</v>
      </c>
      <c r="BY14" s="3">
        <f t="shared" si="16"/>
        <v>0.96</v>
      </c>
      <c r="BZ14" s="3">
        <f t="shared" si="16"/>
        <v>0.96</v>
      </c>
      <c r="CA14" s="3">
        <f t="shared" si="16"/>
        <v>0.96</v>
      </c>
      <c r="CB14" s="3">
        <f t="shared" si="16"/>
        <v>0.93416716524590082</v>
      </c>
      <c r="CC14" s="3">
        <f t="shared" si="16"/>
        <v>0.96</v>
      </c>
      <c r="CD14" s="3">
        <f t="shared" si="16"/>
        <v>0.96</v>
      </c>
      <c r="CE14" s="3">
        <f t="shared" si="16"/>
        <v>0.96</v>
      </c>
      <c r="CF14" s="3">
        <f t="shared" si="16"/>
        <v>0.96</v>
      </c>
      <c r="CG14" s="3">
        <f t="shared" si="16"/>
        <v>0.96</v>
      </c>
      <c r="CH14" s="3">
        <f t="shared" si="16"/>
        <v>0.96</v>
      </c>
      <c r="CI14" s="3">
        <f t="shared" si="16"/>
        <v>0.96</v>
      </c>
      <c r="CJ14" s="3">
        <f t="shared" si="16"/>
        <v>0.96</v>
      </c>
      <c r="CK14" s="3">
        <f t="shared" si="16"/>
        <v>0.96</v>
      </c>
      <c r="CL14" s="3">
        <f t="shared" si="16"/>
        <v>0.96</v>
      </c>
      <c r="CM14" s="3">
        <f t="shared" si="16"/>
        <v>0.96</v>
      </c>
      <c r="CN14" s="3">
        <f t="shared" si="16"/>
        <v>0.96</v>
      </c>
      <c r="CO14" s="3">
        <f t="shared" si="16"/>
        <v>0.96</v>
      </c>
      <c r="CP14" s="3">
        <f t="shared" si="16"/>
        <v>0.96</v>
      </c>
      <c r="CQ14" s="3">
        <f t="shared" si="16"/>
        <v>0.96</v>
      </c>
      <c r="CR14" s="3">
        <f t="shared" si="16"/>
        <v>0.96</v>
      </c>
      <c r="CS14" s="3">
        <f t="shared" si="16"/>
        <v>0.96</v>
      </c>
      <c r="CT14" s="3">
        <f t="shared" si="16"/>
        <v>0.96</v>
      </c>
      <c r="CU14" s="3">
        <f t="shared" si="16"/>
        <v>0.96</v>
      </c>
      <c r="CV14" s="3">
        <f t="shared" si="16"/>
        <v>0.86809943242615295</v>
      </c>
      <c r="CW14" s="3">
        <f t="shared" si="16"/>
        <v>0.78320889611892064</v>
      </c>
      <c r="CX14" s="3">
        <f t="shared" si="16"/>
        <v>0.69239841458493867</v>
      </c>
      <c r="CY14" s="3">
        <f t="shared" si="16"/>
        <v>0.61357406268748338</v>
      </c>
      <c r="CZ14" s="3">
        <f t="shared" si="16"/>
        <v>0.78861187544857769</v>
      </c>
      <c r="DA14" s="3">
        <f t="shared" si="16"/>
        <v>0.83593766876030373</v>
      </c>
      <c r="DB14" s="3">
        <f t="shared" si="16"/>
        <v>0.75542050440080111</v>
      </c>
      <c r="DC14" s="3">
        <f t="shared" si="16"/>
        <v>0.68680843399630942</v>
      </c>
      <c r="DD14" s="3">
        <f t="shared" si="16"/>
        <v>0.62339803705487706</v>
      </c>
      <c r="DE14" s="3">
        <f t="shared" si="16"/>
        <v>0.73165729042271299</v>
      </c>
      <c r="DF14" s="3">
        <f t="shared" si="16"/>
        <v>0.65382642419538661</v>
      </c>
      <c r="DG14" s="3">
        <f t="shared" si="16"/>
        <v>0.59547564035427603</v>
      </c>
      <c r="DH14" s="3">
        <f t="shared" si="16"/>
        <v>0.51799287054184018</v>
      </c>
      <c r="DI14" s="3">
        <f t="shared" si="16"/>
        <v>0.45946242511312946</v>
      </c>
      <c r="DJ14" s="3">
        <f t="shared" si="16"/>
        <v>0.40346861132899442</v>
      </c>
      <c r="DK14" s="3">
        <f t="shared" si="16"/>
        <v>0.35778529374420021</v>
      </c>
      <c r="DL14" s="3">
        <f t="shared" si="16"/>
        <v>0.31674273969494626</v>
      </c>
      <c r="DM14" s="3">
        <f t="shared" si="16"/>
        <v>0.28351887859107311</v>
      </c>
      <c r="DN14" s="3">
        <f t="shared" si="16"/>
        <v>0.25113644154292353</v>
      </c>
      <c r="DO14" s="3">
        <f t="shared" si="16"/>
        <v>0.21977434943777727</v>
      </c>
      <c r="DP14" s="3">
        <f t="shared" si="16"/>
        <v>0.19045377530218144</v>
      </c>
      <c r="DQ14" s="3">
        <f t="shared" si="16"/>
        <v>0.16866573863029569</v>
      </c>
      <c r="DR14" s="3">
        <f t="shared" si="16"/>
        <v>0.14766576629072439</v>
      </c>
      <c r="DS14" s="3">
        <f t="shared" si="16"/>
        <v>0.39816749340366314</v>
      </c>
      <c r="DT14" s="3">
        <f t="shared" si="16"/>
        <v>0.41372659161855607</v>
      </c>
      <c r="DU14" s="3">
        <f t="shared" si="16"/>
        <v>0.42982654629582123</v>
      </c>
      <c r="DV14" s="3">
        <f t="shared" si="16"/>
        <v>0.47049384050802256</v>
      </c>
      <c r="DW14" s="3">
        <f t="shared" si="16"/>
        <v>0.47144762369935195</v>
      </c>
      <c r="DX14" s="3">
        <f t="shared" si="16"/>
        <v>0.46193554492496042</v>
      </c>
      <c r="DY14" s="3">
        <f t="shared" si="16"/>
        <v>0.43769464285714288</v>
      </c>
      <c r="DZ14" s="3">
        <f t="shared" si="16"/>
        <v>0.40572857142857144</v>
      </c>
      <c r="EA14" s="3">
        <f t="shared" ref="EA14:FS14" si="17">EA12*EA13</f>
        <v>0.3737625</v>
      </c>
      <c r="EB14" s="3">
        <f t="shared" si="17"/>
        <v>0.34179642857142856</v>
      </c>
      <c r="EC14" s="3">
        <f t="shared" si="17"/>
        <v>0.30983035714285723</v>
      </c>
      <c r="ED14" s="3">
        <f t="shared" si="17"/>
        <v>0.27786428571428579</v>
      </c>
      <c r="EE14" s="3">
        <f t="shared" si="17"/>
        <v>0.24476386708327072</v>
      </c>
      <c r="EF14" s="3">
        <f t="shared" si="17"/>
        <v>0.21393214285714288</v>
      </c>
      <c r="EG14" s="3">
        <f t="shared" si="17"/>
        <v>0.18196607142857144</v>
      </c>
      <c r="EH14" s="3">
        <f t="shared" si="17"/>
        <v>0.15</v>
      </c>
      <c r="EI14" s="3">
        <f t="shared" si="17"/>
        <v>0.15</v>
      </c>
      <c r="EJ14" s="3">
        <f t="shared" si="17"/>
        <v>0.15</v>
      </c>
      <c r="EK14" s="3">
        <f t="shared" si="17"/>
        <v>0.15</v>
      </c>
      <c r="EL14" s="3">
        <f t="shared" si="17"/>
        <v>0.15</v>
      </c>
      <c r="EM14" s="3">
        <f t="shared" si="17"/>
        <v>0.15</v>
      </c>
      <c r="EN14" s="3">
        <f t="shared" si="17"/>
        <v>0.15</v>
      </c>
      <c r="EO14" s="3">
        <f t="shared" si="17"/>
        <v>0.15</v>
      </c>
      <c r="EP14" s="3">
        <f t="shared" si="17"/>
        <v>0.15</v>
      </c>
      <c r="EQ14" s="3">
        <f t="shared" si="17"/>
        <v>0.15</v>
      </c>
      <c r="ER14" s="3">
        <f t="shared" si="17"/>
        <v>0.15</v>
      </c>
      <c r="ES14" s="3">
        <f t="shared" si="17"/>
        <v>0.15</v>
      </c>
      <c r="ET14" s="3">
        <f t="shared" si="17"/>
        <v>0.15</v>
      </c>
      <c r="EU14" s="3">
        <f t="shared" si="17"/>
        <v>0.14991954061765933</v>
      </c>
      <c r="EV14" s="3">
        <f t="shared" si="17"/>
        <v>0.14806839427888976</v>
      </c>
      <c r="EW14" s="3">
        <f t="shared" si="17"/>
        <v>0.14648642916731791</v>
      </c>
      <c r="EX14" s="3">
        <f t="shared" si="17"/>
        <v>0.14854817289397113</v>
      </c>
      <c r="EY14" s="3">
        <f t="shared" si="17"/>
        <v>0.14679563528603484</v>
      </c>
      <c r="EZ14" s="3">
        <f t="shared" si="17"/>
        <v>0.14587463397211886</v>
      </c>
      <c r="FA14" s="3">
        <f t="shared" si="17"/>
        <v>0.14475690045117842</v>
      </c>
      <c r="FB14" s="3">
        <f t="shared" si="17"/>
        <v>0.14464540501807899</v>
      </c>
      <c r="FC14" s="3">
        <f t="shared" si="17"/>
        <v>0.143603307741105</v>
      </c>
      <c r="FD14" s="3">
        <f t="shared" si="17"/>
        <v>0.14272212779818377</v>
      </c>
      <c r="FE14" s="3">
        <f t="shared" si="17"/>
        <v>0.14210564881684767</v>
      </c>
      <c r="FF14" s="3">
        <f t="shared" si="17"/>
        <v>0.14549441361773158</v>
      </c>
      <c r="FG14" s="3">
        <f t="shared" si="17"/>
        <v>0.14458684770126501</v>
      </c>
      <c r="FH14" s="3">
        <f t="shared" si="17"/>
        <v>0.14592838246539699</v>
      </c>
      <c r="FI14" s="3">
        <f t="shared" si="17"/>
        <v>0.1446489355225393</v>
      </c>
      <c r="FJ14" s="3">
        <f t="shared" si="17"/>
        <v>0.14345960354512419</v>
      </c>
      <c r="FK14" s="3">
        <f t="shared" si="17"/>
        <v>0.14241907826286559</v>
      </c>
      <c r="FL14" s="3">
        <f t="shared" si="17"/>
        <v>0.14182324076098682</v>
      </c>
      <c r="FM14" s="3">
        <f t="shared" si="17"/>
        <v>0.14092260184077998</v>
      </c>
      <c r="FN14" s="3">
        <f t="shared" si="17"/>
        <v>0.13995792669629739</v>
      </c>
      <c r="FO14" s="3">
        <f t="shared" si="17"/>
        <v>0.13890561465574824</v>
      </c>
      <c r="FP14" s="3">
        <f t="shared" si="17"/>
        <v>0.13881938202083974</v>
      </c>
      <c r="FQ14" s="3">
        <f t="shared" si="17"/>
        <v>0.13865371373242133</v>
      </c>
      <c r="FR14" s="3">
        <f t="shared" si="17"/>
        <v>0.13832957821020153</v>
      </c>
      <c r="FS14" s="3">
        <f t="shared" si="17"/>
        <v>0.13755627672778681</v>
      </c>
    </row>
    <row r="15" spans="1:175" s="14" customFormat="1" ht="5.25" customHeight="1" x14ac:dyDescent="0.25">
      <c r="B15" s="15"/>
    </row>
    <row r="16" spans="1:175" s="3" customFormat="1" x14ac:dyDescent="0.25">
      <c r="A16" s="20" t="s">
        <v>38</v>
      </c>
      <c r="B16" s="21" t="s">
        <v>10</v>
      </c>
      <c r="C16" s="20">
        <f>'Raw Data'!B34</f>
        <v>7.3435683250427246</v>
      </c>
      <c r="D16" s="20">
        <f>'Raw Data'!C34</f>
        <v>7.7128524780273438</v>
      </c>
      <c r="E16" s="20">
        <f>'Raw Data'!D34</f>
        <v>7.2187066078186035</v>
      </c>
      <c r="F16" s="20">
        <f>'Raw Data'!E34</f>
        <v>7.653109073638916</v>
      </c>
      <c r="G16" s="20">
        <f>'Raw Data'!F34</f>
        <v>8.5975732803344727</v>
      </c>
      <c r="H16" s="20">
        <f>'Raw Data'!G34</f>
        <v>8.0986671447753906</v>
      </c>
      <c r="I16" s="20">
        <f>'Raw Data'!H34</f>
        <v>6.7325325012207031</v>
      </c>
      <c r="J16" s="20">
        <f>'Raw Data'!I34</f>
        <v>5.8071985244750977</v>
      </c>
      <c r="K16" s="20">
        <f>'Raw Data'!J34</f>
        <v>9.7264442443847656</v>
      </c>
      <c r="L16" s="20">
        <f>'Raw Data'!K34</f>
        <v>7.927375316619873</v>
      </c>
      <c r="M16" s="20">
        <f>'Raw Data'!L34</f>
        <v>5.4946737289428711</v>
      </c>
      <c r="N16" s="20">
        <f>'Raw Data'!M34</f>
        <v>8.2128229141235352</v>
      </c>
      <c r="O16" s="20">
        <f>'Raw Data'!N34</f>
        <v>7.7665953636169434</v>
      </c>
      <c r="P16" s="20">
        <f>'Raw Data'!O34</f>
        <v>8.8919038772583008</v>
      </c>
      <c r="Q16" s="20">
        <f>'Raw Data'!P34</f>
        <v>9.2246103286743164</v>
      </c>
      <c r="R16" s="20">
        <f>'Raw Data'!Q34</f>
        <v>7.0233473777770996</v>
      </c>
      <c r="S16" s="20">
        <f>'Raw Data'!R34</f>
        <v>3.1172170639038086</v>
      </c>
      <c r="T16" s="20">
        <f>'Raw Data'!S34</f>
        <v>9.5061988830566406</v>
      </c>
      <c r="U16" s="20">
        <f>'Raw Data'!T34</f>
        <v>11.255740165710449</v>
      </c>
      <c r="V16" s="20">
        <f>'Raw Data'!U34</f>
        <v>8.7055883407592773</v>
      </c>
      <c r="W16" s="20">
        <f>'Raw Data'!V34</f>
        <v>8.3703241348266602</v>
      </c>
      <c r="X16" s="20">
        <f>'Raw Data'!W34</f>
        <v>10.171578407287598</v>
      </c>
      <c r="Y16" s="20">
        <f>'Raw Data'!X34</f>
        <v>7.2198176383972168</v>
      </c>
      <c r="Z16" s="20">
        <f>'Raw Data'!Y34</f>
        <v>3.6901946067810059</v>
      </c>
      <c r="AA16" s="20">
        <f>'Raw Data'!Z34</f>
        <v>7.1546745300292969</v>
      </c>
      <c r="AB16" s="20">
        <f>'Raw Data'!AA34</f>
        <v>7.3899869918823242</v>
      </c>
      <c r="AC16" s="20">
        <f>'Raw Data'!AB34</f>
        <v>8.7423830032348633</v>
      </c>
      <c r="AD16" s="20">
        <f>'Raw Data'!AC34</f>
        <v>8.1982793807983398</v>
      </c>
      <c r="AE16" s="20">
        <f>'Raw Data'!AD34</f>
        <v>8.1286001205444336</v>
      </c>
      <c r="AF16" s="20">
        <f>'Raw Data'!AE34</f>
        <v>11.489725112915039</v>
      </c>
      <c r="AG16" s="20">
        <f>'Raw Data'!AF34</f>
        <v>11.205964088439941</v>
      </c>
      <c r="AH16" s="20">
        <f>'Raw Data'!AG34</f>
        <v>8.7938461303710938</v>
      </c>
      <c r="AI16" s="20">
        <f>'Raw Data'!AH34</f>
        <v>10.849798202514648</v>
      </c>
      <c r="AJ16" s="20">
        <f>'Raw Data'!AI34</f>
        <v>8.4363594055175781</v>
      </c>
      <c r="AK16" s="20">
        <f>'Raw Data'!AJ34</f>
        <v>7.3721957206726074</v>
      </c>
      <c r="AL16" s="20">
        <f>'Raw Data'!AK34</f>
        <v>7.2857136726379395</v>
      </c>
      <c r="AM16" s="20">
        <f>'Raw Data'!AL34</f>
        <v>8.3795795440673828</v>
      </c>
      <c r="AN16" s="20">
        <f>'Raw Data'!AM34</f>
        <v>11.259197235107422</v>
      </c>
      <c r="AO16" s="20">
        <f>'Raw Data'!AN34</f>
        <v>10.380794525146484</v>
      </c>
      <c r="AP16" s="20">
        <f>'Raw Data'!AO34</f>
        <v>7.9948887825012207</v>
      </c>
      <c r="AQ16" s="20">
        <f>'Raw Data'!AP34</f>
        <v>7.4938430786132813</v>
      </c>
      <c r="AR16" s="20">
        <f>'Raw Data'!AQ34</f>
        <v>8.0784816741943359</v>
      </c>
      <c r="AS16" s="20">
        <f>'Raw Data'!AR34</f>
        <v>8.5965614318847656</v>
      </c>
      <c r="AT16" s="20">
        <f>'Raw Data'!AS34</f>
        <v>8.1702537536621094</v>
      </c>
      <c r="AU16" s="20">
        <f>'Raw Data'!AT34</f>
        <v>8.692988395690918</v>
      </c>
      <c r="AV16" s="20">
        <f>'Raw Data'!AU34</f>
        <v>11.326362609863281</v>
      </c>
      <c r="AW16" s="20">
        <f>'Raw Data'!AV34</f>
        <v>10.337225914001465</v>
      </c>
      <c r="AX16" s="20">
        <f>'Raw Data'!AW34</f>
        <v>7.7558908462524414</v>
      </c>
      <c r="AY16" s="20">
        <f>'Raw Data'!AX34</f>
        <v>7.7265114784240723</v>
      </c>
      <c r="AZ16" s="20">
        <f>'Raw Data'!AY34</f>
        <v>8.07</v>
      </c>
      <c r="BA16" s="20">
        <f>'Raw Data'!AZ34</f>
        <v>8.06</v>
      </c>
      <c r="BB16" s="20">
        <f>'Raw Data'!BA34</f>
        <v>8.0408697128295898</v>
      </c>
      <c r="BC16" s="20">
        <f>'Raw Data'!BB34</f>
        <v>8.7513589859008789</v>
      </c>
      <c r="BD16" s="20">
        <f>'Raw Data'!BC34</f>
        <v>6.000185489654541</v>
      </c>
      <c r="BE16" s="20">
        <f>'Raw Data'!BD34</f>
        <v>7.4565386772155762</v>
      </c>
      <c r="BF16" s="20">
        <f>'Raw Data'!BE34</f>
        <v>7.006680965423584</v>
      </c>
      <c r="BG16" s="20">
        <f>'Raw Data'!BF34</f>
        <v>7.397883415222168</v>
      </c>
      <c r="BH16" s="20">
        <f>'Raw Data'!BG34</f>
        <v>7.8118276596069336</v>
      </c>
      <c r="BI16" s="20">
        <f>'Raw Data'!BH34</f>
        <v>8.7962779998779297</v>
      </c>
      <c r="BJ16" s="20">
        <f>'Raw Data'!BI34</f>
        <v>11.246041297912598</v>
      </c>
      <c r="BK16" s="20">
        <f>'Raw Data'!BJ34</f>
        <v>6.7958898544311523</v>
      </c>
      <c r="BL16" s="20">
        <f>'Raw Data'!BK34</f>
        <v>6.1367735862731934</v>
      </c>
      <c r="BM16" s="20">
        <f>'Raw Data'!BL34</f>
        <v>5.6376471519470215</v>
      </c>
      <c r="BN16" s="20">
        <f>'Raw Data'!BM34</f>
        <v>5.65</v>
      </c>
      <c r="BO16" s="20">
        <f>'Raw Data'!BN34</f>
        <v>9.81</v>
      </c>
      <c r="BP16" s="20">
        <f>'Raw Data'!BO34</f>
        <v>9.75</v>
      </c>
      <c r="BQ16" s="20">
        <f>'Raw Data'!BP34</f>
        <v>7.2645964622497559</v>
      </c>
      <c r="BR16" s="20">
        <f>'Raw Data'!BQ34</f>
        <v>4.7841014862060547</v>
      </c>
      <c r="BS16" s="20">
        <f>'Raw Data'!BR34</f>
        <v>6.5133481025695801</v>
      </c>
      <c r="BT16" s="20">
        <f>'Raw Data'!BS34</f>
        <v>5.5779705047607422</v>
      </c>
      <c r="BU16" s="20">
        <f>'Raw Data'!BT34</f>
        <v>7.2908215522766113</v>
      </c>
      <c r="BV16" s="20">
        <f>'Raw Data'!BU34</f>
        <v>6.8125338554382324</v>
      </c>
      <c r="BW16" s="20">
        <f>'Raw Data'!BV34</f>
        <v>6.0862069129943848</v>
      </c>
      <c r="BX16" s="20">
        <f>'Raw Data'!BW34</f>
        <v>3.5619463920593262</v>
      </c>
      <c r="BY16" s="20">
        <f>'Raw Data'!BX34</f>
        <v>6.8672709465026855</v>
      </c>
      <c r="BZ16" s="20">
        <f>'Raw Data'!BY34</f>
        <v>4.4805307388305664</v>
      </c>
      <c r="CA16" s="20">
        <f>'Raw Data'!BZ34</f>
        <v>2.6660375595092773</v>
      </c>
      <c r="CB16" s="20">
        <f>'Raw Data'!CA34</f>
        <v>2.39</v>
      </c>
      <c r="CC16" s="20">
        <f>'Raw Data'!CB34</f>
        <v>6.17</v>
      </c>
      <c r="CD16" s="20">
        <f>'Raw Data'!CC34</f>
        <v>6.8746871948242188</v>
      </c>
      <c r="CE16" s="20">
        <f>'Raw Data'!CD34</f>
        <v>5.5192975997924805</v>
      </c>
      <c r="CF16" s="20">
        <f>'Raw Data'!CE34</f>
        <v>6.7468090057373047</v>
      </c>
      <c r="CG16" s="20">
        <f>'Raw Data'!CF34</f>
        <v>5.9656367301940918</v>
      </c>
      <c r="CH16" s="20">
        <f>'Raw Data'!CG34</f>
        <v>5.4110383987426758</v>
      </c>
      <c r="CI16" s="20">
        <f>'Raw Data'!CH34</f>
        <v>6.20196533203125</v>
      </c>
      <c r="CJ16" s="20">
        <f>'Raw Data'!CI34</f>
        <v>6.2041206359863281</v>
      </c>
      <c r="CK16" s="20">
        <f>'Raw Data'!CJ34</f>
        <v>4.2199530601501465</v>
      </c>
      <c r="CL16" s="20">
        <f>'Raw Data'!CK34</f>
        <v>3.2067630290985107</v>
      </c>
      <c r="CM16" s="20">
        <f>'Raw Data'!CL34</f>
        <v>5.8859653472900391</v>
      </c>
      <c r="CN16" s="20">
        <f>'Raw Data'!CM34</f>
        <v>5.9123225212097168</v>
      </c>
      <c r="CO16" s="20">
        <f>'Raw Data'!CN34</f>
        <v>4.5599999999999996</v>
      </c>
      <c r="CP16" s="20">
        <f>'Raw Data'!CO34</f>
        <v>4.8899999999999997</v>
      </c>
      <c r="CQ16" s="20">
        <f>'Raw Data'!CP34</f>
        <v>4.8600000000000003</v>
      </c>
      <c r="CR16" s="20">
        <f>'Raw Data'!CQ34</f>
        <v>5.13</v>
      </c>
      <c r="CS16" s="20">
        <f>'Raw Data'!CR34</f>
        <v>5.43</v>
      </c>
      <c r="CT16" s="20">
        <f>'Raw Data'!CS34</f>
        <v>5.94</v>
      </c>
      <c r="CU16" s="20">
        <f>'Raw Data'!CT34</f>
        <v>5.91</v>
      </c>
      <c r="CV16" s="20">
        <f>'Raw Data'!CU34</f>
        <v>5.62</v>
      </c>
      <c r="CW16" s="20">
        <f>'Raw Data'!CV34</f>
        <v>6.6635379791259766</v>
      </c>
      <c r="CX16" s="20">
        <f>'Raw Data'!CW34</f>
        <v>6.542607307434082</v>
      </c>
      <c r="CY16" s="20">
        <f>'Raw Data'!CX34</f>
        <v>6.6505112648010254</v>
      </c>
      <c r="CZ16" s="20">
        <f>'Raw Data'!CY34</f>
        <v>4.575322151184082</v>
      </c>
      <c r="DA16" s="20">
        <f>'Raw Data'!CZ34</f>
        <v>5.5355539321899414</v>
      </c>
      <c r="DB16" s="20">
        <f>'Raw Data'!DA34</f>
        <v>5.2198529243469238</v>
      </c>
      <c r="DC16" s="20">
        <f>'Raw Data'!DB34</f>
        <v>5.3060503005981445</v>
      </c>
      <c r="DD16" s="20">
        <f>'Raw Data'!DC34</f>
        <v>6.2651033401489258</v>
      </c>
      <c r="DE16" s="20">
        <f>'Raw Data'!DD34</f>
        <v>6.1135106086730957</v>
      </c>
      <c r="DF16" s="20">
        <f>'Raw Data'!DE34</f>
        <v>5.1289768218994141</v>
      </c>
      <c r="DG16" s="20">
        <f>'Raw Data'!DF34</f>
        <v>6.9720649719238281</v>
      </c>
      <c r="DH16" s="20">
        <f>'Raw Data'!DG34</f>
        <v>5.1216545104980469</v>
      </c>
      <c r="DI16" s="20">
        <f>'Raw Data'!DH34</f>
        <v>5.766934871673584</v>
      </c>
      <c r="DJ16" s="20">
        <f>'Raw Data'!DI34</f>
        <v>5.3406190872192383</v>
      </c>
      <c r="DK16" s="20">
        <f>'Raw Data'!DJ34</f>
        <v>5.54486083984375</v>
      </c>
      <c r="DL16" s="20">
        <f>'Raw Data'!DK34</f>
        <v>4.9988975524902344</v>
      </c>
      <c r="DM16" s="20">
        <f>'Raw Data'!DL34</f>
        <v>5.2629070281982422</v>
      </c>
      <c r="DN16" s="20">
        <f>'Raw Data'!DM34</f>
        <v>6.1471037864685059</v>
      </c>
      <c r="DO16" s="20">
        <f>'Raw Data'!DN34</f>
        <v>6.9368729591369629</v>
      </c>
      <c r="DP16" s="20">
        <f>'Raw Data'!DO34</f>
        <v>5.5960249900817871</v>
      </c>
      <c r="DQ16" s="20">
        <f>'Raw Data'!DP34</f>
        <v>6.5399394035339355</v>
      </c>
      <c r="DR16" s="20">
        <f>'Raw Data'!DQ34</f>
        <v>4.5280742645263672</v>
      </c>
      <c r="DS16" s="20">
        <f>'Raw Data'!DR34</f>
        <v>2.6047828197479248</v>
      </c>
      <c r="DT16" s="20">
        <f>'Raw Data'!DS34</f>
        <v>1.6896073818206787</v>
      </c>
      <c r="DU16" s="20">
        <f>'Raw Data'!DT34</f>
        <v>1.0811105966567993</v>
      </c>
      <c r="DV16" s="20">
        <f>'Raw Data'!DU34</f>
        <v>2.811530590057373</v>
      </c>
      <c r="DW16" s="20">
        <f>'Raw Data'!DV34</f>
        <v>3.9717497825622559</v>
      </c>
      <c r="DX16" s="20">
        <f>'Raw Data'!DW34</f>
        <v>0.69694787263870239</v>
      </c>
      <c r="DY16" s="20">
        <f>'Raw Data'!DX34</f>
        <v>2.5316863059997559</v>
      </c>
      <c r="DZ16" s="20">
        <f>'Raw Data'!DY34</f>
        <v>4.4413895606994629</v>
      </c>
      <c r="EA16" s="20">
        <f>'Raw Data'!DZ34</f>
        <v>4.7608060836791992</v>
      </c>
      <c r="EB16" s="20">
        <f>'Raw Data'!EA34</f>
        <v>3.9206466674804688</v>
      </c>
      <c r="EC16" s="20">
        <f>'Raw Data'!EB34</f>
        <v>3.5822348594665527</v>
      </c>
      <c r="ED16" s="20">
        <f>'Raw Data'!EC34</f>
        <v>4.7378230094909668</v>
      </c>
      <c r="EE16" s="20">
        <f>'Raw Data'!ED34</f>
        <v>3.8489279747009277</v>
      </c>
      <c r="EF16" s="20">
        <f>'Raw Data'!EE34</f>
        <v>5.6673974990844727</v>
      </c>
      <c r="EG16" s="20">
        <f>'Raw Data'!EF34</f>
        <v>5.1516265869140625</v>
      </c>
      <c r="EH16" s="20">
        <f>'Raw Data'!EG34</f>
        <v>4.8054466247558594</v>
      </c>
      <c r="EI16" s="20">
        <f>'Raw Data'!EH34</f>
        <v>4.0017728805541992</v>
      </c>
      <c r="EJ16" s="20">
        <f>'Raw Data'!EI34</f>
        <v>0.4780920147895813</v>
      </c>
      <c r="EK16" s="20">
        <f>'Raw Data'!EJ34</f>
        <v>3.5340025424957275</v>
      </c>
      <c r="EL16" s="20">
        <f>'Raw Data'!EK34</f>
        <v>3.8295600414276123</v>
      </c>
      <c r="EM16" s="20">
        <f>'Raw Data'!EL34</f>
        <v>3.5974767208099365</v>
      </c>
      <c r="EN16" s="20">
        <f>'Raw Data'!EM34</f>
        <v>4.3164234161376953</v>
      </c>
      <c r="EO16" s="20">
        <f>'Raw Data'!EN34</f>
        <v>4.6633591651916504</v>
      </c>
      <c r="EP16" s="20">
        <f>'Raw Data'!EO34</f>
        <v>3.2219142913818359</v>
      </c>
      <c r="EQ16" s="20">
        <f>'Raw Data'!EP34</f>
        <v>2.3433582782745361</v>
      </c>
      <c r="ER16" s="20">
        <f>'Raw Data'!EQ34</f>
        <v>5.6831393241882324</v>
      </c>
      <c r="ES16" s="20">
        <f>'Raw Data'!ER34</f>
        <v>3.4033195972442627</v>
      </c>
      <c r="ET16" s="20">
        <f>'Raw Data'!ES34</f>
        <v>3.7484261989593506</v>
      </c>
      <c r="EU16" s="20">
        <f>'Raw Data'!ET34</f>
        <v>4.5416011810302734</v>
      </c>
      <c r="EV16" s="20">
        <f>'Raw Data'!EU34</f>
        <v>3.9297146797180176</v>
      </c>
      <c r="EW16" s="20">
        <f>'Raw Data'!EV34</f>
        <v>1.6497424840927124</v>
      </c>
      <c r="EX16" s="20">
        <f>'Raw Data'!EW34</f>
        <v>4.3393683433532715</v>
      </c>
      <c r="EY16" s="20">
        <f>'Raw Data'!EX34</f>
        <v>2.3076694011688232</v>
      </c>
      <c r="EZ16" s="20">
        <f>'Raw Data'!EY34</f>
        <v>2.8182854652404785</v>
      </c>
      <c r="FA16" s="20">
        <f>'Raw Data'!EZ34</f>
        <v>1.664925217628479</v>
      </c>
      <c r="FB16" s="20">
        <f>'Raw Data'!FA34</f>
        <v>2.6499037742614746</v>
      </c>
      <c r="FC16" s="20">
        <f>'Raw Data'!FB34</f>
        <v>2.256974458694458</v>
      </c>
      <c r="FD16" s="20">
        <f>'Raw Data'!FC34</f>
        <v>1.5887422561645508</v>
      </c>
      <c r="FE16" s="20">
        <f>'Raw Data'!FD34</f>
        <v>1.7843762636184692</v>
      </c>
      <c r="FF16" s="20">
        <f>'Raw Data'!FE34</f>
        <v>2.2943429946899414</v>
      </c>
      <c r="FG16" s="20">
        <f>'Raw Data'!FF34</f>
        <v>0.73704314231872559</v>
      </c>
      <c r="FH16" s="20">
        <f>'Raw Data'!FG34</f>
        <v>3.2248461246490479</v>
      </c>
      <c r="FI16" s="20">
        <f>'Raw Data'!FH34</f>
        <v>3.0242266654968262</v>
      </c>
      <c r="FJ16" s="20">
        <f>'Raw Data'!FI34</f>
        <v>2.6677768230438232</v>
      </c>
      <c r="FK16" s="20">
        <f>'Raw Data'!FJ34</f>
        <v>1.5388140678405762</v>
      </c>
      <c r="FL16" s="20">
        <f>'Raw Data'!FK34</f>
        <v>2.335768461227417</v>
      </c>
      <c r="FM16" s="20">
        <f>'Raw Data'!FL34</f>
        <v>2.5178329944610596</v>
      </c>
      <c r="FN16" s="20">
        <f>'Raw Data'!FM34</f>
        <v>2.7654991149902344</v>
      </c>
      <c r="FO16" s="20">
        <f>'Raw Data'!FN34</f>
        <v>0.22833807766437531</v>
      </c>
      <c r="FP16" s="20">
        <f>'Raw Data'!FO34</f>
        <v>0.43895071744918823</v>
      </c>
      <c r="FQ16" s="20">
        <f>'Raw Data'!FP34</f>
        <v>0.85984784364700317</v>
      </c>
      <c r="FR16" s="20">
        <f>'Raw Data'!FQ34</f>
        <v>2.0561759471893311</v>
      </c>
      <c r="FS16" s="20">
        <f>'Raw Data'!FR34</f>
        <v>3.3683657646179199</v>
      </c>
    </row>
    <row r="17" spans="1:256" s="18" customFormat="1" x14ac:dyDescent="0.25">
      <c r="A17" s="16" t="s">
        <v>172</v>
      </c>
      <c r="B17" s="12" t="s">
        <v>10</v>
      </c>
      <c r="C17" s="4">
        <f t="shared" ref="C17:BN17" si="18">C16*C14</f>
        <v>1.1015352487564087</v>
      </c>
      <c r="D17" s="4">
        <f t="shared" si="18"/>
        <v>1.1569278717041016</v>
      </c>
      <c r="E17" s="4">
        <f t="shared" si="18"/>
        <v>0.88469225046579103</v>
      </c>
      <c r="F17" s="4">
        <f t="shared" si="18"/>
        <v>0.77006340166847598</v>
      </c>
      <c r="G17" s="4">
        <f t="shared" si="18"/>
        <v>0.70094731915861597</v>
      </c>
      <c r="H17" s="4">
        <f t="shared" si="18"/>
        <v>0.51952665082377336</v>
      </c>
      <c r="I17" s="4">
        <f t="shared" si="18"/>
        <v>0.34516901356010149</v>
      </c>
      <c r="J17" s="4">
        <f t="shared" si="18"/>
        <v>0.24803075118570858</v>
      </c>
      <c r="K17" s="4">
        <f t="shared" si="18"/>
        <v>0.5485335322424828</v>
      </c>
      <c r="L17" s="4">
        <f t="shared" si="18"/>
        <v>0.33926071583629586</v>
      </c>
      <c r="M17" s="4">
        <f t="shared" si="18"/>
        <v>0.32372651502043864</v>
      </c>
      <c r="N17" s="4">
        <f t="shared" si="18"/>
        <v>0.63676825391978076</v>
      </c>
      <c r="O17" s="4">
        <f t="shared" si="18"/>
        <v>0.64884760803428498</v>
      </c>
      <c r="P17" s="4">
        <f t="shared" si="18"/>
        <v>0.78654965733892246</v>
      </c>
      <c r="Q17" s="4">
        <f t="shared" si="18"/>
        <v>0.9105911246125783</v>
      </c>
      <c r="R17" s="4">
        <f t="shared" si="18"/>
        <v>0.71938586733874543</v>
      </c>
      <c r="S17" s="4">
        <f t="shared" si="18"/>
        <v>0.36767157697079794</v>
      </c>
      <c r="T17" s="4">
        <f t="shared" si="18"/>
        <v>1.5249272842464672</v>
      </c>
      <c r="U17" s="4">
        <f t="shared" si="18"/>
        <v>1.7158858963481032</v>
      </c>
      <c r="V17" s="4">
        <f t="shared" si="18"/>
        <v>1.2326984508683363</v>
      </c>
      <c r="W17" s="4">
        <f t="shared" si="18"/>
        <v>1.1677789602992181</v>
      </c>
      <c r="X17" s="4">
        <f t="shared" si="18"/>
        <v>1.4109759517879266</v>
      </c>
      <c r="Y17" s="4">
        <f t="shared" si="18"/>
        <v>0.96741789321868021</v>
      </c>
      <c r="Z17" s="4">
        <f t="shared" si="18"/>
        <v>0.60249523375968594</v>
      </c>
      <c r="AA17" s="4">
        <f t="shared" si="18"/>
        <v>1.2291441385324144</v>
      </c>
      <c r="AB17" s="4">
        <f t="shared" si="18"/>
        <v>1.2571571620669371</v>
      </c>
      <c r="AC17" s="4">
        <f t="shared" si="18"/>
        <v>2.3138082615405318</v>
      </c>
      <c r="AD17" s="4">
        <f t="shared" si="18"/>
        <v>2.2310208255574104</v>
      </c>
      <c r="AE17" s="4">
        <f t="shared" si="18"/>
        <v>2.2727565937042233</v>
      </c>
      <c r="AF17" s="4">
        <f t="shared" si="18"/>
        <v>3.2983230733126399</v>
      </c>
      <c r="AG17" s="4">
        <f t="shared" si="18"/>
        <v>3.3005416290611032</v>
      </c>
      <c r="AH17" s="4">
        <f t="shared" si="18"/>
        <v>2.6557552717566488</v>
      </c>
      <c r="AI17" s="4">
        <f t="shared" si="18"/>
        <v>3.3576734874844547</v>
      </c>
      <c r="AJ17" s="4">
        <f t="shared" si="18"/>
        <v>2.6737854772746563</v>
      </c>
      <c r="AK17" s="4">
        <f t="shared" si="18"/>
        <v>2.3915633298978212</v>
      </c>
      <c r="AL17" s="4">
        <f t="shared" si="18"/>
        <v>2.4179120733238757</v>
      </c>
      <c r="AM17" s="4">
        <f t="shared" si="18"/>
        <v>2.8435055735349652</v>
      </c>
      <c r="AN17" s="4">
        <f t="shared" si="18"/>
        <v>4.0421523359503055</v>
      </c>
      <c r="AO17" s="4">
        <f t="shared" si="18"/>
        <v>3.931002978209087</v>
      </c>
      <c r="AP17" s="4">
        <f t="shared" si="18"/>
        <v>3.1847782230964725</v>
      </c>
      <c r="AQ17" s="4">
        <f t="shared" si="18"/>
        <v>3.1326003710746768</v>
      </c>
      <c r="AR17" s="4">
        <f t="shared" si="18"/>
        <v>3.5359081512144637</v>
      </c>
      <c r="AS17" s="4">
        <f t="shared" si="18"/>
        <v>3.9317755298955102</v>
      </c>
      <c r="AT17" s="4">
        <f t="shared" si="18"/>
        <v>3.8975174250125884</v>
      </c>
      <c r="AU17" s="4">
        <f t="shared" si="18"/>
        <v>4.3581210698246959</v>
      </c>
      <c r="AV17" s="4">
        <f t="shared" si="18"/>
        <v>5.9535609263420106</v>
      </c>
      <c r="AW17" s="4">
        <f t="shared" si="18"/>
        <v>5.7957724532032016</v>
      </c>
      <c r="AX17" s="4">
        <f t="shared" si="18"/>
        <v>4.6202035668396952</v>
      </c>
      <c r="AY17" s="4">
        <f t="shared" si="18"/>
        <v>4.8733812173438071</v>
      </c>
      <c r="AZ17" s="4">
        <f t="shared" si="18"/>
        <v>5.3008545183766564</v>
      </c>
      <c r="BA17" s="4">
        <f t="shared" si="18"/>
        <v>5.648448000000001</v>
      </c>
      <c r="BB17" s="4">
        <f t="shared" si="18"/>
        <v>5.8539541726827622</v>
      </c>
      <c r="BC17" s="4">
        <f t="shared" si="18"/>
        <v>6.5781485524046674</v>
      </c>
      <c r="BD17" s="4">
        <f t="shared" si="18"/>
        <v>4.0070906603341099</v>
      </c>
      <c r="BE17" s="4">
        <f t="shared" si="18"/>
        <v>6.0375593669414522</v>
      </c>
      <c r="BF17" s="4">
        <f t="shared" si="18"/>
        <v>5.8640664669871336</v>
      </c>
      <c r="BG17" s="4">
        <f t="shared" si="18"/>
        <v>6.3928809532642363</v>
      </c>
      <c r="BH17" s="4">
        <f t="shared" si="18"/>
        <v>6.4763088811762834</v>
      </c>
      <c r="BI17" s="4">
        <f t="shared" si="18"/>
        <v>6.397478763061093</v>
      </c>
      <c r="BJ17" s="4">
        <f t="shared" si="18"/>
        <v>10.636787010598184</v>
      </c>
      <c r="BK17" s="4">
        <f t="shared" si="18"/>
        <v>6.524054260253906</v>
      </c>
      <c r="BL17" s="4">
        <f t="shared" si="18"/>
        <v>5.864028928634343</v>
      </c>
      <c r="BM17" s="4">
        <f t="shared" si="18"/>
        <v>5.4121412658691401</v>
      </c>
      <c r="BN17" s="4">
        <f t="shared" si="18"/>
        <v>5.4240000000000004</v>
      </c>
      <c r="BO17" s="4">
        <f t="shared" ref="BO17:DZ17" si="19">BO16*BO14</f>
        <v>8.8375516138585457</v>
      </c>
      <c r="BP17" s="4">
        <f t="shared" si="19"/>
        <v>9.36</v>
      </c>
      <c r="BQ17" s="4">
        <f t="shared" si="19"/>
        <v>6.9740126037597649</v>
      </c>
      <c r="BR17" s="4">
        <f t="shared" si="19"/>
        <v>4.5927374267578127</v>
      </c>
      <c r="BS17" s="4">
        <f t="shared" si="19"/>
        <v>6.2528141784667968</v>
      </c>
      <c r="BT17" s="4">
        <f t="shared" si="19"/>
        <v>5.3548516845703125</v>
      </c>
      <c r="BU17" s="4">
        <f t="shared" si="19"/>
        <v>6.9856596757607248</v>
      </c>
      <c r="BV17" s="4">
        <f t="shared" si="19"/>
        <v>5.6507783166075498</v>
      </c>
      <c r="BW17" s="4">
        <f t="shared" si="19"/>
        <v>4.4208928262839375</v>
      </c>
      <c r="BX17" s="4">
        <f t="shared" si="19"/>
        <v>3.4194685363769528</v>
      </c>
      <c r="BY17" s="4">
        <f t="shared" si="19"/>
        <v>6.5925801086425775</v>
      </c>
      <c r="BZ17" s="4">
        <f t="shared" si="19"/>
        <v>4.3013095092773437</v>
      </c>
      <c r="CA17" s="4">
        <f t="shared" si="19"/>
        <v>2.5593960571289061</v>
      </c>
      <c r="CB17" s="4">
        <f t="shared" si="19"/>
        <v>2.232659524937703</v>
      </c>
      <c r="CC17" s="4">
        <f t="shared" si="19"/>
        <v>5.9231999999999996</v>
      </c>
      <c r="CD17" s="4">
        <f t="shared" si="19"/>
        <v>6.5996997070312498</v>
      </c>
      <c r="CE17" s="4">
        <f t="shared" si="19"/>
        <v>5.2985256958007811</v>
      </c>
      <c r="CF17" s="4">
        <f t="shared" si="19"/>
        <v>6.4769366455078119</v>
      </c>
      <c r="CG17" s="4">
        <f t="shared" si="19"/>
        <v>5.7270112609863277</v>
      </c>
      <c r="CH17" s="4">
        <f t="shared" si="19"/>
        <v>5.1945968627929684</v>
      </c>
      <c r="CI17" s="4">
        <f t="shared" si="19"/>
        <v>5.9538867187499998</v>
      </c>
      <c r="CJ17" s="4">
        <f t="shared" si="19"/>
        <v>5.9559558105468744</v>
      </c>
      <c r="CK17" s="4">
        <f t="shared" si="19"/>
        <v>4.0511549377441405</v>
      </c>
      <c r="CL17" s="4">
        <f t="shared" si="19"/>
        <v>3.0784925079345702</v>
      </c>
      <c r="CM17" s="4">
        <f t="shared" si="19"/>
        <v>5.6505267333984373</v>
      </c>
      <c r="CN17" s="4">
        <f t="shared" si="19"/>
        <v>5.6758296203613279</v>
      </c>
      <c r="CO17" s="4">
        <f t="shared" si="19"/>
        <v>4.3775999999999993</v>
      </c>
      <c r="CP17" s="4">
        <f t="shared" si="19"/>
        <v>4.6943999999999999</v>
      </c>
      <c r="CQ17" s="4">
        <f t="shared" si="19"/>
        <v>4.6656000000000004</v>
      </c>
      <c r="CR17" s="4">
        <f t="shared" si="19"/>
        <v>4.9247999999999994</v>
      </c>
      <c r="CS17" s="4">
        <f t="shared" si="19"/>
        <v>5.2127999999999997</v>
      </c>
      <c r="CT17" s="4">
        <f t="shared" si="19"/>
        <v>5.7023999999999999</v>
      </c>
      <c r="CU17" s="4">
        <f t="shared" si="19"/>
        <v>5.6735999999999995</v>
      </c>
      <c r="CV17" s="4">
        <f t="shared" si="19"/>
        <v>4.8787188102349797</v>
      </c>
      <c r="CW17" s="4">
        <f t="shared" si="19"/>
        <v>5.2189422248777593</v>
      </c>
      <c r="CX17" s="4">
        <f t="shared" si="19"/>
        <v>4.5300909269191925</v>
      </c>
      <c r="CY17" s="4">
        <f t="shared" si="19"/>
        <v>4.0805812156928392</v>
      </c>
      <c r="CZ17" s="4">
        <f t="shared" si="19"/>
        <v>3.6081533824266998</v>
      </c>
      <c r="DA17" s="4">
        <f t="shared" si="19"/>
        <v>4.6273780493717922</v>
      </c>
      <c r="DB17" s="4">
        <f t="shared" si="19"/>
        <v>3.9431839290081498</v>
      </c>
      <c r="DC17" s="4">
        <f t="shared" si="19"/>
        <v>3.6442400976594587</v>
      </c>
      <c r="DD17" s="4">
        <f t="shared" si="19"/>
        <v>3.905653124194794</v>
      </c>
      <c r="DE17" s="4">
        <f t="shared" si="19"/>
        <v>4.4729946069122679</v>
      </c>
      <c r="DF17" s="4">
        <f t="shared" si="19"/>
        <v>3.353460575243512</v>
      </c>
      <c r="DG17" s="4">
        <f t="shared" si="19"/>
        <v>4.1516948537479594</v>
      </c>
      <c r="DH17" s="4">
        <f t="shared" si="19"/>
        <v>2.6529805218164468</v>
      </c>
      <c r="DI17" s="4">
        <f t="shared" si="19"/>
        <v>2.649689881608619</v>
      </c>
      <c r="DJ17" s="4">
        <f t="shared" si="19"/>
        <v>2.1547721667574677</v>
      </c>
      <c r="DK17" s="4">
        <f t="shared" si="19"/>
        <v>1.9838696643542086</v>
      </c>
      <c r="DL17" s="4">
        <f t="shared" si="19"/>
        <v>1.5833645062301183</v>
      </c>
      <c r="DM17" s="4">
        <f t="shared" si="19"/>
        <v>1.4921334987638428</v>
      </c>
      <c r="DN17" s="4">
        <f t="shared" si="19"/>
        <v>1.5437617707287319</v>
      </c>
      <c r="DO17" s="4">
        <f t="shared" si="19"/>
        <v>1.5245467417268348</v>
      </c>
      <c r="DP17" s="4">
        <f t="shared" si="19"/>
        <v>1.0657840860464287</v>
      </c>
      <c r="DQ17" s="4">
        <f t="shared" si="19"/>
        <v>1.1030637100944267</v>
      </c>
      <c r="DR17" s="4">
        <f t="shared" si="19"/>
        <v>0.66864155609259424</v>
      </c>
      <c r="DS17" s="4">
        <f t="shared" si="19"/>
        <v>1.037139846199957</v>
      </c>
      <c r="DT17" s="4">
        <f t="shared" si="19"/>
        <v>0.6990355032542217</v>
      </c>
      <c r="DU17" s="4">
        <f t="shared" si="19"/>
        <v>0.46469003392480668</v>
      </c>
      <c r="DV17" s="4">
        <f t="shared" si="19"/>
        <v>1.3228078250218802</v>
      </c>
      <c r="DW17" s="4">
        <f t="shared" si="19"/>
        <v>1.8724719969173933</v>
      </c>
      <c r="DX17" s="4">
        <f t="shared" si="19"/>
        <v>0.32194499533165089</v>
      </c>
      <c r="DY17" s="4">
        <f t="shared" si="19"/>
        <v>1.1081055335308825</v>
      </c>
      <c r="DZ17" s="4">
        <f t="shared" si="19"/>
        <v>1.8019986416203635</v>
      </c>
      <c r="EA17" s="4">
        <f t="shared" ref="EA17:FS17" si="20">EA16*EA14</f>
        <v>1.7794107838511466</v>
      </c>
      <c r="EB17" s="4">
        <f t="shared" si="20"/>
        <v>1.3400630286352975</v>
      </c>
      <c r="EC17" s="4">
        <f t="shared" si="20"/>
        <v>1.109885105878115</v>
      </c>
      <c r="ED17" s="4">
        <f t="shared" si="20"/>
        <v>1.3164718063729153</v>
      </c>
      <c r="EE17" s="4">
        <f t="shared" si="20"/>
        <v>0.9420784952127802</v>
      </c>
      <c r="EF17" s="4">
        <f t="shared" si="20"/>
        <v>1.2124384914023536</v>
      </c>
      <c r="EG17" s="4">
        <f t="shared" si="20"/>
        <v>0.93742125148773192</v>
      </c>
      <c r="EH17" s="4">
        <f t="shared" si="20"/>
        <v>0.72081699371337893</v>
      </c>
      <c r="EI17" s="4">
        <f t="shared" si="20"/>
        <v>0.60026593208312984</v>
      </c>
      <c r="EJ17" s="4">
        <f t="shared" si="20"/>
        <v>7.1713802218437192E-2</v>
      </c>
      <c r="EK17" s="4">
        <f t="shared" si="20"/>
        <v>0.53010038137435911</v>
      </c>
      <c r="EL17" s="4">
        <f t="shared" si="20"/>
        <v>0.57443400621414187</v>
      </c>
      <c r="EM17" s="4">
        <f t="shared" si="20"/>
        <v>0.53962150812149046</v>
      </c>
      <c r="EN17" s="4">
        <f t="shared" si="20"/>
        <v>0.64746351242065425</v>
      </c>
      <c r="EO17" s="4">
        <f t="shared" si="20"/>
        <v>0.69950387477874754</v>
      </c>
      <c r="EP17" s="4">
        <f t="shared" si="20"/>
        <v>0.48328714370727538</v>
      </c>
      <c r="EQ17" s="4">
        <f t="shared" si="20"/>
        <v>0.35150374174118043</v>
      </c>
      <c r="ER17" s="4">
        <f t="shared" si="20"/>
        <v>0.85247089862823489</v>
      </c>
      <c r="ES17" s="4">
        <f t="shared" si="20"/>
        <v>0.51049793958663936</v>
      </c>
      <c r="ET17" s="4">
        <f t="shared" si="20"/>
        <v>0.56226392984390261</v>
      </c>
      <c r="EU17" s="4">
        <f t="shared" si="20"/>
        <v>0.68087476272867764</v>
      </c>
      <c r="EV17" s="4">
        <f t="shared" si="20"/>
        <v>0.58186654260002846</v>
      </c>
      <c r="EW17" s="4">
        <f t="shared" si="20"/>
        <v>0.24166488554036222</v>
      </c>
      <c r="EX17" s="4">
        <f t="shared" si="20"/>
        <v>0.64460523891906685</v>
      </c>
      <c r="EY17" s="4">
        <f t="shared" si="20"/>
        <v>0.33875579577472098</v>
      </c>
      <c r="EZ17" s="4">
        <f t="shared" si="20"/>
        <v>0.41111636067089752</v>
      </c>
      <c r="FA17" s="4">
        <f t="shared" si="20"/>
        <v>0.24100941398690232</v>
      </c>
      <c r="FB17" s="4">
        <f t="shared" si="20"/>
        <v>0.38329640468698717</v>
      </c>
      <c r="FC17" s="4">
        <f t="shared" si="20"/>
        <v>0.32410899775571411</v>
      </c>
      <c r="FD17" s="4">
        <f t="shared" si="20"/>
        <v>0.22674867532269183</v>
      </c>
      <c r="FE17" s="4">
        <f t="shared" si="20"/>
        <v>0.25356994667488497</v>
      </c>
      <c r="FF17" s="4">
        <f t="shared" si="20"/>
        <v>0.33381408865036327</v>
      </c>
      <c r="FG17" s="4">
        <f t="shared" si="20"/>
        <v>0.10656674456769936</v>
      </c>
      <c r="FH17" s="4">
        <f t="shared" si="20"/>
        <v>0.47059657866983956</v>
      </c>
      <c r="FI17" s="4">
        <f t="shared" si="20"/>
        <v>0.43745116794299443</v>
      </c>
      <c r="FJ17" s="4">
        <f t="shared" si="20"/>
        <v>0.38271820538073781</v>
      </c>
      <c r="FK17" s="4">
        <f t="shared" si="20"/>
        <v>0.21915648115978559</v>
      </c>
      <c r="FL17" s="4">
        <f t="shared" si="20"/>
        <v>0.33126625283857569</v>
      </c>
      <c r="FM17" s="4">
        <f t="shared" si="20"/>
        <v>0.35481957658001467</v>
      </c>
      <c r="FN17" s="4">
        <f t="shared" si="20"/>
        <v>0.38705352241447855</v>
      </c>
      <c r="FO17" s="4">
        <f t="shared" si="20"/>
        <v>3.171744102728203E-2</v>
      </c>
      <c r="FP17" s="4">
        <f t="shared" si="20"/>
        <v>6.0934867333900543E-2</v>
      </c>
      <c r="FQ17" s="4">
        <f t="shared" si="20"/>
        <v>0.11922109676647136</v>
      </c>
      <c r="FR17" s="4">
        <f t="shared" si="20"/>
        <v>0.2844299515006618</v>
      </c>
      <c r="FS17" s="4">
        <f t="shared" si="20"/>
        <v>0.46333985323818577</v>
      </c>
    </row>
    <row r="18" spans="1:256" s="4" customFormat="1" x14ac:dyDescent="0.25">
      <c r="A18" s="4" t="s">
        <v>173</v>
      </c>
      <c r="B18" s="12" t="s">
        <v>8</v>
      </c>
      <c r="C18" s="4">
        <v>0</v>
      </c>
      <c r="D18" s="4">
        <f t="shared" ref="D18:BO18" si="21">C18+D17</f>
        <v>1.1569278717041016</v>
      </c>
      <c r="E18" s="4">
        <f t="shared" si="21"/>
        <v>2.0416201221698929</v>
      </c>
      <c r="F18" s="4">
        <f t="shared" si="21"/>
        <v>2.8116835238383686</v>
      </c>
      <c r="G18" s="4">
        <f t="shared" si="21"/>
        <v>3.5126308429969848</v>
      </c>
      <c r="H18" s="4">
        <f t="shared" si="21"/>
        <v>4.0321574938207583</v>
      </c>
      <c r="I18" s="4">
        <f t="shared" si="21"/>
        <v>4.37732650738086</v>
      </c>
      <c r="J18" s="4">
        <f t="shared" si="21"/>
        <v>4.6253572585665683</v>
      </c>
      <c r="K18" s="4">
        <f t="shared" si="21"/>
        <v>5.1738907908090512</v>
      </c>
      <c r="L18" s="4">
        <f t="shared" si="21"/>
        <v>5.5131515066453467</v>
      </c>
      <c r="M18" s="4">
        <f t="shared" si="21"/>
        <v>5.8368780216657852</v>
      </c>
      <c r="N18" s="4">
        <f t="shared" si="21"/>
        <v>6.4736462755855655</v>
      </c>
      <c r="O18" s="4">
        <f t="shared" si="21"/>
        <v>7.1224938836198506</v>
      </c>
      <c r="P18" s="4">
        <f t="shared" si="21"/>
        <v>7.9090435409587734</v>
      </c>
      <c r="Q18" s="4">
        <f t="shared" si="21"/>
        <v>8.8196346655713516</v>
      </c>
      <c r="R18" s="4">
        <f t="shared" si="21"/>
        <v>9.5390205329100972</v>
      </c>
      <c r="S18" s="4">
        <f t="shared" si="21"/>
        <v>9.9066921098808951</v>
      </c>
      <c r="T18" s="4">
        <f t="shared" si="21"/>
        <v>11.431619394127363</v>
      </c>
      <c r="U18" s="4">
        <f t="shared" si="21"/>
        <v>13.147505290475467</v>
      </c>
      <c r="V18" s="4">
        <f t="shared" si="21"/>
        <v>14.380203741343802</v>
      </c>
      <c r="W18" s="4">
        <f t="shared" si="21"/>
        <v>15.54798270164302</v>
      </c>
      <c r="X18" s="4">
        <f t="shared" si="21"/>
        <v>16.958958653430948</v>
      </c>
      <c r="Y18" s="4">
        <f t="shared" si="21"/>
        <v>17.926376546649628</v>
      </c>
      <c r="Z18" s="4">
        <f t="shared" si="21"/>
        <v>18.528871780409315</v>
      </c>
      <c r="AA18" s="4">
        <f t="shared" si="21"/>
        <v>19.75801591894173</v>
      </c>
      <c r="AB18" s="4">
        <f t="shared" si="21"/>
        <v>21.015173081008669</v>
      </c>
      <c r="AC18" s="4">
        <f t="shared" si="21"/>
        <v>23.328981342549202</v>
      </c>
      <c r="AD18" s="4">
        <f t="shared" si="21"/>
        <v>25.560002168106614</v>
      </c>
      <c r="AE18" s="4">
        <f t="shared" si="21"/>
        <v>27.832758761810837</v>
      </c>
      <c r="AF18" s="4">
        <f t="shared" si="21"/>
        <v>31.131081835123478</v>
      </c>
      <c r="AG18" s="4">
        <f t="shared" si="21"/>
        <v>34.431623464184582</v>
      </c>
      <c r="AH18" s="4">
        <f t="shared" si="21"/>
        <v>37.087378735941229</v>
      </c>
      <c r="AI18" s="4">
        <f t="shared" si="21"/>
        <v>40.445052223425684</v>
      </c>
      <c r="AJ18" s="4">
        <f t="shared" si="21"/>
        <v>43.11883770070034</v>
      </c>
      <c r="AK18" s="4">
        <f t="shared" si="21"/>
        <v>45.51040103059816</v>
      </c>
      <c r="AL18" s="4">
        <f t="shared" si="21"/>
        <v>47.928313103922036</v>
      </c>
      <c r="AM18" s="4">
        <f t="shared" si="21"/>
        <v>50.771818677456999</v>
      </c>
      <c r="AN18" s="4">
        <f t="shared" si="21"/>
        <v>54.813971013407304</v>
      </c>
      <c r="AO18" s="4">
        <f t="shared" si="21"/>
        <v>58.744973991616391</v>
      </c>
      <c r="AP18" s="4">
        <f t="shared" si="21"/>
        <v>61.929752214712863</v>
      </c>
      <c r="AQ18" s="4">
        <f t="shared" si="21"/>
        <v>65.062352585787536</v>
      </c>
      <c r="AR18" s="4">
        <f t="shared" si="21"/>
        <v>68.598260737001993</v>
      </c>
      <c r="AS18" s="4">
        <f t="shared" si="21"/>
        <v>72.530036266897497</v>
      </c>
      <c r="AT18" s="4">
        <f t="shared" si="21"/>
        <v>76.427553691910092</v>
      </c>
      <c r="AU18" s="4">
        <f t="shared" si="21"/>
        <v>80.785674761734782</v>
      </c>
      <c r="AV18" s="4">
        <f t="shared" si="21"/>
        <v>86.739235688076789</v>
      </c>
      <c r="AW18" s="4">
        <f t="shared" si="21"/>
        <v>92.535008141279988</v>
      </c>
      <c r="AX18" s="4">
        <f t="shared" si="21"/>
        <v>97.15521170811968</v>
      </c>
      <c r="AY18" s="4">
        <f t="shared" si="21"/>
        <v>102.02859292546349</v>
      </c>
      <c r="AZ18" s="4">
        <f t="shared" si="21"/>
        <v>107.32944744384014</v>
      </c>
      <c r="BA18" s="4">
        <f t="shared" si="21"/>
        <v>112.97789544384014</v>
      </c>
      <c r="BB18" s="4">
        <f t="shared" si="21"/>
        <v>118.8318496165229</v>
      </c>
      <c r="BC18" s="4">
        <f t="shared" si="21"/>
        <v>125.40999816892757</v>
      </c>
      <c r="BD18" s="4">
        <f t="shared" si="21"/>
        <v>129.41708882926167</v>
      </c>
      <c r="BE18" s="4">
        <f t="shared" si="21"/>
        <v>135.45464819620312</v>
      </c>
      <c r="BF18" s="4">
        <f t="shared" si="21"/>
        <v>141.31871466319026</v>
      </c>
      <c r="BG18" s="4">
        <f t="shared" si="21"/>
        <v>147.7115956164545</v>
      </c>
      <c r="BH18" s="4">
        <f t="shared" si="21"/>
        <v>154.1879044976308</v>
      </c>
      <c r="BI18" s="4">
        <f t="shared" si="21"/>
        <v>160.58538326069188</v>
      </c>
      <c r="BJ18" s="4">
        <f t="shared" si="21"/>
        <v>171.22217027129005</v>
      </c>
      <c r="BK18" s="4">
        <f t="shared" si="21"/>
        <v>177.74622453154396</v>
      </c>
      <c r="BL18" s="4">
        <f t="shared" si="21"/>
        <v>183.61025346017831</v>
      </c>
      <c r="BM18" s="4">
        <f t="shared" si="21"/>
        <v>189.02239472604745</v>
      </c>
      <c r="BN18" s="4">
        <f t="shared" si="21"/>
        <v>194.44639472604746</v>
      </c>
      <c r="BO18" s="4">
        <f t="shared" si="21"/>
        <v>203.28394633990601</v>
      </c>
      <c r="BP18" s="4">
        <f t="shared" ref="BP18:EA18" si="22">BO18+BP17</f>
        <v>212.64394633990599</v>
      </c>
      <c r="BQ18" s="4">
        <f t="shared" si="22"/>
        <v>219.61795894366577</v>
      </c>
      <c r="BR18" s="4">
        <f t="shared" si="22"/>
        <v>224.21069637042359</v>
      </c>
      <c r="BS18" s="4">
        <f t="shared" si="22"/>
        <v>230.46351054889038</v>
      </c>
      <c r="BT18" s="4">
        <f t="shared" si="22"/>
        <v>235.8183622334607</v>
      </c>
      <c r="BU18" s="4">
        <f t="shared" si="22"/>
        <v>242.80402190922143</v>
      </c>
      <c r="BV18" s="4">
        <f t="shared" si="22"/>
        <v>248.45480022582899</v>
      </c>
      <c r="BW18" s="4">
        <f t="shared" si="22"/>
        <v>252.87569305211292</v>
      </c>
      <c r="BX18" s="4">
        <f t="shared" si="22"/>
        <v>256.29516158848986</v>
      </c>
      <c r="BY18" s="4">
        <f t="shared" si="22"/>
        <v>262.88774169713241</v>
      </c>
      <c r="BZ18" s="4">
        <f t="shared" si="22"/>
        <v>267.18905120640977</v>
      </c>
      <c r="CA18" s="4">
        <f t="shared" si="22"/>
        <v>269.74844726353865</v>
      </c>
      <c r="CB18" s="4">
        <f t="shared" si="22"/>
        <v>271.98110678847638</v>
      </c>
      <c r="CC18" s="4">
        <f t="shared" si="22"/>
        <v>277.90430678847639</v>
      </c>
      <c r="CD18" s="4">
        <f t="shared" si="22"/>
        <v>284.50400649550767</v>
      </c>
      <c r="CE18" s="4">
        <f t="shared" si="22"/>
        <v>289.80253219130844</v>
      </c>
      <c r="CF18" s="4">
        <f t="shared" si="22"/>
        <v>296.27946883681625</v>
      </c>
      <c r="CG18" s="4">
        <f t="shared" si="22"/>
        <v>302.00648009780258</v>
      </c>
      <c r="CH18" s="4">
        <f t="shared" si="22"/>
        <v>307.20107696059557</v>
      </c>
      <c r="CI18" s="4">
        <f t="shared" si="22"/>
        <v>313.1549636793456</v>
      </c>
      <c r="CJ18" s="4">
        <f t="shared" si="22"/>
        <v>319.11091948989247</v>
      </c>
      <c r="CK18" s="4">
        <f t="shared" si="22"/>
        <v>323.16207442763658</v>
      </c>
      <c r="CL18" s="4">
        <f t="shared" si="22"/>
        <v>326.24056693557117</v>
      </c>
      <c r="CM18" s="4">
        <f t="shared" si="22"/>
        <v>331.89109366896963</v>
      </c>
      <c r="CN18" s="4">
        <f t="shared" si="22"/>
        <v>337.56692328933099</v>
      </c>
      <c r="CO18" s="4">
        <f t="shared" si="22"/>
        <v>341.94452328933096</v>
      </c>
      <c r="CP18" s="4">
        <f t="shared" si="22"/>
        <v>346.63892328933093</v>
      </c>
      <c r="CQ18" s="4">
        <f t="shared" si="22"/>
        <v>351.30452328933092</v>
      </c>
      <c r="CR18" s="4">
        <f t="shared" si="22"/>
        <v>356.22932328933092</v>
      </c>
      <c r="CS18" s="4">
        <f t="shared" si="22"/>
        <v>361.44212328933094</v>
      </c>
      <c r="CT18" s="4">
        <f t="shared" si="22"/>
        <v>367.14452328933095</v>
      </c>
      <c r="CU18" s="4">
        <f t="shared" si="22"/>
        <v>372.81812328933097</v>
      </c>
      <c r="CV18" s="4">
        <f t="shared" si="22"/>
        <v>377.69684209956597</v>
      </c>
      <c r="CW18" s="4">
        <f t="shared" si="22"/>
        <v>382.91578432444373</v>
      </c>
      <c r="CX18" s="4">
        <f t="shared" si="22"/>
        <v>387.44587525136291</v>
      </c>
      <c r="CY18" s="4">
        <f t="shared" si="22"/>
        <v>391.52645646705577</v>
      </c>
      <c r="CZ18" s="4">
        <f t="shared" si="22"/>
        <v>395.13460984948244</v>
      </c>
      <c r="DA18" s="4">
        <f t="shared" si="22"/>
        <v>399.76198789885422</v>
      </c>
      <c r="DB18" s="4">
        <f t="shared" si="22"/>
        <v>403.70517182786239</v>
      </c>
      <c r="DC18" s="4">
        <f t="shared" si="22"/>
        <v>407.34941192552185</v>
      </c>
      <c r="DD18" s="4">
        <f t="shared" si="22"/>
        <v>411.25506504971662</v>
      </c>
      <c r="DE18" s="4">
        <f t="shared" si="22"/>
        <v>415.72805965662889</v>
      </c>
      <c r="DF18" s="4">
        <f t="shared" si="22"/>
        <v>419.08152023187239</v>
      </c>
      <c r="DG18" s="4">
        <f t="shared" si="22"/>
        <v>423.23321508562037</v>
      </c>
      <c r="DH18" s="4">
        <f t="shared" si="22"/>
        <v>425.88619560743683</v>
      </c>
      <c r="DI18" s="4">
        <f t="shared" si="22"/>
        <v>428.53588548904543</v>
      </c>
      <c r="DJ18" s="4">
        <f t="shared" si="22"/>
        <v>430.69065765580291</v>
      </c>
      <c r="DK18" s="4">
        <f t="shared" si="22"/>
        <v>432.6745273201571</v>
      </c>
      <c r="DL18" s="4">
        <f t="shared" si="22"/>
        <v>434.25789182638721</v>
      </c>
      <c r="DM18" s="4">
        <f t="shared" si="22"/>
        <v>435.75002532515106</v>
      </c>
      <c r="DN18" s="4">
        <f t="shared" si="22"/>
        <v>437.29378709587979</v>
      </c>
      <c r="DO18" s="4">
        <f t="shared" si="22"/>
        <v>438.81833383760664</v>
      </c>
      <c r="DP18" s="4">
        <f t="shared" si="22"/>
        <v>439.88411792365309</v>
      </c>
      <c r="DQ18" s="4">
        <f t="shared" si="22"/>
        <v>440.98718163374753</v>
      </c>
      <c r="DR18" s="4">
        <f t="shared" si="22"/>
        <v>441.65582318984013</v>
      </c>
      <c r="DS18" s="4">
        <f t="shared" si="22"/>
        <v>442.69296303604011</v>
      </c>
      <c r="DT18" s="4">
        <f t="shared" si="22"/>
        <v>443.39199853929432</v>
      </c>
      <c r="DU18" s="4">
        <f t="shared" si="22"/>
        <v>443.85668857321912</v>
      </c>
      <c r="DV18" s="4">
        <f t="shared" si="22"/>
        <v>445.17949639824099</v>
      </c>
      <c r="DW18" s="4">
        <f t="shared" si="22"/>
        <v>447.05196839515838</v>
      </c>
      <c r="DX18" s="4">
        <f t="shared" si="22"/>
        <v>447.37391339049003</v>
      </c>
      <c r="DY18" s="4">
        <f t="shared" si="22"/>
        <v>448.48201892402091</v>
      </c>
      <c r="DZ18" s="4">
        <f t="shared" si="22"/>
        <v>450.28401756564125</v>
      </c>
      <c r="EA18" s="4">
        <f t="shared" si="22"/>
        <v>452.06342834949237</v>
      </c>
      <c r="EB18" s="4">
        <f t="shared" ref="EB18:FS18" si="23">EA18+EB17</f>
        <v>453.40349137812768</v>
      </c>
      <c r="EC18" s="4">
        <f t="shared" si="23"/>
        <v>454.51337648400579</v>
      </c>
      <c r="ED18" s="4">
        <f t="shared" si="23"/>
        <v>455.82984829037872</v>
      </c>
      <c r="EE18" s="4">
        <f t="shared" si="23"/>
        <v>456.77192678559152</v>
      </c>
      <c r="EF18" s="4">
        <f t="shared" si="23"/>
        <v>457.98436527699386</v>
      </c>
      <c r="EG18" s="4">
        <f t="shared" si="23"/>
        <v>458.92178652848156</v>
      </c>
      <c r="EH18" s="4">
        <f t="shared" si="23"/>
        <v>459.64260352219492</v>
      </c>
      <c r="EI18" s="4">
        <f t="shared" si="23"/>
        <v>460.24286945427804</v>
      </c>
      <c r="EJ18" s="4">
        <f t="shared" si="23"/>
        <v>460.31458325649646</v>
      </c>
      <c r="EK18" s="4">
        <f t="shared" si="23"/>
        <v>460.84468363787084</v>
      </c>
      <c r="EL18" s="4">
        <f t="shared" si="23"/>
        <v>461.41911764408496</v>
      </c>
      <c r="EM18" s="4">
        <f t="shared" si="23"/>
        <v>461.95873915220648</v>
      </c>
      <c r="EN18" s="4">
        <f t="shared" si="23"/>
        <v>462.60620266462712</v>
      </c>
      <c r="EO18" s="4">
        <f t="shared" si="23"/>
        <v>463.30570653940589</v>
      </c>
      <c r="EP18" s="4">
        <f t="shared" si="23"/>
        <v>463.78899368311318</v>
      </c>
      <c r="EQ18" s="4">
        <f t="shared" si="23"/>
        <v>464.14049742485435</v>
      </c>
      <c r="ER18" s="4">
        <f t="shared" si="23"/>
        <v>464.99296832348256</v>
      </c>
      <c r="ES18" s="4">
        <f t="shared" si="23"/>
        <v>465.50346626306919</v>
      </c>
      <c r="ET18" s="4">
        <f t="shared" si="23"/>
        <v>466.06573019291307</v>
      </c>
      <c r="EU18" s="4">
        <f t="shared" si="23"/>
        <v>466.74660495564171</v>
      </c>
      <c r="EV18" s="4">
        <f t="shared" si="23"/>
        <v>467.32847149824175</v>
      </c>
      <c r="EW18" s="4">
        <f t="shared" si="23"/>
        <v>467.57013638378214</v>
      </c>
      <c r="EX18" s="4">
        <f t="shared" si="23"/>
        <v>468.21474162270118</v>
      </c>
      <c r="EY18" s="4">
        <f t="shared" si="23"/>
        <v>468.5534974184759</v>
      </c>
      <c r="EZ18" s="4">
        <f t="shared" si="23"/>
        <v>468.96461377914682</v>
      </c>
      <c r="FA18" s="4">
        <f t="shared" si="23"/>
        <v>469.2056231931337</v>
      </c>
      <c r="FB18" s="4">
        <f t="shared" si="23"/>
        <v>469.58891959782068</v>
      </c>
      <c r="FC18" s="4">
        <f t="shared" si="23"/>
        <v>469.91302859557641</v>
      </c>
      <c r="FD18" s="4">
        <f t="shared" si="23"/>
        <v>470.13977727089912</v>
      </c>
      <c r="FE18" s="4">
        <f t="shared" si="23"/>
        <v>470.39334721757399</v>
      </c>
      <c r="FF18" s="4">
        <f t="shared" si="23"/>
        <v>470.72716130622433</v>
      </c>
      <c r="FG18" s="4">
        <f t="shared" si="23"/>
        <v>470.83372805079205</v>
      </c>
      <c r="FH18" s="4">
        <f t="shared" si="23"/>
        <v>471.30432462946186</v>
      </c>
      <c r="FI18" s="4">
        <f t="shared" si="23"/>
        <v>471.74177579740484</v>
      </c>
      <c r="FJ18" s="4">
        <f t="shared" si="23"/>
        <v>472.12449400278558</v>
      </c>
      <c r="FK18" s="4">
        <f t="shared" si="23"/>
        <v>472.34365048394534</v>
      </c>
      <c r="FL18" s="4">
        <f t="shared" si="23"/>
        <v>472.67491673678393</v>
      </c>
      <c r="FM18" s="4">
        <f t="shared" si="23"/>
        <v>473.02973631336397</v>
      </c>
      <c r="FN18" s="4">
        <f t="shared" si="23"/>
        <v>473.41678983577845</v>
      </c>
      <c r="FO18" s="4">
        <f t="shared" si="23"/>
        <v>473.44850727680574</v>
      </c>
      <c r="FP18" s="4">
        <f t="shared" si="23"/>
        <v>473.50944214413965</v>
      </c>
      <c r="FQ18" s="4">
        <f t="shared" si="23"/>
        <v>473.62866324090612</v>
      </c>
      <c r="FR18" s="4">
        <f t="shared" si="23"/>
        <v>473.91309319240679</v>
      </c>
      <c r="FS18" s="4">
        <f t="shared" si="23"/>
        <v>474.376433045645</v>
      </c>
    </row>
    <row r="19" spans="1:256" s="23" customFormat="1" x14ac:dyDescent="0.25">
      <c r="A19" s="23" t="s">
        <v>174</v>
      </c>
      <c r="B19" s="24" t="s">
        <v>8</v>
      </c>
      <c r="C19" s="23">
        <f>C17</f>
        <v>1.1015352487564087</v>
      </c>
      <c r="D19" s="23">
        <f t="shared" ref="D19:BO19" si="24">C19+D17+(D24-D25)+(D34-D35)</f>
        <v>2.2584631204605103</v>
      </c>
      <c r="E19" s="23">
        <f t="shared" si="24"/>
        <v>3.1431553709263014</v>
      </c>
      <c r="F19" s="23">
        <f t="shared" si="24"/>
        <v>3.9132187725947771</v>
      </c>
      <c r="G19" s="23">
        <f t="shared" si="24"/>
        <v>4.6141660917533933</v>
      </c>
      <c r="H19" s="23">
        <f t="shared" si="24"/>
        <v>5.1336927425771668</v>
      </c>
      <c r="I19" s="23">
        <f t="shared" si="24"/>
        <v>5.4788617561372686</v>
      </c>
      <c r="J19" s="23">
        <f t="shared" si="24"/>
        <v>8.926892507322977</v>
      </c>
      <c r="K19" s="23">
        <f t="shared" si="24"/>
        <v>9.475426039565459</v>
      </c>
      <c r="L19" s="23">
        <f t="shared" si="24"/>
        <v>9.8146867554017554</v>
      </c>
      <c r="M19" s="23">
        <f t="shared" si="24"/>
        <v>10.138413270422195</v>
      </c>
      <c r="N19" s="23">
        <f t="shared" si="24"/>
        <v>10.775181524341976</v>
      </c>
      <c r="O19" s="23">
        <f t="shared" si="24"/>
        <v>11.42402913237626</v>
      </c>
      <c r="P19" s="23">
        <f t="shared" si="24"/>
        <v>12.210578789715182</v>
      </c>
      <c r="Q19" s="23">
        <f t="shared" si="24"/>
        <v>13.12116991432776</v>
      </c>
      <c r="R19" s="23">
        <f t="shared" si="24"/>
        <v>15.389155781666506</v>
      </c>
      <c r="S19" s="23">
        <f t="shared" si="24"/>
        <v>21.135627358637304</v>
      </c>
      <c r="T19" s="23">
        <f t="shared" si="24"/>
        <v>22.660554642883771</v>
      </c>
      <c r="U19" s="23">
        <f t="shared" si="24"/>
        <v>24.376440539231872</v>
      </c>
      <c r="V19" s="23">
        <f t="shared" si="24"/>
        <v>25.60913899010021</v>
      </c>
      <c r="W19" s="23">
        <f t="shared" si="24"/>
        <v>26.776917950399429</v>
      </c>
      <c r="X19" s="23">
        <f t="shared" si="24"/>
        <v>28.187893902187355</v>
      </c>
      <c r="Y19" s="23">
        <f t="shared" si="24"/>
        <v>33.553311795406039</v>
      </c>
      <c r="Z19" s="23">
        <f t="shared" si="24"/>
        <v>34.155807029165722</v>
      </c>
      <c r="AA19" s="23">
        <f t="shared" si="24"/>
        <v>35.384951167698134</v>
      </c>
      <c r="AB19" s="23">
        <f t="shared" si="24"/>
        <v>40.024980996922679</v>
      </c>
      <c r="AC19" s="23">
        <f t="shared" si="24"/>
        <v>42.338789258463208</v>
      </c>
      <c r="AD19" s="23">
        <f t="shared" si="24"/>
        <v>44.569810084020617</v>
      </c>
      <c r="AE19" s="23">
        <f t="shared" si="24"/>
        <v>46.84256667772484</v>
      </c>
      <c r="AF19" s="23">
        <f t="shared" si="24"/>
        <v>50.140889751037477</v>
      </c>
      <c r="AG19" s="23">
        <f t="shared" si="24"/>
        <v>53.441431380098578</v>
      </c>
      <c r="AH19" s="23">
        <f t="shared" si="24"/>
        <v>58.983284097688291</v>
      </c>
      <c r="AI19" s="23">
        <f t="shared" si="24"/>
        <v>62.340957585172745</v>
      </c>
      <c r="AJ19" s="23">
        <f t="shared" si="24"/>
        <v>65.014743062447408</v>
      </c>
      <c r="AK19" s="23">
        <f t="shared" si="24"/>
        <v>67.406306392345229</v>
      </c>
      <c r="AL19" s="23">
        <f t="shared" si="24"/>
        <v>69.824218465669105</v>
      </c>
      <c r="AM19" s="23">
        <f t="shared" si="24"/>
        <v>72.667724039204074</v>
      </c>
      <c r="AN19" s="23">
        <f t="shared" si="24"/>
        <v>76.70987637515438</v>
      </c>
      <c r="AO19" s="23">
        <f t="shared" si="24"/>
        <v>82.786361703036135</v>
      </c>
      <c r="AP19" s="23">
        <f t="shared" si="24"/>
        <v>85.971139926132608</v>
      </c>
      <c r="AQ19" s="23">
        <f t="shared" si="24"/>
        <v>89.103740297207281</v>
      </c>
      <c r="AR19" s="23">
        <f t="shared" si="24"/>
        <v>92.639648448421738</v>
      </c>
      <c r="AS19" s="23">
        <f t="shared" si="24"/>
        <v>96.571423978317242</v>
      </c>
      <c r="AT19" s="23">
        <f t="shared" si="24"/>
        <v>100.46894140332984</v>
      </c>
      <c r="AU19" s="23">
        <f t="shared" si="24"/>
        <v>105.99425799251185</v>
      </c>
      <c r="AV19" s="23">
        <f t="shared" si="24"/>
        <v>111.94781891885386</v>
      </c>
      <c r="AW19" s="23">
        <f t="shared" si="24"/>
        <v>118.21911137205706</v>
      </c>
      <c r="AX19" s="23">
        <f t="shared" si="24"/>
        <v>122.83931493889675</v>
      </c>
      <c r="AY19" s="23">
        <f t="shared" si="24"/>
        <v>127.71269615624055</v>
      </c>
      <c r="AZ19" s="23">
        <f t="shared" si="24"/>
        <v>133.40122619397454</v>
      </c>
      <c r="BA19" s="23">
        <f t="shared" si="24"/>
        <v>139.04967419397454</v>
      </c>
      <c r="BB19" s="23">
        <f t="shared" si="24"/>
        <v>144.9036283666573</v>
      </c>
      <c r="BC19" s="23">
        <f t="shared" si="24"/>
        <v>151.48177691906196</v>
      </c>
      <c r="BD19" s="23">
        <f t="shared" si="24"/>
        <v>156.80838970661335</v>
      </c>
      <c r="BE19" s="23">
        <f t="shared" si="24"/>
        <v>162.84594907355481</v>
      </c>
      <c r="BF19" s="23">
        <f t="shared" si="24"/>
        <v>168.71001554054195</v>
      </c>
      <c r="BG19" s="23">
        <f t="shared" si="24"/>
        <v>175.10289649380618</v>
      </c>
      <c r="BH19" s="23">
        <f t="shared" si="24"/>
        <v>181.57920537498248</v>
      </c>
      <c r="BI19" s="23">
        <f t="shared" si="24"/>
        <v>188.02601795554196</v>
      </c>
      <c r="BJ19" s="23">
        <f t="shared" si="24"/>
        <v>198.66280496614013</v>
      </c>
      <c r="BK19" s="23">
        <f t="shared" si="24"/>
        <v>205.18685922639403</v>
      </c>
      <c r="BL19" s="23">
        <f t="shared" si="24"/>
        <v>212.2284881550284</v>
      </c>
      <c r="BM19" s="23">
        <f t="shared" si="24"/>
        <v>217.63493530697542</v>
      </c>
      <c r="BN19" s="23">
        <f t="shared" si="24"/>
        <v>223.05893530697543</v>
      </c>
      <c r="BO19" s="23">
        <f t="shared" si="24"/>
        <v>231.89648692083398</v>
      </c>
      <c r="BP19" s="23">
        <f t="shared" ref="BP19:EA19" si="25">BO19+BP17+(BP24-BP25)+(BP34-BP35)</f>
        <v>241.25648692083399</v>
      </c>
      <c r="BQ19" s="23">
        <f t="shared" si="25"/>
        <v>248.55396619126043</v>
      </c>
      <c r="BR19" s="23">
        <f t="shared" si="25"/>
        <v>253.14670361801825</v>
      </c>
      <c r="BS19" s="23">
        <f t="shared" si="25"/>
        <v>259.39951779648504</v>
      </c>
      <c r="BT19" s="23">
        <f t="shared" si="25"/>
        <v>264.75436948105533</v>
      </c>
      <c r="BU19" s="23">
        <f t="shared" si="25"/>
        <v>271.74002915681604</v>
      </c>
      <c r="BV19" s="23">
        <f t="shared" si="25"/>
        <v>277.39080747342359</v>
      </c>
      <c r="BW19" s="23">
        <f t="shared" si="25"/>
        <v>281.81170029970752</v>
      </c>
      <c r="BX19" s="23">
        <f t="shared" si="25"/>
        <v>285.23116883608446</v>
      </c>
      <c r="BY19" s="23">
        <f t="shared" si="25"/>
        <v>291.82374894472701</v>
      </c>
      <c r="BZ19" s="23">
        <f t="shared" si="25"/>
        <v>296.12505845400437</v>
      </c>
      <c r="CA19" s="23">
        <f t="shared" si="25"/>
        <v>298.68445451113325</v>
      </c>
      <c r="CB19" s="23">
        <f t="shared" si="25"/>
        <v>300.91711403607098</v>
      </c>
      <c r="CC19" s="23">
        <f t="shared" si="25"/>
        <v>306.84031403607099</v>
      </c>
      <c r="CD19" s="23">
        <f t="shared" si="25"/>
        <v>313.44001374310227</v>
      </c>
      <c r="CE19" s="23">
        <f t="shared" si="25"/>
        <v>318.73853943890305</v>
      </c>
      <c r="CF19" s="23">
        <f t="shared" si="25"/>
        <v>325.21547608441085</v>
      </c>
      <c r="CG19" s="23">
        <f t="shared" si="25"/>
        <v>332.39034189085174</v>
      </c>
      <c r="CH19" s="23">
        <f t="shared" si="25"/>
        <v>337.58493875364474</v>
      </c>
      <c r="CI19" s="23">
        <f t="shared" si="25"/>
        <v>343.53882547239476</v>
      </c>
      <c r="CJ19" s="23">
        <f t="shared" si="25"/>
        <v>349.49478128294163</v>
      </c>
      <c r="CK19" s="23">
        <f t="shared" si="25"/>
        <v>353.54593622068575</v>
      </c>
      <c r="CL19" s="23">
        <f t="shared" si="25"/>
        <v>356.62442872862033</v>
      </c>
      <c r="CM19" s="23">
        <f t="shared" si="25"/>
        <v>362.2749554620188</v>
      </c>
      <c r="CN19" s="23">
        <f t="shared" si="25"/>
        <v>367.95078508238015</v>
      </c>
      <c r="CO19" s="23">
        <f t="shared" si="25"/>
        <v>372.32838508238012</v>
      </c>
      <c r="CP19" s="23">
        <f t="shared" si="25"/>
        <v>377.73885780965281</v>
      </c>
      <c r="CQ19" s="23">
        <f t="shared" si="25"/>
        <v>382.4044578096528</v>
      </c>
      <c r="CR19" s="23">
        <f t="shared" si="25"/>
        <v>387.3292578096528</v>
      </c>
      <c r="CS19" s="23">
        <f t="shared" si="25"/>
        <v>392.54205780965282</v>
      </c>
      <c r="CT19" s="23">
        <f t="shared" si="25"/>
        <v>398.24445780965283</v>
      </c>
      <c r="CU19" s="23">
        <f t="shared" si="25"/>
        <v>403.91805780965285</v>
      </c>
      <c r="CV19" s="23">
        <f t="shared" si="25"/>
        <v>408.79677661988785</v>
      </c>
      <c r="CW19" s="23">
        <f t="shared" si="25"/>
        <v>414.01571884476562</v>
      </c>
      <c r="CX19" s="23">
        <f t="shared" si="25"/>
        <v>418.54580977168479</v>
      </c>
      <c r="CY19" s="23">
        <f t="shared" si="25"/>
        <v>422.62639098737765</v>
      </c>
      <c r="CZ19" s="23">
        <f t="shared" si="25"/>
        <v>426.90654436980435</v>
      </c>
      <c r="DA19" s="23">
        <f t="shared" si="25"/>
        <v>431.53392241917612</v>
      </c>
      <c r="DB19" s="23">
        <f t="shared" si="25"/>
        <v>435.47710634818429</v>
      </c>
      <c r="DC19" s="23">
        <f t="shared" si="25"/>
        <v>439.12134644584376</v>
      </c>
      <c r="DD19" s="23">
        <f t="shared" si="25"/>
        <v>443.02699957003853</v>
      </c>
      <c r="DE19" s="23">
        <f t="shared" si="25"/>
        <v>447.49999417695079</v>
      </c>
      <c r="DF19" s="23">
        <f t="shared" si="25"/>
        <v>450.8534547521943</v>
      </c>
      <c r="DG19" s="23">
        <f t="shared" si="25"/>
        <v>455.00514960594228</v>
      </c>
      <c r="DH19" s="23">
        <f t="shared" si="25"/>
        <v>457.65813012775874</v>
      </c>
      <c r="DI19" s="23">
        <f t="shared" si="25"/>
        <v>460.30782000936733</v>
      </c>
      <c r="DJ19" s="23">
        <f t="shared" si="25"/>
        <v>462.46259217612482</v>
      </c>
      <c r="DK19" s="23">
        <f t="shared" si="25"/>
        <v>464.446461840479</v>
      </c>
      <c r="DL19" s="23">
        <f t="shared" si="25"/>
        <v>466.02982634670911</v>
      </c>
      <c r="DM19" s="23">
        <f t="shared" si="25"/>
        <v>467.52195984547296</v>
      </c>
      <c r="DN19" s="23">
        <f t="shared" si="25"/>
        <v>469.0657216162017</v>
      </c>
      <c r="DO19" s="23">
        <f t="shared" si="25"/>
        <v>470.59026835792855</v>
      </c>
      <c r="DP19" s="23">
        <f t="shared" si="25"/>
        <v>471.656052443975</v>
      </c>
      <c r="DQ19" s="23">
        <f t="shared" si="25"/>
        <v>472.75911615406943</v>
      </c>
      <c r="DR19" s="23">
        <f t="shared" si="25"/>
        <v>478.17838628159063</v>
      </c>
      <c r="DS19" s="23">
        <f t="shared" si="25"/>
        <v>476.87482624419573</v>
      </c>
      <c r="DT19" s="23">
        <f t="shared" si="25"/>
        <v>481.14506174744992</v>
      </c>
      <c r="DU19" s="23">
        <f t="shared" si="25"/>
        <v>482.42822948696386</v>
      </c>
      <c r="DV19" s="23">
        <f t="shared" si="25"/>
        <v>488.22326588341429</v>
      </c>
      <c r="DW19" s="23">
        <f t="shared" si="25"/>
        <v>489.81147280883368</v>
      </c>
      <c r="DX19" s="23">
        <f t="shared" si="25"/>
        <v>496.70256066130821</v>
      </c>
      <c r="DY19" s="23">
        <f t="shared" si="25"/>
        <v>497.81066619483909</v>
      </c>
      <c r="DZ19" s="23">
        <f t="shared" si="25"/>
        <v>499.61266483645943</v>
      </c>
      <c r="EA19" s="23">
        <f t="shared" si="25"/>
        <v>501.39207562031055</v>
      </c>
      <c r="EB19" s="23">
        <f t="shared" ref="EB19:FS19" si="26">EA19+EB17+(EB24-EB25)+(EB34-EB35)</f>
        <v>502.73213864894586</v>
      </c>
      <c r="EC19" s="23">
        <f t="shared" si="26"/>
        <v>503.84202375482397</v>
      </c>
      <c r="ED19" s="23">
        <f t="shared" si="26"/>
        <v>505.1584955611969</v>
      </c>
      <c r="EE19" s="23">
        <f t="shared" si="26"/>
        <v>510.44594548498111</v>
      </c>
      <c r="EF19" s="23">
        <f t="shared" si="26"/>
        <v>520.65221254781204</v>
      </c>
      <c r="EG19" s="23">
        <f t="shared" si="26"/>
        <v>521.5896337992998</v>
      </c>
      <c r="EH19" s="23">
        <f t="shared" si="26"/>
        <v>522.31045079301316</v>
      </c>
      <c r="EI19" s="23">
        <f t="shared" si="26"/>
        <v>522.91071672509634</v>
      </c>
      <c r="EJ19" s="23">
        <f t="shared" si="26"/>
        <v>526.18243052731486</v>
      </c>
      <c r="EK19" s="23">
        <f t="shared" si="26"/>
        <v>526.71253090868925</v>
      </c>
      <c r="EL19" s="23">
        <f t="shared" si="26"/>
        <v>527.28696491490336</v>
      </c>
      <c r="EM19" s="23">
        <f t="shared" si="26"/>
        <v>527.82658642302488</v>
      </c>
      <c r="EN19" s="23">
        <f t="shared" si="26"/>
        <v>528.47404993544558</v>
      </c>
      <c r="EO19" s="23">
        <f t="shared" si="26"/>
        <v>529.17355381022435</v>
      </c>
      <c r="EP19" s="23">
        <f t="shared" si="26"/>
        <v>529.65684095393158</v>
      </c>
      <c r="EQ19" s="23">
        <f t="shared" si="26"/>
        <v>534.0083446956728</v>
      </c>
      <c r="ER19" s="23">
        <f t="shared" si="26"/>
        <v>534.86081559430102</v>
      </c>
      <c r="ES19" s="23">
        <f t="shared" si="26"/>
        <v>535.3713135338877</v>
      </c>
      <c r="ET19" s="23">
        <f t="shared" si="26"/>
        <v>535.93357746373158</v>
      </c>
      <c r="EU19" s="23">
        <f t="shared" si="26"/>
        <v>536.61445222646023</v>
      </c>
      <c r="EV19" s="23">
        <f t="shared" si="26"/>
        <v>537.19631876906021</v>
      </c>
      <c r="EW19" s="23">
        <f t="shared" si="26"/>
        <v>541.43798365460054</v>
      </c>
      <c r="EX19" s="23">
        <f t="shared" si="26"/>
        <v>542.08258889351964</v>
      </c>
      <c r="EY19" s="23">
        <f t="shared" si="26"/>
        <v>542.42134468929441</v>
      </c>
      <c r="EZ19" s="23">
        <f t="shared" si="26"/>
        <v>542.83246104996533</v>
      </c>
      <c r="FA19" s="23">
        <f t="shared" si="26"/>
        <v>543.87347046395223</v>
      </c>
      <c r="FB19" s="23">
        <f t="shared" si="26"/>
        <v>544.25676686863926</v>
      </c>
      <c r="FC19" s="23">
        <f t="shared" si="26"/>
        <v>544.58087586639499</v>
      </c>
      <c r="FD19" s="23">
        <f t="shared" si="26"/>
        <v>544.8076245417177</v>
      </c>
      <c r="FE19" s="23">
        <f t="shared" si="26"/>
        <v>551.06119448839263</v>
      </c>
      <c r="FF19" s="23">
        <f t="shared" si="26"/>
        <v>551.39500857704297</v>
      </c>
      <c r="FG19" s="23">
        <f t="shared" si="26"/>
        <v>553.90157532161061</v>
      </c>
      <c r="FH19" s="23">
        <f t="shared" si="26"/>
        <v>554.37217190028048</v>
      </c>
      <c r="FI19" s="23">
        <f t="shared" si="26"/>
        <v>554.80962306822346</v>
      </c>
      <c r="FJ19" s="23">
        <f t="shared" si="26"/>
        <v>555.19234127360414</v>
      </c>
      <c r="FK19" s="23">
        <f t="shared" si="26"/>
        <v>555.4114977547639</v>
      </c>
      <c r="FL19" s="23">
        <f t="shared" si="26"/>
        <v>555.74276400760243</v>
      </c>
      <c r="FM19" s="23">
        <f t="shared" si="26"/>
        <v>556.09758358418242</v>
      </c>
      <c r="FN19" s="23">
        <f t="shared" si="26"/>
        <v>556.48463710659689</v>
      </c>
      <c r="FO19" s="23">
        <f t="shared" si="26"/>
        <v>556.51635454762413</v>
      </c>
      <c r="FP19" s="23">
        <f t="shared" si="26"/>
        <v>556.57728941495805</v>
      </c>
      <c r="FQ19" s="23">
        <f t="shared" si="26"/>
        <v>556.69651051172457</v>
      </c>
      <c r="FR19" s="23">
        <f t="shared" si="26"/>
        <v>556.98094046322524</v>
      </c>
      <c r="FS19" s="23">
        <f t="shared" si="26"/>
        <v>557.44428031646339</v>
      </c>
    </row>
    <row r="20" spans="1:256" s="3" customFormat="1" x14ac:dyDescent="0.25">
      <c r="A20" s="20" t="s">
        <v>7</v>
      </c>
      <c r="B20" s="21" t="s">
        <v>10</v>
      </c>
      <c r="C20" s="20">
        <f>'Raw Data'!B36</f>
        <v>0.01</v>
      </c>
      <c r="D20" s="20">
        <f>'Raw Data'!C36</f>
        <v>0.01</v>
      </c>
      <c r="E20" s="20">
        <f>'Raw Data'!D36</f>
        <v>0.01</v>
      </c>
      <c r="F20" s="20">
        <f>'Raw Data'!E36</f>
        <v>0.01</v>
      </c>
      <c r="G20" s="20">
        <f>'Raw Data'!F36</f>
        <v>0.01</v>
      </c>
      <c r="H20" s="20">
        <f>'Raw Data'!G36</f>
        <v>0.01</v>
      </c>
      <c r="I20" s="20">
        <f>'Raw Data'!H36</f>
        <v>0.01</v>
      </c>
      <c r="J20" s="20">
        <f>'Raw Data'!I36</f>
        <v>0.01</v>
      </c>
      <c r="K20" s="20">
        <f>'Raw Data'!J36</f>
        <v>0.01</v>
      </c>
      <c r="L20" s="20">
        <f>'Raw Data'!K36</f>
        <v>0.01</v>
      </c>
      <c r="M20" s="20">
        <f>'Raw Data'!L36</f>
        <v>0.01</v>
      </c>
      <c r="N20" s="20">
        <f>'Raw Data'!M36</f>
        <v>0.01</v>
      </c>
      <c r="O20" s="20">
        <f>'Raw Data'!N36</f>
        <v>0.01</v>
      </c>
      <c r="P20" s="20">
        <f>'Raw Data'!O36</f>
        <v>0.01</v>
      </c>
      <c r="Q20" s="20">
        <f>'Raw Data'!P36</f>
        <v>0.01</v>
      </c>
      <c r="R20" s="20">
        <f>'Raw Data'!Q36</f>
        <v>0.01</v>
      </c>
      <c r="S20" s="20">
        <f>'Raw Data'!R36</f>
        <v>0.01</v>
      </c>
      <c r="T20" s="20">
        <f>'Raw Data'!S36</f>
        <v>0.01</v>
      </c>
      <c r="U20" s="20">
        <f>'Raw Data'!T36</f>
        <v>0.01</v>
      </c>
      <c r="V20" s="20">
        <f>'Raw Data'!U36</f>
        <v>0.01</v>
      </c>
      <c r="W20" s="20">
        <f>'Raw Data'!V36</f>
        <v>0.01</v>
      </c>
      <c r="X20" s="20">
        <f>'Raw Data'!W36</f>
        <v>0.01</v>
      </c>
      <c r="Y20" s="20">
        <f>'Raw Data'!X36</f>
        <v>0.01</v>
      </c>
      <c r="Z20" s="20">
        <f>'Raw Data'!Y36</f>
        <v>0.01</v>
      </c>
      <c r="AA20" s="20">
        <f>'Raw Data'!Z36</f>
        <v>0.01</v>
      </c>
      <c r="AB20" s="20">
        <f>'Raw Data'!AA36</f>
        <v>0.01</v>
      </c>
      <c r="AC20" s="20">
        <f>'Raw Data'!AB36</f>
        <v>0.01</v>
      </c>
      <c r="AD20" s="20">
        <f>'Raw Data'!AC36</f>
        <v>0.01</v>
      </c>
      <c r="AE20" s="20">
        <f>'Raw Data'!AD36</f>
        <v>0.01</v>
      </c>
      <c r="AF20" s="20">
        <f>'Raw Data'!AE36</f>
        <v>0.01</v>
      </c>
      <c r="AG20" s="20">
        <f>'Raw Data'!AF36</f>
        <v>0.01</v>
      </c>
      <c r="AH20" s="20">
        <f>'Raw Data'!AG36</f>
        <v>0.01</v>
      </c>
      <c r="AI20" s="20">
        <f>'Raw Data'!AH36</f>
        <v>0.01</v>
      </c>
      <c r="AJ20" s="20">
        <f>'Raw Data'!AI36</f>
        <v>0.01</v>
      </c>
      <c r="AK20" s="20">
        <f>'Raw Data'!AJ36</f>
        <v>0.01</v>
      </c>
      <c r="AL20" s="20">
        <f>'Raw Data'!AK36</f>
        <v>0.01</v>
      </c>
      <c r="AM20" s="20">
        <f>'Raw Data'!AL36</f>
        <v>0.01</v>
      </c>
      <c r="AN20" s="20">
        <f>'Raw Data'!AM36</f>
        <v>0.01</v>
      </c>
      <c r="AO20" s="20">
        <f>'Raw Data'!AN36</f>
        <v>0.01</v>
      </c>
      <c r="AP20" s="20">
        <f>'Raw Data'!AO36</f>
        <v>0.01</v>
      </c>
      <c r="AQ20" s="20">
        <f>'Raw Data'!AP36</f>
        <v>0.01</v>
      </c>
      <c r="AR20" s="20">
        <f>'Raw Data'!AQ36</f>
        <v>0.01</v>
      </c>
      <c r="AS20" s="20">
        <f>'Raw Data'!AR36</f>
        <v>0.01</v>
      </c>
      <c r="AT20" s="20">
        <f>'Raw Data'!AS36</f>
        <v>0.01</v>
      </c>
      <c r="AU20" s="20">
        <f>'Raw Data'!AT36</f>
        <v>0.01</v>
      </c>
      <c r="AV20" s="20">
        <f>'Raw Data'!AU36</f>
        <v>0.01</v>
      </c>
      <c r="AW20" s="20">
        <f>'Raw Data'!AV36</f>
        <v>0.01</v>
      </c>
      <c r="AX20" s="20">
        <f>'Raw Data'!AW36</f>
        <v>0.01</v>
      </c>
      <c r="AY20" s="20">
        <f>'Raw Data'!AX36</f>
        <v>0.01</v>
      </c>
      <c r="AZ20" s="20">
        <f>'Raw Data'!AY36</f>
        <v>0.01</v>
      </c>
      <c r="BA20" s="20">
        <f>'Raw Data'!AZ36</f>
        <v>0.01</v>
      </c>
      <c r="BB20" s="20">
        <f>'Raw Data'!BA36</f>
        <v>0.01</v>
      </c>
      <c r="BC20" s="20">
        <f>'Raw Data'!BB36</f>
        <v>0.01</v>
      </c>
      <c r="BD20" s="20">
        <f>'Raw Data'!BC36</f>
        <v>0.01</v>
      </c>
      <c r="BE20" s="20">
        <f>'Raw Data'!BD36</f>
        <v>0.01</v>
      </c>
      <c r="BF20" s="20">
        <f>'Raw Data'!BE36</f>
        <v>0.01</v>
      </c>
      <c r="BG20" s="20">
        <f>'Raw Data'!BF36</f>
        <v>0.01</v>
      </c>
      <c r="BH20" s="20">
        <f>'Raw Data'!BG36</f>
        <v>0.01</v>
      </c>
      <c r="BI20" s="20">
        <f>'Raw Data'!BH36</f>
        <v>0.01</v>
      </c>
      <c r="BJ20" s="20">
        <f>'Raw Data'!BI36</f>
        <v>0.01</v>
      </c>
      <c r="BK20" s="20">
        <f>'Raw Data'!BJ36</f>
        <v>0.01</v>
      </c>
      <c r="BL20" s="20">
        <f>'Raw Data'!BK36</f>
        <v>0.01</v>
      </c>
      <c r="BM20" s="20">
        <f>'Raw Data'!BL36</f>
        <v>0.01</v>
      </c>
      <c r="BN20" s="20">
        <f>'Raw Data'!BM36</f>
        <v>0.01</v>
      </c>
      <c r="BO20" s="20">
        <f>'Raw Data'!BN36</f>
        <v>0.01</v>
      </c>
      <c r="BP20" s="20">
        <f>'Raw Data'!BO36</f>
        <v>0.01</v>
      </c>
      <c r="BQ20" s="20">
        <f>'Raw Data'!BP36</f>
        <v>0.01</v>
      </c>
      <c r="BR20" s="20">
        <f>'Raw Data'!BQ36</f>
        <v>0.01</v>
      </c>
      <c r="BS20" s="20">
        <f>'Raw Data'!BR36</f>
        <v>0.01</v>
      </c>
      <c r="BT20" s="20">
        <f>'Raw Data'!BS36</f>
        <v>0.01</v>
      </c>
      <c r="BU20" s="20">
        <f>'Raw Data'!BT36</f>
        <v>0.01</v>
      </c>
      <c r="BV20" s="20">
        <f>'Raw Data'!BU36</f>
        <v>0.01</v>
      </c>
      <c r="BW20" s="20">
        <f>'Raw Data'!BV36</f>
        <v>0.01</v>
      </c>
      <c r="BX20" s="20">
        <f>'Raw Data'!BW36</f>
        <v>0.01</v>
      </c>
      <c r="BY20" s="20">
        <f>'Raw Data'!BX36</f>
        <v>0.01</v>
      </c>
      <c r="BZ20" s="20">
        <f>'Raw Data'!BY36</f>
        <v>0.01</v>
      </c>
      <c r="CA20" s="20">
        <f>'Raw Data'!BZ36</f>
        <v>0.01</v>
      </c>
      <c r="CB20" s="20">
        <f>'Raw Data'!CA36</f>
        <v>0.01</v>
      </c>
      <c r="CC20" s="20">
        <f>'Raw Data'!CB36</f>
        <v>0.01</v>
      </c>
      <c r="CD20" s="20">
        <f>'Raw Data'!CC36</f>
        <v>0.01</v>
      </c>
      <c r="CE20" s="20">
        <f>'Raw Data'!CD36</f>
        <v>0.01</v>
      </c>
      <c r="CF20" s="20">
        <f>'Raw Data'!CE36</f>
        <v>0.01</v>
      </c>
      <c r="CG20" s="20">
        <f>'Raw Data'!CF36</f>
        <v>0.01</v>
      </c>
      <c r="CH20" s="20">
        <f>'Raw Data'!CG36</f>
        <v>0.01</v>
      </c>
      <c r="CI20" s="20">
        <f>'Raw Data'!CH36</f>
        <v>0.01</v>
      </c>
      <c r="CJ20" s="20">
        <f>'Raw Data'!CI36</f>
        <v>0.01</v>
      </c>
      <c r="CK20" s="20">
        <f>'Raw Data'!CJ36</f>
        <v>0.01</v>
      </c>
      <c r="CL20" s="20">
        <f>'Raw Data'!CK36</f>
        <v>0.01</v>
      </c>
      <c r="CM20" s="20">
        <f>'Raw Data'!CL36</f>
        <v>0.01</v>
      </c>
      <c r="CN20" s="20">
        <f>'Raw Data'!CM36</f>
        <v>0.01</v>
      </c>
      <c r="CO20" s="20">
        <f>'Raw Data'!CN36</f>
        <v>0.01</v>
      </c>
      <c r="CP20" s="20">
        <f>'Raw Data'!CO36</f>
        <v>0.01</v>
      </c>
      <c r="CQ20" s="20">
        <f>'Raw Data'!CP36</f>
        <v>0.01</v>
      </c>
      <c r="CR20" s="20">
        <f>'Raw Data'!CQ36</f>
        <v>0.01</v>
      </c>
      <c r="CS20" s="20">
        <f>'Raw Data'!CR36</f>
        <v>0.01</v>
      </c>
      <c r="CT20" s="20">
        <f>'Raw Data'!CS36</f>
        <v>0.01</v>
      </c>
      <c r="CU20" s="20">
        <f>'Raw Data'!CT36</f>
        <v>0.01</v>
      </c>
      <c r="CV20" s="20">
        <f>'Raw Data'!CU36</f>
        <v>0.01</v>
      </c>
      <c r="CW20" s="20">
        <f>'Raw Data'!CV36</f>
        <v>0.01</v>
      </c>
      <c r="CX20" s="20">
        <f>'Raw Data'!CW36</f>
        <v>0.01</v>
      </c>
      <c r="CY20" s="20">
        <f>'Raw Data'!CX36</f>
        <v>0.01</v>
      </c>
      <c r="CZ20" s="20">
        <f>'Raw Data'!CY36</f>
        <v>0.01</v>
      </c>
      <c r="DA20" s="20">
        <f>'Raw Data'!CZ36</f>
        <v>0.01</v>
      </c>
      <c r="DB20" s="20">
        <f>'Raw Data'!DA36</f>
        <v>0.01</v>
      </c>
      <c r="DC20" s="20">
        <f>'Raw Data'!DB36</f>
        <v>0.01</v>
      </c>
      <c r="DD20" s="20">
        <f>'Raw Data'!DC36</f>
        <v>0.01</v>
      </c>
      <c r="DE20" s="20">
        <f>'Raw Data'!DD36</f>
        <v>0.01</v>
      </c>
      <c r="DF20" s="20">
        <f>'Raw Data'!DE36</f>
        <v>0.01</v>
      </c>
      <c r="DG20" s="20">
        <f>'Raw Data'!DF36</f>
        <v>0.01</v>
      </c>
      <c r="DH20" s="20">
        <f>'Raw Data'!DG36</f>
        <v>0.01</v>
      </c>
      <c r="DI20" s="20">
        <f>'Raw Data'!DH36</f>
        <v>0.01</v>
      </c>
      <c r="DJ20" s="20">
        <f>'Raw Data'!DI36</f>
        <v>0.01</v>
      </c>
      <c r="DK20" s="20">
        <f>'Raw Data'!DJ36</f>
        <v>0.01</v>
      </c>
      <c r="DL20" s="20">
        <f>'Raw Data'!DK36</f>
        <v>0.01</v>
      </c>
      <c r="DM20" s="20">
        <f>'Raw Data'!DL36</f>
        <v>0.01</v>
      </c>
      <c r="DN20" s="20">
        <f>'Raw Data'!DM36</f>
        <v>0.01</v>
      </c>
      <c r="DO20" s="20">
        <f>'Raw Data'!DN36</f>
        <v>0.01</v>
      </c>
      <c r="DP20" s="20">
        <f>'Raw Data'!DO36</f>
        <v>0.01</v>
      </c>
      <c r="DQ20" s="20">
        <f>'Raw Data'!DP36</f>
        <v>0.01</v>
      </c>
      <c r="DR20" s="20">
        <f>'Raw Data'!DQ36</f>
        <v>0.01</v>
      </c>
      <c r="DS20" s="20">
        <f>'Raw Data'!DR36</f>
        <v>0.01</v>
      </c>
      <c r="DT20" s="20">
        <f>'Raw Data'!DS36</f>
        <v>0.01</v>
      </c>
      <c r="DU20" s="20">
        <f>'Raw Data'!DT36</f>
        <v>0.01</v>
      </c>
      <c r="DV20" s="20">
        <f>'Raw Data'!DU36</f>
        <v>0.01</v>
      </c>
      <c r="DW20" s="20">
        <f>'Raw Data'!DV36</f>
        <v>0.01</v>
      </c>
      <c r="DX20" s="20">
        <f>'Raw Data'!DW36</f>
        <v>0.01</v>
      </c>
      <c r="DY20" s="20">
        <f>'Raw Data'!DX36</f>
        <v>0.01</v>
      </c>
      <c r="DZ20" s="20">
        <f>'Raw Data'!DY36</f>
        <v>0.01</v>
      </c>
      <c r="EA20" s="20">
        <f>'Raw Data'!DZ36</f>
        <v>0.01</v>
      </c>
      <c r="EB20" s="20">
        <f>'Raw Data'!EA36</f>
        <v>0.01</v>
      </c>
      <c r="EC20" s="20">
        <f>'Raw Data'!EB36</f>
        <v>0.01</v>
      </c>
      <c r="ED20" s="20">
        <f>'Raw Data'!EC36</f>
        <v>0.01</v>
      </c>
      <c r="EE20" s="20">
        <f>'Raw Data'!ED36</f>
        <v>0.01</v>
      </c>
      <c r="EF20" s="20">
        <f>'Raw Data'!EE36</f>
        <v>0.01</v>
      </c>
      <c r="EG20" s="20">
        <f>'Raw Data'!EF36</f>
        <v>0.01</v>
      </c>
      <c r="EH20" s="20">
        <f>'Raw Data'!EG36</f>
        <v>0.01</v>
      </c>
      <c r="EI20" s="20">
        <f>'Raw Data'!EH36</f>
        <v>0.01</v>
      </c>
      <c r="EJ20" s="20">
        <f>'Raw Data'!EI36</f>
        <v>0.01</v>
      </c>
      <c r="EK20" s="20">
        <f>'Raw Data'!EJ36</f>
        <v>0.01</v>
      </c>
      <c r="EL20" s="20">
        <f>'Raw Data'!EK36</f>
        <v>0.01</v>
      </c>
      <c r="EM20" s="20">
        <f>'Raw Data'!EL36</f>
        <v>0.01</v>
      </c>
      <c r="EN20" s="20">
        <f>'Raw Data'!EM36</f>
        <v>0.01</v>
      </c>
      <c r="EO20" s="20">
        <f>'Raw Data'!EN36</f>
        <v>0.01</v>
      </c>
      <c r="EP20" s="20">
        <f>'Raw Data'!EO36</f>
        <v>0.01</v>
      </c>
      <c r="EQ20" s="20">
        <f>'Raw Data'!EP36</f>
        <v>0.01</v>
      </c>
      <c r="ER20" s="20">
        <f>'Raw Data'!EQ36</f>
        <v>0.01</v>
      </c>
      <c r="ES20" s="20">
        <f>'Raw Data'!ER36</f>
        <v>0.01</v>
      </c>
      <c r="ET20" s="20">
        <f>'Raw Data'!ES36</f>
        <v>0.01</v>
      </c>
      <c r="EU20" s="20">
        <f>'Raw Data'!ET36</f>
        <v>0.01</v>
      </c>
      <c r="EV20" s="20">
        <f>'Raw Data'!EU36</f>
        <v>0.01</v>
      </c>
      <c r="EW20" s="20">
        <f>'Raw Data'!EV36</f>
        <v>0.01</v>
      </c>
      <c r="EX20" s="20">
        <f>'Raw Data'!EW36</f>
        <v>0.01</v>
      </c>
      <c r="EY20" s="20">
        <f>'Raw Data'!EX36</f>
        <v>0.01</v>
      </c>
      <c r="EZ20" s="20">
        <f>'Raw Data'!EY36</f>
        <v>0.01</v>
      </c>
      <c r="FA20" s="20">
        <f>'Raw Data'!EZ36</f>
        <v>0.01</v>
      </c>
      <c r="FB20" s="20">
        <f>'Raw Data'!FA36</f>
        <v>0.01</v>
      </c>
      <c r="FC20" s="20">
        <f>'Raw Data'!FB36</f>
        <v>0.01</v>
      </c>
      <c r="FD20" s="20">
        <f>'Raw Data'!FC36</f>
        <v>0.01</v>
      </c>
      <c r="FE20" s="20">
        <f>'Raw Data'!FD36</f>
        <v>0.01</v>
      </c>
      <c r="FF20" s="20">
        <f>'Raw Data'!FE36</f>
        <v>0.01</v>
      </c>
      <c r="FG20" s="20">
        <f>'Raw Data'!FF36</f>
        <v>0.01</v>
      </c>
      <c r="FH20" s="20">
        <f>'Raw Data'!FG36</f>
        <v>0.01</v>
      </c>
      <c r="FI20" s="20">
        <f>'Raw Data'!FH36</f>
        <v>0.01</v>
      </c>
      <c r="FJ20" s="20">
        <f>'Raw Data'!FI36</f>
        <v>0.01</v>
      </c>
      <c r="FK20" s="20">
        <f>'Raw Data'!FJ36</f>
        <v>0.01</v>
      </c>
      <c r="FL20" s="20">
        <f>'Raw Data'!FK36</f>
        <v>0.01</v>
      </c>
      <c r="FM20" s="20">
        <f>'Raw Data'!FL36</f>
        <v>0.01</v>
      </c>
      <c r="FN20" s="20">
        <f>'Raw Data'!FM36</f>
        <v>0.01</v>
      </c>
      <c r="FO20" s="20">
        <f>'Raw Data'!FN36</f>
        <v>0.01</v>
      </c>
      <c r="FP20" s="20">
        <f>'Raw Data'!FO36</f>
        <v>0.01</v>
      </c>
      <c r="FQ20" s="20">
        <f>'Raw Data'!FP36</f>
        <v>0.01</v>
      </c>
      <c r="FR20" s="20">
        <f>'Raw Data'!FQ36</f>
        <v>0.01</v>
      </c>
      <c r="FS20" s="20">
        <f>'Raw Data'!FR36</f>
        <v>0.01</v>
      </c>
    </row>
    <row r="21" spans="1:256" s="18" customFormat="1" x14ac:dyDescent="0.25">
      <c r="A21" s="16" t="s">
        <v>40</v>
      </c>
      <c r="B21" s="17"/>
      <c r="C21" s="19">
        <f t="shared" ref="C21:BN21" si="27">C20/C16</f>
        <v>1.3617358152573356E-3</v>
      </c>
      <c r="D21" s="19">
        <f t="shared" si="27"/>
        <v>1.2965371797902742E-3</v>
      </c>
      <c r="E21" s="19">
        <f t="shared" si="27"/>
        <v>1.3852897123106471E-3</v>
      </c>
      <c r="F21" s="19">
        <f t="shared" si="27"/>
        <v>1.306658497060356E-3</v>
      </c>
      <c r="G21" s="19">
        <f t="shared" si="27"/>
        <v>1.1631189027342572E-3</v>
      </c>
      <c r="H21" s="19">
        <f t="shared" si="27"/>
        <v>1.2347710828504905E-3</v>
      </c>
      <c r="I21" s="19">
        <f t="shared" si="27"/>
        <v>1.4853251726875227E-3</v>
      </c>
      <c r="J21" s="19">
        <f t="shared" si="27"/>
        <v>1.7220007130553338E-3</v>
      </c>
      <c r="K21" s="19">
        <f t="shared" si="27"/>
        <v>1.0281249497495616E-3</v>
      </c>
      <c r="L21" s="19">
        <f t="shared" si="27"/>
        <v>1.2614515650640175E-3</v>
      </c>
      <c r="M21" s="19">
        <f t="shared" si="27"/>
        <v>1.8199442757311662E-3</v>
      </c>
      <c r="N21" s="19">
        <f t="shared" si="27"/>
        <v>1.21760813602873E-3</v>
      </c>
      <c r="O21" s="19">
        <f t="shared" si="27"/>
        <v>1.2875654687568207E-3</v>
      </c>
      <c r="P21" s="19">
        <f t="shared" si="27"/>
        <v>1.1246185449187926E-3</v>
      </c>
      <c r="Q21" s="19">
        <f t="shared" si="27"/>
        <v>1.0840566315213789E-3</v>
      </c>
      <c r="R21" s="19">
        <f t="shared" si="27"/>
        <v>1.4238224968967741E-3</v>
      </c>
      <c r="S21" s="19">
        <f t="shared" si="27"/>
        <v>3.2079896250396573E-3</v>
      </c>
      <c r="T21" s="19">
        <f t="shared" si="27"/>
        <v>1.0519451699904454E-3</v>
      </c>
      <c r="U21" s="19">
        <f t="shared" si="27"/>
        <v>8.8843557622839033E-4</v>
      </c>
      <c r="V21" s="19">
        <f t="shared" si="27"/>
        <v>1.1486874417413388E-3</v>
      </c>
      <c r="W21" s="19">
        <f t="shared" si="27"/>
        <v>1.1946968646521941E-3</v>
      </c>
      <c r="X21" s="19">
        <f t="shared" si="27"/>
        <v>9.8313158485170129E-4</v>
      </c>
      <c r="Y21" s="19">
        <f t="shared" si="27"/>
        <v>1.3850765352876667E-3</v>
      </c>
      <c r="Z21" s="19">
        <f t="shared" si="27"/>
        <v>2.7098841837837656E-3</v>
      </c>
      <c r="AA21" s="19">
        <f t="shared" si="27"/>
        <v>1.3976876177984651E-3</v>
      </c>
      <c r="AB21" s="19">
        <f t="shared" si="27"/>
        <v>1.3531823548518687E-3</v>
      </c>
      <c r="AC21" s="19">
        <f t="shared" si="27"/>
        <v>1.1438528827094161E-3</v>
      </c>
      <c r="AD21" s="19">
        <f t="shared" si="27"/>
        <v>1.2197681410347607E-3</v>
      </c>
      <c r="AE21" s="19">
        <f t="shared" si="27"/>
        <v>1.2302241285957396E-3</v>
      </c>
      <c r="AF21" s="19">
        <f t="shared" si="27"/>
        <v>8.7034284125383371E-4</v>
      </c>
      <c r="AG21" s="19">
        <f t="shared" si="27"/>
        <v>8.9238194242617533E-4</v>
      </c>
      <c r="AH21" s="19">
        <f t="shared" si="27"/>
        <v>1.1371588553799278E-3</v>
      </c>
      <c r="AI21" s="19">
        <f t="shared" si="27"/>
        <v>9.2167612828801819E-4</v>
      </c>
      <c r="AJ21" s="19">
        <f t="shared" si="27"/>
        <v>1.1853454220382982E-3</v>
      </c>
      <c r="AK21" s="19">
        <f t="shared" si="27"/>
        <v>1.3564479808856247E-3</v>
      </c>
      <c r="AL21" s="19">
        <f t="shared" si="27"/>
        <v>1.3725491351047423E-3</v>
      </c>
      <c r="AM21" s="19">
        <f t="shared" si="27"/>
        <v>1.1933772986354489E-3</v>
      </c>
      <c r="AN21" s="19">
        <f t="shared" si="27"/>
        <v>8.8816278738051545E-4</v>
      </c>
      <c r="AO21" s="19">
        <f t="shared" si="27"/>
        <v>9.6331740078044647E-4</v>
      </c>
      <c r="AP21" s="19">
        <f t="shared" si="27"/>
        <v>1.2507991383053957E-3</v>
      </c>
      <c r="AQ21" s="19">
        <f t="shared" si="27"/>
        <v>1.3344287964261025E-3</v>
      </c>
      <c r="AR21" s="19">
        <f t="shared" si="27"/>
        <v>1.2378563699591851E-3</v>
      </c>
      <c r="AS21" s="19">
        <f t="shared" si="27"/>
        <v>1.1632558063169143E-3</v>
      </c>
      <c r="AT21" s="19">
        <f t="shared" si="27"/>
        <v>1.2239521931026627E-3</v>
      </c>
      <c r="AU21" s="19">
        <f t="shared" si="27"/>
        <v>1.1503523926198916E-3</v>
      </c>
      <c r="AV21" s="19">
        <f t="shared" si="27"/>
        <v>8.8289597856347534E-4</v>
      </c>
      <c r="AW21" s="19">
        <f t="shared" si="27"/>
        <v>9.6737752306015655E-4</v>
      </c>
      <c r="AX21" s="19">
        <f t="shared" si="27"/>
        <v>1.2893425395268277E-3</v>
      </c>
      <c r="AY21" s="19">
        <f t="shared" si="27"/>
        <v>1.2942451490461822E-3</v>
      </c>
      <c r="AZ21" s="19">
        <f t="shared" si="27"/>
        <v>1.2391573729863693E-3</v>
      </c>
      <c r="BA21" s="19">
        <f t="shared" si="27"/>
        <v>1.2406947890818859E-3</v>
      </c>
      <c r="BB21" s="19">
        <f t="shared" si="27"/>
        <v>1.2436465652520803E-3</v>
      </c>
      <c r="BC21" s="19">
        <f t="shared" si="27"/>
        <v>1.1426796702215941E-3</v>
      </c>
      <c r="BD21" s="19">
        <f t="shared" si="27"/>
        <v>1.6666151433554677E-3</v>
      </c>
      <c r="BE21" s="19">
        <f t="shared" si="27"/>
        <v>1.3411048252933095E-3</v>
      </c>
      <c r="BF21" s="19">
        <f t="shared" si="27"/>
        <v>1.4272092663199284E-3</v>
      </c>
      <c r="BG21" s="19">
        <f t="shared" si="27"/>
        <v>1.3517379821671178E-3</v>
      </c>
      <c r="BH21" s="19">
        <f t="shared" si="27"/>
        <v>1.2801101657308155E-3</v>
      </c>
      <c r="BI21" s="19">
        <f t="shared" si="27"/>
        <v>1.1368444699154318E-3</v>
      </c>
      <c r="BJ21" s="19">
        <f t="shared" si="27"/>
        <v>8.8920178533010742E-4</v>
      </c>
      <c r="BK21" s="19">
        <f t="shared" si="27"/>
        <v>1.4714776451945669E-3</v>
      </c>
      <c r="BL21" s="19">
        <f t="shared" si="27"/>
        <v>1.6295207668029527E-3</v>
      </c>
      <c r="BM21" s="19">
        <f t="shared" si="27"/>
        <v>1.7737896201159723E-3</v>
      </c>
      <c r="BN21" s="19">
        <f t="shared" si="27"/>
        <v>1.7699115044247787E-3</v>
      </c>
      <c r="BO21" s="19">
        <f t="shared" ref="BO21:DZ21" si="28">BO20/BO16</f>
        <v>1.0193679918450559E-3</v>
      </c>
      <c r="BP21" s="19">
        <f t="shared" si="28"/>
        <v>1.0256410256410256E-3</v>
      </c>
      <c r="BQ21" s="19">
        <f t="shared" si="28"/>
        <v>1.376538951883244E-3</v>
      </c>
      <c r="BR21" s="19">
        <f t="shared" si="28"/>
        <v>2.0902566613256192E-3</v>
      </c>
      <c r="BS21" s="19">
        <f t="shared" si="28"/>
        <v>1.5353086987712052E-3</v>
      </c>
      <c r="BT21" s="19">
        <f t="shared" si="28"/>
        <v>1.7927667404237975E-3</v>
      </c>
      <c r="BU21" s="19">
        <f t="shared" si="28"/>
        <v>1.3715875403475524E-3</v>
      </c>
      <c r="BV21" s="19">
        <f t="shared" si="28"/>
        <v>1.467882613459207E-3</v>
      </c>
      <c r="BW21" s="19">
        <f t="shared" si="28"/>
        <v>1.6430594856460521E-3</v>
      </c>
      <c r="BX21" s="19">
        <f t="shared" si="28"/>
        <v>2.8074538185900483E-3</v>
      </c>
      <c r="BY21" s="19">
        <f t="shared" si="28"/>
        <v>1.4561825327560039E-3</v>
      </c>
      <c r="BZ21" s="19">
        <f t="shared" si="28"/>
        <v>2.2318784498753454E-3</v>
      </c>
      <c r="CA21" s="19">
        <f t="shared" si="28"/>
        <v>3.7508848906992309E-3</v>
      </c>
      <c r="CB21" s="19">
        <f t="shared" si="28"/>
        <v>4.1841004184100415E-3</v>
      </c>
      <c r="CC21" s="19">
        <f t="shared" si="28"/>
        <v>1.620745542949757E-3</v>
      </c>
      <c r="CD21" s="19">
        <f t="shared" si="28"/>
        <v>1.4546116378253184E-3</v>
      </c>
      <c r="CE21" s="19">
        <f t="shared" si="28"/>
        <v>1.8118247511016599E-3</v>
      </c>
      <c r="CF21" s="19">
        <f t="shared" si="28"/>
        <v>1.4821821681177383E-3</v>
      </c>
      <c r="CG21" s="19">
        <f t="shared" si="28"/>
        <v>1.6762670025458708E-3</v>
      </c>
      <c r="CH21" s="19">
        <f t="shared" si="28"/>
        <v>1.8480741150023309E-3</v>
      </c>
      <c r="CI21" s="19">
        <f t="shared" si="28"/>
        <v>1.6123921151821126E-3</v>
      </c>
      <c r="CJ21" s="19">
        <f t="shared" si="28"/>
        <v>1.6118319721244757E-3</v>
      </c>
      <c r="CK21" s="19">
        <f t="shared" si="28"/>
        <v>2.3696946050021225E-3</v>
      </c>
      <c r="CL21" s="19">
        <f t="shared" si="28"/>
        <v>3.1184094082596469E-3</v>
      </c>
      <c r="CM21" s="19">
        <f t="shared" si="28"/>
        <v>1.6989566553605529E-3</v>
      </c>
      <c r="CN21" s="19">
        <f t="shared" si="28"/>
        <v>1.6913826950620931E-3</v>
      </c>
      <c r="CO21" s="19">
        <f t="shared" si="28"/>
        <v>2.1929824561403512E-3</v>
      </c>
      <c r="CP21" s="19">
        <f t="shared" si="28"/>
        <v>2.0449897750511249E-3</v>
      </c>
      <c r="CQ21" s="19">
        <f t="shared" si="28"/>
        <v>2.0576131687242796E-3</v>
      </c>
      <c r="CR21" s="19">
        <f t="shared" si="28"/>
        <v>1.9493177387914231E-3</v>
      </c>
      <c r="CS21" s="19">
        <f t="shared" si="28"/>
        <v>1.841620626151013E-3</v>
      </c>
      <c r="CT21" s="19">
        <f t="shared" si="28"/>
        <v>1.6835016835016834E-3</v>
      </c>
      <c r="CU21" s="19">
        <f t="shared" si="28"/>
        <v>1.6920473773265651E-3</v>
      </c>
      <c r="CV21" s="19">
        <f t="shared" si="28"/>
        <v>1.7793594306049821E-3</v>
      </c>
      <c r="CW21" s="19">
        <f t="shared" si="28"/>
        <v>1.5007042852199142E-3</v>
      </c>
      <c r="CX21" s="19">
        <f t="shared" si="28"/>
        <v>1.5284426422226857E-3</v>
      </c>
      <c r="CY21" s="19">
        <f t="shared" si="28"/>
        <v>1.5036437954667817E-3</v>
      </c>
      <c r="CZ21" s="19">
        <f t="shared" si="28"/>
        <v>2.1856384467729829E-3</v>
      </c>
      <c r="DA21" s="19">
        <f t="shared" si="28"/>
        <v>1.8065039420623733E-3</v>
      </c>
      <c r="DB21" s="19">
        <f t="shared" si="28"/>
        <v>1.9157627896673236E-3</v>
      </c>
      <c r="DC21" s="19">
        <f t="shared" si="28"/>
        <v>1.884641010446643E-3</v>
      </c>
      <c r="DD21" s="19">
        <f t="shared" si="28"/>
        <v>1.5961428658193997E-3</v>
      </c>
      <c r="DE21" s="19">
        <f t="shared" si="28"/>
        <v>1.6357213784520522E-3</v>
      </c>
      <c r="DF21" s="19">
        <f t="shared" si="28"/>
        <v>1.949706607622512E-3</v>
      </c>
      <c r="DG21" s="19">
        <f t="shared" si="28"/>
        <v>1.4342952970561121E-3</v>
      </c>
      <c r="DH21" s="19">
        <f t="shared" si="28"/>
        <v>1.9524940582193949E-3</v>
      </c>
      <c r="DI21" s="19">
        <f t="shared" si="28"/>
        <v>1.734023397614332E-3</v>
      </c>
      <c r="DJ21" s="19">
        <f t="shared" si="28"/>
        <v>1.8724420964474392E-3</v>
      </c>
      <c r="DK21" s="19">
        <f t="shared" si="28"/>
        <v>1.8034717712197431E-3</v>
      </c>
      <c r="DL21" s="19">
        <f t="shared" si="28"/>
        <v>2.0004410762565904E-3</v>
      </c>
      <c r="DM21" s="19">
        <f t="shared" si="28"/>
        <v>1.9000905671372847E-3</v>
      </c>
      <c r="DN21" s="19">
        <f t="shared" si="28"/>
        <v>1.6267823592002459E-3</v>
      </c>
      <c r="DO21" s="19">
        <f t="shared" si="28"/>
        <v>1.441571736848433E-3</v>
      </c>
      <c r="DP21" s="19">
        <f t="shared" si="28"/>
        <v>1.7869827275117025E-3</v>
      </c>
      <c r="DQ21" s="19">
        <f t="shared" si="28"/>
        <v>1.5290661553525066E-3</v>
      </c>
      <c r="DR21" s="19">
        <f t="shared" si="28"/>
        <v>2.2084443442859461E-3</v>
      </c>
      <c r="DS21" s="19">
        <f t="shared" si="28"/>
        <v>3.8390916602282182E-3</v>
      </c>
      <c r="DT21" s="19">
        <f t="shared" si="28"/>
        <v>5.9185347481284381E-3</v>
      </c>
      <c r="DU21" s="19">
        <f t="shared" si="28"/>
        <v>9.2497474642499692E-3</v>
      </c>
      <c r="DV21" s="19">
        <f t="shared" si="28"/>
        <v>3.5567815037701356E-3</v>
      </c>
      <c r="DW21" s="19">
        <f t="shared" si="28"/>
        <v>2.5177819720427603E-3</v>
      </c>
      <c r="DX21" s="19">
        <f t="shared" si="28"/>
        <v>1.4348275376950605E-2</v>
      </c>
      <c r="DY21" s="19">
        <f t="shared" si="28"/>
        <v>3.9499364420865829E-3</v>
      </c>
      <c r="DZ21" s="19">
        <f t="shared" si="28"/>
        <v>2.2515475986360283E-3</v>
      </c>
      <c r="EA21" s="19">
        <f t="shared" ref="EA21:FS21" si="29">EA20/EA16</f>
        <v>2.1004846289122323E-3</v>
      </c>
      <c r="EB21" s="19">
        <f t="shared" si="29"/>
        <v>2.5505996454473455E-3</v>
      </c>
      <c r="EC21" s="19">
        <f t="shared" si="29"/>
        <v>2.7915534274849715E-3</v>
      </c>
      <c r="ED21" s="19">
        <f t="shared" si="29"/>
        <v>2.1106740331936552E-3</v>
      </c>
      <c r="EE21" s="19">
        <f t="shared" si="29"/>
        <v>2.5981260407391821E-3</v>
      </c>
      <c r="EF21" s="19">
        <f t="shared" si="29"/>
        <v>1.7644783168315665E-3</v>
      </c>
      <c r="EG21" s="19">
        <f t="shared" si="29"/>
        <v>1.9411344807874012E-3</v>
      </c>
      <c r="EH21" s="19">
        <f t="shared" si="29"/>
        <v>2.0809720263011036E-3</v>
      </c>
      <c r="EI21" s="19">
        <f t="shared" si="29"/>
        <v>2.49889244054628E-3</v>
      </c>
      <c r="EJ21" s="19">
        <f t="shared" si="29"/>
        <v>2.0916475679689437E-2</v>
      </c>
      <c r="EK21" s="19">
        <f t="shared" si="29"/>
        <v>2.8296527463553996E-3</v>
      </c>
      <c r="EL21" s="19">
        <f t="shared" si="29"/>
        <v>2.6112660179815656E-3</v>
      </c>
      <c r="EM21" s="19">
        <f t="shared" si="29"/>
        <v>2.7797261180743924E-3</v>
      </c>
      <c r="EN21" s="19">
        <f t="shared" si="29"/>
        <v>2.3167328679140398E-3</v>
      </c>
      <c r="EO21" s="19">
        <f t="shared" si="29"/>
        <v>2.1443769707129193E-3</v>
      </c>
      <c r="EP21" s="19">
        <f t="shared" si="29"/>
        <v>3.1037448844460523E-3</v>
      </c>
      <c r="EQ21" s="19">
        <f t="shared" si="29"/>
        <v>4.2673798935104409E-3</v>
      </c>
      <c r="ER21" s="19">
        <f t="shared" si="29"/>
        <v>1.7595908580735663E-3</v>
      </c>
      <c r="ES21" s="19">
        <f t="shared" si="29"/>
        <v>2.9383076476558957E-3</v>
      </c>
      <c r="ET21" s="19">
        <f t="shared" si="29"/>
        <v>2.6677862839546451E-3</v>
      </c>
      <c r="EU21" s="19">
        <f t="shared" si="29"/>
        <v>2.2018666107822956E-3</v>
      </c>
      <c r="EV21" s="19">
        <f t="shared" si="29"/>
        <v>2.5447140098012319E-3</v>
      </c>
      <c r="EW21" s="19">
        <f t="shared" si="29"/>
        <v>6.0615520885367582E-3</v>
      </c>
      <c r="EX21" s="19">
        <f t="shared" si="29"/>
        <v>2.3044828668018634E-3</v>
      </c>
      <c r="EY21" s="19">
        <f t="shared" si="29"/>
        <v>4.3333763471210601E-3</v>
      </c>
      <c r="EZ21" s="19">
        <f t="shared" si="29"/>
        <v>3.5482565990335975E-3</v>
      </c>
      <c r="FA21" s="19">
        <f t="shared" si="29"/>
        <v>6.006275773901731E-3</v>
      </c>
      <c r="FB21" s="19">
        <f t="shared" si="29"/>
        <v>3.773721935539712E-3</v>
      </c>
      <c r="FC21" s="19">
        <f t="shared" si="29"/>
        <v>4.4307103084296655E-3</v>
      </c>
      <c r="FD21" s="19">
        <f t="shared" si="29"/>
        <v>6.2942871703692326E-3</v>
      </c>
      <c r="FE21" s="19">
        <f t="shared" si="29"/>
        <v>5.6041991837088093E-3</v>
      </c>
      <c r="FF21" s="19">
        <f t="shared" si="29"/>
        <v>4.3585462257143487E-3</v>
      </c>
      <c r="FG21" s="19">
        <f t="shared" si="29"/>
        <v>1.3567726807063377E-2</v>
      </c>
      <c r="FH21" s="19">
        <f t="shared" si="29"/>
        <v>3.1009231490349873E-3</v>
      </c>
      <c r="FI21" s="19">
        <f t="shared" si="29"/>
        <v>3.3066304566682272E-3</v>
      </c>
      <c r="FJ21" s="19">
        <f t="shared" si="29"/>
        <v>3.7484394922474859E-3</v>
      </c>
      <c r="FK21" s="19">
        <f t="shared" si="29"/>
        <v>6.4985109045909879E-3</v>
      </c>
      <c r="FL21" s="19">
        <f t="shared" si="29"/>
        <v>4.281246264771092E-3</v>
      </c>
      <c r="FM21" s="19">
        <f t="shared" si="29"/>
        <v>3.9716692973675539E-3</v>
      </c>
      <c r="FN21" s="19">
        <f t="shared" si="29"/>
        <v>3.6159838004631989E-3</v>
      </c>
      <c r="FO21" s="19">
        <f t="shared" si="29"/>
        <v>4.379471046742623E-2</v>
      </c>
      <c r="FP21" s="19">
        <f t="shared" si="29"/>
        <v>2.2781600764002791E-2</v>
      </c>
      <c r="FQ21" s="19">
        <f t="shared" si="29"/>
        <v>1.1629964619769798E-2</v>
      </c>
      <c r="FR21" s="19">
        <f t="shared" si="29"/>
        <v>4.8633970325688324E-3</v>
      </c>
      <c r="FS21" s="19">
        <f t="shared" si="29"/>
        <v>2.9687987287610731E-3</v>
      </c>
    </row>
    <row r="22" spans="1:256" s="23" customFormat="1" x14ac:dyDescent="0.25">
      <c r="A22" s="23" t="s">
        <v>16</v>
      </c>
      <c r="B22" s="24" t="s">
        <v>8</v>
      </c>
      <c r="C22" s="23">
        <f>C20</f>
        <v>0.01</v>
      </c>
      <c r="D22" s="23">
        <f t="shared" ref="D22:BO22" si="30">C22+D20</f>
        <v>0.02</v>
      </c>
      <c r="E22" s="23">
        <f t="shared" si="30"/>
        <v>0.03</v>
      </c>
      <c r="F22" s="23">
        <f t="shared" si="30"/>
        <v>0.04</v>
      </c>
      <c r="G22" s="23">
        <f t="shared" si="30"/>
        <v>0.05</v>
      </c>
      <c r="H22" s="23">
        <f t="shared" si="30"/>
        <v>6.0000000000000005E-2</v>
      </c>
      <c r="I22" s="23">
        <f t="shared" si="30"/>
        <v>7.0000000000000007E-2</v>
      </c>
      <c r="J22" s="23">
        <f t="shared" si="30"/>
        <v>0.08</v>
      </c>
      <c r="K22" s="23">
        <f t="shared" si="30"/>
        <v>0.09</v>
      </c>
      <c r="L22" s="23">
        <f t="shared" si="30"/>
        <v>9.9999999999999992E-2</v>
      </c>
      <c r="M22" s="23">
        <f t="shared" si="30"/>
        <v>0.10999999999999999</v>
      </c>
      <c r="N22" s="23">
        <f t="shared" si="30"/>
        <v>0.11999999999999998</v>
      </c>
      <c r="O22" s="23">
        <f t="shared" si="30"/>
        <v>0.12999999999999998</v>
      </c>
      <c r="P22" s="23">
        <f t="shared" si="30"/>
        <v>0.13999999999999999</v>
      </c>
      <c r="Q22" s="23">
        <f t="shared" si="30"/>
        <v>0.15</v>
      </c>
      <c r="R22" s="23">
        <f t="shared" si="30"/>
        <v>0.16</v>
      </c>
      <c r="S22" s="23">
        <f t="shared" si="30"/>
        <v>0.17</v>
      </c>
      <c r="T22" s="23">
        <f t="shared" si="30"/>
        <v>0.18000000000000002</v>
      </c>
      <c r="U22" s="23">
        <f t="shared" si="30"/>
        <v>0.19000000000000003</v>
      </c>
      <c r="V22" s="23">
        <f t="shared" si="30"/>
        <v>0.20000000000000004</v>
      </c>
      <c r="W22" s="23">
        <f t="shared" si="30"/>
        <v>0.21000000000000005</v>
      </c>
      <c r="X22" s="23">
        <f t="shared" si="30"/>
        <v>0.22000000000000006</v>
      </c>
      <c r="Y22" s="23">
        <f t="shared" si="30"/>
        <v>0.23000000000000007</v>
      </c>
      <c r="Z22" s="23">
        <f t="shared" si="30"/>
        <v>0.24000000000000007</v>
      </c>
      <c r="AA22" s="23">
        <f t="shared" si="30"/>
        <v>0.25000000000000006</v>
      </c>
      <c r="AB22" s="23">
        <f t="shared" si="30"/>
        <v>0.26000000000000006</v>
      </c>
      <c r="AC22" s="23">
        <f t="shared" si="30"/>
        <v>0.27000000000000007</v>
      </c>
      <c r="AD22" s="23">
        <f t="shared" si="30"/>
        <v>0.28000000000000008</v>
      </c>
      <c r="AE22" s="23">
        <f t="shared" si="30"/>
        <v>0.29000000000000009</v>
      </c>
      <c r="AF22" s="23">
        <f t="shared" si="30"/>
        <v>0.3000000000000001</v>
      </c>
      <c r="AG22" s="23">
        <f t="shared" si="30"/>
        <v>0.31000000000000011</v>
      </c>
      <c r="AH22" s="23">
        <f t="shared" si="30"/>
        <v>0.32000000000000012</v>
      </c>
      <c r="AI22" s="23">
        <f t="shared" si="30"/>
        <v>0.33000000000000013</v>
      </c>
      <c r="AJ22" s="23">
        <f t="shared" si="30"/>
        <v>0.34000000000000014</v>
      </c>
      <c r="AK22" s="23">
        <f t="shared" si="30"/>
        <v>0.35000000000000014</v>
      </c>
      <c r="AL22" s="23">
        <f t="shared" si="30"/>
        <v>0.36000000000000015</v>
      </c>
      <c r="AM22" s="23">
        <f t="shared" si="30"/>
        <v>0.37000000000000016</v>
      </c>
      <c r="AN22" s="23">
        <f t="shared" si="30"/>
        <v>0.38000000000000017</v>
      </c>
      <c r="AO22" s="23">
        <f t="shared" si="30"/>
        <v>0.39000000000000018</v>
      </c>
      <c r="AP22" s="23">
        <f t="shared" si="30"/>
        <v>0.40000000000000019</v>
      </c>
      <c r="AQ22" s="23">
        <f t="shared" si="30"/>
        <v>0.4100000000000002</v>
      </c>
      <c r="AR22" s="23">
        <f t="shared" si="30"/>
        <v>0.42000000000000021</v>
      </c>
      <c r="AS22" s="23">
        <f t="shared" si="30"/>
        <v>0.43000000000000022</v>
      </c>
      <c r="AT22" s="23">
        <f t="shared" si="30"/>
        <v>0.44000000000000022</v>
      </c>
      <c r="AU22" s="23">
        <f t="shared" si="30"/>
        <v>0.45000000000000023</v>
      </c>
      <c r="AV22" s="23">
        <f t="shared" si="30"/>
        <v>0.46000000000000024</v>
      </c>
      <c r="AW22" s="23">
        <f t="shared" si="30"/>
        <v>0.47000000000000025</v>
      </c>
      <c r="AX22" s="23">
        <f t="shared" si="30"/>
        <v>0.48000000000000026</v>
      </c>
      <c r="AY22" s="23">
        <f t="shared" si="30"/>
        <v>0.49000000000000027</v>
      </c>
      <c r="AZ22" s="23">
        <f t="shared" si="30"/>
        <v>0.50000000000000022</v>
      </c>
      <c r="BA22" s="23">
        <f t="shared" si="30"/>
        <v>0.51000000000000023</v>
      </c>
      <c r="BB22" s="23">
        <f t="shared" si="30"/>
        <v>0.52000000000000024</v>
      </c>
      <c r="BC22" s="23">
        <f t="shared" si="30"/>
        <v>0.53000000000000025</v>
      </c>
      <c r="BD22" s="23">
        <f t="shared" si="30"/>
        <v>0.54000000000000026</v>
      </c>
      <c r="BE22" s="23">
        <f t="shared" si="30"/>
        <v>0.55000000000000027</v>
      </c>
      <c r="BF22" s="23">
        <f t="shared" si="30"/>
        <v>0.56000000000000028</v>
      </c>
      <c r="BG22" s="23">
        <f t="shared" si="30"/>
        <v>0.57000000000000028</v>
      </c>
      <c r="BH22" s="23">
        <f t="shared" si="30"/>
        <v>0.58000000000000029</v>
      </c>
      <c r="BI22" s="23">
        <f t="shared" si="30"/>
        <v>0.5900000000000003</v>
      </c>
      <c r="BJ22" s="23">
        <f t="shared" si="30"/>
        <v>0.60000000000000031</v>
      </c>
      <c r="BK22" s="23">
        <f t="shared" si="30"/>
        <v>0.61000000000000032</v>
      </c>
      <c r="BL22" s="23">
        <f t="shared" si="30"/>
        <v>0.62000000000000033</v>
      </c>
      <c r="BM22" s="23">
        <f t="shared" si="30"/>
        <v>0.63000000000000034</v>
      </c>
      <c r="BN22" s="23">
        <f t="shared" si="30"/>
        <v>0.64000000000000035</v>
      </c>
      <c r="BO22" s="23">
        <f t="shared" si="30"/>
        <v>0.65000000000000036</v>
      </c>
      <c r="BP22" s="23">
        <f t="shared" ref="BP22:EA22" si="31">BO22+BP20</f>
        <v>0.66000000000000036</v>
      </c>
      <c r="BQ22" s="23">
        <f t="shared" si="31"/>
        <v>0.67000000000000037</v>
      </c>
      <c r="BR22" s="23">
        <f t="shared" si="31"/>
        <v>0.68000000000000038</v>
      </c>
      <c r="BS22" s="23">
        <f t="shared" si="31"/>
        <v>0.69000000000000039</v>
      </c>
      <c r="BT22" s="23">
        <f t="shared" si="31"/>
        <v>0.7000000000000004</v>
      </c>
      <c r="BU22" s="23">
        <f t="shared" si="31"/>
        <v>0.71000000000000041</v>
      </c>
      <c r="BV22" s="23">
        <f t="shared" si="31"/>
        <v>0.72000000000000042</v>
      </c>
      <c r="BW22" s="23">
        <f t="shared" si="31"/>
        <v>0.73000000000000043</v>
      </c>
      <c r="BX22" s="23">
        <f t="shared" si="31"/>
        <v>0.74000000000000044</v>
      </c>
      <c r="BY22" s="23">
        <f t="shared" si="31"/>
        <v>0.75000000000000044</v>
      </c>
      <c r="BZ22" s="23">
        <f t="shared" si="31"/>
        <v>0.76000000000000045</v>
      </c>
      <c r="CA22" s="23">
        <f t="shared" si="31"/>
        <v>0.77000000000000046</v>
      </c>
      <c r="CB22" s="23">
        <f t="shared" si="31"/>
        <v>0.78000000000000047</v>
      </c>
      <c r="CC22" s="23">
        <f t="shared" si="31"/>
        <v>0.79000000000000048</v>
      </c>
      <c r="CD22" s="23">
        <f t="shared" si="31"/>
        <v>0.80000000000000049</v>
      </c>
      <c r="CE22" s="23">
        <f t="shared" si="31"/>
        <v>0.8100000000000005</v>
      </c>
      <c r="CF22" s="23">
        <f t="shared" si="31"/>
        <v>0.82000000000000051</v>
      </c>
      <c r="CG22" s="23">
        <f t="shared" si="31"/>
        <v>0.83000000000000052</v>
      </c>
      <c r="CH22" s="23">
        <f t="shared" si="31"/>
        <v>0.84000000000000052</v>
      </c>
      <c r="CI22" s="23">
        <f t="shared" si="31"/>
        <v>0.85000000000000053</v>
      </c>
      <c r="CJ22" s="23">
        <f t="shared" si="31"/>
        <v>0.86000000000000054</v>
      </c>
      <c r="CK22" s="23">
        <f t="shared" si="31"/>
        <v>0.87000000000000055</v>
      </c>
      <c r="CL22" s="23">
        <f t="shared" si="31"/>
        <v>0.88000000000000056</v>
      </c>
      <c r="CM22" s="23">
        <f t="shared" si="31"/>
        <v>0.89000000000000057</v>
      </c>
      <c r="CN22" s="23">
        <f t="shared" si="31"/>
        <v>0.90000000000000058</v>
      </c>
      <c r="CO22" s="23">
        <f t="shared" si="31"/>
        <v>0.91000000000000059</v>
      </c>
      <c r="CP22" s="23">
        <f t="shared" si="31"/>
        <v>0.9200000000000006</v>
      </c>
      <c r="CQ22" s="23">
        <f t="shared" si="31"/>
        <v>0.9300000000000006</v>
      </c>
      <c r="CR22" s="23">
        <f t="shared" si="31"/>
        <v>0.94000000000000061</v>
      </c>
      <c r="CS22" s="23">
        <f t="shared" si="31"/>
        <v>0.95000000000000062</v>
      </c>
      <c r="CT22" s="23">
        <f t="shared" si="31"/>
        <v>0.96000000000000063</v>
      </c>
      <c r="CU22" s="23">
        <f t="shared" si="31"/>
        <v>0.97000000000000064</v>
      </c>
      <c r="CV22" s="23">
        <f t="shared" si="31"/>
        <v>0.98000000000000065</v>
      </c>
      <c r="CW22" s="23">
        <f t="shared" si="31"/>
        <v>0.99000000000000066</v>
      </c>
      <c r="CX22" s="23">
        <f t="shared" si="31"/>
        <v>1.0000000000000007</v>
      </c>
      <c r="CY22" s="23">
        <f t="shared" si="31"/>
        <v>1.0100000000000007</v>
      </c>
      <c r="CZ22" s="23">
        <f t="shared" si="31"/>
        <v>1.0200000000000007</v>
      </c>
      <c r="DA22" s="23">
        <f t="shared" si="31"/>
        <v>1.0300000000000007</v>
      </c>
      <c r="DB22" s="23">
        <f t="shared" si="31"/>
        <v>1.0400000000000007</v>
      </c>
      <c r="DC22" s="23">
        <f t="shared" si="31"/>
        <v>1.0500000000000007</v>
      </c>
      <c r="DD22" s="23">
        <f t="shared" si="31"/>
        <v>1.0600000000000007</v>
      </c>
      <c r="DE22" s="23">
        <f t="shared" si="31"/>
        <v>1.0700000000000007</v>
      </c>
      <c r="DF22" s="23">
        <f t="shared" si="31"/>
        <v>1.0800000000000007</v>
      </c>
      <c r="DG22" s="23">
        <f t="shared" si="31"/>
        <v>1.0900000000000007</v>
      </c>
      <c r="DH22" s="23">
        <f t="shared" si="31"/>
        <v>1.1000000000000008</v>
      </c>
      <c r="DI22" s="23">
        <f t="shared" si="31"/>
        <v>1.1100000000000008</v>
      </c>
      <c r="DJ22" s="23">
        <f t="shared" si="31"/>
        <v>1.1200000000000008</v>
      </c>
      <c r="DK22" s="23">
        <f t="shared" si="31"/>
        <v>1.1300000000000008</v>
      </c>
      <c r="DL22" s="23">
        <f t="shared" si="31"/>
        <v>1.1400000000000008</v>
      </c>
      <c r="DM22" s="23">
        <f t="shared" si="31"/>
        <v>1.1500000000000008</v>
      </c>
      <c r="DN22" s="23">
        <f t="shared" si="31"/>
        <v>1.1600000000000008</v>
      </c>
      <c r="DO22" s="23">
        <f t="shared" si="31"/>
        <v>1.1700000000000008</v>
      </c>
      <c r="DP22" s="23">
        <f t="shared" si="31"/>
        <v>1.1800000000000008</v>
      </c>
      <c r="DQ22" s="23">
        <f t="shared" si="31"/>
        <v>1.1900000000000008</v>
      </c>
      <c r="DR22" s="23">
        <f t="shared" si="31"/>
        <v>1.2000000000000008</v>
      </c>
      <c r="DS22" s="23">
        <f t="shared" si="31"/>
        <v>1.2100000000000009</v>
      </c>
      <c r="DT22" s="23">
        <f t="shared" si="31"/>
        <v>1.2200000000000009</v>
      </c>
      <c r="DU22" s="23">
        <f t="shared" si="31"/>
        <v>1.2300000000000009</v>
      </c>
      <c r="DV22" s="23">
        <f t="shared" si="31"/>
        <v>1.2400000000000009</v>
      </c>
      <c r="DW22" s="23">
        <f t="shared" si="31"/>
        <v>1.2500000000000009</v>
      </c>
      <c r="DX22" s="23">
        <f t="shared" si="31"/>
        <v>1.2600000000000009</v>
      </c>
      <c r="DY22" s="23">
        <f t="shared" si="31"/>
        <v>1.2700000000000009</v>
      </c>
      <c r="DZ22" s="23">
        <f t="shared" si="31"/>
        <v>1.2800000000000009</v>
      </c>
      <c r="EA22" s="23">
        <f t="shared" si="31"/>
        <v>1.2900000000000009</v>
      </c>
      <c r="EB22" s="23">
        <f t="shared" ref="EB22:EI22" si="32">EA22+EB20</f>
        <v>1.3000000000000009</v>
      </c>
      <c r="EC22" s="23">
        <f t="shared" si="32"/>
        <v>1.3100000000000009</v>
      </c>
      <c r="ED22" s="23">
        <f t="shared" si="32"/>
        <v>1.320000000000001</v>
      </c>
      <c r="EE22" s="23">
        <f t="shared" si="32"/>
        <v>1.330000000000001</v>
      </c>
      <c r="EF22" s="23">
        <f t="shared" si="32"/>
        <v>1.340000000000001</v>
      </c>
      <c r="EG22" s="23">
        <f t="shared" si="32"/>
        <v>1.350000000000001</v>
      </c>
      <c r="EH22" s="23">
        <f t="shared" si="32"/>
        <v>1.360000000000001</v>
      </c>
      <c r="EI22" s="23">
        <f t="shared" si="32"/>
        <v>1.370000000000001</v>
      </c>
      <c r="EJ22" s="23">
        <f>EI22+EJ20</f>
        <v>1.380000000000001</v>
      </c>
      <c r="EK22" s="23">
        <f t="shared" ref="EK22:FS22" si="33">EJ22+EK20</f>
        <v>1.390000000000001</v>
      </c>
      <c r="EL22" s="23">
        <f t="shared" si="33"/>
        <v>1.400000000000001</v>
      </c>
      <c r="EM22" s="23">
        <f t="shared" si="33"/>
        <v>1.410000000000001</v>
      </c>
      <c r="EN22" s="23">
        <f t="shared" si="33"/>
        <v>1.420000000000001</v>
      </c>
      <c r="EO22" s="23">
        <f t="shared" si="33"/>
        <v>1.430000000000001</v>
      </c>
      <c r="EP22" s="23">
        <f t="shared" si="33"/>
        <v>1.4400000000000011</v>
      </c>
      <c r="EQ22" s="23">
        <f t="shared" si="33"/>
        <v>1.4500000000000011</v>
      </c>
      <c r="ER22" s="23">
        <f t="shared" si="33"/>
        <v>1.4600000000000011</v>
      </c>
      <c r="ES22" s="23">
        <f t="shared" si="33"/>
        <v>1.4700000000000011</v>
      </c>
      <c r="ET22" s="23">
        <f t="shared" si="33"/>
        <v>1.4800000000000011</v>
      </c>
      <c r="EU22" s="23">
        <f t="shared" si="33"/>
        <v>1.4900000000000011</v>
      </c>
      <c r="EV22" s="23">
        <f t="shared" si="33"/>
        <v>1.5000000000000011</v>
      </c>
      <c r="EW22" s="23">
        <f t="shared" si="33"/>
        <v>1.5100000000000011</v>
      </c>
      <c r="EX22" s="23">
        <f t="shared" si="33"/>
        <v>1.5200000000000011</v>
      </c>
      <c r="EY22" s="23">
        <f t="shared" si="33"/>
        <v>1.5300000000000011</v>
      </c>
      <c r="EZ22" s="23">
        <f t="shared" si="33"/>
        <v>1.5400000000000011</v>
      </c>
      <c r="FA22" s="23">
        <f t="shared" si="33"/>
        <v>1.5500000000000012</v>
      </c>
      <c r="FB22" s="23">
        <f t="shared" si="33"/>
        <v>1.5600000000000012</v>
      </c>
      <c r="FC22" s="23">
        <f t="shared" si="33"/>
        <v>1.5700000000000012</v>
      </c>
      <c r="FD22" s="23">
        <f t="shared" si="33"/>
        <v>1.5800000000000012</v>
      </c>
      <c r="FE22" s="23">
        <f t="shared" si="33"/>
        <v>1.5900000000000012</v>
      </c>
      <c r="FF22" s="23">
        <f t="shared" si="33"/>
        <v>1.6000000000000012</v>
      </c>
      <c r="FG22" s="23">
        <f t="shared" si="33"/>
        <v>1.6100000000000012</v>
      </c>
      <c r="FH22" s="23">
        <f t="shared" si="33"/>
        <v>1.6200000000000012</v>
      </c>
      <c r="FI22" s="23">
        <f t="shared" si="33"/>
        <v>1.6300000000000012</v>
      </c>
      <c r="FJ22" s="23">
        <f t="shared" si="33"/>
        <v>1.6400000000000012</v>
      </c>
      <c r="FK22" s="23">
        <f t="shared" si="33"/>
        <v>1.6500000000000012</v>
      </c>
      <c r="FL22" s="23">
        <f t="shared" si="33"/>
        <v>1.6600000000000013</v>
      </c>
      <c r="FM22" s="23">
        <f t="shared" si="33"/>
        <v>1.6700000000000013</v>
      </c>
      <c r="FN22" s="23">
        <f t="shared" si="33"/>
        <v>1.6800000000000013</v>
      </c>
      <c r="FO22" s="23">
        <f t="shared" si="33"/>
        <v>1.6900000000000013</v>
      </c>
      <c r="FP22" s="23">
        <f t="shared" si="33"/>
        <v>1.7000000000000013</v>
      </c>
      <c r="FQ22" s="23">
        <f t="shared" si="33"/>
        <v>1.7100000000000013</v>
      </c>
      <c r="FR22" s="23">
        <f t="shared" si="33"/>
        <v>1.7200000000000013</v>
      </c>
      <c r="FS22" s="23">
        <f t="shared" si="33"/>
        <v>1.7300000000000013</v>
      </c>
    </row>
    <row r="23" spans="1:256" s="14" customFormat="1" ht="6" customHeight="1" x14ac:dyDescent="0.25"/>
    <row r="24" spans="1:256" x14ac:dyDescent="0.25">
      <c r="A24" s="25" t="s">
        <v>3</v>
      </c>
      <c r="B24" s="26" t="s">
        <v>8</v>
      </c>
      <c r="C24" s="25">
        <f>'Raw Data'!B38</f>
        <v>0</v>
      </c>
      <c r="D24" s="25">
        <f>'Raw Data'!C38</f>
        <v>0</v>
      </c>
      <c r="E24" s="25">
        <f>'Raw Data'!D38</f>
        <v>0</v>
      </c>
      <c r="F24" s="25">
        <f>'Raw Data'!E38</f>
        <v>0</v>
      </c>
      <c r="G24" s="25">
        <f>'Raw Data'!F38</f>
        <v>0</v>
      </c>
      <c r="H24" s="25">
        <f>'Raw Data'!G38</f>
        <v>0</v>
      </c>
      <c r="I24" s="25">
        <f>'Raw Data'!H38</f>
        <v>0</v>
      </c>
      <c r="J24" s="25">
        <f>'Raw Data'!I38</f>
        <v>4</v>
      </c>
      <c r="K24" s="25">
        <f>'Raw Data'!J38</f>
        <v>0</v>
      </c>
      <c r="L24" s="25">
        <f>'Raw Data'!K38</f>
        <v>0</v>
      </c>
      <c r="M24" s="25">
        <f>'Raw Data'!L38</f>
        <v>0</v>
      </c>
      <c r="N24" s="25">
        <f>'Raw Data'!M38</f>
        <v>0</v>
      </c>
      <c r="O24" s="25">
        <f>'Raw Data'!N38</f>
        <v>0</v>
      </c>
      <c r="P24" s="25">
        <f>'Raw Data'!O38</f>
        <v>0</v>
      </c>
      <c r="Q24" s="25">
        <f>'Raw Data'!P38</f>
        <v>0</v>
      </c>
      <c r="R24" s="25">
        <f>'Raw Data'!Q38</f>
        <v>2</v>
      </c>
      <c r="S24" s="25">
        <f>'Raw Data'!R38</f>
        <v>7</v>
      </c>
      <c r="T24" s="25">
        <f>'Raw Data'!S38</f>
        <v>0</v>
      </c>
      <c r="U24" s="25">
        <f>'Raw Data'!T38</f>
        <v>0</v>
      </c>
      <c r="V24" s="25">
        <f>'Raw Data'!U38</f>
        <v>0</v>
      </c>
      <c r="W24" s="25">
        <f>'Raw Data'!V38</f>
        <v>0</v>
      </c>
      <c r="X24" s="25">
        <f>'Raw Data'!W38</f>
        <v>0</v>
      </c>
      <c r="Y24" s="25">
        <f>'Raw Data'!X38</f>
        <v>6</v>
      </c>
      <c r="Z24" s="25">
        <f>'Raw Data'!Y38</f>
        <v>0</v>
      </c>
      <c r="AA24" s="25">
        <f>'Raw Data'!Z38</f>
        <v>0</v>
      </c>
      <c r="AB24" s="25">
        <f>'Raw Data'!AA38</f>
        <v>0</v>
      </c>
      <c r="AC24" s="25">
        <f>'Raw Data'!AB38</f>
        <v>0</v>
      </c>
      <c r="AD24" s="25">
        <f>'Raw Data'!AC38</f>
        <v>0</v>
      </c>
      <c r="AE24" s="25">
        <f>'Raw Data'!AD38</f>
        <v>0</v>
      </c>
      <c r="AF24" s="25">
        <f>'Raw Data'!AE38</f>
        <v>0</v>
      </c>
      <c r="AG24" s="25">
        <f>'Raw Data'!AF38</f>
        <v>0</v>
      </c>
      <c r="AH24" s="25">
        <f>'Raw Data'!AG38</f>
        <v>0</v>
      </c>
      <c r="AI24" s="25">
        <f>'Raw Data'!AH38</f>
        <v>0</v>
      </c>
      <c r="AJ24" s="25">
        <f>'Raw Data'!AI38</f>
        <v>0</v>
      </c>
      <c r="AK24" s="25">
        <f>'Raw Data'!AJ38</f>
        <v>0</v>
      </c>
      <c r="AL24" s="25">
        <f>'Raw Data'!AK38</f>
        <v>0</v>
      </c>
      <c r="AM24" s="25">
        <f>'Raw Data'!AL38</f>
        <v>0</v>
      </c>
      <c r="AN24" s="25">
        <f>'Raw Data'!AM38</f>
        <v>0</v>
      </c>
      <c r="AO24" s="25">
        <f>'Raw Data'!AN38</f>
        <v>0</v>
      </c>
      <c r="AP24" s="25">
        <f>'Raw Data'!AO38</f>
        <v>0</v>
      </c>
      <c r="AQ24" s="25">
        <f>'Raw Data'!AP38</f>
        <v>0</v>
      </c>
      <c r="AR24" s="25">
        <f>'Raw Data'!AQ38</f>
        <v>0</v>
      </c>
      <c r="AS24" s="25">
        <f>'Raw Data'!AR38</f>
        <v>0</v>
      </c>
      <c r="AT24" s="25">
        <f>'Raw Data'!AS38</f>
        <v>0</v>
      </c>
      <c r="AU24" s="25">
        <f>'Raw Data'!AT38</f>
        <v>0</v>
      </c>
      <c r="AV24" s="25">
        <f>'Raw Data'!AU38</f>
        <v>0</v>
      </c>
      <c r="AW24" s="25">
        <f>'Raw Data'!AV38</f>
        <v>1</v>
      </c>
      <c r="AX24" s="25">
        <f>'Raw Data'!AW38</f>
        <v>0</v>
      </c>
      <c r="AY24" s="25">
        <f>'Raw Data'!AX38</f>
        <v>0</v>
      </c>
      <c r="AZ24" s="25">
        <f>'Raw Data'!AY38</f>
        <v>0</v>
      </c>
      <c r="BA24" s="25">
        <f>'Raw Data'!AZ38</f>
        <v>0</v>
      </c>
      <c r="BB24" s="25">
        <f>'Raw Data'!BA38</f>
        <v>0</v>
      </c>
      <c r="BC24" s="25">
        <f>'Raw Data'!BB38</f>
        <v>0</v>
      </c>
      <c r="BD24" s="25">
        <f>'Raw Data'!BC38</f>
        <v>4</v>
      </c>
      <c r="BE24" s="25">
        <f>'Raw Data'!BD38</f>
        <v>0</v>
      </c>
      <c r="BF24" s="25">
        <f>'Raw Data'!BE38</f>
        <v>0</v>
      </c>
      <c r="BG24" s="25">
        <f>'Raw Data'!BF38</f>
        <v>0</v>
      </c>
      <c r="BH24" s="25">
        <f>'Raw Data'!BG38</f>
        <v>0</v>
      </c>
      <c r="BI24" s="25">
        <f>'Raw Data'!BH38</f>
        <v>0</v>
      </c>
      <c r="BJ24" s="25">
        <f>'Raw Data'!BI38</f>
        <v>0</v>
      </c>
      <c r="BK24" s="25">
        <f>'Raw Data'!BJ38</f>
        <v>0</v>
      </c>
      <c r="BL24" s="25">
        <f>'Raw Data'!BK38</f>
        <v>8</v>
      </c>
      <c r="BM24" s="25">
        <f>'Raw Data'!BL38</f>
        <v>7</v>
      </c>
      <c r="BN24" s="25">
        <f>'Raw Data'!BM38</f>
        <v>0</v>
      </c>
      <c r="BO24" s="25">
        <f>'Raw Data'!BN38</f>
        <v>0</v>
      </c>
      <c r="BP24" s="25">
        <f>'Raw Data'!BO38</f>
        <v>0</v>
      </c>
      <c r="BQ24" s="25">
        <f>'Raw Data'!BP38</f>
        <v>3</v>
      </c>
      <c r="BR24" s="25">
        <f>'Raw Data'!BQ38</f>
        <v>0</v>
      </c>
      <c r="BS24" s="25">
        <f>'Raw Data'!BR38</f>
        <v>0</v>
      </c>
      <c r="BT24" s="25">
        <f>'Raw Data'!BS38</f>
        <v>0</v>
      </c>
      <c r="BU24" s="25">
        <f>'Raw Data'!BT38</f>
        <v>0</v>
      </c>
      <c r="BV24" s="25">
        <f>'Raw Data'!BU38</f>
        <v>0</v>
      </c>
      <c r="BW24" s="25">
        <f>'Raw Data'!BV38</f>
        <v>0</v>
      </c>
      <c r="BX24" s="25">
        <f>'Raw Data'!BW38</f>
        <v>0</v>
      </c>
      <c r="BY24" s="25">
        <f>'Raw Data'!BX38</f>
        <v>0</v>
      </c>
      <c r="BZ24" s="25">
        <f>'Raw Data'!BY38</f>
        <v>0</v>
      </c>
      <c r="CA24" s="25">
        <f>'Raw Data'!BZ38</f>
        <v>0</v>
      </c>
      <c r="CB24" s="25">
        <f>'Raw Data'!CA38</f>
        <v>0</v>
      </c>
      <c r="CC24" s="25">
        <f>'Raw Data'!CB38</f>
        <v>0</v>
      </c>
      <c r="CD24" s="25">
        <f>'Raw Data'!CC38</f>
        <v>0</v>
      </c>
      <c r="CE24" s="25">
        <f>'Raw Data'!CD38</f>
        <v>0</v>
      </c>
      <c r="CF24" s="25">
        <f>'Raw Data'!CE38</f>
        <v>0</v>
      </c>
      <c r="CG24" s="25">
        <f>'Raw Data'!CF38</f>
        <v>20</v>
      </c>
      <c r="CH24" s="25">
        <f>'Raw Data'!CG38</f>
        <v>0</v>
      </c>
      <c r="CI24" s="25">
        <f>'Raw Data'!CH38</f>
        <v>0</v>
      </c>
      <c r="CJ24" s="25">
        <f>'Raw Data'!CI38</f>
        <v>0</v>
      </c>
      <c r="CK24" s="25">
        <f>'Raw Data'!CJ38</f>
        <v>0</v>
      </c>
      <c r="CL24" s="25">
        <f>'Raw Data'!CK38</f>
        <v>0</v>
      </c>
      <c r="CM24" s="25">
        <f>'Raw Data'!CL38</f>
        <v>0</v>
      </c>
      <c r="CN24" s="25">
        <f>'Raw Data'!CM38</f>
        <v>0</v>
      </c>
      <c r="CO24" s="25">
        <f>'Raw Data'!CN38</f>
        <v>0</v>
      </c>
      <c r="CP24" s="25">
        <f>'Raw Data'!CO38</f>
        <v>6</v>
      </c>
      <c r="CQ24" s="25">
        <f>'Raw Data'!CP38</f>
        <v>0</v>
      </c>
      <c r="CR24" s="25">
        <f>'Raw Data'!CQ38</f>
        <v>0</v>
      </c>
      <c r="CS24" s="25">
        <f>'Raw Data'!CR38</f>
        <v>0</v>
      </c>
      <c r="CT24" s="25">
        <f>'Raw Data'!CS38</f>
        <v>0</v>
      </c>
      <c r="CU24" s="25">
        <f>'Raw Data'!CT38</f>
        <v>0</v>
      </c>
      <c r="CV24" s="25">
        <f>'Raw Data'!CU38</f>
        <v>0</v>
      </c>
      <c r="CW24" s="25">
        <f>'Raw Data'!CV38</f>
        <v>0</v>
      </c>
      <c r="CX24" s="25">
        <f>'Raw Data'!CW38</f>
        <v>0</v>
      </c>
      <c r="CY24" s="25">
        <f>'Raw Data'!CX38</f>
        <v>0</v>
      </c>
      <c r="CZ24" s="25">
        <f>'Raw Data'!CY38</f>
        <v>7</v>
      </c>
      <c r="DA24" s="25">
        <f>'Raw Data'!CZ38</f>
        <v>0</v>
      </c>
      <c r="DB24" s="25">
        <f>'Raw Data'!DA38</f>
        <v>0</v>
      </c>
      <c r="DC24" s="25">
        <f>'Raw Data'!DB38</f>
        <v>0</v>
      </c>
      <c r="DD24" s="25">
        <f>'Raw Data'!DC38</f>
        <v>0</v>
      </c>
      <c r="DE24" s="25">
        <f>'Raw Data'!DD38</f>
        <v>0</v>
      </c>
      <c r="DF24" s="25">
        <f>'Raw Data'!DE38</f>
        <v>0</v>
      </c>
      <c r="DG24" s="25">
        <f>'Raw Data'!DF38</f>
        <v>0</v>
      </c>
      <c r="DH24" s="25">
        <f>'Raw Data'!DG38</f>
        <v>0</v>
      </c>
      <c r="DI24" s="25">
        <f>'Raw Data'!DH38</f>
        <v>0</v>
      </c>
      <c r="DJ24" s="25">
        <f>'Raw Data'!DI38</f>
        <v>0</v>
      </c>
      <c r="DK24" s="25">
        <f>'Raw Data'!DJ38</f>
        <v>0</v>
      </c>
      <c r="DL24" s="25">
        <f>'Raw Data'!DK38</f>
        <v>0</v>
      </c>
      <c r="DM24" s="25">
        <f>'Raw Data'!DL38</f>
        <v>0</v>
      </c>
      <c r="DN24" s="25">
        <f>'Raw Data'!DM38</f>
        <v>0</v>
      </c>
      <c r="DO24" s="25">
        <f>'Raw Data'!DN38</f>
        <v>0</v>
      </c>
      <c r="DP24" s="25">
        <f>'Raw Data'!DO38</f>
        <v>0</v>
      </c>
      <c r="DQ24" s="25">
        <f>'Raw Data'!DP38</f>
        <v>0</v>
      </c>
      <c r="DR24" s="25">
        <f>'Raw Data'!DQ38</f>
        <v>28</v>
      </c>
      <c r="DS24" s="25">
        <f>'Raw Data'!DR38</f>
        <v>2</v>
      </c>
      <c r="DT24" s="25">
        <f>'Raw Data'!DS38</f>
        <v>8</v>
      </c>
      <c r="DU24" s="25">
        <f>'Raw Data'!DT38</f>
        <v>8</v>
      </c>
      <c r="DV24" s="25">
        <f>'Raw Data'!DU38</f>
        <v>9</v>
      </c>
      <c r="DW24" s="25">
        <f>'Raw Data'!DV38</f>
        <v>4</v>
      </c>
      <c r="DX24" s="25">
        <f>'Raw Data'!DW38</f>
        <v>16</v>
      </c>
      <c r="DY24" s="25">
        <f>'Raw Data'!DX38</f>
        <v>0</v>
      </c>
      <c r="DZ24" s="25">
        <f>'Raw Data'!DY38</f>
        <v>0</v>
      </c>
      <c r="EA24" s="25">
        <f>'Raw Data'!DZ38</f>
        <v>0</v>
      </c>
      <c r="EB24" s="25">
        <f>'Raw Data'!EA38</f>
        <v>0</v>
      </c>
      <c r="EC24" s="25">
        <f>'Raw Data'!EB38</f>
        <v>0</v>
      </c>
      <c r="ED24" s="25">
        <f>'Raw Data'!EC38</f>
        <v>0</v>
      </c>
      <c r="EE24" s="25">
        <f>'Raw Data'!ED38</f>
        <v>6</v>
      </c>
      <c r="EF24" s="25">
        <f>'Raw Data'!EE38</f>
        <v>16</v>
      </c>
      <c r="EG24" s="25">
        <f>'Raw Data'!EF38</f>
        <v>0</v>
      </c>
      <c r="EH24" s="25">
        <f>'Raw Data'!EG38</f>
        <v>0</v>
      </c>
      <c r="EI24" s="25">
        <f>'Raw Data'!EH38</f>
        <v>0</v>
      </c>
      <c r="EJ24" s="25">
        <f>'Raw Data'!EI38</f>
        <v>4</v>
      </c>
      <c r="EK24" s="25">
        <f>'Raw Data'!EJ38</f>
        <v>0</v>
      </c>
      <c r="EL24" s="25">
        <f>'Raw Data'!EK38</f>
        <v>0</v>
      </c>
      <c r="EM24" s="25">
        <f>'Raw Data'!EL38</f>
        <v>0</v>
      </c>
      <c r="EN24" s="25">
        <f>'Raw Data'!EM38</f>
        <v>0</v>
      </c>
      <c r="EO24" s="25">
        <f>'Raw Data'!EN38</f>
        <v>0</v>
      </c>
      <c r="EP24" s="25">
        <f>'Raw Data'!EO38</f>
        <v>0</v>
      </c>
      <c r="EQ24" s="25">
        <f>'Raw Data'!EP38</f>
        <v>5</v>
      </c>
      <c r="ER24" s="25">
        <f>'Raw Data'!EQ38</f>
        <v>0</v>
      </c>
      <c r="ES24" s="25">
        <f>'Raw Data'!ER38</f>
        <v>0</v>
      </c>
      <c r="ET24" s="25">
        <f>'Raw Data'!ES38</f>
        <v>0</v>
      </c>
      <c r="EU24" s="25">
        <f>'Raw Data'!ET38</f>
        <v>0</v>
      </c>
      <c r="EV24" s="25">
        <f>'Raw Data'!EU38</f>
        <v>0</v>
      </c>
      <c r="EW24" s="25">
        <f>'Raw Data'!EV38</f>
        <v>5</v>
      </c>
      <c r="EX24" s="25">
        <f>'Raw Data'!EW38</f>
        <v>0</v>
      </c>
      <c r="EY24" s="25">
        <f>'Raw Data'!EX38</f>
        <v>0</v>
      </c>
      <c r="EZ24" s="25">
        <f>'Raw Data'!EY38</f>
        <v>0</v>
      </c>
      <c r="FA24" s="25">
        <f>'Raw Data'!EZ38</f>
        <v>1</v>
      </c>
      <c r="FB24" s="25">
        <f>'Raw Data'!FA38</f>
        <v>0</v>
      </c>
      <c r="FC24" s="25">
        <f>'Raw Data'!FB38</f>
        <v>0</v>
      </c>
      <c r="FD24" s="25">
        <f>'Raw Data'!FC38</f>
        <v>0</v>
      </c>
      <c r="FE24" s="25">
        <f>'Raw Data'!FD38</f>
        <v>7.5</v>
      </c>
      <c r="FF24" s="25">
        <f>'Raw Data'!FE38</f>
        <v>0</v>
      </c>
      <c r="FG24" s="25">
        <f>'Raw Data'!FF38</f>
        <v>3</v>
      </c>
      <c r="FH24" s="25">
        <f>'Raw Data'!FG38</f>
        <v>0</v>
      </c>
      <c r="FI24" s="25">
        <f>'Raw Data'!FH38</f>
        <v>0</v>
      </c>
      <c r="FJ24" s="25">
        <f>'Raw Data'!FI38</f>
        <v>0</v>
      </c>
      <c r="FK24" s="25">
        <f>'Raw Data'!FJ38</f>
        <v>0</v>
      </c>
      <c r="FL24" s="25">
        <f>'Raw Data'!FK38</f>
        <v>0</v>
      </c>
      <c r="FM24" s="25">
        <f>'Raw Data'!FL38</f>
        <v>0</v>
      </c>
      <c r="FN24" s="25">
        <f>'Raw Data'!FM38</f>
        <v>0</v>
      </c>
      <c r="FO24" s="25">
        <f>'Raw Data'!FN38</f>
        <v>0</v>
      </c>
      <c r="FP24" s="25">
        <f>'Raw Data'!FO38</f>
        <v>0</v>
      </c>
      <c r="FQ24" s="25">
        <f>'Raw Data'!FP38</f>
        <v>0</v>
      </c>
      <c r="FR24" s="25">
        <f>'Raw Data'!FQ38</f>
        <v>0</v>
      </c>
      <c r="FS24" s="25">
        <f>'Raw Data'!FR38</f>
        <v>0</v>
      </c>
    </row>
    <row r="25" spans="1:256" x14ac:dyDescent="0.25">
      <c r="A25" s="166" t="s">
        <v>4</v>
      </c>
      <c r="B25" s="10" t="s">
        <v>8</v>
      </c>
      <c r="C25" s="153">
        <f>IF(C24&gt;D16,C24-$B$64*(1-C7)+(B24-B25),0)</f>
        <v>0</v>
      </c>
      <c r="D25" s="153">
        <f t="shared" ref="D25:AI25" si="34">D24-(IF(D24&lt;$B63,D24,$B63))*(1-D7-$B62+D7*$B62)+IF(D24*C24&gt;0,MAX(C24-C25-D16+D17,0),0)</f>
        <v>0</v>
      </c>
      <c r="E25" s="153">
        <f t="shared" si="34"/>
        <v>0</v>
      </c>
      <c r="F25" s="153">
        <f t="shared" si="34"/>
        <v>0</v>
      </c>
      <c r="G25" s="153">
        <f t="shared" si="34"/>
        <v>0</v>
      </c>
      <c r="H25" s="153">
        <f t="shared" si="34"/>
        <v>0</v>
      </c>
      <c r="I25" s="153">
        <f t="shared" si="34"/>
        <v>0</v>
      </c>
      <c r="J25" s="153">
        <f t="shared" si="34"/>
        <v>0.79999999999999982</v>
      </c>
      <c r="K25" s="153">
        <f t="shared" si="34"/>
        <v>0</v>
      </c>
      <c r="L25" s="153">
        <f t="shared" si="34"/>
        <v>0</v>
      </c>
      <c r="M25" s="153">
        <f t="shared" si="34"/>
        <v>0</v>
      </c>
      <c r="N25" s="153">
        <f t="shared" si="34"/>
        <v>0</v>
      </c>
      <c r="O25" s="153">
        <f t="shared" si="34"/>
        <v>0</v>
      </c>
      <c r="P25" s="153">
        <f t="shared" si="34"/>
        <v>0</v>
      </c>
      <c r="Q25" s="153">
        <f t="shared" si="34"/>
        <v>0</v>
      </c>
      <c r="R25" s="153">
        <f t="shared" si="34"/>
        <v>0.4513999999999998</v>
      </c>
      <c r="S25" s="153">
        <f t="shared" si="34"/>
        <v>1.6212</v>
      </c>
      <c r="T25" s="153">
        <f t="shared" si="34"/>
        <v>0</v>
      </c>
      <c r="U25" s="153">
        <f t="shared" si="34"/>
        <v>0</v>
      </c>
      <c r="V25" s="153">
        <f t="shared" si="34"/>
        <v>0</v>
      </c>
      <c r="W25" s="153">
        <f t="shared" si="34"/>
        <v>0</v>
      </c>
      <c r="X25" s="153">
        <f t="shared" si="34"/>
        <v>0</v>
      </c>
      <c r="Y25" s="153">
        <f t="shared" si="34"/>
        <v>1.6019999999999994</v>
      </c>
      <c r="Z25" s="153">
        <f t="shared" si="34"/>
        <v>0</v>
      </c>
      <c r="AA25" s="153">
        <f t="shared" si="34"/>
        <v>0</v>
      </c>
      <c r="AB25" s="153">
        <f t="shared" si="34"/>
        <v>0</v>
      </c>
      <c r="AC25" s="153">
        <f t="shared" si="34"/>
        <v>0</v>
      </c>
      <c r="AD25" s="153">
        <f t="shared" si="34"/>
        <v>0</v>
      </c>
      <c r="AE25" s="153">
        <f t="shared" si="34"/>
        <v>0</v>
      </c>
      <c r="AF25" s="153">
        <f t="shared" si="34"/>
        <v>0</v>
      </c>
      <c r="AG25" s="153">
        <f t="shared" si="34"/>
        <v>0</v>
      </c>
      <c r="AH25" s="153">
        <f t="shared" si="34"/>
        <v>0</v>
      </c>
      <c r="AI25" s="153">
        <f t="shared" si="34"/>
        <v>0</v>
      </c>
      <c r="AJ25" s="153">
        <f t="shared" ref="AJ25:BO25" si="35">AJ24-(IF(AJ24&lt;$B63,AJ24,$B63))*(1-AJ7-$B62+AJ7*$B62)+IF(AJ24*AI24&gt;0,MAX(AI24-AI25-AJ16+AJ17,0),0)</f>
        <v>0</v>
      </c>
      <c r="AK25" s="153">
        <f t="shared" si="35"/>
        <v>0</v>
      </c>
      <c r="AL25" s="153">
        <f t="shared" si="35"/>
        <v>0</v>
      </c>
      <c r="AM25" s="153">
        <f t="shared" si="35"/>
        <v>0</v>
      </c>
      <c r="AN25" s="153">
        <f t="shared" si="35"/>
        <v>0</v>
      </c>
      <c r="AO25" s="153">
        <f t="shared" si="35"/>
        <v>0</v>
      </c>
      <c r="AP25" s="153">
        <f t="shared" si="35"/>
        <v>0</v>
      </c>
      <c r="AQ25" s="153">
        <f t="shared" si="35"/>
        <v>0</v>
      </c>
      <c r="AR25" s="153">
        <f t="shared" si="35"/>
        <v>0</v>
      </c>
      <c r="AS25" s="153">
        <f t="shared" si="35"/>
        <v>0</v>
      </c>
      <c r="AT25" s="153">
        <f t="shared" si="35"/>
        <v>0</v>
      </c>
      <c r="AU25" s="153">
        <f t="shared" si="35"/>
        <v>0</v>
      </c>
      <c r="AV25" s="153">
        <f t="shared" si="35"/>
        <v>0</v>
      </c>
      <c r="AW25" s="153">
        <f t="shared" si="35"/>
        <v>0.52447999999999995</v>
      </c>
      <c r="AX25" s="153">
        <f t="shared" si="35"/>
        <v>0</v>
      </c>
      <c r="AY25" s="153">
        <f t="shared" si="35"/>
        <v>0</v>
      </c>
      <c r="AZ25" s="153">
        <f t="shared" si="35"/>
        <v>0</v>
      </c>
      <c r="BA25" s="153">
        <f t="shared" si="35"/>
        <v>0</v>
      </c>
      <c r="BB25" s="153">
        <f t="shared" si="35"/>
        <v>0</v>
      </c>
      <c r="BC25" s="153">
        <f t="shared" si="35"/>
        <v>0</v>
      </c>
      <c r="BD25" s="153">
        <f t="shared" si="35"/>
        <v>2.7989333333333333</v>
      </c>
      <c r="BE25" s="153">
        <f t="shared" si="35"/>
        <v>0</v>
      </c>
      <c r="BF25" s="153">
        <f t="shared" si="35"/>
        <v>0</v>
      </c>
      <c r="BG25" s="153">
        <f t="shared" si="35"/>
        <v>0</v>
      </c>
      <c r="BH25" s="153">
        <f t="shared" si="35"/>
        <v>0</v>
      </c>
      <c r="BI25" s="153">
        <f t="shared" si="35"/>
        <v>0</v>
      </c>
      <c r="BJ25" s="153">
        <f t="shared" si="35"/>
        <v>0</v>
      </c>
      <c r="BK25" s="153">
        <f t="shared" si="35"/>
        <v>0</v>
      </c>
      <c r="BL25" s="153">
        <f t="shared" si="35"/>
        <v>6.8224</v>
      </c>
      <c r="BM25" s="153">
        <f t="shared" si="35"/>
        <v>7.005694113922118</v>
      </c>
      <c r="BN25" s="153">
        <f t="shared" si="35"/>
        <v>0</v>
      </c>
      <c r="BO25" s="153">
        <f t="shared" si="35"/>
        <v>0</v>
      </c>
      <c r="BP25" s="153">
        <f t="shared" ref="BP25:CU25" si="36">BP24-(IF(BP24&lt;$B63,BP24,$B63))*(1-BP7-$B62+BP7*$B62)+IF(BP24*BO24&gt;0,MAX(BO24-BO25-BP16+BP17,0),0)</f>
        <v>0</v>
      </c>
      <c r="BQ25" s="153">
        <f t="shared" si="36"/>
        <v>2.6765333333333334</v>
      </c>
      <c r="BR25" s="153">
        <f t="shared" si="36"/>
        <v>0</v>
      </c>
      <c r="BS25" s="153">
        <f t="shared" si="36"/>
        <v>0</v>
      </c>
      <c r="BT25" s="153">
        <f t="shared" si="36"/>
        <v>0</v>
      </c>
      <c r="BU25" s="153">
        <f t="shared" si="36"/>
        <v>0</v>
      </c>
      <c r="BV25" s="153">
        <f t="shared" si="36"/>
        <v>0</v>
      </c>
      <c r="BW25" s="153">
        <f t="shared" si="36"/>
        <v>0</v>
      </c>
      <c r="BX25" s="153">
        <f t="shared" si="36"/>
        <v>0</v>
      </c>
      <c r="BY25" s="153">
        <f t="shared" si="36"/>
        <v>0</v>
      </c>
      <c r="BZ25" s="153">
        <f t="shared" si="36"/>
        <v>0</v>
      </c>
      <c r="CA25" s="153">
        <f t="shared" si="36"/>
        <v>0</v>
      </c>
      <c r="CB25" s="153">
        <f t="shared" si="36"/>
        <v>0</v>
      </c>
      <c r="CC25" s="153">
        <f t="shared" si="36"/>
        <v>0</v>
      </c>
      <c r="CD25" s="153">
        <f t="shared" si="36"/>
        <v>0</v>
      </c>
      <c r="CE25" s="153">
        <f t="shared" si="36"/>
        <v>0</v>
      </c>
      <c r="CF25" s="153">
        <f t="shared" si="36"/>
        <v>0</v>
      </c>
      <c r="CG25" s="153">
        <f t="shared" si="36"/>
        <v>18.552145454545453</v>
      </c>
      <c r="CH25" s="153">
        <f t="shared" si="36"/>
        <v>0</v>
      </c>
      <c r="CI25" s="153">
        <f t="shared" si="36"/>
        <v>0</v>
      </c>
      <c r="CJ25" s="153">
        <f t="shared" si="36"/>
        <v>0</v>
      </c>
      <c r="CK25" s="153">
        <f t="shared" si="36"/>
        <v>0</v>
      </c>
      <c r="CL25" s="153">
        <f t="shared" si="36"/>
        <v>0</v>
      </c>
      <c r="CM25" s="153">
        <f t="shared" si="36"/>
        <v>0</v>
      </c>
      <c r="CN25" s="153">
        <f t="shared" si="36"/>
        <v>0</v>
      </c>
      <c r="CO25" s="153">
        <f t="shared" si="36"/>
        <v>0</v>
      </c>
      <c r="CP25" s="153">
        <f t="shared" si="36"/>
        <v>5.2839272727272721</v>
      </c>
      <c r="CQ25" s="153">
        <f t="shared" si="36"/>
        <v>0</v>
      </c>
      <c r="CR25" s="153">
        <f t="shared" si="36"/>
        <v>0</v>
      </c>
      <c r="CS25" s="153">
        <f t="shared" si="36"/>
        <v>0</v>
      </c>
      <c r="CT25" s="153">
        <f t="shared" si="36"/>
        <v>0</v>
      </c>
      <c r="CU25" s="153">
        <f t="shared" si="36"/>
        <v>0</v>
      </c>
      <c r="CV25" s="153">
        <f t="shared" ref="CV25:EA25" si="37">CV24-(IF(CV24&lt;$B63,CV24,$B63))*(1-CV7-$B62+CV7*$B62)+IF(CV24*CU24&gt;0,MAX(CU24-CU25-CV16+CV17,0),0)</f>
        <v>0</v>
      </c>
      <c r="CW25" s="153">
        <f t="shared" si="37"/>
        <v>0</v>
      </c>
      <c r="CX25" s="153">
        <f t="shared" si="37"/>
        <v>0</v>
      </c>
      <c r="CY25" s="153">
        <f t="shared" si="37"/>
        <v>0</v>
      </c>
      <c r="CZ25" s="153">
        <f t="shared" si="37"/>
        <v>6.3280000000000003</v>
      </c>
      <c r="DA25" s="153">
        <f t="shared" si="37"/>
        <v>0</v>
      </c>
      <c r="DB25" s="153">
        <f t="shared" si="37"/>
        <v>0</v>
      </c>
      <c r="DC25" s="153">
        <f t="shared" si="37"/>
        <v>0</v>
      </c>
      <c r="DD25" s="153">
        <f t="shared" si="37"/>
        <v>0</v>
      </c>
      <c r="DE25" s="153">
        <f t="shared" si="37"/>
        <v>0</v>
      </c>
      <c r="DF25" s="153">
        <f t="shared" si="37"/>
        <v>0</v>
      </c>
      <c r="DG25" s="153">
        <f t="shared" si="37"/>
        <v>0</v>
      </c>
      <c r="DH25" s="153">
        <f t="shared" si="37"/>
        <v>0</v>
      </c>
      <c r="DI25" s="153">
        <f t="shared" si="37"/>
        <v>0</v>
      </c>
      <c r="DJ25" s="153">
        <f t="shared" si="37"/>
        <v>0</v>
      </c>
      <c r="DK25" s="153">
        <f t="shared" si="37"/>
        <v>0</v>
      </c>
      <c r="DL25" s="153">
        <f t="shared" si="37"/>
        <v>0</v>
      </c>
      <c r="DM25" s="153">
        <f t="shared" si="37"/>
        <v>0</v>
      </c>
      <c r="DN25" s="153">
        <f t="shared" si="37"/>
        <v>0</v>
      </c>
      <c r="DO25" s="153">
        <f t="shared" si="37"/>
        <v>0</v>
      </c>
      <c r="DP25" s="153">
        <f t="shared" si="37"/>
        <v>0</v>
      </c>
      <c r="DQ25" s="153">
        <f t="shared" si="37"/>
        <v>0</v>
      </c>
      <c r="DR25" s="153">
        <f t="shared" si="37"/>
        <v>23.249371428571429</v>
      </c>
      <c r="DS25" s="153">
        <f t="shared" si="37"/>
        <v>4.3406998835948887</v>
      </c>
      <c r="DT25" s="153">
        <f t="shared" si="37"/>
        <v>4.4288000000000007</v>
      </c>
      <c r="DU25" s="153">
        <f t="shared" si="37"/>
        <v>7.1815222944108648</v>
      </c>
      <c r="DV25" s="153">
        <f t="shared" si="37"/>
        <v>4.5277714285714286</v>
      </c>
      <c r="DW25" s="153">
        <f t="shared" si="37"/>
        <v>4.2842650714979946</v>
      </c>
      <c r="DX25" s="153">
        <f t="shared" si="37"/>
        <v>9.4308571428571426</v>
      </c>
      <c r="DY25" s="153">
        <f t="shared" si="37"/>
        <v>0</v>
      </c>
      <c r="DZ25" s="153">
        <f t="shared" si="37"/>
        <v>0</v>
      </c>
      <c r="EA25" s="153">
        <f t="shared" si="37"/>
        <v>0</v>
      </c>
      <c r="EB25" s="153">
        <f t="shared" ref="EB25:FG25" si="38">EB24-(IF(EB24&lt;$B63,EB24,$B63))*(1-EB7-$B62+EB7*$B62)+IF(EB24*EA24&gt;0,MAX(EA24-EA25-EB16+EB17,0),0)</f>
        <v>0</v>
      </c>
      <c r="EC25" s="153">
        <f t="shared" si="38"/>
        <v>0</v>
      </c>
      <c r="ED25" s="153">
        <f t="shared" si="38"/>
        <v>0</v>
      </c>
      <c r="EE25" s="153">
        <f t="shared" si="38"/>
        <v>1.6546285714285709</v>
      </c>
      <c r="EF25" s="153">
        <f t="shared" si="38"/>
        <v>7.0061714285714274</v>
      </c>
      <c r="EG25" s="153">
        <f t="shared" si="38"/>
        <v>0</v>
      </c>
      <c r="EH25" s="153">
        <f t="shared" si="38"/>
        <v>0</v>
      </c>
      <c r="EI25" s="153">
        <f t="shared" si="38"/>
        <v>0</v>
      </c>
      <c r="EJ25" s="153">
        <f t="shared" si="38"/>
        <v>0.79999999999999982</v>
      </c>
      <c r="EK25" s="153">
        <f t="shared" si="38"/>
        <v>0</v>
      </c>
      <c r="EL25" s="153">
        <f t="shared" si="38"/>
        <v>0</v>
      </c>
      <c r="EM25" s="153">
        <f t="shared" si="38"/>
        <v>0</v>
      </c>
      <c r="EN25" s="153">
        <f t="shared" si="38"/>
        <v>0</v>
      </c>
      <c r="EO25" s="153">
        <f t="shared" si="38"/>
        <v>0</v>
      </c>
      <c r="EP25" s="153">
        <f t="shared" si="38"/>
        <v>0</v>
      </c>
      <c r="EQ25" s="153">
        <f t="shared" si="38"/>
        <v>1</v>
      </c>
      <c r="ER25" s="153">
        <f t="shared" si="38"/>
        <v>0</v>
      </c>
      <c r="ES25" s="153">
        <f t="shared" si="38"/>
        <v>0</v>
      </c>
      <c r="ET25" s="153">
        <f t="shared" si="38"/>
        <v>0</v>
      </c>
      <c r="EU25" s="153">
        <f t="shared" si="38"/>
        <v>0</v>
      </c>
      <c r="EV25" s="153">
        <f t="shared" si="38"/>
        <v>0</v>
      </c>
      <c r="EW25" s="153">
        <f t="shared" si="38"/>
        <v>1</v>
      </c>
      <c r="EX25" s="153">
        <f t="shared" si="38"/>
        <v>0</v>
      </c>
      <c r="EY25" s="153">
        <f t="shared" si="38"/>
        <v>0</v>
      </c>
      <c r="EZ25" s="153">
        <f t="shared" si="38"/>
        <v>0</v>
      </c>
      <c r="FA25" s="153">
        <f t="shared" si="38"/>
        <v>0.19999999999999996</v>
      </c>
      <c r="FB25" s="153">
        <f t="shared" si="38"/>
        <v>0</v>
      </c>
      <c r="FC25" s="153">
        <f t="shared" si="38"/>
        <v>0</v>
      </c>
      <c r="FD25" s="153">
        <f t="shared" si="38"/>
        <v>0</v>
      </c>
      <c r="FE25" s="153">
        <f t="shared" si="38"/>
        <v>1.5</v>
      </c>
      <c r="FF25" s="153">
        <f t="shared" si="38"/>
        <v>0</v>
      </c>
      <c r="FG25" s="153">
        <f t="shared" si="38"/>
        <v>0.59999999999999964</v>
      </c>
      <c r="FH25" s="153">
        <f t="shared" ref="FH25:FS25" si="39">FH24-(IF(FH24&lt;$B63,FH24,$B63))*(1-FH7-$B62+FH7*$B62)+IF(FH24*FG24&gt;0,MAX(FG24-FG25-FH16+FH17,0),0)</f>
        <v>0</v>
      </c>
      <c r="FI25" s="153">
        <f t="shared" si="39"/>
        <v>0</v>
      </c>
      <c r="FJ25" s="153">
        <f t="shared" si="39"/>
        <v>0</v>
      </c>
      <c r="FK25" s="153">
        <f t="shared" si="39"/>
        <v>0</v>
      </c>
      <c r="FL25" s="153">
        <f t="shared" si="39"/>
        <v>0</v>
      </c>
      <c r="FM25" s="153">
        <f t="shared" si="39"/>
        <v>0</v>
      </c>
      <c r="FN25" s="153">
        <f t="shared" si="39"/>
        <v>0</v>
      </c>
      <c r="FO25" s="153">
        <f t="shared" si="39"/>
        <v>0</v>
      </c>
      <c r="FP25" s="153">
        <f t="shared" si="39"/>
        <v>0</v>
      </c>
      <c r="FQ25" s="153">
        <f t="shared" si="39"/>
        <v>0</v>
      </c>
      <c r="FR25" s="153">
        <f t="shared" si="39"/>
        <v>0</v>
      </c>
      <c r="FS25" s="153">
        <f t="shared" si="39"/>
        <v>0</v>
      </c>
    </row>
    <row r="26" spans="1:256" x14ac:dyDescent="0.25">
      <c r="A26" s="166" t="s">
        <v>17</v>
      </c>
      <c r="B26" s="10" t="s">
        <v>8</v>
      </c>
      <c r="C26" s="166">
        <v>0</v>
      </c>
      <c r="D26" s="166">
        <f>C26+D25</f>
        <v>0</v>
      </c>
      <c r="E26" s="166">
        <f t="shared" ref="E26:P26" si="40">D26+E25</f>
        <v>0</v>
      </c>
      <c r="F26" s="166">
        <f t="shared" si="40"/>
        <v>0</v>
      </c>
      <c r="G26" s="166">
        <f t="shared" si="40"/>
        <v>0</v>
      </c>
      <c r="H26" s="166">
        <f t="shared" si="40"/>
        <v>0</v>
      </c>
      <c r="I26" s="166">
        <f t="shared" si="40"/>
        <v>0</v>
      </c>
      <c r="J26" s="166">
        <f t="shared" si="40"/>
        <v>0.79999999999999982</v>
      </c>
      <c r="K26" s="166">
        <f t="shared" si="40"/>
        <v>0.79999999999999982</v>
      </c>
      <c r="L26" s="166">
        <f t="shared" si="40"/>
        <v>0.79999999999999982</v>
      </c>
      <c r="M26" s="166">
        <f t="shared" si="40"/>
        <v>0.79999999999999982</v>
      </c>
      <c r="N26" s="166">
        <f t="shared" si="40"/>
        <v>0.79999999999999982</v>
      </c>
      <c r="O26" s="166">
        <f t="shared" si="40"/>
        <v>0.79999999999999982</v>
      </c>
      <c r="P26" s="166">
        <f t="shared" si="40"/>
        <v>0.79999999999999982</v>
      </c>
      <c r="Q26" s="166">
        <f>P26+Q25</f>
        <v>0.79999999999999982</v>
      </c>
      <c r="R26" s="166">
        <f>Q26+R25</f>
        <v>1.2513999999999996</v>
      </c>
      <c r="S26" s="166">
        <f>R26+S25</f>
        <v>2.8725999999999994</v>
      </c>
      <c r="T26" s="166">
        <f t="shared" ref="T26:CE26" si="41">S26+T25</f>
        <v>2.8725999999999994</v>
      </c>
      <c r="U26" s="166">
        <f t="shared" si="41"/>
        <v>2.8725999999999994</v>
      </c>
      <c r="V26" s="166">
        <f t="shared" si="41"/>
        <v>2.8725999999999994</v>
      </c>
      <c r="W26" s="166">
        <f t="shared" si="41"/>
        <v>2.8725999999999994</v>
      </c>
      <c r="X26" s="166">
        <f t="shared" si="41"/>
        <v>2.8725999999999994</v>
      </c>
      <c r="Y26" s="166">
        <f t="shared" si="41"/>
        <v>4.4745999999999988</v>
      </c>
      <c r="Z26" s="166">
        <f t="shared" si="41"/>
        <v>4.4745999999999988</v>
      </c>
      <c r="AA26" s="166">
        <f t="shared" si="41"/>
        <v>4.4745999999999988</v>
      </c>
      <c r="AB26" s="166">
        <f t="shared" si="41"/>
        <v>4.4745999999999988</v>
      </c>
      <c r="AC26" s="166">
        <f t="shared" si="41"/>
        <v>4.4745999999999988</v>
      </c>
      <c r="AD26" s="166">
        <f t="shared" si="41"/>
        <v>4.4745999999999988</v>
      </c>
      <c r="AE26" s="166">
        <f t="shared" si="41"/>
        <v>4.4745999999999988</v>
      </c>
      <c r="AF26" s="166">
        <f t="shared" si="41"/>
        <v>4.4745999999999988</v>
      </c>
      <c r="AG26" s="166">
        <f t="shared" si="41"/>
        <v>4.4745999999999988</v>
      </c>
      <c r="AH26" s="166">
        <f t="shared" si="41"/>
        <v>4.4745999999999988</v>
      </c>
      <c r="AI26" s="166">
        <f t="shared" si="41"/>
        <v>4.4745999999999988</v>
      </c>
      <c r="AJ26" s="166">
        <f t="shared" si="41"/>
        <v>4.4745999999999988</v>
      </c>
      <c r="AK26" s="166">
        <f t="shared" si="41"/>
        <v>4.4745999999999988</v>
      </c>
      <c r="AL26" s="166">
        <f t="shared" si="41"/>
        <v>4.4745999999999988</v>
      </c>
      <c r="AM26" s="166">
        <f t="shared" si="41"/>
        <v>4.4745999999999988</v>
      </c>
      <c r="AN26" s="166">
        <f t="shared" si="41"/>
        <v>4.4745999999999988</v>
      </c>
      <c r="AO26" s="166">
        <f t="shared" si="41"/>
        <v>4.4745999999999988</v>
      </c>
      <c r="AP26" s="166">
        <f t="shared" si="41"/>
        <v>4.4745999999999988</v>
      </c>
      <c r="AQ26" s="166">
        <f t="shared" si="41"/>
        <v>4.4745999999999988</v>
      </c>
      <c r="AR26" s="166">
        <f t="shared" si="41"/>
        <v>4.4745999999999988</v>
      </c>
      <c r="AS26" s="166">
        <f t="shared" si="41"/>
        <v>4.4745999999999988</v>
      </c>
      <c r="AT26" s="166">
        <f t="shared" si="41"/>
        <v>4.4745999999999988</v>
      </c>
      <c r="AU26" s="166">
        <f t="shared" si="41"/>
        <v>4.4745999999999988</v>
      </c>
      <c r="AV26" s="166">
        <f t="shared" si="41"/>
        <v>4.4745999999999988</v>
      </c>
      <c r="AW26" s="166">
        <f t="shared" si="41"/>
        <v>4.9990799999999984</v>
      </c>
      <c r="AX26" s="166">
        <f t="shared" si="41"/>
        <v>4.9990799999999984</v>
      </c>
      <c r="AY26" s="166">
        <f t="shared" si="41"/>
        <v>4.9990799999999984</v>
      </c>
      <c r="AZ26" s="166">
        <f t="shared" si="41"/>
        <v>4.9990799999999984</v>
      </c>
      <c r="BA26" s="166">
        <f t="shared" si="41"/>
        <v>4.9990799999999984</v>
      </c>
      <c r="BB26" s="166">
        <f t="shared" si="41"/>
        <v>4.9990799999999984</v>
      </c>
      <c r="BC26" s="166">
        <f t="shared" si="41"/>
        <v>4.9990799999999984</v>
      </c>
      <c r="BD26" s="166">
        <f t="shared" si="41"/>
        <v>7.7980133333333317</v>
      </c>
      <c r="BE26" s="166">
        <f t="shared" si="41"/>
        <v>7.7980133333333317</v>
      </c>
      <c r="BF26" s="166">
        <f t="shared" si="41"/>
        <v>7.7980133333333317</v>
      </c>
      <c r="BG26" s="166">
        <f t="shared" si="41"/>
        <v>7.7980133333333317</v>
      </c>
      <c r="BH26" s="166">
        <f t="shared" si="41"/>
        <v>7.7980133333333317</v>
      </c>
      <c r="BI26" s="166">
        <f t="shared" si="41"/>
        <v>7.7980133333333317</v>
      </c>
      <c r="BJ26" s="166">
        <f t="shared" si="41"/>
        <v>7.7980133333333317</v>
      </c>
      <c r="BK26" s="166">
        <f t="shared" si="41"/>
        <v>7.7980133333333317</v>
      </c>
      <c r="BL26" s="166">
        <f t="shared" si="41"/>
        <v>14.620413333333332</v>
      </c>
      <c r="BM26" s="166">
        <f t="shared" si="41"/>
        <v>21.62610744725545</v>
      </c>
      <c r="BN26" s="166">
        <f t="shared" si="41"/>
        <v>21.62610744725545</v>
      </c>
      <c r="BO26" s="166">
        <f t="shared" si="41"/>
        <v>21.62610744725545</v>
      </c>
      <c r="BP26" s="166">
        <f t="shared" si="41"/>
        <v>21.62610744725545</v>
      </c>
      <c r="BQ26" s="166">
        <f t="shared" si="41"/>
        <v>24.302640780588781</v>
      </c>
      <c r="BR26" s="166">
        <f t="shared" si="41"/>
        <v>24.302640780588781</v>
      </c>
      <c r="BS26" s="166">
        <f t="shared" si="41"/>
        <v>24.302640780588781</v>
      </c>
      <c r="BT26" s="166">
        <f t="shared" si="41"/>
        <v>24.302640780588781</v>
      </c>
      <c r="BU26" s="166">
        <f t="shared" si="41"/>
        <v>24.302640780588781</v>
      </c>
      <c r="BV26" s="166">
        <f t="shared" si="41"/>
        <v>24.302640780588781</v>
      </c>
      <c r="BW26" s="166">
        <f t="shared" si="41"/>
        <v>24.302640780588781</v>
      </c>
      <c r="BX26" s="166">
        <f t="shared" si="41"/>
        <v>24.302640780588781</v>
      </c>
      <c r="BY26" s="166">
        <f t="shared" si="41"/>
        <v>24.302640780588781</v>
      </c>
      <c r="BZ26" s="166">
        <f t="shared" si="41"/>
        <v>24.302640780588781</v>
      </c>
      <c r="CA26" s="166">
        <f t="shared" si="41"/>
        <v>24.302640780588781</v>
      </c>
      <c r="CB26" s="166">
        <f t="shared" si="41"/>
        <v>24.302640780588781</v>
      </c>
      <c r="CC26" s="166">
        <f t="shared" si="41"/>
        <v>24.302640780588781</v>
      </c>
      <c r="CD26" s="166">
        <f t="shared" si="41"/>
        <v>24.302640780588781</v>
      </c>
      <c r="CE26" s="166">
        <f t="shared" si="41"/>
        <v>24.302640780588781</v>
      </c>
      <c r="CF26" s="166">
        <f t="shared" ref="CF26:EQ26" si="42">CE26+CF25</f>
        <v>24.302640780588781</v>
      </c>
      <c r="CG26" s="166">
        <f t="shared" si="42"/>
        <v>42.854786235134235</v>
      </c>
      <c r="CH26" s="166">
        <f t="shared" si="42"/>
        <v>42.854786235134235</v>
      </c>
      <c r="CI26" s="166">
        <f t="shared" si="42"/>
        <v>42.854786235134235</v>
      </c>
      <c r="CJ26" s="166">
        <f t="shared" si="42"/>
        <v>42.854786235134235</v>
      </c>
      <c r="CK26" s="166">
        <f t="shared" si="42"/>
        <v>42.854786235134235</v>
      </c>
      <c r="CL26" s="166">
        <f t="shared" si="42"/>
        <v>42.854786235134235</v>
      </c>
      <c r="CM26" s="166">
        <f t="shared" si="42"/>
        <v>42.854786235134235</v>
      </c>
      <c r="CN26" s="166">
        <f t="shared" si="42"/>
        <v>42.854786235134235</v>
      </c>
      <c r="CO26" s="166">
        <f t="shared" si="42"/>
        <v>42.854786235134235</v>
      </c>
      <c r="CP26" s="166">
        <f t="shared" si="42"/>
        <v>48.13871350786151</v>
      </c>
      <c r="CQ26" s="166">
        <f t="shared" si="42"/>
        <v>48.13871350786151</v>
      </c>
      <c r="CR26" s="166">
        <f t="shared" si="42"/>
        <v>48.13871350786151</v>
      </c>
      <c r="CS26" s="166">
        <f t="shared" si="42"/>
        <v>48.13871350786151</v>
      </c>
      <c r="CT26" s="166">
        <f t="shared" si="42"/>
        <v>48.13871350786151</v>
      </c>
      <c r="CU26" s="166">
        <f t="shared" si="42"/>
        <v>48.13871350786151</v>
      </c>
      <c r="CV26" s="166">
        <f t="shared" si="42"/>
        <v>48.13871350786151</v>
      </c>
      <c r="CW26" s="166">
        <f t="shared" si="42"/>
        <v>48.13871350786151</v>
      </c>
      <c r="CX26" s="166">
        <f t="shared" si="42"/>
        <v>48.13871350786151</v>
      </c>
      <c r="CY26" s="166">
        <f t="shared" si="42"/>
        <v>48.13871350786151</v>
      </c>
      <c r="CZ26" s="166">
        <f t="shared" si="42"/>
        <v>54.466713507861513</v>
      </c>
      <c r="DA26" s="166">
        <f t="shared" si="42"/>
        <v>54.466713507861513</v>
      </c>
      <c r="DB26" s="166">
        <f t="shared" si="42"/>
        <v>54.466713507861513</v>
      </c>
      <c r="DC26" s="166">
        <f t="shared" si="42"/>
        <v>54.466713507861513</v>
      </c>
      <c r="DD26" s="166">
        <f t="shared" si="42"/>
        <v>54.466713507861513</v>
      </c>
      <c r="DE26" s="166">
        <f t="shared" si="42"/>
        <v>54.466713507861513</v>
      </c>
      <c r="DF26" s="166">
        <f t="shared" si="42"/>
        <v>54.466713507861513</v>
      </c>
      <c r="DG26" s="166">
        <f t="shared" si="42"/>
        <v>54.466713507861513</v>
      </c>
      <c r="DH26" s="166">
        <f t="shared" si="42"/>
        <v>54.466713507861513</v>
      </c>
      <c r="DI26" s="166">
        <f t="shared" si="42"/>
        <v>54.466713507861513</v>
      </c>
      <c r="DJ26" s="166">
        <f t="shared" si="42"/>
        <v>54.466713507861513</v>
      </c>
      <c r="DK26" s="166">
        <f t="shared" si="42"/>
        <v>54.466713507861513</v>
      </c>
      <c r="DL26" s="166">
        <f t="shared" si="42"/>
        <v>54.466713507861513</v>
      </c>
      <c r="DM26" s="166">
        <f t="shared" si="42"/>
        <v>54.466713507861513</v>
      </c>
      <c r="DN26" s="166">
        <f t="shared" si="42"/>
        <v>54.466713507861513</v>
      </c>
      <c r="DO26" s="166">
        <f t="shared" si="42"/>
        <v>54.466713507861513</v>
      </c>
      <c r="DP26" s="166">
        <f t="shared" si="42"/>
        <v>54.466713507861513</v>
      </c>
      <c r="DQ26" s="166">
        <f t="shared" si="42"/>
        <v>54.466713507861513</v>
      </c>
      <c r="DR26" s="166">
        <f t="shared" si="42"/>
        <v>77.716084936432935</v>
      </c>
      <c r="DS26" s="166">
        <f t="shared" si="42"/>
        <v>82.056784820027829</v>
      </c>
      <c r="DT26" s="166">
        <f t="shared" si="42"/>
        <v>86.485584820027825</v>
      </c>
      <c r="DU26" s="166">
        <f t="shared" si="42"/>
        <v>93.667107114438693</v>
      </c>
      <c r="DV26" s="166">
        <f t="shared" si="42"/>
        <v>98.19487854301012</v>
      </c>
      <c r="DW26" s="166">
        <f t="shared" si="42"/>
        <v>102.47914361450812</v>
      </c>
      <c r="DX26" s="166">
        <f t="shared" si="42"/>
        <v>111.91000075736525</v>
      </c>
      <c r="DY26" s="166">
        <f t="shared" si="42"/>
        <v>111.91000075736525</v>
      </c>
      <c r="DZ26" s="166">
        <f t="shared" si="42"/>
        <v>111.91000075736525</v>
      </c>
      <c r="EA26" s="166">
        <f t="shared" si="42"/>
        <v>111.91000075736525</v>
      </c>
      <c r="EB26" s="166">
        <f t="shared" si="42"/>
        <v>111.91000075736525</v>
      </c>
      <c r="EC26" s="166">
        <f t="shared" si="42"/>
        <v>111.91000075736525</v>
      </c>
      <c r="ED26" s="166">
        <f t="shared" si="42"/>
        <v>111.91000075736525</v>
      </c>
      <c r="EE26" s="166">
        <f t="shared" si="42"/>
        <v>113.56462932879383</v>
      </c>
      <c r="EF26" s="166">
        <f t="shared" si="42"/>
        <v>120.57080075736525</v>
      </c>
      <c r="EG26" s="166">
        <f t="shared" si="42"/>
        <v>120.57080075736525</v>
      </c>
      <c r="EH26" s="166">
        <f t="shared" si="42"/>
        <v>120.57080075736525</v>
      </c>
      <c r="EI26" s="166">
        <f t="shared" si="42"/>
        <v>120.57080075736525</v>
      </c>
      <c r="EJ26" s="166">
        <f t="shared" si="42"/>
        <v>121.37080075736525</v>
      </c>
      <c r="EK26" s="166">
        <f t="shared" si="42"/>
        <v>121.37080075736525</v>
      </c>
      <c r="EL26" s="166">
        <f t="shared" si="42"/>
        <v>121.37080075736525</v>
      </c>
      <c r="EM26" s="166">
        <f t="shared" si="42"/>
        <v>121.37080075736525</v>
      </c>
      <c r="EN26" s="166">
        <f t="shared" si="42"/>
        <v>121.37080075736525</v>
      </c>
      <c r="EO26" s="166">
        <f t="shared" si="42"/>
        <v>121.37080075736525</v>
      </c>
      <c r="EP26" s="166">
        <f t="shared" si="42"/>
        <v>121.37080075736525</v>
      </c>
      <c r="EQ26" s="166">
        <f t="shared" si="42"/>
        <v>122.37080075736525</v>
      </c>
      <c r="ER26" s="166">
        <f t="shared" ref="ER26:FS26" si="43">EQ26+ER25</f>
        <v>122.37080075736525</v>
      </c>
      <c r="ES26" s="166">
        <f t="shared" si="43"/>
        <v>122.37080075736525</v>
      </c>
      <c r="ET26" s="166">
        <f t="shared" si="43"/>
        <v>122.37080075736525</v>
      </c>
      <c r="EU26" s="166">
        <f t="shared" si="43"/>
        <v>122.37080075736525</v>
      </c>
      <c r="EV26" s="166">
        <f t="shared" si="43"/>
        <v>122.37080075736525</v>
      </c>
      <c r="EW26" s="166">
        <f t="shared" si="43"/>
        <v>123.37080075736525</v>
      </c>
      <c r="EX26" s="166">
        <f t="shared" si="43"/>
        <v>123.37080075736525</v>
      </c>
      <c r="EY26" s="166">
        <f t="shared" si="43"/>
        <v>123.37080075736525</v>
      </c>
      <c r="EZ26" s="166">
        <f t="shared" si="43"/>
        <v>123.37080075736525</v>
      </c>
      <c r="FA26" s="166">
        <f t="shared" si="43"/>
        <v>123.57080075736525</v>
      </c>
      <c r="FB26" s="166">
        <f t="shared" si="43"/>
        <v>123.57080075736525</v>
      </c>
      <c r="FC26" s="166">
        <f t="shared" si="43"/>
        <v>123.57080075736525</v>
      </c>
      <c r="FD26" s="166">
        <f t="shared" si="43"/>
        <v>123.57080075736525</v>
      </c>
      <c r="FE26" s="166">
        <f t="shared" si="43"/>
        <v>125.07080075736525</v>
      </c>
      <c r="FF26" s="166">
        <f t="shared" si="43"/>
        <v>125.07080075736525</v>
      </c>
      <c r="FG26" s="166">
        <f t="shared" si="43"/>
        <v>125.67080075736524</v>
      </c>
      <c r="FH26" s="166">
        <f t="shared" si="43"/>
        <v>125.67080075736524</v>
      </c>
      <c r="FI26" s="166">
        <f t="shared" si="43"/>
        <v>125.67080075736524</v>
      </c>
      <c r="FJ26" s="166">
        <f t="shared" si="43"/>
        <v>125.67080075736524</v>
      </c>
      <c r="FK26" s="166">
        <f t="shared" si="43"/>
        <v>125.67080075736524</v>
      </c>
      <c r="FL26" s="166">
        <f t="shared" si="43"/>
        <v>125.67080075736524</v>
      </c>
      <c r="FM26" s="166">
        <f t="shared" si="43"/>
        <v>125.67080075736524</v>
      </c>
      <c r="FN26" s="166">
        <f t="shared" si="43"/>
        <v>125.67080075736524</v>
      </c>
      <c r="FO26" s="166">
        <f t="shared" si="43"/>
        <v>125.67080075736524</v>
      </c>
      <c r="FP26" s="166">
        <f t="shared" si="43"/>
        <v>125.67080075736524</v>
      </c>
      <c r="FQ26" s="166">
        <f t="shared" si="43"/>
        <v>125.67080075736524</v>
      </c>
      <c r="FR26" s="166">
        <f t="shared" si="43"/>
        <v>125.67080075736524</v>
      </c>
      <c r="FS26" s="166">
        <f t="shared" si="43"/>
        <v>125.67080075736524</v>
      </c>
    </row>
    <row r="27" spans="1:256" s="14" customFormat="1" ht="5.25" customHeight="1" x14ac:dyDescent="0.25">
      <c r="B27" s="15"/>
    </row>
    <row r="28" spans="1:256" x14ac:dyDescent="0.25">
      <c r="A28" t="s">
        <v>96</v>
      </c>
      <c r="B28" s="10" t="s">
        <v>8</v>
      </c>
      <c r="C28" s="55">
        <f>'Raw Data'!G227</f>
        <v>46</v>
      </c>
      <c r="D28" s="4">
        <f t="shared" ref="D28:BO28" si="44">IF(C28+D17-D25-D35&gt;0, C28+D17-D25-D35, 0)</f>
        <v>47.156927871704099</v>
      </c>
      <c r="E28" s="4">
        <f t="shared" si="44"/>
        <v>48.041620122169888</v>
      </c>
      <c r="F28" s="4">
        <f t="shared" si="44"/>
        <v>48.811683523838362</v>
      </c>
      <c r="G28" s="4">
        <f t="shared" si="44"/>
        <v>49.512630842996977</v>
      </c>
      <c r="H28" s="4">
        <f t="shared" si="44"/>
        <v>50.032157493820748</v>
      </c>
      <c r="I28" s="4">
        <f t="shared" si="44"/>
        <v>50.37732650738085</v>
      </c>
      <c r="J28" s="4">
        <f t="shared" si="44"/>
        <v>49.825357258566562</v>
      </c>
      <c r="K28" s="4">
        <f t="shared" si="44"/>
        <v>50.373890790809043</v>
      </c>
      <c r="L28" s="4">
        <f t="shared" si="44"/>
        <v>50.713151506645339</v>
      </c>
      <c r="M28" s="4">
        <f t="shared" si="44"/>
        <v>51.036878021665778</v>
      </c>
      <c r="N28" s="4">
        <f t="shared" si="44"/>
        <v>51.673646275585561</v>
      </c>
      <c r="O28" s="4">
        <f t="shared" si="44"/>
        <v>52.322493883619849</v>
      </c>
      <c r="P28" s="4">
        <f t="shared" si="44"/>
        <v>53.109043540958773</v>
      </c>
      <c r="Q28" s="4">
        <f t="shared" si="44"/>
        <v>54.019634665571353</v>
      </c>
      <c r="R28" s="4">
        <f t="shared" si="44"/>
        <v>54.287620532910097</v>
      </c>
      <c r="S28" s="4">
        <f t="shared" si="44"/>
        <v>53.034092109880895</v>
      </c>
      <c r="T28" s="4">
        <f t="shared" si="44"/>
        <v>54.559019394127361</v>
      </c>
      <c r="U28" s="4">
        <f t="shared" si="44"/>
        <v>56.274905290475466</v>
      </c>
      <c r="V28" s="4">
        <f t="shared" si="44"/>
        <v>57.5076037413438</v>
      </c>
      <c r="W28" s="4">
        <f t="shared" si="44"/>
        <v>58.675382701643017</v>
      </c>
      <c r="X28" s="4">
        <f t="shared" si="44"/>
        <v>60.086358653430942</v>
      </c>
      <c r="Y28" s="4">
        <f t="shared" si="44"/>
        <v>59.451776546649626</v>
      </c>
      <c r="Z28" s="4">
        <f t="shared" si="44"/>
        <v>60.054271780409309</v>
      </c>
      <c r="AA28" s="4">
        <f t="shared" si="44"/>
        <v>61.283415918941721</v>
      </c>
      <c r="AB28" s="4">
        <f t="shared" si="44"/>
        <v>44.923445748166266</v>
      </c>
      <c r="AC28" s="4">
        <f t="shared" si="44"/>
        <v>47.237254009706795</v>
      </c>
      <c r="AD28" s="4">
        <f t="shared" si="44"/>
        <v>49.468274835264204</v>
      </c>
      <c r="AE28" s="4">
        <f t="shared" si="44"/>
        <v>51.741031428968427</v>
      </c>
      <c r="AF28" s="4">
        <f t="shared" si="44"/>
        <v>55.039354502281064</v>
      </c>
      <c r="AG28" s="4">
        <f t="shared" si="44"/>
        <v>58.339896131342165</v>
      </c>
      <c r="AH28" s="4">
        <f t="shared" si="44"/>
        <v>43.563277511352261</v>
      </c>
      <c r="AI28" s="4">
        <f t="shared" si="44"/>
        <v>46.920950998836716</v>
      </c>
      <c r="AJ28" s="4">
        <f t="shared" si="44"/>
        <v>49.594736476111372</v>
      </c>
      <c r="AK28" s="4">
        <f t="shared" si="44"/>
        <v>51.986299806009193</v>
      </c>
      <c r="AL28" s="4">
        <f t="shared" si="44"/>
        <v>54.404211879333069</v>
      </c>
      <c r="AM28" s="4">
        <f t="shared" si="44"/>
        <v>57.247717452868031</v>
      </c>
      <c r="AN28" s="4">
        <f t="shared" si="44"/>
        <v>61.289869788818336</v>
      </c>
      <c r="AO28" s="4">
        <f t="shared" si="44"/>
        <v>47.175272314152316</v>
      </c>
      <c r="AP28" s="4">
        <f t="shared" si="44"/>
        <v>50.360050537248789</v>
      </c>
      <c r="AQ28" s="4">
        <f t="shared" si="44"/>
        <v>53.492650908323469</v>
      </c>
      <c r="AR28" s="4">
        <f t="shared" si="44"/>
        <v>57.028559059537933</v>
      </c>
      <c r="AS28" s="4">
        <f t="shared" si="44"/>
        <v>60.960334589433444</v>
      </c>
      <c r="AT28" s="4">
        <f t="shared" si="44"/>
        <v>64.857852014446038</v>
      </c>
      <c r="AU28" s="4">
        <f t="shared" si="44"/>
        <v>55.160238667322318</v>
      </c>
      <c r="AV28" s="4">
        <f t="shared" si="44"/>
        <v>61.113799593664325</v>
      </c>
      <c r="AW28" s="4">
        <f t="shared" si="44"/>
        <v>66.385092046867527</v>
      </c>
      <c r="AX28" s="4">
        <f t="shared" si="44"/>
        <v>71.005295613707219</v>
      </c>
      <c r="AY28" s="4">
        <f t="shared" si="44"/>
        <v>75.878676831051024</v>
      </c>
      <c r="AZ28" s="4">
        <f t="shared" si="44"/>
        <v>66.344276932479261</v>
      </c>
      <c r="BA28" s="4">
        <f t="shared" si="44"/>
        <v>71.992724932479263</v>
      </c>
      <c r="BB28" s="4">
        <f t="shared" si="44"/>
        <v>77.846679105162025</v>
      </c>
      <c r="BC28" s="4">
        <f t="shared" si="44"/>
        <v>84.424827657566695</v>
      </c>
      <c r="BD28" s="4">
        <f t="shared" si="44"/>
        <v>65.56035764257031</v>
      </c>
      <c r="BE28" s="4">
        <f t="shared" si="44"/>
        <v>71.597917009511761</v>
      </c>
      <c r="BF28" s="4">
        <f t="shared" si="44"/>
        <v>77.461983476498901</v>
      </c>
      <c r="BG28" s="4">
        <f t="shared" si="44"/>
        <v>83.85486442976314</v>
      </c>
      <c r="BH28" s="4">
        <f t="shared" si="44"/>
        <v>90.33117331093942</v>
      </c>
      <c r="BI28" s="4">
        <f t="shared" si="44"/>
        <v>64.357603725893796</v>
      </c>
      <c r="BJ28" s="4">
        <f t="shared" si="44"/>
        <v>74.99439073649198</v>
      </c>
      <c r="BK28" s="4">
        <f t="shared" si="44"/>
        <v>81.518444996745885</v>
      </c>
      <c r="BL28" s="4">
        <f t="shared" si="44"/>
        <v>80.560073925380223</v>
      </c>
      <c r="BM28" s="4">
        <f t="shared" si="44"/>
        <v>78.966521077327243</v>
      </c>
      <c r="BN28" s="4">
        <f t="shared" si="44"/>
        <v>84.39052107732725</v>
      </c>
      <c r="BO28" s="4">
        <f t="shared" si="44"/>
        <v>66.922340207109372</v>
      </c>
      <c r="BP28" s="4">
        <f t="shared" ref="BP28:EA28" si="45">IF(BO28+BP17-BP25-BP35&gt;0, BO28+BP17-BP25-BP35, 0)</f>
        <v>76.282340207109371</v>
      </c>
      <c r="BQ28" s="4">
        <f t="shared" si="45"/>
        <v>80.579819477535793</v>
      </c>
      <c r="BR28" s="4">
        <f t="shared" si="45"/>
        <v>70.013321235503795</v>
      </c>
      <c r="BS28" s="4">
        <f t="shared" si="45"/>
        <v>76.266135413970588</v>
      </c>
      <c r="BT28" s="4">
        <f t="shared" si="45"/>
        <v>81.620987098540894</v>
      </c>
      <c r="BU28" s="4">
        <f t="shared" si="45"/>
        <v>88.606646774301623</v>
      </c>
      <c r="BV28" s="4">
        <f t="shared" si="45"/>
        <v>94.25742509090918</v>
      </c>
      <c r="BW28" s="4">
        <f t="shared" si="45"/>
        <v>66.321630019103935</v>
      </c>
      <c r="BX28" s="4">
        <f t="shared" si="45"/>
        <v>69.741098555480889</v>
      </c>
      <c r="BY28" s="4">
        <f t="shared" si="45"/>
        <v>76.333678664123468</v>
      </c>
      <c r="BZ28" s="4">
        <f t="shared" si="45"/>
        <v>80.634988173400814</v>
      </c>
      <c r="CA28" s="4">
        <f t="shared" si="45"/>
        <v>83.194384230529721</v>
      </c>
      <c r="CB28" s="4">
        <f t="shared" si="45"/>
        <v>49.057617003875066</v>
      </c>
      <c r="CC28" s="4">
        <f t="shared" si="45"/>
        <v>54.980817003875067</v>
      </c>
      <c r="CD28" s="4">
        <f t="shared" si="45"/>
        <v>61.580516710906316</v>
      </c>
      <c r="CE28" s="4">
        <f t="shared" si="45"/>
        <v>66.8790424067071</v>
      </c>
      <c r="CF28" s="4">
        <f t="shared" si="45"/>
        <v>48.133049115909174</v>
      </c>
      <c r="CG28" s="4">
        <f t="shared" si="45"/>
        <v>35.307914922350051</v>
      </c>
      <c r="CH28" s="4">
        <f t="shared" si="45"/>
        <v>40.502511785143021</v>
      </c>
      <c r="CI28" s="4">
        <f t="shared" si="45"/>
        <v>46.45639850389302</v>
      </c>
      <c r="CJ28" s="4">
        <f t="shared" si="45"/>
        <v>52.412354314439895</v>
      </c>
      <c r="CK28" s="4">
        <f t="shared" si="45"/>
        <v>36.272426449636271</v>
      </c>
      <c r="CL28" s="4">
        <f t="shared" si="45"/>
        <v>39.35091895757084</v>
      </c>
      <c r="CM28" s="4">
        <f t="shared" si="45"/>
        <v>45.001445690969277</v>
      </c>
      <c r="CN28" s="4">
        <f t="shared" si="45"/>
        <v>50.677275311330604</v>
      </c>
      <c r="CO28" s="4">
        <f t="shared" si="45"/>
        <v>55.054875311330605</v>
      </c>
      <c r="CP28" s="4">
        <f t="shared" si="45"/>
        <v>34.27426523605557</v>
      </c>
      <c r="CQ28" s="4">
        <f t="shared" si="45"/>
        <v>38.939865236055567</v>
      </c>
      <c r="CR28" s="4">
        <f t="shared" si="45"/>
        <v>43.864665236055565</v>
      </c>
      <c r="CS28" s="4">
        <f t="shared" si="45"/>
        <v>49.077465236055566</v>
      </c>
      <c r="CT28" s="4">
        <f t="shared" si="45"/>
        <v>54.779865236055564</v>
      </c>
      <c r="CU28" s="4">
        <f t="shared" si="45"/>
        <v>60.453465236055564</v>
      </c>
      <c r="CV28" s="4">
        <f t="shared" si="45"/>
        <v>65.33218404629055</v>
      </c>
      <c r="CW28" s="4">
        <f t="shared" si="45"/>
        <v>70.551126271168314</v>
      </c>
      <c r="CX28" s="4">
        <f t="shared" si="45"/>
        <v>75.081217198087501</v>
      </c>
      <c r="CY28" s="4">
        <f t="shared" si="45"/>
        <v>65.021671025245311</v>
      </c>
      <c r="CZ28" s="4">
        <f t="shared" si="45"/>
        <v>62.301824407672001</v>
      </c>
      <c r="DA28" s="4">
        <f t="shared" si="45"/>
        <v>66.9292024570438</v>
      </c>
      <c r="DB28" s="4">
        <f t="shared" si="45"/>
        <v>70.872386386051943</v>
      </c>
      <c r="DC28" s="4">
        <f t="shared" si="45"/>
        <v>74.516626483711406</v>
      </c>
      <c r="DD28" s="4">
        <f t="shared" si="45"/>
        <v>68.29489107287435</v>
      </c>
      <c r="DE28" s="4">
        <f t="shared" si="45"/>
        <v>72.767885679786616</v>
      </c>
      <c r="DF28" s="4">
        <f t="shared" si="45"/>
        <v>76.121346255030133</v>
      </c>
      <c r="DG28" s="4">
        <f t="shared" si="45"/>
        <v>80.273041108778088</v>
      </c>
      <c r="DH28" s="4">
        <f t="shared" si="45"/>
        <v>82.926021630594533</v>
      </c>
      <c r="DI28" s="4">
        <f t="shared" si="45"/>
        <v>85.575711512203156</v>
      </c>
      <c r="DJ28" s="4">
        <f t="shared" si="45"/>
        <v>87.730483678960624</v>
      </c>
      <c r="DK28" s="4">
        <f t="shared" si="45"/>
        <v>89.714353343314826</v>
      </c>
      <c r="DL28" s="4">
        <f t="shared" si="45"/>
        <v>91.297717849544938</v>
      </c>
      <c r="DM28" s="4">
        <f t="shared" si="45"/>
        <v>92.789851348308787</v>
      </c>
      <c r="DN28" s="4">
        <f t="shared" si="45"/>
        <v>94.333613119037523</v>
      </c>
      <c r="DO28" s="4">
        <f t="shared" si="45"/>
        <v>95.85815986076436</v>
      </c>
      <c r="DP28" s="4">
        <f t="shared" si="45"/>
        <v>96.923943946810795</v>
      </c>
      <c r="DQ28" s="4">
        <f t="shared" si="45"/>
        <v>98.027007656905226</v>
      </c>
      <c r="DR28" s="4">
        <f t="shared" si="45"/>
        <v>75.4462777844264</v>
      </c>
      <c r="DS28" s="4">
        <f t="shared" si="45"/>
        <v>72.142717747031469</v>
      </c>
      <c r="DT28" s="4">
        <f t="shared" si="45"/>
        <v>68.412953250285696</v>
      </c>
      <c r="DU28" s="4">
        <f t="shared" si="45"/>
        <v>61.696120989799638</v>
      </c>
      <c r="DV28" s="4">
        <f t="shared" si="45"/>
        <v>58.491157386250094</v>
      </c>
      <c r="DW28" s="4">
        <f t="shared" si="45"/>
        <v>56.079364311669494</v>
      </c>
      <c r="DX28" s="4">
        <f t="shared" si="45"/>
        <v>46.970452164144</v>
      </c>
      <c r="DY28" s="4">
        <f t="shared" si="45"/>
        <v>48.078557697674881</v>
      </c>
      <c r="DZ28" s="4">
        <f t="shared" si="45"/>
        <v>49.880556339295246</v>
      </c>
      <c r="EA28" s="4">
        <f t="shared" si="45"/>
        <v>51.659967123146394</v>
      </c>
      <c r="EB28" s="4">
        <f t="shared" ref="EB28:FS28" si="46">IF(EA28+EB17-EB25-EB35&gt;0, EA28+EB17-EB25-EB35, 0)</f>
        <v>53.000030151781694</v>
      </c>
      <c r="EC28" s="4">
        <f t="shared" si="46"/>
        <v>54.109915257659807</v>
      </c>
      <c r="ED28" s="4">
        <f t="shared" si="46"/>
        <v>55.426387064032724</v>
      </c>
      <c r="EE28" s="4">
        <f t="shared" si="46"/>
        <v>54.713836987816933</v>
      </c>
      <c r="EF28" s="4">
        <f t="shared" si="46"/>
        <v>48.920104050647858</v>
      </c>
      <c r="EG28" s="4">
        <f t="shared" si="46"/>
        <v>49.857525302135592</v>
      </c>
      <c r="EH28" s="4">
        <f t="shared" si="46"/>
        <v>50.578342295848969</v>
      </c>
      <c r="EI28" s="4">
        <f t="shared" si="46"/>
        <v>51.178608227932102</v>
      </c>
      <c r="EJ28" s="4">
        <f t="shared" si="46"/>
        <v>50.450322030150545</v>
      </c>
      <c r="EK28" s="4">
        <f t="shared" si="46"/>
        <v>50.980422411524906</v>
      </c>
      <c r="EL28" s="4">
        <f t="shared" si="46"/>
        <v>51.554856417739046</v>
      </c>
      <c r="EM28" s="4">
        <f t="shared" si="46"/>
        <v>52.094477925860538</v>
      </c>
      <c r="EN28" s="4">
        <f t="shared" si="46"/>
        <v>52.741941438281195</v>
      </c>
      <c r="EO28" s="4">
        <f t="shared" si="46"/>
        <v>53.441445313059944</v>
      </c>
      <c r="EP28" s="4">
        <f t="shared" si="46"/>
        <v>53.924732456767217</v>
      </c>
      <c r="EQ28" s="4">
        <f t="shared" si="46"/>
        <v>53.2762361985084</v>
      </c>
      <c r="ER28" s="4">
        <f t="shared" si="46"/>
        <v>54.128707097136633</v>
      </c>
      <c r="ES28" s="4">
        <f t="shared" si="46"/>
        <v>54.639205036723276</v>
      </c>
      <c r="ET28" s="4">
        <f t="shared" si="46"/>
        <v>55.201468966567177</v>
      </c>
      <c r="EU28" s="4">
        <f t="shared" si="46"/>
        <v>55.882343729295854</v>
      </c>
      <c r="EV28" s="4">
        <f t="shared" si="46"/>
        <v>56.46421027189588</v>
      </c>
      <c r="EW28" s="4">
        <f t="shared" si="46"/>
        <v>55.705875157436239</v>
      </c>
      <c r="EX28" s="4">
        <f t="shared" si="46"/>
        <v>56.350480396355309</v>
      </c>
      <c r="EY28" s="4">
        <f t="shared" si="46"/>
        <v>56.689236192130032</v>
      </c>
      <c r="EZ28" s="4">
        <f t="shared" si="46"/>
        <v>57.100352552800928</v>
      </c>
      <c r="FA28" s="4">
        <f t="shared" si="46"/>
        <v>57.141361966787827</v>
      </c>
      <c r="FB28" s="4">
        <f t="shared" si="46"/>
        <v>57.524658371474814</v>
      </c>
      <c r="FC28" s="4">
        <f t="shared" si="46"/>
        <v>57.848767369230529</v>
      </c>
      <c r="FD28" s="4">
        <f t="shared" si="46"/>
        <v>58.075516044553218</v>
      </c>
      <c r="FE28" s="4">
        <f t="shared" si="46"/>
        <v>56.829085991228105</v>
      </c>
      <c r="FF28" s="4">
        <f t="shared" si="46"/>
        <v>57.162900079878469</v>
      </c>
      <c r="FG28" s="4">
        <f t="shared" si="46"/>
        <v>56.669466824446168</v>
      </c>
      <c r="FH28" s="4">
        <f t="shared" si="46"/>
        <v>57.14006340311601</v>
      </c>
      <c r="FI28" s="4">
        <f t="shared" si="46"/>
        <v>57.577514571059005</v>
      </c>
      <c r="FJ28" s="4">
        <f t="shared" si="46"/>
        <v>57.960232776439746</v>
      </c>
      <c r="FK28" s="4">
        <f t="shared" si="46"/>
        <v>58.179389257599532</v>
      </c>
      <c r="FL28" s="4">
        <f t="shared" si="46"/>
        <v>58.510655510438106</v>
      </c>
      <c r="FM28" s="4">
        <f t="shared" si="46"/>
        <v>58.865475087018119</v>
      </c>
      <c r="FN28" s="4">
        <f t="shared" si="46"/>
        <v>59.252528609432595</v>
      </c>
      <c r="FO28" s="4">
        <f t="shared" si="46"/>
        <v>59.284246050459878</v>
      </c>
      <c r="FP28" s="4">
        <f t="shared" si="46"/>
        <v>59.345180917793776</v>
      </c>
      <c r="FQ28" s="4">
        <f t="shared" si="46"/>
        <v>59.46440201456025</v>
      </c>
      <c r="FR28" s="4">
        <f t="shared" si="46"/>
        <v>59.748831966060912</v>
      </c>
      <c r="FS28" s="4">
        <f t="shared" si="46"/>
        <v>60.212171819299101</v>
      </c>
    </row>
    <row r="29" spans="1:256" x14ac:dyDescent="0.25">
      <c r="A29" t="s">
        <v>97</v>
      </c>
      <c r="B29" s="10" t="s">
        <v>8</v>
      </c>
      <c r="C29" s="4" t="str">
        <f t="shared" ref="C29:AH29" si="47">IF(ISNUMBER(C46),C51+C52+C53+C54,"")</f>
        <v/>
      </c>
      <c r="D29" s="4" t="str">
        <f t="shared" si="47"/>
        <v/>
      </c>
      <c r="E29" s="4" t="str">
        <f t="shared" si="47"/>
        <v/>
      </c>
      <c r="F29" s="4" t="str">
        <f t="shared" si="47"/>
        <v/>
      </c>
      <c r="G29" s="4" t="str">
        <f t="shared" si="47"/>
        <v/>
      </c>
      <c r="H29" s="4" t="str">
        <f t="shared" si="47"/>
        <v/>
      </c>
      <c r="I29" s="4" t="str">
        <f t="shared" si="47"/>
        <v/>
      </c>
      <c r="J29" s="4" t="str">
        <f t="shared" si="47"/>
        <v/>
      </c>
      <c r="K29" s="4" t="str">
        <f t="shared" si="47"/>
        <v/>
      </c>
      <c r="L29" s="4" t="str">
        <f t="shared" si="47"/>
        <v/>
      </c>
      <c r="M29" s="4" t="str">
        <f t="shared" si="47"/>
        <v/>
      </c>
      <c r="N29" s="4" t="str">
        <f t="shared" si="47"/>
        <v/>
      </c>
      <c r="O29" s="4" t="str">
        <f t="shared" si="47"/>
        <v/>
      </c>
      <c r="P29" s="4" t="str">
        <f t="shared" si="47"/>
        <v/>
      </c>
      <c r="Q29" s="4" t="str">
        <f t="shared" si="47"/>
        <v/>
      </c>
      <c r="R29" s="4" t="str">
        <f t="shared" si="47"/>
        <v/>
      </c>
      <c r="S29" s="4" t="str">
        <f t="shared" si="47"/>
        <v/>
      </c>
      <c r="T29" s="4" t="str">
        <f t="shared" si="47"/>
        <v/>
      </c>
      <c r="U29" s="4" t="str">
        <f t="shared" si="47"/>
        <v/>
      </c>
      <c r="V29" s="4" t="str">
        <f t="shared" si="47"/>
        <v/>
      </c>
      <c r="W29" s="4" t="str">
        <f t="shared" si="47"/>
        <v/>
      </c>
      <c r="X29" s="4" t="str">
        <f t="shared" si="47"/>
        <v/>
      </c>
      <c r="Y29" s="4" t="str">
        <f t="shared" si="47"/>
        <v/>
      </c>
      <c r="Z29" s="4" t="str">
        <f t="shared" si="47"/>
        <v/>
      </c>
      <c r="AA29" s="4">
        <f t="shared" si="47"/>
        <v>63.613579255245128</v>
      </c>
      <c r="AB29" s="4" t="str">
        <f t="shared" si="47"/>
        <v/>
      </c>
      <c r="AC29" s="4" t="str">
        <f t="shared" si="47"/>
        <v/>
      </c>
      <c r="AD29" s="4" t="str">
        <f t="shared" si="47"/>
        <v/>
      </c>
      <c r="AE29" s="4">
        <f t="shared" si="47"/>
        <v>42.123162134018912</v>
      </c>
      <c r="AF29" s="4" t="str">
        <f t="shared" si="47"/>
        <v/>
      </c>
      <c r="AG29" s="4">
        <f t="shared" si="47"/>
        <v>53.380707561918101</v>
      </c>
      <c r="AH29" s="4" t="str">
        <f t="shared" si="47"/>
        <v/>
      </c>
      <c r="AI29" s="4">
        <f t="shared" ref="AI29:BN29" si="48">IF(ISNUMBER(AI46),AI51+AI52+AI53+AI54,"")</f>
        <v>21.283604040863011</v>
      </c>
      <c r="AJ29" s="4" t="str">
        <f t="shared" si="48"/>
        <v/>
      </c>
      <c r="AK29" s="4" t="str">
        <f t="shared" si="48"/>
        <v/>
      </c>
      <c r="AL29" s="4" t="str">
        <f t="shared" si="48"/>
        <v/>
      </c>
      <c r="AM29" s="4" t="str">
        <f t="shared" si="48"/>
        <v/>
      </c>
      <c r="AN29" s="4">
        <f t="shared" si="48"/>
        <v>50.865623052344631</v>
      </c>
      <c r="AO29" s="4" t="str">
        <f t="shared" si="48"/>
        <v/>
      </c>
      <c r="AP29" s="4">
        <f t="shared" si="48"/>
        <v>19.294795779158033</v>
      </c>
      <c r="AQ29" s="4" t="str">
        <f t="shared" si="48"/>
        <v/>
      </c>
      <c r="AR29" s="4" t="str">
        <f t="shared" si="48"/>
        <v/>
      </c>
      <c r="AS29" s="4" t="str">
        <f t="shared" si="48"/>
        <v/>
      </c>
      <c r="AT29" s="4">
        <f t="shared" si="48"/>
        <v>55.38469619260578</v>
      </c>
      <c r="AU29" s="4" t="str">
        <f t="shared" si="48"/>
        <v/>
      </c>
      <c r="AV29" s="4">
        <f t="shared" si="48"/>
        <v>26.596961138484446</v>
      </c>
      <c r="AW29" s="4" t="str">
        <f t="shared" si="48"/>
        <v/>
      </c>
      <c r="AX29" s="4" t="str">
        <f t="shared" si="48"/>
        <v/>
      </c>
      <c r="AY29" s="4">
        <f t="shared" si="48"/>
        <v>63.557431105976477</v>
      </c>
      <c r="AZ29" s="4" t="str">
        <f t="shared" si="48"/>
        <v/>
      </c>
      <c r="BA29" s="4">
        <f t="shared" si="48"/>
        <v>34.331023237957424</v>
      </c>
      <c r="BB29" s="4" t="str">
        <f t="shared" si="48"/>
        <v/>
      </c>
      <c r="BC29" s="4">
        <f t="shared" si="48"/>
        <v>73.414847694369598</v>
      </c>
      <c r="BD29" s="4" t="str">
        <f t="shared" si="48"/>
        <v/>
      </c>
      <c r="BE29" s="4" t="str">
        <f t="shared" si="48"/>
        <v/>
      </c>
      <c r="BF29" s="4" t="str">
        <f t="shared" si="48"/>
        <v/>
      </c>
      <c r="BG29" s="4" t="str">
        <f t="shared" si="48"/>
        <v/>
      </c>
      <c r="BH29" s="4">
        <f t="shared" si="48"/>
        <v>64.778238909629238</v>
      </c>
      <c r="BI29" s="4" t="str">
        <f t="shared" si="48"/>
        <v/>
      </c>
      <c r="BJ29" s="4">
        <f t="shared" si="48"/>
        <v>44.221124899792351</v>
      </c>
      <c r="BK29" s="4" t="str">
        <f t="shared" si="48"/>
        <v/>
      </c>
      <c r="BL29" s="4" t="str">
        <f t="shared" si="48"/>
        <v/>
      </c>
      <c r="BM29" s="4">
        <f t="shared" si="48"/>
        <v>42.360810208077375</v>
      </c>
      <c r="BN29" s="4">
        <f t="shared" si="48"/>
        <v>52.820040281968424</v>
      </c>
      <c r="BO29" s="4" t="str">
        <f t="shared" ref="BO29:CT29" si="49">IF(ISNUMBER(BO46),BO51+BO52+BO53+BO54,"")</f>
        <v/>
      </c>
      <c r="BP29" s="4">
        <f t="shared" si="49"/>
        <v>20.899647928342347</v>
      </c>
      <c r="BQ29" s="4">
        <f t="shared" si="49"/>
        <v>41.416036724926272</v>
      </c>
      <c r="BR29" s="4" t="str">
        <f t="shared" si="49"/>
        <v/>
      </c>
      <c r="BS29" s="4" t="str">
        <f t="shared" si="49"/>
        <v/>
      </c>
      <c r="BT29" s="4" t="str">
        <f t="shared" si="49"/>
        <v/>
      </c>
      <c r="BU29" s="4" t="str">
        <f t="shared" si="49"/>
        <v/>
      </c>
      <c r="BV29" s="4">
        <f t="shared" si="49"/>
        <v>62.93875288940356</v>
      </c>
      <c r="BW29" s="4" t="str">
        <f t="shared" si="49"/>
        <v/>
      </c>
      <c r="BX29" s="4">
        <f t="shared" si="49"/>
        <v>20.037540632257496</v>
      </c>
      <c r="BY29" s="4" t="str">
        <f t="shared" si="49"/>
        <v/>
      </c>
      <c r="BZ29" s="4" t="str">
        <f t="shared" si="49"/>
        <v/>
      </c>
      <c r="CA29" s="4">
        <f t="shared" si="49"/>
        <v>45.129083041536859</v>
      </c>
      <c r="CB29" s="4" t="str">
        <f t="shared" si="49"/>
        <v/>
      </c>
      <c r="CC29" s="4">
        <f t="shared" si="49"/>
        <v>4.8983818951628226</v>
      </c>
      <c r="CD29" s="4" t="str">
        <f t="shared" si="49"/>
        <v/>
      </c>
      <c r="CE29" s="4">
        <f t="shared" si="49"/>
        <v>33.562380140452802</v>
      </c>
      <c r="CF29" s="4" t="str">
        <f t="shared" si="49"/>
        <v/>
      </c>
      <c r="CG29" s="4" t="str">
        <f t="shared" si="49"/>
        <v/>
      </c>
      <c r="CH29" s="4" t="str">
        <f t="shared" si="49"/>
        <v/>
      </c>
      <c r="CI29" s="4" t="str">
        <f t="shared" si="49"/>
        <v/>
      </c>
      <c r="CJ29" s="4">
        <f t="shared" si="49"/>
        <v>19.450457506158862</v>
      </c>
      <c r="CK29" s="4" t="str">
        <f t="shared" si="49"/>
        <v/>
      </c>
      <c r="CL29" s="4">
        <f t="shared" si="49"/>
        <v>4.1846380217501258</v>
      </c>
      <c r="CM29" s="4" t="str">
        <f t="shared" si="49"/>
        <v/>
      </c>
      <c r="CN29" s="4" t="str">
        <f t="shared" si="49"/>
        <v/>
      </c>
      <c r="CO29" s="4">
        <f t="shared" si="49"/>
        <v>46.458317960297634</v>
      </c>
      <c r="CP29" s="4" t="str">
        <f t="shared" si="49"/>
        <v/>
      </c>
      <c r="CQ29" s="4">
        <f t="shared" si="49"/>
        <v>7.3582795933043279</v>
      </c>
      <c r="CR29" s="4" t="str">
        <f t="shared" si="49"/>
        <v/>
      </c>
      <c r="CS29" s="4">
        <f t="shared" si="49"/>
        <v>29.571956181535054</v>
      </c>
      <c r="CT29" s="4" t="str">
        <f t="shared" si="49"/>
        <v/>
      </c>
      <c r="CU29" s="4" t="str">
        <f t="shared" ref="CU29:DZ29" si="50">IF(ISNUMBER(CU46),CU51+CU52+CU53+CU54,"")</f>
        <v/>
      </c>
      <c r="CV29" s="4" t="str">
        <f t="shared" si="50"/>
        <v/>
      </c>
      <c r="CW29" s="4" t="str">
        <f t="shared" si="50"/>
        <v/>
      </c>
      <c r="CX29" s="4">
        <f t="shared" si="50"/>
        <v>69.09390920509631</v>
      </c>
      <c r="CY29" s="4" t="str">
        <f t="shared" si="50"/>
        <v/>
      </c>
      <c r="CZ29" s="4">
        <f t="shared" si="50"/>
        <v>49.106944985994971</v>
      </c>
      <c r="DA29" s="4" t="str">
        <f t="shared" si="50"/>
        <v/>
      </c>
      <c r="DB29" s="4" t="str">
        <f t="shared" si="50"/>
        <v/>
      </c>
      <c r="DC29" s="4">
        <f t="shared" si="50"/>
        <v>74.87163796588095</v>
      </c>
      <c r="DD29" s="4" t="str">
        <f t="shared" si="50"/>
        <v/>
      </c>
      <c r="DE29" s="4">
        <f t="shared" si="50"/>
        <v>53.478869586068633</v>
      </c>
      <c r="DF29" s="4" t="str">
        <f t="shared" si="50"/>
        <v/>
      </c>
      <c r="DG29" s="4">
        <f t="shared" si="50"/>
        <v>78.336520211857831</v>
      </c>
      <c r="DH29" s="4" t="str">
        <f t="shared" si="50"/>
        <v/>
      </c>
      <c r="DI29" s="4" t="str">
        <f t="shared" si="50"/>
        <v/>
      </c>
      <c r="DJ29" s="4" t="str">
        <f t="shared" si="50"/>
        <v/>
      </c>
      <c r="DK29" s="4" t="str">
        <f t="shared" si="50"/>
        <v/>
      </c>
      <c r="DL29" s="4" t="str">
        <f t="shared" si="50"/>
        <v/>
      </c>
      <c r="DM29" s="4">
        <f t="shared" si="50"/>
        <v>97.001303406839853</v>
      </c>
      <c r="DN29" s="4" t="str">
        <f t="shared" si="50"/>
        <v/>
      </c>
      <c r="DO29" s="4">
        <f t="shared" si="50"/>
        <v>96.364829390596469</v>
      </c>
      <c r="DP29" s="4" t="str">
        <f t="shared" si="50"/>
        <v/>
      </c>
      <c r="DQ29" s="4" t="str">
        <f t="shared" si="50"/>
        <v/>
      </c>
      <c r="DR29" s="4" t="str">
        <f t="shared" si="50"/>
        <v/>
      </c>
      <c r="DS29" s="4" t="str">
        <f t="shared" si="50"/>
        <v/>
      </c>
      <c r="DT29" s="4" t="str">
        <f t="shared" si="50"/>
        <v/>
      </c>
      <c r="DU29" s="4" t="str">
        <f t="shared" si="50"/>
        <v/>
      </c>
      <c r="DV29" s="4" t="str">
        <f t="shared" si="50"/>
        <v/>
      </c>
      <c r="DW29" s="4" t="str">
        <f t="shared" si="50"/>
        <v/>
      </c>
      <c r="DX29" s="4" t="str">
        <f t="shared" si="50"/>
        <v/>
      </c>
      <c r="DY29" s="4" t="str">
        <f t="shared" si="50"/>
        <v/>
      </c>
      <c r="DZ29" s="4">
        <f t="shared" si="50"/>
        <v>33.123006985093575</v>
      </c>
      <c r="EA29" s="4" t="str">
        <f t="shared" ref="EA29:FF29" si="51">IF(ISNUMBER(EA46),EA51+EA52+EA53+EA54,"")</f>
        <v/>
      </c>
      <c r="EB29" s="4" t="str">
        <f t="shared" si="51"/>
        <v/>
      </c>
      <c r="EC29" s="4" t="str">
        <f t="shared" si="51"/>
        <v/>
      </c>
      <c r="ED29" s="4" t="str">
        <f t="shared" si="51"/>
        <v/>
      </c>
      <c r="EE29" s="4" t="str">
        <f t="shared" si="51"/>
        <v/>
      </c>
      <c r="EF29" s="4" t="str">
        <f t="shared" si="51"/>
        <v/>
      </c>
      <c r="EG29" s="4" t="str">
        <f t="shared" si="51"/>
        <v/>
      </c>
      <c r="EH29" s="4">
        <f t="shared" si="51"/>
        <v>17.402407888812753</v>
      </c>
      <c r="EI29" s="4" t="str">
        <f t="shared" si="51"/>
        <v/>
      </c>
      <c r="EJ29" s="4" t="str">
        <f t="shared" si="51"/>
        <v/>
      </c>
      <c r="EK29" s="4" t="str">
        <f t="shared" si="51"/>
        <v/>
      </c>
      <c r="EL29" s="4" t="str">
        <f t="shared" si="51"/>
        <v/>
      </c>
      <c r="EM29" s="4" t="str">
        <f t="shared" si="51"/>
        <v/>
      </c>
      <c r="EN29" s="4" t="str">
        <f t="shared" si="51"/>
        <v/>
      </c>
      <c r="EO29" s="4" t="str">
        <f t="shared" si="51"/>
        <v/>
      </c>
      <c r="EP29" s="4" t="str">
        <f t="shared" si="51"/>
        <v/>
      </c>
      <c r="EQ29" s="4" t="str">
        <f t="shared" si="51"/>
        <v/>
      </c>
      <c r="ER29" s="4" t="str">
        <f t="shared" si="51"/>
        <v/>
      </c>
      <c r="ES29" s="4" t="str">
        <f t="shared" si="51"/>
        <v/>
      </c>
      <c r="ET29" s="4" t="str">
        <f t="shared" si="51"/>
        <v/>
      </c>
      <c r="EU29" s="4" t="str">
        <f t="shared" si="51"/>
        <v/>
      </c>
      <c r="EV29" s="4" t="str">
        <f t="shared" si="51"/>
        <v/>
      </c>
      <c r="EW29" s="4" t="str">
        <f t="shared" si="51"/>
        <v/>
      </c>
      <c r="EX29" s="4" t="str">
        <f t="shared" si="51"/>
        <v/>
      </c>
      <c r="EY29" s="4" t="str">
        <f t="shared" si="51"/>
        <v/>
      </c>
      <c r="EZ29" s="4" t="str">
        <f t="shared" si="51"/>
        <v/>
      </c>
      <c r="FA29" s="4" t="str">
        <f t="shared" si="51"/>
        <v/>
      </c>
      <c r="FB29" s="4" t="str">
        <f t="shared" si="51"/>
        <v/>
      </c>
      <c r="FC29" s="4" t="str">
        <f t="shared" si="51"/>
        <v/>
      </c>
      <c r="FD29" s="4" t="str">
        <f t="shared" si="51"/>
        <v/>
      </c>
      <c r="FE29" s="4" t="str">
        <f t="shared" si="51"/>
        <v/>
      </c>
      <c r="FF29" s="4" t="str">
        <f t="shared" si="51"/>
        <v/>
      </c>
      <c r="FG29" s="4" t="str">
        <f t="shared" ref="FG29:FS29" si="52">IF(ISNUMBER(FG46),FG51+FG52+FG53+FG54,"")</f>
        <v/>
      </c>
      <c r="FH29" s="4">
        <f t="shared" si="52"/>
        <v>26.599847545706623</v>
      </c>
      <c r="FI29" s="4" t="str">
        <f t="shared" si="52"/>
        <v/>
      </c>
      <c r="FJ29" s="4" t="str">
        <f t="shared" si="52"/>
        <v/>
      </c>
      <c r="FK29" s="4" t="str">
        <f t="shared" si="52"/>
        <v/>
      </c>
      <c r="FL29" s="4" t="str">
        <f t="shared" si="52"/>
        <v/>
      </c>
      <c r="FM29" s="4" t="str">
        <f t="shared" si="52"/>
        <v/>
      </c>
      <c r="FN29" s="4" t="str">
        <f t="shared" si="52"/>
        <v/>
      </c>
      <c r="FO29" s="4" t="str">
        <f t="shared" si="52"/>
        <v/>
      </c>
      <c r="FP29" s="4" t="str">
        <f t="shared" si="52"/>
        <v/>
      </c>
      <c r="FQ29" s="4" t="str">
        <f t="shared" si="52"/>
        <v/>
      </c>
      <c r="FR29" s="4" t="str">
        <f t="shared" si="52"/>
        <v/>
      </c>
      <c r="FS29" s="4" t="str">
        <f t="shared" si="52"/>
        <v/>
      </c>
    </row>
    <row r="30" spans="1:256" x14ac:dyDescent="0.25">
      <c r="A30" t="s">
        <v>77</v>
      </c>
      <c r="B30" s="10" t="s">
        <v>8</v>
      </c>
      <c r="C30" s="54">
        <f>'Raw Data'!G228</f>
        <v>6</v>
      </c>
      <c r="D30" s="4">
        <f t="shared" ref="D30:AI30" si="53">IF(D6=$B77,D28,(IF(C30+D17-D25-D35&gt;0,C30+D17-D25-D35+(D6-C6)*(IF(D6&lt;=150,D59/150,D59/300)),0)))</f>
        <v>7.1569278717041014</v>
      </c>
      <c r="E30" s="4">
        <f t="shared" si="53"/>
        <v>8.041620122169892</v>
      </c>
      <c r="F30" s="4">
        <f t="shared" si="53"/>
        <v>8.8116835238383686</v>
      </c>
      <c r="G30" s="4">
        <f t="shared" si="53"/>
        <v>9.5126308429969839</v>
      </c>
      <c r="H30" s="4">
        <f t="shared" si="53"/>
        <v>10.032157493820756</v>
      </c>
      <c r="I30" s="4">
        <f t="shared" si="53"/>
        <v>10.377326507380857</v>
      </c>
      <c r="J30" s="4">
        <f t="shared" si="53"/>
        <v>9.8253572585665658</v>
      </c>
      <c r="K30" s="4">
        <f t="shared" si="53"/>
        <v>10.373890790809048</v>
      </c>
      <c r="L30" s="4">
        <f t="shared" si="53"/>
        <v>10.713151506645344</v>
      </c>
      <c r="M30" s="4">
        <f t="shared" si="53"/>
        <v>11.036878021665784</v>
      </c>
      <c r="N30" s="4">
        <f t="shared" si="53"/>
        <v>11.673646275585565</v>
      </c>
      <c r="O30" s="4">
        <f t="shared" si="53"/>
        <v>12.322493883619849</v>
      </c>
      <c r="P30" s="4">
        <f t="shared" si="53"/>
        <v>13.109043540958771</v>
      </c>
      <c r="Q30" s="4">
        <f t="shared" si="53"/>
        <v>14.019634665571349</v>
      </c>
      <c r="R30" s="4">
        <f t="shared" si="53"/>
        <v>14.287620532910095</v>
      </c>
      <c r="S30" s="4">
        <f t="shared" si="53"/>
        <v>13.034092109880893</v>
      </c>
      <c r="T30" s="4">
        <f t="shared" si="53"/>
        <v>14.559019394127361</v>
      </c>
      <c r="U30" s="4">
        <f t="shared" si="53"/>
        <v>16.274905290475463</v>
      </c>
      <c r="V30" s="4">
        <f t="shared" si="53"/>
        <v>17.5076037413438</v>
      </c>
      <c r="W30" s="4">
        <f t="shared" si="53"/>
        <v>18.675382701643017</v>
      </c>
      <c r="X30" s="4">
        <f t="shared" si="53"/>
        <v>20.086358653430942</v>
      </c>
      <c r="Y30" s="4">
        <f t="shared" si="53"/>
        <v>19.451776546649622</v>
      </c>
      <c r="Z30" s="4">
        <f t="shared" si="53"/>
        <v>20.054271780409309</v>
      </c>
      <c r="AA30" s="4">
        <f t="shared" si="53"/>
        <v>21.283415918941724</v>
      </c>
      <c r="AB30" s="4">
        <f t="shared" si="53"/>
        <v>4.9234457481662659</v>
      </c>
      <c r="AC30" s="4">
        <f t="shared" si="53"/>
        <v>7.2372540097067972</v>
      </c>
      <c r="AD30" s="4">
        <f t="shared" si="53"/>
        <v>9.4682748352642072</v>
      </c>
      <c r="AE30" s="4">
        <f t="shared" si="53"/>
        <v>11.74103142896843</v>
      </c>
      <c r="AF30" s="4">
        <f t="shared" si="53"/>
        <v>15.03935450228107</v>
      </c>
      <c r="AG30" s="4">
        <f t="shared" si="53"/>
        <v>18.339896131342172</v>
      </c>
      <c r="AH30" s="4">
        <f t="shared" si="53"/>
        <v>3.5632775113522719</v>
      </c>
      <c r="AI30" s="4">
        <f t="shared" si="53"/>
        <v>6.9209509988367266</v>
      </c>
      <c r="AJ30" s="4">
        <f t="shared" ref="AJ30:BO30" si="54">IF(AJ6=$B77,AJ28,(IF(AI30+AJ17-AJ25-AJ35&gt;0,AI30+AJ17-AJ25-AJ35+(AJ6-AI6)*(IF(AJ6&lt;=150,AJ59/150,AJ59/300)),0)))</f>
        <v>9.5947364761113825</v>
      </c>
      <c r="AK30" s="4">
        <f t="shared" si="54"/>
        <v>11.986299806009203</v>
      </c>
      <c r="AL30" s="4">
        <f t="shared" si="54"/>
        <v>14.404211879333079</v>
      </c>
      <c r="AM30" s="4">
        <f t="shared" si="54"/>
        <v>17.247717452868045</v>
      </c>
      <c r="AN30" s="4">
        <f t="shared" si="54"/>
        <v>21.289869788818351</v>
      </c>
      <c r="AO30" s="4">
        <f t="shared" si="54"/>
        <v>7.1752723141523234</v>
      </c>
      <c r="AP30" s="4">
        <f t="shared" si="54"/>
        <v>10.360050537248796</v>
      </c>
      <c r="AQ30" s="4">
        <f t="shared" si="54"/>
        <v>13.655172938922183</v>
      </c>
      <c r="AR30" s="4">
        <f t="shared" si="54"/>
        <v>17.353603120735354</v>
      </c>
      <c r="AS30" s="4">
        <f t="shared" si="54"/>
        <v>21.447900681229573</v>
      </c>
      <c r="AT30" s="4">
        <f t="shared" si="54"/>
        <v>25.507940136840869</v>
      </c>
      <c r="AU30" s="4">
        <f t="shared" si="54"/>
        <v>16.027022830515428</v>
      </c>
      <c r="AV30" s="4">
        <f t="shared" si="54"/>
        <v>22.197279797655717</v>
      </c>
      <c r="AW30" s="4">
        <f t="shared" si="54"/>
        <v>27.685268291657199</v>
      </c>
      <c r="AX30" s="4">
        <f t="shared" si="54"/>
        <v>32.522167899295177</v>
      </c>
      <c r="AY30" s="4">
        <f t="shared" si="54"/>
        <v>37.612245157437265</v>
      </c>
      <c r="AZ30" s="4">
        <f t="shared" si="54"/>
        <v>28.294541299663788</v>
      </c>
      <c r="BA30" s="4">
        <f t="shared" si="54"/>
        <v>34.159685340462069</v>
      </c>
      <c r="BB30" s="4">
        <f t="shared" si="54"/>
        <v>40.230335553943114</v>
      </c>
      <c r="BC30" s="4">
        <f t="shared" si="54"/>
        <v>47.025180147146067</v>
      </c>
      <c r="BD30" s="4">
        <f t="shared" si="54"/>
        <v>28.377406172947964</v>
      </c>
      <c r="BE30" s="4">
        <f t="shared" si="54"/>
        <v>34.631661580687698</v>
      </c>
      <c r="BF30" s="4">
        <f t="shared" si="54"/>
        <v>40.712424088473114</v>
      </c>
      <c r="BG30" s="4">
        <f t="shared" si="54"/>
        <v>47.745739529256355</v>
      </c>
      <c r="BH30" s="4">
        <f t="shared" si="54"/>
        <v>54.862482897951637</v>
      </c>
      <c r="BI30" s="4">
        <f t="shared" si="54"/>
        <v>29.529347800425018</v>
      </c>
      <c r="BJ30" s="4">
        <f t="shared" si="54"/>
        <v>40.8065692985422</v>
      </c>
      <c r="BK30" s="4">
        <f t="shared" si="54"/>
        <v>47.971058046315108</v>
      </c>
      <c r="BL30" s="4">
        <f t="shared" si="54"/>
        <v>47.653121462468448</v>
      </c>
      <c r="BM30" s="4">
        <f t="shared" si="54"/>
        <v>46.70000310193447</v>
      </c>
      <c r="BN30" s="4">
        <f t="shared" si="54"/>
        <v>52.764437589453472</v>
      </c>
      <c r="BO30" s="4">
        <f t="shared" si="54"/>
        <v>35.616473962995087</v>
      </c>
      <c r="BP30" s="4">
        <f t="shared" ref="BP30:CU30" si="55">IF(BP6=$B77,BP28,(IF(BO30+BP17-BP25-BP35&gt;0,BO30+BP17-BP25-BP35+(BP6-BO6)*(IF(BP6&lt;=150,BP59/150,BP59/300)),0)))</f>
        <v>45.296691206754588</v>
      </c>
      <c r="BQ30" s="4">
        <f t="shared" si="55"/>
        <v>49.914387720940525</v>
      </c>
      <c r="BR30" s="4">
        <f t="shared" si="55"/>
        <v>39.668106722668028</v>
      </c>
      <c r="BS30" s="4">
        <f t="shared" si="55"/>
        <v>46.241138144894329</v>
      </c>
      <c r="BT30" s="4">
        <f t="shared" si="55"/>
        <v>51.756098451344393</v>
      </c>
      <c r="BU30" s="4">
        <f t="shared" si="55"/>
        <v>58.901866748984865</v>
      </c>
      <c r="BV30" s="4">
        <f t="shared" si="55"/>
        <v>64.712753687472159</v>
      </c>
      <c r="BW30" s="4">
        <f t="shared" si="55"/>
        <v>36.937067237546671</v>
      </c>
      <c r="BX30" s="4">
        <f t="shared" si="55"/>
        <v>40.516644395803375</v>
      </c>
      <c r="BY30" s="4">
        <f t="shared" si="55"/>
        <v>47.269333126325705</v>
      </c>
      <c r="BZ30" s="4">
        <f t="shared" si="55"/>
        <v>51.730751257482801</v>
      </c>
      <c r="CA30" s="4">
        <f t="shared" si="55"/>
        <v>54.450255936491459</v>
      </c>
      <c r="CB30" s="4">
        <f t="shared" si="55"/>
        <v>20.473597331716554</v>
      </c>
      <c r="CC30" s="4">
        <f t="shared" si="55"/>
        <v>26.556905953596306</v>
      </c>
      <c r="CD30" s="4">
        <f t="shared" si="55"/>
        <v>33.316714282507306</v>
      </c>
      <c r="CE30" s="4">
        <f t="shared" si="55"/>
        <v>38.77534860018784</v>
      </c>
      <c r="CF30" s="4">
        <f t="shared" si="55"/>
        <v>20.189463931269671</v>
      </c>
      <c r="CG30" s="4">
        <f t="shared" si="55"/>
        <v>7.5244383595902944</v>
      </c>
      <c r="CH30" s="4">
        <f t="shared" si="55"/>
        <v>12.879143844263012</v>
      </c>
      <c r="CI30" s="4">
        <f t="shared" si="55"/>
        <v>18.993139184892762</v>
      </c>
      <c r="CJ30" s="4">
        <f t="shared" si="55"/>
        <v>25.109203617319388</v>
      </c>
      <c r="CK30" s="4">
        <f t="shared" si="55"/>
        <v>9.1293843743955065</v>
      </c>
      <c r="CL30" s="4">
        <f t="shared" si="55"/>
        <v>12.367985504209827</v>
      </c>
      <c r="CM30" s="4">
        <f t="shared" si="55"/>
        <v>45.001445690969277</v>
      </c>
      <c r="CN30" s="4">
        <f t="shared" si="55"/>
        <v>50.677275311330604</v>
      </c>
      <c r="CO30" s="4">
        <f t="shared" si="55"/>
        <v>55.054875311330605</v>
      </c>
      <c r="CP30" s="4">
        <f t="shared" si="55"/>
        <v>34.27426523605557</v>
      </c>
      <c r="CQ30" s="4">
        <f t="shared" si="55"/>
        <v>38.939865236055567</v>
      </c>
      <c r="CR30" s="4">
        <f t="shared" si="55"/>
        <v>43.864665236055565</v>
      </c>
      <c r="CS30" s="4">
        <f t="shared" si="55"/>
        <v>49.077465236055566</v>
      </c>
      <c r="CT30" s="4">
        <f t="shared" si="55"/>
        <v>54.779865236055564</v>
      </c>
      <c r="CU30" s="4">
        <f t="shared" si="55"/>
        <v>60.453465236055564</v>
      </c>
      <c r="CV30" s="4">
        <f t="shared" ref="CV30:EA30" si="56">IF(CV6=$B77,CV28,(IF(CU30+CV17-CV25-CV35&gt;0,CU30+CV17-CV25-CV35+(CV6-CU6)*(IF(CV6&lt;=150,CV59/150,CV59/300)),0)))</f>
        <v>65.33218404629055</v>
      </c>
      <c r="CW30" s="4">
        <f t="shared" si="56"/>
        <v>70.551126271168314</v>
      </c>
      <c r="CX30" s="4">
        <f t="shared" si="56"/>
        <v>75.081217198087501</v>
      </c>
      <c r="CY30" s="4">
        <f t="shared" si="56"/>
        <v>65.021671025245311</v>
      </c>
      <c r="CZ30" s="4">
        <f t="shared" si="56"/>
        <v>62.301824407672001</v>
      </c>
      <c r="DA30" s="4">
        <f t="shared" si="56"/>
        <v>66.9292024570438</v>
      </c>
      <c r="DB30" s="4">
        <f t="shared" si="56"/>
        <v>70.872386386051943</v>
      </c>
      <c r="DC30" s="4">
        <f t="shared" si="56"/>
        <v>74.516626483711406</v>
      </c>
      <c r="DD30" s="4">
        <f t="shared" si="56"/>
        <v>68.29489107287435</v>
      </c>
      <c r="DE30" s="4">
        <f t="shared" si="56"/>
        <v>72.767885679786616</v>
      </c>
      <c r="DF30" s="4">
        <f t="shared" si="56"/>
        <v>76.121346255030133</v>
      </c>
      <c r="DG30" s="4">
        <f t="shared" si="56"/>
        <v>80.273041108778088</v>
      </c>
      <c r="DH30" s="4">
        <f t="shared" si="56"/>
        <v>82.926021630594533</v>
      </c>
      <c r="DI30" s="4">
        <f t="shared" si="56"/>
        <v>85.575711512203156</v>
      </c>
      <c r="DJ30" s="4">
        <f t="shared" si="56"/>
        <v>87.730483678960624</v>
      </c>
      <c r="DK30" s="4">
        <f t="shared" si="56"/>
        <v>89.714353343314826</v>
      </c>
      <c r="DL30" s="4">
        <f t="shared" si="56"/>
        <v>91.297717849544938</v>
      </c>
      <c r="DM30" s="4">
        <f t="shared" si="56"/>
        <v>92.789851348308787</v>
      </c>
      <c r="DN30" s="4">
        <f t="shared" si="56"/>
        <v>94.333613119037523</v>
      </c>
      <c r="DO30" s="4">
        <f t="shared" si="56"/>
        <v>95.85815986076436</v>
      </c>
      <c r="DP30" s="4">
        <f t="shared" si="56"/>
        <v>96.923943946810795</v>
      </c>
      <c r="DQ30" s="4">
        <f t="shared" si="56"/>
        <v>98.027007656905226</v>
      </c>
      <c r="DR30" s="4">
        <f t="shared" si="56"/>
        <v>75.4462777844264</v>
      </c>
      <c r="DS30" s="4">
        <f t="shared" si="56"/>
        <v>72.142717747031469</v>
      </c>
      <c r="DT30" s="4">
        <f t="shared" si="56"/>
        <v>68.412953250285696</v>
      </c>
      <c r="DU30" s="4">
        <f t="shared" si="56"/>
        <v>61.696120989799638</v>
      </c>
      <c r="DV30" s="4">
        <f t="shared" si="56"/>
        <v>58.491157386250094</v>
      </c>
      <c r="DW30" s="4">
        <f t="shared" si="56"/>
        <v>56.079364311669494</v>
      </c>
      <c r="DX30" s="4">
        <f t="shared" si="56"/>
        <v>46.970452164144</v>
      </c>
      <c r="DY30" s="4">
        <f t="shared" si="56"/>
        <v>48.078557697674881</v>
      </c>
      <c r="DZ30" s="4">
        <f t="shared" si="56"/>
        <v>49.880556339295246</v>
      </c>
      <c r="EA30" s="4">
        <f t="shared" si="56"/>
        <v>51.659967123146394</v>
      </c>
      <c r="EB30" s="4">
        <f t="shared" ref="EB30:FG30" si="57">IF(EB6=$B77,EB28,(IF(EA30+EB17-EB25-EB35&gt;0,EA30+EB17-EB25-EB35+(EB6-EA6)*(IF(EB6&lt;=150,EB59/150,EB59/300)),0)))</f>
        <v>53.000030151781694</v>
      </c>
      <c r="EC30" s="4">
        <f t="shared" si="57"/>
        <v>54.109915257659807</v>
      </c>
      <c r="ED30" s="4">
        <f t="shared" si="57"/>
        <v>55.426387064032724</v>
      </c>
      <c r="EE30" s="4">
        <f t="shared" si="57"/>
        <v>54.713836987816933</v>
      </c>
      <c r="EF30" s="4">
        <f t="shared" si="57"/>
        <v>48.920104050647858</v>
      </c>
      <c r="EG30" s="4">
        <f t="shared" si="57"/>
        <v>49.857525302135592</v>
      </c>
      <c r="EH30" s="4">
        <f t="shared" si="57"/>
        <v>50.578342295848969</v>
      </c>
      <c r="EI30" s="4">
        <f t="shared" si="57"/>
        <v>51.178608227932102</v>
      </c>
      <c r="EJ30" s="4">
        <f t="shared" si="57"/>
        <v>50.450322030150545</v>
      </c>
      <c r="EK30" s="4">
        <f t="shared" si="57"/>
        <v>50.980422411524906</v>
      </c>
      <c r="EL30" s="4">
        <f t="shared" si="57"/>
        <v>51.554856417739046</v>
      </c>
      <c r="EM30" s="4">
        <f t="shared" si="57"/>
        <v>52.094477925860538</v>
      </c>
      <c r="EN30" s="4">
        <f t="shared" si="57"/>
        <v>52.741941438281195</v>
      </c>
      <c r="EO30" s="4">
        <f t="shared" si="57"/>
        <v>53.441445313059944</v>
      </c>
      <c r="EP30" s="4">
        <f t="shared" si="57"/>
        <v>53.924732456767217</v>
      </c>
      <c r="EQ30" s="4">
        <f t="shared" si="57"/>
        <v>53.2762361985084</v>
      </c>
      <c r="ER30" s="4">
        <f t="shared" si="57"/>
        <v>54.128707097136633</v>
      </c>
      <c r="ES30" s="4">
        <f t="shared" si="57"/>
        <v>54.639205036723276</v>
      </c>
      <c r="ET30" s="4">
        <f t="shared" si="57"/>
        <v>55.201468966567177</v>
      </c>
      <c r="EU30" s="4">
        <f t="shared" si="57"/>
        <v>55.882343729295854</v>
      </c>
      <c r="EV30" s="4">
        <f t="shared" si="57"/>
        <v>56.46421027189588</v>
      </c>
      <c r="EW30" s="4">
        <f t="shared" si="57"/>
        <v>55.705875157436239</v>
      </c>
      <c r="EX30" s="4">
        <f t="shared" si="57"/>
        <v>56.350480396355309</v>
      </c>
      <c r="EY30" s="4">
        <f t="shared" si="57"/>
        <v>56.689236192130032</v>
      </c>
      <c r="EZ30" s="4">
        <f t="shared" si="57"/>
        <v>57.100352552800928</v>
      </c>
      <c r="FA30" s="4">
        <f t="shared" si="57"/>
        <v>57.141361966787827</v>
      </c>
      <c r="FB30" s="4">
        <f t="shared" si="57"/>
        <v>57.524658371474814</v>
      </c>
      <c r="FC30" s="4">
        <f t="shared" si="57"/>
        <v>57.848767369230529</v>
      </c>
      <c r="FD30" s="4">
        <f t="shared" si="57"/>
        <v>58.075516044553218</v>
      </c>
      <c r="FE30" s="4">
        <f t="shared" si="57"/>
        <v>56.829085991228105</v>
      </c>
      <c r="FF30" s="4">
        <f t="shared" si="57"/>
        <v>57.162900079878469</v>
      </c>
      <c r="FG30" s="4">
        <f t="shared" si="57"/>
        <v>56.669466824446168</v>
      </c>
      <c r="FH30" s="4">
        <f t="shared" ref="FH30:FS30" si="58">IF(FH6=$B77,FH28,(IF(FG30+FH17-FH25-FH35&gt;0,FG30+FH17-FH25-FH35+(FH6-FG6)*(IF(FH6&lt;=150,FH59/150,FH59/300)),0)))</f>
        <v>57.14006340311601</v>
      </c>
      <c r="FI30" s="4">
        <f t="shared" si="58"/>
        <v>57.577514571059005</v>
      </c>
      <c r="FJ30" s="4">
        <f t="shared" si="58"/>
        <v>57.960232776439746</v>
      </c>
      <c r="FK30" s="4">
        <f t="shared" si="58"/>
        <v>58.179389257599532</v>
      </c>
      <c r="FL30" s="4">
        <f t="shared" si="58"/>
        <v>58.510655510438106</v>
      </c>
      <c r="FM30" s="4">
        <f t="shared" si="58"/>
        <v>58.865475087018119</v>
      </c>
      <c r="FN30" s="4">
        <f t="shared" si="58"/>
        <v>59.252528609432595</v>
      </c>
      <c r="FO30" s="4">
        <f t="shared" si="58"/>
        <v>59.284246050459878</v>
      </c>
      <c r="FP30" s="4">
        <f t="shared" si="58"/>
        <v>59.345180917793776</v>
      </c>
      <c r="FQ30" s="4">
        <f t="shared" si="58"/>
        <v>59.46440201456025</v>
      </c>
      <c r="FR30" s="4">
        <f t="shared" si="58"/>
        <v>59.748831966060912</v>
      </c>
      <c r="FS30" s="4">
        <f t="shared" si="58"/>
        <v>60.212171819299101</v>
      </c>
    </row>
    <row r="31" spans="1:256" x14ac:dyDescent="0.25">
      <c r="A31" t="s">
        <v>39</v>
      </c>
      <c r="B31" s="10" t="s">
        <v>8</v>
      </c>
      <c r="C31" s="4"/>
      <c r="D31" s="4" t="str">
        <f t="shared" ref="D31:AI31" si="59">IF(ISNUMBER(D46),D58,"")</f>
        <v/>
      </c>
      <c r="E31" s="4" t="str">
        <f t="shared" si="59"/>
        <v/>
      </c>
      <c r="F31" s="4" t="str">
        <f t="shared" si="59"/>
        <v/>
      </c>
      <c r="G31" s="4" t="str">
        <f t="shared" si="59"/>
        <v/>
      </c>
      <c r="H31" s="4" t="str">
        <f t="shared" si="59"/>
        <v/>
      </c>
      <c r="I31" s="4" t="str">
        <f t="shared" si="59"/>
        <v/>
      </c>
      <c r="J31" s="4" t="str">
        <f t="shared" si="59"/>
        <v/>
      </c>
      <c r="K31" s="4" t="str">
        <f t="shared" si="59"/>
        <v/>
      </c>
      <c r="L31" s="4" t="str">
        <f t="shared" si="59"/>
        <v/>
      </c>
      <c r="M31" s="4" t="str">
        <f t="shared" si="59"/>
        <v/>
      </c>
      <c r="N31" s="4" t="str">
        <f t="shared" si="59"/>
        <v/>
      </c>
      <c r="O31" s="4" t="str">
        <f t="shared" si="59"/>
        <v/>
      </c>
      <c r="P31" s="4" t="str">
        <f t="shared" si="59"/>
        <v/>
      </c>
      <c r="Q31" s="4" t="str">
        <f t="shared" si="59"/>
        <v/>
      </c>
      <c r="R31" s="4" t="str">
        <f t="shared" si="59"/>
        <v/>
      </c>
      <c r="S31" s="4" t="str">
        <f t="shared" si="59"/>
        <v/>
      </c>
      <c r="T31" s="4" t="str">
        <f t="shared" si="59"/>
        <v/>
      </c>
      <c r="U31" s="4" t="str">
        <f t="shared" si="59"/>
        <v/>
      </c>
      <c r="V31" s="4" t="str">
        <f t="shared" si="59"/>
        <v/>
      </c>
      <c r="W31" s="4" t="str">
        <f t="shared" si="59"/>
        <v/>
      </c>
      <c r="X31" s="4" t="str">
        <f t="shared" si="59"/>
        <v/>
      </c>
      <c r="Y31" s="4" t="str">
        <f t="shared" si="59"/>
        <v/>
      </c>
      <c r="Z31" s="4" t="str">
        <f t="shared" si="59"/>
        <v/>
      </c>
      <c r="AA31" s="4">
        <f t="shared" si="59"/>
        <v>23.102225614707486</v>
      </c>
      <c r="AB31" s="4" t="str">
        <f t="shared" si="59"/>
        <v/>
      </c>
      <c r="AC31" s="4" t="str">
        <f t="shared" si="59"/>
        <v/>
      </c>
      <c r="AD31" s="4" t="str">
        <f t="shared" si="59"/>
        <v/>
      </c>
      <c r="AE31" s="4">
        <f t="shared" si="59"/>
        <v>15.476628647017533</v>
      </c>
      <c r="AF31" s="4" t="str">
        <f t="shared" si="59"/>
        <v/>
      </c>
      <c r="AG31" s="4">
        <f t="shared" si="59"/>
        <v>26.548141431118893</v>
      </c>
      <c r="AH31" s="4" t="str">
        <f t="shared" si="59"/>
        <v/>
      </c>
      <c r="AI31" s="4">
        <f t="shared" si="59"/>
        <v>2.8740168338865679</v>
      </c>
      <c r="AJ31" s="4" t="str">
        <f t="shared" ref="AJ31:BO31" si="60">IF(ISNUMBER(AJ46),AJ58,"")</f>
        <v/>
      </c>
      <c r="AK31" s="4" t="str">
        <f t="shared" si="60"/>
        <v/>
      </c>
      <c r="AL31" s="4" t="str">
        <f t="shared" si="60"/>
        <v/>
      </c>
      <c r="AM31" s="4" t="str">
        <f t="shared" si="60"/>
        <v/>
      </c>
      <c r="AN31" s="4">
        <f t="shared" si="60"/>
        <v>35.317049813449977</v>
      </c>
      <c r="AO31" s="4" t="str">
        <f t="shared" si="60"/>
        <v/>
      </c>
      <c r="AP31" s="4">
        <f t="shared" si="60"/>
        <v>6.597459968892192</v>
      </c>
      <c r="AQ31" s="4" t="str">
        <f t="shared" si="60"/>
        <v/>
      </c>
      <c r="AR31" s="4" t="str">
        <f t="shared" si="60"/>
        <v/>
      </c>
      <c r="AS31" s="4" t="str">
        <f t="shared" si="60"/>
        <v/>
      </c>
      <c r="AT31" s="4">
        <f t="shared" si="60"/>
        <v>42.940983842384568</v>
      </c>
      <c r="AU31" s="4" t="str">
        <f t="shared" si="60"/>
        <v/>
      </c>
      <c r="AV31" s="4">
        <f t="shared" si="60"/>
        <v>14.394341761589297</v>
      </c>
      <c r="AW31" s="4" t="str">
        <f t="shared" si="60"/>
        <v/>
      </c>
      <c r="AX31" s="4" t="str">
        <f t="shared" si="60"/>
        <v/>
      </c>
      <c r="AY31" s="4">
        <f t="shared" si="60"/>
        <v>50.862033838880322</v>
      </c>
      <c r="AZ31" s="4" t="str">
        <f t="shared" si="60"/>
        <v/>
      </c>
      <c r="BA31" s="4">
        <f t="shared" si="60"/>
        <v>22.066872809461103</v>
      </c>
      <c r="BB31" s="4" t="str">
        <f t="shared" si="60"/>
        <v/>
      </c>
      <c r="BC31" s="4">
        <f t="shared" si="60"/>
        <v>61.66021632315028</v>
      </c>
      <c r="BD31" s="4" t="str">
        <f t="shared" si="60"/>
        <v/>
      </c>
      <c r="BE31" s="4" t="str">
        <f t="shared" si="60"/>
        <v/>
      </c>
      <c r="BF31" s="4" t="str">
        <f t="shared" si="60"/>
        <v/>
      </c>
      <c r="BG31" s="4" t="str">
        <f t="shared" si="60"/>
        <v/>
      </c>
      <c r="BH31" s="4">
        <f t="shared" si="60"/>
        <v>56.300560041719422</v>
      </c>
      <c r="BI31" s="4" t="str">
        <f t="shared" si="60"/>
        <v/>
      </c>
      <c r="BJ31" s="4">
        <f t="shared" si="60"/>
        <v>36.086428610862527</v>
      </c>
      <c r="BK31" s="4" t="str">
        <f t="shared" si="60"/>
        <v/>
      </c>
      <c r="BL31" s="4" t="str">
        <f t="shared" si="60"/>
        <v/>
      </c>
      <c r="BM31" s="4">
        <f t="shared" si="60"/>
        <v>36.699448181548441</v>
      </c>
      <c r="BN31" s="4">
        <f t="shared" si="60"/>
        <v>47.750461941156225</v>
      </c>
      <c r="BO31" s="4" t="str">
        <f t="shared" si="60"/>
        <v/>
      </c>
      <c r="BP31" s="4">
        <f t="shared" ref="BP31:CU31" si="61">IF(ISNUMBER(BP46),BP58,"")</f>
        <v>16.634977812178001</v>
      </c>
      <c r="BQ31" s="4">
        <f t="shared" si="61"/>
        <v>37.533940633256535</v>
      </c>
      <c r="BR31" s="4" t="str">
        <f t="shared" si="61"/>
        <v/>
      </c>
      <c r="BS31" s="4" t="str">
        <f t="shared" si="61"/>
        <v/>
      </c>
      <c r="BT31" s="4" t="str">
        <f t="shared" si="61"/>
        <v/>
      </c>
      <c r="BU31" s="4" t="str">
        <f t="shared" si="61"/>
        <v/>
      </c>
      <c r="BV31" s="4">
        <f t="shared" si="61"/>
        <v>60.323620339764481</v>
      </c>
      <c r="BW31" s="4" t="str">
        <f t="shared" si="61"/>
        <v/>
      </c>
      <c r="BX31" s="4">
        <f t="shared" si="61"/>
        <v>17.685674035339854</v>
      </c>
      <c r="BY31" s="4" t="str">
        <f t="shared" si="61"/>
        <v/>
      </c>
      <c r="BZ31" s="4" t="str">
        <f t="shared" si="61"/>
        <v/>
      </c>
      <c r="CA31" s="4">
        <f t="shared" si="61"/>
        <v>43.166138945344201</v>
      </c>
      <c r="CB31" s="4" t="str">
        <f t="shared" si="61"/>
        <v/>
      </c>
      <c r="CC31" s="4">
        <f t="shared" si="61"/>
        <v>4.1846232627916855</v>
      </c>
      <c r="CD31" s="4" t="str">
        <f t="shared" si="61"/>
        <v/>
      </c>
      <c r="CE31" s="4">
        <f t="shared" si="61"/>
        <v>32.979645738788989</v>
      </c>
      <c r="CF31" s="4" t="str">
        <f t="shared" si="61"/>
        <v/>
      </c>
      <c r="CG31" s="4" t="str">
        <f t="shared" si="61"/>
        <v/>
      </c>
      <c r="CH31" s="4" t="str">
        <f t="shared" si="61"/>
        <v/>
      </c>
      <c r="CI31" s="4" t="str">
        <f t="shared" si="61"/>
        <v/>
      </c>
      <c r="CJ31" s="4">
        <f t="shared" si="61"/>
        <v>19.375626020375019</v>
      </c>
      <c r="CK31" s="4" t="str">
        <f t="shared" si="61"/>
        <v/>
      </c>
      <c r="CL31" s="4">
        <f t="shared" si="61"/>
        <v>4.1581401129495426</v>
      </c>
      <c r="CM31" s="4" t="str">
        <f t="shared" si="61"/>
        <v/>
      </c>
      <c r="CN31" s="4" t="str">
        <f t="shared" si="61"/>
        <v/>
      </c>
      <c r="CO31" s="4">
        <f t="shared" si="61"/>
        <v>46.458317960297627</v>
      </c>
      <c r="CP31" s="4" t="str">
        <f t="shared" si="61"/>
        <v/>
      </c>
      <c r="CQ31" s="4">
        <f t="shared" si="61"/>
        <v>7.3582795933043279</v>
      </c>
      <c r="CR31" s="4" t="str">
        <f t="shared" si="61"/>
        <v/>
      </c>
      <c r="CS31" s="4">
        <f t="shared" si="61"/>
        <v>29.571956181535054</v>
      </c>
      <c r="CT31" s="4" t="str">
        <f t="shared" si="61"/>
        <v/>
      </c>
      <c r="CU31" s="4" t="str">
        <f t="shared" si="61"/>
        <v/>
      </c>
      <c r="CV31" s="4" t="str">
        <f t="shared" ref="CV31:EA31" si="62">IF(ISNUMBER(CV46),CV58,"")</f>
        <v/>
      </c>
      <c r="CW31" s="4" t="str">
        <f t="shared" si="62"/>
        <v/>
      </c>
      <c r="CX31" s="4">
        <f t="shared" si="62"/>
        <v>69.09390920509631</v>
      </c>
      <c r="CY31" s="4" t="str">
        <f t="shared" si="62"/>
        <v/>
      </c>
      <c r="CZ31" s="4">
        <f t="shared" si="62"/>
        <v>49.106944985994971</v>
      </c>
      <c r="DA31" s="4" t="str">
        <f t="shared" si="62"/>
        <v/>
      </c>
      <c r="DB31" s="4" t="str">
        <f t="shared" si="62"/>
        <v/>
      </c>
      <c r="DC31" s="4">
        <f t="shared" si="62"/>
        <v>74.87163796588095</v>
      </c>
      <c r="DD31" s="4" t="str">
        <f t="shared" si="62"/>
        <v/>
      </c>
      <c r="DE31" s="4">
        <f t="shared" si="62"/>
        <v>53.478869586068626</v>
      </c>
      <c r="DF31" s="4" t="str">
        <f t="shared" si="62"/>
        <v/>
      </c>
      <c r="DG31" s="4">
        <f t="shared" si="62"/>
        <v>78.336520211857845</v>
      </c>
      <c r="DH31" s="4" t="str">
        <f t="shared" si="62"/>
        <v/>
      </c>
      <c r="DI31" s="4" t="str">
        <f t="shared" si="62"/>
        <v/>
      </c>
      <c r="DJ31" s="4" t="str">
        <f t="shared" si="62"/>
        <v/>
      </c>
      <c r="DK31" s="4" t="str">
        <f t="shared" si="62"/>
        <v/>
      </c>
      <c r="DL31" s="4" t="str">
        <f t="shared" si="62"/>
        <v/>
      </c>
      <c r="DM31" s="4">
        <f t="shared" si="62"/>
        <v>97.001303406839838</v>
      </c>
      <c r="DN31" s="4" t="str">
        <f t="shared" si="62"/>
        <v/>
      </c>
      <c r="DO31" s="4">
        <f t="shared" si="62"/>
        <v>96.364829390596469</v>
      </c>
      <c r="DP31" s="4" t="str">
        <f t="shared" si="62"/>
        <v/>
      </c>
      <c r="DQ31" s="4" t="str">
        <f t="shared" si="62"/>
        <v/>
      </c>
      <c r="DR31" s="4" t="str">
        <f t="shared" si="62"/>
        <v/>
      </c>
      <c r="DS31" s="4" t="str">
        <f t="shared" si="62"/>
        <v/>
      </c>
      <c r="DT31" s="4" t="str">
        <f t="shared" si="62"/>
        <v/>
      </c>
      <c r="DU31" s="4" t="str">
        <f t="shared" si="62"/>
        <v/>
      </c>
      <c r="DV31" s="4" t="str">
        <f t="shared" si="62"/>
        <v/>
      </c>
      <c r="DW31" s="4" t="str">
        <f t="shared" si="62"/>
        <v/>
      </c>
      <c r="DX31" s="4" t="str">
        <f t="shared" si="62"/>
        <v/>
      </c>
      <c r="DY31" s="4" t="str">
        <f t="shared" si="62"/>
        <v/>
      </c>
      <c r="DZ31" s="4">
        <f t="shared" si="62"/>
        <v>33.123006985093575</v>
      </c>
      <c r="EA31" s="4" t="str">
        <f t="shared" si="62"/>
        <v/>
      </c>
      <c r="EB31" s="4" t="str">
        <f t="shared" ref="EB31:FG31" si="63">IF(ISNUMBER(EB46),EB58,"")</f>
        <v/>
      </c>
      <c r="EC31" s="4" t="str">
        <f t="shared" si="63"/>
        <v/>
      </c>
      <c r="ED31" s="4" t="str">
        <f t="shared" si="63"/>
        <v/>
      </c>
      <c r="EE31" s="4" t="str">
        <f t="shared" si="63"/>
        <v/>
      </c>
      <c r="EF31" s="4" t="str">
        <f t="shared" si="63"/>
        <v/>
      </c>
      <c r="EG31" s="4" t="str">
        <f t="shared" si="63"/>
        <v/>
      </c>
      <c r="EH31" s="4">
        <f t="shared" si="63"/>
        <v>17.402407888812753</v>
      </c>
      <c r="EI31" s="4" t="str">
        <f t="shared" si="63"/>
        <v/>
      </c>
      <c r="EJ31" s="4" t="str">
        <f t="shared" si="63"/>
        <v/>
      </c>
      <c r="EK31" s="4" t="str">
        <f t="shared" si="63"/>
        <v/>
      </c>
      <c r="EL31" s="4" t="str">
        <f t="shared" si="63"/>
        <v/>
      </c>
      <c r="EM31" s="4" t="str">
        <f t="shared" si="63"/>
        <v/>
      </c>
      <c r="EN31" s="4" t="str">
        <f t="shared" si="63"/>
        <v/>
      </c>
      <c r="EO31" s="4" t="str">
        <f t="shared" si="63"/>
        <v/>
      </c>
      <c r="EP31" s="4" t="str">
        <f t="shared" si="63"/>
        <v/>
      </c>
      <c r="EQ31" s="4" t="str">
        <f t="shared" si="63"/>
        <v/>
      </c>
      <c r="ER31" s="4" t="str">
        <f t="shared" si="63"/>
        <v/>
      </c>
      <c r="ES31" s="4" t="str">
        <f t="shared" si="63"/>
        <v/>
      </c>
      <c r="ET31" s="4" t="str">
        <f t="shared" si="63"/>
        <v/>
      </c>
      <c r="EU31" s="4" t="str">
        <f t="shared" si="63"/>
        <v/>
      </c>
      <c r="EV31" s="4" t="str">
        <f t="shared" si="63"/>
        <v/>
      </c>
      <c r="EW31" s="4" t="str">
        <f t="shared" si="63"/>
        <v/>
      </c>
      <c r="EX31" s="4" t="str">
        <f t="shared" si="63"/>
        <v/>
      </c>
      <c r="EY31" s="4" t="str">
        <f t="shared" si="63"/>
        <v/>
      </c>
      <c r="EZ31" s="4" t="str">
        <f t="shared" si="63"/>
        <v/>
      </c>
      <c r="FA31" s="4" t="str">
        <f t="shared" si="63"/>
        <v/>
      </c>
      <c r="FB31" s="4" t="str">
        <f t="shared" si="63"/>
        <v/>
      </c>
      <c r="FC31" s="4" t="str">
        <f t="shared" si="63"/>
        <v/>
      </c>
      <c r="FD31" s="4" t="str">
        <f t="shared" si="63"/>
        <v/>
      </c>
      <c r="FE31" s="4" t="str">
        <f t="shared" si="63"/>
        <v/>
      </c>
      <c r="FF31" s="4" t="str">
        <f t="shared" si="63"/>
        <v/>
      </c>
      <c r="FG31" s="4" t="str">
        <f t="shared" si="63"/>
        <v/>
      </c>
      <c r="FH31" s="4">
        <f t="shared" ref="FH31:FS31" si="64">IF(ISNUMBER(FH46),FH58,"")</f>
        <v>26.599847545706623</v>
      </c>
      <c r="FI31" s="4" t="str">
        <f t="shared" si="64"/>
        <v/>
      </c>
      <c r="FJ31" s="4" t="str">
        <f t="shared" si="64"/>
        <v/>
      </c>
      <c r="FK31" s="4" t="str">
        <f t="shared" si="64"/>
        <v/>
      </c>
      <c r="FL31" s="4" t="str">
        <f t="shared" si="64"/>
        <v/>
      </c>
      <c r="FM31" s="4" t="str">
        <f t="shared" si="64"/>
        <v/>
      </c>
      <c r="FN31" s="4" t="str">
        <f t="shared" si="64"/>
        <v/>
      </c>
      <c r="FO31" s="4" t="str">
        <f t="shared" si="64"/>
        <v/>
      </c>
      <c r="FP31" s="4" t="str">
        <f t="shared" si="64"/>
        <v/>
      </c>
      <c r="FQ31" s="4" t="str">
        <f t="shared" si="64"/>
        <v/>
      </c>
      <c r="FR31" s="4" t="str">
        <f t="shared" si="64"/>
        <v/>
      </c>
      <c r="FS31" s="4" t="str">
        <f t="shared" si="64"/>
        <v/>
      </c>
    </row>
    <row r="32" spans="1:256" ht="4.5" customHeight="1" x14ac:dyDescent="0.25">
      <c r="A32" s="14"/>
      <c r="B32" s="15"/>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c r="EN32" s="46"/>
      <c r="EO32" s="46"/>
      <c r="EP32" s="46"/>
      <c r="EQ32" s="46"/>
      <c r="ER32" s="46"/>
      <c r="ES32" s="46"/>
      <c r="ET32" s="46"/>
      <c r="EU32" s="46"/>
      <c r="EV32" s="46"/>
      <c r="EW32" s="46"/>
      <c r="EX32" s="46"/>
      <c r="EY32" s="46"/>
      <c r="EZ32" s="46"/>
      <c r="FA32" s="46"/>
      <c r="FB32" s="46"/>
      <c r="FC32" s="46"/>
      <c r="FD32" s="46"/>
      <c r="FE32" s="46"/>
      <c r="FF32" s="46"/>
      <c r="FG32" s="46"/>
      <c r="FH32" s="46"/>
      <c r="FI32" s="46"/>
      <c r="FJ32" s="46"/>
      <c r="FK32" s="46"/>
      <c r="FL32" s="46"/>
      <c r="FM32" s="46"/>
      <c r="FN32" s="46"/>
      <c r="FO32" s="46"/>
      <c r="FP32" s="46"/>
      <c r="FQ32" s="46"/>
      <c r="FR32" s="46"/>
      <c r="FS32" s="46"/>
      <c r="FT32" s="46"/>
      <c r="FU32" s="46"/>
      <c r="FV32" s="46"/>
      <c r="FW32" s="46"/>
      <c r="FX32" s="46"/>
      <c r="FY32" s="46"/>
      <c r="FZ32" s="46"/>
      <c r="GA32" s="46"/>
      <c r="GB32" s="46"/>
      <c r="GC32" s="46"/>
      <c r="GD32" s="46"/>
      <c r="GE32" s="46"/>
      <c r="GF32" s="46"/>
      <c r="GG32" s="46"/>
      <c r="GH32" s="46"/>
      <c r="GI32" s="46"/>
      <c r="GJ32" s="46"/>
      <c r="GK32" s="46"/>
      <c r="GL32" s="46"/>
      <c r="GM32" s="46"/>
      <c r="GN32" s="46"/>
      <c r="GO32" s="46"/>
      <c r="GP32" s="46"/>
      <c r="GQ32" s="46"/>
      <c r="GR32" s="46"/>
      <c r="GS32" s="46"/>
      <c r="GT32" s="46"/>
      <c r="GU32" s="46"/>
      <c r="GV32" s="46"/>
      <c r="GW32" s="46"/>
      <c r="GX32" s="46"/>
      <c r="GY32" s="46"/>
      <c r="GZ32" s="46"/>
      <c r="HA32" s="46"/>
      <c r="HB32" s="46"/>
      <c r="HC32" s="46"/>
      <c r="HD32" s="46"/>
      <c r="HE32" s="46"/>
      <c r="HF32" s="46"/>
      <c r="HG32" s="46"/>
      <c r="HH32" s="46"/>
      <c r="HI32" s="46"/>
      <c r="HJ32" s="46"/>
      <c r="HK32" s="46"/>
      <c r="HL32" s="46"/>
      <c r="HM32" s="46"/>
      <c r="HN32" s="46"/>
      <c r="HO32" s="46"/>
      <c r="HP32" s="46"/>
      <c r="HQ32" s="46"/>
      <c r="HR32" s="46"/>
      <c r="HS32" s="46"/>
      <c r="HT32" s="46"/>
      <c r="HU32" s="46"/>
      <c r="HV32" s="46"/>
      <c r="HW32" s="46"/>
      <c r="HX32" s="46"/>
      <c r="HY32" s="46"/>
      <c r="HZ32" s="46"/>
      <c r="IA32" s="46"/>
      <c r="IB32" s="46"/>
      <c r="IC32" s="46"/>
      <c r="ID32" s="46"/>
      <c r="IE32" s="46"/>
      <c r="IF32" s="46"/>
      <c r="IG32" s="46"/>
      <c r="IH32" s="46"/>
      <c r="II32" s="46"/>
      <c r="IJ32" s="46"/>
      <c r="IK32" s="46"/>
      <c r="IL32" s="46"/>
      <c r="IM32" s="46"/>
      <c r="IN32" s="46"/>
      <c r="IO32" s="46"/>
      <c r="IP32" s="46"/>
      <c r="IQ32" s="46"/>
      <c r="IR32" s="46"/>
      <c r="IS32" s="46"/>
      <c r="IT32" s="46"/>
      <c r="IU32" s="46"/>
      <c r="IV32" s="46"/>
    </row>
    <row r="33" spans="1:176" x14ac:dyDescent="0.25">
      <c r="A33" s="5" t="s">
        <v>12</v>
      </c>
      <c r="B33" s="8" t="s">
        <v>8</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row>
    <row r="34" spans="1:176" x14ac:dyDescent="0.25">
      <c r="A34" s="5" t="s">
        <v>13</v>
      </c>
      <c r="B34" s="8" t="s">
        <v>8</v>
      </c>
      <c r="C34" s="25">
        <f>'Raw Data'!B45</f>
        <v>0</v>
      </c>
      <c r="D34" s="25">
        <f>'Raw Data'!C45</f>
        <v>0</v>
      </c>
      <c r="E34" s="25">
        <f>'Raw Data'!D45</f>
        <v>0</v>
      </c>
      <c r="F34" s="25">
        <f>'Raw Data'!E45</f>
        <v>0</v>
      </c>
      <c r="G34" s="25">
        <f>'Raw Data'!F45</f>
        <v>0</v>
      </c>
      <c r="H34" s="25">
        <f>'Raw Data'!G45</f>
        <v>0</v>
      </c>
      <c r="I34" s="25">
        <f>'Raw Data'!H45</f>
        <v>0</v>
      </c>
      <c r="J34" s="25">
        <f>'Raw Data'!I45</f>
        <v>0</v>
      </c>
      <c r="K34" s="25">
        <f>'Raw Data'!J45</f>
        <v>0</v>
      </c>
      <c r="L34" s="25">
        <f>'Raw Data'!K45</f>
        <v>0</v>
      </c>
      <c r="M34" s="25">
        <f>'Raw Data'!L45</f>
        <v>0</v>
      </c>
      <c r="N34" s="25">
        <f>'Raw Data'!M45</f>
        <v>0</v>
      </c>
      <c r="O34" s="25">
        <f>'Raw Data'!N45</f>
        <v>0</v>
      </c>
      <c r="P34" s="25">
        <f>'Raw Data'!O45</f>
        <v>0</v>
      </c>
      <c r="Q34" s="25">
        <f>'Raw Data'!P45</f>
        <v>0</v>
      </c>
      <c r="R34" s="25">
        <f>'Raw Data'!Q45</f>
        <v>0</v>
      </c>
      <c r="S34" s="25">
        <f>'Raw Data'!R45</f>
        <v>0</v>
      </c>
      <c r="T34" s="25">
        <f>'Raw Data'!S45</f>
        <v>0</v>
      </c>
      <c r="U34" s="25">
        <f>'Raw Data'!T45</f>
        <v>0</v>
      </c>
      <c r="V34" s="25">
        <f>'Raw Data'!U45</f>
        <v>0</v>
      </c>
      <c r="W34" s="25">
        <f>'Raw Data'!V45</f>
        <v>0</v>
      </c>
      <c r="X34" s="25">
        <f>'Raw Data'!W45</f>
        <v>0</v>
      </c>
      <c r="Y34" s="25">
        <f>'Raw Data'!X45</f>
        <v>0</v>
      </c>
      <c r="Z34" s="25">
        <f>'Raw Data'!Y45</f>
        <v>0</v>
      </c>
      <c r="AA34" s="25">
        <f>'Raw Data'!Z45</f>
        <v>0</v>
      </c>
      <c r="AB34" s="25">
        <f>'Raw Data'!AA45</f>
        <v>21</v>
      </c>
      <c r="AC34" s="25">
        <f>'Raw Data'!AB45</f>
        <v>0</v>
      </c>
      <c r="AD34" s="25">
        <f>'Raw Data'!AC45</f>
        <v>0</v>
      </c>
      <c r="AE34" s="25">
        <f>'Raw Data'!AD45</f>
        <v>0</v>
      </c>
      <c r="AF34" s="25">
        <f>'Raw Data'!AE45</f>
        <v>0</v>
      </c>
      <c r="AG34" s="25">
        <f>'Raw Data'!AF45</f>
        <v>0</v>
      </c>
      <c r="AH34" s="25">
        <f>'Raw Data'!AG45</f>
        <v>20.318471337579616</v>
      </c>
      <c r="AI34" s="25">
        <f>'Raw Data'!AH45</f>
        <v>0</v>
      </c>
      <c r="AJ34" s="25">
        <f>'Raw Data'!AI45</f>
        <v>0</v>
      </c>
      <c r="AK34" s="25">
        <f>'Raw Data'!AJ45</f>
        <v>0</v>
      </c>
      <c r="AL34" s="25">
        <f>'Raw Data'!AK45</f>
        <v>0</v>
      </c>
      <c r="AM34" s="25">
        <f>'Raw Data'!AL45</f>
        <v>0</v>
      </c>
      <c r="AN34" s="25">
        <f>'Raw Data'!AM45</f>
        <v>0</v>
      </c>
      <c r="AO34" s="25">
        <f>'Raw Data'!AN45</f>
        <v>20.191082802547772</v>
      </c>
      <c r="AP34" s="25">
        <f>'Raw Data'!AO45</f>
        <v>0</v>
      </c>
      <c r="AQ34" s="25">
        <f>'Raw Data'!AP45</f>
        <v>0</v>
      </c>
      <c r="AR34" s="25">
        <f>'Raw Data'!AQ45</f>
        <v>0</v>
      </c>
      <c r="AS34" s="25">
        <f>'Raw Data'!AR45</f>
        <v>0</v>
      </c>
      <c r="AT34" s="25">
        <f>'Raw Data'!AS45</f>
        <v>0</v>
      </c>
      <c r="AU34" s="25">
        <f>'Raw Data'!AT45</f>
        <v>15.222929936305732</v>
      </c>
      <c r="AV34" s="25">
        <f>'Raw Data'!AU45</f>
        <v>0</v>
      </c>
      <c r="AW34" s="25">
        <f>'Raw Data'!AV45</f>
        <v>0</v>
      </c>
      <c r="AX34" s="25">
        <f>'Raw Data'!AW45</f>
        <v>0</v>
      </c>
      <c r="AY34" s="25">
        <f>'Raw Data'!AX45</f>
        <v>0</v>
      </c>
      <c r="AZ34" s="25">
        <f>'Raw Data'!AY45</f>
        <v>15.222929936305732</v>
      </c>
      <c r="BA34" s="25">
        <f>'Raw Data'!AZ45</f>
        <v>0</v>
      </c>
      <c r="BB34" s="25">
        <f>'Raw Data'!BA45</f>
        <v>0</v>
      </c>
      <c r="BC34" s="25">
        <f>'Raw Data'!BB45</f>
        <v>0</v>
      </c>
      <c r="BD34" s="25">
        <f>'Raw Data'!BC45</f>
        <v>20.191082802547772</v>
      </c>
      <c r="BE34" s="25">
        <f>'Raw Data'!BD45</f>
        <v>0</v>
      </c>
      <c r="BF34" s="25">
        <f>'Raw Data'!BE45</f>
        <v>0</v>
      </c>
      <c r="BG34" s="25">
        <f>'Raw Data'!BF45</f>
        <v>0</v>
      </c>
      <c r="BH34" s="25">
        <f>'Raw Data'!BG45</f>
        <v>0</v>
      </c>
      <c r="BI34" s="25">
        <f>'Raw Data'!BH45</f>
        <v>32.420382165605098</v>
      </c>
      <c r="BJ34" s="25">
        <f>'Raw Data'!BI45</f>
        <v>0</v>
      </c>
      <c r="BK34" s="25">
        <f>'Raw Data'!BJ45</f>
        <v>0</v>
      </c>
      <c r="BL34" s="25">
        <f>'Raw Data'!BK45</f>
        <v>0</v>
      </c>
      <c r="BM34" s="25">
        <f>'Raw Data'!BL45</f>
        <v>0</v>
      </c>
      <c r="BN34" s="25">
        <f>'Raw Data'!BM45</f>
        <v>0</v>
      </c>
      <c r="BO34" s="25">
        <f>'Raw Data'!BN45</f>
        <v>26.30573248407643</v>
      </c>
      <c r="BP34" s="25">
        <f>'Raw Data'!BO45</f>
        <v>0</v>
      </c>
      <c r="BQ34" s="25">
        <f>'Raw Data'!BP45</f>
        <v>0</v>
      </c>
      <c r="BR34" s="25">
        <f>'Raw Data'!BQ45</f>
        <v>15.15923566878981</v>
      </c>
      <c r="BS34" s="25">
        <f>'Raw Data'!BR45</f>
        <v>0</v>
      </c>
      <c r="BT34" s="25">
        <f>'Raw Data'!BS45</f>
        <v>0</v>
      </c>
      <c r="BU34" s="25">
        <f>'Raw Data'!BT45</f>
        <v>0</v>
      </c>
      <c r="BV34" s="25">
        <f>'Raw Data'!BU45</f>
        <v>0</v>
      </c>
      <c r="BW34" s="25">
        <f>'Raw Data'!BV45</f>
        <v>32.35668789808917</v>
      </c>
      <c r="BX34" s="25">
        <f>'Raw Data'!BW45</f>
        <v>0</v>
      </c>
      <c r="BY34" s="25">
        <f>'Raw Data'!BX45</f>
        <v>0</v>
      </c>
      <c r="BZ34" s="25">
        <f>'Raw Data'!BY45</f>
        <v>0</v>
      </c>
      <c r="CA34" s="25">
        <f>'Raw Data'!BZ45</f>
        <v>0</v>
      </c>
      <c r="CB34" s="25">
        <f>'Raw Data'!CA45</f>
        <v>36.369426751592357</v>
      </c>
      <c r="CC34" s="25">
        <f>'Raw Data'!CB45</f>
        <v>0</v>
      </c>
      <c r="CD34" s="25">
        <f>'Raw Data'!CC45</f>
        <v>0</v>
      </c>
      <c r="CE34" s="25">
        <f>'Raw Data'!CD45</f>
        <v>0</v>
      </c>
      <c r="CF34" s="25">
        <f>'Raw Data'!CE45</f>
        <v>25.222929936305732</v>
      </c>
      <c r="CG34" s="25">
        <f>'Raw Data'!CF45</f>
        <v>0</v>
      </c>
      <c r="CH34" s="25">
        <f>'Raw Data'!CG45</f>
        <v>0</v>
      </c>
      <c r="CI34" s="25">
        <f>'Raw Data'!CH45</f>
        <v>0</v>
      </c>
      <c r="CJ34" s="25">
        <f>'Raw Data'!CI45</f>
        <v>0</v>
      </c>
      <c r="CK34" s="25">
        <f>'Raw Data'!CJ45</f>
        <v>20.191082802547772</v>
      </c>
      <c r="CL34" s="25">
        <f>'Raw Data'!CK45</f>
        <v>0</v>
      </c>
      <c r="CM34" s="25">
        <f>'Raw Data'!CL45</f>
        <v>0</v>
      </c>
      <c r="CN34" s="25">
        <f>'Raw Data'!CM45</f>
        <v>0</v>
      </c>
      <c r="CO34" s="25">
        <f>'Raw Data'!CN45</f>
        <v>0</v>
      </c>
      <c r="CP34" s="25">
        <f>'Raw Data'!CO45</f>
        <v>20.191082802547772</v>
      </c>
      <c r="CQ34" s="25">
        <f>'Raw Data'!CP45</f>
        <v>0</v>
      </c>
      <c r="CR34" s="25">
        <f>'Raw Data'!CQ45</f>
        <v>0</v>
      </c>
      <c r="CS34" s="25">
        <f>'Raw Data'!CR45</f>
        <v>0</v>
      </c>
      <c r="CT34" s="25">
        <f>'Raw Data'!CS45</f>
        <v>0</v>
      </c>
      <c r="CU34" s="25">
        <f>'Raw Data'!CT45</f>
        <v>0</v>
      </c>
      <c r="CV34" s="25">
        <f>'Raw Data'!CU45</f>
        <v>0</v>
      </c>
      <c r="CW34" s="25">
        <f>'Raw Data'!CV45</f>
        <v>0</v>
      </c>
      <c r="CX34" s="25">
        <f>'Raw Data'!CW45</f>
        <v>0</v>
      </c>
      <c r="CY34" s="25">
        <f>'Raw Data'!CX45</f>
        <v>14.140127388535031</v>
      </c>
      <c r="CZ34" s="25">
        <f>'Raw Data'!CY45</f>
        <v>0</v>
      </c>
      <c r="DA34" s="25">
        <f>'Raw Data'!CZ45</f>
        <v>0</v>
      </c>
      <c r="DB34" s="25">
        <f>'Raw Data'!DA45</f>
        <v>0</v>
      </c>
      <c r="DC34" s="25">
        <f>'Raw Data'!DB45</f>
        <v>0</v>
      </c>
      <c r="DD34" s="25">
        <f>'Raw Data'!DC45</f>
        <v>10.127388535031848</v>
      </c>
      <c r="DE34" s="25">
        <f>'Raw Data'!DD45</f>
        <v>0</v>
      </c>
      <c r="DF34" s="25">
        <f>'Raw Data'!DE45</f>
        <v>0</v>
      </c>
      <c r="DG34" s="25">
        <f>'Raw Data'!DF45</f>
        <v>0</v>
      </c>
      <c r="DH34" s="25">
        <f>'Raw Data'!DG45</f>
        <v>0</v>
      </c>
      <c r="DI34" s="25">
        <f>'Raw Data'!DH45</f>
        <v>0</v>
      </c>
      <c r="DJ34" s="25">
        <f>'Raw Data'!DI45</f>
        <v>0</v>
      </c>
      <c r="DK34" s="25">
        <f>'Raw Data'!DJ45</f>
        <v>0</v>
      </c>
      <c r="DL34" s="25">
        <f>'Raw Data'!DK45</f>
        <v>0</v>
      </c>
      <c r="DM34" s="25">
        <f>'Raw Data'!DL45</f>
        <v>0</v>
      </c>
      <c r="DN34" s="25">
        <f>'Raw Data'!DM45</f>
        <v>0</v>
      </c>
      <c r="DO34" s="25">
        <f>'Raw Data'!DN45</f>
        <v>0</v>
      </c>
      <c r="DP34" s="25">
        <f>'Raw Data'!DO45</f>
        <v>0</v>
      </c>
      <c r="DQ34" s="25">
        <f>'Raw Data'!DP45</f>
        <v>0</v>
      </c>
      <c r="DR34" s="25">
        <f>'Raw Data'!DQ45</f>
        <v>0</v>
      </c>
      <c r="DS34" s="25">
        <f>'Raw Data'!DR45</f>
        <v>0</v>
      </c>
      <c r="DT34" s="25">
        <f>'Raw Data'!DS45</f>
        <v>0</v>
      </c>
      <c r="DU34" s="25">
        <f>'Raw Data'!DT45</f>
        <v>0</v>
      </c>
      <c r="DV34" s="25">
        <f>'Raw Data'!DU45</f>
        <v>0</v>
      </c>
      <c r="DW34" s="25">
        <f>'Raw Data'!DV45</f>
        <v>0</v>
      </c>
      <c r="DX34" s="25">
        <f>'Raw Data'!DW45</f>
        <v>0</v>
      </c>
      <c r="DY34" s="25">
        <f>'Raw Data'!DX45</f>
        <v>0</v>
      </c>
      <c r="DZ34" s="25">
        <f>'Raw Data'!DY45</f>
        <v>0</v>
      </c>
      <c r="EA34" s="25">
        <f>'Raw Data'!DZ45</f>
        <v>0</v>
      </c>
      <c r="EB34" s="25">
        <f>'Raw Data'!EA45</f>
        <v>0</v>
      </c>
      <c r="EC34" s="25">
        <f>'Raw Data'!EB45</f>
        <v>0</v>
      </c>
      <c r="ED34" s="25">
        <f>'Raw Data'!EC45</f>
        <v>0</v>
      </c>
      <c r="EE34" s="25">
        <f>'Raw Data'!ED45</f>
        <v>0</v>
      </c>
      <c r="EF34" s="25">
        <f>'Raw Data'!EE45</f>
        <v>0</v>
      </c>
      <c r="EG34" s="25">
        <f>'Raw Data'!EF45</f>
        <v>0</v>
      </c>
      <c r="EH34" s="25">
        <f>'Raw Data'!EG45</f>
        <v>0</v>
      </c>
      <c r="EI34" s="25">
        <f>'Raw Data'!EH45</f>
        <v>0</v>
      </c>
      <c r="EJ34" s="25">
        <f>'Raw Data'!EI45</f>
        <v>0</v>
      </c>
      <c r="EK34" s="25">
        <f>'Raw Data'!EJ45</f>
        <v>0</v>
      </c>
      <c r="EL34" s="25">
        <f>'Raw Data'!EK45</f>
        <v>0</v>
      </c>
      <c r="EM34" s="25">
        <f>'Raw Data'!EL45</f>
        <v>0</v>
      </c>
      <c r="EN34" s="25">
        <f>'Raw Data'!EM45</f>
        <v>0</v>
      </c>
      <c r="EO34" s="25">
        <f>'Raw Data'!EN45</f>
        <v>0</v>
      </c>
      <c r="EP34" s="25">
        <f>'Raw Data'!EO45</f>
        <v>0</v>
      </c>
      <c r="EQ34" s="25">
        <f>'Raw Data'!EP45</f>
        <v>0</v>
      </c>
      <c r="ER34" s="25">
        <f>'Raw Data'!EQ45</f>
        <v>0</v>
      </c>
      <c r="ES34" s="25">
        <f>'Raw Data'!ER45</f>
        <v>0</v>
      </c>
      <c r="ET34" s="25">
        <f>'Raw Data'!ES45</f>
        <v>0</v>
      </c>
      <c r="EU34" s="25">
        <f>'Raw Data'!ET45</f>
        <v>0</v>
      </c>
      <c r="EV34" s="25">
        <f>'Raw Data'!EU45</f>
        <v>0</v>
      </c>
      <c r="EW34" s="25">
        <f>'Raw Data'!EV45</f>
        <v>0</v>
      </c>
      <c r="EX34" s="25">
        <f>'Raw Data'!EW45</f>
        <v>0</v>
      </c>
      <c r="EY34" s="25">
        <f>'Raw Data'!EX45</f>
        <v>0</v>
      </c>
      <c r="EZ34" s="25">
        <f>'Raw Data'!EY45</f>
        <v>0</v>
      </c>
      <c r="FA34" s="25">
        <f>'Raw Data'!EZ45</f>
        <v>0</v>
      </c>
      <c r="FB34" s="25">
        <f>'Raw Data'!FA45</f>
        <v>0</v>
      </c>
      <c r="FC34" s="25">
        <f>'Raw Data'!FB45</f>
        <v>0</v>
      </c>
      <c r="FD34" s="25">
        <f>'Raw Data'!FC45</f>
        <v>0</v>
      </c>
      <c r="FE34" s="25">
        <f>'Raw Data'!FD45</f>
        <v>0</v>
      </c>
      <c r="FF34" s="25">
        <f>'Raw Data'!FE45</f>
        <v>0</v>
      </c>
      <c r="FG34" s="25">
        <f>'Raw Data'!FF45</f>
        <v>0</v>
      </c>
      <c r="FH34" s="25">
        <f>'Raw Data'!FG45</f>
        <v>0</v>
      </c>
      <c r="FI34" s="25">
        <f>'Raw Data'!FH45</f>
        <v>0</v>
      </c>
      <c r="FJ34" s="25">
        <f>'Raw Data'!FI45</f>
        <v>0</v>
      </c>
      <c r="FK34" s="25">
        <f>'Raw Data'!FJ45</f>
        <v>0</v>
      </c>
      <c r="FL34" s="25">
        <f>'Raw Data'!FK45</f>
        <v>0</v>
      </c>
      <c r="FM34" s="25">
        <f>'Raw Data'!FL45</f>
        <v>0</v>
      </c>
      <c r="FN34" s="25">
        <f>'Raw Data'!FM45</f>
        <v>0</v>
      </c>
      <c r="FO34" s="25">
        <f>'Raw Data'!FN45</f>
        <v>0</v>
      </c>
      <c r="FP34" s="25">
        <f>'Raw Data'!FO45</f>
        <v>0</v>
      </c>
      <c r="FQ34" s="25">
        <f>'Raw Data'!FP45</f>
        <v>0</v>
      </c>
      <c r="FR34" s="25">
        <f>'Raw Data'!FQ45</f>
        <v>0</v>
      </c>
      <c r="FS34" s="25">
        <f>'Raw Data'!FR45</f>
        <v>0</v>
      </c>
    </row>
    <row r="35" spans="1:176" x14ac:dyDescent="0.25">
      <c r="A35" s="4" t="s">
        <v>23</v>
      </c>
      <c r="B35" s="12" t="s">
        <v>8</v>
      </c>
      <c r="C35" s="79">
        <f t="shared" ref="C35:AH35" si="65">IF(C34&gt;0,C34-$B$63*(MIN(1-C$7,MAX(0.1*C34^0.5/2-C$7/2+$B$64,0)+MAX(0.1*C34^0.5/2-C$7/2-$B$64,0))*(1-$B$62)),0)</f>
        <v>0</v>
      </c>
      <c r="D35" s="79">
        <f t="shared" si="65"/>
        <v>0</v>
      </c>
      <c r="E35" s="79">
        <f t="shared" si="65"/>
        <v>0</v>
      </c>
      <c r="F35" s="79">
        <f t="shared" si="65"/>
        <v>0</v>
      </c>
      <c r="G35" s="79">
        <f t="shared" si="65"/>
        <v>0</v>
      </c>
      <c r="H35" s="79">
        <f t="shared" si="65"/>
        <v>0</v>
      </c>
      <c r="I35" s="79">
        <f t="shared" si="65"/>
        <v>0</v>
      </c>
      <c r="J35" s="79">
        <f t="shared" si="65"/>
        <v>0</v>
      </c>
      <c r="K35" s="79">
        <f t="shared" si="65"/>
        <v>0</v>
      </c>
      <c r="L35" s="79">
        <f t="shared" si="65"/>
        <v>0</v>
      </c>
      <c r="M35" s="79">
        <f t="shared" si="65"/>
        <v>0</v>
      </c>
      <c r="N35" s="79">
        <f t="shared" si="65"/>
        <v>0</v>
      </c>
      <c r="O35" s="79">
        <f t="shared" si="65"/>
        <v>0</v>
      </c>
      <c r="P35" s="79">
        <f t="shared" si="65"/>
        <v>0</v>
      </c>
      <c r="Q35" s="79">
        <f t="shared" si="65"/>
        <v>0</v>
      </c>
      <c r="R35" s="79">
        <f t="shared" si="65"/>
        <v>0</v>
      </c>
      <c r="S35" s="79">
        <f t="shared" si="65"/>
        <v>0</v>
      </c>
      <c r="T35" s="79">
        <f t="shared" si="65"/>
        <v>0</v>
      </c>
      <c r="U35" s="79">
        <f t="shared" si="65"/>
        <v>0</v>
      </c>
      <c r="V35" s="79">
        <f t="shared" si="65"/>
        <v>0</v>
      </c>
      <c r="W35" s="79">
        <f t="shared" si="65"/>
        <v>0</v>
      </c>
      <c r="X35" s="79">
        <f t="shared" si="65"/>
        <v>0</v>
      </c>
      <c r="Y35" s="79">
        <f t="shared" si="65"/>
        <v>0</v>
      </c>
      <c r="Z35" s="79">
        <f t="shared" si="65"/>
        <v>0</v>
      </c>
      <c r="AA35" s="79">
        <f t="shared" si="65"/>
        <v>0</v>
      </c>
      <c r="AB35" s="79">
        <f t="shared" si="65"/>
        <v>17.617127332842394</v>
      </c>
      <c r="AC35" s="79">
        <f t="shared" si="65"/>
        <v>0</v>
      </c>
      <c r="AD35" s="79">
        <f t="shared" si="65"/>
        <v>0</v>
      </c>
      <c r="AE35" s="79">
        <f t="shared" si="65"/>
        <v>0</v>
      </c>
      <c r="AF35" s="79">
        <f t="shared" si="65"/>
        <v>0</v>
      </c>
      <c r="AG35" s="79">
        <f t="shared" si="65"/>
        <v>0</v>
      </c>
      <c r="AH35" s="79">
        <f t="shared" si="65"/>
        <v>17.43237389174655</v>
      </c>
      <c r="AI35" s="79">
        <f t="shared" ref="AI35:BN35" si="66">IF(AI34&gt;0,AI34-$B$63*(MIN(1-AI$7,MAX(0.1*AI34^0.5/2-AI$7/2+$B$64,0)+MAX(0.1*AI34^0.5/2-AI$7/2-$B$64,0))*(1-$B$62)),0)</f>
        <v>0</v>
      </c>
      <c r="AJ35" s="79">
        <f t="shared" si="66"/>
        <v>0</v>
      </c>
      <c r="AK35" s="79">
        <f t="shared" si="66"/>
        <v>0</v>
      </c>
      <c r="AL35" s="79">
        <f t="shared" si="66"/>
        <v>0</v>
      </c>
      <c r="AM35" s="79">
        <f t="shared" si="66"/>
        <v>0</v>
      </c>
      <c r="AN35" s="79">
        <f t="shared" si="66"/>
        <v>0</v>
      </c>
      <c r="AO35" s="79">
        <f t="shared" si="66"/>
        <v>18.045600452875114</v>
      </c>
      <c r="AP35" s="79">
        <f t="shared" si="66"/>
        <v>0</v>
      </c>
      <c r="AQ35" s="79">
        <f t="shared" si="66"/>
        <v>0</v>
      </c>
      <c r="AR35" s="79">
        <f t="shared" si="66"/>
        <v>0</v>
      </c>
      <c r="AS35" s="79">
        <f t="shared" si="66"/>
        <v>0</v>
      </c>
      <c r="AT35" s="79">
        <f t="shared" si="66"/>
        <v>0</v>
      </c>
      <c r="AU35" s="79">
        <f t="shared" si="66"/>
        <v>14.055734416948415</v>
      </c>
      <c r="AV35" s="79">
        <f t="shared" si="66"/>
        <v>0</v>
      </c>
      <c r="AW35" s="79">
        <f t="shared" si="66"/>
        <v>0</v>
      </c>
      <c r="AX35" s="79">
        <f t="shared" si="66"/>
        <v>0</v>
      </c>
      <c r="AY35" s="79">
        <f t="shared" si="66"/>
        <v>0</v>
      </c>
      <c r="AZ35" s="79">
        <f t="shared" si="66"/>
        <v>14.835254416948416</v>
      </c>
      <c r="BA35" s="79">
        <f t="shared" si="66"/>
        <v>0</v>
      </c>
      <c r="BB35" s="79">
        <f t="shared" si="66"/>
        <v>0</v>
      </c>
      <c r="BC35" s="79">
        <f t="shared" si="66"/>
        <v>0</v>
      </c>
      <c r="BD35" s="79">
        <f t="shared" si="66"/>
        <v>20.072627341997158</v>
      </c>
      <c r="BE35" s="79">
        <f t="shared" si="66"/>
        <v>0</v>
      </c>
      <c r="BF35" s="79">
        <f t="shared" si="66"/>
        <v>0</v>
      </c>
      <c r="BG35" s="79">
        <f t="shared" si="66"/>
        <v>0</v>
      </c>
      <c r="BH35" s="79">
        <f t="shared" si="66"/>
        <v>0</v>
      </c>
      <c r="BI35" s="79">
        <f t="shared" si="66"/>
        <v>32.371048348106712</v>
      </c>
      <c r="BJ35" s="79">
        <f t="shared" si="66"/>
        <v>0</v>
      </c>
      <c r="BK35" s="79">
        <f t="shared" si="66"/>
        <v>0</v>
      </c>
      <c r="BL35" s="79">
        <f t="shared" si="66"/>
        <v>0</v>
      </c>
      <c r="BM35" s="79">
        <f t="shared" si="66"/>
        <v>0</v>
      </c>
      <c r="BN35" s="79">
        <f t="shared" si="66"/>
        <v>0</v>
      </c>
      <c r="BO35" s="79">
        <f t="shared" ref="BO35:CT35" si="67">IF(BO34&gt;0,BO34-$B$63*(MIN(1-BO$7,MAX(0.1*BO34^0.5/2-BO$7/2+$B$64,0)+MAX(0.1*BO34^0.5/2-BO$7/2-$B$64,0))*(1-$B$62)),0)</f>
        <v>26.30573248407643</v>
      </c>
      <c r="BP35" s="79">
        <f t="shared" si="67"/>
        <v>0</v>
      </c>
      <c r="BQ35" s="79">
        <f t="shared" si="67"/>
        <v>0</v>
      </c>
      <c r="BR35" s="79">
        <f t="shared" si="67"/>
        <v>15.15923566878981</v>
      </c>
      <c r="BS35" s="79">
        <f t="shared" si="67"/>
        <v>0</v>
      </c>
      <c r="BT35" s="79">
        <f t="shared" si="67"/>
        <v>0</v>
      </c>
      <c r="BU35" s="79">
        <f t="shared" si="67"/>
        <v>0</v>
      </c>
      <c r="BV35" s="79">
        <f t="shared" si="67"/>
        <v>0</v>
      </c>
      <c r="BW35" s="79">
        <f t="shared" si="67"/>
        <v>32.35668789808917</v>
      </c>
      <c r="BX35" s="79">
        <f t="shared" si="67"/>
        <v>0</v>
      </c>
      <c r="BY35" s="79">
        <f t="shared" si="67"/>
        <v>0</v>
      </c>
      <c r="BZ35" s="79">
        <f t="shared" si="67"/>
        <v>0</v>
      </c>
      <c r="CA35" s="79">
        <f t="shared" si="67"/>
        <v>0</v>
      </c>
      <c r="CB35" s="79">
        <f t="shared" si="67"/>
        <v>36.369426751592357</v>
      </c>
      <c r="CC35" s="79">
        <f t="shared" si="67"/>
        <v>0</v>
      </c>
      <c r="CD35" s="79">
        <f t="shared" si="67"/>
        <v>0</v>
      </c>
      <c r="CE35" s="79">
        <f t="shared" si="67"/>
        <v>0</v>
      </c>
      <c r="CF35" s="79">
        <f t="shared" si="67"/>
        <v>25.222929936305732</v>
      </c>
      <c r="CG35" s="79">
        <f t="shared" si="67"/>
        <v>0</v>
      </c>
      <c r="CH35" s="79">
        <f t="shared" si="67"/>
        <v>0</v>
      </c>
      <c r="CI35" s="79">
        <f t="shared" si="67"/>
        <v>0</v>
      </c>
      <c r="CJ35" s="79">
        <f t="shared" si="67"/>
        <v>0</v>
      </c>
      <c r="CK35" s="79">
        <f t="shared" si="67"/>
        <v>20.191082802547772</v>
      </c>
      <c r="CL35" s="79">
        <f t="shared" si="67"/>
        <v>0</v>
      </c>
      <c r="CM35" s="79">
        <f t="shared" si="67"/>
        <v>0</v>
      </c>
      <c r="CN35" s="79">
        <f t="shared" si="67"/>
        <v>0</v>
      </c>
      <c r="CO35" s="79">
        <f t="shared" si="67"/>
        <v>0</v>
      </c>
      <c r="CP35" s="79">
        <f t="shared" si="67"/>
        <v>20.191082802547772</v>
      </c>
      <c r="CQ35" s="79">
        <f t="shared" si="67"/>
        <v>0</v>
      </c>
      <c r="CR35" s="79">
        <f t="shared" si="67"/>
        <v>0</v>
      </c>
      <c r="CS35" s="79">
        <f t="shared" si="67"/>
        <v>0</v>
      </c>
      <c r="CT35" s="79">
        <f t="shared" si="67"/>
        <v>0</v>
      </c>
      <c r="CU35" s="79">
        <f t="shared" ref="CU35:DZ35" si="68">IF(CU34&gt;0,CU34-$B$63*(MIN(1-CU$7,MAX(0.1*CU34^0.5/2-CU$7/2+$B$64,0)+MAX(0.1*CU34^0.5/2-CU$7/2-$B$64,0))*(1-$B$62)),0)</f>
        <v>0</v>
      </c>
      <c r="CV35" s="79">
        <f t="shared" si="68"/>
        <v>0</v>
      </c>
      <c r="CW35" s="79">
        <f t="shared" si="68"/>
        <v>0</v>
      </c>
      <c r="CX35" s="79">
        <f t="shared" si="68"/>
        <v>0</v>
      </c>
      <c r="CY35" s="79">
        <f t="shared" si="68"/>
        <v>14.140127388535031</v>
      </c>
      <c r="CZ35" s="79">
        <f t="shared" si="68"/>
        <v>0</v>
      </c>
      <c r="DA35" s="79">
        <f t="shared" si="68"/>
        <v>0</v>
      </c>
      <c r="DB35" s="79">
        <f t="shared" si="68"/>
        <v>0</v>
      </c>
      <c r="DC35" s="79">
        <f t="shared" si="68"/>
        <v>0</v>
      </c>
      <c r="DD35" s="79">
        <f t="shared" si="68"/>
        <v>10.127388535031848</v>
      </c>
      <c r="DE35" s="79">
        <f t="shared" si="68"/>
        <v>0</v>
      </c>
      <c r="DF35" s="79">
        <f t="shared" si="68"/>
        <v>0</v>
      </c>
      <c r="DG35" s="79">
        <f t="shared" si="68"/>
        <v>0</v>
      </c>
      <c r="DH35" s="79">
        <f t="shared" si="68"/>
        <v>0</v>
      </c>
      <c r="DI35" s="79">
        <f t="shared" si="68"/>
        <v>0</v>
      </c>
      <c r="DJ35" s="79">
        <f t="shared" si="68"/>
        <v>0</v>
      </c>
      <c r="DK35" s="79">
        <f t="shared" si="68"/>
        <v>0</v>
      </c>
      <c r="DL35" s="79">
        <f t="shared" si="68"/>
        <v>0</v>
      </c>
      <c r="DM35" s="79">
        <f t="shared" si="68"/>
        <v>0</v>
      </c>
      <c r="DN35" s="79">
        <f t="shared" si="68"/>
        <v>0</v>
      </c>
      <c r="DO35" s="79">
        <f t="shared" si="68"/>
        <v>0</v>
      </c>
      <c r="DP35" s="79">
        <f t="shared" si="68"/>
        <v>0</v>
      </c>
      <c r="DQ35" s="79">
        <f t="shared" si="68"/>
        <v>0</v>
      </c>
      <c r="DR35" s="79">
        <f t="shared" si="68"/>
        <v>0</v>
      </c>
      <c r="DS35" s="79">
        <f t="shared" si="68"/>
        <v>0</v>
      </c>
      <c r="DT35" s="79">
        <f t="shared" si="68"/>
        <v>0</v>
      </c>
      <c r="DU35" s="79">
        <f t="shared" si="68"/>
        <v>0</v>
      </c>
      <c r="DV35" s="79">
        <f t="shared" si="68"/>
        <v>0</v>
      </c>
      <c r="DW35" s="79">
        <f t="shared" si="68"/>
        <v>0</v>
      </c>
      <c r="DX35" s="79">
        <f t="shared" si="68"/>
        <v>0</v>
      </c>
      <c r="DY35" s="79">
        <f t="shared" si="68"/>
        <v>0</v>
      </c>
      <c r="DZ35" s="79">
        <f t="shared" si="68"/>
        <v>0</v>
      </c>
      <c r="EA35" s="79">
        <f t="shared" ref="EA35:FF35" si="69">IF(EA34&gt;0,EA34-$B$63*(MIN(1-EA$7,MAX(0.1*EA34^0.5/2-EA$7/2+$B$64,0)+MAX(0.1*EA34^0.5/2-EA$7/2-$B$64,0))*(1-$B$62)),0)</f>
        <v>0</v>
      </c>
      <c r="EB35" s="79">
        <f t="shared" si="69"/>
        <v>0</v>
      </c>
      <c r="EC35" s="79">
        <f t="shared" si="69"/>
        <v>0</v>
      </c>
      <c r="ED35" s="79">
        <f t="shared" si="69"/>
        <v>0</v>
      </c>
      <c r="EE35" s="79">
        <f t="shared" si="69"/>
        <v>0</v>
      </c>
      <c r="EF35" s="79">
        <f t="shared" si="69"/>
        <v>0</v>
      </c>
      <c r="EG35" s="79">
        <f t="shared" si="69"/>
        <v>0</v>
      </c>
      <c r="EH35" s="79">
        <f t="shared" si="69"/>
        <v>0</v>
      </c>
      <c r="EI35" s="79">
        <f t="shared" si="69"/>
        <v>0</v>
      </c>
      <c r="EJ35" s="79">
        <f t="shared" si="69"/>
        <v>0</v>
      </c>
      <c r="EK35" s="79">
        <f t="shared" si="69"/>
        <v>0</v>
      </c>
      <c r="EL35" s="79">
        <f t="shared" si="69"/>
        <v>0</v>
      </c>
      <c r="EM35" s="79">
        <f t="shared" si="69"/>
        <v>0</v>
      </c>
      <c r="EN35" s="79">
        <f t="shared" si="69"/>
        <v>0</v>
      </c>
      <c r="EO35" s="79">
        <f t="shared" si="69"/>
        <v>0</v>
      </c>
      <c r="EP35" s="79">
        <f t="shared" si="69"/>
        <v>0</v>
      </c>
      <c r="EQ35" s="79">
        <f t="shared" si="69"/>
        <v>0</v>
      </c>
      <c r="ER35" s="79">
        <f t="shared" si="69"/>
        <v>0</v>
      </c>
      <c r="ES35" s="79">
        <f t="shared" si="69"/>
        <v>0</v>
      </c>
      <c r="ET35" s="79">
        <f t="shared" si="69"/>
        <v>0</v>
      </c>
      <c r="EU35" s="79">
        <f t="shared" si="69"/>
        <v>0</v>
      </c>
      <c r="EV35" s="79">
        <f t="shared" si="69"/>
        <v>0</v>
      </c>
      <c r="EW35" s="79">
        <f t="shared" si="69"/>
        <v>0</v>
      </c>
      <c r="EX35" s="79">
        <f t="shared" si="69"/>
        <v>0</v>
      </c>
      <c r="EY35" s="79">
        <f t="shared" si="69"/>
        <v>0</v>
      </c>
      <c r="EZ35" s="79">
        <f t="shared" si="69"/>
        <v>0</v>
      </c>
      <c r="FA35" s="79">
        <f t="shared" si="69"/>
        <v>0</v>
      </c>
      <c r="FB35" s="79">
        <f t="shared" si="69"/>
        <v>0</v>
      </c>
      <c r="FC35" s="79">
        <f t="shared" si="69"/>
        <v>0</v>
      </c>
      <c r="FD35" s="79">
        <f t="shared" si="69"/>
        <v>0</v>
      </c>
      <c r="FE35" s="79">
        <f t="shared" si="69"/>
        <v>0</v>
      </c>
      <c r="FF35" s="79">
        <f t="shared" si="69"/>
        <v>0</v>
      </c>
      <c r="FG35" s="79">
        <f t="shared" ref="FG35:FS35" si="70">IF(FG34&gt;0,FG34-$B$63*(MIN(1-FG$7,MAX(0.1*FG34^0.5/2-FG$7/2+$B$64,0)+MAX(0.1*FG34^0.5/2-FG$7/2-$B$64,0))*(1-$B$62)),0)</f>
        <v>0</v>
      </c>
      <c r="FH35" s="79">
        <f t="shared" si="70"/>
        <v>0</v>
      </c>
      <c r="FI35" s="79">
        <f t="shared" si="70"/>
        <v>0</v>
      </c>
      <c r="FJ35" s="79">
        <f t="shared" si="70"/>
        <v>0</v>
      </c>
      <c r="FK35" s="79">
        <f t="shared" si="70"/>
        <v>0</v>
      </c>
      <c r="FL35" s="79">
        <f t="shared" si="70"/>
        <v>0</v>
      </c>
      <c r="FM35" s="79">
        <f t="shared" si="70"/>
        <v>0</v>
      </c>
      <c r="FN35" s="79">
        <f t="shared" si="70"/>
        <v>0</v>
      </c>
      <c r="FO35" s="79">
        <f t="shared" si="70"/>
        <v>0</v>
      </c>
      <c r="FP35" s="79">
        <f t="shared" si="70"/>
        <v>0</v>
      </c>
      <c r="FQ35" s="79">
        <f t="shared" si="70"/>
        <v>0</v>
      </c>
      <c r="FR35" s="79">
        <f t="shared" si="70"/>
        <v>0</v>
      </c>
      <c r="FS35" s="79">
        <f t="shared" si="70"/>
        <v>0</v>
      </c>
    </row>
    <row r="36" spans="1:176" s="4" customFormat="1" x14ac:dyDescent="0.25">
      <c r="A36" s="4" t="s">
        <v>19</v>
      </c>
      <c r="B36" s="12" t="s">
        <v>8</v>
      </c>
      <c r="C36" s="4">
        <v>0</v>
      </c>
      <c r="D36" s="4">
        <f t="shared" ref="D36:BO36" si="71">IF(D28=0,D25+D34-D17-C28,0)</f>
        <v>0</v>
      </c>
      <c r="E36" s="4">
        <f t="shared" si="71"/>
        <v>0</v>
      </c>
      <c r="F36" s="4">
        <f t="shared" si="71"/>
        <v>0</v>
      </c>
      <c r="G36" s="4">
        <f t="shared" si="71"/>
        <v>0</v>
      </c>
      <c r="H36" s="4">
        <f t="shared" si="71"/>
        <v>0</v>
      </c>
      <c r="I36" s="4">
        <f t="shared" si="71"/>
        <v>0</v>
      </c>
      <c r="J36" s="4">
        <f t="shared" si="71"/>
        <v>0</v>
      </c>
      <c r="K36" s="4">
        <f t="shared" si="71"/>
        <v>0</v>
      </c>
      <c r="L36" s="4">
        <f t="shared" si="71"/>
        <v>0</v>
      </c>
      <c r="M36" s="4">
        <f t="shared" si="71"/>
        <v>0</v>
      </c>
      <c r="N36" s="4">
        <f t="shared" si="71"/>
        <v>0</v>
      </c>
      <c r="O36" s="4">
        <f t="shared" si="71"/>
        <v>0</v>
      </c>
      <c r="P36" s="4">
        <f t="shared" si="71"/>
        <v>0</v>
      </c>
      <c r="Q36" s="4">
        <f t="shared" si="71"/>
        <v>0</v>
      </c>
      <c r="R36" s="4">
        <f t="shared" si="71"/>
        <v>0</v>
      </c>
      <c r="S36" s="4">
        <f t="shared" si="71"/>
        <v>0</v>
      </c>
      <c r="T36" s="4">
        <f t="shared" si="71"/>
        <v>0</v>
      </c>
      <c r="U36" s="4">
        <f t="shared" si="71"/>
        <v>0</v>
      </c>
      <c r="V36" s="4">
        <f t="shared" si="71"/>
        <v>0</v>
      </c>
      <c r="W36" s="4">
        <f t="shared" si="71"/>
        <v>0</v>
      </c>
      <c r="X36" s="4">
        <f t="shared" si="71"/>
        <v>0</v>
      </c>
      <c r="Y36" s="4">
        <f t="shared" si="71"/>
        <v>0</v>
      </c>
      <c r="Z36" s="4">
        <f t="shared" si="71"/>
        <v>0</v>
      </c>
      <c r="AA36" s="4">
        <f t="shared" si="71"/>
        <v>0</v>
      </c>
      <c r="AB36" s="4">
        <f t="shared" si="71"/>
        <v>0</v>
      </c>
      <c r="AC36" s="4">
        <f t="shared" si="71"/>
        <v>0</v>
      </c>
      <c r="AD36" s="4">
        <f t="shared" si="71"/>
        <v>0</v>
      </c>
      <c r="AE36" s="4">
        <f t="shared" si="71"/>
        <v>0</v>
      </c>
      <c r="AF36" s="4">
        <f t="shared" si="71"/>
        <v>0</v>
      </c>
      <c r="AG36" s="4">
        <f t="shared" si="71"/>
        <v>0</v>
      </c>
      <c r="AH36" s="4">
        <f t="shared" si="71"/>
        <v>0</v>
      </c>
      <c r="AI36" s="4">
        <f t="shared" si="71"/>
        <v>0</v>
      </c>
      <c r="AJ36" s="4">
        <f t="shared" si="71"/>
        <v>0</v>
      </c>
      <c r="AK36" s="4">
        <f t="shared" si="71"/>
        <v>0</v>
      </c>
      <c r="AL36" s="4">
        <f t="shared" si="71"/>
        <v>0</v>
      </c>
      <c r="AM36" s="4">
        <f t="shared" si="71"/>
        <v>0</v>
      </c>
      <c r="AN36" s="4">
        <f t="shared" si="71"/>
        <v>0</v>
      </c>
      <c r="AO36" s="4">
        <f t="shared" si="71"/>
        <v>0</v>
      </c>
      <c r="AP36" s="4">
        <f t="shared" si="71"/>
        <v>0</v>
      </c>
      <c r="AQ36" s="4">
        <f t="shared" si="71"/>
        <v>0</v>
      </c>
      <c r="AR36" s="4">
        <f t="shared" si="71"/>
        <v>0</v>
      </c>
      <c r="AS36" s="4">
        <f t="shared" si="71"/>
        <v>0</v>
      </c>
      <c r="AT36" s="4">
        <f t="shared" si="71"/>
        <v>0</v>
      </c>
      <c r="AU36" s="4">
        <f t="shared" si="71"/>
        <v>0</v>
      </c>
      <c r="AV36" s="4">
        <f t="shared" si="71"/>
        <v>0</v>
      </c>
      <c r="AW36" s="4">
        <f t="shared" si="71"/>
        <v>0</v>
      </c>
      <c r="AX36" s="4">
        <f t="shared" si="71"/>
        <v>0</v>
      </c>
      <c r="AY36" s="4">
        <f t="shared" si="71"/>
        <v>0</v>
      </c>
      <c r="AZ36" s="4">
        <f t="shared" si="71"/>
        <v>0</v>
      </c>
      <c r="BA36" s="4">
        <f t="shared" si="71"/>
        <v>0</v>
      </c>
      <c r="BB36" s="4">
        <f t="shared" si="71"/>
        <v>0</v>
      </c>
      <c r="BC36" s="4">
        <f t="shared" si="71"/>
        <v>0</v>
      </c>
      <c r="BD36" s="4">
        <f t="shared" si="71"/>
        <v>0</v>
      </c>
      <c r="BE36" s="4">
        <f t="shared" si="71"/>
        <v>0</v>
      </c>
      <c r="BF36" s="4">
        <f t="shared" si="71"/>
        <v>0</v>
      </c>
      <c r="BG36" s="4">
        <f t="shared" si="71"/>
        <v>0</v>
      </c>
      <c r="BH36" s="4">
        <f t="shared" si="71"/>
        <v>0</v>
      </c>
      <c r="BI36" s="4">
        <f t="shared" si="71"/>
        <v>0</v>
      </c>
      <c r="BJ36" s="4">
        <f t="shared" si="71"/>
        <v>0</v>
      </c>
      <c r="BK36" s="4">
        <f t="shared" si="71"/>
        <v>0</v>
      </c>
      <c r="BL36" s="4">
        <f t="shared" si="71"/>
        <v>0</v>
      </c>
      <c r="BM36" s="4">
        <f t="shared" si="71"/>
        <v>0</v>
      </c>
      <c r="BN36" s="4">
        <f t="shared" si="71"/>
        <v>0</v>
      </c>
      <c r="BO36" s="4">
        <f t="shared" si="71"/>
        <v>0</v>
      </c>
      <c r="BP36" s="4">
        <f t="shared" ref="BP36:EA36" si="72">IF(BP28=0,BP25+BP34-BP17-BO28,0)</f>
        <v>0</v>
      </c>
      <c r="BQ36" s="4">
        <f t="shared" si="72"/>
        <v>0</v>
      </c>
      <c r="BR36" s="4">
        <f t="shared" si="72"/>
        <v>0</v>
      </c>
      <c r="BS36" s="4">
        <f t="shared" si="72"/>
        <v>0</v>
      </c>
      <c r="BT36" s="4">
        <f t="shared" si="72"/>
        <v>0</v>
      </c>
      <c r="BU36" s="4">
        <f t="shared" si="72"/>
        <v>0</v>
      </c>
      <c r="BV36" s="4">
        <f t="shared" si="72"/>
        <v>0</v>
      </c>
      <c r="BW36" s="4">
        <f t="shared" si="72"/>
        <v>0</v>
      </c>
      <c r="BX36" s="4">
        <f t="shared" si="72"/>
        <v>0</v>
      </c>
      <c r="BY36" s="4">
        <f t="shared" si="72"/>
        <v>0</v>
      </c>
      <c r="BZ36" s="4">
        <f t="shared" si="72"/>
        <v>0</v>
      </c>
      <c r="CA36" s="4">
        <f t="shared" si="72"/>
        <v>0</v>
      </c>
      <c r="CB36" s="4">
        <f t="shared" si="72"/>
        <v>0</v>
      </c>
      <c r="CC36" s="4">
        <f t="shared" si="72"/>
        <v>0</v>
      </c>
      <c r="CD36" s="4">
        <f t="shared" si="72"/>
        <v>0</v>
      </c>
      <c r="CE36" s="4">
        <f t="shared" si="72"/>
        <v>0</v>
      </c>
      <c r="CF36" s="4">
        <f t="shared" si="72"/>
        <v>0</v>
      </c>
      <c r="CG36" s="4">
        <f t="shared" si="72"/>
        <v>0</v>
      </c>
      <c r="CH36" s="4">
        <f t="shared" si="72"/>
        <v>0</v>
      </c>
      <c r="CI36" s="4">
        <f t="shared" si="72"/>
        <v>0</v>
      </c>
      <c r="CJ36" s="4">
        <f t="shared" si="72"/>
        <v>0</v>
      </c>
      <c r="CK36" s="4">
        <f t="shared" si="72"/>
        <v>0</v>
      </c>
      <c r="CL36" s="4">
        <f t="shared" si="72"/>
        <v>0</v>
      </c>
      <c r="CM36" s="4">
        <f t="shared" si="72"/>
        <v>0</v>
      </c>
      <c r="CN36" s="4">
        <f t="shared" si="72"/>
        <v>0</v>
      </c>
      <c r="CO36" s="4">
        <f t="shared" si="72"/>
        <v>0</v>
      </c>
      <c r="CP36" s="4">
        <f t="shared" si="72"/>
        <v>0</v>
      </c>
      <c r="CQ36" s="4">
        <f t="shared" si="72"/>
        <v>0</v>
      </c>
      <c r="CR36" s="4">
        <f t="shared" si="72"/>
        <v>0</v>
      </c>
      <c r="CS36" s="4">
        <f t="shared" si="72"/>
        <v>0</v>
      </c>
      <c r="CT36" s="4">
        <f t="shared" si="72"/>
        <v>0</v>
      </c>
      <c r="CU36" s="4">
        <f t="shared" si="72"/>
        <v>0</v>
      </c>
      <c r="CV36" s="4">
        <f t="shared" si="72"/>
        <v>0</v>
      </c>
      <c r="CW36" s="4">
        <f t="shared" si="72"/>
        <v>0</v>
      </c>
      <c r="CX36" s="4">
        <f t="shared" si="72"/>
        <v>0</v>
      </c>
      <c r="CY36" s="4">
        <f t="shared" si="72"/>
        <v>0</v>
      </c>
      <c r="CZ36" s="4">
        <f t="shared" si="72"/>
        <v>0</v>
      </c>
      <c r="DA36" s="4">
        <f t="shared" si="72"/>
        <v>0</v>
      </c>
      <c r="DB36" s="4">
        <f t="shared" si="72"/>
        <v>0</v>
      </c>
      <c r="DC36" s="4">
        <f t="shared" si="72"/>
        <v>0</v>
      </c>
      <c r="DD36" s="4">
        <f t="shared" si="72"/>
        <v>0</v>
      </c>
      <c r="DE36" s="4">
        <f t="shared" si="72"/>
        <v>0</v>
      </c>
      <c r="DF36" s="4">
        <f t="shared" si="72"/>
        <v>0</v>
      </c>
      <c r="DG36" s="4">
        <f t="shared" si="72"/>
        <v>0</v>
      </c>
      <c r="DH36" s="4">
        <f t="shared" si="72"/>
        <v>0</v>
      </c>
      <c r="DI36" s="4">
        <f t="shared" si="72"/>
        <v>0</v>
      </c>
      <c r="DJ36" s="4">
        <f t="shared" si="72"/>
        <v>0</v>
      </c>
      <c r="DK36" s="4">
        <f t="shared" si="72"/>
        <v>0</v>
      </c>
      <c r="DL36" s="4">
        <f t="shared" si="72"/>
        <v>0</v>
      </c>
      <c r="DM36" s="4">
        <f t="shared" si="72"/>
        <v>0</v>
      </c>
      <c r="DN36" s="4">
        <f t="shared" si="72"/>
        <v>0</v>
      </c>
      <c r="DO36" s="4">
        <f t="shared" si="72"/>
        <v>0</v>
      </c>
      <c r="DP36" s="4">
        <f t="shared" si="72"/>
        <v>0</v>
      </c>
      <c r="DQ36" s="4">
        <f t="shared" si="72"/>
        <v>0</v>
      </c>
      <c r="DR36" s="4">
        <f t="shared" si="72"/>
        <v>0</v>
      </c>
      <c r="DS36" s="4">
        <f t="shared" si="72"/>
        <v>0</v>
      </c>
      <c r="DT36" s="4">
        <f t="shared" si="72"/>
        <v>0</v>
      </c>
      <c r="DU36" s="4">
        <f t="shared" si="72"/>
        <v>0</v>
      </c>
      <c r="DV36" s="4">
        <f t="shared" si="72"/>
        <v>0</v>
      </c>
      <c r="DW36" s="4">
        <f t="shared" si="72"/>
        <v>0</v>
      </c>
      <c r="DX36" s="4">
        <f t="shared" si="72"/>
        <v>0</v>
      </c>
      <c r="DY36" s="4">
        <f t="shared" si="72"/>
        <v>0</v>
      </c>
      <c r="DZ36" s="4">
        <f t="shared" si="72"/>
        <v>0</v>
      </c>
      <c r="EA36" s="4">
        <f t="shared" si="72"/>
        <v>0</v>
      </c>
      <c r="EB36" s="4">
        <f t="shared" ref="EB36:FS36" si="73">IF(EB28=0,EB25+EB34-EB17-EA28,0)</f>
        <v>0</v>
      </c>
      <c r="EC36" s="4">
        <f t="shared" si="73"/>
        <v>0</v>
      </c>
      <c r="ED36" s="4">
        <f t="shared" si="73"/>
        <v>0</v>
      </c>
      <c r="EE36" s="4">
        <f t="shared" si="73"/>
        <v>0</v>
      </c>
      <c r="EF36" s="4">
        <f t="shared" si="73"/>
        <v>0</v>
      </c>
      <c r="EG36" s="4">
        <f t="shared" si="73"/>
        <v>0</v>
      </c>
      <c r="EH36" s="4">
        <f t="shared" si="73"/>
        <v>0</v>
      </c>
      <c r="EI36" s="4">
        <f t="shared" si="73"/>
        <v>0</v>
      </c>
      <c r="EJ36" s="4">
        <f t="shared" si="73"/>
        <v>0</v>
      </c>
      <c r="EK36" s="4">
        <f t="shared" si="73"/>
        <v>0</v>
      </c>
      <c r="EL36" s="4">
        <f t="shared" si="73"/>
        <v>0</v>
      </c>
      <c r="EM36" s="4">
        <f t="shared" si="73"/>
        <v>0</v>
      </c>
      <c r="EN36" s="4">
        <f t="shared" si="73"/>
        <v>0</v>
      </c>
      <c r="EO36" s="4">
        <f t="shared" si="73"/>
        <v>0</v>
      </c>
      <c r="EP36" s="4">
        <f t="shared" si="73"/>
        <v>0</v>
      </c>
      <c r="EQ36" s="4">
        <f t="shared" si="73"/>
        <v>0</v>
      </c>
      <c r="ER36" s="4">
        <f t="shared" si="73"/>
        <v>0</v>
      </c>
      <c r="ES36" s="4">
        <f t="shared" si="73"/>
        <v>0</v>
      </c>
      <c r="ET36" s="4">
        <f t="shared" si="73"/>
        <v>0</v>
      </c>
      <c r="EU36" s="4">
        <f t="shared" si="73"/>
        <v>0</v>
      </c>
      <c r="EV36" s="4">
        <f t="shared" si="73"/>
        <v>0</v>
      </c>
      <c r="EW36" s="4">
        <f t="shared" si="73"/>
        <v>0</v>
      </c>
      <c r="EX36" s="4">
        <f t="shared" si="73"/>
        <v>0</v>
      </c>
      <c r="EY36" s="4">
        <f t="shared" si="73"/>
        <v>0</v>
      </c>
      <c r="EZ36" s="4">
        <f t="shared" si="73"/>
        <v>0</v>
      </c>
      <c r="FA36" s="4">
        <f t="shared" si="73"/>
        <v>0</v>
      </c>
      <c r="FB36" s="4">
        <f t="shared" si="73"/>
        <v>0</v>
      </c>
      <c r="FC36" s="4">
        <f t="shared" si="73"/>
        <v>0</v>
      </c>
      <c r="FD36" s="4">
        <f t="shared" si="73"/>
        <v>0</v>
      </c>
      <c r="FE36" s="4">
        <f t="shared" si="73"/>
        <v>0</v>
      </c>
      <c r="FF36" s="4">
        <f t="shared" si="73"/>
        <v>0</v>
      </c>
      <c r="FG36" s="4">
        <f t="shared" si="73"/>
        <v>0</v>
      </c>
      <c r="FH36" s="4">
        <f t="shared" si="73"/>
        <v>0</v>
      </c>
      <c r="FI36" s="4">
        <f t="shared" si="73"/>
        <v>0</v>
      </c>
      <c r="FJ36" s="4">
        <f t="shared" si="73"/>
        <v>0</v>
      </c>
      <c r="FK36" s="4">
        <f t="shared" si="73"/>
        <v>0</v>
      </c>
      <c r="FL36" s="4">
        <f t="shared" si="73"/>
        <v>0</v>
      </c>
      <c r="FM36" s="4">
        <f t="shared" si="73"/>
        <v>0</v>
      </c>
      <c r="FN36" s="4">
        <f t="shared" si="73"/>
        <v>0</v>
      </c>
      <c r="FO36" s="4">
        <f t="shared" si="73"/>
        <v>0</v>
      </c>
      <c r="FP36" s="4">
        <f t="shared" si="73"/>
        <v>0</v>
      </c>
      <c r="FQ36" s="4">
        <f t="shared" si="73"/>
        <v>0</v>
      </c>
      <c r="FR36" s="4">
        <f t="shared" si="73"/>
        <v>0</v>
      </c>
      <c r="FS36" s="4">
        <f t="shared" si="73"/>
        <v>0</v>
      </c>
    </row>
    <row r="37" spans="1:176" s="14" customFormat="1" ht="5.25" customHeight="1" x14ac:dyDescent="0.25">
      <c r="B37" s="15"/>
    </row>
    <row r="38" spans="1:176" s="23" customFormat="1" x14ac:dyDescent="0.25">
      <c r="A38" s="23" t="s">
        <v>14</v>
      </c>
      <c r="B38" s="24" t="s">
        <v>8</v>
      </c>
      <c r="C38" s="23">
        <v>0</v>
      </c>
      <c r="D38" s="23">
        <f t="shared" ref="D38:AI38" si="74">C38+D34</f>
        <v>0</v>
      </c>
      <c r="E38" s="23">
        <f t="shared" si="74"/>
        <v>0</v>
      </c>
      <c r="F38" s="23">
        <f t="shared" si="74"/>
        <v>0</v>
      </c>
      <c r="G38" s="23">
        <f t="shared" si="74"/>
        <v>0</v>
      </c>
      <c r="H38" s="23">
        <f t="shared" si="74"/>
        <v>0</v>
      </c>
      <c r="I38" s="23">
        <f t="shared" si="74"/>
        <v>0</v>
      </c>
      <c r="J38" s="23">
        <f t="shared" si="74"/>
        <v>0</v>
      </c>
      <c r="K38" s="23">
        <f t="shared" si="74"/>
        <v>0</v>
      </c>
      <c r="L38" s="23">
        <f t="shared" si="74"/>
        <v>0</v>
      </c>
      <c r="M38" s="23">
        <f t="shared" si="74"/>
        <v>0</v>
      </c>
      <c r="N38" s="23">
        <f t="shared" si="74"/>
        <v>0</v>
      </c>
      <c r="O38" s="23">
        <f t="shared" si="74"/>
        <v>0</v>
      </c>
      <c r="P38" s="23">
        <f t="shared" si="74"/>
        <v>0</v>
      </c>
      <c r="Q38" s="23">
        <f t="shared" si="74"/>
        <v>0</v>
      </c>
      <c r="R38" s="23">
        <f t="shared" si="74"/>
        <v>0</v>
      </c>
      <c r="S38" s="23">
        <f t="shared" si="74"/>
        <v>0</v>
      </c>
      <c r="T38" s="23">
        <f t="shared" si="74"/>
        <v>0</v>
      </c>
      <c r="U38" s="23">
        <f t="shared" si="74"/>
        <v>0</v>
      </c>
      <c r="V38" s="23">
        <f t="shared" si="74"/>
        <v>0</v>
      </c>
      <c r="W38" s="23">
        <f t="shared" si="74"/>
        <v>0</v>
      </c>
      <c r="X38" s="23">
        <f t="shared" si="74"/>
        <v>0</v>
      </c>
      <c r="Y38" s="23">
        <f t="shared" si="74"/>
        <v>0</v>
      </c>
      <c r="Z38" s="23">
        <f t="shared" si="74"/>
        <v>0</v>
      </c>
      <c r="AA38" s="23">
        <f t="shared" si="74"/>
        <v>0</v>
      </c>
      <c r="AB38" s="23">
        <f t="shared" si="74"/>
        <v>21</v>
      </c>
      <c r="AC38" s="23">
        <f t="shared" si="74"/>
        <v>21</v>
      </c>
      <c r="AD38" s="23">
        <f t="shared" si="74"/>
        <v>21</v>
      </c>
      <c r="AE38" s="23">
        <f t="shared" si="74"/>
        <v>21</v>
      </c>
      <c r="AF38" s="23">
        <f t="shared" si="74"/>
        <v>21</v>
      </c>
      <c r="AG38" s="23">
        <f t="shared" si="74"/>
        <v>21</v>
      </c>
      <c r="AH38" s="23">
        <f t="shared" si="74"/>
        <v>41.318471337579616</v>
      </c>
      <c r="AI38" s="23">
        <f t="shared" si="74"/>
        <v>41.318471337579616</v>
      </c>
      <c r="AJ38" s="23">
        <f t="shared" ref="AJ38:BO38" si="75">AI38+AJ34</f>
        <v>41.318471337579616</v>
      </c>
      <c r="AK38" s="23">
        <f t="shared" si="75"/>
        <v>41.318471337579616</v>
      </c>
      <c r="AL38" s="23">
        <f t="shared" si="75"/>
        <v>41.318471337579616</v>
      </c>
      <c r="AM38" s="23">
        <f t="shared" si="75"/>
        <v>41.318471337579616</v>
      </c>
      <c r="AN38" s="23">
        <f t="shared" si="75"/>
        <v>41.318471337579616</v>
      </c>
      <c r="AO38" s="23">
        <f t="shared" si="75"/>
        <v>61.509554140127392</v>
      </c>
      <c r="AP38" s="23">
        <f t="shared" si="75"/>
        <v>61.509554140127392</v>
      </c>
      <c r="AQ38" s="23">
        <f t="shared" si="75"/>
        <v>61.509554140127392</v>
      </c>
      <c r="AR38" s="23">
        <f t="shared" si="75"/>
        <v>61.509554140127392</v>
      </c>
      <c r="AS38" s="23">
        <f t="shared" si="75"/>
        <v>61.509554140127392</v>
      </c>
      <c r="AT38" s="23">
        <f t="shared" si="75"/>
        <v>61.509554140127392</v>
      </c>
      <c r="AU38" s="23">
        <f t="shared" si="75"/>
        <v>76.732484076433124</v>
      </c>
      <c r="AV38" s="23">
        <f t="shared" si="75"/>
        <v>76.732484076433124</v>
      </c>
      <c r="AW38" s="23">
        <f t="shared" si="75"/>
        <v>76.732484076433124</v>
      </c>
      <c r="AX38" s="23">
        <f t="shared" si="75"/>
        <v>76.732484076433124</v>
      </c>
      <c r="AY38" s="23">
        <f t="shared" si="75"/>
        <v>76.732484076433124</v>
      </c>
      <c r="AZ38" s="23">
        <f t="shared" si="75"/>
        <v>91.955414012738856</v>
      </c>
      <c r="BA38" s="23">
        <f t="shared" si="75"/>
        <v>91.955414012738856</v>
      </c>
      <c r="BB38" s="23">
        <f t="shared" si="75"/>
        <v>91.955414012738856</v>
      </c>
      <c r="BC38" s="23">
        <f t="shared" si="75"/>
        <v>91.955414012738856</v>
      </c>
      <c r="BD38" s="23">
        <f t="shared" si="75"/>
        <v>112.14649681528662</v>
      </c>
      <c r="BE38" s="23">
        <f t="shared" si="75"/>
        <v>112.14649681528662</v>
      </c>
      <c r="BF38" s="23">
        <f t="shared" si="75"/>
        <v>112.14649681528662</v>
      </c>
      <c r="BG38" s="23">
        <f t="shared" si="75"/>
        <v>112.14649681528662</v>
      </c>
      <c r="BH38" s="23">
        <f t="shared" si="75"/>
        <v>112.14649681528662</v>
      </c>
      <c r="BI38" s="23">
        <f t="shared" si="75"/>
        <v>144.56687898089172</v>
      </c>
      <c r="BJ38" s="23">
        <f t="shared" si="75"/>
        <v>144.56687898089172</v>
      </c>
      <c r="BK38" s="23">
        <f t="shared" si="75"/>
        <v>144.56687898089172</v>
      </c>
      <c r="BL38" s="23">
        <f t="shared" si="75"/>
        <v>144.56687898089172</v>
      </c>
      <c r="BM38" s="23">
        <f t="shared" si="75"/>
        <v>144.56687898089172</v>
      </c>
      <c r="BN38" s="23">
        <f t="shared" si="75"/>
        <v>144.56687898089172</v>
      </c>
      <c r="BO38" s="23">
        <f t="shared" si="75"/>
        <v>170.87261146496814</v>
      </c>
      <c r="BP38" s="23">
        <f t="shared" ref="BP38:CU38" si="76">BO38+BP34</f>
        <v>170.87261146496814</v>
      </c>
      <c r="BQ38" s="23">
        <f t="shared" si="76"/>
        <v>170.87261146496814</v>
      </c>
      <c r="BR38" s="23">
        <f t="shared" si="76"/>
        <v>186.03184713375796</v>
      </c>
      <c r="BS38" s="23">
        <f t="shared" si="76"/>
        <v>186.03184713375796</v>
      </c>
      <c r="BT38" s="23">
        <f t="shared" si="76"/>
        <v>186.03184713375796</v>
      </c>
      <c r="BU38" s="23">
        <f t="shared" si="76"/>
        <v>186.03184713375796</v>
      </c>
      <c r="BV38" s="23">
        <f t="shared" si="76"/>
        <v>186.03184713375796</v>
      </c>
      <c r="BW38" s="23">
        <f t="shared" si="76"/>
        <v>218.38853503184714</v>
      </c>
      <c r="BX38" s="23">
        <f t="shared" si="76"/>
        <v>218.38853503184714</v>
      </c>
      <c r="BY38" s="23">
        <f t="shared" si="76"/>
        <v>218.38853503184714</v>
      </c>
      <c r="BZ38" s="23">
        <f t="shared" si="76"/>
        <v>218.38853503184714</v>
      </c>
      <c r="CA38" s="23">
        <f t="shared" si="76"/>
        <v>218.38853503184714</v>
      </c>
      <c r="CB38" s="23">
        <f t="shared" si="76"/>
        <v>254.7579617834395</v>
      </c>
      <c r="CC38" s="23">
        <f t="shared" si="76"/>
        <v>254.7579617834395</v>
      </c>
      <c r="CD38" s="23">
        <f t="shared" si="76"/>
        <v>254.7579617834395</v>
      </c>
      <c r="CE38" s="23">
        <f t="shared" si="76"/>
        <v>254.7579617834395</v>
      </c>
      <c r="CF38" s="23">
        <f t="shared" si="76"/>
        <v>279.98089171974522</v>
      </c>
      <c r="CG38" s="23">
        <f t="shared" si="76"/>
        <v>279.98089171974522</v>
      </c>
      <c r="CH38" s="23">
        <f t="shared" si="76"/>
        <v>279.98089171974522</v>
      </c>
      <c r="CI38" s="23">
        <f t="shared" si="76"/>
        <v>279.98089171974522</v>
      </c>
      <c r="CJ38" s="23">
        <f t="shared" si="76"/>
        <v>279.98089171974522</v>
      </c>
      <c r="CK38" s="23">
        <f t="shared" si="76"/>
        <v>300.171974522293</v>
      </c>
      <c r="CL38" s="23">
        <f t="shared" si="76"/>
        <v>300.171974522293</v>
      </c>
      <c r="CM38" s="23">
        <f t="shared" si="76"/>
        <v>300.171974522293</v>
      </c>
      <c r="CN38" s="23">
        <f t="shared" si="76"/>
        <v>300.171974522293</v>
      </c>
      <c r="CO38" s="23">
        <f t="shared" si="76"/>
        <v>300.171974522293</v>
      </c>
      <c r="CP38" s="23">
        <f t="shared" si="76"/>
        <v>320.36305732484078</v>
      </c>
      <c r="CQ38" s="23">
        <f t="shared" si="76"/>
        <v>320.36305732484078</v>
      </c>
      <c r="CR38" s="23">
        <f t="shared" si="76"/>
        <v>320.36305732484078</v>
      </c>
      <c r="CS38" s="23">
        <f t="shared" si="76"/>
        <v>320.36305732484078</v>
      </c>
      <c r="CT38" s="23">
        <f t="shared" si="76"/>
        <v>320.36305732484078</v>
      </c>
      <c r="CU38" s="23">
        <f t="shared" si="76"/>
        <v>320.36305732484078</v>
      </c>
      <c r="CV38" s="23">
        <f t="shared" ref="CV38:EA38" si="77">CU38+CV34</f>
        <v>320.36305732484078</v>
      </c>
      <c r="CW38" s="23">
        <f t="shared" si="77"/>
        <v>320.36305732484078</v>
      </c>
      <c r="CX38" s="23">
        <f t="shared" si="77"/>
        <v>320.36305732484078</v>
      </c>
      <c r="CY38" s="23">
        <f t="shared" si="77"/>
        <v>334.50318471337579</v>
      </c>
      <c r="CZ38" s="23">
        <f t="shared" si="77"/>
        <v>334.50318471337579</v>
      </c>
      <c r="DA38" s="23">
        <f t="shared" si="77"/>
        <v>334.50318471337579</v>
      </c>
      <c r="DB38" s="23">
        <f t="shared" si="77"/>
        <v>334.50318471337579</v>
      </c>
      <c r="DC38" s="23">
        <f t="shared" si="77"/>
        <v>334.50318471337579</v>
      </c>
      <c r="DD38" s="23">
        <f t="shared" si="77"/>
        <v>344.63057324840764</v>
      </c>
      <c r="DE38" s="23">
        <f t="shared" si="77"/>
        <v>344.63057324840764</v>
      </c>
      <c r="DF38" s="23">
        <f t="shared" si="77"/>
        <v>344.63057324840764</v>
      </c>
      <c r="DG38" s="23">
        <f t="shared" si="77"/>
        <v>344.63057324840764</v>
      </c>
      <c r="DH38" s="23">
        <f t="shared" si="77"/>
        <v>344.63057324840764</v>
      </c>
      <c r="DI38" s="23">
        <f t="shared" si="77"/>
        <v>344.63057324840764</v>
      </c>
      <c r="DJ38" s="23">
        <f t="shared" si="77"/>
        <v>344.63057324840764</v>
      </c>
      <c r="DK38" s="23">
        <f t="shared" si="77"/>
        <v>344.63057324840764</v>
      </c>
      <c r="DL38" s="23">
        <f t="shared" si="77"/>
        <v>344.63057324840764</v>
      </c>
      <c r="DM38" s="23">
        <f t="shared" si="77"/>
        <v>344.63057324840764</v>
      </c>
      <c r="DN38" s="23">
        <f t="shared" si="77"/>
        <v>344.63057324840764</v>
      </c>
      <c r="DO38" s="23">
        <f t="shared" si="77"/>
        <v>344.63057324840764</v>
      </c>
      <c r="DP38" s="23">
        <f t="shared" si="77"/>
        <v>344.63057324840764</v>
      </c>
      <c r="DQ38" s="23">
        <f t="shared" si="77"/>
        <v>344.63057324840764</v>
      </c>
      <c r="DR38" s="23">
        <f t="shared" si="77"/>
        <v>344.63057324840764</v>
      </c>
      <c r="DS38" s="23">
        <f t="shared" si="77"/>
        <v>344.63057324840764</v>
      </c>
      <c r="DT38" s="23">
        <f t="shared" si="77"/>
        <v>344.63057324840764</v>
      </c>
      <c r="DU38" s="23">
        <f t="shared" si="77"/>
        <v>344.63057324840764</v>
      </c>
      <c r="DV38" s="23">
        <f t="shared" si="77"/>
        <v>344.63057324840764</v>
      </c>
      <c r="DW38" s="23">
        <f t="shared" si="77"/>
        <v>344.63057324840764</v>
      </c>
      <c r="DX38" s="23">
        <f t="shared" si="77"/>
        <v>344.63057324840764</v>
      </c>
      <c r="DY38" s="23">
        <f t="shared" si="77"/>
        <v>344.63057324840764</v>
      </c>
      <c r="DZ38" s="23">
        <f t="shared" si="77"/>
        <v>344.63057324840764</v>
      </c>
      <c r="EA38" s="23">
        <f t="shared" si="77"/>
        <v>344.63057324840764</v>
      </c>
      <c r="EB38" s="23">
        <f t="shared" ref="EB38:FG38" si="78">EA38+EB34</f>
        <v>344.63057324840764</v>
      </c>
      <c r="EC38" s="23">
        <f t="shared" si="78"/>
        <v>344.63057324840764</v>
      </c>
      <c r="ED38" s="23">
        <f t="shared" si="78"/>
        <v>344.63057324840764</v>
      </c>
      <c r="EE38" s="23">
        <f t="shared" si="78"/>
        <v>344.63057324840764</v>
      </c>
      <c r="EF38" s="23">
        <f t="shared" si="78"/>
        <v>344.63057324840764</v>
      </c>
      <c r="EG38" s="23">
        <f t="shared" si="78"/>
        <v>344.63057324840764</v>
      </c>
      <c r="EH38" s="23">
        <f t="shared" si="78"/>
        <v>344.63057324840764</v>
      </c>
      <c r="EI38" s="23">
        <f t="shared" si="78"/>
        <v>344.63057324840764</v>
      </c>
      <c r="EJ38" s="23">
        <f t="shared" si="78"/>
        <v>344.63057324840764</v>
      </c>
      <c r="EK38" s="23">
        <f t="shared" si="78"/>
        <v>344.63057324840764</v>
      </c>
      <c r="EL38" s="23">
        <f t="shared" si="78"/>
        <v>344.63057324840764</v>
      </c>
      <c r="EM38" s="23">
        <f t="shared" si="78"/>
        <v>344.63057324840764</v>
      </c>
      <c r="EN38" s="23">
        <f t="shared" si="78"/>
        <v>344.63057324840764</v>
      </c>
      <c r="EO38" s="23">
        <f t="shared" si="78"/>
        <v>344.63057324840764</v>
      </c>
      <c r="EP38" s="23">
        <f t="shared" si="78"/>
        <v>344.63057324840764</v>
      </c>
      <c r="EQ38" s="23">
        <f t="shared" si="78"/>
        <v>344.63057324840764</v>
      </c>
      <c r="ER38" s="23">
        <f t="shared" si="78"/>
        <v>344.63057324840764</v>
      </c>
      <c r="ES38" s="23">
        <f t="shared" si="78"/>
        <v>344.63057324840764</v>
      </c>
      <c r="ET38" s="23">
        <f t="shared" si="78"/>
        <v>344.63057324840764</v>
      </c>
      <c r="EU38" s="23">
        <f t="shared" si="78"/>
        <v>344.63057324840764</v>
      </c>
      <c r="EV38" s="23">
        <f t="shared" si="78"/>
        <v>344.63057324840764</v>
      </c>
      <c r="EW38" s="23">
        <f t="shared" si="78"/>
        <v>344.63057324840764</v>
      </c>
      <c r="EX38" s="23">
        <f t="shared" si="78"/>
        <v>344.63057324840764</v>
      </c>
      <c r="EY38" s="23">
        <f t="shared" si="78"/>
        <v>344.63057324840764</v>
      </c>
      <c r="EZ38" s="23">
        <f t="shared" si="78"/>
        <v>344.63057324840764</v>
      </c>
      <c r="FA38" s="23">
        <f t="shared" si="78"/>
        <v>344.63057324840764</v>
      </c>
      <c r="FB38" s="23">
        <f t="shared" si="78"/>
        <v>344.63057324840764</v>
      </c>
      <c r="FC38" s="23">
        <f t="shared" si="78"/>
        <v>344.63057324840764</v>
      </c>
      <c r="FD38" s="23">
        <f t="shared" si="78"/>
        <v>344.63057324840764</v>
      </c>
      <c r="FE38" s="23">
        <f t="shared" si="78"/>
        <v>344.63057324840764</v>
      </c>
      <c r="FF38" s="23">
        <f t="shared" si="78"/>
        <v>344.63057324840764</v>
      </c>
      <c r="FG38" s="23">
        <f t="shared" si="78"/>
        <v>344.63057324840764</v>
      </c>
      <c r="FH38" s="23">
        <f t="shared" ref="FH38:FS38" si="79">FG38+FH34</f>
        <v>344.63057324840764</v>
      </c>
      <c r="FI38" s="23">
        <f t="shared" si="79"/>
        <v>344.63057324840764</v>
      </c>
      <c r="FJ38" s="23">
        <f t="shared" si="79"/>
        <v>344.63057324840764</v>
      </c>
      <c r="FK38" s="23">
        <f t="shared" si="79"/>
        <v>344.63057324840764</v>
      </c>
      <c r="FL38" s="23">
        <f t="shared" si="79"/>
        <v>344.63057324840764</v>
      </c>
      <c r="FM38" s="23">
        <f t="shared" si="79"/>
        <v>344.63057324840764</v>
      </c>
      <c r="FN38" s="23">
        <f t="shared" si="79"/>
        <v>344.63057324840764</v>
      </c>
      <c r="FO38" s="23">
        <f t="shared" si="79"/>
        <v>344.63057324840764</v>
      </c>
      <c r="FP38" s="23">
        <f t="shared" si="79"/>
        <v>344.63057324840764</v>
      </c>
      <c r="FQ38" s="23">
        <f t="shared" si="79"/>
        <v>344.63057324840764</v>
      </c>
      <c r="FR38" s="23">
        <f t="shared" si="79"/>
        <v>344.63057324840764</v>
      </c>
      <c r="FS38" s="23">
        <f t="shared" si="79"/>
        <v>344.63057324840764</v>
      </c>
    </row>
    <row r="39" spans="1:176" s="23" customFormat="1" x14ac:dyDescent="0.25">
      <c r="A39" s="23" t="s">
        <v>42</v>
      </c>
      <c r="B39" s="24" t="s">
        <v>8</v>
      </c>
      <c r="C39" s="23">
        <v>0</v>
      </c>
      <c r="D39" s="23">
        <f t="shared" ref="D39:AI39" si="80">C39+D35</f>
        <v>0</v>
      </c>
      <c r="E39" s="23">
        <f t="shared" si="80"/>
        <v>0</v>
      </c>
      <c r="F39" s="23">
        <f t="shared" si="80"/>
        <v>0</v>
      </c>
      <c r="G39" s="23">
        <f t="shared" si="80"/>
        <v>0</v>
      </c>
      <c r="H39" s="23">
        <f t="shared" si="80"/>
        <v>0</v>
      </c>
      <c r="I39" s="23">
        <f t="shared" si="80"/>
        <v>0</v>
      </c>
      <c r="J39" s="23">
        <f t="shared" si="80"/>
        <v>0</v>
      </c>
      <c r="K39" s="23">
        <f t="shared" si="80"/>
        <v>0</v>
      </c>
      <c r="L39" s="23">
        <f t="shared" si="80"/>
        <v>0</v>
      </c>
      <c r="M39" s="23">
        <f t="shared" si="80"/>
        <v>0</v>
      </c>
      <c r="N39" s="23">
        <f t="shared" si="80"/>
        <v>0</v>
      </c>
      <c r="O39" s="23">
        <f t="shared" si="80"/>
        <v>0</v>
      </c>
      <c r="P39" s="23">
        <f t="shared" si="80"/>
        <v>0</v>
      </c>
      <c r="Q39" s="23">
        <f t="shared" si="80"/>
        <v>0</v>
      </c>
      <c r="R39" s="23">
        <f t="shared" si="80"/>
        <v>0</v>
      </c>
      <c r="S39" s="23">
        <f t="shared" si="80"/>
        <v>0</v>
      </c>
      <c r="T39" s="23">
        <f t="shared" si="80"/>
        <v>0</v>
      </c>
      <c r="U39" s="23">
        <f t="shared" si="80"/>
        <v>0</v>
      </c>
      <c r="V39" s="23">
        <f t="shared" si="80"/>
        <v>0</v>
      </c>
      <c r="W39" s="23">
        <f t="shared" si="80"/>
        <v>0</v>
      </c>
      <c r="X39" s="23">
        <f t="shared" si="80"/>
        <v>0</v>
      </c>
      <c r="Y39" s="23">
        <f t="shared" si="80"/>
        <v>0</v>
      </c>
      <c r="Z39" s="23">
        <f t="shared" si="80"/>
        <v>0</v>
      </c>
      <c r="AA39" s="23">
        <f t="shared" si="80"/>
        <v>0</v>
      </c>
      <c r="AB39" s="23">
        <f t="shared" si="80"/>
        <v>17.617127332842394</v>
      </c>
      <c r="AC39" s="23">
        <f t="shared" si="80"/>
        <v>17.617127332842394</v>
      </c>
      <c r="AD39" s="23">
        <f t="shared" si="80"/>
        <v>17.617127332842394</v>
      </c>
      <c r="AE39" s="23">
        <f t="shared" si="80"/>
        <v>17.617127332842394</v>
      </c>
      <c r="AF39" s="23">
        <f t="shared" si="80"/>
        <v>17.617127332842394</v>
      </c>
      <c r="AG39" s="23">
        <f t="shared" si="80"/>
        <v>17.617127332842394</v>
      </c>
      <c r="AH39" s="23">
        <f t="shared" si="80"/>
        <v>35.049501224588944</v>
      </c>
      <c r="AI39" s="23">
        <f t="shared" si="80"/>
        <v>35.049501224588944</v>
      </c>
      <c r="AJ39" s="23">
        <f t="shared" ref="AJ39:BO39" si="81">AI39+AJ35</f>
        <v>35.049501224588944</v>
      </c>
      <c r="AK39" s="23">
        <f t="shared" si="81"/>
        <v>35.049501224588944</v>
      </c>
      <c r="AL39" s="23">
        <f t="shared" si="81"/>
        <v>35.049501224588944</v>
      </c>
      <c r="AM39" s="23">
        <f t="shared" si="81"/>
        <v>35.049501224588944</v>
      </c>
      <c r="AN39" s="23">
        <f t="shared" si="81"/>
        <v>35.049501224588944</v>
      </c>
      <c r="AO39" s="23">
        <f t="shared" si="81"/>
        <v>53.095101677464058</v>
      </c>
      <c r="AP39" s="23">
        <f t="shared" si="81"/>
        <v>53.095101677464058</v>
      </c>
      <c r="AQ39" s="23">
        <f t="shared" si="81"/>
        <v>53.095101677464058</v>
      </c>
      <c r="AR39" s="23">
        <f t="shared" si="81"/>
        <v>53.095101677464058</v>
      </c>
      <c r="AS39" s="23">
        <f t="shared" si="81"/>
        <v>53.095101677464058</v>
      </c>
      <c r="AT39" s="23">
        <f t="shared" si="81"/>
        <v>53.095101677464058</v>
      </c>
      <c r="AU39" s="23">
        <f t="shared" si="81"/>
        <v>67.150836094412469</v>
      </c>
      <c r="AV39" s="23">
        <f t="shared" si="81"/>
        <v>67.150836094412469</v>
      </c>
      <c r="AW39" s="23">
        <f t="shared" si="81"/>
        <v>67.150836094412469</v>
      </c>
      <c r="AX39" s="23">
        <f t="shared" si="81"/>
        <v>67.150836094412469</v>
      </c>
      <c r="AY39" s="23">
        <f t="shared" si="81"/>
        <v>67.150836094412469</v>
      </c>
      <c r="AZ39" s="23">
        <f t="shared" si="81"/>
        <v>81.986090511360885</v>
      </c>
      <c r="BA39" s="23">
        <f t="shared" si="81"/>
        <v>81.986090511360885</v>
      </c>
      <c r="BB39" s="23">
        <f t="shared" si="81"/>
        <v>81.986090511360885</v>
      </c>
      <c r="BC39" s="23">
        <f t="shared" si="81"/>
        <v>81.986090511360885</v>
      </c>
      <c r="BD39" s="23">
        <f t="shared" si="81"/>
        <v>102.05871785335805</v>
      </c>
      <c r="BE39" s="23">
        <f t="shared" si="81"/>
        <v>102.05871785335805</v>
      </c>
      <c r="BF39" s="23">
        <f t="shared" si="81"/>
        <v>102.05871785335805</v>
      </c>
      <c r="BG39" s="23">
        <f t="shared" si="81"/>
        <v>102.05871785335805</v>
      </c>
      <c r="BH39" s="23">
        <f t="shared" si="81"/>
        <v>102.05871785335805</v>
      </c>
      <c r="BI39" s="23">
        <f t="shared" si="81"/>
        <v>134.42976620146476</v>
      </c>
      <c r="BJ39" s="23">
        <f t="shared" si="81"/>
        <v>134.42976620146476</v>
      </c>
      <c r="BK39" s="23">
        <f t="shared" si="81"/>
        <v>134.42976620146476</v>
      </c>
      <c r="BL39" s="23">
        <f t="shared" si="81"/>
        <v>134.42976620146476</v>
      </c>
      <c r="BM39" s="23">
        <f t="shared" si="81"/>
        <v>134.42976620146476</v>
      </c>
      <c r="BN39" s="23">
        <f t="shared" si="81"/>
        <v>134.42976620146476</v>
      </c>
      <c r="BO39" s="23">
        <f t="shared" si="81"/>
        <v>160.73549868554119</v>
      </c>
      <c r="BP39" s="23">
        <f t="shared" ref="BP39:CU39" si="82">BO39+BP35</f>
        <v>160.73549868554119</v>
      </c>
      <c r="BQ39" s="23">
        <f t="shared" si="82"/>
        <v>160.73549868554119</v>
      </c>
      <c r="BR39" s="23">
        <f t="shared" si="82"/>
        <v>175.89473435433101</v>
      </c>
      <c r="BS39" s="23">
        <f t="shared" si="82"/>
        <v>175.89473435433101</v>
      </c>
      <c r="BT39" s="23">
        <f t="shared" si="82"/>
        <v>175.89473435433101</v>
      </c>
      <c r="BU39" s="23">
        <f t="shared" si="82"/>
        <v>175.89473435433101</v>
      </c>
      <c r="BV39" s="23">
        <f t="shared" si="82"/>
        <v>175.89473435433101</v>
      </c>
      <c r="BW39" s="23">
        <f t="shared" si="82"/>
        <v>208.25142225242018</v>
      </c>
      <c r="BX39" s="23">
        <f t="shared" si="82"/>
        <v>208.25142225242018</v>
      </c>
      <c r="BY39" s="23">
        <f t="shared" si="82"/>
        <v>208.25142225242018</v>
      </c>
      <c r="BZ39" s="23">
        <f t="shared" si="82"/>
        <v>208.25142225242018</v>
      </c>
      <c r="CA39" s="23">
        <f t="shared" si="82"/>
        <v>208.25142225242018</v>
      </c>
      <c r="CB39" s="23">
        <f t="shared" si="82"/>
        <v>244.62084900401254</v>
      </c>
      <c r="CC39" s="23">
        <f t="shared" si="82"/>
        <v>244.62084900401254</v>
      </c>
      <c r="CD39" s="23">
        <f t="shared" si="82"/>
        <v>244.62084900401254</v>
      </c>
      <c r="CE39" s="23">
        <f t="shared" si="82"/>
        <v>244.62084900401254</v>
      </c>
      <c r="CF39" s="23">
        <f t="shared" si="82"/>
        <v>269.84377894031826</v>
      </c>
      <c r="CG39" s="23">
        <f t="shared" si="82"/>
        <v>269.84377894031826</v>
      </c>
      <c r="CH39" s="23">
        <f t="shared" si="82"/>
        <v>269.84377894031826</v>
      </c>
      <c r="CI39" s="23">
        <f t="shared" si="82"/>
        <v>269.84377894031826</v>
      </c>
      <c r="CJ39" s="23">
        <f t="shared" si="82"/>
        <v>269.84377894031826</v>
      </c>
      <c r="CK39" s="23">
        <f t="shared" si="82"/>
        <v>290.03486174286604</v>
      </c>
      <c r="CL39" s="23">
        <f t="shared" si="82"/>
        <v>290.03486174286604</v>
      </c>
      <c r="CM39" s="23">
        <f t="shared" si="82"/>
        <v>290.03486174286604</v>
      </c>
      <c r="CN39" s="23">
        <f t="shared" si="82"/>
        <v>290.03486174286604</v>
      </c>
      <c r="CO39" s="23">
        <f t="shared" si="82"/>
        <v>290.03486174286604</v>
      </c>
      <c r="CP39" s="23">
        <f t="shared" si="82"/>
        <v>310.22594454541382</v>
      </c>
      <c r="CQ39" s="23">
        <f t="shared" si="82"/>
        <v>310.22594454541382</v>
      </c>
      <c r="CR39" s="23">
        <f t="shared" si="82"/>
        <v>310.22594454541382</v>
      </c>
      <c r="CS39" s="23">
        <f t="shared" si="82"/>
        <v>310.22594454541382</v>
      </c>
      <c r="CT39" s="23">
        <f t="shared" si="82"/>
        <v>310.22594454541382</v>
      </c>
      <c r="CU39" s="23">
        <f t="shared" si="82"/>
        <v>310.22594454541382</v>
      </c>
      <c r="CV39" s="23">
        <f t="shared" ref="CV39:EA39" si="83">CU39+CV35</f>
        <v>310.22594454541382</v>
      </c>
      <c r="CW39" s="23">
        <f t="shared" si="83"/>
        <v>310.22594454541382</v>
      </c>
      <c r="CX39" s="23">
        <f t="shared" si="83"/>
        <v>310.22594454541382</v>
      </c>
      <c r="CY39" s="23">
        <f t="shared" si="83"/>
        <v>324.36607193394883</v>
      </c>
      <c r="CZ39" s="23">
        <f t="shared" si="83"/>
        <v>324.36607193394883</v>
      </c>
      <c r="DA39" s="23">
        <f t="shared" si="83"/>
        <v>324.36607193394883</v>
      </c>
      <c r="DB39" s="23">
        <f t="shared" si="83"/>
        <v>324.36607193394883</v>
      </c>
      <c r="DC39" s="23">
        <f t="shared" si="83"/>
        <v>324.36607193394883</v>
      </c>
      <c r="DD39" s="23">
        <f t="shared" si="83"/>
        <v>334.49346046898069</v>
      </c>
      <c r="DE39" s="23">
        <f t="shared" si="83"/>
        <v>334.49346046898069</v>
      </c>
      <c r="DF39" s="23">
        <f t="shared" si="83"/>
        <v>334.49346046898069</v>
      </c>
      <c r="DG39" s="23">
        <f t="shared" si="83"/>
        <v>334.49346046898069</v>
      </c>
      <c r="DH39" s="23">
        <f t="shared" si="83"/>
        <v>334.49346046898069</v>
      </c>
      <c r="DI39" s="23">
        <f t="shared" si="83"/>
        <v>334.49346046898069</v>
      </c>
      <c r="DJ39" s="23">
        <f t="shared" si="83"/>
        <v>334.49346046898069</v>
      </c>
      <c r="DK39" s="23">
        <f t="shared" si="83"/>
        <v>334.49346046898069</v>
      </c>
      <c r="DL39" s="23">
        <f t="shared" si="83"/>
        <v>334.49346046898069</v>
      </c>
      <c r="DM39" s="23">
        <f t="shared" si="83"/>
        <v>334.49346046898069</v>
      </c>
      <c r="DN39" s="23">
        <f t="shared" si="83"/>
        <v>334.49346046898069</v>
      </c>
      <c r="DO39" s="23">
        <f t="shared" si="83"/>
        <v>334.49346046898069</v>
      </c>
      <c r="DP39" s="23">
        <f t="shared" si="83"/>
        <v>334.49346046898069</v>
      </c>
      <c r="DQ39" s="23">
        <f t="shared" si="83"/>
        <v>334.49346046898069</v>
      </c>
      <c r="DR39" s="23">
        <f t="shared" si="83"/>
        <v>334.49346046898069</v>
      </c>
      <c r="DS39" s="23">
        <f t="shared" si="83"/>
        <v>334.49346046898069</v>
      </c>
      <c r="DT39" s="23">
        <f t="shared" si="83"/>
        <v>334.49346046898069</v>
      </c>
      <c r="DU39" s="23">
        <f t="shared" si="83"/>
        <v>334.49346046898069</v>
      </c>
      <c r="DV39" s="23">
        <f t="shared" si="83"/>
        <v>334.49346046898069</v>
      </c>
      <c r="DW39" s="23">
        <f t="shared" si="83"/>
        <v>334.49346046898069</v>
      </c>
      <c r="DX39" s="23">
        <f t="shared" si="83"/>
        <v>334.49346046898069</v>
      </c>
      <c r="DY39" s="23">
        <f t="shared" si="83"/>
        <v>334.49346046898069</v>
      </c>
      <c r="DZ39" s="23">
        <f t="shared" si="83"/>
        <v>334.49346046898069</v>
      </c>
      <c r="EA39" s="23">
        <f t="shared" si="83"/>
        <v>334.49346046898069</v>
      </c>
      <c r="EB39" s="23">
        <f t="shared" ref="EB39:FG39" si="84">EA39+EB35</f>
        <v>334.49346046898069</v>
      </c>
      <c r="EC39" s="23">
        <f t="shared" si="84"/>
        <v>334.49346046898069</v>
      </c>
      <c r="ED39" s="23">
        <f t="shared" si="84"/>
        <v>334.49346046898069</v>
      </c>
      <c r="EE39" s="23">
        <f t="shared" si="84"/>
        <v>334.49346046898069</v>
      </c>
      <c r="EF39" s="23">
        <f t="shared" si="84"/>
        <v>334.49346046898069</v>
      </c>
      <c r="EG39" s="23">
        <f t="shared" si="84"/>
        <v>334.49346046898069</v>
      </c>
      <c r="EH39" s="23">
        <f t="shared" si="84"/>
        <v>334.49346046898069</v>
      </c>
      <c r="EI39" s="23">
        <f t="shared" si="84"/>
        <v>334.49346046898069</v>
      </c>
      <c r="EJ39" s="23">
        <f t="shared" si="84"/>
        <v>334.49346046898069</v>
      </c>
      <c r="EK39" s="23">
        <f t="shared" si="84"/>
        <v>334.49346046898069</v>
      </c>
      <c r="EL39" s="23">
        <f t="shared" si="84"/>
        <v>334.49346046898069</v>
      </c>
      <c r="EM39" s="23">
        <f t="shared" si="84"/>
        <v>334.49346046898069</v>
      </c>
      <c r="EN39" s="23">
        <f t="shared" si="84"/>
        <v>334.49346046898069</v>
      </c>
      <c r="EO39" s="23">
        <f t="shared" si="84"/>
        <v>334.49346046898069</v>
      </c>
      <c r="EP39" s="23">
        <f t="shared" si="84"/>
        <v>334.49346046898069</v>
      </c>
      <c r="EQ39" s="23">
        <f t="shared" si="84"/>
        <v>334.49346046898069</v>
      </c>
      <c r="ER39" s="23">
        <f t="shared" si="84"/>
        <v>334.49346046898069</v>
      </c>
      <c r="ES39" s="23">
        <f t="shared" si="84"/>
        <v>334.49346046898069</v>
      </c>
      <c r="ET39" s="23">
        <f t="shared" si="84"/>
        <v>334.49346046898069</v>
      </c>
      <c r="EU39" s="23">
        <f t="shared" si="84"/>
        <v>334.49346046898069</v>
      </c>
      <c r="EV39" s="23">
        <f t="shared" si="84"/>
        <v>334.49346046898069</v>
      </c>
      <c r="EW39" s="23">
        <f t="shared" si="84"/>
        <v>334.49346046898069</v>
      </c>
      <c r="EX39" s="23">
        <f t="shared" si="84"/>
        <v>334.49346046898069</v>
      </c>
      <c r="EY39" s="23">
        <f t="shared" si="84"/>
        <v>334.49346046898069</v>
      </c>
      <c r="EZ39" s="23">
        <f t="shared" si="84"/>
        <v>334.49346046898069</v>
      </c>
      <c r="FA39" s="23">
        <f t="shared" si="84"/>
        <v>334.49346046898069</v>
      </c>
      <c r="FB39" s="23">
        <f t="shared" si="84"/>
        <v>334.49346046898069</v>
      </c>
      <c r="FC39" s="23">
        <f t="shared" si="84"/>
        <v>334.49346046898069</v>
      </c>
      <c r="FD39" s="23">
        <f t="shared" si="84"/>
        <v>334.49346046898069</v>
      </c>
      <c r="FE39" s="23">
        <f t="shared" si="84"/>
        <v>334.49346046898069</v>
      </c>
      <c r="FF39" s="23">
        <f t="shared" si="84"/>
        <v>334.49346046898069</v>
      </c>
      <c r="FG39" s="23">
        <f t="shared" si="84"/>
        <v>334.49346046898069</v>
      </c>
      <c r="FH39" s="23">
        <f t="shared" ref="FH39:FS39" si="85">FG39+FH35</f>
        <v>334.49346046898069</v>
      </c>
      <c r="FI39" s="23">
        <f t="shared" si="85"/>
        <v>334.49346046898069</v>
      </c>
      <c r="FJ39" s="23">
        <f t="shared" si="85"/>
        <v>334.49346046898069</v>
      </c>
      <c r="FK39" s="23">
        <f t="shared" si="85"/>
        <v>334.49346046898069</v>
      </c>
      <c r="FL39" s="23">
        <f t="shared" si="85"/>
        <v>334.49346046898069</v>
      </c>
      <c r="FM39" s="23">
        <f t="shared" si="85"/>
        <v>334.49346046898069</v>
      </c>
      <c r="FN39" s="23">
        <f t="shared" si="85"/>
        <v>334.49346046898069</v>
      </c>
      <c r="FO39" s="23">
        <f t="shared" si="85"/>
        <v>334.49346046898069</v>
      </c>
      <c r="FP39" s="23">
        <f t="shared" si="85"/>
        <v>334.49346046898069</v>
      </c>
      <c r="FQ39" s="23">
        <f t="shared" si="85"/>
        <v>334.49346046898069</v>
      </c>
      <c r="FR39" s="23">
        <f t="shared" si="85"/>
        <v>334.49346046898069</v>
      </c>
      <c r="FS39" s="23">
        <f t="shared" si="85"/>
        <v>334.49346046898069</v>
      </c>
    </row>
    <row r="40" spans="1:176" s="23" customFormat="1" x14ac:dyDescent="0.25">
      <c r="A40" s="23" t="s">
        <v>15</v>
      </c>
      <c r="B40" s="24" t="s">
        <v>8</v>
      </c>
      <c r="C40" s="23">
        <v>0</v>
      </c>
      <c r="D40" s="23">
        <f t="shared" ref="D40:AI40" si="86">C40+D34+D24</f>
        <v>0</v>
      </c>
      <c r="E40" s="23">
        <f t="shared" si="86"/>
        <v>0</v>
      </c>
      <c r="F40" s="23">
        <f t="shared" si="86"/>
        <v>0</v>
      </c>
      <c r="G40" s="23">
        <f t="shared" si="86"/>
        <v>0</v>
      </c>
      <c r="H40" s="23">
        <f t="shared" si="86"/>
        <v>0</v>
      </c>
      <c r="I40" s="23">
        <f t="shared" si="86"/>
        <v>0</v>
      </c>
      <c r="J40" s="23">
        <f t="shared" si="86"/>
        <v>4</v>
      </c>
      <c r="K40" s="23">
        <f t="shared" si="86"/>
        <v>4</v>
      </c>
      <c r="L40" s="23">
        <f t="shared" si="86"/>
        <v>4</v>
      </c>
      <c r="M40" s="23">
        <f t="shared" si="86"/>
        <v>4</v>
      </c>
      <c r="N40" s="23">
        <f t="shared" si="86"/>
        <v>4</v>
      </c>
      <c r="O40" s="23">
        <f t="shared" si="86"/>
        <v>4</v>
      </c>
      <c r="P40" s="23">
        <f t="shared" si="86"/>
        <v>4</v>
      </c>
      <c r="Q40" s="23">
        <f t="shared" si="86"/>
        <v>4</v>
      </c>
      <c r="R40" s="23">
        <f t="shared" si="86"/>
        <v>6</v>
      </c>
      <c r="S40" s="23">
        <f t="shared" si="86"/>
        <v>13</v>
      </c>
      <c r="T40" s="23">
        <f t="shared" si="86"/>
        <v>13</v>
      </c>
      <c r="U40" s="23">
        <f t="shared" si="86"/>
        <v>13</v>
      </c>
      <c r="V40" s="23">
        <f t="shared" si="86"/>
        <v>13</v>
      </c>
      <c r="W40" s="23">
        <f t="shared" si="86"/>
        <v>13</v>
      </c>
      <c r="X40" s="23">
        <f t="shared" si="86"/>
        <v>13</v>
      </c>
      <c r="Y40" s="23">
        <f t="shared" si="86"/>
        <v>19</v>
      </c>
      <c r="Z40" s="23">
        <f t="shared" si="86"/>
        <v>19</v>
      </c>
      <c r="AA40" s="23">
        <f t="shared" si="86"/>
        <v>19</v>
      </c>
      <c r="AB40" s="23">
        <f t="shared" si="86"/>
        <v>40</v>
      </c>
      <c r="AC40" s="23">
        <f t="shared" si="86"/>
        <v>40</v>
      </c>
      <c r="AD40" s="23">
        <f t="shared" si="86"/>
        <v>40</v>
      </c>
      <c r="AE40" s="23">
        <f t="shared" si="86"/>
        <v>40</v>
      </c>
      <c r="AF40" s="23">
        <f t="shared" si="86"/>
        <v>40</v>
      </c>
      <c r="AG40" s="23">
        <f t="shared" si="86"/>
        <v>40</v>
      </c>
      <c r="AH40" s="23">
        <f t="shared" si="86"/>
        <v>60.318471337579616</v>
      </c>
      <c r="AI40" s="23">
        <f t="shared" si="86"/>
        <v>60.318471337579616</v>
      </c>
      <c r="AJ40" s="23">
        <f t="shared" ref="AJ40:BO40" si="87">AI40+AJ34+AJ24</f>
        <v>60.318471337579616</v>
      </c>
      <c r="AK40" s="23">
        <f t="shared" si="87"/>
        <v>60.318471337579616</v>
      </c>
      <c r="AL40" s="23">
        <f t="shared" si="87"/>
        <v>60.318471337579616</v>
      </c>
      <c r="AM40" s="23">
        <f t="shared" si="87"/>
        <v>60.318471337579616</v>
      </c>
      <c r="AN40" s="23">
        <f t="shared" si="87"/>
        <v>60.318471337579616</v>
      </c>
      <c r="AO40" s="23">
        <f t="shared" si="87"/>
        <v>80.509554140127392</v>
      </c>
      <c r="AP40" s="23">
        <f t="shared" si="87"/>
        <v>80.509554140127392</v>
      </c>
      <c r="AQ40" s="23">
        <f t="shared" si="87"/>
        <v>80.509554140127392</v>
      </c>
      <c r="AR40" s="23">
        <f t="shared" si="87"/>
        <v>80.509554140127392</v>
      </c>
      <c r="AS40" s="23">
        <f t="shared" si="87"/>
        <v>80.509554140127392</v>
      </c>
      <c r="AT40" s="23">
        <f t="shared" si="87"/>
        <v>80.509554140127392</v>
      </c>
      <c r="AU40" s="23">
        <f t="shared" si="87"/>
        <v>95.732484076433124</v>
      </c>
      <c r="AV40" s="23">
        <f t="shared" si="87"/>
        <v>95.732484076433124</v>
      </c>
      <c r="AW40" s="23">
        <f t="shared" si="87"/>
        <v>96.732484076433124</v>
      </c>
      <c r="AX40" s="23">
        <f t="shared" si="87"/>
        <v>96.732484076433124</v>
      </c>
      <c r="AY40" s="23">
        <f t="shared" si="87"/>
        <v>96.732484076433124</v>
      </c>
      <c r="AZ40" s="23">
        <f t="shared" si="87"/>
        <v>111.95541401273886</v>
      </c>
      <c r="BA40" s="23">
        <f t="shared" si="87"/>
        <v>111.95541401273886</v>
      </c>
      <c r="BB40" s="23">
        <f t="shared" si="87"/>
        <v>111.95541401273886</v>
      </c>
      <c r="BC40" s="23">
        <f t="shared" si="87"/>
        <v>111.95541401273886</v>
      </c>
      <c r="BD40" s="23">
        <f t="shared" si="87"/>
        <v>136.14649681528664</v>
      </c>
      <c r="BE40" s="23">
        <f t="shared" si="87"/>
        <v>136.14649681528664</v>
      </c>
      <c r="BF40" s="23">
        <f t="shared" si="87"/>
        <v>136.14649681528664</v>
      </c>
      <c r="BG40" s="23">
        <f t="shared" si="87"/>
        <v>136.14649681528664</v>
      </c>
      <c r="BH40" s="23">
        <f t="shared" si="87"/>
        <v>136.14649681528664</v>
      </c>
      <c r="BI40" s="23">
        <f t="shared" si="87"/>
        <v>168.56687898089174</v>
      </c>
      <c r="BJ40" s="23">
        <f t="shared" si="87"/>
        <v>168.56687898089174</v>
      </c>
      <c r="BK40" s="23">
        <f t="shared" si="87"/>
        <v>168.56687898089174</v>
      </c>
      <c r="BL40" s="23">
        <f t="shared" si="87"/>
        <v>176.56687898089174</v>
      </c>
      <c r="BM40" s="23">
        <f t="shared" si="87"/>
        <v>183.56687898089174</v>
      </c>
      <c r="BN40" s="23">
        <f t="shared" si="87"/>
        <v>183.56687898089174</v>
      </c>
      <c r="BO40" s="23">
        <f t="shared" si="87"/>
        <v>209.87261146496817</v>
      </c>
      <c r="BP40" s="23">
        <f t="shared" ref="BP40:CU40" si="88">BO40+BP34+BP24</f>
        <v>209.87261146496817</v>
      </c>
      <c r="BQ40" s="23">
        <f t="shared" si="88"/>
        <v>212.87261146496817</v>
      </c>
      <c r="BR40" s="23">
        <f t="shared" si="88"/>
        <v>228.03184713375799</v>
      </c>
      <c r="BS40" s="23">
        <f t="shared" si="88"/>
        <v>228.03184713375799</v>
      </c>
      <c r="BT40" s="23">
        <f t="shared" si="88"/>
        <v>228.03184713375799</v>
      </c>
      <c r="BU40" s="23">
        <f t="shared" si="88"/>
        <v>228.03184713375799</v>
      </c>
      <c r="BV40" s="23">
        <f t="shared" si="88"/>
        <v>228.03184713375799</v>
      </c>
      <c r="BW40" s="23">
        <f t="shared" si="88"/>
        <v>260.38853503184714</v>
      </c>
      <c r="BX40" s="23">
        <f t="shared" si="88"/>
        <v>260.38853503184714</v>
      </c>
      <c r="BY40" s="23">
        <f t="shared" si="88"/>
        <v>260.38853503184714</v>
      </c>
      <c r="BZ40" s="23">
        <f t="shared" si="88"/>
        <v>260.38853503184714</v>
      </c>
      <c r="CA40" s="23">
        <f t="shared" si="88"/>
        <v>260.38853503184714</v>
      </c>
      <c r="CB40" s="23">
        <f t="shared" si="88"/>
        <v>296.7579617834395</v>
      </c>
      <c r="CC40" s="23">
        <f t="shared" si="88"/>
        <v>296.7579617834395</v>
      </c>
      <c r="CD40" s="23">
        <f t="shared" si="88"/>
        <v>296.7579617834395</v>
      </c>
      <c r="CE40" s="23">
        <f t="shared" si="88"/>
        <v>296.7579617834395</v>
      </c>
      <c r="CF40" s="23">
        <f t="shared" si="88"/>
        <v>321.98089171974522</v>
      </c>
      <c r="CG40" s="23">
        <f t="shared" si="88"/>
        <v>341.98089171974522</v>
      </c>
      <c r="CH40" s="23">
        <f t="shared" si="88"/>
        <v>341.98089171974522</v>
      </c>
      <c r="CI40" s="23">
        <f t="shared" si="88"/>
        <v>341.98089171974522</v>
      </c>
      <c r="CJ40" s="23">
        <f t="shared" si="88"/>
        <v>341.98089171974522</v>
      </c>
      <c r="CK40" s="23">
        <f t="shared" si="88"/>
        <v>362.171974522293</v>
      </c>
      <c r="CL40" s="23">
        <f t="shared" si="88"/>
        <v>362.171974522293</v>
      </c>
      <c r="CM40" s="23">
        <f t="shared" si="88"/>
        <v>362.171974522293</v>
      </c>
      <c r="CN40" s="23">
        <f t="shared" si="88"/>
        <v>362.171974522293</v>
      </c>
      <c r="CO40" s="23">
        <f t="shared" si="88"/>
        <v>362.171974522293</v>
      </c>
      <c r="CP40" s="23">
        <f t="shared" si="88"/>
        <v>388.36305732484078</v>
      </c>
      <c r="CQ40" s="23">
        <f t="shared" si="88"/>
        <v>388.36305732484078</v>
      </c>
      <c r="CR40" s="23">
        <f t="shared" si="88"/>
        <v>388.36305732484078</v>
      </c>
      <c r="CS40" s="23">
        <f t="shared" si="88"/>
        <v>388.36305732484078</v>
      </c>
      <c r="CT40" s="23">
        <f t="shared" si="88"/>
        <v>388.36305732484078</v>
      </c>
      <c r="CU40" s="23">
        <f t="shared" si="88"/>
        <v>388.36305732484078</v>
      </c>
      <c r="CV40" s="23">
        <f t="shared" ref="CV40:EA40" si="89">CU40+CV34+CV24</f>
        <v>388.36305732484078</v>
      </c>
      <c r="CW40" s="23">
        <f t="shared" si="89"/>
        <v>388.36305732484078</v>
      </c>
      <c r="CX40" s="23">
        <f t="shared" si="89"/>
        <v>388.36305732484078</v>
      </c>
      <c r="CY40" s="23">
        <f t="shared" si="89"/>
        <v>402.50318471337579</v>
      </c>
      <c r="CZ40" s="23">
        <f t="shared" si="89"/>
        <v>409.50318471337579</v>
      </c>
      <c r="DA40" s="23">
        <f t="shared" si="89"/>
        <v>409.50318471337579</v>
      </c>
      <c r="DB40" s="23">
        <f t="shared" si="89"/>
        <v>409.50318471337579</v>
      </c>
      <c r="DC40" s="23">
        <f t="shared" si="89"/>
        <v>409.50318471337579</v>
      </c>
      <c r="DD40" s="23">
        <f t="shared" si="89"/>
        <v>419.63057324840764</v>
      </c>
      <c r="DE40" s="23">
        <f t="shared" si="89"/>
        <v>419.63057324840764</v>
      </c>
      <c r="DF40" s="23">
        <f t="shared" si="89"/>
        <v>419.63057324840764</v>
      </c>
      <c r="DG40" s="23">
        <f t="shared" si="89"/>
        <v>419.63057324840764</v>
      </c>
      <c r="DH40" s="23">
        <f t="shared" si="89"/>
        <v>419.63057324840764</v>
      </c>
      <c r="DI40" s="23">
        <f t="shared" si="89"/>
        <v>419.63057324840764</v>
      </c>
      <c r="DJ40" s="23">
        <f t="shared" si="89"/>
        <v>419.63057324840764</v>
      </c>
      <c r="DK40" s="23">
        <f t="shared" si="89"/>
        <v>419.63057324840764</v>
      </c>
      <c r="DL40" s="23">
        <f t="shared" si="89"/>
        <v>419.63057324840764</v>
      </c>
      <c r="DM40" s="23">
        <f t="shared" si="89"/>
        <v>419.63057324840764</v>
      </c>
      <c r="DN40" s="23">
        <f t="shared" si="89"/>
        <v>419.63057324840764</v>
      </c>
      <c r="DO40" s="23">
        <f t="shared" si="89"/>
        <v>419.63057324840764</v>
      </c>
      <c r="DP40" s="23">
        <f t="shared" si="89"/>
        <v>419.63057324840764</v>
      </c>
      <c r="DQ40" s="23">
        <f t="shared" si="89"/>
        <v>419.63057324840764</v>
      </c>
      <c r="DR40" s="23">
        <f t="shared" si="89"/>
        <v>447.63057324840764</v>
      </c>
      <c r="DS40" s="23">
        <f t="shared" si="89"/>
        <v>449.63057324840764</v>
      </c>
      <c r="DT40" s="23">
        <f t="shared" si="89"/>
        <v>457.63057324840764</v>
      </c>
      <c r="DU40" s="23">
        <f t="shared" si="89"/>
        <v>465.63057324840764</v>
      </c>
      <c r="DV40" s="23">
        <f t="shared" si="89"/>
        <v>474.63057324840764</v>
      </c>
      <c r="DW40" s="23">
        <f t="shared" si="89"/>
        <v>478.63057324840764</v>
      </c>
      <c r="DX40" s="23">
        <f t="shared" si="89"/>
        <v>494.63057324840764</v>
      </c>
      <c r="DY40" s="23">
        <f t="shared" si="89"/>
        <v>494.63057324840764</v>
      </c>
      <c r="DZ40" s="23">
        <f t="shared" si="89"/>
        <v>494.63057324840764</v>
      </c>
      <c r="EA40" s="23">
        <f t="shared" si="89"/>
        <v>494.63057324840764</v>
      </c>
      <c r="EB40" s="23">
        <f t="shared" ref="EB40:FG40" si="90">EA40+EB34+EB24</f>
        <v>494.63057324840764</v>
      </c>
      <c r="EC40" s="23">
        <f t="shared" si="90"/>
        <v>494.63057324840764</v>
      </c>
      <c r="ED40" s="23">
        <f t="shared" si="90"/>
        <v>494.63057324840764</v>
      </c>
      <c r="EE40" s="23">
        <f t="shared" si="90"/>
        <v>500.63057324840764</v>
      </c>
      <c r="EF40" s="23">
        <f t="shared" si="90"/>
        <v>516.6305732484077</v>
      </c>
      <c r="EG40" s="23">
        <f t="shared" si="90"/>
        <v>516.6305732484077</v>
      </c>
      <c r="EH40" s="23">
        <f t="shared" si="90"/>
        <v>516.6305732484077</v>
      </c>
      <c r="EI40" s="23">
        <f t="shared" si="90"/>
        <v>516.6305732484077</v>
      </c>
      <c r="EJ40" s="23">
        <f t="shared" si="90"/>
        <v>520.6305732484077</v>
      </c>
      <c r="EK40" s="23">
        <f t="shared" si="90"/>
        <v>520.6305732484077</v>
      </c>
      <c r="EL40" s="23">
        <f t="shared" si="90"/>
        <v>520.6305732484077</v>
      </c>
      <c r="EM40" s="23">
        <f t="shared" si="90"/>
        <v>520.6305732484077</v>
      </c>
      <c r="EN40" s="23">
        <f t="shared" si="90"/>
        <v>520.6305732484077</v>
      </c>
      <c r="EO40" s="23">
        <f t="shared" si="90"/>
        <v>520.6305732484077</v>
      </c>
      <c r="EP40" s="23">
        <f t="shared" si="90"/>
        <v>520.6305732484077</v>
      </c>
      <c r="EQ40" s="23">
        <f t="shared" si="90"/>
        <v>525.6305732484077</v>
      </c>
      <c r="ER40" s="23">
        <f t="shared" si="90"/>
        <v>525.6305732484077</v>
      </c>
      <c r="ES40" s="23">
        <f t="shared" si="90"/>
        <v>525.6305732484077</v>
      </c>
      <c r="ET40" s="23">
        <f t="shared" si="90"/>
        <v>525.6305732484077</v>
      </c>
      <c r="EU40" s="23">
        <f t="shared" si="90"/>
        <v>525.6305732484077</v>
      </c>
      <c r="EV40" s="23">
        <f t="shared" si="90"/>
        <v>525.6305732484077</v>
      </c>
      <c r="EW40" s="23">
        <f t="shared" si="90"/>
        <v>530.6305732484077</v>
      </c>
      <c r="EX40" s="23">
        <f t="shared" si="90"/>
        <v>530.6305732484077</v>
      </c>
      <c r="EY40" s="23">
        <f t="shared" si="90"/>
        <v>530.6305732484077</v>
      </c>
      <c r="EZ40" s="23">
        <f t="shared" si="90"/>
        <v>530.6305732484077</v>
      </c>
      <c r="FA40" s="23">
        <f t="shared" si="90"/>
        <v>531.6305732484077</v>
      </c>
      <c r="FB40" s="23">
        <f t="shared" si="90"/>
        <v>531.6305732484077</v>
      </c>
      <c r="FC40" s="23">
        <f t="shared" si="90"/>
        <v>531.6305732484077</v>
      </c>
      <c r="FD40" s="23">
        <f t="shared" si="90"/>
        <v>531.6305732484077</v>
      </c>
      <c r="FE40" s="23">
        <f t="shared" si="90"/>
        <v>539.1305732484077</v>
      </c>
      <c r="FF40" s="23">
        <f t="shared" si="90"/>
        <v>539.1305732484077</v>
      </c>
      <c r="FG40" s="23">
        <f t="shared" si="90"/>
        <v>542.1305732484077</v>
      </c>
      <c r="FH40" s="23">
        <f t="shared" ref="FH40:FS40" si="91">FG40+FH34+FH24</f>
        <v>542.1305732484077</v>
      </c>
      <c r="FI40" s="23">
        <f t="shared" si="91"/>
        <v>542.1305732484077</v>
      </c>
      <c r="FJ40" s="23">
        <f t="shared" si="91"/>
        <v>542.1305732484077</v>
      </c>
      <c r="FK40" s="23">
        <f t="shared" si="91"/>
        <v>542.1305732484077</v>
      </c>
      <c r="FL40" s="23">
        <f t="shared" si="91"/>
        <v>542.1305732484077</v>
      </c>
      <c r="FM40" s="23">
        <f t="shared" si="91"/>
        <v>542.1305732484077</v>
      </c>
      <c r="FN40" s="23">
        <f t="shared" si="91"/>
        <v>542.1305732484077</v>
      </c>
      <c r="FO40" s="23">
        <f t="shared" si="91"/>
        <v>542.1305732484077</v>
      </c>
      <c r="FP40" s="23">
        <f t="shared" si="91"/>
        <v>542.1305732484077</v>
      </c>
      <c r="FQ40" s="23">
        <f t="shared" si="91"/>
        <v>542.1305732484077</v>
      </c>
      <c r="FR40" s="23">
        <f t="shared" si="91"/>
        <v>542.1305732484077</v>
      </c>
      <c r="FS40" s="23">
        <f t="shared" si="91"/>
        <v>542.1305732484077</v>
      </c>
    </row>
    <row r="41" spans="1:176" s="23" customFormat="1" x14ac:dyDescent="0.25">
      <c r="A41" s="23" t="s">
        <v>41</v>
      </c>
      <c r="B41" s="24" t="s">
        <v>8</v>
      </c>
      <c r="C41" s="23">
        <v>0</v>
      </c>
      <c r="D41" s="23">
        <f t="shared" ref="D41:AI41" si="92">C41+D35+D25</f>
        <v>0</v>
      </c>
      <c r="E41" s="23">
        <f t="shared" si="92"/>
        <v>0</v>
      </c>
      <c r="F41" s="23">
        <f t="shared" si="92"/>
        <v>0</v>
      </c>
      <c r="G41" s="23">
        <f t="shared" si="92"/>
        <v>0</v>
      </c>
      <c r="H41" s="23">
        <f t="shared" si="92"/>
        <v>0</v>
      </c>
      <c r="I41" s="23">
        <f t="shared" si="92"/>
        <v>0</v>
      </c>
      <c r="J41" s="23">
        <f t="shared" si="92"/>
        <v>0.79999999999999982</v>
      </c>
      <c r="K41" s="23">
        <f t="shared" si="92"/>
        <v>0.79999999999999982</v>
      </c>
      <c r="L41" s="23">
        <f t="shared" si="92"/>
        <v>0.79999999999999982</v>
      </c>
      <c r="M41" s="23">
        <f t="shared" si="92"/>
        <v>0.79999999999999982</v>
      </c>
      <c r="N41" s="23">
        <f t="shared" si="92"/>
        <v>0.79999999999999982</v>
      </c>
      <c r="O41" s="23">
        <f t="shared" si="92"/>
        <v>0.79999999999999982</v>
      </c>
      <c r="P41" s="23">
        <f t="shared" si="92"/>
        <v>0.79999999999999982</v>
      </c>
      <c r="Q41" s="23">
        <f t="shared" si="92"/>
        <v>0.79999999999999982</v>
      </c>
      <c r="R41" s="23">
        <f t="shared" si="92"/>
        <v>1.2513999999999996</v>
      </c>
      <c r="S41" s="23">
        <f t="shared" si="92"/>
        <v>2.8725999999999994</v>
      </c>
      <c r="T41" s="23">
        <f t="shared" si="92"/>
        <v>2.8725999999999994</v>
      </c>
      <c r="U41" s="23">
        <f t="shared" si="92"/>
        <v>2.8725999999999994</v>
      </c>
      <c r="V41" s="23">
        <f t="shared" si="92"/>
        <v>2.8725999999999994</v>
      </c>
      <c r="W41" s="23">
        <f t="shared" si="92"/>
        <v>2.8725999999999994</v>
      </c>
      <c r="X41" s="23">
        <f t="shared" si="92"/>
        <v>2.8725999999999994</v>
      </c>
      <c r="Y41" s="23">
        <f t="shared" si="92"/>
        <v>4.4745999999999988</v>
      </c>
      <c r="Z41" s="23">
        <f t="shared" si="92"/>
        <v>4.4745999999999988</v>
      </c>
      <c r="AA41" s="23">
        <f t="shared" si="92"/>
        <v>4.4745999999999988</v>
      </c>
      <c r="AB41" s="23">
        <f t="shared" si="92"/>
        <v>22.091727332842392</v>
      </c>
      <c r="AC41" s="23">
        <f t="shared" si="92"/>
        <v>22.091727332842392</v>
      </c>
      <c r="AD41" s="23">
        <f t="shared" si="92"/>
        <v>22.091727332842392</v>
      </c>
      <c r="AE41" s="23">
        <f t="shared" si="92"/>
        <v>22.091727332842392</v>
      </c>
      <c r="AF41" s="23">
        <f t="shared" si="92"/>
        <v>22.091727332842392</v>
      </c>
      <c r="AG41" s="23">
        <f t="shared" si="92"/>
        <v>22.091727332842392</v>
      </c>
      <c r="AH41" s="23">
        <f t="shared" si="92"/>
        <v>39.524101224588946</v>
      </c>
      <c r="AI41" s="23">
        <f t="shared" si="92"/>
        <v>39.524101224588946</v>
      </c>
      <c r="AJ41" s="23">
        <f t="shared" ref="AJ41:BO41" si="93">AI41+AJ35+AJ25</f>
        <v>39.524101224588946</v>
      </c>
      <c r="AK41" s="23">
        <f t="shared" si="93"/>
        <v>39.524101224588946</v>
      </c>
      <c r="AL41" s="23">
        <f t="shared" si="93"/>
        <v>39.524101224588946</v>
      </c>
      <c r="AM41" s="23">
        <f t="shared" si="93"/>
        <v>39.524101224588946</v>
      </c>
      <c r="AN41" s="23">
        <f t="shared" si="93"/>
        <v>39.524101224588946</v>
      </c>
      <c r="AO41" s="23">
        <f t="shared" si="93"/>
        <v>57.56970167746406</v>
      </c>
      <c r="AP41" s="23">
        <f t="shared" si="93"/>
        <v>57.56970167746406</v>
      </c>
      <c r="AQ41" s="23">
        <f t="shared" si="93"/>
        <v>57.56970167746406</v>
      </c>
      <c r="AR41" s="23">
        <f t="shared" si="93"/>
        <v>57.56970167746406</v>
      </c>
      <c r="AS41" s="23">
        <f t="shared" si="93"/>
        <v>57.56970167746406</v>
      </c>
      <c r="AT41" s="23">
        <f t="shared" si="93"/>
        <v>57.56970167746406</v>
      </c>
      <c r="AU41" s="23">
        <f t="shared" si="93"/>
        <v>71.625436094412478</v>
      </c>
      <c r="AV41" s="23">
        <f t="shared" si="93"/>
        <v>71.625436094412478</v>
      </c>
      <c r="AW41" s="23">
        <f t="shared" si="93"/>
        <v>72.149916094412475</v>
      </c>
      <c r="AX41" s="23">
        <f t="shared" si="93"/>
        <v>72.149916094412475</v>
      </c>
      <c r="AY41" s="23">
        <f t="shared" si="93"/>
        <v>72.149916094412475</v>
      </c>
      <c r="AZ41" s="23">
        <f t="shared" si="93"/>
        <v>86.985170511360892</v>
      </c>
      <c r="BA41" s="23">
        <f t="shared" si="93"/>
        <v>86.985170511360892</v>
      </c>
      <c r="BB41" s="23">
        <f t="shared" si="93"/>
        <v>86.985170511360892</v>
      </c>
      <c r="BC41" s="23">
        <f t="shared" si="93"/>
        <v>86.985170511360892</v>
      </c>
      <c r="BD41" s="23">
        <f t="shared" si="93"/>
        <v>109.85673118669139</v>
      </c>
      <c r="BE41" s="23">
        <f t="shared" si="93"/>
        <v>109.85673118669139</v>
      </c>
      <c r="BF41" s="23">
        <f t="shared" si="93"/>
        <v>109.85673118669139</v>
      </c>
      <c r="BG41" s="23">
        <f t="shared" si="93"/>
        <v>109.85673118669139</v>
      </c>
      <c r="BH41" s="23">
        <f t="shared" si="93"/>
        <v>109.85673118669139</v>
      </c>
      <c r="BI41" s="23">
        <f t="shared" si="93"/>
        <v>142.22777953479812</v>
      </c>
      <c r="BJ41" s="23">
        <f t="shared" si="93"/>
        <v>142.22777953479812</v>
      </c>
      <c r="BK41" s="23">
        <f t="shared" si="93"/>
        <v>142.22777953479812</v>
      </c>
      <c r="BL41" s="23">
        <f t="shared" si="93"/>
        <v>149.0501795347981</v>
      </c>
      <c r="BM41" s="23">
        <f t="shared" si="93"/>
        <v>156.05587364872022</v>
      </c>
      <c r="BN41" s="23">
        <f t="shared" si="93"/>
        <v>156.05587364872022</v>
      </c>
      <c r="BO41" s="23">
        <f t="shared" si="93"/>
        <v>182.36160613279665</v>
      </c>
      <c r="BP41" s="23">
        <f t="shared" ref="BP41:CU41" si="94">BO41+BP35+BP25</f>
        <v>182.36160613279665</v>
      </c>
      <c r="BQ41" s="23">
        <f t="shared" si="94"/>
        <v>185.03813946612999</v>
      </c>
      <c r="BR41" s="23">
        <f t="shared" si="94"/>
        <v>200.19737513491981</v>
      </c>
      <c r="BS41" s="23">
        <f t="shared" si="94"/>
        <v>200.19737513491981</v>
      </c>
      <c r="BT41" s="23">
        <f t="shared" si="94"/>
        <v>200.19737513491981</v>
      </c>
      <c r="BU41" s="23">
        <f t="shared" si="94"/>
        <v>200.19737513491981</v>
      </c>
      <c r="BV41" s="23">
        <f t="shared" si="94"/>
        <v>200.19737513491981</v>
      </c>
      <c r="BW41" s="23">
        <f t="shared" si="94"/>
        <v>232.55406303300899</v>
      </c>
      <c r="BX41" s="23">
        <f t="shared" si="94"/>
        <v>232.55406303300899</v>
      </c>
      <c r="BY41" s="23">
        <f t="shared" si="94"/>
        <v>232.55406303300899</v>
      </c>
      <c r="BZ41" s="23">
        <f t="shared" si="94"/>
        <v>232.55406303300899</v>
      </c>
      <c r="CA41" s="23">
        <f t="shared" si="94"/>
        <v>232.55406303300899</v>
      </c>
      <c r="CB41" s="23">
        <f t="shared" si="94"/>
        <v>268.92348978460132</v>
      </c>
      <c r="CC41" s="23">
        <f t="shared" si="94"/>
        <v>268.92348978460132</v>
      </c>
      <c r="CD41" s="23">
        <f t="shared" si="94"/>
        <v>268.92348978460132</v>
      </c>
      <c r="CE41" s="23">
        <f t="shared" si="94"/>
        <v>268.92348978460132</v>
      </c>
      <c r="CF41" s="23">
        <f t="shared" si="94"/>
        <v>294.14641972090703</v>
      </c>
      <c r="CG41" s="23">
        <f t="shared" si="94"/>
        <v>312.69856517545247</v>
      </c>
      <c r="CH41" s="23">
        <f t="shared" si="94"/>
        <v>312.69856517545247</v>
      </c>
      <c r="CI41" s="23">
        <f t="shared" si="94"/>
        <v>312.69856517545247</v>
      </c>
      <c r="CJ41" s="23">
        <f t="shared" si="94"/>
        <v>312.69856517545247</v>
      </c>
      <c r="CK41" s="23">
        <f t="shared" si="94"/>
        <v>332.88964797800026</v>
      </c>
      <c r="CL41" s="23">
        <f t="shared" si="94"/>
        <v>332.88964797800026</v>
      </c>
      <c r="CM41" s="23">
        <f t="shared" si="94"/>
        <v>332.88964797800026</v>
      </c>
      <c r="CN41" s="23">
        <f t="shared" si="94"/>
        <v>332.88964797800026</v>
      </c>
      <c r="CO41" s="23">
        <f t="shared" si="94"/>
        <v>332.88964797800026</v>
      </c>
      <c r="CP41" s="23">
        <f t="shared" si="94"/>
        <v>358.36465805327532</v>
      </c>
      <c r="CQ41" s="23">
        <f t="shared" si="94"/>
        <v>358.36465805327532</v>
      </c>
      <c r="CR41" s="23">
        <f t="shared" si="94"/>
        <v>358.36465805327532</v>
      </c>
      <c r="CS41" s="23">
        <f t="shared" si="94"/>
        <v>358.36465805327532</v>
      </c>
      <c r="CT41" s="23">
        <f t="shared" si="94"/>
        <v>358.36465805327532</v>
      </c>
      <c r="CU41" s="23">
        <f t="shared" si="94"/>
        <v>358.36465805327532</v>
      </c>
      <c r="CV41" s="23">
        <f t="shared" ref="CV41:EA41" si="95">CU41+CV35+CV25</f>
        <v>358.36465805327532</v>
      </c>
      <c r="CW41" s="23">
        <f t="shared" si="95"/>
        <v>358.36465805327532</v>
      </c>
      <c r="CX41" s="23">
        <f t="shared" si="95"/>
        <v>358.36465805327532</v>
      </c>
      <c r="CY41" s="23">
        <f t="shared" si="95"/>
        <v>372.50478544181033</v>
      </c>
      <c r="CZ41" s="23">
        <f t="shared" si="95"/>
        <v>378.8327854418103</v>
      </c>
      <c r="DA41" s="23">
        <f t="shared" si="95"/>
        <v>378.8327854418103</v>
      </c>
      <c r="DB41" s="23">
        <f t="shared" si="95"/>
        <v>378.8327854418103</v>
      </c>
      <c r="DC41" s="23">
        <f t="shared" si="95"/>
        <v>378.8327854418103</v>
      </c>
      <c r="DD41" s="23">
        <f t="shared" si="95"/>
        <v>388.96017397684216</v>
      </c>
      <c r="DE41" s="23">
        <f t="shared" si="95"/>
        <v>388.96017397684216</v>
      </c>
      <c r="DF41" s="23">
        <f t="shared" si="95"/>
        <v>388.96017397684216</v>
      </c>
      <c r="DG41" s="23">
        <f t="shared" si="95"/>
        <v>388.96017397684216</v>
      </c>
      <c r="DH41" s="23">
        <f t="shared" si="95"/>
        <v>388.96017397684216</v>
      </c>
      <c r="DI41" s="23">
        <f t="shared" si="95"/>
        <v>388.96017397684216</v>
      </c>
      <c r="DJ41" s="23">
        <f t="shared" si="95"/>
        <v>388.96017397684216</v>
      </c>
      <c r="DK41" s="23">
        <f t="shared" si="95"/>
        <v>388.96017397684216</v>
      </c>
      <c r="DL41" s="23">
        <f t="shared" si="95"/>
        <v>388.96017397684216</v>
      </c>
      <c r="DM41" s="23">
        <f t="shared" si="95"/>
        <v>388.96017397684216</v>
      </c>
      <c r="DN41" s="23">
        <f t="shared" si="95"/>
        <v>388.96017397684216</v>
      </c>
      <c r="DO41" s="23">
        <f t="shared" si="95"/>
        <v>388.96017397684216</v>
      </c>
      <c r="DP41" s="23">
        <f t="shared" si="95"/>
        <v>388.96017397684216</v>
      </c>
      <c r="DQ41" s="23">
        <f t="shared" si="95"/>
        <v>388.96017397684216</v>
      </c>
      <c r="DR41" s="23">
        <f t="shared" si="95"/>
        <v>412.20954540541356</v>
      </c>
      <c r="DS41" s="23">
        <f t="shared" si="95"/>
        <v>416.55024528900844</v>
      </c>
      <c r="DT41" s="23">
        <f t="shared" si="95"/>
        <v>420.97904528900847</v>
      </c>
      <c r="DU41" s="23">
        <f t="shared" si="95"/>
        <v>428.16056758341932</v>
      </c>
      <c r="DV41" s="23">
        <f t="shared" si="95"/>
        <v>432.68833901199076</v>
      </c>
      <c r="DW41" s="23">
        <f t="shared" si="95"/>
        <v>436.97260408348876</v>
      </c>
      <c r="DX41" s="23">
        <f t="shared" si="95"/>
        <v>446.40346122634588</v>
      </c>
      <c r="DY41" s="23">
        <f t="shared" si="95"/>
        <v>446.40346122634588</v>
      </c>
      <c r="DZ41" s="23">
        <f t="shared" si="95"/>
        <v>446.40346122634588</v>
      </c>
      <c r="EA41" s="23">
        <f t="shared" si="95"/>
        <v>446.40346122634588</v>
      </c>
      <c r="EB41" s="23">
        <f t="shared" ref="EB41:FG41" si="96">EA41+EB35+EB25</f>
        <v>446.40346122634588</v>
      </c>
      <c r="EC41" s="23">
        <f t="shared" si="96"/>
        <v>446.40346122634588</v>
      </c>
      <c r="ED41" s="23">
        <f t="shared" si="96"/>
        <v>446.40346122634588</v>
      </c>
      <c r="EE41" s="23">
        <f t="shared" si="96"/>
        <v>448.05808979777447</v>
      </c>
      <c r="EF41" s="23">
        <f t="shared" si="96"/>
        <v>455.06426122634588</v>
      </c>
      <c r="EG41" s="23">
        <f t="shared" si="96"/>
        <v>455.06426122634588</v>
      </c>
      <c r="EH41" s="23">
        <f t="shared" si="96"/>
        <v>455.06426122634588</v>
      </c>
      <c r="EI41" s="23">
        <f t="shared" si="96"/>
        <v>455.06426122634588</v>
      </c>
      <c r="EJ41" s="23">
        <f t="shared" si="96"/>
        <v>455.86426122634589</v>
      </c>
      <c r="EK41" s="23">
        <f t="shared" si="96"/>
        <v>455.86426122634589</v>
      </c>
      <c r="EL41" s="23">
        <f t="shared" si="96"/>
        <v>455.86426122634589</v>
      </c>
      <c r="EM41" s="23">
        <f t="shared" si="96"/>
        <v>455.86426122634589</v>
      </c>
      <c r="EN41" s="23">
        <f t="shared" si="96"/>
        <v>455.86426122634589</v>
      </c>
      <c r="EO41" s="23">
        <f t="shared" si="96"/>
        <v>455.86426122634589</v>
      </c>
      <c r="EP41" s="23">
        <f t="shared" si="96"/>
        <v>455.86426122634589</v>
      </c>
      <c r="EQ41" s="23">
        <f t="shared" si="96"/>
        <v>456.86426122634589</v>
      </c>
      <c r="ER41" s="23">
        <f t="shared" si="96"/>
        <v>456.86426122634589</v>
      </c>
      <c r="ES41" s="23">
        <f t="shared" si="96"/>
        <v>456.86426122634589</v>
      </c>
      <c r="ET41" s="23">
        <f t="shared" si="96"/>
        <v>456.86426122634589</v>
      </c>
      <c r="EU41" s="23">
        <f t="shared" si="96"/>
        <v>456.86426122634589</v>
      </c>
      <c r="EV41" s="23">
        <f t="shared" si="96"/>
        <v>456.86426122634589</v>
      </c>
      <c r="EW41" s="23">
        <f t="shared" si="96"/>
        <v>457.86426122634589</v>
      </c>
      <c r="EX41" s="23">
        <f t="shared" si="96"/>
        <v>457.86426122634589</v>
      </c>
      <c r="EY41" s="23">
        <f t="shared" si="96"/>
        <v>457.86426122634589</v>
      </c>
      <c r="EZ41" s="23">
        <f t="shared" si="96"/>
        <v>457.86426122634589</v>
      </c>
      <c r="FA41" s="23">
        <f t="shared" si="96"/>
        <v>458.06426122634588</v>
      </c>
      <c r="FB41" s="23">
        <f t="shared" si="96"/>
        <v>458.06426122634588</v>
      </c>
      <c r="FC41" s="23">
        <f t="shared" si="96"/>
        <v>458.06426122634588</v>
      </c>
      <c r="FD41" s="23">
        <f t="shared" si="96"/>
        <v>458.06426122634588</v>
      </c>
      <c r="FE41" s="23">
        <f t="shared" si="96"/>
        <v>459.56426122634588</v>
      </c>
      <c r="FF41" s="23">
        <f t="shared" si="96"/>
        <v>459.56426122634588</v>
      </c>
      <c r="FG41" s="23">
        <f t="shared" si="96"/>
        <v>460.1642612263459</v>
      </c>
      <c r="FH41" s="23">
        <f t="shared" ref="FH41:FS41" si="97">FG41+FH35+FH25</f>
        <v>460.1642612263459</v>
      </c>
      <c r="FI41" s="23">
        <f t="shared" si="97"/>
        <v>460.1642612263459</v>
      </c>
      <c r="FJ41" s="23">
        <f t="shared" si="97"/>
        <v>460.1642612263459</v>
      </c>
      <c r="FK41" s="23">
        <f t="shared" si="97"/>
        <v>460.1642612263459</v>
      </c>
      <c r="FL41" s="23">
        <f t="shared" si="97"/>
        <v>460.1642612263459</v>
      </c>
      <c r="FM41" s="23">
        <f t="shared" si="97"/>
        <v>460.1642612263459</v>
      </c>
      <c r="FN41" s="23">
        <f t="shared" si="97"/>
        <v>460.1642612263459</v>
      </c>
      <c r="FO41" s="23">
        <f t="shared" si="97"/>
        <v>460.1642612263459</v>
      </c>
      <c r="FP41" s="23">
        <f t="shared" si="97"/>
        <v>460.1642612263459</v>
      </c>
      <c r="FQ41" s="23">
        <f t="shared" si="97"/>
        <v>460.1642612263459</v>
      </c>
      <c r="FR41" s="23">
        <f t="shared" si="97"/>
        <v>460.1642612263459</v>
      </c>
      <c r="FS41" s="23">
        <f t="shared" si="97"/>
        <v>460.1642612263459</v>
      </c>
    </row>
    <row r="42" spans="1:176" s="23" customFormat="1" x14ac:dyDescent="0.25">
      <c r="A42" s="23" t="s">
        <v>20</v>
      </c>
      <c r="B42" s="24" t="s">
        <v>8</v>
      </c>
      <c r="C42" s="23">
        <v>0</v>
      </c>
      <c r="D42" s="23">
        <f t="shared" ref="D42:AI42" si="98">C42+D36</f>
        <v>0</v>
      </c>
      <c r="E42" s="23">
        <f t="shared" si="98"/>
        <v>0</v>
      </c>
      <c r="F42" s="23">
        <f t="shared" si="98"/>
        <v>0</v>
      </c>
      <c r="G42" s="23">
        <f t="shared" si="98"/>
        <v>0</v>
      </c>
      <c r="H42" s="23">
        <f t="shared" si="98"/>
        <v>0</v>
      </c>
      <c r="I42" s="23">
        <f t="shared" si="98"/>
        <v>0</v>
      </c>
      <c r="J42" s="23">
        <f t="shared" si="98"/>
        <v>0</v>
      </c>
      <c r="K42" s="23">
        <f t="shared" si="98"/>
        <v>0</v>
      </c>
      <c r="L42" s="23">
        <f t="shared" si="98"/>
        <v>0</v>
      </c>
      <c r="M42" s="23">
        <f t="shared" si="98"/>
        <v>0</v>
      </c>
      <c r="N42" s="23">
        <f t="shared" si="98"/>
        <v>0</v>
      </c>
      <c r="O42" s="23">
        <f t="shared" si="98"/>
        <v>0</v>
      </c>
      <c r="P42" s="23">
        <f t="shared" si="98"/>
        <v>0</v>
      </c>
      <c r="Q42" s="23">
        <f t="shared" si="98"/>
        <v>0</v>
      </c>
      <c r="R42" s="23">
        <f t="shared" si="98"/>
        <v>0</v>
      </c>
      <c r="S42" s="23">
        <f t="shared" si="98"/>
        <v>0</v>
      </c>
      <c r="T42" s="23">
        <f t="shared" si="98"/>
        <v>0</v>
      </c>
      <c r="U42" s="23">
        <f t="shared" si="98"/>
        <v>0</v>
      </c>
      <c r="V42" s="23">
        <f t="shared" si="98"/>
        <v>0</v>
      </c>
      <c r="W42" s="23">
        <f t="shared" si="98"/>
        <v>0</v>
      </c>
      <c r="X42" s="23">
        <f t="shared" si="98"/>
        <v>0</v>
      </c>
      <c r="Y42" s="23">
        <f t="shared" si="98"/>
        <v>0</v>
      </c>
      <c r="Z42" s="23">
        <f t="shared" si="98"/>
        <v>0</v>
      </c>
      <c r="AA42" s="23">
        <f t="shared" si="98"/>
        <v>0</v>
      </c>
      <c r="AB42" s="23">
        <f t="shared" si="98"/>
        <v>0</v>
      </c>
      <c r="AC42" s="23">
        <f t="shared" si="98"/>
        <v>0</v>
      </c>
      <c r="AD42" s="23">
        <f t="shared" si="98"/>
        <v>0</v>
      </c>
      <c r="AE42" s="23">
        <f t="shared" si="98"/>
        <v>0</v>
      </c>
      <c r="AF42" s="23">
        <f t="shared" si="98"/>
        <v>0</v>
      </c>
      <c r="AG42" s="23">
        <f t="shared" si="98"/>
        <v>0</v>
      </c>
      <c r="AH42" s="23">
        <f t="shared" si="98"/>
        <v>0</v>
      </c>
      <c r="AI42" s="23">
        <f t="shared" si="98"/>
        <v>0</v>
      </c>
      <c r="AJ42" s="23">
        <f t="shared" ref="AJ42:BO42" si="99">AI42+AJ36</f>
        <v>0</v>
      </c>
      <c r="AK42" s="23">
        <f t="shared" si="99"/>
        <v>0</v>
      </c>
      <c r="AL42" s="23">
        <f t="shared" si="99"/>
        <v>0</v>
      </c>
      <c r="AM42" s="23">
        <f t="shared" si="99"/>
        <v>0</v>
      </c>
      <c r="AN42" s="23">
        <f t="shared" si="99"/>
        <v>0</v>
      </c>
      <c r="AO42" s="23">
        <f t="shared" si="99"/>
        <v>0</v>
      </c>
      <c r="AP42" s="23">
        <f t="shared" si="99"/>
        <v>0</v>
      </c>
      <c r="AQ42" s="23">
        <f t="shared" si="99"/>
        <v>0</v>
      </c>
      <c r="AR42" s="23">
        <f t="shared" si="99"/>
        <v>0</v>
      </c>
      <c r="AS42" s="23">
        <f t="shared" si="99"/>
        <v>0</v>
      </c>
      <c r="AT42" s="23">
        <f t="shared" si="99"/>
        <v>0</v>
      </c>
      <c r="AU42" s="23">
        <f t="shared" si="99"/>
        <v>0</v>
      </c>
      <c r="AV42" s="23">
        <f t="shared" si="99"/>
        <v>0</v>
      </c>
      <c r="AW42" s="23">
        <f t="shared" si="99"/>
        <v>0</v>
      </c>
      <c r="AX42" s="23">
        <f t="shared" si="99"/>
        <v>0</v>
      </c>
      <c r="AY42" s="23">
        <f t="shared" si="99"/>
        <v>0</v>
      </c>
      <c r="AZ42" s="23">
        <f t="shared" si="99"/>
        <v>0</v>
      </c>
      <c r="BA42" s="23">
        <f t="shared" si="99"/>
        <v>0</v>
      </c>
      <c r="BB42" s="23">
        <f t="shared" si="99"/>
        <v>0</v>
      </c>
      <c r="BC42" s="23">
        <f t="shared" si="99"/>
        <v>0</v>
      </c>
      <c r="BD42" s="23">
        <f t="shared" si="99"/>
        <v>0</v>
      </c>
      <c r="BE42" s="23">
        <f t="shared" si="99"/>
        <v>0</v>
      </c>
      <c r="BF42" s="23">
        <f t="shared" si="99"/>
        <v>0</v>
      </c>
      <c r="BG42" s="23">
        <f t="shared" si="99"/>
        <v>0</v>
      </c>
      <c r="BH42" s="23">
        <f t="shared" si="99"/>
        <v>0</v>
      </c>
      <c r="BI42" s="23">
        <f t="shared" si="99"/>
        <v>0</v>
      </c>
      <c r="BJ42" s="23">
        <f t="shared" si="99"/>
        <v>0</v>
      </c>
      <c r="BK42" s="23">
        <f t="shared" si="99"/>
        <v>0</v>
      </c>
      <c r="BL42" s="23">
        <f t="shared" si="99"/>
        <v>0</v>
      </c>
      <c r="BM42" s="23">
        <f t="shared" si="99"/>
        <v>0</v>
      </c>
      <c r="BN42" s="23">
        <f t="shared" si="99"/>
        <v>0</v>
      </c>
      <c r="BO42" s="23">
        <f t="shared" si="99"/>
        <v>0</v>
      </c>
      <c r="BP42" s="23">
        <f t="shared" ref="BP42:CU42" si="100">BO42+BP36</f>
        <v>0</v>
      </c>
      <c r="BQ42" s="23">
        <f t="shared" si="100"/>
        <v>0</v>
      </c>
      <c r="BR42" s="23">
        <f t="shared" si="100"/>
        <v>0</v>
      </c>
      <c r="BS42" s="23">
        <f t="shared" si="100"/>
        <v>0</v>
      </c>
      <c r="BT42" s="23">
        <f t="shared" si="100"/>
        <v>0</v>
      </c>
      <c r="BU42" s="23">
        <f t="shared" si="100"/>
        <v>0</v>
      </c>
      <c r="BV42" s="23">
        <f t="shared" si="100"/>
        <v>0</v>
      </c>
      <c r="BW42" s="23">
        <f t="shared" si="100"/>
        <v>0</v>
      </c>
      <c r="BX42" s="23">
        <f t="shared" si="100"/>
        <v>0</v>
      </c>
      <c r="BY42" s="23">
        <f t="shared" si="100"/>
        <v>0</v>
      </c>
      <c r="BZ42" s="23">
        <f t="shared" si="100"/>
        <v>0</v>
      </c>
      <c r="CA42" s="23">
        <f t="shared" si="100"/>
        <v>0</v>
      </c>
      <c r="CB42" s="23">
        <f t="shared" si="100"/>
        <v>0</v>
      </c>
      <c r="CC42" s="23">
        <f t="shared" si="100"/>
        <v>0</v>
      </c>
      <c r="CD42" s="23">
        <f t="shared" si="100"/>
        <v>0</v>
      </c>
      <c r="CE42" s="23">
        <f t="shared" si="100"/>
        <v>0</v>
      </c>
      <c r="CF42" s="23">
        <f t="shared" si="100"/>
        <v>0</v>
      </c>
      <c r="CG42" s="23">
        <f t="shared" si="100"/>
        <v>0</v>
      </c>
      <c r="CH42" s="23">
        <f t="shared" si="100"/>
        <v>0</v>
      </c>
      <c r="CI42" s="23">
        <f t="shared" si="100"/>
        <v>0</v>
      </c>
      <c r="CJ42" s="23">
        <f t="shared" si="100"/>
        <v>0</v>
      </c>
      <c r="CK42" s="23">
        <f t="shared" si="100"/>
        <v>0</v>
      </c>
      <c r="CL42" s="23">
        <f t="shared" si="100"/>
        <v>0</v>
      </c>
      <c r="CM42" s="23">
        <f t="shared" si="100"/>
        <v>0</v>
      </c>
      <c r="CN42" s="23">
        <f t="shared" si="100"/>
        <v>0</v>
      </c>
      <c r="CO42" s="23">
        <f t="shared" si="100"/>
        <v>0</v>
      </c>
      <c r="CP42" s="23">
        <f t="shared" si="100"/>
        <v>0</v>
      </c>
      <c r="CQ42" s="23">
        <f t="shared" si="100"/>
        <v>0</v>
      </c>
      <c r="CR42" s="23">
        <f t="shared" si="100"/>
        <v>0</v>
      </c>
      <c r="CS42" s="23">
        <f t="shared" si="100"/>
        <v>0</v>
      </c>
      <c r="CT42" s="23">
        <f t="shared" si="100"/>
        <v>0</v>
      </c>
      <c r="CU42" s="23">
        <f t="shared" si="100"/>
        <v>0</v>
      </c>
      <c r="CV42" s="23">
        <f t="shared" ref="CV42:EA42" si="101">CU42+CV36</f>
        <v>0</v>
      </c>
      <c r="CW42" s="23">
        <f t="shared" si="101"/>
        <v>0</v>
      </c>
      <c r="CX42" s="23">
        <f t="shared" si="101"/>
        <v>0</v>
      </c>
      <c r="CY42" s="23">
        <f t="shared" si="101"/>
        <v>0</v>
      </c>
      <c r="CZ42" s="23">
        <f t="shared" si="101"/>
        <v>0</v>
      </c>
      <c r="DA42" s="23">
        <f t="shared" si="101"/>
        <v>0</v>
      </c>
      <c r="DB42" s="23">
        <f t="shared" si="101"/>
        <v>0</v>
      </c>
      <c r="DC42" s="23">
        <f t="shared" si="101"/>
        <v>0</v>
      </c>
      <c r="DD42" s="23">
        <f t="shared" si="101"/>
        <v>0</v>
      </c>
      <c r="DE42" s="23">
        <f t="shared" si="101"/>
        <v>0</v>
      </c>
      <c r="DF42" s="23">
        <f t="shared" si="101"/>
        <v>0</v>
      </c>
      <c r="DG42" s="23">
        <f t="shared" si="101"/>
        <v>0</v>
      </c>
      <c r="DH42" s="23">
        <f t="shared" si="101"/>
        <v>0</v>
      </c>
      <c r="DI42" s="23">
        <f t="shared" si="101"/>
        <v>0</v>
      </c>
      <c r="DJ42" s="23">
        <f t="shared" si="101"/>
        <v>0</v>
      </c>
      <c r="DK42" s="23">
        <f t="shared" si="101"/>
        <v>0</v>
      </c>
      <c r="DL42" s="23">
        <f t="shared" si="101"/>
        <v>0</v>
      </c>
      <c r="DM42" s="23">
        <f t="shared" si="101"/>
        <v>0</v>
      </c>
      <c r="DN42" s="23">
        <f t="shared" si="101"/>
        <v>0</v>
      </c>
      <c r="DO42" s="23">
        <f t="shared" si="101"/>
        <v>0</v>
      </c>
      <c r="DP42" s="23">
        <f t="shared" si="101"/>
        <v>0</v>
      </c>
      <c r="DQ42" s="23">
        <f t="shared" si="101"/>
        <v>0</v>
      </c>
      <c r="DR42" s="23">
        <f t="shared" si="101"/>
        <v>0</v>
      </c>
      <c r="DS42" s="23">
        <f t="shared" si="101"/>
        <v>0</v>
      </c>
      <c r="DT42" s="23">
        <f t="shared" si="101"/>
        <v>0</v>
      </c>
      <c r="DU42" s="23">
        <f t="shared" si="101"/>
        <v>0</v>
      </c>
      <c r="DV42" s="23">
        <f t="shared" si="101"/>
        <v>0</v>
      </c>
      <c r="DW42" s="23">
        <f t="shared" si="101"/>
        <v>0</v>
      </c>
      <c r="DX42" s="23">
        <f t="shared" si="101"/>
        <v>0</v>
      </c>
      <c r="DY42" s="23">
        <f t="shared" si="101"/>
        <v>0</v>
      </c>
      <c r="DZ42" s="23">
        <f t="shared" si="101"/>
        <v>0</v>
      </c>
      <c r="EA42" s="23">
        <f t="shared" si="101"/>
        <v>0</v>
      </c>
      <c r="EB42" s="23">
        <f t="shared" ref="EB42:FG42" si="102">EA42+EB36</f>
        <v>0</v>
      </c>
      <c r="EC42" s="23">
        <f t="shared" si="102"/>
        <v>0</v>
      </c>
      <c r="ED42" s="23">
        <f t="shared" si="102"/>
        <v>0</v>
      </c>
      <c r="EE42" s="23">
        <f t="shared" si="102"/>
        <v>0</v>
      </c>
      <c r="EF42" s="23">
        <f t="shared" si="102"/>
        <v>0</v>
      </c>
      <c r="EG42" s="23">
        <f t="shared" si="102"/>
        <v>0</v>
      </c>
      <c r="EH42" s="23">
        <f t="shared" si="102"/>
        <v>0</v>
      </c>
      <c r="EI42" s="23">
        <f t="shared" si="102"/>
        <v>0</v>
      </c>
      <c r="EJ42" s="23">
        <f t="shared" si="102"/>
        <v>0</v>
      </c>
      <c r="EK42" s="23">
        <f t="shared" si="102"/>
        <v>0</v>
      </c>
      <c r="EL42" s="23">
        <f t="shared" si="102"/>
        <v>0</v>
      </c>
      <c r="EM42" s="23">
        <f t="shared" si="102"/>
        <v>0</v>
      </c>
      <c r="EN42" s="23">
        <f t="shared" si="102"/>
        <v>0</v>
      </c>
      <c r="EO42" s="23">
        <f t="shared" si="102"/>
        <v>0</v>
      </c>
      <c r="EP42" s="23">
        <f t="shared" si="102"/>
        <v>0</v>
      </c>
      <c r="EQ42" s="23">
        <f t="shared" si="102"/>
        <v>0</v>
      </c>
      <c r="ER42" s="23">
        <f t="shared" si="102"/>
        <v>0</v>
      </c>
      <c r="ES42" s="23">
        <f t="shared" si="102"/>
        <v>0</v>
      </c>
      <c r="ET42" s="23">
        <f t="shared" si="102"/>
        <v>0</v>
      </c>
      <c r="EU42" s="23">
        <f t="shared" si="102"/>
        <v>0</v>
      </c>
      <c r="EV42" s="23">
        <f t="shared" si="102"/>
        <v>0</v>
      </c>
      <c r="EW42" s="23">
        <f t="shared" si="102"/>
        <v>0</v>
      </c>
      <c r="EX42" s="23">
        <f t="shared" si="102"/>
        <v>0</v>
      </c>
      <c r="EY42" s="23">
        <f t="shared" si="102"/>
        <v>0</v>
      </c>
      <c r="EZ42" s="23">
        <f t="shared" si="102"/>
        <v>0</v>
      </c>
      <c r="FA42" s="23">
        <f t="shared" si="102"/>
        <v>0</v>
      </c>
      <c r="FB42" s="23">
        <f t="shared" si="102"/>
        <v>0</v>
      </c>
      <c r="FC42" s="23">
        <f t="shared" si="102"/>
        <v>0</v>
      </c>
      <c r="FD42" s="23">
        <f t="shared" si="102"/>
        <v>0</v>
      </c>
      <c r="FE42" s="23">
        <f t="shared" si="102"/>
        <v>0</v>
      </c>
      <c r="FF42" s="23">
        <f t="shared" si="102"/>
        <v>0</v>
      </c>
      <c r="FG42" s="23">
        <f t="shared" si="102"/>
        <v>0</v>
      </c>
      <c r="FH42" s="23">
        <f t="shared" ref="FH42:FS42" si="103">FG42+FH36</f>
        <v>0</v>
      </c>
      <c r="FI42" s="23">
        <f t="shared" si="103"/>
        <v>0</v>
      </c>
      <c r="FJ42" s="23">
        <f t="shared" si="103"/>
        <v>0</v>
      </c>
      <c r="FK42" s="23">
        <f t="shared" si="103"/>
        <v>0</v>
      </c>
      <c r="FL42" s="23">
        <f t="shared" si="103"/>
        <v>0</v>
      </c>
      <c r="FM42" s="23">
        <f t="shared" si="103"/>
        <v>0</v>
      </c>
      <c r="FN42" s="23">
        <f t="shared" si="103"/>
        <v>0</v>
      </c>
      <c r="FO42" s="23">
        <f t="shared" si="103"/>
        <v>0</v>
      </c>
      <c r="FP42" s="23">
        <f t="shared" si="103"/>
        <v>0</v>
      </c>
      <c r="FQ42" s="23">
        <f t="shared" si="103"/>
        <v>0</v>
      </c>
      <c r="FR42" s="23">
        <f t="shared" si="103"/>
        <v>0</v>
      </c>
      <c r="FS42" s="23">
        <f t="shared" si="103"/>
        <v>0</v>
      </c>
    </row>
    <row r="43" spans="1:176" s="23" customFormat="1" x14ac:dyDescent="0.25">
      <c r="B43" s="24"/>
      <c r="FT43" s="23">
        <f>SUM(C43:FS43)</f>
        <v>0</v>
      </c>
    </row>
    <row r="44" spans="1:176" s="14" customFormat="1" ht="4.5" customHeight="1" x14ac:dyDescent="0.25">
      <c r="B44" s="15"/>
    </row>
    <row r="45" spans="1:176" s="4" customFormat="1" x14ac:dyDescent="0.25">
      <c r="A45" s="25" t="s">
        <v>27</v>
      </c>
      <c r="B45" s="26" t="s">
        <v>9</v>
      </c>
      <c r="C45" s="78">
        <v>0</v>
      </c>
      <c r="D45" s="25" t="str">
        <f>IF(ISNUMBER('Raw Data'!C113),'Raw Data'!C113,"")</f>
        <v/>
      </c>
      <c r="E45" s="25" t="str">
        <f>IF(ISNUMBER('Raw Data'!D113),'Raw Data'!D113,"")</f>
        <v/>
      </c>
      <c r="F45" s="25" t="str">
        <f>IF(ISNUMBER('Raw Data'!E113),'Raw Data'!E113,"")</f>
        <v/>
      </c>
      <c r="G45" s="25" t="str">
        <f>IF(ISNUMBER('Raw Data'!F113),'Raw Data'!F113,"")</f>
        <v/>
      </c>
      <c r="H45" s="25" t="str">
        <f>IF(ISNUMBER('Raw Data'!G113),'Raw Data'!G113,"")</f>
        <v/>
      </c>
      <c r="I45" s="25" t="str">
        <f>IF(ISNUMBER('Raw Data'!H113),'Raw Data'!H113,"")</f>
        <v/>
      </c>
      <c r="J45" s="25" t="str">
        <f>IF(ISNUMBER('Raw Data'!I113),'Raw Data'!I113,"")</f>
        <v/>
      </c>
      <c r="K45" s="25" t="str">
        <f>IF(ISNUMBER('Raw Data'!J113),'Raw Data'!J113,"")</f>
        <v/>
      </c>
      <c r="L45" s="25" t="str">
        <f>IF(ISNUMBER('Raw Data'!K113),'Raw Data'!K113,"")</f>
        <v/>
      </c>
      <c r="M45" s="25" t="str">
        <f>IF(ISNUMBER('Raw Data'!L113),'Raw Data'!L113,"")</f>
        <v/>
      </c>
      <c r="N45" s="25" t="str">
        <f>IF(ISNUMBER('Raw Data'!M113),'Raw Data'!M113,"")</f>
        <v/>
      </c>
      <c r="O45" s="25" t="str">
        <f>IF(ISNUMBER('Raw Data'!N113),'Raw Data'!N113,"")</f>
        <v/>
      </c>
      <c r="P45" s="25" t="str">
        <f>IF(ISNUMBER('Raw Data'!O113),'Raw Data'!O113,"")</f>
        <v/>
      </c>
      <c r="Q45" s="25" t="str">
        <f>IF(ISNUMBER('Raw Data'!P113),'Raw Data'!P113,"")</f>
        <v/>
      </c>
      <c r="R45" s="25" t="str">
        <f>IF(ISNUMBER('Raw Data'!Q113),'Raw Data'!Q113,"")</f>
        <v/>
      </c>
      <c r="S45" s="25" t="str">
        <f>IF(ISNUMBER('Raw Data'!R113),'Raw Data'!R113,"")</f>
        <v/>
      </c>
      <c r="T45" s="25" t="str">
        <f>IF(ISNUMBER('Raw Data'!S113),'Raw Data'!S113,"")</f>
        <v/>
      </c>
      <c r="U45" s="25" t="str">
        <f>IF(ISNUMBER('Raw Data'!T113),'Raw Data'!T113,"")</f>
        <v/>
      </c>
      <c r="V45" s="25" t="str">
        <f>IF(ISNUMBER('Raw Data'!U113),'Raw Data'!U113,"")</f>
        <v/>
      </c>
      <c r="W45" s="25" t="str">
        <f>IF(ISNUMBER('Raw Data'!V113),'Raw Data'!V113,"")</f>
        <v/>
      </c>
      <c r="X45" s="25" t="str">
        <f>IF(ISNUMBER('Raw Data'!W113),'Raw Data'!W113,"")</f>
        <v/>
      </c>
      <c r="Y45" s="25" t="str">
        <f>IF(ISNUMBER('Raw Data'!X113),'Raw Data'!X113,"")</f>
        <v/>
      </c>
      <c r="Z45" s="25" t="str">
        <f>IF(ISNUMBER('Raw Data'!Y113),'Raw Data'!Y113,"")</f>
        <v/>
      </c>
      <c r="AA45" s="25">
        <f>IF(ISNUMBER('Raw Data'!Z113),'Raw Data'!Z113,"")</f>
        <v>11.156899792325525</v>
      </c>
      <c r="AB45" s="25" t="str">
        <f>IF(ISNUMBER('Raw Data'!AA113),'Raw Data'!AA113,"")</f>
        <v/>
      </c>
      <c r="AC45" s="25" t="str">
        <f>IF(ISNUMBER('Raw Data'!AB113),'Raw Data'!AB113,"")</f>
        <v/>
      </c>
      <c r="AD45" s="25" t="str">
        <f>IF(ISNUMBER('Raw Data'!AC113),'Raw Data'!AC113,"")</f>
        <v/>
      </c>
      <c r="AE45" s="25">
        <f>IF(ISNUMBER('Raw Data'!AD113),'Raw Data'!AD113,"")</f>
        <v>7.2875000000000005</v>
      </c>
      <c r="AF45" s="25" t="str">
        <f>IF(ISNUMBER('Raw Data'!AE113),'Raw Data'!AE113,"")</f>
        <v/>
      </c>
      <c r="AG45" s="25">
        <f>IF(ISNUMBER('Raw Data'!AF113),'Raw Data'!AF113,"")</f>
        <v>13.187500000000002</v>
      </c>
      <c r="AH45" s="25" t="str">
        <f>IF(ISNUMBER('Raw Data'!AG113),'Raw Data'!AG113,"")</f>
        <v/>
      </c>
      <c r="AI45" s="25">
        <f>IF(ISNUMBER('Raw Data'!AH113),'Raw Data'!AH113,"")</f>
        <v>0.6875</v>
      </c>
      <c r="AJ45" s="25" t="str">
        <f>IF(ISNUMBER('Raw Data'!AI113),'Raw Data'!AI113,"")</f>
        <v/>
      </c>
      <c r="AK45" s="25" t="str">
        <f>IF(ISNUMBER('Raw Data'!AJ113),'Raw Data'!AJ113,"")</f>
        <v/>
      </c>
      <c r="AL45" s="25" t="str">
        <f>IF(ISNUMBER('Raw Data'!AK113),'Raw Data'!AK113,"")</f>
        <v/>
      </c>
      <c r="AM45" s="25" t="str">
        <f>IF(ISNUMBER('Raw Data'!AL113),'Raw Data'!AL113,"")</f>
        <v/>
      </c>
      <c r="AN45" s="25">
        <f>IF(ISNUMBER('Raw Data'!AM113),'Raw Data'!AM113,"")</f>
        <v>14.729166666666675</v>
      </c>
      <c r="AO45" s="25" t="str">
        <f>IF(ISNUMBER('Raw Data'!AN113),'Raw Data'!AN113,"")</f>
        <v/>
      </c>
      <c r="AP45" s="25">
        <f>IF(ISNUMBER('Raw Data'!AO113),'Raw Data'!AO113,"")</f>
        <v>3.3250000000000002</v>
      </c>
      <c r="AQ45" s="25" t="str">
        <f>IF(ISNUMBER('Raw Data'!AP113),'Raw Data'!AP113,"")</f>
        <v/>
      </c>
      <c r="AR45" s="25" t="str">
        <f>IF(ISNUMBER('Raw Data'!AQ113),'Raw Data'!AQ113,"")</f>
        <v/>
      </c>
      <c r="AS45" s="25" t="str">
        <f>IF(ISNUMBER('Raw Data'!AR113),'Raw Data'!AR113,"")</f>
        <v/>
      </c>
      <c r="AT45" s="25">
        <f>IF(ISNUMBER('Raw Data'!AS113),'Raw Data'!AS113,"")</f>
        <v>15.8</v>
      </c>
      <c r="AU45" s="25" t="str">
        <f>IF(ISNUMBER('Raw Data'!AT113),'Raw Data'!AT113,"")</f>
        <v/>
      </c>
      <c r="AV45" s="25">
        <f>IF(ISNUMBER('Raw Data'!AU113),'Raw Data'!AU113,"")</f>
        <v>3</v>
      </c>
      <c r="AW45" s="25" t="str">
        <f>IF(ISNUMBER('Raw Data'!AV113),'Raw Data'!AV113,"")</f>
        <v/>
      </c>
      <c r="AX45" s="25" t="str">
        <f>IF(ISNUMBER('Raw Data'!AW113),'Raw Data'!AW113,"")</f>
        <v/>
      </c>
      <c r="AY45" s="25">
        <f>IF(ISNUMBER('Raw Data'!AX113),'Raw Data'!AX113,"")</f>
        <v>14.074999999999999</v>
      </c>
      <c r="AZ45" s="25" t="str">
        <f>IF(ISNUMBER('Raw Data'!AY113),'Raw Data'!AY113,"")</f>
        <v/>
      </c>
      <c r="BA45" s="25">
        <f>IF(ISNUMBER('Raw Data'!AZ113),'Raw Data'!AZ113,"")</f>
        <v>2.9374999999999991</v>
      </c>
      <c r="BB45" s="25" t="str">
        <f>IF(ISNUMBER('Raw Data'!BA113),'Raw Data'!BA113,"")</f>
        <v/>
      </c>
      <c r="BC45" s="25">
        <f>IF(ISNUMBER('Raw Data'!BB113),'Raw Data'!BB113,"")</f>
        <v>18.512499999999999</v>
      </c>
      <c r="BD45" s="25" t="str">
        <f>IF(ISNUMBER('Raw Data'!BC113),'Raw Data'!BC113,"")</f>
        <v/>
      </c>
      <c r="BE45" s="25" t="str">
        <f>IF(ISNUMBER('Raw Data'!BD113),'Raw Data'!BD113,"")</f>
        <v/>
      </c>
      <c r="BF45" s="25" t="str">
        <f>IF(ISNUMBER('Raw Data'!BE113),'Raw Data'!BE113,"")</f>
        <v/>
      </c>
      <c r="BG45" s="25" t="str">
        <f>IF(ISNUMBER('Raw Data'!BF113),'Raw Data'!BF113,"")</f>
        <v/>
      </c>
      <c r="BH45" s="25">
        <f>IF(ISNUMBER('Raw Data'!BG113),'Raw Data'!BG113,"")</f>
        <v>15.475</v>
      </c>
      <c r="BI45" s="25" t="str">
        <f>IF(ISNUMBER('Raw Data'!BH113),'Raw Data'!BH113,"")</f>
        <v/>
      </c>
      <c r="BJ45" s="25">
        <f>IF(ISNUMBER('Raw Data'!BI113),'Raw Data'!BI113,"")</f>
        <v>13.6875</v>
      </c>
      <c r="BK45" s="25" t="str">
        <f>IF(ISNUMBER('Raw Data'!BJ113),'Raw Data'!BJ113,"")</f>
        <v/>
      </c>
      <c r="BL45" s="25" t="str">
        <f>IF(ISNUMBER('Raw Data'!BK113),'Raw Data'!BK113,"")</f>
        <v/>
      </c>
      <c r="BM45" s="25">
        <f>IF(ISNUMBER('Raw Data'!BL113),'Raw Data'!BL113,"")</f>
        <v>4.5999999999999988</v>
      </c>
      <c r="BN45" s="25">
        <f>IF(ISNUMBER('Raw Data'!BM113),'Raw Data'!BM113,"")</f>
        <v>9.8374999999999986</v>
      </c>
      <c r="BO45" s="25" t="str">
        <f>IF(ISNUMBER('Raw Data'!BN113),'Raw Data'!BN113,"")</f>
        <v/>
      </c>
      <c r="BP45" s="25">
        <f>IF(ISNUMBER('Raw Data'!BO113),'Raw Data'!BO113,"")</f>
        <v>1.7625000000000002</v>
      </c>
      <c r="BQ45" s="25">
        <f>IF(ISNUMBER('Raw Data'!BP113),'Raw Data'!BP113,"")</f>
        <v>8.5</v>
      </c>
      <c r="BR45" s="25" t="str">
        <f>IF(ISNUMBER('Raw Data'!BQ113),'Raw Data'!BQ113,"")</f>
        <v/>
      </c>
      <c r="BS45" s="25" t="str">
        <f>IF(ISNUMBER('Raw Data'!BR113),'Raw Data'!BR113,"")</f>
        <v/>
      </c>
      <c r="BT45" s="25" t="str">
        <f>IF(ISNUMBER('Raw Data'!BS113),'Raw Data'!BS113,"")</f>
        <v/>
      </c>
      <c r="BU45" s="25" t="str">
        <f>IF(ISNUMBER('Raw Data'!BT113),'Raw Data'!BT113,"")</f>
        <v/>
      </c>
      <c r="BV45" s="25">
        <f>IF(ISNUMBER('Raw Data'!BU113),'Raw Data'!BU113,"")</f>
        <v>15.075000000000001</v>
      </c>
      <c r="BW45" s="25" t="str">
        <f>IF(ISNUMBER('Raw Data'!BV113),'Raw Data'!BV113,"")</f>
        <v/>
      </c>
      <c r="BX45" s="25">
        <f>IF(ISNUMBER('Raw Data'!BW113),'Raw Data'!BW113,"")</f>
        <v>2.0875000000000004</v>
      </c>
      <c r="BY45" s="25" t="str">
        <f>IF(ISNUMBER('Raw Data'!BX113),'Raw Data'!BX113,"")</f>
        <v/>
      </c>
      <c r="BZ45" s="25" t="str">
        <f>IF(ISNUMBER('Raw Data'!BY113),'Raw Data'!BY113,"")</f>
        <v/>
      </c>
      <c r="CA45" s="25">
        <f>IF(ISNUMBER('Raw Data'!BZ113),'Raw Data'!BZ113,"")</f>
        <v>6.979166666666675</v>
      </c>
      <c r="CB45" s="25" t="str">
        <f>IF(ISNUMBER('Raw Data'!CA113),'Raw Data'!CA113,"")</f>
        <v/>
      </c>
      <c r="CC45" s="25">
        <f>IF(ISNUMBER('Raw Data'!CB113),'Raw Data'!CB113,"")</f>
        <v>1.40625</v>
      </c>
      <c r="CD45" s="25" t="str">
        <f>IF(ISNUMBER('Raw Data'!CC113),'Raw Data'!CC113,"")</f>
        <v/>
      </c>
      <c r="CE45" s="25">
        <f>IF(ISNUMBER('Raw Data'!CD113),'Raw Data'!CD113,"")</f>
        <v>10.512499999999999</v>
      </c>
      <c r="CF45" s="25" t="str">
        <f>IF(ISNUMBER('Raw Data'!CE113),'Raw Data'!CE113,"")</f>
        <v/>
      </c>
      <c r="CG45" s="25" t="str">
        <f>IF(ISNUMBER('Raw Data'!CF113),'Raw Data'!CF113,"")</f>
        <v/>
      </c>
      <c r="CH45" s="25" t="str">
        <f>IF(ISNUMBER('Raw Data'!CG113),'Raw Data'!CG113,"")</f>
        <v/>
      </c>
      <c r="CI45" s="25" t="str">
        <f>IF(ISNUMBER('Raw Data'!CH113),'Raw Data'!CH113,"")</f>
        <v/>
      </c>
      <c r="CJ45" s="25">
        <f>IF(ISNUMBER('Raw Data'!CI113),'Raw Data'!CI113,"")</f>
        <v>5.0916666666666748</v>
      </c>
      <c r="CK45" s="25" t="str">
        <f>IF(ISNUMBER('Raw Data'!CJ113),'Raw Data'!CJ113,"")</f>
        <v/>
      </c>
      <c r="CL45" s="25">
        <f>IF(ISNUMBER('Raw Data'!CK113),'Raw Data'!CK113,"")</f>
        <v>0.96250000000000036</v>
      </c>
      <c r="CM45" s="25" t="str">
        <f>IF(ISNUMBER('Raw Data'!CL113),'Raw Data'!CL113,"")</f>
        <v/>
      </c>
      <c r="CN45" s="25" t="str">
        <f>IF(ISNUMBER('Raw Data'!CM113),'Raw Data'!CM113,"")</f>
        <v/>
      </c>
      <c r="CO45" s="25">
        <f>IF(ISNUMBER('Raw Data'!CN113),'Raw Data'!CN113,"")</f>
        <v>13.537500000000001</v>
      </c>
      <c r="CP45" s="25" t="str">
        <f>IF(ISNUMBER('Raw Data'!CO113),'Raw Data'!CO113,"")</f>
        <v/>
      </c>
      <c r="CQ45" s="25">
        <f>IF(ISNUMBER('Raw Data'!CP113),'Raw Data'!CP113,"")</f>
        <v>-0.54999999999999982</v>
      </c>
      <c r="CR45" s="25" t="str">
        <f>IF(ISNUMBER('Raw Data'!CQ113),'Raw Data'!CQ113,"")</f>
        <v/>
      </c>
      <c r="CS45" s="25">
        <f>IF(ISNUMBER('Raw Data'!CR113),'Raw Data'!CR113,"")</f>
        <v>8.3375000000000004</v>
      </c>
      <c r="CT45" s="25" t="str">
        <f>IF(ISNUMBER('Raw Data'!CS113),'Raw Data'!CS113,"")</f>
        <v/>
      </c>
      <c r="CU45" s="25" t="str">
        <f>IF(ISNUMBER('Raw Data'!CT113),'Raw Data'!CT113,"")</f>
        <v/>
      </c>
      <c r="CV45" s="25" t="str">
        <f>IF(ISNUMBER('Raw Data'!CU113),'Raw Data'!CU113,"")</f>
        <v/>
      </c>
      <c r="CW45" s="25" t="str">
        <f>IF(ISNUMBER('Raw Data'!CV113),'Raw Data'!CV113,"")</f>
        <v/>
      </c>
      <c r="CX45" s="25">
        <f>IF(ISNUMBER('Raw Data'!CW113),'Raw Data'!CW113,"")</f>
        <v>15.670833333333325</v>
      </c>
      <c r="CY45" s="25" t="str">
        <f>IF(ISNUMBER('Raw Data'!CX113),'Raw Data'!CX113,"")</f>
        <v/>
      </c>
      <c r="CZ45" s="25">
        <f>IF(ISNUMBER('Raw Data'!CY113),'Raw Data'!CY113,"")</f>
        <v>5.875</v>
      </c>
      <c r="DA45" s="25" t="str">
        <f>IF(ISNUMBER('Raw Data'!CZ113),'Raw Data'!CZ113,"")</f>
        <v/>
      </c>
      <c r="DB45" s="25" t="str">
        <f>IF(ISNUMBER('Raw Data'!DA113),'Raw Data'!DA113,"")</f>
        <v/>
      </c>
      <c r="DC45" s="25">
        <f>IF(ISNUMBER('Raw Data'!DB113),'Raw Data'!DB113,"")</f>
        <v>15.425000000000001</v>
      </c>
      <c r="DD45" s="25" t="str">
        <f>IF(ISNUMBER('Raw Data'!DC113),'Raw Data'!DC113,"")</f>
        <v/>
      </c>
      <c r="DE45" s="25">
        <f>IF(ISNUMBER('Raw Data'!DD113),'Raw Data'!DD113,"")</f>
        <v>2.5249999999999995</v>
      </c>
      <c r="DF45" s="25" t="str">
        <f>IF(ISNUMBER('Raw Data'!DE113),'Raw Data'!DE113,"")</f>
        <v/>
      </c>
      <c r="DG45" s="25">
        <f>IF(ISNUMBER('Raw Data'!DF113),'Raw Data'!DF113,"")</f>
        <v>15.670833333333325</v>
      </c>
      <c r="DH45" s="25" t="str">
        <f>IF(ISNUMBER('Raw Data'!DG113),'Raw Data'!DG113,"")</f>
        <v/>
      </c>
      <c r="DI45" s="25" t="str">
        <f>IF(ISNUMBER('Raw Data'!DH113),'Raw Data'!DH113,"")</f>
        <v/>
      </c>
      <c r="DJ45" s="25" t="str">
        <f>IF(ISNUMBER('Raw Data'!DI113),'Raw Data'!DI113,"")</f>
        <v/>
      </c>
      <c r="DK45" s="25" t="str">
        <f>IF(ISNUMBER('Raw Data'!DJ113),'Raw Data'!DJ113,"")</f>
        <v/>
      </c>
      <c r="DL45" s="25" t="str">
        <f>IF(ISNUMBER('Raw Data'!DK113),'Raw Data'!DK113,"")</f>
        <v/>
      </c>
      <c r="DM45" s="25">
        <f>IF(ISNUMBER('Raw Data'!DL113),'Raw Data'!DL113,"")</f>
        <v>18.924999999999997</v>
      </c>
      <c r="DN45" s="25" t="str">
        <f>IF(ISNUMBER('Raw Data'!DM113),'Raw Data'!DM113,"")</f>
        <v/>
      </c>
      <c r="DO45" s="25">
        <f>IF(ISNUMBER('Raw Data'!DN113),'Raw Data'!DN113,"")</f>
        <v>18.433333333333334</v>
      </c>
      <c r="DP45" s="25" t="str">
        <f>IF(ISNUMBER('Raw Data'!DO113),'Raw Data'!DO113,"")</f>
        <v/>
      </c>
      <c r="DQ45" s="25" t="str">
        <f>IF(ISNUMBER('Raw Data'!DP113),'Raw Data'!DP113,"")</f>
        <v/>
      </c>
      <c r="DR45" s="25" t="str">
        <f>IF(ISNUMBER('Raw Data'!DQ113),'Raw Data'!DQ113,"")</f>
        <v/>
      </c>
      <c r="DS45" s="25" t="str">
        <f>IF(ISNUMBER('Raw Data'!DR113),'Raw Data'!DR113,"")</f>
        <v/>
      </c>
      <c r="DT45" s="25" t="str">
        <f>IF(ISNUMBER('Raw Data'!DS113),'Raw Data'!DS113,"")</f>
        <v/>
      </c>
      <c r="DU45" s="25" t="str">
        <f>IF(ISNUMBER('Raw Data'!DT113),'Raw Data'!DT113,"")</f>
        <v/>
      </c>
      <c r="DV45" s="25" t="str">
        <f>IF(ISNUMBER('Raw Data'!DU113),'Raw Data'!DU113,"")</f>
        <v/>
      </c>
      <c r="DW45" s="25" t="str">
        <f>IF(ISNUMBER('Raw Data'!DV113),'Raw Data'!DV113,"")</f>
        <v/>
      </c>
      <c r="DX45" s="25" t="str">
        <f>IF(ISNUMBER('Raw Data'!DW113),'Raw Data'!DW113,"")</f>
        <v/>
      </c>
      <c r="DY45" s="25" t="str">
        <f>IF(ISNUMBER('Raw Data'!DX113),'Raw Data'!DX113,"")</f>
        <v/>
      </c>
      <c r="DZ45" s="25">
        <f>IF(ISNUMBER('Raw Data'!DY113),'Raw Data'!DY113,"")</f>
        <v>6.9375</v>
      </c>
      <c r="EA45" s="25" t="str">
        <f>IF(ISNUMBER('Raw Data'!DZ113),'Raw Data'!DZ113,"")</f>
        <v/>
      </c>
      <c r="EB45" s="25" t="str">
        <f>IF(ISNUMBER('Raw Data'!EA113),'Raw Data'!EA113,"")</f>
        <v/>
      </c>
      <c r="EC45" s="25" t="str">
        <f>IF(ISNUMBER('Raw Data'!EB113),'Raw Data'!EB113,"")</f>
        <v/>
      </c>
      <c r="ED45" s="25" t="str">
        <f>IF(ISNUMBER('Raw Data'!EC113),'Raw Data'!EC113,"")</f>
        <v/>
      </c>
      <c r="EE45" s="25" t="str">
        <f>IF(ISNUMBER('Raw Data'!ED113),'Raw Data'!ED113,"")</f>
        <v/>
      </c>
      <c r="EF45" s="25" t="str">
        <f>IF(ISNUMBER('Raw Data'!EE113),'Raw Data'!EE113,"")</f>
        <v/>
      </c>
      <c r="EG45" s="25" t="str">
        <f>IF(ISNUMBER('Raw Data'!EF113),'Raw Data'!EF113,"")</f>
        <v/>
      </c>
      <c r="EH45" s="25">
        <f>IF(ISNUMBER('Raw Data'!EG113),'Raw Data'!EG113,"")</f>
        <v>1.6500000000000004</v>
      </c>
      <c r="EI45" s="25" t="str">
        <f>IF(ISNUMBER('Raw Data'!EH113),'Raw Data'!EH113,"")</f>
        <v/>
      </c>
      <c r="EJ45" s="25" t="str">
        <f>IF(ISNUMBER('Raw Data'!EI113),'Raw Data'!EI113,"")</f>
        <v/>
      </c>
      <c r="EK45" s="25" t="str">
        <f>IF(ISNUMBER('Raw Data'!EJ113),'Raw Data'!EJ113,"")</f>
        <v/>
      </c>
      <c r="EL45" s="25" t="str">
        <f>IF(ISNUMBER('Raw Data'!EK113),'Raw Data'!EK113,"")</f>
        <v/>
      </c>
      <c r="EM45" s="25" t="str">
        <f>IF(ISNUMBER('Raw Data'!EL113),'Raw Data'!EL113,"")</f>
        <v/>
      </c>
      <c r="EN45" s="25" t="str">
        <f>IF(ISNUMBER('Raw Data'!EM113),'Raw Data'!EM113,"")</f>
        <v/>
      </c>
      <c r="EO45" s="25" t="str">
        <f>IF(ISNUMBER('Raw Data'!EN113),'Raw Data'!EN113,"")</f>
        <v/>
      </c>
      <c r="EP45" s="25" t="str">
        <f>IF(ISNUMBER('Raw Data'!EO113),'Raw Data'!EO113,"")</f>
        <v/>
      </c>
      <c r="EQ45" s="25" t="str">
        <f>IF(ISNUMBER('Raw Data'!EP113),'Raw Data'!EP113,"")</f>
        <v/>
      </c>
      <c r="ER45" s="25" t="str">
        <f>IF(ISNUMBER('Raw Data'!EQ113),'Raw Data'!EQ113,"")</f>
        <v/>
      </c>
      <c r="ES45" s="25" t="str">
        <f>IF(ISNUMBER('Raw Data'!ER113),'Raw Data'!ER113,"")</f>
        <v/>
      </c>
      <c r="ET45" s="25" t="str">
        <f>IF(ISNUMBER('Raw Data'!ES113),'Raw Data'!ES113,"")</f>
        <v/>
      </c>
      <c r="EU45" s="25" t="str">
        <f>IF(ISNUMBER('Raw Data'!ET113),'Raw Data'!ET113,"")</f>
        <v/>
      </c>
      <c r="EV45" s="25" t="str">
        <f>IF(ISNUMBER('Raw Data'!EU113),'Raw Data'!EU113,"")</f>
        <v/>
      </c>
      <c r="EW45" s="25" t="str">
        <f>IF(ISNUMBER('Raw Data'!EV113),'Raw Data'!EV113,"")</f>
        <v/>
      </c>
      <c r="EX45" s="25" t="str">
        <f>IF(ISNUMBER('Raw Data'!EW113),'Raw Data'!EW113,"")</f>
        <v/>
      </c>
      <c r="EY45" s="25" t="str">
        <f>IF(ISNUMBER('Raw Data'!EX113),'Raw Data'!EX113,"")</f>
        <v/>
      </c>
      <c r="EZ45" s="25" t="str">
        <f>IF(ISNUMBER('Raw Data'!EY113),'Raw Data'!EY113,"")</f>
        <v/>
      </c>
      <c r="FA45" s="25" t="str">
        <f>IF(ISNUMBER('Raw Data'!EZ113),'Raw Data'!EZ113,"")</f>
        <v/>
      </c>
      <c r="FB45" s="25" t="str">
        <f>IF(ISNUMBER('Raw Data'!FA113),'Raw Data'!FA113,"")</f>
        <v/>
      </c>
      <c r="FC45" s="25" t="str">
        <f>IF(ISNUMBER('Raw Data'!FB113),'Raw Data'!FB113,"")</f>
        <v/>
      </c>
      <c r="FD45" s="25" t="str">
        <f>IF(ISNUMBER('Raw Data'!FC113),'Raw Data'!FC113,"")</f>
        <v/>
      </c>
      <c r="FE45" s="25" t="str">
        <f>IF(ISNUMBER('Raw Data'!FD113),'Raw Data'!FD113,"")</f>
        <v/>
      </c>
      <c r="FF45" s="25" t="str">
        <f>IF(ISNUMBER('Raw Data'!FE113),'Raw Data'!FE113,"")</f>
        <v/>
      </c>
      <c r="FG45" s="25" t="str">
        <f>IF(ISNUMBER('Raw Data'!FF113),'Raw Data'!FF113,"")</f>
        <v/>
      </c>
      <c r="FH45" s="25">
        <f>IF(ISNUMBER('Raw Data'!FG113),'Raw Data'!FG113,"")</f>
        <v>2.375</v>
      </c>
      <c r="FI45" s="25" t="str">
        <f>IF(ISNUMBER('Raw Data'!FH113),'Raw Data'!FH113,"")</f>
        <v/>
      </c>
      <c r="FJ45" s="25" t="str">
        <f>IF(ISNUMBER('Raw Data'!FI113),'Raw Data'!FI113,"")</f>
        <v/>
      </c>
      <c r="FK45" s="25" t="str">
        <f>IF(ISNUMBER('Raw Data'!FJ113),'Raw Data'!FJ113,"")</f>
        <v/>
      </c>
      <c r="FL45" s="25" t="str">
        <f>IF(ISNUMBER('Raw Data'!FK113),'Raw Data'!FK113,"")</f>
        <v/>
      </c>
      <c r="FM45" s="25" t="str">
        <f>IF(ISNUMBER('Raw Data'!FL113),'Raw Data'!FL113,"")</f>
        <v/>
      </c>
      <c r="FN45" s="25" t="str">
        <f>IF(ISNUMBER('Raw Data'!FM113),'Raw Data'!FM113,"")</f>
        <v/>
      </c>
      <c r="FO45" s="25" t="str">
        <f>IF(ISNUMBER('Raw Data'!FN113),'Raw Data'!FN113,"")</f>
        <v/>
      </c>
      <c r="FP45" s="25" t="str">
        <f>IF(ISNUMBER('Raw Data'!FO113),'Raw Data'!FO113,"")</f>
        <v/>
      </c>
      <c r="FQ45" s="25" t="str">
        <f>IF(ISNUMBER('Raw Data'!FP113),'Raw Data'!FP113,"")</f>
        <v/>
      </c>
      <c r="FR45" s="25" t="str">
        <f>IF(ISNUMBER('Raw Data'!FQ113),'Raw Data'!FQ113,"")</f>
        <v/>
      </c>
      <c r="FS45" s="25" t="str">
        <f>IF(ISNUMBER('Raw Data'!FR113),'Raw Data'!FR113,"")</f>
        <v/>
      </c>
    </row>
    <row r="46" spans="1:176" s="4" customFormat="1" x14ac:dyDescent="0.25">
      <c r="A46" s="25" t="s">
        <v>28</v>
      </c>
      <c r="B46" s="26" t="s">
        <v>9</v>
      </c>
      <c r="C46" s="25"/>
      <c r="D46" s="25" t="str">
        <f>IF(ISNUMBER('Raw Data'!C114),'Raw Data'!C114,"")</f>
        <v/>
      </c>
      <c r="E46" s="25" t="str">
        <f>IF(ISNUMBER('Raw Data'!D114),'Raw Data'!D114,"")</f>
        <v/>
      </c>
      <c r="F46" s="25" t="str">
        <f>IF(ISNUMBER('Raw Data'!E114),'Raw Data'!E114,"")</f>
        <v/>
      </c>
      <c r="G46" s="25" t="str">
        <f>IF(ISNUMBER('Raw Data'!F114),'Raw Data'!F114,"")</f>
        <v/>
      </c>
      <c r="H46" s="25" t="str">
        <f>IF(ISNUMBER('Raw Data'!G114),'Raw Data'!G114,"")</f>
        <v/>
      </c>
      <c r="I46" s="25" t="str">
        <f>IF(ISNUMBER('Raw Data'!H114),'Raw Data'!H114,"")</f>
        <v/>
      </c>
      <c r="J46" s="25" t="str">
        <f>IF(ISNUMBER('Raw Data'!I114),'Raw Data'!I114,"")</f>
        <v/>
      </c>
      <c r="K46" s="25" t="str">
        <f>IF(ISNUMBER('Raw Data'!J114),'Raw Data'!J114,"")</f>
        <v/>
      </c>
      <c r="L46" s="25" t="str">
        <f>IF(ISNUMBER('Raw Data'!K114),'Raw Data'!K114,"")</f>
        <v/>
      </c>
      <c r="M46" s="25" t="str">
        <f>IF(ISNUMBER('Raw Data'!L114),'Raw Data'!L114,"")</f>
        <v/>
      </c>
      <c r="N46" s="25" t="str">
        <f>IF(ISNUMBER('Raw Data'!M114),'Raw Data'!M114,"")</f>
        <v/>
      </c>
      <c r="O46" s="25" t="str">
        <f>IF(ISNUMBER('Raw Data'!N114),'Raw Data'!N114,"")</f>
        <v/>
      </c>
      <c r="P46" s="25" t="str">
        <f>IF(ISNUMBER('Raw Data'!O114),'Raw Data'!O114,"")</f>
        <v/>
      </c>
      <c r="Q46" s="25" t="str">
        <f>IF(ISNUMBER('Raw Data'!P114),'Raw Data'!P114,"")</f>
        <v/>
      </c>
      <c r="R46" s="25" t="str">
        <f>IF(ISNUMBER('Raw Data'!Q114),'Raw Data'!Q114,"")</f>
        <v/>
      </c>
      <c r="S46" s="25" t="str">
        <f>IF(ISNUMBER('Raw Data'!R114),'Raw Data'!R114,"")</f>
        <v/>
      </c>
      <c r="T46" s="25" t="str">
        <f>IF(ISNUMBER('Raw Data'!S114),'Raw Data'!S114,"")</f>
        <v/>
      </c>
      <c r="U46" s="25" t="str">
        <f>IF(ISNUMBER('Raw Data'!T114),'Raw Data'!T114,"")</f>
        <v/>
      </c>
      <c r="V46" s="25" t="str">
        <f>IF(ISNUMBER('Raw Data'!U114),'Raw Data'!U114,"")</f>
        <v/>
      </c>
      <c r="W46" s="25" t="str">
        <f>IF(ISNUMBER('Raw Data'!V114),'Raw Data'!V114,"")</f>
        <v/>
      </c>
      <c r="X46" s="25" t="str">
        <f>IF(ISNUMBER('Raw Data'!W114),'Raw Data'!W114,"")</f>
        <v/>
      </c>
      <c r="Y46" s="25" t="str">
        <f>IF(ISNUMBER('Raw Data'!X114),'Raw Data'!X114,"")</f>
        <v/>
      </c>
      <c r="Z46" s="25" t="str">
        <f>IF(ISNUMBER('Raw Data'!Y114),'Raw Data'!Y114,"")</f>
        <v/>
      </c>
      <c r="AA46" s="25">
        <f>IF(ISNUMBER('Raw Data'!Z114),'Raw Data'!Z114,"")</f>
        <v>7.9585949077739997</v>
      </c>
      <c r="AB46" s="25" t="str">
        <f>IF(ISNUMBER('Raw Data'!AA114),'Raw Data'!AA114,"")</f>
        <v/>
      </c>
      <c r="AC46" s="25" t="str">
        <f>IF(ISNUMBER('Raw Data'!AB114),'Raw Data'!AB114,"")</f>
        <v/>
      </c>
      <c r="AD46" s="25" t="str">
        <f>IF(ISNUMBER('Raw Data'!AC114),'Raw Data'!AC114,"")</f>
        <v/>
      </c>
      <c r="AE46" s="25">
        <f>IF(ISNUMBER('Raw Data'!AD114),'Raw Data'!AD114,"")</f>
        <v>3.6363029176140254</v>
      </c>
      <c r="AF46" s="25" t="str">
        <f>IF(ISNUMBER('Raw Data'!AE114),'Raw Data'!AE114,"")</f>
        <v/>
      </c>
      <c r="AG46" s="25">
        <f>IF(ISNUMBER('Raw Data'!AF114),'Raw Data'!AF114,"")</f>
        <v>4.3657364071734754</v>
      </c>
      <c r="AH46" s="25" t="str">
        <f>IF(ISNUMBER('Raw Data'!AG114),'Raw Data'!AG114,"")</f>
        <v/>
      </c>
      <c r="AI46" s="25">
        <f>IF(ISNUMBER('Raw Data'!AH114),'Raw Data'!AH114,"")</f>
        <v>0.99609018047922593</v>
      </c>
      <c r="AJ46" s="25" t="str">
        <f>IF(ISNUMBER('Raw Data'!AI114),'Raw Data'!AI114,"")</f>
        <v/>
      </c>
      <c r="AK46" s="25" t="str">
        <f>IF(ISNUMBER('Raw Data'!AJ114),'Raw Data'!AJ114,"")</f>
        <v/>
      </c>
      <c r="AL46" s="25" t="str">
        <f>IF(ISNUMBER('Raw Data'!AK114),'Raw Data'!AK114,"")</f>
        <v/>
      </c>
      <c r="AM46" s="25" t="str">
        <f>IF(ISNUMBER('Raw Data'!AL114),'Raw Data'!AL114,"")</f>
        <v/>
      </c>
      <c r="AN46" s="25">
        <f>IF(ISNUMBER('Raw Data'!AM114),'Raw Data'!AM114,"")</f>
        <v>5.0858845436346005</v>
      </c>
      <c r="AO46" s="25" t="str">
        <f>IF(ISNUMBER('Raw Data'!AN114),'Raw Data'!AN114,"")</f>
        <v/>
      </c>
      <c r="AP46" s="25">
        <f>IF(ISNUMBER('Raw Data'!AO114),'Raw Data'!AO114,"")</f>
        <v>0.55515860996282473</v>
      </c>
      <c r="AQ46" s="25" t="str">
        <f>IF(ISNUMBER('Raw Data'!AP114),'Raw Data'!AP114,"")</f>
        <v/>
      </c>
      <c r="AR46" s="25" t="str">
        <f>IF(ISNUMBER('Raw Data'!AQ114),'Raw Data'!AQ114,"")</f>
        <v/>
      </c>
      <c r="AS46" s="25" t="str">
        <f>IF(ISNUMBER('Raw Data'!AR114),'Raw Data'!AR114,"")</f>
        <v/>
      </c>
      <c r="AT46" s="25">
        <f>IF(ISNUMBER('Raw Data'!AS114),'Raw Data'!AS114,"")</f>
        <v>6.1539509910841748</v>
      </c>
      <c r="AU46" s="25" t="str">
        <f>IF(ISNUMBER('Raw Data'!AT114),'Raw Data'!AT114,"")</f>
        <v/>
      </c>
      <c r="AV46" s="25">
        <f>IF(ISNUMBER('Raw Data'!AU114),'Raw Data'!AU114,"")</f>
        <v>2.8112063217486751</v>
      </c>
      <c r="AW46" s="25" t="str">
        <f>IF(ISNUMBER('Raw Data'!AV114),'Raw Data'!AV114,"")</f>
        <v/>
      </c>
      <c r="AX46" s="25" t="str">
        <f>IF(ISNUMBER('Raw Data'!AW114),'Raw Data'!AW114,"")</f>
        <v/>
      </c>
      <c r="AY46" s="25">
        <f>IF(ISNUMBER('Raw Data'!AX114),'Raw Data'!AX114,"")</f>
        <v>8.8066956578660758</v>
      </c>
      <c r="AZ46" s="25" t="str">
        <f>IF(ISNUMBER('Raw Data'!AY114),'Raw Data'!AY114,"")</f>
        <v/>
      </c>
      <c r="BA46" s="25">
        <f>IF(ISNUMBER('Raw Data'!AZ114),'Raw Data'!AZ114,"")</f>
        <v>4.4446365179626746</v>
      </c>
      <c r="BB46" s="25" t="str">
        <f>IF(ISNUMBER('Raw Data'!BA114),'Raw Data'!BA114,"")</f>
        <v/>
      </c>
      <c r="BC46" s="25">
        <f>IF(ISNUMBER('Raw Data'!BB114),'Raw Data'!BB114,"")</f>
        <v>8.9444590913363253</v>
      </c>
      <c r="BD46" s="25" t="str">
        <f>IF(ISNUMBER('Raw Data'!BC114),'Raw Data'!BC114,"")</f>
        <v/>
      </c>
      <c r="BE46" s="25" t="str">
        <f>IF(ISNUMBER('Raw Data'!BD114),'Raw Data'!BD114,"")</f>
        <v/>
      </c>
      <c r="BF46" s="25" t="str">
        <f>IF(ISNUMBER('Raw Data'!BE114),'Raw Data'!BE114,"")</f>
        <v/>
      </c>
      <c r="BG46" s="25" t="str">
        <f>IF(ISNUMBER('Raw Data'!BF114),'Raw Data'!BF114,"")</f>
        <v/>
      </c>
      <c r="BH46" s="25">
        <f>IF(ISNUMBER('Raw Data'!BG114),'Raw Data'!BG114,"")</f>
        <v>8.5398060544807244</v>
      </c>
      <c r="BI46" s="25" t="str">
        <f>IF(ISNUMBER('Raw Data'!BH114),'Raw Data'!BH114,"")</f>
        <v/>
      </c>
      <c r="BJ46" s="25">
        <f>IF(ISNUMBER('Raw Data'!BI114),'Raw Data'!BI114,"")</f>
        <v>2.7144250836424</v>
      </c>
      <c r="BK46" s="25" t="str">
        <f>IF(ISNUMBER('Raw Data'!BJ114),'Raw Data'!BJ114,"")</f>
        <v/>
      </c>
      <c r="BL46" s="25" t="str">
        <f>IF(ISNUMBER('Raw Data'!BK114),'Raw Data'!BK114,"")</f>
        <v/>
      </c>
      <c r="BM46" s="25">
        <f>IF(ISNUMBER('Raw Data'!BL114),'Raw Data'!BL114,"")</f>
        <v>5.964235392268975</v>
      </c>
      <c r="BN46" s="25">
        <f>IF(ISNUMBER('Raw Data'!BM114),'Raw Data'!BM114,"")</f>
        <v>6.8028338223006504</v>
      </c>
      <c r="BO46" s="25" t="str">
        <f>IF(ISNUMBER('Raw Data'!BN114),'Raw Data'!BN114,"")</f>
        <v/>
      </c>
      <c r="BP46" s="25">
        <f>IF(ISNUMBER('Raw Data'!BO114),'Raw Data'!BO114,"")</f>
        <v>0.86486398186317448</v>
      </c>
      <c r="BQ46" s="25">
        <f>IF(ISNUMBER('Raw Data'!BP114),'Raw Data'!BP114,"")</f>
        <v>4.0327757564923754</v>
      </c>
      <c r="BR46" s="25" t="str">
        <f>IF(ISNUMBER('Raw Data'!BQ114),'Raw Data'!BQ114,"")</f>
        <v/>
      </c>
      <c r="BS46" s="25" t="str">
        <f>IF(ISNUMBER('Raw Data'!BR114),'Raw Data'!BR114,"")</f>
        <v/>
      </c>
      <c r="BT46" s="25" t="str">
        <f>IF(ISNUMBER('Raw Data'!BS114),'Raw Data'!BS114,"")</f>
        <v/>
      </c>
      <c r="BU46" s="25" t="str">
        <f>IF(ISNUMBER('Raw Data'!BT114),'Raw Data'!BT114,"")</f>
        <v/>
      </c>
      <c r="BV46" s="25">
        <f>IF(ISNUMBER('Raw Data'!BU114),'Raw Data'!BU114,"")</f>
        <v>8.0359806380231511</v>
      </c>
      <c r="BW46" s="25" t="str">
        <f>IF(ISNUMBER('Raw Data'!BV114),'Raw Data'!BV114,"")</f>
        <v/>
      </c>
      <c r="BX46" s="25">
        <f>IF(ISNUMBER('Raw Data'!BW114),'Raw Data'!BW114,"")</f>
        <v>0.89184131991124982</v>
      </c>
      <c r="BY46" s="25" t="str">
        <f>IF(ISNUMBER('Raw Data'!BX114),'Raw Data'!BX114,"")</f>
        <v/>
      </c>
      <c r="BZ46" s="25" t="str">
        <f>IF(ISNUMBER('Raw Data'!BY114),'Raw Data'!BY114,"")</f>
        <v/>
      </c>
      <c r="CA46" s="25">
        <f>IF(ISNUMBER('Raw Data'!BZ114),'Raw Data'!BZ114,"")</f>
        <v>6.2963630123436252</v>
      </c>
      <c r="CB46" s="25" t="str">
        <f>IF(ISNUMBER('Raw Data'!CA114),'Raw Data'!CA114,"")</f>
        <v/>
      </c>
      <c r="CC46" s="25">
        <f>IF(ISNUMBER('Raw Data'!CB114),'Raw Data'!CB114,"")</f>
        <v>0.35707399422729935</v>
      </c>
      <c r="CD46" s="25" t="str">
        <f>IF(ISNUMBER('Raw Data'!CC114),'Raw Data'!CC114,"")</f>
        <v/>
      </c>
      <c r="CE46" s="25">
        <f>IF(ISNUMBER('Raw Data'!CD114),'Raw Data'!CD114,"")</f>
        <v>4.2915556832700004</v>
      </c>
      <c r="CF46" s="25" t="str">
        <f>IF(ISNUMBER('Raw Data'!CE114),'Raw Data'!CE114,"")</f>
        <v/>
      </c>
      <c r="CG46" s="25" t="str">
        <f>IF(ISNUMBER('Raw Data'!CF114),'Raw Data'!CF114,"")</f>
        <v/>
      </c>
      <c r="CH46" s="25" t="str">
        <f>IF(ISNUMBER('Raw Data'!CG114),'Raw Data'!CG114,"")</f>
        <v/>
      </c>
      <c r="CI46" s="25" t="str">
        <f>IF(ISNUMBER('Raw Data'!CH114),'Raw Data'!CH114,"")</f>
        <v/>
      </c>
      <c r="CJ46" s="25">
        <f>IF(ISNUMBER('Raw Data'!CI114),'Raw Data'!CI114,"")</f>
        <v>3.0635261876507496</v>
      </c>
      <c r="CK46" s="25" t="str">
        <f>IF(ISNUMBER('Raw Data'!CJ114),'Raw Data'!CJ114,"")</f>
        <v/>
      </c>
      <c r="CL46" s="25">
        <f>IF(ISNUMBER('Raw Data'!CK114),'Raw Data'!CK114,"")</f>
        <v>-4.5195943049005649E-3</v>
      </c>
      <c r="CM46" s="25" t="str">
        <f>IF(ISNUMBER('Raw Data'!CL114),'Raw Data'!CL114,"")</f>
        <v/>
      </c>
      <c r="CN46" s="25" t="str">
        <f>IF(ISNUMBER('Raw Data'!CM114),'Raw Data'!CM114,"")</f>
        <v/>
      </c>
      <c r="CO46" s="25">
        <f>IF(ISNUMBER('Raw Data'!CN114),'Raw Data'!CN114,"")</f>
        <v>6.2630908631522999</v>
      </c>
      <c r="CP46" s="25" t="str">
        <f>IF(ISNUMBER('Raw Data'!CO114),'Raw Data'!CO114,"")</f>
        <v/>
      </c>
      <c r="CQ46" s="25">
        <f>IF(ISNUMBER('Raw Data'!CP114),'Raw Data'!CP114,"")</f>
        <v>0.39835963306230049</v>
      </c>
      <c r="CR46" s="25" t="str">
        <f>IF(ISNUMBER('Raw Data'!CQ114),'Raw Data'!CQ114,"")</f>
        <v/>
      </c>
      <c r="CS46" s="25">
        <f>IF(ISNUMBER('Raw Data'!CR114),'Raw Data'!CR114,"")</f>
        <v>3.1914273449652741</v>
      </c>
      <c r="CT46" s="25" t="str">
        <f>IF(ISNUMBER('Raw Data'!CS114),'Raw Data'!CS114,"")</f>
        <v/>
      </c>
      <c r="CU46" s="25" t="str">
        <f>IF(ISNUMBER('Raw Data'!CT114),'Raw Data'!CT114,"")</f>
        <v/>
      </c>
      <c r="CV46" s="25" t="str">
        <f>IF(ISNUMBER('Raw Data'!CU114),'Raw Data'!CU114,"")</f>
        <v/>
      </c>
      <c r="CW46" s="25" t="str">
        <f>IF(ISNUMBER('Raw Data'!CV114),'Raw Data'!CV114,"")</f>
        <v/>
      </c>
      <c r="CX46" s="25">
        <f>IF(ISNUMBER('Raw Data'!CW114),'Raw Data'!CW114,"")</f>
        <v>10.246366236964976</v>
      </c>
      <c r="CY46" s="25" t="str">
        <f>IF(ISNUMBER('Raw Data'!CX114),'Raw Data'!CX114,"")</f>
        <v/>
      </c>
      <c r="CZ46" s="25">
        <f>IF(ISNUMBER('Raw Data'!CY114),'Raw Data'!CY114,"")</f>
        <v>8.0976184237949234</v>
      </c>
      <c r="DA46" s="25" t="str">
        <f>IF(ISNUMBER('Raw Data'!CZ114),'Raw Data'!CZ114,"")</f>
        <v/>
      </c>
      <c r="DB46" s="25" t="str">
        <f>IF(ISNUMBER('Raw Data'!DA114),'Raw Data'!DA114,"")</f>
        <v/>
      </c>
      <c r="DC46" s="25">
        <f>IF(ISNUMBER('Raw Data'!DB114),'Raw Data'!DB114,"")</f>
        <v>10.3148229696885</v>
      </c>
      <c r="DD46" s="25" t="str">
        <f>IF(ISNUMBER('Raw Data'!DC114),'Raw Data'!DC114,"")</f>
        <v/>
      </c>
      <c r="DE46" s="25">
        <f>IF(ISNUMBER('Raw Data'!DD114),'Raw Data'!DD114,"")</f>
        <v>9.5440373061140011</v>
      </c>
      <c r="DF46" s="25" t="str">
        <f>IF(ISNUMBER('Raw Data'!DE114),'Raw Data'!DE114,"")</f>
        <v/>
      </c>
      <c r="DG46" s="25">
        <f>IF(ISNUMBER('Raw Data'!DF114),'Raw Data'!DF114,"")</f>
        <v>10.508370922057775</v>
      </c>
      <c r="DH46" s="25" t="str">
        <f>IF(ISNUMBER('Raw Data'!DG114),'Raw Data'!DG114,"")</f>
        <v/>
      </c>
      <c r="DI46" s="25" t="str">
        <f>IF(ISNUMBER('Raw Data'!DH114),'Raw Data'!DH114,"")</f>
        <v/>
      </c>
      <c r="DJ46" s="25" t="str">
        <f>IF(ISNUMBER('Raw Data'!DI114),'Raw Data'!DI114,"")</f>
        <v/>
      </c>
      <c r="DK46" s="25" t="str">
        <f>IF(ISNUMBER('Raw Data'!DJ114),'Raw Data'!DJ114,"")</f>
        <v/>
      </c>
      <c r="DL46" s="25" t="str">
        <f>IF(ISNUMBER('Raw Data'!DK114),'Raw Data'!DK114,"")</f>
        <v/>
      </c>
      <c r="DM46" s="25">
        <f>IF(ISNUMBER('Raw Data'!DL114),'Raw Data'!DL114,"")</f>
        <v>12.200234303485999</v>
      </c>
      <c r="DN46" s="25" t="str">
        <f>IF(ISNUMBER('Raw Data'!DM114),'Raw Data'!DM114,"")</f>
        <v/>
      </c>
      <c r="DO46" s="25">
        <f>IF(ISNUMBER('Raw Data'!DN114),'Raw Data'!DN114,"")</f>
        <v>12.379146239107024</v>
      </c>
      <c r="DP46" s="25" t="str">
        <f>IF(ISNUMBER('Raw Data'!DO114),'Raw Data'!DO114,"")</f>
        <v/>
      </c>
      <c r="DQ46" s="25" t="str">
        <f>IF(ISNUMBER('Raw Data'!DP114),'Raw Data'!DP114,"")</f>
        <v/>
      </c>
      <c r="DR46" s="25" t="str">
        <f>IF(ISNUMBER('Raw Data'!DQ114),'Raw Data'!DQ114,"")</f>
        <v/>
      </c>
      <c r="DS46" s="25" t="str">
        <f>IF(ISNUMBER('Raw Data'!DR114),'Raw Data'!DR114,"")</f>
        <v/>
      </c>
      <c r="DT46" s="25" t="str">
        <f>IF(ISNUMBER('Raw Data'!DS114),'Raw Data'!DS114,"")</f>
        <v/>
      </c>
      <c r="DU46" s="25" t="str">
        <f>IF(ISNUMBER('Raw Data'!DT114),'Raw Data'!DT114,"")</f>
        <v/>
      </c>
      <c r="DV46" s="25" t="str">
        <f>IF(ISNUMBER('Raw Data'!DU114),'Raw Data'!DU114,"")</f>
        <v/>
      </c>
      <c r="DW46" s="25" t="str">
        <f>IF(ISNUMBER('Raw Data'!DV114),'Raw Data'!DV114,"")</f>
        <v/>
      </c>
      <c r="DX46" s="25" t="str">
        <f>IF(ISNUMBER('Raw Data'!DW114),'Raw Data'!DW114,"")</f>
        <v/>
      </c>
      <c r="DY46" s="25" t="str">
        <f>IF(ISNUMBER('Raw Data'!DX114),'Raw Data'!DX114,"")</f>
        <v/>
      </c>
      <c r="DZ46" s="25">
        <f>IF(ISNUMBER('Raw Data'!DY114),'Raw Data'!DY114,"")</f>
        <v>1.0475286911079493</v>
      </c>
      <c r="EA46" s="25" t="str">
        <f>IF(ISNUMBER('Raw Data'!DZ114),'Raw Data'!DZ114,"")</f>
        <v/>
      </c>
      <c r="EB46" s="25" t="str">
        <f>IF(ISNUMBER('Raw Data'!EA114),'Raw Data'!EA114,"")</f>
        <v/>
      </c>
      <c r="EC46" s="25" t="str">
        <f>IF(ISNUMBER('Raw Data'!EB114),'Raw Data'!EB114,"")</f>
        <v/>
      </c>
      <c r="ED46" s="25" t="str">
        <f>IF(ISNUMBER('Raw Data'!EC114),'Raw Data'!EC114,"")</f>
        <v/>
      </c>
      <c r="EE46" s="25" t="str">
        <f>IF(ISNUMBER('Raw Data'!ED114),'Raw Data'!ED114,"")</f>
        <v/>
      </c>
      <c r="EF46" s="25" t="str">
        <f>IF(ISNUMBER('Raw Data'!EE114),'Raw Data'!EE114,"")</f>
        <v/>
      </c>
      <c r="EG46" s="25" t="str">
        <f>IF(ISNUMBER('Raw Data'!EF114),'Raw Data'!EF114,"")</f>
        <v/>
      </c>
      <c r="EH46" s="25">
        <f>IF(ISNUMBER('Raw Data'!EG114),'Raw Data'!EG114,"")</f>
        <v>1.1735502581601507</v>
      </c>
      <c r="EI46" s="25" t="str">
        <f>IF(ISNUMBER('Raw Data'!EH114),'Raw Data'!EH114,"")</f>
        <v/>
      </c>
      <c r="EJ46" s="25" t="str">
        <f>IF(ISNUMBER('Raw Data'!EI114),'Raw Data'!EI114,"")</f>
        <v/>
      </c>
      <c r="EK46" s="25" t="str">
        <f>IF(ISNUMBER('Raw Data'!EJ114),'Raw Data'!EJ114,"")</f>
        <v/>
      </c>
      <c r="EL46" s="25" t="str">
        <f>IF(ISNUMBER('Raw Data'!EK114),'Raw Data'!EK114,"")</f>
        <v/>
      </c>
      <c r="EM46" s="25" t="str">
        <f>IF(ISNUMBER('Raw Data'!EL114),'Raw Data'!EL114,"")</f>
        <v/>
      </c>
      <c r="EN46" s="25" t="str">
        <f>IF(ISNUMBER('Raw Data'!EM114),'Raw Data'!EM114,"")</f>
        <v/>
      </c>
      <c r="EO46" s="25" t="str">
        <f>IF(ISNUMBER('Raw Data'!EN114),'Raw Data'!EN114,"")</f>
        <v/>
      </c>
      <c r="EP46" s="25" t="str">
        <f>IF(ISNUMBER('Raw Data'!EO114),'Raw Data'!EO114,"")</f>
        <v/>
      </c>
      <c r="EQ46" s="25" t="str">
        <f>IF(ISNUMBER('Raw Data'!EP114),'Raw Data'!EP114,"")</f>
        <v/>
      </c>
      <c r="ER46" s="25" t="str">
        <f>IF(ISNUMBER('Raw Data'!EQ114),'Raw Data'!EQ114,"")</f>
        <v/>
      </c>
      <c r="ES46" s="25" t="str">
        <f>IF(ISNUMBER('Raw Data'!ER114),'Raw Data'!ER114,"")</f>
        <v/>
      </c>
      <c r="ET46" s="25" t="str">
        <f>IF(ISNUMBER('Raw Data'!ES114),'Raw Data'!ES114,"")</f>
        <v/>
      </c>
      <c r="EU46" s="25" t="str">
        <f>IF(ISNUMBER('Raw Data'!ET114),'Raw Data'!ET114,"")</f>
        <v/>
      </c>
      <c r="EV46" s="25" t="str">
        <f>IF(ISNUMBER('Raw Data'!EU114),'Raw Data'!EU114,"")</f>
        <v/>
      </c>
      <c r="EW46" s="25" t="str">
        <f>IF(ISNUMBER('Raw Data'!EV114),'Raw Data'!EV114,"")</f>
        <v/>
      </c>
      <c r="EX46" s="25" t="str">
        <f>IF(ISNUMBER('Raw Data'!EW114),'Raw Data'!EW114,"")</f>
        <v/>
      </c>
      <c r="EY46" s="25" t="str">
        <f>IF(ISNUMBER('Raw Data'!EX114),'Raw Data'!EX114,"")</f>
        <v/>
      </c>
      <c r="EZ46" s="25" t="str">
        <f>IF(ISNUMBER('Raw Data'!EY114),'Raw Data'!EY114,"")</f>
        <v/>
      </c>
      <c r="FA46" s="25" t="str">
        <f>IF(ISNUMBER('Raw Data'!EZ114),'Raw Data'!EZ114,"")</f>
        <v/>
      </c>
      <c r="FB46" s="25" t="str">
        <f>IF(ISNUMBER('Raw Data'!FA114),'Raw Data'!FA114,"")</f>
        <v/>
      </c>
      <c r="FC46" s="25" t="str">
        <f>IF(ISNUMBER('Raw Data'!FB114),'Raw Data'!FB114,"")</f>
        <v/>
      </c>
      <c r="FD46" s="25" t="str">
        <f>IF(ISNUMBER('Raw Data'!FC114),'Raw Data'!FC114,"")</f>
        <v/>
      </c>
      <c r="FE46" s="25" t="str">
        <f>IF(ISNUMBER('Raw Data'!FD114),'Raw Data'!FD114,"")</f>
        <v/>
      </c>
      <c r="FF46" s="25" t="str">
        <f>IF(ISNUMBER('Raw Data'!FE114),'Raw Data'!FE114,"")</f>
        <v/>
      </c>
      <c r="FG46" s="25" t="str">
        <f>IF(ISNUMBER('Raw Data'!FF114),'Raw Data'!FF114,"")</f>
        <v/>
      </c>
      <c r="FH46" s="25">
        <f>IF(ISNUMBER('Raw Data'!FG114),'Raw Data'!FG114,"")</f>
        <v>2.9086594362613498</v>
      </c>
      <c r="FI46" s="25" t="str">
        <f>IF(ISNUMBER('Raw Data'!FH114),'Raw Data'!FH114,"")</f>
        <v/>
      </c>
      <c r="FJ46" s="25" t="str">
        <f>IF(ISNUMBER('Raw Data'!FI114),'Raw Data'!FI114,"")</f>
        <v/>
      </c>
      <c r="FK46" s="25" t="str">
        <f>IF(ISNUMBER('Raw Data'!FJ114),'Raw Data'!FJ114,"")</f>
        <v/>
      </c>
      <c r="FL46" s="25" t="str">
        <f>IF(ISNUMBER('Raw Data'!FK114),'Raw Data'!FK114,"")</f>
        <v/>
      </c>
      <c r="FM46" s="25" t="str">
        <f>IF(ISNUMBER('Raw Data'!FL114),'Raw Data'!FL114,"")</f>
        <v/>
      </c>
      <c r="FN46" s="25" t="str">
        <f>IF(ISNUMBER('Raw Data'!FM114),'Raw Data'!FM114,"")</f>
        <v/>
      </c>
      <c r="FO46" s="25" t="str">
        <f>IF(ISNUMBER('Raw Data'!FN114),'Raw Data'!FN114,"")</f>
        <v/>
      </c>
      <c r="FP46" s="25" t="str">
        <f>IF(ISNUMBER('Raw Data'!FO114),'Raw Data'!FO114,"")</f>
        <v/>
      </c>
      <c r="FQ46" s="25" t="str">
        <f>IF(ISNUMBER('Raw Data'!FP114),'Raw Data'!FP114,"")</f>
        <v/>
      </c>
      <c r="FR46" s="25" t="str">
        <f>IF(ISNUMBER('Raw Data'!FQ114),'Raw Data'!FQ114,"")</f>
        <v/>
      </c>
      <c r="FS46" s="25" t="str">
        <f>IF(ISNUMBER('Raw Data'!FR114),'Raw Data'!FR114,"")</f>
        <v/>
      </c>
    </row>
    <row r="47" spans="1:176" s="4" customFormat="1" x14ac:dyDescent="0.25">
      <c r="A47" s="25" t="s">
        <v>29</v>
      </c>
      <c r="B47" s="26" t="s">
        <v>9</v>
      </c>
      <c r="C47" s="25"/>
      <c r="D47" s="25" t="str">
        <f>IF(ISNUMBER('Raw Data'!C115),'Raw Data'!C115,"")</f>
        <v/>
      </c>
      <c r="E47" s="25" t="str">
        <f>IF(ISNUMBER('Raw Data'!D115),'Raw Data'!D115,"")</f>
        <v/>
      </c>
      <c r="F47" s="25" t="str">
        <f>IF(ISNUMBER('Raw Data'!E115),'Raw Data'!E115,"")</f>
        <v/>
      </c>
      <c r="G47" s="25" t="str">
        <f>IF(ISNUMBER('Raw Data'!F115),'Raw Data'!F115,"")</f>
        <v/>
      </c>
      <c r="H47" s="25" t="str">
        <f>IF(ISNUMBER('Raw Data'!G115),'Raw Data'!G115,"")</f>
        <v/>
      </c>
      <c r="I47" s="25" t="str">
        <f>IF(ISNUMBER('Raw Data'!H115),'Raw Data'!H115,"")</f>
        <v/>
      </c>
      <c r="J47" s="25" t="str">
        <f>IF(ISNUMBER('Raw Data'!I115),'Raw Data'!I115,"")</f>
        <v/>
      </c>
      <c r="K47" s="25" t="str">
        <f>IF(ISNUMBER('Raw Data'!J115),'Raw Data'!J115,"")</f>
        <v/>
      </c>
      <c r="L47" s="25" t="str">
        <f>IF(ISNUMBER('Raw Data'!K115),'Raw Data'!K115,"")</f>
        <v/>
      </c>
      <c r="M47" s="25" t="str">
        <f>IF(ISNUMBER('Raw Data'!L115),'Raw Data'!L115,"")</f>
        <v/>
      </c>
      <c r="N47" s="25" t="str">
        <f>IF(ISNUMBER('Raw Data'!M115),'Raw Data'!M115,"")</f>
        <v/>
      </c>
      <c r="O47" s="25" t="str">
        <f>IF(ISNUMBER('Raw Data'!N115),'Raw Data'!N115,"")</f>
        <v/>
      </c>
      <c r="P47" s="25" t="str">
        <f>IF(ISNUMBER('Raw Data'!O115),'Raw Data'!O115,"")</f>
        <v/>
      </c>
      <c r="Q47" s="25" t="str">
        <f>IF(ISNUMBER('Raw Data'!P115),'Raw Data'!P115,"")</f>
        <v/>
      </c>
      <c r="R47" s="25" t="str">
        <f>IF(ISNUMBER('Raw Data'!Q115),'Raw Data'!Q115,"")</f>
        <v/>
      </c>
      <c r="S47" s="25" t="str">
        <f>IF(ISNUMBER('Raw Data'!R115),'Raw Data'!R115,"")</f>
        <v/>
      </c>
      <c r="T47" s="25" t="str">
        <f>IF(ISNUMBER('Raw Data'!S115),'Raw Data'!S115,"")</f>
        <v/>
      </c>
      <c r="U47" s="25" t="str">
        <f>IF(ISNUMBER('Raw Data'!T115),'Raw Data'!T115,"")</f>
        <v/>
      </c>
      <c r="V47" s="25" t="str">
        <f>IF(ISNUMBER('Raw Data'!U115),'Raw Data'!U115,"")</f>
        <v/>
      </c>
      <c r="W47" s="25" t="str">
        <f>IF(ISNUMBER('Raw Data'!V115),'Raw Data'!V115,"")</f>
        <v/>
      </c>
      <c r="X47" s="25" t="str">
        <f>IF(ISNUMBER('Raw Data'!W115),'Raw Data'!W115,"")</f>
        <v/>
      </c>
      <c r="Y47" s="25" t="str">
        <f>IF(ISNUMBER('Raw Data'!X115),'Raw Data'!X115,"")</f>
        <v/>
      </c>
      <c r="Z47" s="25" t="str">
        <f>IF(ISNUMBER('Raw Data'!Y115),'Raw Data'!Y115,"")</f>
        <v/>
      </c>
      <c r="AA47" s="25">
        <f>IF(ISNUMBER('Raw Data'!Z115),'Raw Data'!Z115,"")</f>
        <v>3.5362495266113751</v>
      </c>
      <c r="AB47" s="25" t="str">
        <f>IF(ISNUMBER('Raw Data'!AA115),'Raw Data'!AA115,"")</f>
        <v/>
      </c>
      <c r="AC47" s="25" t="str">
        <f>IF(ISNUMBER('Raw Data'!AB115),'Raw Data'!AB115,"")</f>
        <v/>
      </c>
      <c r="AD47" s="25" t="str">
        <f>IF(ISNUMBER('Raw Data'!AC115),'Raw Data'!AC115,"")</f>
        <v/>
      </c>
      <c r="AE47" s="25">
        <f>IF(ISNUMBER('Raw Data'!AD115),'Raw Data'!AD115,"")</f>
        <v>2.83138579936915</v>
      </c>
      <c r="AF47" s="25" t="str">
        <f>IF(ISNUMBER('Raw Data'!AE115),'Raw Data'!AE115,"")</f>
        <v/>
      </c>
      <c r="AG47" s="25">
        <f>IF(ISNUMBER('Raw Data'!AF115),'Raw Data'!AF115,"")</f>
        <v>2.8619378069699501</v>
      </c>
      <c r="AH47" s="25" t="str">
        <f>IF(ISNUMBER('Raw Data'!AG115),'Raw Data'!AG115,"")</f>
        <v/>
      </c>
      <c r="AI47" s="25">
        <f>IF(ISNUMBER('Raw Data'!AH115),'Raw Data'!AH115,"")</f>
        <v>2.0625344361180247</v>
      </c>
      <c r="AJ47" s="25" t="str">
        <f>IF(ISNUMBER('Raw Data'!AI115),'Raw Data'!AI115,"")</f>
        <v/>
      </c>
      <c r="AK47" s="25" t="str">
        <f>IF(ISNUMBER('Raw Data'!AJ115),'Raw Data'!AJ115,"")</f>
        <v/>
      </c>
      <c r="AL47" s="25" t="str">
        <f>IF(ISNUMBER('Raw Data'!AK115),'Raw Data'!AK115,"")</f>
        <v/>
      </c>
      <c r="AM47" s="25" t="str">
        <f>IF(ISNUMBER('Raw Data'!AL115),'Raw Data'!AL115,"")</f>
        <v/>
      </c>
      <c r="AN47" s="25">
        <f>IF(ISNUMBER('Raw Data'!AM115),'Raw Data'!AM115,"")</f>
        <v>1.2317350276682992</v>
      </c>
      <c r="AO47" s="25" t="str">
        <f>IF(ISNUMBER('Raw Data'!AN115),'Raw Data'!AN115,"")</f>
        <v/>
      </c>
      <c r="AP47" s="25">
        <f>IF(ISNUMBER('Raw Data'!AO115),'Raw Data'!AO115,"")</f>
        <v>1.0834802039913995</v>
      </c>
      <c r="AQ47" s="25" t="str">
        <f>IF(ISNUMBER('Raw Data'!AP115),'Raw Data'!AP115,"")</f>
        <v/>
      </c>
      <c r="AR47" s="25" t="str">
        <f>IF(ISNUMBER('Raw Data'!AQ115),'Raw Data'!AQ115,"")</f>
        <v/>
      </c>
      <c r="AS47" s="25" t="str">
        <f>IF(ISNUMBER('Raw Data'!AR115),'Raw Data'!AR115,"")</f>
        <v/>
      </c>
      <c r="AT47" s="25">
        <f>IF(ISNUMBER('Raw Data'!AS115),'Raw Data'!AS115,"")</f>
        <v>1.5582617382640742</v>
      </c>
      <c r="AU47" s="25" t="str">
        <f>IF(ISNUMBER('Raw Data'!AT115),'Raw Data'!AT115,"")</f>
        <v/>
      </c>
      <c r="AV47" s="25">
        <f>IF(ISNUMBER('Raw Data'!AU115),'Raw Data'!AU115,"")</f>
        <v>1.6230253292703005</v>
      </c>
      <c r="AW47" s="25" t="str">
        <f>IF(ISNUMBER('Raw Data'!AV115),'Raw Data'!AV115,"")</f>
        <v/>
      </c>
      <c r="AX47" s="25" t="str">
        <f>IF(ISNUMBER('Raw Data'!AW115),'Raw Data'!AW115,"")</f>
        <v/>
      </c>
      <c r="AY47" s="25">
        <f>IF(ISNUMBER('Raw Data'!AX115),'Raw Data'!AX115,"")</f>
        <v>2.2196312435213996</v>
      </c>
      <c r="AZ47" s="25" t="str">
        <f>IF(ISNUMBER('Raw Data'!AY115),'Raw Data'!AY115,"")</f>
        <v/>
      </c>
      <c r="BA47" s="25">
        <f>IF(ISNUMBER('Raw Data'!AZ115),'Raw Data'!AZ115,"")</f>
        <v>2.2772175029332002</v>
      </c>
      <c r="BB47" s="25" t="str">
        <f>IF(ISNUMBER('Raw Data'!BA115),'Raw Data'!BA115,"")</f>
        <v/>
      </c>
      <c r="BC47" s="25">
        <f>IF(ISNUMBER('Raw Data'!BB115),'Raw Data'!BB115,"")</f>
        <v>3.0687343691918745</v>
      </c>
      <c r="BD47" s="25" t="str">
        <f>IF(ISNUMBER('Raw Data'!BC115),'Raw Data'!BC115,"")</f>
        <v/>
      </c>
      <c r="BE47" s="25" t="str">
        <f>IF(ISNUMBER('Raw Data'!BD115),'Raw Data'!BD115,"")</f>
        <v/>
      </c>
      <c r="BF47" s="25" t="str">
        <f>IF(ISNUMBER('Raw Data'!BE115),'Raw Data'!BE115,"")</f>
        <v/>
      </c>
      <c r="BG47" s="25" t="str">
        <f>IF(ISNUMBER('Raw Data'!BF115),'Raw Data'!BF115,"")</f>
        <v/>
      </c>
      <c r="BH47" s="25">
        <f>IF(ISNUMBER('Raw Data'!BG115),'Raw Data'!BG115,"")</f>
        <v>2.1755591865402009</v>
      </c>
      <c r="BI47" s="25" t="str">
        <f>IF(ISNUMBER('Raw Data'!BH115),'Raw Data'!BH115,"")</f>
        <v/>
      </c>
      <c r="BJ47" s="25">
        <f>IF(ISNUMBER('Raw Data'!BI115),'Raw Data'!BI115,"")</f>
        <v>1.6453754095073001</v>
      </c>
      <c r="BK47" s="25" t="str">
        <f>IF(ISNUMBER('Raw Data'!BJ115),'Raw Data'!BJ115,"")</f>
        <v/>
      </c>
      <c r="BL47" s="25" t="str">
        <f>IF(ISNUMBER('Raw Data'!BK115),'Raw Data'!BK115,"")</f>
        <v/>
      </c>
      <c r="BM47" s="25">
        <f>IF(ISNUMBER('Raw Data'!BL115),'Raw Data'!BL115,"")</f>
        <v>2.5258217203084254</v>
      </c>
      <c r="BN47" s="25">
        <f>IF(ISNUMBER('Raw Data'!BM115),'Raw Data'!BM115,"")</f>
        <v>2.5053773778140251</v>
      </c>
      <c r="BO47" s="25" t="str">
        <f>IF(ISNUMBER('Raw Data'!BN115),'Raw Data'!BN115,"")</f>
        <v/>
      </c>
      <c r="BP47" s="25">
        <f>IF(ISNUMBER('Raw Data'!BO115),'Raw Data'!BO115,"")</f>
        <v>1.9399198536117002</v>
      </c>
      <c r="BQ47" s="25">
        <f>IF(ISNUMBER('Raw Data'!BP115),'Raw Data'!BP115,"")</f>
        <v>2.2874897420915992</v>
      </c>
      <c r="BR47" s="25" t="str">
        <f>IF(ISNUMBER('Raw Data'!BQ115),'Raw Data'!BQ115,"")</f>
        <v/>
      </c>
      <c r="BS47" s="25" t="str">
        <f>IF(ISNUMBER('Raw Data'!BR115),'Raw Data'!BR115,"")</f>
        <v/>
      </c>
      <c r="BT47" s="25" t="str">
        <f>IF(ISNUMBER('Raw Data'!BS115),'Raw Data'!BS115,"")</f>
        <v/>
      </c>
      <c r="BU47" s="25" t="str">
        <f>IF(ISNUMBER('Raw Data'!BT115),'Raw Data'!BT115,"")</f>
        <v/>
      </c>
      <c r="BV47" s="25">
        <f>IF(ISNUMBER('Raw Data'!BU115),'Raw Data'!BU115,"")</f>
        <v>2.3294771294575503</v>
      </c>
      <c r="BW47" s="25" t="str">
        <f>IF(ISNUMBER('Raw Data'!BV115),'Raw Data'!BV115,"")</f>
        <v/>
      </c>
      <c r="BX47" s="25">
        <f>IF(ISNUMBER('Raw Data'!BW115),'Raw Data'!BW115,"")</f>
        <v>1.6077667616177238</v>
      </c>
      <c r="BY47" s="25" t="str">
        <f>IF(ISNUMBER('Raw Data'!BX115),'Raw Data'!BX115,"")</f>
        <v/>
      </c>
      <c r="BZ47" s="25" t="str">
        <f>IF(ISNUMBER('Raw Data'!BY115),'Raw Data'!BY115,"")</f>
        <v/>
      </c>
      <c r="CA47" s="25">
        <f>IF(ISNUMBER('Raw Data'!BZ115),'Raw Data'!BZ115,"")</f>
        <v>1.9855078411808997</v>
      </c>
      <c r="CB47" s="25" t="str">
        <f>IF(ISNUMBER('Raw Data'!CA115),'Raw Data'!CA115,"")</f>
        <v/>
      </c>
      <c r="CC47" s="25">
        <f>IF(ISNUMBER('Raw Data'!CB115),'Raw Data'!CB115,"")</f>
        <v>-0.85492229391529984</v>
      </c>
      <c r="CD47" s="25" t="str">
        <f>IF(ISNUMBER('Raw Data'!CC115),'Raw Data'!CC115,"")</f>
        <v/>
      </c>
      <c r="CE47" s="25">
        <f>IF(ISNUMBER('Raw Data'!CD115),'Raw Data'!CD115,"")</f>
        <v>0.18281835938807545</v>
      </c>
      <c r="CF47" s="25" t="str">
        <f>IF(ISNUMBER('Raw Data'!CE115),'Raw Data'!CE115,"")</f>
        <v/>
      </c>
      <c r="CG47" s="25" t="str">
        <f>IF(ISNUMBER('Raw Data'!CF115),'Raw Data'!CF115,"")</f>
        <v/>
      </c>
      <c r="CH47" s="25" t="str">
        <f>IF(ISNUMBER('Raw Data'!CG115),'Raw Data'!CG115,"")</f>
        <v/>
      </c>
      <c r="CI47" s="25" t="str">
        <f>IF(ISNUMBER('Raw Data'!CH115),'Raw Data'!CH115,"")</f>
        <v/>
      </c>
      <c r="CJ47" s="25">
        <f>IF(ISNUMBER('Raw Data'!CI115),'Raw Data'!CI115,"")</f>
        <v>0.37524974250990084</v>
      </c>
      <c r="CK47" s="25" t="str">
        <f>IF(ISNUMBER('Raw Data'!CJ115),'Raw Data'!CJ115,"")</f>
        <v/>
      </c>
      <c r="CL47" s="25">
        <f>IF(ISNUMBER('Raw Data'!CK115),'Raw Data'!CK115,"")</f>
        <v>0.38819075887660093</v>
      </c>
      <c r="CM47" s="25" t="str">
        <f>IF(ISNUMBER('Raw Data'!CL115),'Raw Data'!CL115,"")</f>
        <v/>
      </c>
      <c r="CN47" s="25" t="str">
        <f>IF(ISNUMBER('Raw Data'!CM115),'Raw Data'!CM115,"")</f>
        <v/>
      </c>
      <c r="CO47" s="25">
        <f>IF(ISNUMBER('Raw Data'!CN115),'Raw Data'!CN115,"")</f>
        <v>1.6263224748304501</v>
      </c>
      <c r="CP47" s="25" t="str">
        <f>IF(ISNUMBER('Raw Data'!CO115),'Raw Data'!CO115,"")</f>
        <v/>
      </c>
      <c r="CQ47" s="25">
        <f>IF(ISNUMBER('Raw Data'!CP115),'Raw Data'!CP115,"")</f>
        <v>1.1344059727997502</v>
      </c>
      <c r="CR47" s="25" t="str">
        <f>IF(ISNUMBER('Raw Data'!CQ115),'Raw Data'!CQ115,"")</f>
        <v/>
      </c>
      <c r="CS47" s="25">
        <f>IF(ISNUMBER('Raw Data'!CR115),'Raw Data'!CR115,"")</f>
        <v>1.2662998055242505</v>
      </c>
      <c r="CT47" s="25" t="str">
        <f>IF(ISNUMBER('Raw Data'!CS115),'Raw Data'!CS115,"")</f>
        <v/>
      </c>
      <c r="CU47" s="25" t="str">
        <f>IF(ISNUMBER('Raw Data'!CT115),'Raw Data'!CT115,"")</f>
        <v/>
      </c>
      <c r="CV47" s="25" t="str">
        <f>IF(ISNUMBER('Raw Data'!CU115),'Raw Data'!CU115,"")</f>
        <v/>
      </c>
      <c r="CW47" s="25" t="str">
        <f>IF(ISNUMBER('Raw Data'!CV115),'Raw Data'!CV115,"")</f>
        <v/>
      </c>
      <c r="CX47" s="25">
        <f>IF(ISNUMBER('Raw Data'!CW115),'Raw Data'!CW115,"")</f>
        <v>3.0113762198612251</v>
      </c>
      <c r="CY47" s="25" t="str">
        <f>IF(ISNUMBER('Raw Data'!CX115),'Raw Data'!CX115,"")</f>
        <v/>
      </c>
      <c r="CZ47" s="25">
        <f>IF(ISNUMBER('Raw Data'!CY115),'Raw Data'!CY115,"")</f>
        <v>3.3930185812916749</v>
      </c>
      <c r="DA47" s="25" t="str">
        <f>IF(ISNUMBER('Raw Data'!CZ115),'Raw Data'!CZ115,"")</f>
        <v/>
      </c>
      <c r="DB47" s="25" t="str">
        <f>IF(ISNUMBER('Raw Data'!DA115),'Raw Data'!DA115,"")</f>
        <v/>
      </c>
      <c r="DC47" s="25">
        <f>IF(ISNUMBER('Raw Data'!DB115),'Raw Data'!DB115,"")</f>
        <v>4.2664597470876995</v>
      </c>
      <c r="DD47" s="25" t="str">
        <f>IF(ISNUMBER('Raw Data'!DC115),'Raw Data'!DC115,"")</f>
        <v/>
      </c>
      <c r="DE47" s="25">
        <f>IF(ISNUMBER('Raw Data'!DD115),'Raw Data'!DD115,"")</f>
        <v>4.5309751478027502</v>
      </c>
      <c r="DF47" s="25" t="str">
        <f>IF(ISNUMBER('Raw Data'!DE115),'Raw Data'!DE115,"")</f>
        <v/>
      </c>
      <c r="DG47" s="25">
        <f>IF(ISNUMBER('Raw Data'!DF115),'Raw Data'!DF115,"")</f>
        <v>5.0005446660738757</v>
      </c>
      <c r="DH47" s="25" t="str">
        <f>IF(ISNUMBER('Raw Data'!DG115),'Raw Data'!DG115,"")</f>
        <v/>
      </c>
      <c r="DI47" s="25" t="str">
        <f>IF(ISNUMBER('Raw Data'!DH115),'Raw Data'!DH115,"")</f>
        <v/>
      </c>
      <c r="DJ47" s="25" t="str">
        <f>IF(ISNUMBER('Raw Data'!DI115),'Raw Data'!DI115,"")</f>
        <v/>
      </c>
      <c r="DK47" s="25" t="str">
        <f>IF(ISNUMBER('Raw Data'!DJ115),'Raw Data'!DJ115,"")</f>
        <v/>
      </c>
      <c r="DL47" s="25" t="str">
        <f>IF(ISNUMBER('Raw Data'!DK115),'Raw Data'!DK115,"")</f>
        <v/>
      </c>
      <c r="DM47" s="25">
        <f>IF(ISNUMBER('Raw Data'!DL115),'Raw Data'!DL115,"")</f>
        <v>6.8359196460911251</v>
      </c>
      <c r="DN47" s="25" t="str">
        <f>IF(ISNUMBER('Raw Data'!DM115),'Raw Data'!DM115,"")</f>
        <v/>
      </c>
      <c r="DO47" s="25">
        <f>IF(ISNUMBER('Raw Data'!DN115),'Raw Data'!DN115,"")</f>
        <v>6.7659812212892998</v>
      </c>
      <c r="DP47" s="25" t="str">
        <f>IF(ISNUMBER('Raw Data'!DO115),'Raw Data'!DO115,"")</f>
        <v/>
      </c>
      <c r="DQ47" s="25" t="str">
        <f>IF(ISNUMBER('Raw Data'!DP115),'Raw Data'!DP115,"")</f>
        <v/>
      </c>
      <c r="DR47" s="25" t="str">
        <f>IF(ISNUMBER('Raw Data'!DQ115),'Raw Data'!DQ115,"")</f>
        <v/>
      </c>
      <c r="DS47" s="25" t="str">
        <f>IF(ISNUMBER('Raw Data'!DR115),'Raw Data'!DR115,"")</f>
        <v/>
      </c>
      <c r="DT47" s="25" t="str">
        <f>IF(ISNUMBER('Raw Data'!DS115),'Raw Data'!DS115,"")</f>
        <v/>
      </c>
      <c r="DU47" s="25" t="str">
        <f>IF(ISNUMBER('Raw Data'!DT115),'Raw Data'!DT115,"")</f>
        <v/>
      </c>
      <c r="DV47" s="25" t="str">
        <f>IF(ISNUMBER('Raw Data'!DU115),'Raw Data'!DU115,"")</f>
        <v/>
      </c>
      <c r="DW47" s="25" t="str">
        <f>IF(ISNUMBER('Raw Data'!DV115),'Raw Data'!DV115,"")</f>
        <v/>
      </c>
      <c r="DX47" s="25" t="str">
        <f>IF(ISNUMBER('Raw Data'!DW115),'Raw Data'!DW115,"")</f>
        <v/>
      </c>
      <c r="DY47" s="25" t="str">
        <f>IF(ISNUMBER('Raw Data'!DX115),'Raw Data'!DX115,"")</f>
        <v/>
      </c>
      <c r="DZ47" s="25">
        <f>IF(ISNUMBER('Raw Data'!DY115),'Raw Data'!DY115,"")</f>
        <v>2.6751673438736998</v>
      </c>
      <c r="EA47" s="25" t="str">
        <f>IF(ISNUMBER('Raw Data'!DZ115),'Raw Data'!DZ115,"")</f>
        <v/>
      </c>
      <c r="EB47" s="25" t="str">
        <f>IF(ISNUMBER('Raw Data'!EA115),'Raw Data'!EA115,"")</f>
        <v/>
      </c>
      <c r="EC47" s="25" t="str">
        <f>IF(ISNUMBER('Raw Data'!EB115),'Raw Data'!EB115,"")</f>
        <v/>
      </c>
      <c r="ED47" s="25" t="str">
        <f>IF(ISNUMBER('Raw Data'!EC115),'Raw Data'!EC115,"")</f>
        <v/>
      </c>
      <c r="EE47" s="25" t="str">
        <f>IF(ISNUMBER('Raw Data'!ED115),'Raw Data'!ED115,"")</f>
        <v/>
      </c>
      <c r="EF47" s="25" t="str">
        <f>IF(ISNUMBER('Raw Data'!EE115),'Raw Data'!EE115,"")</f>
        <v/>
      </c>
      <c r="EG47" s="25" t="str">
        <f>IF(ISNUMBER('Raw Data'!EF115),'Raw Data'!EF115,"")</f>
        <v/>
      </c>
      <c r="EH47" s="25">
        <f>IF(ISNUMBER('Raw Data'!EG115),'Raw Data'!EG115,"")</f>
        <v>1.16919775053415</v>
      </c>
      <c r="EI47" s="25" t="str">
        <f>IF(ISNUMBER('Raw Data'!EH115),'Raw Data'!EH115,"")</f>
        <v/>
      </c>
      <c r="EJ47" s="25" t="str">
        <f>IF(ISNUMBER('Raw Data'!EI115),'Raw Data'!EI115,"")</f>
        <v/>
      </c>
      <c r="EK47" s="25" t="str">
        <f>IF(ISNUMBER('Raw Data'!EJ115),'Raw Data'!EJ115,"")</f>
        <v/>
      </c>
      <c r="EL47" s="25" t="str">
        <f>IF(ISNUMBER('Raw Data'!EK115),'Raw Data'!EK115,"")</f>
        <v/>
      </c>
      <c r="EM47" s="25" t="str">
        <f>IF(ISNUMBER('Raw Data'!EL115),'Raw Data'!EL115,"")</f>
        <v/>
      </c>
      <c r="EN47" s="25" t="str">
        <f>IF(ISNUMBER('Raw Data'!EM115),'Raw Data'!EM115,"")</f>
        <v/>
      </c>
      <c r="EO47" s="25" t="str">
        <f>IF(ISNUMBER('Raw Data'!EN115),'Raw Data'!EN115,"")</f>
        <v/>
      </c>
      <c r="EP47" s="25" t="str">
        <f>IF(ISNUMBER('Raw Data'!EO115),'Raw Data'!EO115,"")</f>
        <v/>
      </c>
      <c r="EQ47" s="25" t="str">
        <f>IF(ISNUMBER('Raw Data'!EP115),'Raw Data'!EP115,"")</f>
        <v/>
      </c>
      <c r="ER47" s="25" t="str">
        <f>IF(ISNUMBER('Raw Data'!EQ115),'Raw Data'!EQ115,"")</f>
        <v/>
      </c>
      <c r="ES47" s="25" t="str">
        <f>IF(ISNUMBER('Raw Data'!ER115),'Raw Data'!ER115,"")</f>
        <v/>
      </c>
      <c r="ET47" s="25" t="str">
        <f>IF(ISNUMBER('Raw Data'!ES115),'Raw Data'!ES115,"")</f>
        <v/>
      </c>
      <c r="EU47" s="25" t="str">
        <f>IF(ISNUMBER('Raw Data'!ET115),'Raw Data'!ET115,"")</f>
        <v/>
      </c>
      <c r="EV47" s="25" t="str">
        <f>IF(ISNUMBER('Raw Data'!EU115),'Raw Data'!EU115,"")</f>
        <v/>
      </c>
      <c r="EW47" s="25" t="str">
        <f>IF(ISNUMBER('Raw Data'!EV115),'Raw Data'!EV115,"")</f>
        <v/>
      </c>
      <c r="EX47" s="25" t="str">
        <f>IF(ISNUMBER('Raw Data'!EW115),'Raw Data'!EW115,"")</f>
        <v/>
      </c>
      <c r="EY47" s="25" t="str">
        <f>IF(ISNUMBER('Raw Data'!EX115),'Raw Data'!EX115,"")</f>
        <v/>
      </c>
      <c r="EZ47" s="25" t="str">
        <f>IF(ISNUMBER('Raw Data'!EY115),'Raw Data'!EY115,"")</f>
        <v/>
      </c>
      <c r="FA47" s="25" t="str">
        <f>IF(ISNUMBER('Raw Data'!EZ115),'Raw Data'!EZ115,"")</f>
        <v/>
      </c>
      <c r="FB47" s="25" t="str">
        <f>IF(ISNUMBER('Raw Data'!FA115),'Raw Data'!FA115,"")</f>
        <v/>
      </c>
      <c r="FC47" s="25" t="str">
        <f>IF(ISNUMBER('Raw Data'!FB115),'Raw Data'!FB115,"")</f>
        <v/>
      </c>
      <c r="FD47" s="25" t="str">
        <f>IF(ISNUMBER('Raw Data'!FC115),'Raw Data'!FC115,"")</f>
        <v/>
      </c>
      <c r="FE47" s="25" t="str">
        <f>IF(ISNUMBER('Raw Data'!FD115),'Raw Data'!FD115,"")</f>
        <v/>
      </c>
      <c r="FF47" s="25" t="str">
        <f>IF(ISNUMBER('Raw Data'!FE115),'Raw Data'!FE115,"")</f>
        <v/>
      </c>
      <c r="FG47" s="25" t="str">
        <f>IF(ISNUMBER('Raw Data'!FF115),'Raw Data'!FF115,"")</f>
        <v/>
      </c>
      <c r="FH47" s="25">
        <f>IF(ISNUMBER('Raw Data'!FG115),'Raw Data'!FG115,"")</f>
        <v>2.5963191858205499</v>
      </c>
      <c r="FI47" s="25" t="str">
        <f>IF(ISNUMBER('Raw Data'!FH115),'Raw Data'!FH115,"")</f>
        <v/>
      </c>
      <c r="FJ47" s="25" t="str">
        <f>IF(ISNUMBER('Raw Data'!FI115),'Raw Data'!FI115,"")</f>
        <v/>
      </c>
      <c r="FK47" s="25" t="str">
        <f>IF(ISNUMBER('Raw Data'!FJ115),'Raw Data'!FJ115,"")</f>
        <v/>
      </c>
      <c r="FL47" s="25" t="str">
        <f>IF(ISNUMBER('Raw Data'!FK115),'Raw Data'!FK115,"")</f>
        <v/>
      </c>
      <c r="FM47" s="25" t="str">
        <f>IF(ISNUMBER('Raw Data'!FL115),'Raw Data'!FL115,"")</f>
        <v/>
      </c>
      <c r="FN47" s="25" t="str">
        <f>IF(ISNUMBER('Raw Data'!FM115),'Raw Data'!FM115,"")</f>
        <v/>
      </c>
      <c r="FO47" s="25" t="str">
        <f>IF(ISNUMBER('Raw Data'!FN115),'Raw Data'!FN115,"")</f>
        <v/>
      </c>
      <c r="FP47" s="25" t="str">
        <f>IF(ISNUMBER('Raw Data'!FO115),'Raw Data'!FO115,"")</f>
        <v/>
      </c>
      <c r="FQ47" s="25" t="str">
        <f>IF(ISNUMBER('Raw Data'!FP115),'Raw Data'!FP115,"")</f>
        <v/>
      </c>
      <c r="FR47" s="25" t="str">
        <f>IF(ISNUMBER('Raw Data'!FQ115),'Raw Data'!FQ115,"")</f>
        <v/>
      </c>
      <c r="FS47" s="25" t="str">
        <f>IF(ISNUMBER('Raw Data'!FR115),'Raw Data'!FR115,"")</f>
        <v/>
      </c>
    </row>
    <row r="48" spans="1:176" s="4" customFormat="1" x14ac:dyDescent="0.25">
      <c r="A48" s="25" t="s">
        <v>30</v>
      </c>
      <c r="B48" s="26" t="s">
        <v>9</v>
      </c>
      <c r="C48" s="25"/>
      <c r="D48" s="25" t="str">
        <f>IF(ISNUMBER('Raw Data'!C116),'Raw Data'!C116,"")</f>
        <v/>
      </c>
      <c r="E48" s="25" t="str">
        <f>IF(ISNUMBER('Raw Data'!D116),'Raw Data'!D116,"")</f>
        <v/>
      </c>
      <c r="F48" s="25" t="str">
        <f>IF(ISNUMBER('Raw Data'!E116),'Raw Data'!E116,"")</f>
        <v/>
      </c>
      <c r="G48" s="25" t="str">
        <f>IF(ISNUMBER('Raw Data'!F116),'Raw Data'!F116,"")</f>
        <v/>
      </c>
      <c r="H48" s="25" t="str">
        <f>IF(ISNUMBER('Raw Data'!G116),'Raw Data'!G116,"")</f>
        <v/>
      </c>
      <c r="I48" s="25" t="str">
        <f>IF(ISNUMBER('Raw Data'!H116),'Raw Data'!H116,"")</f>
        <v/>
      </c>
      <c r="J48" s="25" t="str">
        <f>IF(ISNUMBER('Raw Data'!I116),'Raw Data'!I116,"")</f>
        <v/>
      </c>
      <c r="K48" s="25" t="str">
        <f>IF(ISNUMBER('Raw Data'!J116),'Raw Data'!J116,"")</f>
        <v/>
      </c>
      <c r="L48" s="25" t="str">
        <f>IF(ISNUMBER('Raw Data'!K116),'Raw Data'!K116,"")</f>
        <v/>
      </c>
      <c r="M48" s="25" t="str">
        <f>IF(ISNUMBER('Raw Data'!L116),'Raw Data'!L116,"")</f>
        <v/>
      </c>
      <c r="N48" s="25" t="str">
        <f>IF(ISNUMBER('Raw Data'!M116),'Raw Data'!M116,"")</f>
        <v/>
      </c>
      <c r="O48" s="25" t="str">
        <f>IF(ISNUMBER('Raw Data'!N116),'Raw Data'!N116,"")</f>
        <v/>
      </c>
      <c r="P48" s="25" t="str">
        <f>IF(ISNUMBER('Raw Data'!O116),'Raw Data'!O116,"")</f>
        <v/>
      </c>
      <c r="Q48" s="25" t="str">
        <f>IF(ISNUMBER('Raw Data'!P116),'Raw Data'!P116,"")</f>
        <v/>
      </c>
      <c r="R48" s="25" t="str">
        <f>IF(ISNUMBER('Raw Data'!Q116),'Raw Data'!Q116,"")</f>
        <v/>
      </c>
      <c r="S48" s="25" t="str">
        <f>IF(ISNUMBER('Raw Data'!R116),'Raw Data'!R116,"")</f>
        <v/>
      </c>
      <c r="T48" s="25" t="str">
        <f>IF(ISNUMBER('Raw Data'!S116),'Raw Data'!S116,"")</f>
        <v/>
      </c>
      <c r="U48" s="25" t="str">
        <f>IF(ISNUMBER('Raw Data'!T116),'Raw Data'!T116,"")</f>
        <v/>
      </c>
      <c r="V48" s="25" t="str">
        <f>IF(ISNUMBER('Raw Data'!U116),'Raw Data'!U116,"")</f>
        <v/>
      </c>
      <c r="W48" s="25" t="str">
        <f>IF(ISNUMBER('Raw Data'!V116),'Raw Data'!V116,"")</f>
        <v/>
      </c>
      <c r="X48" s="25" t="str">
        <f>IF(ISNUMBER('Raw Data'!W116),'Raw Data'!W116,"")</f>
        <v/>
      </c>
      <c r="Y48" s="25" t="str">
        <f>IF(ISNUMBER('Raw Data'!X116),'Raw Data'!X116,"")</f>
        <v/>
      </c>
      <c r="Z48" s="25" t="str">
        <f>IF(ISNUMBER('Raw Data'!Y116),'Raw Data'!Y116,"")</f>
        <v/>
      </c>
      <c r="AA48" s="25">
        <f>IF(ISNUMBER('Raw Data'!Z116),'Raw Data'!Z116,"")</f>
        <v>4.1312320878669055</v>
      </c>
      <c r="AB48" s="25" t="str">
        <f>IF(ISNUMBER('Raw Data'!AA116),'Raw Data'!AA116,"")</f>
        <v/>
      </c>
      <c r="AC48" s="25" t="str">
        <f>IF(ISNUMBER('Raw Data'!AB116),'Raw Data'!AB116,"")</f>
        <v/>
      </c>
      <c r="AD48" s="25" t="str">
        <f>IF(ISNUMBER('Raw Data'!AC116),'Raw Data'!AC116,"")</f>
        <v/>
      </c>
      <c r="AE48" s="25">
        <f>IF(ISNUMBER('Raw Data'!AD116),'Raw Data'!AD116,"")</f>
        <v>3.9296153276897949</v>
      </c>
      <c r="AF48" s="25" t="str">
        <f>IF(ISNUMBER('Raw Data'!AE116),'Raw Data'!AE116,"")</f>
        <v/>
      </c>
      <c r="AG48" s="25">
        <f>IF(ISNUMBER('Raw Data'!AF116),'Raw Data'!AF116,"")</f>
        <v>3.9721449731626075</v>
      </c>
      <c r="AH48" s="25" t="str">
        <f>IF(ISNUMBER('Raw Data'!AG116),'Raw Data'!AG116,"")</f>
        <v/>
      </c>
      <c r="AI48" s="25">
        <f>IF(ISNUMBER('Raw Data'!AH116),'Raw Data'!AH116,"")</f>
        <v>3.6921600636904195</v>
      </c>
      <c r="AJ48" s="25" t="str">
        <f>IF(ISNUMBER('Raw Data'!AI116),'Raw Data'!AI116,"")</f>
        <v/>
      </c>
      <c r="AK48" s="25" t="str">
        <f>IF(ISNUMBER('Raw Data'!AJ116),'Raw Data'!AJ116,"")</f>
        <v/>
      </c>
      <c r="AL48" s="25" t="str">
        <f>IF(ISNUMBER('Raw Data'!AK116),'Raw Data'!AK116,"")</f>
        <v/>
      </c>
      <c r="AM48" s="25" t="str">
        <f>IF(ISNUMBER('Raw Data'!AL116),'Raw Data'!AL116,"")</f>
        <v/>
      </c>
      <c r="AN48" s="25">
        <f>IF(ISNUMBER('Raw Data'!AM116),'Raw Data'!AM116,"")</f>
        <v>3.2730047794786374</v>
      </c>
      <c r="AO48" s="25" t="str">
        <f>IF(ISNUMBER('Raw Data'!AN116),'Raw Data'!AN116,"")</f>
        <v/>
      </c>
      <c r="AP48" s="25">
        <f>IF(ISNUMBER('Raw Data'!AO116),'Raw Data'!AO116,"")</f>
        <v>3.130459779098453</v>
      </c>
      <c r="AQ48" s="25" t="str">
        <f>IF(ISNUMBER('Raw Data'!AP116),'Raw Data'!AP116,"")</f>
        <v/>
      </c>
      <c r="AR48" s="25" t="str">
        <f>IF(ISNUMBER('Raw Data'!AQ116),'Raw Data'!AQ116,"")</f>
        <v/>
      </c>
      <c r="AS48" s="25" t="str">
        <f>IF(ISNUMBER('Raw Data'!AR116),'Raw Data'!AR116,"")</f>
        <v/>
      </c>
      <c r="AT48" s="25">
        <f>IF(ISNUMBER('Raw Data'!AS116),'Raw Data'!AS116,"")</f>
        <v>2.8493526681870094</v>
      </c>
      <c r="AU48" s="25" t="str">
        <f>IF(ISNUMBER('Raw Data'!AT116),'Raw Data'!AT116,"")</f>
        <v/>
      </c>
      <c r="AV48" s="25">
        <f>IF(ISNUMBER('Raw Data'!AU116),'Raw Data'!AU116,"")</f>
        <v>2.9314220618091724</v>
      </c>
      <c r="AW48" s="25" t="str">
        <f>IF(ISNUMBER('Raw Data'!AV116),'Raw Data'!AV116,"")</f>
        <v/>
      </c>
      <c r="AX48" s="25" t="str">
        <f>IF(ISNUMBER('Raw Data'!AW116),'Raw Data'!AW116,"")</f>
        <v/>
      </c>
      <c r="AY48" s="25">
        <f>IF(ISNUMBER('Raw Data'!AX116),'Raw Data'!AX116,"")</f>
        <v>3.1219834672713502</v>
      </c>
      <c r="AZ48" s="25" t="str">
        <f>IF(ISNUMBER('Raw Data'!AY116),'Raw Data'!AY116,"")</f>
        <v/>
      </c>
      <c r="BA48" s="25">
        <f>IF(ISNUMBER('Raw Data'!AZ116),'Raw Data'!AZ116,"")</f>
        <v>3.2530703917566002</v>
      </c>
      <c r="BB48" s="25" t="str">
        <f>IF(ISNUMBER('Raw Data'!BA116),'Raw Data'!BA116,"")</f>
        <v/>
      </c>
      <c r="BC48" s="25">
        <f>IF(ISNUMBER('Raw Data'!BB116),'Raw Data'!BB116,"")</f>
        <v>3.2021724375949998</v>
      </c>
      <c r="BD48" s="25" t="str">
        <f>IF(ISNUMBER('Raw Data'!BC116),'Raw Data'!BC116,"")</f>
        <v/>
      </c>
      <c r="BE48" s="25" t="str">
        <f>IF(ISNUMBER('Raw Data'!BD116),'Raw Data'!BD116,"")</f>
        <v/>
      </c>
      <c r="BF48" s="25" t="str">
        <f>IF(ISNUMBER('Raw Data'!BE116),'Raw Data'!BE116,"")</f>
        <v/>
      </c>
      <c r="BG48" s="25" t="str">
        <f>IF(ISNUMBER('Raw Data'!BF116),'Raw Data'!BF116,"")</f>
        <v/>
      </c>
      <c r="BH48" s="25">
        <f>IF(ISNUMBER('Raw Data'!BG116),'Raw Data'!BG116,"")</f>
        <v>3.1398810621888251</v>
      </c>
      <c r="BI48" s="25" t="str">
        <f>IF(ISNUMBER('Raw Data'!BH116),'Raw Data'!BH116,"")</f>
        <v/>
      </c>
      <c r="BJ48" s="25">
        <f>IF(ISNUMBER('Raw Data'!BI116),'Raw Data'!BI116,"")</f>
        <v>3.5368244734477496</v>
      </c>
      <c r="BK48" s="25" t="str">
        <f>IF(ISNUMBER('Raw Data'!BJ116),'Raw Data'!BJ116,"")</f>
        <v/>
      </c>
      <c r="BL48" s="25" t="str">
        <f>IF(ISNUMBER('Raw Data'!BK116),'Raw Data'!BK116,"")</f>
        <v/>
      </c>
      <c r="BM48" s="25">
        <f>IF(ISNUMBER('Raw Data'!BL116),'Raw Data'!BL116,"")</f>
        <v>3.3302129567817249</v>
      </c>
      <c r="BN48" s="25">
        <f>IF(ISNUMBER('Raw Data'!BM116),'Raw Data'!BM116,"")</f>
        <v>3.3797188938748</v>
      </c>
      <c r="BO48" s="25" t="str">
        <f>IF(ISNUMBER('Raw Data'!BN116),'Raw Data'!BN116,"")</f>
        <v/>
      </c>
      <c r="BP48" s="25">
        <f>IF(ISNUMBER('Raw Data'!BO116),'Raw Data'!BO116,"")</f>
        <v>3.2805154739725748</v>
      </c>
      <c r="BQ48" s="25">
        <f>IF(ISNUMBER('Raw Data'!BP116),'Raw Data'!BP116,"")</f>
        <v>3.23508007639145</v>
      </c>
      <c r="BR48" s="25" t="str">
        <f>IF(ISNUMBER('Raw Data'!BQ116),'Raw Data'!BQ116,"")</f>
        <v/>
      </c>
      <c r="BS48" s="25" t="str">
        <f>IF(ISNUMBER('Raw Data'!BR116),'Raw Data'!BR116,"")</f>
        <v/>
      </c>
      <c r="BT48" s="25" t="str">
        <f>IF(ISNUMBER('Raw Data'!BS116),'Raw Data'!BS116,"")</f>
        <v/>
      </c>
      <c r="BU48" s="25" t="str">
        <f>IF(ISNUMBER('Raw Data'!BT116),'Raw Data'!BT116,"")</f>
        <v/>
      </c>
      <c r="BV48" s="25">
        <f>IF(ISNUMBER('Raw Data'!BU116),'Raw Data'!BU116,"")</f>
        <v>3.0766265289871497</v>
      </c>
      <c r="BW48" s="25" t="str">
        <f>IF(ISNUMBER('Raw Data'!BV116),'Raw Data'!BV116,"")</f>
        <v/>
      </c>
      <c r="BX48" s="25">
        <f>IF(ISNUMBER('Raw Data'!BW116),'Raw Data'!BW116,"")</f>
        <v>3.1358221292235253</v>
      </c>
      <c r="BY48" s="25" t="str">
        <f>IF(ISNUMBER('Raw Data'!BX116),'Raw Data'!BX116,"")</f>
        <v/>
      </c>
      <c r="BZ48" s="25" t="str">
        <f>IF(ISNUMBER('Raw Data'!BY116),'Raw Data'!BY116,"")</f>
        <v/>
      </c>
      <c r="CA48" s="25">
        <f>IF(ISNUMBER('Raw Data'!BZ116),'Raw Data'!BZ116,"")</f>
        <v>3.271573493654425</v>
      </c>
      <c r="CB48" s="25" t="str">
        <f>IF(ISNUMBER('Raw Data'!CA116),'Raw Data'!CA116,"")</f>
        <v/>
      </c>
      <c r="CC48" s="25">
        <f>IF(ISNUMBER('Raw Data'!CB116),'Raw Data'!CB116,"")</f>
        <v>1.4275172647422747</v>
      </c>
      <c r="CD48" s="25" t="str">
        <f>IF(ISNUMBER('Raw Data'!CC116),'Raw Data'!CC116,"")</f>
        <v/>
      </c>
      <c r="CE48" s="25">
        <f>IF(ISNUMBER('Raw Data'!CD116),'Raw Data'!CD116,"")</f>
        <v>1.4568360041595256</v>
      </c>
      <c r="CF48" s="25" t="str">
        <f>IF(ISNUMBER('Raw Data'!CE116),'Raw Data'!CE116,"")</f>
        <v/>
      </c>
      <c r="CG48" s="25" t="str">
        <f>IF(ISNUMBER('Raw Data'!CF116),'Raw Data'!CF116,"")</f>
        <v/>
      </c>
      <c r="CH48" s="25" t="str">
        <f>IF(ISNUMBER('Raw Data'!CG116),'Raw Data'!CG116,"")</f>
        <v/>
      </c>
      <c r="CI48" s="25" t="str">
        <f>IF(ISNUMBER('Raw Data'!CH116),'Raw Data'!CH116,"")</f>
        <v/>
      </c>
      <c r="CJ48" s="25">
        <f>IF(ISNUMBER('Raw Data'!CI116),'Raw Data'!CI116,"")</f>
        <v>0.49887657189230028</v>
      </c>
      <c r="CK48" s="25" t="str">
        <f>IF(ISNUMBER('Raw Data'!CJ116),'Raw Data'!CJ116,"")</f>
        <v/>
      </c>
      <c r="CL48" s="25">
        <f>IF(ISNUMBER('Raw Data'!CK116),'Raw Data'!CK116,"")</f>
        <v>0.52995817601167472</v>
      </c>
      <c r="CM48" s="25" t="str">
        <f>IF(ISNUMBER('Raw Data'!CL116),'Raw Data'!CL116,"")</f>
        <v/>
      </c>
      <c r="CN48" s="25" t="str">
        <f>IF(ISNUMBER('Raw Data'!CM116),'Raw Data'!CM116,"")</f>
        <v/>
      </c>
      <c r="CO48" s="25">
        <f>IF(ISNUMBER('Raw Data'!CN116),'Raw Data'!CN116,"")</f>
        <v>0.82794264878312518</v>
      </c>
      <c r="CP48" s="25" t="str">
        <f>IF(ISNUMBER('Raw Data'!CO116),'Raw Data'!CO116,"")</f>
        <v/>
      </c>
      <c r="CQ48" s="25">
        <f>IF(ISNUMBER('Raw Data'!CP116),'Raw Data'!CP116,"")</f>
        <v>1.1949942585727253</v>
      </c>
      <c r="CR48" s="25" t="str">
        <f>IF(ISNUMBER('Raw Data'!CQ116),'Raw Data'!CQ116,"")</f>
        <v/>
      </c>
      <c r="CS48" s="25">
        <f>IF(ISNUMBER('Raw Data'!CR116),'Raw Data'!CR116,"")</f>
        <v>1.2308415766888259</v>
      </c>
      <c r="CT48" s="25" t="str">
        <f>IF(ISNUMBER('Raw Data'!CS116),'Raw Data'!CS116,"")</f>
        <v/>
      </c>
      <c r="CU48" s="25" t="str">
        <f>IF(ISNUMBER('Raw Data'!CT116),'Raw Data'!CT116,"")</f>
        <v/>
      </c>
      <c r="CV48" s="25" t="str">
        <f>IF(ISNUMBER('Raw Data'!CU116),'Raw Data'!CU116,"")</f>
        <v/>
      </c>
      <c r="CW48" s="25" t="str">
        <f>IF(ISNUMBER('Raw Data'!CV116),'Raw Data'!CV116,"")</f>
        <v/>
      </c>
      <c r="CX48" s="25">
        <f>IF(ISNUMBER('Raw Data'!CW116),'Raw Data'!CW116,"")</f>
        <v>1.938143944872575</v>
      </c>
      <c r="CY48" s="25" t="str">
        <f>IF(ISNUMBER('Raw Data'!CX116),'Raw Data'!CX116,"")</f>
        <v/>
      </c>
      <c r="CZ48" s="25">
        <f>IF(ISNUMBER('Raw Data'!CY116),'Raw Data'!CY116,"")</f>
        <v>1.9408446569117253</v>
      </c>
      <c r="DA48" s="25" t="str">
        <f>IF(ISNUMBER('Raw Data'!CZ116),'Raw Data'!CZ116,"")</f>
        <v/>
      </c>
      <c r="DB48" s="25" t="str">
        <f>IF(ISNUMBER('Raw Data'!DA116),'Raw Data'!DA116,"")</f>
        <v/>
      </c>
      <c r="DC48" s="25">
        <f>IF(ISNUMBER('Raw Data'!DB116),'Raw Data'!DB116,"")</f>
        <v>2.6634299385174498</v>
      </c>
      <c r="DD48" s="25" t="str">
        <f>IF(ISNUMBER('Raw Data'!DC116),'Raw Data'!DC116,"")</f>
        <v/>
      </c>
      <c r="DE48" s="25">
        <f>IF(ISNUMBER('Raw Data'!DD116),'Raw Data'!DD116,"")</f>
        <v>2.4887774081061247</v>
      </c>
      <c r="DF48" s="25" t="str">
        <f>IF(ISNUMBER('Raw Data'!DE116),'Raw Data'!DE116,"")</f>
        <v/>
      </c>
      <c r="DG48" s="25">
        <f>IF(ISNUMBER('Raw Data'!DF116),'Raw Data'!DF116,"")</f>
        <v>2.7678411491542998</v>
      </c>
      <c r="DH48" s="25" t="str">
        <f>IF(ISNUMBER('Raw Data'!DG116),'Raw Data'!DG116,"")</f>
        <v/>
      </c>
      <c r="DI48" s="25" t="str">
        <f>IF(ISNUMBER('Raw Data'!DH116),'Raw Data'!DH116,"")</f>
        <v/>
      </c>
      <c r="DJ48" s="25" t="str">
        <f>IF(ISNUMBER('Raw Data'!DI116),'Raw Data'!DI116,"")</f>
        <v/>
      </c>
      <c r="DK48" s="25" t="str">
        <f>IF(ISNUMBER('Raw Data'!DJ116),'Raw Data'!DJ116,"")</f>
        <v/>
      </c>
      <c r="DL48" s="25" t="str">
        <f>IF(ISNUMBER('Raw Data'!DK116),'Raw Data'!DK116,"")</f>
        <v/>
      </c>
      <c r="DM48" s="25">
        <f>IF(ISNUMBER('Raw Data'!DL116),'Raw Data'!DL116,"")</f>
        <v>3.835113852702825</v>
      </c>
      <c r="DN48" s="25" t="str">
        <f>IF(ISNUMBER('Raw Data'!DM116),'Raw Data'!DM116,"")</f>
        <v/>
      </c>
      <c r="DO48" s="25">
        <f>IF(ISNUMBER('Raw Data'!DN116),'Raw Data'!DN116,"")</f>
        <v>3.7598156698024998</v>
      </c>
      <c r="DP48" s="25" t="str">
        <f>IF(ISNUMBER('Raw Data'!DO116),'Raw Data'!DO116,"")</f>
        <v/>
      </c>
      <c r="DQ48" s="25" t="str">
        <f>IF(ISNUMBER('Raw Data'!DP116),'Raw Data'!DP116,"")</f>
        <v/>
      </c>
      <c r="DR48" s="25" t="str">
        <f>IF(ISNUMBER('Raw Data'!DQ116),'Raw Data'!DQ116,"")</f>
        <v/>
      </c>
      <c r="DS48" s="25" t="str">
        <f>IF(ISNUMBER('Raw Data'!DR116),'Raw Data'!DR116,"")</f>
        <v/>
      </c>
      <c r="DT48" s="25" t="str">
        <f>IF(ISNUMBER('Raw Data'!DS116),'Raw Data'!DS116,"")</f>
        <v/>
      </c>
      <c r="DU48" s="25" t="str">
        <f>IF(ISNUMBER('Raw Data'!DT116),'Raw Data'!DT116,"")</f>
        <v/>
      </c>
      <c r="DV48" s="25" t="str">
        <f>IF(ISNUMBER('Raw Data'!DU116),'Raw Data'!DU116,"")</f>
        <v/>
      </c>
      <c r="DW48" s="25" t="str">
        <f>IF(ISNUMBER('Raw Data'!DV116),'Raw Data'!DV116,"")</f>
        <v/>
      </c>
      <c r="DX48" s="25" t="str">
        <f>IF(ISNUMBER('Raw Data'!DW116),'Raw Data'!DW116,"")</f>
        <v/>
      </c>
      <c r="DY48" s="25" t="str">
        <f>IF(ISNUMBER('Raw Data'!DX116),'Raw Data'!DX116,"")</f>
        <v/>
      </c>
      <c r="DZ48" s="25">
        <f>IF(ISNUMBER('Raw Data'!DY116),'Raw Data'!DY116,"")</f>
        <v>3.8495562933828751</v>
      </c>
      <c r="EA48" s="25" t="str">
        <f>IF(ISNUMBER('Raw Data'!DZ116),'Raw Data'!DZ116,"")</f>
        <v/>
      </c>
      <c r="EB48" s="25" t="str">
        <f>IF(ISNUMBER('Raw Data'!EA116),'Raw Data'!EA116,"")</f>
        <v/>
      </c>
      <c r="EC48" s="25" t="str">
        <f>IF(ISNUMBER('Raw Data'!EB116),'Raw Data'!EB116,"")</f>
        <v/>
      </c>
      <c r="ED48" s="25" t="str">
        <f>IF(ISNUMBER('Raw Data'!EC116),'Raw Data'!EC116,"")</f>
        <v/>
      </c>
      <c r="EE48" s="25" t="str">
        <f>IF(ISNUMBER('Raw Data'!ED116),'Raw Data'!ED116,"")</f>
        <v/>
      </c>
      <c r="EF48" s="25" t="str">
        <f>IF(ISNUMBER('Raw Data'!EE116),'Raw Data'!EE116,"")</f>
        <v/>
      </c>
      <c r="EG48" s="25" t="str">
        <f>IF(ISNUMBER('Raw Data'!EF116),'Raw Data'!EF116,"")</f>
        <v/>
      </c>
      <c r="EH48" s="25">
        <f>IF(ISNUMBER('Raw Data'!EG116),'Raw Data'!EG116,"")</f>
        <v>2.6330546209099497</v>
      </c>
      <c r="EI48" s="25" t="str">
        <f>IF(ISNUMBER('Raw Data'!EH116),'Raw Data'!EH116,"")</f>
        <v/>
      </c>
      <c r="EJ48" s="25" t="str">
        <f>IF(ISNUMBER('Raw Data'!EI116),'Raw Data'!EI116,"")</f>
        <v/>
      </c>
      <c r="EK48" s="25" t="str">
        <f>IF(ISNUMBER('Raw Data'!EJ116),'Raw Data'!EJ116,"")</f>
        <v/>
      </c>
      <c r="EL48" s="25" t="str">
        <f>IF(ISNUMBER('Raw Data'!EK116),'Raw Data'!EK116,"")</f>
        <v/>
      </c>
      <c r="EM48" s="25" t="str">
        <f>IF(ISNUMBER('Raw Data'!EL116),'Raw Data'!EL116,"")</f>
        <v/>
      </c>
      <c r="EN48" s="25" t="str">
        <f>IF(ISNUMBER('Raw Data'!EM116),'Raw Data'!EM116,"")</f>
        <v/>
      </c>
      <c r="EO48" s="25" t="str">
        <f>IF(ISNUMBER('Raw Data'!EN116),'Raw Data'!EN116,"")</f>
        <v/>
      </c>
      <c r="EP48" s="25" t="str">
        <f>IF(ISNUMBER('Raw Data'!EO116),'Raw Data'!EO116,"")</f>
        <v/>
      </c>
      <c r="EQ48" s="25" t="str">
        <f>IF(ISNUMBER('Raw Data'!EP116),'Raw Data'!EP116,"")</f>
        <v/>
      </c>
      <c r="ER48" s="25" t="str">
        <f>IF(ISNUMBER('Raw Data'!EQ116),'Raw Data'!EQ116,"")</f>
        <v/>
      </c>
      <c r="ES48" s="25" t="str">
        <f>IF(ISNUMBER('Raw Data'!ER116),'Raw Data'!ER116,"")</f>
        <v/>
      </c>
      <c r="ET48" s="25" t="str">
        <f>IF(ISNUMBER('Raw Data'!ES116),'Raw Data'!ES116,"")</f>
        <v/>
      </c>
      <c r="EU48" s="25" t="str">
        <f>IF(ISNUMBER('Raw Data'!ET116),'Raw Data'!ET116,"")</f>
        <v/>
      </c>
      <c r="EV48" s="25" t="str">
        <f>IF(ISNUMBER('Raw Data'!EU116),'Raw Data'!EU116,"")</f>
        <v/>
      </c>
      <c r="EW48" s="25" t="str">
        <f>IF(ISNUMBER('Raw Data'!EV116),'Raw Data'!EV116,"")</f>
        <v/>
      </c>
      <c r="EX48" s="25" t="str">
        <f>IF(ISNUMBER('Raw Data'!EW116),'Raw Data'!EW116,"")</f>
        <v/>
      </c>
      <c r="EY48" s="25" t="str">
        <f>IF(ISNUMBER('Raw Data'!EX116),'Raw Data'!EX116,"")</f>
        <v/>
      </c>
      <c r="EZ48" s="25" t="str">
        <f>IF(ISNUMBER('Raw Data'!EY116),'Raw Data'!EY116,"")</f>
        <v/>
      </c>
      <c r="FA48" s="25" t="str">
        <f>IF(ISNUMBER('Raw Data'!EZ116),'Raw Data'!EZ116,"")</f>
        <v/>
      </c>
      <c r="FB48" s="25" t="str">
        <f>IF(ISNUMBER('Raw Data'!FA116),'Raw Data'!FA116,"")</f>
        <v/>
      </c>
      <c r="FC48" s="25" t="str">
        <f>IF(ISNUMBER('Raw Data'!FB116),'Raw Data'!FB116,"")</f>
        <v/>
      </c>
      <c r="FD48" s="25" t="str">
        <f>IF(ISNUMBER('Raw Data'!FC116),'Raw Data'!FC116,"")</f>
        <v/>
      </c>
      <c r="FE48" s="25" t="str">
        <f>IF(ISNUMBER('Raw Data'!FD116),'Raw Data'!FD116,"")</f>
        <v/>
      </c>
      <c r="FF48" s="25" t="str">
        <f>IF(ISNUMBER('Raw Data'!FE116),'Raw Data'!FE116,"")</f>
        <v/>
      </c>
      <c r="FG48" s="25" t="str">
        <f>IF(ISNUMBER('Raw Data'!FF116),'Raw Data'!FF116,"")</f>
        <v/>
      </c>
      <c r="FH48" s="25">
        <f>IF(ISNUMBER('Raw Data'!FG116),'Raw Data'!FG116,"")</f>
        <v>2.1741372264869749</v>
      </c>
      <c r="FI48" s="25" t="str">
        <f>IF(ISNUMBER('Raw Data'!FH116),'Raw Data'!FH116,"")</f>
        <v/>
      </c>
      <c r="FJ48" s="25" t="str">
        <f>IF(ISNUMBER('Raw Data'!FI116),'Raw Data'!FI116,"")</f>
        <v/>
      </c>
      <c r="FK48" s="25" t="str">
        <f>IF(ISNUMBER('Raw Data'!FJ116),'Raw Data'!FJ116,"")</f>
        <v/>
      </c>
      <c r="FL48" s="25" t="str">
        <f>IF(ISNUMBER('Raw Data'!FK116),'Raw Data'!FK116,"")</f>
        <v/>
      </c>
      <c r="FM48" s="25" t="str">
        <f>IF(ISNUMBER('Raw Data'!FL116),'Raw Data'!FL116,"")</f>
        <v/>
      </c>
      <c r="FN48" s="25" t="str">
        <f>IF(ISNUMBER('Raw Data'!FM116),'Raw Data'!FM116,"")</f>
        <v/>
      </c>
      <c r="FO48" s="25" t="str">
        <f>IF(ISNUMBER('Raw Data'!FN116),'Raw Data'!FN116,"")</f>
        <v/>
      </c>
      <c r="FP48" s="25" t="str">
        <f>IF(ISNUMBER('Raw Data'!FO116),'Raw Data'!FO116,"")</f>
        <v/>
      </c>
      <c r="FQ48" s="25" t="str">
        <f>IF(ISNUMBER('Raw Data'!FP116),'Raw Data'!FP116,"")</f>
        <v/>
      </c>
      <c r="FR48" s="25" t="str">
        <f>IF(ISNUMBER('Raw Data'!FQ116),'Raw Data'!FQ116,"")</f>
        <v/>
      </c>
      <c r="FS48" s="25" t="str">
        <f>IF(ISNUMBER('Raw Data'!FR116),'Raw Data'!FR116,"")</f>
        <v/>
      </c>
    </row>
    <row r="49" spans="1:175" x14ac:dyDescent="0.25">
      <c r="A49" s="45" t="s">
        <v>83</v>
      </c>
      <c r="B49" s="10" t="s">
        <v>8</v>
      </c>
      <c r="C49" s="4">
        <f t="shared" ref="C49:AH49" si="104">$C73+(IF(C6&lt;450,$B74*(C6-150),IF(C6&gt;750,$C74+$C75+$B76*(C6-750),$C74+$B75*(C6-450))))</f>
        <v>24.2</v>
      </c>
      <c r="D49" s="4">
        <f t="shared" si="104"/>
        <v>24.2</v>
      </c>
      <c r="E49" s="4">
        <f t="shared" si="104"/>
        <v>24.2</v>
      </c>
      <c r="F49" s="4">
        <f t="shared" si="104"/>
        <v>24.2</v>
      </c>
      <c r="G49" s="4">
        <f t="shared" si="104"/>
        <v>24.2</v>
      </c>
      <c r="H49" s="4">
        <f t="shared" si="104"/>
        <v>24.2</v>
      </c>
      <c r="I49" s="4">
        <f t="shared" si="104"/>
        <v>24.2</v>
      </c>
      <c r="J49" s="4">
        <f t="shared" si="104"/>
        <v>24.2</v>
      </c>
      <c r="K49" s="4">
        <f t="shared" si="104"/>
        <v>24.2</v>
      </c>
      <c r="L49" s="4">
        <f t="shared" si="104"/>
        <v>24.2</v>
      </c>
      <c r="M49" s="4">
        <f t="shared" si="104"/>
        <v>26.662500000000001</v>
      </c>
      <c r="N49" s="4">
        <f t="shared" si="104"/>
        <v>29.125</v>
      </c>
      <c r="O49" s="4">
        <f t="shared" si="104"/>
        <v>31.587499999999999</v>
      </c>
      <c r="P49" s="4">
        <f t="shared" si="104"/>
        <v>34.049999999999997</v>
      </c>
      <c r="Q49" s="4">
        <f t="shared" si="104"/>
        <v>36.512500000000003</v>
      </c>
      <c r="R49" s="4">
        <f t="shared" si="104"/>
        <v>38.975000000000001</v>
      </c>
      <c r="S49" s="4">
        <f t="shared" si="104"/>
        <v>41.4375</v>
      </c>
      <c r="T49" s="4">
        <f t="shared" si="104"/>
        <v>43.9</v>
      </c>
      <c r="U49" s="4">
        <f t="shared" si="104"/>
        <v>46.362499999999997</v>
      </c>
      <c r="V49" s="4">
        <f t="shared" si="104"/>
        <v>48.825000000000003</v>
      </c>
      <c r="W49" s="4">
        <f t="shared" si="104"/>
        <v>51.287500000000001</v>
      </c>
      <c r="X49" s="4">
        <f t="shared" si="104"/>
        <v>53.75</v>
      </c>
      <c r="Y49" s="4">
        <f t="shared" si="104"/>
        <v>56.212499999999999</v>
      </c>
      <c r="Z49" s="4">
        <f t="shared" si="104"/>
        <v>58.674999999999997</v>
      </c>
      <c r="AA49" s="4">
        <f t="shared" si="104"/>
        <v>61.137500000000003</v>
      </c>
      <c r="AB49" s="4">
        <f t="shared" si="104"/>
        <v>63.6</v>
      </c>
      <c r="AC49" s="4">
        <f t="shared" si="104"/>
        <v>66.0625</v>
      </c>
      <c r="AD49" s="4">
        <f t="shared" si="104"/>
        <v>68.525000000000006</v>
      </c>
      <c r="AE49" s="4">
        <f t="shared" si="104"/>
        <v>72.21875</v>
      </c>
      <c r="AF49" s="4">
        <f t="shared" si="104"/>
        <v>75.912499999999994</v>
      </c>
      <c r="AG49" s="4">
        <f t="shared" si="104"/>
        <v>79.606250000000003</v>
      </c>
      <c r="AH49" s="4">
        <f t="shared" si="104"/>
        <v>83.3</v>
      </c>
      <c r="AI49" s="4">
        <f t="shared" ref="AI49:BN49" si="105">$C73+(IF(AI6&lt;450,$B74*(AI6-150),IF(AI6&gt;750,$C74+$C75+$B76*(AI6-750),$C74+$B75*(AI6-450))))</f>
        <v>86.993750000000006</v>
      </c>
      <c r="AJ49" s="4">
        <f t="shared" si="105"/>
        <v>90.6875</v>
      </c>
      <c r="AK49" s="4">
        <f t="shared" si="105"/>
        <v>94.381249999999994</v>
      </c>
      <c r="AL49" s="4">
        <f t="shared" si="105"/>
        <v>98.074999999999989</v>
      </c>
      <c r="AM49" s="4">
        <f t="shared" si="105"/>
        <v>101.76875</v>
      </c>
      <c r="AN49" s="4">
        <f t="shared" si="105"/>
        <v>105.46250000000001</v>
      </c>
      <c r="AO49" s="4">
        <f t="shared" si="105"/>
        <v>109.15625</v>
      </c>
      <c r="AP49" s="4">
        <f t="shared" si="105"/>
        <v>112.85</v>
      </c>
      <c r="AQ49" s="4">
        <f t="shared" si="105"/>
        <v>116.28749999999999</v>
      </c>
      <c r="AR49" s="4">
        <f t="shared" si="105"/>
        <v>119.21250000000001</v>
      </c>
      <c r="AS49" s="4">
        <f t="shared" si="105"/>
        <v>122.1375</v>
      </c>
      <c r="AT49" s="4">
        <f t="shared" si="105"/>
        <v>125.0625</v>
      </c>
      <c r="AU49" s="4">
        <f t="shared" si="105"/>
        <v>128.96250000000001</v>
      </c>
      <c r="AV49" s="4">
        <f t="shared" si="105"/>
        <v>132.86250000000001</v>
      </c>
      <c r="AW49" s="4">
        <f t="shared" si="105"/>
        <v>136.76249999999999</v>
      </c>
      <c r="AX49" s="4">
        <f t="shared" si="105"/>
        <v>140.66249999999999</v>
      </c>
      <c r="AY49" s="4">
        <f t="shared" si="105"/>
        <v>144.5625</v>
      </c>
      <c r="AZ49" s="4">
        <f t="shared" si="105"/>
        <v>148.46250000000001</v>
      </c>
      <c r="BA49" s="4">
        <f t="shared" si="105"/>
        <v>152.36250000000001</v>
      </c>
      <c r="BB49" s="4">
        <f t="shared" si="105"/>
        <v>156.26249999999999</v>
      </c>
      <c r="BC49" s="4">
        <f t="shared" si="105"/>
        <v>160.16249999999999</v>
      </c>
      <c r="BD49" s="4">
        <f t="shared" si="105"/>
        <v>164.0625</v>
      </c>
      <c r="BE49" s="4">
        <f t="shared" si="105"/>
        <v>167.96250000000001</v>
      </c>
      <c r="BF49" s="4">
        <f t="shared" si="105"/>
        <v>171.86250000000001</v>
      </c>
      <c r="BG49" s="4">
        <f t="shared" si="105"/>
        <v>175.375</v>
      </c>
      <c r="BH49" s="4">
        <f t="shared" si="105"/>
        <v>178.5</v>
      </c>
      <c r="BI49" s="4">
        <f t="shared" si="105"/>
        <v>181.625</v>
      </c>
      <c r="BJ49" s="4">
        <f t="shared" si="105"/>
        <v>184.75</v>
      </c>
      <c r="BK49" s="4">
        <f t="shared" si="105"/>
        <v>187.875</v>
      </c>
      <c r="BL49" s="4">
        <f t="shared" si="105"/>
        <v>191</v>
      </c>
      <c r="BM49" s="4">
        <f t="shared" si="105"/>
        <v>194.125</v>
      </c>
      <c r="BN49" s="4">
        <f t="shared" si="105"/>
        <v>197.25</v>
      </c>
      <c r="BO49" s="4">
        <f t="shared" ref="BO49:CT49" si="106">$C73+(IF(BO6&lt;450,$B74*(BO6-150),IF(BO6&gt;750,$C74+$C75+$B76*(BO6-750),$C74+$B75*(BO6-450))))</f>
        <v>198.8125</v>
      </c>
      <c r="BP49" s="4">
        <f t="shared" si="106"/>
        <v>200.375</v>
      </c>
      <c r="BQ49" s="4">
        <f t="shared" si="106"/>
        <v>201.9375</v>
      </c>
      <c r="BR49" s="4">
        <f t="shared" si="106"/>
        <v>203.5</v>
      </c>
      <c r="BS49" s="4">
        <f t="shared" si="106"/>
        <v>205.0625</v>
      </c>
      <c r="BT49" s="4">
        <f t="shared" si="106"/>
        <v>205.84375</v>
      </c>
      <c r="BU49" s="4">
        <f t="shared" si="106"/>
        <v>206.625</v>
      </c>
      <c r="BV49" s="4">
        <f t="shared" si="106"/>
        <v>207.40625</v>
      </c>
      <c r="BW49" s="4">
        <f t="shared" si="106"/>
        <v>208.1875</v>
      </c>
      <c r="BX49" s="4">
        <f t="shared" si="106"/>
        <v>208.96875</v>
      </c>
      <c r="BY49" s="4">
        <f t="shared" si="106"/>
        <v>209.75</v>
      </c>
      <c r="BZ49" s="4">
        <f t="shared" si="106"/>
        <v>210.53125</v>
      </c>
      <c r="CA49" s="4">
        <f t="shared" si="106"/>
        <v>211.3125</v>
      </c>
      <c r="CB49" s="4">
        <f t="shared" si="106"/>
        <v>212.09375</v>
      </c>
      <c r="CC49" s="4">
        <f t="shared" si="106"/>
        <v>212.875</v>
      </c>
      <c r="CD49" s="4">
        <f t="shared" si="106"/>
        <v>213.65625</v>
      </c>
      <c r="CE49" s="4">
        <f t="shared" si="106"/>
        <v>214.4375</v>
      </c>
      <c r="CF49" s="4">
        <f t="shared" si="106"/>
        <v>215.21875</v>
      </c>
      <c r="CG49" s="4">
        <f t="shared" si="106"/>
        <v>216</v>
      </c>
      <c r="CH49" s="4">
        <f t="shared" si="106"/>
        <v>216.78125</v>
      </c>
      <c r="CI49" s="4">
        <f t="shared" si="106"/>
        <v>217.5625</v>
      </c>
      <c r="CJ49" s="4">
        <f t="shared" si="106"/>
        <v>218.34375</v>
      </c>
      <c r="CK49" s="4">
        <f t="shared" si="106"/>
        <v>219.125</v>
      </c>
      <c r="CL49" s="4">
        <f t="shared" si="106"/>
        <v>219.90625</v>
      </c>
      <c r="CM49" s="4">
        <f t="shared" si="106"/>
        <v>220.6875</v>
      </c>
      <c r="CN49" s="4">
        <f t="shared" si="106"/>
        <v>220.6875</v>
      </c>
      <c r="CO49" s="4">
        <f t="shared" si="106"/>
        <v>220.6875</v>
      </c>
      <c r="CP49" s="4">
        <f t="shared" si="106"/>
        <v>220.6875</v>
      </c>
      <c r="CQ49" s="4">
        <f t="shared" si="106"/>
        <v>220.6875</v>
      </c>
      <c r="CR49" s="4">
        <f t="shared" si="106"/>
        <v>220.6875</v>
      </c>
      <c r="CS49" s="4">
        <f t="shared" si="106"/>
        <v>220.6875</v>
      </c>
      <c r="CT49" s="4">
        <f t="shared" si="106"/>
        <v>220.6875</v>
      </c>
      <c r="CU49" s="4">
        <f t="shared" ref="CU49:DZ49" si="107">$C73+(IF(CU6&lt;450,$B74*(CU6-150),IF(CU6&gt;750,$C74+$C75+$B76*(CU6-750),$C74+$B75*(CU6-450))))</f>
        <v>220.6875</v>
      </c>
      <c r="CV49" s="4">
        <f t="shared" si="107"/>
        <v>220.6875</v>
      </c>
      <c r="CW49" s="4">
        <f t="shared" si="107"/>
        <v>220.6875</v>
      </c>
      <c r="CX49" s="4">
        <f t="shared" si="107"/>
        <v>220.6875</v>
      </c>
      <c r="CY49" s="4">
        <f t="shared" si="107"/>
        <v>220.6875</v>
      </c>
      <c r="CZ49" s="4">
        <f t="shared" si="107"/>
        <v>220.6875</v>
      </c>
      <c r="DA49" s="4">
        <f t="shared" si="107"/>
        <v>220.6875</v>
      </c>
      <c r="DB49" s="4">
        <f t="shared" si="107"/>
        <v>220.6875</v>
      </c>
      <c r="DC49" s="4">
        <f t="shared" si="107"/>
        <v>220.6875</v>
      </c>
      <c r="DD49" s="4">
        <f t="shared" si="107"/>
        <v>220.6875</v>
      </c>
      <c r="DE49" s="4">
        <f t="shared" si="107"/>
        <v>220.6875</v>
      </c>
      <c r="DF49" s="4">
        <f t="shared" si="107"/>
        <v>220.6875</v>
      </c>
      <c r="DG49" s="4">
        <f t="shared" si="107"/>
        <v>220.6875</v>
      </c>
      <c r="DH49" s="4">
        <f t="shared" si="107"/>
        <v>220.6875</v>
      </c>
      <c r="DI49" s="4">
        <f t="shared" si="107"/>
        <v>220.6875</v>
      </c>
      <c r="DJ49" s="4">
        <f t="shared" si="107"/>
        <v>220.6875</v>
      </c>
      <c r="DK49" s="4">
        <f t="shared" si="107"/>
        <v>220.6875</v>
      </c>
      <c r="DL49" s="4">
        <f t="shared" si="107"/>
        <v>220.6875</v>
      </c>
      <c r="DM49" s="4">
        <f t="shared" si="107"/>
        <v>220.6875</v>
      </c>
      <c r="DN49" s="4">
        <f t="shared" si="107"/>
        <v>220.6875</v>
      </c>
      <c r="DO49" s="4">
        <f t="shared" si="107"/>
        <v>220.6875</v>
      </c>
      <c r="DP49" s="4">
        <f t="shared" si="107"/>
        <v>220.6875</v>
      </c>
      <c r="DQ49" s="4">
        <f t="shared" si="107"/>
        <v>220.6875</v>
      </c>
      <c r="DR49" s="4">
        <f t="shared" si="107"/>
        <v>220.6875</v>
      </c>
      <c r="DS49" s="4">
        <f t="shared" si="107"/>
        <v>220.6875</v>
      </c>
      <c r="DT49" s="4">
        <f t="shared" si="107"/>
        <v>220.6875</v>
      </c>
      <c r="DU49" s="4">
        <f t="shared" si="107"/>
        <v>220.6875</v>
      </c>
      <c r="DV49" s="4">
        <f t="shared" si="107"/>
        <v>220.6875</v>
      </c>
      <c r="DW49" s="4">
        <f t="shared" si="107"/>
        <v>220.6875</v>
      </c>
      <c r="DX49" s="4">
        <f t="shared" si="107"/>
        <v>220.6875</v>
      </c>
      <c r="DY49" s="4">
        <f t="shared" si="107"/>
        <v>220.6875</v>
      </c>
      <c r="DZ49" s="4">
        <f t="shared" si="107"/>
        <v>220.6875</v>
      </c>
      <c r="EA49" s="4">
        <f t="shared" ref="EA49:FF49" si="108">$C73+(IF(EA6&lt;450,$B74*(EA6-150),IF(EA6&gt;750,$C74+$C75+$B76*(EA6-750),$C74+$B75*(EA6-450))))</f>
        <v>220.6875</v>
      </c>
      <c r="EB49" s="4">
        <f t="shared" si="108"/>
        <v>220.6875</v>
      </c>
      <c r="EC49" s="4">
        <f t="shared" si="108"/>
        <v>220.6875</v>
      </c>
      <c r="ED49" s="4">
        <f t="shared" si="108"/>
        <v>220.6875</v>
      </c>
      <c r="EE49" s="4">
        <f t="shared" si="108"/>
        <v>220.6875</v>
      </c>
      <c r="EF49" s="4">
        <f t="shared" si="108"/>
        <v>220.6875</v>
      </c>
      <c r="EG49" s="4">
        <f t="shared" si="108"/>
        <v>220.6875</v>
      </c>
      <c r="EH49" s="4">
        <f t="shared" si="108"/>
        <v>220.6875</v>
      </c>
      <c r="EI49" s="4">
        <f t="shared" si="108"/>
        <v>220.6875</v>
      </c>
      <c r="EJ49" s="4">
        <f t="shared" si="108"/>
        <v>220.6875</v>
      </c>
      <c r="EK49" s="4">
        <f t="shared" si="108"/>
        <v>220.6875</v>
      </c>
      <c r="EL49" s="4">
        <f t="shared" si="108"/>
        <v>220.6875</v>
      </c>
      <c r="EM49" s="4">
        <f t="shared" si="108"/>
        <v>220.6875</v>
      </c>
      <c r="EN49" s="4">
        <f t="shared" si="108"/>
        <v>220.6875</v>
      </c>
      <c r="EO49" s="4">
        <f t="shared" si="108"/>
        <v>220.6875</v>
      </c>
      <c r="EP49" s="4">
        <f t="shared" si="108"/>
        <v>220.6875</v>
      </c>
      <c r="EQ49" s="4">
        <f t="shared" si="108"/>
        <v>220.6875</v>
      </c>
      <c r="ER49" s="4">
        <f t="shared" si="108"/>
        <v>220.6875</v>
      </c>
      <c r="ES49" s="4">
        <f t="shared" si="108"/>
        <v>220.6875</v>
      </c>
      <c r="ET49" s="4">
        <f t="shared" si="108"/>
        <v>220.6875</v>
      </c>
      <c r="EU49" s="4">
        <f t="shared" si="108"/>
        <v>220.6875</v>
      </c>
      <c r="EV49" s="4">
        <f t="shared" si="108"/>
        <v>220.6875</v>
      </c>
      <c r="EW49" s="4">
        <f t="shared" si="108"/>
        <v>220.6875</v>
      </c>
      <c r="EX49" s="4">
        <f t="shared" si="108"/>
        <v>220.6875</v>
      </c>
      <c r="EY49" s="4">
        <f t="shared" si="108"/>
        <v>220.6875</v>
      </c>
      <c r="EZ49" s="4">
        <f t="shared" si="108"/>
        <v>220.6875</v>
      </c>
      <c r="FA49" s="4">
        <f t="shared" si="108"/>
        <v>220.6875</v>
      </c>
      <c r="FB49" s="4">
        <f t="shared" si="108"/>
        <v>220.6875</v>
      </c>
      <c r="FC49" s="4">
        <f t="shared" si="108"/>
        <v>220.6875</v>
      </c>
      <c r="FD49" s="4">
        <f t="shared" si="108"/>
        <v>220.6875</v>
      </c>
      <c r="FE49" s="4">
        <f t="shared" si="108"/>
        <v>220.6875</v>
      </c>
      <c r="FF49" s="4">
        <f t="shared" si="108"/>
        <v>220.6875</v>
      </c>
      <c r="FG49" s="4">
        <f t="shared" ref="FG49:FS49" si="109">$C73+(IF(FG6&lt;450,$B74*(FG6-150),IF(FG6&gt;750,$C74+$C75+$B76*(FG6-750),$C74+$B75*(FG6-450))))</f>
        <v>220.6875</v>
      </c>
      <c r="FH49" s="4">
        <f t="shared" si="109"/>
        <v>220.6875</v>
      </c>
      <c r="FI49" s="4">
        <f t="shared" si="109"/>
        <v>220.6875</v>
      </c>
      <c r="FJ49" s="4">
        <f t="shared" si="109"/>
        <v>220.6875</v>
      </c>
      <c r="FK49" s="4">
        <f t="shared" si="109"/>
        <v>220.6875</v>
      </c>
      <c r="FL49" s="4">
        <f t="shared" si="109"/>
        <v>220.6875</v>
      </c>
      <c r="FM49" s="4">
        <f t="shared" si="109"/>
        <v>220.6875</v>
      </c>
      <c r="FN49" s="4">
        <f t="shared" si="109"/>
        <v>220.6875</v>
      </c>
      <c r="FO49" s="4">
        <f t="shared" si="109"/>
        <v>220.6875</v>
      </c>
      <c r="FP49" s="4">
        <f t="shared" si="109"/>
        <v>220.6875</v>
      </c>
      <c r="FQ49" s="4">
        <f t="shared" si="109"/>
        <v>220.6875</v>
      </c>
      <c r="FR49" s="4">
        <f t="shared" si="109"/>
        <v>220.6875</v>
      </c>
      <c r="FS49" s="4">
        <f t="shared" si="109"/>
        <v>220.6875</v>
      </c>
    </row>
    <row r="50" spans="1:175" x14ac:dyDescent="0.25">
      <c r="A50" s="45" t="s">
        <v>100</v>
      </c>
      <c r="B50" s="10" t="s">
        <v>8</v>
      </c>
      <c r="C50" s="4">
        <f t="shared" ref="C50:AH50" si="110">C49*$B71*$B72</f>
        <v>6.05</v>
      </c>
      <c r="D50" s="4">
        <f t="shared" si="110"/>
        <v>6.05</v>
      </c>
      <c r="E50" s="4">
        <f t="shared" si="110"/>
        <v>6.05</v>
      </c>
      <c r="F50" s="4">
        <f t="shared" si="110"/>
        <v>6.05</v>
      </c>
      <c r="G50" s="4">
        <f t="shared" si="110"/>
        <v>6.05</v>
      </c>
      <c r="H50" s="4">
        <f t="shared" si="110"/>
        <v>6.05</v>
      </c>
      <c r="I50" s="4">
        <f t="shared" si="110"/>
        <v>6.05</v>
      </c>
      <c r="J50" s="4">
        <f t="shared" si="110"/>
        <v>6.05</v>
      </c>
      <c r="K50" s="4">
        <f t="shared" si="110"/>
        <v>6.05</v>
      </c>
      <c r="L50" s="4">
        <f t="shared" si="110"/>
        <v>6.05</v>
      </c>
      <c r="M50" s="4">
        <f t="shared" si="110"/>
        <v>6.6656250000000004</v>
      </c>
      <c r="N50" s="4">
        <f t="shared" si="110"/>
        <v>7.28125</v>
      </c>
      <c r="O50" s="4">
        <f t="shared" si="110"/>
        <v>7.8968749999999996</v>
      </c>
      <c r="P50" s="4">
        <f t="shared" si="110"/>
        <v>8.5124999999999993</v>
      </c>
      <c r="Q50" s="4">
        <f t="shared" si="110"/>
        <v>9.1281250000000007</v>
      </c>
      <c r="R50" s="4">
        <f t="shared" si="110"/>
        <v>9.7437500000000004</v>
      </c>
      <c r="S50" s="4">
        <f t="shared" si="110"/>
        <v>10.359375</v>
      </c>
      <c r="T50" s="4">
        <f t="shared" si="110"/>
        <v>10.975</v>
      </c>
      <c r="U50" s="4">
        <f t="shared" si="110"/>
        <v>11.590624999999999</v>
      </c>
      <c r="V50" s="4">
        <f t="shared" si="110"/>
        <v>12.206250000000001</v>
      </c>
      <c r="W50" s="4">
        <f t="shared" si="110"/>
        <v>12.821875</v>
      </c>
      <c r="X50" s="4">
        <f t="shared" si="110"/>
        <v>13.4375</v>
      </c>
      <c r="Y50" s="4">
        <f t="shared" si="110"/>
        <v>14.053125</v>
      </c>
      <c r="Z50" s="4">
        <f t="shared" si="110"/>
        <v>14.668749999999999</v>
      </c>
      <c r="AA50" s="4">
        <f t="shared" si="110"/>
        <v>15.284375000000001</v>
      </c>
      <c r="AB50" s="4">
        <f t="shared" si="110"/>
        <v>15.9</v>
      </c>
      <c r="AC50" s="4">
        <f t="shared" si="110"/>
        <v>16.515625</v>
      </c>
      <c r="AD50" s="4">
        <f t="shared" si="110"/>
        <v>17.131250000000001</v>
      </c>
      <c r="AE50" s="4">
        <f t="shared" si="110"/>
        <v>18.0546875</v>
      </c>
      <c r="AF50" s="4">
        <f t="shared" si="110"/>
        <v>18.978124999999999</v>
      </c>
      <c r="AG50" s="4">
        <f t="shared" si="110"/>
        <v>19.901562500000001</v>
      </c>
      <c r="AH50" s="4">
        <f t="shared" si="110"/>
        <v>20.824999999999999</v>
      </c>
      <c r="AI50" s="4">
        <f t="shared" ref="AI50:BN50" si="111">AI49*$B71*$B72</f>
        <v>21.748437500000001</v>
      </c>
      <c r="AJ50" s="4">
        <f t="shared" si="111"/>
        <v>22.671875</v>
      </c>
      <c r="AK50" s="4">
        <f t="shared" si="111"/>
        <v>23.595312499999999</v>
      </c>
      <c r="AL50" s="4">
        <f t="shared" si="111"/>
        <v>24.518749999999997</v>
      </c>
      <c r="AM50" s="4">
        <f t="shared" si="111"/>
        <v>25.442187499999999</v>
      </c>
      <c r="AN50" s="4">
        <f t="shared" si="111"/>
        <v>26.365625000000001</v>
      </c>
      <c r="AO50" s="4">
        <f t="shared" si="111"/>
        <v>27.2890625</v>
      </c>
      <c r="AP50" s="4">
        <f t="shared" si="111"/>
        <v>28.212499999999999</v>
      </c>
      <c r="AQ50" s="4">
        <f t="shared" si="111"/>
        <v>29.071874999999999</v>
      </c>
      <c r="AR50" s="4">
        <f t="shared" si="111"/>
        <v>29.803125000000001</v>
      </c>
      <c r="AS50" s="4">
        <f t="shared" si="111"/>
        <v>30.534375000000001</v>
      </c>
      <c r="AT50" s="4">
        <f t="shared" si="111"/>
        <v>31.265625</v>
      </c>
      <c r="AU50" s="4">
        <f t="shared" si="111"/>
        <v>32.240625000000001</v>
      </c>
      <c r="AV50" s="4">
        <f t="shared" si="111"/>
        <v>33.215625000000003</v>
      </c>
      <c r="AW50" s="4">
        <f t="shared" si="111"/>
        <v>34.190624999999997</v>
      </c>
      <c r="AX50" s="4">
        <f t="shared" si="111"/>
        <v>35.165624999999999</v>
      </c>
      <c r="AY50" s="4">
        <f t="shared" si="111"/>
        <v>36.140625</v>
      </c>
      <c r="AZ50" s="4">
        <f t="shared" si="111"/>
        <v>37.115625000000001</v>
      </c>
      <c r="BA50" s="4">
        <f t="shared" si="111"/>
        <v>38.090625000000003</v>
      </c>
      <c r="BB50" s="4">
        <f t="shared" si="111"/>
        <v>39.065624999999997</v>
      </c>
      <c r="BC50" s="4">
        <f t="shared" si="111"/>
        <v>40.040624999999999</v>
      </c>
      <c r="BD50" s="4">
        <f t="shared" si="111"/>
        <v>41.015625</v>
      </c>
      <c r="BE50" s="4">
        <f t="shared" si="111"/>
        <v>41.990625000000001</v>
      </c>
      <c r="BF50" s="4">
        <f t="shared" si="111"/>
        <v>42.965625000000003</v>
      </c>
      <c r="BG50" s="4">
        <f t="shared" si="111"/>
        <v>43.84375</v>
      </c>
      <c r="BH50" s="4">
        <f t="shared" si="111"/>
        <v>44.625</v>
      </c>
      <c r="BI50" s="4">
        <f t="shared" si="111"/>
        <v>45.40625</v>
      </c>
      <c r="BJ50" s="4">
        <f t="shared" si="111"/>
        <v>46.1875</v>
      </c>
      <c r="BK50" s="4">
        <f t="shared" si="111"/>
        <v>46.96875</v>
      </c>
      <c r="BL50" s="4">
        <f t="shared" si="111"/>
        <v>47.75</v>
      </c>
      <c r="BM50" s="4">
        <f t="shared" si="111"/>
        <v>48.53125</v>
      </c>
      <c r="BN50" s="4">
        <f t="shared" si="111"/>
        <v>49.3125</v>
      </c>
      <c r="BO50" s="4">
        <f t="shared" ref="BO50:CT50" si="112">BO49*$B71*$B72</f>
        <v>49.703125</v>
      </c>
      <c r="BP50" s="4">
        <f t="shared" si="112"/>
        <v>50.09375</v>
      </c>
      <c r="BQ50" s="4">
        <f t="shared" si="112"/>
        <v>50.484375</v>
      </c>
      <c r="BR50" s="4">
        <f t="shared" si="112"/>
        <v>50.875</v>
      </c>
      <c r="BS50" s="4">
        <f t="shared" si="112"/>
        <v>51.265625</v>
      </c>
      <c r="BT50" s="4">
        <f t="shared" si="112"/>
        <v>51.4609375</v>
      </c>
      <c r="BU50" s="4">
        <f t="shared" si="112"/>
        <v>51.65625</v>
      </c>
      <c r="BV50" s="4">
        <f t="shared" si="112"/>
        <v>51.8515625</v>
      </c>
      <c r="BW50" s="4">
        <f t="shared" si="112"/>
        <v>52.046875</v>
      </c>
      <c r="BX50" s="4">
        <f t="shared" si="112"/>
        <v>52.2421875</v>
      </c>
      <c r="BY50" s="4">
        <f t="shared" si="112"/>
        <v>52.4375</v>
      </c>
      <c r="BZ50" s="4">
        <f t="shared" si="112"/>
        <v>52.6328125</v>
      </c>
      <c r="CA50" s="4">
        <f t="shared" si="112"/>
        <v>52.828125</v>
      </c>
      <c r="CB50" s="4">
        <f t="shared" si="112"/>
        <v>53.0234375</v>
      </c>
      <c r="CC50" s="4">
        <f t="shared" si="112"/>
        <v>53.21875</v>
      </c>
      <c r="CD50" s="4">
        <f t="shared" si="112"/>
        <v>53.4140625</v>
      </c>
      <c r="CE50" s="4">
        <f t="shared" si="112"/>
        <v>53.609375</v>
      </c>
      <c r="CF50" s="4">
        <f t="shared" si="112"/>
        <v>53.8046875</v>
      </c>
      <c r="CG50" s="4">
        <f t="shared" si="112"/>
        <v>54</v>
      </c>
      <c r="CH50" s="4">
        <f t="shared" si="112"/>
        <v>54.1953125</v>
      </c>
      <c r="CI50" s="4">
        <f t="shared" si="112"/>
        <v>54.390625</v>
      </c>
      <c r="CJ50" s="4">
        <f t="shared" si="112"/>
        <v>54.5859375</v>
      </c>
      <c r="CK50" s="4">
        <f t="shared" si="112"/>
        <v>54.78125</v>
      </c>
      <c r="CL50" s="4">
        <f t="shared" si="112"/>
        <v>54.9765625</v>
      </c>
      <c r="CM50" s="4">
        <f t="shared" si="112"/>
        <v>55.171875</v>
      </c>
      <c r="CN50" s="4">
        <f t="shared" si="112"/>
        <v>55.171875</v>
      </c>
      <c r="CO50" s="4">
        <f t="shared" si="112"/>
        <v>55.171875</v>
      </c>
      <c r="CP50" s="4">
        <f t="shared" si="112"/>
        <v>55.171875</v>
      </c>
      <c r="CQ50" s="4">
        <f t="shared" si="112"/>
        <v>55.171875</v>
      </c>
      <c r="CR50" s="4">
        <f t="shared" si="112"/>
        <v>55.171875</v>
      </c>
      <c r="CS50" s="4">
        <f t="shared" si="112"/>
        <v>55.171875</v>
      </c>
      <c r="CT50" s="4">
        <f t="shared" si="112"/>
        <v>55.171875</v>
      </c>
      <c r="CU50" s="4">
        <f t="shared" ref="CU50:DZ50" si="113">CU49*$B71*$B72</f>
        <v>55.171875</v>
      </c>
      <c r="CV50" s="4">
        <f t="shared" si="113"/>
        <v>55.171875</v>
      </c>
      <c r="CW50" s="4">
        <f t="shared" si="113"/>
        <v>55.171875</v>
      </c>
      <c r="CX50" s="4">
        <f t="shared" si="113"/>
        <v>55.171875</v>
      </c>
      <c r="CY50" s="4">
        <f t="shared" si="113"/>
        <v>55.171875</v>
      </c>
      <c r="CZ50" s="4">
        <f t="shared" si="113"/>
        <v>55.171875</v>
      </c>
      <c r="DA50" s="4">
        <f t="shared" si="113"/>
        <v>55.171875</v>
      </c>
      <c r="DB50" s="4">
        <f t="shared" si="113"/>
        <v>55.171875</v>
      </c>
      <c r="DC50" s="4">
        <f t="shared" si="113"/>
        <v>55.171875</v>
      </c>
      <c r="DD50" s="4">
        <f t="shared" si="113"/>
        <v>55.171875</v>
      </c>
      <c r="DE50" s="4">
        <f t="shared" si="113"/>
        <v>55.171875</v>
      </c>
      <c r="DF50" s="4">
        <f t="shared" si="113"/>
        <v>55.171875</v>
      </c>
      <c r="DG50" s="4">
        <f t="shared" si="113"/>
        <v>55.171875</v>
      </c>
      <c r="DH50" s="4">
        <f t="shared" si="113"/>
        <v>55.171875</v>
      </c>
      <c r="DI50" s="4">
        <f t="shared" si="113"/>
        <v>55.171875</v>
      </c>
      <c r="DJ50" s="4">
        <f t="shared" si="113"/>
        <v>55.171875</v>
      </c>
      <c r="DK50" s="4">
        <f t="shared" si="113"/>
        <v>55.171875</v>
      </c>
      <c r="DL50" s="4">
        <f t="shared" si="113"/>
        <v>55.171875</v>
      </c>
      <c r="DM50" s="4">
        <f t="shared" si="113"/>
        <v>55.171875</v>
      </c>
      <c r="DN50" s="4">
        <f t="shared" si="113"/>
        <v>55.171875</v>
      </c>
      <c r="DO50" s="4">
        <f t="shared" si="113"/>
        <v>55.171875</v>
      </c>
      <c r="DP50" s="4">
        <f t="shared" si="113"/>
        <v>55.171875</v>
      </c>
      <c r="DQ50" s="4">
        <f t="shared" si="113"/>
        <v>55.171875</v>
      </c>
      <c r="DR50" s="4">
        <f t="shared" si="113"/>
        <v>55.171875</v>
      </c>
      <c r="DS50" s="4">
        <f t="shared" si="113"/>
        <v>55.171875</v>
      </c>
      <c r="DT50" s="4">
        <f t="shared" si="113"/>
        <v>55.171875</v>
      </c>
      <c r="DU50" s="4">
        <f t="shared" si="113"/>
        <v>55.171875</v>
      </c>
      <c r="DV50" s="4">
        <f t="shared" si="113"/>
        <v>55.171875</v>
      </c>
      <c r="DW50" s="4">
        <f t="shared" si="113"/>
        <v>55.171875</v>
      </c>
      <c r="DX50" s="4">
        <f t="shared" si="113"/>
        <v>55.171875</v>
      </c>
      <c r="DY50" s="4">
        <f t="shared" si="113"/>
        <v>55.171875</v>
      </c>
      <c r="DZ50" s="4">
        <f t="shared" si="113"/>
        <v>55.171875</v>
      </c>
      <c r="EA50" s="4">
        <f t="shared" ref="EA50:FF50" si="114">EA49*$B71*$B72</f>
        <v>55.171875</v>
      </c>
      <c r="EB50" s="4">
        <f t="shared" si="114"/>
        <v>55.171875</v>
      </c>
      <c r="EC50" s="4">
        <f t="shared" si="114"/>
        <v>55.171875</v>
      </c>
      <c r="ED50" s="4">
        <f t="shared" si="114"/>
        <v>55.171875</v>
      </c>
      <c r="EE50" s="4">
        <f t="shared" si="114"/>
        <v>55.171875</v>
      </c>
      <c r="EF50" s="4">
        <f t="shared" si="114"/>
        <v>55.171875</v>
      </c>
      <c r="EG50" s="4">
        <f t="shared" si="114"/>
        <v>55.171875</v>
      </c>
      <c r="EH50" s="4">
        <f t="shared" si="114"/>
        <v>55.171875</v>
      </c>
      <c r="EI50" s="4">
        <f t="shared" si="114"/>
        <v>55.171875</v>
      </c>
      <c r="EJ50" s="4">
        <f t="shared" si="114"/>
        <v>55.171875</v>
      </c>
      <c r="EK50" s="4">
        <f t="shared" si="114"/>
        <v>55.171875</v>
      </c>
      <c r="EL50" s="4">
        <f t="shared" si="114"/>
        <v>55.171875</v>
      </c>
      <c r="EM50" s="4">
        <f t="shared" si="114"/>
        <v>55.171875</v>
      </c>
      <c r="EN50" s="4">
        <f t="shared" si="114"/>
        <v>55.171875</v>
      </c>
      <c r="EO50" s="4">
        <f t="shared" si="114"/>
        <v>55.171875</v>
      </c>
      <c r="EP50" s="4">
        <f t="shared" si="114"/>
        <v>55.171875</v>
      </c>
      <c r="EQ50" s="4">
        <f t="shared" si="114"/>
        <v>55.171875</v>
      </c>
      <c r="ER50" s="4">
        <f t="shared" si="114"/>
        <v>55.171875</v>
      </c>
      <c r="ES50" s="4">
        <f t="shared" si="114"/>
        <v>55.171875</v>
      </c>
      <c r="ET50" s="4">
        <f t="shared" si="114"/>
        <v>55.171875</v>
      </c>
      <c r="EU50" s="4">
        <f t="shared" si="114"/>
        <v>55.171875</v>
      </c>
      <c r="EV50" s="4">
        <f t="shared" si="114"/>
        <v>55.171875</v>
      </c>
      <c r="EW50" s="4">
        <f t="shared" si="114"/>
        <v>55.171875</v>
      </c>
      <c r="EX50" s="4">
        <f t="shared" si="114"/>
        <v>55.171875</v>
      </c>
      <c r="EY50" s="4">
        <f t="shared" si="114"/>
        <v>55.171875</v>
      </c>
      <c r="EZ50" s="4">
        <f t="shared" si="114"/>
        <v>55.171875</v>
      </c>
      <c r="FA50" s="4">
        <f t="shared" si="114"/>
        <v>55.171875</v>
      </c>
      <c r="FB50" s="4">
        <f t="shared" si="114"/>
        <v>55.171875</v>
      </c>
      <c r="FC50" s="4">
        <f t="shared" si="114"/>
        <v>55.171875</v>
      </c>
      <c r="FD50" s="4">
        <f t="shared" si="114"/>
        <v>55.171875</v>
      </c>
      <c r="FE50" s="4">
        <f t="shared" si="114"/>
        <v>55.171875</v>
      </c>
      <c r="FF50" s="4">
        <f t="shared" si="114"/>
        <v>55.171875</v>
      </c>
      <c r="FG50" s="4">
        <f t="shared" ref="FG50:FS50" si="115">FG49*$B71*$B72</f>
        <v>55.171875</v>
      </c>
      <c r="FH50" s="4">
        <f t="shared" si="115"/>
        <v>55.171875</v>
      </c>
      <c r="FI50" s="4">
        <f t="shared" si="115"/>
        <v>55.171875</v>
      </c>
      <c r="FJ50" s="4">
        <f t="shared" si="115"/>
        <v>55.171875</v>
      </c>
      <c r="FK50" s="4">
        <f t="shared" si="115"/>
        <v>55.171875</v>
      </c>
      <c r="FL50" s="4">
        <f t="shared" si="115"/>
        <v>55.171875</v>
      </c>
      <c r="FM50" s="4">
        <f t="shared" si="115"/>
        <v>55.171875</v>
      </c>
      <c r="FN50" s="4">
        <f t="shared" si="115"/>
        <v>55.171875</v>
      </c>
      <c r="FO50" s="4">
        <f t="shared" si="115"/>
        <v>55.171875</v>
      </c>
      <c r="FP50" s="4">
        <f t="shared" si="115"/>
        <v>55.171875</v>
      </c>
      <c r="FQ50" s="4">
        <f t="shared" si="115"/>
        <v>55.171875</v>
      </c>
      <c r="FR50" s="4">
        <f t="shared" si="115"/>
        <v>55.171875</v>
      </c>
      <c r="FS50" s="4">
        <f t="shared" si="115"/>
        <v>55.171875</v>
      </c>
    </row>
    <row r="51" spans="1:175" s="4" customFormat="1" x14ac:dyDescent="0.25">
      <c r="A51" s="4" t="s">
        <v>27</v>
      </c>
      <c r="B51" s="12" t="s">
        <v>8</v>
      </c>
      <c r="C51" s="4">
        <f>IF(C45&gt;0,C45*1.5,0)</f>
        <v>0</v>
      </c>
      <c r="D51" s="4">
        <f t="shared" ref="D51:AI51" si="116">IF(ISNUMBER(D45),D45*1.5,C51)</f>
        <v>0</v>
      </c>
      <c r="E51" s="4">
        <f t="shared" si="116"/>
        <v>0</v>
      </c>
      <c r="F51" s="4">
        <f t="shared" si="116"/>
        <v>0</v>
      </c>
      <c r="G51" s="4">
        <f t="shared" si="116"/>
        <v>0</v>
      </c>
      <c r="H51" s="4">
        <f t="shared" si="116"/>
        <v>0</v>
      </c>
      <c r="I51" s="4">
        <f t="shared" si="116"/>
        <v>0</v>
      </c>
      <c r="J51" s="4">
        <f t="shared" si="116"/>
        <v>0</v>
      </c>
      <c r="K51" s="4">
        <f t="shared" si="116"/>
        <v>0</v>
      </c>
      <c r="L51" s="4">
        <f t="shared" si="116"/>
        <v>0</v>
      </c>
      <c r="M51" s="4">
        <f t="shared" si="116"/>
        <v>0</v>
      </c>
      <c r="N51" s="4">
        <f t="shared" si="116"/>
        <v>0</v>
      </c>
      <c r="O51" s="4">
        <f t="shared" si="116"/>
        <v>0</v>
      </c>
      <c r="P51" s="4">
        <f t="shared" si="116"/>
        <v>0</v>
      </c>
      <c r="Q51" s="4">
        <f t="shared" si="116"/>
        <v>0</v>
      </c>
      <c r="R51" s="4">
        <f t="shared" si="116"/>
        <v>0</v>
      </c>
      <c r="S51" s="4">
        <f t="shared" si="116"/>
        <v>0</v>
      </c>
      <c r="T51" s="4">
        <f t="shared" si="116"/>
        <v>0</v>
      </c>
      <c r="U51" s="4">
        <f t="shared" si="116"/>
        <v>0</v>
      </c>
      <c r="V51" s="4">
        <f t="shared" si="116"/>
        <v>0</v>
      </c>
      <c r="W51" s="4">
        <f t="shared" si="116"/>
        <v>0</v>
      </c>
      <c r="X51" s="4">
        <f t="shared" si="116"/>
        <v>0</v>
      </c>
      <c r="Y51" s="4">
        <f t="shared" si="116"/>
        <v>0</v>
      </c>
      <c r="Z51" s="4">
        <f t="shared" si="116"/>
        <v>0</v>
      </c>
      <c r="AA51" s="4">
        <f t="shared" si="116"/>
        <v>16.735349688488288</v>
      </c>
      <c r="AB51" s="4">
        <f t="shared" si="116"/>
        <v>16.735349688488288</v>
      </c>
      <c r="AC51" s="4">
        <f t="shared" si="116"/>
        <v>16.735349688488288</v>
      </c>
      <c r="AD51" s="4">
        <f t="shared" si="116"/>
        <v>16.735349688488288</v>
      </c>
      <c r="AE51" s="4">
        <f t="shared" si="116"/>
        <v>10.93125</v>
      </c>
      <c r="AF51" s="4">
        <f t="shared" si="116"/>
        <v>10.93125</v>
      </c>
      <c r="AG51" s="4">
        <f t="shared" si="116"/>
        <v>19.781250000000004</v>
      </c>
      <c r="AH51" s="4">
        <f t="shared" si="116"/>
        <v>19.781250000000004</v>
      </c>
      <c r="AI51" s="4">
        <f t="shared" si="116"/>
        <v>1.03125</v>
      </c>
      <c r="AJ51" s="4">
        <f t="shared" ref="AJ51:BO51" si="117">IF(ISNUMBER(AJ45),AJ45*1.5,AI51)</f>
        <v>1.03125</v>
      </c>
      <c r="AK51" s="4">
        <f t="shared" si="117"/>
        <v>1.03125</v>
      </c>
      <c r="AL51" s="4">
        <f t="shared" si="117"/>
        <v>1.03125</v>
      </c>
      <c r="AM51" s="4">
        <f t="shared" si="117"/>
        <v>1.03125</v>
      </c>
      <c r="AN51" s="4">
        <f t="shared" si="117"/>
        <v>22.093750000000014</v>
      </c>
      <c r="AO51" s="4">
        <f t="shared" si="117"/>
        <v>22.093750000000014</v>
      </c>
      <c r="AP51" s="4">
        <f t="shared" si="117"/>
        <v>4.9875000000000007</v>
      </c>
      <c r="AQ51" s="4">
        <f t="shared" si="117"/>
        <v>4.9875000000000007</v>
      </c>
      <c r="AR51" s="4">
        <f t="shared" si="117"/>
        <v>4.9875000000000007</v>
      </c>
      <c r="AS51" s="4">
        <f t="shared" si="117"/>
        <v>4.9875000000000007</v>
      </c>
      <c r="AT51" s="4">
        <f t="shared" si="117"/>
        <v>23.700000000000003</v>
      </c>
      <c r="AU51" s="4">
        <f t="shared" si="117"/>
        <v>23.700000000000003</v>
      </c>
      <c r="AV51" s="4">
        <f t="shared" si="117"/>
        <v>4.5</v>
      </c>
      <c r="AW51" s="4">
        <f t="shared" si="117"/>
        <v>4.5</v>
      </c>
      <c r="AX51" s="4">
        <f t="shared" si="117"/>
        <v>4.5</v>
      </c>
      <c r="AY51" s="4">
        <f t="shared" si="117"/>
        <v>21.112499999999997</v>
      </c>
      <c r="AZ51" s="4">
        <f t="shared" si="117"/>
        <v>21.112499999999997</v>
      </c>
      <c r="BA51" s="4">
        <f t="shared" si="117"/>
        <v>4.4062499999999982</v>
      </c>
      <c r="BB51" s="4">
        <f t="shared" si="117"/>
        <v>4.4062499999999982</v>
      </c>
      <c r="BC51" s="4">
        <f t="shared" si="117"/>
        <v>27.768749999999997</v>
      </c>
      <c r="BD51" s="4">
        <f t="shared" si="117"/>
        <v>27.768749999999997</v>
      </c>
      <c r="BE51" s="4">
        <f t="shared" si="117"/>
        <v>27.768749999999997</v>
      </c>
      <c r="BF51" s="4">
        <f t="shared" si="117"/>
        <v>27.768749999999997</v>
      </c>
      <c r="BG51" s="4">
        <f t="shared" si="117"/>
        <v>27.768749999999997</v>
      </c>
      <c r="BH51" s="4">
        <f t="shared" si="117"/>
        <v>23.212499999999999</v>
      </c>
      <c r="BI51" s="4">
        <f t="shared" si="117"/>
        <v>23.212499999999999</v>
      </c>
      <c r="BJ51" s="4">
        <f t="shared" si="117"/>
        <v>20.53125</v>
      </c>
      <c r="BK51" s="4">
        <f t="shared" si="117"/>
        <v>20.53125</v>
      </c>
      <c r="BL51" s="4">
        <f t="shared" si="117"/>
        <v>20.53125</v>
      </c>
      <c r="BM51" s="4">
        <f t="shared" si="117"/>
        <v>6.8999999999999986</v>
      </c>
      <c r="BN51" s="4">
        <f t="shared" si="117"/>
        <v>14.756249999999998</v>
      </c>
      <c r="BO51" s="4">
        <f t="shared" si="117"/>
        <v>14.756249999999998</v>
      </c>
      <c r="BP51" s="4">
        <f t="shared" ref="BP51:CU51" si="118">IF(ISNUMBER(BP45),BP45*1.5,BO51)</f>
        <v>2.6437500000000003</v>
      </c>
      <c r="BQ51" s="4">
        <f t="shared" si="118"/>
        <v>12.75</v>
      </c>
      <c r="BR51" s="4">
        <f t="shared" si="118"/>
        <v>12.75</v>
      </c>
      <c r="BS51" s="4">
        <f t="shared" si="118"/>
        <v>12.75</v>
      </c>
      <c r="BT51" s="4">
        <f t="shared" si="118"/>
        <v>12.75</v>
      </c>
      <c r="BU51" s="4">
        <f t="shared" si="118"/>
        <v>12.75</v>
      </c>
      <c r="BV51" s="4">
        <f t="shared" si="118"/>
        <v>22.612500000000001</v>
      </c>
      <c r="BW51" s="4">
        <f t="shared" si="118"/>
        <v>22.612500000000001</v>
      </c>
      <c r="BX51" s="4">
        <f t="shared" si="118"/>
        <v>3.1312500000000005</v>
      </c>
      <c r="BY51" s="4">
        <f t="shared" si="118"/>
        <v>3.1312500000000005</v>
      </c>
      <c r="BZ51" s="4">
        <f t="shared" si="118"/>
        <v>3.1312500000000005</v>
      </c>
      <c r="CA51" s="4">
        <f t="shared" si="118"/>
        <v>10.468750000000012</v>
      </c>
      <c r="CB51" s="4">
        <f t="shared" si="118"/>
        <v>10.468750000000012</v>
      </c>
      <c r="CC51" s="4">
        <f t="shared" si="118"/>
        <v>2.109375</v>
      </c>
      <c r="CD51" s="4">
        <f t="shared" si="118"/>
        <v>2.109375</v>
      </c>
      <c r="CE51" s="4">
        <f t="shared" si="118"/>
        <v>15.768749999999999</v>
      </c>
      <c r="CF51" s="4">
        <f t="shared" si="118"/>
        <v>15.768749999999999</v>
      </c>
      <c r="CG51" s="4">
        <f t="shared" si="118"/>
        <v>15.768749999999999</v>
      </c>
      <c r="CH51" s="4">
        <f t="shared" si="118"/>
        <v>15.768749999999999</v>
      </c>
      <c r="CI51" s="4">
        <f t="shared" si="118"/>
        <v>15.768749999999999</v>
      </c>
      <c r="CJ51" s="4">
        <f t="shared" si="118"/>
        <v>7.6375000000000117</v>
      </c>
      <c r="CK51" s="4">
        <f t="shared" si="118"/>
        <v>7.6375000000000117</v>
      </c>
      <c r="CL51" s="4">
        <f t="shared" si="118"/>
        <v>1.4437500000000005</v>
      </c>
      <c r="CM51" s="4">
        <f t="shared" si="118"/>
        <v>1.4437500000000005</v>
      </c>
      <c r="CN51" s="4">
        <f t="shared" si="118"/>
        <v>1.4437500000000005</v>
      </c>
      <c r="CO51" s="4">
        <f t="shared" si="118"/>
        <v>20.306250000000002</v>
      </c>
      <c r="CP51" s="4">
        <f t="shared" si="118"/>
        <v>20.306250000000002</v>
      </c>
      <c r="CQ51" s="4">
        <f t="shared" si="118"/>
        <v>-0.82499999999999973</v>
      </c>
      <c r="CR51" s="4">
        <f t="shared" si="118"/>
        <v>-0.82499999999999973</v>
      </c>
      <c r="CS51" s="4">
        <f t="shared" si="118"/>
        <v>12.506250000000001</v>
      </c>
      <c r="CT51" s="4">
        <f t="shared" si="118"/>
        <v>12.506250000000001</v>
      </c>
      <c r="CU51" s="4">
        <f t="shared" si="118"/>
        <v>12.506250000000001</v>
      </c>
      <c r="CV51" s="4">
        <f t="shared" ref="CV51:EA51" si="119">IF(ISNUMBER(CV45),CV45*1.5,CU51)</f>
        <v>12.506250000000001</v>
      </c>
      <c r="CW51" s="4">
        <f t="shared" si="119"/>
        <v>12.506250000000001</v>
      </c>
      <c r="CX51" s="4">
        <f t="shared" si="119"/>
        <v>23.506249999999987</v>
      </c>
      <c r="CY51" s="4">
        <f t="shared" si="119"/>
        <v>23.506249999999987</v>
      </c>
      <c r="CZ51" s="4">
        <f t="shared" si="119"/>
        <v>8.8125</v>
      </c>
      <c r="DA51" s="4">
        <f t="shared" si="119"/>
        <v>8.8125</v>
      </c>
      <c r="DB51" s="4">
        <f t="shared" si="119"/>
        <v>8.8125</v>
      </c>
      <c r="DC51" s="4">
        <f t="shared" si="119"/>
        <v>23.137500000000003</v>
      </c>
      <c r="DD51" s="4">
        <f t="shared" si="119"/>
        <v>23.137500000000003</v>
      </c>
      <c r="DE51" s="4">
        <f t="shared" si="119"/>
        <v>3.7874999999999992</v>
      </c>
      <c r="DF51" s="4">
        <f t="shared" si="119"/>
        <v>3.7874999999999992</v>
      </c>
      <c r="DG51" s="4">
        <f t="shared" si="119"/>
        <v>23.506249999999987</v>
      </c>
      <c r="DH51" s="4">
        <f t="shared" si="119"/>
        <v>23.506249999999987</v>
      </c>
      <c r="DI51" s="4">
        <f t="shared" si="119"/>
        <v>23.506249999999987</v>
      </c>
      <c r="DJ51" s="4">
        <f t="shared" si="119"/>
        <v>23.506249999999987</v>
      </c>
      <c r="DK51" s="4">
        <f t="shared" si="119"/>
        <v>23.506249999999987</v>
      </c>
      <c r="DL51" s="4">
        <f t="shared" si="119"/>
        <v>23.506249999999987</v>
      </c>
      <c r="DM51" s="4">
        <f t="shared" si="119"/>
        <v>28.387499999999996</v>
      </c>
      <c r="DN51" s="4">
        <f t="shared" si="119"/>
        <v>28.387499999999996</v>
      </c>
      <c r="DO51" s="4">
        <f t="shared" si="119"/>
        <v>27.65</v>
      </c>
      <c r="DP51" s="4">
        <f t="shared" si="119"/>
        <v>27.65</v>
      </c>
      <c r="DQ51" s="4">
        <f t="shared" si="119"/>
        <v>27.65</v>
      </c>
      <c r="DR51" s="4">
        <f t="shared" si="119"/>
        <v>27.65</v>
      </c>
      <c r="DS51" s="4">
        <f t="shared" si="119"/>
        <v>27.65</v>
      </c>
      <c r="DT51" s="4">
        <f t="shared" si="119"/>
        <v>27.65</v>
      </c>
      <c r="DU51" s="4">
        <f t="shared" si="119"/>
        <v>27.65</v>
      </c>
      <c r="DV51" s="4">
        <f t="shared" si="119"/>
        <v>27.65</v>
      </c>
      <c r="DW51" s="4">
        <f t="shared" si="119"/>
        <v>27.65</v>
      </c>
      <c r="DX51" s="4">
        <f t="shared" si="119"/>
        <v>27.65</v>
      </c>
      <c r="DY51" s="4">
        <f t="shared" si="119"/>
        <v>27.65</v>
      </c>
      <c r="DZ51" s="4">
        <f t="shared" si="119"/>
        <v>10.40625</v>
      </c>
      <c r="EA51" s="4">
        <f t="shared" si="119"/>
        <v>10.40625</v>
      </c>
      <c r="EB51" s="4">
        <f t="shared" ref="EB51:FG51" si="120">IF(ISNUMBER(EB45),EB45*1.5,EA51)</f>
        <v>10.40625</v>
      </c>
      <c r="EC51" s="4">
        <f t="shared" si="120"/>
        <v>10.40625</v>
      </c>
      <c r="ED51" s="4">
        <f t="shared" si="120"/>
        <v>10.40625</v>
      </c>
      <c r="EE51" s="4">
        <f t="shared" si="120"/>
        <v>10.40625</v>
      </c>
      <c r="EF51" s="4">
        <f t="shared" si="120"/>
        <v>10.40625</v>
      </c>
      <c r="EG51" s="4">
        <f t="shared" si="120"/>
        <v>10.40625</v>
      </c>
      <c r="EH51" s="4">
        <f t="shared" si="120"/>
        <v>2.4750000000000005</v>
      </c>
      <c r="EI51" s="4">
        <f t="shared" si="120"/>
        <v>2.4750000000000005</v>
      </c>
      <c r="EJ51" s="4">
        <f t="shared" si="120"/>
        <v>2.4750000000000005</v>
      </c>
      <c r="EK51" s="4">
        <f t="shared" si="120"/>
        <v>2.4750000000000005</v>
      </c>
      <c r="EL51" s="4">
        <f t="shared" si="120"/>
        <v>2.4750000000000005</v>
      </c>
      <c r="EM51" s="4">
        <f t="shared" si="120"/>
        <v>2.4750000000000005</v>
      </c>
      <c r="EN51" s="4">
        <f t="shared" si="120"/>
        <v>2.4750000000000005</v>
      </c>
      <c r="EO51" s="4">
        <f t="shared" si="120"/>
        <v>2.4750000000000005</v>
      </c>
      <c r="EP51" s="4">
        <f t="shared" si="120"/>
        <v>2.4750000000000005</v>
      </c>
      <c r="EQ51" s="4">
        <f t="shared" si="120"/>
        <v>2.4750000000000005</v>
      </c>
      <c r="ER51" s="4">
        <f t="shared" si="120"/>
        <v>2.4750000000000005</v>
      </c>
      <c r="ES51" s="4">
        <f t="shared" si="120"/>
        <v>2.4750000000000005</v>
      </c>
      <c r="ET51" s="4">
        <f t="shared" si="120"/>
        <v>2.4750000000000005</v>
      </c>
      <c r="EU51" s="4">
        <f t="shared" si="120"/>
        <v>2.4750000000000005</v>
      </c>
      <c r="EV51" s="4">
        <f t="shared" si="120"/>
        <v>2.4750000000000005</v>
      </c>
      <c r="EW51" s="4">
        <f t="shared" si="120"/>
        <v>2.4750000000000005</v>
      </c>
      <c r="EX51" s="4">
        <f t="shared" si="120"/>
        <v>2.4750000000000005</v>
      </c>
      <c r="EY51" s="4">
        <f t="shared" si="120"/>
        <v>2.4750000000000005</v>
      </c>
      <c r="EZ51" s="4">
        <f t="shared" si="120"/>
        <v>2.4750000000000005</v>
      </c>
      <c r="FA51" s="4">
        <f t="shared" si="120"/>
        <v>2.4750000000000005</v>
      </c>
      <c r="FB51" s="4">
        <f t="shared" si="120"/>
        <v>2.4750000000000005</v>
      </c>
      <c r="FC51" s="4">
        <f t="shared" si="120"/>
        <v>2.4750000000000005</v>
      </c>
      <c r="FD51" s="4">
        <f t="shared" si="120"/>
        <v>2.4750000000000005</v>
      </c>
      <c r="FE51" s="4">
        <f t="shared" si="120"/>
        <v>2.4750000000000005</v>
      </c>
      <c r="FF51" s="4">
        <f t="shared" si="120"/>
        <v>2.4750000000000005</v>
      </c>
      <c r="FG51" s="4">
        <f t="shared" si="120"/>
        <v>2.4750000000000005</v>
      </c>
      <c r="FH51" s="4">
        <f t="shared" ref="FH51:FS51" si="121">IF(ISNUMBER(FH45),FH45*1.5,FG51)</f>
        <v>3.5625</v>
      </c>
      <c r="FI51" s="4">
        <f t="shared" si="121"/>
        <v>3.5625</v>
      </c>
      <c r="FJ51" s="4">
        <f t="shared" si="121"/>
        <v>3.5625</v>
      </c>
      <c r="FK51" s="4">
        <f t="shared" si="121"/>
        <v>3.5625</v>
      </c>
      <c r="FL51" s="4">
        <f t="shared" si="121"/>
        <v>3.5625</v>
      </c>
      <c r="FM51" s="4">
        <f t="shared" si="121"/>
        <v>3.5625</v>
      </c>
      <c r="FN51" s="4">
        <f t="shared" si="121"/>
        <v>3.5625</v>
      </c>
      <c r="FO51" s="4">
        <f t="shared" si="121"/>
        <v>3.5625</v>
      </c>
      <c r="FP51" s="4">
        <f t="shared" si="121"/>
        <v>3.5625</v>
      </c>
      <c r="FQ51" s="4">
        <f t="shared" si="121"/>
        <v>3.5625</v>
      </c>
      <c r="FR51" s="4">
        <f t="shared" si="121"/>
        <v>3.5625</v>
      </c>
      <c r="FS51" s="4">
        <f t="shared" si="121"/>
        <v>3.5625</v>
      </c>
    </row>
    <row r="52" spans="1:175" s="4" customFormat="1" x14ac:dyDescent="0.25">
      <c r="A52" s="4" t="s">
        <v>28</v>
      </c>
      <c r="B52" s="12" t="s">
        <v>8</v>
      </c>
      <c r="C52" s="4">
        <f>IF(C46&gt;0,C46*3,0)</f>
        <v>0</v>
      </c>
      <c r="D52" s="4">
        <f t="shared" ref="D52:AI52" si="122">IF(ISNUMBER(D46),D46*3,C52)</f>
        <v>0</v>
      </c>
      <c r="E52" s="4">
        <f t="shared" si="122"/>
        <v>0</v>
      </c>
      <c r="F52" s="4">
        <f t="shared" si="122"/>
        <v>0</v>
      </c>
      <c r="G52" s="4">
        <f t="shared" si="122"/>
        <v>0</v>
      </c>
      <c r="H52" s="4">
        <f t="shared" si="122"/>
        <v>0</v>
      </c>
      <c r="I52" s="4">
        <f t="shared" si="122"/>
        <v>0</v>
      </c>
      <c r="J52" s="4">
        <f t="shared" si="122"/>
        <v>0</v>
      </c>
      <c r="K52" s="4">
        <f t="shared" si="122"/>
        <v>0</v>
      </c>
      <c r="L52" s="4">
        <f t="shared" si="122"/>
        <v>0</v>
      </c>
      <c r="M52" s="4">
        <f t="shared" si="122"/>
        <v>0</v>
      </c>
      <c r="N52" s="4">
        <f t="shared" si="122"/>
        <v>0</v>
      </c>
      <c r="O52" s="4">
        <f t="shared" si="122"/>
        <v>0</v>
      </c>
      <c r="P52" s="4">
        <f t="shared" si="122"/>
        <v>0</v>
      </c>
      <c r="Q52" s="4">
        <f t="shared" si="122"/>
        <v>0</v>
      </c>
      <c r="R52" s="4">
        <f t="shared" si="122"/>
        <v>0</v>
      </c>
      <c r="S52" s="4">
        <f t="shared" si="122"/>
        <v>0</v>
      </c>
      <c r="T52" s="4">
        <f t="shared" si="122"/>
        <v>0</v>
      </c>
      <c r="U52" s="4">
        <f t="shared" si="122"/>
        <v>0</v>
      </c>
      <c r="V52" s="4">
        <f t="shared" si="122"/>
        <v>0</v>
      </c>
      <c r="W52" s="4">
        <f t="shared" si="122"/>
        <v>0</v>
      </c>
      <c r="X52" s="4">
        <f t="shared" si="122"/>
        <v>0</v>
      </c>
      <c r="Y52" s="4">
        <f t="shared" si="122"/>
        <v>0</v>
      </c>
      <c r="Z52" s="4">
        <f t="shared" si="122"/>
        <v>0</v>
      </c>
      <c r="AA52" s="4">
        <f t="shared" si="122"/>
        <v>23.875784723321999</v>
      </c>
      <c r="AB52" s="4">
        <f t="shared" si="122"/>
        <v>23.875784723321999</v>
      </c>
      <c r="AC52" s="4">
        <f t="shared" si="122"/>
        <v>23.875784723321999</v>
      </c>
      <c r="AD52" s="4">
        <f t="shared" si="122"/>
        <v>23.875784723321999</v>
      </c>
      <c r="AE52" s="4">
        <f t="shared" si="122"/>
        <v>10.908908752842077</v>
      </c>
      <c r="AF52" s="4">
        <f t="shared" si="122"/>
        <v>10.908908752842077</v>
      </c>
      <c r="AG52" s="4">
        <f t="shared" si="122"/>
        <v>13.097209221520426</v>
      </c>
      <c r="AH52" s="4">
        <f t="shared" si="122"/>
        <v>13.097209221520426</v>
      </c>
      <c r="AI52" s="4">
        <f t="shared" si="122"/>
        <v>2.9882705414376778</v>
      </c>
      <c r="AJ52" s="4">
        <f t="shared" ref="AJ52:BO52" si="123">IF(ISNUMBER(AJ46),AJ46*3,AI52)</f>
        <v>2.9882705414376778</v>
      </c>
      <c r="AK52" s="4">
        <f t="shared" si="123"/>
        <v>2.9882705414376778</v>
      </c>
      <c r="AL52" s="4">
        <f t="shared" si="123"/>
        <v>2.9882705414376778</v>
      </c>
      <c r="AM52" s="4">
        <f t="shared" si="123"/>
        <v>2.9882705414376778</v>
      </c>
      <c r="AN52" s="4">
        <f t="shared" si="123"/>
        <v>15.257653630903802</v>
      </c>
      <c r="AO52" s="4">
        <f t="shared" si="123"/>
        <v>15.257653630903802</v>
      </c>
      <c r="AP52" s="4">
        <f t="shared" si="123"/>
        <v>1.6654758298884742</v>
      </c>
      <c r="AQ52" s="4">
        <f t="shared" si="123"/>
        <v>1.6654758298884742</v>
      </c>
      <c r="AR52" s="4">
        <f t="shared" si="123"/>
        <v>1.6654758298884742</v>
      </c>
      <c r="AS52" s="4">
        <f t="shared" si="123"/>
        <v>1.6654758298884742</v>
      </c>
      <c r="AT52" s="4">
        <f t="shared" si="123"/>
        <v>18.461852973252526</v>
      </c>
      <c r="AU52" s="4">
        <f t="shared" si="123"/>
        <v>18.461852973252526</v>
      </c>
      <c r="AV52" s="4">
        <f t="shared" si="123"/>
        <v>8.4336189652460263</v>
      </c>
      <c r="AW52" s="4">
        <f t="shared" si="123"/>
        <v>8.4336189652460263</v>
      </c>
      <c r="AX52" s="4">
        <f t="shared" si="123"/>
        <v>8.4336189652460263</v>
      </c>
      <c r="AY52" s="4">
        <f t="shared" si="123"/>
        <v>26.420086973598227</v>
      </c>
      <c r="AZ52" s="4">
        <f t="shared" si="123"/>
        <v>26.420086973598227</v>
      </c>
      <c r="BA52" s="4">
        <f t="shared" si="123"/>
        <v>13.333909553888024</v>
      </c>
      <c r="BB52" s="4">
        <f t="shared" si="123"/>
        <v>13.333909553888024</v>
      </c>
      <c r="BC52" s="4">
        <f t="shared" si="123"/>
        <v>26.833377274008974</v>
      </c>
      <c r="BD52" s="4">
        <f t="shared" si="123"/>
        <v>26.833377274008974</v>
      </c>
      <c r="BE52" s="4">
        <f t="shared" si="123"/>
        <v>26.833377274008974</v>
      </c>
      <c r="BF52" s="4">
        <f t="shared" si="123"/>
        <v>26.833377274008974</v>
      </c>
      <c r="BG52" s="4">
        <f t="shared" si="123"/>
        <v>26.833377274008974</v>
      </c>
      <c r="BH52" s="4">
        <f t="shared" si="123"/>
        <v>25.619418163442173</v>
      </c>
      <c r="BI52" s="4">
        <f t="shared" si="123"/>
        <v>25.619418163442173</v>
      </c>
      <c r="BJ52" s="4">
        <f t="shared" si="123"/>
        <v>8.1432752509271999</v>
      </c>
      <c r="BK52" s="4">
        <f t="shared" si="123"/>
        <v>8.1432752509271999</v>
      </c>
      <c r="BL52" s="4">
        <f t="shared" si="123"/>
        <v>8.1432752509271999</v>
      </c>
      <c r="BM52" s="4">
        <f t="shared" si="123"/>
        <v>17.892706176806925</v>
      </c>
      <c r="BN52" s="4">
        <f t="shared" si="123"/>
        <v>20.408501466901953</v>
      </c>
      <c r="BO52" s="4">
        <f t="shared" si="123"/>
        <v>20.408501466901953</v>
      </c>
      <c r="BP52" s="4">
        <f t="shared" ref="BP52:CU52" si="124">IF(ISNUMBER(BP46),BP46*3,BO52)</f>
        <v>2.5945919455895234</v>
      </c>
      <c r="BQ52" s="4">
        <f t="shared" si="124"/>
        <v>12.098327269477126</v>
      </c>
      <c r="BR52" s="4">
        <f t="shared" si="124"/>
        <v>12.098327269477126</v>
      </c>
      <c r="BS52" s="4">
        <f t="shared" si="124"/>
        <v>12.098327269477126</v>
      </c>
      <c r="BT52" s="4">
        <f t="shared" si="124"/>
        <v>12.098327269477126</v>
      </c>
      <c r="BU52" s="4">
        <f t="shared" si="124"/>
        <v>12.098327269477126</v>
      </c>
      <c r="BV52" s="4">
        <f t="shared" si="124"/>
        <v>24.107941914069453</v>
      </c>
      <c r="BW52" s="4">
        <f t="shared" si="124"/>
        <v>24.107941914069453</v>
      </c>
      <c r="BX52" s="4">
        <f t="shared" si="124"/>
        <v>2.6755239597337495</v>
      </c>
      <c r="BY52" s="4">
        <f t="shared" si="124"/>
        <v>2.6755239597337495</v>
      </c>
      <c r="BZ52" s="4">
        <f t="shared" si="124"/>
        <v>2.6755239597337495</v>
      </c>
      <c r="CA52" s="4">
        <f t="shared" si="124"/>
        <v>18.889089037030875</v>
      </c>
      <c r="CB52" s="4">
        <f t="shared" si="124"/>
        <v>18.889089037030875</v>
      </c>
      <c r="CC52" s="4">
        <f t="shared" si="124"/>
        <v>1.0712219826818981</v>
      </c>
      <c r="CD52" s="4">
        <f t="shared" si="124"/>
        <v>1.0712219826818981</v>
      </c>
      <c r="CE52" s="4">
        <f t="shared" si="124"/>
        <v>12.87466704981</v>
      </c>
      <c r="CF52" s="4">
        <f t="shared" si="124"/>
        <v>12.87466704981</v>
      </c>
      <c r="CG52" s="4">
        <f t="shared" si="124"/>
        <v>12.87466704981</v>
      </c>
      <c r="CH52" s="4">
        <f t="shared" si="124"/>
        <v>12.87466704981</v>
      </c>
      <c r="CI52" s="4">
        <f t="shared" si="124"/>
        <v>12.87466704981</v>
      </c>
      <c r="CJ52" s="4">
        <f t="shared" si="124"/>
        <v>9.1905785629522487</v>
      </c>
      <c r="CK52" s="4">
        <f t="shared" si="124"/>
        <v>9.1905785629522487</v>
      </c>
      <c r="CL52" s="4">
        <f t="shared" si="124"/>
        <v>-1.3558782914701695E-2</v>
      </c>
      <c r="CM52" s="4">
        <f t="shared" si="124"/>
        <v>-1.3558782914701695E-2</v>
      </c>
      <c r="CN52" s="4">
        <f t="shared" si="124"/>
        <v>-1.3558782914701695E-2</v>
      </c>
      <c r="CO52" s="4">
        <f t="shared" si="124"/>
        <v>18.7892725894569</v>
      </c>
      <c r="CP52" s="4">
        <f t="shared" si="124"/>
        <v>18.7892725894569</v>
      </c>
      <c r="CQ52" s="4">
        <f t="shared" si="124"/>
        <v>1.1950788991869015</v>
      </c>
      <c r="CR52" s="4">
        <f t="shared" si="124"/>
        <v>1.1950788991869015</v>
      </c>
      <c r="CS52" s="4">
        <f t="shared" si="124"/>
        <v>9.5742820348958233</v>
      </c>
      <c r="CT52" s="4">
        <f t="shared" si="124"/>
        <v>9.5742820348958233</v>
      </c>
      <c r="CU52" s="4">
        <f t="shared" si="124"/>
        <v>9.5742820348958233</v>
      </c>
      <c r="CV52" s="4">
        <f t="shared" ref="CV52:EA52" si="125">IF(ISNUMBER(CV46),CV46*3,CU52)</f>
        <v>9.5742820348958233</v>
      </c>
      <c r="CW52" s="4">
        <f t="shared" si="125"/>
        <v>9.5742820348958233</v>
      </c>
      <c r="CX52" s="4">
        <f t="shared" si="125"/>
        <v>30.739098710894929</v>
      </c>
      <c r="CY52" s="4">
        <f t="shared" si="125"/>
        <v>30.739098710894929</v>
      </c>
      <c r="CZ52" s="4">
        <f t="shared" si="125"/>
        <v>24.29285527138477</v>
      </c>
      <c r="DA52" s="4">
        <f t="shared" si="125"/>
        <v>24.29285527138477</v>
      </c>
      <c r="DB52" s="4">
        <f t="shared" si="125"/>
        <v>24.29285527138477</v>
      </c>
      <c r="DC52" s="4">
        <f t="shared" si="125"/>
        <v>30.944468909065499</v>
      </c>
      <c r="DD52" s="4">
        <f t="shared" si="125"/>
        <v>30.944468909065499</v>
      </c>
      <c r="DE52" s="4">
        <f t="shared" si="125"/>
        <v>28.632111918342005</v>
      </c>
      <c r="DF52" s="4">
        <f t="shared" si="125"/>
        <v>28.632111918342005</v>
      </c>
      <c r="DG52" s="4">
        <f t="shared" si="125"/>
        <v>31.525112766173326</v>
      </c>
      <c r="DH52" s="4">
        <f t="shared" si="125"/>
        <v>31.525112766173326</v>
      </c>
      <c r="DI52" s="4">
        <f t="shared" si="125"/>
        <v>31.525112766173326</v>
      </c>
      <c r="DJ52" s="4">
        <f t="shared" si="125"/>
        <v>31.525112766173326</v>
      </c>
      <c r="DK52" s="4">
        <f t="shared" si="125"/>
        <v>31.525112766173326</v>
      </c>
      <c r="DL52" s="4">
        <f t="shared" si="125"/>
        <v>31.525112766173326</v>
      </c>
      <c r="DM52" s="4">
        <f t="shared" si="125"/>
        <v>36.600702910457997</v>
      </c>
      <c r="DN52" s="4">
        <f t="shared" si="125"/>
        <v>36.600702910457997</v>
      </c>
      <c r="DO52" s="4">
        <f t="shared" si="125"/>
        <v>37.137438717321075</v>
      </c>
      <c r="DP52" s="4">
        <f t="shared" si="125"/>
        <v>37.137438717321075</v>
      </c>
      <c r="DQ52" s="4">
        <f t="shared" si="125"/>
        <v>37.137438717321075</v>
      </c>
      <c r="DR52" s="4">
        <f t="shared" si="125"/>
        <v>37.137438717321075</v>
      </c>
      <c r="DS52" s="4">
        <f t="shared" si="125"/>
        <v>37.137438717321075</v>
      </c>
      <c r="DT52" s="4">
        <f t="shared" si="125"/>
        <v>37.137438717321075</v>
      </c>
      <c r="DU52" s="4">
        <f t="shared" si="125"/>
        <v>37.137438717321075</v>
      </c>
      <c r="DV52" s="4">
        <f t="shared" si="125"/>
        <v>37.137438717321075</v>
      </c>
      <c r="DW52" s="4">
        <f t="shared" si="125"/>
        <v>37.137438717321075</v>
      </c>
      <c r="DX52" s="4">
        <f t="shared" si="125"/>
        <v>37.137438717321075</v>
      </c>
      <c r="DY52" s="4">
        <f t="shared" si="125"/>
        <v>37.137438717321075</v>
      </c>
      <c r="DZ52" s="4">
        <f t="shared" si="125"/>
        <v>3.142586073323848</v>
      </c>
      <c r="EA52" s="4">
        <f t="shared" si="125"/>
        <v>3.142586073323848</v>
      </c>
      <c r="EB52" s="4">
        <f t="shared" ref="EB52:FG52" si="126">IF(ISNUMBER(EB46),EB46*3,EA52)</f>
        <v>3.142586073323848</v>
      </c>
      <c r="EC52" s="4">
        <f t="shared" si="126"/>
        <v>3.142586073323848</v>
      </c>
      <c r="ED52" s="4">
        <f t="shared" si="126"/>
        <v>3.142586073323848</v>
      </c>
      <c r="EE52" s="4">
        <f t="shared" si="126"/>
        <v>3.142586073323848</v>
      </c>
      <c r="EF52" s="4">
        <f t="shared" si="126"/>
        <v>3.142586073323848</v>
      </c>
      <c r="EG52" s="4">
        <f t="shared" si="126"/>
        <v>3.142586073323848</v>
      </c>
      <c r="EH52" s="4">
        <f t="shared" si="126"/>
        <v>3.520650774480452</v>
      </c>
      <c r="EI52" s="4">
        <f t="shared" si="126"/>
        <v>3.520650774480452</v>
      </c>
      <c r="EJ52" s="4">
        <f t="shared" si="126"/>
        <v>3.520650774480452</v>
      </c>
      <c r="EK52" s="4">
        <f t="shared" si="126"/>
        <v>3.520650774480452</v>
      </c>
      <c r="EL52" s="4">
        <f t="shared" si="126"/>
        <v>3.520650774480452</v>
      </c>
      <c r="EM52" s="4">
        <f t="shared" si="126"/>
        <v>3.520650774480452</v>
      </c>
      <c r="EN52" s="4">
        <f t="shared" si="126"/>
        <v>3.520650774480452</v>
      </c>
      <c r="EO52" s="4">
        <f t="shared" si="126"/>
        <v>3.520650774480452</v>
      </c>
      <c r="EP52" s="4">
        <f t="shared" si="126"/>
        <v>3.520650774480452</v>
      </c>
      <c r="EQ52" s="4">
        <f t="shared" si="126"/>
        <v>3.520650774480452</v>
      </c>
      <c r="ER52" s="4">
        <f t="shared" si="126"/>
        <v>3.520650774480452</v>
      </c>
      <c r="ES52" s="4">
        <f t="shared" si="126"/>
        <v>3.520650774480452</v>
      </c>
      <c r="ET52" s="4">
        <f t="shared" si="126"/>
        <v>3.520650774480452</v>
      </c>
      <c r="EU52" s="4">
        <f t="shared" si="126"/>
        <v>3.520650774480452</v>
      </c>
      <c r="EV52" s="4">
        <f t="shared" si="126"/>
        <v>3.520650774480452</v>
      </c>
      <c r="EW52" s="4">
        <f t="shared" si="126"/>
        <v>3.520650774480452</v>
      </c>
      <c r="EX52" s="4">
        <f t="shared" si="126"/>
        <v>3.520650774480452</v>
      </c>
      <c r="EY52" s="4">
        <f t="shared" si="126"/>
        <v>3.520650774480452</v>
      </c>
      <c r="EZ52" s="4">
        <f t="shared" si="126"/>
        <v>3.520650774480452</v>
      </c>
      <c r="FA52" s="4">
        <f t="shared" si="126"/>
        <v>3.520650774480452</v>
      </c>
      <c r="FB52" s="4">
        <f t="shared" si="126"/>
        <v>3.520650774480452</v>
      </c>
      <c r="FC52" s="4">
        <f t="shared" si="126"/>
        <v>3.520650774480452</v>
      </c>
      <c r="FD52" s="4">
        <f t="shared" si="126"/>
        <v>3.520650774480452</v>
      </c>
      <c r="FE52" s="4">
        <f t="shared" si="126"/>
        <v>3.520650774480452</v>
      </c>
      <c r="FF52" s="4">
        <f t="shared" si="126"/>
        <v>3.520650774480452</v>
      </c>
      <c r="FG52" s="4">
        <f t="shared" si="126"/>
        <v>3.520650774480452</v>
      </c>
      <c r="FH52" s="4">
        <f t="shared" ref="FH52:FS52" si="127">IF(ISNUMBER(FH46),FH46*3,FG52)</f>
        <v>8.7259783087840503</v>
      </c>
      <c r="FI52" s="4">
        <f t="shared" si="127"/>
        <v>8.7259783087840503</v>
      </c>
      <c r="FJ52" s="4">
        <f t="shared" si="127"/>
        <v>8.7259783087840503</v>
      </c>
      <c r="FK52" s="4">
        <f t="shared" si="127"/>
        <v>8.7259783087840503</v>
      </c>
      <c r="FL52" s="4">
        <f t="shared" si="127"/>
        <v>8.7259783087840503</v>
      </c>
      <c r="FM52" s="4">
        <f t="shared" si="127"/>
        <v>8.7259783087840503</v>
      </c>
      <c r="FN52" s="4">
        <f t="shared" si="127"/>
        <v>8.7259783087840503</v>
      </c>
      <c r="FO52" s="4">
        <f t="shared" si="127"/>
        <v>8.7259783087840503</v>
      </c>
      <c r="FP52" s="4">
        <f t="shared" si="127"/>
        <v>8.7259783087840503</v>
      </c>
      <c r="FQ52" s="4">
        <f t="shared" si="127"/>
        <v>8.7259783087840503</v>
      </c>
      <c r="FR52" s="4">
        <f t="shared" si="127"/>
        <v>8.7259783087840503</v>
      </c>
      <c r="FS52" s="4">
        <f t="shared" si="127"/>
        <v>8.7259783087840503</v>
      </c>
    </row>
    <row r="53" spans="1:175" s="4" customFormat="1" x14ac:dyDescent="0.25">
      <c r="A53" s="4" t="s">
        <v>29</v>
      </c>
      <c r="B53" s="12" t="s">
        <v>8</v>
      </c>
      <c r="C53" s="4">
        <f>IF(C47&gt;0,C47*3,0)</f>
        <v>0</v>
      </c>
      <c r="D53" s="4">
        <f t="shared" ref="D53:AI53" si="128">IF(ISNUMBER(D47),D47*3,C53)</f>
        <v>0</v>
      </c>
      <c r="E53" s="4">
        <f t="shared" si="128"/>
        <v>0</v>
      </c>
      <c r="F53" s="4">
        <f t="shared" si="128"/>
        <v>0</v>
      </c>
      <c r="G53" s="4">
        <f t="shared" si="128"/>
        <v>0</v>
      </c>
      <c r="H53" s="4">
        <f t="shared" si="128"/>
        <v>0</v>
      </c>
      <c r="I53" s="4">
        <f t="shared" si="128"/>
        <v>0</v>
      </c>
      <c r="J53" s="4">
        <f t="shared" si="128"/>
        <v>0</v>
      </c>
      <c r="K53" s="4">
        <f t="shared" si="128"/>
        <v>0</v>
      </c>
      <c r="L53" s="4">
        <f t="shared" si="128"/>
        <v>0</v>
      </c>
      <c r="M53" s="4">
        <f t="shared" si="128"/>
        <v>0</v>
      </c>
      <c r="N53" s="4">
        <f t="shared" si="128"/>
        <v>0</v>
      </c>
      <c r="O53" s="4">
        <f t="shared" si="128"/>
        <v>0</v>
      </c>
      <c r="P53" s="4">
        <f t="shared" si="128"/>
        <v>0</v>
      </c>
      <c r="Q53" s="4">
        <f t="shared" si="128"/>
        <v>0</v>
      </c>
      <c r="R53" s="4">
        <f t="shared" si="128"/>
        <v>0</v>
      </c>
      <c r="S53" s="4">
        <f t="shared" si="128"/>
        <v>0</v>
      </c>
      <c r="T53" s="4">
        <f t="shared" si="128"/>
        <v>0</v>
      </c>
      <c r="U53" s="4">
        <f t="shared" si="128"/>
        <v>0</v>
      </c>
      <c r="V53" s="4">
        <f t="shared" si="128"/>
        <v>0</v>
      </c>
      <c r="W53" s="4">
        <f t="shared" si="128"/>
        <v>0</v>
      </c>
      <c r="X53" s="4">
        <f t="shared" si="128"/>
        <v>0</v>
      </c>
      <c r="Y53" s="4">
        <f t="shared" si="128"/>
        <v>0</v>
      </c>
      <c r="Z53" s="4">
        <f t="shared" si="128"/>
        <v>0</v>
      </c>
      <c r="AA53" s="4">
        <f t="shared" si="128"/>
        <v>10.608748579834126</v>
      </c>
      <c r="AB53" s="4">
        <f t="shared" si="128"/>
        <v>10.608748579834126</v>
      </c>
      <c r="AC53" s="4">
        <f t="shared" si="128"/>
        <v>10.608748579834126</v>
      </c>
      <c r="AD53" s="4">
        <f t="shared" si="128"/>
        <v>10.608748579834126</v>
      </c>
      <c r="AE53" s="4">
        <f t="shared" si="128"/>
        <v>8.4941573981074505</v>
      </c>
      <c r="AF53" s="4">
        <f t="shared" si="128"/>
        <v>8.4941573981074505</v>
      </c>
      <c r="AG53" s="4">
        <f t="shared" si="128"/>
        <v>8.5858134209098509</v>
      </c>
      <c r="AH53" s="4">
        <f t="shared" si="128"/>
        <v>8.5858134209098509</v>
      </c>
      <c r="AI53" s="4">
        <f t="shared" si="128"/>
        <v>6.187603308354074</v>
      </c>
      <c r="AJ53" s="4">
        <f t="shared" ref="AJ53:BO53" si="129">IF(ISNUMBER(AJ47),AJ47*3,AI53)</f>
        <v>6.187603308354074</v>
      </c>
      <c r="AK53" s="4">
        <f t="shared" si="129"/>
        <v>6.187603308354074</v>
      </c>
      <c r="AL53" s="4">
        <f t="shared" si="129"/>
        <v>6.187603308354074</v>
      </c>
      <c r="AM53" s="4">
        <f t="shared" si="129"/>
        <v>6.187603308354074</v>
      </c>
      <c r="AN53" s="4">
        <f t="shared" si="129"/>
        <v>3.6952050830048977</v>
      </c>
      <c r="AO53" s="4">
        <f t="shared" si="129"/>
        <v>3.6952050830048977</v>
      </c>
      <c r="AP53" s="4">
        <f t="shared" si="129"/>
        <v>3.2504406119741986</v>
      </c>
      <c r="AQ53" s="4">
        <f t="shared" si="129"/>
        <v>3.2504406119741986</v>
      </c>
      <c r="AR53" s="4">
        <f t="shared" si="129"/>
        <v>3.2504406119741986</v>
      </c>
      <c r="AS53" s="4">
        <f t="shared" si="129"/>
        <v>3.2504406119741986</v>
      </c>
      <c r="AT53" s="4">
        <f t="shared" si="129"/>
        <v>4.6747852147922231</v>
      </c>
      <c r="AU53" s="4">
        <f t="shared" si="129"/>
        <v>4.6747852147922231</v>
      </c>
      <c r="AV53" s="4">
        <f t="shared" si="129"/>
        <v>4.869075987810902</v>
      </c>
      <c r="AW53" s="4">
        <f t="shared" si="129"/>
        <v>4.869075987810902</v>
      </c>
      <c r="AX53" s="4">
        <f t="shared" si="129"/>
        <v>4.869075987810902</v>
      </c>
      <c r="AY53" s="4">
        <f t="shared" si="129"/>
        <v>6.6588937305641984</v>
      </c>
      <c r="AZ53" s="4">
        <f t="shared" si="129"/>
        <v>6.6588937305641984</v>
      </c>
      <c r="BA53" s="4">
        <f t="shared" si="129"/>
        <v>6.8316525087996007</v>
      </c>
      <c r="BB53" s="4">
        <f t="shared" si="129"/>
        <v>6.8316525087996007</v>
      </c>
      <c r="BC53" s="4">
        <f t="shared" si="129"/>
        <v>9.2062031075756234</v>
      </c>
      <c r="BD53" s="4">
        <f t="shared" si="129"/>
        <v>9.2062031075756234</v>
      </c>
      <c r="BE53" s="4">
        <f t="shared" si="129"/>
        <v>9.2062031075756234</v>
      </c>
      <c r="BF53" s="4">
        <f t="shared" si="129"/>
        <v>9.2062031075756234</v>
      </c>
      <c r="BG53" s="4">
        <f t="shared" si="129"/>
        <v>9.2062031075756234</v>
      </c>
      <c r="BH53" s="4">
        <f t="shared" si="129"/>
        <v>6.5266775596206026</v>
      </c>
      <c r="BI53" s="4">
        <f t="shared" si="129"/>
        <v>6.5266775596206026</v>
      </c>
      <c r="BJ53" s="4">
        <f t="shared" si="129"/>
        <v>4.9361262285218999</v>
      </c>
      <c r="BK53" s="4">
        <f t="shared" si="129"/>
        <v>4.9361262285218999</v>
      </c>
      <c r="BL53" s="4">
        <f t="shared" si="129"/>
        <v>4.9361262285218999</v>
      </c>
      <c r="BM53" s="4">
        <f t="shared" si="129"/>
        <v>7.5774651609252768</v>
      </c>
      <c r="BN53" s="4">
        <f t="shared" si="129"/>
        <v>7.5161321334420759</v>
      </c>
      <c r="BO53" s="4">
        <f t="shared" si="129"/>
        <v>7.5161321334420759</v>
      </c>
      <c r="BP53" s="4">
        <f t="shared" ref="BP53:CU53" si="130">IF(ISNUMBER(BP47),BP47*3,BO53)</f>
        <v>5.8197595608351005</v>
      </c>
      <c r="BQ53" s="4">
        <f t="shared" si="130"/>
        <v>6.8624692262747971</v>
      </c>
      <c r="BR53" s="4">
        <f t="shared" si="130"/>
        <v>6.8624692262747971</v>
      </c>
      <c r="BS53" s="4">
        <f t="shared" si="130"/>
        <v>6.8624692262747971</v>
      </c>
      <c r="BT53" s="4">
        <f t="shared" si="130"/>
        <v>6.8624692262747971</v>
      </c>
      <c r="BU53" s="4">
        <f t="shared" si="130"/>
        <v>6.8624692262747971</v>
      </c>
      <c r="BV53" s="4">
        <f t="shared" si="130"/>
        <v>6.9884313883726508</v>
      </c>
      <c r="BW53" s="4">
        <f t="shared" si="130"/>
        <v>6.9884313883726508</v>
      </c>
      <c r="BX53" s="4">
        <f t="shared" si="130"/>
        <v>4.8233002848531719</v>
      </c>
      <c r="BY53" s="4">
        <f t="shared" si="130"/>
        <v>4.8233002848531719</v>
      </c>
      <c r="BZ53" s="4">
        <f t="shared" si="130"/>
        <v>4.8233002848531719</v>
      </c>
      <c r="CA53" s="4">
        <f t="shared" si="130"/>
        <v>5.9565235235426996</v>
      </c>
      <c r="CB53" s="4">
        <f t="shared" si="130"/>
        <v>5.9565235235426996</v>
      </c>
      <c r="CC53" s="4">
        <f t="shared" si="130"/>
        <v>-2.5647668817458995</v>
      </c>
      <c r="CD53" s="4">
        <f t="shared" si="130"/>
        <v>-2.5647668817458995</v>
      </c>
      <c r="CE53" s="4">
        <f t="shared" si="130"/>
        <v>0.54845507816422634</v>
      </c>
      <c r="CF53" s="4">
        <f t="shared" si="130"/>
        <v>0.54845507816422634</v>
      </c>
      <c r="CG53" s="4">
        <f t="shared" si="130"/>
        <v>0.54845507816422634</v>
      </c>
      <c r="CH53" s="4">
        <f t="shared" si="130"/>
        <v>0.54845507816422634</v>
      </c>
      <c r="CI53" s="4">
        <f t="shared" si="130"/>
        <v>0.54845507816422634</v>
      </c>
      <c r="CJ53" s="4">
        <f t="shared" si="130"/>
        <v>1.1257492275297025</v>
      </c>
      <c r="CK53" s="4">
        <f t="shared" si="130"/>
        <v>1.1257492275297025</v>
      </c>
      <c r="CL53" s="4">
        <f t="shared" si="130"/>
        <v>1.1645722766298028</v>
      </c>
      <c r="CM53" s="4">
        <f t="shared" si="130"/>
        <v>1.1645722766298028</v>
      </c>
      <c r="CN53" s="4">
        <f t="shared" si="130"/>
        <v>1.1645722766298028</v>
      </c>
      <c r="CO53" s="4">
        <f t="shared" si="130"/>
        <v>4.8789674244913499</v>
      </c>
      <c r="CP53" s="4">
        <f t="shared" si="130"/>
        <v>4.8789674244913499</v>
      </c>
      <c r="CQ53" s="4">
        <f t="shared" si="130"/>
        <v>3.4032179183992506</v>
      </c>
      <c r="CR53" s="4">
        <f t="shared" si="130"/>
        <v>3.4032179183992506</v>
      </c>
      <c r="CS53" s="4">
        <f t="shared" si="130"/>
        <v>3.7988994165727514</v>
      </c>
      <c r="CT53" s="4">
        <f t="shared" si="130"/>
        <v>3.7988994165727514</v>
      </c>
      <c r="CU53" s="4">
        <f t="shared" si="130"/>
        <v>3.7988994165727514</v>
      </c>
      <c r="CV53" s="4">
        <f t="shared" ref="CV53:EA53" si="131">IF(ISNUMBER(CV47),CV47*3,CU53)</f>
        <v>3.7988994165727514</v>
      </c>
      <c r="CW53" s="4">
        <f t="shared" si="131"/>
        <v>3.7988994165727514</v>
      </c>
      <c r="CX53" s="4">
        <f t="shared" si="131"/>
        <v>9.0341286595836756</v>
      </c>
      <c r="CY53" s="4">
        <f t="shared" si="131"/>
        <v>9.0341286595836756</v>
      </c>
      <c r="CZ53" s="4">
        <f t="shared" si="131"/>
        <v>10.179055743875026</v>
      </c>
      <c r="DA53" s="4">
        <f t="shared" si="131"/>
        <v>10.179055743875026</v>
      </c>
      <c r="DB53" s="4">
        <f t="shared" si="131"/>
        <v>10.179055743875026</v>
      </c>
      <c r="DC53" s="4">
        <f t="shared" si="131"/>
        <v>12.799379241263098</v>
      </c>
      <c r="DD53" s="4">
        <f t="shared" si="131"/>
        <v>12.799379241263098</v>
      </c>
      <c r="DE53" s="4">
        <f t="shared" si="131"/>
        <v>13.592925443408252</v>
      </c>
      <c r="DF53" s="4">
        <f t="shared" si="131"/>
        <v>13.592925443408252</v>
      </c>
      <c r="DG53" s="4">
        <f t="shared" si="131"/>
        <v>15.001633998221628</v>
      </c>
      <c r="DH53" s="4">
        <f t="shared" si="131"/>
        <v>15.001633998221628</v>
      </c>
      <c r="DI53" s="4">
        <f t="shared" si="131"/>
        <v>15.001633998221628</v>
      </c>
      <c r="DJ53" s="4">
        <f t="shared" si="131"/>
        <v>15.001633998221628</v>
      </c>
      <c r="DK53" s="4">
        <f t="shared" si="131"/>
        <v>15.001633998221628</v>
      </c>
      <c r="DL53" s="4">
        <f t="shared" si="131"/>
        <v>15.001633998221628</v>
      </c>
      <c r="DM53" s="4">
        <f t="shared" si="131"/>
        <v>20.507758938273376</v>
      </c>
      <c r="DN53" s="4">
        <f t="shared" si="131"/>
        <v>20.507758938273376</v>
      </c>
      <c r="DO53" s="4">
        <f t="shared" si="131"/>
        <v>20.297943663867898</v>
      </c>
      <c r="DP53" s="4">
        <f t="shared" si="131"/>
        <v>20.297943663867898</v>
      </c>
      <c r="DQ53" s="4">
        <f t="shared" si="131"/>
        <v>20.297943663867898</v>
      </c>
      <c r="DR53" s="4">
        <f t="shared" si="131"/>
        <v>20.297943663867898</v>
      </c>
      <c r="DS53" s="4">
        <f t="shared" si="131"/>
        <v>20.297943663867898</v>
      </c>
      <c r="DT53" s="4">
        <f t="shared" si="131"/>
        <v>20.297943663867898</v>
      </c>
      <c r="DU53" s="4">
        <f t="shared" si="131"/>
        <v>20.297943663867898</v>
      </c>
      <c r="DV53" s="4">
        <f t="shared" si="131"/>
        <v>20.297943663867898</v>
      </c>
      <c r="DW53" s="4">
        <f t="shared" si="131"/>
        <v>20.297943663867898</v>
      </c>
      <c r="DX53" s="4">
        <f t="shared" si="131"/>
        <v>20.297943663867898</v>
      </c>
      <c r="DY53" s="4">
        <f t="shared" si="131"/>
        <v>20.297943663867898</v>
      </c>
      <c r="DZ53" s="4">
        <f t="shared" si="131"/>
        <v>8.0255020316210999</v>
      </c>
      <c r="EA53" s="4">
        <f t="shared" si="131"/>
        <v>8.0255020316210999</v>
      </c>
      <c r="EB53" s="4">
        <f t="shared" ref="EB53:FG53" si="132">IF(ISNUMBER(EB47),EB47*3,EA53)</f>
        <v>8.0255020316210999</v>
      </c>
      <c r="EC53" s="4">
        <f t="shared" si="132"/>
        <v>8.0255020316210999</v>
      </c>
      <c r="ED53" s="4">
        <f t="shared" si="132"/>
        <v>8.0255020316210999</v>
      </c>
      <c r="EE53" s="4">
        <f t="shared" si="132"/>
        <v>8.0255020316210999</v>
      </c>
      <c r="EF53" s="4">
        <f t="shared" si="132"/>
        <v>8.0255020316210999</v>
      </c>
      <c r="EG53" s="4">
        <f t="shared" si="132"/>
        <v>8.0255020316210999</v>
      </c>
      <c r="EH53" s="4">
        <f t="shared" si="132"/>
        <v>3.5075932516024499</v>
      </c>
      <c r="EI53" s="4">
        <f t="shared" si="132"/>
        <v>3.5075932516024499</v>
      </c>
      <c r="EJ53" s="4">
        <f t="shared" si="132"/>
        <v>3.5075932516024499</v>
      </c>
      <c r="EK53" s="4">
        <f t="shared" si="132"/>
        <v>3.5075932516024499</v>
      </c>
      <c r="EL53" s="4">
        <f t="shared" si="132"/>
        <v>3.5075932516024499</v>
      </c>
      <c r="EM53" s="4">
        <f t="shared" si="132"/>
        <v>3.5075932516024499</v>
      </c>
      <c r="EN53" s="4">
        <f t="shared" si="132"/>
        <v>3.5075932516024499</v>
      </c>
      <c r="EO53" s="4">
        <f t="shared" si="132"/>
        <v>3.5075932516024499</v>
      </c>
      <c r="EP53" s="4">
        <f t="shared" si="132"/>
        <v>3.5075932516024499</v>
      </c>
      <c r="EQ53" s="4">
        <f t="shared" si="132"/>
        <v>3.5075932516024499</v>
      </c>
      <c r="ER53" s="4">
        <f t="shared" si="132"/>
        <v>3.5075932516024499</v>
      </c>
      <c r="ES53" s="4">
        <f t="shared" si="132"/>
        <v>3.5075932516024499</v>
      </c>
      <c r="ET53" s="4">
        <f t="shared" si="132"/>
        <v>3.5075932516024499</v>
      </c>
      <c r="EU53" s="4">
        <f t="shared" si="132"/>
        <v>3.5075932516024499</v>
      </c>
      <c r="EV53" s="4">
        <f t="shared" si="132"/>
        <v>3.5075932516024499</v>
      </c>
      <c r="EW53" s="4">
        <f t="shared" si="132"/>
        <v>3.5075932516024499</v>
      </c>
      <c r="EX53" s="4">
        <f t="shared" si="132"/>
        <v>3.5075932516024499</v>
      </c>
      <c r="EY53" s="4">
        <f t="shared" si="132"/>
        <v>3.5075932516024499</v>
      </c>
      <c r="EZ53" s="4">
        <f t="shared" si="132"/>
        <v>3.5075932516024499</v>
      </c>
      <c r="FA53" s="4">
        <f t="shared" si="132"/>
        <v>3.5075932516024499</v>
      </c>
      <c r="FB53" s="4">
        <f t="shared" si="132"/>
        <v>3.5075932516024499</v>
      </c>
      <c r="FC53" s="4">
        <f t="shared" si="132"/>
        <v>3.5075932516024499</v>
      </c>
      <c r="FD53" s="4">
        <f t="shared" si="132"/>
        <v>3.5075932516024499</v>
      </c>
      <c r="FE53" s="4">
        <f t="shared" si="132"/>
        <v>3.5075932516024499</v>
      </c>
      <c r="FF53" s="4">
        <f t="shared" si="132"/>
        <v>3.5075932516024499</v>
      </c>
      <c r="FG53" s="4">
        <f t="shared" si="132"/>
        <v>3.5075932516024499</v>
      </c>
      <c r="FH53" s="4">
        <f t="shared" ref="FH53:FS53" si="133">IF(ISNUMBER(FH47),FH47*3,FG53)</f>
        <v>7.7889575574616501</v>
      </c>
      <c r="FI53" s="4">
        <f t="shared" si="133"/>
        <v>7.7889575574616501</v>
      </c>
      <c r="FJ53" s="4">
        <f t="shared" si="133"/>
        <v>7.7889575574616501</v>
      </c>
      <c r="FK53" s="4">
        <f t="shared" si="133"/>
        <v>7.7889575574616501</v>
      </c>
      <c r="FL53" s="4">
        <f t="shared" si="133"/>
        <v>7.7889575574616501</v>
      </c>
      <c r="FM53" s="4">
        <f t="shared" si="133"/>
        <v>7.7889575574616501</v>
      </c>
      <c r="FN53" s="4">
        <f t="shared" si="133"/>
        <v>7.7889575574616501</v>
      </c>
      <c r="FO53" s="4">
        <f t="shared" si="133"/>
        <v>7.7889575574616501</v>
      </c>
      <c r="FP53" s="4">
        <f t="shared" si="133"/>
        <v>7.7889575574616501</v>
      </c>
      <c r="FQ53" s="4">
        <f t="shared" si="133"/>
        <v>7.7889575574616501</v>
      </c>
      <c r="FR53" s="4">
        <f t="shared" si="133"/>
        <v>7.7889575574616501</v>
      </c>
      <c r="FS53" s="4">
        <f t="shared" si="133"/>
        <v>7.7889575574616501</v>
      </c>
    </row>
    <row r="54" spans="1:175" s="4" customFormat="1" x14ac:dyDescent="0.25">
      <c r="A54" s="4" t="s">
        <v>30</v>
      </c>
      <c r="B54" s="12" t="s">
        <v>8</v>
      </c>
      <c r="C54" s="4">
        <f>IF(C48&gt;0,C48*3,0)</f>
        <v>0</v>
      </c>
      <c r="D54" s="4">
        <f t="shared" ref="D54:AI54" si="134">IF(ISNUMBER(D48),D48*3,C54)</f>
        <v>0</v>
      </c>
      <c r="E54" s="4">
        <f t="shared" si="134"/>
        <v>0</v>
      </c>
      <c r="F54" s="4">
        <f t="shared" si="134"/>
        <v>0</v>
      </c>
      <c r="G54" s="4">
        <f t="shared" si="134"/>
        <v>0</v>
      </c>
      <c r="H54" s="4">
        <f t="shared" si="134"/>
        <v>0</v>
      </c>
      <c r="I54" s="4">
        <f t="shared" si="134"/>
        <v>0</v>
      </c>
      <c r="J54" s="4">
        <f t="shared" si="134"/>
        <v>0</v>
      </c>
      <c r="K54" s="4">
        <f t="shared" si="134"/>
        <v>0</v>
      </c>
      <c r="L54" s="4">
        <f t="shared" si="134"/>
        <v>0</v>
      </c>
      <c r="M54" s="4">
        <f t="shared" si="134"/>
        <v>0</v>
      </c>
      <c r="N54" s="4">
        <f t="shared" si="134"/>
        <v>0</v>
      </c>
      <c r="O54" s="4">
        <f t="shared" si="134"/>
        <v>0</v>
      </c>
      <c r="P54" s="4">
        <f t="shared" si="134"/>
        <v>0</v>
      </c>
      <c r="Q54" s="4">
        <f t="shared" si="134"/>
        <v>0</v>
      </c>
      <c r="R54" s="4">
        <f t="shared" si="134"/>
        <v>0</v>
      </c>
      <c r="S54" s="4">
        <f t="shared" si="134"/>
        <v>0</v>
      </c>
      <c r="T54" s="4">
        <f t="shared" si="134"/>
        <v>0</v>
      </c>
      <c r="U54" s="4">
        <f t="shared" si="134"/>
        <v>0</v>
      </c>
      <c r="V54" s="4">
        <f t="shared" si="134"/>
        <v>0</v>
      </c>
      <c r="W54" s="4">
        <f t="shared" si="134"/>
        <v>0</v>
      </c>
      <c r="X54" s="4">
        <f t="shared" si="134"/>
        <v>0</v>
      </c>
      <c r="Y54" s="4">
        <f t="shared" si="134"/>
        <v>0</v>
      </c>
      <c r="Z54" s="4">
        <f t="shared" si="134"/>
        <v>0</v>
      </c>
      <c r="AA54" s="4">
        <f t="shared" si="134"/>
        <v>12.393696263600717</v>
      </c>
      <c r="AB54" s="4">
        <f t="shared" si="134"/>
        <v>12.393696263600717</v>
      </c>
      <c r="AC54" s="4">
        <f t="shared" si="134"/>
        <v>12.393696263600717</v>
      </c>
      <c r="AD54" s="4">
        <f t="shared" si="134"/>
        <v>12.393696263600717</v>
      </c>
      <c r="AE54" s="4">
        <f t="shared" si="134"/>
        <v>11.788845983069384</v>
      </c>
      <c r="AF54" s="4">
        <f t="shared" si="134"/>
        <v>11.788845983069384</v>
      </c>
      <c r="AG54" s="4">
        <f t="shared" si="134"/>
        <v>11.916434919487823</v>
      </c>
      <c r="AH54" s="4">
        <f t="shared" si="134"/>
        <v>11.916434919487823</v>
      </c>
      <c r="AI54" s="4">
        <f t="shared" si="134"/>
        <v>11.076480191071258</v>
      </c>
      <c r="AJ54" s="4">
        <f t="shared" ref="AJ54:BO54" si="135">IF(ISNUMBER(AJ48),AJ48*3,AI54)</f>
        <v>11.076480191071258</v>
      </c>
      <c r="AK54" s="4">
        <f t="shared" si="135"/>
        <v>11.076480191071258</v>
      </c>
      <c r="AL54" s="4">
        <f t="shared" si="135"/>
        <v>11.076480191071258</v>
      </c>
      <c r="AM54" s="4">
        <f t="shared" si="135"/>
        <v>11.076480191071258</v>
      </c>
      <c r="AN54" s="4">
        <f t="shared" si="135"/>
        <v>9.8190143384359132</v>
      </c>
      <c r="AO54" s="4">
        <f t="shared" si="135"/>
        <v>9.8190143384359132</v>
      </c>
      <c r="AP54" s="4">
        <f t="shared" si="135"/>
        <v>9.3913793372953585</v>
      </c>
      <c r="AQ54" s="4">
        <f t="shared" si="135"/>
        <v>9.3913793372953585</v>
      </c>
      <c r="AR54" s="4">
        <f t="shared" si="135"/>
        <v>9.3913793372953585</v>
      </c>
      <c r="AS54" s="4">
        <f t="shared" si="135"/>
        <v>9.3913793372953585</v>
      </c>
      <c r="AT54" s="4">
        <f t="shared" si="135"/>
        <v>8.5480580045610282</v>
      </c>
      <c r="AU54" s="4">
        <f t="shared" si="135"/>
        <v>8.5480580045610282</v>
      </c>
      <c r="AV54" s="4">
        <f t="shared" si="135"/>
        <v>8.7942661854275173</v>
      </c>
      <c r="AW54" s="4">
        <f t="shared" si="135"/>
        <v>8.7942661854275173</v>
      </c>
      <c r="AX54" s="4">
        <f t="shared" si="135"/>
        <v>8.7942661854275173</v>
      </c>
      <c r="AY54" s="4">
        <f t="shared" si="135"/>
        <v>9.3659504018140503</v>
      </c>
      <c r="AZ54" s="4">
        <f t="shared" si="135"/>
        <v>9.3659504018140503</v>
      </c>
      <c r="BA54" s="4">
        <f t="shared" si="135"/>
        <v>9.759211175269801</v>
      </c>
      <c r="BB54" s="4">
        <f t="shared" si="135"/>
        <v>9.759211175269801</v>
      </c>
      <c r="BC54" s="4">
        <f t="shared" si="135"/>
        <v>9.6065173127849999</v>
      </c>
      <c r="BD54" s="4">
        <f t="shared" si="135"/>
        <v>9.6065173127849999</v>
      </c>
      <c r="BE54" s="4">
        <f t="shared" si="135"/>
        <v>9.6065173127849999</v>
      </c>
      <c r="BF54" s="4">
        <f t="shared" si="135"/>
        <v>9.6065173127849999</v>
      </c>
      <c r="BG54" s="4">
        <f t="shared" si="135"/>
        <v>9.6065173127849999</v>
      </c>
      <c r="BH54" s="4">
        <f t="shared" si="135"/>
        <v>9.4196431865664749</v>
      </c>
      <c r="BI54" s="4">
        <f t="shared" si="135"/>
        <v>9.4196431865664749</v>
      </c>
      <c r="BJ54" s="4">
        <f t="shared" si="135"/>
        <v>10.610473420343249</v>
      </c>
      <c r="BK54" s="4">
        <f t="shared" si="135"/>
        <v>10.610473420343249</v>
      </c>
      <c r="BL54" s="4">
        <f t="shared" si="135"/>
        <v>10.610473420343249</v>
      </c>
      <c r="BM54" s="4">
        <f t="shared" si="135"/>
        <v>9.9906388703451743</v>
      </c>
      <c r="BN54" s="4">
        <f t="shared" si="135"/>
        <v>10.139156681624399</v>
      </c>
      <c r="BO54" s="4">
        <f t="shared" si="135"/>
        <v>10.139156681624399</v>
      </c>
      <c r="BP54" s="4">
        <f t="shared" ref="BP54:CU54" si="136">IF(ISNUMBER(BP48),BP48*3,BO54)</f>
        <v>9.8415464219177249</v>
      </c>
      <c r="BQ54" s="4">
        <f t="shared" si="136"/>
        <v>9.7052402291743505</v>
      </c>
      <c r="BR54" s="4">
        <f t="shared" si="136"/>
        <v>9.7052402291743505</v>
      </c>
      <c r="BS54" s="4">
        <f t="shared" si="136"/>
        <v>9.7052402291743505</v>
      </c>
      <c r="BT54" s="4">
        <f t="shared" si="136"/>
        <v>9.7052402291743505</v>
      </c>
      <c r="BU54" s="4">
        <f t="shared" si="136"/>
        <v>9.7052402291743505</v>
      </c>
      <c r="BV54" s="4">
        <f t="shared" si="136"/>
        <v>9.2298795869614487</v>
      </c>
      <c r="BW54" s="4">
        <f t="shared" si="136"/>
        <v>9.2298795869614487</v>
      </c>
      <c r="BX54" s="4">
        <f t="shared" si="136"/>
        <v>9.407466387670576</v>
      </c>
      <c r="BY54" s="4">
        <f t="shared" si="136"/>
        <v>9.407466387670576</v>
      </c>
      <c r="BZ54" s="4">
        <f t="shared" si="136"/>
        <v>9.407466387670576</v>
      </c>
      <c r="CA54" s="4">
        <f t="shared" si="136"/>
        <v>9.814720480963274</v>
      </c>
      <c r="CB54" s="4">
        <f t="shared" si="136"/>
        <v>9.814720480963274</v>
      </c>
      <c r="CC54" s="4">
        <f t="shared" si="136"/>
        <v>4.2825517942268245</v>
      </c>
      <c r="CD54" s="4">
        <f t="shared" si="136"/>
        <v>4.2825517942268245</v>
      </c>
      <c r="CE54" s="4">
        <f t="shared" si="136"/>
        <v>4.3705080124785773</v>
      </c>
      <c r="CF54" s="4">
        <f t="shared" si="136"/>
        <v>4.3705080124785773</v>
      </c>
      <c r="CG54" s="4">
        <f t="shared" si="136"/>
        <v>4.3705080124785773</v>
      </c>
      <c r="CH54" s="4">
        <f t="shared" si="136"/>
        <v>4.3705080124785773</v>
      </c>
      <c r="CI54" s="4">
        <f t="shared" si="136"/>
        <v>4.3705080124785773</v>
      </c>
      <c r="CJ54" s="4">
        <f t="shared" si="136"/>
        <v>1.4966297156769008</v>
      </c>
      <c r="CK54" s="4">
        <f t="shared" si="136"/>
        <v>1.4966297156769008</v>
      </c>
      <c r="CL54" s="4">
        <f t="shared" si="136"/>
        <v>1.5898745280350242</v>
      </c>
      <c r="CM54" s="4">
        <f t="shared" si="136"/>
        <v>1.5898745280350242</v>
      </c>
      <c r="CN54" s="4">
        <f t="shared" si="136"/>
        <v>1.5898745280350242</v>
      </c>
      <c r="CO54" s="4">
        <f t="shared" si="136"/>
        <v>2.4838279463493755</v>
      </c>
      <c r="CP54" s="4">
        <f t="shared" si="136"/>
        <v>2.4838279463493755</v>
      </c>
      <c r="CQ54" s="4">
        <f t="shared" si="136"/>
        <v>3.584982775718176</v>
      </c>
      <c r="CR54" s="4">
        <f t="shared" si="136"/>
        <v>3.584982775718176</v>
      </c>
      <c r="CS54" s="4">
        <f t="shared" si="136"/>
        <v>3.6925247300664776</v>
      </c>
      <c r="CT54" s="4">
        <f t="shared" si="136"/>
        <v>3.6925247300664776</v>
      </c>
      <c r="CU54" s="4">
        <f t="shared" si="136"/>
        <v>3.6925247300664776</v>
      </c>
      <c r="CV54" s="4">
        <f t="shared" ref="CV54:EA54" si="137">IF(ISNUMBER(CV48),CV48*3,CU54)</f>
        <v>3.6925247300664776</v>
      </c>
      <c r="CW54" s="4">
        <f t="shared" si="137"/>
        <v>3.6925247300664776</v>
      </c>
      <c r="CX54" s="4">
        <f t="shared" si="137"/>
        <v>5.8144318346177251</v>
      </c>
      <c r="CY54" s="4">
        <f t="shared" si="137"/>
        <v>5.8144318346177251</v>
      </c>
      <c r="CZ54" s="4">
        <f t="shared" si="137"/>
        <v>5.8225339707351758</v>
      </c>
      <c r="DA54" s="4">
        <f t="shared" si="137"/>
        <v>5.8225339707351758</v>
      </c>
      <c r="DB54" s="4">
        <f t="shared" si="137"/>
        <v>5.8225339707351758</v>
      </c>
      <c r="DC54" s="4">
        <f t="shared" si="137"/>
        <v>7.9902898155523499</v>
      </c>
      <c r="DD54" s="4">
        <f t="shared" si="137"/>
        <v>7.9902898155523499</v>
      </c>
      <c r="DE54" s="4">
        <f t="shared" si="137"/>
        <v>7.4663322243183741</v>
      </c>
      <c r="DF54" s="4">
        <f t="shared" si="137"/>
        <v>7.4663322243183741</v>
      </c>
      <c r="DG54" s="4">
        <f t="shared" si="137"/>
        <v>8.3035234474628989</v>
      </c>
      <c r="DH54" s="4">
        <f t="shared" si="137"/>
        <v>8.3035234474628989</v>
      </c>
      <c r="DI54" s="4">
        <f t="shared" si="137"/>
        <v>8.3035234474628989</v>
      </c>
      <c r="DJ54" s="4">
        <f t="shared" si="137"/>
        <v>8.3035234474628989</v>
      </c>
      <c r="DK54" s="4">
        <f t="shared" si="137"/>
        <v>8.3035234474628989</v>
      </c>
      <c r="DL54" s="4">
        <f t="shared" si="137"/>
        <v>8.3035234474628989</v>
      </c>
      <c r="DM54" s="4">
        <f t="shared" si="137"/>
        <v>11.505341558108475</v>
      </c>
      <c r="DN54" s="4">
        <f t="shared" si="137"/>
        <v>11.505341558108475</v>
      </c>
      <c r="DO54" s="4">
        <f t="shared" si="137"/>
        <v>11.2794470094075</v>
      </c>
      <c r="DP54" s="4">
        <f t="shared" si="137"/>
        <v>11.2794470094075</v>
      </c>
      <c r="DQ54" s="4">
        <f t="shared" si="137"/>
        <v>11.2794470094075</v>
      </c>
      <c r="DR54" s="4">
        <f t="shared" si="137"/>
        <v>11.2794470094075</v>
      </c>
      <c r="DS54" s="4">
        <f t="shared" si="137"/>
        <v>11.2794470094075</v>
      </c>
      <c r="DT54" s="4">
        <f t="shared" si="137"/>
        <v>11.2794470094075</v>
      </c>
      <c r="DU54" s="4">
        <f t="shared" si="137"/>
        <v>11.2794470094075</v>
      </c>
      <c r="DV54" s="4">
        <f t="shared" si="137"/>
        <v>11.2794470094075</v>
      </c>
      <c r="DW54" s="4">
        <f t="shared" si="137"/>
        <v>11.2794470094075</v>
      </c>
      <c r="DX54" s="4">
        <f t="shared" si="137"/>
        <v>11.2794470094075</v>
      </c>
      <c r="DY54" s="4">
        <f t="shared" si="137"/>
        <v>11.2794470094075</v>
      </c>
      <c r="DZ54" s="4">
        <f t="shared" si="137"/>
        <v>11.548668880148625</v>
      </c>
      <c r="EA54" s="4">
        <f t="shared" si="137"/>
        <v>11.548668880148625</v>
      </c>
      <c r="EB54" s="4">
        <f t="shared" ref="EB54:FG54" si="138">IF(ISNUMBER(EB48),EB48*3,EA54)</f>
        <v>11.548668880148625</v>
      </c>
      <c r="EC54" s="4">
        <f t="shared" si="138"/>
        <v>11.548668880148625</v>
      </c>
      <c r="ED54" s="4">
        <f t="shared" si="138"/>
        <v>11.548668880148625</v>
      </c>
      <c r="EE54" s="4">
        <f t="shared" si="138"/>
        <v>11.548668880148625</v>
      </c>
      <c r="EF54" s="4">
        <f t="shared" si="138"/>
        <v>11.548668880148625</v>
      </c>
      <c r="EG54" s="4">
        <f t="shared" si="138"/>
        <v>11.548668880148625</v>
      </c>
      <c r="EH54" s="4">
        <f t="shared" si="138"/>
        <v>7.8991638627298491</v>
      </c>
      <c r="EI54" s="4">
        <f t="shared" si="138"/>
        <v>7.8991638627298491</v>
      </c>
      <c r="EJ54" s="4">
        <f t="shared" si="138"/>
        <v>7.8991638627298491</v>
      </c>
      <c r="EK54" s="4">
        <f t="shared" si="138"/>
        <v>7.8991638627298491</v>
      </c>
      <c r="EL54" s="4">
        <f t="shared" si="138"/>
        <v>7.8991638627298491</v>
      </c>
      <c r="EM54" s="4">
        <f t="shared" si="138"/>
        <v>7.8991638627298491</v>
      </c>
      <c r="EN54" s="4">
        <f t="shared" si="138"/>
        <v>7.8991638627298491</v>
      </c>
      <c r="EO54" s="4">
        <f t="shared" si="138"/>
        <v>7.8991638627298491</v>
      </c>
      <c r="EP54" s="4">
        <f t="shared" si="138"/>
        <v>7.8991638627298491</v>
      </c>
      <c r="EQ54" s="4">
        <f t="shared" si="138"/>
        <v>7.8991638627298491</v>
      </c>
      <c r="ER54" s="4">
        <f t="shared" si="138"/>
        <v>7.8991638627298491</v>
      </c>
      <c r="ES54" s="4">
        <f t="shared" si="138"/>
        <v>7.8991638627298491</v>
      </c>
      <c r="ET54" s="4">
        <f t="shared" si="138"/>
        <v>7.8991638627298491</v>
      </c>
      <c r="EU54" s="4">
        <f t="shared" si="138"/>
        <v>7.8991638627298491</v>
      </c>
      <c r="EV54" s="4">
        <f t="shared" si="138"/>
        <v>7.8991638627298491</v>
      </c>
      <c r="EW54" s="4">
        <f t="shared" si="138"/>
        <v>7.8991638627298491</v>
      </c>
      <c r="EX54" s="4">
        <f t="shared" si="138"/>
        <v>7.8991638627298491</v>
      </c>
      <c r="EY54" s="4">
        <f t="shared" si="138"/>
        <v>7.8991638627298491</v>
      </c>
      <c r="EZ54" s="4">
        <f t="shared" si="138"/>
        <v>7.8991638627298491</v>
      </c>
      <c r="FA54" s="4">
        <f t="shared" si="138"/>
        <v>7.8991638627298491</v>
      </c>
      <c r="FB54" s="4">
        <f t="shared" si="138"/>
        <v>7.8991638627298491</v>
      </c>
      <c r="FC54" s="4">
        <f t="shared" si="138"/>
        <v>7.8991638627298491</v>
      </c>
      <c r="FD54" s="4">
        <f t="shared" si="138"/>
        <v>7.8991638627298491</v>
      </c>
      <c r="FE54" s="4">
        <f t="shared" si="138"/>
        <v>7.8991638627298491</v>
      </c>
      <c r="FF54" s="4">
        <f t="shared" si="138"/>
        <v>7.8991638627298491</v>
      </c>
      <c r="FG54" s="4">
        <f t="shared" si="138"/>
        <v>7.8991638627298491</v>
      </c>
      <c r="FH54" s="4">
        <f t="shared" ref="FH54:FS54" si="139">IF(ISNUMBER(FH48),FH48*3,FG54)</f>
        <v>6.5224116794609248</v>
      </c>
      <c r="FI54" s="4">
        <f t="shared" si="139"/>
        <v>6.5224116794609248</v>
      </c>
      <c r="FJ54" s="4">
        <f t="shared" si="139"/>
        <v>6.5224116794609248</v>
      </c>
      <c r="FK54" s="4">
        <f t="shared" si="139"/>
        <v>6.5224116794609248</v>
      </c>
      <c r="FL54" s="4">
        <f t="shared" si="139"/>
        <v>6.5224116794609248</v>
      </c>
      <c r="FM54" s="4">
        <f t="shared" si="139"/>
        <v>6.5224116794609248</v>
      </c>
      <c r="FN54" s="4">
        <f t="shared" si="139"/>
        <v>6.5224116794609248</v>
      </c>
      <c r="FO54" s="4">
        <f t="shared" si="139"/>
        <v>6.5224116794609248</v>
      </c>
      <c r="FP54" s="4">
        <f t="shared" si="139"/>
        <v>6.5224116794609248</v>
      </c>
      <c r="FQ54" s="4">
        <f t="shared" si="139"/>
        <v>6.5224116794609248</v>
      </c>
      <c r="FR54" s="4">
        <f t="shared" si="139"/>
        <v>6.5224116794609248</v>
      </c>
      <c r="FS54" s="4">
        <f t="shared" si="139"/>
        <v>6.5224116794609248</v>
      </c>
    </row>
    <row r="55" spans="1:175" x14ac:dyDescent="0.25">
      <c r="A55" s="4" t="s">
        <v>32</v>
      </c>
      <c r="B55" s="12" t="s">
        <v>8</v>
      </c>
      <c r="C55">
        <f t="shared" ref="C55:AP55" si="140">IF(C$6&lt;=450,C51+(C$6-150)/300*C52,0)</f>
        <v>0</v>
      </c>
      <c r="D55">
        <f t="shared" si="140"/>
        <v>0</v>
      </c>
      <c r="E55">
        <f t="shared" si="140"/>
        <v>0</v>
      </c>
      <c r="F55">
        <f t="shared" si="140"/>
        <v>0</v>
      </c>
      <c r="G55">
        <f t="shared" si="140"/>
        <v>0</v>
      </c>
      <c r="H55">
        <f t="shared" si="140"/>
        <v>0</v>
      </c>
      <c r="I55">
        <f t="shared" si="140"/>
        <v>0</v>
      </c>
      <c r="J55">
        <f t="shared" si="140"/>
        <v>0</v>
      </c>
      <c r="K55">
        <f t="shared" si="140"/>
        <v>0</v>
      </c>
      <c r="L55">
        <f t="shared" si="140"/>
        <v>0</v>
      </c>
      <c r="M55">
        <f t="shared" si="140"/>
        <v>0</v>
      </c>
      <c r="N55">
        <f t="shared" si="140"/>
        <v>0</v>
      </c>
      <c r="O55">
        <f t="shared" si="140"/>
        <v>0</v>
      </c>
      <c r="P55">
        <f t="shared" si="140"/>
        <v>0</v>
      </c>
      <c r="Q55">
        <f t="shared" si="140"/>
        <v>0</v>
      </c>
      <c r="R55">
        <f t="shared" si="140"/>
        <v>0</v>
      </c>
      <c r="S55">
        <f t="shared" si="140"/>
        <v>0</v>
      </c>
      <c r="T55">
        <f t="shared" si="140"/>
        <v>0</v>
      </c>
      <c r="U55">
        <f t="shared" si="140"/>
        <v>0</v>
      </c>
      <c r="V55">
        <f t="shared" si="140"/>
        <v>0</v>
      </c>
      <c r="W55">
        <f t="shared" si="140"/>
        <v>0</v>
      </c>
      <c r="X55">
        <f t="shared" si="140"/>
        <v>0</v>
      </c>
      <c r="Y55">
        <f t="shared" si="140"/>
        <v>0</v>
      </c>
      <c r="Z55">
        <f t="shared" si="140"/>
        <v>0</v>
      </c>
      <c r="AA55">
        <f t="shared" si="140"/>
        <v>23.102225614707486</v>
      </c>
      <c r="AB55">
        <f t="shared" si="140"/>
        <v>23.898085105484888</v>
      </c>
      <c r="AC55">
        <f t="shared" si="140"/>
        <v>24.693944596262288</v>
      </c>
      <c r="AD55">
        <f t="shared" si="140"/>
        <v>25.489804087039687</v>
      </c>
      <c r="AE55">
        <f t="shared" si="140"/>
        <v>15.476628647017533</v>
      </c>
      <c r="AF55">
        <f t="shared" si="140"/>
        <v>16.022074084659636</v>
      </c>
      <c r="AG55">
        <f t="shared" si="140"/>
        <v>26.548141431118893</v>
      </c>
      <c r="AH55">
        <f t="shared" si="140"/>
        <v>27.203001892194912</v>
      </c>
      <c r="AI55">
        <f t="shared" si="140"/>
        <v>2.8740168338865679</v>
      </c>
      <c r="AJ55">
        <f t="shared" si="140"/>
        <v>3.0234303609584519</v>
      </c>
      <c r="AK55">
        <f t="shared" si="140"/>
        <v>3.1728438880303358</v>
      </c>
      <c r="AL55">
        <f t="shared" si="140"/>
        <v>3.3222574151022197</v>
      </c>
      <c r="AM55">
        <f t="shared" si="140"/>
        <v>3.4716709421741037</v>
      </c>
      <c r="AN55">
        <f t="shared" si="140"/>
        <v>35.317049813449977</v>
      </c>
      <c r="AO55">
        <f t="shared" si="140"/>
        <v>36.079932494995163</v>
      </c>
      <c r="AP55">
        <f t="shared" si="140"/>
        <v>6.597459968892192</v>
      </c>
      <c r="AQ55">
        <f>IF(AQ$6&lt;=450,AQ51+(AQ$6-150)/300*AQ52,0)</f>
        <v>0</v>
      </c>
      <c r="AR55">
        <f>IF(AR$6&lt;=450,AR51+(AR$6-150)/300*AR52,0)</f>
        <v>0</v>
      </c>
      <c r="AS55">
        <f>IF(AS$6&lt;=450,AS51+(AS$6-150)/300*AS52,0)</f>
        <v>0</v>
      </c>
      <c r="AT55">
        <f>IF(AT$6&lt;=450,AT51+(AT$6-150)/300*AT52,0)</f>
        <v>0</v>
      </c>
      <c r="AU55">
        <f t="shared" ref="AU55:DF55" si="141">IF(AU$6&lt;=450,AU51+(AU$6-150)/300*AU52,0)</f>
        <v>0</v>
      </c>
      <c r="AV55">
        <f t="shared" si="141"/>
        <v>0</v>
      </c>
      <c r="AW55">
        <f t="shared" si="141"/>
        <v>0</v>
      </c>
      <c r="AX55">
        <f t="shared" si="141"/>
        <v>0</v>
      </c>
      <c r="AY55">
        <f t="shared" si="141"/>
        <v>0</v>
      </c>
      <c r="AZ55">
        <f t="shared" si="141"/>
        <v>0</v>
      </c>
      <c r="BA55">
        <f t="shared" si="141"/>
        <v>0</v>
      </c>
      <c r="BB55">
        <f t="shared" si="141"/>
        <v>0</v>
      </c>
      <c r="BC55">
        <f t="shared" si="141"/>
        <v>0</v>
      </c>
      <c r="BD55">
        <f t="shared" si="141"/>
        <v>0</v>
      </c>
      <c r="BE55">
        <f t="shared" si="141"/>
        <v>0</v>
      </c>
      <c r="BF55">
        <f t="shared" si="141"/>
        <v>0</v>
      </c>
      <c r="BG55">
        <f t="shared" si="141"/>
        <v>0</v>
      </c>
      <c r="BH55">
        <f t="shared" si="141"/>
        <v>0</v>
      </c>
      <c r="BI55">
        <f t="shared" si="141"/>
        <v>0</v>
      </c>
      <c r="BJ55">
        <f t="shared" si="141"/>
        <v>0</v>
      </c>
      <c r="BK55">
        <f t="shared" si="141"/>
        <v>0</v>
      </c>
      <c r="BL55">
        <f t="shared" si="141"/>
        <v>0</v>
      </c>
      <c r="BM55">
        <f t="shared" si="141"/>
        <v>0</v>
      </c>
      <c r="BN55">
        <f t="shared" si="141"/>
        <v>0</v>
      </c>
      <c r="BO55">
        <f t="shared" si="141"/>
        <v>0</v>
      </c>
      <c r="BP55">
        <f t="shared" si="141"/>
        <v>0</v>
      </c>
      <c r="BQ55">
        <f t="shared" si="141"/>
        <v>0</v>
      </c>
      <c r="BR55">
        <f t="shared" si="141"/>
        <v>0</v>
      </c>
      <c r="BS55">
        <f t="shared" si="141"/>
        <v>0</v>
      </c>
      <c r="BT55">
        <f t="shared" si="141"/>
        <v>0</v>
      </c>
      <c r="BU55">
        <f t="shared" si="141"/>
        <v>0</v>
      </c>
      <c r="BV55">
        <f t="shared" si="141"/>
        <v>0</v>
      </c>
      <c r="BW55">
        <f t="shared" si="141"/>
        <v>0</v>
      </c>
      <c r="BX55">
        <f t="shared" si="141"/>
        <v>0</v>
      </c>
      <c r="BY55">
        <f t="shared" si="141"/>
        <v>0</v>
      </c>
      <c r="BZ55">
        <f t="shared" si="141"/>
        <v>0</v>
      </c>
      <c r="CA55">
        <f t="shared" si="141"/>
        <v>0</v>
      </c>
      <c r="CB55">
        <f t="shared" si="141"/>
        <v>0</v>
      </c>
      <c r="CC55">
        <f t="shared" si="141"/>
        <v>0</v>
      </c>
      <c r="CD55">
        <f t="shared" si="141"/>
        <v>0</v>
      </c>
      <c r="CE55">
        <f t="shared" si="141"/>
        <v>0</v>
      </c>
      <c r="CF55">
        <f t="shared" si="141"/>
        <v>0</v>
      </c>
      <c r="CG55">
        <f t="shared" si="141"/>
        <v>0</v>
      </c>
      <c r="CH55">
        <f t="shared" si="141"/>
        <v>0</v>
      </c>
      <c r="CI55">
        <f t="shared" si="141"/>
        <v>0</v>
      </c>
      <c r="CJ55">
        <f t="shared" si="141"/>
        <v>0</v>
      </c>
      <c r="CK55">
        <f t="shared" si="141"/>
        <v>0</v>
      </c>
      <c r="CL55">
        <f t="shared" si="141"/>
        <v>0</v>
      </c>
      <c r="CM55">
        <f t="shared" si="141"/>
        <v>0</v>
      </c>
      <c r="CN55">
        <f t="shared" si="141"/>
        <v>0</v>
      </c>
      <c r="CO55">
        <f t="shared" si="141"/>
        <v>0</v>
      </c>
      <c r="CP55">
        <f t="shared" si="141"/>
        <v>0</v>
      </c>
      <c r="CQ55">
        <f t="shared" si="141"/>
        <v>0</v>
      </c>
      <c r="CR55">
        <f t="shared" si="141"/>
        <v>0</v>
      </c>
      <c r="CS55">
        <f t="shared" si="141"/>
        <v>0</v>
      </c>
      <c r="CT55">
        <f t="shared" si="141"/>
        <v>0</v>
      </c>
      <c r="CU55">
        <f t="shared" si="141"/>
        <v>0</v>
      </c>
      <c r="CV55">
        <f t="shared" si="141"/>
        <v>0</v>
      </c>
      <c r="CW55">
        <f t="shared" si="141"/>
        <v>0</v>
      </c>
      <c r="CX55">
        <f t="shared" si="141"/>
        <v>0</v>
      </c>
      <c r="CY55">
        <f t="shared" si="141"/>
        <v>0</v>
      </c>
      <c r="CZ55">
        <f t="shared" si="141"/>
        <v>0</v>
      </c>
      <c r="DA55">
        <f t="shared" si="141"/>
        <v>0</v>
      </c>
      <c r="DB55">
        <f t="shared" si="141"/>
        <v>0</v>
      </c>
      <c r="DC55">
        <f t="shared" si="141"/>
        <v>0</v>
      </c>
      <c r="DD55">
        <f t="shared" si="141"/>
        <v>0</v>
      </c>
      <c r="DE55">
        <f t="shared" si="141"/>
        <v>0</v>
      </c>
      <c r="DF55">
        <f t="shared" si="141"/>
        <v>0</v>
      </c>
      <c r="DG55">
        <f t="shared" ref="DG55:FR55" si="142">IF(DG$6&lt;=450,DG51+(DG$6-150)/300*DG52,0)</f>
        <v>0</v>
      </c>
      <c r="DH55">
        <f t="shared" si="142"/>
        <v>0</v>
      </c>
      <c r="DI55">
        <f t="shared" si="142"/>
        <v>0</v>
      </c>
      <c r="DJ55">
        <f t="shared" si="142"/>
        <v>0</v>
      </c>
      <c r="DK55">
        <f t="shared" si="142"/>
        <v>0</v>
      </c>
      <c r="DL55">
        <f t="shared" si="142"/>
        <v>0</v>
      </c>
      <c r="DM55">
        <f t="shared" si="142"/>
        <v>0</v>
      </c>
      <c r="DN55">
        <f t="shared" si="142"/>
        <v>0</v>
      </c>
      <c r="DO55">
        <f t="shared" si="142"/>
        <v>0</v>
      </c>
      <c r="DP55">
        <f t="shared" si="142"/>
        <v>0</v>
      </c>
      <c r="DQ55">
        <f t="shared" si="142"/>
        <v>0</v>
      </c>
      <c r="DR55">
        <f t="shared" si="142"/>
        <v>0</v>
      </c>
      <c r="DS55">
        <f t="shared" si="142"/>
        <v>0</v>
      </c>
      <c r="DT55">
        <f t="shared" si="142"/>
        <v>0</v>
      </c>
      <c r="DU55">
        <f t="shared" si="142"/>
        <v>0</v>
      </c>
      <c r="DV55">
        <f t="shared" si="142"/>
        <v>0</v>
      </c>
      <c r="DW55">
        <f t="shared" si="142"/>
        <v>0</v>
      </c>
      <c r="DX55">
        <f t="shared" si="142"/>
        <v>0</v>
      </c>
      <c r="DY55">
        <f t="shared" si="142"/>
        <v>0</v>
      </c>
      <c r="DZ55">
        <f t="shared" si="142"/>
        <v>0</v>
      </c>
      <c r="EA55">
        <f t="shared" si="142"/>
        <v>0</v>
      </c>
      <c r="EB55">
        <f t="shared" si="142"/>
        <v>0</v>
      </c>
      <c r="EC55">
        <f t="shared" si="142"/>
        <v>0</v>
      </c>
      <c r="ED55">
        <f t="shared" si="142"/>
        <v>0</v>
      </c>
      <c r="EE55">
        <f t="shared" si="142"/>
        <v>0</v>
      </c>
      <c r="EF55">
        <f t="shared" si="142"/>
        <v>0</v>
      </c>
      <c r="EG55">
        <f t="shared" si="142"/>
        <v>0</v>
      </c>
      <c r="EH55">
        <f t="shared" si="142"/>
        <v>0</v>
      </c>
      <c r="EI55">
        <f t="shared" si="142"/>
        <v>0</v>
      </c>
      <c r="EJ55">
        <f t="shared" si="142"/>
        <v>0</v>
      </c>
      <c r="EK55">
        <f t="shared" si="142"/>
        <v>0</v>
      </c>
      <c r="EL55">
        <f t="shared" si="142"/>
        <v>0</v>
      </c>
      <c r="EM55">
        <f t="shared" si="142"/>
        <v>0</v>
      </c>
      <c r="EN55">
        <f t="shared" si="142"/>
        <v>0</v>
      </c>
      <c r="EO55">
        <f t="shared" si="142"/>
        <v>0</v>
      </c>
      <c r="EP55">
        <f t="shared" si="142"/>
        <v>0</v>
      </c>
      <c r="EQ55">
        <f t="shared" si="142"/>
        <v>0</v>
      </c>
      <c r="ER55">
        <f t="shared" si="142"/>
        <v>0</v>
      </c>
      <c r="ES55">
        <f t="shared" si="142"/>
        <v>0</v>
      </c>
      <c r="ET55">
        <f t="shared" si="142"/>
        <v>0</v>
      </c>
      <c r="EU55">
        <f t="shared" si="142"/>
        <v>0</v>
      </c>
      <c r="EV55">
        <f t="shared" si="142"/>
        <v>0</v>
      </c>
      <c r="EW55">
        <f t="shared" si="142"/>
        <v>0</v>
      </c>
      <c r="EX55">
        <f t="shared" si="142"/>
        <v>0</v>
      </c>
      <c r="EY55">
        <f t="shared" si="142"/>
        <v>0</v>
      </c>
      <c r="EZ55">
        <f t="shared" si="142"/>
        <v>0</v>
      </c>
      <c r="FA55">
        <f t="shared" si="142"/>
        <v>0</v>
      </c>
      <c r="FB55">
        <f t="shared" si="142"/>
        <v>0</v>
      </c>
      <c r="FC55">
        <f t="shared" si="142"/>
        <v>0</v>
      </c>
      <c r="FD55">
        <f t="shared" si="142"/>
        <v>0</v>
      </c>
      <c r="FE55">
        <f t="shared" si="142"/>
        <v>0</v>
      </c>
      <c r="FF55">
        <f t="shared" si="142"/>
        <v>0</v>
      </c>
      <c r="FG55">
        <f t="shared" si="142"/>
        <v>0</v>
      </c>
      <c r="FH55">
        <f t="shared" si="142"/>
        <v>0</v>
      </c>
      <c r="FI55">
        <f t="shared" si="142"/>
        <v>0</v>
      </c>
      <c r="FJ55">
        <f t="shared" si="142"/>
        <v>0</v>
      </c>
      <c r="FK55">
        <f t="shared" si="142"/>
        <v>0</v>
      </c>
      <c r="FL55">
        <f t="shared" si="142"/>
        <v>0</v>
      </c>
      <c r="FM55">
        <f t="shared" si="142"/>
        <v>0</v>
      </c>
      <c r="FN55">
        <f t="shared" si="142"/>
        <v>0</v>
      </c>
      <c r="FO55">
        <f t="shared" si="142"/>
        <v>0</v>
      </c>
      <c r="FP55">
        <f t="shared" si="142"/>
        <v>0</v>
      </c>
      <c r="FQ55">
        <f t="shared" si="142"/>
        <v>0</v>
      </c>
      <c r="FR55">
        <f t="shared" si="142"/>
        <v>0</v>
      </c>
      <c r="FS55">
        <f>IF(FS$6&lt;=450,FS51+(FS$6-150)/300*FS52,0)</f>
        <v>0</v>
      </c>
    </row>
    <row r="56" spans="1:175" x14ac:dyDescent="0.25">
      <c r="A56" s="4" t="s">
        <v>33</v>
      </c>
      <c r="B56" s="12" t="s">
        <v>8</v>
      </c>
      <c r="C56">
        <f t="shared" ref="C56:AP56" si="143">IF((AND(C$6&gt;450,C$6&lt;=750)),C51+C53*(C$6-450)/300+C52,0)</f>
        <v>0</v>
      </c>
      <c r="D56">
        <f t="shared" si="143"/>
        <v>0</v>
      </c>
      <c r="E56">
        <f t="shared" si="143"/>
        <v>0</v>
      </c>
      <c r="F56">
        <f t="shared" si="143"/>
        <v>0</v>
      </c>
      <c r="G56">
        <f t="shared" si="143"/>
        <v>0</v>
      </c>
      <c r="H56">
        <f t="shared" si="143"/>
        <v>0</v>
      </c>
      <c r="I56">
        <f t="shared" si="143"/>
        <v>0</v>
      </c>
      <c r="J56">
        <f t="shared" si="143"/>
        <v>0</v>
      </c>
      <c r="K56">
        <f t="shared" si="143"/>
        <v>0</v>
      </c>
      <c r="L56">
        <f t="shared" si="143"/>
        <v>0</v>
      </c>
      <c r="M56">
        <f t="shared" si="143"/>
        <v>0</v>
      </c>
      <c r="N56">
        <f t="shared" si="143"/>
        <v>0</v>
      </c>
      <c r="O56">
        <f t="shared" si="143"/>
        <v>0</v>
      </c>
      <c r="P56">
        <f t="shared" si="143"/>
        <v>0</v>
      </c>
      <c r="Q56">
        <f t="shared" si="143"/>
        <v>0</v>
      </c>
      <c r="R56">
        <f t="shared" si="143"/>
        <v>0</v>
      </c>
      <c r="S56">
        <f t="shared" si="143"/>
        <v>0</v>
      </c>
      <c r="T56">
        <f t="shared" si="143"/>
        <v>0</v>
      </c>
      <c r="U56">
        <f t="shared" si="143"/>
        <v>0</v>
      </c>
      <c r="V56">
        <f t="shared" si="143"/>
        <v>0</v>
      </c>
      <c r="W56">
        <f t="shared" si="143"/>
        <v>0</v>
      </c>
      <c r="X56">
        <f t="shared" si="143"/>
        <v>0</v>
      </c>
      <c r="Y56">
        <f t="shared" si="143"/>
        <v>0</v>
      </c>
      <c r="Z56">
        <f t="shared" si="143"/>
        <v>0</v>
      </c>
      <c r="AA56">
        <f t="shared" si="143"/>
        <v>0</v>
      </c>
      <c r="AB56">
        <f t="shared" si="143"/>
        <v>0</v>
      </c>
      <c r="AC56">
        <f t="shared" si="143"/>
        <v>0</v>
      </c>
      <c r="AD56">
        <f t="shared" si="143"/>
        <v>0</v>
      </c>
      <c r="AE56">
        <f t="shared" si="143"/>
        <v>0</v>
      </c>
      <c r="AF56">
        <f t="shared" si="143"/>
        <v>0</v>
      </c>
      <c r="AG56">
        <f t="shared" si="143"/>
        <v>0</v>
      </c>
      <c r="AH56">
        <f t="shared" si="143"/>
        <v>0</v>
      </c>
      <c r="AI56">
        <f t="shared" si="143"/>
        <v>0</v>
      </c>
      <c r="AJ56">
        <f t="shared" si="143"/>
        <v>0</v>
      </c>
      <c r="AK56">
        <f t="shared" si="143"/>
        <v>0</v>
      </c>
      <c r="AL56">
        <f t="shared" si="143"/>
        <v>0</v>
      </c>
      <c r="AM56">
        <f t="shared" si="143"/>
        <v>0</v>
      </c>
      <c r="AN56">
        <f t="shared" si="143"/>
        <v>0</v>
      </c>
      <c r="AO56">
        <f t="shared" si="143"/>
        <v>0</v>
      </c>
      <c r="AP56">
        <f t="shared" si="143"/>
        <v>0</v>
      </c>
      <c r="AQ56">
        <f>IF((AND(AQ$6&gt;450,AQ$6&lt;=750)),AQ51+AQ53*(AQ$6-450)/300+AQ52,0)</f>
        <v>6.7071498400880447</v>
      </c>
      <c r="AR56">
        <f>IF((AND(AR$6&gt;450,AR$6&lt;=750)),AR51+AR53*(AR$6-450)/300+AR52,0)</f>
        <v>6.869671870686755</v>
      </c>
      <c r="AS56">
        <f>IF((AND(AS$6&gt;450,AS$6&lt;=750)),AS51+AS53*(AS$6-450)/300+AS52,0)</f>
        <v>7.0321939012854644</v>
      </c>
      <c r="AT56">
        <f>IF((AND(AT$6&gt;450,AT$6&lt;=750)),AT51+AT53*(AT$6-450)/300+AT52,0)</f>
        <v>42.940983842384568</v>
      </c>
      <c r="AU56">
        <f t="shared" ref="AU56:DF56" si="144">IF((AND(AU$6&gt;450,AU$6&lt;=750)),AU51+AU53*(AU$6-450)/300+AU52,0)</f>
        <v>43.252636190037379</v>
      </c>
      <c r="AV56">
        <f t="shared" si="144"/>
        <v>14.394341761589297</v>
      </c>
      <c r="AW56">
        <f t="shared" si="144"/>
        <v>14.718946827443357</v>
      </c>
      <c r="AX56">
        <f t="shared" si="144"/>
        <v>15.043551893297417</v>
      </c>
      <c r="AY56">
        <f t="shared" si="144"/>
        <v>50.862033838880322</v>
      </c>
      <c r="AZ56">
        <f t="shared" si="144"/>
        <v>51.305960087584609</v>
      </c>
      <c r="BA56">
        <f t="shared" si="144"/>
        <v>22.066872809461103</v>
      </c>
      <c r="BB56">
        <f t="shared" si="144"/>
        <v>22.522316310047742</v>
      </c>
      <c r="BC56">
        <f t="shared" si="144"/>
        <v>61.66021632315028</v>
      </c>
      <c r="BD56">
        <f t="shared" si="144"/>
        <v>62.27396319698866</v>
      </c>
      <c r="BE56">
        <f t="shared" si="144"/>
        <v>62.887710070827033</v>
      </c>
      <c r="BF56">
        <f t="shared" si="144"/>
        <v>63.501456944665406</v>
      </c>
      <c r="BG56">
        <f t="shared" si="144"/>
        <v>0</v>
      </c>
      <c r="BH56">
        <f t="shared" si="144"/>
        <v>0</v>
      </c>
      <c r="BI56">
        <f t="shared" si="144"/>
        <v>0</v>
      </c>
      <c r="BJ56">
        <f t="shared" si="144"/>
        <v>0</v>
      </c>
      <c r="BK56">
        <f t="shared" si="144"/>
        <v>0</v>
      </c>
      <c r="BL56">
        <f t="shared" si="144"/>
        <v>0</v>
      </c>
      <c r="BM56">
        <f t="shared" si="144"/>
        <v>0</v>
      </c>
      <c r="BN56">
        <f t="shared" si="144"/>
        <v>0</v>
      </c>
      <c r="BO56">
        <f t="shared" si="144"/>
        <v>0</v>
      </c>
      <c r="BP56">
        <f t="shared" si="144"/>
        <v>0</v>
      </c>
      <c r="BQ56">
        <f t="shared" si="144"/>
        <v>0</v>
      </c>
      <c r="BR56">
        <f t="shared" si="144"/>
        <v>0</v>
      </c>
      <c r="BS56">
        <f t="shared" si="144"/>
        <v>0</v>
      </c>
      <c r="BT56">
        <f t="shared" si="144"/>
        <v>0</v>
      </c>
      <c r="BU56">
        <f t="shared" si="144"/>
        <v>0</v>
      </c>
      <c r="BV56">
        <f t="shared" si="144"/>
        <v>0</v>
      </c>
      <c r="BW56">
        <f t="shared" si="144"/>
        <v>0</v>
      </c>
      <c r="BX56">
        <f t="shared" si="144"/>
        <v>0</v>
      </c>
      <c r="BY56">
        <f t="shared" si="144"/>
        <v>0</v>
      </c>
      <c r="BZ56">
        <f t="shared" si="144"/>
        <v>0</v>
      </c>
      <c r="CA56">
        <f t="shared" si="144"/>
        <v>0</v>
      </c>
      <c r="CB56">
        <f t="shared" si="144"/>
        <v>0</v>
      </c>
      <c r="CC56">
        <f t="shared" si="144"/>
        <v>0</v>
      </c>
      <c r="CD56">
        <f t="shared" si="144"/>
        <v>0</v>
      </c>
      <c r="CE56">
        <f t="shared" si="144"/>
        <v>0</v>
      </c>
      <c r="CF56">
        <f t="shared" si="144"/>
        <v>0</v>
      </c>
      <c r="CG56">
        <f t="shared" si="144"/>
        <v>0</v>
      </c>
      <c r="CH56">
        <f t="shared" si="144"/>
        <v>0</v>
      </c>
      <c r="CI56">
        <f t="shared" si="144"/>
        <v>0</v>
      </c>
      <c r="CJ56">
        <f t="shared" si="144"/>
        <v>0</v>
      </c>
      <c r="CK56">
        <f t="shared" si="144"/>
        <v>0</v>
      </c>
      <c r="CL56">
        <f t="shared" si="144"/>
        <v>0</v>
      </c>
      <c r="CM56">
        <f t="shared" si="144"/>
        <v>0</v>
      </c>
      <c r="CN56">
        <f t="shared" si="144"/>
        <v>0</v>
      </c>
      <c r="CO56">
        <f t="shared" si="144"/>
        <v>0</v>
      </c>
      <c r="CP56">
        <f t="shared" si="144"/>
        <v>0</v>
      </c>
      <c r="CQ56">
        <f t="shared" si="144"/>
        <v>0</v>
      </c>
      <c r="CR56">
        <f t="shared" si="144"/>
        <v>0</v>
      </c>
      <c r="CS56">
        <f t="shared" si="144"/>
        <v>0</v>
      </c>
      <c r="CT56">
        <f t="shared" si="144"/>
        <v>0</v>
      </c>
      <c r="CU56">
        <f t="shared" si="144"/>
        <v>0</v>
      </c>
      <c r="CV56">
        <f t="shared" si="144"/>
        <v>0</v>
      </c>
      <c r="CW56">
        <f t="shared" si="144"/>
        <v>0</v>
      </c>
      <c r="CX56">
        <f t="shared" si="144"/>
        <v>0</v>
      </c>
      <c r="CY56">
        <f t="shared" si="144"/>
        <v>0</v>
      </c>
      <c r="CZ56">
        <f t="shared" si="144"/>
        <v>0</v>
      </c>
      <c r="DA56">
        <f t="shared" si="144"/>
        <v>0</v>
      </c>
      <c r="DB56">
        <f t="shared" si="144"/>
        <v>0</v>
      </c>
      <c r="DC56">
        <f t="shared" si="144"/>
        <v>0</v>
      </c>
      <c r="DD56">
        <f t="shared" si="144"/>
        <v>0</v>
      </c>
      <c r="DE56">
        <f t="shared" si="144"/>
        <v>0</v>
      </c>
      <c r="DF56">
        <f t="shared" si="144"/>
        <v>0</v>
      </c>
      <c r="DG56">
        <f t="shared" ref="DG56:FR56" si="145">IF((AND(DG$6&gt;450,DG$6&lt;=750)),DG51+DG53*(DG$6-450)/300+DG52,0)</f>
        <v>0</v>
      </c>
      <c r="DH56">
        <f t="shared" si="145"/>
        <v>0</v>
      </c>
      <c r="DI56">
        <f t="shared" si="145"/>
        <v>0</v>
      </c>
      <c r="DJ56">
        <f t="shared" si="145"/>
        <v>0</v>
      </c>
      <c r="DK56">
        <f t="shared" si="145"/>
        <v>0</v>
      </c>
      <c r="DL56">
        <f t="shared" si="145"/>
        <v>0</v>
      </c>
      <c r="DM56">
        <f t="shared" si="145"/>
        <v>0</v>
      </c>
      <c r="DN56">
        <f t="shared" si="145"/>
        <v>0</v>
      </c>
      <c r="DO56">
        <f t="shared" si="145"/>
        <v>0</v>
      </c>
      <c r="DP56">
        <f t="shared" si="145"/>
        <v>0</v>
      </c>
      <c r="DQ56">
        <f t="shared" si="145"/>
        <v>0</v>
      </c>
      <c r="DR56">
        <f t="shared" si="145"/>
        <v>0</v>
      </c>
      <c r="DS56">
        <f t="shared" si="145"/>
        <v>0</v>
      </c>
      <c r="DT56">
        <f t="shared" si="145"/>
        <v>0</v>
      </c>
      <c r="DU56">
        <f t="shared" si="145"/>
        <v>0</v>
      </c>
      <c r="DV56">
        <f t="shared" si="145"/>
        <v>0</v>
      </c>
      <c r="DW56">
        <f t="shared" si="145"/>
        <v>0</v>
      </c>
      <c r="DX56">
        <f t="shared" si="145"/>
        <v>0</v>
      </c>
      <c r="DY56">
        <f t="shared" si="145"/>
        <v>0</v>
      </c>
      <c r="DZ56">
        <f t="shared" si="145"/>
        <v>0</v>
      </c>
      <c r="EA56">
        <f t="shared" si="145"/>
        <v>0</v>
      </c>
      <c r="EB56">
        <f t="shared" si="145"/>
        <v>0</v>
      </c>
      <c r="EC56">
        <f t="shared" si="145"/>
        <v>0</v>
      </c>
      <c r="ED56">
        <f t="shared" si="145"/>
        <v>0</v>
      </c>
      <c r="EE56">
        <f t="shared" si="145"/>
        <v>0</v>
      </c>
      <c r="EF56">
        <f t="shared" si="145"/>
        <v>0</v>
      </c>
      <c r="EG56">
        <f t="shared" si="145"/>
        <v>0</v>
      </c>
      <c r="EH56">
        <f t="shared" si="145"/>
        <v>0</v>
      </c>
      <c r="EI56">
        <f t="shared" si="145"/>
        <v>0</v>
      </c>
      <c r="EJ56">
        <f t="shared" si="145"/>
        <v>0</v>
      </c>
      <c r="EK56">
        <f t="shared" si="145"/>
        <v>0</v>
      </c>
      <c r="EL56">
        <f t="shared" si="145"/>
        <v>0</v>
      </c>
      <c r="EM56">
        <f t="shared" si="145"/>
        <v>0</v>
      </c>
      <c r="EN56">
        <f t="shared" si="145"/>
        <v>0</v>
      </c>
      <c r="EO56">
        <f t="shared" si="145"/>
        <v>0</v>
      </c>
      <c r="EP56">
        <f t="shared" si="145"/>
        <v>0</v>
      </c>
      <c r="EQ56">
        <f t="shared" si="145"/>
        <v>0</v>
      </c>
      <c r="ER56">
        <f t="shared" si="145"/>
        <v>0</v>
      </c>
      <c r="ES56">
        <f t="shared" si="145"/>
        <v>0</v>
      </c>
      <c r="ET56">
        <f t="shared" si="145"/>
        <v>0</v>
      </c>
      <c r="EU56">
        <f t="shared" si="145"/>
        <v>0</v>
      </c>
      <c r="EV56">
        <f t="shared" si="145"/>
        <v>0</v>
      </c>
      <c r="EW56">
        <f t="shared" si="145"/>
        <v>0</v>
      </c>
      <c r="EX56">
        <f t="shared" si="145"/>
        <v>0</v>
      </c>
      <c r="EY56">
        <f t="shared" si="145"/>
        <v>0</v>
      </c>
      <c r="EZ56">
        <f t="shared" si="145"/>
        <v>0</v>
      </c>
      <c r="FA56">
        <f t="shared" si="145"/>
        <v>0</v>
      </c>
      <c r="FB56">
        <f t="shared" si="145"/>
        <v>0</v>
      </c>
      <c r="FC56">
        <f t="shared" si="145"/>
        <v>0</v>
      </c>
      <c r="FD56">
        <f t="shared" si="145"/>
        <v>0</v>
      </c>
      <c r="FE56">
        <f t="shared" si="145"/>
        <v>0</v>
      </c>
      <c r="FF56">
        <f t="shared" si="145"/>
        <v>0</v>
      </c>
      <c r="FG56">
        <f t="shared" si="145"/>
        <v>0</v>
      </c>
      <c r="FH56">
        <f t="shared" si="145"/>
        <v>0</v>
      </c>
      <c r="FI56">
        <f t="shared" si="145"/>
        <v>0</v>
      </c>
      <c r="FJ56">
        <f t="shared" si="145"/>
        <v>0</v>
      </c>
      <c r="FK56">
        <f t="shared" si="145"/>
        <v>0</v>
      </c>
      <c r="FL56">
        <f t="shared" si="145"/>
        <v>0</v>
      </c>
      <c r="FM56">
        <f t="shared" si="145"/>
        <v>0</v>
      </c>
      <c r="FN56">
        <f t="shared" si="145"/>
        <v>0</v>
      </c>
      <c r="FO56">
        <f t="shared" si="145"/>
        <v>0</v>
      </c>
      <c r="FP56">
        <f t="shared" si="145"/>
        <v>0</v>
      </c>
      <c r="FQ56">
        <f t="shared" si="145"/>
        <v>0</v>
      </c>
      <c r="FR56">
        <f t="shared" si="145"/>
        <v>0</v>
      </c>
      <c r="FS56">
        <f>IF((AND(FS$6&gt;450,FS$6&lt;=750)),FS51+FS53*(FS$6-450)/300+FS52,0)</f>
        <v>0</v>
      </c>
    </row>
    <row r="57" spans="1:175" x14ac:dyDescent="0.25">
      <c r="A57" s="4" t="s">
        <v>34</v>
      </c>
      <c r="B57" s="12" t="s">
        <v>8</v>
      </c>
      <c r="C57">
        <f t="shared" ref="C57:AP57" si="146">IF(C$6&gt;750,C51+C54*(C$6-750)/300+C52+C53,0)</f>
        <v>0</v>
      </c>
      <c r="D57">
        <f t="shared" si="146"/>
        <v>0</v>
      </c>
      <c r="E57">
        <f t="shared" si="146"/>
        <v>0</v>
      </c>
      <c r="F57">
        <f t="shared" si="146"/>
        <v>0</v>
      </c>
      <c r="G57">
        <f t="shared" si="146"/>
        <v>0</v>
      </c>
      <c r="H57">
        <f t="shared" si="146"/>
        <v>0</v>
      </c>
      <c r="I57">
        <f t="shared" si="146"/>
        <v>0</v>
      </c>
      <c r="J57">
        <f t="shared" si="146"/>
        <v>0</v>
      </c>
      <c r="K57">
        <f t="shared" si="146"/>
        <v>0</v>
      </c>
      <c r="L57">
        <f t="shared" si="146"/>
        <v>0</v>
      </c>
      <c r="M57">
        <f t="shared" si="146"/>
        <v>0</v>
      </c>
      <c r="N57">
        <f t="shared" si="146"/>
        <v>0</v>
      </c>
      <c r="O57">
        <f t="shared" si="146"/>
        <v>0</v>
      </c>
      <c r="P57">
        <f t="shared" si="146"/>
        <v>0</v>
      </c>
      <c r="Q57">
        <f t="shared" si="146"/>
        <v>0</v>
      </c>
      <c r="R57">
        <f t="shared" si="146"/>
        <v>0</v>
      </c>
      <c r="S57">
        <f t="shared" si="146"/>
        <v>0</v>
      </c>
      <c r="T57">
        <f t="shared" si="146"/>
        <v>0</v>
      </c>
      <c r="U57">
        <f t="shared" si="146"/>
        <v>0</v>
      </c>
      <c r="V57">
        <f t="shared" si="146"/>
        <v>0</v>
      </c>
      <c r="W57">
        <f t="shared" si="146"/>
        <v>0</v>
      </c>
      <c r="X57">
        <f t="shared" si="146"/>
        <v>0</v>
      </c>
      <c r="Y57">
        <f t="shared" si="146"/>
        <v>0</v>
      </c>
      <c r="Z57">
        <f t="shared" si="146"/>
        <v>0</v>
      </c>
      <c r="AA57">
        <f t="shared" si="146"/>
        <v>0</v>
      </c>
      <c r="AB57">
        <f t="shared" si="146"/>
        <v>0</v>
      </c>
      <c r="AC57">
        <f t="shared" si="146"/>
        <v>0</v>
      </c>
      <c r="AD57">
        <f t="shared" si="146"/>
        <v>0</v>
      </c>
      <c r="AE57">
        <f t="shared" si="146"/>
        <v>0</v>
      </c>
      <c r="AF57">
        <f t="shared" si="146"/>
        <v>0</v>
      </c>
      <c r="AG57">
        <f t="shared" si="146"/>
        <v>0</v>
      </c>
      <c r="AH57">
        <f t="shared" si="146"/>
        <v>0</v>
      </c>
      <c r="AI57">
        <f t="shared" si="146"/>
        <v>0</v>
      </c>
      <c r="AJ57">
        <f t="shared" si="146"/>
        <v>0</v>
      </c>
      <c r="AK57">
        <f t="shared" si="146"/>
        <v>0</v>
      </c>
      <c r="AL57">
        <f t="shared" si="146"/>
        <v>0</v>
      </c>
      <c r="AM57">
        <f t="shared" si="146"/>
        <v>0</v>
      </c>
      <c r="AN57">
        <f t="shared" si="146"/>
        <v>0</v>
      </c>
      <c r="AO57">
        <f t="shared" si="146"/>
        <v>0</v>
      </c>
      <c r="AP57">
        <f t="shared" si="146"/>
        <v>0</v>
      </c>
      <c r="AQ57">
        <f>IF(AQ$6&gt;750,AQ51+AQ54*(AQ$6-750)/300+AQ52+AQ53,0)</f>
        <v>0</v>
      </c>
      <c r="AR57">
        <f>IF(AR$6&gt;750,AR51+AR54*(AR$6-750)/300+AR52+AR53,0)</f>
        <v>0</v>
      </c>
      <c r="AS57">
        <f>IF(AS$6&gt;750,AS51+AS54*(AS$6-750)/300+AS52+AS53,0)</f>
        <v>0</v>
      </c>
      <c r="AT57">
        <f>IF(AT$6&gt;750,AT51+AT54*(AT$6-750)/300+AT52+AT53,0)</f>
        <v>0</v>
      </c>
      <c r="AU57">
        <f t="shared" ref="AU57:DF57" si="147">IF(AU$6&gt;750,AU51+AU54*(AU$6-750)/300+AU52+AU53,0)</f>
        <v>0</v>
      </c>
      <c r="AV57">
        <f t="shared" si="147"/>
        <v>0</v>
      </c>
      <c r="AW57">
        <f t="shared" si="147"/>
        <v>0</v>
      </c>
      <c r="AX57">
        <f t="shared" si="147"/>
        <v>0</v>
      </c>
      <c r="AY57">
        <f t="shared" si="147"/>
        <v>0</v>
      </c>
      <c r="AZ57">
        <f t="shared" si="147"/>
        <v>0</v>
      </c>
      <c r="BA57">
        <f t="shared" si="147"/>
        <v>0</v>
      </c>
      <c r="BB57">
        <f t="shared" si="147"/>
        <v>0</v>
      </c>
      <c r="BC57">
        <f t="shared" si="147"/>
        <v>0</v>
      </c>
      <c r="BD57">
        <f t="shared" si="147"/>
        <v>0</v>
      </c>
      <c r="BE57">
        <f t="shared" si="147"/>
        <v>0</v>
      </c>
      <c r="BF57">
        <f t="shared" si="147"/>
        <v>0</v>
      </c>
      <c r="BG57">
        <f t="shared" si="147"/>
        <v>64.128547625344098</v>
      </c>
      <c r="BH57">
        <f t="shared" si="147"/>
        <v>56.300560041719422</v>
      </c>
      <c r="BI57">
        <f t="shared" si="147"/>
        <v>56.928536254157187</v>
      </c>
      <c r="BJ57">
        <f t="shared" si="147"/>
        <v>36.086428610862527</v>
      </c>
      <c r="BK57">
        <f t="shared" si="147"/>
        <v>36.793793505552074</v>
      </c>
      <c r="BL57">
        <f t="shared" si="147"/>
        <v>37.501158400241621</v>
      </c>
      <c r="BM57">
        <f t="shared" si="147"/>
        <v>36.699448181548441</v>
      </c>
      <c r="BN57">
        <f t="shared" si="147"/>
        <v>47.750461941156225</v>
      </c>
      <c r="BO57">
        <f t="shared" si="147"/>
        <v>48.088433830543707</v>
      </c>
      <c r="BP57">
        <f t="shared" si="147"/>
        <v>16.634977812178001</v>
      </c>
      <c r="BQ57">
        <f t="shared" si="147"/>
        <v>37.533940633256535</v>
      </c>
      <c r="BR57">
        <f t="shared" si="147"/>
        <v>37.857448640895676</v>
      </c>
      <c r="BS57">
        <f t="shared" si="147"/>
        <v>38.180956648534824</v>
      </c>
      <c r="BT57">
        <f t="shared" si="147"/>
        <v>38.342710652354398</v>
      </c>
      <c r="BU57">
        <f t="shared" si="147"/>
        <v>38.504464656173965</v>
      </c>
      <c r="BV57">
        <f t="shared" si="147"/>
        <v>60.323620339764481</v>
      </c>
      <c r="BW57">
        <f t="shared" si="147"/>
        <v>60.477451666213831</v>
      </c>
      <c r="BX57">
        <f t="shared" si="147"/>
        <v>17.685674035339854</v>
      </c>
      <c r="BY57">
        <f t="shared" si="147"/>
        <v>17.842465141801032</v>
      </c>
      <c r="BZ57">
        <f t="shared" si="147"/>
        <v>17.999256248262206</v>
      </c>
      <c r="CA57">
        <f t="shared" si="147"/>
        <v>43.166138945344201</v>
      </c>
      <c r="CB57">
        <f t="shared" si="147"/>
        <v>43.329717620026926</v>
      </c>
      <c r="CC57">
        <f t="shared" si="147"/>
        <v>4.1846232627916855</v>
      </c>
      <c r="CD57">
        <f t="shared" si="147"/>
        <v>4.255999126028799</v>
      </c>
      <c r="CE57">
        <f t="shared" si="147"/>
        <v>32.979645738788989</v>
      </c>
      <c r="CF57">
        <f t="shared" si="147"/>
        <v>33.052487538996971</v>
      </c>
      <c r="CG57">
        <f t="shared" si="147"/>
        <v>33.125329339204939</v>
      </c>
      <c r="CH57">
        <f t="shared" si="147"/>
        <v>33.198171139412921</v>
      </c>
      <c r="CI57">
        <f t="shared" si="147"/>
        <v>33.271012939620896</v>
      </c>
      <c r="CJ57">
        <f t="shared" si="147"/>
        <v>19.375626020375019</v>
      </c>
      <c r="CK57">
        <f t="shared" si="147"/>
        <v>19.400569848969631</v>
      </c>
      <c r="CL57">
        <f t="shared" si="147"/>
        <v>4.1581401129495426</v>
      </c>
      <c r="CM57">
        <f t="shared" si="147"/>
        <v>4.1846380217501258</v>
      </c>
      <c r="CN57">
        <f t="shared" si="147"/>
        <v>4.1846380217501258</v>
      </c>
      <c r="CO57">
        <f t="shared" si="147"/>
        <v>46.458317960297627</v>
      </c>
      <c r="CP57">
        <f t="shared" si="147"/>
        <v>46.458317960297627</v>
      </c>
      <c r="CQ57">
        <f t="shared" si="147"/>
        <v>7.3582795933043279</v>
      </c>
      <c r="CR57">
        <f t="shared" si="147"/>
        <v>7.3582795933043279</v>
      </c>
      <c r="CS57">
        <f t="shared" si="147"/>
        <v>29.571956181535054</v>
      </c>
      <c r="CT57">
        <f t="shared" si="147"/>
        <v>29.571956181535054</v>
      </c>
      <c r="CU57">
        <f t="shared" si="147"/>
        <v>29.571956181535054</v>
      </c>
      <c r="CV57">
        <f t="shared" si="147"/>
        <v>29.571956181535054</v>
      </c>
      <c r="CW57">
        <f t="shared" si="147"/>
        <v>29.571956181535054</v>
      </c>
      <c r="CX57">
        <f t="shared" si="147"/>
        <v>69.09390920509631</v>
      </c>
      <c r="CY57">
        <f t="shared" si="147"/>
        <v>69.09390920509631</v>
      </c>
      <c r="CZ57">
        <f t="shared" si="147"/>
        <v>49.106944985994971</v>
      </c>
      <c r="DA57">
        <f t="shared" si="147"/>
        <v>49.106944985994971</v>
      </c>
      <c r="DB57">
        <f t="shared" si="147"/>
        <v>49.106944985994971</v>
      </c>
      <c r="DC57">
        <f t="shared" si="147"/>
        <v>74.87163796588095</v>
      </c>
      <c r="DD57">
        <f t="shared" si="147"/>
        <v>74.87163796588095</v>
      </c>
      <c r="DE57">
        <f t="shared" si="147"/>
        <v>53.478869586068626</v>
      </c>
      <c r="DF57">
        <f t="shared" si="147"/>
        <v>53.478869586068626</v>
      </c>
      <c r="DG57">
        <f t="shared" ref="DG57:FR57" si="148">IF(DG$6&gt;750,DG51+DG54*(DG$6-750)/300+DG52+DG53,0)</f>
        <v>78.336520211857845</v>
      </c>
      <c r="DH57">
        <f t="shared" si="148"/>
        <v>78.336520211857845</v>
      </c>
      <c r="DI57">
        <f t="shared" si="148"/>
        <v>78.336520211857845</v>
      </c>
      <c r="DJ57">
        <f t="shared" si="148"/>
        <v>78.336520211857845</v>
      </c>
      <c r="DK57">
        <f t="shared" si="148"/>
        <v>78.336520211857845</v>
      </c>
      <c r="DL57">
        <f t="shared" si="148"/>
        <v>78.336520211857845</v>
      </c>
      <c r="DM57">
        <f t="shared" si="148"/>
        <v>97.001303406839838</v>
      </c>
      <c r="DN57">
        <f t="shared" si="148"/>
        <v>97.001303406839838</v>
      </c>
      <c r="DO57">
        <f t="shared" si="148"/>
        <v>96.364829390596469</v>
      </c>
      <c r="DP57">
        <f t="shared" si="148"/>
        <v>96.364829390596469</v>
      </c>
      <c r="DQ57">
        <f t="shared" si="148"/>
        <v>96.364829390596469</v>
      </c>
      <c r="DR57">
        <f t="shared" si="148"/>
        <v>96.364829390596469</v>
      </c>
      <c r="DS57">
        <f t="shared" si="148"/>
        <v>96.364829390596469</v>
      </c>
      <c r="DT57">
        <f t="shared" si="148"/>
        <v>96.364829390596469</v>
      </c>
      <c r="DU57">
        <f t="shared" si="148"/>
        <v>96.364829390596469</v>
      </c>
      <c r="DV57">
        <f t="shared" si="148"/>
        <v>96.364829390596469</v>
      </c>
      <c r="DW57">
        <f t="shared" si="148"/>
        <v>96.364829390596469</v>
      </c>
      <c r="DX57">
        <f t="shared" si="148"/>
        <v>96.364829390596469</v>
      </c>
      <c r="DY57">
        <f t="shared" si="148"/>
        <v>96.364829390596469</v>
      </c>
      <c r="DZ57">
        <f t="shared" si="148"/>
        <v>33.123006985093575</v>
      </c>
      <c r="EA57">
        <f t="shared" si="148"/>
        <v>33.123006985093575</v>
      </c>
      <c r="EB57">
        <f t="shared" si="148"/>
        <v>33.123006985093575</v>
      </c>
      <c r="EC57">
        <f t="shared" si="148"/>
        <v>33.123006985093575</v>
      </c>
      <c r="ED57">
        <f t="shared" si="148"/>
        <v>33.123006985093575</v>
      </c>
      <c r="EE57">
        <f t="shared" si="148"/>
        <v>33.123006985093575</v>
      </c>
      <c r="EF57">
        <f t="shared" si="148"/>
        <v>33.123006985093575</v>
      </c>
      <c r="EG57">
        <f t="shared" si="148"/>
        <v>33.123006985093575</v>
      </c>
      <c r="EH57">
        <f t="shared" si="148"/>
        <v>17.402407888812753</v>
      </c>
      <c r="EI57">
        <f t="shared" si="148"/>
        <v>17.402407888812753</v>
      </c>
      <c r="EJ57">
        <f t="shared" si="148"/>
        <v>17.402407888812753</v>
      </c>
      <c r="EK57">
        <f t="shared" si="148"/>
        <v>17.402407888812753</v>
      </c>
      <c r="EL57">
        <f t="shared" si="148"/>
        <v>17.402407888812753</v>
      </c>
      <c r="EM57">
        <f t="shared" si="148"/>
        <v>17.402407888812753</v>
      </c>
      <c r="EN57">
        <f t="shared" si="148"/>
        <v>17.402407888812753</v>
      </c>
      <c r="EO57">
        <f t="shared" si="148"/>
        <v>17.402407888812753</v>
      </c>
      <c r="EP57">
        <f t="shared" si="148"/>
        <v>17.402407888812753</v>
      </c>
      <c r="EQ57">
        <f t="shared" si="148"/>
        <v>17.402407888812753</v>
      </c>
      <c r="ER57">
        <f t="shared" si="148"/>
        <v>17.402407888812753</v>
      </c>
      <c r="ES57">
        <f t="shared" si="148"/>
        <v>17.402407888812753</v>
      </c>
      <c r="ET57">
        <f t="shared" si="148"/>
        <v>17.402407888812753</v>
      </c>
      <c r="EU57">
        <f t="shared" si="148"/>
        <v>17.402407888812753</v>
      </c>
      <c r="EV57">
        <f t="shared" si="148"/>
        <v>17.402407888812753</v>
      </c>
      <c r="EW57">
        <f t="shared" si="148"/>
        <v>17.402407888812753</v>
      </c>
      <c r="EX57">
        <f t="shared" si="148"/>
        <v>17.402407888812753</v>
      </c>
      <c r="EY57">
        <f t="shared" si="148"/>
        <v>17.402407888812753</v>
      </c>
      <c r="EZ57">
        <f t="shared" si="148"/>
        <v>17.402407888812753</v>
      </c>
      <c r="FA57">
        <f t="shared" si="148"/>
        <v>17.402407888812753</v>
      </c>
      <c r="FB57">
        <f t="shared" si="148"/>
        <v>17.402407888812753</v>
      </c>
      <c r="FC57">
        <f t="shared" si="148"/>
        <v>17.402407888812753</v>
      </c>
      <c r="FD57">
        <f t="shared" si="148"/>
        <v>17.402407888812753</v>
      </c>
      <c r="FE57">
        <f t="shared" si="148"/>
        <v>17.402407888812753</v>
      </c>
      <c r="FF57">
        <f t="shared" si="148"/>
        <v>17.402407888812753</v>
      </c>
      <c r="FG57">
        <f t="shared" si="148"/>
        <v>17.402407888812753</v>
      </c>
      <c r="FH57">
        <f t="shared" si="148"/>
        <v>26.599847545706623</v>
      </c>
      <c r="FI57">
        <f t="shared" si="148"/>
        <v>26.599847545706623</v>
      </c>
      <c r="FJ57">
        <f t="shared" si="148"/>
        <v>26.599847545706623</v>
      </c>
      <c r="FK57">
        <f t="shared" si="148"/>
        <v>26.599847545706623</v>
      </c>
      <c r="FL57">
        <f t="shared" si="148"/>
        <v>26.599847545706623</v>
      </c>
      <c r="FM57">
        <f t="shared" si="148"/>
        <v>26.599847545706623</v>
      </c>
      <c r="FN57">
        <f t="shared" si="148"/>
        <v>26.599847545706623</v>
      </c>
      <c r="FO57">
        <f t="shared" si="148"/>
        <v>26.599847545706623</v>
      </c>
      <c r="FP57">
        <f t="shared" si="148"/>
        <v>26.599847545706623</v>
      </c>
      <c r="FQ57">
        <f t="shared" si="148"/>
        <v>26.599847545706623</v>
      </c>
      <c r="FR57">
        <f t="shared" si="148"/>
        <v>26.599847545706623</v>
      </c>
      <c r="FS57">
        <f>IF(FS$6&gt;750,FS51+FS54*(FS$6-750)/300+FS52+FS53,0)</f>
        <v>26.599847545706623</v>
      </c>
    </row>
    <row r="58" spans="1:175" s="4" customFormat="1" x14ac:dyDescent="0.25">
      <c r="A58" s="4" t="s">
        <v>31</v>
      </c>
      <c r="B58" s="12" t="s">
        <v>8</v>
      </c>
      <c r="C58" s="4">
        <f t="shared" ref="C58:BN58" si="149">SUM(C55:C57)</f>
        <v>0</v>
      </c>
      <c r="D58" s="4">
        <f t="shared" si="149"/>
        <v>0</v>
      </c>
      <c r="E58" s="4">
        <f t="shared" si="149"/>
        <v>0</v>
      </c>
      <c r="F58" s="4">
        <f t="shared" si="149"/>
        <v>0</v>
      </c>
      <c r="G58" s="4">
        <f t="shared" si="149"/>
        <v>0</v>
      </c>
      <c r="H58" s="4">
        <f t="shared" si="149"/>
        <v>0</v>
      </c>
      <c r="I58" s="4">
        <f t="shared" si="149"/>
        <v>0</v>
      </c>
      <c r="J58" s="4">
        <f t="shared" si="149"/>
        <v>0</v>
      </c>
      <c r="K58" s="4">
        <f t="shared" si="149"/>
        <v>0</v>
      </c>
      <c r="L58" s="4">
        <f t="shared" si="149"/>
        <v>0</v>
      </c>
      <c r="M58" s="4">
        <f t="shared" si="149"/>
        <v>0</v>
      </c>
      <c r="N58" s="4">
        <f t="shared" si="149"/>
        <v>0</v>
      </c>
      <c r="O58" s="4">
        <f t="shared" si="149"/>
        <v>0</v>
      </c>
      <c r="P58" s="4">
        <f t="shared" si="149"/>
        <v>0</v>
      </c>
      <c r="Q58" s="4">
        <f t="shared" si="149"/>
        <v>0</v>
      </c>
      <c r="R58" s="4">
        <f t="shared" si="149"/>
        <v>0</v>
      </c>
      <c r="S58" s="4">
        <f t="shared" si="149"/>
        <v>0</v>
      </c>
      <c r="T58" s="4">
        <f t="shared" si="149"/>
        <v>0</v>
      </c>
      <c r="U58" s="4">
        <f t="shared" si="149"/>
        <v>0</v>
      </c>
      <c r="V58" s="4">
        <f t="shared" si="149"/>
        <v>0</v>
      </c>
      <c r="W58" s="4">
        <f t="shared" si="149"/>
        <v>0</v>
      </c>
      <c r="X58" s="4">
        <f t="shared" si="149"/>
        <v>0</v>
      </c>
      <c r="Y58" s="4">
        <f t="shared" si="149"/>
        <v>0</v>
      </c>
      <c r="Z58" s="4">
        <f t="shared" si="149"/>
        <v>0</v>
      </c>
      <c r="AA58" s="4">
        <f t="shared" si="149"/>
        <v>23.102225614707486</v>
      </c>
      <c r="AB58" s="4">
        <f t="shared" si="149"/>
        <v>23.898085105484888</v>
      </c>
      <c r="AC58" s="4">
        <f t="shared" si="149"/>
        <v>24.693944596262288</v>
      </c>
      <c r="AD58" s="4">
        <f t="shared" si="149"/>
        <v>25.489804087039687</v>
      </c>
      <c r="AE58" s="4">
        <f t="shared" si="149"/>
        <v>15.476628647017533</v>
      </c>
      <c r="AF58" s="4">
        <f t="shared" si="149"/>
        <v>16.022074084659636</v>
      </c>
      <c r="AG58" s="4">
        <f t="shared" si="149"/>
        <v>26.548141431118893</v>
      </c>
      <c r="AH58" s="4">
        <f t="shared" si="149"/>
        <v>27.203001892194912</v>
      </c>
      <c r="AI58" s="4">
        <f t="shared" si="149"/>
        <v>2.8740168338865679</v>
      </c>
      <c r="AJ58" s="4">
        <f t="shared" si="149"/>
        <v>3.0234303609584519</v>
      </c>
      <c r="AK58" s="4">
        <f t="shared" si="149"/>
        <v>3.1728438880303358</v>
      </c>
      <c r="AL58" s="4">
        <f t="shared" si="149"/>
        <v>3.3222574151022197</v>
      </c>
      <c r="AM58" s="4">
        <f t="shared" si="149"/>
        <v>3.4716709421741037</v>
      </c>
      <c r="AN58" s="4">
        <f t="shared" si="149"/>
        <v>35.317049813449977</v>
      </c>
      <c r="AO58" s="4">
        <f t="shared" si="149"/>
        <v>36.079932494995163</v>
      </c>
      <c r="AP58" s="4">
        <f t="shared" si="149"/>
        <v>6.597459968892192</v>
      </c>
      <c r="AQ58" s="4">
        <f t="shared" si="149"/>
        <v>6.7071498400880447</v>
      </c>
      <c r="AR58" s="4">
        <f t="shared" si="149"/>
        <v>6.869671870686755</v>
      </c>
      <c r="AS58" s="4">
        <f t="shared" si="149"/>
        <v>7.0321939012854644</v>
      </c>
      <c r="AT58" s="4">
        <f t="shared" si="149"/>
        <v>42.940983842384568</v>
      </c>
      <c r="AU58" s="4">
        <f t="shared" si="149"/>
        <v>43.252636190037379</v>
      </c>
      <c r="AV58" s="4">
        <f t="shared" si="149"/>
        <v>14.394341761589297</v>
      </c>
      <c r="AW58" s="4">
        <f t="shared" si="149"/>
        <v>14.718946827443357</v>
      </c>
      <c r="AX58" s="4">
        <f t="shared" si="149"/>
        <v>15.043551893297417</v>
      </c>
      <c r="AY58" s="4">
        <f t="shared" si="149"/>
        <v>50.862033838880322</v>
      </c>
      <c r="AZ58" s="4">
        <f t="shared" si="149"/>
        <v>51.305960087584609</v>
      </c>
      <c r="BA58" s="4">
        <f t="shared" si="149"/>
        <v>22.066872809461103</v>
      </c>
      <c r="BB58" s="4">
        <f t="shared" si="149"/>
        <v>22.522316310047742</v>
      </c>
      <c r="BC58" s="4">
        <f t="shared" si="149"/>
        <v>61.66021632315028</v>
      </c>
      <c r="BD58" s="4">
        <f t="shared" si="149"/>
        <v>62.27396319698866</v>
      </c>
      <c r="BE58" s="4">
        <f t="shared" si="149"/>
        <v>62.887710070827033</v>
      </c>
      <c r="BF58" s="4">
        <f t="shared" si="149"/>
        <v>63.501456944665406</v>
      </c>
      <c r="BG58" s="4">
        <f t="shared" si="149"/>
        <v>64.128547625344098</v>
      </c>
      <c r="BH58" s="4">
        <f t="shared" si="149"/>
        <v>56.300560041719422</v>
      </c>
      <c r="BI58" s="4">
        <f t="shared" si="149"/>
        <v>56.928536254157187</v>
      </c>
      <c r="BJ58" s="4">
        <f t="shared" si="149"/>
        <v>36.086428610862527</v>
      </c>
      <c r="BK58" s="4">
        <f t="shared" si="149"/>
        <v>36.793793505552074</v>
      </c>
      <c r="BL58" s="4">
        <f t="shared" si="149"/>
        <v>37.501158400241621</v>
      </c>
      <c r="BM58" s="4">
        <f t="shared" si="149"/>
        <v>36.699448181548441</v>
      </c>
      <c r="BN58" s="4">
        <f t="shared" si="149"/>
        <v>47.750461941156225</v>
      </c>
      <c r="BO58" s="4">
        <f t="shared" ref="BO58:DZ58" si="150">SUM(BO55:BO57)</f>
        <v>48.088433830543707</v>
      </c>
      <c r="BP58" s="4">
        <f t="shared" si="150"/>
        <v>16.634977812178001</v>
      </c>
      <c r="BQ58" s="4">
        <f t="shared" si="150"/>
        <v>37.533940633256535</v>
      </c>
      <c r="BR58" s="4">
        <f t="shared" si="150"/>
        <v>37.857448640895676</v>
      </c>
      <c r="BS58" s="4">
        <f t="shared" si="150"/>
        <v>38.180956648534824</v>
      </c>
      <c r="BT58" s="4">
        <f t="shared" si="150"/>
        <v>38.342710652354398</v>
      </c>
      <c r="BU58" s="4">
        <f t="shared" si="150"/>
        <v>38.504464656173965</v>
      </c>
      <c r="BV58" s="4">
        <f t="shared" si="150"/>
        <v>60.323620339764481</v>
      </c>
      <c r="BW58" s="4">
        <f t="shared" si="150"/>
        <v>60.477451666213831</v>
      </c>
      <c r="BX58" s="4">
        <f t="shared" si="150"/>
        <v>17.685674035339854</v>
      </c>
      <c r="BY58" s="4">
        <f t="shared" si="150"/>
        <v>17.842465141801032</v>
      </c>
      <c r="BZ58" s="4">
        <f t="shared" si="150"/>
        <v>17.999256248262206</v>
      </c>
      <c r="CA58" s="4">
        <f t="shared" si="150"/>
        <v>43.166138945344201</v>
      </c>
      <c r="CB58" s="4">
        <f t="shared" si="150"/>
        <v>43.329717620026926</v>
      </c>
      <c r="CC58" s="4">
        <f t="shared" si="150"/>
        <v>4.1846232627916855</v>
      </c>
      <c r="CD58" s="4">
        <f t="shared" si="150"/>
        <v>4.255999126028799</v>
      </c>
      <c r="CE58" s="4">
        <f t="shared" si="150"/>
        <v>32.979645738788989</v>
      </c>
      <c r="CF58" s="4">
        <f t="shared" si="150"/>
        <v>33.052487538996971</v>
      </c>
      <c r="CG58" s="4">
        <f t="shared" si="150"/>
        <v>33.125329339204939</v>
      </c>
      <c r="CH58" s="4">
        <f t="shared" si="150"/>
        <v>33.198171139412921</v>
      </c>
      <c r="CI58" s="4">
        <f t="shared" si="150"/>
        <v>33.271012939620896</v>
      </c>
      <c r="CJ58" s="4">
        <f t="shared" si="150"/>
        <v>19.375626020375019</v>
      </c>
      <c r="CK58" s="4">
        <f t="shared" si="150"/>
        <v>19.400569848969631</v>
      </c>
      <c r="CL58" s="4">
        <f t="shared" si="150"/>
        <v>4.1581401129495426</v>
      </c>
      <c r="CM58" s="4">
        <f t="shared" si="150"/>
        <v>4.1846380217501258</v>
      </c>
      <c r="CN58" s="4">
        <f t="shared" si="150"/>
        <v>4.1846380217501258</v>
      </c>
      <c r="CO58" s="4">
        <f t="shared" si="150"/>
        <v>46.458317960297627</v>
      </c>
      <c r="CP58" s="4">
        <f t="shared" si="150"/>
        <v>46.458317960297627</v>
      </c>
      <c r="CQ58" s="4">
        <f t="shared" si="150"/>
        <v>7.3582795933043279</v>
      </c>
      <c r="CR58" s="4">
        <f t="shared" si="150"/>
        <v>7.3582795933043279</v>
      </c>
      <c r="CS58" s="4">
        <f t="shared" si="150"/>
        <v>29.571956181535054</v>
      </c>
      <c r="CT58" s="4">
        <f t="shared" si="150"/>
        <v>29.571956181535054</v>
      </c>
      <c r="CU58" s="4">
        <f t="shared" si="150"/>
        <v>29.571956181535054</v>
      </c>
      <c r="CV58" s="4">
        <f t="shared" si="150"/>
        <v>29.571956181535054</v>
      </c>
      <c r="CW58" s="4">
        <f t="shared" si="150"/>
        <v>29.571956181535054</v>
      </c>
      <c r="CX58" s="4">
        <f t="shared" si="150"/>
        <v>69.09390920509631</v>
      </c>
      <c r="CY58" s="4">
        <f t="shared" si="150"/>
        <v>69.09390920509631</v>
      </c>
      <c r="CZ58" s="4">
        <f t="shared" si="150"/>
        <v>49.106944985994971</v>
      </c>
      <c r="DA58" s="4">
        <f t="shared" si="150"/>
        <v>49.106944985994971</v>
      </c>
      <c r="DB58" s="4">
        <f t="shared" si="150"/>
        <v>49.106944985994971</v>
      </c>
      <c r="DC58" s="4">
        <f t="shared" si="150"/>
        <v>74.87163796588095</v>
      </c>
      <c r="DD58" s="4">
        <f t="shared" si="150"/>
        <v>74.87163796588095</v>
      </c>
      <c r="DE58" s="4">
        <f t="shared" si="150"/>
        <v>53.478869586068626</v>
      </c>
      <c r="DF58" s="4">
        <f t="shared" si="150"/>
        <v>53.478869586068626</v>
      </c>
      <c r="DG58" s="4">
        <f t="shared" si="150"/>
        <v>78.336520211857845</v>
      </c>
      <c r="DH58" s="4">
        <f t="shared" si="150"/>
        <v>78.336520211857845</v>
      </c>
      <c r="DI58" s="4">
        <f t="shared" si="150"/>
        <v>78.336520211857845</v>
      </c>
      <c r="DJ58" s="4">
        <f t="shared" si="150"/>
        <v>78.336520211857845</v>
      </c>
      <c r="DK58" s="4">
        <f t="shared" si="150"/>
        <v>78.336520211857845</v>
      </c>
      <c r="DL58" s="4">
        <f t="shared" si="150"/>
        <v>78.336520211857845</v>
      </c>
      <c r="DM58" s="4">
        <f t="shared" si="150"/>
        <v>97.001303406839838</v>
      </c>
      <c r="DN58" s="4">
        <f t="shared" si="150"/>
        <v>97.001303406839838</v>
      </c>
      <c r="DO58" s="4">
        <f t="shared" si="150"/>
        <v>96.364829390596469</v>
      </c>
      <c r="DP58" s="4">
        <f t="shared" si="150"/>
        <v>96.364829390596469</v>
      </c>
      <c r="DQ58" s="4">
        <f t="shared" si="150"/>
        <v>96.364829390596469</v>
      </c>
      <c r="DR58" s="4">
        <f t="shared" si="150"/>
        <v>96.364829390596469</v>
      </c>
      <c r="DS58" s="4">
        <f t="shared" si="150"/>
        <v>96.364829390596469</v>
      </c>
      <c r="DT58" s="4">
        <f t="shared" si="150"/>
        <v>96.364829390596469</v>
      </c>
      <c r="DU58" s="4">
        <f t="shared" si="150"/>
        <v>96.364829390596469</v>
      </c>
      <c r="DV58" s="4">
        <f t="shared" si="150"/>
        <v>96.364829390596469</v>
      </c>
      <c r="DW58" s="4">
        <f t="shared" si="150"/>
        <v>96.364829390596469</v>
      </c>
      <c r="DX58" s="4">
        <f t="shared" si="150"/>
        <v>96.364829390596469</v>
      </c>
      <c r="DY58" s="4">
        <f t="shared" si="150"/>
        <v>96.364829390596469</v>
      </c>
      <c r="DZ58" s="4">
        <f t="shared" si="150"/>
        <v>33.123006985093575</v>
      </c>
      <c r="EA58" s="4">
        <f t="shared" ref="EA58:FS58" si="151">SUM(EA55:EA57)</f>
        <v>33.123006985093575</v>
      </c>
      <c r="EB58" s="4">
        <f t="shared" si="151"/>
        <v>33.123006985093575</v>
      </c>
      <c r="EC58" s="4">
        <f t="shared" si="151"/>
        <v>33.123006985093575</v>
      </c>
      <c r="ED58" s="4">
        <f t="shared" si="151"/>
        <v>33.123006985093575</v>
      </c>
      <c r="EE58" s="4">
        <f t="shared" si="151"/>
        <v>33.123006985093575</v>
      </c>
      <c r="EF58" s="4">
        <f t="shared" si="151"/>
        <v>33.123006985093575</v>
      </c>
      <c r="EG58" s="4">
        <f t="shared" si="151"/>
        <v>33.123006985093575</v>
      </c>
      <c r="EH58" s="4">
        <f t="shared" si="151"/>
        <v>17.402407888812753</v>
      </c>
      <c r="EI58" s="4">
        <f t="shared" si="151"/>
        <v>17.402407888812753</v>
      </c>
      <c r="EJ58" s="4">
        <f t="shared" si="151"/>
        <v>17.402407888812753</v>
      </c>
      <c r="EK58" s="4">
        <f t="shared" si="151"/>
        <v>17.402407888812753</v>
      </c>
      <c r="EL58" s="4">
        <f t="shared" si="151"/>
        <v>17.402407888812753</v>
      </c>
      <c r="EM58" s="4">
        <f t="shared" si="151"/>
        <v>17.402407888812753</v>
      </c>
      <c r="EN58" s="4">
        <f t="shared" si="151"/>
        <v>17.402407888812753</v>
      </c>
      <c r="EO58" s="4">
        <f t="shared" si="151"/>
        <v>17.402407888812753</v>
      </c>
      <c r="EP58" s="4">
        <f t="shared" si="151"/>
        <v>17.402407888812753</v>
      </c>
      <c r="EQ58" s="4">
        <f t="shared" si="151"/>
        <v>17.402407888812753</v>
      </c>
      <c r="ER58" s="4">
        <f t="shared" si="151"/>
        <v>17.402407888812753</v>
      </c>
      <c r="ES58" s="4">
        <f t="shared" si="151"/>
        <v>17.402407888812753</v>
      </c>
      <c r="ET58" s="4">
        <f t="shared" si="151"/>
        <v>17.402407888812753</v>
      </c>
      <c r="EU58" s="4">
        <f t="shared" si="151"/>
        <v>17.402407888812753</v>
      </c>
      <c r="EV58" s="4">
        <f t="shared" si="151"/>
        <v>17.402407888812753</v>
      </c>
      <c r="EW58" s="4">
        <f t="shared" si="151"/>
        <v>17.402407888812753</v>
      </c>
      <c r="EX58" s="4">
        <f t="shared" si="151"/>
        <v>17.402407888812753</v>
      </c>
      <c r="EY58" s="4">
        <f t="shared" si="151"/>
        <v>17.402407888812753</v>
      </c>
      <c r="EZ58" s="4">
        <f t="shared" si="151"/>
        <v>17.402407888812753</v>
      </c>
      <c r="FA58" s="4">
        <f t="shared" si="151"/>
        <v>17.402407888812753</v>
      </c>
      <c r="FB58" s="4">
        <f t="shared" si="151"/>
        <v>17.402407888812753</v>
      </c>
      <c r="FC58" s="4">
        <f t="shared" si="151"/>
        <v>17.402407888812753</v>
      </c>
      <c r="FD58" s="4">
        <f t="shared" si="151"/>
        <v>17.402407888812753</v>
      </c>
      <c r="FE58" s="4">
        <f t="shared" si="151"/>
        <v>17.402407888812753</v>
      </c>
      <c r="FF58" s="4">
        <f t="shared" si="151"/>
        <v>17.402407888812753</v>
      </c>
      <c r="FG58" s="4">
        <f t="shared" si="151"/>
        <v>17.402407888812753</v>
      </c>
      <c r="FH58" s="4">
        <f t="shared" si="151"/>
        <v>26.599847545706623</v>
      </c>
      <c r="FI58" s="4">
        <f t="shared" si="151"/>
        <v>26.599847545706623</v>
      </c>
      <c r="FJ58" s="4">
        <f t="shared" si="151"/>
        <v>26.599847545706623</v>
      </c>
      <c r="FK58" s="4">
        <f t="shared" si="151"/>
        <v>26.599847545706623</v>
      </c>
      <c r="FL58" s="4">
        <f t="shared" si="151"/>
        <v>26.599847545706623</v>
      </c>
      <c r="FM58" s="4">
        <f t="shared" si="151"/>
        <v>26.599847545706623</v>
      </c>
      <c r="FN58" s="4">
        <f t="shared" si="151"/>
        <v>26.599847545706623</v>
      </c>
      <c r="FO58" s="4">
        <f t="shared" si="151"/>
        <v>26.599847545706623</v>
      </c>
      <c r="FP58" s="4">
        <f t="shared" si="151"/>
        <v>26.599847545706623</v>
      </c>
      <c r="FQ58" s="4">
        <f t="shared" si="151"/>
        <v>26.599847545706623</v>
      </c>
      <c r="FR58" s="4">
        <f t="shared" si="151"/>
        <v>26.599847545706623</v>
      </c>
      <c r="FS58" s="4">
        <f t="shared" si="151"/>
        <v>26.599847545706623</v>
      </c>
    </row>
    <row r="59" spans="1:175" x14ac:dyDescent="0.25">
      <c r="A59" s="4" t="s">
        <v>101</v>
      </c>
      <c r="B59" s="12" t="s">
        <v>8</v>
      </c>
      <c r="D59" s="4">
        <f t="shared" ref="D59:AI59" si="152">IF(D6&lt;=150, D51, IF(AND(C6&lt;=150,  D6&gt;150), D52, IF(AND(C6&lt;=450, D6&gt;450), D53, IF(AND(C6&lt;=750, D6&gt;750), D54, C59))))</f>
        <v>0</v>
      </c>
      <c r="E59" s="4">
        <f t="shared" si="152"/>
        <v>0</v>
      </c>
      <c r="F59" s="4">
        <f t="shared" si="152"/>
        <v>0</v>
      </c>
      <c r="G59" s="4">
        <f t="shared" si="152"/>
        <v>0</v>
      </c>
      <c r="H59" s="4">
        <f t="shared" si="152"/>
        <v>0</v>
      </c>
      <c r="I59" s="4">
        <f t="shared" si="152"/>
        <v>0</v>
      </c>
      <c r="J59" s="4">
        <f t="shared" si="152"/>
        <v>0</v>
      </c>
      <c r="K59" s="4">
        <f t="shared" si="152"/>
        <v>0</v>
      </c>
      <c r="L59" s="4">
        <f t="shared" si="152"/>
        <v>0</v>
      </c>
      <c r="M59" s="4">
        <f t="shared" si="152"/>
        <v>0</v>
      </c>
      <c r="N59" s="4">
        <f t="shared" si="152"/>
        <v>0</v>
      </c>
      <c r="O59" s="4">
        <f t="shared" si="152"/>
        <v>0</v>
      </c>
      <c r="P59" s="4">
        <f t="shared" si="152"/>
        <v>0</v>
      </c>
      <c r="Q59" s="4">
        <f t="shared" si="152"/>
        <v>0</v>
      </c>
      <c r="R59" s="4">
        <f t="shared" si="152"/>
        <v>0</v>
      </c>
      <c r="S59" s="4">
        <f t="shared" si="152"/>
        <v>0</v>
      </c>
      <c r="T59" s="4">
        <f t="shared" si="152"/>
        <v>0</v>
      </c>
      <c r="U59" s="4">
        <f t="shared" si="152"/>
        <v>0</v>
      </c>
      <c r="V59" s="4">
        <f t="shared" si="152"/>
        <v>0</v>
      </c>
      <c r="W59" s="4">
        <f t="shared" si="152"/>
        <v>0</v>
      </c>
      <c r="X59" s="4">
        <f t="shared" si="152"/>
        <v>0</v>
      </c>
      <c r="Y59" s="4">
        <f t="shared" si="152"/>
        <v>0</v>
      </c>
      <c r="Z59" s="4">
        <f t="shared" si="152"/>
        <v>0</v>
      </c>
      <c r="AA59" s="4">
        <f t="shared" si="152"/>
        <v>0</v>
      </c>
      <c r="AB59" s="4">
        <f t="shared" si="152"/>
        <v>0</v>
      </c>
      <c r="AC59" s="4">
        <f t="shared" si="152"/>
        <v>0</v>
      </c>
      <c r="AD59" s="4">
        <f t="shared" si="152"/>
        <v>0</v>
      </c>
      <c r="AE59" s="4">
        <f t="shared" si="152"/>
        <v>0</v>
      </c>
      <c r="AF59" s="4">
        <f t="shared" si="152"/>
        <v>0</v>
      </c>
      <c r="AG59" s="4">
        <f t="shared" si="152"/>
        <v>0</v>
      </c>
      <c r="AH59" s="4">
        <f t="shared" si="152"/>
        <v>0</v>
      </c>
      <c r="AI59" s="4">
        <f t="shared" si="152"/>
        <v>0</v>
      </c>
      <c r="AJ59" s="4">
        <f t="shared" ref="AJ59:BO59" si="153">IF(AJ6&lt;=150, AJ51, IF(AND(AI6&lt;=150,  AJ6&gt;150), AJ52, IF(AND(AI6&lt;=450, AJ6&gt;450), AJ53, IF(AND(AI6&lt;=750, AJ6&gt;750), AJ54, AI59))))</f>
        <v>0</v>
      </c>
      <c r="AK59" s="4">
        <f t="shared" si="153"/>
        <v>0</v>
      </c>
      <c r="AL59" s="4">
        <f t="shared" si="153"/>
        <v>0</v>
      </c>
      <c r="AM59" s="4">
        <f t="shared" si="153"/>
        <v>0</v>
      </c>
      <c r="AN59" s="4">
        <f t="shared" si="153"/>
        <v>0</v>
      </c>
      <c r="AO59" s="4">
        <f t="shared" si="153"/>
        <v>0</v>
      </c>
      <c r="AP59" s="4">
        <f t="shared" si="153"/>
        <v>0</v>
      </c>
      <c r="AQ59" s="4">
        <f t="shared" si="153"/>
        <v>3.2504406119741986</v>
      </c>
      <c r="AR59" s="4">
        <f t="shared" si="153"/>
        <v>3.2504406119741986</v>
      </c>
      <c r="AS59" s="4">
        <f t="shared" si="153"/>
        <v>3.2504406119741986</v>
      </c>
      <c r="AT59" s="4">
        <f t="shared" si="153"/>
        <v>3.2504406119741986</v>
      </c>
      <c r="AU59" s="4">
        <f t="shared" si="153"/>
        <v>3.2504406119741986</v>
      </c>
      <c r="AV59" s="4">
        <f t="shared" si="153"/>
        <v>3.2504406119741986</v>
      </c>
      <c r="AW59" s="4">
        <f t="shared" si="153"/>
        <v>3.2504406119741986</v>
      </c>
      <c r="AX59" s="4">
        <f t="shared" si="153"/>
        <v>3.2504406119741986</v>
      </c>
      <c r="AY59" s="4">
        <f t="shared" si="153"/>
        <v>3.2504406119741986</v>
      </c>
      <c r="AZ59" s="4">
        <f t="shared" si="153"/>
        <v>3.2504406119741986</v>
      </c>
      <c r="BA59" s="4">
        <f t="shared" si="153"/>
        <v>3.2504406119741986</v>
      </c>
      <c r="BB59" s="4">
        <f t="shared" si="153"/>
        <v>3.2504406119741986</v>
      </c>
      <c r="BC59" s="4">
        <f t="shared" si="153"/>
        <v>3.2504406119741986</v>
      </c>
      <c r="BD59" s="4">
        <f t="shared" si="153"/>
        <v>3.2504406119741986</v>
      </c>
      <c r="BE59" s="4">
        <f t="shared" si="153"/>
        <v>3.2504406119741986</v>
      </c>
      <c r="BF59" s="4">
        <f t="shared" si="153"/>
        <v>3.2504406119741986</v>
      </c>
      <c r="BG59" s="4">
        <f t="shared" si="153"/>
        <v>9.6065173127849999</v>
      </c>
      <c r="BH59" s="4">
        <f t="shared" si="153"/>
        <v>9.6065173127849999</v>
      </c>
      <c r="BI59" s="4">
        <f t="shared" si="153"/>
        <v>9.6065173127849999</v>
      </c>
      <c r="BJ59" s="4">
        <f t="shared" si="153"/>
        <v>9.6065173127849999</v>
      </c>
      <c r="BK59" s="4">
        <f t="shared" si="153"/>
        <v>9.6065173127849999</v>
      </c>
      <c r="BL59" s="4">
        <f t="shared" si="153"/>
        <v>9.6065173127849999</v>
      </c>
      <c r="BM59" s="4">
        <f t="shared" si="153"/>
        <v>9.6065173127849999</v>
      </c>
      <c r="BN59" s="4">
        <f t="shared" si="153"/>
        <v>9.6065173127849999</v>
      </c>
      <c r="BO59" s="4">
        <f t="shared" si="153"/>
        <v>9.6065173127849999</v>
      </c>
      <c r="BP59" s="4">
        <f t="shared" ref="BP59:CU59" si="154">IF(BP6&lt;=150, BP51, IF(AND(BO6&lt;=150,  BP6&gt;150), BP52, IF(AND(BO6&lt;=450, BP6&gt;450), BP53, IF(AND(BO6&lt;=750, BP6&gt;750), BP54, BO59))))</f>
        <v>9.6065173127849999</v>
      </c>
      <c r="BQ59" s="4">
        <f t="shared" si="154"/>
        <v>9.6065173127849999</v>
      </c>
      <c r="BR59" s="4">
        <f t="shared" si="154"/>
        <v>9.6065173127849999</v>
      </c>
      <c r="BS59" s="4">
        <f t="shared" si="154"/>
        <v>9.6065173127849999</v>
      </c>
      <c r="BT59" s="4">
        <f t="shared" si="154"/>
        <v>9.6065173127849999</v>
      </c>
      <c r="BU59" s="4">
        <f t="shared" si="154"/>
        <v>9.6065173127849999</v>
      </c>
      <c r="BV59" s="4">
        <f t="shared" si="154"/>
        <v>9.6065173127849999</v>
      </c>
      <c r="BW59" s="4">
        <f t="shared" si="154"/>
        <v>9.6065173127849999</v>
      </c>
      <c r="BX59" s="4">
        <f t="shared" si="154"/>
        <v>9.6065173127849999</v>
      </c>
      <c r="BY59" s="4">
        <f t="shared" si="154"/>
        <v>9.6065173127849999</v>
      </c>
      <c r="BZ59" s="4">
        <f t="shared" si="154"/>
        <v>9.6065173127849999</v>
      </c>
      <c r="CA59" s="4">
        <f t="shared" si="154"/>
        <v>9.6065173127849999</v>
      </c>
      <c r="CB59" s="4">
        <f t="shared" si="154"/>
        <v>9.6065173127849999</v>
      </c>
      <c r="CC59" s="4">
        <f t="shared" si="154"/>
        <v>9.6065173127849999</v>
      </c>
      <c r="CD59" s="4">
        <f t="shared" si="154"/>
        <v>9.6065173127849999</v>
      </c>
      <c r="CE59" s="4">
        <f t="shared" si="154"/>
        <v>9.6065173127849999</v>
      </c>
      <c r="CF59" s="4">
        <f t="shared" si="154"/>
        <v>9.6065173127849999</v>
      </c>
      <c r="CG59" s="4">
        <f t="shared" si="154"/>
        <v>9.6065173127849999</v>
      </c>
      <c r="CH59" s="4">
        <f t="shared" si="154"/>
        <v>9.6065173127849999</v>
      </c>
      <c r="CI59" s="4">
        <f t="shared" si="154"/>
        <v>9.6065173127849999</v>
      </c>
      <c r="CJ59" s="4">
        <f t="shared" si="154"/>
        <v>9.6065173127849999</v>
      </c>
      <c r="CK59" s="4">
        <f t="shared" si="154"/>
        <v>9.6065173127849999</v>
      </c>
      <c r="CL59" s="4">
        <f t="shared" si="154"/>
        <v>9.6065173127849999</v>
      </c>
      <c r="CM59" s="4">
        <f t="shared" si="154"/>
        <v>9.6065173127849999</v>
      </c>
      <c r="CN59" s="4">
        <f t="shared" si="154"/>
        <v>9.6065173127849999</v>
      </c>
      <c r="CO59" s="4">
        <f t="shared" si="154"/>
        <v>9.6065173127849999</v>
      </c>
      <c r="CP59" s="4">
        <f t="shared" si="154"/>
        <v>9.6065173127849999</v>
      </c>
      <c r="CQ59" s="4">
        <f t="shared" si="154"/>
        <v>9.6065173127849999</v>
      </c>
      <c r="CR59" s="4">
        <f t="shared" si="154"/>
        <v>9.6065173127849999</v>
      </c>
      <c r="CS59" s="4">
        <f t="shared" si="154"/>
        <v>9.6065173127849999</v>
      </c>
      <c r="CT59" s="4">
        <f t="shared" si="154"/>
        <v>9.6065173127849999</v>
      </c>
      <c r="CU59" s="4">
        <f t="shared" si="154"/>
        <v>9.6065173127849999</v>
      </c>
      <c r="CV59" s="4">
        <f t="shared" ref="CV59:EA59" si="155">IF(CV6&lt;=150, CV51, IF(AND(CU6&lt;=150,  CV6&gt;150), CV52, IF(AND(CU6&lt;=450, CV6&gt;450), CV53, IF(AND(CU6&lt;=750, CV6&gt;750), CV54, CU59))))</f>
        <v>9.6065173127849999</v>
      </c>
      <c r="CW59" s="4">
        <f t="shared" si="155"/>
        <v>9.6065173127849999</v>
      </c>
      <c r="CX59" s="4">
        <f t="shared" si="155"/>
        <v>9.6065173127849999</v>
      </c>
      <c r="CY59" s="4">
        <f t="shared" si="155"/>
        <v>9.6065173127849999</v>
      </c>
      <c r="CZ59" s="4">
        <f t="shared" si="155"/>
        <v>9.6065173127849999</v>
      </c>
      <c r="DA59" s="4">
        <f t="shared" si="155"/>
        <v>9.6065173127849999</v>
      </c>
      <c r="DB59" s="4">
        <f t="shared" si="155"/>
        <v>9.6065173127849999</v>
      </c>
      <c r="DC59" s="4">
        <f t="shared" si="155"/>
        <v>9.6065173127849999</v>
      </c>
      <c r="DD59" s="4">
        <f t="shared" si="155"/>
        <v>9.6065173127849999</v>
      </c>
      <c r="DE59" s="4">
        <f t="shared" si="155"/>
        <v>9.6065173127849999</v>
      </c>
      <c r="DF59" s="4">
        <f t="shared" si="155"/>
        <v>9.6065173127849999</v>
      </c>
      <c r="DG59" s="4">
        <f t="shared" si="155"/>
        <v>9.6065173127849999</v>
      </c>
      <c r="DH59" s="4">
        <f t="shared" si="155"/>
        <v>9.6065173127849999</v>
      </c>
      <c r="DI59" s="4">
        <f t="shared" si="155"/>
        <v>9.6065173127849999</v>
      </c>
      <c r="DJ59" s="4">
        <f t="shared" si="155"/>
        <v>9.6065173127849999</v>
      </c>
      <c r="DK59" s="4">
        <f t="shared" si="155"/>
        <v>9.6065173127849999</v>
      </c>
      <c r="DL59" s="4">
        <f t="shared" si="155"/>
        <v>9.6065173127849999</v>
      </c>
      <c r="DM59" s="4">
        <f t="shared" si="155"/>
        <v>9.6065173127849999</v>
      </c>
      <c r="DN59" s="4">
        <f t="shared" si="155"/>
        <v>9.6065173127849999</v>
      </c>
      <c r="DO59" s="4">
        <f t="shared" si="155"/>
        <v>9.6065173127849999</v>
      </c>
      <c r="DP59" s="4">
        <f t="shared" si="155"/>
        <v>9.6065173127849999</v>
      </c>
      <c r="DQ59" s="4">
        <f t="shared" si="155"/>
        <v>9.6065173127849999</v>
      </c>
      <c r="DR59" s="4">
        <f t="shared" si="155"/>
        <v>9.6065173127849999</v>
      </c>
      <c r="DS59" s="4">
        <f t="shared" si="155"/>
        <v>9.6065173127849999</v>
      </c>
      <c r="DT59" s="4">
        <f t="shared" si="155"/>
        <v>9.6065173127849999</v>
      </c>
      <c r="DU59" s="4">
        <f t="shared" si="155"/>
        <v>9.6065173127849999</v>
      </c>
      <c r="DV59" s="4">
        <f t="shared" si="155"/>
        <v>9.6065173127849999</v>
      </c>
      <c r="DW59" s="4">
        <f t="shared" si="155"/>
        <v>9.6065173127849999</v>
      </c>
      <c r="DX59" s="4">
        <f t="shared" si="155"/>
        <v>9.6065173127849999</v>
      </c>
      <c r="DY59" s="4">
        <f t="shared" si="155"/>
        <v>9.6065173127849999</v>
      </c>
      <c r="DZ59" s="4">
        <f t="shared" si="155"/>
        <v>9.6065173127849999</v>
      </c>
      <c r="EA59" s="4">
        <f t="shared" si="155"/>
        <v>9.6065173127849999</v>
      </c>
      <c r="EB59" s="4">
        <f t="shared" ref="EB59:FG59" si="156">IF(EB6&lt;=150, EB51, IF(AND(EA6&lt;=150,  EB6&gt;150), EB52, IF(AND(EA6&lt;=450, EB6&gt;450), EB53, IF(AND(EA6&lt;=750, EB6&gt;750), EB54, EA59))))</f>
        <v>9.6065173127849999</v>
      </c>
      <c r="EC59" s="4">
        <f t="shared" si="156"/>
        <v>9.6065173127849999</v>
      </c>
      <c r="ED59" s="4">
        <f t="shared" si="156"/>
        <v>9.6065173127849999</v>
      </c>
      <c r="EE59" s="4">
        <f t="shared" si="156"/>
        <v>9.6065173127849999</v>
      </c>
      <c r="EF59" s="4">
        <f t="shared" si="156"/>
        <v>9.6065173127849999</v>
      </c>
      <c r="EG59" s="4">
        <f t="shared" si="156"/>
        <v>9.6065173127849999</v>
      </c>
      <c r="EH59" s="4">
        <f t="shared" si="156"/>
        <v>9.6065173127849999</v>
      </c>
      <c r="EI59" s="4">
        <f t="shared" si="156"/>
        <v>9.6065173127849999</v>
      </c>
      <c r="EJ59" s="4">
        <f t="shared" si="156"/>
        <v>9.6065173127849999</v>
      </c>
      <c r="EK59" s="4">
        <f t="shared" si="156"/>
        <v>9.6065173127849999</v>
      </c>
      <c r="EL59" s="4">
        <f t="shared" si="156"/>
        <v>9.6065173127849999</v>
      </c>
      <c r="EM59" s="4">
        <f t="shared" si="156"/>
        <v>9.6065173127849999</v>
      </c>
      <c r="EN59" s="4">
        <f t="shared" si="156"/>
        <v>9.6065173127849999</v>
      </c>
      <c r="EO59" s="4">
        <f t="shared" si="156"/>
        <v>9.6065173127849999</v>
      </c>
      <c r="EP59" s="4">
        <f t="shared" si="156"/>
        <v>9.6065173127849999</v>
      </c>
      <c r="EQ59" s="4">
        <f t="shared" si="156"/>
        <v>9.6065173127849999</v>
      </c>
      <c r="ER59" s="4">
        <f t="shared" si="156"/>
        <v>9.6065173127849999</v>
      </c>
      <c r="ES59" s="4">
        <f t="shared" si="156"/>
        <v>9.6065173127849999</v>
      </c>
      <c r="ET59" s="4">
        <f t="shared" si="156"/>
        <v>9.6065173127849999</v>
      </c>
      <c r="EU59" s="4">
        <f t="shared" si="156"/>
        <v>9.6065173127849999</v>
      </c>
      <c r="EV59" s="4">
        <f t="shared" si="156"/>
        <v>9.6065173127849999</v>
      </c>
      <c r="EW59" s="4">
        <f t="shared" si="156"/>
        <v>9.6065173127849999</v>
      </c>
      <c r="EX59" s="4">
        <f t="shared" si="156"/>
        <v>9.6065173127849999</v>
      </c>
      <c r="EY59" s="4">
        <f t="shared" si="156"/>
        <v>9.6065173127849999</v>
      </c>
      <c r="EZ59" s="4">
        <f t="shared" si="156"/>
        <v>9.6065173127849999</v>
      </c>
      <c r="FA59" s="4">
        <f t="shared" si="156"/>
        <v>9.6065173127849999</v>
      </c>
      <c r="FB59" s="4">
        <f t="shared" si="156"/>
        <v>9.6065173127849999</v>
      </c>
      <c r="FC59" s="4">
        <f t="shared" si="156"/>
        <v>9.6065173127849999</v>
      </c>
      <c r="FD59" s="4">
        <f t="shared" si="156"/>
        <v>9.6065173127849999</v>
      </c>
      <c r="FE59" s="4">
        <f t="shared" si="156"/>
        <v>9.6065173127849999</v>
      </c>
      <c r="FF59" s="4">
        <f t="shared" si="156"/>
        <v>9.6065173127849999</v>
      </c>
      <c r="FG59" s="4">
        <f t="shared" si="156"/>
        <v>9.6065173127849999</v>
      </c>
      <c r="FH59" s="4">
        <f t="shared" ref="FH59:FS59" si="157">IF(FH6&lt;=150, FH51, IF(AND(FG6&lt;=150,  FH6&gt;150), FH52, IF(AND(FG6&lt;=450, FH6&gt;450), FH53, IF(AND(FG6&lt;=750, FH6&gt;750), FH54, FG59))))</f>
        <v>9.6065173127849999</v>
      </c>
      <c r="FI59" s="4">
        <f t="shared" si="157"/>
        <v>9.6065173127849999</v>
      </c>
      <c r="FJ59" s="4">
        <f t="shared" si="157"/>
        <v>9.6065173127849999</v>
      </c>
      <c r="FK59" s="4">
        <f t="shared" si="157"/>
        <v>9.6065173127849999</v>
      </c>
      <c r="FL59" s="4">
        <f t="shared" si="157"/>
        <v>9.6065173127849999</v>
      </c>
      <c r="FM59" s="4">
        <f t="shared" si="157"/>
        <v>9.6065173127849999</v>
      </c>
      <c r="FN59" s="4">
        <f t="shared" si="157"/>
        <v>9.6065173127849999</v>
      </c>
      <c r="FO59" s="4">
        <f t="shared" si="157"/>
        <v>9.6065173127849999</v>
      </c>
      <c r="FP59" s="4">
        <f t="shared" si="157"/>
        <v>9.6065173127849999</v>
      </c>
      <c r="FQ59" s="4">
        <f t="shared" si="157"/>
        <v>9.6065173127849999</v>
      </c>
      <c r="FR59" s="4">
        <f t="shared" si="157"/>
        <v>9.6065173127849999</v>
      </c>
      <c r="FS59" s="4">
        <f t="shared" si="157"/>
        <v>9.6065173127849999</v>
      </c>
    </row>
    <row r="61" spans="1:175" x14ac:dyDescent="0.25">
      <c r="A61" s="13" t="s">
        <v>24</v>
      </c>
    </row>
    <row r="62" spans="1:175" x14ac:dyDescent="0.25">
      <c r="A62" s="4" t="s">
        <v>171</v>
      </c>
      <c r="B62" s="6">
        <f>'Raw Data'!B199</f>
        <v>0.2</v>
      </c>
    </row>
    <row r="63" spans="1:175" x14ac:dyDescent="0.25">
      <c r="A63" t="s">
        <v>22</v>
      </c>
      <c r="B63" s="27">
        <f>'Raw Data'!B200</f>
        <v>12</v>
      </c>
    </row>
    <row r="64" spans="1:175" x14ac:dyDescent="0.25">
      <c r="A64" t="s">
        <v>85</v>
      </c>
      <c r="B64" s="20">
        <f>'Raw Data'!B201</f>
        <v>0.1</v>
      </c>
    </row>
    <row r="65" spans="1:175" x14ac:dyDescent="0.25">
      <c r="A65" s="13" t="s">
        <v>18</v>
      </c>
    </row>
    <row r="66" spans="1:175" x14ac:dyDescent="0.25">
      <c r="A66" t="s">
        <v>25</v>
      </c>
      <c r="B66" s="20">
        <f>'Raw Data'!B204</f>
        <v>0.15</v>
      </c>
    </row>
    <row r="67" spans="1:175" x14ac:dyDescent="0.25">
      <c r="A67" t="s">
        <v>26</v>
      </c>
      <c r="B67" s="28">
        <f>'Raw Data'!B205</f>
        <v>1.0125</v>
      </c>
    </row>
    <row r="68" spans="1:175" x14ac:dyDescent="0.25">
      <c r="A68" t="s">
        <v>36</v>
      </c>
      <c r="B68" s="20">
        <f>'Raw Data'!B206</f>
        <v>0.96</v>
      </c>
    </row>
    <row r="69" spans="1:175" x14ac:dyDescent="0.25">
      <c r="A69" t="s">
        <v>37</v>
      </c>
      <c r="B69" s="20">
        <f>'Raw Data'!B207</f>
        <v>0.8</v>
      </c>
    </row>
    <row r="70" spans="1:175" x14ac:dyDescent="0.25">
      <c r="A70" s="13" t="s">
        <v>78</v>
      </c>
    </row>
    <row r="71" spans="1:175" x14ac:dyDescent="0.25">
      <c r="A71" t="s">
        <v>79</v>
      </c>
      <c r="B71" s="6">
        <f>'Raw Data'!B223</f>
        <v>0.5</v>
      </c>
    </row>
    <row r="72" spans="1:175" x14ac:dyDescent="0.25">
      <c r="A72" t="s">
        <v>84</v>
      </c>
      <c r="B72" s="6">
        <f>'Raw Data'!B224</f>
        <v>0.5</v>
      </c>
    </row>
    <row r="73" spans="1:175" x14ac:dyDescent="0.25">
      <c r="A73" t="s">
        <v>80</v>
      </c>
      <c r="B73" s="72">
        <f>'Raw Data'!B291/100</f>
        <v>0.27625</v>
      </c>
      <c r="C73" s="4">
        <f>B73*150</f>
        <v>41.4375</v>
      </c>
    </row>
    <row r="74" spans="1:175" x14ac:dyDescent="0.25">
      <c r="A74" t="s">
        <v>82</v>
      </c>
      <c r="B74" s="72">
        <f>'Raw Data'!B292/100</f>
        <v>0.24625</v>
      </c>
      <c r="C74" s="4">
        <f>B74*300</f>
        <v>73.875</v>
      </c>
    </row>
    <row r="75" spans="1:175" x14ac:dyDescent="0.25">
      <c r="A75" t="s">
        <v>81</v>
      </c>
      <c r="B75" s="72">
        <f>'Raw Data'!B293/100</f>
        <v>0.19500000000000001</v>
      </c>
      <c r="C75" s="4">
        <f>B75*300</f>
        <v>58.5</v>
      </c>
    </row>
    <row r="76" spans="1:175" x14ac:dyDescent="0.25">
      <c r="A76" t="s">
        <v>98</v>
      </c>
      <c r="B76" s="72">
        <f>'Raw Data'!B294/100</f>
        <v>0.15625</v>
      </c>
      <c r="C76" s="4">
        <f>B76*300</f>
        <v>46.875</v>
      </c>
    </row>
    <row r="77" spans="1:175" x14ac:dyDescent="0.25">
      <c r="A77" t="s">
        <v>278</v>
      </c>
      <c r="B77">
        <f>'Raw Data'!GA5</f>
        <v>1050</v>
      </c>
      <c r="C77" s="4">
        <f>SUM(C73:C76)</f>
        <v>220.6875</v>
      </c>
    </row>
    <row r="79" spans="1:175" x14ac:dyDescent="0.25">
      <c r="A79" s="57" t="s">
        <v>162</v>
      </c>
    </row>
    <row r="80" spans="1:175" x14ac:dyDescent="0.25">
      <c r="A80" t="s">
        <v>163</v>
      </c>
      <c r="C80">
        <v>0</v>
      </c>
      <c r="D80">
        <f t="shared" ref="D80:AI80" si="158">IF(D$29="", C80+D16,0)</f>
        <v>7.7128524780273438</v>
      </c>
      <c r="E80">
        <f t="shared" si="158"/>
        <v>14.931559085845947</v>
      </c>
      <c r="F80">
        <f t="shared" si="158"/>
        <v>22.584668159484863</v>
      </c>
      <c r="G80">
        <f t="shared" si="158"/>
        <v>31.182241439819336</v>
      </c>
      <c r="H80">
        <f t="shared" si="158"/>
        <v>39.280908584594727</v>
      </c>
      <c r="I80">
        <f t="shared" si="158"/>
        <v>46.01344108581543</v>
      </c>
      <c r="J80">
        <f t="shared" si="158"/>
        <v>51.820639610290527</v>
      </c>
      <c r="K80">
        <f t="shared" si="158"/>
        <v>61.547083854675293</v>
      </c>
      <c r="L80">
        <f t="shared" si="158"/>
        <v>69.474459171295166</v>
      </c>
      <c r="M80">
        <f t="shared" si="158"/>
        <v>74.969132900238037</v>
      </c>
      <c r="N80">
        <f t="shared" si="158"/>
        <v>83.181955814361572</v>
      </c>
      <c r="O80">
        <f t="shared" si="158"/>
        <v>90.948551177978516</v>
      </c>
      <c r="P80">
        <f t="shared" si="158"/>
        <v>99.840455055236816</v>
      </c>
      <c r="Q80">
        <f t="shared" si="158"/>
        <v>109.06506538391113</v>
      </c>
      <c r="R80">
        <f t="shared" si="158"/>
        <v>116.08841276168823</v>
      </c>
      <c r="S80">
        <f t="shared" si="158"/>
        <v>119.20562982559204</v>
      </c>
      <c r="T80">
        <f t="shared" si="158"/>
        <v>128.71182870864868</v>
      </c>
      <c r="U80">
        <f t="shared" si="158"/>
        <v>139.96756887435913</v>
      </c>
      <c r="V80">
        <f t="shared" si="158"/>
        <v>148.67315721511841</v>
      </c>
      <c r="W80">
        <f t="shared" si="158"/>
        <v>157.04348134994507</v>
      </c>
      <c r="X80">
        <f t="shared" si="158"/>
        <v>167.21505975723267</v>
      </c>
      <c r="Y80">
        <f t="shared" si="158"/>
        <v>174.43487739562988</v>
      </c>
      <c r="Z80">
        <f t="shared" si="158"/>
        <v>178.12507200241089</v>
      </c>
      <c r="AA80">
        <f t="shared" si="158"/>
        <v>0</v>
      </c>
      <c r="AB80">
        <f t="shared" si="158"/>
        <v>7.3899869918823242</v>
      </c>
      <c r="AC80">
        <f t="shared" si="158"/>
        <v>16.132369995117188</v>
      </c>
      <c r="AD80">
        <f t="shared" si="158"/>
        <v>24.330649375915527</v>
      </c>
      <c r="AE80">
        <f t="shared" si="158"/>
        <v>0</v>
      </c>
      <c r="AF80">
        <f t="shared" si="158"/>
        <v>11.489725112915039</v>
      </c>
      <c r="AG80">
        <f t="shared" si="158"/>
        <v>0</v>
      </c>
      <c r="AH80">
        <f t="shared" si="158"/>
        <v>8.7938461303710938</v>
      </c>
      <c r="AI80">
        <f t="shared" si="158"/>
        <v>0</v>
      </c>
      <c r="AJ80">
        <f t="shared" ref="AJ80:BO80" si="159">IF(AJ$29="", AI80+AJ16,0)</f>
        <v>8.4363594055175781</v>
      </c>
      <c r="AK80">
        <f t="shared" si="159"/>
        <v>15.808555126190186</v>
      </c>
      <c r="AL80">
        <f t="shared" si="159"/>
        <v>23.094268798828125</v>
      </c>
      <c r="AM80">
        <f t="shared" si="159"/>
        <v>31.473848342895508</v>
      </c>
      <c r="AN80">
        <f t="shared" si="159"/>
        <v>0</v>
      </c>
      <c r="AO80">
        <f t="shared" si="159"/>
        <v>10.380794525146484</v>
      </c>
      <c r="AP80">
        <f t="shared" si="159"/>
        <v>0</v>
      </c>
      <c r="AQ80">
        <f t="shared" si="159"/>
        <v>7.4938430786132813</v>
      </c>
      <c r="AR80">
        <f t="shared" si="159"/>
        <v>15.572324752807617</v>
      </c>
      <c r="AS80">
        <f t="shared" si="159"/>
        <v>24.168886184692383</v>
      </c>
      <c r="AT80">
        <f t="shared" si="159"/>
        <v>0</v>
      </c>
      <c r="AU80">
        <f t="shared" si="159"/>
        <v>8.692988395690918</v>
      </c>
      <c r="AV80">
        <f t="shared" si="159"/>
        <v>0</v>
      </c>
      <c r="AW80">
        <f t="shared" si="159"/>
        <v>10.337225914001465</v>
      </c>
      <c r="AX80">
        <f t="shared" si="159"/>
        <v>18.093116760253906</v>
      </c>
      <c r="AY80">
        <f t="shared" si="159"/>
        <v>0</v>
      </c>
      <c r="AZ80">
        <f t="shared" si="159"/>
        <v>8.07</v>
      </c>
      <c r="BA80">
        <f t="shared" si="159"/>
        <v>0</v>
      </c>
      <c r="BB80">
        <f t="shared" si="159"/>
        <v>8.0408697128295898</v>
      </c>
      <c r="BC80">
        <f t="shared" si="159"/>
        <v>0</v>
      </c>
      <c r="BD80">
        <f t="shared" si="159"/>
        <v>6.000185489654541</v>
      </c>
      <c r="BE80">
        <f t="shared" si="159"/>
        <v>13.456724166870117</v>
      </c>
      <c r="BF80">
        <f t="shared" si="159"/>
        <v>20.463405132293701</v>
      </c>
      <c r="BG80">
        <f t="shared" si="159"/>
        <v>27.861288547515869</v>
      </c>
      <c r="BH80">
        <f t="shared" si="159"/>
        <v>0</v>
      </c>
      <c r="BI80">
        <f t="shared" si="159"/>
        <v>8.7962779998779297</v>
      </c>
      <c r="BJ80">
        <f t="shared" si="159"/>
        <v>0</v>
      </c>
      <c r="BK80">
        <f t="shared" si="159"/>
        <v>6.7958898544311523</v>
      </c>
      <c r="BL80">
        <f t="shared" si="159"/>
        <v>12.932663440704346</v>
      </c>
      <c r="BM80">
        <f t="shared" si="159"/>
        <v>0</v>
      </c>
      <c r="BN80">
        <f t="shared" si="159"/>
        <v>0</v>
      </c>
      <c r="BO80">
        <f t="shared" si="159"/>
        <v>9.81</v>
      </c>
      <c r="BP80">
        <f t="shared" ref="BP80:CU80" si="160">IF(BP$29="", BO80+BP16,0)</f>
        <v>0</v>
      </c>
      <c r="BQ80">
        <f t="shared" si="160"/>
        <v>0</v>
      </c>
      <c r="BR80">
        <f t="shared" si="160"/>
        <v>4.7841014862060547</v>
      </c>
      <c r="BS80">
        <f t="shared" si="160"/>
        <v>11.297449588775635</v>
      </c>
      <c r="BT80">
        <f t="shared" si="160"/>
        <v>16.875420093536377</v>
      </c>
      <c r="BU80">
        <f t="shared" si="160"/>
        <v>24.166241645812988</v>
      </c>
      <c r="BV80">
        <f t="shared" si="160"/>
        <v>0</v>
      </c>
      <c r="BW80">
        <f t="shared" si="160"/>
        <v>6.0862069129943848</v>
      </c>
      <c r="BX80">
        <f t="shared" si="160"/>
        <v>0</v>
      </c>
      <c r="BY80">
        <f t="shared" si="160"/>
        <v>6.8672709465026855</v>
      </c>
      <c r="BZ80">
        <f t="shared" si="160"/>
        <v>11.347801685333252</v>
      </c>
      <c r="CA80">
        <f t="shared" si="160"/>
        <v>0</v>
      </c>
      <c r="CB80">
        <f t="shared" si="160"/>
        <v>2.39</v>
      </c>
      <c r="CC80">
        <f t="shared" si="160"/>
        <v>0</v>
      </c>
      <c r="CD80">
        <f t="shared" si="160"/>
        <v>6.8746871948242188</v>
      </c>
      <c r="CE80">
        <f t="shared" si="160"/>
        <v>0</v>
      </c>
      <c r="CF80">
        <f t="shared" si="160"/>
        <v>6.7468090057373047</v>
      </c>
      <c r="CG80">
        <f t="shared" si="160"/>
        <v>12.712445735931396</v>
      </c>
      <c r="CH80">
        <f t="shared" si="160"/>
        <v>18.123484134674072</v>
      </c>
      <c r="CI80">
        <f t="shared" si="160"/>
        <v>24.325449466705322</v>
      </c>
      <c r="CJ80">
        <f t="shared" si="160"/>
        <v>0</v>
      </c>
      <c r="CK80">
        <f t="shared" si="160"/>
        <v>4.2199530601501465</v>
      </c>
      <c r="CL80">
        <f t="shared" si="160"/>
        <v>0</v>
      </c>
      <c r="CM80">
        <f t="shared" si="160"/>
        <v>5.8859653472900391</v>
      </c>
      <c r="CN80">
        <f t="shared" si="160"/>
        <v>11.798287868499756</v>
      </c>
      <c r="CO80">
        <f t="shared" si="160"/>
        <v>0</v>
      </c>
      <c r="CP80">
        <f t="shared" si="160"/>
        <v>4.8899999999999997</v>
      </c>
      <c r="CQ80">
        <f t="shared" si="160"/>
        <v>0</v>
      </c>
      <c r="CR80">
        <f t="shared" si="160"/>
        <v>5.13</v>
      </c>
      <c r="CS80">
        <f t="shared" si="160"/>
        <v>0</v>
      </c>
      <c r="CT80">
        <f t="shared" si="160"/>
        <v>5.94</v>
      </c>
      <c r="CU80">
        <f t="shared" si="160"/>
        <v>11.850000000000001</v>
      </c>
      <c r="CV80">
        <f t="shared" ref="CV80:EA80" si="161">IF(CV$29="", CU80+CV16,0)</f>
        <v>17.470000000000002</v>
      </c>
      <c r="CW80">
        <f t="shared" si="161"/>
        <v>24.133537979125979</v>
      </c>
      <c r="CX80">
        <f t="shared" si="161"/>
        <v>0</v>
      </c>
      <c r="CY80">
        <f t="shared" si="161"/>
        <v>6.6505112648010254</v>
      </c>
      <c r="CZ80">
        <f t="shared" si="161"/>
        <v>0</v>
      </c>
      <c r="DA80">
        <f t="shared" si="161"/>
        <v>5.5355539321899414</v>
      </c>
      <c r="DB80">
        <f t="shared" si="161"/>
        <v>10.755406856536865</v>
      </c>
      <c r="DC80">
        <f t="shared" si="161"/>
        <v>0</v>
      </c>
      <c r="DD80">
        <f t="shared" si="161"/>
        <v>6.2651033401489258</v>
      </c>
      <c r="DE80">
        <f t="shared" si="161"/>
        <v>0</v>
      </c>
      <c r="DF80">
        <f t="shared" si="161"/>
        <v>5.1289768218994141</v>
      </c>
      <c r="DG80">
        <f t="shared" si="161"/>
        <v>0</v>
      </c>
      <c r="DH80">
        <f t="shared" si="161"/>
        <v>5.1216545104980469</v>
      </c>
      <c r="DI80">
        <f t="shared" si="161"/>
        <v>10.888589382171631</v>
      </c>
      <c r="DJ80">
        <f t="shared" si="161"/>
        <v>16.229208469390869</v>
      </c>
      <c r="DK80">
        <f t="shared" si="161"/>
        <v>21.774069309234619</v>
      </c>
      <c r="DL80">
        <f t="shared" si="161"/>
        <v>26.772966861724854</v>
      </c>
      <c r="DM80">
        <f t="shared" si="161"/>
        <v>0</v>
      </c>
      <c r="DN80">
        <f t="shared" si="161"/>
        <v>6.1471037864685059</v>
      </c>
      <c r="DO80">
        <f t="shared" si="161"/>
        <v>0</v>
      </c>
      <c r="DP80">
        <f t="shared" si="161"/>
        <v>5.5960249900817871</v>
      </c>
      <c r="DQ80">
        <f t="shared" si="161"/>
        <v>12.135964393615723</v>
      </c>
      <c r="DR80">
        <f t="shared" si="161"/>
        <v>16.66403865814209</v>
      </c>
      <c r="DS80">
        <f t="shared" si="161"/>
        <v>19.268821477890015</v>
      </c>
      <c r="DT80">
        <f t="shared" si="161"/>
        <v>20.958428859710693</v>
      </c>
      <c r="DU80">
        <f t="shared" si="161"/>
        <v>22.039539456367493</v>
      </c>
      <c r="DV80">
        <f t="shared" si="161"/>
        <v>24.851070046424866</v>
      </c>
      <c r="DW80">
        <f t="shared" si="161"/>
        <v>28.822819828987122</v>
      </c>
      <c r="DX80">
        <f t="shared" si="161"/>
        <v>29.519767701625824</v>
      </c>
      <c r="DY80">
        <f t="shared" si="161"/>
        <v>32.05145400762558</v>
      </c>
      <c r="DZ80">
        <f t="shared" si="161"/>
        <v>0</v>
      </c>
      <c r="EA80">
        <f t="shared" si="161"/>
        <v>4.7608060836791992</v>
      </c>
      <c r="EB80">
        <f t="shared" ref="EB80:FG80" si="162">IF(EB$29="", EA80+EB16,0)</f>
        <v>8.681452751159668</v>
      </c>
      <c r="EC80">
        <f t="shared" si="162"/>
        <v>12.263687610626221</v>
      </c>
      <c r="ED80">
        <f t="shared" si="162"/>
        <v>17.001510620117188</v>
      </c>
      <c r="EE80">
        <f t="shared" si="162"/>
        <v>20.850438594818115</v>
      </c>
      <c r="EF80">
        <f t="shared" si="162"/>
        <v>26.517836093902588</v>
      </c>
      <c r="EG80">
        <f t="shared" si="162"/>
        <v>31.66946268081665</v>
      </c>
      <c r="EH80">
        <f t="shared" si="162"/>
        <v>0</v>
      </c>
      <c r="EI80">
        <f t="shared" si="162"/>
        <v>4.0017728805541992</v>
      </c>
      <c r="EJ80">
        <f t="shared" si="162"/>
        <v>4.4798648953437805</v>
      </c>
      <c r="EK80">
        <f t="shared" si="162"/>
        <v>8.0138674378395081</v>
      </c>
      <c r="EL80">
        <f t="shared" si="162"/>
        <v>11.84342747926712</v>
      </c>
      <c r="EM80">
        <f t="shared" si="162"/>
        <v>15.440904200077057</v>
      </c>
      <c r="EN80">
        <f t="shared" si="162"/>
        <v>19.757327616214752</v>
      </c>
      <c r="EO80">
        <f t="shared" si="162"/>
        <v>24.420686781406403</v>
      </c>
      <c r="EP80">
        <f t="shared" si="162"/>
        <v>27.642601072788239</v>
      </c>
      <c r="EQ80">
        <f t="shared" si="162"/>
        <v>29.985959351062775</v>
      </c>
      <c r="ER80">
        <f t="shared" si="162"/>
        <v>35.669098675251007</v>
      </c>
      <c r="ES80">
        <f t="shared" si="162"/>
        <v>39.07241827249527</v>
      </c>
      <c r="ET80">
        <f t="shared" si="162"/>
        <v>42.82084447145462</v>
      </c>
      <c r="EU80">
        <f t="shared" si="162"/>
        <v>47.362445652484894</v>
      </c>
      <c r="EV80">
        <f t="shared" si="162"/>
        <v>51.292160332202911</v>
      </c>
      <c r="EW80">
        <f t="shared" si="162"/>
        <v>52.941902816295624</v>
      </c>
      <c r="EX80">
        <f t="shared" si="162"/>
        <v>57.281271159648895</v>
      </c>
      <c r="EY80">
        <f t="shared" si="162"/>
        <v>59.588940560817719</v>
      </c>
      <c r="EZ80">
        <f t="shared" si="162"/>
        <v>62.407226026058197</v>
      </c>
      <c r="FA80">
        <f t="shared" si="162"/>
        <v>64.072151243686676</v>
      </c>
      <c r="FB80">
        <f t="shared" si="162"/>
        <v>66.722055017948151</v>
      </c>
      <c r="FC80">
        <f t="shared" si="162"/>
        <v>68.979029476642609</v>
      </c>
      <c r="FD80">
        <f t="shared" si="162"/>
        <v>70.567771732807159</v>
      </c>
      <c r="FE80">
        <f t="shared" si="162"/>
        <v>72.352147996425629</v>
      </c>
      <c r="FF80">
        <f t="shared" si="162"/>
        <v>74.64649099111557</v>
      </c>
      <c r="FG80">
        <f t="shared" si="162"/>
        <v>75.383534133434296</v>
      </c>
      <c r="FH80">
        <f t="shared" ref="FH80:FS80" si="163">IF(FH$29="", FG80+FH16,0)</f>
        <v>0</v>
      </c>
      <c r="FI80">
        <f t="shared" si="163"/>
        <v>3.0242266654968262</v>
      </c>
      <c r="FJ80">
        <f t="shared" si="163"/>
        <v>5.6920034885406494</v>
      </c>
      <c r="FK80">
        <f t="shared" si="163"/>
        <v>7.2308175563812256</v>
      </c>
      <c r="FL80">
        <f t="shared" si="163"/>
        <v>9.5665860176086426</v>
      </c>
      <c r="FM80">
        <f t="shared" si="163"/>
        <v>12.084419012069702</v>
      </c>
      <c r="FN80">
        <f t="shared" si="163"/>
        <v>14.849918127059937</v>
      </c>
      <c r="FO80">
        <f t="shared" si="163"/>
        <v>15.078256204724312</v>
      </c>
      <c r="FP80">
        <f t="shared" si="163"/>
        <v>15.5172069221735</v>
      </c>
      <c r="FQ80">
        <f t="shared" si="163"/>
        <v>16.377054765820503</v>
      </c>
      <c r="FR80">
        <f t="shared" si="163"/>
        <v>18.433230713009834</v>
      </c>
      <c r="FS80">
        <f t="shared" si="163"/>
        <v>21.801596477627754</v>
      </c>
    </row>
    <row r="81" spans="1:175" x14ac:dyDescent="0.25">
      <c r="A81" t="s">
        <v>93</v>
      </c>
      <c r="C81" s="77">
        <v>27.052594355078405</v>
      </c>
      <c r="D81">
        <f t="shared" ref="D81:AI81" si="164">IF(D$29="", C81, D29)</f>
        <v>27.052594355078405</v>
      </c>
      <c r="E81">
        <f t="shared" si="164"/>
        <v>27.052594355078405</v>
      </c>
      <c r="F81">
        <f t="shared" si="164"/>
        <v>27.052594355078405</v>
      </c>
      <c r="G81">
        <f t="shared" si="164"/>
        <v>27.052594355078405</v>
      </c>
      <c r="H81">
        <f t="shared" si="164"/>
        <v>27.052594355078405</v>
      </c>
      <c r="I81">
        <f t="shared" si="164"/>
        <v>27.052594355078405</v>
      </c>
      <c r="J81">
        <f t="shared" si="164"/>
        <v>27.052594355078405</v>
      </c>
      <c r="K81">
        <f t="shared" si="164"/>
        <v>27.052594355078405</v>
      </c>
      <c r="L81">
        <f t="shared" si="164"/>
        <v>27.052594355078405</v>
      </c>
      <c r="M81">
        <f t="shared" si="164"/>
        <v>27.052594355078405</v>
      </c>
      <c r="N81">
        <f t="shared" si="164"/>
        <v>27.052594355078405</v>
      </c>
      <c r="O81">
        <f t="shared" si="164"/>
        <v>27.052594355078405</v>
      </c>
      <c r="P81">
        <f t="shared" si="164"/>
        <v>27.052594355078405</v>
      </c>
      <c r="Q81">
        <f t="shared" si="164"/>
        <v>27.052594355078405</v>
      </c>
      <c r="R81">
        <f t="shared" si="164"/>
        <v>27.052594355078405</v>
      </c>
      <c r="S81">
        <f t="shared" si="164"/>
        <v>27.052594355078405</v>
      </c>
      <c r="T81">
        <f t="shared" si="164"/>
        <v>27.052594355078405</v>
      </c>
      <c r="U81">
        <f t="shared" si="164"/>
        <v>27.052594355078405</v>
      </c>
      <c r="V81">
        <f t="shared" si="164"/>
        <v>27.052594355078405</v>
      </c>
      <c r="W81">
        <f t="shared" si="164"/>
        <v>27.052594355078405</v>
      </c>
      <c r="X81">
        <f t="shared" si="164"/>
        <v>27.052594355078405</v>
      </c>
      <c r="Y81">
        <f t="shared" si="164"/>
        <v>27.052594355078405</v>
      </c>
      <c r="Z81">
        <f t="shared" si="164"/>
        <v>27.052594355078405</v>
      </c>
      <c r="AA81">
        <f t="shared" si="164"/>
        <v>63.613579255245128</v>
      </c>
      <c r="AB81">
        <f t="shared" si="164"/>
        <v>63.613579255245128</v>
      </c>
      <c r="AC81">
        <f t="shared" si="164"/>
        <v>63.613579255245128</v>
      </c>
      <c r="AD81">
        <f t="shared" si="164"/>
        <v>63.613579255245128</v>
      </c>
      <c r="AE81">
        <f t="shared" si="164"/>
        <v>42.123162134018912</v>
      </c>
      <c r="AF81">
        <f t="shared" si="164"/>
        <v>42.123162134018912</v>
      </c>
      <c r="AG81">
        <f t="shared" si="164"/>
        <v>53.380707561918101</v>
      </c>
      <c r="AH81">
        <f t="shared" si="164"/>
        <v>53.380707561918101</v>
      </c>
      <c r="AI81">
        <f t="shared" si="164"/>
        <v>21.283604040863011</v>
      </c>
      <c r="AJ81">
        <f t="shared" ref="AJ81:BO81" si="165">IF(AJ$29="", AI81, AJ29)</f>
        <v>21.283604040863011</v>
      </c>
      <c r="AK81">
        <f t="shared" si="165"/>
        <v>21.283604040863011</v>
      </c>
      <c r="AL81">
        <f t="shared" si="165"/>
        <v>21.283604040863011</v>
      </c>
      <c r="AM81">
        <f t="shared" si="165"/>
        <v>21.283604040863011</v>
      </c>
      <c r="AN81">
        <f t="shared" si="165"/>
        <v>50.865623052344631</v>
      </c>
      <c r="AO81">
        <f t="shared" si="165"/>
        <v>50.865623052344631</v>
      </c>
      <c r="AP81">
        <f t="shared" si="165"/>
        <v>19.294795779158033</v>
      </c>
      <c r="AQ81">
        <f t="shared" si="165"/>
        <v>19.294795779158033</v>
      </c>
      <c r="AR81">
        <f t="shared" si="165"/>
        <v>19.294795779158033</v>
      </c>
      <c r="AS81">
        <f t="shared" si="165"/>
        <v>19.294795779158033</v>
      </c>
      <c r="AT81">
        <f t="shared" si="165"/>
        <v>55.38469619260578</v>
      </c>
      <c r="AU81">
        <f t="shared" si="165"/>
        <v>55.38469619260578</v>
      </c>
      <c r="AV81">
        <f t="shared" si="165"/>
        <v>26.596961138484446</v>
      </c>
      <c r="AW81">
        <f t="shared" si="165"/>
        <v>26.596961138484446</v>
      </c>
      <c r="AX81">
        <f t="shared" si="165"/>
        <v>26.596961138484446</v>
      </c>
      <c r="AY81">
        <f t="shared" si="165"/>
        <v>63.557431105976477</v>
      </c>
      <c r="AZ81">
        <f t="shared" si="165"/>
        <v>63.557431105976477</v>
      </c>
      <c r="BA81">
        <f t="shared" si="165"/>
        <v>34.331023237957424</v>
      </c>
      <c r="BB81">
        <f t="shared" si="165"/>
        <v>34.331023237957424</v>
      </c>
      <c r="BC81">
        <f t="shared" si="165"/>
        <v>73.414847694369598</v>
      </c>
      <c r="BD81">
        <f t="shared" si="165"/>
        <v>73.414847694369598</v>
      </c>
      <c r="BE81">
        <f t="shared" si="165"/>
        <v>73.414847694369598</v>
      </c>
      <c r="BF81">
        <f t="shared" si="165"/>
        <v>73.414847694369598</v>
      </c>
      <c r="BG81">
        <f t="shared" si="165"/>
        <v>73.414847694369598</v>
      </c>
      <c r="BH81">
        <f t="shared" si="165"/>
        <v>64.778238909629238</v>
      </c>
      <c r="BI81">
        <f t="shared" si="165"/>
        <v>64.778238909629238</v>
      </c>
      <c r="BJ81">
        <f t="shared" si="165"/>
        <v>44.221124899792351</v>
      </c>
      <c r="BK81">
        <f t="shared" si="165"/>
        <v>44.221124899792351</v>
      </c>
      <c r="BL81">
        <f t="shared" si="165"/>
        <v>44.221124899792351</v>
      </c>
      <c r="BM81">
        <f t="shared" si="165"/>
        <v>42.360810208077375</v>
      </c>
      <c r="BN81">
        <f t="shared" si="165"/>
        <v>52.820040281968424</v>
      </c>
      <c r="BO81">
        <f t="shared" si="165"/>
        <v>52.820040281968424</v>
      </c>
      <c r="BP81">
        <f t="shared" ref="BP81:CU81" si="166">IF(BP$29="", BO81, BP29)</f>
        <v>20.899647928342347</v>
      </c>
      <c r="BQ81">
        <f t="shared" si="166"/>
        <v>41.416036724926272</v>
      </c>
      <c r="BR81">
        <f t="shared" si="166"/>
        <v>41.416036724926272</v>
      </c>
      <c r="BS81">
        <f t="shared" si="166"/>
        <v>41.416036724926272</v>
      </c>
      <c r="BT81">
        <f t="shared" si="166"/>
        <v>41.416036724926272</v>
      </c>
      <c r="BU81">
        <f t="shared" si="166"/>
        <v>41.416036724926272</v>
      </c>
      <c r="BV81">
        <f t="shared" si="166"/>
        <v>62.93875288940356</v>
      </c>
      <c r="BW81">
        <f t="shared" si="166"/>
        <v>62.93875288940356</v>
      </c>
      <c r="BX81">
        <f t="shared" si="166"/>
        <v>20.037540632257496</v>
      </c>
      <c r="BY81">
        <f t="shared" si="166"/>
        <v>20.037540632257496</v>
      </c>
      <c r="BZ81">
        <f t="shared" si="166"/>
        <v>20.037540632257496</v>
      </c>
      <c r="CA81">
        <f t="shared" si="166"/>
        <v>45.129083041536859</v>
      </c>
      <c r="CB81">
        <f t="shared" si="166"/>
        <v>45.129083041536859</v>
      </c>
      <c r="CC81">
        <f t="shared" si="166"/>
        <v>4.8983818951628226</v>
      </c>
      <c r="CD81">
        <f t="shared" si="166"/>
        <v>4.8983818951628226</v>
      </c>
      <c r="CE81">
        <f t="shared" si="166"/>
        <v>33.562380140452802</v>
      </c>
      <c r="CF81">
        <f t="shared" si="166"/>
        <v>33.562380140452802</v>
      </c>
      <c r="CG81">
        <f t="shared" si="166"/>
        <v>33.562380140452802</v>
      </c>
      <c r="CH81">
        <f t="shared" si="166"/>
        <v>33.562380140452802</v>
      </c>
      <c r="CI81">
        <f t="shared" si="166"/>
        <v>33.562380140452802</v>
      </c>
      <c r="CJ81">
        <f t="shared" si="166"/>
        <v>19.450457506158862</v>
      </c>
      <c r="CK81">
        <f t="shared" si="166"/>
        <v>19.450457506158862</v>
      </c>
      <c r="CL81">
        <f t="shared" si="166"/>
        <v>4.1846380217501258</v>
      </c>
      <c r="CM81">
        <f t="shared" si="166"/>
        <v>4.1846380217501258</v>
      </c>
      <c r="CN81">
        <f t="shared" si="166"/>
        <v>4.1846380217501258</v>
      </c>
      <c r="CO81">
        <f t="shared" si="166"/>
        <v>46.458317960297634</v>
      </c>
      <c r="CP81">
        <f t="shared" si="166"/>
        <v>46.458317960297634</v>
      </c>
      <c r="CQ81">
        <f t="shared" si="166"/>
        <v>7.3582795933043279</v>
      </c>
      <c r="CR81">
        <f t="shared" si="166"/>
        <v>7.3582795933043279</v>
      </c>
      <c r="CS81">
        <f t="shared" si="166"/>
        <v>29.571956181535054</v>
      </c>
      <c r="CT81">
        <f t="shared" si="166"/>
        <v>29.571956181535054</v>
      </c>
      <c r="CU81">
        <f t="shared" si="166"/>
        <v>29.571956181535054</v>
      </c>
      <c r="CV81">
        <f t="shared" ref="CV81:EA81" si="167">IF(CV$29="", CU81, CV29)</f>
        <v>29.571956181535054</v>
      </c>
      <c r="CW81">
        <f t="shared" si="167"/>
        <v>29.571956181535054</v>
      </c>
      <c r="CX81">
        <f t="shared" si="167"/>
        <v>69.09390920509631</v>
      </c>
      <c r="CY81">
        <f t="shared" si="167"/>
        <v>69.09390920509631</v>
      </c>
      <c r="CZ81">
        <f t="shared" si="167"/>
        <v>49.106944985994971</v>
      </c>
      <c r="DA81">
        <f t="shared" si="167"/>
        <v>49.106944985994971</v>
      </c>
      <c r="DB81">
        <f t="shared" si="167"/>
        <v>49.106944985994971</v>
      </c>
      <c r="DC81">
        <f t="shared" si="167"/>
        <v>74.87163796588095</v>
      </c>
      <c r="DD81">
        <f t="shared" si="167"/>
        <v>74.87163796588095</v>
      </c>
      <c r="DE81">
        <f t="shared" si="167"/>
        <v>53.478869586068633</v>
      </c>
      <c r="DF81">
        <f t="shared" si="167"/>
        <v>53.478869586068633</v>
      </c>
      <c r="DG81">
        <f t="shared" si="167"/>
        <v>78.336520211857831</v>
      </c>
      <c r="DH81">
        <f t="shared" si="167"/>
        <v>78.336520211857831</v>
      </c>
      <c r="DI81">
        <f t="shared" si="167"/>
        <v>78.336520211857831</v>
      </c>
      <c r="DJ81">
        <f t="shared" si="167"/>
        <v>78.336520211857831</v>
      </c>
      <c r="DK81">
        <f t="shared" si="167"/>
        <v>78.336520211857831</v>
      </c>
      <c r="DL81">
        <f t="shared" si="167"/>
        <v>78.336520211857831</v>
      </c>
      <c r="DM81">
        <f t="shared" si="167"/>
        <v>97.001303406839853</v>
      </c>
      <c r="DN81">
        <f t="shared" si="167"/>
        <v>97.001303406839853</v>
      </c>
      <c r="DO81">
        <f t="shared" si="167"/>
        <v>96.364829390596469</v>
      </c>
      <c r="DP81">
        <f t="shared" si="167"/>
        <v>96.364829390596469</v>
      </c>
      <c r="DQ81">
        <f t="shared" si="167"/>
        <v>96.364829390596469</v>
      </c>
      <c r="DR81">
        <f t="shared" si="167"/>
        <v>96.364829390596469</v>
      </c>
      <c r="DS81">
        <f t="shared" si="167"/>
        <v>96.364829390596469</v>
      </c>
      <c r="DT81">
        <f t="shared" si="167"/>
        <v>96.364829390596469</v>
      </c>
      <c r="DU81">
        <f t="shared" si="167"/>
        <v>96.364829390596469</v>
      </c>
      <c r="DV81">
        <f t="shared" si="167"/>
        <v>96.364829390596469</v>
      </c>
      <c r="DW81">
        <f t="shared" si="167"/>
        <v>96.364829390596469</v>
      </c>
      <c r="DX81">
        <f t="shared" si="167"/>
        <v>96.364829390596469</v>
      </c>
      <c r="DY81">
        <f t="shared" si="167"/>
        <v>96.364829390596469</v>
      </c>
      <c r="DZ81">
        <f t="shared" si="167"/>
        <v>33.123006985093575</v>
      </c>
      <c r="EA81">
        <f t="shared" si="167"/>
        <v>33.123006985093575</v>
      </c>
      <c r="EB81">
        <f t="shared" ref="EB81:FG81" si="168">IF(EB$29="", EA81, EB29)</f>
        <v>33.123006985093575</v>
      </c>
      <c r="EC81">
        <f t="shared" si="168"/>
        <v>33.123006985093575</v>
      </c>
      <c r="ED81">
        <f t="shared" si="168"/>
        <v>33.123006985093575</v>
      </c>
      <c r="EE81">
        <f t="shared" si="168"/>
        <v>33.123006985093575</v>
      </c>
      <c r="EF81">
        <f t="shared" si="168"/>
        <v>33.123006985093575</v>
      </c>
      <c r="EG81">
        <f t="shared" si="168"/>
        <v>33.123006985093575</v>
      </c>
      <c r="EH81">
        <f t="shared" si="168"/>
        <v>17.402407888812753</v>
      </c>
      <c r="EI81">
        <f t="shared" si="168"/>
        <v>17.402407888812753</v>
      </c>
      <c r="EJ81">
        <f t="shared" si="168"/>
        <v>17.402407888812753</v>
      </c>
      <c r="EK81">
        <f t="shared" si="168"/>
        <v>17.402407888812753</v>
      </c>
      <c r="EL81">
        <f t="shared" si="168"/>
        <v>17.402407888812753</v>
      </c>
      <c r="EM81">
        <f t="shared" si="168"/>
        <v>17.402407888812753</v>
      </c>
      <c r="EN81">
        <f t="shared" si="168"/>
        <v>17.402407888812753</v>
      </c>
      <c r="EO81">
        <f t="shared" si="168"/>
        <v>17.402407888812753</v>
      </c>
      <c r="EP81">
        <f t="shared" si="168"/>
        <v>17.402407888812753</v>
      </c>
      <c r="EQ81">
        <f t="shared" si="168"/>
        <v>17.402407888812753</v>
      </c>
      <c r="ER81">
        <f t="shared" si="168"/>
        <v>17.402407888812753</v>
      </c>
      <c r="ES81">
        <f t="shared" si="168"/>
        <v>17.402407888812753</v>
      </c>
      <c r="ET81">
        <f t="shared" si="168"/>
        <v>17.402407888812753</v>
      </c>
      <c r="EU81">
        <f t="shared" si="168"/>
        <v>17.402407888812753</v>
      </c>
      <c r="EV81">
        <f t="shared" si="168"/>
        <v>17.402407888812753</v>
      </c>
      <c r="EW81">
        <f t="shared" si="168"/>
        <v>17.402407888812753</v>
      </c>
      <c r="EX81">
        <f t="shared" si="168"/>
        <v>17.402407888812753</v>
      </c>
      <c r="EY81">
        <f t="shared" si="168"/>
        <v>17.402407888812753</v>
      </c>
      <c r="EZ81">
        <f t="shared" si="168"/>
        <v>17.402407888812753</v>
      </c>
      <c r="FA81">
        <f t="shared" si="168"/>
        <v>17.402407888812753</v>
      </c>
      <c r="FB81">
        <f t="shared" si="168"/>
        <v>17.402407888812753</v>
      </c>
      <c r="FC81">
        <f t="shared" si="168"/>
        <v>17.402407888812753</v>
      </c>
      <c r="FD81">
        <f t="shared" si="168"/>
        <v>17.402407888812753</v>
      </c>
      <c r="FE81">
        <f t="shared" si="168"/>
        <v>17.402407888812753</v>
      </c>
      <c r="FF81">
        <f t="shared" si="168"/>
        <v>17.402407888812753</v>
      </c>
      <c r="FG81">
        <f t="shared" si="168"/>
        <v>17.402407888812753</v>
      </c>
      <c r="FH81">
        <f t="shared" ref="FH81:FS81" si="169">IF(FH$29="", FG81, FH29)</f>
        <v>26.599847545706623</v>
      </c>
      <c r="FI81">
        <f t="shared" si="169"/>
        <v>26.599847545706623</v>
      </c>
      <c r="FJ81">
        <f t="shared" si="169"/>
        <v>26.599847545706623</v>
      </c>
      <c r="FK81">
        <f t="shared" si="169"/>
        <v>26.599847545706623</v>
      </c>
      <c r="FL81">
        <f t="shared" si="169"/>
        <v>26.599847545706623</v>
      </c>
      <c r="FM81">
        <f t="shared" si="169"/>
        <v>26.599847545706623</v>
      </c>
      <c r="FN81">
        <f t="shared" si="169"/>
        <v>26.599847545706623</v>
      </c>
      <c r="FO81">
        <f t="shared" si="169"/>
        <v>26.599847545706623</v>
      </c>
      <c r="FP81">
        <f t="shared" si="169"/>
        <v>26.599847545706623</v>
      </c>
      <c r="FQ81">
        <f t="shared" si="169"/>
        <v>26.599847545706623</v>
      </c>
      <c r="FR81">
        <f t="shared" si="169"/>
        <v>26.599847545706623</v>
      </c>
      <c r="FS81">
        <f t="shared" si="169"/>
        <v>26.599847545706623</v>
      </c>
    </row>
    <row r="82" spans="1:175" x14ac:dyDescent="0.25">
      <c r="A82" t="s">
        <v>164</v>
      </c>
      <c r="C82">
        <v>0</v>
      </c>
      <c r="D82" t="str">
        <f>IF(D$29="","", D81-C81)</f>
        <v/>
      </c>
      <c r="E82" t="str">
        <f t="shared" ref="E82:BP82" si="170">IF(E$29="","", E81-D81)</f>
        <v/>
      </c>
      <c r="F82" t="str">
        <f t="shared" si="170"/>
        <v/>
      </c>
      <c r="G82" t="str">
        <f t="shared" si="170"/>
        <v/>
      </c>
      <c r="H82" t="str">
        <f t="shared" si="170"/>
        <v/>
      </c>
      <c r="I82" t="str">
        <f t="shared" si="170"/>
        <v/>
      </c>
      <c r="J82" t="str">
        <f t="shared" si="170"/>
        <v/>
      </c>
      <c r="K82" t="str">
        <f t="shared" si="170"/>
        <v/>
      </c>
      <c r="L82" t="str">
        <f t="shared" si="170"/>
        <v/>
      </c>
      <c r="M82" t="str">
        <f t="shared" si="170"/>
        <v/>
      </c>
      <c r="N82" t="str">
        <f t="shared" si="170"/>
        <v/>
      </c>
      <c r="O82" t="str">
        <f t="shared" si="170"/>
        <v/>
      </c>
      <c r="P82" t="str">
        <f t="shared" si="170"/>
        <v/>
      </c>
      <c r="Q82" t="str">
        <f t="shared" si="170"/>
        <v/>
      </c>
      <c r="R82" t="str">
        <f t="shared" si="170"/>
        <v/>
      </c>
      <c r="S82" t="str">
        <f t="shared" si="170"/>
        <v/>
      </c>
      <c r="T82" t="str">
        <f t="shared" si="170"/>
        <v/>
      </c>
      <c r="U82" t="str">
        <f t="shared" si="170"/>
        <v/>
      </c>
      <c r="V82" t="str">
        <f t="shared" si="170"/>
        <v/>
      </c>
      <c r="W82" t="str">
        <f t="shared" si="170"/>
        <v/>
      </c>
      <c r="X82" t="str">
        <f t="shared" si="170"/>
        <v/>
      </c>
      <c r="Y82" t="str">
        <f t="shared" si="170"/>
        <v/>
      </c>
      <c r="Z82" t="str">
        <f t="shared" si="170"/>
        <v/>
      </c>
      <c r="AA82">
        <f t="shared" si="170"/>
        <v>36.560984900166723</v>
      </c>
      <c r="AB82" t="str">
        <f t="shared" si="170"/>
        <v/>
      </c>
      <c r="AC82" t="str">
        <f t="shared" si="170"/>
        <v/>
      </c>
      <c r="AD82" t="str">
        <f t="shared" si="170"/>
        <v/>
      </c>
      <c r="AE82">
        <f t="shared" si="170"/>
        <v>-21.490417121226216</v>
      </c>
      <c r="AF82" t="str">
        <f t="shared" si="170"/>
        <v/>
      </c>
      <c r="AG82">
        <f t="shared" si="170"/>
        <v>11.257545427899188</v>
      </c>
      <c r="AH82" t="str">
        <f t="shared" si="170"/>
        <v/>
      </c>
      <c r="AI82">
        <f t="shared" si="170"/>
        <v>-32.097103521055089</v>
      </c>
      <c r="AJ82" t="str">
        <f t="shared" si="170"/>
        <v/>
      </c>
      <c r="AK82" t="str">
        <f t="shared" si="170"/>
        <v/>
      </c>
      <c r="AL82" t="str">
        <f t="shared" si="170"/>
        <v/>
      </c>
      <c r="AM82" t="str">
        <f t="shared" si="170"/>
        <v/>
      </c>
      <c r="AN82">
        <f t="shared" si="170"/>
        <v>29.58201901148162</v>
      </c>
      <c r="AO82" t="str">
        <f t="shared" si="170"/>
        <v/>
      </c>
      <c r="AP82">
        <f t="shared" si="170"/>
        <v>-31.570827273186598</v>
      </c>
      <c r="AQ82" t="str">
        <f t="shared" si="170"/>
        <v/>
      </c>
      <c r="AR82" t="str">
        <f t="shared" si="170"/>
        <v/>
      </c>
      <c r="AS82" t="str">
        <f t="shared" si="170"/>
        <v/>
      </c>
      <c r="AT82">
        <f t="shared" si="170"/>
        <v>36.089900413447751</v>
      </c>
      <c r="AU82" t="str">
        <f t="shared" si="170"/>
        <v/>
      </c>
      <c r="AV82">
        <f t="shared" si="170"/>
        <v>-28.787735054121335</v>
      </c>
      <c r="AW82" t="str">
        <f t="shared" si="170"/>
        <v/>
      </c>
      <c r="AX82" t="str">
        <f t="shared" si="170"/>
        <v/>
      </c>
      <c r="AY82">
        <f t="shared" si="170"/>
        <v>36.960469967492031</v>
      </c>
      <c r="AZ82" t="str">
        <f t="shared" si="170"/>
        <v/>
      </c>
      <c r="BA82">
        <f t="shared" si="170"/>
        <v>-29.226407868019052</v>
      </c>
      <c r="BB82" t="str">
        <f t="shared" si="170"/>
        <v/>
      </c>
      <c r="BC82">
        <f t="shared" si="170"/>
        <v>39.083824456412174</v>
      </c>
      <c r="BD82" t="str">
        <f t="shared" si="170"/>
        <v/>
      </c>
      <c r="BE82" t="str">
        <f t="shared" si="170"/>
        <v/>
      </c>
      <c r="BF82" t="str">
        <f t="shared" si="170"/>
        <v/>
      </c>
      <c r="BG82" t="str">
        <f t="shared" si="170"/>
        <v/>
      </c>
      <c r="BH82">
        <f t="shared" si="170"/>
        <v>-8.6366087847403605</v>
      </c>
      <c r="BI82" t="str">
        <f t="shared" si="170"/>
        <v/>
      </c>
      <c r="BJ82">
        <f t="shared" si="170"/>
        <v>-20.557114009836887</v>
      </c>
      <c r="BK82" t="str">
        <f t="shared" si="170"/>
        <v/>
      </c>
      <c r="BL82" t="str">
        <f t="shared" si="170"/>
        <v/>
      </c>
      <c r="BM82">
        <f t="shared" si="170"/>
        <v>-1.8603146917149758</v>
      </c>
      <c r="BN82">
        <f t="shared" si="170"/>
        <v>10.45923007389105</v>
      </c>
      <c r="BO82" t="str">
        <f t="shared" si="170"/>
        <v/>
      </c>
      <c r="BP82">
        <f t="shared" si="170"/>
        <v>-31.920392353626077</v>
      </c>
      <c r="BQ82">
        <f t="shared" ref="BQ82:EB82" si="171">IF(BQ$29="","", BQ81-BP81)</f>
        <v>20.516388796583925</v>
      </c>
      <c r="BR82" t="str">
        <f t="shared" si="171"/>
        <v/>
      </c>
      <c r="BS82" t="str">
        <f t="shared" si="171"/>
        <v/>
      </c>
      <c r="BT82" t="str">
        <f t="shared" si="171"/>
        <v/>
      </c>
      <c r="BU82" t="str">
        <f t="shared" si="171"/>
        <v/>
      </c>
      <c r="BV82">
        <f t="shared" si="171"/>
        <v>21.522716164477288</v>
      </c>
      <c r="BW82" t="str">
        <f t="shared" si="171"/>
        <v/>
      </c>
      <c r="BX82">
        <f t="shared" si="171"/>
        <v>-42.901212257146064</v>
      </c>
      <c r="BY82" t="str">
        <f t="shared" si="171"/>
        <v/>
      </c>
      <c r="BZ82" t="str">
        <f t="shared" si="171"/>
        <v/>
      </c>
      <c r="CA82">
        <f t="shared" si="171"/>
        <v>25.091542409279363</v>
      </c>
      <c r="CB82" t="str">
        <f t="shared" si="171"/>
        <v/>
      </c>
      <c r="CC82">
        <f t="shared" si="171"/>
        <v>-40.230701146374038</v>
      </c>
      <c r="CD82" t="str">
        <f t="shared" si="171"/>
        <v/>
      </c>
      <c r="CE82">
        <f t="shared" si="171"/>
        <v>28.663998245289982</v>
      </c>
      <c r="CF82" t="str">
        <f t="shared" si="171"/>
        <v/>
      </c>
      <c r="CG82" t="str">
        <f t="shared" si="171"/>
        <v/>
      </c>
      <c r="CH82" t="str">
        <f t="shared" si="171"/>
        <v/>
      </c>
      <c r="CI82" t="str">
        <f t="shared" si="171"/>
        <v/>
      </c>
      <c r="CJ82">
        <f t="shared" si="171"/>
        <v>-14.11192263429394</v>
      </c>
      <c r="CK82" t="str">
        <f t="shared" si="171"/>
        <v/>
      </c>
      <c r="CL82">
        <f t="shared" si="171"/>
        <v>-15.265819484408738</v>
      </c>
      <c r="CM82" t="str">
        <f t="shared" si="171"/>
        <v/>
      </c>
      <c r="CN82" t="str">
        <f t="shared" si="171"/>
        <v/>
      </c>
      <c r="CO82">
        <f t="shared" si="171"/>
        <v>42.273679938547509</v>
      </c>
      <c r="CP82" t="str">
        <f t="shared" si="171"/>
        <v/>
      </c>
      <c r="CQ82">
        <f t="shared" si="171"/>
        <v>-39.100038366993303</v>
      </c>
      <c r="CR82" t="str">
        <f t="shared" si="171"/>
        <v/>
      </c>
      <c r="CS82">
        <f t="shared" si="171"/>
        <v>22.213676588230726</v>
      </c>
      <c r="CT82" t="str">
        <f t="shared" si="171"/>
        <v/>
      </c>
      <c r="CU82" t="str">
        <f t="shared" si="171"/>
        <v/>
      </c>
      <c r="CV82" t="str">
        <f t="shared" si="171"/>
        <v/>
      </c>
      <c r="CW82" t="str">
        <f t="shared" si="171"/>
        <v/>
      </c>
      <c r="CX82">
        <f t="shared" si="171"/>
        <v>39.521953023561252</v>
      </c>
      <c r="CY82" t="str">
        <f t="shared" si="171"/>
        <v/>
      </c>
      <c r="CZ82">
        <f t="shared" si="171"/>
        <v>-19.986964219101338</v>
      </c>
      <c r="DA82" t="str">
        <f t="shared" si="171"/>
        <v/>
      </c>
      <c r="DB82" t="str">
        <f t="shared" si="171"/>
        <v/>
      </c>
      <c r="DC82">
        <f t="shared" si="171"/>
        <v>25.764692979885979</v>
      </c>
      <c r="DD82" t="str">
        <f t="shared" si="171"/>
        <v/>
      </c>
      <c r="DE82">
        <f t="shared" si="171"/>
        <v>-21.392768379812317</v>
      </c>
      <c r="DF82" t="str">
        <f t="shared" si="171"/>
        <v/>
      </c>
      <c r="DG82">
        <f t="shared" si="171"/>
        <v>24.857650625789198</v>
      </c>
      <c r="DH82" t="str">
        <f t="shared" si="171"/>
        <v/>
      </c>
      <c r="DI82" t="str">
        <f t="shared" si="171"/>
        <v/>
      </c>
      <c r="DJ82" t="str">
        <f t="shared" si="171"/>
        <v/>
      </c>
      <c r="DK82" t="str">
        <f t="shared" si="171"/>
        <v/>
      </c>
      <c r="DL82" t="str">
        <f t="shared" si="171"/>
        <v/>
      </c>
      <c r="DM82">
        <f t="shared" si="171"/>
        <v>18.664783194982022</v>
      </c>
      <c r="DN82" t="str">
        <f t="shared" si="171"/>
        <v/>
      </c>
      <c r="DO82">
        <f t="shared" si="171"/>
        <v>-0.63647401624338329</v>
      </c>
      <c r="DP82" t="str">
        <f t="shared" si="171"/>
        <v/>
      </c>
      <c r="DQ82" t="str">
        <f t="shared" si="171"/>
        <v/>
      </c>
      <c r="DR82" t="str">
        <f t="shared" si="171"/>
        <v/>
      </c>
      <c r="DS82" t="str">
        <f t="shared" si="171"/>
        <v/>
      </c>
      <c r="DT82" t="str">
        <f t="shared" si="171"/>
        <v/>
      </c>
      <c r="DU82" t="str">
        <f t="shared" si="171"/>
        <v/>
      </c>
      <c r="DV82" t="str">
        <f t="shared" si="171"/>
        <v/>
      </c>
      <c r="DW82" t="str">
        <f t="shared" si="171"/>
        <v/>
      </c>
      <c r="DX82" t="str">
        <f t="shared" si="171"/>
        <v/>
      </c>
      <c r="DY82" t="str">
        <f t="shared" si="171"/>
        <v/>
      </c>
      <c r="DZ82">
        <f t="shared" si="171"/>
        <v>-63.241822405502894</v>
      </c>
      <c r="EA82" t="str">
        <f t="shared" si="171"/>
        <v/>
      </c>
      <c r="EB82" t="str">
        <f t="shared" si="171"/>
        <v/>
      </c>
      <c r="EC82" t="str">
        <f t="shared" ref="EC82:FS82" si="172">IF(EC$29="","", EC81-EB81)</f>
        <v/>
      </c>
      <c r="ED82" t="str">
        <f t="shared" si="172"/>
        <v/>
      </c>
      <c r="EE82" t="str">
        <f t="shared" si="172"/>
        <v/>
      </c>
      <c r="EF82" t="str">
        <f t="shared" si="172"/>
        <v/>
      </c>
      <c r="EG82" t="str">
        <f t="shared" si="172"/>
        <v/>
      </c>
      <c r="EH82">
        <f t="shared" si="172"/>
        <v>-15.720599096280822</v>
      </c>
      <c r="EI82" t="str">
        <f t="shared" si="172"/>
        <v/>
      </c>
      <c r="EJ82" t="str">
        <f t="shared" si="172"/>
        <v/>
      </c>
      <c r="EK82" t="str">
        <f t="shared" si="172"/>
        <v/>
      </c>
      <c r="EL82" t="str">
        <f t="shared" si="172"/>
        <v/>
      </c>
      <c r="EM82" t="str">
        <f t="shared" si="172"/>
        <v/>
      </c>
      <c r="EN82" t="str">
        <f t="shared" si="172"/>
        <v/>
      </c>
      <c r="EO82" t="str">
        <f t="shared" si="172"/>
        <v/>
      </c>
      <c r="EP82" t="str">
        <f t="shared" si="172"/>
        <v/>
      </c>
      <c r="EQ82" t="str">
        <f t="shared" si="172"/>
        <v/>
      </c>
      <c r="ER82" t="str">
        <f t="shared" si="172"/>
        <v/>
      </c>
      <c r="ES82" t="str">
        <f t="shared" si="172"/>
        <v/>
      </c>
      <c r="ET82" t="str">
        <f t="shared" si="172"/>
        <v/>
      </c>
      <c r="EU82" t="str">
        <f t="shared" si="172"/>
        <v/>
      </c>
      <c r="EV82" t="str">
        <f t="shared" si="172"/>
        <v/>
      </c>
      <c r="EW82" t="str">
        <f t="shared" si="172"/>
        <v/>
      </c>
      <c r="EX82" t="str">
        <f t="shared" si="172"/>
        <v/>
      </c>
      <c r="EY82" t="str">
        <f t="shared" si="172"/>
        <v/>
      </c>
      <c r="EZ82" t="str">
        <f t="shared" si="172"/>
        <v/>
      </c>
      <c r="FA82" t="str">
        <f t="shared" si="172"/>
        <v/>
      </c>
      <c r="FB82" t="str">
        <f t="shared" si="172"/>
        <v/>
      </c>
      <c r="FC82" t="str">
        <f t="shared" si="172"/>
        <v/>
      </c>
      <c r="FD82" t="str">
        <f t="shared" si="172"/>
        <v/>
      </c>
      <c r="FE82" t="str">
        <f t="shared" si="172"/>
        <v/>
      </c>
      <c r="FF82" t="str">
        <f t="shared" si="172"/>
        <v/>
      </c>
      <c r="FG82" t="str">
        <f t="shared" si="172"/>
        <v/>
      </c>
      <c r="FH82">
        <f t="shared" si="172"/>
        <v>9.1974396568938701</v>
      </c>
      <c r="FI82" t="str">
        <f t="shared" si="172"/>
        <v/>
      </c>
      <c r="FJ82" t="str">
        <f t="shared" si="172"/>
        <v/>
      </c>
      <c r="FK82" t="str">
        <f t="shared" si="172"/>
        <v/>
      </c>
      <c r="FL82" t="str">
        <f t="shared" si="172"/>
        <v/>
      </c>
      <c r="FM82" t="str">
        <f t="shared" si="172"/>
        <v/>
      </c>
      <c r="FN82" t="str">
        <f t="shared" si="172"/>
        <v/>
      </c>
      <c r="FO82" t="str">
        <f t="shared" si="172"/>
        <v/>
      </c>
      <c r="FP82" t="str">
        <f t="shared" si="172"/>
        <v/>
      </c>
      <c r="FQ82" t="str">
        <f t="shared" si="172"/>
        <v/>
      </c>
      <c r="FR82" t="str">
        <f t="shared" si="172"/>
        <v/>
      </c>
      <c r="FS82" t="str">
        <f t="shared" si="172"/>
        <v/>
      </c>
    </row>
    <row r="83" spans="1:175" x14ac:dyDescent="0.25">
      <c r="A83" t="s">
        <v>165</v>
      </c>
      <c r="C83">
        <v>0</v>
      </c>
      <c r="D83">
        <f t="shared" ref="D83:AI83" si="173">IF(D$29="", C83, D41)</f>
        <v>0</v>
      </c>
      <c r="E83">
        <f t="shared" si="173"/>
        <v>0</v>
      </c>
      <c r="F83">
        <f t="shared" si="173"/>
        <v>0</v>
      </c>
      <c r="G83">
        <f t="shared" si="173"/>
        <v>0</v>
      </c>
      <c r="H83">
        <f t="shared" si="173"/>
        <v>0</v>
      </c>
      <c r="I83">
        <f t="shared" si="173"/>
        <v>0</v>
      </c>
      <c r="J83">
        <f t="shared" si="173"/>
        <v>0</v>
      </c>
      <c r="K83">
        <f t="shared" si="173"/>
        <v>0</v>
      </c>
      <c r="L83">
        <f t="shared" si="173"/>
        <v>0</v>
      </c>
      <c r="M83">
        <f t="shared" si="173"/>
        <v>0</v>
      </c>
      <c r="N83">
        <f t="shared" si="173"/>
        <v>0</v>
      </c>
      <c r="O83">
        <f t="shared" si="173"/>
        <v>0</v>
      </c>
      <c r="P83">
        <f t="shared" si="173"/>
        <v>0</v>
      </c>
      <c r="Q83">
        <f t="shared" si="173"/>
        <v>0</v>
      </c>
      <c r="R83">
        <f t="shared" si="173"/>
        <v>0</v>
      </c>
      <c r="S83">
        <f t="shared" si="173"/>
        <v>0</v>
      </c>
      <c r="T83">
        <f t="shared" si="173"/>
        <v>0</v>
      </c>
      <c r="U83">
        <f t="shared" si="173"/>
        <v>0</v>
      </c>
      <c r="V83">
        <f t="shared" si="173"/>
        <v>0</v>
      </c>
      <c r="W83">
        <f t="shared" si="173"/>
        <v>0</v>
      </c>
      <c r="X83">
        <f t="shared" si="173"/>
        <v>0</v>
      </c>
      <c r="Y83">
        <f t="shared" si="173"/>
        <v>0</v>
      </c>
      <c r="Z83">
        <f t="shared" si="173"/>
        <v>0</v>
      </c>
      <c r="AA83">
        <f t="shared" si="173"/>
        <v>4.4745999999999988</v>
      </c>
      <c r="AB83">
        <f t="shared" si="173"/>
        <v>4.4745999999999988</v>
      </c>
      <c r="AC83">
        <f t="shared" si="173"/>
        <v>4.4745999999999988</v>
      </c>
      <c r="AD83">
        <f t="shared" si="173"/>
        <v>4.4745999999999988</v>
      </c>
      <c r="AE83">
        <f t="shared" si="173"/>
        <v>22.091727332842392</v>
      </c>
      <c r="AF83">
        <f t="shared" si="173"/>
        <v>22.091727332842392</v>
      </c>
      <c r="AG83">
        <f t="shared" si="173"/>
        <v>22.091727332842392</v>
      </c>
      <c r="AH83">
        <f t="shared" si="173"/>
        <v>22.091727332842392</v>
      </c>
      <c r="AI83">
        <f t="shared" si="173"/>
        <v>39.524101224588946</v>
      </c>
      <c r="AJ83">
        <f t="shared" ref="AJ83:BO83" si="174">IF(AJ$29="", AI83, AJ41)</f>
        <v>39.524101224588946</v>
      </c>
      <c r="AK83">
        <f t="shared" si="174"/>
        <v>39.524101224588946</v>
      </c>
      <c r="AL83">
        <f t="shared" si="174"/>
        <v>39.524101224588946</v>
      </c>
      <c r="AM83">
        <f t="shared" si="174"/>
        <v>39.524101224588946</v>
      </c>
      <c r="AN83">
        <f t="shared" si="174"/>
        <v>39.524101224588946</v>
      </c>
      <c r="AO83">
        <f t="shared" si="174"/>
        <v>39.524101224588946</v>
      </c>
      <c r="AP83">
        <f t="shared" si="174"/>
        <v>57.56970167746406</v>
      </c>
      <c r="AQ83">
        <f t="shared" si="174"/>
        <v>57.56970167746406</v>
      </c>
      <c r="AR83">
        <f t="shared" si="174"/>
        <v>57.56970167746406</v>
      </c>
      <c r="AS83">
        <f t="shared" si="174"/>
        <v>57.56970167746406</v>
      </c>
      <c r="AT83">
        <f t="shared" si="174"/>
        <v>57.56970167746406</v>
      </c>
      <c r="AU83">
        <f t="shared" si="174"/>
        <v>57.56970167746406</v>
      </c>
      <c r="AV83">
        <f t="shared" si="174"/>
        <v>71.625436094412478</v>
      </c>
      <c r="AW83">
        <f t="shared" si="174"/>
        <v>71.625436094412478</v>
      </c>
      <c r="AX83">
        <f t="shared" si="174"/>
        <v>71.625436094412478</v>
      </c>
      <c r="AY83">
        <f t="shared" si="174"/>
        <v>72.149916094412475</v>
      </c>
      <c r="AZ83">
        <f t="shared" si="174"/>
        <v>72.149916094412475</v>
      </c>
      <c r="BA83">
        <f t="shared" si="174"/>
        <v>86.985170511360892</v>
      </c>
      <c r="BB83">
        <f t="shared" si="174"/>
        <v>86.985170511360892</v>
      </c>
      <c r="BC83">
        <f t="shared" si="174"/>
        <v>86.985170511360892</v>
      </c>
      <c r="BD83">
        <f t="shared" si="174"/>
        <v>86.985170511360892</v>
      </c>
      <c r="BE83">
        <f t="shared" si="174"/>
        <v>86.985170511360892</v>
      </c>
      <c r="BF83">
        <f t="shared" si="174"/>
        <v>86.985170511360892</v>
      </c>
      <c r="BG83">
        <f t="shared" si="174"/>
        <v>86.985170511360892</v>
      </c>
      <c r="BH83">
        <f t="shared" si="174"/>
        <v>109.85673118669139</v>
      </c>
      <c r="BI83">
        <f t="shared" si="174"/>
        <v>109.85673118669139</v>
      </c>
      <c r="BJ83">
        <f t="shared" si="174"/>
        <v>142.22777953479812</v>
      </c>
      <c r="BK83">
        <f t="shared" si="174"/>
        <v>142.22777953479812</v>
      </c>
      <c r="BL83">
        <f t="shared" si="174"/>
        <v>142.22777953479812</v>
      </c>
      <c r="BM83">
        <f t="shared" si="174"/>
        <v>156.05587364872022</v>
      </c>
      <c r="BN83">
        <f t="shared" si="174"/>
        <v>156.05587364872022</v>
      </c>
      <c r="BO83">
        <f t="shared" si="174"/>
        <v>156.05587364872022</v>
      </c>
      <c r="BP83">
        <f t="shared" ref="BP83:CU83" si="175">IF(BP$29="", BO83, BP41)</f>
        <v>182.36160613279665</v>
      </c>
      <c r="BQ83">
        <f t="shared" si="175"/>
        <v>185.03813946612999</v>
      </c>
      <c r="BR83">
        <f t="shared" si="175"/>
        <v>185.03813946612999</v>
      </c>
      <c r="BS83">
        <f t="shared" si="175"/>
        <v>185.03813946612999</v>
      </c>
      <c r="BT83">
        <f t="shared" si="175"/>
        <v>185.03813946612999</v>
      </c>
      <c r="BU83">
        <f t="shared" si="175"/>
        <v>185.03813946612999</v>
      </c>
      <c r="BV83">
        <f t="shared" si="175"/>
        <v>200.19737513491981</v>
      </c>
      <c r="BW83">
        <f t="shared" si="175"/>
        <v>200.19737513491981</v>
      </c>
      <c r="BX83">
        <f t="shared" si="175"/>
        <v>232.55406303300899</v>
      </c>
      <c r="BY83">
        <f t="shared" si="175"/>
        <v>232.55406303300899</v>
      </c>
      <c r="BZ83">
        <f t="shared" si="175"/>
        <v>232.55406303300899</v>
      </c>
      <c r="CA83">
        <f t="shared" si="175"/>
        <v>232.55406303300899</v>
      </c>
      <c r="CB83">
        <f t="shared" si="175"/>
        <v>232.55406303300899</v>
      </c>
      <c r="CC83">
        <f t="shared" si="175"/>
        <v>268.92348978460132</v>
      </c>
      <c r="CD83">
        <f t="shared" si="175"/>
        <v>268.92348978460132</v>
      </c>
      <c r="CE83">
        <f t="shared" si="175"/>
        <v>268.92348978460132</v>
      </c>
      <c r="CF83">
        <f t="shared" si="175"/>
        <v>268.92348978460132</v>
      </c>
      <c r="CG83">
        <f t="shared" si="175"/>
        <v>268.92348978460132</v>
      </c>
      <c r="CH83">
        <f t="shared" si="175"/>
        <v>268.92348978460132</v>
      </c>
      <c r="CI83">
        <f t="shared" si="175"/>
        <v>268.92348978460132</v>
      </c>
      <c r="CJ83">
        <f t="shared" si="175"/>
        <v>312.69856517545247</v>
      </c>
      <c r="CK83">
        <f t="shared" si="175"/>
        <v>312.69856517545247</v>
      </c>
      <c r="CL83">
        <f t="shared" si="175"/>
        <v>332.88964797800026</v>
      </c>
      <c r="CM83">
        <f t="shared" si="175"/>
        <v>332.88964797800026</v>
      </c>
      <c r="CN83">
        <f t="shared" si="175"/>
        <v>332.88964797800026</v>
      </c>
      <c r="CO83">
        <f t="shared" si="175"/>
        <v>332.88964797800026</v>
      </c>
      <c r="CP83">
        <f t="shared" si="175"/>
        <v>332.88964797800026</v>
      </c>
      <c r="CQ83">
        <f t="shared" si="175"/>
        <v>358.36465805327532</v>
      </c>
      <c r="CR83">
        <f t="shared" si="175"/>
        <v>358.36465805327532</v>
      </c>
      <c r="CS83">
        <f t="shared" si="175"/>
        <v>358.36465805327532</v>
      </c>
      <c r="CT83">
        <f t="shared" si="175"/>
        <v>358.36465805327532</v>
      </c>
      <c r="CU83">
        <f t="shared" si="175"/>
        <v>358.36465805327532</v>
      </c>
      <c r="CV83">
        <f t="shared" ref="CV83:EA83" si="176">IF(CV$29="", CU83, CV41)</f>
        <v>358.36465805327532</v>
      </c>
      <c r="CW83">
        <f t="shared" si="176"/>
        <v>358.36465805327532</v>
      </c>
      <c r="CX83">
        <f t="shared" si="176"/>
        <v>358.36465805327532</v>
      </c>
      <c r="CY83">
        <f t="shared" si="176"/>
        <v>358.36465805327532</v>
      </c>
      <c r="CZ83">
        <f t="shared" si="176"/>
        <v>378.8327854418103</v>
      </c>
      <c r="DA83">
        <f t="shared" si="176"/>
        <v>378.8327854418103</v>
      </c>
      <c r="DB83">
        <f t="shared" si="176"/>
        <v>378.8327854418103</v>
      </c>
      <c r="DC83">
        <f t="shared" si="176"/>
        <v>378.8327854418103</v>
      </c>
      <c r="DD83">
        <f t="shared" si="176"/>
        <v>378.8327854418103</v>
      </c>
      <c r="DE83">
        <f t="shared" si="176"/>
        <v>388.96017397684216</v>
      </c>
      <c r="DF83">
        <f t="shared" si="176"/>
        <v>388.96017397684216</v>
      </c>
      <c r="DG83">
        <f t="shared" si="176"/>
        <v>388.96017397684216</v>
      </c>
      <c r="DH83">
        <f t="shared" si="176"/>
        <v>388.96017397684216</v>
      </c>
      <c r="DI83">
        <f t="shared" si="176"/>
        <v>388.96017397684216</v>
      </c>
      <c r="DJ83">
        <f t="shared" si="176"/>
        <v>388.96017397684216</v>
      </c>
      <c r="DK83">
        <f t="shared" si="176"/>
        <v>388.96017397684216</v>
      </c>
      <c r="DL83">
        <f t="shared" si="176"/>
        <v>388.96017397684216</v>
      </c>
      <c r="DM83">
        <f t="shared" si="176"/>
        <v>388.96017397684216</v>
      </c>
      <c r="DN83">
        <f t="shared" si="176"/>
        <v>388.96017397684216</v>
      </c>
      <c r="DO83">
        <f t="shared" si="176"/>
        <v>388.96017397684216</v>
      </c>
      <c r="DP83">
        <f t="shared" si="176"/>
        <v>388.96017397684216</v>
      </c>
      <c r="DQ83">
        <f t="shared" si="176"/>
        <v>388.96017397684216</v>
      </c>
      <c r="DR83">
        <f t="shared" si="176"/>
        <v>388.96017397684216</v>
      </c>
      <c r="DS83">
        <f t="shared" si="176"/>
        <v>388.96017397684216</v>
      </c>
      <c r="DT83">
        <f t="shared" si="176"/>
        <v>388.96017397684216</v>
      </c>
      <c r="DU83">
        <f t="shared" si="176"/>
        <v>388.96017397684216</v>
      </c>
      <c r="DV83">
        <f t="shared" si="176"/>
        <v>388.96017397684216</v>
      </c>
      <c r="DW83">
        <f t="shared" si="176"/>
        <v>388.96017397684216</v>
      </c>
      <c r="DX83">
        <f t="shared" si="176"/>
        <v>388.96017397684216</v>
      </c>
      <c r="DY83">
        <f t="shared" si="176"/>
        <v>388.96017397684216</v>
      </c>
      <c r="DZ83">
        <f t="shared" si="176"/>
        <v>446.40346122634588</v>
      </c>
      <c r="EA83">
        <f t="shared" si="176"/>
        <v>446.40346122634588</v>
      </c>
      <c r="EB83">
        <f t="shared" ref="EB83:FG83" si="177">IF(EB$29="", EA83, EB41)</f>
        <v>446.40346122634588</v>
      </c>
      <c r="EC83">
        <f t="shared" si="177"/>
        <v>446.40346122634588</v>
      </c>
      <c r="ED83">
        <f t="shared" si="177"/>
        <v>446.40346122634588</v>
      </c>
      <c r="EE83">
        <f t="shared" si="177"/>
        <v>446.40346122634588</v>
      </c>
      <c r="EF83">
        <f t="shared" si="177"/>
        <v>446.40346122634588</v>
      </c>
      <c r="EG83">
        <f t="shared" si="177"/>
        <v>446.40346122634588</v>
      </c>
      <c r="EH83">
        <f t="shared" si="177"/>
        <v>455.06426122634588</v>
      </c>
      <c r="EI83">
        <f t="shared" si="177"/>
        <v>455.06426122634588</v>
      </c>
      <c r="EJ83">
        <f t="shared" si="177"/>
        <v>455.06426122634588</v>
      </c>
      <c r="EK83">
        <f t="shared" si="177"/>
        <v>455.06426122634588</v>
      </c>
      <c r="EL83">
        <f t="shared" si="177"/>
        <v>455.06426122634588</v>
      </c>
      <c r="EM83">
        <f t="shared" si="177"/>
        <v>455.06426122634588</v>
      </c>
      <c r="EN83">
        <f t="shared" si="177"/>
        <v>455.06426122634588</v>
      </c>
      <c r="EO83">
        <f t="shared" si="177"/>
        <v>455.06426122634588</v>
      </c>
      <c r="EP83">
        <f t="shared" si="177"/>
        <v>455.06426122634588</v>
      </c>
      <c r="EQ83">
        <f t="shared" si="177"/>
        <v>455.06426122634588</v>
      </c>
      <c r="ER83">
        <f t="shared" si="177"/>
        <v>455.06426122634588</v>
      </c>
      <c r="ES83">
        <f t="shared" si="177"/>
        <v>455.06426122634588</v>
      </c>
      <c r="ET83">
        <f t="shared" si="177"/>
        <v>455.06426122634588</v>
      </c>
      <c r="EU83">
        <f t="shared" si="177"/>
        <v>455.06426122634588</v>
      </c>
      <c r="EV83">
        <f t="shared" si="177"/>
        <v>455.06426122634588</v>
      </c>
      <c r="EW83">
        <f t="shared" si="177"/>
        <v>455.06426122634588</v>
      </c>
      <c r="EX83">
        <f t="shared" si="177"/>
        <v>455.06426122634588</v>
      </c>
      <c r="EY83">
        <f t="shared" si="177"/>
        <v>455.06426122634588</v>
      </c>
      <c r="EZ83">
        <f t="shared" si="177"/>
        <v>455.06426122634588</v>
      </c>
      <c r="FA83">
        <f t="shared" si="177"/>
        <v>455.06426122634588</v>
      </c>
      <c r="FB83">
        <f t="shared" si="177"/>
        <v>455.06426122634588</v>
      </c>
      <c r="FC83">
        <f t="shared" si="177"/>
        <v>455.06426122634588</v>
      </c>
      <c r="FD83">
        <f t="shared" si="177"/>
        <v>455.06426122634588</v>
      </c>
      <c r="FE83">
        <f t="shared" si="177"/>
        <v>455.06426122634588</v>
      </c>
      <c r="FF83">
        <f t="shared" si="177"/>
        <v>455.06426122634588</v>
      </c>
      <c r="FG83">
        <f t="shared" si="177"/>
        <v>455.06426122634588</v>
      </c>
      <c r="FH83">
        <f t="shared" ref="FH83:FS83" si="178">IF(FH$29="", FG83, FH41)</f>
        <v>460.1642612263459</v>
      </c>
      <c r="FI83">
        <f t="shared" si="178"/>
        <v>460.1642612263459</v>
      </c>
      <c r="FJ83">
        <f t="shared" si="178"/>
        <v>460.1642612263459</v>
      </c>
      <c r="FK83">
        <f t="shared" si="178"/>
        <v>460.1642612263459</v>
      </c>
      <c r="FL83">
        <f t="shared" si="178"/>
        <v>460.1642612263459</v>
      </c>
      <c r="FM83">
        <f t="shared" si="178"/>
        <v>460.1642612263459</v>
      </c>
      <c r="FN83">
        <f t="shared" si="178"/>
        <v>460.1642612263459</v>
      </c>
      <c r="FO83">
        <f t="shared" si="178"/>
        <v>460.1642612263459</v>
      </c>
      <c r="FP83">
        <f t="shared" si="178"/>
        <v>460.1642612263459</v>
      </c>
      <c r="FQ83">
        <f t="shared" si="178"/>
        <v>460.1642612263459</v>
      </c>
      <c r="FR83">
        <f t="shared" si="178"/>
        <v>460.1642612263459</v>
      </c>
      <c r="FS83">
        <f t="shared" si="178"/>
        <v>460.1642612263459</v>
      </c>
    </row>
    <row r="84" spans="1:175" x14ac:dyDescent="0.25">
      <c r="A84" t="s">
        <v>166</v>
      </c>
      <c r="C84">
        <v>0</v>
      </c>
      <c r="D84" t="str">
        <f>IF(D$29="","", D83-C83)</f>
        <v/>
      </c>
      <c r="E84" t="str">
        <f t="shared" ref="E84:BP84" si="179">IF(E$29="","", E83-D83)</f>
        <v/>
      </c>
      <c r="F84" t="str">
        <f t="shared" si="179"/>
        <v/>
      </c>
      <c r="G84" t="str">
        <f t="shared" si="179"/>
        <v/>
      </c>
      <c r="H84" t="str">
        <f t="shared" si="179"/>
        <v/>
      </c>
      <c r="I84" t="str">
        <f t="shared" si="179"/>
        <v/>
      </c>
      <c r="J84" t="str">
        <f t="shared" si="179"/>
        <v/>
      </c>
      <c r="K84" t="str">
        <f t="shared" si="179"/>
        <v/>
      </c>
      <c r="L84" t="str">
        <f t="shared" si="179"/>
        <v/>
      </c>
      <c r="M84" t="str">
        <f t="shared" si="179"/>
        <v/>
      </c>
      <c r="N84" t="str">
        <f t="shared" si="179"/>
        <v/>
      </c>
      <c r="O84" t="str">
        <f t="shared" si="179"/>
        <v/>
      </c>
      <c r="P84" t="str">
        <f t="shared" si="179"/>
        <v/>
      </c>
      <c r="Q84" t="str">
        <f t="shared" si="179"/>
        <v/>
      </c>
      <c r="R84" t="str">
        <f t="shared" si="179"/>
        <v/>
      </c>
      <c r="S84" t="str">
        <f t="shared" si="179"/>
        <v/>
      </c>
      <c r="T84" t="str">
        <f t="shared" si="179"/>
        <v/>
      </c>
      <c r="U84" t="str">
        <f t="shared" si="179"/>
        <v/>
      </c>
      <c r="V84" t="str">
        <f t="shared" si="179"/>
        <v/>
      </c>
      <c r="W84" t="str">
        <f t="shared" si="179"/>
        <v/>
      </c>
      <c r="X84" t="str">
        <f t="shared" si="179"/>
        <v/>
      </c>
      <c r="Y84" t="str">
        <f t="shared" si="179"/>
        <v/>
      </c>
      <c r="Z84" t="str">
        <f t="shared" si="179"/>
        <v/>
      </c>
      <c r="AA84">
        <f t="shared" si="179"/>
        <v>4.4745999999999988</v>
      </c>
      <c r="AB84" t="str">
        <f t="shared" si="179"/>
        <v/>
      </c>
      <c r="AC84" t="str">
        <f t="shared" si="179"/>
        <v/>
      </c>
      <c r="AD84" t="str">
        <f t="shared" si="179"/>
        <v/>
      </c>
      <c r="AE84">
        <f t="shared" si="179"/>
        <v>17.617127332842394</v>
      </c>
      <c r="AF84" t="str">
        <f t="shared" si="179"/>
        <v/>
      </c>
      <c r="AG84">
        <f t="shared" si="179"/>
        <v>0</v>
      </c>
      <c r="AH84" t="str">
        <f t="shared" si="179"/>
        <v/>
      </c>
      <c r="AI84">
        <f t="shared" si="179"/>
        <v>17.432373891746554</v>
      </c>
      <c r="AJ84" t="str">
        <f t="shared" si="179"/>
        <v/>
      </c>
      <c r="AK84" t="str">
        <f t="shared" si="179"/>
        <v/>
      </c>
      <c r="AL84" t="str">
        <f t="shared" si="179"/>
        <v/>
      </c>
      <c r="AM84" t="str">
        <f t="shared" si="179"/>
        <v/>
      </c>
      <c r="AN84">
        <f t="shared" si="179"/>
        <v>0</v>
      </c>
      <c r="AO84" t="str">
        <f t="shared" si="179"/>
        <v/>
      </c>
      <c r="AP84">
        <f t="shared" si="179"/>
        <v>18.045600452875114</v>
      </c>
      <c r="AQ84" t="str">
        <f t="shared" si="179"/>
        <v/>
      </c>
      <c r="AR84" t="str">
        <f t="shared" si="179"/>
        <v/>
      </c>
      <c r="AS84" t="str">
        <f t="shared" si="179"/>
        <v/>
      </c>
      <c r="AT84">
        <f t="shared" si="179"/>
        <v>0</v>
      </c>
      <c r="AU84" t="str">
        <f t="shared" si="179"/>
        <v/>
      </c>
      <c r="AV84">
        <f t="shared" si="179"/>
        <v>14.055734416948418</v>
      </c>
      <c r="AW84" t="str">
        <f t="shared" si="179"/>
        <v/>
      </c>
      <c r="AX84" t="str">
        <f t="shared" si="179"/>
        <v/>
      </c>
      <c r="AY84">
        <f t="shared" si="179"/>
        <v>0.52447999999999695</v>
      </c>
      <c r="AZ84" t="str">
        <f t="shared" si="179"/>
        <v/>
      </c>
      <c r="BA84">
        <f t="shared" si="179"/>
        <v>14.835254416948416</v>
      </c>
      <c r="BB84" t="str">
        <f t="shared" si="179"/>
        <v/>
      </c>
      <c r="BC84">
        <f t="shared" si="179"/>
        <v>0</v>
      </c>
      <c r="BD84" t="str">
        <f t="shared" si="179"/>
        <v/>
      </c>
      <c r="BE84" t="str">
        <f t="shared" si="179"/>
        <v/>
      </c>
      <c r="BF84" t="str">
        <f t="shared" si="179"/>
        <v/>
      </c>
      <c r="BG84" t="str">
        <f t="shared" si="179"/>
        <v/>
      </c>
      <c r="BH84">
        <f t="shared" si="179"/>
        <v>22.8715606753305</v>
      </c>
      <c r="BI84" t="str">
        <f t="shared" si="179"/>
        <v/>
      </c>
      <c r="BJ84">
        <f t="shared" si="179"/>
        <v>32.371048348106726</v>
      </c>
      <c r="BK84" t="str">
        <f t="shared" si="179"/>
        <v/>
      </c>
      <c r="BL84" t="str">
        <f t="shared" si="179"/>
        <v/>
      </c>
      <c r="BM84">
        <f t="shared" si="179"/>
        <v>13.828094113922106</v>
      </c>
      <c r="BN84">
        <f t="shared" si="179"/>
        <v>0</v>
      </c>
      <c r="BO84" t="str">
        <f t="shared" si="179"/>
        <v/>
      </c>
      <c r="BP84">
        <f t="shared" si="179"/>
        <v>26.30573248407643</v>
      </c>
      <c r="BQ84">
        <f t="shared" ref="BQ84:EB84" si="180">IF(BQ$29="","", BQ83-BP83)</f>
        <v>2.6765333333333388</v>
      </c>
      <c r="BR84" t="str">
        <f t="shared" si="180"/>
        <v/>
      </c>
      <c r="BS84" t="str">
        <f t="shared" si="180"/>
        <v/>
      </c>
      <c r="BT84" t="str">
        <f t="shared" si="180"/>
        <v/>
      </c>
      <c r="BU84" t="str">
        <f t="shared" si="180"/>
        <v/>
      </c>
      <c r="BV84">
        <f t="shared" si="180"/>
        <v>15.159235668789819</v>
      </c>
      <c r="BW84" t="str">
        <f t="shared" si="180"/>
        <v/>
      </c>
      <c r="BX84">
        <f t="shared" si="180"/>
        <v>32.356687898089177</v>
      </c>
      <c r="BY84" t="str">
        <f t="shared" si="180"/>
        <v/>
      </c>
      <c r="BZ84" t="str">
        <f t="shared" si="180"/>
        <v/>
      </c>
      <c r="CA84">
        <f t="shared" si="180"/>
        <v>0</v>
      </c>
      <c r="CB84" t="str">
        <f t="shared" si="180"/>
        <v/>
      </c>
      <c r="CC84">
        <f t="shared" si="180"/>
        <v>36.369426751592329</v>
      </c>
      <c r="CD84" t="str">
        <f t="shared" si="180"/>
        <v/>
      </c>
      <c r="CE84">
        <f t="shared" si="180"/>
        <v>0</v>
      </c>
      <c r="CF84" t="str">
        <f t="shared" si="180"/>
        <v/>
      </c>
      <c r="CG84" t="str">
        <f t="shared" si="180"/>
        <v/>
      </c>
      <c r="CH84" t="str">
        <f t="shared" si="180"/>
        <v/>
      </c>
      <c r="CI84" t="str">
        <f t="shared" si="180"/>
        <v/>
      </c>
      <c r="CJ84">
        <f t="shared" si="180"/>
        <v>43.775075390851157</v>
      </c>
      <c r="CK84" t="str">
        <f t="shared" si="180"/>
        <v/>
      </c>
      <c r="CL84">
        <f t="shared" si="180"/>
        <v>20.191082802547783</v>
      </c>
      <c r="CM84" t="str">
        <f t="shared" si="180"/>
        <v/>
      </c>
      <c r="CN84" t="str">
        <f t="shared" si="180"/>
        <v/>
      </c>
      <c r="CO84">
        <f t="shared" si="180"/>
        <v>0</v>
      </c>
      <c r="CP84" t="str">
        <f t="shared" si="180"/>
        <v/>
      </c>
      <c r="CQ84">
        <f t="shared" si="180"/>
        <v>25.475010075275065</v>
      </c>
      <c r="CR84" t="str">
        <f t="shared" si="180"/>
        <v/>
      </c>
      <c r="CS84">
        <f t="shared" si="180"/>
        <v>0</v>
      </c>
      <c r="CT84" t="str">
        <f t="shared" si="180"/>
        <v/>
      </c>
      <c r="CU84" t="str">
        <f t="shared" si="180"/>
        <v/>
      </c>
      <c r="CV84" t="str">
        <f t="shared" si="180"/>
        <v/>
      </c>
      <c r="CW84" t="str">
        <f t="shared" si="180"/>
        <v/>
      </c>
      <c r="CX84">
        <f t="shared" si="180"/>
        <v>0</v>
      </c>
      <c r="CY84" t="str">
        <f t="shared" si="180"/>
        <v/>
      </c>
      <c r="CZ84">
        <f t="shared" si="180"/>
        <v>20.468127388534981</v>
      </c>
      <c r="DA84" t="str">
        <f t="shared" si="180"/>
        <v/>
      </c>
      <c r="DB84" t="str">
        <f t="shared" si="180"/>
        <v/>
      </c>
      <c r="DC84">
        <f t="shared" si="180"/>
        <v>0</v>
      </c>
      <c r="DD84" t="str">
        <f t="shared" si="180"/>
        <v/>
      </c>
      <c r="DE84">
        <f t="shared" si="180"/>
        <v>10.127388535031855</v>
      </c>
      <c r="DF84" t="str">
        <f t="shared" si="180"/>
        <v/>
      </c>
      <c r="DG84">
        <f t="shared" si="180"/>
        <v>0</v>
      </c>
      <c r="DH84" t="str">
        <f t="shared" si="180"/>
        <v/>
      </c>
      <c r="DI84" t="str">
        <f t="shared" si="180"/>
        <v/>
      </c>
      <c r="DJ84" t="str">
        <f t="shared" si="180"/>
        <v/>
      </c>
      <c r="DK84" t="str">
        <f t="shared" si="180"/>
        <v/>
      </c>
      <c r="DL84" t="str">
        <f t="shared" si="180"/>
        <v/>
      </c>
      <c r="DM84">
        <f t="shared" si="180"/>
        <v>0</v>
      </c>
      <c r="DN84" t="str">
        <f t="shared" si="180"/>
        <v/>
      </c>
      <c r="DO84">
        <f t="shared" si="180"/>
        <v>0</v>
      </c>
      <c r="DP84" t="str">
        <f t="shared" si="180"/>
        <v/>
      </c>
      <c r="DQ84" t="str">
        <f t="shared" si="180"/>
        <v/>
      </c>
      <c r="DR84" t="str">
        <f t="shared" si="180"/>
        <v/>
      </c>
      <c r="DS84" t="str">
        <f t="shared" si="180"/>
        <v/>
      </c>
      <c r="DT84" t="str">
        <f t="shared" si="180"/>
        <v/>
      </c>
      <c r="DU84" t="str">
        <f t="shared" si="180"/>
        <v/>
      </c>
      <c r="DV84" t="str">
        <f t="shared" si="180"/>
        <v/>
      </c>
      <c r="DW84" t="str">
        <f t="shared" si="180"/>
        <v/>
      </c>
      <c r="DX84" t="str">
        <f t="shared" si="180"/>
        <v/>
      </c>
      <c r="DY84" t="str">
        <f t="shared" si="180"/>
        <v/>
      </c>
      <c r="DZ84">
        <f t="shared" si="180"/>
        <v>57.443287249503726</v>
      </c>
      <c r="EA84" t="str">
        <f t="shared" si="180"/>
        <v/>
      </c>
      <c r="EB84" t="str">
        <f t="shared" si="180"/>
        <v/>
      </c>
      <c r="EC84" t="str">
        <f t="shared" ref="EC84:FS84" si="181">IF(EC$29="","", EC83-EB83)</f>
        <v/>
      </c>
      <c r="ED84" t="str">
        <f t="shared" si="181"/>
        <v/>
      </c>
      <c r="EE84" t="str">
        <f t="shared" si="181"/>
        <v/>
      </c>
      <c r="EF84" t="str">
        <f t="shared" si="181"/>
        <v/>
      </c>
      <c r="EG84" t="str">
        <f t="shared" si="181"/>
        <v/>
      </c>
      <c r="EH84">
        <f t="shared" si="181"/>
        <v>8.6607999999999947</v>
      </c>
      <c r="EI84" t="str">
        <f t="shared" si="181"/>
        <v/>
      </c>
      <c r="EJ84" t="str">
        <f t="shared" si="181"/>
        <v/>
      </c>
      <c r="EK84" t="str">
        <f t="shared" si="181"/>
        <v/>
      </c>
      <c r="EL84" t="str">
        <f t="shared" si="181"/>
        <v/>
      </c>
      <c r="EM84" t="str">
        <f t="shared" si="181"/>
        <v/>
      </c>
      <c r="EN84" t="str">
        <f t="shared" si="181"/>
        <v/>
      </c>
      <c r="EO84" t="str">
        <f t="shared" si="181"/>
        <v/>
      </c>
      <c r="EP84" t="str">
        <f t="shared" si="181"/>
        <v/>
      </c>
      <c r="EQ84" t="str">
        <f t="shared" si="181"/>
        <v/>
      </c>
      <c r="ER84" t="str">
        <f t="shared" si="181"/>
        <v/>
      </c>
      <c r="ES84" t="str">
        <f t="shared" si="181"/>
        <v/>
      </c>
      <c r="ET84" t="str">
        <f t="shared" si="181"/>
        <v/>
      </c>
      <c r="EU84" t="str">
        <f t="shared" si="181"/>
        <v/>
      </c>
      <c r="EV84" t="str">
        <f t="shared" si="181"/>
        <v/>
      </c>
      <c r="EW84" t="str">
        <f t="shared" si="181"/>
        <v/>
      </c>
      <c r="EX84" t="str">
        <f t="shared" si="181"/>
        <v/>
      </c>
      <c r="EY84" t="str">
        <f t="shared" si="181"/>
        <v/>
      </c>
      <c r="EZ84" t="str">
        <f t="shared" si="181"/>
        <v/>
      </c>
      <c r="FA84" t="str">
        <f t="shared" si="181"/>
        <v/>
      </c>
      <c r="FB84" t="str">
        <f t="shared" si="181"/>
        <v/>
      </c>
      <c r="FC84" t="str">
        <f t="shared" si="181"/>
        <v/>
      </c>
      <c r="FD84" t="str">
        <f t="shared" si="181"/>
        <v/>
      </c>
      <c r="FE84" t="str">
        <f t="shared" si="181"/>
        <v/>
      </c>
      <c r="FF84" t="str">
        <f t="shared" si="181"/>
        <v/>
      </c>
      <c r="FG84" t="str">
        <f t="shared" si="181"/>
        <v/>
      </c>
      <c r="FH84">
        <f t="shared" si="181"/>
        <v>5.1000000000000227</v>
      </c>
      <c r="FI84" t="str">
        <f t="shared" si="181"/>
        <v/>
      </c>
      <c r="FJ84" t="str">
        <f t="shared" si="181"/>
        <v/>
      </c>
      <c r="FK84" t="str">
        <f t="shared" si="181"/>
        <v/>
      </c>
      <c r="FL84" t="str">
        <f t="shared" si="181"/>
        <v/>
      </c>
      <c r="FM84" t="str">
        <f t="shared" si="181"/>
        <v/>
      </c>
      <c r="FN84" t="str">
        <f t="shared" si="181"/>
        <v/>
      </c>
      <c r="FO84" t="str">
        <f t="shared" si="181"/>
        <v/>
      </c>
      <c r="FP84" t="str">
        <f t="shared" si="181"/>
        <v/>
      </c>
      <c r="FQ84" t="str">
        <f t="shared" si="181"/>
        <v/>
      </c>
      <c r="FR84" t="str">
        <f t="shared" si="181"/>
        <v/>
      </c>
      <c r="FS84" t="str">
        <f t="shared" si="181"/>
        <v/>
      </c>
    </row>
    <row r="85" spans="1:175" x14ac:dyDescent="0.25">
      <c r="A85" t="s">
        <v>167</v>
      </c>
      <c r="C85">
        <v>0</v>
      </c>
      <c r="D85">
        <f t="shared" ref="D85:AI85" si="182">IF(D$29="", C85, D42)</f>
        <v>0</v>
      </c>
      <c r="E85">
        <f t="shared" si="182"/>
        <v>0</v>
      </c>
      <c r="F85">
        <f t="shared" si="182"/>
        <v>0</v>
      </c>
      <c r="G85">
        <f t="shared" si="182"/>
        <v>0</v>
      </c>
      <c r="H85">
        <f t="shared" si="182"/>
        <v>0</v>
      </c>
      <c r="I85">
        <f t="shared" si="182"/>
        <v>0</v>
      </c>
      <c r="J85">
        <f t="shared" si="182"/>
        <v>0</v>
      </c>
      <c r="K85">
        <f t="shared" si="182"/>
        <v>0</v>
      </c>
      <c r="L85">
        <f t="shared" si="182"/>
        <v>0</v>
      </c>
      <c r="M85">
        <f t="shared" si="182"/>
        <v>0</v>
      </c>
      <c r="N85">
        <f t="shared" si="182"/>
        <v>0</v>
      </c>
      <c r="O85">
        <f t="shared" si="182"/>
        <v>0</v>
      </c>
      <c r="P85">
        <f t="shared" si="182"/>
        <v>0</v>
      </c>
      <c r="Q85">
        <f t="shared" si="182"/>
        <v>0</v>
      </c>
      <c r="R85">
        <f t="shared" si="182"/>
        <v>0</v>
      </c>
      <c r="S85">
        <f t="shared" si="182"/>
        <v>0</v>
      </c>
      <c r="T85">
        <f t="shared" si="182"/>
        <v>0</v>
      </c>
      <c r="U85">
        <f t="shared" si="182"/>
        <v>0</v>
      </c>
      <c r="V85">
        <f t="shared" si="182"/>
        <v>0</v>
      </c>
      <c r="W85">
        <f t="shared" si="182"/>
        <v>0</v>
      </c>
      <c r="X85">
        <f t="shared" si="182"/>
        <v>0</v>
      </c>
      <c r="Y85">
        <f t="shared" si="182"/>
        <v>0</v>
      </c>
      <c r="Z85">
        <f t="shared" si="182"/>
        <v>0</v>
      </c>
      <c r="AA85">
        <f t="shared" si="182"/>
        <v>0</v>
      </c>
      <c r="AB85">
        <f t="shared" si="182"/>
        <v>0</v>
      </c>
      <c r="AC85">
        <f t="shared" si="182"/>
        <v>0</v>
      </c>
      <c r="AD85">
        <f t="shared" si="182"/>
        <v>0</v>
      </c>
      <c r="AE85">
        <f t="shared" si="182"/>
        <v>0</v>
      </c>
      <c r="AF85">
        <f t="shared" si="182"/>
        <v>0</v>
      </c>
      <c r="AG85">
        <f t="shared" si="182"/>
        <v>0</v>
      </c>
      <c r="AH85">
        <f t="shared" si="182"/>
        <v>0</v>
      </c>
      <c r="AI85">
        <f t="shared" si="182"/>
        <v>0</v>
      </c>
      <c r="AJ85">
        <f t="shared" ref="AJ85:BO85" si="183">IF(AJ$29="", AI85, AJ42)</f>
        <v>0</v>
      </c>
      <c r="AK85">
        <f t="shared" si="183"/>
        <v>0</v>
      </c>
      <c r="AL85">
        <f t="shared" si="183"/>
        <v>0</v>
      </c>
      <c r="AM85">
        <f t="shared" si="183"/>
        <v>0</v>
      </c>
      <c r="AN85">
        <f t="shared" si="183"/>
        <v>0</v>
      </c>
      <c r="AO85">
        <f t="shared" si="183"/>
        <v>0</v>
      </c>
      <c r="AP85">
        <f t="shared" si="183"/>
        <v>0</v>
      </c>
      <c r="AQ85">
        <f t="shared" si="183"/>
        <v>0</v>
      </c>
      <c r="AR85">
        <f t="shared" si="183"/>
        <v>0</v>
      </c>
      <c r="AS85">
        <f t="shared" si="183"/>
        <v>0</v>
      </c>
      <c r="AT85">
        <f t="shared" si="183"/>
        <v>0</v>
      </c>
      <c r="AU85">
        <f t="shared" si="183"/>
        <v>0</v>
      </c>
      <c r="AV85">
        <f t="shared" si="183"/>
        <v>0</v>
      </c>
      <c r="AW85">
        <f t="shared" si="183"/>
        <v>0</v>
      </c>
      <c r="AX85">
        <f t="shared" si="183"/>
        <v>0</v>
      </c>
      <c r="AY85">
        <f t="shared" si="183"/>
        <v>0</v>
      </c>
      <c r="AZ85">
        <f t="shared" si="183"/>
        <v>0</v>
      </c>
      <c r="BA85">
        <f t="shared" si="183"/>
        <v>0</v>
      </c>
      <c r="BB85">
        <f t="shared" si="183"/>
        <v>0</v>
      </c>
      <c r="BC85">
        <f t="shared" si="183"/>
        <v>0</v>
      </c>
      <c r="BD85">
        <f t="shared" si="183"/>
        <v>0</v>
      </c>
      <c r="BE85">
        <f t="shared" si="183"/>
        <v>0</v>
      </c>
      <c r="BF85">
        <f t="shared" si="183"/>
        <v>0</v>
      </c>
      <c r="BG85">
        <f t="shared" si="183"/>
        <v>0</v>
      </c>
      <c r="BH85">
        <f t="shared" si="183"/>
        <v>0</v>
      </c>
      <c r="BI85">
        <f t="shared" si="183"/>
        <v>0</v>
      </c>
      <c r="BJ85">
        <f t="shared" si="183"/>
        <v>0</v>
      </c>
      <c r="BK85">
        <f t="shared" si="183"/>
        <v>0</v>
      </c>
      <c r="BL85">
        <f t="shared" si="183"/>
        <v>0</v>
      </c>
      <c r="BM85">
        <f t="shared" si="183"/>
        <v>0</v>
      </c>
      <c r="BN85">
        <f t="shared" si="183"/>
        <v>0</v>
      </c>
      <c r="BO85">
        <f t="shared" si="183"/>
        <v>0</v>
      </c>
      <c r="BP85">
        <f t="shared" ref="BP85:CU85" si="184">IF(BP$29="", BO85, BP42)</f>
        <v>0</v>
      </c>
      <c r="BQ85">
        <f t="shared" si="184"/>
        <v>0</v>
      </c>
      <c r="BR85">
        <f t="shared" si="184"/>
        <v>0</v>
      </c>
      <c r="BS85">
        <f t="shared" si="184"/>
        <v>0</v>
      </c>
      <c r="BT85">
        <f t="shared" si="184"/>
        <v>0</v>
      </c>
      <c r="BU85">
        <f t="shared" si="184"/>
        <v>0</v>
      </c>
      <c r="BV85">
        <f t="shared" si="184"/>
        <v>0</v>
      </c>
      <c r="BW85">
        <f t="shared" si="184"/>
        <v>0</v>
      </c>
      <c r="BX85">
        <f t="shared" si="184"/>
        <v>0</v>
      </c>
      <c r="BY85">
        <f t="shared" si="184"/>
        <v>0</v>
      </c>
      <c r="BZ85">
        <f t="shared" si="184"/>
        <v>0</v>
      </c>
      <c r="CA85">
        <f t="shared" si="184"/>
        <v>0</v>
      </c>
      <c r="CB85">
        <f t="shared" si="184"/>
        <v>0</v>
      </c>
      <c r="CC85">
        <f t="shared" si="184"/>
        <v>0</v>
      </c>
      <c r="CD85">
        <f t="shared" si="184"/>
        <v>0</v>
      </c>
      <c r="CE85">
        <f t="shared" si="184"/>
        <v>0</v>
      </c>
      <c r="CF85">
        <f t="shared" si="184"/>
        <v>0</v>
      </c>
      <c r="CG85">
        <f t="shared" si="184"/>
        <v>0</v>
      </c>
      <c r="CH85">
        <f t="shared" si="184"/>
        <v>0</v>
      </c>
      <c r="CI85">
        <f t="shared" si="184"/>
        <v>0</v>
      </c>
      <c r="CJ85">
        <f t="shared" si="184"/>
        <v>0</v>
      </c>
      <c r="CK85">
        <f t="shared" si="184"/>
        <v>0</v>
      </c>
      <c r="CL85">
        <f t="shared" si="184"/>
        <v>0</v>
      </c>
      <c r="CM85">
        <f t="shared" si="184"/>
        <v>0</v>
      </c>
      <c r="CN85">
        <f t="shared" si="184"/>
        <v>0</v>
      </c>
      <c r="CO85">
        <f t="shared" si="184"/>
        <v>0</v>
      </c>
      <c r="CP85">
        <f t="shared" si="184"/>
        <v>0</v>
      </c>
      <c r="CQ85">
        <f t="shared" si="184"/>
        <v>0</v>
      </c>
      <c r="CR85">
        <f t="shared" si="184"/>
        <v>0</v>
      </c>
      <c r="CS85">
        <f t="shared" si="184"/>
        <v>0</v>
      </c>
      <c r="CT85">
        <f t="shared" si="184"/>
        <v>0</v>
      </c>
      <c r="CU85">
        <f t="shared" si="184"/>
        <v>0</v>
      </c>
      <c r="CV85">
        <f t="shared" ref="CV85:EA85" si="185">IF(CV$29="", CU85, CV42)</f>
        <v>0</v>
      </c>
      <c r="CW85">
        <f t="shared" si="185"/>
        <v>0</v>
      </c>
      <c r="CX85">
        <f t="shared" si="185"/>
        <v>0</v>
      </c>
      <c r="CY85">
        <f t="shared" si="185"/>
        <v>0</v>
      </c>
      <c r="CZ85">
        <f t="shared" si="185"/>
        <v>0</v>
      </c>
      <c r="DA85">
        <f t="shared" si="185"/>
        <v>0</v>
      </c>
      <c r="DB85">
        <f t="shared" si="185"/>
        <v>0</v>
      </c>
      <c r="DC85">
        <f t="shared" si="185"/>
        <v>0</v>
      </c>
      <c r="DD85">
        <f t="shared" si="185"/>
        <v>0</v>
      </c>
      <c r="DE85">
        <f t="shared" si="185"/>
        <v>0</v>
      </c>
      <c r="DF85">
        <f t="shared" si="185"/>
        <v>0</v>
      </c>
      <c r="DG85">
        <f t="shared" si="185"/>
        <v>0</v>
      </c>
      <c r="DH85">
        <f t="shared" si="185"/>
        <v>0</v>
      </c>
      <c r="DI85">
        <f t="shared" si="185"/>
        <v>0</v>
      </c>
      <c r="DJ85">
        <f t="shared" si="185"/>
        <v>0</v>
      </c>
      <c r="DK85">
        <f t="shared" si="185"/>
        <v>0</v>
      </c>
      <c r="DL85">
        <f t="shared" si="185"/>
        <v>0</v>
      </c>
      <c r="DM85">
        <f t="shared" si="185"/>
        <v>0</v>
      </c>
      <c r="DN85">
        <f t="shared" si="185"/>
        <v>0</v>
      </c>
      <c r="DO85">
        <f t="shared" si="185"/>
        <v>0</v>
      </c>
      <c r="DP85">
        <f t="shared" si="185"/>
        <v>0</v>
      </c>
      <c r="DQ85">
        <f t="shared" si="185"/>
        <v>0</v>
      </c>
      <c r="DR85">
        <f t="shared" si="185"/>
        <v>0</v>
      </c>
      <c r="DS85">
        <f t="shared" si="185"/>
        <v>0</v>
      </c>
      <c r="DT85">
        <f t="shared" si="185"/>
        <v>0</v>
      </c>
      <c r="DU85">
        <f t="shared" si="185"/>
        <v>0</v>
      </c>
      <c r="DV85">
        <f t="shared" si="185"/>
        <v>0</v>
      </c>
      <c r="DW85">
        <f t="shared" si="185"/>
        <v>0</v>
      </c>
      <c r="DX85">
        <f t="shared" si="185"/>
        <v>0</v>
      </c>
      <c r="DY85">
        <f t="shared" si="185"/>
        <v>0</v>
      </c>
      <c r="DZ85">
        <f t="shared" si="185"/>
        <v>0</v>
      </c>
      <c r="EA85">
        <f t="shared" si="185"/>
        <v>0</v>
      </c>
      <c r="EB85">
        <f t="shared" ref="EB85:FG85" si="186">IF(EB$29="", EA85, EB42)</f>
        <v>0</v>
      </c>
      <c r="EC85">
        <f t="shared" si="186"/>
        <v>0</v>
      </c>
      <c r="ED85">
        <f t="shared" si="186"/>
        <v>0</v>
      </c>
      <c r="EE85">
        <f t="shared" si="186"/>
        <v>0</v>
      </c>
      <c r="EF85">
        <f t="shared" si="186"/>
        <v>0</v>
      </c>
      <c r="EG85">
        <f t="shared" si="186"/>
        <v>0</v>
      </c>
      <c r="EH85">
        <f t="shared" si="186"/>
        <v>0</v>
      </c>
      <c r="EI85">
        <f t="shared" si="186"/>
        <v>0</v>
      </c>
      <c r="EJ85">
        <f t="shared" si="186"/>
        <v>0</v>
      </c>
      <c r="EK85">
        <f t="shared" si="186"/>
        <v>0</v>
      </c>
      <c r="EL85">
        <f t="shared" si="186"/>
        <v>0</v>
      </c>
      <c r="EM85">
        <f t="shared" si="186"/>
        <v>0</v>
      </c>
      <c r="EN85">
        <f t="shared" si="186"/>
        <v>0</v>
      </c>
      <c r="EO85">
        <f t="shared" si="186"/>
        <v>0</v>
      </c>
      <c r="EP85">
        <f t="shared" si="186"/>
        <v>0</v>
      </c>
      <c r="EQ85">
        <f t="shared" si="186"/>
        <v>0</v>
      </c>
      <c r="ER85">
        <f t="shared" si="186"/>
        <v>0</v>
      </c>
      <c r="ES85">
        <f t="shared" si="186"/>
        <v>0</v>
      </c>
      <c r="ET85">
        <f t="shared" si="186"/>
        <v>0</v>
      </c>
      <c r="EU85">
        <f t="shared" si="186"/>
        <v>0</v>
      </c>
      <c r="EV85">
        <f t="shared" si="186"/>
        <v>0</v>
      </c>
      <c r="EW85">
        <f t="shared" si="186"/>
        <v>0</v>
      </c>
      <c r="EX85">
        <f t="shared" si="186"/>
        <v>0</v>
      </c>
      <c r="EY85">
        <f t="shared" si="186"/>
        <v>0</v>
      </c>
      <c r="EZ85">
        <f t="shared" si="186"/>
        <v>0</v>
      </c>
      <c r="FA85">
        <f t="shared" si="186"/>
        <v>0</v>
      </c>
      <c r="FB85">
        <f t="shared" si="186"/>
        <v>0</v>
      </c>
      <c r="FC85">
        <f t="shared" si="186"/>
        <v>0</v>
      </c>
      <c r="FD85">
        <f t="shared" si="186"/>
        <v>0</v>
      </c>
      <c r="FE85">
        <f t="shared" si="186"/>
        <v>0</v>
      </c>
      <c r="FF85">
        <f t="shared" si="186"/>
        <v>0</v>
      </c>
      <c r="FG85">
        <f t="shared" si="186"/>
        <v>0</v>
      </c>
      <c r="FH85">
        <f t="shared" ref="FH85:FS85" si="187">IF(FH$29="", FG85, FH42)</f>
        <v>0</v>
      </c>
      <c r="FI85">
        <f t="shared" si="187"/>
        <v>0</v>
      </c>
      <c r="FJ85">
        <f t="shared" si="187"/>
        <v>0</v>
      </c>
      <c r="FK85">
        <f t="shared" si="187"/>
        <v>0</v>
      </c>
      <c r="FL85">
        <f t="shared" si="187"/>
        <v>0</v>
      </c>
      <c r="FM85">
        <f t="shared" si="187"/>
        <v>0</v>
      </c>
      <c r="FN85">
        <f t="shared" si="187"/>
        <v>0</v>
      </c>
      <c r="FO85">
        <f t="shared" si="187"/>
        <v>0</v>
      </c>
      <c r="FP85">
        <f t="shared" si="187"/>
        <v>0</v>
      </c>
      <c r="FQ85">
        <f t="shared" si="187"/>
        <v>0</v>
      </c>
      <c r="FR85">
        <f t="shared" si="187"/>
        <v>0</v>
      </c>
      <c r="FS85">
        <f t="shared" si="187"/>
        <v>0</v>
      </c>
    </row>
    <row r="86" spans="1:175" x14ac:dyDescent="0.25">
      <c r="A86" t="s">
        <v>168</v>
      </c>
      <c r="C86">
        <v>0</v>
      </c>
      <c r="D86" t="str">
        <f>IF(D$29="","", D85-C85)</f>
        <v/>
      </c>
      <c r="E86" t="str">
        <f t="shared" ref="E86:BP86" si="188">IF(E$29="","", E85-D85)</f>
        <v/>
      </c>
      <c r="F86" t="str">
        <f t="shared" si="188"/>
        <v/>
      </c>
      <c r="G86" t="str">
        <f t="shared" si="188"/>
        <v/>
      </c>
      <c r="H86" t="str">
        <f t="shared" si="188"/>
        <v/>
      </c>
      <c r="I86" t="str">
        <f t="shared" si="188"/>
        <v/>
      </c>
      <c r="J86" t="str">
        <f t="shared" si="188"/>
        <v/>
      </c>
      <c r="K86" t="str">
        <f t="shared" si="188"/>
        <v/>
      </c>
      <c r="L86" t="str">
        <f t="shared" si="188"/>
        <v/>
      </c>
      <c r="M86" t="str">
        <f t="shared" si="188"/>
        <v/>
      </c>
      <c r="N86" t="str">
        <f t="shared" si="188"/>
        <v/>
      </c>
      <c r="O86" t="str">
        <f t="shared" si="188"/>
        <v/>
      </c>
      <c r="P86" t="str">
        <f t="shared" si="188"/>
        <v/>
      </c>
      <c r="Q86" t="str">
        <f t="shared" si="188"/>
        <v/>
      </c>
      <c r="R86" t="str">
        <f t="shared" si="188"/>
        <v/>
      </c>
      <c r="S86" t="str">
        <f t="shared" si="188"/>
        <v/>
      </c>
      <c r="T86" t="str">
        <f t="shared" si="188"/>
        <v/>
      </c>
      <c r="U86" t="str">
        <f t="shared" si="188"/>
        <v/>
      </c>
      <c r="V86" t="str">
        <f t="shared" si="188"/>
        <v/>
      </c>
      <c r="W86" t="str">
        <f t="shared" si="188"/>
        <v/>
      </c>
      <c r="X86" t="str">
        <f t="shared" si="188"/>
        <v/>
      </c>
      <c r="Y86" t="str">
        <f t="shared" si="188"/>
        <v/>
      </c>
      <c r="Z86" t="str">
        <f t="shared" si="188"/>
        <v/>
      </c>
      <c r="AA86">
        <f t="shared" si="188"/>
        <v>0</v>
      </c>
      <c r="AB86" t="str">
        <f t="shared" si="188"/>
        <v/>
      </c>
      <c r="AC86" t="str">
        <f t="shared" si="188"/>
        <v/>
      </c>
      <c r="AD86" t="str">
        <f t="shared" si="188"/>
        <v/>
      </c>
      <c r="AE86">
        <f t="shared" si="188"/>
        <v>0</v>
      </c>
      <c r="AF86" t="str">
        <f t="shared" si="188"/>
        <v/>
      </c>
      <c r="AG86">
        <f t="shared" si="188"/>
        <v>0</v>
      </c>
      <c r="AH86" t="str">
        <f t="shared" si="188"/>
        <v/>
      </c>
      <c r="AI86">
        <f t="shared" si="188"/>
        <v>0</v>
      </c>
      <c r="AJ86" t="str">
        <f t="shared" si="188"/>
        <v/>
      </c>
      <c r="AK86" t="str">
        <f t="shared" si="188"/>
        <v/>
      </c>
      <c r="AL86" t="str">
        <f t="shared" si="188"/>
        <v/>
      </c>
      <c r="AM86" t="str">
        <f t="shared" si="188"/>
        <v/>
      </c>
      <c r="AN86">
        <f t="shared" si="188"/>
        <v>0</v>
      </c>
      <c r="AO86" t="str">
        <f t="shared" si="188"/>
        <v/>
      </c>
      <c r="AP86">
        <f t="shared" si="188"/>
        <v>0</v>
      </c>
      <c r="AQ86" t="str">
        <f t="shared" si="188"/>
        <v/>
      </c>
      <c r="AR86" t="str">
        <f t="shared" si="188"/>
        <v/>
      </c>
      <c r="AS86" t="str">
        <f t="shared" si="188"/>
        <v/>
      </c>
      <c r="AT86">
        <f t="shared" si="188"/>
        <v>0</v>
      </c>
      <c r="AU86" t="str">
        <f t="shared" si="188"/>
        <v/>
      </c>
      <c r="AV86">
        <f t="shared" si="188"/>
        <v>0</v>
      </c>
      <c r="AW86" t="str">
        <f t="shared" si="188"/>
        <v/>
      </c>
      <c r="AX86" t="str">
        <f t="shared" si="188"/>
        <v/>
      </c>
      <c r="AY86">
        <f t="shared" si="188"/>
        <v>0</v>
      </c>
      <c r="AZ86" t="str">
        <f t="shared" si="188"/>
        <v/>
      </c>
      <c r="BA86">
        <f t="shared" si="188"/>
        <v>0</v>
      </c>
      <c r="BB86" t="str">
        <f t="shared" si="188"/>
        <v/>
      </c>
      <c r="BC86">
        <f t="shared" si="188"/>
        <v>0</v>
      </c>
      <c r="BD86" t="str">
        <f t="shared" si="188"/>
        <v/>
      </c>
      <c r="BE86" t="str">
        <f t="shared" si="188"/>
        <v/>
      </c>
      <c r="BF86" t="str">
        <f t="shared" si="188"/>
        <v/>
      </c>
      <c r="BG86" t="str">
        <f t="shared" si="188"/>
        <v/>
      </c>
      <c r="BH86">
        <f t="shared" si="188"/>
        <v>0</v>
      </c>
      <c r="BI86" t="str">
        <f t="shared" si="188"/>
        <v/>
      </c>
      <c r="BJ86">
        <f t="shared" si="188"/>
        <v>0</v>
      </c>
      <c r="BK86" t="str">
        <f t="shared" si="188"/>
        <v/>
      </c>
      <c r="BL86" t="str">
        <f t="shared" si="188"/>
        <v/>
      </c>
      <c r="BM86">
        <f t="shared" si="188"/>
        <v>0</v>
      </c>
      <c r="BN86">
        <f t="shared" si="188"/>
        <v>0</v>
      </c>
      <c r="BO86" t="str">
        <f t="shared" si="188"/>
        <v/>
      </c>
      <c r="BP86">
        <f t="shared" si="188"/>
        <v>0</v>
      </c>
      <c r="BQ86">
        <f t="shared" ref="BQ86:EB86" si="189">IF(BQ$29="","", BQ85-BP85)</f>
        <v>0</v>
      </c>
      <c r="BR86" t="str">
        <f t="shared" si="189"/>
        <v/>
      </c>
      <c r="BS86" t="str">
        <f t="shared" si="189"/>
        <v/>
      </c>
      <c r="BT86" t="str">
        <f t="shared" si="189"/>
        <v/>
      </c>
      <c r="BU86" t="str">
        <f t="shared" si="189"/>
        <v/>
      </c>
      <c r="BV86">
        <f t="shared" si="189"/>
        <v>0</v>
      </c>
      <c r="BW86" t="str">
        <f t="shared" si="189"/>
        <v/>
      </c>
      <c r="BX86">
        <f t="shared" si="189"/>
        <v>0</v>
      </c>
      <c r="BY86" t="str">
        <f t="shared" si="189"/>
        <v/>
      </c>
      <c r="BZ86" t="str">
        <f t="shared" si="189"/>
        <v/>
      </c>
      <c r="CA86">
        <f t="shared" si="189"/>
        <v>0</v>
      </c>
      <c r="CB86" t="str">
        <f t="shared" si="189"/>
        <v/>
      </c>
      <c r="CC86">
        <f t="shared" si="189"/>
        <v>0</v>
      </c>
      <c r="CD86" t="str">
        <f t="shared" si="189"/>
        <v/>
      </c>
      <c r="CE86">
        <f t="shared" si="189"/>
        <v>0</v>
      </c>
      <c r="CF86" t="str">
        <f t="shared" si="189"/>
        <v/>
      </c>
      <c r="CG86" t="str">
        <f t="shared" si="189"/>
        <v/>
      </c>
      <c r="CH86" t="str">
        <f t="shared" si="189"/>
        <v/>
      </c>
      <c r="CI86" t="str">
        <f t="shared" si="189"/>
        <v/>
      </c>
      <c r="CJ86">
        <f t="shared" si="189"/>
        <v>0</v>
      </c>
      <c r="CK86" t="str">
        <f t="shared" si="189"/>
        <v/>
      </c>
      <c r="CL86">
        <f t="shared" si="189"/>
        <v>0</v>
      </c>
      <c r="CM86" t="str">
        <f t="shared" si="189"/>
        <v/>
      </c>
      <c r="CN86" t="str">
        <f t="shared" si="189"/>
        <v/>
      </c>
      <c r="CO86">
        <f t="shared" si="189"/>
        <v>0</v>
      </c>
      <c r="CP86" t="str">
        <f t="shared" si="189"/>
        <v/>
      </c>
      <c r="CQ86">
        <f t="shared" si="189"/>
        <v>0</v>
      </c>
      <c r="CR86" t="str">
        <f t="shared" si="189"/>
        <v/>
      </c>
      <c r="CS86">
        <f t="shared" si="189"/>
        <v>0</v>
      </c>
      <c r="CT86" t="str">
        <f t="shared" si="189"/>
        <v/>
      </c>
      <c r="CU86" t="str">
        <f t="shared" si="189"/>
        <v/>
      </c>
      <c r="CV86" t="str">
        <f t="shared" si="189"/>
        <v/>
      </c>
      <c r="CW86" t="str">
        <f t="shared" si="189"/>
        <v/>
      </c>
      <c r="CX86">
        <f t="shared" si="189"/>
        <v>0</v>
      </c>
      <c r="CY86" t="str">
        <f t="shared" si="189"/>
        <v/>
      </c>
      <c r="CZ86">
        <f t="shared" si="189"/>
        <v>0</v>
      </c>
      <c r="DA86" t="str">
        <f t="shared" si="189"/>
        <v/>
      </c>
      <c r="DB86" t="str">
        <f t="shared" si="189"/>
        <v/>
      </c>
      <c r="DC86">
        <f t="shared" si="189"/>
        <v>0</v>
      </c>
      <c r="DD86" t="str">
        <f t="shared" si="189"/>
        <v/>
      </c>
      <c r="DE86">
        <f t="shared" si="189"/>
        <v>0</v>
      </c>
      <c r="DF86" t="str">
        <f t="shared" si="189"/>
        <v/>
      </c>
      <c r="DG86">
        <f t="shared" si="189"/>
        <v>0</v>
      </c>
      <c r="DH86" t="str">
        <f t="shared" si="189"/>
        <v/>
      </c>
      <c r="DI86" t="str">
        <f t="shared" si="189"/>
        <v/>
      </c>
      <c r="DJ86" t="str">
        <f t="shared" si="189"/>
        <v/>
      </c>
      <c r="DK86" t="str">
        <f t="shared" si="189"/>
        <v/>
      </c>
      <c r="DL86" t="str">
        <f t="shared" si="189"/>
        <v/>
      </c>
      <c r="DM86">
        <f t="shared" si="189"/>
        <v>0</v>
      </c>
      <c r="DN86" t="str">
        <f t="shared" si="189"/>
        <v/>
      </c>
      <c r="DO86">
        <f t="shared" si="189"/>
        <v>0</v>
      </c>
      <c r="DP86" t="str">
        <f t="shared" si="189"/>
        <v/>
      </c>
      <c r="DQ86" t="str">
        <f t="shared" si="189"/>
        <v/>
      </c>
      <c r="DR86" t="str">
        <f t="shared" si="189"/>
        <v/>
      </c>
      <c r="DS86" t="str">
        <f t="shared" si="189"/>
        <v/>
      </c>
      <c r="DT86" t="str">
        <f t="shared" si="189"/>
        <v/>
      </c>
      <c r="DU86" t="str">
        <f t="shared" si="189"/>
        <v/>
      </c>
      <c r="DV86" t="str">
        <f t="shared" si="189"/>
        <v/>
      </c>
      <c r="DW86" t="str">
        <f t="shared" si="189"/>
        <v/>
      </c>
      <c r="DX86" t="str">
        <f t="shared" si="189"/>
        <v/>
      </c>
      <c r="DY86" t="str">
        <f t="shared" si="189"/>
        <v/>
      </c>
      <c r="DZ86">
        <f t="shared" si="189"/>
        <v>0</v>
      </c>
      <c r="EA86" t="str">
        <f t="shared" si="189"/>
        <v/>
      </c>
      <c r="EB86" t="str">
        <f t="shared" si="189"/>
        <v/>
      </c>
      <c r="EC86" t="str">
        <f t="shared" ref="EC86:FS86" si="190">IF(EC$29="","", EC85-EB85)</f>
        <v/>
      </c>
      <c r="ED86" t="str">
        <f t="shared" si="190"/>
        <v/>
      </c>
      <c r="EE86" t="str">
        <f t="shared" si="190"/>
        <v/>
      </c>
      <c r="EF86" t="str">
        <f t="shared" si="190"/>
        <v/>
      </c>
      <c r="EG86" t="str">
        <f t="shared" si="190"/>
        <v/>
      </c>
      <c r="EH86">
        <f t="shared" si="190"/>
        <v>0</v>
      </c>
      <c r="EI86" t="str">
        <f t="shared" si="190"/>
        <v/>
      </c>
      <c r="EJ86" t="str">
        <f t="shared" si="190"/>
        <v/>
      </c>
      <c r="EK86" t="str">
        <f t="shared" si="190"/>
        <v/>
      </c>
      <c r="EL86" t="str">
        <f t="shared" si="190"/>
        <v/>
      </c>
      <c r="EM86" t="str">
        <f t="shared" si="190"/>
        <v/>
      </c>
      <c r="EN86" t="str">
        <f t="shared" si="190"/>
        <v/>
      </c>
      <c r="EO86" t="str">
        <f t="shared" si="190"/>
        <v/>
      </c>
      <c r="EP86" t="str">
        <f t="shared" si="190"/>
        <v/>
      </c>
      <c r="EQ86" t="str">
        <f t="shared" si="190"/>
        <v/>
      </c>
      <c r="ER86" t="str">
        <f t="shared" si="190"/>
        <v/>
      </c>
      <c r="ES86" t="str">
        <f t="shared" si="190"/>
        <v/>
      </c>
      <c r="ET86" t="str">
        <f t="shared" si="190"/>
        <v/>
      </c>
      <c r="EU86" t="str">
        <f t="shared" si="190"/>
        <v/>
      </c>
      <c r="EV86" t="str">
        <f t="shared" si="190"/>
        <v/>
      </c>
      <c r="EW86" t="str">
        <f t="shared" si="190"/>
        <v/>
      </c>
      <c r="EX86" t="str">
        <f t="shared" si="190"/>
        <v/>
      </c>
      <c r="EY86" t="str">
        <f t="shared" si="190"/>
        <v/>
      </c>
      <c r="EZ86" t="str">
        <f t="shared" si="190"/>
        <v/>
      </c>
      <c r="FA86" t="str">
        <f t="shared" si="190"/>
        <v/>
      </c>
      <c r="FB86" t="str">
        <f t="shared" si="190"/>
        <v/>
      </c>
      <c r="FC86" t="str">
        <f t="shared" si="190"/>
        <v/>
      </c>
      <c r="FD86" t="str">
        <f t="shared" si="190"/>
        <v/>
      </c>
      <c r="FE86" t="str">
        <f t="shared" si="190"/>
        <v/>
      </c>
      <c r="FF86" t="str">
        <f t="shared" si="190"/>
        <v/>
      </c>
      <c r="FG86" t="str">
        <f t="shared" si="190"/>
        <v/>
      </c>
      <c r="FH86">
        <f t="shared" si="190"/>
        <v>0</v>
      </c>
      <c r="FI86" t="str">
        <f t="shared" si="190"/>
        <v/>
      </c>
      <c r="FJ86" t="str">
        <f t="shared" si="190"/>
        <v/>
      </c>
      <c r="FK86" t="str">
        <f t="shared" si="190"/>
        <v/>
      </c>
      <c r="FL86" t="str">
        <f t="shared" si="190"/>
        <v/>
      </c>
      <c r="FM86" t="str">
        <f t="shared" si="190"/>
        <v/>
      </c>
      <c r="FN86" t="str">
        <f t="shared" si="190"/>
        <v/>
      </c>
      <c r="FO86" t="str">
        <f t="shared" si="190"/>
        <v/>
      </c>
      <c r="FP86" t="str">
        <f t="shared" si="190"/>
        <v/>
      </c>
      <c r="FQ86" t="str">
        <f t="shared" si="190"/>
        <v/>
      </c>
      <c r="FR86" t="str">
        <f t="shared" si="190"/>
        <v/>
      </c>
      <c r="FS86" t="str">
        <f t="shared" si="190"/>
        <v/>
      </c>
    </row>
    <row r="87" spans="1:175" x14ac:dyDescent="0.25">
      <c r="A87" t="s">
        <v>169</v>
      </c>
      <c r="C87">
        <v>0</v>
      </c>
      <c r="D87" t="str">
        <f t="shared" ref="D87:AI87" si="191">IF(D$29="","", (D82+D84-D86)/(C80+D16))</f>
        <v/>
      </c>
      <c r="E87" t="str">
        <f t="shared" si="191"/>
        <v/>
      </c>
      <c r="F87" t="str">
        <f t="shared" si="191"/>
        <v/>
      </c>
      <c r="G87" t="str">
        <f t="shared" si="191"/>
        <v/>
      </c>
      <c r="H87" t="str">
        <f t="shared" si="191"/>
        <v/>
      </c>
      <c r="I87" t="str">
        <f t="shared" si="191"/>
        <v/>
      </c>
      <c r="J87" t="str">
        <f t="shared" si="191"/>
        <v/>
      </c>
      <c r="K87" t="str">
        <f t="shared" si="191"/>
        <v/>
      </c>
      <c r="L87" t="str">
        <f t="shared" si="191"/>
        <v/>
      </c>
      <c r="M87" t="str">
        <f t="shared" si="191"/>
        <v/>
      </c>
      <c r="N87" t="str">
        <f t="shared" si="191"/>
        <v/>
      </c>
      <c r="O87" t="str">
        <f t="shared" si="191"/>
        <v/>
      </c>
      <c r="P87" t="str">
        <f t="shared" si="191"/>
        <v/>
      </c>
      <c r="Q87" t="str">
        <f t="shared" si="191"/>
        <v/>
      </c>
      <c r="R87" t="str">
        <f t="shared" si="191"/>
        <v/>
      </c>
      <c r="S87" t="str">
        <f t="shared" si="191"/>
        <v/>
      </c>
      <c r="T87" t="str">
        <f t="shared" si="191"/>
        <v/>
      </c>
      <c r="U87" t="str">
        <f t="shared" si="191"/>
        <v/>
      </c>
      <c r="V87" t="str">
        <f t="shared" si="191"/>
        <v/>
      </c>
      <c r="W87" t="str">
        <f t="shared" si="191"/>
        <v/>
      </c>
      <c r="X87" t="str">
        <f t="shared" si="191"/>
        <v/>
      </c>
      <c r="Y87" t="str">
        <f t="shared" si="191"/>
        <v/>
      </c>
      <c r="Z87" t="str">
        <f t="shared" si="191"/>
        <v/>
      </c>
      <c r="AA87">
        <f t="shared" si="191"/>
        <v>0.22147906432385961</v>
      </c>
      <c r="AB87" t="str">
        <f t="shared" si="191"/>
        <v/>
      </c>
      <c r="AC87" t="str">
        <f t="shared" si="191"/>
        <v/>
      </c>
      <c r="AD87" t="str">
        <f t="shared" si="191"/>
        <v/>
      </c>
      <c r="AE87">
        <f t="shared" si="191"/>
        <v>-0.11932776784645766</v>
      </c>
      <c r="AF87" t="str">
        <f t="shared" si="191"/>
        <v/>
      </c>
      <c r="AG87">
        <f t="shared" si="191"/>
        <v>0.49602130730742866</v>
      </c>
      <c r="AH87" t="str">
        <f t="shared" si="191"/>
        <v/>
      </c>
      <c r="AI87">
        <f t="shared" si="191"/>
        <v>-0.74653813624379639</v>
      </c>
      <c r="AJ87" t="str">
        <f t="shared" ref="AJ87:BO87" si="192">IF(AJ$29="","", (AJ82+AJ84-AJ86)/(AI80+AJ16))</f>
        <v/>
      </c>
      <c r="AK87" t="str">
        <f t="shared" si="192"/>
        <v/>
      </c>
      <c r="AL87" t="str">
        <f t="shared" si="192"/>
        <v/>
      </c>
      <c r="AM87" t="str">
        <f t="shared" si="192"/>
        <v/>
      </c>
      <c r="AN87">
        <f t="shared" si="192"/>
        <v>0.69225159619114829</v>
      </c>
      <c r="AO87" t="str">
        <f t="shared" si="192"/>
        <v/>
      </c>
      <c r="AP87">
        <f t="shared" si="192"/>
        <v>-0.73603939477355229</v>
      </c>
      <c r="AQ87" t="str">
        <f t="shared" si="192"/>
        <v/>
      </c>
      <c r="AR87" t="str">
        <f t="shared" si="192"/>
        <v/>
      </c>
      <c r="AS87" t="str">
        <f t="shared" si="192"/>
        <v/>
      </c>
      <c r="AT87">
        <f t="shared" si="192"/>
        <v>1.1159820725672678</v>
      </c>
      <c r="AU87" t="str">
        <f t="shared" si="192"/>
        <v/>
      </c>
      <c r="AV87">
        <f t="shared" si="192"/>
        <v>-0.73588802319743774</v>
      </c>
      <c r="AW87" t="str">
        <f t="shared" si="192"/>
        <v/>
      </c>
      <c r="AX87" t="str">
        <f t="shared" si="192"/>
        <v/>
      </c>
      <c r="AY87">
        <f t="shared" si="192"/>
        <v>1.4518005302392123</v>
      </c>
      <c r="AZ87" t="str">
        <f t="shared" si="192"/>
        <v/>
      </c>
      <c r="BA87">
        <f t="shared" si="192"/>
        <v>-0.89219798208745404</v>
      </c>
      <c r="BB87" t="str">
        <f t="shared" si="192"/>
        <v/>
      </c>
      <c r="BC87">
        <f t="shared" si="192"/>
        <v>2.327494769015801</v>
      </c>
      <c r="BD87" t="str">
        <f t="shared" si="192"/>
        <v/>
      </c>
      <c r="BE87" t="str">
        <f t="shared" si="192"/>
        <v/>
      </c>
      <c r="BF87" t="str">
        <f t="shared" si="192"/>
        <v/>
      </c>
      <c r="BG87" t="str">
        <f t="shared" si="192"/>
        <v/>
      </c>
      <c r="BH87">
        <f t="shared" si="192"/>
        <v>0.39903864321636878</v>
      </c>
      <c r="BI87" t="str">
        <f t="shared" si="192"/>
        <v/>
      </c>
      <c r="BJ87">
        <f t="shared" si="192"/>
        <v>0.58944946254659314</v>
      </c>
      <c r="BK87" t="str">
        <f t="shared" si="192"/>
        <v/>
      </c>
      <c r="BL87" t="str">
        <f t="shared" si="192"/>
        <v/>
      </c>
      <c r="BM87">
        <f t="shared" si="192"/>
        <v>0.64445768758132738</v>
      </c>
      <c r="BN87">
        <f t="shared" si="192"/>
        <v>1.8511911635205396</v>
      </c>
      <c r="BO87" t="str">
        <f t="shared" si="192"/>
        <v/>
      </c>
      <c r="BP87">
        <f t="shared" ref="BP87:CU87" si="193">IF(BP$29="","", (BP82+BP84-BP86)/(BO80+BP16))</f>
        <v>-0.28704805059047278</v>
      </c>
      <c r="BQ87">
        <f t="shared" si="193"/>
        <v>3.1925960719826003</v>
      </c>
      <c r="BR87" t="str">
        <f t="shared" si="193"/>
        <v/>
      </c>
      <c r="BS87" t="str">
        <f t="shared" si="193"/>
        <v/>
      </c>
      <c r="BT87" t="str">
        <f t="shared" si="193"/>
        <v/>
      </c>
      <c r="BU87" t="str">
        <f t="shared" si="193"/>
        <v/>
      </c>
      <c r="BV87">
        <f t="shared" si="193"/>
        <v>1.1840994758422758</v>
      </c>
      <c r="BW87" t="str">
        <f t="shared" si="193"/>
        <v/>
      </c>
      <c r="BX87">
        <f t="shared" si="193"/>
        <v>-1.092905971294388</v>
      </c>
      <c r="BY87" t="str">
        <f t="shared" si="193"/>
        <v/>
      </c>
      <c r="BZ87" t="str">
        <f t="shared" si="193"/>
        <v/>
      </c>
      <c r="CA87">
        <f t="shared" si="193"/>
        <v>1.7904831053712655</v>
      </c>
      <c r="CB87" t="str">
        <f t="shared" si="193"/>
        <v/>
      </c>
      <c r="CC87">
        <f t="shared" si="193"/>
        <v>-0.45108345733431182</v>
      </c>
      <c r="CD87" t="str">
        <f t="shared" si="193"/>
        <v/>
      </c>
      <c r="CE87">
        <f t="shared" si="193"/>
        <v>2.3127346628454899</v>
      </c>
      <c r="CF87" t="str">
        <f t="shared" si="193"/>
        <v/>
      </c>
      <c r="CG87" t="str">
        <f t="shared" si="193"/>
        <v/>
      </c>
      <c r="CH87" t="str">
        <f t="shared" si="193"/>
        <v/>
      </c>
      <c r="CI87" t="str">
        <f t="shared" si="193"/>
        <v/>
      </c>
      <c r="CJ87">
        <f t="shared" si="193"/>
        <v>0.97162038825898678</v>
      </c>
      <c r="CK87" t="str">
        <f t="shared" si="193"/>
        <v/>
      </c>
      <c r="CL87">
        <f t="shared" si="193"/>
        <v>0.66318185035632915</v>
      </c>
      <c r="CM87" t="str">
        <f t="shared" si="193"/>
        <v/>
      </c>
      <c r="CN87" t="str">
        <f t="shared" si="193"/>
        <v/>
      </c>
      <c r="CO87">
        <f t="shared" si="193"/>
        <v>2.5842362158176457</v>
      </c>
      <c r="CP87" t="str">
        <f t="shared" si="193"/>
        <v/>
      </c>
      <c r="CQ87">
        <f t="shared" si="193"/>
        <v>-1.3974387991505886</v>
      </c>
      <c r="CR87" t="str">
        <f t="shared" si="193"/>
        <v/>
      </c>
      <c r="CS87">
        <f t="shared" si="193"/>
        <v>2.1035678587339706</v>
      </c>
      <c r="CT87" t="str">
        <f t="shared" si="193"/>
        <v/>
      </c>
      <c r="CU87" t="str">
        <f t="shared" si="193"/>
        <v/>
      </c>
      <c r="CV87" t="str">
        <f t="shared" ref="CV87:EA87" si="194">IF(CV$29="","", (CV82+CV84-CV86)/(CU80+CV16))</f>
        <v/>
      </c>
      <c r="CW87" t="str">
        <f t="shared" si="194"/>
        <v/>
      </c>
      <c r="CX87">
        <f t="shared" si="194"/>
        <v>1.2883611240711117</v>
      </c>
      <c r="CY87" t="str">
        <f t="shared" si="194"/>
        <v/>
      </c>
      <c r="CZ87">
        <f t="shared" si="194"/>
        <v>4.2862133402807034E-2</v>
      </c>
      <c r="DA87" t="str">
        <f t="shared" si="194"/>
        <v/>
      </c>
      <c r="DB87" t="str">
        <f t="shared" si="194"/>
        <v/>
      </c>
      <c r="DC87">
        <f t="shared" si="194"/>
        <v>1.6041317252737859</v>
      </c>
      <c r="DD87" t="str">
        <f t="shared" si="194"/>
        <v/>
      </c>
      <c r="DE87">
        <f t="shared" si="194"/>
        <v>-0.91006795198201507</v>
      </c>
      <c r="DF87" t="str">
        <f t="shared" si="194"/>
        <v/>
      </c>
      <c r="DG87">
        <f t="shared" si="194"/>
        <v>2.0541744297154096</v>
      </c>
      <c r="DH87" t="str">
        <f t="shared" si="194"/>
        <v/>
      </c>
      <c r="DI87" t="str">
        <f t="shared" si="194"/>
        <v/>
      </c>
      <c r="DJ87" t="str">
        <f t="shared" si="194"/>
        <v/>
      </c>
      <c r="DK87" t="str">
        <f t="shared" si="194"/>
        <v/>
      </c>
      <c r="DL87" t="str">
        <f t="shared" si="194"/>
        <v/>
      </c>
      <c r="DM87">
        <f t="shared" si="194"/>
        <v>0.58262132193163119</v>
      </c>
      <c r="DN87" t="str">
        <f t="shared" si="194"/>
        <v/>
      </c>
      <c r="DO87">
        <f t="shared" si="194"/>
        <v>-4.8645303229934017E-2</v>
      </c>
      <c r="DP87" t="str">
        <f t="shared" si="194"/>
        <v/>
      </c>
      <c r="DQ87" t="str">
        <f t="shared" si="194"/>
        <v/>
      </c>
      <c r="DR87" t="str">
        <f t="shared" si="194"/>
        <v/>
      </c>
      <c r="DS87" t="str">
        <f t="shared" si="194"/>
        <v/>
      </c>
      <c r="DT87" t="str">
        <f t="shared" si="194"/>
        <v/>
      </c>
      <c r="DU87" t="str">
        <f t="shared" si="194"/>
        <v/>
      </c>
      <c r="DV87" t="str">
        <f t="shared" si="194"/>
        <v/>
      </c>
      <c r="DW87" t="str">
        <f t="shared" si="194"/>
        <v/>
      </c>
      <c r="DX87" t="str">
        <f t="shared" si="194"/>
        <v/>
      </c>
      <c r="DY87" t="str">
        <f t="shared" si="194"/>
        <v/>
      </c>
      <c r="DZ87">
        <f t="shared" si="194"/>
        <v>-0.15889513090813687</v>
      </c>
      <c r="EA87" t="str">
        <f t="shared" si="194"/>
        <v/>
      </c>
      <c r="EB87" t="str">
        <f t="shared" ref="EB87:FG87" si="195">IF(EB$29="","", (EB82+EB84-EB86)/(EA80+EB16))</f>
        <v/>
      </c>
      <c r="EC87" t="str">
        <f t="shared" si="195"/>
        <v/>
      </c>
      <c r="ED87" t="str">
        <f t="shared" si="195"/>
        <v/>
      </c>
      <c r="EE87" t="str">
        <f t="shared" si="195"/>
        <v/>
      </c>
      <c r="EF87" t="str">
        <f t="shared" si="195"/>
        <v/>
      </c>
      <c r="EG87" t="str">
        <f t="shared" si="195"/>
        <v/>
      </c>
      <c r="EH87">
        <f t="shared" si="195"/>
        <v>-0.19355220426010095</v>
      </c>
      <c r="EI87" t="str">
        <f t="shared" si="195"/>
        <v/>
      </c>
      <c r="EJ87" t="str">
        <f t="shared" si="195"/>
        <v/>
      </c>
      <c r="EK87" t="str">
        <f t="shared" si="195"/>
        <v/>
      </c>
      <c r="EL87" t="str">
        <f t="shared" si="195"/>
        <v/>
      </c>
      <c r="EM87" t="str">
        <f t="shared" si="195"/>
        <v/>
      </c>
      <c r="EN87" t="str">
        <f t="shared" si="195"/>
        <v/>
      </c>
      <c r="EO87" t="str">
        <f t="shared" si="195"/>
        <v/>
      </c>
      <c r="EP87" t="str">
        <f t="shared" si="195"/>
        <v/>
      </c>
      <c r="EQ87" t="str">
        <f t="shared" si="195"/>
        <v/>
      </c>
      <c r="ER87" t="str">
        <f t="shared" si="195"/>
        <v/>
      </c>
      <c r="ES87" t="str">
        <f t="shared" si="195"/>
        <v/>
      </c>
      <c r="ET87" t="str">
        <f t="shared" si="195"/>
        <v/>
      </c>
      <c r="EU87" t="str">
        <f t="shared" si="195"/>
        <v/>
      </c>
      <c r="EV87" t="str">
        <f t="shared" si="195"/>
        <v/>
      </c>
      <c r="EW87" t="str">
        <f t="shared" si="195"/>
        <v/>
      </c>
      <c r="EX87" t="str">
        <f t="shared" si="195"/>
        <v/>
      </c>
      <c r="EY87" t="str">
        <f t="shared" si="195"/>
        <v/>
      </c>
      <c r="EZ87" t="str">
        <f t="shared" si="195"/>
        <v/>
      </c>
      <c r="FA87" t="str">
        <f t="shared" si="195"/>
        <v/>
      </c>
      <c r="FB87" t="str">
        <f t="shared" si="195"/>
        <v/>
      </c>
      <c r="FC87" t="str">
        <f t="shared" si="195"/>
        <v/>
      </c>
      <c r="FD87" t="str">
        <f t="shared" si="195"/>
        <v/>
      </c>
      <c r="FE87" t="str">
        <f t="shared" si="195"/>
        <v/>
      </c>
      <c r="FF87" t="str">
        <f t="shared" si="195"/>
        <v/>
      </c>
      <c r="FG87" t="str">
        <f t="shared" si="195"/>
        <v/>
      </c>
      <c r="FH87">
        <f t="shared" ref="FH87:FS87" si="196">IF(FH$29="","", (FH82+FH84-FH86)/(FG80+FH16))</f>
        <v>0.18188187582485749</v>
      </c>
      <c r="FI87" t="str">
        <f t="shared" si="196"/>
        <v/>
      </c>
      <c r="FJ87" t="str">
        <f t="shared" si="196"/>
        <v/>
      </c>
      <c r="FK87" t="str">
        <f t="shared" si="196"/>
        <v/>
      </c>
      <c r="FL87" t="str">
        <f t="shared" si="196"/>
        <v/>
      </c>
      <c r="FM87" t="str">
        <f t="shared" si="196"/>
        <v/>
      </c>
      <c r="FN87" t="str">
        <f t="shared" si="196"/>
        <v/>
      </c>
      <c r="FO87" t="str">
        <f t="shared" si="196"/>
        <v/>
      </c>
      <c r="FP87" t="str">
        <f t="shared" si="196"/>
        <v/>
      </c>
      <c r="FQ87" t="str">
        <f t="shared" si="196"/>
        <v/>
      </c>
      <c r="FR87" t="str">
        <f t="shared" si="196"/>
        <v/>
      </c>
      <c r="FS87" t="str">
        <f t="shared" si="196"/>
        <v/>
      </c>
    </row>
    <row r="88" spans="1:175" x14ac:dyDescent="0.25">
      <c r="AH88">
        <f t="shared" ref="AH88:AN88" si="197">IF(AH87="", AI88, AH87)</f>
        <v>-0.74653813624379639</v>
      </c>
      <c r="AI88">
        <f t="shared" si="197"/>
        <v>-0.74653813624379639</v>
      </c>
      <c r="AJ88">
        <f t="shared" si="197"/>
        <v>0.69225159619114829</v>
      </c>
      <c r="AK88">
        <f t="shared" si="197"/>
        <v>0.69225159619114829</v>
      </c>
      <c r="AL88">
        <f t="shared" si="197"/>
        <v>0.69225159619114829</v>
      </c>
      <c r="AM88">
        <f t="shared" si="197"/>
        <v>0.69225159619114829</v>
      </c>
      <c r="AN88">
        <f t="shared" si="197"/>
        <v>0.69225159619114829</v>
      </c>
      <c r="AO88">
        <f>IF(AO87="", AP88, AO87)</f>
        <v>-0.73603939477355229</v>
      </c>
      <c r="AP88">
        <f t="shared" ref="AP88:DA88" si="198">IF(AP87="", AQ88, AP87)</f>
        <v>-0.73603939477355229</v>
      </c>
      <c r="AQ88">
        <f t="shared" si="198"/>
        <v>1.1159820725672678</v>
      </c>
      <c r="AR88">
        <f t="shared" si="198"/>
        <v>1.1159820725672678</v>
      </c>
      <c r="AS88">
        <f t="shared" si="198"/>
        <v>1.1159820725672678</v>
      </c>
      <c r="AT88">
        <f t="shared" si="198"/>
        <v>1.1159820725672678</v>
      </c>
      <c r="AU88">
        <f t="shared" si="198"/>
        <v>-0.73588802319743774</v>
      </c>
      <c r="AV88">
        <f t="shared" si="198"/>
        <v>-0.73588802319743774</v>
      </c>
      <c r="AW88">
        <f t="shared" si="198"/>
        <v>1.4518005302392123</v>
      </c>
      <c r="AX88">
        <f t="shared" si="198"/>
        <v>1.4518005302392123</v>
      </c>
      <c r="AY88">
        <f t="shared" si="198"/>
        <v>1.4518005302392123</v>
      </c>
      <c r="AZ88">
        <f t="shared" si="198"/>
        <v>-0.89219798208745404</v>
      </c>
      <c r="BA88">
        <f t="shared" si="198"/>
        <v>-0.89219798208745404</v>
      </c>
      <c r="BB88">
        <f t="shared" si="198"/>
        <v>2.327494769015801</v>
      </c>
      <c r="BC88">
        <f t="shared" si="198"/>
        <v>2.327494769015801</v>
      </c>
      <c r="BD88">
        <f t="shared" si="198"/>
        <v>0.39903864321636878</v>
      </c>
      <c r="BE88">
        <f t="shared" si="198"/>
        <v>0.39903864321636878</v>
      </c>
      <c r="BF88">
        <f t="shared" si="198"/>
        <v>0.39903864321636878</v>
      </c>
      <c r="BG88">
        <f t="shared" si="198"/>
        <v>0.39903864321636878</v>
      </c>
      <c r="BH88">
        <f t="shared" si="198"/>
        <v>0.39903864321636878</v>
      </c>
      <c r="BI88">
        <f t="shared" si="198"/>
        <v>0.58944946254659314</v>
      </c>
      <c r="BJ88">
        <f t="shared" si="198"/>
        <v>0.58944946254659314</v>
      </c>
      <c r="BK88">
        <f t="shared" si="198"/>
        <v>0.64445768758132738</v>
      </c>
      <c r="BL88">
        <f t="shared" si="198"/>
        <v>0.64445768758132738</v>
      </c>
      <c r="BM88">
        <f t="shared" si="198"/>
        <v>0.64445768758132738</v>
      </c>
      <c r="BN88">
        <f t="shared" si="198"/>
        <v>1.8511911635205396</v>
      </c>
      <c r="BO88">
        <f t="shared" si="198"/>
        <v>-0.28704805059047278</v>
      </c>
      <c r="BP88">
        <f t="shared" si="198"/>
        <v>-0.28704805059047278</v>
      </c>
      <c r="BQ88">
        <f t="shared" si="198"/>
        <v>3.1925960719826003</v>
      </c>
      <c r="BR88">
        <f t="shared" si="198"/>
        <v>1.1840994758422758</v>
      </c>
      <c r="BS88">
        <f t="shared" si="198"/>
        <v>1.1840994758422758</v>
      </c>
      <c r="BT88">
        <f t="shared" si="198"/>
        <v>1.1840994758422758</v>
      </c>
      <c r="BU88">
        <f t="shared" si="198"/>
        <v>1.1840994758422758</v>
      </c>
      <c r="BV88">
        <f t="shared" si="198"/>
        <v>1.1840994758422758</v>
      </c>
      <c r="BW88">
        <f t="shared" si="198"/>
        <v>-1.092905971294388</v>
      </c>
      <c r="BX88">
        <f t="shared" si="198"/>
        <v>-1.092905971294388</v>
      </c>
      <c r="BY88">
        <f t="shared" si="198"/>
        <v>1.7904831053712655</v>
      </c>
      <c r="BZ88">
        <f t="shared" si="198"/>
        <v>1.7904831053712655</v>
      </c>
      <c r="CA88">
        <f t="shared" si="198"/>
        <v>1.7904831053712655</v>
      </c>
      <c r="CB88">
        <f t="shared" si="198"/>
        <v>-0.45108345733431182</v>
      </c>
      <c r="CC88">
        <f t="shared" si="198"/>
        <v>-0.45108345733431182</v>
      </c>
      <c r="CD88">
        <f t="shared" si="198"/>
        <v>2.3127346628454899</v>
      </c>
      <c r="CE88">
        <f t="shared" si="198"/>
        <v>2.3127346628454899</v>
      </c>
      <c r="CF88">
        <f t="shared" si="198"/>
        <v>0.97162038825898678</v>
      </c>
      <c r="CG88">
        <f t="shared" si="198"/>
        <v>0.97162038825898678</v>
      </c>
      <c r="CH88">
        <f t="shared" si="198"/>
        <v>0.97162038825898678</v>
      </c>
      <c r="CI88">
        <f t="shared" si="198"/>
        <v>0.97162038825898678</v>
      </c>
      <c r="CJ88">
        <f t="shared" si="198"/>
        <v>0.97162038825898678</v>
      </c>
      <c r="CK88">
        <f t="shared" si="198"/>
        <v>0.66318185035632915</v>
      </c>
      <c r="CL88">
        <f t="shared" si="198"/>
        <v>0.66318185035632915</v>
      </c>
      <c r="CM88">
        <f t="shared" si="198"/>
        <v>2.5842362158176457</v>
      </c>
      <c r="CN88">
        <f t="shared" si="198"/>
        <v>2.5842362158176457</v>
      </c>
      <c r="CO88">
        <f t="shared" si="198"/>
        <v>2.5842362158176457</v>
      </c>
      <c r="CP88">
        <f t="shared" si="198"/>
        <v>-1.3974387991505886</v>
      </c>
      <c r="CQ88">
        <f t="shared" si="198"/>
        <v>-1.3974387991505886</v>
      </c>
      <c r="CR88">
        <f t="shared" si="198"/>
        <v>2.1035678587339706</v>
      </c>
      <c r="CS88">
        <f t="shared" si="198"/>
        <v>2.1035678587339706</v>
      </c>
      <c r="CT88">
        <f t="shared" si="198"/>
        <v>1.2883611240711117</v>
      </c>
      <c r="CU88">
        <f t="shared" si="198"/>
        <v>1.2883611240711117</v>
      </c>
      <c r="CV88">
        <f t="shared" si="198"/>
        <v>1.2883611240711117</v>
      </c>
      <c r="CW88">
        <f t="shared" si="198"/>
        <v>1.2883611240711117</v>
      </c>
      <c r="CX88">
        <f t="shared" si="198"/>
        <v>1.2883611240711117</v>
      </c>
      <c r="CY88">
        <f t="shared" si="198"/>
        <v>4.2862133402807034E-2</v>
      </c>
      <c r="CZ88">
        <f t="shared" si="198"/>
        <v>4.2862133402807034E-2</v>
      </c>
      <c r="DA88">
        <f t="shared" si="198"/>
        <v>1.6041317252737859</v>
      </c>
      <c r="DB88">
        <f t="shared" ref="DB88:EG88" si="199">IF(DB87="", DC88, DB87)</f>
        <v>1.6041317252737859</v>
      </c>
      <c r="DC88">
        <f t="shared" si="199"/>
        <v>1.6041317252737859</v>
      </c>
      <c r="DD88">
        <f t="shared" si="199"/>
        <v>-0.91006795198201507</v>
      </c>
      <c r="DE88">
        <f t="shared" si="199"/>
        <v>-0.91006795198201507</v>
      </c>
      <c r="DF88">
        <f t="shared" si="199"/>
        <v>2.0541744297154096</v>
      </c>
      <c r="DG88">
        <f t="shared" si="199"/>
        <v>2.0541744297154096</v>
      </c>
      <c r="DH88">
        <f t="shared" si="199"/>
        <v>0.58262132193163119</v>
      </c>
      <c r="DI88">
        <f t="shared" si="199"/>
        <v>0.58262132193163119</v>
      </c>
      <c r="DJ88">
        <f t="shared" si="199"/>
        <v>0.58262132193163119</v>
      </c>
      <c r="DK88">
        <f t="shared" si="199"/>
        <v>0.58262132193163119</v>
      </c>
      <c r="DL88">
        <f t="shared" si="199"/>
        <v>0.58262132193163119</v>
      </c>
      <c r="DM88">
        <f t="shared" si="199"/>
        <v>0.58262132193163119</v>
      </c>
      <c r="DN88">
        <f t="shared" si="199"/>
        <v>-4.8645303229934017E-2</v>
      </c>
      <c r="DO88">
        <f t="shared" si="199"/>
        <v>-4.8645303229934017E-2</v>
      </c>
      <c r="DP88">
        <f t="shared" si="199"/>
        <v>-0.15889513090813687</v>
      </c>
      <c r="DQ88">
        <f t="shared" si="199"/>
        <v>-0.15889513090813687</v>
      </c>
      <c r="DR88">
        <f t="shared" si="199"/>
        <v>-0.15889513090813687</v>
      </c>
      <c r="DS88">
        <f t="shared" si="199"/>
        <v>-0.15889513090813687</v>
      </c>
      <c r="DT88">
        <f t="shared" si="199"/>
        <v>-0.15889513090813687</v>
      </c>
      <c r="DU88">
        <f t="shared" si="199"/>
        <v>-0.15889513090813687</v>
      </c>
      <c r="DV88">
        <f t="shared" si="199"/>
        <v>-0.15889513090813687</v>
      </c>
      <c r="DW88">
        <f t="shared" si="199"/>
        <v>-0.15889513090813687</v>
      </c>
      <c r="DX88">
        <f t="shared" si="199"/>
        <v>-0.15889513090813687</v>
      </c>
      <c r="DY88">
        <f t="shared" si="199"/>
        <v>-0.15889513090813687</v>
      </c>
      <c r="DZ88">
        <f t="shared" si="199"/>
        <v>-0.15889513090813687</v>
      </c>
      <c r="EA88">
        <f t="shared" si="199"/>
        <v>-0.19355220426010095</v>
      </c>
      <c r="EB88">
        <f t="shared" si="199"/>
        <v>-0.19355220426010095</v>
      </c>
      <c r="EC88">
        <f t="shared" si="199"/>
        <v>-0.19355220426010095</v>
      </c>
      <c r="ED88">
        <f t="shared" si="199"/>
        <v>-0.19355220426010095</v>
      </c>
      <c r="EE88">
        <f t="shared" si="199"/>
        <v>-0.19355220426010095</v>
      </c>
      <c r="EF88">
        <f t="shared" si="199"/>
        <v>-0.19355220426010095</v>
      </c>
      <c r="EG88">
        <f t="shared" si="199"/>
        <v>-0.19355220426010095</v>
      </c>
      <c r="EH88">
        <f>IF(EH87="", EI88, EH87)</f>
        <v>-0.19355220426010095</v>
      </c>
      <c r="EI88">
        <f t="shared" ref="EI88:FS88" si="200">IF(EI87="", EJ88, EI87)</f>
        <v>0.18188187582485749</v>
      </c>
      <c r="EJ88">
        <f t="shared" si="200"/>
        <v>0.18188187582485749</v>
      </c>
      <c r="EK88">
        <f t="shared" si="200"/>
        <v>0.18188187582485749</v>
      </c>
      <c r="EL88">
        <f t="shared" si="200"/>
        <v>0.18188187582485749</v>
      </c>
      <c r="EM88">
        <f t="shared" si="200"/>
        <v>0.18188187582485749</v>
      </c>
      <c r="EN88">
        <f t="shared" si="200"/>
        <v>0.18188187582485749</v>
      </c>
      <c r="EO88">
        <f t="shared" si="200"/>
        <v>0.18188187582485749</v>
      </c>
      <c r="EP88">
        <f t="shared" si="200"/>
        <v>0.18188187582485749</v>
      </c>
      <c r="EQ88">
        <f t="shared" si="200"/>
        <v>0.18188187582485749</v>
      </c>
      <c r="ER88">
        <f t="shared" si="200"/>
        <v>0.18188187582485749</v>
      </c>
      <c r="ES88">
        <f t="shared" si="200"/>
        <v>0.18188187582485749</v>
      </c>
      <c r="ET88">
        <f t="shared" si="200"/>
        <v>0.18188187582485749</v>
      </c>
      <c r="EU88">
        <f t="shared" si="200"/>
        <v>0.18188187582485749</v>
      </c>
      <c r="EV88">
        <f t="shared" si="200"/>
        <v>0.18188187582485749</v>
      </c>
      <c r="EW88">
        <f t="shared" si="200"/>
        <v>0.18188187582485749</v>
      </c>
      <c r="EX88">
        <f t="shared" si="200"/>
        <v>0.18188187582485749</v>
      </c>
      <c r="EY88">
        <f t="shared" si="200"/>
        <v>0.18188187582485749</v>
      </c>
      <c r="EZ88">
        <f t="shared" si="200"/>
        <v>0.18188187582485749</v>
      </c>
      <c r="FA88">
        <f t="shared" si="200"/>
        <v>0.18188187582485749</v>
      </c>
      <c r="FB88">
        <f t="shared" si="200"/>
        <v>0.18188187582485749</v>
      </c>
      <c r="FC88">
        <f t="shared" si="200"/>
        <v>0.18188187582485749</v>
      </c>
      <c r="FD88">
        <f t="shared" si="200"/>
        <v>0.18188187582485749</v>
      </c>
      <c r="FE88">
        <f t="shared" si="200"/>
        <v>0.18188187582485749</v>
      </c>
      <c r="FF88">
        <f t="shared" si="200"/>
        <v>0.18188187582485749</v>
      </c>
      <c r="FG88">
        <f t="shared" si="200"/>
        <v>0.18188187582485749</v>
      </c>
      <c r="FH88">
        <f t="shared" si="200"/>
        <v>0.18188187582485749</v>
      </c>
      <c r="FI88">
        <f t="shared" si="200"/>
        <v>0</v>
      </c>
      <c r="FJ88">
        <f t="shared" si="200"/>
        <v>0</v>
      </c>
      <c r="FK88">
        <f t="shared" si="200"/>
        <v>0</v>
      </c>
      <c r="FL88">
        <f t="shared" si="200"/>
        <v>0</v>
      </c>
      <c r="FM88">
        <f t="shared" si="200"/>
        <v>0</v>
      </c>
      <c r="FN88">
        <f t="shared" si="200"/>
        <v>0</v>
      </c>
      <c r="FO88">
        <f t="shared" si="200"/>
        <v>0</v>
      </c>
      <c r="FP88">
        <f t="shared" si="200"/>
        <v>0</v>
      </c>
      <c r="FQ88">
        <f t="shared" si="200"/>
        <v>0</v>
      </c>
      <c r="FR88">
        <f t="shared" si="200"/>
        <v>0</v>
      </c>
      <c r="FS88">
        <f t="shared" si="200"/>
        <v>0</v>
      </c>
    </row>
    <row r="89" spans="1:175" x14ac:dyDescent="0.25">
      <c r="A89" t="s">
        <v>183</v>
      </c>
      <c r="D89" t="str">
        <f>IF(ISNUMBER(D88),AVERAGE(#REF!),"")</f>
        <v/>
      </c>
      <c r="E89" t="str">
        <f>IF(ISNUMBER(E88),AVERAGE(#REF!),"")</f>
        <v/>
      </c>
      <c r="F89" t="str">
        <f t="shared" ref="F89:L89" si="201">IF(ISNUMBER(F88),AVERAGE(A88:K88),"")</f>
        <v/>
      </c>
      <c r="G89" t="str">
        <f t="shared" si="201"/>
        <v/>
      </c>
      <c r="H89" t="str">
        <f t="shared" si="201"/>
        <v/>
      </c>
      <c r="I89" t="str">
        <f t="shared" si="201"/>
        <v/>
      </c>
      <c r="J89" t="str">
        <f t="shared" si="201"/>
        <v/>
      </c>
      <c r="K89" t="str">
        <f t="shared" si="201"/>
        <v/>
      </c>
      <c r="L89" t="str">
        <f t="shared" si="201"/>
        <v/>
      </c>
      <c r="M89" t="str">
        <f>IF(ISNUMBER(M88),AVERAGE(#REF!),"")</f>
        <v/>
      </c>
      <c r="N89" t="str">
        <f>IF(ISNUMBER(N88),AVERAGE(#REF!),"")</f>
        <v/>
      </c>
      <c r="O89" t="str">
        <f t="shared" ref="O89:U89" si="202">IF(ISNUMBER(O88),AVERAGE(J88:T88),"")</f>
        <v/>
      </c>
      <c r="P89" t="str">
        <f t="shared" si="202"/>
        <v/>
      </c>
      <c r="Q89" t="str">
        <f t="shared" si="202"/>
        <v/>
      </c>
      <c r="R89" t="str">
        <f t="shared" si="202"/>
        <v/>
      </c>
      <c r="S89" t="str">
        <f t="shared" si="202"/>
        <v/>
      </c>
      <c r="T89" t="str">
        <f t="shared" si="202"/>
        <v/>
      </c>
      <c r="U89" t="str">
        <f t="shared" si="202"/>
        <v/>
      </c>
      <c r="V89" t="str">
        <f>IF(ISNUMBER(V88),AVERAGE(#REF!),"")</f>
        <v/>
      </c>
      <c r="W89" t="str">
        <f>IF(ISNUMBER(W88),AVERAGE(#REF!),"")</f>
        <v/>
      </c>
      <c r="X89" t="str">
        <f t="shared" ref="X89:AG89" si="203">IF(ISNUMBER(X88),AVERAGE(S88:AC88),"")</f>
        <v/>
      </c>
      <c r="Y89" t="str">
        <f t="shared" si="203"/>
        <v/>
      </c>
      <c r="Z89" t="str">
        <f t="shared" si="203"/>
        <v/>
      </c>
      <c r="AA89" t="str">
        <f t="shared" si="203"/>
        <v/>
      </c>
      <c r="AB89" t="str">
        <f t="shared" si="203"/>
        <v/>
      </c>
      <c r="AC89" t="str">
        <f t="shared" si="203"/>
        <v/>
      </c>
      <c r="AD89" t="str">
        <f t="shared" si="203"/>
        <v/>
      </c>
      <c r="AE89" t="str">
        <f t="shared" si="203"/>
        <v/>
      </c>
      <c r="AF89" t="str">
        <f t="shared" si="203"/>
        <v/>
      </c>
      <c r="AG89" t="str">
        <f t="shared" si="203"/>
        <v/>
      </c>
      <c r="AH89">
        <f t="shared" ref="AH89:AO89" si="204">IF(ISNUMBER(AH88),AVERAGE(AA88:AO88),"")</f>
        <v>0.15401778921182452</v>
      </c>
      <c r="AI89">
        <f t="shared" si="204"/>
        <v>5.5122546546782648E-2</v>
      </c>
      <c r="AJ89">
        <f t="shared" si="204"/>
        <v>0.16120849914883117</v>
      </c>
      <c r="AK89">
        <f t="shared" si="204"/>
        <v>0.24800609673232543</v>
      </c>
      <c r="AL89">
        <f t="shared" si="204"/>
        <v>0.32033742805190396</v>
      </c>
      <c r="AM89">
        <f t="shared" si="204"/>
        <v>0.38154086224539346</v>
      </c>
      <c r="AN89">
        <f t="shared" si="204"/>
        <v>0.30172451328519123</v>
      </c>
      <c r="AO89">
        <f t="shared" si="204"/>
        <v>0.23255034418634929</v>
      </c>
      <c r="AP89">
        <f>IF(ISNUMBER(AP88),AVERAGE(AI88:AW88),"")</f>
        <v>0.37910625528521646</v>
      </c>
      <c r="AQ89">
        <f>IF(ISNUMBER(AQ88),AVERAGE(AJ88:AX88),"")</f>
        <v>0.5256621663840837</v>
      </c>
      <c r="AR89">
        <f>IF(ISNUMBER(AR88),AVERAGE(AK88:AY88),"")</f>
        <v>0.57629876198728802</v>
      </c>
      <c r="AS89">
        <f>IF(ISNUMBER(AS88),AVERAGE(AL88:AZ88),"")</f>
        <v>0.47066879010204782</v>
      </c>
      <c r="AT89">
        <f>IF(ISNUMBER(AT88),AVERAGE(AM88:BA88),"")</f>
        <v>0.36503881821680761</v>
      </c>
      <c r="AU89">
        <f t="shared" ref="AU89:DF89" si="205">IF(ISNUMBER(AU88),AVERAGE(AN88:BB88),"")</f>
        <v>0.47405502973845121</v>
      </c>
      <c r="AV89">
        <f t="shared" si="205"/>
        <v>0.58307124126009469</v>
      </c>
      <c r="AW89">
        <f t="shared" si="205"/>
        <v>0.65874311045942269</v>
      </c>
      <c r="AX89">
        <f t="shared" si="205"/>
        <v>0.7344149796587508</v>
      </c>
      <c r="AY89">
        <f t="shared" si="205"/>
        <v>0.68661875103535741</v>
      </c>
      <c r="AZ89">
        <f t="shared" si="205"/>
        <v>0.63882252241196424</v>
      </c>
      <c r="BA89">
        <f t="shared" si="205"/>
        <v>0.59102629378857108</v>
      </c>
      <c r="BB89">
        <f t="shared" si="205"/>
        <v>0.55592411978719292</v>
      </c>
      <c r="BC89">
        <f t="shared" si="205"/>
        <v>0.64427995217012823</v>
      </c>
      <c r="BD89">
        <f t="shared" si="205"/>
        <v>0.73630299955537915</v>
      </c>
      <c r="BE89">
        <f t="shared" si="205"/>
        <v>0.68248014337818719</v>
      </c>
      <c r="BF89">
        <f t="shared" si="205"/>
        <v>0.62865728720099467</v>
      </c>
      <c r="BG89">
        <f t="shared" si="205"/>
        <v>0.65528332941974965</v>
      </c>
      <c r="BH89">
        <f t="shared" si="205"/>
        <v>0.69562665818621527</v>
      </c>
      <c r="BI89">
        <f t="shared" si="205"/>
        <v>0.73596998695268068</v>
      </c>
      <c r="BJ89">
        <f t="shared" si="205"/>
        <v>0.79364340715046711</v>
      </c>
      <c r="BK89">
        <f t="shared" si="205"/>
        <v>0.71741705427223212</v>
      </c>
      <c r="BL89">
        <f t="shared" si="205"/>
        <v>0.76975444311395924</v>
      </c>
      <c r="BM89">
        <f t="shared" si="205"/>
        <v>0.82209183195568647</v>
      </c>
      <c r="BN89">
        <f t="shared" si="205"/>
        <v>0.87442922079741359</v>
      </c>
      <c r="BO89">
        <f t="shared" si="205"/>
        <v>0.92676660963914059</v>
      </c>
      <c r="BP89">
        <f t="shared" si="205"/>
        <v>0.82730363533842355</v>
      </c>
      <c r="BQ89">
        <f t="shared" si="205"/>
        <v>0.71514660641569139</v>
      </c>
      <c r="BR89">
        <f t="shared" si="205"/>
        <v>0.79521551593733619</v>
      </c>
      <c r="BS89">
        <f t="shared" si="205"/>
        <v>0.87161721045666551</v>
      </c>
      <c r="BT89">
        <f t="shared" si="205"/>
        <v>0.9480189049759945</v>
      </c>
      <c r="BU89">
        <f t="shared" si="205"/>
        <v>0.87498282864828536</v>
      </c>
      <c r="BV89">
        <f t="shared" si="205"/>
        <v>0.72149785392462873</v>
      </c>
      <c r="BW89">
        <f t="shared" si="205"/>
        <v>0.89481670148702619</v>
      </c>
      <c r="BX89">
        <f t="shared" si="205"/>
        <v>1.0681355490494235</v>
      </c>
      <c r="BY89">
        <f t="shared" si="205"/>
        <v>0.92007050346784947</v>
      </c>
      <c r="BZ89">
        <f t="shared" si="205"/>
        <v>0.90590523096229703</v>
      </c>
      <c r="CA89">
        <f t="shared" si="205"/>
        <v>0.89173995845674447</v>
      </c>
      <c r="CB89">
        <f t="shared" si="205"/>
        <v>0.87757468595119181</v>
      </c>
      <c r="CC89">
        <f t="shared" si="205"/>
        <v>0.86340941344563926</v>
      </c>
      <c r="CD89">
        <f t="shared" si="205"/>
        <v>0.82868157174657608</v>
      </c>
      <c r="CE89">
        <f t="shared" si="205"/>
        <v>0.94575409318995729</v>
      </c>
      <c r="CF89">
        <f t="shared" si="205"/>
        <v>1.190896905664093</v>
      </c>
      <c r="CG89">
        <f t="shared" si="205"/>
        <v>1.2438137796938518</v>
      </c>
      <c r="CH89">
        <f t="shared" si="205"/>
        <v>1.2967306537236103</v>
      </c>
      <c r="CI89">
        <f t="shared" si="205"/>
        <v>1.0842025267554865</v>
      </c>
      <c r="CJ89">
        <f t="shared" si="205"/>
        <v>1.0211121706344011</v>
      </c>
      <c r="CK89">
        <f t="shared" si="205"/>
        <v>1.1914222583722869</v>
      </c>
      <c r="CL89">
        <f t="shared" si="205"/>
        <v>1.1774778047648522</v>
      </c>
      <c r="CM89">
        <f t="shared" si="205"/>
        <v>1.1091862355132271</v>
      </c>
      <c r="CN89">
        <f t="shared" si="205"/>
        <v>1.1303022845673687</v>
      </c>
      <c r="CO89">
        <f t="shared" si="205"/>
        <v>1.1514183336215105</v>
      </c>
      <c r="CP89">
        <f t="shared" si="205"/>
        <v>1.1725343826756522</v>
      </c>
      <c r="CQ89">
        <f t="shared" si="205"/>
        <v>1.1936504317297938</v>
      </c>
      <c r="CR89">
        <f t="shared" si="205"/>
        <v>1.1317332147393819</v>
      </c>
      <c r="CS89">
        <f t="shared" si="205"/>
        <v>1.0903785669424804</v>
      </c>
      <c r="CT89">
        <f t="shared" si="205"/>
        <v>1.1531085586036443</v>
      </c>
      <c r="CU89">
        <f t="shared" si="205"/>
        <v>1.0877682592340534</v>
      </c>
      <c r="CV89">
        <f t="shared" si="205"/>
        <v>1.0224279598644628</v>
      </c>
      <c r="CW89">
        <f t="shared" si="205"/>
        <v>0.78947434867781885</v>
      </c>
      <c r="CX89">
        <f t="shared" si="205"/>
        <v>0.82196573848905696</v>
      </c>
      <c r="CY89">
        <f t="shared" si="205"/>
        <v>1.0520732870801237</v>
      </c>
      <c r="CZ89">
        <f t="shared" si="205"/>
        <v>1.0487803918122196</v>
      </c>
      <c r="DA89">
        <f t="shared" si="205"/>
        <v>0.94738395602539682</v>
      </c>
      <c r="DB89">
        <f t="shared" si="205"/>
        <v>0.90033463588276474</v>
      </c>
      <c r="DC89">
        <f t="shared" si="205"/>
        <v>0.85328531574013267</v>
      </c>
      <c r="DD89">
        <f t="shared" si="205"/>
        <v>0.80623599559750059</v>
      </c>
      <c r="DE89">
        <f t="shared" si="205"/>
        <v>0.75918667545486862</v>
      </c>
      <c r="DF89">
        <f t="shared" si="205"/>
        <v>0.71213735531223654</v>
      </c>
      <c r="DG89">
        <f t="shared" ref="DG89:FR89" si="206">IF(ISNUMBER(DG88),AVERAGE(CZ88:DN88),"")</f>
        <v>0.70603685953672046</v>
      </c>
      <c r="DH89">
        <f t="shared" si="206"/>
        <v>0.69993636376120449</v>
      </c>
      <c r="DI89">
        <f t="shared" si="206"/>
        <v>0.58240124001574289</v>
      </c>
      <c r="DJ89">
        <f t="shared" si="206"/>
        <v>0.46486611627028129</v>
      </c>
      <c r="DK89">
        <f t="shared" si="206"/>
        <v>0.3473309925248198</v>
      </c>
      <c r="DL89">
        <f t="shared" si="206"/>
        <v>0.39740918059641167</v>
      </c>
      <c r="DM89">
        <f t="shared" si="206"/>
        <v>0.44748736866800354</v>
      </c>
      <c r="DN89">
        <f t="shared" si="206"/>
        <v>0.29994939795976711</v>
      </c>
      <c r="DO89">
        <f t="shared" si="206"/>
        <v>0.15241142725153065</v>
      </c>
      <c r="DP89">
        <f t="shared" si="206"/>
        <v>0.10297699706221282</v>
      </c>
      <c r="DQ89">
        <f t="shared" si="206"/>
        <v>5.3542566872895006E-2</v>
      </c>
      <c r="DR89">
        <f t="shared" si="206"/>
        <v>4.1081366835771273E-3</v>
      </c>
      <c r="DS89">
        <f t="shared" si="206"/>
        <v>-4.5326293505740772E-2</v>
      </c>
      <c r="DT89">
        <f t="shared" si="206"/>
        <v>-9.7071195251856215E-2</v>
      </c>
      <c r="DU89">
        <f t="shared" si="206"/>
        <v>-0.14881609699797166</v>
      </c>
      <c r="DV89">
        <f t="shared" si="206"/>
        <v>-0.15847655706664945</v>
      </c>
      <c r="DW89">
        <f t="shared" si="206"/>
        <v>-0.16813701713532725</v>
      </c>
      <c r="DX89">
        <f t="shared" si="206"/>
        <v>-0.17044748869212487</v>
      </c>
      <c r="DY89">
        <f t="shared" si="206"/>
        <v>-0.17275796024892245</v>
      </c>
      <c r="DZ89">
        <f t="shared" si="206"/>
        <v>-0.17506843180572007</v>
      </c>
      <c r="EA89">
        <f t="shared" si="206"/>
        <v>-0.17737890336251769</v>
      </c>
      <c r="EB89">
        <f t="shared" si="206"/>
        <v>-0.15466043624698475</v>
      </c>
      <c r="EC89">
        <f t="shared" si="206"/>
        <v>-0.13194196913145179</v>
      </c>
      <c r="ED89">
        <f t="shared" si="206"/>
        <v>-0.10922350201591884</v>
      </c>
      <c r="EE89">
        <f t="shared" si="206"/>
        <v>-8.6505034900385913E-2</v>
      </c>
      <c r="EF89">
        <f t="shared" si="206"/>
        <v>-6.3786567784852949E-2</v>
      </c>
      <c r="EG89">
        <f t="shared" si="206"/>
        <v>-4.1068100669319992E-2</v>
      </c>
      <c r="EH89">
        <f t="shared" si="206"/>
        <v>-1.8349633553787027E-2</v>
      </c>
      <c r="EI89">
        <f t="shared" si="206"/>
        <v>6.6793051185435404E-3</v>
      </c>
      <c r="EJ89">
        <f t="shared" si="206"/>
        <v>3.1708243790874106E-2</v>
      </c>
      <c r="EK89">
        <f t="shared" si="206"/>
        <v>5.6737182463204673E-2</v>
      </c>
      <c r="EL89">
        <f t="shared" si="206"/>
        <v>8.1766121135535233E-2</v>
      </c>
      <c r="EM89">
        <f t="shared" si="206"/>
        <v>0.1067950598078658</v>
      </c>
      <c r="EN89">
        <f t="shared" si="206"/>
        <v>0.13182399848019635</v>
      </c>
      <c r="EO89">
        <f t="shared" si="206"/>
        <v>0.15685293715252691</v>
      </c>
      <c r="EP89">
        <f t="shared" si="206"/>
        <v>0.18188187582485754</v>
      </c>
      <c r="EQ89">
        <f t="shared" si="206"/>
        <v>0.18188187582485754</v>
      </c>
      <c r="ER89">
        <f t="shared" si="206"/>
        <v>0.18188187582485754</v>
      </c>
      <c r="ES89">
        <f t="shared" si="206"/>
        <v>0.18188187582485754</v>
      </c>
      <c r="ET89">
        <f t="shared" si="206"/>
        <v>0.18188187582485754</v>
      </c>
      <c r="EU89">
        <f t="shared" si="206"/>
        <v>0.18188187582485754</v>
      </c>
      <c r="EV89">
        <f t="shared" si="206"/>
        <v>0.18188187582485754</v>
      </c>
      <c r="EW89">
        <f t="shared" si="206"/>
        <v>0.18188187582485754</v>
      </c>
      <c r="EX89">
        <f t="shared" si="206"/>
        <v>0.18188187582485754</v>
      </c>
      <c r="EY89">
        <f t="shared" si="206"/>
        <v>0.18188187582485754</v>
      </c>
      <c r="EZ89">
        <f t="shared" si="206"/>
        <v>0.18188187582485754</v>
      </c>
      <c r="FA89">
        <f t="shared" si="206"/>
        <v>0.18188187582485754</v>
      </c>
      <c r="FB89">
        <f t="shared" si="206"/>
        <v>0.16975641743653369</v>
      </c>
      <c r="FC89">
        <f t="shared" si="206"/>
        <v>0.15763095904820984</v>
      </c>
      <c r="FD89">
        <f t="shared" si="206"/>
        <v>0.14550550065988599</v>
      </c>
      <c r="FE89">
        <f t="shared" si="206"/>
        <v>0.13338004227156214</v>
      </c>
      <c r="FF89">
        <f t="shared" si="206"/>
        <v>0.12125458388323833</v>
      </c>
      <c r="FG89">
        <f t="shared" si="206"/>
        <v>0.10912912549491449</v>
      </c>
      <c r="FH89">
        <f t="shared" si="206"/>
        <v>9.7003667106590655E-2</v>
      </c>
      <c r="FI89">
        <f t="shared" si="206"/>
        <v>8.4878208718266832E-2</v>
      </c>
      <c r="FJ89">
        <f t="shared" si="206"/>
        <v>7.2752750329942995E-2</v>
      </c>
      <c r="FK89">
        <f t="shared" si="206"/>
        <v>6.0627291941619164E-2</v>
      </c>
      <c r="FL89">
        <f t="shared" si="206"/>
        <v>4.8501833553295327E-2</v>
      </c>
      <c r="FM89">
        <f t="shared" si="206"/>
        <v>3.8974687676755174E-2</v>
      </c>
      <c r="FN89">
        <f t="shared" si="206"/>
        <v>2.7981827049978075E-2</v>
      </c>
      <c r="FO89">
        <f t="shared" si="206"/>
        <v>1.5156822985404791E-2</v>
      </c>
      <c r="FP89">
        <f t="shared" si="206"/>
        <v>0</v>
      </c>
      <c r="FQ89">
        <f t="shared" si="206"/>
        <v>0</v>
      </c>
      <c r="FR89">
        <f t="shared" si="206"/>
        <v>0</v>
      </c>
      <c r="FS89">
        <f>IF(ISNUMBER(FS88),AVERAGE(FL88:FZ88),"")</f>
        <v>0</v>
      </c>
    </row>
  </sheetData>
  <phoneticPr fontId="0" type="noConversion"/>
  <pageMargins left="0.75" right="0.75" top="1" bottom="1" header="0.5" footer="0.5"/>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IV89"/>
  <sheetViews>
    <sheetView zoomScaleNormal="100" workbookViewId="0">
      <pane xSplit="1" ySplit="8" topLeftCell="DS9" activePane="bottomRight" state="frozen"/>
      <selection pane="topRight" activeCell="B1" sqref="B1"/>
      <selection pane="bottomLeft" activeCell="A9" sqref="A9"/>
      <selection pane="bottomRight" activeCell="ER7" sqref="ER7"/>
    </sheetView>
  </sheetViews>
  <sheetFormatPr defaultColWidth="7.33203125" defaultRowHeight="13.2" x14ac:dyDescent="0.25"/>
  <cols>
    <col min="1" max="1" width="18.33203125" customWidth="1"/>
    <col min="3" max="175" width="7.6640625" customWidth="1"/>
  </cols>
  <sheetData>
    <row r="1" spans="1:175" ht="15.6" x14ac:dyDescent="0.3">
      <c r="A1" s="7" t="s">
        <v>0</v>
      </c>
      <c r="B1" s="7"/>
      <c r="C1" s="7"/>
      <c r="D1" s="7" t="s">
        <v>314</v>
      </c>
      <c r="E1" s="7"/>
      <c r="F1" s="7" t="s">
        <v>253</v>
      </c>
      <c r="H1" s="97" t="s">
        <v>271</v>
      </c>
      <c r="U1" s="7" t="str">
        <f>D1</f>
        <v>Corn 13 #7</v>
      </c>
      <c r="W1" s="29" t="str">
        <f>$H1</f>
        <v>65-80</v>
      </c>
      <c r="AJ1" s="7" t="str">
        <f>D1</f>
        <v>Corn 13 #7</v>
      </c>
      <c r="AL1" s="29" t="str">
        <f>$H1</f>
        <v>65-80</v>
      </c>
      <c r="AZ1" s="7" t="str">
        <f>D1</f>
        <v>Corn 13 #7</v>
      </c>
      <c r="BB1" s="29" t="str">
        <f>$H1</f>
        <v>65-80</v>
      </c>
      <c r="BS1" s="7" t="str">
        <f>D1</f>
        <v>Corn 13 #7</v>
      </c>
      <c r="BU1" s="29" t="str">
        <f>$H1</f>
        <v>65-80</v>
      </c>
      <c r="CH1" s="7" t="str">
        <f>D1</f>
        <v>Corn 13 #7</v>
      </c>
      <c r="CJ1" s="29" t="str">
        <f>$H1</f>
        <v>65-80</v>
      </c>
      <c r="DF1" s="7" t="str">
        <f>D1</f>
        <v>Corn 13 #7</v>
      </c>
      <c r="DH1" s="29" t="str">
        <f>$H1</f>
        <v>65-80</v>
      </c>
      <c r="DX1" s="7" t="str">
        <f>D1</f>
        <v>Corn 13 #7</v>
      </c>
      <c r="DZ1" s="29" t="str">
        <f>$H1</f>
        <v>65-80</v>
      </c>
    </row>
    <row r="3" spans="1:175" x14ac:dyDescent="0.25">
      <c r="A3" t="s">
        <v>1</v>
      </c>
      <c r="C3" s="144">
        <f>'Raw Data'!B3</f>
        <v>41042</v>
      </c>
      <c r="D3" s="144">
        <f>'Raw Data'!C3</f>
        <v>41043</v>
      </c>
      <c r="E3" s="144">
        <f>'Raw Data'!D3</f>
        <v>41044</v>
      </c>
      <c r="F3" s="144">
        <f>'Raw Data'!E3</f>
        <v>41045</v>
      </c>
      <c r="G3" s="144">
        <f>'Raw Data'!F3</f>
        <v>41046</v>
      </c>
      <c r="H3" s="144">
        <f>'Raw Data'!G3</f>
        <v>41047</v>
      </c>
      <c r="I3" s="144">
        <f>'Raw Data'!H3</f>
        <v>41048</v>
      </c>
      <c r="J3" s="144">
        <f>'Raw Data'!I3</f>
        <v>41049</v>
      </c>
      <c r="K3" s="144">
        <f>'Raw Data'!J3</f>
        <v>41050</v>
      </c>
      <c r="L3" s="144">
        <f>'Raw Data'!K3</f>
        <v>41051</v>
      </c>
      <c r="M3" s="144">
        <f>'Raw Data'!L3</f>
        <v>41052</v>
      </c>
      <c r="N3" s="144">
        <f>'Raw Data'!M3</f>
        <v>41053</v>
      </c>
      <c r="O3" s="144">
        <f>'Raw Data'!N3</f>
        <v>41054</v>
      </c>
      <c r="P3" s="144">
        <f>'Raw Data'!O3</f>
        <v>41055</v>
      </c>
      <c r="Q3" s="144">
        <f>'Raw Data'!P3</f>
        <v>41056</v>
      </c>
      <c r="R3" s="144">
        <f>'Raw Data'!Q3</f>
        <v>41057</v>
      </c>
      <c r="S3" s="144">
        <f>'Raw Data'!R3</f>
        <v>41058</v>
      </c>
      <c r="T3" s="144">
        <f>'Raw Data'!S3</f>
        <v>41059</v>
      </c>
      <c r="U3" s="144">
        <f>'Raw Data'!T3</f>
        <v>41060</v>
      </c>
      <c r="V3" s="144">
        <f>'Raw Data'!U3</f>
        <v>41061</v>
      </c>
      <c r="W3" s="144">
        <f>'Raw Data'!V3</f>
        <v>41062</v>
      </c>
      <c r="X3" s="144">
        <f>'Raw Data'!W3</f>
        <v>41063</v>
      </c>
      <c r="Y3" s="144">
        <f>'Raw Data'!X3</f>
        <v>41064</v>
      </c>
      <c r="Z3" s="144">
        <f>'Raw Data'!Y3</f>
        <v>41065</v>
      </c>
      <c r="AA3" s="144">
        <f>'Raw Data'!Z3</f>
        <v>41066</v>
      </c>
      <c r="AB3" s="144">
        <f>'Raw Data'!AA3</f>
        <v>41067</v>
      </c>
      <c r="AC3" s="144">
        <f>'Raw Data'!AB3</f>
        <v>41068</v>
      </c>
      <c r="AD3" s="144">
        <f>'Raw Data'!AC3</f>
        <v>41069</v>
      </c>
      <c r="AE3" s="144">
        <f>'Raw Data'!AD3</f>
        <v>41070</v>
      </c>
      <c r="AF3" s="144">
        <f>'Raw Data'!AE3</f>
        <v>41071</v>
      </c>
      <c r="AG3" s="144">
        <f>'Raw Data'!AF3</f>
        <v>41072</v>
      </c>
      <c r="AH3" s="144">
        <f>'Raw Data'!AG3</f>
        <v>41073</v>
      </c>
      <c r="AI3" s="144">
        <f>'Raw Data'!AH3</f>
        <v>41074</v>
      </c>
      <c r="AJ3" s="144">
        <f>'Raw Data'!AI3</f>
        <v>41075</v>
      </c>
      <c r="AK3" s="144">
        <f>'Raw Data'!AJ3</f>
        <v>41076</v>
      </c>
      <c r="AL3" s="144">
        <f>'Raw Data'!AK3</f>
        <v>41077</v>
      </c>
      <c r="AM3" s="144">
        <f>'Raw Data'!AL3</f>
        <v>41078</v>
      </c>
      <c r="AN3" s="144">
        <f>'Raw Data'!AM3</f>
        <v>41079</v>
      </c>
      <c r="AO3" s="144">
        <f>'Raw Data'!AN3</f>
        <v>41080</v>
      </c>
      <c r="AP3" s="144">
        <f>'Raw Data'!AO3</f>
        <v>41081</v>
      </c>
      <c r="AQ3" s="144">
        <f>'Raw Data'!AP3</f>
        <v>41082</v>
      </c>
      <c r="AR3" s="144">
        <f>'Raw Data'!AQ3</f>
        <v>41083</v>
      </c>
      <c r="AS3" s="144">
        <f>'Raw Data'!AR3</f>
        <v>41084</v>
      </c>
      <c r="AT3" s="144">
        <f>'Raw Data'!AS3</f>
        <v>41085</v>
      </c>
      <c r="AU3" s="144">
        <f>'Raw Data'!AT3</f>
        <v>41086</v>
      </c>
      <c r="AV3" s="144">
        <f>'Raw Data'!AU3</f>
        <v>41087</v>
      </c>
      <c r="AW3" s="144">
        <f>'Raw Data'!AV3</f>
        <v>41088</v>
      </c>
      <c r="AX3" s="144">
        <f>'Raw Data'!AW3</f>
        <v>41089</v>
      </c>
      <c r="AY3" s="144">
        <f>'Raw Data'!AX3</f>
        <v>41090</v>
      </c>
      <c r="AZ3" s="144">
        <f>'Raw Data'!AY3</f>
        <v>41091</v>
      </c>
      <c r="BA3" s="144">
        <f>'Raw Data'!AZ3</f>
        <v>41092</v>
      </c>
      <c r="BB3" s="144">
        <f>'Raw Data'!BA3</f>
        <v>41093</v>
      </c>
      <c r="BC3" s="144">
        <f>'Raw Data'!BB3</f>
        <v>41094</v>
      </c>
      <c r="BD3" s="144">
        <f>'Raw Data'!BC3</f>
        <v>41095</v>
      </c>
      <c r="BE3" s="144">
        <f>'Raw Data'!BD3</f>
        <v>41096</v>
      </c>
      <c r="BF3" s="144">
        <f>'Raw Data'!BE3</f>
        <v>41097</v>
      </c>
      <c r="BG3" s="144">
        <f>'Raw Data'!BF3</f>
        <v>41098</v>
      </c>
      <c r="BH3" s="144">
        <f>'Raw Data'!BG3</f>
        <v>41099</v>
      </c>
      <c r="BI3" s="144">
        <f>'Raw Data'!BH3</f>
        <v>41100</v>
      </c>
      <c r="BJ3" s="144">
        <f>'Raw Data'!BI3</f>
        <v>41101</v>
      </c>
      <c r="BK3" s="144">
        <f>'Raw Data'!BJ3</f>
        <v>41102</v>
      </c>
      <c r="BL3" s="144">
        <f>'Raw Data'!BK3</f>
        <v>41103</v>
      </c>
      <c r="BM3" s="144">
        <f>'Raw Data'!BL3</f>
        <v>41104</v>
      </c>
      <c r="BN3" s="144">
        <f>'Raw Data'!BM3</f>
        <v>41105</v>
      </c>
      <c r="BO3" s="144">
        <f>'Raw Data'!BN3</f>
        <v>41106</v>
      </c>
      <c r="BP3" s="144">
        <f>'Raw Data'!BO3</f>
        <v>41107</v>
      </c>
      <c r="BQ3" s="144">
        <f>'Raw Data'!BP3</f>
        <v>41108</v>
      </c>
      <c r="BR3" s="144">
        <f>'Raw Data'!BQ3</f>
        <v>41109</v>
      </c>
      <c r="BS3" s="144">
        <f>'Raw Data'!BR3</f>
        <v>41110</v>
      </c>
      <c r="BT3" s="144">
        <f>'Raw Data'!BS3</f>
        <v>41111</v>
      </c>
      <c r="BU3" s="144">
        <f>'Raw Data'!BT3</f>
        <v>41112</v>
      </c>
      <c r="BV3" s="144">
        <f>'Raw Data'!BU3</f>
        <v>41113</v>
      </c>
      <c r="BW3" s="144">
        <f>'Raw Data'!BV3</f>
        <v>41114</v>
      </c>
      <c r="BX3" s="144">
        <f>'Raw Data'!BW3</f>
        <v>41115</v>
      </c>
      <c r="BY3" s="144">
        <f>'Raw Data'!BX3</f>
        <v>41116</v>
      </c>
      <c r="BZ3" s="144">
        <f>'Raw Data'!BY3</f>
        <v>41117</v>
      </c>
      <c r="CA3" s="144">
        <f>'Raw Data'!BZ3</f>
        <v>41118</v>
      </c>
      <c r="CB3" s="144">
        <f>'Raw Data'!CA3</f>
        <v>41119</v>
      </c>
      <c r="CC3" s="144">
        <f>'Raw Data'!CB3</f>
        <v>41120</v>
      </c>
      <c r="CD3" s="144">
        <f>'Raw Data'!CC3</f>
        <v>41121</v>
      </c>
      <c r="CE3" s="144">
        <f>'Raw Data'!CD3</f>
        <v>41122</v>
      </c>
      <c r="CF3" s="144">
        <f>'Raw Data'!CE3</f>
        <v>41123</v>
      </c>
      <c r="CG3" s="144">
        <f>'Raw Data'!CF3</f>
        <v>41124</v>
      </c>
      <c r="CH3" s="144">
        <f>'Raw Data'!CG3</f>
        <v>41125</v>
      </c>
      <c r="CI3" s="144">
        <f>'Raw Data'!CH3</f>
        <v>41126</v>
      </c>
      <c r="CJ3" s="144">
        <f>'Raw Data'!CI3</f>
        <v>41127</v>
      </c>
      <c r="CK3" s="144">
        <f>'Raw Data'!CJ3</f>
        <v>41128</v>
      </c>
      <c r="CL3" s="144">
        <f>'Raw Data'!CK3</f>
        <v>41129</v>
      </c>
      <c r="CM3" s="144">
        <f>'Raw Data'!CL3</f>
        <v>41130</v>
      </c>
      <c r="CN3" s="144">
        <f>'Raw Data'!CM3</f>
        <v>41131</v>
      </c>
      <c r="CO3" s="144">
        <f>'Raw Data'!CN3</f>
        <v>41132</v>
      </c>
      <c r="CP3" s="144">
        <f>'Raw Data'!CO3</f>
        <v>41133</v>
      </c>
      <c r="CQ3" s="144">
        <f>'Raw Data'!CP3</f>
        <v>41134</v>
      </c>
      <c r="CR3" s="144">
        <f>'Raw Data'!CQ3</f>
        <v>41135</v>
      </c>
      <c r="CS3" s="144">
        <f>'Raw Data'!CR3</f>
        <v>41136</v>
      </c>
      <c r="CT3" s="144">
        <f>'Raw Data'!CS3</f>
        <v>41137</v>
      </c>
      <c r="CU3" s="144">
        <f>'Raw Data'!CT3</f>
        <v>41138</v>
      </c>
      <c r="CV3" s="144">
        <f>'Raw Data'!CU3</f>
        <v>41139</v>
      </c>
      <c r="CW3" s="144">
        <f>'Raw Data'!CV3</f>
        <v>41140</v>
      </c>
      <c r="CX3" s="144">
        <f>'Raw Data'!CW3</f>
        <v>41141</v>
      </c>
      <c r="CY3" s="144">
        <f>'Raw Data'!CX3</f>
        <v>41142</v>
      </c>
      <c r="CZ3" s="144">
        <f>'Raw Data'!CY3</f>
        <v>41143</v>
      </c>
      <c r="DA3" s="144">
        <f>'Raw Data'!CZ3</f>
        <v>41144</v>
      </c>
      <c r="DB3" s="144">
        <f>'Raw Data'!DA3</f>
        <v>41145</v>
      </c>
      <c r="DC3" s="144">
        <f>'Raw Data'!DB3</f>
        <v>41146</v>
      </c>
      <c r="DD3" s="144">
        <f>'Raw Data'!DC3</f>
        <v>41147</v>
      </c>
      <c r="DE3" s="144">
        <f>'Raw Data'!DD3</f>
        <v>41148</v>
      </c>
      <c r="DF3" s="144">
        <f>'Raw Data'!DE3</f>
        <v>41149</v>
      </c>
      <c r="DG3" s="144">
        <f>'Raw Data'!DF3</f>
        <v>41150</v>
      </c>
      <c r="DH3" s="144">
        <f>'Raw Data'!DG3</f>
        <v>41151</v>
      </c>
      <c r="DI3" s="144">
        <f>'Raw Data'!DH3</f>
        <v>41152</v>
      </c>
      <c r="DJ3" s="144">
        <f>'Raw Data'!DI3</f>
        <v>41153</v>
      </c>
      <c r="DK3" s="144">
        <f>'Raw Data'!DJ3</f>
        <v>41154</v>
      </c>
      <c r="DL3" s="144">
        <f>'Raw Data'!DK3</f>
        <v>41155</v>
      </c>
      <c r="DM3" s="144">
        <f>'Raw Data'!DL3</f>
        <v>41156</v>
      </c>
      <c r="DN3" s="144">
        <f>'Raw Data'!DM3</f>
        <v>41157</v>
      </c>
      <c r="DO3" s="144">
        <f>'Raw Data'!DN3</f>
        <v>41158</v>
      </c>
      <c r="DP3" s="144">
        <f>'Raw Data'!DO3</f>
        <v>41159</v>
      </c>
      <c r="DQ3" s="144">
        <f>'Raw Data'!DP3</f>
        <v>41160</v>
      </c>
      <c r="DR3" s="144">
        <f>'Raw Data'!DQ3</f>
        <v>41161</v>
      </c>
      <c r="DS3" s="144">
        <f>'Raw Data'!DR3</f>
        <v>41162</v>
      </c>
      <c r="DT3" s="144">
        <f>'Raw Data'!DS3</f>
        <v>41163</v>
      </c>
      <c r="DU3" s="144">
        <f>'Raw Data'!DT3</f>
        <v>41164</v>
      </c>
      <c r="DV3" s="144">
        <f>'Raw Data'!DU3</f>
        <v>41165</v>
      </c>
      <c r="DW3" s="144">
        <f>'Raw Data'!DV3</f>
        <v>41166</v>
      </c>
      <c r="DX3" s="144">
        <f>'Raw Data'!DW3</f>
        <v>41167</v>
      </c>
      <c r="DY3" s="144">
        <f>'Raw Data'!DX3</f>
        <v>41168</v>
      </c>
      <c r="DZ3" s="144">
        <f>'Raw Data'!DY3</f>
        <v>41169</v>
      </c>
      <c r="EA3" s="144">
        <f>'Raw Data'!DZ3</f>
        <v>41170</v>
      </c>
      <c r="EB3" s="144">
        <f>'Raw Data'!EA3</f>
        <v>41171</v>
      </c>
      <c r="EC3" s="144">
        <f>'Raw Data'!EB3</f>
        <v>41172</v>
      </c>
      <c r="ED3" s="144">
        <f>'Raw Data'!EC3</f>
        <v>41173</v>
      </c>
      <c r="EE3" s="144">
        <f>'Raw Data'!ED3</f>
        <v>41174</v>
      </c>
      <c r="EF3" s="144">
        <f>'Raw Data'!EE3</f>
        <v>41175</v>
      </c>
      <c r="EG3" s="144">
        <f>'Raw Data'!EF3</f>
        <v>41176</v>
      </c>
      <c r="EH3" s="144">
        <f>'Raw Data'!EG3</f>
        <v>41177</v>
      </c>
      <c r="EI3" s="144">
        <f>'Raw Data'!EH3</f>
        <v>41178</v>
      </c>
      <c r="EJ3" s="144">
        <f>'Raw Data'!EI3</f>
        <v>41179</v>
      </c>
      <c r="EK3" s="144">
        <f>'Raw Data'!EJ3</f>
        <v>41180</v>
      </c>
      <c r="EL3" s="144">
        <f>'Raw Data'!EK3</f>
        <v>41181</v>
      </c>
      <c r="EM3" s="144">
        <f>'Raw Data'!EL3</f>
        <v>41182</v>
      </c>
      <c r="EN3" s="144">
        <f>'Raw Data'!EM3</f>
        <v>41183</v>
      </c>
      <c r="EO3" s="144">
        <f>'Raw Data'!EN3</f>
        <v>41184</v>
      </c>
      <c r="EP3" s="144">
        <f>'Raw Data'!EO3</f>
        <v>41185</v>
      </c>
      <c r="EQ3" s="144">
        <f>'Raw Data'!EP3</f>
        <v>41186</v>
      </c>
      <c r="ER3" s="144">
        <f>'Raw Data'!EQ3</f>
        <v>41187</v>
      </c>
      <c r="ES3" s="144">
        <f>'Raw Data'!ER3</f>
        <v>41188</v>
      </c>
      <c r="ET3" s="144">
        <f>'Raw Data'!ES3</f>
        <v>41189</v>
      </c>
      <c r="EU3" s="144">
        <f>'Raw Data'!ET3</f>
        <v>41190</v>
      </c>
      <c r="EV3" s="144">
        <f>'Raw Data'!EU3</f>
        <v>41191</v>
      </c>
      <c r="EW3" s="144">
        <f>'Raw Data'!EV3</f>
        <v>41192</v>
      </c>
      <c r="EX3" s="144">
        <f>'Raw Data'!EW3</f>
        <v>41193</v>
      </c>
      <c r="EY3" s="144">
        <f>'Raw Data'!EX3</f>
        <v>41194</v>
      </c>
      <c r="EZ3" s="144">
        <f>'Raw Data'!EY3</f>
        <v>41195</v>
      </c>
      <c r="FA3" s="144">
        <f>'Raw Data'!EZ3</f>
        <v>41196</v>
      </c>
      <c r="FB3" s="144">
        <f>'Raw Data'!FA3</f>
        <v>41197</v>
      </c>
      <c r="FC3" s="144">
        <f>'Raw Data'!FB3</f>
        <v>41198</v>
      </c>
      <c r="FD3" s="144">
        <f>'Raw Data'!FC3</f>
        <v>41199</v>
      </c>
      <c r="FE3" s="144">
        <f>'Raw Data'!FD3</f>
        <v>41200</v>
      </c>
      <c r="FF3" s="144">
        <f>'Raw Data'!FE3</f>
        <v>41201</v>
      </c>
      <c r="FG3" s="144">
        <f>'Raw Data'!FF3</f>
        <v>41202</v>
      </c>
      <c r="FH3" s="144">
        <f>'Raw Data'!FG3</f>
        <v>41203</v>
      </c>
      <c r="FI3" s="144">
        <f>'Raw Data'!FH3</f>
        <v>41204</v>
      </c>
      <c r="FJ3" s="144">
        <f>'Raw Data'!FI3</f>
        <v>41205</v>
      </c>
      <c r="FK3" s="144">
        <f>'Raw Data'!FJ3</f>
        <v>41206</v>
      </c>
      <c r="FL3" s="144">
        <f>'Raw Data'!FK3</f>
        <v>41207</v>
      </c>
      <c r="FM3" s="144">
        <f>'Raw Data'!FL3</f>
        <v>41208</v>
      </c>
      <c r="FN3" s="144">
        <f>'Raw Data'!FM3</f>
        <v>41209</v>
      </c>
      <c r="FO3" s="144">
        <f>'Raw Data'!FN3</f>
        <v>41210</v>
      </c>
      <c r="FP3" s="144">
        <f>'Raw Data'!FO3</f>
        <v>41211</v>
      </c>
      <c r="FQ3" s="144">
        <f>'Raw Data'!FP3</f>
        <v>41212</v>
      </c>
      <c r="FR3" s="144">
        <f>'Raw Data'!FQ3</f>
        <v>41213</v>
      </c>
      <c r="FS3" s="144">
        <f>'Raw Data'!FR3</f>
        <v>41214</v>
      </c>
    </row>
    <row r="4" spans="1:175" x14ac:dyDescent="0.25">
      <c r="A4" t="s">
        <v>2</v>
      </c>
      <c r="C4" s="109">
        <f>'Raw Data'!B4</f>
        <v>133</v>
      </c>
      <c r="D4" s="109">
        <f>'Raw Data'!C4</f>
        <v>134</v>
      </c>
      <c r="E4" s="109">
        <f>'Raw Data'!D4</f>
        <v>135</v>
      </c>
      <c r="F4" s="109">
        <f>'Raw Data'!E4</f>
        <v>136</v>
      </c>
      <c r="G4" s="109">
        <f>'Raw Data'!F4</f>
        <v>137</v>
      </c>
      <c r="H4" s="109">
        <f>'Raw Data'!G4</f>
        <v>138</v>
      </c>
      <c r="I4" s="109">
        <f>'Raw Data'!H4</f>
        <v>139</v>
      </c>
      <c r="J4" s="109">
        <f>'Raw Data'!I4</f>
        <v>140</v>
      </c>
      <c r="K4" s="109">
        <f>'Raw Data'!J4</f>
        <v>141</v>
      </c>
      <c r="L4" s="109">
        <f>'Raw Data'!K4</f>
        <v>142</v>
      </c>
      <c r="M4" s="109">
        <f>'Raw Data'!L4</f>
        <v>143</v>
      </c>
      <c r="N4" s="109">
        <f>'Raw Data'!M4</f>
        <v>144</v>
      </c>
      <c r="O4" s="109">
        <f>'Raw Data'!N4</f>
        <v>145</v>
      </c>
      <c r="P4" s="109">
        <f>'Raw Data'!O4</f>
        <v>146</v>
      </c>
      <c r="Q4" s="109">
        <f>'Raw Data'!P4</f>
        <v>147</v>
      </c>
      <c r="R4" s="109">
        <f>'Raw Data'!Q4</f>
        <v>148</v>
      </c>
      <c r="S4" s="109">
        <f>'Raw Data'!R4</f>
        <v>149</v>
      </c>
      <c r="T4" s="109">
        <f>'Raw Data'!S4</f>
        <v>150</v>
      </c>
      <c r="U4" s="109">
        <f>'Raw Data'!T4</f>
        <v>151</v>
      </c>
      <c r="V4" s="109">
        <f>'Raw Data'!U4</f>
        <v>152</v>
      </c>
      <c r="W4" s="109">
        <f>'Raw Data'!V4</f>
        <v>153</v>
      </c>
      <c r="X4" s="109">
        <f>'Raw Data'!W4</f>
        <v>154</v>
      </c>
      <c r="Y4" s="109">
        <f>'Raw Data'!X4</f>
        <v>155</v>
      </c>
      <c r="Z4" s="109">
        <f>'Raw Data'!Y4</f>
        <v>156</v>
      </c>
      <c r="AA4" s="109">
        <f>'Raw Data'!Z4</f>
        <v>157</v>
      </c>
      <c r="AB4" s="109">
        <f>'Raw Data'!AA4</f>
        <v>158</v>
      </c>
      <c r="AC4" s="109">
        <f>'Raw Data'!AB4</f>
        <v>159</v>
      </c>
      <c r="AD4" s="109">
        <f>'Raw Data'!AC4</f>
        <v>160</v>
      </c>
      <c r="AE4" s="109">
        <f>'Raw Data'!AD4</f>
        <v>161</v>
      </c>
      <c r="AF4" s="109">
        <f>'Raw Data'!AE4</f>
        <v>162</v>
      </c>
      <c r="AG4" s="109">
        <f>'Raw Data'!AF4</f>
        <v>163</v>
      </c>
      <c r="AH4" s="109">
        <f>'Raw Data'!AG4</f>
        <v>164</v>
      </c>
      <c r="AI4" s="109">
        <f>'Raw Data'!AH4</f>
        <v>165</v>
      </c>
      <c r="AJ4" s="109">
        <f>'Raw Data'!AI4</f>
        <v>166</v>
      </c>
      <c r="AK4" s="109">
        <f>'Raw Data'!AJ4</f>
        <v>167</v>
      </c>
      <c r="AL4" s="109">
        <f>'Raw Data'!AK4</f>
        <v>168</v>
      </c>
      <c r="AM4" s="109">
        <f>'Raw Data'!AL4</f>
        <v>169</v>
      </c>
      <c r="AN4" s="109">
        <f>'Raw Data'!AM4</f>
        <v>170</v>
      </c>
      <c r="AO4" s="109">
        <f>'Raw Data'!AN4</f>
        <v>171</v>
      </c>
      <c r="AP4" s="109">
        <f>'Raw Data'!AO4</f>
        <v>172</v>
      </c>
      <c r="AQ4" s="109">
        <f>'Raw Data'!AP4</f>
        <v>173</v>
      </c>
      <c r="AR4" s="109">
        <f>'Raw Data'!AQ4</f>
        <v>174</v>
      </c>
      <c r="AS4" s="109">
        <f>'Raw Data'!AR4</f>
        <v>175</v>
      </c>
      <c r="AT4" s="109">
        <f>'Raw Data'!AS4</f>
        <v>176</v>
      </c>
      <c r="AU4" s="109">
        <f>'Raw Data'!AT4</f>
        <v>177</v>
      </c>
      <c r="AV4" s="109">
        <f>'Raw Data'!AU4</f>
        <v>178</v>
      </c>
      <c r="AW4" s="109">
        <f>'Raw Data'!AV4</f>
        <v>179</v>
      </c>
      <c r="AX4" s="109">
        <f>'Raw Data'!AW4</f>
        <v>180</v>
      </c>
      <c r="AY4" s="109">
        <f>'Raw Data'!AX4</f>
        <v>181</v>
      </c>
      <c r="AZ4" s="109">
        <f>'Raw Data'!AY4</f>
        <v>182</v>
      </c>
      <c r="BA4" s="109">
        <f>'Raw Data'!AZ4</f>
        <v>183</v>
      </c>
      <c r="BB4" s="109">
        <f>'Raw Data'!BA4</f>
        <v>184</v>
      </c>
      <c r="BC4" s="109">
        <f>'Raw Data'!BB4</f>
        <v>185</v>
      </c>
      <c r="BD4" s="109">
        <f>'Raw Data'!BC4</f>
        <v>186</v>
      </c>
      <c r="BE4" s="109">
        <f>'Raw Data'!BD4</f>
        <v>187</v>
      </c>
      <c r="BF4" s="109">
        <f>'Raw Data'!BE4</f>
        <v>188</v>
      </c>
      <c r="BG4" s="109">
        <f>'Raw Data'!BF4</f>
        <v>189</v>
      </c>
      <c r="BH4" s="109">
        <f>'Raw Data'!BG4</f>
        <v>190</v>
      </c>
      <c r="BI4" s="109">
        <f>'Raw Data'!BH4</f>
        <v>191</v>
      </c>
      <c r="BJ4" s="109">
        <f>'Raw Data'!BI4</f>
        <v>192</v>
      </c>
      <c r="BK4" s="109">
        <f>'Raw Data'!BJ4</f>
        <v>193</v>
      </c>
      <c r="BL4" s="109">
        <f>'Raw Data'!BK4</f>
        <v>194</v>
      </c>
      <c r="BM4" s="109">
        <f>'Raw Data'!BL4</f>
        <v>195</v>
      </c>
      <c r="BN4" s="109">
        <f>'Raw Data'!BM4</f>
        <v>196</v>
      </c>
      <c r="BO4" s="109">
        <f>'Raw Data'!BN4</f>
        <v>197</v>
      </c>
      <c r="BP4" s="109">
        <f>'Raw Data'!BO4</f>
        <v>198</v>
      </c>
      <c r="BQ4" s="109">
        <f>'Raw Data'!BP4</f>
        <v>199</v>
      </c>
      <c r="BR4" s="109">
        <f>'Raw Data'!BQ4</f>
        <v>200</v>
      </c>
      <c r="BS4" s="109">
        <f>'Raw Data'!BR4</f>
        <v>201</v>
      </c>
      <c r="BT4" s="109">
        <f>'Raw Data'!BS4</f>
        <v>202</v>
      </c>
      <c r="BU4" s="109">
        <f>'Raw Data'!BT4</f>
        <v>203</v>
      </c>
      <c r="BV4" s="109">
        <f>'Raw Data'!BU4</f>
        <v>204</v>
      </c>
      <c r="BW4" s="109">
        <f>'Raw Data'!BV4</f>
        <v>205</v>
      </c>
      <c r="BX4" s="109">
        <f>'Raw Data'!BW4</f>
        <v>206</v>
      </c>
      <c r="BY4" s="109">
        <f>'Raw Data'!BX4</f>
        <v>207</v>
      </c>
      <c r="BZ4" s="109">
        <f>'Raw Data'!BY4</f>
        <v>208</v>
      </c>
      <c r="CA4" s="109">
        <f>'Raw Data'!BZ4</f>
        <v>209</v>
      </c>
      <c r="CB4" s="109">
        <f>'Raw Data'!CA4</f>
        <v>210</v>
      </c>
      <c r="CC4" s="109">
        <f>'Raw Data'!CB4</f>
        <v>211</v>
      </c>
      <c r="CD4" s="109">
        <f>'Raw Data'!CC4</f>
        <v>212</v>
      </c>
      <c r="CE4" s="109">
        <f>'Raw Data'!CD4</f>
        <v>213</v>
      </c>
      <c r="CF4" s="109">
        <f>'Raw Data'!CE4</f>
        <v>214</v>
      </c>
      <c r="CG4" s="109">
        <f>'Raw Data'!CF4</f>
        <v>215</v>
      </c>
      <c r="CH4" s="109">
        <f>'Raw Data'!CG4</f>
        <v>216</v>
      </c>
      <c r="CI4" s="109">
        <f>'Raw Data'!CH4</f>
        <v>217</v>
      </c>
      <c r="CJ4" s="109">
        <f>'Raw Data'!CI4</f>
        <v>218</v>
      </c>
      <c r="CK4" s="109">
        <f>'Raw Data'!CJ4</f>
        <v>219</v>
      </c>
      <c r="CL4" s="109">
        <f>'Raw Data'!CK4</f>
        <v>220</v>
      </c>
      <c r="CM4" s="109">
        <f>'Raw Data'!CL4</f>
        <v>221</v>
      </c>
      <c r="CN4" s="109">
        <f>'Raw Data'!CM4</f>
        <v>222</v>
      </c>
      <c r="CO4" s="109">
        <f>'Raw Data'!CN4</f>
        <v>223</v>
      </c>
      <c r="CP4" s="109">
        <f>'Raw Data'!CO4</f>
        <v>224</v>
      </c>
      <c r="CQ4" s="109">
        <f>'Raw Data'!CP4</f>
        <v>225</v>
      </c>
      <c r="CR4" s="109">
        <f>'Raw Data'!CQ4</f>
        <v>226</v>
      </c>
      <c r="CS4" s="109">
        <f>'Raw Data'!CR4</f>
        <v>227</v>
      </c>
      <c r="CT4" s="109">
        <f>'Raw Data'!CS4</f>
        <v>228</v>
      </c>
      <c r="CU4" s="109">
        <f>'Raw Data'!CT4</f>
        <v>229</v>
      </c>
      <c r="CV4" s="109">
        <f>'Raw Data'!CU4</f>
        <v>230</v>
      </c>
      <c r="CW4" s="109">
        <f>'Raw Data'!CV4</f>
        <v>231</v>
      </c>
      <c r="CX4" s="109">
        <f>'Raw Data'!CW4</f>
        <v>232</v>
      </c>
      <c r="CY4" s="109">
        <f>'Raw Data'!CX4</f>
        <v>233</v>
      </c>
      <c r="CZ4" s="109">
        <f>'Raw Data'!CY4</f>
        <v>234</v>
      </c>
      <c r="DA4" s="109">
        <f>'Raw Data'!CZ4</f>
        <v>235</v>
      </c>
      <c r="DB4" s="109">
        <f>'Raw Data'!DA4</f>
        <v>236</v>
      </c>
      <c r="DC4" s="109">
        <f>'Raw Data'!DB4</f>
        <v>237</v>
      </c>
      <c r="DD4" s="109">
        <f>'Raw Data'!DC4</f>
        <v>238</v>
      </c>
      <c r="DE4" s="109">
        <f>'Raw Data'!DD4</f>
        <v>239</v>
      </c>
      <c r="DF4" s="109">
        <f>'Raw Data'!DE4</f>
        <v>240</v>
      </c>
      <c r="DG4" s="109">
        <f>'Raw Data'!DF4</f>
        <v>241</v>
      </c>
      <c r="DH4" s="109">
        <f>'Raw Data'!DG4</f>
        <v>242</v>
      </c>
      <c r="DI4" s="109">
        <f>'Raw Data'!DH4</f>
        <v>243</v>
      </c>
      <c r="DJ4" s="109">
        <f>'Raw Data'!DI4</f>
        <v>244</v>
      </c>
      <c r="DK4" s="109">
        <f>'Raw Data'!DJ4</f>
        <v>245</v>
      </c>
      <c r="DL4" s="109">
        <f>'Raw Data'!DK4</f>
        <v>246</v>
      </c>
      <c r="DM4" s="109">
        <f>'Raw Data'!DL4</f>
        <v>247</v>
      </c>
      <c r="DN4" s="109">
        <f>'Raw Data'!DM4</f>
        <v>248</v>
      </c>
      <c r="DO4" s="109">
        <f>'Raw Data'!DN4</f>
        <v>249</v>
      </c>
      <c r="DP4" s="109">
        <f>'Raw Data'!DO4</f>
        <v>250</v>
      </c>
      <c r="DQ4" s="109">
        <f>'Raw Data'!DP4</f>
        <v>251</v>
      </c>
      <c r="DR4" s="109">
        <f>'Raw Data'!DQ4</f>
        <v>252</v>
      </c>
      <c r="DS4" s="109">
        <f>'Raw Data'!DR4</f>
        <v>253</v>
      </c>
      <c r="DT4" s="109">
        <f>'Raw Data'!DS4</f>
        <v>254</v>
      </c>
      <c r="DU4" s="109">
        <f>'Raw Data'!DT4</f>
        <v>255</v>
      </c>
      <c r="DV4" s="109">
        <f>'Raw Data'!DU4</f>
        <v>256</v>
      </c>
      <c r="DW4" s="109">
        <f>'Raw Data'!DV4</f>
        <v>257</v>
      </c>
      <c r="DX4" s="109">
        <f>'Raw Data'!DW4</f>
        <v>258</v>
      </c>
      <c r="DY4" s="109">
        <f>'Raw Data'!DX4</f>
        <v>259</v>
      </c>
      <c r="DZ4" s="109">
        <f>'Raw Data'!DY4</f>
        <v>260</v>
      </c>
      <c r="EA4" s="109">
        <f>'Raw Data'!DZ4</f>
        <v>261</v>
      </c>
      <c r="EB4" s="109">
        <f>'Raw Data'!EA4</f>
        <v>262</v>
      </c>
      <c r="EC4" s="109">
        <f>'Raw Data'!EB4</f>
        <v>263</v>
      </c>
      <c r="ED4" s="109">
        <f>'Raw Data'!EC4</f>
        <v>264</v>
      </c>
      <c r="EE4" s="109">
        <f>'Raw Data'!ED4</f>
        <v>265</v>
      </c>
      <c r="EF4" s="109">
        <f>'Raw Data'!EE4</f>
        <v>266</v>
      </c>
      <c r="EG4" s="109">
        <f>'Raw Data'!EF4</f>
        <v>267</v>
      </c>
      <c r="EH4" s="109">
        <f>'Raw Data'!EG4</f>
        <v>268</v>
      </c>
      <c r="EI4" s="109">
        <f>'Raw Data'!EH4</f>
        <v>269</v>
      </c>
      <c r="EJ4" s="109">
        <f>'Raw Data'!EI4</f>
        <v>270</v>
      </c>
      <c r="EK4" s="109">
        <f>'Raw Data'!EJ4</f>
        <v>271</v>
      </c>
      <c r="EL4" s="109">
        <f>'Raw Data'!EK4</f>
        <v>272</v>
      </c>
      <c r="EM4" s="109">
        <f>'Raw Data'!EL4</f>
        <v>273</v>
      </c>
      <c r="EN4" s="109">
        <f>'Raw Data'!EM4</f>
        <v>274</v>
      </c>
      <c r="EO4" s="109">
        <f>'Raw Data'!EN4</f>
        <v>275</v>
      </c>
      <c r="EP4" s="109">
        <f>'Raw Data'!EO4</f>
        <v>276</v>
      </c>
      <c r="EQ4" s="109">
        <f>'Raw Data'!EP4</f>
        <v>277</v>
      </c>
      <c r="ER4" s="109">
        <f>'Raw Data'!EQ4</f>
        <v>278</v>
      </c>
      <c r="ES4" s="109">
        <f>'Raw Data'!ER4</f>
        <v>279</v>
      </c>
      <c r="ET4" s="109">
        <f>'Raw Data'!ES4</f>
        <v>280</v>
      </c>
      <c r="EU4" s="109">
        <f>'Raw Data'!ET4</f>
        <v>281</v>
      </c>
      <c r="EV4" s="109">
        <f>'Raw Data'!EU4</f>
        <v>282</v>
      </c>
      <c r="EW4" s="109">
        <f>'Raw Data'!EV4</f>
        <v>283</v>
      </c>
      <c r="EX4" s="109">
        <f>'Raw Data'!EW4</f>
        <v>284</v>
      </c>
      <c r="EY4" s="109">
        <f>'Raw Data'!EX4</f>
        <v>285</v>
      </c>
      <c r="EZ4" s="109">
        <f>'Raw Data'!EY4</f>
        <v>286</v>
      </c>
      <c r="FA4" s="109">
        <f>'Raw Data'!EZ4</f>
        <v>287</v>
      </c>
      <c r="FB4" s="109">
        <f>'Raw Data'!FA4</f>
        <v>288</v>
      </c>
      <c r="FC4" s="109">
        <f>'Raw Data'!FB4</f>
        <v>289</v>
      </c>
      <c r="FD4" s="109">
        <f>'Raw Data'!FC4</f>
        <v>290</v>
      </c>
      <c r="FE4" s="109">
        <f>'Raw Data'!FD4</f>
        <v>291</v>
      </c>
      <c r="FF4" s="109">
        <f>'Raw Data'!FE4</f>
        <v>292</v>
      </c>
      <c r="FG4" s="109">
        <f>'Raw Data'!FF4</f>
        <v>293</v>
      </c>
      <c r="FH4" s="109">
        <f>'Raw Data'!FG4</f>
        <v>294</v>
      </c>
      <c r="FI4" s="109">
        <f>'Raw Data'!FH4</f>
        <v>295</v>
      </c>
      <c r="FJ4" s="109">
        <f>'Raw Data'!FI4</f>
        <v>296</v>
      </c>
      <c r="FK4" s="109">
        <f>'Raw Data'!FJ4</f>
        <v>297</v>
      </c>
      <c r="FL4" s="109">
        <f>'Raw Data'!FK4</f>
        <v>298</v>
      </c>
      <c r="FM4" s="109">
        <f>'Raw Data'!FL4</f>
        <v>299</v>
      </c>
      <c r="FN4" s="109">
        <f>'Raw Data'!FM4</f>
        <v>300</v>
      </c>
      <c r="FO4" s="109">
        <f>'Raw Data'!FN4</f>
        <v>301</v>
      </c>
      <c r="FP4" s="109">
        <f>'Raw Data'!FO4</f>
        <v>302</v>
      </c>
      <c r="FQ4" s="109">
        <f>'Raw Data'!FP4</f>
        <v>303</v>
      </c>
      <c r="FR4" s="109">
        <f>'Raw Data'!FQ4</f>
        <v>304</v>
      </c>
      <c r="FS4" s="109">
        <f>'Raw Data'!FR4</f>
        <v>305</v>
      </c>
    </row>
    <row r="5" spans="1:175" x14ac:dyDescent="0.25">
      <c r="A5" t="s">
        <v>43</v>
      </c>
      <c r="C5" t="str">
        <f>IF(ISTEXT('Raw Data'!B212),'Raw Data'!B212,"")</f>
        <v/>
      </c>
      <c r="D5" t="str">
        <f>IF(ISTEXT('Raw Data'!C212),'Raw Data'!C212,"")</f>
        <v>Planting</v>
      </c>
      <c r="E5" t="str">
        <f>IF(ISTEXT('Raw Data'!D212),'Raw Data'!D212,"")</f>
        <v/>
      </c>
      <c r="F5" t="str">
        <f>IF(ISTEXT('Raw Data'!E212),'Raw Data'!E212,"")</f>
        <v/>
      </c>
      <c r="G5" t="str">
        <f>IF(ISTEXT('Raw Data'!F212),'Raw Data'!F212,"")</f>
        <v/>
      </c>
      <c r="H5" t="str">
        <f>IF(ISTEXT('Raw Data'!G212),'Raw Data'!G212,"")</f>
        <v/>
      </c>
      <c r="I5" t="str">
        <f>IF(ISTEXT('Raw Data'!H212),'Raw Data'!H212,"")</f>
        <v/>
      </c>
      <c r="J5" t="str">
        <f>IF(ISTEXT('Raw Data'!I212),'Raw Data'!I212,"")</f>
        <v/>
      </c>
      <c r="K5" t="str">
        <f>IF(ISTEXT('Raw Data'!J212),'Raw Data'!J212,"")</f>
        <v/>
      </c>
      <c r="L5" t="str">
        <f>IF(ISTEXT('Raw Data'!K212),'Raw Data'!K212,"")</f>
        <v/>
      </c>
      <c r="M5" t="str">
        <f>IF(ISTEXT('Raw Data'!L212),'Raw Data'!L212,"")</f>
        <v/>
      </c>
      <c r="N5" t="str">
        <f>IF(ISTEXT('Raw Data'!M212),'Raw Data'!M212,"")</f>
        <v>Emergence</v>
      </c>
      <c r="O5" t="str">
        <f>IF(ISTEXT('Raw Data'!N212),'Raw Data'!N212,"")</f>
        <v/>
      </c>
      <c r="P5" t="str">
        <f>IF(ISTEXT('Raw Data'!O212),'Raw Data'!O212,"")</f>
        <v/>
      </c>
      <c r="Q5" t="str">
        <f>IF(ISTEXT('Raw Data'!P212),'Raw Data'!P212,"")</f>
        <v/>
      </c>
      <c r="R5" t="str">
        <f>IF(ISTEXT('Raw Data'!Q212),'Raw Data'!Q212,"")</f>
        <v/>
      </c>
      <c r="S5" t="str">
        <f>IF(ISTEXT('Raw Data'!R212),'Raw Data'!R212,"")</f>
        <v/>
      </c>
      <c r="T5" t="str">
        <f>IF(ISTEXT('Raw Data'!S212),'Raw Data'!S212,"")</f>
        <v/>
      </c>
      <c r="U5" t="str">
        <f>IF(ISTEXT('Raw Data'!T212),'Raw Data'!T212,"")</f>
        <v/>
      </c>
      <c r="V5" t="str">
        <f>IF(ISTEXT('Raw Data'!U212),'Raw Data'!U212,"")</f>
        <v/>
      </c>
      <c r="W5" t="str">
        <f>IF(ISTEXT('Raw Data'!V212),'Raw Data'!V212,"")</f>
        <v/>
      </c>
      <c r="X5" t="str">
        <f>IF(ISTEXT('Raw Data'!W212),'Raw Data'!W212,"")</f>
        <v>V2/V3</v>
      </c>
      <c r="Y5" t="str">
        <f>IF(ISTEXT('Raw Data'!X212),'Raw Data'!X212,"")</f>
        <v/>
      </c>
      <c r="Z5" t="str">
        <f>IF(ISTEXT('Raw Data'!Y212),'Raw Data'!Y212,"")</f>
        <v/>
      </c>
      <c r="AA5" t="str">
        <f>IF(ISTEXT('Raw Data'!Z212),'Raw Data'!Z212,"")</f>
        <v/>
      </c>
      <c r="AB5" t="str">
        <f>IF(ISTEXT('Raw Data'!AA212),'Raw Data'!AA212,"")</f>
        <v/>
      </c>
      <c r="AC5" t="str">
        <f>IF(ISTEXT('Raw Data'!AB212),'Raw Data'!AB212,"")</f>
        <v/>
      </c>
      <c r="AD5" t="str">
        <f>IF(ISTEXT('Raw Data'!AC212),'Raw Data'!AC212,"")</f>
        <v/>
      </c>
      <c r="AE5" t="str">
        <f>IF(ISTEXT('Raw Data'!AD212),'Raw Data'!AD212,"")</f>
        <v/>
      </c>
      <c r="AF5" t="str">
        <f>IF(ISTEXT('Raw Data'!AE212),'Raw Data'!AE212,"")</f>
        <v>V4/V5</v>
      </c>
      <c r="AG5" t="str">
        <f>IF(ISTEXT('Raw Data'!AF212),'Raw Data'!AF212,"")</f>
        <v/>
      </c>
      <c r="AH5" t="str">
        <f>IF(ISTEXT('Raw Data'!AG212),'Raw Data'!AG212,"")</f>
        <v/>
      </c>
      <c r="AI5" t="str">
        <f>IF(ISTEXT('Raw Data'!AH212),'Raw Data'!AH212,"")</f>
        <v/>
      </c>
      <c r="AJ5" t="str">
        <f>IF(ISTEXT('Raw Data'!AI212),'Raw Data'!AI212,"")</f>
        <v/>
      </c>
      <c r="AK5" t="str">
        <f>IF(ISTEXT('Raw Data'!AJ212),'Raw Data'!AJ212,"")</f>
        <v/>
      </c>
      <c r="AL5" t="str">
        <f>IF(ISTEXT('Raw Data'!AK212),'Raw Data'!AK212,"")</f>
        <v>V5/V6</v>
      </c>
      <c r="AM5" t="str">
        <f>IF(ISTEXT('Raw Data'!AL212),'Raw Data'!AL212,"")</f>
        <v/>
      </c>
      <c r="AN5" t="str">
        <f>IF(ISTEXT('Raw Data'!AM212),'Raw Data'!AM212,"")</f>
        <v/>
      </c>
      <c r="AO5" t="str">
        <f>IF(ISTEXT('Raw Data'!AN212),'Raw Data'!AN212,"")</f>
        <v/>
      </c>
      <c r="AP5" t="str">
        <f>IF(ISTEXT('Raw Data'!AO212),'Raw Data'!AO212,"")</f>
        <v/>
      </c>
      <c r="AQ5" t="str">
        <f>IF(ISTEXT('Raw Data'!AP212),'Raw Data'!AP212,"")</f>
        <v/>
      </c>
      <c r="AR5" t="str">
        <f>IF(ISTEXT('Raw Data'!AQ212),'Raw Data'!AQ212,"")</f>
        <v/>
      </c>
      <c r="AS5" t="str">
        <f>IF(ISTEXT('Raw Data'!AR212),'Raw Data'!AR212,"")</f>
        <v>V7</v>
      </c>
      <c r="AT5" t="str">
        <f>IF(ISTEXT('Raw Data'!AS212),'Raw Data'!AS212,"")</f>
        <v/>
      </c>
      <c r="AU5" t="str">
        <f>IF(ISTEXT('Raw Data'!AT212),'Raw Data'!AT212,"")</f>
        <v/>
      </c>
      <c r="AV5" t="str">
        <f>IF(ISTEXT('Raw Data'!AU212),'Raw Data'!AU212,"")</f>
        <v/>
      </c>
      <c r="AW5" t="str">
        <f>IF(ISTEXT('Raw Data'!AV212),'Raw Data'!AV212,"")</f>
        <v/>
      </c>
      <c r="AX5" t="str">
        <f>IF(ISTEXT('Raw Data'!AW212),'Raw Data'!AW212,"")</f>
        <v/>
      </c>
      <c r="AY5" t="str">
        <f>IF(ISTEXT('Raw Data'!AX212),'Raw Data'!AX212,"")</f>
        <v/>
      </c>
      <c r="AZ5" t="str">
        <f>IF(ISTEXT('Raw Data'!AY212),'Raw Data'!AY212,"")</f>
        <v>V8</v>
      </c>
      <c r="BA5" t="str">
        <f>IF(ISTEXT('Raw Data'!AZ212),'Raw Data'!AZ212,"")</f>
        <v/>
      </c>
      <c r="BB5" t="str">
        <f>IF(ISTEXT('Raw Data'!BA212),'Raw Data'!BA212,"")</f>
        <v/>
      </c>
      <c r="BC5" t="str">
        <f>IF(ISTEXT('Raw Data'!BB212),'Raw Data'!BB212,"")</f>
        <v/>
      </c>
      <c r="BD5" t="str">
        <f>IF(ISTEXT('Raw Data'!BC212),'Raw Data'!BC212,"")</f>
        <v/>
      </c>
      <c r="BE5" t="str">
        <f>IF(ISTEXT('Raw Data'!BD212),'Raw Data'!BD212,"")</f>
        <v/>
      </c>
      <c r="BF5" t="str">
        <f>IF(ISTEXT('Raw Data'!BE212),'Raw Data'!BE212,"")</f>
        <v/>
      </c>
      <c r="BG5" t="str">
        <f>IF(ISTEXT('Raw Data'!BF212),'Raw Data'!BF212,"")</f>
        <v>V9/V10</v>
      </c>
      <c r="BH5" t="str">
        <f>IF(ISTEXT('Raw Data'!BG212),'Raw Data'!BG212,"")</f>
        <v/>
      </c>
      <c r="BI5" t="str">
        <f>IF(ISTEXT('Raw Data'!BH212),'Raw Data'!BH212,"")</f>
        <v/>
      </c>
      <c r="BJ5" t="str">
        <f>IF(ISTEXT('Raw Data'!BI212),'Raw Data'!BI212,"")</f>
        <v/>
      </c>
      <c r="BK5" t="str">
        <f>IF(ISTEXT('Raw Data'!BJ212),'Raw Data'!BJ212,"")</f>
        <v/>
      </c>
      <c r="BL5" t="str">
        <f>IF(ISTEXT('Raw Data'!BK212),'Raw Data'!BK212,"")</f>
        <v/>
      </c>
      <c r="BM5" t="str">
        <f>IF(ISTEXT('Raw Data'!BL212),'Raw Data'!BL212,"")</f>
        <v/>
      </c>
      <c r="BN5" t="str">
        <f>IF(ISTEXT('Raw Data'!BM212),'Raw Data'!BM212,"")</f>
        <v>V12/V15</v>
      </c>
      <c r="BO5" t="str">
        <f>IF(ISTEXT('Raw Data'!BN212),'Raw Data'!BN212,"")</f>
        <v/>
      </c>
      <c r="BP5" t="str">
        <f>IF(ISTEXT('Raw Data'!BO212),'Raw Data'!BO212,"")</f>
        <v/>
      </c>
      <c r="BQ5" t="str">
        <f>IF(ISTEXT('Raw Data'!BP212),'Raw Data'!BP212,"")</f>
        <v/>
      </c>
      <c r="BR5" t="str">
        <f>IF(ISTEXT('Raw Data'!BQ212),'Raw Data'!BQ212,"")</f>
        <v/>
      </c>
      <c r="BS5" t="str">
        <f>IF(ISTEXT('Raw Data'!BR212),'Raw Data'!BR212,"")</f>
        <v/>
      </c>
      <c r="BT5" t="str">
        <f>IF(ISTEXT('Raw Data'!BS212),'Raw Data'!BS212,"")</f>
        <v/>
      </c>
      <c r="BU5" t="str">
        <f>IF(ISTEXT('Raw Data'!BT212),'Raw Data'!BT212,"")</f>
        <v>V14/V17</v>
      </c>
      <c r="BV5" t="str">
        <f>IF(ISTEXT('Raw Data'!BU212),'Raw Data'!BU212,"")</f>
        <v/>
      </c>
      <c r="BW5" t="str">
        <f>IF(ISTEXT('Raw Data'!BV212),'Raw Data'!BV212,"")</f>
        <v/>
      </c>
      <c r="BX5" t="str">
        <f>IF(ISTEXT('Raw Data'!BW212),'Raw Data'!BW212,"")</f>
        <v>V16/VT</v>
      </c>
      <c r="BY5" t="str">
        <f>IF(ISTEXT('Raw Data'!BX212),'Raw Data'!BX212,"")</f>
        <v/>
      </c>
      <c r="BZ5" t="str">
        <f>IF(ISTEXT('Raw Data'!BY212),'Raw Data'!BY212,"")</f>
        <v/>
      </c>
      <c r="CA5" t="str">
        <f>IF(ISTEXT('Raw Data'!BZ212),'Raw Data'!BZ212,"")</f>
        <v/>
      </c>
      <c r="CB5" t="str">
        <f>IF(ISTEXT('Raw Data'!CA212),'Raw Data'!CA212,"")</f>
        <v>V18/R1</v>
      </c>
      <c r="CC5" t="str">
        <f>IF(ISTEXT('Raw Data'!CB212),'Raw Data'!CB212,"")</f>
        <v/>
      </c>
      <c r="CD5" t="str">
        <f>IF(ISTEXT('Raw Data'!CC212),'Raw Data'!CC212,"")</f>
        <v/>
      </c>
      <c r="CE5" t="str">
        <f>IF(ISTEXT('Raw Data'!CD212),'Raw Data'!CD212,"")</f>
        <v>R1</v>
      </c>
      <c r="CF5" t="str">
        <f>IF(ISTEXT('Raw Data'!CE212),'Raw Data'!CE212,"")</f>
        <v/>
      </c>
      <c r="CG5" t="str">
        <f>IF(ISTEXT('Raw Data'!CF212),'Raw Data'!CF212,"")</f>
        <v/>
      </c>
      <c r="CH5" t="str">
        <f>IF(ISTEXT('Raw Data'!CG212),'Raw Data'!CG212,"")</f>
        <v/>
      </c>
      <c r="CI5" t="str">
        <f>IF(ISTEXT('Raw Data'!CH212),'Raw Data'!CH212,"")</f>
        <v>R1/R2</v>
      </c>
      <c r="CJ5" t="str">
        <f>IF(ISTEXT('Raw Data'!CI212),'Raw Data'!CI212,"")</f>
        <v/>
      </c>
      <c r="CK5" t="str">
        <f>IF(ISTEXT('Raw Data'!CJ212),'Raw Data'!CJ212,"")</f>
        <v/>
      </c>
      <c r="CL5" t="str">
        <f>IF(ISTEXT('Raw Data'!CK212),'Raw Data'!CK212,"")</f>
        <v>R1/R2</v>
      </c>
      <c r="CM5" t="str">
        <f>IF(ISTEXT('Raw Data'!CL212),'Raw Data'!CL212,"")</f>
        <v/>
      </c>
      <c r="CN5" t="str">
        <f>IF(ISTEXT('Raw Data'!CM212),'Raw Data'!CM212,"")</f>
        <v/>
      </c>
      <c r="CO5" t="str">
        <f>IF(ISTEXT('Raw Data'!CN212),'Raw Data'!CN212,"")</f>
        <v/>
      </c>
      <c r="CP5" t="str">
        <f>IF(ISTEXT('Raw Data'!CO212),'Raw Data'!CO212,"")</f>
        <v>R2/R3</v>
      </c>
      <c r="CQ5" t="str">
        <f>IF(ISTEXT('Raw Data'!CP212),'Raw Data'!CP212,"")</f>
        <v/>
      </c>
      <c r="CR5" t="str">
        <f>IF(ISTEXT('Raw Data'!CQ212),'Raw Data'!CQ212,"")</f>
        <v>R2/R3</v>
      </c>
      <c r="CS5" t="str">
        <f>IF(ISTEXT('Raw Data'!CR212),'Raw Data'!CR212,"")</f>
        <v/>
      </c>
      <c r="CT5" t="str">
        <f>IF(ISTEXT('Raw Data'!CS212),'Raw Data'!CS212,"")</f>
        <v/>
      </c>
      <c r="CU5" t="str">
        <f>IF(ISTEXT('Raw Data'!CT212),'Raw Data'!CT212,"")</f>
        <v/>
      </c>
      <c r="CV5" t="str">
        <f>IF(ISTEXT('Raw Data'!CU212),'Raw Data'!CU212,"")</f>
        <v/>
      </c>
      <c r="CW5" t="str">
        <f>IF(ISTEXT('Raw Data'!CV212),'Raw Data'!CV212,"")</f>
        <v>R3</v>
      </c>
      <c r="CX5" t="str">
        <f>IF(ISTEXT('Raw Data'!CW212),'Raw Data'!CW212,"")</f>
        <v/>
      </c>
      <c r="CY5" t="str">
        <f>IF(ISTEXT('Raw Data'!CX212),'Raw Data'!CX212,"")</f>
        <v/>
      </c>
      <c r="CZ5" t="str">
        <f>IF(ISTEXT('Raw Data'!CY212),'Raw Data'!CY212,"")</f>
        <v/>
      </c>
      <c r="DA5" t="str">
        <f>IF(ISTEXT('Raw Data'!CZ212),'Raw Data'!CZ212,"")</f>
        <v/>
      </c>
      <c r="DB5" t="str">
        <f>IF(ISTEXT('Raw Data'!DA212),'Raw Data'!DA212,"")</f>
        <v/>
      </c>
      <c r="DC5" t="str">
        <f>IF(ISTEXT('Raw Data'!DB212),'Raw Data'!DB212,"")</f>
        <v/>
      </c>
      <c r="DD5" t="str">
        <f>IF(ISTEXT('Raw Data'!DC212),'Raw Data'!DC212,"")</f>
        <v>R4/R3</v>
      </c>
      <c r="DE5" t="str">
        <f>IF(ISTEXT('Raw Data'!DD212),'Raw Data'!DD212,"")</f>
        <v/>
      </c>
      <c r="DF5" t="str">
        <f>IF(ISTEXT('Raw Data'!DE212),'Raw Data'!DE212,"")</f>
        <v/>
      </c>
      <c r="DG5" t="str">
        <f>IF(ISTEXT('Raw Data'!DF212),'Raw Data'!DF212,"")</f>
        <v/>
      </c>
      <c r="DH5" t="str">
        <f>IF(ISTEXT('Raw Data'!DG212),'Raw Data'!DG212,"")</f>
        <v/>
      </c>
      <c r="DI5" t="str">
        <f>IF(ISTEXT('Raw Data'!DH212),'Raw Data'!DH212,"")</f>
        <v/>
      </c>
      <c r="DJ5" t="str">
        <f>IF(ISTEXT('Raw Data'!DI212),'Raw Data'!DI212,"")</f>
        <v/>
      </c>
      <c r="DK5" t="str">
        <f>IF(ISTEXT('Raw Data'!DJ212),'Raw Data'!DJ212,"")</f>
        <v/>
      </c>
      <c r="DL5" t="str">
        <f>IF(ISTEXT('Raw Data'!DK212),'Raw Data'!DK212,"")</f>
        <v>R4/R5</v>
      </c>
      <c r="DM5" t="str">
        <f>IF(ISTEXT('Raw Data'!DL212),'Raw Data'!DL212,"")</f>
        <v/>
      </c>
      <c r="DN5" t="str">
        <f>IF(ISTEXT('Raw Data'!DM212),'Raw Data'!DM212,"")</f>
        <v/>
      </c>
      <c r="DO5" t="str">
        <f>IF(ISTEXT('Raw Data'!DN212),'Raw Data'!DN212,"")</f>
        <v/>
      </c>
      <c r="DP5" t="str">
        <f>IF(ISTEXT('Raw Data'!DO212),'Raw Data'!DO212,"")</f>
        <v/>
      </c>
      <c r="DQ5" t="str">
        <f>IF(ISTEXT('Raw Data'!DP212),'Raw Data'!DP212,"")</f>
        <v/>
      </c>
      <c r="DR5" t="str">
        <f>IF(ISTEXT('Raw Data'!DQ212),'Raw Data'!DQ212,"")</f>
        <v>R4/R5</v>
      </c>
      <c r="DS5" t="str">
        <f>IF(ISTEXT('Raw Data'!DR212),'Raw Data'!DR212,"")</f>
        <v/>
      </c>
      <c r="DT5" t="str">
        <f>IF(ISTEXT('Raw Data'!DS212),'Raw Data'!DS212,"")</f>
        <v/>
      </c>
      <c r="DU5" t="str">
        <f>IF(ISTEXT('Raw Data'!DT212),'Raw Data'!DT212,"")</f>
        <v/>
      </c>
      <c r="DV5" t="str">
        <f>IF(ISTEXT('Raw Data'!DU212),'Raw Data'!DU212,"")</f>
        <v/>
      </c>
      <c r="DW5" t="str">
        <f>IF(ISTEXT('Raw Data'!DV212),'Raw Data'!DV212,"")</f>
        <v/>
      </c>
      <c r="DX5" t="str">
        <f>IF(ISTEXT('Raw Data'!DW212),'Raw Data'!DW212,"")</f>
        <v/>
      </c>
      <c r="DY5" t="str">
        <f>IF(ISTEXT('Raw Data'!DX212),'Raw Data'!DX212,"")</f>
        <v/>
      </c>
      <c r="DZ5" t="str">
        <f>IF(ISTEXT('Raw Data'!DY212),'Raw Data'!DY212,"")</f>
        <v/>
      </c>
      <c r="EA5" t="str">
        <f>IF(ISTEXT('Raw Data'!DZ212),'Raw Data'!DZ212,"")</f>
        <v>R5/R6</v>
      </c>
      <c r="EB5" t="str">
        <f>IF(ISTEXT('Raw Data'!EA212),'Raw Data'!EA212,"")</f>
        <v/>
      </c>
      <c r="EC5" t="str">
        <f>IF(ISTEXT('Raw Data'!EB212),'Raw Data'!EB212,"")</f>
        <v/>
      </c>
      <c r="ED5" t="str">
        <f>IF(ISTEXT('Raw Data'!EC212),'Raw Data'!EC212,"")</f>
        <v/>
      </c>
      <c r="EE5" t="str">
        <f>IF(ISTEXT('Raw Data'!ED212),'Raw Data'!ED212,"")</f>
        <v/>
      </c>
      <c r="EF5" t="str">
        <f>IF(ISTEXT('Raw Data'!EE212),'Raw Data'!EE212,"")</f>
        <v/>
      </c>
      <c r="EG5" t="str">
        <f>IF(ISTEXT('Raw Data'!EF212),'Raw Data'!EF212,"")</f>
        <v/>
      </c>
      <c r="EH5" t="str">
        <f>IF(ISTEXT('Raw Data'!EG212),'Raw Data'!EG212,"")</f>
        <v/>
      </c>
      <c r="EI5" t="str">
        <f>IF(ISTEXT('Raw Data'!EH212),'Raw Data'!EH212,"")</f>
        <v/>
      </c>
      <c r="EJ5" t="str">
        <f>IF(ISTEXT('Raw Data'!EI212),'Raw Data'!EI212,"")</f>
        <v/>
      </c>
      <c r="EK5" t="str">
        <f>IF(ISTEXT('Raw Data'!EJ212),'Raw Data'!EJ212,"")</f>
        <v/>
      </c>
      <c r="EL5" t="str">
        <f>IF(ISTEXT('Raw Data'!EK212),'Raw Data'!EK212,"")</f>
        <v/>
      </c>
      <c r="EM5" t="str">
        <f>IF(ISTEXT('Raw Data'!EL212),'Raw Data'!EL212,"")</f>
        <v/>
      </c>
      <c r="EN5" t="str">
        <f>IF(ISTEXT('Raw Data'!EM212),'Raw Data'!EM212,"")</f>
        <v/>
      </c>
      <c r="EO5" t="str">
        <f>IF(ISTEXT('Raw Data'!EN212),'Raw Data'!EN212,"")</f>
        <v/>
      </c>
      <c r="EP5" t="str">
        <f>IF(ISTEXT('Raw Data'!EO212),'Raw Data'!EO212,"")</f>
        <v/>
      </c>
      <c r="EQ5" t="str">
        <f>IF(ISTEXT('Raw Data'!EP212),'Raw Data'!EP212,"")</f>
        <v/>
      </c>
      <c r="ER5" t="str">
        <f>IF(ISTEXT('Raw Data'!EQ212),'Raw Data'!EQ212,"")</f>
        <v/>
      </c>
      <c r="ES5" t="str">
        <f>IF(ISTEXT('Raw Data'!ER212),'Raw Data'!ER212,"")</f>
        <v/>
      </c>
      <c r="ET5" t="str">
        <f>IF(ISTEXT('Raw Data'!ES212),'Raw Data'!ES212,"")</f>
        <v/>
      </c>
      <c r="EU5" t="str">
        <f>IF(ISTEXT('Raw Data'!ET212),'Raw Data'!ET212,"")</f>
        <v/>
      </c>
      <c r="EV5" t="str">
        <f>IF(ISTEXT('Raw Data'!EU212),'Raw Data'!EU212,"")</f>
        <v/>
      </c>
      <c r="EW5" t="str">
        <f>IF(ISTEXT('Raw Data'!EV212),'Raw Data'!EV212,"")</f>
        <v/>
      </c>
      <c r="EX5" t="str">
        <f>IF(ISTEXT('Raw Data'!EW212),'Raw Data'!EW212,"")</f>
        <v/>
      </c>
      <c r="EY5" t="str">
        <f>IF(ISTEXT('Raw Data'!EX212),'Raw Data'!EX212,"")</f>
        <v/>
      </c>
      <c r="EZ5" t="str">
        <f>IF(ISTEXT('Raw Data'!EY212),'Raw Data'!EY212,"")</f>
        <v/>
      </c>
      <c r="FA5" t="str">
        <f>IF(ISTEXT('Raw Data'!EZ212),'Raw Data'!EZ212,"")</f>
        <v/>
      </c>
      <c r="FB5" t="str">
        <f>IF(ISTEXT('Raw Data'!FA212),'Raw Data'!FA212,"")</f>
        <v/>
      </c>
      <c r="FC5" t="str">
        <f>IF(ISTEXT('Raw Data'!FB212),'Raw Data'!FB212,"")</f>
        <v/>
      </c>
      <c r="FD5" t="str">
        <f>IF(ISTEXT('Raw Data'!FC212),'Raw Data'!FC212,"")</f>
        <v/>
      </c>
      <c r="FE5" t="str">
        <f>IF(ISTEXT('Raw Data'!FD212),'Raw Data'!FD212,"")</f>
        <v/>
      </c>
      <c r="FF5" t="str">
        <f>IF(ISTEXT('Raw Data'!FE212),'Raw Data'!FE212,"")</f>
        <v/>
      </c>
      <c r="FG5" t="str">
        <f>IF(ISTEXT('Raw Data'!FF212),'Raw Data'!FF212,"")</f>
        <v/>
      </c>
      <c r="FH5" t="str">
        <f>IF(ISTEXT('Raw Data'!FG212),'Raw Data'!FG212,"")</f>
        <v/>
      </c>
      <c r="FI5" t="str">
        <f>IF(ISTEXT('Raw Data'!FH212),'Raw Data'!FH212,"")</f>
        <v/>
      </c>
      <c r="FJ5" t="str">
        <f>IF(ISTEXT('Raw Data'!FI212),'Raw Data'!FI212,"")</f>
        <v/>
      </c>
      <c r="FK5" t="str">
        <f>IF(ISTEXT('Raw Data'!FJ212),'Raw Data'!FJ212,"")</f>
        <v/>
      </c>
      <c r="FL5" t="str">
        <f>IF(ISTEXT('Raw Data'!FK212),'Raw Data'!FK212,"")</f>
        <v/>
      </c>
      <c r="FM5" t="str">
        <f>IF(ISTEXT('Raw Data'!FL212),'Raw Data'!FL212,"")</f>
        <v/>
      </c>
      <c r="FN5" t="str">
        <f>IF(ISTEXT('Raw Data'!FM212),'Raw Data'!FM212,"")</f>
        <v/>
      </c>
      <c r="FO5" t="str">
        <f>IF(ISTEXT('Raw Data'!FN212),'Raw Data'!FN212,"")</f>
        <v/>
      </c>
      <c r="FP5" t="str">
        <f>IF(ISTEXT('Raw Data'!FO212),'Raw Data'!FO212,"")</f>
        <v/>
      </c>
      <c r="FQ5" t="str">
        <f>IF(ISTEXT('Raw Data'!FP212),'Raw Data'!FP212,"")</f>
        <v/>
      </c>
      <c r="FR5" t="str">
        <f>IF(ISTEXT('Raw Data'!FQ212),'Raw Data'!FQ212,"")</f>
        <v/>
      </c>
      <c r="FS5" t="str">
        <f>IF(ISTEXT('Raw Data'!FR212),'Raw Data'!FR212,"")</f>
        <v/>
      </c>
    </row>
    <row r="6" spans="1:175" x14ac:dyDescent="0.25">
      <c r="A6" s="5" t="s">
        <v>5</v>
      </c>
      <c r="B6" s="8" t="s">
        <v>8</v>
      </c>
      <c r="C6" s="5">
        <f>'Raw Data'!B5</f>
        <v>80</v>
      </c>
      <c r="D6" s="5">
        <f>'Raw Data'!C5</f>
        <v>80</v>
      </c>
      <c r="E6" s="5">
        <f>'Raw Data'!D5</f>
        <v>80</v>
      </c>
      <c r="F6" s="5">
        <f>'Raw Data'!E5</f>
        <v>80</v>
      </c>
      <c r="G6" s="5">
        <f>'Raw Data'!F5</f>
        <v>80</v>
      </c>
      <c r="H6" s="5">
        <f>'Raw Data'!G5</f>
        <v>80</v>
      </c>
      <c r="I6" s="5">
        <f>'Raw Data'!H5</f>
        <v>80</v>
      </c>
      <c r="J6" s="5">
        <f>'Raw Data'!I5</f>
        <v>80</v>
      </c>
      <c r="K6" s="5">
        <f>'Raw Data'!J5</f>
        <v>80</v>
      </c>
      <c r="L6" s="5">
        <f>'Raw Data'!K5</f>
        <v>80</v>
      </c>
      <c r="M6" s="5">
        <f>'Raw Data'!L5</f>
        <v>90</v>
      </c>
      <c r="N6" s="5">
        <f>'Raw Data'!M5</f>
        <v>100</v>
      </c>
      <c r="O6" s="5">
        <f>'Raw Data'!N5</f>
        <v>110</v>
      </c>
      <c r="P6" s="5">
        <f>'Raw Data'!O5</f>
        <v>120</v>
      </c>
      <c r="Q6" s="5">
        <f>'Raw Data'!P5</f>
        <v>130</v>
      </c>
      <c r="R6" s="5">
        <f>'Raw Data'!Q5</f>
        <v>140</v>
      </c>
      <c r="S6" s="5">
        <f>'Raw Data'!R5</f>
        <v>150</v>
      </c>
      <c r="T6" s="5">
        <f>'Raw Data'!S5</f>
        <v>160</v>
      </c>
      <c r="U6" s="5">
        <f>'Raw Data'!T5</f>
        <v>170</v>
      </c>
      <c r="V6" s="5">
        <f>'Raw Data'!U5</f>
        <v>180</v>
      </c>
      <c r="W6" s="5">
        <f>'Raw Data'!V5</f>
        <v>190</v>
      </c>
      <c r="X6" s="5">
        <f>'Raw Data'!W5</f>
        <v>200</v>
      </c>
      <c r="Y6" s="5">
        <f>'Raw Data'!X5</f>
        <v>210</v>
      </c>
      <c r="Z6" s="5">
        <f>'Raw Data'!Y5</f>
        <v>220</v>
      </c>
      <c r="AA6" s="5">
        <f>'Raw Data'!Z5</f>
        <v>230</v>
      </c>
      <c r="AB6" s="5">
        <f>'Raw Data'!AA5</f>
        <v>240</v>
      </c>
      <c r="AC6" s="5">
        <f>'Raw Data'!AB5</f>
        <v>250</v>
      </c>
      <c r="AD6" s="5">
        <f>'Raw Data'!AC5</f>
        <v>260</v>
      </c>
      <c r="AE6" s="5">
        <f>'Raw Data'!AD5</f>
        <v>275</v>
      </c>
      <c r="AF6" s="5">
        <f>'Raw Data'!AE5</f>
        <v>290</v>
      </c>
      <c r="AG6" s="5">
        <f>'Raw Data'!AF5</f>
        <v>305</v>
      </c>
      <c r="AH6" s="5">
        <f>'Raw Data'!AG5</f>
        <v>320</v>
      </c>
      <c r="AI6" s="5">
        <f>'Raw Data'!AH5</f>
        <v>335</v>
      </c>
      <c r="AJ6" s="5">
        <f>'Raw Data'!AI5</f>
        <v>350</v>
      </c>
      <c r="AK6" s="5">
        <f>'Raw Data'!AJ5</f>
        <v>365</v>
      </c>
      <c r="AL6" s="5">
        <f>'Raw Data'!AK5</f>
        <v>380</v>
      </c>
      <c r="AM6" s="5">
        <f>'Raw Data'!AL5</f>
        <v>395</v>
      </c>
      <c r="AN6" s="5">
        <f>'Raw Data'!AM5</f>
        <v>410</v>
      </c>
      <c r="AO6" s="5">
        <f>'Raw Data'!AN5</f>
        <v>425</v>
      </c>
      <c r="AP6" s="5">
        <f>'Raw Data'!AO5</f>
        <v>440</v>
      </c>
      <c r="AQ6" s="5">
        <f>'Raw Data'!AP5</f>
        <v>455</v>
      </c>
      <c r="AR6" s="5">
        <f>'Raw Data'!AQ5</f>
        <v>470</v>
      </c>
      <c r="AS6" s="5">
        <f>'Raw Data'!AR5</f>
        <v>485</v>
      </c>
      <c r="AT6" s="5">
        <f>'Raw Data'!AS5</f>
        <v>500</v>
      </c>
      <c r="AU6" s="5">
        <f>'Raw Data'!AT5</f>
        <v>520</v>
      </c>
      <c r="AV6" s="5">
        <f>'Raw Data'!AU5</f>
        <v>540</v>
      </c>
      <c r="AW6" s="5">
        <f>'Raw Data'!AV5</f>
        <v>560</v>
      </c>
      <c r="AX6" s="5">
        <f>'Raw Data'!AW5</f>
        <v>580</v>
      </c>
      <c r="AY6" s="5">
        <f>'Raw Data'!AX5</f>
        <v>600</v>
      </c>
      <c r="AZ6" s="5">
        <f>'Raw Data'!AY5</f>
        <v>620</v>
      </c>
      <c r="BA6" s="5">
        <f>'Raw Data'!AZ5</f>
        <v>640</v>
      </c>
      <c r="BB6" s="5">
        <f>'Raw Data'!BA5</f>
        <v>660</v>
      </c>
      <c r="BC6" s="5">
        <f>'Raw Data'!BB5</f>
        <v>680</v>
      </c>
      <c r="BD6" s="5">
        <f>'Raw Data'!BC5</f>
        <v>700</v>
      </c>
      <c r="BE6" s="5">
        <f>'Raw Data'!BD5</f>
        <v>720</v>
      </c>
      <c r="BF6" s="5">
        <f>'Raw Data'!BE5</f>
        <v>740</v>
      </c>
      <c r="BG6" s="5">
        <f>'Raw Data'!BF5</f>
        <v>760</v>
      </c>
      <c r="BH6" s="5">
        <f>'Raw Data'!BG5</f>
        <v>780</v>
      </c>
      <c r="BI6" s="5">
        <f>'Raw Data'!BH5</f>
        <v>800</v>
      </c>
      <c r="BJ6" s="5">
        <f>'Raw Data'!BI5</f>
        <v>820</v>
      </c>
      <c r="BK6" s="5">
        <f>'Raw Data'!BJ5</f>
        <v>840</v>
      </c>
      <c r="BL6" s="5">
        <f>'Raw Data'!BK5</f>
        <v>860</v>
      </c>
      <c r="BM6" s="5">
        <f>'Raw Data'!BL5</f>
        <v>880</v>
      </c>
      <c r="BN6" s="5">
        <f>'Raw Data'!BM5</f>
        <v>900</v>
      </c>
      <c r="BO6" s="5">
        <f>'Raw Data'!BN5</f>
        <v>910</v>
      </c>
      <c r="BP6" s="5">
        <f>'Raw Data'!BO5</f>
        <v>920</v>
      </c>
      <c r="BQ6" s="5">
        <f>'Raw Data'!BP5</f>
        <v>930</v>
      </c>
      <c r="BR6" s="5">
        <f>'Raw Data'!BQ5</f>
        <v>940</v>
      </c>
      <c r="BS6" s="5">
        <f>'Raw Data'!BR5</f>
        <v>950</v>
      </c>
      <c r="BT6" s="5">
        <f>'Raw Data'!BS5</f>
        <v>955</v>
      </c>
      <c r="BU6" s="5">
        <f>'Raw Data'!BT5</f>
        <v>960</v>
      </c>
      <c r="BV6" s="5">
        <f>'Raw Data'!BU5</f>
        <v>965</v>
      </c>
      <c r="BW6" s="5">
        <f>'Raw Data'!BV5</f>
        <v>970</v>
      </c>
      <c r="BX6" s="5">
        <f>'Raw Data'!BW5</f>
        <v>975</v>
      </c>
      <c r="BY6" s="5">
        <f>'Raw Data'!BX5</f>
        <v>980</v>
      </c>
      <c r="BZ6" s="5">
        <f>'Raw Data'!BY5</f>
        <v>985</v>
      </c>
      <c r="CA6" s="5">
        <f>'Raw Data'!BZ5</f>
        <v>990</v>
      </c>
      <c r="CB6" s="5">
        <f>'Raw Data'!CA5</f>
        <v>995</v>
      </c>
      <c r="CC6" s="5">
        <f>'Raw Data'!CB5</f>
        <v>1000</v>
      </c>
      <c r="CD6" s="5">
        <f>'Raw Data'!CC5</f>
        <v>1005</v>
      </c>
      <c r="CE6" s="5">
        <f>'Raw Data'!CD5</f>
        <v>1010</v>
      </c>
      <c r="CF6" s="5">
        <f>'Raw Data'!CE5</f>
        <v>1015</v>
      </c>
      <c r="CG6" s="5">
        <f>'Raw Data'!CF5</f>
        <v>1020</v>
      </c>
      <c r="CH6" s="5">
        <f>'Raw Data'!CG5</f>
        <v>1025</v>
      </c>
      <c r="CI6" s="5">
        <f>'Raw Data'!CH5</f>
        <v>1030</v>
      </c>
      <c r="CJ6" s="5">
        <f>'Raw Data'!CI5</f>
        <v>1035</v>
      </c>
      <c r="CK6" s="5">
        <f>'Raw Data'!CJ5</f>
        <v>1040</v>
      </c>
      <c r="CL6" s="5">
        <f>'Raw Data'!CK5</f>
        <v>1045</v>
      </c>
      <c r="CM6" s="5">
        <f>'Raw Data'!CL5</f>
        <v>1050</v>
      </c>
      <c r="CN6" s="5">
        <f>'Raw Data'!CM5</f>
        <v>1050</v>
      </c>
      <c r="CO6" s="5">
        <f>'Raw Data'!CN5</f>
        <v>1050</v>
      </c>
      <c r="CP6" s="5">
        <f>'Raw Data'!CO5</f>
        <v>1050</v>
      </c>
      <c r="CQ6" s="5">
        <f>'Raw Data'!CP5</f>
        <v>1050</v>
      </c>
      <c r="CR6" s="5">
        <f>'Raw Data'!CQ5</f>
        <v>1050</v>
      </c>
      <c r="CS6" s="5">
        <f>'Raw Data'!CR5</f>
        <v>1050</v>
      </c>
      <c r="CT6" s="5">
        <f>'Raw Data'!CS5</f>
        <v>1050</v>
      </c>
      <c r="CU6" s="5">
        <f>'Raw Data'!CT5</f>
        <v>1050</v>
      </c>
      <c r="CV6" s="5">
        <f>'Raw Data'!CU5</f>
        <v>1050</v>
      </c>
      <c r="CW6" s="5">
        <f>'Raw Data'!CV5</f>
        <v>1050</v>
      </c>
      <c r="CX6" s="5">
        <f>'Raw Data'!CW5</f>
        <v>1050</v>
      </c>
      <c r="CY6" s="5">
        <f>'Raw Data'!CX5</f>
        <v>1050</v>
      </c>
      <c r="CZ6" s="5">
        <f>'Raw Data'!CY5</f>
        <v>1050</v>
      </c>
      <c r="DA6" s="5">
        <f>'Raw Data'!CZ5</f>
        <v>1050</v>
      </c>
      <c r="DB6" s="5">
        <f>'Raw Data'!DA5</f>
        <v>1050</v>
      </c>
      <c r="DC6" s="5">
        <f>'Raw Data'!DB5</f>
        <v>1050</v>
      </c>
      <c r="DD6" s="5">
        <f>'Raw Data'!DC5</f>
        <v>1050</v>
      </c>
      <c r="DE6" s="5">
        <f>'Raw Data'!DD5</f>
        <v>1050</v>
      </c>
      <c r="DF6" s="5">
        <f>'Raw Data'!DE5</f>
        <v>1050</v>
      </c>
      <c r="DG6" s="5">
        <f>'Raw Data'!DF5</f>
        <v>1050</v>
      </c>
      <c r="DH6" s="5">
        <f>'Raw Data'!DG5</f>
        <v>1050</v>
      </c>
      <c r="DI6" s="5">
        <f>'Raw Data'!DH5</f>
        <v>1050</v>
      </c>
      <c r="DJ6" s="5">
        <f>'Raw Data'!DI5</f>
        <v>1050</v>
      </c>
      <c r="DK6" s="5">
        <f>'Raw Data'!DJ5</f>
        <v>1050</v>
      </c>
      <c r="DL6" s="5">
        <f>'Raw Data'!DK5</f>
        <v>1050</v>
      </c>
      <c r="DM6" s="5">
        <f>'Raw Data'!DL5</f>
        <v>1050</v>
      </c>
      <c r="DN6" s="5">
        <f>'Raw Data'!DM5</f>
        <v>1050</v>
      </c>
      <c r="DO6" s="5">
        <f>'Raw Data'!DN5</f>
        <v>1050</v>
      </c>
      <c r="DP6" s="5">
        <f>'Raw Data'!DO5</f>
        <v>1050</v>
      </c>
      <c r="DQ6" s="5">
        <f>'Raw Data'!DP5</f>
        <v>1050</v>
      </c>
      <c r="DR6" s="5">
        <f>'Raw Data'!DQ5</f>
        <v>1050</v>
      </c>
      <c r="DS6" s="5">
        <f>'Raw Data'!DR5</f>
        <v>1050</v>
      </c>
      <c r="DT6" s="5">
        <f>'Raw Data'!DS5</f>
        <v>1050</v>
      </c>
      <c r="DU6" s="5">
        <f>'Raw Data'!DT5</f>
        <v>1050</v>
      </c>
      <c r="DV6" s="5">
        <f>'Raw Data'!DU5</f>
        <v>1050</v>
      </c>
      <c r="DW6" s="5">
        <f>'Raw Data'!DV5</f>
        <v>1050</v>
      </c>
      <c r="DX6" s="5">
        <f>'Raw Data'!DW5</f>
        <v>1050</v>
      </c>
      <c r="DY6" s="5">
        <f>'Raw Data'!DX5</f>
        <v>1050</v>
      </c>
      <c r="DZ6" s="5">
        <f>'Raw Data'!DY5</f>
        <v>1050</v>
      </c>
      <c r="EA6" s="5">
        <f>'Raw Data'!DZ5</f>
        <v>1050</v>
      </c>
      <c r="EB6" s="5">
        <f>'Raw Data'!EA5</f>
        <v>1050</v>
      </c>
      <c r="EC6" s="5">
        <f>'Raw Data'!EB5</f>
        <v>1050</v>
      </c>
      <c r="ED6" s="5">
        <f>'Raw Data'!EC5</f>
        <v>1050</v>
      </c>
      <c r="EE6" s="5">
        <f>'Raw Data'!ED5</f>
        <v>1050</v>
      </c>
      <c r="EF6" s="5">
        <f>'Raw Data'!EE5</f>
        <v>1050</v>
      </c>
      <c r="EG6" s="5">
        <f>'Raw Data'!EF5</f>
        <v>1050</v>
      </c>
      <c r="EH6" s="5">
        <f>'Raw Data'!EG5</f>
        <v>1050</v>
      </c>
      <c r="EI6" s="5">
        <f>'Raw Data'!EH5</f>
        <v>1050</v>
      </c>
      <c r="EJ6" s="5">
        <f>'Raw Data'!EI5</f>
        <v>1050</v>
      </c>
      <c r="EK6" s="5">
        <f>'Raw Data'!EJ5</f>
        <v>1050</v>
      </c>
      <c r="EL6" s="5">
        <f>'Raw Data'!EK5</f>
        <v>1050</v>
      </c>
      <c r="EM6" s="5">
        <f>'Raw Data'!EL5</f>
        <v>1050</v>
      </c>
      <c r="EN6" s="5">
        <f>'Raw Data'!EM5</f>
        <v>1050</v>
      </c>
      <c r="EO6" s="5">
        <f>'Raw Data'!EN5</f>
        <v>1050</v>
      </c>
      <c r="EP6" s="5">
        <f>'Raw Data'!EO5</f>
        <v>1050</v>
      </c>
      <c r="EQ6" s="5">
        <f>'Raw Data'!EP5</f>
        <v>1050</v>
      </c>
      <c r="ER6" s="5">
        <f>'Raw Data'!EQ5</f>
        <v>1050</v>
      </c>
      <c r="ES6" s="5">
        <f>'Raw Data'!ER5</f>
        <v>1050</v>
      </c>
      <c r="ET6" s="5">
        <f>'Raw Data'!ES5</f>
        <v>1050</v>
      </c>
      <c r="EU6" s="5">
        <f>'Raw Data'!ET5</f>
        <v>1050</v>
      </c>
      <c r="EV6" s="5">
        <f>'Raw Data'!EU5</f>
        <v>1050</v>
      </c>
      <c r="EW6" s="5">
        <f>'Raw Data'!EV5</f>
        <v>1050</v>
      </c>
      <c r="EX6" s="5">
        <f>'Raw Data'!EW5</f>
        <v>1050</v>
      </c>
      <c r="EY6" s="5">
        <f>'Raw Data'!EX5</f>
        <v>1050</v>
      </c>
      <c r="EZ6" s="5">
        <f>'Raw Data'!EY5</f>
        <v>1050</v>
      </c>
      <c r="FA6" s="5">
        <f>'Raw Data'!EZ5</f>
        <v>1050</v>
      </c>
      <c r="FB6" s="5">
        <f>'Raw Data'!FA5</f>
        <v>1050</v>
      </c>
      <c r="FC6" s="5">
        <f>'Raw Data'!FB5</f>
        <v>1050</v>
      </c>
      <c r="FD6" s="5">
        <f>'Raw Data'!FC5</f>
        <v>1050</v>
      </c>
      <c r="FE6" s="5">
        <f>'Raw Data'!FD5</f>
        <v>1050</v>
      </c>
      <c r="FF6" s="5">
        <f>'Raw Data'!FE5</f>
        <v>1050</v>
      </c>
      <c r="FG6" s="5">
        <f>'Raw Data'!FF5</f>
        <v>1050</v>
      </c>
      <c r="FH6" s="5">
        <f>'Raw Data'!FG5</f>
        <v>1050</v>
      </c>
      <c r="FI6" s="5">
        <f>'Raw Data'!FH5</f>
        <v>1050</v>
      </c>
      <c r="FJ6" s="5">
        <f>'Raw Data'!FI5</f>
        <v>1050</v>
      </c>
      <c r="FK6" s="5">
        <f>'Raw Data'!FJ5</f>
        <v>1050</v>
      </c>
      <c r="FL6" s="5">
        <f>'Raw Data'!FK5</f>
        <v>1050</v>
      </c>
      <c r="FM6" s="5">
        <f>'Raw Data'!FL5</f>
        <v>1050</v>
      </c>
      <c r="FN6" s="5">
        <f>'Raw Data'!FM5</f>
        <v>1050</v>
      </c>
      <c r="FO6" s="5">
        <f>'Raw Data'!FN5</f>
        <v>1050</v>
      </c>
      <c r="FP6" s="5">
        <f>'Raw Data'!FO5</f>
        <v>1050</v>
      </c>
      <c r="FQ6" s="5">
        <f>'Raw Data'!FP5</f>
        <v>1050</v>
      </c>
      <c r="FR6" s="5">
        <f>'Raw Data'!FQ5</f>
        <v>1050</v>
      </c>
      <c r="FS6" s="5">
        <f>'Raw Data'!FR5</f>
        <v>1050</v>
      </c>
    </row>
    <row r="7" spans="1:175" s="1" customFormat="1" x14ac:dyDescent="0.25">
      <c r="A7" s="6" t="s">
        <v>6</v>
      </c>
      <c r="B7" s="9" t="s">
        <v>9</v>
      </c>
      <c r="C7" s="6">
        <f>'Raw Data'!B14</f>
        <v>0</v>
      </c>
      <c r="D7" s="6">
        <f>'Raw Data'!C14</f>
        <v>0</v>
      </c>
      <c r="E7" s="6">
        <f>'Raw Data'!D14</f>
        <v>0</v>
      </c>
      <c r="F7" s="6">
        <f>'Raw Data'!E14</f>
        <v>0</v>
      </c>
      <c r="G7" s="6">
        <f>'Raw Data'!F14</f>
        <v>0</v>
      </c>
      <c r="H7" s="6">
        <f>'Raw Data'!G14</f>
        <v>0</v>
      </c>
      <c r="I7" s="6">
        <f>'Raw Data'!H14</f>
        <v>0</v>
      </c>
      <c r="J7" s="6">
        <f>'Raw Data'!I14</f>
        <v>0</v>
      </c>
      <c r="K7" s="6">
        <f>'Raw Data'!J14</f>
        <v>0</v>
      </c>
      <c r="L7" s="6">
        <f>'Raw Data'!K14</f>
        <v>0</v>
      </c>
      <c r="M7" s="6">
        <f>'Raw Data'!L14</f>
        <v>0</v>
      </c>
      <c r="N7" s="6">
        <f>'Raw Data'!M14</f>
        <v>0.01</v>
      </c>
      <c r="O7" s="6">
        <f>'Raw Data'!N14</f>
        <v>0.01</v>
      </c>
      <c r="P7" s="6">
        <f>'Raw Data'!O14</f>
        <v>0.01</v>
      </c>
      <c r="Q7" s="6">
        <f>'Raw Data'!P14</f>
        <v>2.5916666666666664E-2</v>
      </c>
      <c r="R7" s="6">
        <f>'Raw Data'!Q14</f>
        <v>3.3874999999999995E-2</v>
      </c>
      <c r="S7" s="6">
        <f>'Raw Data'!R14</f>
        <v>4.1833333333333333E-2</v>
      </c>
      <c r="T7" s="6">
        <f>'Raw Data'!S14</f>
        <v>4.9791666666666672E-2</v>
      </c>
      <c r="U7" s="6">
        <f>'Raw Data'!T14</f>
        <v>5.7749999999999996E-2</v>
      </c>
      <c r="V7" s="6">
        <f>'Raw Data'!U14</f>
        <v>6.5708333333333327E-2</v>
      </c>
      <c r="W7" s="6">
        <f>'Raw Data'!V14</f>
        <v>7.3666666666666658E-2</v>
      </c>
      <c r="X7" s="6">
        <f>'Raw Data'!W14</f>
        <v>8.1625000000000003E-2</v>
      </c>
      <c r="Y7" s="6">
        <f>'Raw Data'!X14</f>
        <v>8.9583333333333334E-2</v>
      </c>
      <c r="Z7" s="6">
        <f>'Raw Data'!Y14</f>
        <v>9.7541666666666665E-2</v>
      </c>
      <c r="AA7" s="6">
        <f>'Raw Data'!Z14</f>
        <v>0.10549999999999998</v>
      </c>
      <c r="AB7" s="6">
        <f>'Raw Data'!AA14</f>
        <v>0.11345833333333333</v>
      </c>
      <c r="AC7" s="6">
        <f>'Raw Data'!AB14</f>
        <v>0.12141666666666666</v>
      </c>
      <c r="AD7" s="6">
        <f>'Raw Data'!AC14</f>
        <v>0.12937500000000002</v>
      </c>
      <c r="AE7" s="6">
        <f>'Raw Data'!AD14</f>
        <v>0.13733333333333334</v>
      </c>
      <c r="AF7" s="6">
        <f>'Raw Data'!AE14</f>
        <v>0.14529166666666668</v>
      </c>
      <c r="AG7" s="6">
        <f>'Raw Data'!AF14</f>
        <v>0.15325000000000003</v>
      </c>
      <c r="AH7" s="6">
        <f>'Raw Data'!AG14</f>
        <v>0.16120833333333334</v>
      </c>
      <c r="AI7" s="6">
        <f>'Raw Data'!AH14</f>
        <v>0.16916666666666669</v>
      </c>
      <c r="AJ7" s="6">
        <f>'Raw Data'!AI14</f>
        <v>0.177125</v>
      </c>
      <c r="AK7" s="6">
        <f>'Raw Data'!AJ14</f>
        <v>0.18508333333333335</v>
      </c>
      <c r="AL7" s="6">
        <f>'Raw Data'!AK14</f>
        <v>0.19304166666666667</v>
      </c>
      <c r="AM7" s="6">
        <f>'Raw Data'!AL14</f>
        <v>0.20100000000000001</v>
      </c>
      <c r="AN7" s="6">
        <f>'Raw Data'!AM14</f>
        <v>0.21828571428571431</v>
      </c>
      <c r="AO7" s="6">
        <f>'Raw Data'!AN14</f>
        <v>0.2355714285714286</v>
      </c>
      <c r="AP7" s="6">
        <f>'Raw Data'!AO14</f>
        <v>0.25285714285714289</v>
      </c>
      <c r="AQ7" s="6">
        <f>'Raw Data'!AP14</f>
        <v>0.27014285714285713</v>
      </c>
      <c r="AR7" s="6">
        <f>'Raw Data'!AQ14</f>
        <v>0.28742857142857142</v>
      </c>
      <c r="AS7" s="6">
        <f>'Raw Data'!AR14</f>
        <v>0.30471428571428572</v>
      </c>
      <c r="AT7" s="6">
        <f>'Raw Data'!AS14</f>
        <v>0.32200000000000001</v>
      </c>
      <c r="AU7" s="6">
        <f>'Raw Data'!AT14</f>
        <v>0.34650000000000003</v>
      </c>
      <c r="AV7" s="6">
        <f>'Raw Data'!AU14</f>
        <v>0.371</v>
      </c>
      <c r="AW7" s="6">
        <f>'Raw Data'!AV14</f>
        <v>0.40060000000000001</v>
      </c>
      <c r="AX7" s="6">
        <f>'Raw Data'!AW14</f>
        <v>0.43020000000000003</v>
      </c>
      <c r="AY7" s="6">
        <f>'Raw Data'!AX14</f>
        <v>0.45979999999999999</v>
      </c>
      <c r="AZ7" s="6">
        <f>'Raw Data'!AY14</f>
        <v>0.4894</v>
      </c>
      <c r="BA7" s="6">
        <f>'Raw Data'!AZ14</f>
        <v>0.51900000000000002</v>
      </c>
      <c r="BB7" s="6">
        <f>'Raw Data'!BA14</f>
        <v>0.54244444444444451</v>
      </c>
      <c r="BC7" s="6">
        <f>'Raw Data'!BB14</f>
        <v>0.56588888888888889</v>
      </c>
      <c r="BD7" s="6">
        <f>'Raw Data'!BC14</f>
        <v>0.58933333333333338</v>
      </c>
      <c r="BE7" s="6">
        <f>'Raw Data'!BD14</f>
        <v>0.61277777777777775</v>
      </c>
      <c r="BF7" s="6">
        <f>'Raw Data'!BE14</f>
        <v>0.63622222222222224</v>
      </c>
      <c r="BG7" s="6">
        <f>'Raw Data'!BF14</f>
        <v>0.65966666666666662</v>
      </c>
      <c r="BH7" s="6">
        <f>'Raw Data'!BG14</f>
        <v>0.68311111111111111</v>
      </c>
      <c r="BI7" s="6">
        <f>'Raw Data'!BH14</f>
        <v>0.7065555555555556</v>
      </c>
      <c r="BJ7" s="6">
        <f>'Raw Data'!BI14</f>
        <v>0.73</v>
      </c>
      <c r="BK7" s="6">
        <f>'Raw Data'!BJ14</f>
        <v>0.75119999999999998</v>
      </c>
      <c r="BL7" s="6">
        <f>'Raw Data'!BK14</f>
        <v>0.77239999999999998</v>
      </c>
      <c r="BM7" s="6">
        <f>'Raw Data'!BL14</f>
        <v>0.79359999999999997</v>
      </c>
      <c r="BN7" s="6">
        <f>'Raw Data'!BM14</f>
        <v>0.81479999999999997</v>
      </c>
      <c r="BO7" s="6">
        <f>'Raw Data'!BN14</f>
        <v>0.83599999999999997</v>
      </c>
      <c r="BP7" s="6">
        <f>'Raw Data'!BO14</f>
        <v>0.8375555555555555</v>
      </c>
      <c r="BQ7" s="6">
        <f>'Raw Data'!BP14</f>
        <v>0.83911111111111103</v>
      </c>
      <c r="BR7" s="6">
        <f>'Raw Data'!BQ14</f>
        <v>0.84066666666666667</v>
      </c>
      <c r="BS7" s="6">
        <f>'Raw Data'!BR14</f>
        <v>0.84222222222222221</v>
      </c>
      <c r="BT7" s="6">
        <f>'Raw Data'!BS14</f>
        <v>0.84377777777777774</v>
      </c>
      <c r="BU7" s="6">
        <f>'Raw Data'!BT14</f>
        <v>0.84533333333333327</v>
      </c>
      <c r="BV7" s="6">
        <f>'Raw Data'!BU14</f>
        <v>0.84688888888888891</v>
      </c>
      <c r="BW7" s="6">
        <f>'Raw Data'!BV14</f>
        <v>0.84844444444444445</v>
      </c>
      <c r="BX7" s="6">
        <f>'Raw Data'!BW14</f>
        <v>0.85</v>
      </c>
      <c r="BY7" s="6">
        <f>'Raw Data'!BX14</f>
        <v>0.84760000000000002</v>
      </c>
      <c r="BZ7" s="6">
        <f>'Raw Data'!BY14</f>
        <v>0.84519999999999995</v>
      </c>
      <c r="CA7" s="6">
        <f>'Raw Data'!BZ14</f>
        <v>0.84279999999999999</v>
      </c>
      <c r="CB7" s="6">
        <f>'Raw Data'!CA14</f>
        <v>0.84039999999999992</v>
      </c>
      <c r="CC7" s="6">
        <f>'Raw Data'!CB14</f>
        <v>0.83799999999999997</v>
      </c>
      <c r="CD7" s="6">
        <f>'Raw Data'!CC14</f>
        <v>0.83733333333333326</v>
      </c>
      <c r="CE7" s="6">
        <f>'Raw Data'!CD14</f>
        <v>0.83666666666666667</v>
      </c>
      <c r="CF7" s="6">
        <f>'Raw Data'!CE14</f>
        <v>0.83599999999999997</v>
      </c>
      <c r="CG7" s="6">
        <f>'Raw Data'!CF14</f>
        <v>0.83572727272727265</v>
      </c>
      <c r="CH7" s="6">
        <f>'Raw Data'!CG14</f>
        <v>0.83545454545454545</v>
      </c>
      <c r="CI7" s="6">
        <f>'Raw Data'!CH14</f>
        <v>0.83518181818181814</v>
      </c>
      <c r="CJ7" s="6">
        <f>'Raw Data'!CI14</f>
        <v>0.83490909090909082</v>
      </c>
      <c r="CK7" s="6">
        <f>'Raw Data'!CJ14</f>
        <v>0.83463636363636362</v>
      </c>
      <c r="CL7" s="6">
        <f>'Raw Data'!CK14</f>
        <v>0.83436363636363631</v>
      </c>
      <c r="CM7" s="6">
        <f>'Raw Data'!CL14</f>
        <v>0.83409090909090911</v>
      </c>
      <c r="CN7" s="6">
        <f>'Raw Data'!CM14</f>
        <v>0.83381818181818179</v>
      </c>
      <c r="CO7" s="6">
        <f>'Raw Data'!CN14</f>
        <v>0.83354545454545448</v>
      </c>
      <c r="CP7" s="6">
        <f>'Raw Data'!CO14</f>
        <v>0.83327272727272728</v>
      </c>
      <c r="CQ7" s="6">
        <f>'Raw Data'!CP14</f>
        <v>0.83299999999999996</v>
      </c>
      <c r="CR7" s="6">
        <f>'Raw Data'!CQ14</f>
        <v>0.83599999999999997</v>
      </c>
      <c r="CS7" s="6">
        <f>'Raw Data'!CR14</f>
        <v>0.83899999999999997</v>
      </c>
      <c r="CT7" s="6">
        <f>'Raw Data'!CS14</f>
        <v>0.84199999999999997</v>
      </c>
      <c r="CU7" s="6">
        <f>'Raw Data'!CT14</f>
        <v>0.84499999999999997</v>
      </c>
      <c r="CV7" s="6">
        <f>'Raw Data'!CU14</f>
        <v>0.84799999999999998</v>
      </c>
      <c r="CW7" s="6">
        <f>'Raw Data'!CV14</f>
        <v>0.85099999999999998</v>
      </c>
      <c r="CX7" s="6">
        <f>'Raw Data'!CW14</f>
        <v>0.85399999999999998</v>
      </c>
      <c r="CY7" s="6">
        <f>'Raw Data'!CX14</f>
        <v>0.85699999999999998</v>
      </c>
      <c r="CZ7" s="6">
        <f>'Raw Data'!CY14</f>
        <v>0.86</v>
      </c>
      <c r="DA7" s="6">
        <f>'Raw Data'!CZ14</f>
        <v>0.85085714285714287</v>
      </c>
      <c r="DB7" s="6">
        <f>'Raw Data'!DA14</f>
        <v>0.84171428571428575</v>
      </c>
      <c r="DC7" s="6">
        <f>'Raw Data'!DB14</f>
        <v>0.83257142857142863</v>
      </c>
      <c r="DD7" s="6">
        <f>'Raw Data'!DC14</f>
        <v>0.8234285714285714</v>
      </c>
      <c r="DE7" s="6">
        <f>'Raw Data'!DD14</f>
        <v>0.81428571428571428</v>
      </c>
      <c r="DF7" s="6">
        <f>'Raw Data'!DE14</f>
        <v>0.80514285714285716</v>
      </c>
      <c r="DG7" s="6">
        <f>'Raw Data'!DF14</f>
        <v>0.79600000000000004</v>
      </c>
      <c r="DH7" s="6">
        <f>'Raw Data'!DG14</f>
        <v>0.79433333333333334</v>
      </c>
      <c r="DI7" s="6">
        <f>'Raw Data'!DH14</f>
        <v>0.79266666666666674</v>
      </c>
      <c r="DJ7" s="6">
        <f>'Raw Data'!DI14</f>
        <v>0.79100000000000004</v>
      </c>
      <c r="DK7" s="6">
        <f>'Raw Data'!DJ14</f>
        <v>0.78933333333333333</v>
      </c>
      <c r="DL7" s="6">
        <f>'Raw Data'!DK14</f>
        <v>0.78766666666666674</v>
      </c>
      <c r="DM7" s="6">
        <f>'Raw Data'!DL14</f>
        <v>0.78600000000000003</v>
      </c>
      <c r="DN7" s="6">
        <f>'Raw Data'!DM14</f>
        <v>0.76064516129032256</v>
      </c>
      <c r="DO7" s="6">
        <f>'Raw Data'!DN14</f>
        <v>0.73529032258064519</v>
      </c>
      <c r="DP7" s="6">
        <f>'Raw Data'!DO14</f>
        <v>0.70993548387096772</v>
      </c>
      <c r="DQ7" s="6">
        <f>'Raw Data'!DP14</f>
        <v>0.68458064516129036</v>
      </c>
      <c r="DR7" s="6">
        <f>'Raw Data'!DQ14</f>
        <v>0.65922580645161299</v>
      </c>
      <c r="DS7" s="6">
        <f>'Raw Data'!DR14</f>
        <v>0.63387096774193552</v>
      </c>
      <c r="DT7" s="6">
        <f>'Raw Data'!DS14</f>
        <v>0.60851612903225805</v>
      </c>
      <c r="DU7" s="6">
        <f>'Raw Data'!DT14</f>
        <v>0.58316129032258068</v>
      </c>
      <c r="DV7" s="6">
        <f>'Raw Data'!DU14</f>
        <v>0.55780645161290332</v>
      </c>
      <c r="DW7" s="6">
        <f>'Raw Data'!DV14</f>
        <v>0.53245161290322585</v>
      </c>
      <c r="DX7" s="6">
        <f>'Raw Data'!DW14</f>
        <v>0.50709677419354837</v>
      </c>
      <c r="DY7" s="6">
        <f>'Raw Data'!DX14</f>
        <v>0.48174193548387101</v>
      </c>
      <c r="DZ7" s="6">
        <f>'Raw Data'!DY14</f>
        <v>0.45638709677419359</v>
      </c>
      <c r="EA7" s="6">
        <f>'Raw Data'!DZ14</f>
        <v>0.43103225806451612</v>
      </c>
      <c r="EB7" s="6">
        <f>'Raw Data'!EA14</f>
        <v>0.4056774193548387</v>
      </c>
      <c r="EC7" s="6">
        <f>'Raw Data'!EB14</f>
        <v>0.38032258064516128</v>
      </c>
      <c r="ED7" s="6">
        <f>'Raw Data'!EC14</f>
        <v>0.35496774193548392</v>
      </c>
      <c r="EE7" s="6">
        <f>'Raw Data'!ED14</f>
        <v>0.3296129032258065</v>
      </c>
      <c r="EF7" s="6">
        <f>'Raw Data'!EE14</f>
        <v>0.30425806451612902</v>
      </c>
      <c r="EG7" s="6">
        <f>'Raw Data'!EF14</f>
        <v>0.27890322580645166</v>
      </c>
      <c r="EH7" s="6">
        <f>'Raw Data'!EG14</f>
        <v>0.25354838709677419</v>
      </c>
      <c r="EI7" s="6">
        <f>'Raw Data'!EH14</f>
        <v>0.22819354838709671</v>
      </c>
      <c r="EJ7" s="6">
        <f>'Raw Data'!EI14</f>
        <v>0.20283870967741946</v>
      </c>
      <c r="EK7" s="6">
        <f>'Raw Data'!EJ14</f>
        <v>0.17748387096774199</v>
      </c>
      <c r="EL7" s="6">
        <f>'Raw Data'!EK14</f>
        <v>0.15212903225806451</v>
      </c>
      <c r="EM7" s="6">
        <f>'Raw Data'!EL14</f>
        <v>0.12677419354838715</v>
      </c>
      <c r="EN7" s="6">
        <f>'Raw Data'!EM14</f>
        <v>0.10141935483870967</v>
      </c>
      <c r="EO7" s="6">
        <f>'Raw Data'!EN14</f>
        <v>7.60645161290322E-2</v>
      </c>
      <c r="EP7" s="6">
        <f>'Raw Data'!EO14</f>
        <v>5.0709677419354837E-2</v>
      </c>
      <c r="EQ7" s="6">
        <f>'Raw Data'!EP14</f>
        <v>2.5354838709677363E-2</v>
      </c>
      <c r="ER7" s="146">
        <f>'Raw Data'!EQ14</f>
        <v>0</v>
      </c>
      <c r="ES7" s="6">
        <f>'Raw Data'!ER14</f>
        <v>0</v>
      </c>
      <c r="ET7" s="6">
        <f>'Raw Data'!ES14</f>
        <v>0</v>
      </c>
      <c r="EU7" s="6">
        <f>'Raw Data'!ET14</f>
        <v>0</v>
      </c>
      <c r="EV7" s="6">
        <f>'Raw Data'!EU14</f>
        <v>0</v>
      </c>
      <c r="EW7" s="6">
        <f>'Raw Data'!EV14</f>
        <v>0</v>
      </c>
      <c r="EX7" s="6">
        <f>'Raw Data'!EW14</f>
        <v>0</v>
      </c>
      <c r="EY7" s="6">
        <f>'Raw Data'!EX14</f>
        <v>0</v>
      </c>
      <c r="EZ7" s="6">
        <f>'Raw Data'!EY14</f>
        <v>0</v>
      </c>
      <c r="FA7" s="6">
        <f>'Raw Data'!EZ14</f>
        <v>0</v>
      </c>
      <c r="FB7" s="6">
        <f>'Raw Data'!FA14</f>
        <v>0</v>
      </c>
      <c r="FC7" s="6">
        <f>'Raw Data'!FB14</f>
        <v>0</v>
      </c>
      <c r="FD7" s="6">
        <f>'Raw Data'!FC14</f>
        <v>0</v>
      </c>
      <c r="FE7" s="6">
        <f>'Raw Data'!FD14</f>
        <v>0</v>
      </c>
      <c r="FF7" s="6">
        <f>'Raw Data'!FE14</f>
        <v>0</v>
      </c>
      <c r="FG7" s="6">
        <f>'Raw Data'!FF14</f>
        <v>0</v>
      </c>
      <c r="FH7" s="6">
        <f>'Raw Data'!FG14</f>
        <v>0</v>
      </c>
      <c r="FI7" s="6">
        <f>'Raw Data'!FH14</f>
        <v>0</v>
      </c>
      <c r="FJ7" s="6">
        <f>'Raw Data'!FI14</f>
        <v>0</v>
      </c>
      <c r="FK7" s="6">
        <f>'Raw Data'!FJ14</f>
        <v>0</v>
      </c>
      <c r="FL7" s="6">
        <f>'Raw Data'!FK14</f>
        <v>0</v>
      </c>
      <c r="FM7" s="6">
        <f>'Raw Data'!FL14</f>
        <v>0</v>
      </c>
      <c r="FN7" s="6">
        <f>'Raw Data'!FM14</f>
        <v>0</v>
      </c>
      <c r="FO7" s="6">
        <f>'Raw Data'!FN14</f>
        <v>0</v>
      </c>
      <c r="FP7" s="6">
        <f>'Raw Data'!FO14</f>
        <v>0</v>
      </c>
      <c r="FQ7" s="6">
        <f>'Raw Data'!FP14</f>
        <v>0</v>
      </c>
      <c r="FR7" s="6">
        <f>'Raw Data'!FQ14</f>
        <v>0</v>
      </c>
      <c r="FS7" s="6">
        <f>'Raw Data'!FR14</f>
        <v>0</v>
      </c>
    </row>
    <row r="8" spans="1:175" s="14" customFormat="1" ht="5.25" customHeight="1" x14ac:dyDescent="0.25">
      <c r="B8" s="15"/>
      <c r="CZ8" s="14">
        <v>8</v>
      </c>
    </row>
    <row r="9" spans="1:175" x14ac:dyDescent="0.25">
      <c r="A9" s="5" t="s">
        <v>35</v>
      </c>
      <c r="B9" s="8"/>
      <c r="C9" s="5">
        <f>'Raw Data'!B27</f>
        <v>0.15</v>
      </c>
      <c r="D9" s="5">
        <f>'Raw Data'!C27</f>
        <v>0.15</v>
      </c>
      <c r="E9" s="5">
        <f>'Raw Data'!D27</f>
        <v>0.15</v>
      </c>
      <c r="F9" s="5">
        <f>'Raw Data'!E27</f>
        <v>0.15</v>
      </c>
      <c r="G9" s="5">
        <f>'Raw Data'!F27</f>
        <v>0.15</v>
      </c>
      <c r="H9" s="5">
        <f>'Raw Data'!G27</f>
        <v>0.15</v>
      </c>
      <c r="I9" s="5">
        <f>'Raw Data'!H27</f>
        <v>0.15</v>
      </c>
      <c r="J9" s="5">
        <f>'Raw Data'!I27</f>
        <v>0.15</v>
      </c>
      <c r="K9" s="5">
        <f>'Raw Data'!J27</f>
        <v>0.15</v>
      </c>
      <c r="L9" s="5">
        <f>'Raw Data'!K27</f>
        <v>0.15</v>
      </c>
      <c r="M9" s="5">
        <f>'Raw Data'!L27</f>
        <v>0.15</v>
      </c>
      <c r="N9" s="5">
        <f>'Raw Data'!M27</f>
        <v>0.15</v>
      </c>
      <c r="O9" s="5">
        <f>'Raw Data'!N27</f>
        <v>0.15</v>
      </c>
      <c r="P9" s="5">
        <f>'Raw Data'!O27</f>
        <v>0.15</v>
      </c>
      <c r="Q9" s="5">
        <f>'Raw Data'!P27</f>
        <v>0.15</v>
      </c>
      <c r="R9" s="5">
        <f>'Raw Data'!Q27</f>
        <v>0.15</v>
      </c>
      <c r="S9" s="5">
        <f>'Raw Data'!R27</f>
        <v>0.15</v>
      </c>
      <c r="T9" s="5">
        <f>'Raw Data'!S27</f>
        <v>0.15</v>
      </c>
      <c r="U9" s="5">
        <f>'Raw Data'!T27</f>
        <v>0.15</v>
      </c>
      <c r="V9" s="5">
        <f>'Raw Data'!U27</f>
        <v>0.15</v>
      </c>
      <c r="W9" s="5">
        <f>'Raw Data'!V27</f>
        <v>0.16</v>
      </c>
      <c r="X9" s="5">
        <f>'Raw Data'!W27</f>
        <v>0.16</v>
      </c>
      <c r="Y9" s="5">
        <f>'Raw Data'!X27</f>
        <v>0.16</v>
      </c>
      <c r="Z9" s="5">
        <f>'Raw Data'!Y27</f>
        <v>0.16</v>
      </c>
      <c r="AA9" s="5">
        <f>'Raw Data'!Z27</f>
        <v>0.16</v>
      </c>
      <c r="AB9" s="5">
        <f>'Raw Data'!AA27</f>
        <v>0.16</v>
      </c>
      <c r="AC9" s="5">
        <f>'Raw Data'!AB27</f>
        <v>0.17</v>
      </c>
      <c r="AD9" s="5">
        <f>'Raw Data'!AC27</f>
        <v>0.17</v>
      </c>
      <c r="AE9" s="5">
        <f>'Raw Data'!AD27</f>
        <v>0.17</v>
      </c>
      <c r="AF9" s="5">
        <f>'Raw Data'!AE27</f>
        <v>0.18</v>
      </c>
      <c r="AG9" s="5">
        <f>'Raw Data'!AF27</f>
        <v>0.18</v>
      </c>
      <c r="AH9" s="5">
        <f>'Raw Data'!AG27</f>
        <v>0.19</v>
      </c>
      <c r="AI9" s="5">
        <f>'Raw Data'!AH27</f>
        <v>0.19</v>
      </c>
      <c r="AJ9" s="5">
        <f>'Raw Data'!AI27</f>
        <v>0.2</v>
      </c>
      <c r="AK9" s="5">
        <f>'Raw Data'!AJ27</f>
        <v>0.21</v>
      </c>
      <c r="AL9" s="5">
        <f>'Raw Data'!AK27</f>
        <v>0.22</v>
      </c>
      <c r="AM9" s="5">
        <f>'Raw Data'!AL27</f>
        <v>0.23</v>
      </c>
      <c r="AN9" s="5">
        <f>'Raw Data'!AM27</f>
        <v>0.24</v>
      </c>
      <c r="AO9" s="5">
        <f>'Raw Data'!AN27</f>
        <v>0.25</v>
      </c>
      <c r="AP9" s="5">
        <f>'Raw Data'!AO27</f>
        <v>0.27</v>
      </c>
      <c r="AQ9" s="5">
        <f>'Raw Data'!AP27</f>
        <v>0.31</v>
      </c>
      <c r="AR9" s="5">
        <f>'Raw Data'!AQ27</f>
        <v>0.33</v>
      </c>
      <c r="AS9" s="5">
        <f>'Raw Data'!AR27</f>
        <v>0.35</v>
      </c>
      <c r="AT9" s="5">
        <f>'Raw Data'!AS27</f>
        <v>0.37</v>
      </c>
      <c r="AU9" s="5">
        <f>'Raw Data'!AT27</f>
        <v>0.39</v>
      </c>
      <c r="AV9" s="5">
        <f>'Raw Data'!AU27</f>
        <v>0.41</v>
      </c>
      <c r="AW9" s="5">
        <f>'Raw Data'!AV27</f>
        <v>0.43</v>
      </c>
      <c r="AX9" s="5">
        <f>'Raw Data'!AW27</f>
        <v>0.45</v>
      </c>
      <c r="AY9" s="5">
        <f>'Raw Data'!AX27</f>
        <v>0.47</v>
      </c>
      <c r="AZ9" s="5">
        <f>'Raw Data'!AY27</f>
        <v>0.49</v>
      </c>
      <c r="BA9" s="5">
        <f>'Raw Data'!AZ27</f>
        <v>0.52</v>
      </c>
      <c r="BB9" s="5">
        <f>'Raw Data'!BA27</f>
        <v>0.55000000000000004</v>
      </c>
      <c r="BC9" s="5">
        <f>'Raw Data'!BB27</f>
        <v>0.57999999999999996</v>
      </c>
      <c r="BD9" s="5">
        <f>'Raw Data'!BC27</f>
        <v>0.61</v>
      </c>
      <c r="BE9" s="5">
        <f>'Raw Data'!BD27</f>
        <v>0.64</v>
      </c>
      <c r="BF9" s="5">
        <f>'Raw Data'!BE27</f>
        <v>0.67</v>
      </c>
      <c r="BG9" s="5">
        <f>'Raw Data'!BF27</f>
        <v>0.7</v>
      </c>
      <c r="BH9" s="5">
        <f>'Raw Data'!BG27</f>
        <v>0.75</v>
      </c>
      <c r="BI9" s="5">
        <f>'Raw Data'!BH27</f>
        <v>0.8</v>
      </c>
      <c r="BJ9" s="5">
        <f>'Raw Data'!BI27</f>
        <v>0.83</v>
      </c>
      <c r="BK9" s="5">
        <f>'Raw Data'!BJ27</f>
        <v>0.86</v>
      </c>
      <c r="BL9" s="5">
        <f>'Raw Data'!BK27</f>
        <v>0.88</v>
      </c>
      <c r="BM9" s="5">
        <f>'Raw Data'!BL27</f>
        <v>0.91</v>
      </c>
      <c r="BN9" s="5">
        <f>'Raw Data'!BM27</f>
        <v>0.93</v>
      </c>
      <c r="BO9" s="5">
        <f>'Raw Data'!BN27</f>
        <v>0.96</v>
      </c>
      <c r="BP9" s="5">
        <f>'Raw Data'!BO27</f>
        <v>0.96</v>
      </c>
      <c r="BQ9" s="5">
        <f>'Raw Data'!BP27</f>
        <v>0.96</v>
      </c>
      <c r="BR9" s="5">
        <f>'Raw Data'!BQ27</f>
        <v>0.96</v>
      </c>
      <c r="BS9" s="5">
        <f>'Raw Data'!BR27</f>
        <v>0.96</v>
      </c>
      <c r="BT9" s="5">
        <f>'Raw Data'!BS27</f>
        <v>0.96</v>
      </c>
      <c r="BU9" s="5">
        <f>'Raw Data'!BT27</f>
        <v>0.96</v>
      </c>
      <c r="BV9" s="5">
        <f>'Raw Data'!BU27</f>
        <v>0.96</v>
      </c>
      <c r="BW9" s="5">
        <f>'Raw Data'!BV27</f>
        <v>0.96</v>
      </c>
      <c r="BX9" s="5">
        <f>'Raw Data'!BW27</f>
        <v>0.96</v>
      </c>
      <c r="BY9" s="5">
        <f>'Raw Data'!BX27</f>
        <v>0.96</v>
      </c>
      <c r="BZ9" s="5">
        <f>'Raw Data'!BY27</f>
        <v>0.96</v>
      </c>
      <c r="CA9" s="5">
        <f>'Raw Data'!BZ27</f>
        <v>0.96</v>
      </c>
      <c r="CB9" s="5">
        <f>'Raw Data'!CA27</f>
        <v>0.96</v>
      </c>
      <c r="CC9" s="5">
        <f>'Raw Data'!CB27</f>
        <v>0.96</v>
      </c>
      <c r="CD9" s="5">
        <f>'Raw Data'!CC27</f>
        <v>0.96</v>
      </c>
      <c r="CE9" s="5">
        <f>'Raw Data'!CD27</f>
        <v>0.96</v>
      </c>
      <c r="CF9" s="5">
        <f>'Raw Data'!CE27</f>
        <v>0.96</v>
      </c>
      <c r="CG9" s="5">
        <f>'Raw Data'!CF27</f>
        <v>0.96</v>
      </c>
      <c r="CH9" s="5">
        <f>'Raw Data'!CG27</f>
        <v>0.96</v>
      </c>
      <c r="CI9" s="5">
        <f>'Raw Data'!CH27</f>
        <v>0.96</v>
      </c>
      <c r="CJ9" s="5">
        <f>'Raw Data'!CI27</f>
        <v>0.96</v>
      </c>
      <c r="CK9" s="5">
        <f>'Raw Data'!CJ27</f>
        <v>0.95</v>
      </c>
      <c r="CL9" s="5">
        <f>'Raw Data'!CK27</f>
        <v>0.96</v>
      </c>
      <c r="CM9" s="5">
        <f>'Raw Data'!CL27</f>
        <v>0.95</v>
      </c>
      <c r="CN9" s="5">
        <f>'Raw Data'!CM27</f>
        <v>0.95</v>
      </c>
      <c r="CO9" s="5">
        <f>'Raw Data'!CN27</f>
        <v>0.94</v>
      </c>
      <c r="CP9" s="5">
        <f>'Raw Data'!CO27</f>
        <v>0.94</v>
      </c>
      <c r="CQ9" s="5">
        <f>'Raw Data'!CP27</f>
        <v>0.93</v>
      </c>
      <c r="CR9" s="5">
        <f>'Raw Data'!CQ27</f>
        <v>0.93</v>
      </c>
      <c r="CS9" s="5">
        <f>'Raw Data'!CR27</f>
        <v>0.92</v>
      </c>
      <c r="CT9" s="5">
        <f>'Raw Data'!CS27</f>
        <v>0.92</v>
      </c>
      <c r="CU9" s="5">
        <f>'Raw Data'!CT27</f>
        <v>0.91</v>
      </c>
      <c r="CV9" s="5">
        <f>'Raw Data'!CU27</f>
        <v>0.91</v>
      </c>
      <c r="CW9" s="5">
        <f>'Raw Data'!CV27</f>
        <v>0.9</v>
      </c>
      <c r="CX9" s="5">
        <f>'Raw Data'!CW27</f>
        <v>0.9</v>
      </c>
      <c r="CY9" s="5">
        <f>'Raw Data'!CX27</f>
        <v>0.89</v>
      </c>
      <c r="CZ9" s="5">
        <f>'Raw Data'!CY27</f>
        <v>0.88</v>
      </c>
      <c r="DA9" s="5">
        <f>'Raw Data'!CZ27</f>
        <v>0.87</v>
      </c>
      <c r="DB9" s="5">
        <f>'Raw Data'!DA27</f>
        <v>0.86</v>
      </c>
      <c r="DC9" s="5">
        <f>'Raw Data'!DB27</f>
        <v>0.85</v>
      </c>
      <c r="DD9" s="5">
        <f>'Raw Data'!DC27</f>
        <v>0.85</v>
      </c>
      <c r="DE9" s="5">
        <f>'Raw Data'!DD27</f>
        <v>0.84</v>
      </c>
      <c r="DF9" s="5">
        <f>'Raw Data'!DE27</f>
        <v>0.84</v>
      </c>
      <c r="DG9" s="5">
        <f>'Raw Data'!DF27</f>
        <v>0.83</v>
      </c>
      <c r="DH9" s="5">
        <f>'Raw Data'!DG27</f>
        <v>0.83</v>
      </c>
      <c r="DI9" s="5">
        <f>'Raw Data'!DH27</f>
        <v>0.82</v>
      </c>
      <c r="DJ9" s="5">
        <f>'Raw Data'!DI27</f>
        <v>0.81</v>
      </c>
      <c r="DK9" s="5">
        <f>'Raw Data'!DJ27</f>
        <v>0.81</v>
      </c>
      <c r="DL9" s="5">
        <f>'Raw Data'!DK27</f>
        <v>0.8</v>
      </c>
      <c r="DM9" s="5">
        <f>'Raw Data'!DL27</f>
        <v>0.79</v>
      </c>
      <c r="DN9" s="5">
        <f>'Raw Data'!DM27</f>
        <v>0.79</v>
      </c>
      <c r="DO9" s="5">
        <f>'Raw Data'!DN27</f>
        <v>0.78</v>
      </c>
      <c r="DP9" s="5">
        <f>'Raw Data'!DO27</f>
        <v>0.78</v>
      </c>
      <c r="DQ9" s="5">
        <f>'Raw Data'!DP27</f>
        <v>0.77</v>
      </c>
      <c r="DR9" s="5">
        <f>'Raw Data'!DQ27</f>
        <v>0.76</v>
      </c>
      <c r="DS9" s="5">
        <f>'Raw Data'!DR27</f>
        <v>0.75</v>
      </c>
      <c r="DT9" s="5">
        <f>'Raw Data'!DS27</f>
        <v>0.74</v>
      </c>
      <c r="DU9" s="5">
        <f>'Raw Data'!DT27</f>
        <v>0.74</v>
      </c>
      <c r="DV9" s="5">
        <f>'Raw Data'!DU27</f>
        <v>0.73</v>
      </c>
      <c r="DW9" s="5">
        <f>'Raw Data'!DV27</f>
        <v>0.72</v>
      </c>
      <c r="DX9" s="5">
        <f>'Raw Data'!DW27</f>
        <v>0.71</v>
      </c>
      <c r="DY9" s="5">
        <f>'Raw Data'!DX27</f>
        <v>0.7</v>
      </c>
      <c r="DZ9" s="5">
        <f>'Raw Data'!DY27</f>
        <v>0.69</v>
      </c>
      <c r="EA9" s="5">
        <f>'Raw Data'!DZ27</f>
        <v>0.68</v>
      </c>
      <c r="EB9" s="5">
        <f>'Raw Data'!EA27</f>
        <v>0.67</v>
      </c>
      <c r="EC9" s="5">
        <f>'Raw Data'!EB27</f>
        <v>0.66</v>
      </c>
      <c r="ED9" s="5">
        <f>'Raw Data'!EC27</f>
        <v>0.65</v>
      </c>
      <c r="EE9" s="5">
        <f>'Raw Data'!ED27</f>
        <v>0.64</v>
      </c>
      <c r="EF9" s="5">
        <f>'Raw Data'!EE27</f>
        <v>0.63</v>
      </c>
      <c r="EG9" s="5">
        <f>'Raw Data'!EF27</f>
        <v>0.62</v>
      </c>
      <c r="EH9" s="5">
        <f>'Raw Data'!EG27</f>
        <v>0.6</v>
      </c>
      <c r="EI9" s="5">
        <f>'Raw Data'!EH27</f>
        <v>0.57999999999999996</v>
      </c>
      <c r="EJ9" s="5">
        <f>'Raw Data'!EI27</f>
        <v>0.55000000000000004</v>
      </c>
      <c r="EK9" s="5">
        <f>'Raw Data'!EJ27</f>
        <v>0.52</v>
      </c>
      <c r="EL9" s="5">
        <f>'Raw Data'!EK27</f>
        <v>0.48</v>
      </c>
      <c r="EM9" s="5">
        <f>'Raw Data'!EL27</f>
        <v>0.44</v>
      </c>
      <c r="EN9" s="5">
        <f>'Raw Data'!EM27</f>
        <v>0.4</v>
      </c>
      <c r="EO9" s="5">
        <f>'Raw Data'!EN27</f>
        <v>0.36</v>
      </c>
      <c r="EP9" s="5">
        <f>'Raw Data'!EO27</f>
        <v>0.32</v>
      </c>
      <c r="EQ9" s="5">
        <f>'Raw Data'!EP27</f>
        <v>0.28000000000000003</v>
      </c>
      <c r="ER9" s="5">
        <f>'Raw Data'!EQ27</f>
        <v>0.26</v>
      </c>
      <c r="ES9" s="5">
        <f>'Raw Data'!ER27</f>
        <v>0.24</v>
      </c>
      <c r="ET9" s="5">
        <f>'Raw Data'!ES27</f>
        <v>0.23</v>
      </c>
      <c r="EU9" s="5">
        <f>'Raw Data'!ET27</f>
        <v>0.22</v>
      </c>
      <c r="EV9" s="5">
        <f>'Raw Data'!EU27</f>
        <v>0.21</v>
      </c>
      <c r="EW9" s="5">
        <f>'Raw Data'!EV27</f>
        <v>0.2</v>
      </c>
      <c r="EX9" s="5">
        <f>'Raw Data'!EW27</f>
        <v>0.19</v>
      </c>
      <c r="EY9" s="5">
        <f>'Raw Data'!EX27</f>
        <v>0.18</v>
      </c>
      <c r="EZ9" s="5">
        <f>'Raw Data'!EY27</f>
        <v>0.17</v>
      </c>
      <c r="FA9" s="5">
        <f>'Raw Data'!EZ27</f>
        <v>0.16</v>
      </c>
      <c r="FB9" s="5">
        <f>'Raw Data'!FA27</f>
        <v>0.15</v>
      </c>
      <c r="FC9" s="5">
        <f>'Raw Data'!FB27</f>
        <v>0.15</v>
      </c>
      <c r="FD9" s="5">
        <f>'Raw Data'!FC27</f>
        <v>0.15</v>
      </c>
      <c r="FE9" s="5">
        <f>'Raw Data'!FD27</f>
        <v>0.14000000000000001</v>
      </c>
      <c r="FF9" s="5">
        <f>'Raw Data'!FE27</f>
        <v>0.14000000000000001</v>
      </c>
      <c r="FG9" s="5">
        <f>'Raw Data'!FF27</f>
        <v>0.14000000000000001</v>
      </c>
      <c r="FH9" s="5">
        <f>'Raw Data'!FG27</f>
        <v>0.13</v>
      </c>
      <c r="FI9" s="5">
        <f>'Raw Data'!FH27</f>
        <v>0.13</v>
      </c>
      <c r="FJ9" s="5">
        <f>'Raw Data'!FI27</f>
        <v>0.13</v>
      </c>
      <c r="FK9" s="5">
        <f>'Raw Data'!FJ27</f>
        <v>0.12</v>
      </c>
      <c r="FL9" s="5">
        <f>'Raw Data'!FK27</f>
        <v>0.12</v>
      </c>
      <c r="FM9" s="5">
        <f>'Raw Data'!FL27</f>
        <v>0.12</v>
      </c>
      <c r="FN9" s="5">
        <f>'Raw Data'!FM27</f>
        <v>0.12</v>
      </c>
      <c r="FO9" s="5">
        <f>'Raw Data'!FN27</f>
        <v>0.12</v>
      </c>
      <c r="FP9" s="5">
        <f>'Raw Data'!FO27</f>
        <v>0.12</v>
      </c>
      <c r="FQ9" s="5">
        <f>'Raw Data'!FP27</f>
        <v>0.12</v>
      </c>
      <c r="FR9" s="5">
        <f>'Raw Data'!FQ27</f>
        <v>0.12</v>
      </c>
      <c r="FS9" s="5">
        <f>'Raw Data'!FR27</f>
        <v>0.12</v>
      </c>
    </row>
    <row r="10" spans="1:175" s="3" customFormat="1" x14ac:dyDescent="0.25">
      <c r="A10" s="3" t="s">
        <v>18</v>
      </c>
      <c r="B10" s="11"/>
      <c r="C10" s="3">
        <f t="shared" ref="C10:AH10" si="0">IF(C7&lt;$B$69,$B$66+$B$67*C7,$B$68)</f>
        <v>0.15</v>
      </c>
      <c r="D10" s="3">
        <f t="shared" si="0"/>
        <v>0.15</v>
      </c>
      <c r="E10" s="3">
        <f t="shared" si="0"/>
        <v>0.15</v>
      </c>
      <c r="F10" s="3">
        <f t="shared" si="0"/>
        <v>0.15</v>
      </c>
      <c r="G10" s="3">
        <f t="shared" si="0"/>
        <v>0.15</v>
      </c>
      <c r="H10" s="3">
        <f t="shared" si="0"/>
        <v>0.15</v>
      </c>
      <c r="I10" s="3">
        <f t="shared" si="0"/>
        <v>0.15</v>
      </c>
      <c r="J10" s="3">
        <f t="shared" si="0"/>
        <v>0.15</v>
      </c>
      <c r="K10" s="3">
        <f t="shared" si="0"/>
        <v>0.15</v>
      </c>
      <c r="L10" s="3">
        <f t="shared" si="0"/>
        <v>0.15</v>
      </c>
      <c r="M10" s="3">
        <f t="shared" si="0"/>
        <v>0.15</v>
      </c>
      <c r="N10" s="3">
        <f t="shared" si="0"/>
        <v>0.16012499999999999</v>
      </c>
      <c r="O10" s="3">
        <f t="shared" si="0"/>
        <v>0.16012499999999999</v>
      </c>
      <c r="P10" s="3">
        <f t="shared" si="0"/>
        <v>0.16012499999999999</v>
      </c>
      <c r="Q10" s="3">
        <f t="shared" si="0"/>
        <v>0.17624062499999998</v>
      </c>
      <c r="R10" s="3">
        <f t="shared" si="0"/>
        <v>0.1842984375</v>
      </c>
      <c r="S10" s="3">
        <f t="shared" si="0"/>
        <v>0.19235625000000001</v>
      </c>
      <c r="T10" s="3">
        <f t="shared" si="0"/>
        <v>0.20041406249999999</v>
      </c>
      <c r="U10" s="3">
        <f t="shared" si="0"/>
        <v>0.20847187499999997</v>
      </c>
      <c r="V10" s="3">
        <f t="shared" si="0"/>
        <v>0.21652968749999998</v>
      </c>
      <c r="W10" s="3">
        <f t="shared" si="0"/>
        <v>0.2245875</v>
      </c>
      <c r="X10" s="3">
        <f t="shared" si="0"/>
        <v>0.23264531249999998</v>
      </c>
      <c r="Y10" s="3">
        <f t="shared" si="0"/>
        <v>0.24070312499999999</v>
      </c>
      <c r="Z10" s="3">
        <f t="shared" si="0"/>
        <v>0.2487609375</v>
      </c>
      <c r="AA10" s="3">
        <f t="shared" si="0"/>
        <v>0.25681874999999998</v>
      </c>
      <c r="AB10" s="3">
        <f t="shared" si="0"/>
        <v>0.26487656249999997</v>
      </c>
      <c r="AC10" s="3">
        <f t="shared" si="0"/>
        <v>0.27293437499999995</v>
      </c>
      <c r="AD10" s="3">
        <f t="shared" si="0"/>
        <v>0.28099218749999999</v>
      </c>
      <c r="AE10" s="3">
        <f t="shared" si="0"/>
        <v>0.28905000000000003</v>
      </c>
      <c r="AF10" s="3">
        <f t="shared" si="0"/>
        <v>0.29710781250000001</v>
      </c>
      <c r="AG10" s="3">
        <f t="shared" si="0"/>
        <v>0.305165625</v>
      </c>
      <c r="AH10" s="3">
        <f t="shared" si="0"/>
        <v>0.31322343750000003</v>
      </c>
      <c r="AI10" s="3">
        <f t="shared" ref="AI10:BN10" si="1">IF(AI7&lt;$B$69,$B$66+$B$67*AI7,$B$68)</f>
        <v>0.32128125000000002</v>
      </c>
      <c r="AJ10" s="3">
        <f t="shared" si="1"/>
        <v>0.3293390625</v>
      </c>
      <c r="AK10" s="3">
        <f t="shared" si="1"/>
        <v>0.33739687500000004</v>
      </c>
      <c r="AL10" s="3">
        <f t="shared" si="1"/>
        <v>0.34545468749999997</v>
      </c>
      <c r="AM10" s="3">
        <f t="shared" si="1"/>
        <v>0.35351250000000001</v>
      </c>
      <c r="AN10" s="3">
        <f t="shared" si="1"/>
        <v>0.37101428571428574</v>
      </c>
      <c r="AO10" s="3">
        <f t="shared" si="1"/>
        <v>0.38851607142857147</v>
      </c>
      <c r="AP10" s="3">
        <f t="shared" si="1"/>
        <v>0.40601785714285721</v>
      </c>
      <c r="AQ10" s="3">
        <f t="shared" si="1"/>
        <v>0.42351964285714283</v>
      </c>
      <c r="AR10" s="3">
        <f t="shared" si="1"/>
        <v>0.44102142857142856</v>
      </c>
      <c r="AS10" s="3">
        <f t="shared" si="1"/>
        <v>0.4585232142857143</v>
      </c>
      <c r="AT10" s="3">
        <f t="shared" si="1"/>
        <v>0.47602500000000003</v>
      </c>
      <c r="AU10" s="3">
        <f t="shared" si="1"/>
        <v>0.50083125000000006</v>
      </c>
      <c r="AV10" s="3">
        <f t="shared" si="1"/>
        <v>0.52563749999999998</v>
      </c>
      <c r="AW10" s="3">
        <f t="shared" si="1"/>
        <v>0.55560750000000003</v>
      </c>
      <c r="AX10" s="3">
        <f t="shared" si="1"/>
        <v>0.58557749999999997</v>
      </c>
      <c r="AY10" s="3">
        <f t="shared" si="1"/>
        <v>0.61554749999999991</v>
      </c>
      <c r="AZ10" s="3">
        <f t="shared" si="1"/>
        <v>0.64551749999999997</v>
      </c>
      <c r="BA10" s="3">
        <f t="shared" si="1"/>
        <v>0.67548750000000002</v>
      </c>
      <c r="BB10" s="3">
        <f t="shared" si="1"/>
        <v>0.6992250000000001</v>
      </c>
      <c r="BC10" s="3">
        <f t="shared" si="1"/>
        <v>0.72296249999999995</v>
      </c>
      <c r="BD10" s="3">
        <f t="shared" si="1"/>
        <v>0.74670000000000003</v>
      </c>
      <c r="BE10" s="3">
        <f t="shared" si="1"/>
        <v>0.7704375</v>
      </c>
      <c r="BF10" s="3">
        <f t="shared" si="1"/>
        <v>0.79417499999999996</v>
      </c>
      <c r="BG10" s="3">
        <f t="shared" si="1"/>
        <v>0.81791249999999993</v>
      </c>
      <c r="BH10" s="3">
        <f t="shared" si="1"/>
        <v>0.84165000000000001</v>
      </c>
      <c r="BI10" s="3">
        <f t="shared" si="1"/>
        <v>0.86538750000000009</v>
      </c>
      <c r="BJ10" s="3">
        <f t="shared" si="1"/>
        <v>0.88912499999999994</v>
      </c>
      <c r="BK10" s="3">
        <f t="shared" si="1"/>
        <v>0.91059000000000001</v>
      </c>
      <c r="BL10" s="3">
        <f t="shared" si="1"/>
        <v>0.93205499999999997</v>
      </c>
      <c r="BM10" s="3">
        <f t="shared" si="1"/>
        <v>0.95351999999999992</v>
      </c>
      <c r="BN10" s="3">
        <f t="shared" si="1"/>
        <v>0.96</v>
      </c>
      <c r="BO10" s="3">
        <f t="shared" ref="BO10:CT10" si="2">IF(BO7&lt;$B$69,$B$66+$B$67*BO7,$B$68)</f>
        <v>0.96</v>
      </c>
      <c r="BP10" s="3">
        <f t="shared" si="2"/>
        <v>0.96</v>
      </c>
      <c r="BQ10" s="3">
        <f t="shared" si="2"/>
        <v>0.96</v>
      </c>
      <c r="BR10" s="3">
        <f t="shared" si="2"/>
        <v>0.96</v>
      </c>
      <c r="BS10" s="3">
        <f t="shared" si="2"/>
        <v>0.96</v>
      </c>
      <c r="BT10" s="3">
        <f t="shared" si="2"/>
        <v>0.96</v>
      </c>
      <c r="BU10" s="3">
        <f t="shared" si="2"/>
        <v>0.96</v>
      </c>
      <c r="BV10" s="3">
        <f t="shared" si="2"/>
        <v>0.96</v>
      </c>
      <c r="BW10" s="3">
        <f t="shared" si="2"/>
        <v>0.96</v>
      </c>
      <c r="BX10" s="3">
        <f t="shared" si="2"/>
        <v>0.96</v>
      </c>
      <c r="BY10" s="3">
        <f t="shared" si="2"/>
        <v>0.96</v>
      </c>
      <c r="BZ10" s="3">
        <f t="shared" si="2"/>
        <v>0.96</v>
      </c>
      <c r="CA10" s="3">
        <f t="shared" si="2"/>
        <v>0.96</v>
      </c>
      <c r="CB10" s="3">
        <f t="shared" si="2"/>
        <v>0.96</v>
      </c>
      <c r="CC10" s="3">
        <f t="shared" si="2"/>
        <v>0.96</v>
      </c>
      <c r="CD10" s="3">
        <f t="shared" si="2"/>
        <v>0.96</v>
      </c>
      <c r="CE10" s="3">
        <f t="shared" si="2"/>
        <v>0.96</v>
      </c>
      <c r="CF10" s="3">
        <f t="shared" si="2"/>
        <v>0.96</v>
      </c>
      <c r="CG10" s="3">
        <f t="shared" si="2"/>
        <v>0.96</v>
      </c>
      <c r="CH10" s="3">
        <f t="shared" si="2"/>
        <v>0.96</v>
      </c>
      <c r="CI10" s="3">
        <f t="shared" si="2"/>
        <v>0.96</v>
      </c>
      <c r="CJ10" s="3">
        <f t="shared" si="2"/>
        <v>0.96</v>
      </c>
      <c r="CK10" s="3">
        <f t="shared" si="2"/>
        <v>0.96</v>
      </c>
      <c r="CL10" s="3">
        <f t="shared" si="2"/>
        <v>0.96</v>
      </c>
      <c r="CM10" s="3">
        <f t="shared" si="2"/>
        <v>0.96</v>
      </c>
      <c r="CN10" s="3">
        <f t="shared" si="2"/>
        <v>0.96</v>
      </c>
      <c r="CO10" s="3">
        <f t="shared" si="2"/>
        <v>0.96</v>
      </c>
      <c r="CP10" s="3">
        <f t="shared" si="2"/>
        <v>0.96</v>
      </c>
      <c r="CQ10" s="3">
        <f t="shared" si="2"/>
        <v>0.96</v>
      </c>
      <c r="CR10" s="3">
        <f t="shared" si="2"/>
        <v>0.96</v>
      </c>
      <c r="CS10" s="3">
        <f t="shared" si="2"/>
        <v>0.96</v>
      </c>
      <c r="CT10" s="3">
        <f t="shared" si="2"/>
        <v>0.96</v>
      </c>
      <c r="CU10" s="3">
        <f t="shared" ref="CU10:DZ10" si="3">IF(CU7&lt;$B$69,$B$66+$B$67*CU7,$B$68)</f>
        <v>0.96</v>
      </c>
      <c r="CV10" s="3">
        <f t="shared" si="3"/>
        <v>0.96</v>
      </c>
      <c r="CW10" s="3">
        <f t="shared" si="3"/>
        <v>0.96</v>
      </c>
      <c r="CX10" s="3">
        <f t="shared" si="3"/>
        <v>0.96</v>
      </c>
      <c r="CY10" s="3">
        <f t="shared" si="3"/>
        <v>0.96</v>
      </c>
      <c r="CZ10" s="3">
        <f t="shared" si="3"/>
        <v>0.96</v>
      </c>
      <c r="DA10" s="3">
        <f t="shared" si="3"/>
        <v>0.96</v>
      </c>
      <c r="DB10" s="3">
        <f t="shared" si="3"/>
        <v>0.96</v>
      </c>
      <c r="DC10" s="3">
        <f t="shared" si="3"/>
        <v>0.96</v>
      </c>
      <c r="DD10" s="3">
        <f t="shared" si="3"/>
        <v>0.96</v>
      </c>
      <c r="DE10" s="3">
        <f t="shared" si="3"/>
        <v>0.96</v>
      </c>
      <c r="DF10" s="3">
        <f t="shared" si="3"/>
        <v>0.96</v>
      </c>
      <c r="DG10" s="3">
        <f t="shared" si="3"/>
        <v>0.95595000000000008</v>
      </c>
      <c r="DH10" s="3">
        <f t="shared" si="3"/>
        <v>0.95426250000000001</v>
      </c>
      <c r="DI10" s="3">
        <f t="shared" si="3"/>
        <v>0.95257500000000006</v>
      </c>
      <c r="DJ10" s="3">
        <f t="shared" si="3"/>
        <v>0.9508875</v>
      </c>
      <c r="DK10" s="3">
        <f t="shared" si="3"/>
        <v>0.94919999999999993</v>
      </c>
      <c r="DL10" s="3">
        <f t="shared" si="3"/>
        <v>0.94751250000000009</v>
      </c>
      <c r="DM10" s="3">
        <f t="shared" si="3"/>
        <v>0.94582500000000003</v>
      </c>
      <c r="DN10" s="3">
        <f t="shared" si="3"/>
        <v>0.92015322580645154</v>
      </c>
      <c r="DO10" s="3">
        <f t="shared" si="3"/>
        <v>0.89448145161290327</v>
      </c>
      <c r="DP10" s="3">
        <f t="shared" si="3"/>
        <v>0.86880967741935478</v>
      </c>
      <c r="DQ10" s="3">
        <f t="shared" si="3"/>
        <v>0.84313790322580651</v>
      </c>
      <c r="DR10" s="3">
        <f t="shared" si="3"/>
        <v>0.81746612903225813</v>
      </c>
      <c r="DS10" s="3">
        <f t="shared" si="3"/>
        <v>0.79179435483870975</v>
      </c>
      <c r="DT10" s="3">
        <f t="shared" si="3"/>
        <v>0.76612258064516126</v>
      </c>
      <c r="DU10" s="3">
        <f t="shared" si="3"/>
        <v>0.74045080645161299</v>
      </c>
      <c r="DV10" s="3">
        <f t="shared" si="3"/>
        <v>0.71477903225806461</v>
      </c>
      <c r="DW10" s="3">
        <f t="shared" si="3"/>
        <v>0.68910725806451611</v>
      </c>
      <c r="DX10" s="3">
        <f t="shared" si="3"/>
        <v>0.66343548387096773</v>
      </c>
      <c r="DY10" s="3">
        <f t="shared" si="3"/>
        <v>0.63776370967741935</v>
      </c>
      <c r="DZ10" s="3">
        <f t="shared" si="3"/>
        <v>0.61209193548387097</v>
      </c>
      <c r="EA10" s="3">
        <f t="shared" ref="EA10:FF10" si="4">IF(EA7&lt;$B$69,$B$66+$B$67*EA7,$B$68)</f>
        <v>0.58642016129032259</v>
      </c>
      <c r="EB10" s="3">
        <f t="shared" si="4"/>
        <v>0.5607483870967741</v>
      </c>
      <c r="EC10" s="3">
        <f t="shared" si="4"/>
        <v>0.53507661290322572</v>
      </c>
      <c r="ED10" s="3">
        <f t="shared" si="4"/>
        <v>0.50940483870967745</v>
      </c>
      <c r="EE10" s="3">
        <f t="shared" si="4"/>
        <v>0.48373306451612907</v>
      </c>
      <c r="EF10" s="3">
        <f t="shared" si="4"/>
        <v>0.45806129032258058</v>
      </c>
      <c r="EG10" s="3">
        <f t="shared" si="4"/>
        <v>0.43238951612903231</v>
      </c>
      <c r="EH10" s="3">
        <f t="shared" si="4"/>
        <v>0.40671774193548382</v>
      </c>
      <c r="EI10" s="3">
        <f t="shared" si="4"/>
        <v>0.38104596774193544</v>
      </c>
      <c r="EJ10" s="3">
        <f t="shared" si="4"/>
        <v>0.35537419354838717</v>
      </c>
      <c r="EK10" s="3">
        <f t="shared" si="4"/>
        <v>0.32970241935483874</v>
      </c>
      <c r="EL10" s="3">
        <f t="shared" si="4"/>
        <v>0.3040306451612903</v>
      </c>
      <c r="EM10" s="3">
        <f t="shared" si="4"/>
        <v>0.27835887096774198</v>
      </c>
      <c r="EN10" s="3">
        <f t="shared" si="4"/>
        <v>0.25268709677419354</v>
      </c>
      <c r="EO10" s="3">
        <f t="shared" si="4"/>
        <v>0.22701532258064511</v>
      </c>
      <c r="EP10" s="3">
        <f t="shared" si="4"/>
        <v>0.20134354838709675</v>
      </c>
      <c r="EQ10" s="3">
        <f t="shared" si="4"/>
        <v>0.17567177419354832</v>
      </c>
      <c r="ER10" s="3">
        <f t="shared" si="4"/>
        <v>0.15</v>
      </c>
      <c r="ES10" s="3">
        <f t="shared" si="4"/>
        <v>0.15</v>
      </c>
      <c r="ET10" s="3">
        <f t="shared" si="4"/>
        <v>0.15</v>
      </c>
      <c r="EU10" s="3">
        <f t="shared" si="4"/>
        <v>0.15</v>
      </c>
      <c r="EV10" s="3">
        <f t="shared" si="4"/>
        <v>0.15</v>
      </c>
      <c r="EW10" s="3">
        <f t="shared" si="4"/>
        <v>0.15</v>
      </c>
      <c r="EX10" s="3">
        <f t="shared" si="4"/>
        <v>0.15</v>
      </c>
      <c r="EY10" s="3">
        <f t="shared" si="4"/>
        <v>0.15</v>
      </c>
      <c r="EZ10" s="3">
        <f t="shared" si="4"/>
        <v>0.15</v>
      </c>
      <c r="FA10" s="3">
        <f t="shared" si="4"/>
        <v>0.15</v>
      </c>
      <c r="FB10" s="3">
        <f t="shared" si="4"/>
        <v>0.15</v>
      </c>
      <c r="FC10" s="3">
        <f t="shared" si="4"/>
        <v>0.15</v>
      </c>
      <c r="FD10" s="3">
        <f t="shared" si="4"/>
        <v>0.15</v>
      </c>
      <c r="FE10" s="3">
        <f t="shared" si="4"/>
        <v>0.15</v>
      </c>
      <c r="FF10" s="3">
        <f t="shared" si="4"/>
        <v>0.15</v>
      </c>
      <c r="FG10" s="3">
        <f t="shared" ref="FG10:FS10" si="5">IF(FG7&lt;$B$69,$B$66+$B$67*FG7,$B$68)</f>
        <v>0.15</v>
      </c>
      <c r="FH10" s="3">
        <f t="shared" si="5"/>
        <v>0.15</v>
      </c>
      <c r="FI10" s="3">
        <f t="shared" si="5"/>
        <v>0.15</v>
      </c>
      <c r="FJ10" s="3">
        <f t="shared" si="5"/>
        <v>0.15</v>
      </c>
      <c r="FK10" s="3">
        <f t="shared" si="5"/>
        <v>0.15</v>
      </c>
      <c r="FL10" s="3">
        <f t="shared" si="5"/>
        <v>0.15</v>
      </c>
      <c r="FM10" s="3">
        <f t="shared" si="5"/>
        <v>0.15</v>
      </c>
      <c r="FN10" s="3">
        <f t="shared" si="5"/>
        <v>0.15</v>
      </c>
      <c r="FO10" s="3">
        <f t="shared" si="5"/>
        <v>0.15</v>
      </c>
      <c r="FP10" s="3">
        <f t="shared" si="5"/>
        <v>0.15</v>
      </c>
      <c r="FQ10" s="3">
        <f t="shared" si="5"/>
        <v>0.15</v>
      </c>
      <c r="FR10" s="3">
        <f t="shared" si="5"/>
        <v>0.15</v>
      </c>
      <c r="FS10" s="3">
        <f t="shared" si="5"/>
        <v>0.15</v>
      </c>
    </row>
    <row r="11" spans="1:175" x14ac:dyDescent="0.25">
      <c r="A11" t="s">
        <v>161</v>
      </c>
      <c r="B11" s="10"/>
      <c r="C11" s="77">
        <v>0</v>
      </c>
      <c r="D11" s="77">
        <v>0</v>
      </c>
      <c r="E11" s="77">
        <v>0</v>
      </c>
      <c r="F11" s="77">
        <v>0</v>
      </c>
      <c r="G11" s="77">
        <v>0</v>
      </c>
      <c r="H11" s="77">
        <v>0</v>
      </c>
      <c r="I11" s="77">
        <v>0</v>
      </c>
      <c r="J11" s="77">
        <v>0</v>
      </c>
      <c r="K11" s="77">
        <v>0</v>
      </c>
      <c r="L11" s="77">
        <v>0</v>
      </c>
      <c r="M11" s="77">
        <v>0</v>
      </c>
      <c r="N11" s="77">
        <v>0</v>
      </c>
      <c r="O11" s="77">
        <v>0</v>
      </c>
      <c r="P11" s="77">
        <v>0</v>
      </c>
      <c r="Q11" s="77">
        <v>0</v>
      </c>
      <c r="R11" s="77">
        <v>0</v>
      </c>
      <c r="S11" s="77">
        <v>0</v>
      </c>
      <c r="T11" s="77">
        <v>0</v>
      </c>
      <c r="U11" s="77">
        <v>0</v>
      </c>
      <c r="V11" s="77">
        <v>0</v>
      </c>
      <c r="W11" s="77">
        <v>0</v>
      </c>
      <c r="X11" s="77">
        <v>0</v>
      </c>
      <c r="Y11" s="77">
        <v>0</v>
      </c>
      <c r="Z11" s="77">
        <v>0</v>
      </c>
      <c r="AA11" s="77">
        <v>0</v>
      </c>
      <c r="AB11" s="77">
        <v>0</v>
      </c>
      <c r="AC11" s="77">
        <v>0</v>
      </c>
      <c r="AD11" s="77">
        <v>0</v>
      </c>
      <c r="AE11" s="77">
        <v>0</v>
      </c>
      <c r="AF11" s="77">
        <v>0</v>
      </c>
      <c r="AG11" s="77">
        <v>0</v>
      </c>
      <c r="AH11" s="77">
        <v>0</v>
      </c>
      <c r="AI11" s="77">
        <v>0</v>
      </c>
      <c r="AJ11" s="77">
        <v>0</v>
      </c>
      <c r="AK11" s="77">
        <v>0</v>
      </c>
      <c r="AL11" s="77">
        <v>0</v>
      </c>
      <c r="AM11" s="77">
        <v>0</v>
      </c>
      <c r="AN11" s="77">
        <v>0</v>
      </c>
      <c r="AO11" s="77">
        <v>0</v>
      </c>
      <c r="AP11" s="77">
        <v>0</v>
      </c>
      <c r="AQ11" s="77">
        <v>0</v>
      </c>
      <c r="AR11" s="77">
        <v>0</v>
      </c>
      <c r="AS11" s="77">
        <v>0</v>
      </c>
      <c r="AT11" s="77">
        <v>0</v>
      </c>
      <c r="AU11" s="77">
        <v>0</v>
      </c>
      <c r="AV11" s="77">
        <v>0</v>
      </c>
      <c r="AW11" s="77">
        <v>0</v>
      </c>
      <c r="AX11" s="77">
        <v>0</v>
      </c>
      <c r="AY11" s="77">
        <v>0</v>
      </c>
      <c r="AZ11" s="77">
        <v>0</v>
      </c>
      <c r="BA11" s="77">
        <v>0</v>
      </c>
      <c r="BB11" s="77">
        <v>0</v>
      </c>
      <c r="BC11" s="77">
        <v>0</v>
      </c>
      <c r="BD11" s="77">
        <v>0</v>
      </c>
      <c r="BE11" s="77">
        <v>0</v>
      </c>
      <c r="BF11" s="77">
        <v>0</v>
      </c>
      <c r="BG11" s="77">
        <v>0</v>
      </c>
      <c r="BH11" s="77">
        <v>0</v>
      </c>
      <c r="BI11" s="77">
        <v>0</v>
      </c>
      <c r="BJ11" s="77">
        <v>0</v>
      </c>
      <c r="BK11" s="77">
        <v>0</v>
      </c>
      <c r="BL11" s="77">
        <v>0</v>
      </c>
      <c r="BM11" s="77">
        <v>0</v>
      </c>
      <c r="BN11" s="77">
        <v>0</v>
      </c>
      <c r="BO11" s="77">
        <v>0</v>
      </c>
      <c r="BP11" s="77">
        <v>0</v>
      </c>
      <c r="BQ11" s="77">
        <v>0</v>
      </c>
      <c r="BR11" s="77">
        <v>0</v>
      </c>
      <c r="BS11" s="77">
        <v>0</v>
      </c>
      <c r="BT11" s="77">
        <v>0</v>
      </c>
      <c r="BU11" s="77">
        <v>0</v>
      </c>
      <c r="BV11" s="77">
        <v>0</v>
      </c>
      <c r="BW11" s="77">
        <v>0</v>
      </c>
      <c r="BX11" s="77">
        <v>0</v>
      </c>
      <c r="BY11" s="77">
        <v>0</v>
      </c>
      <c r="BZ11" s="77">
        <v>0</v>
      </c>
      <c r="CA11" s="77">
        <v>0</v>
      </c>
      <c r="CB11" s="77">
        <v>0</v>
      </c>
      <c r="CC11" s="77">
        <v>0</v>
      </c>
      <c r="CD11" s="77">
        <v>0</v>
      </c>
      <c r="CE11" s="77">
        <v>0</v>
      </c>
      <c r="CF11" s="77">
        <v>0</v>
      </c>
      <c r="CG11" s="77">
        <v>0</v>
      </c>
      <c r="CH11" s="77">
        <v>0</v>
      </c>
      <c r="CI11" s="77">
        <v>0</v>
      </c>
      <c r="CJ11" s="77">
        <v>0</v>
      </c>
      <c r="CK11" s="77">
        <v>0</v>
      </c>
      <c r="CL11" s="77">
        <v>0</v>
      </c>
      <c r="CM11" s="77">
        <v>0</v>
      </c>
      <c r="CN11" s="77">
        <v>0</v>
      </c>
      <c r="CO11" s="77">
        <v>0</v>
      </c>
      <c r="CP11" s="77">
        <v>0</v>
      </c>
      <c r="CQ11" s="77">
        <v>0</v>
      </c>
      <c r="CR11" s="77">
        <v>0</v>
      </c>
      <c r="CS11" s="77">
        <v>0</v>
      </c>
      <c r="CT11" s="77">
        <v>0</v>
      </c>
      <c r="CU11" s="77">
        <v>0</v>
      </c>
      <c r="CV11" s="77">
        <v>0</v>
      </c>
      <c r="CW11" s="77">
        <v>0</v>
      </c>
      <c r="CX11" s="77">
        <v>0</v>
      </c>
      <c r="CY11" s="77">
        <v>0</v>
      </c>
      <c r="CZ11" s="77">
        <v>0</v>
      </c>
      <c r="DA11" s="77">
        <v>0</v>
      </c>
      <c r="DB11" s="77">
        <v>0</v>
      </c>
      <c r="DC11" s="77">
        <v>0</v>
      </c>
      <c r="DD11" s="77">
        <v>0</v>
      </c>
      <c r="DE11" s="77">
        <v>0</v>
      </c>
      <c r="DF11" s="77">
        <v>0</v>
      </c>
      <c r="DG11" s="77">
        <v>0</v>
      </c>
      <c r="DH11" s="77">
        <v>0</v>
      </c>
      <c r="DI11" s="77">
        <v>0</v>
      </c>
      <c r="DJ11" s="77">
        <v>0</v>
      </c>
      <c r="DK11" s="77">
        <v>0</v>
      </c>
      <c r="DL11" s="77">
        <v>0</v>
      </c>
      <c r="DM11" s="77">
        <v>0</v>
      </c>
      <c r="DN11" s="77">
        <v>0</v>
      </c>
      <c r="DO11" s="77">
        <v>0</v>
      </c>
      <c r="DP11" s="77">
        <v>0</v>
      </c>
      <c r="DQ11" s="77">
        <v>0</v>
      </c>
      <c r="DR11" s="77">
        <v>0</v>
      </c>
      <c r="DS11" s="77">
        <v>0</v>
      </c>
      <c r="DT11" s="77">
        <v>0</v>
      </c>
      <c r="DU11" s="77">
        <v>0</v>
      </c>
      <c r="DV11" s="77">
        <v>0</v>
      </c>
      <c r="DW11" s="77">
        <v>0</v>
      </c>
      <c r="DX11" s="77">
        <v>0</v>
      </c>
      <c r="DY11" s="77">
        <v>0</v>
      </c>
      <c r="DZ11" s="77">
        <v>0</v>
      </c>
      <c r="EA11" s="77">
        <v>0</v>
      </c>
      <c r="EB11" s="77">
        <v>0</v>
      </c>
      <c r="EC11" s="77">
        <v>0</v>
      </c>
      <c r="ED11" s="77">
        <v>0</v>
      </c>
      <c r="EE11" s="77">
        <v>0</v>
      </c>
      <c r="EF11" s="77">
        <v>0</v>
      </c>
      <c r="EG11" s="77">
        <v>0</v>
      </c>
      <c r="EH11" s="77">
        <v>0</v>
      </c>
      <c r="EI11" s="77">
        <v>0</v>
      </c>
      <c r="EJ11" s="77">
        <v>0</v>
      </c>
      <c r="EK11" s="77">
        <v>0</v>
      </c>
      <c r="EL11" s="77">
        <v>0</v>
      </c>
      <c r="EM11" s="77">
        <v>0</v>
      </c>
      <c r="EN11" s="77">
        <v>0</v>
      </c>
      <c r="EO11" s="77">
        <v>0</v>
      </c>
      <c r="EP11" s="77">
        <v>0</v>
      </c>
      <c r="EQ11" s="77">
        <v>0</v>
      </c>
      <c r="ER11" s="77">
        <v>0</v>
      </c>
      <c r="ES11" s="77">
        <v>0</v>
      </c>
      <c r="ET11" s="77">
        <v>0</v>
      </c>
      <c r="EU11" s="77">
        <v>0</v>
      </c>
      <c r="EV11" s="77">
        <v>0</v>
      </c>
      <c r="EW11" s="77">
        <v>0</v>
      </c>
      <c r="EX11" s="77">
        <v>0</v>
      </c>
      <c r="EY11" s="77">
        <v>0</v>
      </c>
      <c r="EZ11" s="77">
        <v>0</v>
      </c>
      <c r="FA11" s="77">
        <v>0</v>
      </c>
      <c r="FB11" s="77">
        <v>0</v>
      </c>
      <c r="FC11" s="77">
        <v>0</v>
      </c>
      <c r="FD11" s="77">
        <v>0</v>
      </c>
      <c r="FE11" s="77">
        <v>0</v>
      </c>
      <c r="FF11" s="77">
        <v>0</v>
      </c>
      <c r="FG11" s="77">
        <v>0</v>
      </c>
      <c r="FH11" s="77">
        <v>0</v>
      </c>
      <c r="FI11" s="77">
        <v>0</v>
      </c>
      <c r="FJ11" s="77">
        <v>0</v>
      </c>
      <c r="FK11" s="77">
        <v>0</v>
      </c>
      <c r="FL11" s="77">
        <v>0</v>
      </c>
      <c r="FM11" s="77">
        <v>0</v>
      </c>
      <c r="FN11" s="77">
        <v>0</v>
      </c>
      <c r="FO11" s="77">
        <v>0</v>
      </c>
      <c r="FP11" s="77">
        <v>0</v>
      </c>
      <c r="FQ11" s="77">
        <v>0</v>
      </c>
      <c r="FR11" s="77">
        <v>0</v>
      </c>
      <c r="FS11" s="77">
        <v>0</v>
      </c>
    </row>
    <row r="12" spans="1:175" x14ac:dyDescent="0.25">
      <c r="A12" t="s">
        <v>175</v>
      </c>
      <c r="B12" s="10"/>
      <c r="C12">
        <f>IF(C11=1,C9,IF(C11=0,C10,""))</f>
        <v>0.15</v>
      </c>
      <c r="D12">
        <f t="shared" ref="D12:BO12" si="6">IF(D11=1,D9,IF(D11=0,D10,""))</f>
        <v>0.15</v>
      </c>
      <c r="E12">
        <f t="shared" si="6"/>
        <v>0.15</v>
      </c>
      <c r="F12">
        <f t="shared" si="6"/>
        <v>0.15</v>
      </c>
      <c r="G12">
        <f t="shared" si="6"/>
        <v>0.15</v>
      </c>
      <c r="H12">
        <f t="shared" si="6"/>
        <v>0.15</v>
      </c>
      <c r="I12">
        <f t="shared" si="6"/>
        <v>0.15</v>
      </c>
      <c r="J12">
        <f t="shared" si="6"/>
        <v>0.15</v>
      </c>
      <c r="K12">
        <f t="shared" si="6"/>
        <v>0.15</v>
      </c>
      <c r="L12">
        <f t="shared" si="6"/>
        <v>0.15</v>
      </c>
      <c r="M12">
        <f t="shared" si="6"/>
        <v>0.15</v>
      </c>
      <c r="N12">
        <f t="shared" si="6"/>
        <v>0.16012499999999999</v>
      </c>
      <c r="O12">
        <f t="shared" si="6"/>
        <v>0.16012499999999999</v>
      </c>
      <c r="P12">
        <f t="shared" si="6"/>
        <v>0.16012499999999999</v>
      </c>
      <c r="Q12">
        <f t="shared" si="6"/>
        <v>0.17624062499999998</v>
      </c>
      <c r="R12">
        <f t="shared" si="6"/>
        <v>0.1842984375</v>
      </c>
      <c r="S12">
        <f t="shared" si="6"/>
        <v>0.19235625000000001</v>
      </c>
      <c r="T12">
        <f t="shared" si="6"/>
        <v>0.20041406249999999</v>
      </c>
      <c r="U12">
        <f t="shared" si="6"/>
        <v>0.20847187499999997</v>
      </c>
      <c r="V12">
        <f t="shared" si="6"/>
        <v>0.21652968749999998</v>
      </c>
      <c r="W12">
        <f t="shared" si="6"/>
        <v>0.2245875</v>
      </c>
      <c r="X12">
        <f t="shared" si="6"/>
        <v>0.23264531249999998</v>
      </c>
      <c r="Y12">
        <f t="shared" si="6"/>
        <v>0.24070312499999999</v>
      </c>
      <c r="Z12">
        <f t="shared" si="6"/>
        <v>0.2487609375</v>
      </c>
      <c r="AA12">
        <f t="shared" si="6"/>
        <v>0.25681874999999998</v>
      </c>
      <c r="AB12">
        <f t="shared" si="6"/>
        <v>0.26487656249999997</v>
      </c>
      <c r="AC12">
        <f t="shared" si="6"/>
        <v>0.27293437499999995</v>
      </c>
      <c r="AD12">
        <f t="shared" si="6"/>
        <v>0.28099218749999999</v>
      </c>
      <c r="AE12">
        <f t="shared" si="6"/>
        <v>0.28905000000000003</v>
      </c>
      <c r="AF12">
        <f t="shared" si="6"/>
        <v>0.29710781250000001</v>
      </c>
      <c r="AG12">
        <f t="shared" si="6"/>
        <v>0.305165625</v>
      </c>
      <c r="AH12">
        <f t="shared" si="6"/>
        <v>0.31322343750000003</v>
      </c>
      <c r="AI12">
        <f t="shared" si="6"/>
        <v>0.32128125000000002</v>
      </c>
      <c r="AJ12">
        <f t="shared" si="6"/>
        <v>0.3293390625</v>
      </c>
      <c r="AK12">
        <f t="shared" si="6"/>
        <v>0.33739687500000004</v>
      </c>
      <c r="AL12">
        <f t="shared" si="6"/>
        <v>0.34545468749999997</v>
      </c>
      <c r="AM12">
        <f t="shared" si="6"/>
        <v>0.35351250000000001</v>
      </c>
      <c r="AN12">
        <f t="shared" si="6"/>
        <v>0.37101428571428574</v>
      </c>
      <c r="AO12">
        <f t="shared" si="6"/>
        <v>0.38851607142857147</v>
      </c>
      <c r="AP12">
        <f t="shared" si="6"/>
        <v>0.40601785714285721</v>
      </c>
      <c r="AQ12">
        <f t="shared" si="6"/>
        <v>0.42351964285714283</v>
      </c>
      <c r="AR12">
        <f t="shared" si="6"/>
        <v>0.44102142857142856</v>
      </c>
      <c r="AS12">
        <f t="shared" si="6"/>
        <v>0.4585232142857143</v>
      </c>
      <c r="AT12">
        <f t="shared" si="6"/>
        <v>0.47602500000000003</v>
      </c>
      <c r="AU12">
        <f t="shared" si="6"/>
        <v>0.50083125000000006</v>
      </c>
      <c r="AV12">
        <f t="shared" si="6"/>
        <v>0.52563749999999998</v>
      </c>
      <c r="AW12">
        <f t="shared" si="6"/>
        <v>0.55560750000000003</v>
      </c>
      <c r="AX12">
        <f t="shared" si="6"/>
        <v>0.58557749999999997</v>
      </c>
      <c r="AY12">
        <f t="shared" si="6"/>
        <v>0.61554749999999991</v>
      </c>
      <c r="AZ12">
        <f t="shared" si="6"/>
        <v>0.64551749999999997</v>
      </c>
      <c r="BA12">
        <f t="shared" si="6"/>
        <v>0.67548750000000002</v>
      </c>
      <c r="BB12">
        <f t="shared" si="6"/>
        <v>0.6992250000000001</v>
      </c>
      <c r="BC12">
        <f t="shared" si="6"/>
        <v>0.72296249999999995</v>
      </c>
      <c r="BD12">
        <f t="shared" si="6"/>
        <v>0.74670000000000003</v>
      </c>
      <c r="BE12">
        <f t="shared" si="6"/>
        <v>0.7704375</v>
      </c>
      <c r="BF12">
        <f t="shared" si="6"/>
        <v>0.79417499999999996</v>
      </c>
      <c r="BG12">
        <f t="shared" si="6"/>
        <v>0.81791249999999993</v>
      </c>
      <c r="BH12">
        <f t="shared" si="6"/>
        <v>0.84165000000000001</v>
      </c>
      <c r="BI12">
        <f t="shared" si="6"/>
        <v>0.86538750000000009</v>
      </c>
      <c r="BJ12">
        <f t="shared" si="6"/>
        <v>0.88912499999999994</v>
      </c>
      <c r="BK12">
        <f t="shared" si="6"/>
        <v>0.91059000000000001</v>
      </c>
      <c r="BL12">
        <f t="shared" si="6"/>
        <v>0.93205499999999997</v>
      </c>
      <c r="BM12">
        <f t="shared" si="6"/>
        <v>0.95351999999999992</v>
      </c>
      <c r="BN12">
        <f t="shared" si="6"/>
        <v>0.96</v>
      </c>
      <c r="BO12">
        <f t="shared" si="6"/>
        <v>0.96</v>
      </c>
      <c r="BP12">
        <f t="shared" ref="BP12:EA12" si="7">IF(BP11=1,BP9,IF(BP11=0,BP10,""))</f>
        <v>0.96</v>
      </c>
      <c r="BQ12">
        <f t="shared" si="7"/>
        <v>0.96</v>
      </c>
      <c r="BR12">
        <f t="shared" si="7"/>
        <v>0.96</v>
      </c>
      <c r="BS12">
        <f t="shared" si="7"/>
        <v>0.96</v>
      </c>
      <c r="BT12">
        <f t="shared" si="7"/>
        <v>0.96</v>
      </c>
      <c r="BU12">
        <f t="shared" si="7"/>
        <v>0.96</v>
      </c>
      <c r="BV12">
        <f t="shared" si="7"/>
        <v>0.96</v>
      </c>
      <c r="BW12">
        <f t="shared" si="7"/>
        <v>0.96</v>
      </c>
      <c r="BX12">
        <f t="shared" si="7"/>
        <v>0.96</v>
      </c>
      <c r="BY12">
        <f t="shared" si="7"/>
        <v>0.96</v>
      </c>
      <c r="BZ12">
        <f t="shared" si="7"/>
        <v>0.96</v>
      </c>
      <c r="CA12">
        <f t="shared" si="7"/>
        <v>0.96</v>
      </c>
      <c r="CB12">
        <f t="shared" si="7"/>
        <v>0.96</v>
      </c>
      <c r="CC12">
        <f t="shared" si="7"/>
        <v>0.96</v>
      </c>
      <c r="CD12">
        <f t="shared" si="7"/>
        <v>0.96</v>
      </c>
      <c r="CE12">
        <f t="shared" si="7"/>
        <v>0.96</v>
      </c>
      <c r="CF12">
        <f t="shared" si="7"/>
        <v>0.96</v>
      </c>
      <c r="CG12">
        <f t="shared" si="7"/>
        <v>0.96</v>
      </c>
      <c r="CH12">
        <f t="shared" si="7"/>
        <v>0.96</v>
      </c>
      <c r="CI12">
        <f t="shared" si="7"/>
        <v>0.96</v>
      </c>
      <c r="CJ12">
        <f t="shared" si="7"/>
        <v>0.96</v>
      </c>
      <c r="CK12">
        <f t="shared" si="7"/>
        <v>0.96</v>
      </c>
      <c r="CL12">
        <f t="shared" si="7"/>
        <v>0.96</v>
      </c>
      <c r="CM12">
        <f t="shared" si="7"/>
        <v>0.96</v>
      </c>
      <c r="CN12">
        <f t="shared" si="7"/>
        <v>0.96</v>
      </c>
      <c r="CO12">
        <f t="shared" si="7"/>
        <v>0.96</v>
      </c>
      <c r="CP12">
        <f t="shared" si="7"/>
        <v>0.96</v>
      </c>
      <c r="CQ12">
        <f t="shared" si="7"/>
        <v>0.96</v>
      </c>
      <c r="CR12">
        <f t="shared" si="7"/>
        <v>0.96</v>
      </c>
      <c r="CS12">
        <f t="shared" si="7"/>
        <v>0.96</v>
      </c>
      <c r="CT12">
        <f t="shared" si="7"/>
        <v>0.96</v>
      </c>
      <c r="CU12">
        <f t="shared" si="7"/>
        <v>0.96</v>
      </c>
      <c r="CV12">
        <f t="shared" si="7"/>
        <v>0.96</v>
      </c>
      <c r="CW12">
        <f t="shared" si="7"/>
        <v>0.96</v>
      </c>
      <c r="CX12">
        <f t="shared" si="7"/>
        <v>0.96</v>
      </c>
      <c r="CY12">
        <f t="shared" si="7"/>
        <v>0.96</v>
      </c>
      <c r="CZ12">
        <f t="shared" si="7"/>
        <v>0.96</v>
      </c>
      <c r="DA12">
        <f t="shared" si="7"/>
        <v>0.96</v>
      </c>
      <c r="DB12">
        <f t="shared" si="7"/>
        <v>0.96</v>
      </c>
      <c r="DC12">
        <f t="shared" si="7"/>
        <v>0.96</v>
      </c>
      <c r="DD12">
        <f t="shared" si="7"/>
        <v>0.96</v>
      </c>
      <c r="DE12">
        <f t="shared" si="7"/>
        <v>0.96</v>
      </c>
      <c r="DF12">
        <f t="shared" si="7"/>
        <v>0.96</v>
      </c>
      <c r="DG12">
        <f t="shared" si="7"/>
        <v>0.95595000000000008</v>
      </c>
      <c r="DH12">
        <f t="shared" si="7"/>
        <v>0.95426250000000001</v>
      </c>
      <c r="DI12">
        <f t="shared" si="7"/>
        <v>0.95257500000000006</v>
      </c>
      <c r="DJ12">
        <f t="shared" si="7"/>
        <v>0.9508875</v>
      </c>
      <c r="DK12">
        <f t="shared" si="7"/>
        <v>0.94919999999999993</v>
      </c>
      <c r="DL12">
        <f t="shared" si="7"/>
        <v>0.94751250000000009</v>
      </c>
      <c r="DM12">
        <f t="shared" si="7"/>
        <v>0.94582500000000003</v>
      </c>
      <c r="DN12">
        <f t="shared" si="7"/>
        <v>0.92015322580645154</v>
      </c>
      <c r="DO12">
        <f t="shared" si="7"/>
        <v>0.89448145161290327</v>
      </c>
      <c r="DP12">
        <f t="shared" si="7"/>
        <v>0.86880967741935478</v>
      </c>
      <c r="DQ12">
        <f t="shared" si="7"/>
        <v>0.84313790322580651</v>
      </c>
      <c r="DR12">
        <f t="shared" si="7"/>
        <v>0.81746612903225813</v>
      </c>
      <c r="DS12">
        <f t="shared" si="7"/>
        <v>0.79179435483870975</v>
      </c>
      <c r="DT12">
        <f t="shared" si="7"/>
        <v>0.76612258064516126</v>
      </c>
      <c r="DU12">
        <f t="shared" si="7"/>
        <v>0.74045080645161299</v>
      </c>
      <c r="DV12">
        <f t="shared" si="7"/>
        <v>0.71477903225806461</v>
      </c>
      <c r="DW12">
        <f t="shared" si="7"/>
        <v>0.68910725806451611</v>
      </c>
      <c r="DX12">
        <f t="shared" si="7"/>
        <v>0.66343548387096773</v>
      </c>
      <c r="DY12">
        <f t="shared" si="7"/>
        <v>0.63776370967741935</v>
      </c>
      <c r="DZ12">
        <f t="shared" si="7"/>
        <v>0.61209193548387097</v>
      </c>
      <c r="EA12">
        <f t="shared" si="7"/>
        <v>0.58642016129032259</v>
      </c>
      <c r="EB12">
        <f t="shared" ref="EB12:FS12" si="8">IF(EB11=1,EB9,IF(EB11=0,EB10,""))</f>
        <v>0.5607483870967741</v>
      </c>
      <c r="EC12">
        <f t="shared" si="8"/>
        <v>0.53507661290322572</v>
      </c>
      <c r="ED12">
        <f t="shared" si="8"/>
        <v>0.50940483870967745</v>
      </c>
      <c r="EE12">
        <f t="shared" si="8"/>
        <v>0.48373306451612907</v>
      </c>
      <c r="EF12">
        <f t="shared" si="8"/>
        <v>0.45806129032258058</v>
      </c>
      <c r="EG12">
        <f t="shared" si="8"/>
        <v>0.43238951612903231</v>
      </c>
      <c r="EH12">
        <f t="shared" si="8"/>
        <v>0.40671774193548382</v>
      </c>
      <c r="EI12">
        <f t="shared" si="8"/>
        <v>0.38104596774193544</v>
      </c>
      <c r="EJ12">
        <f t="shared" si="8"/>
        <v>0.35537419354838717</v>
      </c>
      <c r="EK12">
        <f t="shared" si="8"/>
        <v>0.32970241935483874</v>
      </c>
      <c r="EL12">
        <f t="shared" si="8"/>
        <v>0.3040306451612903</v>
      </c>
      <c r="EM12">
        <f t="shared" si="8"/>
        <v>0.27835887096774198</v>
      </c>
      <c r="EN12">
        <f t="shared" si="8"/>
        <v>0.25268709677419354</v>
      </c>
      <c r="EO12">
        <f t="shared" si="8"/>
        <v>0.22701532258064511</v>
      </c>
      <c r="EP12">
        <f t="shared" si="8"/>
        <v>0.20134354838709675</v>
      </c>
      <c r="EQ12">
        <f t="shared" si="8"/>
        <v>0.17567177419354832</v>
      </c>
      <c r="ER12">
        <f t="shared" si="8"/>
        <v>0.15</v>
      </c>
      <c r="ES12">
        <f t="shared" si="8"/>
        <v>0.15</v>
      </c>
      <c r="ET12">
        <f t="shared" si="8"/>
        <v>0.15</v>
      </c>
      <c r="EU12">
        <f t="shared" si="8"/>
        <v>0.15</v>
      </c>
      <c r="EV12">
        <f t="shared" si="8"/>
        <v>0.15</v>
      </c>
      <c r="EW12">
        <f t="shared" si="8"/>
        <v>0.15</v>
      </c>
      <c r="EX12">
        <f t="shared" si="8"/>
        <v>0.15</v>
      </c>
      <c r="EY12">
        <f t="shared" si="8"/>
        <v>0.15</v>
      </c>
      <c r="EZ12">
        <f t="shared" si="8"/>
        <v>0.15</v>
      </c>
      <c r="FA12">
        <f t="shared" si="8"/>
        <v>0.15</v>
      </c>
      <c r="FB12">
        <f t="shared" si="8"/>
        <v>0.15</v>
      </c>
      <c r="FC12">
        <f t="shared" si="8"/>
        <v>0.15</v>
      </c>
      <c r="FD12">
        <f t="shared" si="8"/>
        <v>0.15</v>
      </c>
      <c r="FE12">
        <f t="shared" si="8"/>
        <v>0.15</v>
      </c>
      <c r="FF12">
        <f t="shared" si="8"/>
        <v>0.15</v>
      </c>
      <c r="FG12">
        <f t="shared" si="8"/>
        <v>0.15</v>
      </c>
      <c r="FH12">
        <f t="shared" si="8"/>
        <v>0.15</v>
      </c>
      <c r="FI12">
        <f t="shared" si="8"/>
        <v>0.15</v>
      </c>
      <c r="FJ12">
        <f t="shared" si="8"/>
        <v>0.15</v>
      </c>
      <c r="FK12">
        <f t="shared" si="8"/>
        <v>0.15</v>
      </c>
      <c r="FL12">
        <f t="shared" si="8"/>
        <v>0.15</v>
      </c>
      <c r="FM12">
        <f t="shared" si="8"/>
        <v>0.15</v>
      </c>
      <c r="FN12">
        <f t="shared" si="8"/>
        <v>0.15</v>
      </c>
      <c r="FO12">
        <f t="shared" si="8"/>
        <v>0.15</v>
      </c>
      <c r="FP12">
        <f t="shared" si="8"/>
        <v>0.15</v>
      </c>
      <c r="FQ12">
        <f t="shared" si="8"/>
        <v>0.15</v>
      </c>
      <c r="FR12">
        <f t="shared" si="8"/>
        <v>0.15</v>
      </c>
      <c r="FS12">
        <f t="shared" si="8"/>
        <v>0.15</v>
      </c>
    </row>
    <row r="13" spans="1:175" x14ac:dyDescent="0.25">
      <c r="A13" s="16" t="s">
        <v>11</v>
      </c>
      <c r="B13" s="17"/>
      <c r="C13" s="3">
        <v>1</v>
      </c>
      <c r="D13" s="3">
        <f t="shared" ref="D13:AI13" si="9">IF(C30&gt;D49*$B71*$B72,(D49*$B71-C30)/((1-$B72)*D49*$B71),1)</f>
        <v>0.89209463358338148</v>
      </c>
      <c r="E13" s="3">
        <f t="shared" si="9"/>
        <v>0.70151844970981725</v>
      </c>
      <c r="F13" s="3">
        <f t="shared" si="9"/>
        <v>0.56125608289822337</v>
      </c>
      <c r="G13" s="3">
        <f t="shared" si="9"/>
        <v>0.44228493864441804</v>
      </c>
      <c r="H13" s="3">
        <f t="shared" si="9"/>
        <v>0.33696254730130548</v>
      </c>
      <c r="I13" s="3">
        <f t="shared" si="9"/>
        <v>0.26137715750283597</v>
      </c>
      <c r="J13" s="3">
        <f t="shared" si="9"/>
        <v>0.21263679398160262</v>
      </c>
      <c r="K13" s="3">
        <f t="shared" si="9"/>
        <v>0.3261558039871218</v>
      </c>
      <c r="L13" s="3">
        <f t="shared" si="9"/>
        <v>0.2382895953095483</v>
      </c>
      <c r="M13" s="3">
        <f t="shared" si="9"/>
        <v>0.38286179937261472</v>
      </c>
      <c r="N13" s="3">
        <f t="shared" si="9"/>
        <v>0.49434139479377959</v>
      </c>
      <c r="O13" s="3">
        <f t="shared" si="9"/>
        <v>0.54069081382824646</v>
      </c>
      <c r="P13" s="3">
        <f t="shared" si="9"/>
        <v>0.57667868138691758</v>
      </c>
      <c r="Q13" s="3">
        <f t="shared" si="9"/>
        <v>0.59015565109275248</v>
      </c>
      <c r="R13" s="3">
        <f t="shared" si="9"/>
        <v>0.5869727154155181</v>
      </c>
      <c r="S13" s="3">
        <f t="shared" si="9"/>
        <v>0.64939186650771419</v>
      </c>
      <c r="T13" s="3">
        <f t="shared" si="9"/>
        <v>0.84914052771518445</v>
      </c>
      <c r="U13" s="3">
        <f t="shared" si="9"/>
        <v>0.773465273435892</v>
      </c>
      <c r="V13" s="3">
        <f t="shared" si="9"/>
        <v>0.68968123015415728</v>
      </c>
      <c r="W13" s="3">
        <f t="shared" si="9"/>
        <v>0.65526028752341792</v>
      </c>
      <c r="X13" s="3">
        <f t="shared" si="9"/>
        <v>0.62936643364262268</v>
      </c>
      <c r="Y13" s="3">
        <f t="shared" si="9"/>
        <v>0.58750388757199568</v>
      </c>
      <c r="Z13" s="3">
        <f t="shared" si="9"/>
        <v>0.69267179376569621</v>
      </c>
      <c r="AA13" s="3">
        <f t="shared" si="9"/>
        <v>0.70744767070824333</v>
      </c>
      <c r="AB13" s="3">
        <f t="shared" si="9"/>
        <v>0.67941079378866087</v>
      </c>
      <c r="AC13" s="3">
        <f t="shared" si="9"/>
        <v>1</v>
      </c>
      <c r="AD13" s="3">
        <f t="shared" si="9"/>
        <v>1</v>
      </c>
      <c r="AE13" s="3">
        <f t="shared" si="9"/>
        <v>1</v>
      </c>
      <c r="AF13" s="3">
        <f t="shared" si="9"/>
        <v>1</v>
      </c>
      <c r="AG13" s="3">
        <f t="shared" si="9"/>
        <v>1</v>
      </c>
      <c r="AH13" s="3">
        <f t="shared" si="9"/>
        <v>1</v>
      </c>
      <c r="AI13" s="3">
        <f t="shared" si="9"/>
        <v>1</v>
      </c>
      <c r="AJ13" s="3">
        <f t="shared" ref="AJ13:BO13" si="10">IF(AI30&gt;AJ49*$B71*$B72,(AJ49*$B71-AI30)/((1-$B72)*AJ49*$B71),1)</f>
        <v>1</v>
      </c>
      <c r="AK13" s="3">
        <f t="shared" si="10"/>
        <v>1</v>
      </c>
      <c r="AL13" s="3">
        <f t="shared" si="10"/>
        <v>1</v>
      </c>
      <c r="AM13" s="3">
        <f t="shared" si="10"/>
        <v>1</v>
      </c>
      <c r="AN13" s="3">
        <f t="shared" si="10"/>
        <v>1</v>
      </c>
      <c r="AO13" s="3">
        <f t="shared" si="10"/>
        <v>1</v>
      </c>
      <c r="AP13" s="3">
        <f t="shared" si="10"/>
        <v>1</v>
      </c>
      <c r="AQ13" s="3">
        <f t="shared" si="10"/>
        <v>1</v>
      </c>
      <c r="AR13" s="3">
        <f t="shared" si="10"/>
        <v>1</v>
      </c>
      <c r="AS13" s="3">
        <f t="shared" si="10"/>
        <v>1</v>
      </c>
      <c r="AT13" s="3">
        <f t="shared" si="10"/>
        <v>1</v>
      </c>
      <c r="AU13" s="3">
        <f t="shared" si="10"/>
        <v>1</v>
      </c>
      <c r="AV13" s="3">
        <f t="shared" si="10"/>
        <v>1</v>
      </c>
      <c r="AW13" s="3">
        <f t="shared" si="10"/>
        <v>1</v>
      </c>
      <c r="AX13" s="3">
        <f t="shared" si="10"/>
        <v>1</v>
      </c>
      <c r="AY13" s="3">
        <f t="shared" si="10"/>
        <v>1</v>
      </c>
      <c r="AZ13" s="3">
        <f t="shared" si="10"/>
        <v>0.96018244538311182</v>
      </c>
      <c r="BA13" s="3">
        <f t="shared" si="10"/>
        <v>1</v>
      </c>
      <c r="BB13" s="3">
        <f t="shared" si="10"/>
        <v>1</v>
      </c>
      <c r="BC13" s="3">
        <f t="shared" si="10"/>
        <v>0.93855985021321564</v>
      </c>
      <c r="BD13" s="3">
        <f t="shared" si="10"/>
        <v>0.82967844564905457</v>
      </c>
      <c r="BE13" s="3">
        <f t="shared" si="10"/>
        <v>1</v>
      </c>
      <c r="BF13" s="3">
        <f t="shared" si="10"/>
        <v>1</v>
      </c>
      <c r="BG13" s="3">
        <f t="shared" si="10"/>
        <v>0.99442306974528283</v>
      </c>
      <c r="BH13" s="3">
        <f t="shared" si="10"/>
        <v>0.88080085667071617</v>
      </c>
      <c r="BI13" s="3">
        <f t="shared" si="10"/>
        <v>0.77626268631020434</v>
      </c>
      <c r="BJ13" s="3">
        <f t="shared" si="10"/>
        <v>1</v>
      </c>
      <c r="BK13" s="3">
        <f t="shared" si="10"/>
        <v>0.98449451193686977</v>
      </c>
      <c r="BL13" s="3">
        <f t="shared" si="10"/>
        <v>0.87819980196111402</v>
      </c>
      <c r="BM13" s="3">
        <f t="shared" si="10"/>
        <v>0.91757428827549203</v>
      </c>
      <c r="BN13" s="3">
        <f t="shared" si="10"/>
        <v>0.95813101983104643</v>
      </c>
      <c r="BO13" s="3">
        <f t="shared" si="10"/>
        <v>1</v>
      </c>
      <c r="BP13" s="3">
        <f t="shared" ref="BP13:CU13" si="11">IF(BO30&gt;BP49*$B71*$B72,(BP49*$B71-BO30)/((1-$B72)*BP49*$B71),1)</f>
        <v>0.9953615736418514</v>
      </c>
      <c r="BQ13" s="3">
        <f t="shared" si="11"/>
        <v>0.83382187691769361</v>
      </c>
      <c r="BR13" s="3">
        <f t="shared" si="11"/>
        <v>0.7829864948956472</v>
      </c>
      <c r="BS13" s="3">
        <f t="shared" si="11"/>
        <v>0.9399759567019994</v>
      </c>
      <c r="BT13" s="3">
        <f t="shared" si="11"/>
        <v>0.83770093093386555</v>
      </c>
      <c r="BU13" s="3">
        <f t="shared" si="11"/>
        <v>0.76268817527850319</v>
      </c>
      <c r="BV13" s="3">
        <f t="shared" si="11"/>
        <v>0.67360459842135711</v>
      </c>
      <c r="BW13" s="3">
        <f t="shared" si="11"/>
        <v>0.60131450548129883</v>
      </c>
      <c r="BX13" s="3">
        <f t="shared" si="11"/>
        <v>0.85776542050074267</v>
      </c>
      <c r="BY13" s="3">
        <f t="shared" si="11"/>
        <v>0.81039876854226311</v>
      </c>
      <c r="BZ13" s="3">
        <f t="shared" si="11"/>
        <v>0.72254135099103656</v>
      </c>
      <c r="CA13" s="3">
        <f t="shared" si="11"/>
        <v>0.67318666216041956</v>
      </c>
      <c r="CB13" s="3">
        <f t="shared" si="11"/>
        <v>0.64755065850400539</v>
      </c>
      <c r="CC13" s="3">
        <f t="shared" si="11"/>
        <v>1</v>
      </c>
      <c r="CD13" s="3">
        <f t="shared" si="11"/>
        <v>1</v>
      </c>
      <c r="CE13" s="3">
        <f t="shared" si="11"/>
        <v>1</v>
      </c>
      <c r="CF13" s="3">
        <f t="shared" si="11"/>
        <v>1</v>
      </c>
      <c r="CG13" s="3">
        <f t="shared" si="11"/>
        <v>1</v>
      </c>
      <c r="CH13" s="3">
        <f t="shared" si="11"/>
        <v>1</v>
      </c>
      <c r="CI13" s="3">
        <f t="shared" si="11"/>
        <v>1</v>
      </c>
      <c r="CJ13" s="3">
        <f t="shared" si="11"/>
        <v>1</v>
      </c>
      <c r="CK13" s="3">
        <f t="shared" si="11"/>
        <v>1</v>
      </c>
      <c r="CL13" s="3">
        <f t="shared" si="11"/>
        <v>1</v>
      </c>
      <c r="CM13" s="3">
        <f t="shared" si="11"/>
        <v>1</v>
      </c>
      <c r="CN13" s="3">
        <f t="shared" si="11"/>
        <v>1</v>
      </c>
      <c r="CO13" s="3">
        <f t="shared" si="11"/>
        <v>1</v>
      </c>
      <c r="CP13" s="3">
        <f t="shared" si="11"/>
        <v>1</v>
      </c>
      <c r="CQ13" s="3">
        <f t="shared" si="11"/>
        <v>1</v>
      </c>
      <c r="CR13" s="3">
        <f t="shared" si="11"/>
        <v>1</v>
      </c>
      <c r="CS13" s="3">
        <f t="shared" si="11"/>
        <v>1</v>
      </c>
      <c r="CT13" s="3">
        <f t="shared" si="11"/>
        <v>1</v>
      </c>
      <c r="CU13" s="3">
        <f t="shared" si="11"/>
        <v>1</v>
      </c>
      <c r="CV13" s="3">
        <f t="shared" ref="CV13:EA13" si="12">IF(CU30&gt;CV49*$B71*$B72,(CV49*$B71-CU30)/((1-$B72)*CV49*$B71),1)</f>
        <v>1</v>
      </c>
      <c r="CW13" s="3">
        <f t="shared" si="12"/>
        <v>1</v>
      </c>
      <c r="CX13" s="3">
        <f t="shared" si="12"/>
        <v>0.99803175666027011</v>
      </c>
      <c r="CY13" s="3">
        <f t="shared" si="12"/>
        <v>0.89718042361476491</v>
      </c>
      <c r="CZ13" s="3">
        <f t="shared" si="12"/>
        <v>1</v>
      </c>
      <c r="DA13" s="3">
        <f t="shared" si="12"/>
        <v>1</v>
      </c>
      <c r="DB13" s="3">
        <f t="shared" si="12"/>
        <v>1</v>
      </c>
      <c r="DC13" s="3">
        <f t="shared" si="12"/>
        <v>1</v>
      </c>
      <c r="DD13" s="3">
        <f t="shared" si="12"/>
        <v>1</v>
      </c>
      <c r="DE13" s="3">
        <f t="shared" si="12"/>
        <v>1</v>
      </c>
      <c r="DF13" s="3">
        <f t="shared" si="12"/>
        <v>1</v>
      </c>
      <c r="DG13" s="3">
        <f t="shared" si="12"/>
        <v>1</v>
      </c>
      <c r="DH13" s="3">
        <f t="shared" si="12"/>
        <v>0.98951950275946376</v>
      </c>
      <c r="DI13" s="3">
        <f t="shared" si="12"/>
        <v>1</v>
      </c>
      <c r="DJ13" s="3">
        <f t="shared" si="12"/>
        <v>1</v>
      </c>
      <c r="DK13" s="3">
        <f t="shared" si="12"/>
        <v>1</v>
      </c>
      <c r="DL13" s="3">
        <f t="shared" si="12"/>
        <v>1</v>
      </c>
      <c r="DM13" s="3">
        <f t="shared" si="12"/>
        <v>0.97220127686331292</v>
      </c>
      <c r="DN13" s="3">
        <f t="shared" si="12"/>
        <v>0.89434244753253245</v>
      </c>
      <c r="DO13" s="3">
        <f t="shared" si="12"/>
        <v>1</v>
      </c>
      <c r="DP13" s="3">
        <f t="shared" si="12"/>
        <v>1</v>
      </c>
      <c r="DQ13" s="3">
        <f t="shared" si="12"/>
        <v>0.92798551149390884</v>
      </c>
      <c r="DR13" s="3">
        <f t="shared" si="12"/>
        <v>0.84566108220538327</v>
      </c>
      <c r="DS13" s="3">
        <f t="shared" si="12"/>
        <v>1</v>
      </c>
      <c r="DT13" s="3">
        <f t="shared" si="12"/>
        <v>1</v>
      </c>
      <c r="DU13" s="3">
        <f t="shared" si="12"/>
        <v>1</v>
      </c>
      <c r="DV13" s="3">
        <f t="shared" si="12"/>
        <v>1</v>
      </c>
      <c r="DW13" s="3">
        <f t="shared" si="12"/>
        <v>1</v>
      </c>
      <c r="DX13" s="3">
        <f t="shared" si="12"/>
        <v>1</v>
      </c>
      <c r="DY13" s="3">
        <f t="shared" si="12"/>
        <v>1</v>
      </c>
      <c r="DZ13" s="3">
        <f t="shared" si="12"/>
        <v>1</v>
      </c>
      <c r="EA13" s="3">
        <f t="shared" si="12"/>
        <v>1</v>
      </c>
      <c r="EB13" s="3">
        <f t="shared" ref="EB13:FG13" si="13">IF(EA30&gt;EB49*$B71*$B72,(EB49*$B71-EA30)/((1-$B72)*EB49*$B71),1)</f>
        <v>1</v>
      </c>
      <c r="EC13" s="3">
        <f t="shared" si="13"/>
        <v>1</v>
      </c>
      <c r="ED13" s="3">
        <f t="shared" si="13"/>
        <v>1</v>
      </c>
      <c r="EE13" s="3">
        <f t="shared" si="13"/>
        <v>1</v>
      </c>
      <c r="EF13" s="3">
        <f t="shared" si="13"/>
        <v>1</v>
      </c>
      <c r="EG13" s="3">
        <f t="shared" si="13"/>
        <v>1</v>
      </c>
      <c r="EH13" s="3">
        <f t="shared" si="13"/>
        <v>1</v>
      </c>
      <c r="EI13" s="3">
        <f t="shared" si="13"/>
        <v>1</v>
      </c>
      <c r="EJ13" s="3">
        <f t="shared" si="13"/>
        <v>1</v>
      </c>
      <c r="EK13" s="3">
        <f t="shared" si="13"/>
        <v>1</v>
      </c>
      <c r="EL13" s="3">
        <f t="shared" si="13"/>
        <v>1</v>
      </c>
      <c r="EM13" s="3">
        <f t="shared" si="13"/>
        <v>1</v>
      </c>
      <c r="EN13" s="3">
        <f t="shared" si="13"/>
        <v>1</v>
      </c>
      <c r="EO13" s="3">
        <f t="shared" si="13"/>
        <v>1</v>
      </c>
      <c r="EP13" s="3">
        <f t="shared" si="13"/>
        <v>1</v>
      </c>
      <c r="EQ13" s="3">
        <f t="shared" si="13"/>
        <v>1</v>
      </c>
      <c r="ER13" s="3">
        <f t="shared" si="13"/>
        <v>1</v>
      </c>
      <c r="ES13" s="3">
        <f t="shared" si="13"/>
        <v>1</v>
      </c>
      <c r="ET13" s="3">
        <f t="shared" si="13"/>
        <v>1</v>
      </c>
      <c r="EU13" s="3">
        <f t="shared" si="13"/>
        <v>1</v>
      </c>
      <c r="EV13" s="3">
        <f t="shared" si="13"/>
        <v>1</v>
      </c>
      <c r="EW13" s="3">
        <f t="shared" si="13"/>
        <v>1</v>
      </c>
      <c r="EX13" s="3">
        <f t="shared" si="13"/>
        <v>1</v>
      </c>
      <c r="EY13" s="3">
        <f t="shared" si="13"/>
        <v>1</v>
      </c>
      <c r="EZ13" s="3">
        <f t="shared" si="13"/>
        <v>1</v>
      </c>
      <c r="FA13" s="3">
        <f t="shared" si="13"/>
        <v>1</v>
      </c>
      <c r="FB13" s="3">
        <f t="shared" si="13"/>
        <v>1</v>
      </c>
      <c r="FC13" s="3">
        <f t="shared" si="13"/>
        <v>1</v>
      </c>
      <c r="FD13" s="3">
        <f t="shared" si="13"/>
        <v>1</v>
      </c>
      <c r="FE13" s="3">
        <f t="shared" si="13"/>
        <v>1</v>
      </c>
      <c r="FF13" s="3">
        <f t="shared" si="13"/>
        <v>1</v>
      </c>
      <c r="FG13" s="3">
        <f t="shared" si="13"/>
        <v>1</v>
      </c>
      <c r="FH13" s="3">
        <f t="shared" ref="FH13:FS13" si="14">IF(FG30&gt;FH49*$B71*$B72,(FH49*$B71-FG30)/((1-$B72)*FH49*$B71),1)</f>
        <v>1</v>
      </c>
      <c r="FI13" s="3">
        <f t="shared" si="14"/>
        <v>1</v>
      </c>
      <c r="FJ13" s="3">
        <f t="shared" si="14"/>
        <v>1</v>
      </c>
      <c r="FK13" s="3">
        <f t="shared" si="14"/>
        <v>1</v>
      </c>
      <c r="FL13" s="3">
        <f t="shared" si="14"/>
        <v>1</v>
      </c>
      <c r="FM13" s="3">
        <f t="shared" si="14"/>
        <v>1</v>
      </c>
      <c r="FN13" s="3">
        <f t="shared" si="14"/>
        <v>1</v>
      </c>
      <c r="FO13" s="3">
        <f t="shared" si="14"/>
        <v>1</v>
      </c>
      <c r="FP13" s="3">
        <f t="shared" si="14"/>
        <v>1</v>
      </c>
      <c r="FQ13" s="3">
        <f t="shared" si="14"/>
        <v>1</v>
      </c>
      <c r="FR13" s="3">
        <f t="shared" si="14"/>
        <v>1</v>
      </c>
      <c r="FS13" s="3">
        <f t="shared" si="14"/>
        <v>1</v>
      </c>
    </row>
    <row r="14" spans="1:175" x14ac:dyDescent="0.25">
      <c r="A14" t="s">
        <v>170</v>
      </c>
      <c r="B14" s="10"/>
      <c r="C14" s="3">
        <f t="shared" ref="C14:K14" si="15">C12*C13</f>
        <v>0.15</v>
      </c>
      <c r="D14" s="3">
        <f t="shared" si="15"/>
        <v>0.13381419503750722</v>
      </c>
      <c r="E14" s="3">
        <f t="shared" si="15"/>
        <v>0.10522776745647258</v>
      </c>
      <c r="F14" s="3">
        <f t="shared" si="15"/>
        <v>8.4188412434733503E-2</v>
      </c>
      <c r="G14" s="3">
        <f t="shared" si="15"/>
        <v>6.6342740796662705E-2</v>
      </c>
      <c r="H14" s="3">
        <f t="shared" si="15"/>
        <v>5.0544382095195822E-2</v>
      </c>
      <c r="I14" s="3">
        <f t="shared" si="15"/>
        <v>3.9206573625425394E-2</v>
      </c>
      <c r="J14" s="3">
        <f t="shared" si="15"/>
        <v>3.1895519097240393E-2</v>
      </c>
      <c r="K14" s="3">
        <f t="shared" si="15"/>
        <v>4.8923370598068269E-2</v>
      </c>
      <c r="L14" s="3">
        <f t="shared" ref="L14:BW14" si="16">L12*L13</f>
        <v>3.5743439296432242E-2</v>
      </c>
      <c r="M14" s="3">
        <f t="shared" si="16"/>
        <v>5.7429269905892207E-2</v>
      </c>
      <c r="N14" s="3">
        <f t="shared" si="16"/>
        <v>7.9156415841353953E-2</v>
      </c>
      <c r="O14" s="3">
        <f t="shared" si="16"/>
        <v>8.6578116564247964E-2</v>
      </c>
      <c r="P14" s="3">
        <f t="shared" si="16"/>
        <v>9.2340673857080169E-2</v>
      </c>
      <c r="Q14" s="3">
        <f t="shared" si="16"/>
        <v>0.10400940079586862</v>
      </c>
      <c r="R14" s="3">
        <f t="shared" si="16"/>
        <v>0.10817815430621215</v>
      </c>
      <c r="S14" s="3">
        <f t="shared" si="16"/>
        <v>0.1249145842219245</v>
      </c>
      <c r="T14" s="3">
        <f t="shared" si="16"/>
        <v>0.17017970279279396</v>
      </c>
      <c r="U14" s="3">
        <f t="shared" si="16"/>
        <v>0.16124575580056807</v>
      </c>
      <c r="V14" s="3">
        <f t="shared" si="16"/>
        <v>0.14933646123989525</v>
      </c>
      <c r="W14" s="3">
        <f t="shared" si="16"/>
        <v>0.14716326982416561</v>
      </c>
      <c r="X14" s="3">
        <f t="shared" si="16"/>
        <v>0.14641915063179844</v>
      </c>
      <c r="Y14" s="3">
        <f t="shared" si="16"/>
        <v>0.141414021688228</v>
      </c>
      <c r="Z14" s="3">
        <f t="shared" si="16"/>
        <v>0.17230968479696124</v>
      </c>
      <c r="AA14" s="3">
        <f t="shared" si="16"/>
        <v>0.18168582648170264</v>
      </c>
      <c r="AB14" s="3">
        <f t="shared" si="16"/>
        <v>0.17995999558413683</v>
      </c>
      <c r="AC14" s="3">
        <f t="shared" si="16"/>
        <v>0.27293437499999995</v>
      </c>
      <c r="AD14" s="3">
        <f t="shared" si="16"/>
        <v>0.28099218749999999</v>
      </c>
      <c r="AE14" s="3">
        <f t="shared" si="16"/>
        <v>0.28905000000000003</v>
      </c>
      <c r="AF14" s="3">
        <f t="shared" si="16"/>
        <v>0.29710781250000001</v>
      </c>
      <c r="AG14" s="3">
        <f t="shared" si="16"/>
        <v>0.305165625</v>
      </c>
      <c r="AH14" s="3">
        <f t="shared" si="16"/>
        <v>0.31322343750000003</v>
      </c>
      <c r="AI14" s="3">
        <f t="shared" si="16"/>
        <v>0.32128125000000002</v>
      </c>
      <c r="AJ14" s="3">
        <f t="shared" si="16"/>
        <v>0.3293390625</v>
      </c>
      <c r="AK14" s="3">
        <f t="shared" si="16"/>
        <v>0.33739687500000004</v>
      </c>
      <c r="AL14" s="3">
        <f t="shared" si="16"/>
        <v>0.34545468749999997</v>
      </c>
      <c r="AM14" s="3">
        <f t="shared" si="16"/>
        <v>0.35351250000000001</v>
      </c>
      <c r="AN14" s="3">
        <f t="shared" si="16"/>
        <v>0.37101428571428574</v>
      </c>
      <c r="AO14" s="3">
        <f t="shared" si="16"/>
        <v>0.38851607142857147</v>
      </c>
      <c r="AP14" s="3">
        <f t="shared" si="16"/>
        <v>0.40601785714285721</v>
      </c>
      <c r="AQ14" s="3">
        <f t="shared" si="16"/>
        <v>0.42351964285714283</v>
      </c>
      <c r="AR14" s="3">
        <f t="shared" si="16"/>
        <v>0.44102142857142856</v>
      </c>
      <c r="AS14" s="3">
        <f t="shared" si="16"/>
        <v>0.4585232142857143</v>
      </c>
      <c r="AT14" s="3">
        <f t="shared" si="16"/>
        <v>0.47602500000000003</v>
      </c>
      <c r="AU14" s="3">
        <f t="shared" si="16"/>
        <v>0.50083125000000006</v>
      </c>
      <c r="AV14" s="3">
        <f t="shared" si="16"/>
        <v>0.52563749999999998</v>
      </c>
      <c r="AW14" s="3">
        <f t="shared" si="16"/>
        <v>0.55560750000000003</v>
      </c>
      <c r="AX14" s="3">
        <f t="shared" si="16"/>
        <v>0.58557749999999997</v>
      </c>
      <c r="AY14" s="3">
        <f t="shared" si="16"/>
        <v>0.61554749999999991</v>
      </c>
      <c r="AZ14" s="3">
        <f t="shared" si="16"/>
        <v>0.6198145716875928</v>
      </c>
      <c r="BA14" s="3">
        <f t="shared" si="16"/>
        <v>0.67548750000000002</v>
      </c>
      <c r="BB14" s="3">
        <f t="shared" si="16"/>
        <v>0.6992250000000001</v>
      </c>
      <c r="BC14" s="3">
        <f t="shared" si="16"/>
        <v>0.67854357570977186</v>
      </c>
      <c r="BD14" s="3">
        <f t="shared" si="16"/>
        <v>0.61952089536614907</v>
      </c>
      <c r="BE14" s="3">
        <f t="shared" si="16"/>
        <v>0.7704375</v>
      </c>
      <c r="BF14" s="3">
        <f t="shared" si="16"/>
        <v>0.79417499999999996</v>
      </c>
      <c r="BG14" s="3">
        <f t="shared" si="16"/>
        <v>0.81335105903303861</v>
      </c>
      <c r="BH14" s="3">
        <f t="shared" si="16"/>
        <v>0.74132604101690824</v>
      </c>
      <c r="BI14" s="3">
        <f t="shared" si="16"/>
        <v>0.67176802544927205</v>
      </c>
      <c r="BJ14" s="3">
        <f t="shared" si="16"/>
        <v>0.88912499999999994</v>
      </c>
      <c r="BK14" s="3">
        <f t="shared" si="16"/>
        <v>0.89647085762459422</v>
      </c>
      <c r="BL14" s="3">
        <f t="shared" si="16"/>
        <v>0.81853051641686614</v>
      </c>
      <c r="BM14" s="3">
        <f t="shared" si="16"/>
        <v>0.87492543535644707</v>
      </c>
      <c r="BN14" s="3">
        <f t="shared" si="16"/>
        <v>0.91980577903780458</v>
      </c>
      <c r="BO14" s="3">
        <f t="shared" si="16"/>
        <v>0.96</v>
      </c>
      <c r="BP14" s="3">
        <f t="shared" si="16"/>
        <v>0.95554711069617726</v>
      </c>
      <c r="BQ14" s="3">
        <f t="shared" si="16"/>
        <v>0.80046900184098579</v>
      </c>
      <c r="BR14" s="3">
        <f t="shared" si="16"/>
        <v>0.75166703509982125</v>
      </c>
      <c r="BS14" s="3">
        <f t="shared" si="16"/>
        <v>0.90237691843391943</v>
      </c>
      <c r="BT14" s="3">
        <f t="shared" si="16"/>
        <v>0.80419289369651092</v>
      </c>
      <c r="BU14" s="3">
        <f t="shared" si="16"/>
        <v>0.73218064826736307</v>
      </c>
      <c r="BV14" s="3">
        <f t="shared" si="16"/>
        <v>0.64666041448450284</v>
      </c>
      <c r="BW14" s="3">
        <f t="shared" si="16"/>
        <v>0.57726192526204689</v>
      </c>
      <c r="BX14" s="3">
        <f t="shared" ref="BX14:EI14" si="17">BX12*BX13</f>
        <v>0.82345480368071289</v>
      </c>
      <c r="BY14" s="3">
        <f t="shared" si="17"/>
        <v>0.77798281780057255</v>
      </c>
      <c r="BZ14" s="3">
        <f t="shared" si="17"/>
        <v>0.69363969695139505</v>
      </c>
      <c r="CA14" s="3">
        <f t="shared" si="17"/>
        <v>0.64625919567400281</v>
      </c>
      <c r="CB14" s="3">
        <f t="shared" si="17"/>
        <v>0.62164863216384514</v>
      </c>
      <c r="CC14" s="3">
        <f t="shared" si="17"/>
        <v>0.96</v>
      </c>
      <c r="CD14" s="3">
        <f t="shared" si="17"/>
        <v>0.96</v>
      </c>
      <c r="CE14" s="3">
        <f t="shared" si="17"/>
        <v>0.96</v>
      </c>
      <c r="CF14" s="3">
        <f t="shared" si="17"/>
        <v>0.96</v>
      </c>
      <c r="CG14" s="3">
        <f t="shared" si="17"/>
        <v>0.96</v>
      </c>
      <c r="CH14" s="3">
        <f t="shared" si="17"/>
        <v>0.96</v>
      </c>
      <c r="CI14" s="3">
        <f t="shared" si="17"/>
        <v>0.96</v>
      </c>
      <c r="CJ14" s="3">
        <f t="shared" si="17"/>
        <v>0.96</v>
      </c>
      <c r="CK14" s="3">
        <f t="shared" si="17"/>
        <v>0.96</v>
      </c>
      <c r="CL14" s="3">
        <f t="shared" si="17"/>
        <v>0.96</v>
      </c>
      <c r="CM14" s="3">
        <f t="shared" si="17"/>
        <v>0.96</v>
      </c>
      <c r="CN14" s="3">
        <f t="shared" si="17"/>
        <v>0.96</v>
      </c>
      <c r="CO14" s="3">
        <f t="shared" si="17"/>
        <v>0.96</v>
      </c>
      <c r="CP14" s="3">
        <f t="shared" si="17"/>
        <v>0.96</v>
      </c>
      <c r="CQ14" s="3">
        <f t="shared" si="17"/>
        <v>0.96</v>
      </c>
      <c r="CR14" s="3">
        <f t="shared" si="17"/>
        <v>0.96</v>
      </c>
      <c r="CS14" s="3">
        <f t="shared" si="17"/>
        <v>0.96</v>
      </c>
      <c r="CT14" s="3">
        <f t="shared" si="17"/>
        <v>0.96</v>
      </c>
      <c r="CU14" s="3">
        <f t="shared" si="17"/>
        <v>0.96</v>
      </c>
      <c r="CV14" s="3">
        <f t="shared" si="17"/>
        <v>0.96</v>
      </c>
      <c r="CW14" s="3">
        <f t="shared" si="17"/>
        <v>0.96</v>
      </c>
      <c r="CX14" s="3">
        <f t="shared" si="17"/>
        <v>0.95811048639385932</v>
      </c>
      <c r="CY14" s="3">
        <f t="shared" si="17"/>
        <v>0.86129320667017428</v>
      </c>
      <c r="CZ14" s="3">
        <f t="shared" si="17"/>
        <v>0.96</v>
      </c>
      <c r="DA14" s="3">
        <f t="shared" si="17"/>
        <v>0.96</v>
      </c>
      <c r="DB14" s="3">
        <f t="shared" si="17"/>
        <v>0.96</v>
      </c>
      <c r="DC14" s="3">
        <f t="shared" si="17"/>
        <v>0.96</v>
      </c>
      <c r="DD14" s="3">
        <f t="shared" si="17"/>
        <v>0.96</v>
      </c>
      <c r="DE14" s="3">
        <f t="shared" si="17"/>
        <v>0.96</v>
      </c>
      <c r="DF14" s="3">
        <f t="shared" si="17"/>
        <v>0.96</v>
      </c>
      <c r="DG14" s="3">
        <f t="shared" si="17"/>
        <v>0.95595000000000008</v>
      </c>
      <c r="DH14" s="3">
        <f t="shared" si="17"/>
        <v>0.94426135450200277</v>
      </c>
      <c r="DI14" s="3">
        <f t="shared" si="17"/>
        <v>0.95257500000000006</v>
      </c>
      <c r="DJ14" s="3">
        <f t="shared" si="17"/>
        <v>0.9508875</v>
      </c>
      <c r="DK14" s="3">
        <f t="shared" si="17"/>
        <v>0.94919999999999993</v>
      </c>
      <c r="DL14" s="3">
        <f t="shared" si="17"/>
        <v>0.94751250000000009</v>
      </c>
      <c r="DM14" s="3">
        <f t="shared" si="17"/>
        <v>0.91953227268924298</v>
      </c>
      <c r="DN14" s="3">
        <f t="shared" si="17"/>
        <v>0.82293208807269691</v>
      </c>
      <c r="DO14" s="3">
        <f t="shared" si="17"/>
        <v>0.89448145161290327</v>
      </c>
      <c r="DP14" s="3">
        <f t="shared" si="17"/>
        <v>0.86880967741935478</v>
      </c>
      <c r="DQ14" s="3">
        <f t="shared" si="17"/>
        <v>0.78241975838490185</v>
      </c>
      <c r="DR14" s="3">
        <f t="shared" si="17"/>
        <v>0.69129929134366486</v>
      </c>
      <c r="DS14" s="3">
        <f t="shared" si="17"/>
        <v>0.79179435483870975</v>
      </c>
      <c r="DT14" s="3">
        <f t="shared" si="17"/>
        <v>0.76612258064516126</v>
      </c>
      <c r="DU14" s="3">
        <f t="shared" si="17"/>
        <v>0.74045080645161299</v>
      </c>
      <c r="DV14" s="3">
        <f t="shared" si="17"/>
        <v>0.71477903225806461</v>
      </c>
      <c r="DW14" s="3">
        <f t="shared" si="17"/>
        <v>0.68910725806451611</v>
      </c>
      <c r="DX14" s="3">
        <f t="shared" si="17"/>
        <v>0.66343548387096773</v>
      </c>
      <c r="DY14" s="3">
        <f t="shared" si="17"/>
        <v>0.63776370967741935</v>
      </c>
      <c r="DZ14" s="3">
        <f t="shared" si="17"/>
        <v>0.61209193548387097</v>
      </c>
      <c r="EA14" s="3">
        <f t="shared" si="17"/>
        <v>0.58642016129032259</v>
      </c>
      <c r="EB14" s="3">
        <f t="shared" si="17"/>
        <v>0.5607483870967741</v>
      </c>
      <c r="EC14" s="3">
        <f t="shared" si="17"/>
        <v>0.53507661290322572</v>
      </c>
      <c r="ED14" s="3">
        <f t="shared" si="17"/>
        <v>0.50940483870967745</v>
      </c>
      <c r="EE14" s="3">
        <f t="shared" si="17"/>
        <v>0.48373306451612907</v>
      </c>
      <c r="EF14" s="3">
        <f t="shared" si="17"/>
        <v>0.45806129032258058</v>
      </c>
      <c r="EG14" s="3">
        <f t="shared" si="17"/>
        <v>0.43238951612903231</v>
      </c>
      <c r="EH14" s="3">
        <f t="shared" si="17"/>
        <v>0.40671774193548382</v>
      </c>
      <c r="EI14" s="3">
        <f t="shared" si="17"/>
        <v>0.38104596774193544</v>
      </c>
      <c r="EJ14" s="3">
        <f t="shared" ref="EJ14:FS14" si="18">EJ12*EJ13</f>
        <v>0.35537419354838717</v>
      </c>
      <c r="EK14" s="3">
        <f t="shared" si="18"/>
        <v>0.32970241935483874</v>
      </c>
      <c r="EL14" s="3">
        <f t="shared" si="18"/>
        <v>0.3040306451612903</v>
      </c>
      <c r="EM14" s="3">
        <f t="shared" si="18"/>
        <v>0.27835887096774198</v>
      </c>
      <c r="EN14" s="3">
        <f t="shared" si="18"/>
        <v>0.25268709677419354</v>
      </c>
      <c r="EO14" s="3">
        <f t="shared" si="18"/>
        <v>0.22701532258064511</v>
      </c>
      <c r="EP14" s="3">
        <f t="shared" si="18"/>
        <v>0.20134354838709675</v>
      </c>
      <c r="EQ14" s="3">
        <f t="shared" si="18"/>
        <v>0.17567177419354832</v>
      </c>
      <c r="ER14" s="3">
        <f t="shared" si="18"/>
        <v>0.15</v>
      </c>
      <c r="ES14" s="3">
        <f t="shared" si="18"/>
        <v>0.15</v>
      </c>
      <c r="ET14" s="3">
        <f t="shared" si="18"/>
        <v>0.15</v>
      </c>
      <c r="EU14" s="3">
        <f t="shared" si="18"/>
        <v>0.15</v>
      </c>
      <c r="EV14" s="3">
        <f t="shared" si="18"/>
        <v>0.15</v>
      </c>
      <c r="EW14" s="3">
        <f t="shared" si="18"/>
        <v>0.15</v>
      </c>
      <c r="EX14" s="3">
        <f t="shared" si="18"/>
        <v>0.15</v>
      </c>
      <c r="EY14" s="3">
        <f t="shared" si="18"/>
        <v>0.15</v>
      </c>
      <c r="EZ14" s="3">
        <f t="shared" si="18"/>
        <v>0.15</v>
      </c>
      <c r="FA14" s="3">
        <f t="shared" si="18"/>
        <v>0.15</v>
      </c>
      <c r="FB14" s="3">
        <f t="shared" si="18"/>
        <v>0.15</v>
      </c>
      <c r="FC14" s="3">
        <f t="shared" si="18"/>
        <v>0.15</v>
      </c>
      <c r="FD14" s="3">
        <f t="shared" si="18"/>
        <v>0.15</v>
      </c>
      <c r="FE14" s="3">
        <f t="shared" si="18"/>
        <v>0.15</v>
      </c>
      <c r="FF14" s="3">
        <f t="shared" si="18"/>
        <v>0.15</v>
      </c>
      <c r="FG14" s="3">
        <f t="shared" si="18"/>
        <v>0.15</v>
      </c>
      <c r="FH14" s="3">
        <f t="shared" si="18"/>
        <v>0.15</v>
      </c>
      <c r="FI14" s="3">
        <f t="shared" si="18"/>
        <v>0.15</v>
      </c>
      <c r="FJ14" s="3">
        <f t="shared" si="18"/>
        <v>0.15</v>
      </c>
      <c r="FK14" s="3">
        <f t="shared" si="18"/>
        <v>0.15</v>
      </c>
      <c r="FL14" s="3">
        <f t="shared" si="18"/>
        <v>0.15</v>
      </c>
      <c r="FM14" s="3">
        <f t="shared" si="18"/>
        <v>0.15</v>
      </c>
      <c r="FN14" s="3">
        <f t="shared" si="18"/>
        <v>0.15</v>
      </c>
      <c r="FO14" s="3">
        <f t="shared" si="18"/>
        <v>0.15</v>
      </c>
      <c r="FP14" s="3">
        <f t="shared" si="18"/>
        <v>0.15</v>
      </c>
      <c r="FQ14" s="3">
        <f t="shared" si="18"/>
        <v>0.15</v>
      </c>
      <c r="FR14" s="3">
        <f t="shared" si="18"/>
        <v>0.15</v>
      </c>
      <c r="FS14" s="3">
        <f t="shared" si="18"/>
        <v>0.15</v>
      </c>
    </row>
    <row r="15" spans="1:175" s="14" customFormat="1" ht="5.25" customHeight="1" x14ac:dyDescent="0.25">
      <c r="B15" s="15"/>
    </row>
    <row r="16" spans="1:175" s="3" customFormat="1" x14ac:dyDescent="0.25">
      <c r="A16" s="20" t="s">
        <v>38</v>
      </c>
      <c r="B16" s="21" t="s">
        <v>10</v>
      </c>
      <c r="C16" s="20">
        <f>'Raw Data'!B34</f>
        <v>7.3435683250427246</v>
      </c>
      <c r="D16" s="20">
        <f>'Raw Data'!C34</f>
        <v>7.7128524780273438</v>
      </c>
      <c r="E16" s="20">
        <f>'Raw Data'!D34</f>
        <v>7.2187066078186035</v>
      </c>
      <c r="F16" s="20">
        <f>'Raw Data'!E34</f>
        <v>7.653109073638916</v>
      </c>
      <c r="G16" s="20">
        <f>'Raw Data'!F34</f>
        <v>8.5975732803344727</v>
      </c>
      <c r="H16" s="20">
        <f>'Raw Data'!G34</f>
        <v>8.0986671447753906</v>
      </c>
      <c r="I16" s="20">
        <f>'Raw Data'!H34</f>
        <v>6.7325325012207031</v>
      </c>
      <c r="J16" s="20">
        <f>'Raw Data'!I34</f>
        <v>5.8071985244750977</v>
      </c>
      <c r="K16" s="20">
        <f>'Raw Data'!J34</f>
        <v>9.7264442443847656</v>
      </c>
      <c r="L16" s="20">
        <f>'Raw Data'!K34</f>
        <v>7.927375316619873</v>
      </c>
      <c r="M16" s="20">
        <f>'Raw Data'!L34</f>
        <v>5.4946737289428711</v>
      </c>
      <c r="N16" s="20">
        <f>'Raw Data'!M34</f>
        <v>8.2128229141235352</v>
      </c>
      <c r="O16" s="20">
        <f>'Raw Data'!N34</f>
        <v>7.7665953636169434</v>
      </c>
      <c r="P16" s="20">
        <f>'Raw Data'!O34</f>
        <v>8.8919038772583008</v>
      </c>
      <c r="Q16" s="20">
        <f>'Raw Data'!P34</f>
        <v>9.2246103286743164</v>
      </c>
      <c r="R16" s="20">
        <f>'Raw Data'!Q34</f>
        <v>7.0233473777770996</v>
      </c>
      <c r="S16" s="20">
        <f>'Raw Data'!R34</f>
        <v>3.1172170639038086</v>
      </c>
      <c r="T16" s="20">
        <f>'Raw Data'!S34</f>
        <v>9.5061988830566406</v>
      </c>
      <c r="U16" s="20">
        <f>'Raw Data'!T34</f>
        <v>11.255740165710449</v>
      </c>
      <c r="V16" s="20">
        <f>'Raw Data'!U34</f>
        <v>8.7055883407592773</v>
      </c>
      <c r="W16" s="20">
        <f>'Raw Data'!V34</f>
        <v>8.3703241348266602</v>
      </c>
      <c r="X16" s="20">
        <f>'Raw Data'!W34</f>
        <v>10.171578407287598</v>
      </c>
      <c r="Y16" s="20">
        <f>'Raw Data'!X34</f>
        <v>7.2198176383972168</v>
      </c>
      <c r="Z16" s="20">
        <f>'Raw Data'!Y34</f>
        <v>3.6901946067810059</v>
      </c>
      <c r="AA16" s="20">
        <f>'Raw Data'!Z34</f>
        <v>7.1546745300292969</v>
      </c>
      <c r="AB16" s="20">
        <f>'Raw Data'!AA34</f>
        <v>7.3899869918823242</v>
      </c>
      <c r="AC16" s="20">
        <f>'Raw Data'!AB34</f>
        <v>8.7423830032348633</v>
      </c>
      <c r="AD16" s="20">
        <f>'Raw Data'!AC34</f>
        <v>8.1982793807983398</v>
      </c>
      <c r="AE16" s="20">
        <f>'Raw Data'!AD34</f>
        <v>8.1286001205444336</v>
      </c>
      <c r="AF16" s="20">
        <f>'Raw Data'!AE34</f>
        <v>11.489725112915039</v>
      </c>
      <c r="AG16" s="20">
        <f>'Raw Data'!AF34</f>
        <v>11.205964088439941</v>
      </c>
      <c r="AH16" s="20">
        <f>'Raw Data'!AG34</f>
        <v>8.7938461303710938</v>
      </c>
      <c r="AI16" s="20">
        <f>'Raw Data'!AH34</f>
        <v>10.849798202514648</v>
      </c>
      <c r="AJ16" s="20">
        <f>'Raw Data'!AI34</f>
        <v>8.4363594055175781</v>
      </c>
      <c r="AK16" s="20">
        <f>'Raw Data'!AJ34</f>
        <v>7.3721957206726074</v>
      </c>
      <c r="AL16" s="20">
        <f>'Raw Data'!AK34</f>
        <v>7.2857136726379395</v>
      </c>
      <c r="AM16" s="20">
        <f>'Raw Data'!AL34</f>
        <v>8.3795795440673828</v>
      </c>
      <c r="AN16" s="20">
        <f>'Raw Data'!AM34</f>
        <v>11.259197235107422</v>
      </c>
      <c r="AO16" s="20">
        <f>'Raw Data'!AN34</f>
        <v>10.380794525146484</v>
      </c>
      <c r="AP16" s="20">
        <f>'Raw Data'!AO34</f>
        <v>7.9948887825012207</v>
      </c>
      <c r="AQ16" s="20">
        <f>'Raw Data'!AP34</f>
        <v>7.4938430786132813</v>
      </c>
      <c r="AR16" s="20">
        <f>'Raw Data'!AQ34</f>
        <v>8.0784816741943359</v>
      </c>
      <c r="AS16" s="20">
        <f>'Raw Data'!AR34</f>
        <v>8.5965614318847656</v>
      </c>
      <c r="AT16" s="20">
        <f>'Raw Data'!AS34</f>
        <v>8.1702537536621094</v>
      </c>
      <c r="AU16" s="20">
        <f>'Raw Data'!AT34</f>
        <v>8.692988395690918</v>
      </c>
      <c r="AV16" s="20">
        <f>'Raw Data'!AU34</f>
        <v>11.326362609863281</v>
      </c>
      <c r="AW16" s="20">
        <f>'Raw Data'!AV34</f>
        <v>10.337225914001465</v>
      </c>
      <c r="AX16" s="20">
        <f>'Raw Data'!AW34</f>
        <v>7.7558908462524414</v>
      </c>
      <c r="AY16" s="20">
        <f>'Raw Data'!AX34</f>
        <v>7.7265114784240723</v>
      </c>
      <c r="AZ16" s="20">
        <f>'Raw Data'!AY34</f>
        <v>8.07</v>
      </c>
      <c r="BA16" s="20">
        <f>'Raw Data'!AZ34</f>
        <v>8.06</v>
      </c>
      <c r="BB16" s="20">
        <f>'Raw Data'!BA34</f>
        <v>8.0408697128295898</v>
      </c>
      <c r="BC16" s="20">
        <f>'Raw Data'!BB34</f>
        <v>8.7513589859008789</v>
      </c>
      <c r="BD16" s="20">
        <f>'Raw Data'!BC34</f>
        <v>6.000185489654541</v>
      </c>
      <c r="BE16" s="20">
        <f>'Raw Data'!BD34</f>
        <v>7.4565386772155762</v>
      </c>
      <c r="BF16" s="20">
        <f>'Raw Data'!BE34</f>
        <v>7.006680965423584</v>
      </c>
      <c r="BG16" s="20">
        <f>'Raw Data'!BF34</f>
        <v>7.397883415222168</v>
      </c>
      <c r="BH16" s="20">
        <f>'Raw Data'!BG34</f>
        <v>7.8118276596069336</v>
      </c>
      <c r="BI16" s="20">
        <f>'Raw Data'!BH34</f>
        <v>8.7962779998779297</v>
      </c>
      <c r="BJ16" s="20">
        <f>'Raw Data'!BI34</f>
        <v>11.246041297912598</v>
      </c>
      <c r="BK16" s="20">
        <f>'Raw Data'!BJ34</f>
        <v>6.7958898544311523</v>
      </c>
      <c r="BL16" s="20">
        <f>'Raw Data'!BK34</f>
        <v>6.1367735862731934</v>
      </c>
      <c r="BM16" s="20">
        <f>'Raw Data'!BL34</f>
        <v>5.6376471519470215</v>
      </c>
      <c r="BN16" s="20">
        <f>'Raw Data'!BM34</f>
        <v>5.65</v>
      </c>
      <c r="BO16" s="20">
        <f>'Raw Data'!BN34</f>
        <v>9.81</v>
      </c>
      <c r="BP16" s="20">
        <f>'Raw Data'!BO34</f>
        <v>9.75</v>
      </c>
      <c r="BQ16" s="20">
        <f>'Raw Data'!BP34</f>
        <v>7.2645964622497559</v>
      </c>
      <c r="BR16" s="20">
        <f>'Raw Data'!BQ34</f>
        <v>4.7841014862060547</v>
      </c>
      <c r="BS16" s="20">
        <f>'Raw Data'!BR34</f>
        <v>6.5133481025695801</v>
      </c>
      <c r="BT16" s="20">
        <f>'Raw Data'!BS34</f>
        <v>5.5779705047607422</v>
      </c>
      <c r="BU16" s="20">
        <f>'Raw Data'!BT34</f>
        <v>7.2908215522766113</v>
      </c>
      <c r="BV16" s="20">
        <f>'Raw Data'!BU34</f>
        <v>6.8125338554382324</v>
      </c>
      <c r="BW16" s="20">
        <f>'Raw Data'!BV34</f>
        <v>6.0862069129943848</v>
      </c>
      <c r="BX16" s="20">
        <f>'Raw Data'!BW34</f>
        <v>3.5619463920593262</v>
      </c>
      <c r="BY16" s="20">
        <f>'Raw Data'!BX34</f>
        <v>6.8672709465026855</v>
      </c>
      <c r="BZ16" s="20">
        <f>'Raw Data'!BY34</f>
        <v>4.4805307388305664</v>
      </c>
      <c r="CA16" s="20">
        <f>'Raw Data'!BZ34</f>
        <v>2.6660375595092773</v>
      </c>
      <c r="CB16" s="20">
        <f>'Raw Data'!CA34</f>
        <v>2.39</v>
      </c>
      <c r="CC16" s="20">
        <f>'Raw Data'!CB34</f>
        <v>6.17</v>
      </c>
      <c r="CD16" s="20">
        <f>'Raw Data'!CC34</f>
        <v>6.8746871948242188</v>
      </c>
      <c r="CE16" s="20">
        <f>'Raw Data'!CD34</f>
        <v>5.5192975997924805</v>
      </c>
      <c r="CF16" s="20">
        <f>'Raw Data'!CE34</f>
        <v>6.7468090057373047</v>
      </c>
      <c r="CG16" s="20">
        <f>'Raw Data'!CF34</f>
        <v>5.9656367301940918</v>
      </c>
      <c r="CH16" s="20">
        <f>'Raw Data'!CG34</f>
        <v>5.4110383987426758</v>
      </c>
      <c r="CI16" s="20">
        <f>'Raw Data'!CH34</f>
        <v>6.20196533203125</v>
      </c>
      <c r="CJ16" s="20">
        <f>'Raw Data'!CI34</f>
        <v>6.2041206359863281</v>
      </c>
      <c r="CK16" s="20">
        <f>'Raw Data'!CJ34</f>
        <v>4.2199530601501465</v>
      </c>
      <c r="CL16" s="20">
        <f>'Raw Data'!CK34</f>
        <v>3.2067630290985107</v>
      </c>
      <c r="CM16" s="20">
        <f>'Raw Data'!CL34</f>
        <v>5.8859653472900391</v>
      </c>
      <c r="CN16" s="20">
        <f>'Raw Data'!CM34</f>
        <v>5.9123225212097168</v>
      </c>
      <c r="CO16" s="20">
        <f>'Raw Data'!CN34</f>
        <v>4.5599999999999996</v>
      </c>
      <c r="CP16" s="20">
        <f>'Raw Data'!CO34</f>
        <v>4.8899999999999997</v>
      </c>
      <c r="CQ16" s="20">
        <f>'Raw Data'!CP34</f>
        <v>4.8600000000000003</v>
      </c>
      <c r="CR16" s="20">
        <f>'Raw Data'!CQ34</f>
        <v>5.13</v>
      </c>
      <c r="CS16" s="20">
        <f>'Raw Data'!CR34</f>
        <v>5.43</v>
      </c>
      <c r="CT16" s="20">
        <f>'Raw Data'!CS34</f>
        <v>5.94</v>
      </c>
      <c r="CU16" s="20">
        <f>'Raw Data'!CT34</f>
        <v>5.91</v>
      </c>
      <c r="CV16" s="20">
        <f>'Raw Data'!CU34</f>
        <v>5.62</v>
      </c>
      <c r="CW16" s="20">
        <f>'Raw Data'!CV34</f>
        <v>6.6635379791259766</v>
      </c>
      <c r="CX16" s="20">
        <f>'Raw Data'!CW34</f>
        <v>6.542607307434082</v>
      </c>
      <c r="CY16" s="20">
        <f>'Raw Data'!CX34</f>
        <v>6.6505112648010254</v>
      </c>
      <c r="CZ16" s="20">
        <f>'Raw Data'!CY34</f>
        <v>4.575322151184082</v>
      </c>
      <c r="DA16" s="20">
        <f>'Raw Data'!CZ34</f>
        <v>5.5355539321899414</v>
      </c>
      <c r="DB16" s="20">
        <f>'Raw Data'!DA34</f>
        <v>5.2198529243469238</v>
      </c>
      <c r="DC16" s="20">
        <f>'Raw Data'!DB34</f>
        <v>5.3060503005981445</v>
      </c>
      <c r="DD16" s="20">
        <f>'Raw Data'!DC34</f>
        <v>6.2651033401489258</v>
      </c>
      <c r="DE16" s="20">
        <f>'Raw Data'!DD34</f>
        <v>6.1135106086730957</v>
      </c>
      <c r="DF16" s="20">
        <f>'Raw Data'!DE34</f>
        <v>5.1289768218994141</v>
      </c>
      <c r="DG16" s="20">
        <f>'Raw Data'!DF34</f>
        <v>6.9720649719238281</v>
      </c>
      <c r="DH16" s="20">
        <f>'Raw Data'!DG34</f>
        <v>5.1216545104980469</v>
      </c>
      <c r="DI16" s="20">
        <f>'Raw Data'!DH34</f>
        <v>5.766934871673584</v>
      </c>
      <c r="DJ16" s="20">
        <f>'Raw Data'!DI34</f>
        <v>5.3406190872192383</v>
      </c>
      <c r="DK16" s="20">
        <f>'Raw Data'!DJ34</f>
        <v>5.54486083984375</v>
      </c>
      <c r="DL16" s="20">
        <f>'Raw Data'!DK34</f>
        <v>4.9988975524902344</v>
      </c>
      <c r="DM16" s="20">
        <f>'Raw Data'!DL34</f>
        <v>5.2629070281982422</v>
      </c>
      <c r="DN16" s="20">
        <f>'Raw Data'!DM34</f>
        <v>6.1471037864685059</v>
      </c>
      <c r="DO16" s="20">
        <f>'Raw Data'!DN34</f>
        <v>6.9368729591369629</v>
      </c>
      <c r="DP16" s="20">
        <f>'Raw Data'!DO34</f>
        <v>5.5960249900817871</v>
      </c>
      <c r="DQ16" s="20">
        <f>'Raw Data'!DP34</f>
        <v>6.5399394035339355</v>
      </c>
      <c r="DR16" s="20">
        <f>'Raw Data'!DQ34</f>
        <v>4.5280742645263672</v>
      </c>
      <c r="DS16" s="20">
        <f>'Raw Data'!DR34</f>
        <v>2.6047828197479248</v>
      </c>
      <c r="DT16" s="20">
        <f>'Raw Data'!DS34</f>
        <v>1.6896073818206787</v>
      </c>
      <c r="DU16" s="20">
        <f>'Raw Data'!DT34</f>
        <v>1.0811105966567993</v>
      </c>
      <c r="DV16" s="20">
        <f>'Raw Data'!DU34</f>
        <v>2.811530590057373</v>
      </c>
      <c r="DW16" s="20">
        <f>'Raw Data'!DV34</f>
        <v>3.9717497825622559</v>
      </c>
      <c r="DX16" s="20">
        <f>'Raw Data'!DW34</f>
        <v>0.69694787263870239</v>
      </c>
      <c r="DY16" s="20">
        <f>'Raw Data'!DX34</f>
        <v>2.5316863059997559</v>
      </c>
      <c r="DZ16" s="20">
        <f>'Raw Data'!DY34</f>
        <v>4.4413895606994629</v>
      </c>
      <c r="EA16" s="20">
        <f>'Raw Data'!DZ34</f>
        <v>4.7608060836791992</v>
      </c>
      <c r="EB16" s="20">
        <f>'Raw Data'!EA34</f>
        <v>3.9206466674804688</v>
      </c>
      <c r="EC16" s="20">
        <f>'Raw Data'!EB34</f>
        <v>3.5822348594665527</v>
      </c>
      <c r="ED16" s="20">
        <f>'Raw Data'!EC34</f>
        <v>4.7378230094909668</v>
      </c>
      <c r="EE16" s="20">
        <f>'Raw Data'!ED34</f>
        <v>3.8489279747009277</v>
      </c>
      <c r="EF16" s="20">
        <f>'Raw Data'!EE34</f>
        <v>5.6673974990844727</v>
      </c>
      <c r="EG16" s="20">
        <f>'Raw Data'!EF34</f>
        <v>5.1516265869140625</v>
      </c>
      <c r="EH16" s="20">
        <f>'Raw Data'!EG34</f>
        <v>4.8054466247558594</v>
      </c>
      <c r="EI16" s="20">
        <f>'Raw Data'!EH34</f>
        <v>4.0017728805541992</v>
      </c>
      <c r="EJ16" s="20">
        <f>'Raw Data'!EI34</f>
        <v>0.4780920147895813</v>
      </c>
      <c r="EK16" s="20">
        <f>'Raw Data'!EJ34</f>
        <v>3.5340025424957275</v>
      </c>
      <c r="EL16" s="20">
        <f>'Raw Data'!EK34</f>
        <v>3.8295600414276123</v>
      </c>
      <c r="EM16" s="20">
        <f>'Raw Data'!EL34</f>
        <v>3.5974767208099365</v>
      </c>
      <c r="EN16" s="20">
        <f>'Raw Data'!EM34</f>
        <v>4.3164234161376953</v>
      </c>
      <c r="EO16" s="20">
        <f>'Raw Data'!EN34</f>
        <v>4.6633591651916504</v>
      </c>
      <c r="EP16" s="20">
        <f>'Raw Data'!EO34</f>
        <v>3.2219142913818359</v>
      </c>
      <c r="EQ16" s="20">
        <f>'Raw Data'!EP34</f>
        <v>2.3433582782745361</v>
      </c>
      <c r="ER16" s="20">
        <f>'Raw Data'!EQ34</f>
        <v>5.6831393241882324</v>
      </c>
      <c r="ES16" s="20">
        <f>'Raw Data'!ER34</f>
        <v>3.4033195972442627</v>
      </c>
      <c r="ET16" s="20">
        <f>'Raw Data'!ES34</f>
        <v>3.7484261989593506</v>
      </c>
      <c r="EU16" s="20">
        <f>'Raw Data'!ET34</f>
        <v>4.5416011810302734</v>
      </c>
      <c r="EV16" s="20">
        <f>'Raw Data'!EU34</f>
        <v>3.9297146797180176</v>
      </c>
      <c r="EW16" s="20">
        <f>'Raw Data'!EV34</f>
        <v>1.6497424840927124</v>
      </c>
      <c r="EX16" s="20">
        <f>'Raw Data'!EW34</f>
        <v>4.3393683433532715</v>
      </c>
      <c r="EY16" s="20">
        <f>'Raw Data'!EX34</f>
        <v>2.3076694011688232</v>
      </c>
      <c r="EZ16" s="20">
        <f>'Raw Data'!EY34</f>
        <v>2.8182854652404785</v>
      </c>
      <c r="FA16" s="20">
        <f>'Raw Data'!EZ34</f>
        <v>1.664925217628479</v>
      </c>
      <c r="FB16" s="20">
        <f>'Raw Data'!FA34</f>
        <v>2.6499037742614746</v>
      </c>
      <c r="FC16" s="20">
        <f>'Raw Data'!FB34</f>
        <v>2.256974458694458</v>
      </c>
      <c r="FD16" s="20">
        <f>'Raw Data'!FC34</f>
        <v>1.5887422561645508</v>
      </c>
      <c r="FE16" s="20">
        <f>'Raw Data'!FD34</f>
        <v>1.7843762636184692</v>
      </c>
      <c r="FF16" s="20">
        <f>'Raw Data'!FE34</f>
        <v>2.2943429946899414</v>
      </c>
      <c r="FG16" s="20">
        <f>'Raw Data'!FF34</f>
        <v>0.73704314231872559</v>
      </c>
      <c r="FH16" s="20">
        <f>'Raw Data'!FG34</f>
        <v>3.2248461246490479</v>
      </c>
      <c r="FI16" s="20">
        <f>'Raw Data'!FH34</f>
        <v>3.0242266654968262</v>
      </c>
      <c r="FJ16" s="20">
        <f>'Raw Data'!FI34</f>
        <v>2.6677768230438232</v>
      </c>
      <c r="FK16" s="20">
        <f>'Raw Data'!FJ34</f>
        <v>1.5388140678405762</v>
      </c>
      <c r="FL16" s="20">
        <f>'Raw Data'!FK34</f>
        <v>2.335768461227417</v>
      </c>
      <c r="FM16" s="20">
        <f>'Raw Data'!FL34</f>
        <v>2.5178329944610596</v>
      </c>
      <c r="FN16" s="20">
        <f>'Raw Data'!FM34</f>
        <v>2.7654991149902344</v>
      </c>
      <c r="FO16" s="20">
        <f>'Raw Data'!FN34</f>
        <v>0.22833807766437531</v>
      </c>
      <c r="FP16" s="20">
        <f>'Raw Data'!FO34</f>
        <v>0.43895071744918823</v>
      </c>
      <c r="FQ16" s="20">
        <f>'Raw Data'!FP34</f>
        <v>0.85984784364700317</v>
      </c>
      <c r="FR16" s="20">
        <f>'Raw Data'!FQ34</f>
        <v>2.0561759471893311</v>
      </c>
      <c r="FS16" s="20">
        <f>'Raw Data'!FR34</f>
        <v>3.3683657646179199</v>
      </c>
    </row>
    <row r="17" spans="1:256" s="18" customFormat="1" x14ac:dyDescent="0.25">
      <c r="A17" s="16" t="s">
        <v>172</v>
      </c>
      <c r="B17" s="12" t="s">
        <v>10</v>
      </c>
      <c r="C17" s="4">
        <f t="shared" ref="C17:AH17" si="19">C16*C14</f>
        <v>1.1015352487564087</v>
      </c>
      <c r="D17" s="4">
        <f t="shared" si="19"/>
        <v>1.0320891457902719</v>
      </c>
      <c r="E17" s="4">
        <f t="shared" si="19"/>
        <v>0.75960838026403799</v>
      </c>
      <c r="F17" s="4">
        <f t="shared" si="19"/>
        <v>0.64430310309951433</v>
      </c>
      <c r="G17" s="4">
        <f t="shared" si="19"/>
        <v>0.57038657561754302</v>
      </c>
      <c r="H17" s="4">
        <f t="shared" si="19"/>
        <v>0.40934212662733593</v>
      </c>
      <c r="I17" s="4">
        <f t="shared" si="19"/>
        <v>0.26395953119467885</v>
      </c>
      <c r="J17" s="4">
        <f t="shared" si="19"/>
        <v>0.18522361143886171</v>
      </c>
      <c r="K17" s="4">
        <f t="shared" si="19"/>
        <v>0.47585043636948399</v>
      </c>
      <c r="L17" s="4">
        <f t="shared" si="19"/>
        <v>0.28335165840963777</v>
      </c>
      <c r="M17" s="4">
        <f t="shared" si="19"/>
        <v>0.31555510062427533</v>
      </c>
      <c r="N17" s="4">
        <f t="shared" si="19"/>
        <v>0.65009762582176289</v>
      </c>
      <c r="O17" s="4">
        <f t="shared" si="19"/>
        <v>0.67241719869857552</v>
      </c>
      <c r="P17" s="4">
        <f t="shared" si="19"/>
        <v>0.82108439589841542</v>
      </c>
      <c r="Q17" s="4">
        <f t="shared" si="19"/>
        <v>0.95944619286079635</v>
      </c>
      <c r="R17" s="4">
        <f t="shared" si="19"/>
        <v>0.75977275637930153</v>
      </c>
      <c r="S17" s="4">
        <f t="shared" si="19"/>
        <v>0.38938587346703252</v>
      </c>
      <c r="T17" s="4">
        <f t="shared" si="19"/>
        <v>1.6177621006077689</v>
      </c>
      <c r="U17" s="4">
        <f t="shared" si="19"/>
        <v>1.8149403301147928</v>
      </c>
      <c r="V17" s="4">
        <f t="shared" si="19"/>
        <v>1.3000617558202818</v>
      </c>
      <c r="W17" s="4">
        <f t="shared" si="19"/>
        <v>1.2318042691692213</v>
      </c>
      <c r="X17" s="4">
        <f t="shared" si="19"/>
        <v>1.4893138709797913</v>
      </c>
      <c r="Y17" s="4">
        <f t="shared" si="19"/>
        <v>1.0209834481013551</v>
      </c>
      <c r="Z17" s="4">
        <f t="shared" si="19"/>
        <v>0.63585626953388141</v>
      </c>
      <c r="AA17" s="4">
        <f t="shared" si="19"/>
        <v>1.2999029551959602</v>
      </c>
      <c r="AB17" s="4">
        <f t="shared" si="19"/>
        <v>1.3299020264259718</v>
      </c>
      <c r="AC17" s="4">
        <f t="shared" si="19"/>
        <v>2.3860968409985301</v>
      </c>
      <c r="AD17" s="4">
        <f t="shared" si="19"/>
        <v>2.3036524569466708</v>
      </c>
      <c r="AE17" s="4">
        <f t="shared" si="19"/>
        <v>2.3495718648433686</v>
      </c>
      <c r="AF17" s="4">
        <f t="shared" si="19"/>
        <v>3.4136870945245028</v>
      </c>
      <c r="AG17" s="4">
        <f t="shared" si="19"/>
        <v>3.4196750347763301</v>
      </c>
      <c r="AH17" s="4">
        <f t="shared" si="19"/>
        <v>2.7544387138009077</v>
      </c>
      <c r="AI17" s="4">
        <f t="shared" ref="AI17:BN17" si="20">AI16*AI14</f>
        <v>3.4858367287516594</v>
      </c>
      <c r="AJ17" s="4">
        <f t="shared" si="20"/>
        <v>2.7784226975262167</v>
      </c>
      <c r="AK17" s="4">
        <f t="shared" si="20"/>
        <v>2.487355798043311</v>
      </c>
      <c r="AL17" s="4">
        <f t="shared" si="20"/>
        <v>2.5168839399956164</v>
      </c>
      <c r="AM17" s="4">
        <f t="shared" si="20"/>
        <v>2.9622861135721208</v>
      </c>
      <c r="AN17" s="4">
        <f t="shared" si="20"/>
        <v>4.1773230198996414</v>
      </c>
      <c r="AO17" s="4">
        <f t="shared" si="20"/>
        <v>4.0331055072171349</v>
      </c>
      <c r="AP17" s="4">
        <f t="shared" si="20"/>
        <v>3.2460676115666121</v>
      </c>
      <c r="AQ17" s="4">
        <f t="shared" si="20"/>
        <v>3.1737897442817684</v>
      </c>
      <c r="AR17" s="4">
        <f t="shared" si="20"/>
        <v>3.5627835286412921</v>
      </c>
      <c r="AS17" s="4">
        <f t="shared" si="20"/>
        <v>3.9417229795524054</v>
      </c>
      <c r="AT17" s="4">
        <f t="shared" si="20"/>
        <v>3.8892450430870058</v>
      </c>
      <c r="AU17" s="4">
        <f t="shared" si="20"/>
        <v>4.3537202444493772</v>
      </c>
      <c r="AV17" s="4">
        <f t="shared" si="20"/>
        <v>5.9535609263420106</v>
      </c>
      <c r="AW17" s="4">
        <f t="shared" si="20"/>
        <v>5.7434402470135693</v>
      </c>
      <c r="AX17" s="4">
        <f t="shared" si="20"/>
        <v>4.5416751720213888</v>
      </c>
      <c r="AY17" s="4">
        <f t="shared" si="20"/>
        <v>4.7560348242652406</v>
      </c>
      <c r="AZ17" s="4">
        <f t="shared" si="20"/>
        <v>5.0019035935188745</v>
      </c>
      <c r="BA17" s="4">
        <f t="shared" si="20"/>
        <v>5.4444292500000007</v>
      </c>
      <c r="BB17" s="4">
        <f t="shared" si="20"/>
        <v>5.622377124953271</v>
      </c>
      <c r="BC17" s="4">
        <f t="shared" si="20"/>
        <v>5.9381784186130258</v>
      </c>
      <c r="BD17" s="4">
        <f t="shared" si="20"/>
        <v>3.7172402869137566</v>
      </c>
      <c r="BE17" s="4">
        <f t="shared" si="20"/>
        <v>5.7447970171272758</v>
      </c>
      <c r="BF17" s="4">
        <f t="shared" si="20"/>
        <v>5.5645308557152742</v>
      </c>
      <c r="BG17" s="4">
        <f t="shared" si="20"/>
        <v>6.0170763103739029</v>
      </c>
      <c r="BH17" s="4">
        <f t="shared" si="20"/>
        <v>5.7911112720027882</v>
      </c>
      <c r="BI17" s="4">
        <f t="shared" si="20"/>
        <v>5.9090583032808688</v>
      </c>
      <c r="BJ17" s="4">
        <f t="shared" si="20"/>
        <v>9.9991364690065385</v>
      </c>
      <c r="BK17" s="4">
        <f t="shared" si="20"/>
        <v>6.0923172061241742</v>
      </c>
      <c r="BL17" s="4">
        <f t="shared" si="20"/>
        <v>5.0231364527055806</v>
      </c>
      <c r="BM17" s="4">
        <f t="shared" si="20"/>
        <v>4.9325208888032819</v>
      </c>
      <c r="BN17" s="4">
        <f t="shared" si="20"/>
        <v>5.1969026515635965</v>
      </c>
      <c r="BO17" s="4">
        <f t="shared" ref="BO17:CT17" si="21">BO16*BO14</f>
        <v>9.4176000000000002</v>
      </c>
      <c r="BP17" s="4">
        <f t="shared" si="21"/>
        <v>9.3165843292877284</v>
      </c>
      <c r="BQ17" s="4">
        <f t="shared" si="21"/>
        <v>5.8150842789146191</v>
      </c>
      <c r="BR17" s="4">
        <f t="shared" si="21"/>
        <v>3.5960513797531535</v>
      </c>
      <c r="BS17" s="4">
        <f t="shared" si="21"/>
        <v>5.8774949894841537</v>
      </c>
      <c r="BT17" s="4">
        <f t="shared" si="21"/>
        <v>4.4857642411773293</v>
      </c>
      <c r="BU17" s="4">
        <f t="shared" si="21"/>
        <v>5.3381984505475515</v>
      </c>
      <c r="BV17" s="4">
        <f t="shared" si="21"/>
        <v>4.4053959666473954</v>
      </c>
      <c r="BW17" s="4">
        <f t="shared" si="21"/>
        <v>3.5133355201383178</v>
      </c>
      <c r="BX17" s="4">
        <f t="shared" si="21"/>
        <v>2.933101866994436</v>
      </c>
      <c r="BY17" s="4">
        <f t="shared" si="21"/>
        <v>5.3426188015601639</v>
      </c>
      <c r="BZ17" s="4">
        <f t="shared" si="21"/>
        <v>3.1078739838638443</v>
      </c>
      <c r="CA17" s="4">
        <f t="shared" si="21"/>
        <v>1.722951288845147</v>
      </c>
      <c r="CB17" s="4">
        <f t="shared" si="21"/>
        <v>1.4857402308715899</v>
      </c>
      <c r="CC17" s="4">
        <f t="shared" si="21"/>
        <v>5.9231999999999996</v>
      </c>
      <c r="CD17" s="4">
        <f t="shared" si="21"/>
        <v>6.5996997070312498</v>
      </c>
      <c r="CE17" s="4">
        <f t="shared" si="21"/>
        <v>5.2985256958007811</v>
      </c>
      <c r="CF17" s="4">
        <f t="shared" si="21"/>
        <v>6.4769366455078119</v>
      </c>
      <c r="CG17" s="4">
        <f t="shared" si="21"/>
        <v>5.7270112609863277</v>
      </c>
      <c r="CH17" s="4">
        <f t="shared" si="21"/>
        <v>5.1945968627929684</v>
      </c>
      <c r="CI17" s="4">
        <f t="shared" si="21"/>
        <v>5.9538867187499998</v>
      </c>
      <c r="CJ17" s="4">
        <f t="shared" si="21"/>
        <v>5.9559558105468744</v>
      </c>
      <c r="CK17" s="4">
        <f t="shared" si="21"/>
        <v>4.0511549377441405</v>
      </c>
      <c r="CL17" s="4">
        <f t="shared" si="21"/>
        <v>3.0784925079345702</v>
      </c>
      <c r="CM17" s="4">
        <f t="shared" si="21"/>
        <v>5.6505267333984373</v>
      </c>
      <c r="CN17" s="4">
        <f t="shared" si="21"/>
        <v>5.6758296203613279</v>
      </c>
      <c r="CO17" s="4">
        <f t="shared" si="21"/>
        <v>4.3775999999999993</v>
      </c>
      <c r="CP17" s="4">
        <f t="shared" si="21"/>
        <v>4.6943999999999999</v>
      </c>
      <c r="CQ17" s="4">
        <f t="shared" si="21"/>
        <v>4.6656000000000004</v>
      </c>
      <c r="CR17" s="4">
        <f t="shared" si="21"/>
        <v>4.9247999999999994</v>
      </c>
      <c r="CS17" s="4">
        <f t="shared" si="21"/>
        <v>5.2127999999999997</v>
      </c>
      <c r="CT17" s="4">
        <f t="shared" si="21"/>
        <v>5.7023999999999999</v>
      </c>
      <c r="CU17" s="4">
        <f t="shared" ref="CU17:DZ17" si="22">CU16*CU14</f>
        <v>5.6735999999999995</v>
      </c>
      <c r="CV17" s="4">
        <f t="shared" si="22"/>
        <v>5.3952</v>
      </c>
      <c r="CW17" s="4">
        <f t="shared" si="22"/>
        <v>6.3969964599609375</v>
      </c>
      <c r="CX17" s="4">
        <f t="shared" si="22"/>
        <v>6.2685406696096866</v>
      </c>
      <c r="CY17" s="4">
        <f t="shared" si="22"/>
        <v>5.7280401732565913</v>
      </c>
      <c r="CZ17" s="4">
        <f t="shared" si="22"/>
        <v>4.3923092651367188</v>
      </c>
      <c r="DA17" s="4">
        <f t="shared" si="22"/>
        <v>5.3141317749023438</v>
      </c>
      <c r="DB17" s="4">
        <f t="shared" si="22"/>
        <v>5.0110588073730469</v>
      </c>
      <c r="DC17" s="4">
        <f t="shared" si="22"/>
        <v>5.0938082885742189</v>
      </c>
      <c r="DD17" s="4">
        <f t="shared" si="22"/>
        <v>6.0144992065429683</v>
      </c>
      <c r="DE17" s="4">
        <f t="shared" si="22"/>
        <v>5.8689701843261712</v>
      </c>
      <c r="DF17" s="4">
        <f t="shared" si="22"/>
        <v>4.9238177490234376</v>
      </c>
      <c r="DG17" s="4">
        <f t="shared" si="22"/>
        <v>6.6649455099105843</v>
      </c>
      <c r="DH17" s="4">
        <f t="shared" si="22"/>
        <v>4.8361804253741774</v>
      </c>
      <c r="DI17" s="4">
        <f t="shared" si="22"/>
        <v>5.4934379853844648</v>
      </c>
      <c r="DJ17" s="4">
        <f t="shared" si="22"/>
        <v>5.0783279322981834</v>
      </c>
      <c r="DK17" s="4">
        <f t="shared" si="22"/>
        <v>5.2631819091796874</v>
      </c>
      <c r="DL17" s="4">
        <f t="shared" si="22"/>
        <v>4.736517917203904</v>
      </c>
      <c r="DM17" s="4">
        <f t="shared" si="22"/>
        <v>4.8394128605913194</v>
      </c>
      <c r="DN17" s="4">
        <f t="shared" si="22"/>
        <v>5.0586489545981088</v>
      </c>
      <c r="DO17" s="4">
        <f t="shared" si="22"/>
        <v>6.2049041941431264</v>
      </c>
      <c r="DP17" s="4">
        <f t="shared" si="22"/>
        <v>4.8618806664636054</v>
      </c>
      <c r="DQ17" s="4">
        <f t="shared" si="22"/>
        <v>5.1169778079649211</v>
      </c>
      <c r="DR17" s="4">
        <f t="shared" si="22"/>
        <v>3.130254530218564</v>
      </c>
      <c r="DS17" s="4">
        <f t="shared" si="22"/>
        <v>2.0624523322572634</v>
      </c>
      <c r="DT17" s="4">
        <f t="shared" si="22"/>
        <v>1.2944463676375726</v>
      </c>
      <c r="DU17" s="4">
        <f t="shared" si="22"/>
        <v>0.80050921315791157</v>
      </c>
      <c r="DV17" s="4">
        <f t="shared" si="22"/>
        <v>2.0096231143251546</v>
      </c>
      <c r="DW17" s="4">
        <f t="shared" si="22"/>
        <v>2.736961602379814</v>
      </c>
      <c r="DX17" s="4">
        <f t="shared" si="22"/>
        <v>0.46237994911689911</v>
      </c>
      <c r="DY17" s="4">
        <f t="shared" si="22"/>
        <v>1.6146176502539265</v>
      </c>
      <c r="DZ17" s="4">
        <f t="shared" si="22"/>
        <v>2.7185387324463939</v>
      </c>
      <c r="EA17" s="4">
        <f t="shared" ref="EA17:FF17" si="23">EA16*EA14</f>
        <v>2.791832671463105</v>
      </c>
      <c r="EB17" s="4">
        <f t="shared" si="23"/>
        <v>2.1984962951660152</v>
      </c>
      <c r="EC17" s="4">
        <f t="shared" si="23"/>
        <v>1.9167700952272257</v>
      </c>
      <c r="ED17" s="4">
        <f t="shared" si="23"/>
        <v>2.4134699659847447</v>
      </c>
      <c r="EE17" s="4">
        <f t="shared" si="23"/>
        <v>1.8618537243039379</v>
      </c>
      <c r="EF17" s="4">
        <f t="shared" si="23"/>
        <v>2.5960154112015998</v>
      </c>
      <c r="EG17" s="4">
        <f t="shared" si="23"/>
        <v>2.2275093271932298</v>
      </c>
      <c r="EH17" s="4">
        <f t="shared" si="23"/>
        <v>1.9544604002121955</v>
      </c>
      <c r="EI17" s="4">
        <f t="shared" si="23"/>
        <v>1.5248594199542074</v>
      </c>
      <c r="EJ17" s="4">
        <f t="shared" si="23"/>
        <v>0.16990156419777105</v>
      </c>
      <c r="EK17" s="4">
        <f t="shared" si="23"/>
        <v>1.1651691882669926</v>
      </c>
      <c r="EL17" s="4">
        <f t="shared" si="23"/>
        <v>1.1643036100791346</v>
      </c>
      <c r="EM17" s="4">
        <f t="shared" si="23"/>
        <v>1.0013895583373886</v>
      </c>
      <c r="EN17" s="4">
        <f t="shared" si="23"/>
        <v>1.0907045014719809</v>
      </c>
      <c r="EO17" s="4">
        <f t="shared" si="23"/>
        <v>1.0586539851953904</v>
      </c>
      <c r="EP17" s="4">
        <f t="shared" si="23"/>
        <v>0.64871165602591718</v>
      </c>
      <c r="EQ17" s="4">
        <f t="shared" si="23"/>
        <v>0.41166190631562649</v>
      </c>
      <c r="ER17" s="4">
        <f t="shared" si="23"/>
        <v>0.85247089862823489</v>
      </c>
      <c r="ES17" s="4">
        <f t="shared" si="23"/>
        <v>0.51049793958663936</v>
      </c>
      <c r="ET17" s="4">
        <f t="shared" si="23"/>
        <v>0.56226392984390261</v>
      </c>
      <c r="EU17" s="4">
        <f t="shared" si="23"/>
        <v>0.68124017715454099</v>
      </c>
      <c r="EV17" s="4">
        <f t="shared" si="23"/>
        <v>0.58945720195770257</v>
      </c>
      <c r="EW17" s="4">
        <f t="shared" si="23"/>
        <v>0.24746137261390685</v>
      </c>
      <c r="EX17" s="4">
        <f t="shared" si="23"/>
        <v>0.65090525150299072</v>
      </c>
      <c r="EY17" s="4">
        <f t="shared" si="23"/>
        <v>0.3461504101753235</v>
      </c>
      <c r="EZ17" s="4">
        <f t="shared" si="23"/>
        <v>0.42274281978607176</v>
      </c>
      <c r="FA17" s="4">
        <f t="shared" si="23"/>
        <v>0.24973878264427185</v>
      </c>
      <c r="FB17" s="4">
        <f t="shared" si="23"/>
        <v>0.3974855661392212</v>
      </c>
      <c r="FC17" s="4">
        <f t="shared" si="23"/>
        <v>0.33854616880416871</v>
      </c>
      <c r="FD17" s="4">
        <f t="shared" si="23"/>
        <v>0.23831133842468261</v>
      </c>
      <c r="FE17" s="4">
        <f t="shared" si="23"/>
        <v>0.26765643954277035</v>
      </c>
      <c r="FF17" s="4">
        <f t="shared" si="23"/>
        <v>0.34415144920349122</v>
      </c>
      <c r="FG17" s="4">
        <f t="shared" ref="FG17:FS17" si="24">FG16*FG14</f>
        <v>0.11055647134780884</v>
      </c>
      <c r="FH17" s="4">
        <f t="shared" si="24"/>
        <v>0.48372691869735718</v>
      </c>
      <c r="FI17" s="4">
        <f t="shared" si="24"/>
        <v>0.4536339998245239</v>
      </c>
      <c r="FJ17" s="4">
        <f t="shared" si="24"/>
        <v>0.4001665234565735</v>
      </c>
      <c r="FK17" s="4">
        <f t="shared" si="24"/>
        <v>0.23082211017608642</v>
      </c>
      <c r="FL17" s="4">
        <f t="shared" si="24"/>
        <v>0.35036526918411254</v>
      </c>
      <c r="FM17" s="4">
        <f t="shared" si="24"/>
        <v>0.37767494916915895</v>
      </c>
      <c r="FN17" s="4">
        <f t="shared" si="24"/>
        <v>0.41482486724853512</v>
      </c>
      <c r="FO17" s="4">
        <f t="shared" si="24"/>
        <v>3.4250711649656297E-2</v>
      </c>
      <c r="FP17" s="4">
        <f t="shared" si="24"/>
        <v>6.5842607617378229E-2</v>
      </c>
      <c r="FQ17" s="4">
        <f t="shared" si="24"/>
        <v>0.12897717654705046</v>
      </c>
      <c r="FR17" s="4">
        <f t="shared" si="24"/>
        <v>0.30842639207839967</v>
      </c>
      <c r="FS17" s="4">
        <f t="shared" si="24"/>
        <v>0.50525486469268799</v>
      </c>
    </row>
    <row r="18" spans="1:256" s="4" customFormat="1" x14ac:dyDescent="0.25">
      <c r="A18" s="4" t="s">
        <v>173</v>
      </c>
      <c r="B18" s="12" t="s">
        <v>8</v>
      </c>
      <c r="C18" s="4">
        <v>0</v>
      </c>
      <c r="D18" s="4">
        <f t="shared" ref="D18:AI18" si="25">C18+D17</f>
        <v>1.0320891457902719</v>
      </c>
      <c r="E18" s="4">
        <f t="shared" si="25"/>
        <v>1.79169752605431</v>
      </c>
      <c r="F18" s="4">
        <f t="shared" si="25"/>
        <v>2.4360006291538241</v>
      </c>
      <c r="G18" s="4">
        <f t="shared" si="25"/>
        <v>3.0063872047713671</v>
      </c>
      <c r="H18" s="4">
        <f t="shared" si="25"/>
        <v>3.4157293313987029</v>
      </c>
      <c r="I18" s="4">
        <f t="shared" si="25"/>
        <v>3.6796888625933817</v>
      </c>
      <c r="J18" s="4">
        <f t="shared" si="25"/>
        <v>3.8649124740322436</v>
      </c>
      <c r="K18" s="4">
        <f t="shared" si="25"/>
        <v>4.3407629104017271</v>
      </c>
      <c r="L18" s="4">
        <f t="shared" si="25"/>
        <v>4.6241145688113647</v>
      </c>
      <c r="M18" s="4">
        <f t="shared" si="25"/>
        <v>4.9396696694356397</v>
      </c>
      <c r="N18" s="4">
        <f t="shared" si="25"/>
        <v>5.5897672952574027</v>
      </c>
      <c r="O18" s="4">
        <f t="shared" si="25"/>
        <v>6.2621844939559779</v>
      </c>
      <c r="P18" s="4">
        <f t="shared" si="25"/>
        <v>7.0832688898543932</v>
      </c>
      <c r="Q18" s="4">
        <f t="shared" si="25"/>
        <v>8.0427150827151888</v>
      </c>
      <c r="R18" s="4">
        <f t="shared" si="25"/>
        <v>8.802487839094491</v>
      </c>
      <c r="S18" s="4">
        <f t="shared" si="25"/>
        <v>9.1918737125615237</v>
      </c>
      <c r="T18" s="4">
        <f t="shared" si="25"/>
        <v>10.809635813169292</v>
      </c>
      <c r="U18" s="4">
        <f t="shared" si="25"/>
        <v>12.624576143284084</v>
      </c>
      <c r="V18" s="4">
        <f t="shared" si="25"/>
        <v>13.924637899104367</v>
      </c>
      <c r="W18" s="4">
        <f t="shared" si="25"/>
        <v>15.156442168273587</v>
      </c>
      <c r="X18" s="4">
        <f t="shared" si="25"/>
        <v>16.645756039253378</v>
      </c>
      <c r="Y18" s="4">
        <f t="shared" si="25"/>
        <v>17.666739487354732</v>
      </c>
      <c r="Z18" s="4">
        <f t="shared" si="25"/>
        <v>18.302595756888614</v>
      </c>
      <c r="AA18" s="4">
        <f t="shared" si="25"/>
        <v>19.602498712084575</v>
      </c>
      <c r="AB18" s="4">
        <f t="shared" si="25"/>
        <v>20.932400738510548</v>
      </c>
      <c r="AC18" s="4">
        <f t="shared" si="25"/>
        <v>23.318497579509078</v>
      </c>
      <c r="AD18" s="4">
        <f t="shared" si="25"/>
        <v>25.62215003645575</v>
      </c>
      <c r="AE18" s="4">
        <f t="shared" si="25"/>
        <v>27.971721901299119</v>
      </c>
      <c r="AF18" s="4">
        <f t="shared" si="25"/>
        <v>31.385408995823621</v>
      </c>
      <c r="AG18" s="4">
        <f t="shared" si="25"/>
        <v>34.80508403059995</v>
      </c>
      <c r="AH18" s="4">
        <f t="shared" si="25"/>
        <v>37.559522744400859</v>
      </c>
      <c r="AI18" s="4">
        <f t="shared" si="25"/>
        <v>41.045359473152516</v>
      </c>
      <c r="AJ18" s="4">
        <f t="shared" ref="AJ18:BO18" si="26">AI18+AJ17</f>
        <v>43.823782170678733</v>
      </c>
      <c r="AK18" s="4">
        <f t="shared" si="26"/>
        <v>46.311137968722043</v>
      </c>
      <c r="AL18" s="4">
        <f t="shared" si="26"/>
        <v>48.828021908717659</v>
      </c>
      <c r="AM18" s="4">
        <f t="shared" si="26"/>
        <v>51.790308022289778</v>
      </c>
      <c r="AN18" s="4">
        <f t="shared" si="26"/>
        <v>55.967631042189417</v>
      </c>
      <c r="AO18" s="4">
        <f t="shared" si="26"/>
        <v>60.000736549406554</v>
      </c>
      <c r="AP18" s="4">
        <f t="shared" si="26"/>
        <v>63.246804160973163</v>
      </c>
      <c r="AQ18" s="4">
        <f t="shared" si="26"/>
        <v>66.420593905254933</v>
      </c>
      <c r="AR18" s="4">
        <f t="shared" si="26"/>
        <v>69.983377433896223</v>
      </c>
      <c r="AS18" s="4">
        <f t="shared" si="26"/>
        <v>73.925100413448632</v>
      </c>
      <c r="AT18" s="4">
        <f t="shared" si="26"/>
        <v>77.814345456535634</v>
      </c>
      <c r="AU18" s="4">
        <f t="shared" si="26"/>
        <v>82.168065700985011</v>
      </c>
      <c r="AV18" s="4">
        <f t="shared" si="26"/>
        <v>88.121626627327018</v>
      </c>
      <c r="AW18" s="4">
        <f t="shared" si="26"/>
        <v>93.865066874340584</v>
      </c>
      <c r="AX18" s="4">
        <f t="shared" si="26"/>
        <v>98.40674204636197</v>
      </c>
      <c r="AY18" s="4">
        <f t="shared" si="26"/>
        <v>103.16277687062721</v>
      </c>
      <c r="AZ18" s="4">
        <f t="shared" si="26"/>
        <v>108.16468046414609</v>
      </c>
      <c r="BA18" s="4">
        <f t="shared" si="26"/>
        <v>113.60910971414609</v>
      </c>
      <c r="BB18" s="4">
        <f t="shared" si="26"/>
        <v>119.23148683909936</v>
      </c>
      <c r="BC18" s="4">
        <f t="shared" si="26"/>
        <v>125.16966525771238</v>
      </c>
      <c r="BD18" s="4">
        <f t="shared" si="26"/>
        <v>128.88690554462613</v>
      </c>
      <c r="BE18" s="4">
        <f t="shared" si="26"/>
        <v>134.6317025617534</v>
      </c>
      <c r="BF18" s="4">
        <f t="shared" si="26"/>
        <v>140.19623341746868</v>
      </c>
      <c r="BG18" s="4">
        <f t="shared" si="26"/>
        <v>146.21330972784259</v>
      </c>
      <c r="BH18" s="4">
        <f t="shared" si="26"/>
        <v>152.00442099984537</v>
      </c>
      <c r="BI18" s="4">
        <f t="shared" si="26"/>
        <v>157.91347930312622</v>
      </c>
      <c r="BJ18" s="4">
        <f t="shared" si="26"/>
        <v>167.91261577213277</v>
      </c>
      <c r="BK18" s="4">
        <f t="shared" si="26"/>
        <v>174.00493297825693</v>
      </c>
      <c r="BL18" s="4">
        <f t="shared" si="26"/>
        <v>179.02806943096252</v>
      </c>
      <c r="BM18" s="4">
        <f t="shared" si="26"/>
        <v>183.9605903197658</v>
      </c>
      <c r="BN18" s="4">
        <f t="shared" si="26"/>
        <v>189.15749297132939</v>
      </c>
      <c r="BO18" s="4">
        <f t="shared" si="26"/>
        <v>198.57509297132938</v>
      </c>
      <c r="BP18" s="4">
        <f t="shared" ref="BP18:CU18" si="27">BO18+BP17</f>
        <v>207.89167730061712</v>
      </c>
      <c r="BQ18" s="4">
        <f t="shared" si="27"/>
        <v>213.70676157953173</v>
      </c>
      <c r="BR18" s="4">
        <f t="shared" si="27"/>
        <v>217.30281295928489</v>
      </c>
      <c r="BS18" s="4">
        <f t="shared" si="27"/>
        <v>223.18030794876904</v>
      </c>
      <c r="BT18" s="4">
        <f t="shared" si="27"/>
        <v>227.66607218994636</v>
      </c>
      <c r="BU18" s="4">
        <f t="shared" si="27"/>
        <v>233.00427064049393</v>
      </c>
      <c r="BV18" s="4">
        <f t="shared" si="27"/>
        <v>237.40966660714133</v>
      </c>
      <c r="BW18" s="4">
        <f t="shared" si="27"/>
        <v>240.92300212727966</v>
      </c>
      <c r="BX18" s="4">
        <f t="shared" si="27"/>
        <v>243.85610399427409</v>
      </c>
      <c r="BY18" s="4">
        <f t="shared" si="27"/>
        <v>249.19872279583427</v>
      </c>
      <c r="BZ18" s="4">
        <f t="shared" si="27"/>
        <v>252.30659677969811</v>
      </c>
      <c r="CA18" s="4">
        <f t="shared" si="27"/>
        <v>254.02954806854325</v>
      </c>
      <c r="CB18" s="4">
        <f t="shared" si="27"/>
        <v>255.51528829941483</v>
      </c>
      <c r="CC18" s="4">
        <f t="shared" si="27"/>
        <v>261.43848829941481</v>
      </c>
      <c r="CD18" s="4">
        <f t="shared" si="27"/>
        <v>268.03818800644609</v>
      </c>
      <c r="CE18" s="4">
        <f t="shared" si="27"/>
        <v>273.33671370224687</v>
      </c>
      <c r="CF18" s="4">
        <f t="shared" si="27"/>
        <v>279.81365034775467</v>
      </c>
      <c r="CG18" s="4">
        <f t="shared" si="27"/>
        <v>285.540661608741</v>
      </c>
      <c r="CH18" s="4">
        <f t="shared" si="27"/>
        <v>290.735258471534</v>
      </c>
      <c r="CI18" s="4">
        <f t="shared" si="27"/>
        <v>296.68914519028402</v>
      </c>
      <c r="CJ18" s="4">
        <f t="shared" si="27"/>
        <v>302.64510100083089</v>
      </c>
      <c r="CK18" s="4">
        <f t="shared" si="27"/>
        <v>306.69625593857501</v>
      </c>
      <c r="CL18" s="4">
        <f t="shared" si="27"/>
        <v>309.77474844650959</v>
      </c>
      <c r="CM18" s="4">
        <f t="shared" si="27"/>
        <v>315.42527517990806</v>
      </c>
      <c r="CN18" s="4">
        <f t="shared" si="27"/>
        <v>321.10110480026941</v>
      </c>
      <c r="CO18" s="4">
        <f t="shared" si="27"/>
        <v>325.47870480026938</v>
      </c>
      <c r="CP18" s="4">
        <f t="shared" si="27"/>
        <v>330.17310480026936</v>
      </c>
      <c r="CQ18" s="4">
        <f t="shared" si="27"/>
        <v>334.83870480026934</v>
      </c>
      <c r="CR18" s="4">
        <f t="shared" si="27"/>
        <v>339.76350480026935</v>
      </c>
      <c r="CS18" s="4">
        <f t="shared" si="27"/>
        <v>344.97630480026936</v>
      </c>
      <c r="CT18" s="4">
        <f t="shared" si="27"/>
        <v>350.67870480026937</v>
      </c>
      <c r="CU18" s="4">
        <f t="shared" si="27"/>
        <v>356.35230480026939</v>
      </c>
      <c r="CV18" s="4">
        <f t="shared" ref="CV18:EA18" si="28">CU18+CV17</f>
        <v>361.74750480026938</v>
      </c>
      <c r="CW18" s="4">
        <f t="shared" si="28"/>
        <v>368.1445012602303</v>
      </c>
      <c r="CX18" s="4">
        <f t="shared" si="28"/>
        <v>374.41304192984001</v>
      </c>
      <c r="CY18" s="4">
        <f t="shared" si="28"/>
        <v>380.14108210309661</v>
      </c>
      <c r="CZ18" s="4">
        <f t="shared" si="28"/>
        <v>384.53339136823331</v>
      </c>
      <c r="DA18" s="4">
        <f t="shared" si="28"/>
        <v>389.84752314313567</v>
      </c>
      <c r="DB18" s="4">
        <f t="shared" si="28"/>
        <v>394.85858195050872</v>
      </c>
      <c r="DC18" s="4">
        <f t="shared" si="28"/>
        <v>399.95239023908294</v>
      </c>
      <c r="DD18" s="4">
        <f t="shared" si="28"/>
        <v>405.9668894456259</v>
      </c>
      <c r="DE18" s="4">
        <f t="shared" si="28"/>
        <v>411.83585962995204</v>
      </c>
      <c r="DF18" s="4">
        <f t="shared" si="28"/>
        <v>416.75967737897548</v>
      </c>
      <c r="DG18" s="4">
        <f t="shared" si="28"/>
        <v>423.42462288888606</v>
      </c>
      <c r="DH18" s="4">
        <f t="shared" si="28"/>
        <v>428.26080331426022</v>
      </c>
      <c r="DI18" s="4">
        <f t="shared" si="28"/>
        <v>433.75424129964466</v>
      </c>
      <c r="DJ18" s="4">
        <f t="shared" si="28"/>
        <v>438.83256923194284</v>
      </c>
      <c r="DK18" s="4">
        <f t="shared" si="28"/>
        <v>444.09575114112255</v>
      </c>
      <c r="DL18" s="4">
        <f t="shared" si="28"/>
        <v>448.83226905832646</v>
      </c>
      <c r="DM18" s="4">
        <f t="shared" si="28"/>
        <v>453.67168191891778</v>
      </c>
      <c r="DN18" s="4">
        <f t="shared" si="28"/>
        <v>458.73033087351587</v>
      </c>
      <c r="DO18" s="4">
        <f t="shared" si="28"/>
        <v>464.93523506765899</v>
      </c>
      <c r="DP18" s="4">
        <f t="shared" si="28"/>
        <v>469.7971157341226</v>
      </c>
      <c r="DQ18" s="4">
        <f t="shared" si="28"/>
        <v>474.91409354208753</v>
      </c>
      <c r="DR18" s="4">
        <f t="shared" si="28"/>
        <v>478.04434807230609</v>
      </c>
      <c r="DS18" s="4">
        <f t="shared" si="28"/>
        <v>480.10680040456333</v>
      </c>
      <c r="DT18" s="4">
        <f t="shared" si="28"/>
        <v>481.40124677220092</v>
      </c>
      <c r="DU18" s="4">
        <f t="shared" si="28"/>
        <v>482.20175598535883</v>
      </c>
      <c r="DV18" s="4">
        <f t="shared" si="28"/>
        <v>484.211379099684</v>
      </c>
      <c r="DW18" s="4">
        <f t="shared" si="28"/>
        <v>486.94834070206383</v>
      </c>
      <c r="DX18" s="4">
        <f t="shared" si="28"/>
        <v>487.41072065118072</v>
      </c>
      <c r="DY18" s="4">
        <f t="shared" si="28"/>
        <v>489.02533830143466</v>
      </c>
      <c r="DZ18" s="4">
        <f t="shared" si="28"/>
        <v>491.74387703388106</v>
      </c>
      <c r="EA18" s="4">
        <f t="shared" si="28"/>
        <v>494.53570970534417</v>
      </c>
      <c r="EB18" s="4">
        <f t="shared" ref="EB18:FG18" si="29">EA18+EB17</f>
        <v>496.7342060005102</v>
      </c>
      <c r="EC18" s="4">
        <f t="shared" si="29"/>
        <v>498.65097609573741</v>
      </c>
      <c r="ED18" s="4">
        <f t="shared" si="29"/>
        <v>501.06444606172215</v>
      </c>
      <c r="EE18" s="4">
        <f t="shared" si="29"/>
        <v>502.92629978602611</v>
      </c>
      <c r="EF18" s="4">
        <f t="shared" si="29"/>
        <v>505.52231519722773</v>
      </c>
      <c r="EG18" s="4">
        <f t="shared" si="29"/>
        <v>507.74982452442094</v>
      </c>
      <c r="EH18" s="4">
        <f t="shared" si="29"/>
        <v>509.70428492463316</v>
      </c>
      <c r="EI18" s="4">
        <f t="shared" si="29"/>
        <v>511.22914434458738</v>
      </c>
      <c r="EJ18" s="4">
        <f t="shared" si="29"/>
        <v>511.39904590878513</v>
      </c>
      <c r="EK18" s="4">
        <f t="shared" si="29"/>
        <v>512.56421509705217</v>
      </c>
      <c r="EL18" s="4">
        <f t="shared" si="29"/>
        <v>513.72851870713134</v>
      </c>
      <c r="EM18" s="4">
        <f t="shared" si="29"/>
        <v>514.72990826546868</v>
      </c>
      <c r="EN18" s="4">
        <f t="shared" si="29"/>
        <v>515.82061276694071</v>
      </c>
      <c r="EO18" s="4">
        <f t="shared" si="29"/>
        <v>516.87926675213612</v>
      </c>
      <c r="EP18" s="4">
        <f t="shared" si="29"/>
        <v>517.52797840816208</v>
      </c>
      <c r="EQ18" s="4">
        <f t="shared" si="29"/>
        <v>517.93964031447774</v>
      </c>
      <c r="ER18" s="4">
        <f t="shared" si="29"/>
        <v>518.79211121310595</v>
      </c>
      <c r="ES18" s="4">
        <f t="shared" si="29"/>
        <v>519.30260915269264</v>
      </c>
      <c r="ET18" s="4">
        <f t="shared" si="29"/>
        <v>519.86487308253652</v>
      </c>
      <c r="EU18" s="4">
        <f t="shared" si="29"/>
        <v>520.54611325969108</v>
      </c>
      <c r="EV18" s="4">
        <f t="shared" si="29"/>
        <v>521.13557046164874</v>
      </c>
      <c r="EW18" s="4">
        <f t="shared" si="29"/>
        <v>521.38303183426262</v>
      </c>
      <c r="EX18" s="4">
        <f t="shared" si="29"/>
        <v>522.03393708576561</v>
      </c>
      <c r="EY18" s="4">
        <f t="shared" si="29"/>
        <v>522.38008749594098</v>
      </c>
      <c r="EZ18" s="4">
        <f t="shared" si="29"/>
        <v>522.80283031572708</v>
      </c>
      <c r="FA18" s="4">
        <f t="shared" si="29"/>
        <v>523.05256909837135</v>
      </c>
      <c r="FB18" s="4">
        <f t="shared" si="29"/>
        <v>523.45005466451062</v>
      </c>
      <c r="FC18" s="4">
        <f t="shared" si="29"/>
        <v>523.78860083331483</v>
      </c>
      <c r="FD18" s="4">
        <f t="shared" si="29"/>
        <v>524.02691217173947</v>
      </c>
      <c r="FE18" s="4">
        <f t="shared" si="29"/>
        <v>524.29456861128222</v>
      </c>
      <c r="FF18" s="4">
        <f t="shared" si="29"/>
        <v>524.63872006048575</v>
      </c>
      <c r="FG18" s="4">
        <f t="shared" si="29"/>
        <v>524.74927653183352</v>
      </c>
      <c r="FH18" s="4">
        <f t="shared" ref="FH18:FS18" si="30">FG18+FH17</f>
        <v>525.23300345053087</v>
      </c>
      <c r="FI18" s="4">
        <f t="shared" si="30"/>
        <v>525.68663745035542</v>
      </c>
      <c r="FJ18" s="4">
        <f t="shared" si="30"/>
        <v>526.08680397381204</v>
      </c>
      <c r="FK18" s="4">
        <f t="shared" si="30"/>
        <v>526.3176260839881</v>
      </c>
      <c r="FL18" s="4">
        <f t="shared" si="30"/>
        <v>526.66799135317217</v>
      </c>
      <c r="FM18" s="4">
        <f t="shared" si="30"/>
        <v>527.04566630234137</v>
      </c>
      <c r="FN18" s="4">
        <f t="shared" si="30"/>
        <v>527.46049116958989</v>
      </c>
      <c r="FO18" s="4">
        <f t="shared" si="30"/>
        <v>527.49474188123952</v>
      </c>
      <c r="FP18" s="4">
        <f t="shared" si="30"/>
        <v>527.56058448885688</v>
      </c>
      <c r="FQ18" s="4">
        <f t="shared" si="30"/>
        <v>527.68956166540397</v>
      </c>
      <c r="FR18" s="4">
        <f t="shared" si="30"/>
        <v>527.99798805748242</v>
      </c>
      <c r="FS18" s="4">
        <f t="shared" si="30"/>
        <v>528.5032429221751</v>
      </c>
    </row>
    <row r="19" spans="1:256" s="23" customFormat="1" x14ac:dyDescent="0.25">
      <c r="A19" s="23" t="s">
        <v>174</v>
      </c>
      <c r="B19" s="24" t="s">
        <v>8</v>
      </c>
      <c r="C19" s="23">
        <f>C17</f>
        <v>1.1015352487564087</v>
      </c>
      <c r="D19" s="23">
        <f t="shared" ref="D19:AI19" si="31">C19+D17+(D24-D25)+(D34-D35)</f>
        <v>2.1336243945466808</v>
      </c>
      <c r="E19" s="23">
        <f t="shared" si="31"/>
        <v>2.8932327748107189</v>
      </c>
      <c r="F19" s="23">
        <f t="shared" si="31"/>
        <v>3.5375358779102335</v>
      </c>
      <c r="G19" s="23">
        <f t="shared" si="31"/>
        <v>4.1079224535277765</v>
      </c>
      <c r="H19" s="23">
        <f t="shared" si="31"/>
        <v>4.5172645801551123</v>
      </c>
      <c r="I19" s="23">
        <f t="shared" si="31"/>
        <v>4.7812241113497915</v>
      </c>
      <c r="J19" s="23">
        <f t="shared" si="31"/>
        <v>8.1664477227886536</v>
      </c>
      <c r="K19" s="23">
        <f t="shared" si="31"/>
        <v>8.6422981591581376</v>
      </c>
      <c r="L19" s="23">
        <f t="shared" si="31"/>
        <v>8.9256498175677752</v>
      </c>
      <c r="M19" s="23">
        <f t="shared" si="31"/>
        <v>9.2412049181920501</v>
      </c>
      <c r="N19" s="23">
        <f t="shared" si="31"/>
        <v>9.8913025440138131</v>
      </c>
      <c r="O19" s="23">
        <f t="shared" si="31"/>
        <v>10.563719742712388</v>
      </c>
      <c r="P19" s="23">
        <f t="shared" si="31"/>
        <v>11.384804138610804</v>
      </c>
      <c r="Q19" s="23">
        <f t="shared" si="31"/>
        <v>12.344250331471599</v>
      </c>
      <c r="R19" s="23">
        <f t="shared" si="31"/>
        <v>14.649823087850901</v>
      </c>
      <c r="S19" s="23">
        <f t="shared" si="31"/>
        <v>20.404942294651267</v>
      </c>
      <c r="T19" s="23">
        <f t="shared" si="31"/>
        <v>22.022704395259037</v>
      </c>
      <c r="U19" s="23">
        <f t="shared" si="31"/>
        <v>23.837644725373831</v>
      </c>
      <c r="V19" s="23">
        <f t="shared" si="31"/>
        <v>25.137706481194112</v>
      </c>
      <c r="W19" s="23">
        <f t="shared" si="31"/>
        <v>26.369510750363332</v>
      </c>
      <c r="X19" s="23">
        <f t="shared" si="31"/>
        <v>27.858824621343125</v>
      </c>
      <c r="Y19" s="23">
        <f t="shared" si="31"/>
        <v>33.249808069444477</v>
      </c>
      <c r="Z19" s="23">
        <f t="shared" si="31"/>
        <v>33.885664338978359</v>
      </c>
      <c r="AA19" s="23">
        <f t="shared" si="31"/>
        <v>35.185567294174319</v>
      </c>
      <c r="AB19" s="23">
        <f t="shared" si="31"/>
        <v>39.739980241701517</v>
      </c>
      <c r="AC19" s="23">
        <f t="shared" si="31"/>
        <v>42.12607708270005</v>
      </c>
      <c r="AD19" s="23">
        <f t="shared" si="31"/>
        <v>44.429729539646722</v>
      </c>
      <c r="AE19" s="23">
        <f t="shared" si="31"/>
        <v>46.779301404490091</v>
      </c>
      <c r="AF19" s="23">
        <f t="shared" si="31"/>
        <v>50.192988499014596</v>
      </c>
      <c r="AG19" s="23">
        <f t="shared" si="31"/>
        <v>53.612663533790929</v>
      </c>
      <c r="AH19" s="23">
        <f t="shared" si="31"/>
        <v>59.140011771683959</v>
      </c>
      <c r="AI19" s="23">
        <f t="shared" si="31"/>
        <v>62.625848500435616</v>
      </c>
      <c r="AJ19" s="23">
        <f t="shared" ref="AJ19:BO19" si="32">AI19+AJ17+(AJ24-AJ25)+(AJ34-AJ35)</f>
        <v>65.404271197961833</v>
      </c>
      <c r="AK19" s="23">
        <f t="shared" si="32"/>
        <v>67.891626996005144</v>
      </c>
      <c r="AL19" s="23">
        <f t="shared" si="32"/>
        <v>70.408510936000766</v>
      </c>
      <c r="AM19" s="23">
        <f t="shared" si="32"/>
        <v>73.370797049572886</v>
      </c>
      <c r="AN19" s="23">
        <f t="shared" si="32"/>
        <v>77.548120069472532</v>
      </c>
      <c r="AO19" s="23">
        <f t="shared" si="32"/>
        <v>83.633450783505182</v>
      </c>
      <c r="AP19" s="23">
        <f t="shared" si="32"/>
        <v>86.879518395071798</v>
      </c>
      <c r="AQ19" s="23">
        <f t="shared" si="32"/>
        <v>90.053308139353561</v>
      </c>
      <c r="AR19" s="23">
        <f t="shared" si="32"/>
        <v>93.616091667994851</v>
      </c>
      <c r="AS19" s="23">
        <f t="shared" si="32"/>
        <v>97.557814647547261</v>
      </c>
      <c r="AT19" s="23">
        <f t="shared" si="32"/>
        <v>101.44705969063426</v>
      </c>
      <c r="AU19" s="23">
        <f t="shared" si="32"/>
        <v>106.77615986265587</v>
      </c>
      <c r="AV19" s="23">
        <f t="shared" si="32"/>
        <v>112.72972078899788</v>
      </c>
      <c r="AW19" s="23">
        <f t="shared" si="32"/>
        <v>118.95268103601144</v>
      </c>
      <c r="AX19" s="23">
        <f t="shared" si="32"/>
        <v>123.49435620803283</v>
      </c>
      <c r="AY19" s="23">
        <f t="shared" si="32"/>
        <v>128.25039103229807</v>
      </c>
      <c r="AZ19" s="23">
        <f t="shared" si="32"/>
        <v>133.5373775448243</v>
      </c>
      <c r="BA19" s="23">
        <f t="shared" si="32"/>
        <v>138.98180679482431</v>
      </c>
      <c r="BB19" s="23">
        <f t="shared" si="32"/>
        <v>144.60418391977757</v>
      </c>
      <c r="BC19" s="23">
        <f t="shared" si="32"/>
        <v>150.5423623383906</v>
      </c>
      <c r="BD19" s="23">
        <f t="shared" si="32"/>
        <v>155.66577550325761</v>
      </c>
      <c r="BE19" s="23">
        <f t="shared" si="32"/>
        <v>161.41057252038487</v>
      </c>
      <c r="BF19" s="23">
        <f t="shared" si="32"/>
        <v>166.97510337610015</v>
      </c>
      <c r="BG19" s="23">
        <f t="shared" si="32"/>
        <v>172.99217968647406</v>
      </c>
      <c r="BH19" s="23">
        <f t="shared" si="32"/>
        <v>178.78329095847684</v>
      </c>
      <c r="BI19" s="23">
        <f t="shared" si="32"/>
        <v>184.6923492617577</v>
      </c>
      <c r="BJ19" s="23">
        <f t="shared" si="32"/>
        <v>194.69148573076424</v>
      </c>
      <c r="BK19" s="23">
        <f t="shared" si="32"/>
        <v>200.78380293688841</v>
      </c>
      <c r="BL19" s="23">
        <f t="shared" si="32"/>
        <v>207.26357938959399</v>
      </c>
      <c r="BM19" s="23">
        <f t="shared" si="32"/>
        <v>212.600426541541</v>
      </c>
      <c r="BN19" s="23">
        <f t="shared" si="32"/>
        <v>217.79732919310459</v>
      </c>
      <c r="BO19" s="23">
        <f t="shared" si="32"/>
        <v>227.21492919310458</v>
      </c>
      <c r="BP19" s="23">
        <f t="shared" ref="BP19:CU19" si="33">BO19+BP17+(BP24-BP25)+(BP34-BP35)</f>
        <v>236.53151352239232</v>
      </c>
      <c r="BQ19" s="23">
        <f t="shared" si="33"/>
        <v>242.73273113464026</v>
      </c>
      <c r="BR19" s="23">
        <f t="shared" si="33"/>
        <v>246.32878251439342</v>
      </c>
      <c r="BS19" s="23">
        <f t="shared" si="33"/>
        <v>252.20627750387757</v>
      </c>
      <c r="BT19" s="23">
        <f t="shared" si="33"/>
        <v>256.69204174505489</v>
      </c>
      <c r="BU19" s="23">
        <f t="shared" si="33"/>
        <v>262.03024019560246</v>
      </c>
      <c r="BV19" s="23">
        <f t="shared" si="33"/>
        <v>266.43563616224986</v>
      </c>
      <c r="BW19" s="23">
        <f t="shared" si="33"/>
        <v>269.94897168238816</v>
      </c>
      <c r="BX19" s="23">
        <f t="shared" si="33"/>
        <v>272.8820735493826</v>
      </c>
      <c r="BY19" s="23">
        <f t="shared" si="33"/>
        <v>278.22469235094275</v>
      </c>
      <c r="BZ19" s="23">
        <f t="shared" si="33"/>
        <v>281.33256633480659</v>
      </c>
      <c r="CA19" s="23">
        <f t="shared" si="33"/>
        <v>283.05551762365172</v>
      </c>
      <c r="CB19" s="23">
        <f t="shared" si="33"/>
        <v>284.94685022976023</v>
      </c>
      <c r="CC19" s="23">
        <f t="shared" si="33"/>
        <v>290.87005022976024</v>
      </c>
      <c r="CD19" s="23">
        <f t="shared" si="33"/>
        <v>297.46974993679152</v>
      </c>
      <c r="CE19" s="23">
        <f t="shared" si="33"/>
        <v>302.76827563259229</v>
      </c>
      <c r="CF19" s="23">
        <f t="shared" si="33"/>
        <v>309.2452122781001</v>
      </c>
      <c r="CG19" s="23">
        <f t="shared" si="33"/>
        <v>316.5492417209046</v>
      </c>
      <c r="CH19" s="23">
        <f t="shared" si="33"/>
        <v>321.7438385836976</v>
      </c>
      <c r="CI19" s="23">
        <f t="shared" si="33"/>
        <v>327.69772530244762</v>
      </c>
      <c r="CJ19" s="23">
        <f t="shared" si="33"/>
        <v>333.65368111299449</v>
      </c>
      <c r="CK19" s="23">
        <f t="shared" si="33"/>
        <v>337.70483605073861</v>
      </c>
      <c r="CL19" s="23">
        <f t="shared" si="33"/>
        <v>340.78332855867319</v>
      </c>
      <c r="CM19" s="23">
        <f t="shared" si="33"/>
        <v>346.43385529207166</v>
      </c>
      <c r="CN19" s="23">
        <f t="shared" si="33"/>
        <v>352.10968491243301</v>
      </c>
      <c r="CO19" s="23">
        <f t="shared" si="33"/>
        <v>356.48728491243298</v>
      </c>
      <c r="CP19" s="23">
        <f t="shared" si="33"/>
        <v>361.98197582152386</v>
      </c>
      <c r="CQ19" s="23">
        <f t="shared" si="33"/>
        <v>366.64757582152384</v>
      </c>
      <c r="CR19" s="23">
        <f t="shared" si="33"/>
        <v>371.57237582152385</v>
      </c>
      <c r="CS19" s="23">
        <f t="shared" si="33"/>
        <v>376.78517582152386</v>
      </c>
      <c r="CT19" s="23">
        <f t="shared" si="33"/>
        <v>382.48757582152388</v>
      </c>
      <c r="CU19" s="23">
        <f t="shared" si="33"/>
        <v>388.1611758215239</v>
      </c>
      <c r="CV19" s="23">
        <f t="shared" ref="CV19:EA19" si="34">CU19+CV17+(CV24-CV25)+(CV34-CV35)</f>
        <v>393.55637582152389</v>
      </c>
      <c r="CW19" s="23">
        <f t="shared" si="34"/>
        <v>399.9533722814848</v>
      </c>
      <c r="CX19" s="23">
        <f t="shared" si="34"/>
        <v>406.22191295109451</v>
      </c>
      <c r="CY19" s="23">
        <f t="shared" si="34"/>
        <v>411.94995312435111</v>
      </c>
      <c r="CZ19" s="23">
        <f t="shared" si="34"/>
        <v>417.12626238948781</v>
      </c>
      <c r="DA19" s="23">
        <f t="shared" si="34"/>
        <v>422.44039416439017</v>
      </c>
      <c r="DB19" s="23">
        <f t="shared" si="34"/>
        <v>427.45145297176322</v>
      </c>
      <c r="DC19" s="23">
        <f t="shared" si="34"/>
        <v>432.54526126033744</v>
      </c>
      <c r="DD19" s="23">
        <f t="shared" si="34"/>
        <v>438.55976046688039</v>
      </c>
      <c r="DE19" s="23">
        <f t="shared" si="34"/>
        <v>444.42873065120654</v>
      </c>
      <c r="DF19" s="23">
        <f t="shared" si="34"/>
        <v>449.35254840022998</v>
      </c>
      <c r="DG19" s="23">
        <f t="shared" si="34"/>
        <v>456.01749391014056</v>
      </c>
      <c r="DH19" s="23">
        <f t="shared" si="34"/>
        <v>460.85367433551471</v>
      </c>
      <c r="DI19" s="23">
        <f t="shared" si="34"/>
        <v>466.34711232089916</v>
      </c>
      <c r="DJ19" s="23">
        <f t="shared" si="34"/>
        <v>471.42544025319734</v>
      </c>
      <c r="DK19" s="23">
        <f t="shared" si="34"/>
        <v>476.68862216237704</v>
      </c>
      <c r="DL19" s="23">
        <f t="shared" si="34"/>
        <v>481.42514007958096</v>
      </c>
      <c r="DM19" s="23">
        <f t="shared" si="34"/>
        <v>486.26455294017228</v>
      </c>
      <c r="DN19" s="23">
        <f t="shared" si="34"/>
        <v>491.32320189477036</v>
      </c>
      <c r="DO19" s="23">
        <f t="shared" si="34"/>
        <v>497.52810608891349</v>
      </c>
      <c r="DP19" s="23">
        <f t="shared" si="34"/>
        <v>502.38998675537709</v>
      </c>
      <c r="DQ19" s="23">
        <f t="shared" si="34"/>
        <v>507.50696456334202</v>
      </c>
      <c r="DR19" s="23">
        <f t="shared" si="34"/>
        <v>513.90865135162505</v>
      </c>
      <c r="DS19" s="23">
        <f t="shared" si="34"/>
        <v>513.82780836492145</v>
      </c>
      <c r="DT19" s="23">
        <f t="shared" si="34"/>
        <v>517.62775150675259</v>
      </c>
      <c r="DU19" s="23">
        <f t="shared" si="34"/>
        <v>518.87113307115135</v>
      </c>
      <c r="DV19" s="23">
        <f t="shared" si="34"/>
        <v>524.0645497338636</v>
      </c>
      <c r="DW19" s="23">
        <f t="shared" si="34"/>
        <v>526.3486608067484</v>
      </c>
      <c r="DX19" s="23">
        <f t="shared" si="34"/>
        <v>531.54291172360718</v>
      </c>
      <c r="DY19" s="23">
        <f t="shared" si="34"/>
        <v>533.15752937386105</v>
      </c>
      <c r="DZ19" s="23">
        <f t="shared" si="34"/>
        <v>535.87606810630746</v>
      </c>
      <c r="EA19" s="23">
        <f t="shared" si="34"/>
        <v>538.66790077777057</v>
      </c>
      <c r="EB19" s="23">
        <f t="shared" ref="EB19:FG19" si="35">EA19+EB17+(EB24-EB25)+(EB34-EB35)</f>
        <v>540.86639707293659</v>
      </c>
      <c r="EC19" s="23">
        <f t="shared" si="35"/>
        <v>542.7831671681638</v>
      </c>
      <c r="ED19" s="23">
        <f t="shared" si="35"/>
        <v>545.19663713414855</v>
      </c>
      <c r="EE19" s="23">
        <f t="shared" si="35"/>
        <v>550.27634892296862</v>
      </c>
      <c r="EF19" s="23">
        <f t="shared" si="35"/>
        <v>559.40501093818216</v>
      </c>
      <c r="EG19" s="23">
        <f t="shared" si="35"/>
        <v>561.63252026537543</v>
      </c>
      <c r="EH19" s="23">
        <f t="shared" si="35"/>
        <v>563.58698066558759</v>
      </c>
      <c r="EI19" s="23">
        <f t="shared" si="35"/>
        <v>565.11184008554176</v>
      </c>
      <c r="EJ19" s="23">
        <f t="shared" si="35"/>
        <v>567.8326577787717</v>
      </c>
      <c r="EK19" s="23">
        <f t="shared" si="35"/>
        <v>568.99782696703869</v>
      </c>
      <c r="EL19" s="23">
        <f t="shared" si="35"/>
        <v>570.16213057711786</v>
      </c>
      <c r="EM19" s="23">
        <f t="shared" si="35"/>
        <v>571.1635201354552</v>
      </c>
      <c r="EN19" s="23">
        <f t="shared" si="35"/>
        <v>572.25422463692723</v>
      </c>
      <c r="EO19" s="23">
        <f t="shared" si="35"/>
        <v>573.31287862212264</v>
      </c>
      <c r="EP19" s="23">
        <f t="shared" si="35"/>
        <v>573.96159027814861</v>
      </c>
      <c r="EQ19" s="23">
        <f t="shared" si="35"/>
        <v>578.27183282962551</v>
      </c>
      <c r="ER19" s="23">
        <f t="shared" si="35"/>
        <v>579.12430372825372</v>
      </c>
      <c r="ES19" s="23">
        <f t="shared" si="35"/>
        <v>579.63480166784041</v>
      </c>
      <c r="ET19" s="23">
        <f t="shared" si="35"/>
        <v>580.19706559768429</v>
      </c>
      <c r="EU19" s="23">
        <f t="shared" si="35"/>
        <v>580.87830577483885</v>
      </c>
      <c r="EV19" s="23">
        <f t="shared" si="35"/>
        <v>581.46776297679651</v>
      </c>
      <c r="EW19" s="23">
        <f t="shared" si="35"/>
        <v>585.71522434941039</v>
      </c>
      <c r="EX19" s="23">
        <f t="shared" si="35"/>
        <v>586.36612960091338</v>
      </c>
      <c r="EY19" s="23">
        <f t="shared" si="35"/>
        <v>586.71228001108875</v>
      </c>
      <c r="EZ19" s="23">
        <f t="shared" si="35"/>
        <v>587.13502283087485</v>
      </c>
      <c r="FA19" s="23">
        <f t="shared" si="35"/>
        <v>588.18476161351907</v>
      </c>
      <c r="FB19" s="23">
        <f t="shared" si="35"/>
        <v>588.58224717965834</v>
      </c>
      <c r="FC19" s="23">
        <f t="shared" si="35"/>
        <v>588.92079334846255</v>
      </c>
      <c r="FD19" s="23">
        <f t="shared" si="35"/>
        <v>589.15910468688719</v>
      </c>
      <c r="FE19" s="23">
        <f t="shared" si="35"/>
        <v>595.42676112642994</v>
      </c>
      <c r="FF19" s="23">
        <f t="shared" si="35"/>
        <v>595.77091257563347</v>
      </c>
      <c r="FG19" s="23">
        <f t="shared" si="35"/>
        <v>598.28146904698121</v>
      </c>
      <c r="FH19" s="23">
        <f t="shared" ref="FH19:FS19" si="36">FG19+FH17+(FH24-FH25)+(FH34-FH35)</f>
        <v>598.76519596567857</v>
      </c>
      <c r="FI19" s="23">
        <f t="shared" si="36"/>
        <v>599.21882996550312</v>
      </c>
      <c r="FJ19" s="23">
        <f t="shared" si="36"/>
        <v>599.61899648895974</v>
      </c>
      <c r="FK19" s="23">
        <f t="shared" si="36"/>
        <v>599.8498185991358</v>
      </c>
      <c r="FL19" s="23">
        <f t="shared" si="36"/>
        <v>600.20018386831987</v>
      </c>
      <c r="FM19" s="23">
        <f t="shared" si="36"/>
        <v>600.57785881748907</v>
      </c>
      <c r="FN19" s="23">
        <f t="shared" si="36"/>
        <v>600.99268368473759</v>
      </c>
      <c r="FO19" s="23">
        <f t="shared" si="36"/>
        <v>601.02693439638722</v>
      </c>
      <c r="FP19" s="23">
        <f t="shared" si="36"/>
        <v>601.09277700400457</v>
      </c>
      <c r="FQ19" s="23">
        <f t="shared" si="36"/>
        <v>601.22175418055167</v>
      </c>
      <c r="FR19" s="23">
        <f t="shared" si="36"/>
        <v>601.53018057263012</v>
      </c>
      <c r="FS19" s="23">
        <f t="shared" si="36"/>
        <v>602.0354354373228</v>
      </c>
    </row>
    <row r="20" spans="1:256" s="3" customFormat="1" x14ac:dyDescent="0.25">
      <c r="A20" s="20" t="s">
        <v>7</v>
      </c>
      <c r="B20" s="21" t="s">
        <v>10</v>
      </c>
      <c r="C20" s="20">
        <f>'Raw Data'!B36</f>
        <v>0.01</v>
      </c>
      <c r="D20" s="20">
        <f>'Raw Data'!C36</f>
        <v>0.01</v>
      </c>
      <c r="E20" s="20">
        <f>'Raw Data'!D36</f>
        <v>0.01</v>
      </c>
      <c r="F20" s="20">
        <f>'Raw Data'!E36</f>
        <v>0.01</v>
      </c>
      <c r="G20" s="20">
        <f>'Raw Data'!F36</f>
        <v>0.01</v>
      </c>
      <c r="H20" s="20">
        <f>'Raw Data'!G36</f>
        <v>0.01</v>
      </c>
      <c r="I20" s="20">
        <f>'Raw Data'!H36</f>
        <v>0.01</v>
      </c>
      <c r="J20" s="20">
        <f>'Raw Data'!I36</f>
        <v>0.01</v>
      </c>
      <c r="K20" s="20">
        <f>'Raw Data'!J36</f>
        <v>0.01</v>
      </c>
      <c r="L20" s="20">
        <f>'Raw Data'!K36</f>
        <v>0.01</v>
      </c>
      <c r="M20" s="20">
        <f>'Raw Data'!L36</f>
        <v>0.01</v>
      </c>
      <c r="N20" s="20">
        <f>'Raw Data'!M36</f>
        <v>0.01</v>
      </c>
      <c r="O20" s="20">
        <f>'Raw Data'!N36</f>
        <v>0.01</v>
      </c>
      <c r="P20" s="20">
        <f>'Raw Data'!O36</f>
        <v>0.01</v>
      </c>
      <c r="Q20" s="20">
        <f>'Raw Data'!P36</f>
        <v>0.01</v>
      </c>
      <c r="R20" s="20">
        <f>'Raw Data'!Q36</f>
        <v>0.01</v>
      </c>
      <c r="S20" s="20">
        <f>'Raw Data'!R36</f>
        <v>0.01</v>
      </c>
      <c r="T20" s="20">
        <f>'Raw Data'!S36</f>
        <v>0.01</v>
      </c>
      <c r="U20" s="20">
        <f>'Raw Data'!T36</f>
        <v>0.01</v>
      </c>
      <c r="V20" s="20">
        <f>'Raw Data'!U36</f>
        <v>0.01</v>
      </c>
      <c r="W20" s="20">
        <f>'Raw Data'!V36</f>
        <v>0.01</v>
      </c>
      <c r="X20" s="20">
        <f>'Raw Data'!W36</f>
        <v>0.01</v>
      </c>
      <c r="Y20" s="20">
        <f>'Raw Data'!X36</f>
        <v>0.01</v>
      </c>
      <c r="Z20" s="20">
        <f>'Raw Data'!Y36</f>
        <v>0.01</v>
      </c>
      <c r="AA20" s="20">
        <f>'Raw Data'!Z36</f>
        <v>0.01</v>
      </c>
      <c r="AB20" s="20">
        <f>'Raw Data'!AA36</f>
        <v>0.01</v>
      </c>
      <c r="AC20" s="20">
        <f>'Raw Data'!AB36</f>
        <v>0.01</v>
      </c>
      <c r="AD20" s="20">
        <f>'Raw Data'!AC36</f>
        <v>0.01</v>
      </c>
      <c r="AE20" s="20">
        <f>'Raw Data'!AD36</f>
        <v>0.01</v>
      </c>
      <c r="AF20" s="20">
        <f>'Raw Data'!AE36</f>
        <v>0.01</v>
      </c>
      <c r="AG20" s="20">
        <f>'Raw Data'!AF36</f>
        <v>0.01</v>
      </c>
      <c r="AH20" s="20">
        <f>'Raw Data'!AG36</f>
        <v>0.01</v>
      </c>
      <c r="AI20" s="20">
        <f>'Raw Data'!AH36</f>
        <v>0.01</v>
      </c>
      <c r="AJ20" s="20">
        <f>'Raw Data'!AI36</f>
        <v>0.01</v>
      </c>
      <c r="AK20" s="20">
        <f>'Raw Data'!AJ36</f>
        <v>0.01</v>
      </c>
      <c r="AL20" s="20">
        <f>'Raw Data'!AK36</f>
        <v>0.01</v>
      </c>
      <c r="AM20" s="20">
        <f>'Raw Data'!AL36</f>
        <v>0.01</v>
      </c>
      <c r="AN20" s="20">
        <f>'Raw Data'!AM36</f>
        <v>0.01</v>
      </c>
      <c r="AO20" s="20">
        <f>'Raw Data'!AN36</f>
        <v>0.01</v>
      </c>
      <c r="AP20" s="20">
        <f>'Raw Data'!AO36</f>
        <v>0.01</v>
      </c>
      <c r="AQ20" s="20">
        <f>'Raw Data'!AP36</f>
        <v>0.01</v>
      </c>
      <c r="AR20" s="20">
        <f>'Raw Data'!AQ36</f>
        <v>0.01</v>
      </c>
      <c r="AS20" s="20">
        <f>'Raw Data'!AR36</f>
        <v>0.01</v>
      </c>
      <c r="AT20" s="20">
        <f>'Raw Data'!AS36</f>
        <v>0.01</v>
      </c>
      <c r="AU20" s="20">
        <f>'Raw Data'!AT36</f>
        <v>0.01</v>
      </c>
      <c r="AV20" s="20">
        <f>'Raw Data'!AU36</f>
        <v>0.01</v>
      </c>
      <c r="AW20" s="20">
        <f>'Raw Data'!AV36</f>
        <v>0.01</v>
      </c>
      <c r="AX20" s="20">
        <f>'Raw Data'!AW36</f>
        <v>0.01</v>
      </c>
      <c r="AY20" s="20">
        <f>'Raw Data'!AX36</f>
        <v>0.01</v>
      </c>
      <c r="AZ20" s="20">
        <f>'Raw Data'!AY36</f>
        <v>0.01</v>
      </c>
      <c r="BA20" s="20">
        <f>'Raw Data'!AZ36</f>
        <v>0.01</v>
      </c>
      <c r="BB20" s="20">
        <f>'Raw Data'!BA36</f>
        <v>0.01</v>
      </c>
      <c r="BC20" s="20">
        <f>'Raw Data'!BB36</f>
        <v>0.01</v>
      </c>
      <c r="BD20" s="20">
        <f>'Raw Data'!BC36</f>
        <v>0.01</v>
      </c>
      <c r="BE20" s="20">
        <f>'Raw Data'!BD36</f>
        <v>0.01</v>
      </c>
      <c r="BF20" s="20">
        <f>'Raw Data'!BE36</f>
        <v>0.01</v>
      </c>
      <c r="BG20" s="20">
        <f>'Raw Data'!BF36</f>
        <v>0.01</v>
      </c>
      <c r="BH20" s="20">
        <f>'Raw Data'!BG36</f>
        <v>0.01</v>
      </c>
      <c r="BI20" s="20">
        <f>'Raw Data'!BH36</f>
        <v>0.01</v>
      </c>
      <c r="BJ20" s="20">
        <f>'Raw Data'!BI36</f>
        <v>0.01</v>
      </c>
      <c r="BK20" s="20">
        <f>'Raw Data'!BJ36</f>
        <v>0.01</v>
      </c>
      <c r="BL20" s="20">
        <f>'Raw Data'!BK36</f>
        <v>0.01</v>
      </c>
      <c r="BM20" s="20">
        <f>'Raw Data'!BL36</f>
        <v>0.01</v>
      </c>
      <c r="BN20" s="20">
        <f>'Raw Data'!BM36</f>
        <v>0.01</v>
      </c>
      <c r="BO20" s="20">
        <f>'Raw Data'!BN36</f>
        <v>0.01</v>
      </c>
      <c r="BP20" s="20">
        <f>'Raw Data'!BO36</f>
        <v>0.01</v>
      </c>
      <c r="BQ20" s="20">
        <f>'Raw Data'!BP36</f>
        <v>0.01</v>
      </c>
      <c r="BR20" s="20">
        <f>'Raw Data'!BQ36</f>
        <v>0.01</v>
      </c>
      <c r="BS20" s="20">
        <f>'Raw Data'!BR36</f>
        <v>0.01</v>
      </c>
      <c r="BT20" s="20">
        <f>'Raw Data'!BS36</f>
        <v>0.01</v>
      </c>
      <c r="BU20" s="20">
        <f>'Raw Data'!BT36</f>
        <v>0.01</v>
      </c>
      <c r="BV20" s="20">
        <f>'Raw Data'!BU36</f>
        <v>0.01</v>
      </c>
      <c r="BW20" s="20">
        <f>'Raw Data'!BV36</f>
        <v>0.01</v>
      </c>
      <c r="BX20" s="20">
        <f>'Raw Data'!BW36</f>
        <v>0.01</v>
      </c>
      <c r="BY20" s="20">
        <f>'Raw Data'!BX36</f>
        <v>0.01</v>
      </c>
      <c r="BZ20" s="20">
        <f>'Raw Data'!BY36</f>
        <v>0.01</v>
      </c>
      <c r="CA20" s="20">
        <f>'Raw Data'!BZ36</f>
        <v>0.01</v>
      </c>
      <c r="CB20" s="20">
        <f>'Raw Data'!CA36</f>
        <v>0.01</v>
      </c>
      <c r="CC20" s="20">
        <f>'Raw Data'!CB36</f>
        <v>0.01</v>
      </c>
      <c r="CD20" s="20">
        <f>'Raw Data'!CC36</f>
        <v>0.01</v>
      </c>
      <c r="CE20" s="20">
        <f>'Raw Data'!CD36</f>
        <v>0.01</v>
      </c>
      <c r="CF20" s="20">
        <f>'Raw Data'!CE36</f>
        <v>0.01</v>
      </c>
      <c r="CG20" s="20">
        <f>'Raw Data'!CF36</f>
        <v>0.01</v>
      </c>
      <c r="CH20" s="20">
        <f>'Raw Data'!CG36</f>
        <v>0.01</v>
      </c>
      <c r="CI20" s="20">
        <f>'Raw Data'!CH36</f>
        <v>0.01</v>
      </c>
      <c r="CJ20" s="20">
        <f>'Raw Data'!CI36</f>
        <v>0.01</v>
      </c>
      <c r="CK20" s="20">
        <f>'Raw Data'!CJ36</f>
        <v>0.01</v>
      </c>
      <c r="CL20" s="20">
        <f>'Raw Data'!CK36</f>
        <v>0.01</v>
      </c>
      <c r="CM20" s="20">
        <f>'Raw Data'!CL36</f>
        <v>0.01</v>
      </c>
      <c r="CN20" s="20">
        <f>'Raw Data'!CM36</f>
        <v>0.01</v>
      </c>
      <c r="CO20" s="20">
        <f>'Raw Data'!CN36</f>
        <v>0.01</v>
      </c>
      <c r="CP20" s="20">
        <f>'Raw Data'!CO36</f>
        <v>0.01</v>
      </c>
      <c r="CQ20" s="20">
        <f>'Raw Data'!CP36</f>
        <v>0.01</v>
      </c>
      <c r="CR20" s="20">
        <f>'Raw Data'!CQ36</f>
        <v>0.01</v>
      </c>
      <c r="CS20" s="20">
        <f>'Raw Data'!CR36</f>
        <v>0.01</v>
      </c>
      <c r="CT20" s="20">
        <f>'Raw Data'!CS36</f>
        <v>0.01</v>
      </c>
      <c r="CU20" s="20">
        <f>'Raw Data'!CT36</f>
        <v>0.01</v>
      </c>
      <c r="CV20" s="20">
        <f>'Raw Data'!CU36</f>
        <v>0.01</v>
      </c>
      <c r="CW20" s="20">
        <f>'Raw Data'!CV36</f>
        <v>0.01</v>
      </c>
      <c r="CX20" s="20">
        <f>'Raw Data'!CW36</f>
        <v>0.01</v>
      </c>
      <c r="CY20" s="20">
        <f>'Raw Data'!CX36</f>
        <v>0.01</v>
      </c>
      <c r="CZ20" s="20">
        <f>'Raw Data'!CY36</f>
        <v>0.01</v>
      </c>
      <c r="DA20" s="20">
        <f>'Raw Data'!CZ36</f>
        <v>0.01</v>
      </c>
      <c r="DB20" s="20">
        <f>'Raw Data'!DA36</f>
        <v>0.01</v>
      </c>
      <c r="DC20" s="20">
        <f>'Raw Data'!DB36</f>
        <v>0.01</v>
      </c>
      <c r="DD20" s="20">
        <f>'Raw Data'!DC36</f>
        <v>0.01</v>
      </c>
      <c r="DE20" s="20">
        <f>'Raw Data'!DD36</f>
        <v>0.01</v>
      </c>
      <c r="DF20" s="20">
        <f>'Raw Data'!DE36</f>
        <v>0.01</v>
      </c>
      <c r="DG20" s="20">
        <f>'Raw Data'!DF36</f>
        <v>0.01</v>
      </c>
      <c r="DH20" s="20">
        <f>'Raw Data'!DG36</f>
        <v>0.01</v>
      </c>
      <c r="DI20" s="20">
        <f>'Raw Data'!DH36</f>
        <v>0.01</v>
      </c>
      <c r="DJ20" s="20">
        <f>'Raw Data'!DI36</f>
        <v>0.01</v>
      </c>
      <c r="DK20" s="20">
        <f>'Raw Data'!DJ36</f>
        <v>0.01</v>
      </c>
      <c r="DL20" s="20">
        <f>'Raw Data'!DK36</f>
        <v>0.01</v>
      </c>
      <c r="DM20" s="20">
        <f>'Raw Data'!DL36</f>
        <v>0.01</v>
      </c>
      <c r="DN20" s="20">
        <f>'Raw Data'!DM36</f>
        <v>0.01</v>
      </c>
      <c r="DO20" s="20">
        <f>'Raw Data'!DN36</f>
        <v>0.01</v>
      </c>
      <c r="DP20" s="20">
        <f>'Raw Data'!DO36</f>
        <v>0.01</v>
      </c>
      <c r="DQ20" s="20">
        <f>'Raw Data'!DP36</f>
        <v>0.01</v>
      </c>
      <c r="DR20" s="20">
        <f>'Raw Data'!DQ36</f>
        <v>0.01</v>
      </c>
      <c r="DS20" s="20">
        <f>'Raw Data'!DR36</f>
        <v>0.01</v>
      </c>
      <c r="DT20" s="20">
        <f>'Raw Data'!DS36</f>
        <v>0.01</v>
      </c>
      <c r="DU20" s="20">
        <f>'Raw Data'!DT36</f>
        <v>0.01</v>
      </c>
      <c r="DV20" s="20">
        <f>'Raw Data'!DU36</f>
        <v>0.01</v>
      </c>
      <c r="DW20" s="20">
        <f>'Raw Data'!DV36</f>
        <v>0.01</v>
      </c>
      <c r="DX20" s="20">
        <f>'Raw Data'!DW36</f>
        <v>0.01</v>
      </c>
      <c r="DY20" s="20">
        <f>'Raw Data'!DX36</f>
        <v>0.01</v>
      </c>
      <c r="DZ20" s="20">
        <f>'Raw Data'!DY36</f>
        <v>0.01</v>
      </c>
      <c r="EA20" s="20">
        <f>'Raw Data'!DZ36</f>
        <v>0.01</v>
      </c>
      <c r="EB20" s="20">
        <f>'Raw Data'!EA36</f>
        <v>0.01</v>
      </c>
      <c r="EC20" s="20">
        <f>'Raw Data'!EB36</f>
        <v>0.01</v>
      </c>
      <c r="ED20" s="20">
        <f>'Raw Data'!EC36</f>
        <v>0.01</v>
      </c>
      <c r="EE20" s="20">
        <f>'Raw Data'!ED36</f>
        <v>0.01</v>
      </c>
      <c r="EF20" s="20">
        <f>'Raw Data'!EE36</f>
        <v>0.01</v>
      </c>
      <c r="EG20" s="20">
        <f>'Raw Data'!EF36</f>
        <v>0.01</v>
      </c>
      <c r="EH20" s="20">
        <f>'Raw Data'!EG36</f>
        <v>0.01</v>
      </c>
      <c r="EI20" s="20">
        <f>'Raw Data'!EH36</f>
        <v>0.01</v>
      </c>
      <c r="EJ20" s="20">
        <f>'Raw Data'!EI36</f>
        <v>0.01</v>
      </c>
      <c r="EK20" s="20">
        <f>'Raw Data'!EJ36</f>
        <v>0.01</v>
      </c>
      <c r="EL20" s="20">
        <f>'Raw Data'!EK36</f>
        <v>0.01</v>
      </c>
      <c r="EM20" s="20">
        <f>'Raw Data'!EL36</f>
        <v>0.01</v>
      </c>
      <c r="EN20" s="20">
        <f>'Raw Data'!EM36</f>
        <v>0.01</v>
      </c>
      <c r="EO20" s="20">
        <f>'Raw Data'!EN36</f>
        <v>0.01</v>
      </c>
      <c r="EP20" s="20">
        <f>'Raw Data'!EO36</f>
        <v>0.01</v>
      </c>
      <c r="EQ20" s="20">
        <f>'Raw Data'!EP36</f>
        <v>0.01</v>
      </c>
      <c r="ER20" s="20">
        <f>'Raw Data'!EQ36</f>
        <v>0.01</v>
      </c>
      <c r="ES20" s="20">
        <f>'Raw Data'!ER36</f>
        <v>0.01</v>
      </c>
      <c r="ET20" s="20">
        <f>'Raw Data'!ES36</f>
        <v>0.01</v>
      </c>
      <c r="EU20" s="20">
        <f>'Raw Data'!ET36</f>
        <v>0.01</v>
      </c>
      <c r="EV20" s="20">
        <f>'Raw Data'!EU36</f>
        <v>0.01</v>
      </c>
      <c r="EW20" s="20">
        <f>'Raw Data'!EV36</f>
        <v>0.01</v>
      </c>
      <c r="EX20" s="20">
        <f>'Raw Data'!EW36</f>
        <v>0.01</v>
      </c>
      <c r="EY20" s="20">
        <f>'Raw Data'!EX36</f>
        <v>0.01</v>
      </c>
      <c r="EZ20" s="20">
        <f>'Raw Data'!EY36</f>
        <v>0.01</v>
      </c>
      <c r="FA20" s="20">
        <f>'Raw Data'!EZ36</f>
        <v>0.01</v>
      </c>
      <c r="FB20" s="20">
        <f>'Raw Data'!FA36</f>
        <v>0.01</v>
      </c>
      <c r="FC20" s="20">
        <f>'Raw Data'!FB36</f>
        <v>0.01</v>
      </c>
      <c r="FD20" s="20">
        <f>'Raw Data'!FC36</f>
        <v>0.01</v>
      </c>
      <c r="FE20" s="20">
        <f>'Raw Data'!FD36</f>
        <v>0.01</v>
      </c>
      <c r="FF20" s="20">
        <f>'Raw Data'!FE36</f>
        <v>0.01</v>
      </c>
      <c r="FG20" s="20">
        <f>'Raw Data'!FF36</f>
        <v>0.01</v>
      </c>
      <c r="FH20" s="20">
        <f>'Raw Data'!FG36</f>
        <v>0.01</v>
      </c>
      <c r="FI20" s="20">
        <f>'Raw Data'!FH36</f>
        <v>0.01</v>
      </c>
      <c r="FJ20" s="20">
        <f>'Raw Data'!FI36</f>
        <v>0.01</v>
      </c>
      <c r="FK20" s="20">
        <f>'Raw Data'!FJ36</f>
        <v>0.01</v>
      </c>
      <c r="FL20" s="20">
        <f>'Raw Data'!FK36</f>
        <v>0.01</v>
      </c>
      <c r="FM20" s="20">
        <f>'Raw Data'!FL36</f>
        <v>0.01</v>
      </c>
      <c r="FN20" s="20">
        <f>'Raw Data'!FM36</f>
        <v>0.01</v>
      </c>
      <c r="FO20" s="20">
        <f>'Raw Data'!FN36</f>
        <v>0.01</v>
      </c>
      <c r="FP20" s="20">
        <f>'Raw Data'!FO36</f>
        <v>0.01</v>
      </c>
      <c r="FQ20" s="20">
        <f>'Raw Data'!FP36</f>
        <v>0.01</v>
      </c>
      <c r="FR20" s="20">
        <f>'Raw Data'!FQ36</f>
        <v>0.01</v>
      </c>
      <c r="FS20" s="20">
        <f>'Raw Data'!FR36</f>
        <v>0.01</v>
      </c>
    </row>
    <row r="21" spans="1:256" s="18" customFormat="1" x14ac:dyDescent="0.25">
      <c r="A21" s="16" t="s">
        <v>40</v>
      </c>
      <c r="B21" s="17"/>
      <c r="C21" s="19">
        <f t="shared" ref="C21:AH21" si="37">C20/C16</f>
        <v>1.3617358152573356E-3</v>
      </c>
      <c r="D21" s="19">
        <f t="shared" si="37"/>
        <v>1.2965371797902742E-3</v>
      </c>
      <c r="E21" s="19">
        <f t="shared" si="37"/>
        <v>1.3852897123106471E-3</v>
      </c>
      <c r="F21" s="19">
        <f t="shared" si="37"/>
        <v>1.306658497060356E-3</v>
      </c>
      <c r="G21" s="19">
        <f t="shared" si="37"/>
        <v>1.1631189027342572E-3</v>
      </c>
      <c r="H21" s="19">
        <f t="shared" si="37"/>
        <v>1.2347710828504905E-3</v>
      </c>
      <c r="I21" s="19">
        <f t="shared" si="37"/>
        <v>1.4853251726875227E-3</v>
      </c>
      <c r="J21" s="19">
        <f t="shared" si="37"/>
        <v>1.7220007130553338E-3</v>
      </c>
      <c r="K21" s="19">
        <f t="shared" si="37"/>
        <v>1.0281249497495616E-3</v>
      </c>
      <c r="L21" s="19">
        <f t="shared" si="37"/>
        <v>1.2614515650640175E-3</v>
      </c>
      <c r="M21" s="19">
        <f t="shared" si="37"/>
        <v>1.8199442757311662E-3</v>
      </c>
      <c r="N21" s="19">
        <f t="shared" si="37"/>
        <v>1.21760813602873E-3</v>
      </c>
      <c r="O21" s="19">
        <f t="shared" si="37"/>
        <v>1.2875654687568207E-3</v>
      </c>
      <c r="P21" s="19">
        <f t="shared" si="37"/>
        <v>1.1246185449187926E-3</v>
      </c>
      <c r="Q21" s="19">
        <f t="shared" si="37"/>
        <v>1.0840566315213789E-3</v>
      </c>
      <c r="R21" s="19">
        <f t="shared" si="37"/>
        <v>1.4238224968967741E-3</v>
      </c>
      <c r="S21" s="19">
        <f t="shared" si="37"/>
        <v>3.2079896250396573E-3</v>
      </c>
      <c r="T21" s="19">
        <f t="shared" si="37"/>
        <v>1.0519451699904454E-3</v>
      </c>
      <c r="U21" s="19">
        <f t="shared" si="37"/>
        <v>8.8843557622839033E-4</v>
      </c>
      <c r="V21" s="19">
        <f t="shared" si="37"/>
        <v>1.1486874417413388E-3</v>
      </c>
      <c r="W21" s="19">
        <f t="shared" si="37"/>
        <v>1.1946968646521941E-3</v>
      </c>
      <c r="X21" s="19">
        <f t="shared" si="37"/>
        <v>9.8313158485170129E-4</v>
      </c>
      <c r="Y21" s="19">
        <f t="shared" si="37"/>
        <v>1.3850765352876667E-3</v>
      </c>
      <c r="Z21" s="19">
        <f t="shared" si="37"/>
        <v>2.7098841837837656E-3</v>
      </c>
      <c r="AA21" s="19">
        <f t="shared" si="37"/>
        <v>1.3976876177984651E-3</v>
      </c>
      <c r="AB21" s="19">
        <f t="shared" si="37"/>
        <v>1.3531823548518687E-3</v>
      </c>
      <c r="AC21" s="19">
        <f t="shared" si="37"/>
        <v>1.1438528827094161E-3</v>
      </c>
      <c r="AD21" s="19">
        <f t="shared" si="37"/>
        <v>1.2197681410347607E-3</v>
      </c>
      <c r="AE21" s="19">
        <f t="shared" si="37"/>
        <v>1.2302241285957396E-3</v>
      </c>
      <c r="AF21" s="19">
        <f t="shared" si="37"/>
        <v>8.7034284125383371E-4</v>
      </c>
      <c r="AG21" s="19">
        <f t="shared" si="37"/>
        <v>8.9238194242617533E-4</v>
      </c>
      <c r="AH21" s="19">
        <f t="shared" si="37"/>
        <v>1.1371588553799278E-3</v>
      </c>
      <c r="AI21" s="19">
        <f t="shared" ref="AI21:BN21" si="38">AI20/AI16</f>
        <v>9.2167612828801819E-4</v>
      </c>
      <c r="AJ21" s="19">
        <f t="shared" si="38"/>
        <v>1.1853454220382982E-3</v>
      </c>
      <c r="AK21" s="19">
        <f t="shared" si="38"/>
        <v>1.3564479808856247E-3</v>
      </c>
      <c r="AL21" s="19">
        <f t="shared" si="38"/>
        <v>1.3725491351047423E-3</v>
      </c>
      <c r="AM21" s="19">
        <f t="shared" si="38"/>
        <v>1.1933772986354489E-3</v>
      </c>
      <c r="AN21" s="19">
        <f t="shared" si="38"/>
        <v>8.8816278738051545E-4</v>
      </c>
      <c r="AO21" s="19">
        <f t="shared" si="38"/>
        <v>9.6331740078044647E-4</v>
      </c>
      <c r="AP21" s="19">
        <f t="shared" si="38"/>
        <v>1.2507991383053957E-3</v>
      </c>
      <c r="AQ21" s="19">
        <f t="shared" si="38"/>
        <v>1.3344287964261025E-3</v>
      </c>
      <c r="AR21" s="19">
        <f t="shared" si="38"/>
        <v>1.2378563699591851E-3</v>
      </c>
      <c r="AS21" s="19">
        <f t="shared" si="38"/>
        <v>1.1632558063169143E-3</v>
      </c>
      <c r="AT21" s="19">
        <f t="shared" si="38"/>
        <v>1.2239521931026627E-3</v>
      </c>
      <c r="AU21" s="19">
        <f t="shared" si="38"/>
        <v>1.1503523926198916E-3</v>
      </c>
      <c r="AV21" s="19">
        <f t="shared" si="38"/>
        <v>8.8289597856347534E-4</v>
      </c>
      <c r="AW21" s="19">
        <f t="shared" si="38"/>
        <v>9.6737752306015655E-4</v>
      </c>
      <c r="AX21" s="19">
        <f t="shared" si="38"/>
        <v>1.2893425395268277E-3</v>
      </c>
      <c r="AY21" s="19">
        <f t="shared" si="38"/>
        <v>1.2942451490461822E-3</v>
      </c>
      <c r="AZ21" s="19">
        <f t="shared" si="38"/>
        <v>1.2391573729863693E-3</v>
      </c>
      <c r="BA21" s="19">
        <f t="shared" si="38"/>
        <v>1.2406947890818859E-3</v>
      </c>
      <c r="BB21" s="19">
        <f t="shared" si="38"/>
        <v>1.2436465652520803E-3</v>
      </c>
      <c r="BC21" s="19">
        <f t="shared" si="38"/>
        <v>1.1426796702215941E-3</v>
      </c>
      <c r="BD21" s="19">
        <f t="shared" si="38"/>
        <v>1.6666151433554677E-3</v>
      </c>
      <c r="BE21" s="19">
        <f t="shared" si="38"/>
        <v>1.3411048252933095E-3</v>
      </c>
      <c r="BF21" s="19">
        <f t="shared" si="38"/>
        <v>1.4272092663199284E-3</v>
      </c>
      <c r="BG21" s="19">
        <f t="shared" si="38"/>
        <v>1.3517379821671178E-3</v>
      </c>
      <c r="BH21" s="19">
        <f t="shared" si="38"/>
        <v>1.2801101657308155E-3</v>
      </c>
      <c r="BI21" s="19">
        <f t="shared" si="38"/>
        <v>1.1368444699154318E-3</v>
      </c>
      <c r="BJ21" s="19">
        <f t="shared" si="38"/>
        <v>8.8920178533010742E-4</v>
      </c>
      <c r="BK21" s="19">
        <f t="shared" si="38"/>
        <v>1.4714776451945669E-3</v>
      </c>
      <c r="BL21" s="19">
        <f t="shared" si="38"/>
        <v>1.6295207668029527E-3</v>
      </c>
      <c r="BM21" s="19">
        <f t="shared" si="38"/>
        <v>1.7737896201159723E-3</v>
      </c>
      <c r="BN21" s="19">
        <f t="shared" si="38"/>
        <v>1.7699115044247787E-3</v>
      </c>
      <c r="BO21" s="19">
        <f t="shared" ref="BO21:CT21" si="39">BO20/BO16</f>
        <v>1.0193679918450559E-3</v>
      </c>
      <c r="BP21" s="19">
        <f t="shared" si="39"/>
        <v>1.0256410256410256E-3</v>
      </c>
      <c r="BQ21" s="19">
        <f t="shared" si="39"/>
        <v>1.376538951883244E-3</v>
      </c>
      <c r="BR21" s="19">
        <f t="shared" si="39"/>
        <v>2.0902566613256192E-3</v>
      </c>
      <c r="BS21" s="19">
        <f t="shared" si="39"/>
        <v>1.5353086987712052E-3</v>
      </c>
      <c r="BT21" s="19">
        <f t="shared" si="39"/>
        <v>1.7927667404237975E-3</v>
      </c>
      <c r="BU21" s="19">
        <f t="shared" si="39"/>
        <v>1.3715875403475524E-3</v>
      </c>
      <c r="BV21" s="19">
        <f t="shared" si="39"/>
        <v>1.467882613459207E-3</v>
      </c>
      <c r="BW21" s="19">
        <f t="shared" si="39"/>
        <v>1.6430594856460521E-3</v>
      </c>
      <c r="BX21" s="19">
        <f t="shared" si="39"/>
        <v>2.8074538185900483E-3</v>
      </c>
      <c r="BY21" s="19">
        <f t="shared" si="39"/>
        <v>1.4561825327560039E-3</v>
      </c>
      <c r="BZ21" s="19">
        <f t="shared" si="39"/>
        <v>2.2318784498753454E-3</v>
      </c>
      <c r="CA21" s="19">
        <f t="shared" si="39"/>
        <v>3.7508848906992309E-3</v>
      </c>
      <c r="CB21" s="19">
        <f t="shared" si="39"/>
        <v>4.1841004184100415E-3</v>
      </c>
      <c r="CC21" s="19">
        <f t="shared" si="39"/>
        <v>1.620745542949757E-3</v>
      </c>
      <c r="CD21" s="19">
        <f t="shared" si="39"/>
        <v>1.4546116378253184E-3</v>
      </c>
      <c r="CE21" s="19">
        <f t="shared" si="39"/>
        <v>1.8118247511016599E-3</v>
      </c>
      <c r="CF21" s="19">
        <f t="shared" si="39"/>
        <v>1.4821821681177383E-3</v>
      </c>
      <c r="CG21" s="19">
        <f t="shared" si="39"/>
        <v>1.6762670025458708E-3</v>
      </c>
      <c r="CH21" s="19">
        <f t="shared" si="39"/>
        <v>1.8480741150023309E-3</v>
      </c>
      <c r="CI21" s="19">
        <f t="shared" si="39"/>
        <v>1.6123921151821126E-3</v>
      </c>
      <c r="CJ21" s="19">
        <f t="shared" si="39"/>
        <v>1.6118319721244757E-3</v>
      </c>
      <c r="CK21" s="19">
        <f t="shared" si="39"/>
        <v>2.3696946050021225E-3</v>
      </c>
      <c r="CL21" s="19">
        <f t="shared" si="39"/>
        <v>3.1184094082596469E-3</v>
      </c>
      <c r="CM21" s="19">
        <f t="shared" si="39"/>
        <v>1.6989566553605529E-3</v>
      </c>
      <c r="CN21" s="19">
        <f t="shared" si="39"/>
        <v>1.6913826950620931E-3</v>
      </c>
      <c r="CO21" s="19">
        <f t="shared" si="39"/>
        <v>2.1929824561403512E-3</v>
      </c>
      <c r="CP21" s="19">
        <f t="shared" si="39"/>
        <v>2.0449897750511249E-3</v>
      </c>
      <c r="CQ21" s="19">
        <f t="shared" si="39"/>
        <v>2.0576131687242796E-3</v>
      </c>
      <c r="CR21" s="19">
        <f t="shared" si="39"/>
        <v>1.9493177387914231E-3</v>
      </c>
      <c r="CS21" s="19">
        <f t="shared" si="39"/>
        <v>1.841620626151013E-3</v>
      </c>
      <c r="CT21" s="19">
        <f t="shared" si="39"/>
        <v>1.6835016835016834E-3</v>
      </c>
      <c r="CU21" s="19">
        <f t="shared" ref="CU21:DZ21" si="40">CU20/CU16</f>
        <v>1.6920473773265651E-3</v>
      </c>
      <c r="CV21" s="19">
        <f t="shared" si="40"/>
        <v>1.7793594306049821E-3</v>
      </c>
      <c r="CW21" s="19">
        <f t="shared" si="40"/>
        <v>1.5007042852199142E-3</v>
      </c>
      <c r="CX21" s="19">
        <f t="shared" si="40"/>
        <v>1.5284426422226857E-3</v>
      </c>
      <c r="CY21" s="19">
        <f t="shared" si="40"/>
        <v>1.5036437954667817E-3</v>
      </c>
      <c r="CZ21" s="19">
        <f t="shared" si="40"/>
        <v>2.1856384467729829E-3</v>
      </c>
      <c r="DA21" s="19">
        <f t="shared" si="40"/>
        <v>1.8065039420623733E-3</v>
      </c>
      <c r="DB21" s="19">
        <f t="shared" si="40"/>
        <v>1.9157627896673236E-3</v>
      </c>
      <c r="DC21" s="19">
        <f t="shared" si="40"/>
        <v>1.884641010446643E-3</v>
      </c>
      <c r="DD21" s="19">
        <f t="shared" si="40"/>
        <v>1.5961428658193997E-3</v>
      </c>
      <c r="DE21" s="19">
        <f t="shared" si="40"/>
        <v>1.6357213784520522E-3</v>
      </c>
      <c r="DF21" s="19">
        <f t="shared" si="40"/>
        <v>1.949706607622512E-3</v>
      </c>
      <c r="DG21" s="19">
        <f t="shared" si="40"/>
        <v>1.4342952970561121E-3</v>
      </c>
      <c r="DH21" s="19">
        <f t="shared" si="40"/>
        <v>1.9524940582193949E-3</v>
      </c>
      <c r="DI21" s="19">
        <f t="shared" si="40"/>
        <v>1.734023397614332E-3</v>
      </c>
      <c r="DJ21" s="19">
        <f t="shared" si="40"/>
        <v>1.8724420964474392E-3</v>
      </c>
      <c r="DK21" s="19">
        <f t="shared" si="40"/>
        <v>1.8034717712197431E-3</v>
      </c>
      <c r="DL21" s="19">
        <f t="shared" si="40"/>
        <v>2.0004410762565904E-3</v>
      </c>
      <c r="DM21" s="19">
        <f t="shared" si="40"/>
        <v>1.9000905671372847E-3</v>
      </c>
      <c r="DN21" s="19">
        <f t="shared" si="40"/>
        <v>1.6267823592002459E-3</v>
      </c>
      <c r="DO21" s="19">
        <f t="shared" si="40"/>
        <v>1.441571736848433E-3</v>
      </c>
      <c r="DP21" s="19">
        <f t="shared" si="40"/>
        <v>1.7869827275117025E-3</v>
      </c>
      <c r="DQ21" s="19">
        <f t="shared" si="40"/>
        <v>1.5290661553525066E-3</v>
      </c>
      <c r="DR21" s="19">
        <f t="shared" si="40"/>
        <v>2.2084443442859461E-3</v>
      </c>
      <c r="DS21" s="19">
        <f t="shared" si="40"/>
        <v>3.8390916602282182E-3</v>
      </c>
      <c r="DT21" s="19">
        <f t="shared" si="40"/>
        <v>5.9185347481284381E-3</v>
      </c>
      <c r="DU21" s="19">
        <f t="shared" si="40"/>
        <v>9.2497474642499692E-3</v>
      </c>
      <c r="DV21" s="19">
        <f t="shared" si="40"/>
        <v>3.5567815037701356E-3</v>
      </c>
      <c r="DW21" s="19">
        <f t="shared" si="40"/>
        <v>2.5177819720427603E-3</v>
      </c>
      <c r="DX21" s="19">
        <f t="shared" si="40"/>
        <v>1.4348275376950605E-2</v>
      </c>
      <c r="DY21" s="19">
        <f t="shared" si="40"/>
        <v>3.9499364420865829E-3</v>
      </c>
      <c r="DZ21" s="19">
        <f t="shared" si="40"/>
        <v>2.2515475986360283E-3</v>
      </c>
      <c r="EA21" s="19">
        <f t="shared" ref="EA21:FF21" si="41">EA20/EA16</f>
        <v>2.1004846289122323E-3</v>
      </c>
      <c r="EB21" s="19">
        <f t="shared" si="41"/>
        <v>2.5505996454473455E-3</v>
      </c>
      <c r="EC21" s="19">
        <f t="shared" si="41"/>
        <v>2.7915534274849715E-3</v>
      </c>
      <c r="ED21" s="19">
        <f t="shared" si="41"/>
        <v>2.1106740331936552E-3</v>
      </c>
      <c r="EE21" s="19">
        <f t="shared" si="41"/>
        <v>2.5981260407391821E-3</v>
      </c>
      <c r="EF21" s="19">
        <f t="shared" si="41"/>
        <v>1.7644783168315665E-3</v>
      </c>
      <c r="EG21" s="19">
        <f t="shared" si="41"/>
        <v>1.9411344807874012E-3</v>
      </c>
      <c r="EH21" s="19">
        <f t="shared" si="41"/>
        <v>2.0809720263011036E-3</v>
      </c>
      <c r="EI21" s="19">
        <f t="shared" si="41"/>
        <v>2.49889244054628E-3</v>
      </c>
      <c r="EJ21" s="19">
        <f t="shared" si="41"/>
        <v>2.0916475679689437E-2</v>
      </c>
      <c r="EK21" s="19">
        <f t="shared" si="41"/>
        <v>2.8296527463553996E-3</v>
      </c>
      <c r="EL21" s="19">
        <f t="shared" si="41"/>
        <v>2.6112660179815656E-3</v>
      </c>
      <c r="EM21" s="19">
        <f t="shared" si="41"/>
        <v>2.7797261180743924E-3</v>
      </c>
      <c r="EN21" s="19">
        <f t="shared" si="41"/>
        <v>2.3167328679140398E-3</v>
      </c>
      <c r="EO21" s="19">
        <f t="shared" si="41"/>
        <v>2.1443769707129193E-3</v>
      </c>
      <c r="EP21" s="19">
        <f t="shared" si="41"/>
        <v>3.1037448844460523E-3</v>
      </c>
      <c r="EQ21" s="19">
        <f t="shared" si="41"/>
        <v>4.2673798935104409E-3</v>
      </c>
      <c r="ER21" s="19">
        <f t="shared" si="41"/>
        <v>1.7595908580735663E-3</v>
      </c>
      <c r="ES21" s="19">
        <f t="shared" si="41"/>
        <v>2.9383076476558957E-3</v>
      </c>
      <c r="ET21" s="19">
        <f t="shared" si="41"/>
        <v>2.6677862839546451E-3</v>
      </c>
      <c r="EU21" s="19">
        <f t="shared" si="41"/>
        <v>2.2018666107822956E-3</v>
      </c>
      <c r="EV21" s="19">
        <f t="shared" si="41"/>
        <v>2.5447140098012319E-3</v>
      </c>
      <c r="EW21" s="19">
        <f t="shared" si="41"/>
        <v>6.0615520885367582E-3</v>
      </c>
      <c r="EX21" s="19">
        <f t="shared" si="41"/>
        <v>2.3044828668018634E-3</v>
      </c>
      <c r="EY21" s="19">
        <f t="shared" si="41"/>
        <v>4.3333763471210601E-3</v>
      </c>
      <c r="EZ21" s="19">
        <f t="shared" si="41"/>
        <v>3.5482565990335975E-3</v>
      </c>
      <c r="FA21" s="19">
        <f t="shared" si="41"/>
        <v>6.006275773901731E-3</v>
      </c>
      <c r="FB21" s="19">
        <f t="shared" si="41"/>
        <v>3.773721935539712E-3</v>
      </c>
      <c r="FC21" s="19">
        <f t="shared" si="41"/>
        <v>4.4307103084296655E-3</v>
      </c>
      <c r="FD21" s="19">
        <f t="shared" si="41"/>
        <v>6.2942871703692326E-3</v>
      </c>
      <c r="FE21" s="19">
        <f t="shared" si="41"/>
        <v>5.6041991837088093E-3</v>
      </c>
      <c r="FF21" s="19">
        <f t="shared" si="41"/>
        <v>4.3585462257143487E-3</v>
      </c>
      <c r="FG21" s="19">
        <f t="shared" ref="FG21:FS21" si="42">FG20/FG16</f>
        <v>1.3567726807063377E-2</v>
      </c>
      <c r="FH21" s="19">
        <f t="shared" si="42"/>
        <v>3.1009231490349873E-3</v>
      </c>
      <c r="FI21" s="19">
        <f t="shared" si="42"/>
        <v>3.3066304566682272E-3</v>
      </c>
      <c r="FJ21" s="19">
        <f t="shared" si="42"/>
        <v>3.7484394922474859E-3</v>
      </c>
      <c r="FK21" s="19">
        <f t="shared" si="42"/>
        <v>6.4985109045909879E-3</v>
      </c>
      <c r="FL21" s="19">
        <f t="shared" si="42"/>
        <v>4.281246264771092E-3</v>
      </c>
      <c r="FM21" s="19">
        <f t="shared" si="42"/>
        <v>3.9716692973675539E-3</v>
      </c>
      <c r="FN21" s="19">
        <f t="shared" si="42"/>
        <v>3.6159838004631989E-3</v>
      </c>
      <c r="FO21" s="19">
        <f t="shared" si="42"/>
        <v>4.379471046742623E-2</v>
      </c>
      <c r="FP21" s="19">
        <f t="shared" si="42"/>
        <v>2.2781600764002791E-2</v>
      </c>
      <c r="FQ21" s="19">
        <f t="shared" si="42"/>
        <v>1.1629964619769798E-2</v>
      </c>
      <c r="FR21" s="19">
        <f t="shared" si="42"/>
        <v>4.8633970325688324E-3</v>
      </c>
      <c r="FS21" s="19">
        <f t="shared" si="42"/>
        <v>2.9687987287610731E-3</v>
      </c>
    </row>
    <row r="22" spans="1:256" s="23" customFormat="1" x14ac:dyDescent="0.25">
      <c r="A22" s="23" t="s">
        <v>16</v>
      </c>
      <c r="B22" s="24" t="s">
        <v>8</v>
      </c>
      <c r="C22" s="23">
        <f>C20</f>
        <v>0.01</v>
      </c>
      <c r="D22" s="23">
        <f t="shared" ref="D22:BO22" si="43">C22+D20</f>
        <v>0.02</v>
      </c>
      <c r="E22" s="23">
        <f t="shared" si="43"/>
        <v>0.03</v>
      </c>
      <c r="F22" s="23">
        <f t="shared" si="43"/>
        <v>0.04</v>
      </c>
      <c r="G22" s="23">
        <f t="shared" si="43"/>
        <v>0.05</v>
      </c>
      <c r="H22" s="23">
        <f t="shared" si="43"/>
        <v>6.0000000000000005E-2</v>
      </c>
      <c r="I22" s="23">
        <f t="shared" si="43"/>
        <v>7.0000000000000007E-2</v>
      </c>
      <c r="J22" s="23">
        <f t="shared" si="43"/>
        <v>0.08</v>
      </c>
      <c r="K22" s="23">
        <f t="shared" si="43"/>
        <v>0.09</v>
      </c>
      <c r="L22" s="23">
        <f t="shared" si="43"/>
        <v>9.9999999999999992E-2</v>
      </c>
      <c r="M22" s="23">
        <f t="shared" si="43"/>
        <v>0.10999999999999999</v>
      </c>
      <c r="N22" s="23">
        <f t="shared" si="43"/>
        <v>0.11999999999999998</v>
      </c>
      <c r="O22" s="23">
        <f t="shared" si="43"/>
        <v>0.12999999999999998</v>
      </c>
      <c r="P22" s="23">
        <f t="shared" si="43"/>
        <v>0.13999999999999999</v>
      </c>
      <c r="Q22" s="23">
        <f t="shared" si="43"/>
        <v>0.15</v>
      </c>
      <c r="R22" s="23">
        <f t="shared" si="43"/>
        <v>0.16</v>
      </c>
      <c r="S22" s="23">
        <f t="shared" si="43"/>
        <v>0.17</v>
      </c>
      <c r="T22" s="23">
        <f t="shared" si="43"/>
        <v>0.18000000000000002</v>
      </c>
      <c r="U22" s="23">
        <f t="shared" si="43"/>
        <v>0.19000000000000003</v>
      </c>
      <c r="V22" s="23">
        <f t="shared" si="43"/>
        <v>0.20000000000000004</v>
      </c>
      <c r="W22" s="23">
        <f t="shared" si="43"/>
        <v>0.21000000000000005</v>
      </c>
      <c r="X22" s="23">
        <f t="shared" si="43"/>
        <v>0.22000000000000006</v>
      </c>
      <c r="Y22" s="23">
        <f t="shared" si="43"/>
        <v>0.23000000000000007</v>
      </c>
      <c r="Z22" s="23">
        <f t="shared" si="43"/>
        <v>0.24000000000000007</v>
      </c>
      <c r="AA22" s="23">
        <f t="shared" si="43"/>
        <v>0.25000000000000006</v>
      </c>
      <c r="AB22" s="23">
        <f t="shared" si="43"/>
        <v>0.26000000000000006</v>
      </c>
      <c r="AC22" s="23">
        <f t="shared" si="43"/>
        <v>0.27000000000000007</v>
      </c>
      <c r="AD22" s="23">
        <f t="shared" si="43"/>
        <v>0.28000000000000008</v>
      </c>
      <c r="AE22" s="23">
        <f t="shared" si="43"/>
        <v>0.29000000000000009</v>
      </c>
      <c r="AF22" s="23">
        <f t="shared" si="43"/>
        <v>0.3000000000000001</v>
      </c>
      <c r="AG22" s="23">
        <f t="shared" si="43"/>
        <v>0.31000000000000011</v>
      </c>
      <c r="AH22" s="23">
        <f t="shared" si="43"/>
        <v>0.32000000000000012</v>
      </c>
      <c r="AI22" s="23">
        <f t="shared" si="43"/>
        <v>0.33000000000000013</v>
      </c>
      <c r="AJ22" s="23">
        <f t="shared" si="43"/>
        <v>0.34000000000000014</v>
      </c>
      <c r="AK22" s="23">
        <f t="shared" si="43"/>
        <v>0.35000000000000014</v>
      </c>
      <c r="AL22" s="23">
        <f t="shared" si="43"/>
        <v>0.36000000000000015</v>
      </c>
      <c r="AM22" s="23">
        <f t="shared" si="43"/>
        <v>0.37000000000000016</v>
      </c>
      <c r="AN22" s="23">
        <f t="shared" si="43"/>
        <v>0.38000000000000017</v>
      </c>
      <c r="AO22" s="23">
        <f t="shared" si="43"/>
        <v>0.39000000000000018</v>
      </c>
      <c r="AP22" s="23">
        <f t="shared" si="43"/>
        <v>0.40000000000000019</v>
      </c>
      <c r="AQ22" s="23">
        <f t="shared" si="43"/>
        <v>0.4100000000000002</v>
      </c>
      <c r="AR22" s="23">
        <f t="shared" si="43"/>
        <v>0.42000000000000021</v>
      </c>
      <c r="AS22" s="23">
        <f t="shared" si="43"/>
        <v>0.43000000000000022</v>
      </c>
      <c r="AT22" s="23">
        <f t="shared" si="43"/>
        <v>0.44000000000000022</v>
      </c>
      <c r="AU22" s="23">
        <f t="shared" si="43"/>
        <v>0.45000000000000023</v>
      </c>
      <c r="AV22" s="23">
        <f t="shared" si="43"/>
        <v>0.46000000000000024</v>
      </c>
      <c r="AW22" s="23">
        <f t="shared" si="43"/>
        <v>0.47000000000000025</v>
      </c>
      <c r="AX22" s="23">
        <f t="shared" si="43"/>
        <v>0.48000000000000026</v>
      </c>
      <c r="AY22" s="23">
        <f t="shared" si="43"/>
        <v>0.49000000000000027</v>
      </c>
      <c r="AZ22" s="23">
        <f t="shared" si="43"/>
        <v>0.50000000000000022</v>
      </c>
      <c r="BA22" s="23">
        <f t="shared" si="43"/>
        <v>0.51000000000000023</v>
      </c>
      <c r="BB22" s="23">
        <f t="shared" si="43"/>
        <v>0.52000000000000024</v>
      </c>
      <c r="BC22" s="23">
        <f t="shared" si="43"/>
        <v>0.53000000000000025</v>
      </c>
      <c r="BD22" s="23">
        <f t="shared" si="43"/>
        <v>0.54000000000000026</v>
      </c>
      <c r="BE22" s="23">
        <f t="shared" si="43"/>
        <v>0.55000000000000027</v>
      </c>
      <c r="BF22" s="23">
        <f t="shared" si="43"/>
        <v>0.56000000000000028</v>
      </c>
      <c r="BG22" s="23">
        <f t="shared" si="43"/>
        <v>0.57000000000000028</v>
      </c>
      <c r="BH22" s="23">
        <f t="shared" si="43"/>
        <v>0.58000000000000029</v>
      </c>
      <c r="BI22" s="23">
        <f t="shared" si="43"/>
        <v>0.5900000000000003</v>
      </c>
      <c r="BJ22" s="23">
        <f t="shared" si="43"/>
        <v>0.60000000000000031</v>
      </c>
      <c r="BK22" s="23">
        <f t="shared" si="43"/>
        <v>0.61000000000000032</v>
      </c>
      <c r="BL22" s="23">
        <f t="shared" si="43"/>
        <v>0.62000000000000033</v>
      </c>
      <c r="BM22" s="23">
        <f t="shared" si="43"/>
        <v>0.63000000000000034</v>
      </c>
      <c r="BN22" s="23">
        <f t="shared" si="43"/>
        <v>0.64000000000000035</v>
      </c>
      <c r="BO22" s="23">
        <f t="shared" si="43"/>
        <v>0.65000000000000036</v>
      </c>
      <c r="BP22" s="23">
        <f t="shared" ref="BP22:EA22" si="44">BO22+BP20</f>
        <v>0.66000000000000036</v>
      </c>
      <c r="BQ22" s="23">
        <f t="shared" si="44"/>
        <v>0.67000000000000037</v>
      </c>
      <c r="BR22" s="23">
        <f t="shared" si="44"/>
        <v>0.68000000000000038</v>
      </c>
      <c r="BS22" s="23">
        <f t="shared" si="44"/>
        <v>0.69000000000000039</v>
      </c>
      <c r="BT22" s="23">
        <f t="shared" si="44"/>
        <v>0.7000000000000004</v>
      </c>
      <c r="BU22" s="23">
        <f t="shared" si="44"/>
        <v>0.71000000000000041</v>
      </c>
      <c r="BV22" s="23">
        <f t="shared" si="44"/>
        <v>0.72000000000000042</v>
      </c>
      <c r="BW22" s="23">
        <f t="shared" si="44"/>
        <v>0.73000000000000043</v>
      </c>
      <c r="BX22" s="23">
        <f t="shared" si="44"/>
        <v>0.74000000000000044</v>
      </c>
      <c r="BY22" s="23">
        <f t="shared" si="44"/>
        <v>0.75000000000000044</v>
      </c>
      <c r="BZ22" s="23">
        <f t="shared" si="44"/>
        <v>0.76000000000000045</v>
      </c>
      <c r="CA22" s="23">
        <f t="shared" si="44"/>
        <v>0.77000000000000046</v>
      </c>
      <c r="CB22" s="23">
        <f t="shared" si="44"/>
        <v>0.78000000000000047</v>
      </c>
      <c r="CC22" s="23">
        <f t="shared" si="44"/>
        <v>0.79000000000000048</v>
      </c>
      <c r="CD22" s="23">
        <f t="shared" si="44"/>
        <v>0.80000000000000049</v>
      </c>
      <c r="CE22" s="23">
        <f t="shared" si="44"/>
        <v>0.8100000000000005</v>
      </c>
      <c r="CF22" s="23">
        <f t="shared" si="44"/>
        <v>0.82000000000000051</v>
      </c>
      <c r="CG22" s="23">
        <f t="shared" si="44"/>
        <v>0.83000000000000052</v>
      </c>
      <c r="CH22" s="23">
        <f t="shared" si="44"/>
        <v>0.84000000000000052</v>
      </c>
      <c r="CI22" s="23">
        <f t="shared" si="44"/>
        <v>0.85000000000000053</v>
      </c>
      <c r="CJ22" s="23">
        <f t="shared" si="44"/>
        <v>0.86000000000000054</v>
      </c>
      <c r="CK22" s="23">
        <f t="shared" si="44"/>
        <v>0.87000000000000055</v>
      </c>
      <c r="CL22" s="23">
        <f t="shared" si="44"/>
        <v>0.88000000000000056</v>
      </c>
      <c r="CM22" s="23">
        <f t="shared" si="44"/>
        <v>0.89000000000000057</v>
      </c>
      <c r="CN22" s="23">
        <f t="shared" si="44"/>
        <v>0.90000000000000058</v>
      </c>
      <c r="CO22" s="23">
        <f t="shared" si="44"/>
        <v>0.91000000000000059</v>
      </c>
      <c r="CP22" s="23">
        <f t="shared" si="44"/>
        <v>0.9200000000000006</v>
      </c>
      <c r="CQ22" s="23">
        <f t="shared" si="44"/>
        <v>0.9300000000000006</v>
      </c>
      <c r="CR22" s="23">
        <f t="shared" si="44"/>
        <v>0.94000000000000061</v>
      </c>
      <c r="CS22" s="23">
        <f t="shared" si="44"/>
        <v>0.95000000000000062</v>
      </c>
      <c r="CT22" s="23">
        <f t="shared" si="44"/>
        <v>0.96000000000000063</v>
      </c>
      <c r="CU22" s="23">
        <f t="shared" si="44"/>
        <v>0.97000000000000064</v>
      </c>
      <c r="CV22" s="23">
        <f t="shared" si="44"/>
        <v>0.98000000000000065</v>
      </c>
      <c r="CW22" s="23">
        <f t="shared" si="44"/>
        <v>0.99000000000000066</v>
      </c>
      <c r="CX22" s="23">
        <f t="shared" si="44"/>
        <v>1.0000000000000007</v>
      </c>
      <c r="CY22" s="23">
        <f t="shared" si="44"/>
        <v>1.0100000000000007</v>
      </c>
      <c r="CZ22" s="23">
        <f t="shared" si="44"/>
        <v>1.0200000000000007</v>
      </c>
      <c r="DA22" s="23">
        <f t="shared" si="44"/>
        <v>1.0300000000000007</v>
      </c>
      <c r="DB22" s="23">
        <f t="shared" si="44"/>
        <v>1.0400000000000007</v>
      </c>
      <c r="DC22" s="23">
        <f t="shared" si="44"/>
        <v>1.0500000000000007</v>
      </c>
      <c r="DD22" s="23">
        <f t="shared" si="44"/>
        <v>1.0600000000000007</v>
      </c>
      <c r="DE22" s="23">
        <f t="shared" si="44"/>
        <v>1.0700000000000007</v>
      </c>
      <c r="DF22" s="23">
        <f t="shared" si="44"/>
        <v>1.0800000000000007</v>
      </c>
      <c r="DG22" s="23">
        <f t="shared" si="44"/>
        <v>1.0900000000000007</v>
      </c>
      <c r="DH22" s="23">
        <f t="shared" si="44"/>
        <v>1.1000000000000008</v>
      </c>
      <c r="DI22" s="23">
        <f t="shared" si="44"/>
        <v>1.1100000000000008</v>
      </c>
      <c r="DJ22" s="23">
        <f t="shared" si="44"/>
        <v>1.1200000000000008</v>
      </c>
      <c r="DK22" s="23">
        <f t="shared" si="44"/>
        <v>1.1300000000000008</v>
      </c>
      <c r="DL22" s="23">
        <f t="shared" si="44"/>
        <v>1.1400000000000008</v>
      </c>
      <c r="DM22" s="23">
        <f t="shared" si="44"/>
        <v>1.1500000000000008</v>
      </c>
      <c r="DN22" s="23">
        <f t="shared" si="44"/>
        <v>1.1600000000000008</v>
      </c>
      <c r="DO22" s="23">
        <f t="shared" si="44"/>
        <v>1.1700000000000008</v>
      </c>
      <c r="DP22" s="23">
        <f t="shared" si="44"/>
        <v>1.1800000000000008</v>
      </c>
      <c r="DQ22" s="23">
        <f t="shared" si="44"/>
        <v>1.1900000000000008</v>
      </c>
      <c r="DR22" s="23">
        <f t="shared" si="44"/>
        <v>1.2000000000000008</v>
      </c>
      <c r="DS22" s="23">
        <f t="shared" si="44"/>
        <v>1.2100000000000009</v>
      </c>
      <c r="DT22" s="23">
        <f t="shared" si="44"/>
        <v>1.2200000000000009</v>
      </c>
      <c r="DU22" s="23">
        <f t="shared" si="44"/>
        <v>1.2300000000000009</v>
      </c>
      <c r="DV22" s="23">
        <f t="shared" si="44"/>
        <v>1.2400000000000009</v>
      </c>
      <c r="DW22" s="23">
        <f t="shared" si="44"/>
        <v>1.2500000000000009</v>
      </c>
      <c r="DX22" s="23">
        <f t="shared" si="44"/>
        <v>1.2600000000000009</v>
      </c>
      <c r="DY22" s="23">
        <f t="shared" si="44"/>
        <v>1.2700000000000009</v>
      </c>
      <c r="DZ22" s="23">
        <f t="shared" si="44"/>
        <v>1.2800000000000009</v>
      </c>
      <c r="EA22" s="23">
        <f t="shared" si="44"/>
        <v>1.2900000000000009</v>
      </c>
      <c r="EB22" s="23">
        <f t="shared" ref="EB22:EI22" si="45">EA22+EB20</f>
        <v>1.3000000000000009</v>
      </c>
      <c r="EC22" s="23">
        <f t="shared" si="45"/>
        <v>1.3100000000000009</v>
      </c>
      <c r="ED22" s="23">
        <f t="shared" si="45"/>
        <v>1.320000000000001</v>
      </c>
      <c r="EE22" s="23">
        <f t="shared" si="45"/>
        <v>1.330000000000001</v>
      </c>
      <c r="EF22" s="23">
        <f t="shared" si="45"/>
        <v>1.340000000000001</v>
      </c>
      <c r="EG22" s="23">
        <f t="shared" si="45"/>
        <v>1.350000000000001</v>
      </c>
      <c r="EH22" s="23">
        <f t="shared" si="45"/>
        <v>1.360000000000001</v>
      </c>
      <c r="EI22" s="23">
        <f t="shared" si="45"/>
        <v>1.370000000000001</v>
      </c>
      <c r="EJ22" s="23">
        <f t="shared" ref="EJ22:ES22" si="46">EI22+EJ20</f>
        <v>1.380000000000001</v>
      </c>
      <c r="EK22" s="23">
        <f t="shared" si="46"/>
        <v>1.390000000000001</v>
      </c>
      <c r="EL22" s="23">
        <f t="shared" si="46"/>
        <v>1.400000000000001</v>
      </c>
      <c r="EM22" s="23">
        <f t="shared" si="46"/>
        <v>1.410000000000001</v>
      </c>
      <c r="EN22" s="23">
        <f t="shared" si="46"/>
        <v>1.420000000000001</v>
      </c>
      <c r="EO22" s="23">
        <f t="shared" si="46"/>
        <v>1.430000000000001</v>
      </c>
      <c r="EP22" s="23">
        <f t="shared" si="46"/>
        <v>1.4400000000000011</v>
      </c>
      <c r="EQ22" s="23">
        <f t="shared" si="46"/>
        <v>1.4500000000000011</v>
      </c>
      <c r="ER22" s="23">
        <f t="shared" si="46"/>
        <v>1.4600000000000011</v>
      </c>
      <c r="ES22" s="23">
        <f t="shared" si="46"/>
        <v>1.4700000000000011</v>
      </c>
      <c r="ET22" s="23">
        <f t="shared" ref="ET22:FS22" si="47">ES22+ET20</f>
        <v>1.4800000000000011</v>
      </c>
      <c r="EU22" s="23">
        <f t="shared" si="47"/>
        <v>1.4900000000000011</v>
      </c>
      <c r="EV22" s="23">
        <f t="shared" si="47"/>
        <v>1.5000000000000011</v>
      </c>
      <c r="EW22" s="23">
        <f t="shared" si="47"/>
        <v>1.5100000000000011</v>
      </c>
      <c r="EX22" s="23">
        <f t="shared" si="47"/>
        <v>1.5200000000000011</v>
      </c>
      <c r="EY22" s="23">
        <f t="shared" si="47"/>
        <v>1.5300000000000011</v>
      </c>
      <c r="EZ22" s="23">
        <f t="shared" si="47"/>
        <v>1.5400000000000011</v>
      </c>
      <c r="FA22" s="23">
        <f t="shared" si="47"/>
        <v>1.5500000000000012</v>
      </c>
      <c r="FB22" s="23">
        <f t="shared" si="47"/>
        <v>1.5600000000000012</v>
      </c>
      <c r="FC22" s="23">
        <f t="shared" si="47"/>
        <v>1.5700000000000012</v>
      </c>
      <c r="FD22" s="23">
        <f t="shared" si="47"/>
        <v>1.5800000000000012</v>
      </c>
      <c r="FE22" s="23">
        <f t="shared" si="47"/>
        <v>1.5900000000000012</v>
      </c>
      <c r="FF22" s="23">
        <f t="shared" si="47"/>
        <v>1.6000000000000012</v>
      </c>
      <c r="FG22" s="23">
        <f t="shared" si="47"/>
        <v>1.6100000000000012</v>
      </c>
      <c r="FH22" s="23">
        <f t="shared" si="47"/>
        <v>1.6200000000000012</v>
      </c>
      <c r="FI22" s="23">
        <f t="shared" si="47"/>
        <v>1.6300000000000012</v>
      </c>
      <c r="FJ22" s="23">
        <f t="shared" si="47"/>
        <v>1.6400000000000012</v>
      </c>
      <c r="FK22" s="23">
        <f t="shared" si="47"/>
        <v>1.6500000000000012</v>
      </c>
      <c r="FL22" s="23">
        <f t="shared" si="47"/>
        <v>1.6600000000000013</v>
      </c>
      <c r="FM22" s="23">
        <f t="shared" si="47"/>
        <v>1.6700000000000013</v>
      </c>
      <c r="FN22" s="23">
        <f t="shared" si="47"/>
        <v>1.6800000000000013</v>
      </c>
      <c r="FO22" s="23">
        <f t="shared" si="47"/>
        <v>1.6900000000000013</v>
      </c>
      <c r="FP22" s="23">
        <f t="shared" si="47"/>
        <v>1.7000000000000013</v>
      </c>
      <c r="FQ22" s="23">
        <f t="shared" si="47"/>
        <v>1.7100000000000013</v>
      </c>
      <c r="FR22" s="23">
        <f t="shared" si="47"/>
        <v>1.7200000000000013</v>
      </c>
      <c r="FS22" s="23">
        <f t="shared" si="47"/>
        <v>1.7300000000000013</v>
      </c>
    </row>
    <row r="23" spans="1:256" s="14" customFormat="1" ht="6" customHeight="1" x14ac:dyDescent="0.25"/>
    <row r="24" spans="1:256" x14ac:dyDescent="0.25">
      <c r="A24" s="25" t="s">
        <v>3</v>
      </c>
      <c r="B24" s="26" t="s">
        <v>8</v>
      </c>
      <c r="C24" s="25">
        <f>'Raw Data'!B38</f>
        <v>0</v>
      </c>
      <c r="D24" s="25">
        <f>'Raw Data'!C38</f>
        <v>0</v>
      </c>
      <c r="E24" s="25">
        <f>'Raw Data'!D38</f>
        <v>0</v>
      </c>
      <c r="F24" s="25">
        <f>'Raw Data'!E38</f>
        <v>0</v>
      </c>
      <c r="G24" s="25">
        <f>'Raw Data'!F38</f>
        <v>0</v>
      </c>
      <c r="H24" s="25">
        <f>'Raw Data'!G38</f>
        <v>0</v>
      </c>
      <c r="I24" s="25">
        <f>'Raw Data'!H38</f>
        <v>0</v>
      </c>
      <c r="J24" s="25">
        <f>'Raw Data'!I38</f>
        <v>4</v>
      </c>
      <c r="K24" s="25">
        <f>'Raw Data'!J38</f>
        <v>0</v>
      </c>
      <c r="L24" s="25">
        <f>'Raw Data'!K38</f>
        <v>0</v>
      </c>
      <c r="M24" s="25">
        <f>'Raw Data'!L38</f>
        <v>0</v>
      </c>
      <c r="N24" s="25">
        <f>'Raw Data'!M38</f>
        <v>0</v>
      </c>
      <c r="O24" s="25">
        <f>'Raw Data'!N38</f>
        <v>0</v>
      </c>
      <c r="P24" s="25">
        <f>'Raw Data'!O38</f>
        <v>0</v>
      </c>
      <c r="Q24" s="25">
        <f>'Raw Data'!P38</f>
        <v>0</v>
      </c>
      <c r="R24" s="25">
        <f>'Raw Data'!Q38</f>
        <v>2</v>
      </c>
      <c r="S24" s="25">
        <f>'Raw Data'!R38</f>
        <v>7</v>
      </c>
      <c r="T24" s="25">
        <f>'Raw Data'!S38</f>
        <v>0</v>
      </c>
      <c r="U24" s="25">
        <f>'Raw Data'!T38</f>
        <v>0</v>
      </c>
      <c r="V24" s="25">
        <f>'Raw Data'!U38</f>
        <v>0</v>
      </c>
      <c r="W24" s="25">
        <f>'Raw Data'!V38</f>
        <v>0</v>
      </c>
      <c r="X24" s="25">
        <f>'Raw Data'!W38</f>
        <v>0</v>
      </c>
      <c r="Y24" s="25">
        <f>'Raw Data'!X38</f>
        <v>6</v>
      </c>
      <c r="Z24" s="25">
        <f>'Raw Data'!Y38</f>
        <v>0</v>
      </c>
      <c r="AA24" s="25">
        <f>'Raw Data'!Z38</f>
        <v>0</v>
      </c>
      <c r="AB24" s="25">
        <f>'Raw Data'!AA38</f>
        <v>0</v>
      </c>
      <c r="AC24" s="25">
        <f>'Raw Data'!AB38</f>
        <v>0</v>
      </c>
      <c r="AD24" s="25">
        <f>'Raw Data'!AC38</f>
        <v>0</v>
      </c>
      <c r="AE24" s="25">
        <f>'Raw Data'!AD38</f>
        <v>0</v>
      </c>
      <c r="AF24" s="25">
        <f>'Raw Data'!AE38</f>
        <v>0</v>
      </c>
      <c r="AG24" s="25">
        <f>'Raw Data'!AF38</f>
        <v>0</v>
      </c>
      <c r="AH24" s="25">
        <f>'Raw Data'!AG38</f>
        <v>0</v>
      </c>
      <c r="AI24" s="25">
        <f>'Raw Data'!AH38</f>
        <v>0</v>
      </c>
      <c r="AJ24" s="25">
        <f>'Raw Data'!AI38</f>
        <v>0</v>
      </c>
      <c r="AK24" s="25">
        <f>'Raw Data'!AJ38</f>
        <v>0</v>
      </c>
      <c r="AL24" s="25">
        <f>'Raw Data'!AK38</f>
        <v>0</v>
      </c>
      <c r="AM24" s="25">
        <f>'Raw Data'!AL38</f>
        <v>0</v>
      </c>
      <c r="AN24" s="25">
        <f>'Raw Data'!AM38</f>
        <v>0</v>
      </c>
      <c r="AO24" s="25">
        <f>'Raw Data'!AN38</f>
        <v>0</v>
      </c>
      <c r="AP24" s="25">
        <f>'Raw Data'!AO38</f>
        <v>0</v>
      </c>
      <c r="AQ24" s="25">
        <f>'Raw Data'!AP38</f>
        <v>0</v>
      </c>
      <c r="AR24" s="25">
        <f>'Raw Data'!AQ38</f>
        <v>0</v>
      </c>
      <c r="AS24" s="25">
        <f>'Raw Data'!AR38</f>
        <v>0</v>
      </c>
      <c r="AT24" s="25">
        <f>'Raw Data'!AS38</f>
        <v>0</v>
      </c>
      <c r="AU24" s="25">
        <f>'Raw Data'!AT38</f>
        <v>0</v>
      </c>
      <c r="AV24" s="25">
        <f>'Raw Data'!AU38</f>
        <v>0</v>
      </c>
      <c r="AW24" s="25">
        <f>'Raw Data'!AV38</f>
        <v>1</v>
      </c>
      <c r="AX24" s="25">
        <f>'Raw Data'!AW38</f>
        <v>0</v>
      </c>
      <c r="AY24" s="25">
        <f>'Raw Data'!AX38</f>
        <v>0</v>
      </c>
      <c r="AZ24" s="25">
        <f>'Raw Data'!AY38</f>
        <v>0</v>
      </c>
      <c r="BA24" s="25">
        <f>'Raw Data'!AZ38</f>
        <v>0</v>
      </c>
      <c r="BB24" s="25">
        <f>'Raw Data'!BA38</f>
        <v>0</v>
      </c>
      <c r="BC24" s="25">
        <f>'Raw Data'!BB38</f>
        <v>0</v>
      </c>
      <c r="BD24" s="25">
        <f>'Raw Data'!BC38</f>
        <v>4</v>
      </c>
      <c r="BE24" s="25">
        <f>'Raw Data'!BD38</f>
        <v>0</v>
      </c>
      <c r="BF24" s="25">
        <f>'Raw Data'!BE38</f>
        <v>0</v>
      </c>
      <c r="BG24" s="25">
        <f>'Raw Data'!BF38</f>
        <v>0</v>
      </c>
      <c r="BH24" s="25">
        <f>'Raw Data'!BG38</f>
        <v>0</v>
      </c>
      <c r="BI24" s="25">
        <f>'Raw Data'!BH38</f>
        <v>0</v>
      </c>
      <c r="BJ24" s="25">
        <f>'Raw Data'!BI38</f>
        <v>0</v>
      </c>
      <c r="BK24" s="25">
        <f>'Raw Data'!BJ38</f>
        <v>0</v>
      </c>
      <c r="BL24" s="25">
        <f>'Raw Data'!BK38</f>
        <v>8</v>
      </c>
      <c r="BM24" s="25">
        <f>'Raw Data'!BL38</f>
        <v>7</v>
      </c>
      <c r="BN24" s="25">
        <f>'Raw Data'!BM38</f>
        <v>0</v>
      </c>
      <c r="BO24" s="25">
        <f>'Raw Data'!BN38</f>
        <v>0</v>
      </c>
      <c r="BP24" s="25">
        <f>'Raw Data'!BO38</f>
        <v>0</v>
      </c>
      <c r="BQ24" s="25">
        <f>'Raw Data'!BP38</f>
        <v>3</v>
      </c>
      <c r="BR24" s="25">
        <f>'Raw Data'!BQ38</f>
        <v>0</v>
      </c>
      <c r="BS24" s="25">
        <f>'Raw Data'!BR38</f>
        <v>0</v>
      </c>
      <c r="BT24" s="25">
        <f>'Raw Data'!BS38</f>
        <v>0</v>
      </c>
      <c r="BU24" s="25">
        <f>'Raw Data'!BT38</f>
        <v>0</v>
      </c>
      <c r="BV24" s="25">
        <f>'Raw Data'!BU38</f>
        <v>0</v>
      </c>
      <c r="BW24" s="25">
        <f>'Raw Data'!BV38</f>
        <v>0</v>
      </c>
      <c r="BX24" s="25">
        <f>'Raw Data'!BW38</f>
        <v>0</v>
      </c>
      <c r="BY24" s="25">
        <f>'Raw Data'!BX38</f>
        <v>0</v>
      </c>
      <c r="BZ24" s="25">
        <f>'Raw Data'!BY38</f>
        <v>0</v>
      </c>
      <c r="CA24" s="25">
        <f>'Raw Data'!BZ38</f>
        <v>0</v>
      </c>
      <c r="CB24" s="25">
        <f>'Raw Data'!CA38</f>
        <v>0</v>
      </c>
      <c r="CC24" s="25">
        <f>'Raw Data'!CB38</f>
        <v>0</v>
      </c>
      <c r="CD24" s="25">
        <f>'Raw Data'!CC38</f>
        <v>0</v>
      </c>
      <c r="CE24" s="25">
        <f>'Raw Data'!CD38</f>
        <v>0</v>
      </c>
      <c r="CF24" s="25">
        <f>'Raw Data'!CE38</f>
        <v>0</v>
      </c>
      <c r="CG24" s="25">
        <f>'Raw Data'!CF38</f>
        <v>20</v>
      </c>
      <c r="CH24" s="25">
        <f>'Raw Data'!CG38</f>
        <v>0</v>
      </c>
      <c r="CI24" s="25">
        <f>'Raw Data'!CH38</f>
        <v>0</v>
      </c>
      <c r="CJ24" s="25">
        <f>'Raw Data'!CI38</f>
        <v>0</v>
      </c>
      <c r="CK24" s="25">
        <f>'Raw Data'!CJ38</f>
        <v>0</v>
      </c>
      <c r="CL24" s="25">
        <f>'Raw Data'!CK38</f>
        <v>0</v>
      </c>
      <c r="CM24" s="25">
        <f>'Raw Data'!CL38</f>
        <v>0</v>
      </c>
      <c r="CN24" s="25">
        <f>'Raw Data'!CM38</f>
        <v>0</v>
      </c>
      <c r="CO24" s="25">
        <f>'Raw Data'!CN38</f>
        <v>0</v>
      </c>
      <c r="CP24" s="25">
        <f>'Raw Data'!CO38</f>
        <v>6</v>
      </c>
      <c r="CQ24" s="25">
        <f>'Raw Data'!CP38</f>
        <v>0</v>
      </c>
      <c r="CR24" s="25">
        <f>'Raw Data'!CQ38</f>
        <v>0</v>
      </c>
      <c r="CS24" s="25">
        <f>'Raw Data'!CR38</f>
        <v>0</v>
      </c>
      <c r="CT24" s="25">
        <f>'Raw Data'!CS38</f>
        <v>0</v>
      </c>
      <c r="CU24" s="25">
        <f>'Raw Data'!CT38</f>
        <v>0</v>
      </c>
      <c r="CV24" s="25">
        <f>'Raw Data'!CU38</f>
        <v>0</v>
      </c>
      <c r="CW24" s="25">
        <f>'Raw Data'!CV38</f>
        <v>0</v>
      </c>
      <c r="CX24" s="25">
        <f>'Raw Data'!CW38</f>
        <v>0</v>
      </c>
      <c r="CY24" s="25">
        <f>'Raw Data'!CX38</f>
        <v>0</v>
      </c>
      <c r="CZ24" s="25">
        <f>'Raw Data'!CY38</f>
        <v>7</v>
      </c>
      <c r="DA24" s="25">
        <f>'Raw Data'!CZ38</f>
        <v>0</v>
      </c>
      <c r="DB24" s="25">
        <f>'Raw Data'!DA38</f>
        <v>0</v>
      </c>
      <c r="DC24" s="25">
        <f>'Raw Data'!DB38</f>
        <v>0</v>
      </c>
      <c r="DD24" s="25">
        <f>'Raw Data'!DC38</f>
        <v>0</v>
      </c>
      <c r="DE24" s="25">
        <f>'Raw Data'!DD38</f>
        <v>0</v>
      </c>
      <c r="DF24" s="25">
        <f>'Raw Data'!DE38</f>
        <v>0</v>
      </c>
      <c r="DG24" s="25">
        <f>'Raw Data'!DF38</f>
        <v>0</v>
      </c>
      <c r="DH24" s="25">
        <f>'Raw Data'!DG38</f>
        <v>0</v>
      </c>
      <c r="DI24" s="25">
        <f>'Raw Data'!DH38</f>
        <v>0</v>
      </c>
      <c r="DJ24" s="25">
        <f>'Raw Data'!DI38</f>
        <v>0</v>
      </c>
      <c r="DK24" s="25">
        <f>'Raw Data'!DJ38</f>
        <v>0</v>
      </c>
      <c r="DL24" s="25">
        <f>'Raw Data'!DK38</f>
        <v>0</v>
      </c>
      <c r="DM24" s="25">
        <f>'Raw Data'!DL38</f>
        <v>0</v>
      </c>
      <c r="DN24" s="25">
        <f>'Raw Data'!DM38</f>
        <v>0</v>
      </c>
      <c r="DO24" s="25">
        <f>'Raw Data'!DN38</f>
        <v>0</v>
      </c>
      <c r="DP24" s="25">
        <f>'Raw Data'!DO38</f>
        <v>0</v>
      </c>
      <c r="DQ24" s="25">
        <f>'Raw Data'!DP38</f>
        <v>0</v>
      </c>
      <c r="DR24" s="25">
        <f>'Raw Data'!DQ38</f>
        <v>28</v>
      </c>
      <c r="DS24" s="25">
        <f>'Raw Data'!DR38</f>
        <v>2</v>
      </c>
      <c r="DT24" s="25">
        <f>'Raw Data'!DS38</f>
        <v>8</v>
      </c>
      <c r="DU24" s="25">
        <f>'Raw Data'!DT38</f>
        <v>8</v>
      </c>
      <c r="DV24" s="25">
        <f>'Raw Data'!DU38</f>
        <v>9</v>
      </c>
      <c r="DW24" s="25">
        <f>'Raw Data'!DV38</f>
        <v>4</v>
      </c>
      <c r="DX24" s="25">
        <f>'Raw Data'!DW38</f>
        <v>16</v>
      </c>
      <c r="DY24" s="25">
        <f>'Raw Data'!DX38</f>
        <v>0</v>
      </c>
      <c r="DZ24" s="25">
        <f>'Raw Data'!DY38</f>
        <v>0</v>
      </c>
      <c r="EA24" s="25">
        <f>'Raw Data'!DZ38</f>
        <v>0</v>
      </c>
      <c r="EB24" s="25">
        <f>'Raw Data'!EA38</f>
        <v>0</v>
      </c>
      <c r="EC24" s="25">
        <f>'Raw Data'!EB38</f>
        <v>0</v>
      </c>
      <c r="ED24" s="25">
        <f>'Raw Data'!EC38</f>
        <v>0</v>
      </c>
      <c r="EE24" s="25">
        <f>'Raw Data'!ED38</f>
        <v>6</v>
      </c>
      <c r="EF24" s="25">
        <f>'Raw Data'!EE38</f>
        <v>16</v>
      </c>
      <c r="EG24" s="25">
        <f>'Raw Data'!EF38</f>
        <v>0</v>
      </c>
      <c r="EH24" s="25">
        <f>'Raw Data'!EG38</f>
        <v>0</v>
      </c>
      <c r="EI24" s="25">
        <f>'Raw Data'!EH38</f>
        <v>0</v>
      </c>
      <c r="EJ24" s="25">
        <f>'Raw Data'!EI38</f>
        <v>4</v>
      </c>
      <c r="EK24" s="25">
        <f>'Raw Data'!EJ38</f>
        <v>0</v>
      </c>
      <c r="EL24" s="25">
        <f>'Raw Data'!EK38</f>
        <v>0</v>
      </c>
      <c r="EM24" s="25">
        <f>'Raw Data'!EL38</f>
        <v>0</v>
      </c>
      <c r="EN24" s="25">
        <f>'Raw Data'!EM38</f>
        <v>0</v>
      </c>
      <c r="EO24" s="25">
        <f>'Raw Data'!EN38</f>
        <v>0</v>
      </c>
      <c r="EP24" s="25">
        <f>'Raw Data'!EO38</f>
        <v>0</v>
      </c>
      <c r="EQ24" s="25">
        <f>'Raw Data'!EP38</f>
        <v>5</v>
      </c>
      <c r="ER24" s="25">
        <f>'Raw Data'!EQ38</f>
        <v>0</v>
      </c>
      <c r="ES24" s="25">
        <f>'Raw Data'!ER38</f>
        <v>0</v>
      </c>
      <c r="ET24" s="25">
        <f>'Raw Data'!ES38</f>
        <v>0</v>
      </c>
      <c r="EU24" s="25">
        <f>'Raw Data'!ET38</f>
        <v>0</v>
      </c>
      <c r="EV24" s="25">
        <f>'Raw Data'!EU38</f>
        <v>0</v>
      </c>
      <c r="EW24" s="25">
        <f>'Raw Data'!EV38</f>
        <v>5</v>
      </c>
      <c r="EX24" s="25">
        <f>'Raw Data'!EW38</f>
        <v>0</v>
      </c>
      <c r="EY24" s="25">
        <f>'Raw Data'!EX38</f>
        <v>0</v>
      </c>
      <c r="EZ24" s="25">
        <f>'Raw Data'!EY38</f>
        <v>0</v>
      </c>
      <c r="FA24" s="25">
        <f>'Raw Data'!EZ38</f>
        <v>1</v>
      </c>
      <c r="FB24" s="25">
        <f>'Raw Data'!FA38</f>
        <v>0</v>
      </c>
      <c r="FC24" s="25">
        <f>'Raw Data'!FB38</f>
        <v>0</v>
      </c>
      <c r="FD24" s="25">
        <f>'Raw Data'!FC38</f>
        <v>0</v>
      </c>
      <c r="FE24" s="25">
        <f>'Raw Data'!FD38</f>
        <v>7.5</v>
      </c>
      <c r="FF24" s="25">
        <f>'Raw Data'!FE38</f>
        <v>0</v>
      </c>
      <c r="FG24" s="25">
        <f>'Raw Data'!FF38</f>
        <v>3</v>
      </c>
      <c r="FH24" s="25">
        <f>'Raw Data'!FG38</f>
        <v>0</v>
      </c>
      <c r="FI24" s="25">
        <f>'Raw Data'!FH38</f>
        <v>0</v>
      </c>
      <c r="FJ24" s="25">
        <f>'Raw Data'!FI38</f>
        <v>0</v>
      </c>
      <c r="FK24" s="25">
        <f>'Raw Data'!FJ38</f>
        <v>0</v>
      </c>
      <c r="FL24" s="25">
        <f>'Raw Data'!FK38</f>
        <v>0</v>
      </c>
      <c r="FM24" s="25">
        <f>'Raw Data'!FL38</f>
        <v>0</v>
      </c>
      <c r="FN24" s="25">
        <f>'Raw Data'!FM38</f>
        <v>0</v>
      </c>
      <c r="FO24" s="25">
        <f>'Raw Data'!FN38</f>
        <v>0</v>
      </c>
      <c r="FP24" s="25">
        <f>'Raw Data'!FO38</f>
        <v>0</v>
      </c>
      <c r="FQ24" s="25">
        <f>'Raw Data'!FP38</f>
        <v>0</v>
      </c>
      <c r="FR24" s="25">
        <f>'Raw Data'!FQ38</f>
        <v>0</v>
      </c>
      <c r="FS24" s="25">
        <f>'Raw Data'!FR38</f>
        <v>0</v>
      </c>
    </row>
    <row r="25" spans="1:256" x14ac:dyDescent="0.25">
      <c r="A25" s="166" t="s">
        <v>4</v>
      </c>
      <c r="B25" s="10" t="s">
        <v>8</v>
      </c>
      <c r="C25" s="153">
        <f>IF(C24&gt;D16,C24-$B$64*(1-C7)+(B24-B25),0)</f>
        <v>0</v>
      </c>
      <c r="D25" s="153">
        <f t="shared" ref="D25:AI25" si="48">D24-(IF(D24&lt;$B63,D24,$B63))*(1-D7-$B62+D7*$B62)+IF(D24*C24&gt;0,MAX(C24-C25-D16+D17,0),0)</f>
        <v>0</v>
      </c>
      <c r="E25" s="153">
        <f t="shared" si="48"/>
        <v>0</v>
      </c>
      <c r="F25" s="153">
        <f t="shared" si="48"/>
        <v>0</v>
      </c>
      <c r="G25" s="153">
        <f t="shared" si="48"/>
        <v>0</v>
      </c>
      <c r="H25" s="153">
        <f t="shared" si="48"/>
        <v>0</v>
      </c>
      <c r="I25" s="153">
        <f t="shared" si="48"/>
        <v>0</v>
      </c>
      <c r="J25" s="153">
        <f t="shared" si="48"/>
        <v>0.79999999999999982</v>
      </c>
      <c r="K25" s="153">
        <f t="shared" si="48"/>
        <v>0</v>
      </c>
      <c r="L25" s="153">
        <f t="shared" si="48"/>
        <v>0</v>
      </c>
      <c r="M25" s="153">
        <f t="shared" si="48"/>
        <v>0</v>
      </c>
      <c r="N25" s="153">
        <f t="shared" si="48"/>
        <v>0</v>
      </c>
      <c r="O25" s="153">
        <f t="shared" si="48"/>
        <v>0</v>
      </c>
      <c r="P25" s="153">
        <f t="shared" si="48"/>
        <v>0</v>
      </c>
      <c r="Q25" s="153">
        <f t="shared" si="48"/>
        <v>0</v>
      </c>
      <c r="R25" s="153">
        <f t="shared" si="48"/>
        <v>0.45420000000000016</v>
      </c>
      <c r="S25" s="153">
        <f t="shared" si="48"/>
        <v>1.634266666666667</v>
      </c>
      <c r="T25" s="153">
        <f t="shared" si="48"/>
        <v>0</v>
      </c>
      <c r="U25" s="153">
        <f t="shared" si="48"/>
        <v>0</v>
      </c>
      <c r="V25" s="153">
        <f t="shared" si="48"/>
        <v>0</v>
      </c>
      <c r="W25" s="153">
        <f t="shared" si="48"/>
        <v>0</v>
      </c>
      <c r="X25" s="153">
        <f t="shared" si="48"/>
        <v>0</v>
      </c>
      <c r="Y25" s="153">
        <f t="shared" si="48"/>
        <v>1.63</v>
      </c>
      <c r="Z25" s="153">
        <f t="shared" si="48"/>
        <v>0</v>
      </c>
      <c r="AA25" s="153">
        <f t="shared" si="48"/>
        <v>0</v>
      </c>
      <c r="AB25" s="153">
        <f t="shared" si="48"/>
        <v>0</v>
      </c>
      <c r="AC25" s="153">
        <f t="shared" si="48"/>
        <v>0</v>
      </c>
      <c r="AD25" s="153">
        <f t="shared" si="48"/>
        <v>0</v>
      </c>
      <c r="AE25" s="153">
        <f t="shared" si="48"/>
        <v>0</v>
      </c>
      <c r="AF25" s="153">
        <f t="shared" si="48"/>
        <v>0</v>
      </c>
      <c r="AG25" s="153">
        <f t="shared" si="48"/>
        <v>0</v>
      </c>
      <c r="AH25" s="153">
        <f t="shared" si="48"/>
        <v>0</v>
      </c>
      <c r="AI25" s="153">
        <f t="shared" si="48"/>
        <v>0</v>
      </c>
      <c r="AJ25" s="153">
        <f t="shared" ref="AJ25:BO25" si="49">AJ24-(IF(AJ24&lt;$B63,AJ24,$B63))*(1-AJ7-$B62+AJ7*$B62)+IF(AJ24*AI24&gt;0,MAX(AI24-AI25-AJ16+AJ17,0),0)</f>
        <v>0</v>
      </c>
      <c r="AK25" s="153">
        <f t="shared" si="49"/>
        <v>0</v>
      </c>
      <c r="AL25" s="153">
        <f t="shared" si="49"/>
        <v>0</v>
      </c>
      <c r="AM25" s="153">
        <f t="shared" si="49"/>
        <v>0</v>
      </c>
      <c r="AN25" s="153">
        <f t="shared" si="49"/>
        <v>0</v>
      </c>
      <c r="AO25" s="153">
        <f t="shared" si="49"/>
        <v>0</v>
      </c>
      <c r="AP25" s="153">
        <f t="shared" si="49"/>
        <v>0</v>
      </c>
      <c r="AQ25" s="153">
        <f t="shared" si="49"/>
        <v>0</v>
      </c>
      <c r="AR25" s="153">
        <f t="shared" si="49"/>
        <v>0</v>
      </c>
      <c r="AS25" s="153">
        <f t="shared" si="49"/>
        <v>0</v>
      </c>
      <c r="AT25" s="153">
        <f t="shared" si="49"/>
        <v>0</v>
      </c>
      <c r="AU25" s="153">
        <f t="shared" si="49"/>
        <v>0</v>
      </c>
      <c r="AV25" s="153">
        <f t="shared" si="49"/>
        <v>0</v>
      </c>
      <c r="AW25" s="153">
        <f t="shared" si="49"/>
        <v>0.52048000000000005</v>
      </c>
      <c r="AX25" s="153">
        <f t="shared" si="49"/>
        <v>0</v>
      </c>
      <c r="AY25" s="153">
        <f t="shared" si="49"/>
        <v>0</v>
      </c>
      <c r="AZ25" s="153">
        <f t="shared" si="49"/>
        <v>0</v>
      </c>
      <c r="BA25" s="153">
        <f t="shared" si="49"/>
        <v>0</v>
      </c>
      <c r="BB25" s="153">
        <f t="shared" si="49"/>
        <v>0</v>
      </c>
      <c r="BC25" s="153">
        <f t="shared" si="49"/>
        <v>0</v>
      </c>
      <c r="BD25" s="153">
        <f t="shared" si="49"/>
        <v>2.6858666666666666</v>
      </c>
      <c r="BE25" s="153">
        <f t="shared" si="49"/>
        <v>0</v>
      </c>
      <c r="BF25" s="153">
        <f t="shared" si="49"/>
        <v>0</v>
      </c>
      <c r="BG25" s="153">
        <f t="shared" si="49"/>
        <v>0</v>
      </c>
      <c r="BH25" s="153">
        <f t="shared" si="49"/>
        <v>0</v>
      </c>
      <c r="BI25" s="153">
        <f t="shared" si="49"/>
        <v>0</v>
      </c>
      <c r="BJ25" s="153">
        <f t="shared" si="49"/>
        <v>0</v>
      </c>
      <c r="BK25" s="153">
        <f t="shared" si="49"/>
        <v>0</v>
      </c>
      <c r="BL25" s="153">
        <f t="shared" si="49"/>
        <v>6.5433599999999998</v>
      </c>
      <c r="BM25" s="153">
        <f t="shared" si="49"/>
        <v>6.5956737368562601</v>
      </c>
      <c r="BN25" s="153">
        <f t="shared" si="49"/>
        <v>0</v>
      </c>
      <c r="BO25" s="153">
        <f t="shared" si="49"/>
        <v>0</v>
      </c>
      <c r="BP25" s="153">
        <f t="shared" ref="BP25:CU25" si="50">BP24-(IF(BP24&lt;$B63,BP24,$B63))*(1-BP7-$B62+BP7*$B62)+IF(BP24*BO24&gt;0,MAX(BO24-BO25-BP16+BP17,0),0)</f>
        <v>0</v>
      </c>
      <c r="BQ25" s="153">
        <f t="shared" si="50"/>
        <v>2.6138666666666666</v>
      </c>
      <c r="BR25" s="153">
        <f t="shared" si="50"/>
        <v>0</v>
      </c>
      <c r="BS25" s="153">
        <f t="shared" si="50"/>
        <v>0</v>
      </c>
      <c r="BT25" s="153">
        <f t="shared" si="50"/>
        <v>0</v>
      </c>
      <c r="BU25" s="153">
        <f t="shared" si="50"/>
        <v>0</v>
      </c>
      <c r="BV25" s="153">
        <f t="shared" si="50"/>
        <v>0</v>
      </c>
      <c r="BW25" s="153">
        <f t="shared" si="50"/>
        <v>0</v>
      </c>
      <c r="BX25" s="153">
        <f t="shared" si="50"/>
        <v>0</v>
      </c>
      <c r="BY25" s="153">
        <f t="shared" si="50"/>
        <v>0</v>
      </c>
      <c r="BZ25" s="153">
        <f t="shared" si="50"/>
        <v>0</v>
      </c>
      <c r="CA25" s="153">
        <f t="shared" si="50"/>
        <v>0</v>
      </c>
      <c r="CB25" s="153">
        <f t="shared" si="50"/>
        <v>0</v>
      </c>
      <c r="CC25" s="153">
        <f t="shared" si="50"/>
        <v>0</v>
      </c>
      <c r="CD25" s="153">
        <f t="shared" si="50"/>
        <v>0</v>
      </c>
      <c r="CE25" s="153">
        <f t="shared" si="50"/>
        <v>0</v>
      </c>
      <c r="CF25" s="153">
        <f t="shared" si="50"/>
        <v>0</v>
      </c>
      <c r="CG25" s="153">
        <f t="shared" si="50"/>
        <v>18.422981818181817</v>
      </c>
      <c r="CH25" s="153">
        <f t="shared" si="50"/>
        <v>0</v>
      </c>
      <c r="CI25" s="153">
        <f t="shared" si="50"/>
        <v>0</v>
      </c>
      <c r="CJ25" s="153">
        <f t="shared" si="50"/>
        <v>0</v>
      </c>
      <c r="CK25" s="153">
        <f t="shared" si="50"/>
        <v>0</v>
      </c>
      <c r="CL25" s="153">
        <f t="shared" si="50"/>
        <v>0</v>
      </c>
      <c r="CM25" s="153">
        <f t="shared" si="50"/>
        <v>0</v>
      </c>
      <c r="CN25" s="153">
        <f t="shared" si="50"/>
        <v>0</v>
      </c>
      <c r="CO25" s="153">
        <f t="shared" si="50"/>
        <v>0</v>
      </c>
      <c r="CP25" s="153">
        <f t="shared" si="50"/>
        <v>5.1997090909090904</v>
      </c>
      <c r="CQ25" s="153">
        <f t="shared" si="50"/>
        <v>0</v>
      </c>
      <c r="CR25" s="153">
        <f t="shared" si="50"/>
        <v>0</v>
      </c>
      <c r="CS25" s="153">
        <f t="shared" si="50"/>
        <v>0</v>
      </c>
      <c r="CT25" s="153">
        <f t="shared" si="50"/>
        <v>0</v>
      </c>
      <c r="CU25" s="153">
        <f t="shared" si="50"/>
        <v>0</v>
      </c>
      <c r="CV25" s="153">
        <f t="shared" ref="CV25:EA25" si="51">CV24-(IF(CV24&lt;$B63,CV24,$B63))*(1-CV7-$B62+CV7*$B62)+IF(CV24*CU24&gt;0,MAX(CU24-CU25-CV16+CV17,0),0)</f>
        <v>0</v>
      </c>
      <c r="CW25" s="153">
        <f t="shared" si="51"/>
        <v>0</v>
      </c>
      <c r="CX25" s="153">
        <f t="shared" si="51"/>
        <v>0</v>
      </c>
      <c r="CY25" s="153">
        <f t="shared" si="51"/>
        <v>0</v>
      </c>
      <c r="CZ25" s="153">
        <f t="shared" si="51"/>
        <v>6.2160000000000002</v>
      </c>
      <c r="DA25" s="153">
        <f t="shared" si="51"/>
        <v>0</v>
      </c>
      <c r="DB25" s="153">
        <f t="shared" si="51"/>
        <v>0</v>
      </c>
      <c r="DC25" s="153">
        <f t="shared" si="51"/>
        <v>0</v>
      </c>
      <c r="DD25" s="153">
        <f t="shared" si="51"/>
        <v>0</v>
      </c>
      <c r="DE25" s="153">
        <f t="shared" si="51"/>
        <v>0</v>
      </c>
      <c r="DF25" s="153">
        <f t="shared" si="51"/>
        <v>0</v>
      </c>
      <c r="DG25" s="153">
        <f t="shared" si="51"/>
        <v>0</v>
      </c>
      <c r="DH25" s="153">
        <f t="shared" si="51"/>
        <v>0</v>
      </c>
      <c r="DI25" s="153">
        <f t="shared" si="51"/>
        <v>0</v>
      </c>
      <c r="DJ25" s="153">
        <f t="shared" si="51"/>
        <v>0</v>
      </c>
      <c r="DK25" s="153">
        <f t="shared" si="51"/>
        <v>0</v>
      </c>
      <c r="DL25" s="153">
        <f t="shared" si="51"/>
        <v>0</v>
      </c>
      <c r="DM25" s="153">
        <f t="shared" si="51"/>
        <v>0</v>
      </c>
      <c r="DN25" s="153">
        <f t="shared" si="51"/>
        <v>0</v>
      </c>
      <c r="DO25" s="153">
        <f t="shared" si="51"/>
        <v>0</v>
      </c>
      <c r="DP25" s="153">
        <f t="shared" si="51"/>
        <v>0</v>
      </c>
      <c r="DQ25" s="153">
        <f t="shared" si="51"/>
        <v>0</v>
      </c>
      <c r="DR25" s="153">
        <f t="shared" si="51"/>
        <v>24.728567741935485</v>
      </c>
      <c r="DS25" s="153">
        <f t="shared" si="51"/>
        <v>4.1432953189609503</v>
      </c>
      <c r="DT25" s="153">
        <f t="shared" si="51"/>
        <v>5.4945032258064517</v>
      </c>
      <c r="DU25" s="153">
        <f t="shared" si="51"/>
        <v>7.5571276487591774</v>
      </c>
      <c r="DV25" s="153">
        <f t="shared" si="51"/>
        <v>5.8162064516129046</v>
      </c>
      <c r="DW25" s="153">
        <f t="shared" si="51"/>
        <v>4.4528505294949756</v>
      </c>
      <c r="DX25" s="153">
        <f t="shared" si="51"/>
        <v>11.268129032258065</v>
      </c>
      <c r="DY25" s="153">
        <f t="shared" si="51"/>
        <v>0</v>
      </c>
      <c r="DZ25" s="153">
        <f t="shared" si="51"/>
        <v>0</v>
      </c>
      <c r="EA25" s="153">
        <f t="shared" si="51"/>
        <v>0</v>
      </c>
      <c r="EB25" s="153">
        <f t="shared" ref="EB25:FG25" si="52">EB24-(IF(EB24&lt;$B63,EB24,$B63))*(1-EB7-$B62+EB7*$B62)+IF(EB24*EA24&gt;0,MAX(EA24-EA25-EB16+EB17,0),0)</f>
        <v>0</v>
      </c>
      <c r="EC25" s="153">
        <f t="shared" si="52"/>
        <v>0</v>
      </c>
      <c r="ED25" s="153">
        <f t="shared" si="52"/>
        <v>0</v>
      </c>
      <c r="EE25" s="153">
        <f t="shared" si="52"/>
        <v>2.7821419354838715</v>
      </c>
      <c r="EF25" s="153">
        <f t="shared" si="52"/>
        <v>9.4673533959880949</v>
      </c>
      <c r="EG25" s="153">
        <f t="shared" si="52"/>
        <v>0</v>
      </c>
      <c r="EH25" s="153">
        <f t="shared" si="52"/>
        <v>0</v>
      </c>
      <c r="EI25" s="153">
        <f t="shared" si="52"/>
        <v>0</v>
      </c>
      <c r="EJ25" s="153">
        <f t="shared" si="52"/>
        <v>1.4490838709677427</v>
      </c>
      <c r="EK25" s="153">
        <f t="shared" si="52"/>
        <v>0</v>
      </c>
      <c r="EL25" s="153">
        <f t="shared" si="52"/>
        <v>0</v>
      </c>
      <c r="EM25" s="153">
        <f t="shared" si="52"/>
        <v>0</v>
      </c>
      <c r="EN25" s="153">
        <f t="shared" si="52"/>
        <v>0</v>
      </c>
      <c r="EO25" s="153">
        <f t="shared" si="52"/>
        <v>0</v>
      </c>
      <c r="EP25" s="153">
        <f t="shared" si="52"/>
        <v>0</v>
      </c>
      <c r="EQ25" s="153">
        <f t="shared" si="52"/>
        <v>1.101419354838709</v>
      </c>
      <c r="ER25" s="153">
        <f t="shared" si="52"/>
        <v>0</v>
      </c>
      <c r="ES25" s="153">
        <f t="shared" si="52"/>
        <v>0</v>
      </c>
      <c r="ET25" s="153">
        <f t="shared" si="52"/>
        <v>0</v>
      </c>
      <c r="EU25" s="153">
        <f t="shared" si="52"/>
        <v>0</v>
      </c>
      <c r="EV25" s="153">
        <f t="shared" si="52"/>
        <v>0</v>
      </c>
      <c r="EW25" s="153">
        <f t="shared" si="52"/>
        <v>1</v>
      </c>
      <c r="EX25" s="153">
        <f t="shared" si="52"/>
        <v>0</v>
      </c>
      <c r="EY25" s="153">
        <f t="shared" si="52"/>
        <v>0</v>
      </c>
      <c r="EZ25" s="153">
        <f t="shared" si="52"/>
        <v>0</v>
      </c>
      <c r="FA25" s="153">
        <f t="shared" si="52"/>
        <v>0.19999999999999996</v>
      </c>
      <c r="FB25" s="153">
        <f t="shared" si="52"/>
        <v>0</v>
      </c>
      <c r="FC25" s="153">
        <f t="shared" si="52"/>
        <v>0</v>
      </c>
      <c r="FD25" s="153">
        <f t="shared" si="52"/>
        <v>0</v>
      </c>
      <c r="FE25" s="153">
        <f t="shared" si="52"/>
        <v>1.5</v>
      </c>
      <c r="FF25" s="153">
        <f t="shared" si="52"/>
        <v>0</v>
      </c>
      <c r="FG25" s="153">
        <f t="shared" si="52"/>
        <v>0.59999999999999964</v>
      </c>
      <c r="FH25" s="153">
        <f t="shared" ref="FH25:FS25" si="53">FH24-(IF(FH24&lt;$B63,FH24,$B63))*(1-FH7-$B62+FH7*$B62)+IF(FH24*FG24&gt;0,MAX(FG24-FG25-FH16+FH17,0),0)</f>
        <v>0</v>
      </c>
      <c r="FI25" s="153">
        <f t="shared" si="53"/>
        <v>0</v>
      </c>
      <c r="FJ25" s="153">
        <f t="shared" si="53"/>
        <v>0</v>
      </c>
      <c r="FK25" s="153">
        <f t="shared" si="53"/>
        <v>0</v>
      </c>
      <c r="FL25" s="153">
        <f t="shared" si="53"/>
        <v>0</v>
      </c>
      <c r="FM25" s="153">
        <f t="shared" si="53"/>
        <v>0</v>
      </c>
      <c r="FN25" s="153">
        <f t="shared" si="53"/>
        <v>0</v>
      </c>
      <c r="FO25" s="153">
        <f t="shared" si="53"/>
        <v>0</v>
      </c>
      <c r="FP25" s="153">
        <f t="shared" si="53"/>
        <v>0</v>
      </c>
      <c r="FQ25" s="153">
        <f t="shared" si="53"/>
        <v>0</v>
      </c>
      <c r="FR25" s="153">
        <f t="shared" si="53"/>
        <v>0</v>
      </c>
      <c r="FS25" s="153">
        <f t="shared" si="53"/>
        <v>0</v>
      </c>
    </row>
    <row r="26" spans="1:256" x14ac:dyDescent="0.25">
      <c r="A26" s="166" t="s">
        <v>17</v>
      </c>
      <c r="B26" s="10" t="s">
        <v>8</v>
      </c>
      <c r="C26" s="166">
        <v>0</v>
      </c>
      <c r="D26" s="166">
        <f>C26+D25</f>
        <v>0</v>
      </c>
      <c r="E26" s="166">
        <f t="shared" ref="E26:P26" si="54">D26+E25</f>
        <v>0</v>
      </c>
      <c r="F26" s="166">
        <f t="shared" si="54"/>
        <v>0</v>
      </c>
      <c r="G26" s="166">
        <f t="shared" si="54"/>
        <v>0</v>
      </c>
      <c r="H26" s="166">
        <f t="shared" si="54"/>
        <v>0</v>
      </c>
      <c r="I26" s="166">
        <f t="shared" si="54"/>
        <v>0</v>
      </c>
      <c r="J26" s="166">
        <f t="shared" si="54"/>
        <v>0.79999999999999982</v>
      </c>
      <c r="K26" s="166">
        <f t="shared" si="54"/>
        <v>0.79999999999999982</v>
      </c>
      <c r="L26" s="166">
        <f t="shared" si="54"/>
        <v>0.79999999999999982</v>
      </c>
      <c r="M26" s="166">
        <f t="shared" si="54"/>
        <v>0.79999999999999982</v>
      </c>
      <c r="N26" s="166">
        <f t="shared" si="54"/>
        <v>0.79999999999999982</v>
      </c>
      <c r="O26" s="166">
        <f t="shared" si="54"/>
        <v>0.79999999999999982</v>
      </c>
      <c r="P26" s="166">
        <f t="shared" si="54"/>
        <v>0.79999999999999982</v>
      </c>
      <c r="Q26" s="166">
        <f>P26+Q25</f>
        <v>0.79999999999999982</v>
      </c>
      <c r="R26" s="166">
        <f>Q26+R25</f>
        <v>1.2542</v>
      </c>
      <c r="S26" s="166">
        <f>R26+S25</f>
        <v>2.888466666666667</v>
      </c>
      <c r="T26" s="166">
        <f t="shared" ref="T26:CE26" si="55">S26+T25</f>
        <v>2.888466666666667</v>
      </c>
      <c r="U26" s="166">
        <f t="shared" si="55"/>
        <v>2.888466666666667</v>
      </c>
      <c r="V26" s="166">
        <f t="shared" si="55"/>
        <v>2.888466666666667</v>
      </c>
      <c r="W26" s="166">
        <f t="shared" si="55"/>
        <v>2.888466666666667</v>
      </c>
      <c r="X26" s="166">
        <f t="shared" si="55"/>
        <v>2.888466666666667</v>
      </c>
      <c r="Y26" s="166">
        <f t="shared" si="55"/>
        <v>4.5184666666666669</v>
      </c>
      <c r="Z26" s="166">
        <f t="shared" si="55"/>
        <v>4.5184666666666669</v>
      </c>
      <c r="AA26" s="166">
        <f t="shared" si="55"/>
        <v>4.5184666666666669</v>
      </c>
      <c r="AB26" s="166">
        <f t="shared" si="55"/>
        <v>4.5184666666666669</v>
      </c>
      <c r="AC26" s="166">
        <f t="shared" si="55"/>
        <v>4.5184666666666669</v>
      </c>
      <c r="AD26" s="166">
        <f t="shared" si="55"/>
        <v>4.5184666666666669</v>
      </c>
      <c r="AE26" s="166">
        <f t="shared" si="55"/>
        <v>4.5184666666666669</v>
      </c>
      <c r="AF26" s="166">
        <f t="shared" si="55"/>
        <v>4.5184666666666669</v>
      </c>
      <c r="AG26" s="166">
        <f t="shared" si="55"/>
        <v>4.5184666666666669</v>
      </c>
      <c r="AH26" s="166">
        <f t="shared" si="55"/>
        <v>4.5184666666666669</v>
      </c>
      <c r="AI26" s="166">
        <f t="shared" si="55"/>
        <v>4.5184666666666669</v>
      </c>
      <c r="AJ26" s="166">
        <f t="shared" si="55"/>
        <v>4.5184666666666669</v>
      </c>
      <c r="AK26" s="166">
        <f t="shared" si="55"/>
        <v>4.5184666666666669</v>
      </c>
      <c r="AL26" s="166">
        <f t="shared" si="55"/>
        <v>4.5184666666666669</v>
      </c>
      <c r="AM26" s="166">
        <f t="shared" si="55"/>
        <v>4.5184666666666669</v>
      </c>
      <c r="AN26" s="166">
        <f t="shared" si="55"/>
        <v>4.5184666666666669</v>
      </c>
      <c r="AO26" s="166">
        <f t="shared" si="55"/>
        <v>4.5184666666666669</v>
      </c>
      <c r="AP26" s="166">
        <f t="shared" si="55"/>
        <v>4.5184666666666669</v>
      </c>
      <c r="AQ26" s="166">
        <f t="shared" si="55"/>
        <v>4.5184666666666669</v>
      </c>
      <c r="AR26" s="166">
        <f t="shared" si="55"/>
        <v>4.5184666666666669</v>
      </c>
      <c r="AS26" s="166">
        <f t="shared" si="55"/>
        <v>4.5184666666666669</v>
      </c>
      <c r="AT26" s="166">
        <f t="shared" si="55"/>
        <v>4.5184666666666669</v>
      </c>
      <c r="AU26" s="166">
        <f t="shared" si="55"/>
        <v>4.5184666666666669</v>
      </c>
      <c r="AV26" s="166">
        <f t="shared" si="55"/>
        <v>4.5184666666666669</v>
      </c>
      <c r="AW26" s="166">
        <f t="shared" si="55"/>
        <v>5.0389466666666669</v>
      </c>
      <c r="AX26" s="166">
        <f t="shared" si="55"/>
        <v>5.0389466666666669</v>
      </c>
      <c r="AY26" s="166">
        <f t="shared" si="55"/>
        <v>5.0389466666666669</v>
      </c>
      <c r="AZ26" s="166">
        <f t="shared" si="55"/>
        <v>5.0389466666666669</v>
      </c>
      <c r="BA26" s="166">
        <f t="shared" si="55"/>
        <v>5.0389466666666669</v>
      </c>
      <c r="BB26" s="166">
        <f t="shared" si="55"/>
        <v>5.0389466666666669</v>
      </c>
      <c r="BC26" s="166">
        <f t="shared" si="55"/>
        <v>5.0389466666666669</v>
      </c>
      <c r="BD26" s="166">
        <f t="shared" si="55"/>
        <v>7.7248133333333335</v>
      </c>
      <c r="BE26" s="166">
        <f t="shared" si="55"/>
        <v>7.7248133333333335</v>
      </c>
      <c r="BF26" s="166">
        <f t="shared" si="55"/>
        <v>7.7248133333333335</v>
      </c>
      <c r="BG26" s="166">
        <f t="shared" si="55"/>
        <v>7.7248133333333335</v>
      </c>
      <c r="BH26" s="166">
        <f t="shared" si="55"/>
        <v>7.7248133333333335</v>
      </c>
      <c r="BI26" s="166">
        <f t="shared" si="55"/>
        <v>7.7248133333333335</v>
      </c>
      <c r="BJ26" s="166">
        <f t="shared" si="55"/>
        <v>7.7248133333333335</v>
      </c>
      <c r="BK26" s="166">
        <f t="shared" si="55"/>
        <v>7.7248133333333335</v>
      </c>
      <c r="BL26" s="166">
        <f t="shared" si="55"/>
        <v>14.268173333333333</v>
      </c>
      <c r="BM26" s="166">
        <f t="shared" si="55"/>
        <v>20.863847070189593</v>
      </c>
      <c r="BN26" s="166">
        <f t="shared" si="55"/>
        <v>20.863847070189593</v>
      </c>
      <c r="BO26" s="166">
        <f t="shared" si="55"/>
        <v>20.863847070189593</v>
      </c>
      <c r="BP26" s="166">
        <f t="shared" si="55"/>
        <v>20.863847070189593</v>
      </c>
      <c r="BQ26" s="166">
        <f t="shared" si="55"/>
        <v>23.477713736856259</v>
      </c>
      <c r="BR26" s="166">
        <f t="shared" si="55"/>
        <v>23.477713736856259</v>
      </c>
      <c r="BS26" s="166">
        <f t="shared" si="55"/>
        <v>23.477713736856259</v>
      </c>
      <c r="BT26" s="166">
        <f t="shared" si="55"/>
        <v>23.477713736856259</v>
      </c>
      <c r="BU26" s="166">
        <f t="shared" si="55"/>
        <v>23.477713736856259</v>
      </c>
      <c r="BV26" s="166">
        <f t="shared" si="55"/>
        <v>23.477713736856259</v>
      </c>
      <c r="BW26" s="166">
        <f t="shared" si="55"/>
        <v>23.477713736856259</v>
      </c>
      <c r="BX26" s="166">
        <f t="shared" si="55"/>
        <v>23.477713736856259</v>
      </c>
      <c r="BY26" s="166">
        <f t="shared" si="55"/>
        <v>23.477713736856259</v>
      </c>
      <c r="BZ26" s="166">
        <f t="shared" si="55"/>
        <v>23.477713736856259</v>
      </c>
      <c r="CA26" s="166">
        <f t="shared" si="55"/>
        <v>23.477713736856259</v>
      </c>
      <c r="CB26" s="166">
        <f t="shared" si="55"/>
        <v>23.477713736856259</v>
      </c>
      <c r="CC26" s="166">
        <f t="shared" si="55"/>
        <v>23.477713736856259</v>
      </c>
      <c r="CD26" s="166">
        <f t="shared" si="55"/>
        <v>23.477713736856259</v>
      </c>
      <c r="CE26" s="166">
        <f t="shared" si="55"/>
        <v>23.477713736856259</v>
      </c>
      <c r="CF26" s="166">
        <f t="shared" ref="CF26:EQ26" si="56">CE26+CF25</f>
        <v>23.477713736856259</v>
      </c>
      <c r="CG26" s="166">
        <f t="shared" si="56"/>
        <v>41.900695555038077</v>
      </c>
      <c r="CH26" s="166">
        <f t="shared" si="56"/>
        <v>41.900695555038077</v>
      </c>
      <c r="CI26" s="166">
        <f t="shared" si="56"/>
        <v>41.900695555038077</v>
      </c>
      <c r="CJ26" s="166">
        <f t="shared" si="56"/>
        <v>41.900695555038077</v>
      </c>
      <c r="CK26" s="166">
        <f t="shared" si="56"/>
        <v>41.900695555038077</v>
      </c>
      <c r="CL26" s="166">
        <f t="shared" si="56"/>
        <v>41.900695555038077</v>
      </c>
      <c r="CM26" s="166">
        <f t="shared" si="56"/>
        <v>41.900695555038077</v>
      </c>
      <c r="CN26" s="166">
        <f t="shared" si="56"/>
        <v>41.900695555038077</v>
      </c>
      <c r="CO26" s="166">
        <f t="shared" si="56"/>
        <v>41.900695555038077</v>
      </c>
      <c r="CP26" s="166">
        <f t="shared" si="56"/>
        <v>47.100404645947165</v>
      </c>
      <c r="CQ26" s="166">
        <f t="shared" si="56"/>
        <v>47.100404645947165</v>
      </c>
      <c r="CR26" s="166">
        <f t="shared" si="56"/>
        <v>47.100404645947165</v>
      </c>
      <c r="CS26" s="166">
        <f t="shared" si="56"/>
        <v>47.100404645947165</v>
      </c>
      <c r="CT26" s="166">
        <f t="shared" si="56"/>
        <v>47.100404645947165</v>
      </c>
      <c r="CU26" s="166">
        <f t="shared" si="56"/>
        <v>47.100404645947165</v>
      </c>
      <c r="CV26" s="166">
        <f t="shared" si="56"/>
        <v>47.100404645947165</v>
      </c>
      <c r="CW26" s="166">
        <f t="shared" si="56"/>
        <v>47.100404645947165</v>
      </c>
      <c r="CX26" s="166">
        <f t="shared" si="56"/>
        <v>47.100404645947165</v>
      </c>
      <c r="CY26" s="166">
        <f t="shared" si="56"/>
        <v>47.100404645947165</v>
      </c>
      <c r="CZ26" s="166">
        <f t="shared" si="56"/>
        <v>53.316404645947166</v>
      </c>
      <c r="DA26" s="166">
        <f t="shared" si="56"/>
        <v>53.316404645947166</v>
      </c>
      <c r="DB26" s="166">
        <f t="shared" si="56"/>
        <v>53.316404645947166</v>
      </c>
      <c r="DC26" s="166">
        <f t="shared" si="56"/>
        <v>53.316404645947166</v>
      </c>
      <c r="DD26" s="166">
        <f t="shared" si="56"/>
        <v>53.316404645947166</v>
      </c>
      <c r="DE26" s="166">
        <f t="shared" si="56"/>
        <v>53.316404645947166</v>
      </c>
      <c r="DF26" s="166">
        <f t="shared" si="56"/>
        <v>53.316404645947166</v>
      </c>
      <c r="DG26" s="166">
        <f t="shared" si="56"/>
        <v>53.316404645947166</v>
      </c>
      <c r="DH26" s="166">
        <f t="shared" si="56"/>
        <v>53.316404645947166</v>
      </c>
      <c r="DI26" s="166">
        <f t="shared" si="56"/>
        <v>53.316404645947166</v>
      </c>
      <c r="DJ26" s="166">
        <f t="shared" si="56"/>
        <v>53.316404645947166</v>
      </c>
      <c r="DK26" s="166">
        <f t="shared" si="56"/>
        <v>53.316404645947166</v>
      </c>
      <c r="DL26" s="166">
        <f t="shared" si="56"/>
        <v>53.316404645947166</v>
      </c>
      <c r="DM26" s="166">
        <f t="shared" si="56"/>
        <v>53.316404645947166</v>
      </c>
      <c r="DN26" s="166">
        <f t="shared" si="56"/>
        <v>53.316404645947166</v>
      </c>
      <c r="DO26" s="166">
        <f t="shared" si="56"/>
        <v>53.316404645947166</v>
      </c>
      <c r="DP26" s="166">
        <f t="shared" si="56"/>
        <v>53.316404645947166</v>
      </c>
      <c r="DQ26" s="166">
        <f t="shared" si="56"/>
        <v>53.316404645947166</v>
      </c>
      <c r="DR26" s="166">
        <f t="shared" si="56"/>
        <v>78.044972387882652</v>
      </c>
      <c r="DS26" s="166">
        <f t="shared" si="56"/>
        <v>82.188267706843604</v>
      </c>
      <c r="DT26" s="166">
        <f t="shared" si="56"/>
        <v>87.682770932650058</v>
      </c>
      <c r="DU26" s="166">
        <f t="shared" si="56"/>
        <v>95.239898581409236</v>
      </c>
      <c r="DV26" s="166">
        <f t="shared" si="56"/>
        <v>101.05610503302213</v>
      </c>
      <c r="DW26" s="166">
        <f t="shared" si="56"/>
        <v>105.50895556251712</v>
      </c>
      <c r="DX26" s="166">
        <f t="shared" si="56"/>
        <v>116.77708459477518</v>
      </c>
      <c r="DY26" s="166">
        <f t="shared" si="56"/>
        <v>116.77708459477518</v>
      </c>
      <c r="DZ26" s="166">
        <f t="shared" si="56"/>
        <v>116.77708459477518</v>
      </c>
      <c r="EA26" s="166">
        <f t="shared" si="56"/>
        <v>116.77708459477518</v>
      </c>
      <c r="EB26" s="166">
        <f t="shared" si="56"/>
        <v>116.77708459477518</v>
      </c>
      <c r="EC26" s="166">
        <f t="shared" si="56"/>
        <v>116.77708459477518</v>
      </c>
      <c r="ED26" s="166">
        <f t="shared" si="56"/>
        <v>116.77708459477518</v>
      </c>
      <c r="EE26" s="166">
        <f t="shared" si="56"/>
        <v>119.55922653025905</v>
      </c>
      <c r="EF26" s="166">
        <f t="shared" si="56"/>
        <v>129.02657992624714</v>
      </c>
      <c r="EG26" s="166">
        <f t="shared" si="56"/>
        <v>129.02657992624714</v>
      </c>
      <c r="EH26" s="166">
        <f t="shared" si="56"/>
        <v>129.02657992624714</v>
      </c>
      <c r="EI26" s="166">
        <f t="shared" si="56"/>
        <v>129.02657992624714</v>
      </c>
      <c r="EJ26" s="166">
        <f t="shared" si="56"/>
        <v>130.47566379721488</v>
      </c>
      <c r="EK26" s="166">
        <f t="shared" si="56"/>
        <v>130.47566379721488</v>
      </c>
      <c r="EL26" s="166">
        <f t="shared" si="56"/>
        <v>130.47566379721488</v>
      </c>
      <c r="EM26" s="166">
        <f t="shared" si="56"/>
        <v>130.47566379721488</v>
      </c>
      <c r="EN26" s="166">
        <f t="shared" si="56"/>
        <v>130.47566379721488</v>
      </c>
      <c r="EO26" s="166">
        <f t="shared" si="56"/>
        <v>130.47566379721488</v>
      </c>
      <c r="EP26" s="166">
        <f t="shared" si="56"/>
        <v>130.47566379721488</v>
      </c>
      <c r="EQ26" s="166">
        <f t="shared" si="56"/>
        <v>131.57708315205358</v>
      </c>
      <c r="ER26" s="166">
        <f t="shared" ref="ER26:FS26" si="57">EQ26+ER25</f>
        <v>131.57708315205358</v>
      </c>
      <c r="ES26" s="166">
        <f t="shared" si="57"/>
        <v>131.57708315205358</v>
      </c>
      <c r="ET26" s="166">
        <f t="shared" si="57"/>
        <v>131.57708315205358</v>
      </c>
      <c r="EU26" s="166">
        <f t="shared" si="57"/>
        <v>131.57708315205358</v>
      </c>
      <c r="EV26" s="166">
        <f t="shared" si="57"/>
        <v>131.57708315205358</v>
      </c>
      <c r="EW26" s="166">
        <f t="shared" si="57"/>
        <v>132.57708315205358</v>
      </c>
      <c r="EX26" s="166">
        <f t="shared" si="57"/>
        <v>132.57708315205358</v>
      </c>
      <c r="EY26" s="166">
        <f t="shared" si="57"/>
        <v>132.57708315205358</v>
      </c>
      <c r="EZ26" s="166">
        <f t="shared" si="57"/>
        <v>132.57708315205358</v>
      </c>
      <c r="FA26" s="166">
        <f t="shared" si="57"/>
        <v>132.77708315205356</v>
      </c>
      <c r="FB26" s="166">
        <f t="shared" si="57"/>
        <v>132.77708315205356</v>
      </c>
      <c r="FC26" s="166">
        <f t="shared" si="57"/>
        <v>132.77708315205356</v>
      </c>
      <c r="FD26" s="166">
        <f t="shared" si="57"/>
        <v>132.77708315205356</v>
      </c>
      <c r="FE26" s="166">
        <f t="shared" si="57"/>
        <v>134.27708315205356</v>
      </c>
      <c r="FF26" s="166">
        <f t="shared" si="57"/>
        <v>134.27708315205356</v>
      </c>
      <c r="FG26" s="166">
        <f t="shared" si="57"/>
        <v>134.87708315205356</v>
      </c>
      <c r="FH26" s="166">
        <f t="shared" si="57"/>
        <v>134.87708315205356</v>
      </c>
      <c r="FI26" s="166">
        <f t="shared" si="57"/>
        <v>134.87708315205356</v>
      </c>
      <c r="FJ26" s="166">
        <f t="shared" si="57"/>
        <v>134.87708315205356</v>
      </c>
      <c r="FK26" s="166">
        <f t="shared" si="57"/>
        <v>134.87708315205356</v>
      </c>
      <c r="FL26" s="166">
        <f t="shared" si="57"/>
        <v>134.87708315205356</v>
      </c>
      <c r="FM26" s="166">
        <f t="shared" si="57"/>
        <v>134.87708315205356</v>
      </c>
      <c r="FN26" s="166">
        <f t="shared" si="57"/>
        <v>134.87708315205356</v>
      </c>
      <c r="FO26" s="166">
        <f t="shared" si="57"/>
        <v>134.87708315205356</v>
      </c>
      <c r="FP26" s="166">
        <f t="shared" si="57"/>
        <v>134.87708315205356</v>
      </c>
      <c r="FQ26" s="166">
        <f t="shared" si="57"/>
        <v>134.87708315205356</v>
      </c>
      <c r="FR26" s="166">
        <f t="shared" si="57"/>
        <v>134.87708315205356</v>
      </c>
      <c r="FS26" s="166">
        <f t="shared" si="57"/>
        <v>134.87708315205356</v>
      </c>
    </row>
    <row r="27" spans="1:256" s="14" customFormat="1" ht="5.25" customHeight="1" x14ac:dyDescent="0.25">
      <c r="B27" s="15"/>
    </row>
    <row r="28" spans="1:256" x14ac:dyDescent="0.25">
      <c r="A28" t="s">
        <v>96</v>
      </c>
      <c r="B28" s="10" t="s">
        <v>8</v>
      </c>
      <c r="C28" s="55">
        <f>'Raw Data'!H227</f>
        <v>42</v>
      </c>
      <c r="D28" s="4">
        <f t="shared" ref="D28:AI28" si="58">IF(C28+D17-D25-D35&gt;0, C28+D17-D25-D35, 0)</f>
        <v>43.032089145790273</v>
      </c>
      <c r="E28" s="4">
        <f t="shared" si="58"/>
        <v>43.791697526054314</v>
      </c>
      <c r="F28" s="4">
        <f t="shared" si="58"/>
        <v>44.436000629153831</v>
      </c>
      <c r="G28" s="4">
        <f t="shared" si="58"/>
        <v>45.006387204771372</v>
      </c>
      <c r="H28" s="4">
        <f t="shared" si="58"/>
        <v>45.415729331398708</v>
      </c>
      <c r="I28" s="4">
        <f t="shared" si="58"/>
        <v>45.679688862593387</v>
      </c>
      <c r="J28" s="4">
        <f t="shared" si="58"/>
        <v>45.064912474032255</v>
      </c>
      <c r="K28" s="4">
        <f t="shared" si="58"/>
        <v>45.540762910401739</v>
      </c>
      <c r="L28" s="4">
        <f t="shared" si="58"/>
        <v>45.824114568811375</v>
      </c>
      <c r="M28" s="4">
        <f t="shared" si="58"/>
        <v>46.139669669435648</v>
      </c>
      <c r="N28" s="4">
        <f t="shared" si="58"/>
        <v>46.789767295257413</v>
      </c>
      <c r="O28" s="4">
        <f t="shared" si="58"/>
        <v>47.462184493955988</v>
      </c>
      <c r="P28" s="4">
        <f t="shared" si="58"/>
        <v>48.283268889854405</v>
      </c>
      <c r="Q28" s="4">
        <f t="shared" si="58"/>
        <v>49.2427150827152</v>
      </c>
      <c r="R28" s="4">
        <f t="shared" si="58"/>
        <v>49.548287839094499</v>
      </c>
      <c r="S28" s="4">
        <f t="shared" si="58"/>
        <v>48.303407045894865</v>
      </c>
      <c r="T28" s="4">
        <f t="shared" si="58"/>
        <v>49.921169146502635</v>
      </c>
      <c r="U28" s="4">
        <f t="shared" si="58"/>
        <v>51.736109476617429</v>
      </c>
      <c r="V28" s="4">
        <f t="shared" si="58"/>
        <v>53.036171232437709</v>
      </c>
      <c r="W28" s="4">
        <f t="shared" si="58"/>
        <v>54.267975501606934</v>
      </c>
      <c r="X28" s="4">
        <f t="shared" si="58"/>
        <v>55.757289372586726</v>
      </c>
      <c r="Y28" s="4">
        <f t="shared" si="58"/>
        <v>55.148272820688078</v>
      </c>
      <c r="Z28" s="4">
        <f t="shared" si="58"/>
        <v>55.78412909022196</v>
      </c>
      <c r="AA28" s="4">
        <f t="shared" si="58"/>
        <v>57.084032045417921</v>
      </c>
      <c r="AB28" s="4">
        <f t="shared" si="58"/>
        <v>41.447362190397349</v>
      </c>
      <c r="AC28" s="4">
        <f t="shared" si="58"/>
        <v>43.833459031395883</v>
      </c>
      <c r="AD28" s="4">
        <f t="shared" si="58"/>
        <v>46.137111488342555</v>
      </c>
      <c r="AE28" s="4">
        <f t="shared" si="58"/>
        <v>48.486683353185924</v>
      </c>
      <c r="AF28" s="4">
        <f t="shared" si="58"/>
        <v>51.900370447710429</v>
      </c>
      <c r="AG28" s="4">
        <f t="shared" si="58"/>
        <v>55.320045482486762</v>
      </c>
      <c r="AH28" s="4">
        <f t="shared" si="58"/>
        <v>40.592616650316089</v>
      </c>
      <c r="AI28" s="4">
        <f t="shared" si="58"/>
        <v>44.078453379067746</v>
      </c>
      <c r="AJ28" s="4">
        <f t="shared" ref="AJ28:BO28" si="59">IF(AI28+AJ17-AJ25-AJ35&gt;0, AI28+AJ17-AJ25-AJ35, 0)</f>
        <v>46.856876076593963</v>
      </c>
      <c r="AK28" s="4">
        <f t="shared" si="59"/>
        <v>49.344231874637273</v>
      </c>
      <c r="AL28" s="4">
        <f t="shared" si="59"/>
        <v>51.861115814632889</v>
      </c>
      <c r="AM28" s="4">
        <f t="shared" si="59"/>
        <v>54.823401928205008</v>
      </c>
      <c r="AN28" s="4">
        <f t="shared" si="59"/>
        <v>59.000724948104647</v>
      </c>
      <c r="AO28" s="4">
        <f t="shared" si="59"/>
        <v>44.894972859589529</v>
      </c>
      <c r="AP28" s="4">
        <f t="shared" si="59"/>
        <v>48.141040471156138</v>
      </c>
      <c r="AQ28" s="4">
        <f t="shared" si="59"/>
        <v>51.314830215437908</v>
      </c>
      <c r="AR28" s="4">
        <f t="shared" si="59"/>
        <v>54.877613744079198</v>
      </c>
      <c r="AS28" s="4">
        <f t="shared" si="59"/>
        <v>58.819336723631601</v>
      </c>
      <c r="AT28" s="4">
        <f t="shared" si="59"/>
        <v>62.708581766718609</v>
      </c>
      <c r="AU28" s="4">
        <f t="shared" si="59"/>
        <v>55.808382575682899</v>
      </c>
      <c r="AV28" s="4">
        <f t="shared" si="59"/>
        <v>61.761943502024906</v>
      </c>
      <c r="AW28" s="4">
        <f t="shared" si="59"/>
        <v>66.984903749038466</v>
      </c>
      <c r="AX28" s="4">
        <f t="shared" si="59"/>
        <v>71.526578921059851</v>
      </c>
      <c r="AY28" s="4">
        <f t="shared" si="59"/>
        <v>76.282613745325094</v>
      </c>
      <c r="AZ28" s="4">
        <f t="shared" si="59"/>
        <v>69.403995162309926</v>
      </c>
      <c r="BA28" s="4">
        <f t="shared" si="59"/>
        <v>74.848424412309924</v>
      </c>
      <c r="BB28" s="4">
        <f t="shared" si="59"/>
        <v>80.470801537263199</v>
      </c>
      <c r="BC28" s="4">
        <f t="shared" si="59"/>
        <v>86.408979955876219</v>
      </c>
      <c r="BD28" s="4">
        <f t="shared" si="59"/>
        <v>70.844495031571242</v>
      </c>
      <c r="BE28" s="4">
        <f t="shared" si="59"/>
        <v>76.589292048698525</v>
      </c>
      <c r="BF28" s="4">
        <f t="shared" si="59"/>
        <v>82.153822904413801</v>
      </c>
      <c r="BG28" s="4">
        <f t="shared" si="59"/>
        <v>88.17089921478771</v>
      </c>
      <c r="BH28" s="4">
        <f t="shared" si="59"/>
        <v>93.962010486790504</v>
      </c>
      <c r="BI28" s="4">
        <f t="shared" si="59"/>
        <v>74.584444586249717</v>
      </c>
      <c r="BJ28" s="4">
        <f t="shared" si="59"/>
        <v>84.583581055256261</v>
      </c>
      <c r="BK28" s="4">
        <f t="shared" si="59"/>
        <v>90.675898261380439</v>
      </c>
      <c r="BL28" s="4">
        <f t="shared" si="59"/>
        <v>89.155674714086018</v>
      </c>
      <c r="BM28" s="4">
        <f t="shared" si="59"/>
        <v>87.492521866033044</v>
      </c>
      <c r="BN28" s="4">
        <f t="shared" si="59"/>
        <v>76.25630349848835</v>
      </c>
      <c r="BO28" s="4">
        <f t="shared" si="59"/>
        <v>85.673903498488357</v>
      </c>
      <c r="BP28" s="4">
        <f t="shared" ref="BP28:CU28" si="60">IF(BO28+BP17-BP25-BP35&gt;0, BO28+BP17-BP25-BP35, 0)</f>
        <v>94.990487827776093</v>
      </c>
      <c r="BQ28" s="4">
        <f t="shared" si="60"/>
        <v>98.191705440024052</v>
      </c>
      <c r="BR28" s="4">
        <f t="shared" si="60"/>
        <v>89.558457456719879</v>
      </c>
      <c r="BS28" s="4">
        <f t="shared" si="60"/>
        <v>95.435952446204027</v>
      </c>
      <c r="BT28" s="4">
        <f t="shared" si="60"/>
        <v>99.921716687381362</v>
      </c>
      <c r="BU28" s="4">
        <f t="shared" si="60"/>
        <v>105.25991513792891</v>
      </c>
      <c r="BV28" s="4">
        <f t="shared" si="60"/>
        <v>109.6653111045763</v>
      </c>
      <c r="BW28" s="4">
        <f t="shared" si="60"/>
        <v>94.898391847644547</v>
      </c>
      <c r="BX28" s="4">
        <f t="shared" si="60"/>
        <v>97.831493714638981</v>
      </c>
      <c r="BY28" s="4">
        <f t="shared" si="60"/>
        <v>103.17411251619914</v>
      </c>
      <c r="BZ28" s="4">
        <f t="shared" si="60"/>
        <v>106.28198650006298</v>
      </c>
      <c r="CA28" s="4">
        <f t="shared" si="60"/>
        <v>108.00493778890814</v>
      </c>
      <c r="CB28" s="4">
        <f t="shared" si="60"/>
        <v>57.348499694379676</v>
      </c>
      <c r="CC28" s="4">
        <f t="shared" si="60"/>
        <v>63.271699694379677</v>
      </c>
      <c r="CD28" s="4">
        <f t="shared" si="60"/>
        <v>69.871399401410926</v>
      </c>
      <c r="CE28" s="4">
        <f t="shared" si="60"/>
        <v>75.169925097211703</v>
      </c>
      <c r="CF28" s="4">
        <f t="shared" si="60"/>
        <v>51.264696137623964</v>
      </c>
      <c r="CG28" s="4">
        <f t="shared" si="60"/>
        <v>38.568725580428477</v>
      </c>
      <c r="CH28" s="4">
        <f t="shared" si="60"/>
        <v>43.763322443221448</v>
      </c>
      <c r="CI28" s="4">
        <f t="shared" si="60"/>
        <v>49.717209161971446</v>
      </c>
      <c r="CJ28" s="4">
        <f t="shared" si="60"/>
        <v>55.673164972518322</v>
      </c>
      <c r="CK28" s="4">
        <f t="shared" si="60"/>
        <v>39.533237107714697</v>
      </c>
      <c r="CL28" s="4">
        <f t="shared" si="60"/>
        <v>42.611729615649267</v>
      </c>
      <c r="CM28" s="4">
        <f t="shared" si="60"/>
        <v>48.262256349047703</v>
      </c>
      <c r="CN28" s="4">
        <f t="shared" si="60"/>
        <v>53.93808596940903</v>
      </c>
      <c r="CO28" s="4">
        <f t="shared" si="60"/>
        <v>58.315685969409031</v>
      </c>
      <c r="CP28" s="4">
        <f t="shared" si="60"/>
        <v>37.491905540920328</v>
      </c>
      <c r="CQ28" s="4">
        <f t="shared" si="60"/>
        <v>42.157505540920326</v>
      </c>
      <c r="CR28" s="4">
        <f t="shared" si="60"/>
        <v>47.082305540920323</v>
      </c>
      <c r="CS28" s="4">
        <f t="shared" si="60"/>
        <v>52.295105540920325</v>
      </c>
      <c r="CT28" s="4">
        <f t="shared" si="60"/>
        <v>44.812792165124144</v>
      </c>
      <c r="CU28" s="4">
        <f t="shared" si="60"/>
        <v>50.486392165124144</v>
      </c>
      <c r="CV28" s="4">
        <f t="shared" ref="CV28:EA28" si="61">IF(CU28+CV17-CV25-CV35&gt;0, CU28+CV17-CV25-CV35, 0)</f>
        <v>55.881592165124147</v>
      </c>
      <c r="CW28" s="4">
        <f t="shared" si="61"/>
        <v>62.278588625085085</v>
      </c>
      <c r="CX28" s="4">
        <f t="shared" si="61"/>
        <v>68.54712929469477</v>
      </c>
      <c r="CY28" s="4">
        <f t="shared" si="61"/>
        <v>45.994914690881295</v>
      </c>
      <c r="CZ28" s="4">
        <f t="shared" si="61"/>
        <v>44.171223956018011</v>
      </c>
      <c r="DA28" s="4">
        <f t="shared" si="61"/>
        <v>49.485355730920354</v>
      </c>
      <c r="DB28" s="4">
        <f t="shared" si="61"/>
        <v>54.496414538293401</v>
      </c>
      <c r="DC28" s="4">
        <f t="shared" si="61"/>
        <v>59.590222826867617</v>
      </c>
      <c r="DD28" s="4">
        <f t="shared" si="61"/>
        <v>45.349944963346886</v>
      </c>
      <c r="DE28" s="4">
        <f t="shared" si="61"/>
        <v>51.218915147673059</v>
      </c>
      <c r="DF28" s="4">
        <f t="shared" si="61"/>
        <v>56.142732896696494</v>
      </c>
      <c r="DG28" s="4">
        <f t="shared" si="61"/>
        <v>62.807678406607081</v>
      </c>
      <c r="DH28" s="4">
        <f t="shared" si="61"/>
        <v>43.312648640898459</v>
      </c>
      <c r="DI28" s="4">
        <f t="shared" si="61"/>
        <v>48.806086626282926</v>
      </c>
      <c r="DJ28" s="4">
        <f t="shared" si="61"/>
        <v>53.884414558581113</v>
      </c>
      <c r="DK28" s="4">
        <f t="shared" si="61"/>
        <v>59.147596467760799</v>
      </c>
      <c r="DL28" s="4">
        <f t="shared" si="61"/>
        <v>63.884114384964704</v>
      </c>
      <c r="DM28" s="4">
        <f t="shared" si="61"/>
        <v>68.723527245556028</v>
      </c>
      <c r="DN28" s="4">
        <f t="shared" si="61"/>
        <v>55.565615690599998</v>
      </c>
      <c r="DO28" s="4">
        <f t="shared" si="61"/>
        <v>61.770519884743123</v>
      </c>
      <c r="DP28" s="4">
        <f t="shared" si="61"/>
        <v>66.632400551206729</v>
      </c>
      <c r="DQ28" s="4">
        <f t="shared" si="61"/>
        <v>71.749378359171644</v>
      </c>
      <c r="DR28" s="4">
        <f t="shared" si="61"/>
        <v>50.151065147454723</v>
      </c>
      <c r="DS28" s="4">
        <f t="shared" si="61"/>
        <v>48.070222160751037</v>
      </c>
      <c r="DT28" s="4">
        <f t="shared" si="61"/>
        <v>43.870165302582151</v>
      </c>
      <c r="DU28" s="4">
        <f t="shared" si="61"/>
        <v>37.113546866980883</v>
      </c>
      <c r="DV28" s="4">
        <f t="shared" si="61"/>
        <v>33.306963529693128</v>
      </c>
      <c r="DW28" s="4">
        <f t="shared" si="61"/>
        <v>31.591074602577969</v>
      </c>
      <c r="DX28" s="4">
        <f t="shared" si="61"/>
        <v>20.785325519436803</v>
      </c>
      <c r="DY28" s="4">
        <f t="shared" si="61"/>
        <v>22.399943169690729</v>
      </c>
      <c r="DZ28" s="4">
        <f t="shared" si="61"/>
        <v>25.118481902137123</v>
      </c>
      <c r="EA28" s="4">
        <f t="shared" si="61"/>
        <v>27.910314573600228</v>
      </c>
      <c r="EB28" s="4">
        <f t="shared" ref="EB28:FG28" si="62">IF(EA28+EB17-EB25-EB35&gt;0, EA28+EB17-EB25-EB35, 0)</f>
        <v>30.108810868766245</v>
      </c>
      <c r="EC28" s="4">
        <f t="shared" si="62"/>
        <v>32.02558096399347</v>
      </c>
      <c r="ED28" s="4">
        <f t="shared" si="62"/>
        <v>34.439050929978215</v>
      </c>
      <c r="EE28" s="4">
        <f t="shared" si="62"/>
        <v>33.518762718798286</v>
      </c>
      <c r="EF28" s="4">
        <f t="shared" si="62"/>
        <v>26.647424734011789</v>
      </c>
      <c r="EG28" s="4">
        <f t="shared" si="62"/>
        <v>28.874934061205018</v>
      </c>
      <c r="EH28" s="4">
        <f t="shared" si="62"/>
        <v>30.829394461417213</v>
      </c>
      <c r="EI28" s="4">
        <f t="shared" si="62"/>
        <v>32.35425388137142</v>
      </c>
      <c r="EJ28" s="4">
        <f t="shared" si="62"/>
        <v>31.075071574601449</v>
      </c>
      <c r="EK28" s="4">
        <f t="shared" si="62"/>
        <v>32.240240762868439</v>
      </c>
      <c r="EL28" s="4">
        <f t="shared" si="62"/>
        <v>33.404544372947576</v>
      </c>
      <c r="EM28" s="4">
        <f t="shared" si="62"/>
        <v>34.405933931284963</v>
      </c>
      <c r="EN28" s="4">
        <f t="shared" si="62"/>
        <v>35.496638432756946</v>
      </c>
      <c r="EO28" s="4">
        <f t="shared" si="62"/>
        <v>36.555292417952337</v>
      </c>
      <c r="EP28" s="4">
        <f t="shared" si="62"/>
        <v>37.204004073978254</v>
      </c>
      <c r="EQ28" s="4">
        <f t="shared" si="62"/>
        <v>36.514246625455172</v>
      </c>
      <c r="ER28" s="4">
        <f t="shared" si="62"/>
        <v>37.366717524083406</v>
      </c>
      <c r="ES28" s="4">
        <f t="shared" si="62"/>
        <v>37.877215463670048</v>
      </c>
      <c r="ET28" s="4">
        <f t="shared" si="62"/>
        <v>38.439479393513949</v>
      </c>
      <c r="EU28" s="4">
        <f t="shared" si="62"/>
        <v>39.120719570668491</v>
      </c>
      <c r="EV28" s="4">
        <f t="shared" si="62"/>
        <v>39.710176772626191</v>
      </c>
      <c r="EW28" s="4">
        <f t="shared" si="62"/>
        <v>38.957638145240097</v>
      </c>
      <c r="EX28" s="4">
        <f t="shared" si="62"/>
        <v>39.608543396743087</v>
      </c>
      <c r="EY28" s="4">
        <f t="shared" si="62"/>
        <v>39.954693806918414</v>
      </c>
      <c r="EZ28" s="4">
        <f t="shared" si="62"/>
        <v>40.377436626704487</v>
      </c>
      <c r="FA28" s="4">
        <f t="shared" si="62"/>
        <v>40.427175409348756</v>
      </c>
      <c r="FB28" s="4">
        <f t="shared" si="62"/>
        <v>40.82466097548798</v>
      </c>
      <c r="FC28" s="4">
        <f t="shared" si="62"/>
        <v>41.163207144292151</v>
      </c>
      <c r="FD28" s="4">
        <f t="shared" si="62"/>
        <v>41.401518482716831</v>
      </c>
      <c r="FE28" s="4">
        <f t="shared" si="62"/>
        <v>40.1691749222596</v>
      </c>
      <c r="FF28" s="4">
        <f t="shared" si="62"/>
        <v>40.513326371463094</v>
      </c>
      <c r="FG28" s="4">
        <f t="shared" si="62"/>
        <v>40.023882842810899</v>
      </c>
      <c r="FH28" s="4">
        <f t="shared" ref="FH28:FS28" si="63">IF(FG28+FH17-FH25-FH35&gt;0, FG28+FH17-FH25-FH35, 0)</f>
        <v>40.507609761508256</v>
      </c>
      <c r="FI28" s="4">
        <f t="shared" si="63"/>
        <v>40.961243761332781</v>
      </c>
      <c r="FJ28" s="4">
        <f t="shared" si="63"/>
        <v>41.361410284789358</v>
      </c>
      <c r="FK28" s="4">
        <f t="shared" si="63"/>
        <v>41.592232394965443</v>
      </c>
      <c r="FL28" s="4">
        <f t="shared" si="63"/>
        <v>41.942597664149552</v>
      </c>
      <c r="FM28" s="4">
        <f t="shared" si="63"/>
        <v>42.320272613318714</v>
      </c>
      <c r="FN28" s="4">
        <f t="shared" si="63"/>
        <v>42.735097480567248</v>
      </c>
      <c r="FO28" s="4">
        <f t="shared" si="63"/>
        <v>42.769348192216903</v>
      </c>
      <c r="FP28" s="4">
        <f t="shared" si="63"/>
        <v>42.83519079983428</v>
      </c>
      <c r="FQ28" s="4">
        <f t="shared" si="63"/>
        <v>42.964167976381333</v>
      </c>
      <c r="FR28" s="4">
        <f t="shared" si="63"/>
        <v>43.272594368459735</v>
      </c>
      <c r="FS28" s="4">
        <f t="shared" si="63"/>
        <v>43.777849233152423</v>
      </c>
    </row>
    <row r="29" spans="1:256" x14ac:dyDescent="0.25">
      <c r="A29" t="s">
        <v>97</v>
      </c>
      <c r="B29" s="10" t="s">
        <v>8</v>
      </c>
      <c r="C29" s="4" t="str">
        <f t="shared" ref="C29:AH29" si="64">IF(ISNUMBER(C46),C51+C52+C53+C54,"")</f>
        <v/>
      </c>
      <c r="D29" s="4" t="str">
        <f t="shared" si="64"/>
        <v/>
      </c>
      <c r="E29" s="4" t="str">
        <f t="shared" si="64"/>
        <v/>
      </c>
      <c r="F29" s="4" t="str">
        <f t="shared" si="64"/>
        <v/>
      </c>
      <c r="G29" s="4" t="str">
        <f t="shared" si="64"/>
        <v/>
      </c>
      <c r="H29" s="4" t="str">
        <f t="shared" si="64"/>
        <v/>
      </c>
      <c r="I29" s="4" t="str">
        <f t="shared" si="64"/>
        <v/>
      </c>
      <c r="J29" s="4" t="str">
        <f t="shared" si="64"/>
        <v/>
      </c>
      <c r="K29" s="4" t="str">
        <f t="shared" si="64"/>
        <v/>
      </c>
      <c r="L29" s="4" t="str">
        <f t="shared" si="64"/>
        <v/>
      </c>
      <c r="M29" s="4" t="str">
        <f t="shared" si="64"/>
        <v/>
      </c>
      <c r="N29" s="4" t="str">
        <f t="shared" si="64"/>
        <v/>
      </c>
      <c r="O29" s="4" t="str">
        <f t="shared" si="64"/>
        <v/>
      </c>
      <c r="P29" s="4" t="str">
        <f t="shared" si="64"/>
        <v/>
      </c>
      <c r="Q29" s="4" t="str">
        <f t="shared" si="64"/>
        <v/>
      </c>
      <c r="R29" s="4" t="str">
        <f t="shared" si="64"/>
        <v/>
      </c>
      <c r="S29" s="4" t="str">
        <f t="shared" si="64"/>
        <v/>
      </c>
      <c r="T29" s="4" t="str">
        <f t="shared" si="64"/>
        <v/>
      </c>
      <c r="U29" s="4" t="str">
        <f t="shared" si="64"/>
        <v/>
      </c>
      <c r="V29" s="4" t="str">
        <f t="shared" si="64"/>
        <v/>
      </c>
      <c r="W29" s="4" t="str">
        <f t="shared" si="64"/>
        <v/>
      </c>
      <c r="X29" s="4" t="str">
        <f t="shared" si="64"/>
        <v/>
      </c>
      <c r="Y29" s="4" t="str">
        <f t="shared" si="64"/>
        <v/>
      </c>
      <c r="Z29" s="4" t="str">
        <f t="shared" si="64"/>
        <v/>
      </c>
      <c r="AA29" s="4">
        <f t="shared" si="64"/>
        <v>54.113485116903504</v>
      </c>
      <c r="AB29" s="4" t="str">
        <f t="shared" si="64"/>
        <v/>
      </c>
      <c r="AC29" s="4" t="str">
        <f t="shared" si="64"/>
        <v/>
      </c>
      <c r="AD29" s="4" t="str">
        <f t="shared" si="64"/>
        <v/>
      </c>
      <c r="AE29" s="4">
        <f t="shared" si="64"/>
        <v>41.016083808269421</v>
      </c>
      <c r="AF29" s="4" t="str">
        <f t="shared" si="64"/>
        <v/>
      </c>
      <c r="AG29" s="4">
        <f t="shared" si="64"/>
        <v>50.838556604728062</v>
      </c>
      <c r="AH29" s="4" t="str">
        <f t="shared" si="64"/>
        <v/>
      </c>
      <c r="AI29" s="4">
        <f t="shared" ref="AI29:BN29" si="65">IF(ISNUMBER(AI46),AI51+AI52+AI53+AI54,"")</f>
        <v>16.103292820689941</v>
      </c>
      <c r="AJ29" s="4" t="str">
        <f t="shared" si="65"/>
        <v/>
      </c>
      <c r="AK29" s="4" t="str">
        <f t="shared" si="65"/>
        <v/>
      </c>
      <c r="AL29" s="4" t="str">
        <f t="shared" si="65"/>
        <v/>
      </c>
      <c r="AM29" s="4" t="str">
        <f t="shared" si="65"/>
        <v/>
      </c>
      <c r="AN29" s="4">
        <f t="shared" si="65"/>
        <v>42.625433849736424</v>
      </c>
      <c r="AO29" s="4" t="str">
        <f t="shared" si="65"/>
        <v/>
      </c>
      <c r="AP29" s="4">
        <f t="shared" si="65"/>
        <v>16.804812020098453</v>
      </c>
      <c r="AQ29" s="4" t="str">
        <f t="shared" si="65"/>
        <v/>
      </c>
      <c r="AR29" s="4" t="str">
        <f t="shared" si="65"/>
        <v/>
      </c>
      <c r="AS29" s="4" t="str">
        <f t="shared" si="65"/>
        <v/>
      </c>
      <c r="AT29" s="4">
        <f t="shared" si="65"/>
        <v>52.916402404270499</v>
      </c>
      <c r="AU29" s="4" t="str">
        <f t="shared" si="65"/>
        <v/>
      </c>
      <c r="AV29" s="4">
        <f t="shared" si="65"/>
        <v>28.55331759956308</v>
      </c>
      <c r="AW29" s="4" t="str">
        <f t="shared" si="65"/>
        <v/>
      </c>
      <c r="AX29" s="4" t="str">
        <f t="shared" si="65"/>
        <v/>
      </c>
      <c r="AY29" s="4">
        <f t="shared" si="65"/>
        <v>61.291951111675303</v>
      </c>
      <c r="AZ29" s="4" t="str">
        <f t="shared" si="65"/>
        <v/>
      </c>
      <c r="BA29" s="4">
        <f t="shared" si="65"/>
        <v>39.651877405005578</v>
      </c>
      <c r="BB29" s="4" t="str">
        <f t="shared" si="65"/>
        <v/>
      </c>
      <c r="BC29" s="4">
        <f t="shared" si="65"/>
        <v>69.908029212224136</v>
      </c>
      <c r="BD29" s="4" t="str">
        <f t="shared" si="65"/>
        <v/>
      </c>
      <c r="BE29" s="4" t="str">
        <f t="shared" si="65"/>
        <v/>
      </c>
      <c r="BF29" s="4" t="str">
        <f t="shared" si="65"/>
        <v/>
      </c>
      <c r="BG29" s="4" t="str">
        <f t="shared" si="65"/>
        <v/>
      </c>
      <c r="BH29" s="4">
        <f t="shared" si="65"/>
        <v>61.109681676538379</v>
      </c>
      <c r="BI29" s="4" t="str">
        <f t="shared" si="65"/>
        <v/>
      </c>
      <c r="BJ29" s="4">
        <f t="shared" si="65"/>
        <v>49.153159090432872</v>
      </c>
      <c r="BK29" s="4" t="str">
        <f t="shared" si="65"/>
        <v/>
      </c>
      <c r="BL29" s="4" t="str">
        <f t="shared" si="65"/>
        <v/>
      </c>
      <c r="BM29" s="4">
        <f t="shared" si="65"/>
        <v>50.66366721861074</v>
      </c>
      <c r="BN29" s="4" t="str">
        <f t="shared" si="65"/>
        <v/>
      </c>
      <c r="BO29" s="4">
        <f t="shared" ref="BO29:CT29" si="66">IF(ISNUMBER(BO46),BO51+BO52+BO53+BO54,"")</f>
        <v>30.29710265871902</v>
      </c>
      <c r="BP29" s="4" t="str">
        <f t="shared" si="66"/>
        <v/>
      </c>
      <c r="BQ29" s="4">
        <f t="shared" si="66"/>
        <v>61.870632938384446</v>
      </c>
      <c r="BR29" s="4" t="str">
        <f t="shared" si="66"/>
        <v/>
      </c>
      <c r="BS29" s="4" t="str">
        <f t="shared" si="66"/>
        <v/>
      </c>
      <c r="BT29" s="4" t="str">
        <f t="shared" si="66"/>
        <v/>
      </c>
      <c r="BU29" s="4" t="str">
        <f t="shared" si="66"/>
        <v/>
      </c>
      <c r="BV29" s="4">
        <f t="shared" si="66"/>
        <v>72.834945597807561</v>
      </c>
      <c r="BW29" s="4" t="str">
        <f t="shared" si="66"/>
        <v/>
      </c>
      <c r="BX29" s="4">
        <f t="shared" si="66"/>
        <v>50.878119681033354</v>
      </c>
      <c r="BY29" s="4" t="str">
        <f t="shared" si="66"/>
        <v/>
      </c>
      <c r="BZ29" s="4" t="str">
        <f t="shared" si="66"/>
        <v/>
      </c>
      <c r="CA29" s="4">
        <f t="shared" si="66"/>
        <v>70.822404587464206</v>
      </c>
      <c r="CB29" s="4" t="str">
        <f t="shared" si="66"/>
        <v/>
      </c>
      <c r="CC29" s="4">
        <f t="shared" si="66"/>
        <v>16.833589226378287</v>
      </c>
      <c r="CD29" s="4" t="str">
        <f t="shared" si="66"/>
        <v/>
      </c>
      <c r="CE29" s="4">
        <f t="shared" si="66"/>
        <v>37.482782596140652</v>
      </c>
      <c r="CF29" s="4" t="str">
        <f t="shared" si="66"/>
        <v/>
      </c>
      <c r="CG29" s="4" t="str">
        <f t="shared" si="66"/>
        <v/>
      </c>
      <c r="CH29" s="4" t="str">
        <f t="shared" si="66"/>
        <v/>
      </c>
      <c r="CI29" s="4" t="str">
        <f t="shared" si="66"/>
        <v/>
      </c>
      <c r="CJ29" s="4">
        <f t="shared" si="66"/>
        <v>21.037754734999275</v>
      </c>
      <c r="CK29" s="4" t="str">
        <f t="shared" si="66"/>
        <v/>
      </c>
      <c r="CL29" s="4">
        <f t="shared" si="66"/>
        <v>4.2093182242863012</v>
      </c>
      <c r="CM29" s="4" t="str">
        <f t="shared" si="66"/>
        <v/>
      </c>
      <c r="CN29" s="4" t="str">
        <f t="shared" si="66"/>
        <v/>
      </c>
      <c r="CO29" s="4">
        <f t="shared" si="66"/>
        <v>42.439334661594224</v>
      </c>
      <c r="CP29" s="4" t="str">
        <f t="shared" si="66"/>
        <v/>
      </c>
      <c r="CQ29" s="4">
        <f t="shared" si="66"/>
        <v>5.5344643259819231</v>
      </c>
      <c r="CR29" s="4" t="str">
        <f t="shared" si="66"/>
        <v/>
      </c>
      <c r="CS29" s="4">
        <f t="shared" si="66"/>
        <v>28.019984489477178</v>
      </c>
      <c r="CT29" s="4" t="str">
        <f t="shared" si="66"/>
        <v/>
      </c>
      <c r="CU29" s="4" t="str">
        <f t="shared" ref="CU29:DZ29" si="67">IF(ISNUMBER(CU46),CU51+CU52+CU53+CU54,"")</f>
        <v/>
      </c>
      <c r="CV29" s="4" t="str">
        <f t="shared" si="67"/>
        <v/>
      </c>
      <c r="CW29" s="4" t="str">
        <f t="shared" si="67"/>
        <v/>
      </c>
      <c r="CX29" s="4">
        <f t="shared" si="67"/>
        <v>52.937581820082002</v>
      </c>
      <c r="CY29" s="4" t="str">
        <f t="shared" si="67"/>
        <v/>
      </c>
      <c r="CZ29" s="4">
        <f t="shared" si="67"/>
        <v>14.601823801889775</v>
      </c>
      <c r="DA29" s="4" t="str">
        <f t="shared" si="67"/>
        <v/>
      </c>
      <c r="DB29" s="4" t="str">
        <f t="shared" si="67"/>
        <v/>
      </c>
      <c r="DC29" s="4">
        <f t="shared" si="67"/>
        <v>41.149788573616192</v>
      </c>
      <c r="DD29" s="4" t="str">
        <f t="shared" si="67"/>
        <v/>
      </c>
      <c r="DE29" s="4">
        <f t="shared" si="67"/>
        <v>13.03447348381043</v>
      </c>
      <c r="DF29" s="4" t="str">
        <f t="shared" si="67"/>
        <v/>
      </c>
      <c r="DG29" s="4">
        <f t="shared" si="67"/>
        <v>27.580681281802274</v>
      </c>
      <c r="DH29" s="4" t="str">
        <f t="shared" si="67"/>
        <v/>
      </c>
      <c r="DI29" s="4" t="str">
        <f t="shared" si="67"/>
        <v/>
      </c>
      <c r="DJ29" s="4" t="str">
        <f t="shared" si="67"/>
        <v/>
      </c>
      <c r="DK29" s="4" t="str">
        <f t="shared" si="67"/>
        <v/>
      </c>
      <c r="DL29" s="4" t="str">
        <f t="shared" si="67"/>
        <v/>
      </c>
      <c r="DM29" s="4">
        <f t="shared" si="67"/>
        <v>51.440008389391608</v>
      </c>
      <c r="DN29" s="4" t="str">
        <f t="shared" si="67"/>
        <v/>
      </c>
      <c r="DO29" s="4">
        <f t="shared" si="67"/>
        <v>22.793563709691142</v>
      </c>
      <c r="DP29" s="4" t="str">
        <f t="shared" si="67"/>
        <v/>
      </c>
      <c r="DQ29" s="4" t="str">
        <f t="shared" si="67"/>
        <v/>
      </c>
      <c r="DR29" s="4" t="str">
        <f t="shared" si="67"/>
        <v/>
      </c>
      <c r="DS29" s="4" t="str">
        <f t="shared" si="67"/>
        <v/>
      </c>
      <c r="DT29" s="4" t="str">
        <f t="shared" si="67"/>
        <v/>
      </c>
      <c r="DU29" s="4" t="str">
        <f t="shared" si="67"/>
        <v/>
      </c>
      <c r="DV29" s="4" t="str">
        <f t="shared" si="67"/>
        <v/>
      </c>
      <c r="DW29" s="4" t="str">
        <f t="shared" si="67"/>
        <v/>
      </c>
      <c r="DX29" s="4" t="str">
        <f t="shared" si="67"/>
        <v/>
      </c>
      <c r="DY29" s="4" t="str">
        <f t="shared" si="67"/>
        <v/>
      </c>
      <c r="DZ29" s="4">
        <f t="shared" si="67"/>
        <v>11.369125844887154</v>
      </c>
      <c r="EA29" s="4" t="str">
        <f t="shared" ref="EA29:FF29" si="68">IF(ISNUMBER(EA46),EA51+EA52+EA53+EA54,"")</f>
        <v/>
      </c>
      <c r="EB29" s="4" t="str">
        <f t="shared" si="68"/>
        <v/>
      </c>
      <c r="EC29" s="4" t="str">
        <f t="shared" si="68"/>
        <v/>
      </c>
      <c r="ED29" s="4" t="str">
        <f t="shared" si="68"/>
        <v/>
      </c>
      <c r="EE29" s="4" t="str">
        <f t="shared" si="68"/>
        <v/>
      </c>
      <c r="EF29" s="4" t="str">
        <f t="shared" si="68"/>
        <v/>
      </c>
      <c r="EG29" s="4" t="str">
        <f t="shared" si="68"/>
        <v/>
      </c>
      <c r="EH29" s="4">
        <f t="shared" si="68"/>
        <v>8.9134220529793886</v>
      </c>
      <c r="EI29" s="4" t="str">
        <f t="shared" si="68"/>
        <v/>
      </c>
      <c r="EJ29" s="4" t="str">
        <f t="shared" si="68"/>
        <v/>
      </c>
      <c r="EK29" s="4" t="str">
        <f t="shared" si="68"/>
        <v/>
      </c>
      <c r="EL29" s="4" t="str">
        <f t="shared" si="68"/>
        <v/>
      </c>
      <c r="EM29" s="4" t="str">
        <f t="shared" si="68"/>
        <v/>
      </c>
      <c r="EN29" s="4" t="str">
        <f t="shared" si="68"/>
        <v/>
      </c>
      <c r="EO29" s="4" t="str">
        <f t="shared" si="68"/>
        <v/>
      </c>
      <c r="EP29" s="4" t="str">
        <f t="shared" si="68"/>
        <v/>
      </c>
      <c r="EQ29" s="4" t="str">
        <f t="shared" si="68"/>
        <v/>
      </c>
      <c r="ER29" s="4" t="str">
        <f t="shared" si="68"/>
        <v/>
      </c>
      <c r="ES29" s="4" t="str">
        <f t="shared" si="68"/>
        <v/>
      </c>
      <c r="ET29" s="4" t="str">
        <f t="shared" si="68"/>
        <v/>
      </c>
      <c r="EU29" s="4" t="str">
        <f t="shared" si="68"/>
        <v/>
      </c>
      <c r="EV29" s="4" t="str">
        <f t="shared" si="68"/>
        <v/>
      </c>
      <c r="EW29" s="4" t="str">
        <f t="shared" si="68"/>
        <v/>
      </c>
      <c r="EX29" s="4" t="str">
        <f t="shared" si="68"/>
        <v/>
      </c>
      <c r="EY29" s="4" t="str">
        <f t="shared" si="68"/>
        <v/>
      </c>
      <c r="EZ29" s="4" t="str">
        <f t="shared" si="68"/>
        <v/>
      </c>
      <c r="FA29" s="4" t="str">
        <f t="shared" si="68"/>
        <v/>
      </c>
      <c r="FB29" s="4" t="str">
        <f t="shared" si="68"/>
        <v/>
      </c>
      <c r="FC29" s="4" t="str">
        <f t="shared" si="68"/>
        <v/>
      </c>
      <c r="FD29" s="4" t="str">
        <f t="shared" si="68"/>
        <v/>
      </c>
      <c r="FE29" s="4" t="str">
        <f t="shared" si="68"/>
        <v/>
      </c>
      <c r="FF29" s="4" t="str">
        <f t="shared" si="68"/>
        <v/>
      </c>
      <c r="FG29" s="4" t="str">
        <f t="shared" ref="FG29:FS29" si="69">IF(ISNUMBER(FG46),FG51+FG52+FG53+FG54,"")</f>
        <v/>
      </c>
      <c r="FH29" s="4">
        <f t="shared" si="69"/>
        <v>17.974144459624647</v>
      </c>
      <c r="FI29" s="4" t="str">
        <f t="shared" si="69"/>
        <v/>
      </c>
      <c r="FJ29" s="4" t="str">
        <f t="shared" si="69"/>
        <v/>
      </c>
      <c r="FK29" s="4" t="str">
        <f t="shared" si="69"/>
        <v/>
      </c>
      <c r="FL29" s="4" t="str">
        <f t="shared" si="69"/>
        <v/>
      </c>
      <c r="FM29" s="4" t="str">
        <f t="shared" si="69"/>
        <v/>
      </c>
      <c r="FN29" s="4" t="str">
        <f t="shared" si="69"/>
        <v/>
      </c>
      <c r="FO29" s="4" t="str">
        <f t="shared" si="69"/>
        <v/>
      </c>
      <c r="FP29" s="4" t="str">
        <f t="shared" si="69"/>
        <v/>
      </c>
      <c r="FQ29" s="4" t="str">
        <f t="shared" si="69"/>
        <v/>
      </c>
      <c r="FR29" s="4" t="str">
        <f t="shared" si="69"/>
        <v/>
      </c>
      <c r="FS29" s="4" t="str">
        <f t="shared" si="69"/>
        <v/>
      </c>
    </row>
    <row r="30" spans="1:256" x14ac:dyDescent="0.25">
      <c r="A30" t="s">
        <v>77</v>
      </c>
      <c r="B30" s="10" t="s">
        <v>8</v>
      </c>
      <c r="C30" s="54">
        <f>'Raw Data'!H228</f>
        <v>6</v>
      </c>
      <c r="D30" s="4">
        <f t="shared" ref="D30:AI30" si="70">IF(D6=$B77,D28,(IF(C30+D17-D25-D35&gt;0,C30+D17-D25-D35+(D6-C6)*(IF(D6&lt;=150,D59/150,D59/300)),0)))</f>
        <v>7.0320891457902714</v>
      </c>
      <c r="E30" s="4">
        <f t="shared" si="70"/>
        <v>7.7916975260543095</v>
      </c>
      <c r="F30" s="4">
        <f t="shared" si="70"/>
        <v>8.4360006291538241</v>
      </c>
      <c r="G30" s="4">
        <f t="shared" si="70"/>
        <v>9.006387204771368</v>
      </c>
      <c r="H30" s="4">
        <f t="shared" si="70"/>
        <v>9.4157293313987047</v>
      </c>
      <c r="I30" s="4">
        <f t="shared" si="70"/>
        <v>9.6796888625933839</v>
      </c>
      <c r="J30" s="4">
        <f t="shared" si="70"/>
        <v>9.0649124740322442</v>
      </c>
      <c r="K30" s="4">
        <f t="shared" si="70"/>
        <v>9.5407629104017282</v>
      </c>
      <c r="L30" s="4">
        <f t="shared" si="70"/>
        <v>9.8241145688113658</v>
      </c>
      <c r="M30" s="4">
        <f t="shared" si="70"/>
        <v>10.139669669435641</v>
      </c>
      <c r="N30" s="4">
        <f t="shared" si="70"/>
        <v>10.789767295257404</v>
      </c>
      <c r="O30" s="4">
        <f t="shared" si="70"/>
        <v>11.462184493955979</v>
      </c>
      <c r="P30" s="4">
        <f t="shared" si="70"/>
        <v>12.283268889854394</v>
      </c>
      <c r="Q30" s="4">
        <f t="shared" si="70"/>
        <v>13.24271508271519</v>
      </c>
      <c r="R30" s="4">
        <f t="shared" si="70"/>
        <v>13.548287839094492</v>
      </c>
      <c r="S30" s="4">
        <f t="shared" si="70"/>
        <v>12.303407045894858</v>
      </c>
      <c r="T30" s="4">
        <f t="shared" si="70"/>
        <v>13.921169146502626</v>
      </c>
      <c r="U30" s="4">
        <f t="shared" si="70"/>
        <v>15.736109476617418</v>
      </c>
      <c r="V30" s="4">
        <f t="shared" si="70"/>
        <v>17.036171232437699</v>
      </c>
      <c r="W30" s="4">
        <f t="shared" si="70"/>
        <v>18.267975501606919</v>
      </c>
      <c r="X30" s="4">
        <f t="shared" si="70"/>
        <v>19.757289372586712</v>
      </c>
      <c r="Y30" s="4">
        <f t="shared" si="70"/>
        <v>19.148272820688067</v>
      </c>
      <c r="Z30" s="4">
        <f t="shared" si="70"/>
        <v>19.784129090221949</v>
      </c>
      <c r="AA30" s="4">
        <f t="shared" si="70"/>
        <v>21.08403204541791</v>
      </c>
      <c r="AB30" s="4">
        <f t="shared" si="70"/>
        <v>5.4473621903973424</v>
      </c>
      <c r="AC30" s="4">
        <f t="shared" si="70"/>
        <v>7.8334590313958721</v>
      </c>
      <c r="AD30" s="4">
        <f t="shared" si="70"/>
        <v>10.137111488342542</v>
      </c>
      <c r="AE30" s="4">
        <f t="shared" si="70"/>
        <v>12.48668335318591</v>
      </c>
      <c r="AF30" s="4">
        <f t="shared" si="70"/>
        <v>15.900370447710413</v>
      </c>
      <c r="AG30" s="4">
        <f t="shared" si="70"/>
        <v>19.320045482486744</v>
      </c>
      <c r="AH30" s="4">
        <f t="shared" si="70"/>
        <v>4.5926166503160744</v>
      </c>
      <c r="AI30" s="4">
        <f t="shared" si="70"/>
        <v>8.0784533790677333</v>
      </c>
      <c r="AJ30" s="4">
        <f t="shared" ref="AJ30:BO30" si="71">IF(AJ6=$B77,AJ28,(IF(AI30+AJ17-AJ25-AJ35&gt;0,AI30+AJ17-AJ25-AJ35+(AJ6-AI6)*(IF(AJ6&lt;=150,AJ59/150,AJ59/300)),0)))</f>
        <v>10.85687607659395</v>
      </c>
      <c r="AK30" s="4">
        <f t="shared" si="71"/>
        <v>13.344231874637261</v>
      </c>
      <c r="AL30" s="4">
        <f t="shared" si="71"/>
        <v>15.861115814632878</v>
      </c>
      <c r="AM30" s="4">
        <f t="shared" si="71"/>
        <v>18.823401928204998</v>
      </c>
      <c r="AN30" s="4">
        <f t="shared" si="71"/>
        <v>23.00072494810464</v>
      </c>
      <c r="AO30" s="4">
        <f t="shared" si="71"/>
        <v>8.8949728595895223</v>
      </c>
      <c r="AP30" s="4">
        <f t="shared" si="71"/>
        <v>12.141040471156135</v>
      </c>
      <c r="AQ30" s="4">
        <f t="shared" si="71"/>
        <v>15.407796869804997</v>
      </c>
      <c r="AR30" s="4">
        <f t="shared" si="71"/>
        <v>19.06354705281338</v>
      </c>
      <c r="AS30" s="4">
        <f t="shared" si="71"/>
        <v>23.098236686732879</v>
      </c>
      <c r="AT30" s="4">
        <f t="shared" si="71"/>
        <v>27.080448384186976</v>
      </c>
      <c r="AU30" s="4">
        <f t="shared" si="71"/>
        <v>20.304204732307387</v>
      </c>
      <c r="AV30" s="4">
        <f t="shared" si="71"/>
        <v>26.381721197805522</v>
      </c>
      <c r="AW30" s="4">
        <f t="shared" si="71"/>
        <v>31.728636983975218</v>
      </c>
      <c r="AX30" s="4">
        <f t="shared" si="71"/>
        <v>36.394267695152735</v>
      </c>
      <c r="AY30" s="4">
        <f t="shared" si="71"/>
        <v>41.274258058574105</v>
      </c>
      <c r="AZ30" s="4">
        <f t="shared" si="71"/>
        <v>34.519595014715058</v>
      </c>
      <c r="BA30" s="4">
        <f t="shared" si="71"/>
        <v>40.087979803871185</v>
      </c>
      <c r="BB30" s="4">
        <f t="shared" si="71"/>
        <v>45.834312467980581</v>
      </c>
      <c r="BC30" s="4">
        <f t="shared" si="71"/>
        <v>51.896446425749737</v>
      </c>
      <c r="BD30" s="4">
        <f t="shared" si="71"/>
        <v>36.455917040600895</v>
      </c>
      <c r="BE30" s="4">
        <f t="shared" si="71"/>
        <v>42.324669596884299</v>
      </c>
      <c r="BF30" s="4">
        <f t="shared" si="71"/>
        <v>48.013155991755703</v>
      </c>
      <c r="BG30" s="4">
        <f t="shared" si="71"/>
        <v>54.550465745333874</v>
      </c>
      <c r="BH30" s="4">
        <f t="shared" si="71"/>
        <v>60.86181046054093</v>
      </c>
      <c r="BI30" s="4">
        <f t="shared" si="71"/>
        <v>42.004478003204405</v>
      </c>
      <c r="BJ30" s="4">
        <f t="shared" si="71"/>
        <v>52.52384791541521</v>
      </c>
      <c r="BK30" s="4">
        <f t="shared" si="71"/>
        <v>59.136398564743651</v>
      </c>
      <c r="BL30" s="4">
        <f t="shared" si="71"/>
        <v>58.136408460653499</v>
      </c>
      <c r="BM30" s="4">
        <f t="shared" si="71"/>
        <v>56.993489055804787</v>
      </c>
      <c r="BN30" s="4">
        <f t="shared" si="71"/>
        <v>46.277504131464376</v>
      </c>
      <c r="BO30" s="4">
        <f t="shared" si="71"/>
        <v>55.955220853066507</v>
      </c>
      <c r="BP30" s="4">
        <f t="shared" ref="BP30:CU30" si="72">IF(BP6=$B77,BP28,(IF(BO30+BP17-BP25-BP35&gt;0,BO30+BP17-BP25-BP35+(BP6-BO6)*(IF(BP6&lt;=150,BP59/150,BP59/300)),0)))</f>
        <v>65.531921903956359</v>
      </c>
      <c r="BQ30" s="4">
        <f t="shared" si="72"/>
        <v>68.993256237806449</v>
      </c>
      <c r="BR30" s="4">
        <f t="shared" si="72"/>
        <v>60.620124976104407</v>
      </c>
      <c r="BS30" s="4">
        <f t="shared" si="72"/>
        <v>66.757736687190686</v>
      </c>
      <c r="BT30" s="4">
        <f t="shared" si="72"/>
        <v>71.373559289169094</v>
      </c>
      <c r="BU30" s="4">
        <f t="shared" si="72"/>
        <v>76.841816100517718</v>
      </c>
      <c r="BV30" s="4">
        <f t="shared" si="72"/>
        <v>81.377270427966181</v>
      </c>
      <c r="BW30" s="4">
        <f t="shared" si="72"/>
        <v>66.74040953183551</v>
      </c>
      <c r="BX30" s="4">
        <f t="shared" si="72"/>
        <v>69.803569759631017</v>
      </c>
      <c r="BY30" s="4">
        <f t="shared" si="72"/>
        <v>75.276246921992254</v>
      </c>
      <c r="BZ30" s="4">
        <f t="shared" si="72"/>
        <v>78.514179266657166</v>
      </c>
      <c r="CA30" s="4">
        <f t="shared" si="72"/>
        <v>80.367188916303391</v>
      </c>
      <c r="CB30" s="4">
        <f t="shared" si="72"/>
        <v>29.840809182575995</v>
      </c>
      <c r="CC30" s="4">
        <f t="shared" si="72"/>
        <v>35.894067543377062</v>
      </c>
      <c r="CD30" s="4">
        <f t="shared" si="72"/>
        <v>42.623825611209377</v>
      </c>
      <c r="CE30" s="4">
        <f t="shared" si="72"/>
        <v>48.052409667811226</v>
      </c>
      <c r="CF30" s="4">
        <f t="shared" si="72"/>
        <v>24.27723906902456</v>
      </c>
      <c r="CG30" s="4">
        <f t="shared" si="72"/>
        <v>11.711326872630137</v>
      </c>
      <c r="CH30" s="4">
        <f t="shared" si="72"/>
        <v>17.035982096224171</v>
      </c>
      <c r="CI30" s="4">
        <f t="shared" si="72"/>
        <v>23.119927175775235</v>
      </c>
      <c r="CJ30" s="4">
        <f t="shared" si="72"/>
        <v>29.205941347123176</v>
      </c>
      <c r="CK30" s="4">
        <f t="shared" si="72"/>
        <v>13.196071843120611</v>
      </c>
      <c r="CL30" s="4">
        <f t="shared" si="72"/>
        <v>16.404622711856248</v>
      </c>
      <c r="CM30" s="4">
        <f t="shared" si="72"/>
        <v>48.262256349047703</v>
      </c>
      <c r="CN30" s="4">
        <f t="shared" si="72"/>
        <v>53.93808596940903</v>
      </c>
      <c r="CO30" s="4">
        <f t="shared" si="72"/>
        <v>58.315685969409031</v>
      </c>
      <c r="CP30" s="4">
        <f t="shared" si="72"/>
        <v>37.491905540920328</v>
      </c>
      <c r="CQ30" s="4">
        <f t="shared" si="72"/>
        <v>42.157505540920326</v>
      </c>
      <c r="CR30" s="4">
        <f t="shared" si="72"/>
        <v>47.082305540920323</v>
      </c>
      <c r="CS30" s="4">
        <f t="shared" si="72"/>
        <v>52.295105540920325</v>
      </c>
      <c r="CT30" s="4">
        <f t="shared" si="72"/>
        <v>44.812792165124144</v>
      </c>
      <c r="CU30" s="4">
        <f t="shared" si="72"/>
        <v>50.486392165124144</v>
      </c>
      <c r="CV30" s="4">
        <f t="shared" ref="CV30:EA30" si="73">IF(CV6=$B77,CV28,(IF(CU30+CV17-CV25-CV35&gt;0,CU30+CV17-CV25-CV35+(CV6-CU6)*(IF(CV6&lt;=150,CV59/150,CV59/300)),0)))</f>
        <v>55.881592165124147</v>
      </c>
      <c r="CW30" s="4">
        <f t="shared" si="73"/>
        <v>62.278588625085085</v>
      </c>
      <c r="CX30" s="4">
        <f t="shared" si="73"/>
        <v>68.54712929469477</v>
      </c>
      <c r="CY30" s="4">
        <f t="shared" si="73"/>
        <v>45.994914690881295</v>
      </c>
      <c r="CZ30" s="4">
        <f t="shared" si="73"/>
        <v>44.171223956018011</v>
      </c>
      <c r="DA30" s="4">
        <f t="shared" si="73"/>
        <v>49.485355730920354</v>
      </c>
      <c r="DB30" s="4">
        <f t="shared" si="73"/>
        <v>54.496414538293401</v>
      </c>
      <c r="DC30" s="4">
        <f t="shared" si="73"/>
        <v>59.590222826867617</v>
      </c>
      <c r="DD30" s="4">
        <f t="shared" si="73"/>
        <v>45.349944963346886</v>
      </c>
      <c r="DE30" s="4">
        <f t="shared" si="73"/>
        <v>51.218915147673059</v>
      </c>
      <c r="DF30" s="4">
        <f t="shared" si="73"/>
        <v>56.142732896696494</v>
      </c>
      <c r="DG30" s="4">
        <f t="shared" si="73"/>
        <v>62.807678406607081</v>
      </c>
      <c r="DH30" s="4">
        <f t="shared" si="73"/>
        <v>43.312648640898459</v>
      </c>
      <c r="DI30" s="4">
        <f t="shared" si="73"/>
        <v>48.806086626282926</v>
      </c>
      <c r="DJ30" s="4">
        <f t="shared" si="73"/>
        <v>53.884414558581113</v>
      </c>
      <c r="DK30" s="4">
        <f t="shared" si="73"/>
        <v>59.147596467760799</v>
      </c>
      <c r="DL30" s="4">
        <f t="shared" si="73"/>
        <v>63.884114384964704</v>
      </c>
      <c r="DM30" s="4">
        <f t="shared" si="73"/>
        <v>68.723527245556028</v>
      </c>
      <c r="DN30" s="4">
        <f t="shared" si="73"/>
        <v>55.565615690599998</v>
      </c>
      <c r="DO30" s="4">
        <f t="shared" si="73"/>
        <v>61.770519884743123</v>
      </c>
      <c r="DP30" s="4">
        <f t="shared" si="73"/>
        <v>66.632400551206729</v>
      </c>
      <c r="DQ30" s="4">
        <f t="shared" si="73"/>
        <v>71.749378359171644</v>
      </c>
      <c r="DR30" s="4">
        <f t="shared" si="73"/>
        <v>50.151065147454723</v>
      </c>
      <c r="DS30" s="4">
        <f t="shared" si="73"/>
        <v>48.070222160751037</v>
      </c>
      <c r="DT30" s="4">
        <f t="shared" si="73"/>
        <v>43.870165302582151</v>
      </c>
      <c r="DU30" s="4">
        <f t="shared" si="73"/>
        <v>37.113546866980883</v>
      </c>
      <c r="DV30" s="4">
        <f t="shared" si="73"/>
        <v>33.306963529693128</v>
      </c>
      <c r="DW30" s="4">
        <f t="shared" si="73"/>
        <v>31.591074602577969</v>
      </c>
      <c r="DX30" s="4">
        <f t="shared" si="73"/>
        <v>20.785325519436803</v>
      </c>
      <c r="DY30" s="4">
        <f t="shared" si="73"/>
        <v>22.399943169690729</v>
      </c>
      <c r="DZ30" s="4">
        <f t="shared" si="73"/>
        <v>25.118481902137123</v>
      </c>
      <c r="EA30" s="4">
        <f t="shared" si="73"/>
        <v>27.910314573600228</v>
      </c>
      <c r="EB30" s="4">
        <f t="shared" ref="EB30:FG30" si="74">IF(EB6=$B77,EB28,(IF(EA30+EB17-EB25-EB35&gt;0,EA30+EB17-EB25-EB35+(EB6-EA6)*(IF(EB6&lt;=150,EB59/150,EB59/300)),0)))</f>
        <v>30.108810868766245</v>
      </c>
      <c r="EC30" s="4">
        <f t="shared" si="74"/>
        <v>32.02558096399347</v>
      </c>
      <c r="ED30" s="4">
        <f t="shared" si="74"/>
        <v>34.439050929978215</v>
      </c>
      <c r="EE30" s="4">
        <f t="shared" si="74"/>
        <v>33.518762718798286</v>
      </c>
      <c r="EF30" s="4">
        <f t="shared" si="74"/>
        <v>26.647424734011789</v>
      </c>
      <c r="EG30" s="4">
        <f t="shared" si="74"/>
        <v>28.874934061205018</v>
      </c>
      <c r="EH30" s="4">
        <f t="shared" si="74"/>
        <v>30.829394461417213</v>
      </c>
      <c r="EI30" s="4">
        <f t="shared" si="74"/>
        <v>32.35425388137142</v>
      </c>
      <c r="EJ30" s="4">
        <f t="shared" si="74"/>
        <v>31.075071574601449</v>
      </c>
      <c r="EK30" s="4">
        <f t="shared" si="74"/>
        <v>32.240240762868439</v>
      </c>
      <c r="EL30" s="4">
        <f t="shared" si="74"/>
        <v>33.404544372947576</v>
      </c>
      <c r="EM30" s="4">
        <f t="shared" si="74"/>
        <v>34.405933931284963</v>
      </c>
      <c r="EN30" s="4">
        <f t="shared" si="74"/>
        <v>35.496638432756946</v>
      </c>
      <c r="EO30" s="4">
        <f t="shared" si="74"/>
        <v>36.555292417952337</v>
      </c>
      <c r="EP30" s="4">
        <f t="shared" si="74"/>
        <v>37.204004073978254</v>
      </c>
      <c r="EQ30" s="4">
        <f t="shared" si="74"/>
        <v>36.514246625455172</v>
      </c>
      <c r="ER30" s="4">
        <f t="shared" si="74"/>
        <v>37.366717524083406</v>
      </c>
      <c r="ES30" s="4">
        <f t="shared" si="74"/>
        <v>37.877215463670048</v>
      </c>
      <c r="ET30" s="4">
        <f t="shared" si="74"/>
        <v>38.439479393513949</v>
      </c>
      <c r="EU30" s="4">
        <f t="shared" si="74"/>
        <v>39.120719570668491</v>
      </c>
      <c r="EV30" s="4">
        <f t="shared" si="74"/>
        <v>39.710176772626191</v>
      </c>
      <c r="EW30" s="4">
        <f t="shared" si="74"/>
        <v>38.957638145240097</v>
      </c>
      <c r="EX30" s="4">
        <f t="shared" si="74"/>
        <v>39.608543396743087</v>
      </c>
      <c r="EY30" s="4">
        <f t="shared" si="74"/>
        <v>39.954693806918414</v>
      </c>
      <c r="EZ30" s="4">
        <f t="shared" si="74"/>
        <v>40.377436626704487</v>
      </c>
      <c r="FA30" s="4">
        <f t="shared" si="74"/>
        <v>40.427175409348756</v>
      </c>
      <c r="FB30" s="4">
        <f t="shared" si="74"/>
        <v>40.82466097548798</v>
      </c>
      <c r="FC30" s="4">
        <f t="shared" si="74"/>
        <v>41.163207144292151</v>
      </c>
      <c r="FD30" s="4">
        <f t="shared" si="74"/>
        <v>41.401518482716831</v>
      </c>
      <c r="FE30" s="4">
        <f t="shared" si="74"/>
        <v>40.1691749222596</v>
      </c>
      <c r="FF30" s="4">
        <f t="shared" si="74"/>
        <v>40.513326371463094</v>
      </c>
      <c r="FG30" s="4">
        <f t="shared" si="74"/>
        <v>40.023882842810899</v>
      </c>
      <c r="FH30" s="4">
        <f t="shared" ref="FH30:FS30" si="75">IF(FH6=$B77,FH28,(IF(FG30+FH17-FH25-FH35&gt;0,FG30+FH17-FH25-FH35+(FH6-FG6)*(IF(FH6&lt;=150,FH59/150,FH59/300)),0)))</f>
        <v>40.507609761508256</v>
      </c>
      <c r="FI30" s="4">
        <f t="shared" si="75"/>
        <v>40.961243761332781</v>
      </c>
      <c r="FJ30" s="4">
        <f t="shared" si="75"/>
        <v>41.361410284789358</v>
      </c>
      <c r="FK30" s="4">
        <f t="shared" si="75"/>
        <v>41.592232394965443</v>
      </c>
      <c r="FL30" s="4">
        <f t="shared" si="75"/>
        <v>41.942597664149552</v>
      </c>
      <c r="FM30" s="4">
        <f t="shared" si="75"/>
        <v>42.320272613318714</v>
      </c>
      <c r="FN30" s="4">
        <f t="shared" si="75"/>
        <v>42.735097480567248</v>
      </c>
      <c r="FO30" s="4">
        <f t="shared" si="75"/>
        <v>42.769348192216903</v>
      </c>
      <c r="FP30" s="4">
        <f t="shared" si="75"/>
        <v>42.83519079983428</v>
      </c>
      <c r="FQ30" s="4">
        <f t="shared" si="75"/>
        <v>42.964167976381333</v>
      </c>
      <c r="FR30" s="4">
        <f t="shared" si="75"/>
        <v>43.272594368459735</v>
      </c>
      <c r="FS30" s="4">
        <f t="shared" si="75"/>
        <v>43.777849233152423</v>
      </c>
    </row>
    <row r="31" spans="1:256" x14ac:dyDescent="0.25">
      <c r="A31" t="s">
        <v>39</v>
      </c>
      <c r="B31" s="10" t="s">
        <v>8</v>
      </c>
      <c r="C31" s="4"/>
      <c r="D31" s="4" t="str">
        <f t="shared" ref="D31:AI31" si="76">IF(ISNUMBER(D46),D58,"")</f>
        <v/>
      </c>
      <c r="E31" s="4" t="str">
        <f t="shared" si="76"/>
        <v/>
      </c>
      <c r="F31" s="4" t="str">
        <f t="shared" si="76"/>
        <v/>
      </c>
      <c r="G31" s="4" t="str">
        <f t="shared" si="76"/>
        <v/>
      </c>
      <c r="H31" s="4" t="str">
        <f t="shared" si="76"/>
        <v/>
      </c>
      <c r="I31" s="4" t="str">
        <f t="shared" si="76"/>
        <v/>
      </c>
      <c r="J31" s="4" t="str">
        <f t="shared" si="76"/>
        <v/>
      </c>
      <c r="K31" s="4" t="str">
        <f t="shared" si="76"/>
        <v/>
      </c>
      <c r="L31" s="4" t="str">
        <f t="shared" si="76"/>
        <v/>
      </c>
      <c r="M31" s="4" t="str">
        <f t="shared" si="76"/>
        <v/>
      </c>
      <c r="N31" s="4" t="str">
        <f t="shared" si="76"/>
        <v/>
      </c>
      <c r="O31" s="4" t="str">
        <f t="shared" si="76"/>
        <v/>
      </c>
      <c r="P31" s="4" t="str">
        <f t="shared" si="76"/>
        <v/>
      </c>
      <c r="Q31" s="4" t="str">
        <f t="shared" si="76"/>
        <v/>
      </c>
      <c r="R31" s="4" t="str">
        <f t="shared" si="76"/>
        <v/>
      </c>
      <c r="S31" s="4" t="str">
        <f t="shared" si="76"/>
        <v/>
      </c>
      <c r="T31" s="4" t="str">
        <f t="shared" si="76"/>
        <v/>
      </c>
      <c r="U31" s="4" t="str">
        <f t="shared" si="76"/>
        <v/>
      </c>
      <c r="V31" s="4" t="str">
        <f t="shared" si="76"/>
        <v/>
      </c>
      <c r="W31" s="4" t="str">
        <f t="shared" si="76"/>
        <v/>
      </c>
      <c r="X31" s="4" t="str">
        <f t="shared" si="76"/>
        <v/>
      </c>
      <c r="Y31" s="4" t="str">
        <f t="shared" si="76"/>
        <v/>
      </c>
      <c r="Z31" s="4" t="str">
        <f t="shared" si="76"/>
        <v/>
      </c>
      <c r="AA31" s="4">
        <f t="shared" si="76"/>
        <v>21.541683115654038</v>
      </c>
      <c r="AB31" s="4" t="str">
        <f t="shared" si="76"/>
        <v/>
      </c>
      <c r="AC31" s="4" t="str">
        <f t="shared" si="76"/>
        <v/>
      </c>
      <c r="AD31" s="4" t="str">
        <f t="shared" si="76"/>
        <v/>
      </c>
      <c r="AE31" s="4">
        <f t="shared" si="76"/>
        <v>21.728517384435253</v>
      </c>
      <c r="AF31" s="4" t="str">
        <f t="shared" si="76"/>
        <v/>
      </c>
      <c r="AG31" s="4">
        <f t="shared" si="76"/>
        <v>28.143544728571289</v>
      </c>
      <c r="AH31" s="4" t="str">
        <f t="shared" si="76"/>
        <v/>
      </c>
      <c r="AI31" s="4">
        <f t="shared" si="76"/>
        <v>1.1102651295725785</v>
      </c>
      <c r="AJ31" s="4" t="str">
        <f t="shared" ref="AJ31:BO31" si="77">IF(ISNUMBER(AJ46),AJ58,"")</f>
        <v/>
      </c>
      <c r="AK31" s="4" t="str">
        <f t="shared" si="77"/>
        <v/>
      </c>
      <c r="AL31" s="4" t="str">
        <f t="shared" si="77"/>
        <v/>
      </c>
      <c r="AM31" s="4" t="str">
        <f t="shared" si="77"/>
        <v/>
      </c>
      <c r="AN31" s="4">
        <f t="shared" si="77"/>
        <v>28.59793351152156</v>
      </c>
      <c r="AO31" s="4" t="str">
        <f t="shared" si="77"/>
        <v/>
      </c>
      <c r="AP31" s="4">
        <f t="shared" si="77"/>
        <v>7.3687905119145691</v>
      </c>
      <c r="AQ31" s="4" t="str">
        <f t="shared" si="77"/>
        <v/>
      </c>
      <c r="AR31" s="4" t="str">
        <f t="shared" si="77"/>
        <v/>
      </c>
      <c r="AS31" s="4" t="str">
        <f t="shared" si="77"/>
        <v/>
      </c>
      <c r="AT31" s="4">
        <f t="shared" si="77"/>
        <v>43.99441384947044</v>
      </c>
      <c r="AU31" s="4" t="str">
        <f t="shared" si="77"/>
        <v/>
      </c>
      <c r="AV31" s="4">
        <f t="shared" si="77"/>
        <v>19.152415703684852</v>
      </c>
      <c r="AW31" s="4" t="str">
        <f t="shared" si="77"/>
        <v/>
      </c>
      <c r="AX31" s="4" t="str">
        <f t="shared" si="77"/>
        <v/>
      </c>
      <c r="AY31" s="4">
        <f t="shared" si="77"/>
        <v>51.60555052511058</v>
      </c>
      <c r="AZ31" s="4" t="str">
        <f t="shared" si="77"/>
        <v/>
      </c>
      <c r="BA31" s="4">
        <f t="shared" si="77"/>
        <v>29.617790850217887</v>
      </c>
      <c r="BB31" s="4" t="str">
        <f t="shared" si="77"/>
        <v/>
      </c>
      <c r="BC31" s="4">
        <f t="shared" si="77"/>
        <v>60.617984666795529</v>
      </c>
      <c r="BD31" s="4" t="str">
        <f t="shared" si="77"/>
        <v/>
      </c>
      <c r="BE31" s="4" t="str">
        <f t="shared" si="77"/>
        <v/>
      </c>
      <c r="BF31" s="4" t="str">
        <f t="shared" si="77"/>
        <v/>
      </c>
      <c r="BG31" s="4" t="str">
        <f t="shared" si="77"/>
        <v/>
      </c>
      <c r="BH31" s="4">
        <f t="shared" si="77"/>
        <v>53.349988690275751</v>
      </c>
      <c r="BI31" s="4" t="str">
        <f t="shared" si="77"/>
        <v/>
      </c>
      <c r="BJ31" s="4">
        <f t="shared" si="77"/>
        <v>43.145660453040797</v>
      </c>
      <c r="BK31" s="4" t="str">
        <f t="shared" si="77"/>
        <v/>
      </c>
      <c r="BL31" s="4" t="str">
        <f t="shared" si="77"/>
        <v/>
      </c>
      <c r="BM31" s="4">
        <f t="shared" si="77"/>
        <v>45.408003126365081</v>
      </c>
      <c r="BN31" s="4" t="str">
        <f t="shared" si="77"/>
        <v/>
      </c>
      <c r="BO31" s="4">
        <f t="shared" si="77"/>
        <v>26.224308692617925</v>
      </c>
      <c r="BP31" s="4" t="str">
        <f t="shared" ref="BP31:CU31" si="78">IF(ISNUMBER(BP46),BP58,"")</f>
        <v/>
      </c>
      <c r="BQ31" s="4">
        <f t="shared" si="78"/>
        <v>58.279600927621644</v>
      </c>
      <c r="BR31" s="4" t="str">
        <f t="shared" si="78"/>
        <v/>
      </c>
      <c r="BS31" s="4" t="str">
        <f t="shared" si="78"/>
        <v/>
      </c>
      <c r="BT31" s="4" t="str">
        <f t="shared" si="78"/>
        <v/>
      </c>
      <c r="BU31" s="4" t="str">
        <f t="shared" si="78"/>
        <v/>
      </c>
      <c r="BV31" s="4">
        <f t="shared" si="78"/>
        <v>70.107760539965298</v>
      </c>
      <c r="BW31" s="4" t="str">
        <f t="shared" si="78"/>
        <v/>
      </c>
      <c r="BX31" s="4">
        <f t="shared" si="78"/>
        <v>48.533931146084925</v>
      </c>
      <c r="BY31" s="4" t="str">
        <f t="shared" si="78"/>
        <v/>
      </c>
      <c r="BZ31" s="4" t="str">
        <f t="shared" si="78"/>
        <v/>
      </c>
      <c r="CA31" s="4">
        <f t="shared" si="78"/>
        <v>68.929930736598905</v>
      </c>
      <c r="CB31" s="4" t="str">
        <f t="shared" si="78"/>
        <v/>
      </c>
      <c r="CC31" s="4">
        <f t="shared" si="78"/>
        <v>15.447188317503764</v>
      </c>
      <c r="CD31" s="4" t="str">
        <f t="shared" si="78"/>
        <v/>
      </c>
      <c r="CE31" s="4">
        <f t="shared" si="78"/>
        <v>36.561268218008941</v>
      </c>
      <c r="CF31" s="4" t="str">
        <f t="shared" si="78"/>
        <v/>
      </c>
      <c r="CG31" s="4" t="str">
        <f t="shared" si="78"/>
        <v/>
      </c>
      <c r="CH31" s="4" t="str">
        <f t="shared" si="78"/>
        <v/>
      </c>
      <c r="CI31" s="4" t="str">
        <f t="shared" si="78"/>
        <v/>
      </c>
      <c r="CJ31" s="4">
        <f t="shared" si="78"/>
        <v>20.803874366940292</v>
      </c>
      <c r="CK31" s="4" t="str">
        <f t="shared" si="78"/>
        <v/>
      </c>
      <c r="CL31" s="4">
        <f t="shared" si="78"/>
        <v>4.1557612135531965</v>
      </c>
      <c r="CM31" s="4" t="str">
        <f t="shared" si="78"/>
        <v/>
      </c>
      <c r="CN31" s="4" t="str">
        <f t="shared" si="78"/>
        <v/>
      </c>
      <c r="CO31" s="4">
        <f t="shared" si="78"/>
        <v>42.439334661594224</v>
      </c>
      <c r="CP31" s="4" t="str">
        <f t="shared" si="78"/>
        <v/>
      </c>
      <c r="CQ31" s="4">
        <f t="shared" si="78"/>
        <v>5.5344643259819231</v>
      </c>
      <c r="CR31" s="4" t="str">
        <f t="shared" si="78"/>
        <v/>
      </c>
      <c r="CS31" s="4">
        <f t="shared" si="78"/>
        <v>28.019984489477178</v>
      </c>
      <c r="CT31" s="4" t="str">
        <f t="shared" si="78"/>
        <v/>
      </c>
      <c r="CU31" s="4" t="str">
        <f t="shared" si="78"/>
        <v/>
      </c>
      <c r="CV31" s="4" t="str">
        <f t="shared" ref="CV31:EA31" si="79">IF(ISNUMBER(CV46),CV58,"")</f>
        <v/>
      </c>
      <c r="CW31" s="4" t="str">
        <f t="shared" si="79"/>
        <v/>
      </c>
      <c r="CX31" s="4">
        <f t="shared" si="79"/>
        <v>52.937581820082002</v>
      </c>
      <c r="CY31" s="4" t="str">
        <f t="shared" si="79"/>
        <v/>
      </c>
      <c r="CZ31" s="4">
        <f t="shared" si="79"/>
        <v>14.601823801889775</v>
      </c>
      <c r="DA31" s="4" t="str">
        <f t="shared" si="79"/>
        <v/>
      </c>
      <c r="DB31" s="4" t="str">
        <f t="shared" si="79"/>
        <v/>
      </c>
      <c r="DC31" s="4">
        <f t="shared" si="79"/>
        <v>41.149788573616192</v>
      </c>
      <c r="DD31" s="4" t="str">
        <f t="shared" si="79"/>
        <v/>
      </c>
      <c r="DE31" s="4">
        <f t="shared" si="79"/>
        <v>13.03447348381043</v>
      </c>
      <c r="DF31" s="4" t="str">
        <f t="shared" si="79"/>
        <v/>
      </c>
      <c r="DG31" s="4">
        <f t="shared" si="79"/>
        <v>27.580681281802271</v>
      </c>
      <c r="DH31" s="4" t="str">
        <f t="shared" si="79"/>
        <v/>
      </c>
      <c r="DI31" s="4" t="str">
        <f t="shared" si="79"/>
        <v/>
      </c>
      <c r="DJ31" s="4" t="str">
        <f t="shared" si="79"/>
        <v/>
      </c>
      <c r="DK31" s="4" t="str">
        <f t="shared" si="79"/>
        <v/>
      </c>
      <c r="DL31" s="4" t="str">
        <f t="shared" si="79"/>
        <v/>
      </c>
      <c r="DM31" s="4">
        <f t="shared" si="79"/>
        <v>51.440008389391608</v>
      </c>
      <c r="DN31" s="4" t="str">
        <f t="shared" si="79"/>
        <v/>
      </c>
      <c r="DO31" s="4">
        <f t="shared" si="79"/>
        <v>22.793563709691142</v>
      </c>
      <c r="DP31" s="4" t="str">
        <f t="shared" si="79"/>
        <v/>
      </c>
      <c r="DQ31" s="4" t="str">
        <f t="shared" si="79"/>
        <v/>
      </c>
      <c r="DR31" s="4" t="str">
        <f t="shared" si="79"/>
        <v/>
      </c>
      <c r="DS31" s="4" t="str">
        <f t="shared" si="79"/>
        <v/>
      </c>
      <c r="DT31" s="4" t="str">
        <f t="shared" si="79"/>
        <v/>
      </c>
      <c r="DU31" s="4" t="str">
        <f t="shared" si="79"/>
        <v/>
      </c>
      <c r="DV31" s="4" t="str">
        <f t="shared" si="79"/>
        <v/>
      </c>
      <c r="DW31" s="4" t="str">
        <f t="shared" si="79"/>
        <v/>
      </c>
      <c r="DX31" s="4" t="str">
        <f t="shared" si="79"/>
        <v/>
      </c>
      <c r="DY31" s="4" t="str">
        <f t="shared" si="79"/>
        <v/>
      </c>
      <c r="DZ31" s="4">
        <f t="shared" si="79"/>
        <v>11.369125844887154</v>
      </c>
      <c r="EA31" s="4" t="str">
        <f t="shared" si="79"/>
        <v/>
      </c>
      <c r="EB31" s="4" t="str">
        <f t="shared" ref="EB31:FG31" si="80">IF(ISNUMBER(EB46),EB58,"")</f>
        <v/>
      </c>
      <c r="EC31" s="4" t="str">
        <f t="shared" si="80"/>
        <v/>
      </c>
      <c r="ED31" s="4" t="str">
        <f t="shared" si="80"/>
        <v/>
      </c>
      <c r="EE31" s="4" t="str">
        <f t="shared" si="80"/>
        <v/>
      </c>
      <c r="EF31" s="4" t="str">
        <f t="shared" si="80"/>
        <v/>
      </c>
      <c r="EG31" s="4" t="str">
        <f t="shared" si="80"/>
        <v/>
      </c>
      <c r="EH31" s="4">
        <f t="shared" si="80"/>
        <v>8.9134220529793886</v>
      </c>
      <c r="EI31" s="4" t="str">
        <f t="shared" si="80"/>
        <v/>
      </c>
      <c r="EJ31" s="4" t="str">
        <f t="shared" si="80"/>
        <v/>
      </c>
      <c r="EK31" s="4" t="str">
        <f t="shared" si="80"/>
        <v/>
      </c>
      <c r="EL31" s="4" t="str">
        <f t="shared" si="80"/>
        <v/>
      </c>
      <c r="EM31" s="4" t="str">
        <f t="shared" si="80"/>
        <v/>
      </c>
      <c r="EN31" s="4" t="str">
        <f t="shared" si="80"/>
        <v/>
      </c>
      <c r="EO31" s="4" t="str">
        <f t="shared" si="80"/>
        <v/>
      </c>
      <c r="EP31" s="4" t="str">
        <f t="shared" si="80"/>
        <v/>
      </c>
      <c r="EQ31" s="4" t="str">
        <f t="shared" si="80"/>
        <v/>
      </c>
      <c r="ER31" s="4" t="str">
        <f t="shared" si="80"/>
        <v/>
      </c>
      <c r="ES31" s="4" t="str">
        <f t="shared" si="80"/>
        <v/>
      </c>
      <c r="ET31" s="4" t="str">
        <f t="shared" si="80"/>
        <v/>
      </c>
      <c r="EU31" s="4" t="str">
        <f t="shared" si="80"/>
        <v/>
      </c>
      <c r="EV31" s="4" t="str">
        <f t="shared" si="80"/>
        <v/>
      </c>
      <c r="EW31" s="4" t="str">
        <f t="shared" si="80"/>
        <v/>
      </c>
      <c r="EX31" s="4" t="str">
        <f t="shared" si="80"/>
        <v/>
      </c>
      <c r="EY31" s="4" t="str">
        <f t="shared" si="80"/>
        <v/>
      </c>
      <c r="EZ31" s="4" t="str">
        <f t="shared" si="80"/>
        <v/>
      </c>
      <c r="FA31" s="4" t="str">
        <f t="shared" si="80"/>
        <v/>
      </c>
      <c r="FB31" s="4" t="str">
        <f t="shared" si="80"/>
        <v/>
      </c>
      <c r="FC31" s="4" t="str">
        <f t="shared" si="80"/>
        <v/>
      </c>
      <c r="FD31" s="4" t="str">
        <f t="shared" si="80"/>
        <v/>
      </c>
      <c r="FE31" s="4" t="str">
        <f t="shared" si="80"/>
        <v/>
      </c>
      <c r="FF31" s="4" t="str">
        <f t="shared" si="80"/>
        <v/>
      </c>
      <c r="FG31" s="4" t="str">
        <f t="shared" si="80"/>
        <v/>
      </c>
      <c r="FH31" s="4">
        <f t="shared" ref="FH31:FS31" si="81">IF(ISNUMBER(FH46),FH58,"")</f>
        <v>17.974144459624647</v>
      </c>
      <c r="FI31" s="4" t="str">
        <f t="shared" si="81"/>
        <v/>
      </c>
      <c r="FJ31" s="4" t="str">
        <f t="shared" si="81"/>
        <v/>
      </c>
      <c r="FK31" s="4" t="str">
        <f t="shared" si="81"/>
        <v/>
      </c>
      <c r="FL31" s="4" t="str">
        <f t="shared" si="81"/>
        <v/>
      </c>
      <c r="FM31" s="4" t="str">
        <f t="shared" si="81"/>
        <v/>
      </c>
      <c r="FN31" s="4" t="str">
        <f t="shared" si="81"/>
        <v/>
      </c>
      <c r="FO31" s="4" t="str">
        <f t="shared" si="81"/>
        <v/>
      </c>
      <c r="FP31" s="4" t="str">
        <f t="shared" si="81"/>
        <v/>
      </c>
      <c r="FQ31" s="4" t="str">
        <f t="shared" si="81"/>
        <v/>
      </c>
      <c r="FR31" s="4" t="str">
        <f t="shared" si="81"/>
        <v/>
      </c>
      <c r="FS31" s="4" t="str">
        <f t="shared" si="81"/>
        <v/>
      </c>
    </row>
    <row r="32" spans="1:256" ht="3.75" customHeight="1" x14ac:dyDescent="0.25">
      <c r="A32" s="14"/>
      <c r="B32" s="15"/>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c r="EN32" s="46"/>
      <c r="EO32" s="46"/>
      <c r="EP32" s="46"/>
      <c r="EQ32" s="46"/>
      <c r="ER32" s="46"/>
      <c r="ES32" s="46"/>
      <c r="ET32" s="46"/>
      <c r="EU32" s="46"/>
      <c r="EV32" s="46"/>
      <c r="EW32" s="46"/>
      <c r="EX32" s="46"/>
      <c r="EY32" s="46"/>
      <c r="EZ32" s="46"/>
      <c r="FA32" s="46"/>
      <c r="FB32" s="46"/>
      <c r="FC32" s="46"/>
      <c r="FD32" s="46"/>
      <c r="FE32" s="46"/>
      <c r="FF32" s="46"/>
      <c r="FG32" s="46"/>
      <c r="FH32" s="46"/>
      <c r="FI32" s="46"/>
      <c r="FJ32" s="46"/>
      <c r="FK32" s="46"/>
      <c r="FL32" s="46"/>
      <c r="FM32" s="46"/>
      <c r="FN32" s="46"/>
      <c r="FO32" s="46"/>
      <c r="FP32" s="46"/>
      <c r="FQ32" s="46"/>
      <c r="FR32" s="46"/>
      <c r="FS32" s="46"/>
      <c r="FT32" s="46"/>
      <c r="FU32" s="46"/>
      <c r="FV32" s="46"/>
      <c r="FW32" s="46"/>
      <c r="FX32" s="46"/>
      <c r="FY32" s="46"/>
      <c r="FZ32" s="46"/>
      <c r="GA32" s="46"/>
      <c r="GB32" s="46"/>
      <c r="GC32" s="46"/>
      <c r="GD32" s="46"/>
      <c r="GE32" s="46"/>
      <c r="GF32" s="46"/>
      <c r="GG32" s="46"/>
      <c r="GH32" s="46"/>
      <c r="GI32" s="46"/>
      <c r="GJ32" s="46"/>
      <c r="GK32" s="46"/>
      <c r="GL32" s="46"/>
      <c r="GM32" s="46"/>
      <c r="GN32" s="46"/>
      <c r="GO32" s="46"/>
      <c r="GP32" s="46"/>
      <c r="GQ32" s="46"/>
      <c r="GR32" s="46"/>
      <c r="GS32" s="46"/>
      <c r="GT32" s="46"/>
      <c r="GU32" s="46"/>
      <c r="GV32" s="46"/>
      <c r="GW32" s="46"/>
      <c r="GX32" s="46"/>
      <c r="GY32" s="46"/>
      <c r="GZ32" s="46"/>
      <c r="HA32" s="46"/>
      <c r="HB32" s="46"/>
      <c r="HC32" s="46"/>
      <c r="HD32" s="46"/>
      <c r="HE32" s="46"/>
      <c r="HF32" s="46"/>
      <c r="HG32" s="46"/>
      <c r="HH32" s="46"/>
      <c r="HI32" s="46"/>
      <c r="HJ32" s="46"/>
      <c r="HK32" s="46"/>
      <c r="HL32" s="46"/>
      <c r="HM32" s="46"/>
      <c r="HN32" s="46"/>
      <c r="HO32" s="46"/>
      <c r="HP32" s="46"/>
      <c r="HQ32" s="46"/>
      <c r="HR32" s="46"/>
      <c r="HS32" s="46"/>
      <c r="HT32" s="46"/>
      <c r="HU32" s="46"/>
      <c r="HV32" s="46"/>
      <c r="HW32" s="46"/>
      <c r="HX32" s="46"/>
      <c r="HY32" s="46"/>
      <c r="HZ32" s="46"/>
      <c r="IA32" s="46"/>
      <c r="IB32" s="46"/>
      <c r="IC32" s="46"/>
      <c r="ID32" s="46"/>
      <c r="IE32" s="46"/>
      <c r="IF32" s="46"/>
      <c r="IG32" s="46"/>
      <c r="IH32" s="46"/>
      <c r="II32" s="46"/>
      <c r="IJ32" s="46"/>
      <c r="IK32" s="46"/>
      <c r="IL32" s="46"/>
      <c r="IM32" s="46"/>
      <c r="IN32" s="46"/>
      <c r="IO32" s="46"/>
      <c r="IP32" s="46"/>
      <c r="IQ32" s="46"/>
      <c r="IR32" s="46"/>
      <c r="IS32" s="46"/>
      <c r="IT32" s="46"/>
      <c r="IU32" s="46"/>
      <c r="IV32" s="46"/>
    </row>
    <row r="33" spans="1:176" x14ac:dyDescent="0.25">
      <c r="A33" s="5" t="s">
        <v>12</v>
      </c>
      <c r="B33" s="8" t="s">
        <v>8</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row>
    <row r="34" spans="1:176" x14ac:dyDescent="0.25">
      <c r="A34" s="5" t="s">
        <v>13</v>
      </c>
      <c r="B34" s="8" t="s">
        <v>8</v>
      </c>
      <c r="C34" s="25">
        <f>'Raw Data'!B46</f>
        <v>0</v>
      </c>
      <c r="D34" s="25">
        <f>'Raw Data'!C46</f>
        <v>0</v>
      </c>
      <c r="E34" s="25">
        <f>'Raw Data'!D46</f>
        <v>0</v>
      </c>
      <c r="F34" s="25">
        <f>'Raw Data'!E46</f>
        <v>0</v>
      </c>
      <c r="G34" s="25">
        <f>'Raw Data'!F46</f>
        <v>0</v>
      </c>
      <c r="H34" s="25">
        <f>'Raw Data'!G46</f>
        <v>0</v>
      </c>
      <c r="I34" s="25">
        <f>'Raw Data'!H46</f>
        <v>0</v>
      </c>
      <c r="J34" s="25">
        <f>'Raw Data'!I46</f>
        <v>0</v>
      </c>
      <c r="K34" s="25">
        <f>'Raw Data'!J46</f>
        <v>0</v>
      </c>
      <c r="L34" s="25">
        <f>'Raw Data'!K46</f>
        <v>0</v>
      </c>
      <c r="M34" s="25">
        <f>'Raw Data'!L46</f>
        <v>0</v>
      </c>
      <c r="N34" s="25">
        <f>'Raw Data'!M46</f>
        <v>0</v>
      </c>
      <c r="O34" s="25">
        <f>'Raw Data'!N46</f>
        <v>0</v>
      </c>
      <c r="P34" s="25">
        <f>'Raw Data'!O46</f>
        <v>0</v>
      </c>
      <c r="Q34" s="25">
        <f>'Raw Data'!P46</f>
        <v>0</v>
      </c>
      <c r="R34" s="25">
        <f>'Raw Data'!Q46</f>
        <v>0</v>
      </c>
      <c r="S34" s="25">
        <f>'Raw Data'!R46</f>
        <v>0</v>
      </c>
      <c r="T34" s="25">
        <f>'Raw Data'!S46</f>
        <v>0</v>
      </c>
      <c r="U34" s="25">
        <f>'Raw Data'!T46</f>
        <v>0</v>
      </c>
      <c r="V34" s="25">
        <f>'Raw Data'!U46</f>
        <v>0</v>
      </c>
      <c r="W34" s="25">
        <f>'Raw Data'!V46</f>
        <v>0</v>
      </c>
      <c r="X34" s="25">
        <f>'Raw Data'!W46</f>
        <v>0</v>
      </c>
      <c r="Y34" s="25">
        <f>'Raw Data'!X46</f>
        <v>0</v>
      </c>
      <c r="Z34" s="25">
        <f>'Raw Data'!Y46</f>
        <v>0</v>
      </c>
      <c r="AA34" s="25">
        <f>'Raw Data'!Z46</f>
        <v>0</v>
      </c>
      <c r="AB34" s="25">
        <f>'Raw Data'!AA46</f>
        <v>20.191082802547772</v>
      </c>
      <c r="AC34" s="25">
        <f>'Raw Data'!AB46</f>
        <v>0</v>
      </c>
      <c r="AD34" s="25">
        <f>'Raw Data'!AC46</f>
        <v>0</v>
      </c>
      <c r="AE34" s="25">
        <f>'Raw Data'!AD46</f>
        <v>0</v>
      </c>
      <c r="AF34" s="25">
        <f>'Raw Data'!AE46</f>
        <v>0</v>
      </c>
      <c r="AG34" s="25">
        <f>'Raw Data'!AF46</f>
        <v>0</v>
      </c>
      <c r="AH34" s="25">
        <f>'Raw Data'!AG46</f>
        <v>20.254777070063696</v>
      </c>
      <c r="AI34" s="25">
        <f>'Raw Data'!AH46</f>
        <v>0</v>
      </c>
      <c r="AJ34" s="25">
        <f>'Raw Data'!AI46</f>
        <v>0</v>
      </c>
      <c r="AK34" s="25">
        <f>'Raw Data'!AJ46</f>
        <v>0</v>
      </c>
      <c r="AL34" s="25">
        <f>'Raw Data'!AK46</f>
        <v>0</v>
      </c>
      <c r="AM34" s="25">
        <f>'Raw Data'!AL46</f>
        <v>0</v>
      </c>
      <c r="AN34" s="25">
        <f>'Raw Data'!AM46</f>
        <v>0</v>
      </c>
      <c r="AO34" s="25">
        <f>'Raw Data'!AN46</f>
        <v>20.191082802547772</v>
      </c>
      <c r="AP34" s="25">
        <f>'Raw Data'!AO46</f>
        <v>0</v>
      </c>
      <c r="AQ34" s="25">
        <f>'Raw Data'!AP46</f>
        <v>0</v>
      </c>
      <c r="AR34" s="25">
        <f>'Raw Data'!AQ46</f>
        <v>0</v>
      </c>
      <c r="AS34" s="25">
        <f>'Raw Data'!AR46</f>
        <v>0</v>
      </c>
      <c r="AT34" s="25">
        <f>'Raw Data'!AS46</f>
        <v>0</v>
      </c>
      <c r="AU34" s="25">
        <f>'Raw Data'!AT46</f>
        <v>12.229299363057324</v>
      </c>
      <c r="AV34" s="25">
        <f>'Raw Data'!AU46</f>
        <v>0</v>
      </c>
      <c r="AW34" s="25">
        <f>'Raw Data'!AV46</f>
        <v>0</v>
      </c>
      <c r="AX34" s="25">
        <f>'Raw Data'!AW46</f>
        <v>0</v>
      </c>
      <c r="AY34" s="25">
        <f>'Raw Data'!AX46</f>
        <v>0</v>
      </c>
      <c r="AZ34" s="25">
        <f>'Raw Data'!AY46</f>
        <v>12.165605095541402</v>
      </c>
      <c r="BA34" s="25">
        <f>'Raw Data'!AZ46</f>
        <v>0</v>
      </c>
      <c r="BB34" s="25">
        <f>'Raw Data'!BA46</f>
        <v>0</v>
      </c>
      <c r="BC34" s="25">
        <f>'Raw Data'!BB46</f>
        <v>0</v>
      </c>
      <c r="BD34" s="25">
        <f>'Raw Data'!BC46</f>
        <v>16.687898089171973</v>
      </c>
      <c r="BE34" s="25">
        <f>'Raw Data'!BD46</f>
        <v>0</v>
      </c>
      <c r="BF34" s="25">
        <f>'Raw Data'!BE46</f>
        <v>0</v>
      </c>
      <c r="BG34" s="25">
        <f>'Raw Data'!BF46</f>
        <v>0</v>
      </c>
      <c r="BH34" s="25">
        <f>'Raw Data'!BG46</f>
        <v>0</v>
      </c>
      <c r="BI34" s="25">
        <f>'Raw Data'!BH46</f>
        <v>25.28662420382166</v>
      </c>
      <c r="BJ34" s="25">
        <f>'Raw Data'!BI46</f>
        <v>0</v>
      </c>
      <c r="BK34" s="25">
        <f>'Raw Data'!BJ46</f>
        <v>0</v>
      </c>
      <c r="BL34" s="25">
        <f>'Raw Data'!BK46</f>
        <v>0</v>
      </c>
      <c r="BM34" s="25">
        <f>'Raw Data'!BL46</f>
        <v>0</v>
      </c>
      <c r="BN34" s="25">
        <f>'Raw Data'!BM46</f>
        <v>16.433121019108281</v>
      </c>
      <c r="BO34" s="25">
        <f>'Raw Data'!BN46</f>
        <v>0</v>
      </c>
      <c r="BP34" s="25">
        <f>'Raw Data'!BO46</f>
        <v>0</v>
      </c>
      <c r="BQ34" s="25">
        <f>'Raw Data'!BP46</f>
        <v>0</v>
      </c>
      <c r="BR34" s="25">
        <f>'Raw Data'!BQ46</f>
        <v>12.229299363057324</v>
      </c>
      <c r="BS34" s="25">
        <f>'Raw Data'!BR46</f>
        <v>0</v>
      </c>
      <c r="BT34" s="25">
        <f>'Raw Data'!BS46</f>
        <v>0</v>
      </c>
      <c r="BU34" s="25">
        <f>'Raw Data'!BT46</f>
        <v>0</v>
      </c>
      <c r="BV34" s="25">
        <f>'Raw Data'!BU46</f>
        <v>0</v>
      </c>
      <c r="BW34" s="25">
        <f>'Raw Data'!BV46</f>
        <v>18.280254777070063</v>
      </c>
      <c r="BX34" s="25">
        <f>'Raw Data'!BW46</f>
        <v>0</v>
      </c>
      <c r="BY34" s="25">
        <f>'Raw Data'!BX46</f>
        <v>0</v>
      </c>
      <c r="BZ34" s="25">
        <f>'Raw Data'!BY46</f>
        <v>0</v>
      </c>
      <c r="CA34" s="25">
        <f>'Raw Data'!BZ46</f>
        <v>0</v>
      </c>
      <c r="CB34" s="25">
        <f>'Raw Data'!CA46</f>
        <v>52.547770700636946</v>
      </c>
      <c r="CC34" s="25">
        <f>'Raw Data'!CB46</f>
        <v>0</v>
      </c>
      <c r="CD34" s="25">
        <f>'Raw Data'!CC46</f>
        <v>0</v>
      </c>
      <c r="CE34" s="25">
        <f>'Raw Data'!CD46</f>
        <v>0</v>
      </c>
      <c r="CF34" s="25">
        <f>'Raw Data'!CE46</f>
        <v>30.382165605095544</v>
      </c>
      <c r="CG34" s="25">
        <f>'Raw Data'!CF46</f>
        <v>0</v>
      </c>
      <c r="CH34" s="25">
        <f>'Raw Data'!CG46</f>
        <v>0</v>
      </c>
      <c r="CI34" s="25">
        <f>'Raw Data'!CH46</f>
        <v>0</v>
      </c>
      <c r="CJ34" s="25">
        <f>'Raw Data'!CI46</f>
        <v>0</v>
      </c>
      <c r="CK34" s="25">
        <f>'Raw Data'!CJ46</f>
        <v>20.191082802547772</v>
      </c>
      <c r="CL34" s="25">
        <f>'Raw Data'!CK46</f>
        <v>0</v>
      </c>
      <c r="CM34" s="25">
        <f>'Raw Data'!CL46</f>
        <v>0</v>
      </c>
      <c r="CN34" s="25">
        <f>'Raw Data'!CM46</f>
        <v>0</v>
      </c>
      <c r="CO34" s="25">
        <f>'Raw Data'!CN46</f>
        <v>0</v>
      </c>
      <c r="CP34" s="25">
        <f>'Raw Data'!CO46</f>
        <v>20.318471337579616</v>
      </c>
      <c r="CQ34" s="25">
        <f>'Raw Data'!CP46</f>
        <v>0</v>
      </c>
      <c r="CR34" s="25">
        <f>'Raw Data'!CQ46</f>
        <v>0</v>
      </c>
      <c r="CS34" s="25">
        <f>'Raw Data'!CR46</f>
        <v>0</v>
      </c>
      <c r="CT34" s="25">
        <f>'Raw Data'!CS46</f>
        <v>13.184713375796179</v>
      </c>
      <c r="CU34" s="25">
        <f>'Raw Data'!CT46</f>
        <v>0</v>
      </c>
      <c r="CV34" s="25">
        <f>'Raw Data'!CU46</f>
        <v>0</v>
      </c>
      <c r="CW34" s="25">
        <f>'Raw Data'!CV46</f>
        <v>0</v>
      </c>
      <c r="CX34" s="25">
        <f>'Raw Data'!CW46</f>
        <v>0</v>
      </c>
      <c r="CY34" s="25">
        <f>'Raw Data'!CX46</f>
        <v>28.280254777070063</v>
      </c>
      <c r="CZ34" s="25">
        <f>'Raw Data'!CY46</f>
        <v>0</v>
      </c>
      <c r="DA34" s="25">
        <f>'Raw Data'!CZ46</f>
        <v>0</v>
      </c>
      <c r="DB34" s="25">
        <f>'Raw Data'!DA46</f>
        <v>0</v>
      </c>
      <c r="DC34" s="25">
        <f>'Raw Data'!DB46</f>
        <v>0</v>
      </c>
      <c r="DD34" s="25">
        <f>'Raw Data'!DC46</f>
        <v>20.254777070063696</v>
      </c>
      <c r="DE34" s="25">
        <f>'Raw Data'!DD46</f>
        <v>0</v>
      </c>
      <c r="DF34" s="25">
        <f>'Raw Data'!DE46</f>
        <v>0</v>
      </c>
      <c r="DG34" s="25">
        <f>'Raw Data'!DF46</f>
        <v>0</v>
      </c>
      <c r="DH34" s="25">
        <f>'Raw Data'!DG46</f>
        <v>24.331210191082803</v>
      </c>
      <c r="DI34" s="25">
        <f>'Raw Data'!DH46</f>
        <v>0</v>
      </c>
      <c r="DJ34" s="25">
        <f>'Raw Data'!DI46</f>
        <v>0</v>
      </c>
      <c r="DK34" s="25">
        <f>'Raw Data'!DJ46</f>
        <v>0</v>
      </c>
      <c r="DL34" s="25">
        <f>'Raw Data'!DK46</f>
        <v>0</v>
      </c>
      <c r="DM34" s="25">
        <f>'Raw Data'!DL46</f>
        <v>0</v>
      </c>
      <c r="DN34" s="25">
        <f>'Raw Data'!DM46</f>
        <v>18.216560509554142</v>
      </c>
      <c r="DO34" s="25">
        <f>'Raw Data'!DN46</f>
        <v>0</v>
      </c>
      <c r="DP34" s="25">
        <f>'Raw Data'!DO46</f>
        <v>0</v>
      </c>
      <c r="DQ34" s="25">
        <f>'Raw Data'!DP46</f>
        <v>0</v>
      </c>
      <c r="DR34" s="25">
        <f>'Raw Data'!DQ46</f>
        <v>0</v>
      </c>
      <c r="DS34" s="25">
        <f>'Raw Data'!DR46</f>
        <v>0</v>
      </c>
      <c r="DT34" s="25">
        <f>'Raw Data'!DS46</f>
        <v>0</v>
      </c>
      <c r="DU34" s="25">
        <f>'Raw Data'!DT46</f>
        <v>0</v>
      </c>
      <c r="DV34" s="25">
        <f>'Raw Data'!DU46</f>
        <v>0</v>
      </c>
      <c r="DW34" s="25">
        <f>'Raw Data'!DV46</f>
        <v>0</v>
      </c>
      <c r="DX34" s="25">
        <f>'Raw Data'!DW46</f>
        <v>0</v>
      </c>
      <c r="DY34" s="25">
        <f>'Raw Data'!DX46</f>
        <v>0</v>
      </c>
      <c r="DZ34" s="25">
        <f>'Raw Data'!DY46</f>
        <v>0</v>
      </c>
      <c r="EA34" s="25">
        <f>'Raw Data'!DZ46</f>
        <v>0</v>
      </c>
      <c r="EB34" s="25">
        <f>'Raw Data'!EA46</f>
        <v>0</v>
      </c>
      <c r="EC34" s="25">
        <f>'Raw Data'!EB46</f>
        <v>0</v>
      </c>
      <c r="ED34" s="25">
        <f>'Raw Data'!EC46</f>
        <v>0</v>
      </c>
      <c r="EE34" s="25">
        <f>'Raw Data'!ED46</f>
        <v>0</v>
      </c>
      <c r="EF34" s="25">
        <f>'Raw Data'!EE46</f>
        <v>0</v>
      </c>
      <c r="EG34" s="25">
        <f>'Raw Data'!EF46</f>
        <v>0</v>
      </c>
      <c r="EH34" s="25">
        <f>'Raw Data'!EG46</f>
        <v>0</v>
      </c>
      <c r="EI34" s="25">
        <f>'Raw Data'!EH46</f>
        <v>0</v>
      </c>
      <c r="EJ34" s="25">
        <f>'Raw Data'!EI46</f>
        <v>0</v>
      </c>
      <c r="EK34" s="25">
        <f>'Raw Data'!EJ46</f>
        <v>0</v>
      </c>
      <c r="EL34" s="25">
        <f>'Raw Data'!EK46</f>
        <v>0</v>
      </c>
      <c r="EM34" s="25">
        <f>'Raw Data'!EL46</f>
        <v>0</v>
      </c>
      <c r="EN34" s="25">
        <f>'Raw Data'!EM46</f>
        <v>0</v>
      </c>
      <c r="EO34" s="25">
        <f>'Raw Data'!EN46</f>
        <v>0</v>
      </c>
      <c r="EP34" s="25">
        <f>'Raw Data'!EO46</f>
        <v>0</v>
      </c>
      <c r="EQ34" s="25">
        <f>'Raw Data'!EP46</f>
        <v>0</v>
      </c>
      <c r="ER34" s="25">
        <f>'Raw Data'!EQ46</f>
        <v>0</v>
      </c>
      <c r="ES34" s="25">
        <f>'Raw Data'!ER46</f>
        <v>0</v>
      </c>
      <c r="ET34" s="25">
        <f>'Raw Data'!ES46</f>
        <v>0</v>
      </c>
      <c r="EU34" s="25">
        <f>'Raw Data'!ET46</f>
        <v>0</v>
      </c>
      <c r="EV34" s="25">
        <f>'Raw Data'!EU46</f>
        <v>0</v>
      </c>
      <c r="EW34" s="25">
        <f>'Raw Data'!EV46</f>
        <v>0</v>
      </c>
      <c r="EX34" s="25">
        <f>'Raw Data'!EW46</f>
        <v>0</v>
      </c>
      <c r="EY34" s="25">
        <f>'Raw Data'!EX46</f>
        <v>0</v>
      </c>
      <c r="EZ34" s="25">
        <f>'Raw Data'!EY46</f>
        <v>0</v>
      </c>
      <c r="FA34" s="25">
        <f>'Raw Data'!EZ46</f>
        <v>0</v>
      </c>
      <c r="FB34" s="25">
        <f>'Raw Data'!FA46</f>
        <v>0</v>
      </c>
      <c r="FC34" s="25">
        <f>'Raw Data'!FB46</f>
        <v>0</v>
      </c>
      <c r="FD34" s="25">
        <f>'Raw Data'!FC46</f>
        <v>0</v>
      </c>
      <c r="FE34" s="25">
        <f>'Raw Data'!FD46</f>
        <v>0</v>
      </c>
      <c r="FF34" s="25">
        <f>'Raw Data'!FE46</f>
        <v>0</v>
      </c>
      <c r="FG34" s="25">
        <f>'Raw Data'!FF46</f>
        <v>0</v>
      </c>
      <c r="FH34" s="25">
        <f>'Raw Data'!FG46</f>
        <v>0</v>
      </c>
      <c r="FI34" s="25">
        <f>'Raw Data'!FH46</f>
        <v>0</v>
      </c>
      <c r="FJ34" s="25">
        <f>'Raw Data'!FI46</f>
        <v>0</v>
      </c>
      <c r="FK34" s="25">
        <f>'Raw Data'!FJ46</f>
        <v>0</v>
      </c>
      <c r="FL34" s="25">
        <f>'Raw Data'!FK46</f>
        <v>0</v>
      </c>
      <c r="FM34" s="25">
        <f>'Raw Data'!FL46</f>
        <v>0</v>
      </c>
      <c r="FN34" s="25">
        <f>'Raw Data'!FM46</f>
        <v>0</v>
      </c>
      <c r="FO34" s="25">
        <f>'Raw Data'!FN46</f>
        <v>0</v>
      </c>
      <c r="FP34" s="25">
        <f>'Raw Data'!FO46</f>
        <v>0</v>
      </c>
      <c r="FQ34" s="25">
        <f>'Raw Data'!FP46</f>
        <v>0</v>
      </c>
      <c r="FR34" s="25">
        <f>'Raw Data'!FQ46</f>
        <v>0</v>
      </c>
      <c r="FS34" s="25">
        <f>'Raw Data'!FR46</f>
        <v>0</v>
      </c>
    </row>
    <row r="35" spans="1:176" x14ac:dyDescent="0.25">
      <c r="A35" s="4" t="s">
        <v>23</v>
      </c>
      <c r="B35" s="12" t="s">
        <v>8</v>
      </c>
      <c r="C35" s="79">
        <f t="shared" ref="C35:AH35" si="82">IF(C34&gt;0,C34-$B$63*(MIN(1-C$7,MAX(0.1*C34^0.5/2-C$7/2+$B$64,0)+MAX(0.1*C34^0.5/2-C$7/2-$B$64,0))*(1-$B$62)),0)</f>
        <v>0</v>
      </c>
      <c r="D35" s="79">
        <f t="shared" si="82"/>
        <v>0</v>
      </c>
      <c r="E35" s="79">
        <f t="shared" si="82"/>
        <v>0</v>
      </c>
      <c r="F35" s="79">
        <f t="shared" si="82"/>
        <v>0</v>
      </c>
      <c r="G35" s="79">
        <f t="shared" si="82"/>
        <v>0</v>
      </c>
      <c r="H35" s="79">
        <f t="shared" si="82"/>
        <v>0</v>
      </c>
      <c r="I35" s="79">
        <f t="shared" si="82"/>
        <v>0</v>
      </c>
      <c r="J35" s="79">
        <f t="shared" si="82"/>
        <v>0</v>
      </c>
      <c r="K35" s="79">
        <f t="shared" si="82"/>
        <v>0</v>
      </c>
      <c r="L35" s="79">
        <f t="shared" si="82"/>
        <v>0</v>
      </c>
      <c r="M35" s="79">
        <f t="shared" si="82"/>
        <v>0</v>
      </c>
      <c r="N35" s="79">
        <f t="shared" si="82"/>
        <v>0</v>
      </c>
      <c r="O35" s="79">
        <f t="shared" si="82"/>
        <v>0</v>
      </c>
      <c r="P35" s="79">
        <f t="shared" si="82"/>
        <v>0</v>
      </c>
      <c r="Q35" s="79">
        <f t="shared" si="82"/>
        <v>0</v>
      </c>
      <c r="R35" s="79">
        <f t="shared" si="82"/>
        <v>0</v>
      </c>
      <c r="S35" s="79">
        <f t="shared" si="82"/>
        <v>0</v>
      </c>
      <c r="T35" s="79">
        <f t="shared" si="82"/>
        <v>0</v>
      </c>
      <c r="U35" s="79">
        <f t="shared" si="82"/>
        <v>0</v>
      </c>
      <c r="V35" s="79">
        <f t="shared" si="82"/>
        <v>0</v>
      </c>
      <c r="W35" s="79">
        <f t="shared" si="82"/>
        <v>0</v>
      </c>
      <c r="X35" s="79">
        <f t="shared" si="82"/>
        <v>0</v>
      </c>
      <c r="Y35" s="79">
        <f t="shared" si="82"/>
        <v>0</v>
      </c>
      <c r="Z35" s="79">
        <f t="shared" si="82"/>
        <v>0</v>
      </c>
      <c r="AA35" s="79">
        <f t="shared" si="82"/>
        <v>0</v>
      </c>
      <c r="AB35" s="79">
        <f t="shared" si="82"/>
        <v>16.966571881446541</v>
      </c>
      <c r="AC35" s="79">
        <f t="shared" si="82"/>
        <v>0</v>
      </c>
      <c r="AD35" s="79">
        <f t="shared" si="82"/>
        <v>0</v>
      </c>
      <c r="AE35" s="79">
        <f t="shared" si="82"/>
        <v>0</v>
      </c>
      <c r="AF35" s="79">
        <f t="shared" si="82"/>
        <v>0</v>
      </c>
      <c r="AG35" s="79">
        <f t="shared" si="82"/>
        <v>0</v>
      </c>
      <c r="AH35" s="79">
        <f t="shared" si="82"/>
        <v>17.481867545971578</v>
      </c>
      <c r="AI35" s="79">
        <f t="shared" ref="AI35:BN35" si="83">IF(AI34&gt;0,AI34-$B$63*(MIN(1-AI$7,MAX(0.1*AI34^0.5/2-AI$7/2+$B$64,0)+MAX(0.1*AI34^0.5/2-AI$7/2-$B$64,0))*(1-$B$62)),0)</f>
        <v>0</v>
      </c>
      <c r="AJ35" s="79">
        <f t="shared" si="83"/>
        <v>0</v>
      </c>
      <c r="AK35" s="79">
        <f t="shared" si="83"/>
        <v>0</v>
      </c>
      <c r="AL35" s="79">
        <f t="shared" si="83"/>
        <v>0</v>
      </c>
      <c r="AM35" s="79">
        <f t="shared" si="83"/>
        <v>0</v>
      </c>
      <c r="AN35" s="79">
        <f t="shared" si="83"/>
        <v>0</v>
      </c>
      <c r="AO35" s="79">
        <f t="shared" si="83"/>
        <v>18.138857595732254</v>
      </c>
      <c r="AP35" s="79">
        <f t="shared" si="83"/>
        <v>0</v>
      </c>
      <c r="AQ35" s="79">
        <f t="shared" si="83"/>
        <v>0</v>
      </c>
      <c r="AR35" s="79">
        <f t="shared" si="83"/>
        <v>0</v>
      </c>
      <c r="AS35" s="79">
        <f t="shared" si="83"/>
        <v>0</v>
      </c>
      <c r="AT35" s="79">
        <f t="shared" si="83"/>
        <v>0</v>
      </c>
      <c r="AU35" s="79">
        <f t="shared" si="83"/>
        <v>11.25391943548509</v>
      </c>
      <c r="AV35" s="79">
        <f t="shared" si="83"/>
        <v>0</v>
      </c>
      <c r="AW35" s="79">
        <f t="shared" si="83"/>
        <v>0</v>
      </c>
      <c r="AX35" s="79">
        <f t="shared" si="83"/>
        <v>0</v>
      </c>
      <c r="AY35" s="79">
        <f t="shared" si="83"/>
        <v>0</v>
      </c>
      <c r="AZ35" s="79">
        <f t="shared" si="83"/>
        <v>11.880522176534049</v>
      </c>
      <c r="BA35" s="79">
        <f t="shared" si="83"/>
        <v>0</v>
      </c>
      <c r="BB35" s="79">
        <f t="shared" si="83"/>
        <v>0</v>
      </c>
      <c r="BC35" s="79">
        <f t="shared" si="83"/>
        <v>0</v>
      </c>
      <c r="BD35" s="79">
        <f t="shared" si="83"/>
        <v>16.595858544552062</v>
      </c>
      <c r="BE35" s="79">
        <f t="shared" si="83"/>
        <v>0</v>
      </c>
      <c r="BF35" s="79">
        <f t="shared" si="83"/>
        <v>0</v>
      </c>
      <c r="BG35" s="79">
        <f t="shared" si="83"/>
        <v>0</v>
      </c>
      <c r="BH35" s="79">
        <f t="shared" si="83"/>
        <v>0</v>
      </c>
      <c r="BI35" s="79">
        <f t="shared" si="83"/>
        <v>25.28662420382166</v>
      </c>
      <c r="BJ35" s="79">
        <f t="shared" si="83"/>
        <v>0</v>
      </c>
      <c r="BK35" s="79">
        <f t="shared" si="83"/>
        <v>0</v>
      </c>
      <c r="BL35" s="79">
        <f t="shared" si="83"/>
        <v>0</v>
      </c>
      <c r="BM35" s="79">
        <f t="shared" si="83"/>
        <v>0</v>
      </c>
      <c r="BN35" s="79">
        <f t="shared" si="83"/>
        <v>16.433121019108281</v>
      </c>
      <c r="BO35" s="79">
        <f t="shared" ref="BO35:CT35" si="84">IF(BO34&gt;0,BO34-$B$63*(MIN(1-BO$7,MAX(0.1*BO34^0.5/2-BO$7/2+$B$64,0)+MAX(0.1*BO34^0.5/2-BO$7/2-$B$64,0))*(1-$B$62)),0)</f>
        <v>0</v>
      </c>
      <c r="BP35" s="79">
        <f t="shared" si="84"/>
        <v>0</v>
      </c>
      <c r="BQ35" s="79">
        <f t="shared" si="84"/>
        <v>0</v>
      </c>
      <c r="BR35" s="79">
        <f t="shared" si="84"/>
        <v>12.229299363057324</v>
      </c>
      <c r="BS35" s="79">
        <f t="shared" si="84"/>
        <v>0</v>
      </c>
      <c r="BT35" s="79">
        <f t="shared" si="84"/>
        <v>0</v>
      </c>
      <c r="BU35" s="79">
        <f t="shared" si="84"/>
        <v>0</v>
      </c>
      <c r="BV35" s="79">
        <f t="shared" si="84"/>
        <v>0</v>
      </c>
      <c r="BW35" s="79">
        <f t="shared" si="84"/>
        <v>18.280254777070063</v>
      </c>
      <c r="BX35" s="79">
        <f t="shared" si="84"/>
        <v>0</v>
      </c>
      <c r="BY35" s="79">
        <f t="shared" si="84"/>
        <v>0</v>
      </c>
      <c r="BZ35" s="79">
        <f t="shared" si="84"/>
        <v>0</v>
      </c>
      <c r="CA35" s="79">
        <f t="shared" si="84"/>
        <v>0</v>
      </c>
      <c r="CB35" s="79">
        <f t="shared" si="84"/>
        <v>52.142178325400046</v>
      </c>
      <c r="CC35" s="79">
        <f t="shared" si="84"/>
        <v>0</v>
      </c>
      <c r="CD35" s="79">
        <f t="shared" si="84"/>
        <v>0</v>
      </c>
      <c r="CE35" s="79">
        <f t="shared" si="84"/>
        <v>0</v>
      </c>
      <c r="CF35" s="79">
        <f t="shared" si="84"/>
        <v>30.382165605095544</v>
      </c>
      <c r="CG35" s="79">
        <f t="shared" si="84"/>
        <v>0</v>
      </c>
      <c r="CH35" s="79">
        <f t="shared" si="84"/>
        <v>0</v>
      </c>
      <c r="CI35" s="79">
        <f t="shared" si="84"/>
        <v>0</v>
      </c>
      <c r="CJ35" s="79">
        <f t="shared" si="84"/>
        <v>0</v>
      </c>
      <c r="CK35" s="79">
        <f t="shared" si="84"/>
        <v>20.191082802547772</v>
      </c>
      <c r="CL35" s="79">
        <f t="shared" si="84"/>
        <v>0</v>
      </c>
      <c r="CM35" s="79">
        <f t="shared" si="84"/>
        <v>0</v>
      </c>
      <c r="CN35" s="79">
        <f t="shared" si="84"/>
        <v>0</v>
      </c>
      <c r="CO35" s="79">
        <f t="shared" si="84"/>
        <v>0</v>
      </c>
      <c r="CP35" s="79">
        <f t="shared" si="84"/>
        <v>20.318471337579616</v>
      </c>
      <c r="CQ35" s="79">
        <f t="shared" si="84"/>
        <v>0</v>
      </c>
      <c r="CR35" s="79">
        <f t="shared" si="84"/>
        <v>0</v>
      </c>
      <c r="CS35" s="79">
        <f t="shared" si="84"/>
        <v>0</v>
      </c>
      <c r="CT35" s="79">
        <f t="shared" si="84"/>
        <v>13.184713375796179</v>
      </c>
      <c r="CU35" s="79">
        <f t="shared" ref="CU35:DZ35" si="85">IF(CU34&gt;0,CU34-$B$63*(MIN(1-CU$7,MAX(0.1*CU34^0.5/2-CU$7/2+$B$64,0)+MAX(0.1*CU34^0.5/2-CU$7/2-$B$64,0))*(1-$B$62)),0)</f>
        <v>0</v>
      </c>
      <c r="CV35" s="79">
        <f t="shared" si="85"/>
        <v>0</v>
      </c>
      <c r="CW35" s="79">
        <f t="shared" si="85"/>
        <v>0</v>
      </c>
      <c r="CX35" s="79">
        <f t="shared" si="85"/>
        <v>0</v>
      </c>
      <c r="CY35" s="79">
        <f t="shared" si="85"/>
        <v>28.280254777070063</v>
      </c>
      <c r="CZ35" s="79">
        <f t="shared" si="85"/>
        <v>0</v>
      </c>
      <c r="DA35" s="79">
        <f t="shared" si="85"/>
        <v>0</v>
      </c>
      <c r="DB35" s="79">
        <f t="shared" si="85"/>
        <v>0</v>
      </c>
      <c r="DC35" s="79">
        <f t="shared" si="85"/>
        <v>0</v>
      </c>
      <c r="DD35" s="79">
        <f t="shared" si="85"/>
        <v>20.254777070063696</v>
      </c>
      <c r="DE35" s="79">
        <f t="shared" si="85"/>
        <v>0</v>
      </c>
      <c r="DF35" s="79">
        <f t="shared" si="85"/>
        <v>0</v>
      </c>
      <c r="DG35" s="79">
        <f t="shared" si="85"/>
        <v>0</v>
      </c>
      <c r="DH35" s="79">
        <f t="shared" si="85"/>
        <v>24.331210191082803</v>
      </c>
      <c r="DI35" s="79">
        <f t="shared" si="85"/>
        <v>0</v>
      </c>
      <c r="DJ35" s="79">
        <f t="shared" si="85"/>
        <v>0</v>
      </c>
      <c r="DK35" s="79">
        <f t="shared" si="85"/>
        <v>0</v>
      </c>
      <c r="DL35" s="79">
        <f t="shared" si="85"/>
        <v>0</v>
      </c>
      <c r="DM35" s="79">
        <f t="shared" si="85"/>
        <v>0</v>
      </c>
      <c r="DN35" s="79">
        <f t="shared" si="85"/>
        <v>18.216560509554142</v>
      </c>
      <c r="DO35" s="79">
        <f t="shared" si="85"/>
        <v>0</v>
      </c>
      <c r="DP35" s="79">
        <f t="shared" si="85"/>
        <v>0</v>
      </c>
      <c r="DQ35" s="79">
        <f t="shared" si="85"/>
        <v>0</v>
      </c>
      <c r="DR35" s="79">
        <f t="shared" si="85"/>
        <v>0</v>
      </c>
      <c r="DS35" s="79">
        <f t="shared" si="85"/>
        <v>0</v>
      </c>
      <c r="DT35" s="79">
        <f t="shared" si="85"/>
        <v>0</v>
      </c>
      <c r="DU35" s="79">
        <f t="shared" si="85"/>
        <v>0</v>
      </c>
      <c r="DV35" s="79">
        <f t="shared" si="85"/>
        <v>0</v>
      </c>
      <c r="DW35" s="79">
        <f t="shared" si="85"/>
        <v>0</v>
      </c>
      <c r="DX35" s="79">
        <f t="shared" si="85"/>
        <v>0</v>
      </c>
      <c r="DY35" s="79">
        <f t="shared" si="85"/>
        <v>0</v>
      </c>
      <c r="DZ35" s="79">
        <f t="shared" si="85"/>
        <v>0</v>
      </c>
      <c r="EA35" s="79">
        <f t="shared" ref="EA35:FF35" si="86">IF(EA34&gt;0,EA34-$B$63*(MIN(1-EA$7,MAX(0.1*EA34^0.5/2-EA$7/2+$B$64,0)+MAX(0.1*EA34^0.5/2-EA$7/2-$B$64,0))*(1-$B$62)),0)</f>
        <v>0</v>
      </c>
      <c r="EB35" s="79">
        <f t="shared" si="86"/>
        <v>0</v>
      </c>
      <c r="EC35" s="79">
        <f t="shared" si="86"/>
        <v>0</v>
      </c>
      <c r="ED35" s="79">
        <f t="shared" si="86"/>
        <v>0</v>
      </c>
      <c r="EE35" s="79">
        <f t="shared" si="86"/>
        <v>0</v>
      </c>
      <c r="EF35" s="79">
        <f t="shared" si="86"/>
        <v>0</v>
      </c>
      <c r="EG35" s="79">
        <f t="shared" si="86"/>
        <v>0</v>
      </c>
      <c r="EH35" s="79">
        <f t="shared" si="86"/>
        <v>0</v>
      </c>
      <c r="EI35" s="79">
        <f t="shared" si="86"/>
        <v>0</v>
      </c>
      <c r="EJ35" s="79">
        <f t="shared" si="86"/>
        <v>0</v>
      </c>
      <c r="EK35" s="79">
        <f t="shared" si="86"/>
        <v>0</v>
      </c>
      <c r="EL35" s="79">
        <f t="shared" si="86"/>
        <v>0</v>
      </c>
      <c r="EM35" s="79">
        <f t="shared" si="86"/>
        <v>0</v>
      </c>
      <c r="EN35" s="79">
        <f t="shared" si="86"/>
        <v>0</v>
      </c>
      <c r="EO35" s="79">
        <f t="shared" si="86"/>
        <v>0</v>
      </c>
      <c r="EP35" s="79">
        <f t="shared" si="86"/>
        <v>0</v>
      </c>
      <c r="EQ35" s="79">
        <f t="shared" si="86"/>
        <v>0</v>
      </c>
      <c r="ER35" s="79">
        <f t="shared" si="86"/>
        <v>0</v>
      </c>
      <c r="ES35" s="79">
        <f t="shared" si="86"/>
        <v>0</v>
      </c>
      <c r="ET35" s="79">
        <f t="shared" si="86"/>
        <v>0</v>
      </c>
      <c r="EU35" s="79">
        <f t="shared" si="86"/>
        <v>0</v>
      </c>
      <c r="EV35" s="79">
        <f t="shared" si="86"/>
        <v>0</v>
      </c>
      <c r="EW35" s="79">
        <f t="shared" si="86"/>
        <v>0</v>
      </c>
      <c r="EX35" s="79">
        <f t="shared" si="86"/>
        <v>0</v>
      </c>
      <c r="EY35" s="79">
        <f t="shared" si="86"/>
        <v>0</v>
      </c>
      <c r="EZ35" s="79">
        <f t="shared" si="86"/>
        <v>0</v>
      </c>
      <c r="FA35" s="79">
        <f t="shared" si="86"/>
        <v>0</v>
      </c>
      <c r="FB35" s="79">
        <f t="shared" si="86"/>
        <v>0</v>
      </c>
      <c r="FC35" s="79">
        <f t="shared" si="86"/>
        <v>0</v>
      </c>
      <c r="FD35" s="79">
        <f t="shared" si="86"/>
        <v>0</v>
      </c>
      <c r="FE35" s="79">
        <f t="shared" si="86"/>
        <v>0</v>
      </c>
      <c r="FF35" s="79">
        <f t="shared" si="86"/>
        <v>0</v>
      </c>
      <c r="FG35" s="79">
        <f t="shared" ref="FG35:FS35" si="87">IF(FG34&gt;0,FG34-$B$63*(MIN(1-FG$7,MAX(0.1*FG34^0.5/2-FG$7/2+$B$64,0)+MAX(0.1*FG34^0.5/2-FG$7/2-$B$64,0))*(1-$B$62)),0)</f>
        <v>0</v>
      </c>
      <c r="FH35" s="79">
        <f t="shared" si="87"/>
        <v>0</v>
      </c>
      <c r="FI35" s="79">
        <f t="shared" si="87"/>
        <v>0</v>
      </c>
      <c r="FJ35" s="79">
        <f t="shared" si="87"/>
        <v>0</v>
      </c>
      <c r="FK35" s="79">
        <f t="shared" si="87"/>
        <v>0</v>
      </c>
      <c r="FL35" s="79">
        <f t="shared" si="87"/>
        <v>0</v>
      </c>
      <c r="FM35" s="79">
        <f t="shared" si="87"/>
        <v>0</v>
      </c>
      <c r="FN35" s="79">
        <f t="shared" si="87"/>
        <v>0</v>
      </c>
      <c r="FO35" s="79">
        <f t="shared" si="87"/>
        <v>0</v>
      </c>
      <c r="FP35" s="79">
        <f t="shared" si="87"/>
        <v>0</v>
      </c>
      <c r="FQ35" s="79">
        <f t="shared" si="87"/>
        <v>0</v>
      </c>
      <c r="FR35" s="79">
        <f t="shared" si="87"/>
        <v>0</v>
      </c>
      <c r="FS35" s="79">
        <f t="shared" si="87"/>
        <v>0</v>
      </c>
    </row>
    <row r="36" spans="1:176" s="4" customFormat="1" x14ac:dyDescent="0.25">
      <c r="A36" s="4" t="s">
        <v>19</v>
      </c>
      <c r="B36" s="12" t="s">
        <v>8</v>
      </c>
      <c r="C36" s="4">
        <v>0</v>
      </c>
      <c r="D36" s="4">
        <f t="shared" ref="D36:AI36" si="88">IF(D28=0,D25+D34-D17-C28,0)</f>
        <v>0</v>
      </c>
      <c r="E36" s="4">
        <f t="shared" si="88"/>
        <v>0</v>
      </c>
      <c r="F36" s="4">
        <f t="shared" si="88"/>
        <v>0</v>
      </c>
      <c r="G36" s="4">
        <f t="shared" si="88"/>
        <v>0</v>
      </c>
      <c r="H36" s="4">
        <f t="shared" si="88"/>
        <v>0</v>
      </c>
      <c r="I36" s="4">
        <f t="shared" si="88"/>
        <v>0</v>
      </c>
      <c r="J36" s="4">
        <f t="shared" si="88"/>
        <v>0</v>
      </c>
      <c r="K36" s="4">
        <f t="shared" si="88"/>
        <v>0</v>
      </c>
      <c r="L36" s="4">
        <f t="shared" si="88"/>
        <v>0</v>
      </c>
      <c r="M36" s="4">
        <f t="shared" si="88"/>
        <v>0</v>
      </c>
      <c r="N36" s="4">
        <f t="shared" si="88"/>
        <v>0</v>
      </c>
      <c r="O36" s="4">
        <f t="shared" si="88"/>
        <v>0</v>
      </c>
      <c r="P36" s="4">
        <f t="shared" si="88"/>
        <v>0</v>
      </c>
      <c r="Q36" s="4">
        <f t="shared" si="88"/>
        <v>0</v>
      </c>
      <c r="R36" s="4">
        <f t="shared" si="88"/>
        <v>0</v>
      </c>
      <c r="S36" s="4">
        <f t="shared" si="88"/>
        <v>0</v>
      </c>
      <c r="T36" s="4">
        <f t="shared" si="88"/>
        <v>0</v>
      </c>
      <c r="U36" s="4">
        <f t="shared" si="88"/>
        <v>0</v>
      </c>
      <c r="V36" s="4">
        <f t="shared" si="88"/>
        <v>0</v>
      </c>
      <c r="W36" s="4">
        <f t="shared" si="88"/>
        <v>0</v>
      </c>
      <c r="X36" s="4">
        <f t="shared" si="88"/>
        <v>0</v>
      </c>
      <c r="Y36" s="4">
        <f t="shared" si="88"/>
        <v>0</v>
      </c>
      <c r="Z36" s="4">
        <f t="shared" si="88"/>
        <v>0</v>
      </c>
      <c r="AA36" s="4">
        <f t="shared" si="88"/>
        <v>0</v>
      </c>
      <c r="AB36" s="4">
        <f t="shared" si="88"/>
        <v>0</v>
      </c>
      <c r="AC36" s="4">
        <f t="shared" si="88"/>
        <v>0</v>
      </c>
      <c r="AD36" s="4">
        <f t="shared" si="88"/>
        <v>0</v>
      </c>
      <c r="AE36" s="4">
        <f t="shared" si="88"/>
        <v>0</v>
      </c>
      <c r="AF36" s="4">
        <f t="shared" si="88"/>
        <v>0</v>
      </c>
      <c r="AG36" s="4">
        <f t="shared" si="88"/>
        <v>0</v>
      </c>
      <c r="AH36" s="4">
        <f t="shared" si="88"/>
        <v>0</v>
      </c>
      <c r="AI36" s="4">
        <f t="shared" si="88"/>
        <v>0</v>
      </c>
      <c r="AJ36" s="4">
        <f t="shared" ref="AJ36:BO36" si="89">IF(AJ28=0,AJ25+AJ34-AJ17-AI28,0)</f>
        <v>0</v>
      </c>
      <c r="AK36" s="4">
        <f t="shared" si="89"/>
        <v>0</v>
      </c>
      <c r="AL36" s="4">
        <f t="shared" si="89"/>
        <v>0</v>
      </c>
      <c r="AM36" s="4">
        <f t="shared" si="89"/>
        <v>0</v>
      </c>
      <c r="AN36" s="4">
        <f t="shared" si="89"/>
        <v>0</v>
      </c>
      <c r="AO36" s="4">
        <f t="shared" si="89"/>
        <v>0</v>
      </c>
      <c r="AP36" s="4">
        <f t="shared" si="89"/>
        <v>0</v>
      </c>
      <c r="AQ36" s="4">
        <f t="shared" si="89"/>
        <v>0</v>
      </c>
      <c r="AR36" s="4">
        <f t="shared" si="89"/>
        <v>0</v>
      </c>
      <c r="AS36" s="4">
        <f t="shared" si="89"/>
        <v>0</v>
      </c>
      <c r="AT36" s="4">
        <f t="shared" si="89"/>
        <v>0</v>
      </c>
      <c r="AU36" s="4">
        <f t="shared" si="89"/>
        <v>0</v>
      </c>
      <c r="AV36" s="4">
        <f t="shared" si="89"/>
        <v>0</v>
      </c>
      <c r="AW36" s="4">
        <f t="shared" si="89"/>
        <v>0</v>
      </c>
      <c r="AX36" s="4">
        <f t="shared" si="89"/>
        <v>0</v>
      </c>
      <c r="AY36" s="4">
        <f t="shared" si="89"/>
        <v>0</v>
      </c>
      <c r="AZ36" s="4">
        <f t="shared" si="89"/>
        <v>0</v>
      </c>
      <c r="BA36" s="4">
        <f t="shared" si="89"/>
        <v>0</v>
      </c>
      <c r="BB36" s="4">
        <f t="shared" si="89"/>
        <v>0</v>
      </c>
      <c r="BC36" s="4">
        <f t="shared" si="89"/>
        <v>0</v>
      </c>
      <c r="BD36" s="4">
        <f t="shared" si="89"/>
        <v>0</v>
      </c>
      <c r="BE36" s="4">
        <f t="shared" si="89"/>
        <v>0</v>
      </c>
      <c r="BF36" s="4">
        <f t="shared" si="89"/>
        <v>0</v>
      </c>
      <c r="BG36" s="4">
        <f t="shared" si="89"/>
        <v>0</v>
      </c>
      <c r="BH36" s="4">
        <f t="shared" si="89"/>
        <v>0</v>
      </c>
      <c r="BI36" s="4">
        <f t="shared" si="89"/>
        <v>0</v>
      </c>
      <c r="BJ36" s="4">
        <f t="shared" si="89"/>
        <v>0</v>
      </c>
      <c r="BK36" s="4">
        <f t="shared" si="89"/>
        <v>0</v>
      </c>
      <c r="BL36" s="4">
        <f t="shared" si="89"/>
        <v>0</v>
      </c>
      <c r="BM36" s="4">
        <f t="shared" si="89"/>
        <v>0</v>
      </c>
      <c r="BN36" s="4">
        <f t="shared" si="89"/>
        <v>0</v>
      </c>
      <c r="BO36" s="4">
        <f t="shared" si="89"/>
        <v>0</v>
      </c>
      <c r="BP36" s="4">
        <f t="shared" ref="BP36:CU36" si="90">IF(BP28=0,BP25+BP34-BP17-BO28,0)</f>
        <v>0</v>
      </c>
      <c r="BQ36" s="4">
        <f t="shared" si="90"/>
        <v>0</v>
      </c>
      <c r="BR36" s="4">
        <f t="shared" si="90"/>
        <v>0</v>
      </c>
      <c r="BS36" s="4">
        <f t="shared" si="90"/>
        <v>0</v>
      </c>
      <c r="BT36" s="4">
        <f t="shared" si="90"/>
        <v>0</v>
      </c>
      <c r="BU36" s="4">
        <f t="shared" si="90"/>
        <v>0</v>
      </c>
      <c r="BV36" s="4">
        <f t="shared" si="90"/>
        <v>0</v>
      </c>
      <c r="BW36" s="4">
        <f t="shared" si="90"/>
        <v>0</v>
      </c>
      <c r="BX36" s="4">
        <f t="shared" si="90"/>
        <v>0</v>
      </c>
      <c r="BY36" s="4">
        <f t="shared" si="90"/>
        <v>0</v>
      </c>
      <c r="BZ36" s="4">
        <f t="shared" si="90"/>
        <v>0</v>
      </c>
      <c r="CA36" s="4">
        <f t="shared" si="90"/>
        <v>0</v>
      </c>
      <c r="CB36" s="4">
        <f t="shared" si="90"/>
        <v>0</v>
      </c>
      <c r="CC36" s="4">
        <f t="shared" si="90"/>
        <v>0</v>
      </c>
      <c r="CD36" s="4">
        <f t="shared" si="90"/>
        <v>0</v>
      </c>
      <c r="CE36" s="4">
        <f t="shared" si="90"/>
        <v>0</v>
      </c>
      <c r="CF36" s="4">
        <f t="shared" si="90"/>
        <v>0</v>
      </c>
      <c r="CG36" s="4">
        <f t="shared" si="90"/>
        <v>0</v>
      </c>
      <c r="CH36" s="4">
        <f t="shared" si="90"/>
        <v>0</v>
      </c>
      <c r="CI36" s="4">
        <f t="shared" si="90"/>
        <v>0</v>
      </c>
      <c r="CJ36" s="4">
        <f t="shared" si="90"/>
        <v>0</v>
      </c>
      <c r="CK36" s="4">
        <f t="shared" si="90"/>
        <v>0</v>
      </c>
      <c r="CL36" s="4">
        <f t="shared" si="90"/>
        <v>0</v>
      </c>
      <c r="CM36" s="4">
        <f t="shared" si="90"/>
        <v>0</v>
      </c>
      <c r="CN36" s="4">
        <f t="shared" si="90"/>
        <v>0</v>
      </c>
      <c r="CO36" s="4">
        <f t="shared" si="90"/>
        <v>0</v>
      </c>
      <c r="CP36" s="4">
        <f t="shared" si="90"/>
        <v>0</v>
      </c>
      <c r="CQ36" s="4">
        <f t="shared" si="90"/>
        <v>0</v>
      </c>
      <c r="CR36" s="4">
        <f t="shared" si="90"/>
        <v>0</v>
      </c>
      <c r="CS36" s="4">
        <f t="shared" si="90"/>
        <v>0</v>
      </c>
      <c r="CT36" s="4">
        <f t="shared" si="90"/>
        <v>0</v>
      </c>
      <c r="CU36" s="4">
        <f t="shared" si="90"/>
        <v>0</v>
      </c>
      <c r="CV36" s="4">
        <f t="shared" ref="CV36:EA36" si="91">IF(CV28=0,CV25+CV34-CV17-CU28,0)</f>
        <v>0</v>
      </c>
      <c r="CW36" s="4">
        <f t="shared" si="91"/>
        <v>0</v>
      </c>
      <c r="CX36" s="4">
        <f t="shared" si="91"/>
        <v>0</v>
      </c>
      <c r="CY36" s="4">
        <f t="shared" si="91"/>
        <v>0</v>
      </c>
      <c r="CZ36" s="4">
        <f t="shared" si="91"/>
        <v>0</v>
      </c>
      <c r="DA36" s="4">
        <f t="shared" si="91"/>
        <v>0</v>
      </c>
      <c r="DB36" s="4">
        <f t="shared" si="91"/>
        <v>0</v>
      </c>
      <c r="DC36" s="4">
        <f t="shared" si="91"/>
        <v>0</v>
      </c>
      <c r="DD36" s="4">
        <f t="shared" si="91"/>
        <v>0</v>
      </c>
      <c r="DE36" s="4">
        <f t="shared" si="91"/>
        <v>0</v>
      </c>
      <c r="DF36" s="4">
        <f t="shared" si="91"/>
        <v>0</v>
      </c>
      <c r="DG36" s="4">
        <f t="shared" si="91"/>
        <v>0</v>
      </c>
      <c r="DH36" s="4">
        <f t="shared" si="91"/>
        <v>0</v>
      </c>
      <c r="DI36" s="4">
        <f t="shared" si="91"/>
        <v>0</v>
      </c>
      <c r="DJ36" s="4">
        <f t="shared" si="91"/>
        <v>0</v>
      </c>
      <c r="DK36" s="4">
        <f t="shared" si="91"/>
        <v>0</v>
      </c>
      <c r="DL36" s="4">
        <f t="shared" si="91"/>
        <v>0</v>
      </c>
      <c r="DM36" s="4">
        <f t="shared" si="91"/>
        <v>0</v>
      </c>
      <c r="DN36" s="4">
        <f t="shared" si="91"/>
        <v>0</v>
      </c>
      <c r="DO36" s="4">
        <f t="shared" si="91"/>
        <v>0</v>
      </c>
      <c r="DP36" s="4">
        <f t="shared" si="91"/>
        <v>0</v>
      </c>
      <c r="DQ36" s="4">
        <f t="shared" si="91"/>
        <v>0</v>
      </c>
      <c r="DR36" s="4">
        <f t="shared" si="91"/>
        <v>0</v>
      </c>
      <c r="DS36" s="4">
        <f t="shared" si="91"/>
        <v>0</v>
      </c>
      <c r="DT36" s="4">
        <f t="shared" si="91"/>
        <v>0</v>
      </c>
      <c r="DU36" s="4">
        <f t="shared" si="91"/>
        <v>0</v>
      </c>
      <c r="DV36" s="4">
        <f t="shared" si="91"/>
        <v>0</v>
      </c>
      <c r="DW36" s="4">
        <f t="shared" si="91"/>
        <v>0</v>
      </c>
      <c r="DX36" s="4">
        <f t="shared" si="91"/>
        <v>0</v>
      </c>
      <c r="DY36" s="4">
        <f t="shared" si="91"/>
        <v>0</v>
      </c>
      <c r="DZ36" s="4">
        <f t="shared" si="91"/>
        <v>0</v>
      </c>
      <c r="EA36" s="4">
        <f t="shared" si="91"/>
        <v>0</v>
      </c>
      <c r="EB36" s="4">
        <f t="shared" ref="EB36:FG36" si="92">IF(EB28=0,EB25+EB34-EB17-EA28,0)</f>
        <v>0</v>
      </c>
      <c r="EC36" s="4">
        <f t="shared" si="92"/>
        <v>0</v>
      </c>
      <c r="ED36" s="4">
        <f t="shared" si="92"/>
        <v>0</v>
      </c>
      <c r="EE36" s="4">
        <f t="shared" si="92"/>
        <v>0</v>
      </c>
      <c r="EF36" s="4">
        <f t="shared" si="92"/>
        <v>0</v>
      </c>
      <c r="EG36" s="4">
        <f t="shared" si="92"/>
        <v>0</v>
      </c>
      <c r="EH36" s="4">
        <f t="shared" si="92"/>
        <v>0</v>
      </c>
      <c r="EI36" s="4">
        <f t="shared" si="92"/>
        <v>0</v>
      </c>
      <c r="EJ36" s="4">
        <f t="shared" si="92"/>
        <v>0</v>
      </c>
      <c r="EK36" s="4">
        <f t="shared" si="92"/>
        <v>0</v>
      </c>
      <c r="EL36" s="4">
        <f t="shared" si="92"/>
        <v>0</v>
      </c>
      <c r="EM36" s="4">
        <f t="shared" si="92"/>
        <v>0</v>
      </c>
      <c r="EN36" s="4">
        <f t="shared" si="92"/>
        <v>0</v>
      </c>
      <c r="EO36" s="4">
        <f t="shared" si="92"/>
        <v>0</v>
      </c>
      <c r="EP36" s="4">
        <f t="shared" si="92"/>
        <v>0</v>
      </c>
      <c r="EQ36" s="4">
        <f t="shared" si="92"/>
        <v>0</v>
      </c>
      <c r="ER36" s="4">
        <f t="shared" si="92"/>
        <v>0</v>
      </c>
      <c r="ES36" s="4">
        <f t="shared" si="92"/>
        <v>0</v>
      </c>
      <c r="ET36" s="4">
        <f t="shared" si="92"/>
        <v>0</v>
      </c>
      <c r="EU36" s="4">
        <f t="shared" si="92"/>
        <v>0</v>
      </c>
      <c r="EV36" s="4">
        <f t="shared" si="92"/>
        <v>0</v>
      </c>
      <c r="EW36" s="4">
        <f t="shared" si="92"/>
        <v>0</v>
      </c>
      <c r="EX36" s="4">
        <f t="shared" si="92"/>
        <v>0</v>
      </c>
      <c r="EY36" s="4">
        <f t="shared" si="92"/>
        <v>0</v>
      </c>
      <c r="EZ36" s="4">
        <f t="shared" si="92"/>
        <v>0</v>
      </c>
      <c r="FA36" s="4">
        <f t="shared" si="92"/>
        <v>0</v>
      </c>
      <c r="FB36" s="4">
        <f t="shared" si="92"/>
        <v>0</v>
      </c>
      <c r="FC36" s="4">
        <f t="shared" si="92"/>
        <v>0</v>
      </c>
      <c r="FD36" s="4">
        <f t="shared" si="92"/>
        <v>0</v>
      </c>
      <c r="FE36" s="4">
        <f t="shared" si="92"/>
        <v>0</v>
      </c>
      <c r="FF36" s="4">
        <f t="shared" si="92"/>
        <v>0</v>
      </c>
      <c r="FG36" s="4">
        <f t="shared" si="92"/>
        <v>0</v>
      </c>
      <c r="FH36" s="4">
        <f t="shared" ref="FH36:FS36" si="93">IF(FH28=0,FH25+FH34-FH17-FG28,0)</f>
        <v>0</v>
      </c>
      <c r="FI36" s="4">
        <f t="shared" si="93"/>
        <v>0</v>
      </c>
      <c r="FJ36" s="4">
        <f t="shared" si="93"/>
        <v>0</v>
      </c>
      <c r="FK36" s="4">
        <f t="shared" si="93"/>
        <v>0</v>
      </c>
      <c r="FL36" s="4">
        <f t="shared" si="93"/>
        <v>0</v>
      </c>
      <c r="FM36" s="4">
        <f t="shared" si="93"/>
        <v>0</v>
      </c>
      <c r="FN36" s="4">
        <f t="shared" si="93"/>
        <v>0</v>
      </c>
      <c r="FO36" s="4">
        <f t="shared" si="93"/>
        <v>0</v>
      </c>
      <c r="FP36" s="4">
        <f t="shared" si="93"/>
        <v>0</v>
      </c>
      <c r="FQ36" s="4">
        <f t="shared" si="93"/>
        <v>0</v>
      </c>
      <c r="FR36" s="4">
        <f t="shared" si="93"/>
        <v>0</v>
      </c>
      <c r="FS36" s="4">
        <f t="shared" si="93"/>
        <v>0</v>
      </c>
    </row>
    <row r="37" spans="1:176" s="14" customFormat="1" ht="5.25" customHeight="1" x14ac:dyDescent="0.25">
      <c r="B37" s="15"/>
    </row>
    <row r="38" spans="1:176" s="23" customFormat="1" x14ac:dyDescent="0.25">
      <c r="A38" s="23" t="s">
        <v>14</v>
      </c>
      <c r="B38" s="24" t="s">
        <v>8</v>
      </c>
      <c r="C38" s="23">
        <v>0</v>
      </c>
      <c r="D38" s="23">
        <f t="shared" ref="D38:AI38" si="94">C38+D34</f>
        <v>0</v>
      </c>
      <c r="E38" s="23">
        <f t="shared" si="94"/>
        <v>0</v>
      </c>
      <c r="F38" s="23">
        <f t="shared" si="94"/>
        <v>0</v>
      </c>
      <c r="G38" s="23">
        <f t="shared" si="94"/>
        <v>0</v>
      </c>
      <c r="H38" s="23">
        <f t="shared" si="94"/>
        <v>0</v>
      </c>
      <c r="I38" s="23">
        <f t="shared" si="94"/>
        <v>0</v>
      </c>
      <c r="J38" s="23">
        <f t="shared" si="94"/>
        <v>0</v>
      </c>
      <c r="K38" s="23">
        <f t="shared" si="94"/>
        <v>0</v>
      </c>
      <c r="L38" s="23">
        <f t="shared" si="94"/>
        <v>0</v>
      </c>
      <c r="M38" s="23">
        <f t="shared" si="94"/>
        <v>0</v>
      </c>
      <c r="N38" s="23">
        <f t="shared" si="94"/>
        <v>0</v>
      </c>
      <c r="O38" s="23">
        <f t="shared" si="94"/>
        <v>0</v>
      </c>
      <c r="P38" s="23">
        <f t="shared" si="94"/>
        <v>0</v>
      </c>
      <c r="Q38" s="23">
        <f t="shared" si="94"/>
        <v>0</v>
      </c>
      <c r="R38" s="23">
        <f t="shared" si="94"/>
        <v>0</v>
      </c>
      <c r="S38" s="23">
        <f t="shared" si="94"/>
        <v>0</v>
      </c>
      <c r="T38" s="23">
        <f t="shared" si="94"/>
        <v>0</v>
      </c>
      <c r="U38" s="23">
        <f t="shared" si="94"/>
        <v>0</v>
      </c>
      <c r="V38" s="23">
        <f t="shared" si="94"/>
        <v>0</v>
      </c>
      <c r="W38" s="23">
        <f t="shared" si="94"/>
        <v>0</v>
      </c>
      <c r="X38" s="23">
        <f t="shared" si="94"/>
        <v>0</v>
      </c>
      <c r="Y38" s="23">
        <f t="shared" si="94"/>
        <v>0</v>
      </c>
      <c r="Z38" s="23">
        <f t="shared" si="94"/>
        <v>0</v>
      </c>
      <c r="AA38" s="23">
        <f t="shared" si="94"/>
        <v>0</v>
      </c>
      <c r="AB38" s="23">
        <f t="shared" si="94"/>
        <v>20.191082802547772</v>
      </c>
      <c r="AC38" s="23">
        <f t="shared" si="94"/>
        <v>20.191082802547772</v>
      </c>
      <c r="AD38" s="23">
        <f t="shared" si="94"/>
        <v>20.191082802547772</v>
      </c>
      <c r="AE38" s="23">
        <f t="shared" si="94"/>
        <v>20.191082802547772</v>
      </c>
      <c r="AF38" s="23">
        <f t="shared" si="94"/>
        <v>20.191082802547772</v>
      </c>
      <c r="AG38" s="23">
        <f t="shared" si="94"/>
        <v>20.191082802547772</v>
      </c>
      <c r="AH38" s="23">
        <f t="shared" si="94"/>
        <v>40.445859872611464</v>
      </c>
      <c r="AI38" s="23">
        <f t="shared" si="94"/>
        <v>40.445859872611464</v>
      </c>
      <c r="AJ38" s="23">
        <f t="shared" ref="AJ38:BO38" si="95">AI38+AJ34</f>
        <v>40.445859872611464</v>
      </c>
      <c r="AK38" s="23">
        <f t="shared" si="95"/>
        <v>40.445859872611464</v>
      </c>
      <c r="AL38" s="23">
        <f t="shared" si="95"/>
        <v>40.445859872611464</v>
      </c>
      <c r="AM38" s="23">
        <f t="shared" si="95"/>
        <v>40.445859872611464</v>
      </c>
      <c r="AN38" s="23">
        <f t="shared" si="95"/>
        <v>40.445859872611464</v>
      </c>
      <c r="AO38" s="23">
        <f t="shared" si="95"/>
        <v>60.636942675159233</v>
      </c>
      <c r="AP38" s="23">
        <f t="shared" si="95"/>
        <v>60.636942675159233</v>
      </c>
      <c r="AQ38" s="23">
        <f t="shared" si="95"/>
        <v>60.636942675159233</v>
      </c>
      <c r="AR38" s="23">
        <f t="shared" si="95"/>
        <v>60.636942675159233</v>
      </c>
      <c r="AS38" s="23">
        <f t="shared" si="95"/>
        <v>60.636942675159233</v>
      </c>
      <c r="AT38" s="23">
        <f t="shared" si="95"/>
        <v>60.636942675159233</v>
      </c>
      <c r="AU38" s="23">
        <f t="shared" si="95"/>
        <v>72.866242038216555</v>
      </c>
      <c r="AV38" s="23">
        <f t="shared" si="95"/>
        <v>72.866242038216555</v>
      </c>
      <c r="AW38" s="23">
        <f t="shared" si="95"/>
        <v>72.866242038216555</v>
      </c>
      <c r="AX38" s="23">
        <f t="shared" si="95"/>
        <v>72.866242038216555</v>
      </c>
      <c r="AY38" s="23">
        <f t="shared" si="95"/>
        <v>72.866242038216555</v>
      </c>
      <c r="AZ38" s="23">
        <f t="shared" si="95"/>
        <v>85.031847133757964</v>
      </c>
      <c r="BA38" s="23">
        <f t="shared" si="95"/>
        <v>85.031847133757964</v>
      </c>
      <c r="BB38" s="23">
        <f t="shared" si="95"/>
        <v>85.031847133757964</v>
      </c>
      <c r="BC38" s="23">
        <f t="shared" si="95"/>
        <v>85.031847133757964</v>
      </c>
      <c r="BD38" s="23">
        <f t="shared" si="95"/>
        <v>101.71974522292993</v>
      </c>
      <c r="BE38" s="23">
        <f t="shared" si="95"/>
        <v>101.71974522292993</v>
      </c>
      <c r="BF38" s="23">
        <f t="shared" si="95"/>
        <v>101.71974522292993</v>
      </c>
      <c r="BG38" s="23">
        <f t="shared" si="95"/>
        <v>101.71974522292993</v>
      </c>
      <c r="BH38" s="23">
        <f t="shared" si="95"/>
        <v>101.71974522292993</v>
      </c>
      <c r="BI38" s="23">
        <f t="shared" si="95"/>
        <v>127.00636942675159</v>
      </c>
      <c r="BJ38" s="23">
        <f t="shared" si="95"/>
        <v>127.00636942675159</v>
      </c>
      <c r="BK38" s="23">
        <f t="shared" si="95"/>
        <v>127.00636942675159</v>
      </c>
      <c r="BL38" s="23">
        <f t="shared" si="95"/>
        <v>127.00636942675159</v>
      </c>
      <c r="BM38" s="23">
        <f t="shared" si="95"/>
        <v>127.00636942675159</v>
      </c>
      <c r="BN38" s="23">
        <f t="shared" si="95"/>
        <v>143.43949044585986</v>
      </c>
      <c r="BO38" s="23">
        <f t="shared" si="95"/>
        <v>143.43949044585986</v>
      </c>
      <c r="BP38" s="23">
        <f t="shared" ref="BP38:CU38" si="96">BO38+BP34</f>
        <v>143.43949044585986</v>
      </c>
      <c r="BQ38" s="23">
        <f t="shared" si="96"/>
        <v>143.43949044585986</v>
      </c>
      <c r="BR38" s="23">
        <f t="shared" si="96"/>
        <v>155.66878980891718</v>
      </c>
      <c r="BS38" s="23">
        <f t="shared" si="96"/>
        <v>155.66878980891718</v>
      </c>
      <c r="BT38" s="23">
        <f t="shared" si="96"/>
        <v>155.66878980891718</v>
      </c>
      <c r="BU38" s="23">
        <f t="shared" si="96"/>
        <v>155.66878980891718</v>
      </c>
      <c r="BV38" s="23">
        <f t="shared" si="96"/>
        <v>155.66878980891718</v>
      </c>
      <c r="BW38" s="23">
        <f t="shared" si="96"/>
        <v>173.94904458598725</v>
      </c>
      <c r="BX38" s="23">
        <f t="shared" si="96"/>
        <v>173.94904458598725</v>
      </c>
      <c r="BY38" s="23">
        <f t="shared" si="96"/>
        <v>173.94904458598725</v>
      </c>
      <c r="BZ38" s="23">
        <f t="shared" si="96"/>
        <v>173.94904458598725</v>
      </c>
      <c r="CA38" s="23">
        <f t="shared" si="96"/>
        <v>173.94904458598725</v>
      </c>
      <c r="CB38" s="23">
        <f t="shared" si="96"/>
        <v>226.49681528662421</v>
      </c>
      <c r="CC38" s="23">
        <f t="shared" si="96"/>
        <v>226.49681528662421</v>
      </c>
      <c r="CD38" s="23">
        <f t="shared" si="96"/>
        <v>226.49681528662421</v>
      </c>
      <c r="CE38" s="23">
        <f t="shared" si="96"/>
        <v>226.49681528662421</v>
      </c>
      <c r="CF38" s="23">
        <f t="shared" si="96"/>
        <v>256.87898089171978</v>
      </c>
      <c r="CG38" s="23">
        <f t="shared" si="96"/>
        <v>256.87898089171978</v>
      </c>
      <c r="CH38" s="23">
        <f t="shared" si="96"/>
        <v>256.87898089171978</v>
      </c>
      <c r="CI38" s="23">
        <f t="shared" si="96"/>
        <v>256.87898089171978</v>
      </c>
      <c r="CJ38" s="23">
        <f t="shared" si="96"/>
        <v>256.87898089171978</v>
      </c>
      <c r="CK38" s="23">
        <f t="shared" si="96"/>
        <v>277.07006369426756</v>
      </c>
      <c r="CL38" s="23">
        <f t="shared" si="96"/>
        <v>277.07006369426756</v>
      </c>
      <c r="CM38" s="23">
        <f t="shared" si="96"/>
        <v>277.07006369426756</v>
      </c>
      <c r="CN38" s="23">
        <f t="shared" si="96"/>
        <v>277.07006369426756</v>
      </c>
      <c r="CO38" s="23">
        <f t="shared" si="96"/>
        <v>277.07006369426756</v>
      </c>
      <c r="CP38" s="23">
        <f t="shared" si="96"/>
        <v>297.3885350318472</v>
      </c>
      <c r="CQ38" s="23">
        <f t="shared" si="96"/>
        <v>297.3885350318472</v>
      </c>
      <c r="CR38" s="23">
        <f t="shared" si="96"/>
        <v>297.3885350318472</v>
      </c>
      <c r="CS38" s="23">
        <f t="shared" si="96"/>
        <v>297.3885350318472</v>
      </c>
      <c r="CT38" s="23">
        <f t="shared" si="96"/>
        <v>310.5732484076434</v>
      </c>
      <c r="CU38" s="23">
        <f t="shared" si="96"/>
        <v>310.5732484076434</v>
      </c>
      <c r="CV38" s="23">
        <f t="shared" ref="CV38:EA38" si="97">CU38+CV34</f>
        <v>310.5732484076434</v>
      </c>
      <c r="CW38" s="23">
        <f t="shared" si="97"/>
        <v>310.5732484076434</v>
      </c>
      <c r="CX38" s="23">
        <f t="shared" si="97"/>
        <v>310.5732484076434</v>
      </c>
      <c r="CY38" s="23">
        <f t="shared" si="97"/>
        <v>338.85350318471347</v>
      </c>
      <c r="CZ38" s="23">
        <f t="shared" si="97"/>
        <v>338.85350318471347</v>
      </c>
      <c r="DA38" s="23">
        <f t="shared" si="97"/>
        <v>338.85350318471347</v>
      </c>
      <c r="DB38" s="23">
        <f t="shared" si="97"/>
        <v>338.85350318471347</v>
      </c>
      <c r="DC38" s="23">
        <f t="shared" si="97"/>
        <v>338.85350318471347</v>
      </c>
      <c r="DD38" s="23">
        <f t="shared" si="97"/>
        <v>359.10828025477718</v>
      </c>
      <c r="DE38" s="23">
        <f t="shared" si="97"/>
        <v>359.10828025477718</v>
      </c>
      <c r="DF38" s="23">
        <f t="shared" si="97"/>
        <v>359.10828025477718</v>
      </c>
      <c r="DG38" s="23">
        <f t="shared" si="97"/>
        <v>359.10828025477718</v>
      </c>
      <c r="DH38" s="23">
        <f t="shared" si="97"/>
        <v>383.43949044585997</v>
      </c>
      <c r="DI38" s="23">
        <f t="shared" si="97"/>
        <v>383.43949044585997</v>
      </c>
      <c r="DJ38" s="23">
        <f t="shared" si="97"/>
        <v>383.43949044585997</v>
      </c>
      <c r="DK38" s="23">
        <f t="shared" si="97"/>
        <v>383.43949044585997</v>
      </c>
      <c r="DL38" s="23">
        <f t="shared" si="97"/>
        <v>383.43949044585997</v>
      </c>
      <c r="DM38" s="23">
        <f t="shared" si="97"/>
        <v>383.43949044585997</v>
      </c>
      <c r="DN38" s="23">
        <f t="shared" si="97"/>
        <v>401.65605095541412</v>
      </c>
      <c r="DO38" s="23">
        <f t="shared" si="97"/>
        <v>401.65605095541412</v>
      </c>
      <c r="DP38" s="23">
        <f t="shared" si="97"/>
        <v>401.65605095541412</v>
      </c>
      <c r="DQ38" s="23">
        <f t="shared" si="97"/>
        <v>401.65605095541412</v>
      </c>
      <c r="DR38" s="23">
        <f t="shared" si="97"/>
        <v>401.65605095541412</v>
      </c>
      <c r="DS38" s="23">
        <f t="shared" si="97"/>
        <v>401.65605095541412</v>
      </c>
      <c r="DT38" s="23">
        <f t="shared" si="97"/>
        <v>401.65605095541412</v>
      </c>
      <c r="DU38" s="23">
        <f t="shared" si="97"/>
        <v>401.65605095541412</v>
      </c>
      <c r="DV38" s="23">
        <f t="shared" si="97"/>
        <v>401.65605095541412</v>
      </c>
      <c r="DW38" s="23">
        <f t="shared" si="97"/>
        <v>401.65605095541412</v>
      </c>
      <c r="DX38" s="23">
        <f t="shared" si="97"/>
        <v>401.65605095541412</v>
      </c>
      <c r="DY38" s="23">
        <f t="shared" si="97"/>
        <v>401.65605095541412</v>
      </c>
      <c r="DZ38" s="23">
        <f t="shared" si="97"/>
        <v>401.65605095541412</v>
      </c>
      <c r="EA38" s="23">
        <f t="shared" si="97"/>
        <v>401.65605095541412</v>
      </c>
      <c r="EB38" s="23">
        <f t="shared" ref="EB38:FG38" si="98">EA38+EB34</f>
        <v>401.65605095541412</v>
      </c>
      <c r="EC38" s="23">
        <f t="shared" si="98"/>
        <v>401.65605095541412</v>
      </c>
      <c r="ED38" s="23">
        <f t="shared" si="98"/>
        <v>401.65605095541412</v>
      </c>
      <c r="EE38" s="23">
        <f t="shared" si="98"/>
        <v>401.65605095541412</v>
      </c>
      <c r="EF38" s="23">
        <f t="shared" si="98"/>
        <v>401.65605095541412</v>
      </c>
      <c r="EG38" s="23">
        <f t="shared" si="98"/>
        <v>401.65605095541412</v>
      </c>
      <c r="EH38" s="23">
        <f t="shared" si="98"/>
        <v>401.65605095541412</v>
      </c>
      <c r="EI38" s="23">
        <f t="shared" si="98"/>
        <v>401.65605095541412</v>
      </c>
      <c r="EJ38" s="23">
        <f t="shared" si="98"/>
        <v>401.65605095541412</v>
      </c>
      <c r="EK38" s="23">
        <f t="shared" si="98"/>
        <v>401.65605095541412</v>
      </c>
      <c r="EL38" s="23">
        <f t="shared" si="98"/>
        <v>401.65605095541412</v>
      </c>
      <c r="EM38" s="23">
        <f t="shared" si="98"/>
        <v>401.65605095541412</v>
      </c>
      <c r="EN38" s="23">
        <f t="shared" si="98"/>
        <v>401.65605095541412</v>
      </c>
      <c r="EO38" s="23">
        <f t="shared" si="98"/>
        <v>401.65605095541412</v>
      </c>
      <c r="EP38" s="23">
        <f t="shared" si="98"/>
        <v>401.65605095541412</v>
      </c>
      <c r="EQ38" s="23">
        <f t="shared" si="98"/>
        <v>401.65605095541412</v>
      </c>
      <c r="ER38" s="23">
        <f t="shared" si="98"/>
        <v>401.65605095541412</v>
      </c>
      <c r="ES38" s="23">
        <f t="shared" si="98"/>
        <v>401.65605095541412</v>
      </c>
      <c r="ET38" s="23">
        <f t="shared" si="98"/>
        <v>401.65605095541412</v>
      </c>
      <c r="EU38" s="23">
        <f t="shared" si="98"/>
        <v>401.65605095541412</v>
      </c>
      <c r="EV38" s="23">
        <f t="shared" si="98"/>
        <v>401.65605095541412</v>
      </c>
      <c r="EW38" s="23">
        <f t="shared" si="98"/>
        <v>401.65605095541412</v>
      </c>
      <c r="EX38" s="23">
        <f t="shared" si="98"/>
        <v>401.65605095541412</v>
      </c>
      <c r="EY38" s="23">
        <f t="shared" si="98"/>
        <v>401.65605095541412</v>
      </c>
      <c r="EZ38" s="23">
        <f t="shared" si="98"/>
        <v>401.65605095541412</v>
      </c>
      <c r="FA38" s="23">
        <f t="shared" si="98"/>
        <v>401.65605095541412</v>
      </c>
      <c r="FB38" s="23">
        <f t="shared" si="98"/>
        <v>401.65605095541412</v>
      </c>
      <c r="FC38" s="23">
        <f t="shared" si="98"/>
        <v>401.65605095541412</v>
      </c>
      <c r="FD38" s="23">
        <f t="shared" si="98"/>
        <v>401.65605095541412</v>
      </c>
      <c r="FE38" s="23">
        <f t="shared" si="98"/>
        <v>401.65605095541412</v>
      </c>
      <c r="FF38" s="23">
        <f t="shared" si="98"/>
        <v>401.65605095541412</v>
      </c>
      <c r="FG38" s="23">
        <f t="shared" si="98"/>
        <v>401.65605095541412</v>
      </c>
      <c r="FH38" s="23">
        <f t="shared" ref="FH38:FS38" si="99">FG38+FH34</f>
        <v>401.65605095541412</v>
      </c>
      <c r="FI38" s="23">
        <f t="shared" si="99"/>
        <v>401.65605095541412</v>
      </c>
      <c r="FJ38" s="23">
        <f t="shared" si="99"/>
        <v>401.65605095541412</v>
      </c>
      <c r="FK38" s="23">
        <f t="shared" si="99"/>
        <v>401.65605095541412</v>
      </c>
      <c r="FL38" s="23">
        <f t="shared" si="99"/>
        <v>401.65605095541412</v>
      </c>
      <c r="FM38" s="23">
        <f t="shared" si="99"/>
        <v>401.65605095541412</v>
      </c>
      <c r="FN38" s="23">
        <f t="shared" si="99"/>
        <v>401.65605095541412</v>
      </c>
      <c r="FO38" s="23">
        <f t="shared" si="99"/>
        <v>401.65605095541412</v>
      </c>
      <c r="FP38" s="23">
        <f t="shared" si="99"/>
        <v>401.65605095541412</v>
      </c>
      <c r="FQ38" s="23">
        <f t="shared" si="99"/>
        <v>401.65605095541412</v>
      </c>
      <c r="FR38" s="23">
        <f t="shared" si="99"/>
        <v>401.65605095541412</v>
      </c>
      <c r="FS38" s="23">
        <f t="shared" si="99"/>
        <v>401.65605095541412</v>
      </c>
    </row>
    <row r="39" spans="1:176" s="23" customFormat="1" x14ac:dyDescent="0.25">
      <c r="A39" s="23" t="s">
        <v>42</v>
      </c>
      <c r="B39" s="24" t="s">
        <v>8</v>
      </c>
      <c r="C39" s="23">
        <v>0</v>
      </c>
      <c r="D39" s="23">
        <f t="shared" ref="D39:AI39" si="100">C39+D35</f>
        <v>0</v>
      </c>
      <c r="E39" s="23">
        <f t="shared" si="100"/>
        <v>0</v>
      </c>
      <c r="F39" s="23">
        <f t="shared" si="100"/>
        <v>0</v>
      </c>
      <c r="G39" s="23">
        <f t="shared" si="100"/>
        <v>0</v>
      </c>
      <c r="H39" s="23">
        <f t="shared" si="100"/>
        <v>0</v>
      </c>
      <c r="I39" s="23">
        <f t="shared" si="100"/>
        <v>0</v>
      </c>
      <c r="J39" s="23">
        <f t="shared" si="100"/>
        <v>0</v>
      </c>
      <c r="K39" s="23">
        <f t="shared" si="100"/>
        <v>0</v>
      </c>
      <c r="L39" s="23">
        <f t="shared" si="100"/>
        <v>0</v>
      </c>
      <c r="M39" s="23">
        <f t="shared" si="100"/>
        <v>0</v>
      </c>
      <c r="N39" s="23">
        <f t="shared" si="100"/>
        <v>0</v>
      </c>
      <c r="O39" s="23">
        <f t="shared" si="100"/>
        <v>0</v>
      </c>
      <c r="P39" s="23">
        <f t="shared" si="100"/>
        <v>0</v>
      </c>
      <c r="Q39" s="23">
        <f t="shared" si="100"/>
        <v>0</v>
      </c>
      <c r="R39" s="23">
        <f t="shared" si="100"/>
        <v>0</v>
      </c>
      <c r="S39" s="23">
        <f t="shared" si="100"/>
        <v>0</v>
      </c>
      <c r="T39" s="23">
        <f t="shared" si="100"/>
        <v>0</v>
      </c>
      <c r="U39" s="23">
        <f t="shared" si="100"/>
        <v>0</v>
      </c>
      <c r="V39" s="23">
        <f t="shared" si="100"/>
        <v>0</v>
      </c>
      <c r="W39" s="23">
        <f t="shared" si="100"/>
        <v>0</v>
      </c>
      <c r="X39" s="23">
        <f t="shared" si="100"/>
        <v>0</v>
      </c>
      <c r="Y39" s="23">
        <f t="shared" si="100"/>
        <v>0</v>
      </c>
      <c r="Z39" s="23">
        <f t="shared" si="100"/>
        <v>0</v>
      </c>
      <c r="AA39" s="23">
        <f t="shared" si="100"/>
        <v>0</v>
      </c>
      <c r="AB39" s="23">
        <f t="shared" si="100"/>
        <v>16.966571881446541</v>
      </c>
      <c r="AC39" s="23">
        <f t="shared" si="100"/>
        <v>16.966571881446541</v>
      </c>
      <c r="AD39" s="23">
        <f t="shared" si="100"/>
        <v>16.966571881446541</v>
      </c>
      <c r="AE39" s="23">
        <f t="shared" si="100"/>
        <v>16.966571881446541</v>
      </c>
      <c r="AF39" s="23">
        <f t="shared" si="100"/>
        <v>16.966571881446541</v>
      </c>
      <c r="AG39" s="23">
        <f t="shared" si="100"/>
        <v>16.966571881446541</v>
      </c>
      <c r="AH39" s="23">
        <f t="shared" si="100"/>
        <v>34.448439427418123</v>
      </c>
      <c r="AI39" s="23">
        <f t="shared" si="100"/>
        <v>34.448439427418123</v>
      </c>
      <c r="AJ39" s="23">
        <f t="shared" ref="AJ39:BO39" si="101">AI39+AJ35</f>
        <v>34.448439427418123</v>
      </c>
      <c r="AK39" s="23">
        <f t="shared" si="101"/>
        <v>34.448439427418123</v>
      </c>
      <c r="AL39" s="23">
        <f t="shared" si="101"/>
        <v>34.448439427418123</v>
      </c>
      <c r="AM39" s="23">
        <f t="shared" si="101"/>
        <v>34.448439427418123</v>
      </c>
      <c r="AN39" s="23">
        <f t="shared" si="101"/>
        <v>34.448439427418123</v>
      </c>
      <c r="AO39" s="23">
        <f t="shared" si="101"/>
        <v>52.587297023150377</v>
      </c>
      <c r="AP39" s="23">
        <f t="shared" si="101"/>
        <v>52.587297023150377</v>
      </c>
      <c r="AQ39" s="23">
        <f t="shared" si="101"/>
        <v>52.587297023150377</v>
      </c>
      <c r="AR39" s="23">
        <f t="shared" si="101"/>
        <v>52.587297023150377</v>
      </c>
      <c r="AS39" s="23">
        <f t="shared" si="101"/>
        <v>52.587297023150377</v>
      </c>
      <c r="AT39" s="23">
        <f t="shared" si="101"/>
        <v>52.587297023150377</v>
      </c>
      <c r="AU39" s="23">
        <f t="shared" si="101"/>
        <v>63.841216458635465</v>
      </c>
      <c r="AV39" s="23">
        <f t="shared" si="101"/>
        <v>63.841216458635465</v>
      </c>
      <c r="AW39" s="23">
        <f t="shared" si="101"/>
        <v>63.841216458635465</v>
      </c>
      <c r="AX39" s="23">
        <f t="shared" si="101"/>
        <v>63.841216458635465</v>
      </c>
      <c r="AY39" s="23">
        <f t="shared" si="101"/>
        <v>63.841216458635465</v>
      </c>
      <c r="AZ39" s="23">
        <f t="shared" si="101"/>
        <v>75.721738635169515</v>
      </c>
      <c r="BA39" s="23">
        <f t="shared" si="101"/>
        <v>75.721738635169515</v>
      </c>
      <c r="BB39" s="23">
        <f t="shared" si="101"/>
        <v>75.721738635169515</v>
      </c>
      <c r="BC39" s="23">
        <f t="shared" si="101"/>
        <v>75.721738635169515</v>
      </c>
      <c r="BD39" s="23">
        <f t="shared" si="101"/>
        <v>92.317597179721574</v>
      </c>
      <c r="BE39" s="23">
        <f t="shared" si="101"/>
        <v>92.317597179721574</v>
      </c>
      <c r="BF39" s="23">
        <f t="shared" si="101"/>
        <v>92.317597179721574</v>
      </c>
      <c r="BG39" s="23">
        <f t="shared" si="101"/>
        <v>92.317597179721574</v>
      </c>
      <c r="BH39" s="23">
        <f t="shared" si="101"/>
        <v>92.317597179721574</v>
      </c>
      <c r="BI39" s="23">
        <f t="shared" si="101"/>
        <v>117.60422138354323</v>
      </c>
      <c r="BJ39" s="23">
        <f t="shared" si="101"/>
        <v>117.60422138354323</v>
      </c>
      <c r="BK39" s="23">
        <f t="shared" si="101"/>
        <v>117.60422138354323</v>
      </c>
      <c r="BL39" s="23">
        <f t="shared" si="101"/>
        <v>117.60422138354323</v>
      </c>
      <c r="BM39" s="23">
        <f t="shared" si="101"/>
        <v>117.60422138354323</v>
      </c>
      <c r="BN39" s="23">
        <f t="shared" si="101"/>
        <v>134.03734240265152</v>
      </c>
      <c r="BO39" s="23">
        <f t="shared" si="101"/>
        <v>134.03734240265152</v>
      </c>
      <c r="BP39" s="23">
        <f t="shared" ref="BP39:CU39" si="102">BO39+BP35</f>
        <v>134.03734240265152</v>
      </c>
      <c r="BQ39" s="23">
        <f t="shared" si="102"/>
        <v>134.03734240265152</v>
      </c>
      <c r="BR39" s="23">
        <f t="shared" si="102"/>
        <v>146.26664176570884</v>
      </c>
      <c r="BS39" s="23">
        <f t="shared" si="102"/>
        <v>146.26664176570884</v>
      </c>
      <c r="BT39" s="23">
        <f t="shared" si="102"/>
        <v>146.26664176570884</v>
      </c>
      <c r="BU39" s="23">
        <f t="shared" si="102"/>
        <v>146.26664176570884</v>
      </c>
      <c r="BV39" s="23">
        <f t="shared" si="102"/>
        <v>146.26664176570884</v>
      </c>
      <c r="BW39" s="23">
        <f t="shared" si="102"/>
        <v>164.54689654277891</v>
      </c>
      <c r="BX39" s="23">
        <f t="shared" si="102"/>
        <v>164.54689654277891</v>
      </c>
      <c r="BY39" s="23">
        <f t="shared" si="102"/>
        <v>164.54689654277891</v>
      </c>
      <c r="BZ39" s="23">
        <f t="shared" si="102"/>
        <v>164.54689654277891</v>
      </c>
      <c r="CA39" s="23">
        <f t="shared" si="102"/>
        <v>164.54689654277891</v>
      </c>
      <c r="CB39" s="23">
        <f t="shared" si="102"/>
        <v>216.68907486817895</v>
      </c>
      <c r="CC39" s="23">
        <f t="shared" si="102"/>
        <v>216.68907486817895</v>
      </c>
      <c r="CD39" s="23">
        <f t="shared" si="102"/>
        <v>216.68907486817895</v>
      </c>
      <c r="CE39" s="23">
        <f t="shared" si="102"/>
        <v>216.68907486817895</v>
      </c>
      <c r="CF39" s="23">
        <f t="shared" si="102"/>
        <v>247.07124047327449</v>
      </c>
      <c r="CG39" s="23">
        <f t="shared" si="102"/>
        <v>247.07124047327449</v>
      </c>
      <c r="CH39" s="23">
        <f t="shared" si="102"/>
        <v>247.07124047327449</v>
      </c>
      <c r="CI39" s="23">
        <f t="shared" si="102"/>
        <v>247.07124047327449</v>
      </c>
      <c r="CJ39" s="23">
        <f t="shared" si="102"/>
        <v>247.07124047327449</v>
      </c>
      <c r="CK39" s="23">
        <f t="shared" si="102"/>
        <v>267.26232327582227</v>
      </c>
      <c r="CL39" s="23">
        <f t="shared" si="102"/>
        <v>267.26232327582227</v>
      </c>
      <c r="CM39" s="23">
        <f t="shared" si="102"/>
        <v>267.26232327582227</v>
      </c>
      <c r="CN39" s="23">
        <f t="shared" si="102"/>
        <v>267.26232327582227</v>
      </c>
      <c r="CO39" s="23">
        <f t="shared" si="102"/>
        <v>267.26232327582227</v>
      </c>
      <c r="CP39" s="23">
        <f t="shared" si="102"/>
        <v>287.58079461340191</v>
      </c>
      <c r="CQ39" s="23">
        <f t="shared" si="102"/>
        <v>287.58079461340191</v>
      </c>
      <c r="CR39" s="23">
        <f t="shared" si="102"/>
        <v>287.58079461340191</v>
      </c>
      <c r="CS39" s="23">
        <f t="shared" si="102"/>
        <v>287.58079461340191</v>
      </c>
      <c r="CT39" s="23">
        <f t="shared" si="102"/>
        <v>300.76550798919811</v>
      </c>
      <c r="CU39" s="23">
        <f t="shared" si="102"/>
        <v>300.76550798919811</v>
      </c>
      <c r="CV39" s="23">
        <f t="shared" ref="CV39:EA39" si="103">CU39+CV35</f>
        <v>300.76550798919811</v>
      </c>
      <c r="CW39" s="23">
        <f t="shared" si="103"/>
        <v>300.76550798919811</v>
      </c>
      <c r="CX39" s="23">
        <f t="shared" si="103"/>
        <v>300.76550798919811</v>
      </c>
      <c r="CY39" s="23">
        <f t="shared" si="103"/>
        <v>329.04576276626818</v>
      </c>
      <c r="CZ39" s="23">
        <f t="shared" si="103"/>
        <v>329.04576276626818</v>
      </c>
      <c r="DA39" s="23">
        <f t="shared" si="103"/>
        <v>329.04576276626818</v>
      </c>
      <c r="DB39" s="23">
        <f t="shared" si="103"/>
        <v>329.04576276626818</v>
      </c>
      <c r="DC39" s="23">
        <f t="shared" si="103"/>
        <v>329.04576276626818</v>
      </c>
      <c r="DD39" s="23">
        <f t="shared" si="103"/>
        <v>349.30053983633189</v>
      </c>
      <c r="DE39" s="23">
        <f t="shared" si="103"/>
        <v>349.30053983633189</v>
      </c>
      <c r="DF39" s="23">
        <f t="shared" si="103"/>
        <v>349.30053983633189</v>
      </c>
      <c r="DG39" s="23">
        <f t="shared" si="103"/>
        <v>349.30053983633189</v>
      </c>
      <c r="DH39" s="23">
        <f t="shared" si="103"/>
        <v>373.63175002741468</v>
      </c>
      <c r="DI39" s="23">
        <f t="shared" si="103"/>
        <v>373.63175002741468</v>
      </c>
      <c r="DJ39" s="23">
        <f t="shared" si="103"/>
        <v>373.63175002741468</v>
      </c>
      <c r="DK39" s="23">
        <f t="shared" si="103"/>
        <v>373.63175002741468</v>
      </c>
      <c r="DL39" s="23">
        <f t="shared" si="103"/>
        <v>373.63175002741468</v>
      </c>
      <c r="DM39" s="23">
        <f t="shared" si="103"/>
        <v>373.63175002741468</v>
      </c>
      <c r="DN39" s="23">
        <f t="shared" si="103"/>
        <v>391.84831053696882</v>
      </c>
      <c r="DO39" s="23">
        <f t="shared" si="103"/>
        <v>391.84831053696882</v>
      </c>
      <c r="DP39" s="23">
        <f t="shared" si="103"/>
        <v>391.84831053696882</v>
      </c>
      <c r="DQ39" s="23">
        <f t="shared" si="103"/>
        <v>391.84831053696882</v>
      </c>
      <c r="DR39" s="23">
        <f t="shared" si="103"/>
        <v>391.84831053696882</v>
      </c>
      <c r="DS39" s="23">
        <f t="shared" si="103"/>
        <v>391.84831053696882</v>
      </c>
      <c r="DT39" s="23">
        <f t="shared" si="103"/>
        <v>391.84831053696882</v>
      </c>
      <c r="DU39" s="23">
        <f t="shared" si="103"/>
        <v>391.84831053696882</v>
      </c>
      <c r="DV39" s="23">
        <f t="shared" si="103"/>
        <v>391.84831053696882</v>
      </c>
      <c r="DW39" s="23">
        <f t="shared" si="103"/>
        <v>391.84831053696882</v>
      </c>
      <c r="DX39" s="23">
        <f t="shared" si="103"/>
        <v>391.84831053696882</v>
      </c>
      <c r="DY39" s="23">
        <f t="shared" si="103"/>
        <v>391.84831053696882</v>
      </c>
      <c r="DZ39" s="23">
        <f t="shared" si="103"/>
        <v>391.84831053696882</v>
      </c>
      <c r="EA39" s="23">
        <f t="shared" si="103"/>
        <v>391.84831053696882</v>
      </c>
      <c r="EB39" s="23">
        <f t="shared" ref="EB39:FG39" si="104">EA39+EB35</f>
        <v>391.84831053696882</v>
      </c>
      <c r="EC39" s="23">
        <f t="shared" si="104"/>
        <v>391.84831053696882</v>
      </c>
      <c r="ED39" s="23">
        <f t="shared" si="104"/>
        <v>391.84831053696882</v>
      </c>
      <c r="EE39" s="23">
        <f t="shared" si="104"/>
        <v>391.84831053696882</v>
      </c>
      <c r="EF39" s="23">
        <f t="shared" si="104"/>
        <v>391.84831053696882</v>
      </c>
      <c r="EG39" s="23">
        <f t="shared" si="104"/>
        <v>391.84831053696882</v>
      </c>
      <c r="EH39" s="23">
        <f t="shared" si="104"/>
        <v>391.84831053696882</v>
      </c>
      <c r="EI39" s="23">
        <f t="shared" si="104"/>
        <v>391.84831053696882</v>
      </c>
      <c r="EJ39" s="23">
        <f t="shared" si="104"/>
        <v>391.84831053696882</v>
      </c>
      <c r="EK39" s="23">
        <f t="shared" si="104"/>
        <v>391.84831053696882</v>
      </c>
      <c r="EL39" s="23">
        <f t="shared" si="104"/>
        <v>391.84831053696882</v>
      </c>
      <c r="EM39" s="23">
        <f t="shared" si="104"/>
        <v>391.84831053696882</v>
      </c>
      <c r="EN39" s="23">
        <f t="shared" si="104"/>
        <v>391.84831053696882</v>
      </c>
      <c r="EO39" s="23">
        <f t="shared" si="104"/>
        <v>391.84831053696882</v>
      </c>
      <c r="EP39" s="23">
        <f t="shared" si="104"/>
        <v>391.84831053696882</v>
      </c>
      <c r="EQ39" s="23">
        <f t="shared" si="104"/>
        <v>391.84831053696882</v>
      </c>
      <c r="ER39" s="23">
        <f t="shared" si="104"/>
        <v>391.84831053696882</v>
      </c>
      <c r="ES39" s="23">
        <f t="shared" si="104"/>
        <v>391.84831053696882</v>
      </c>
      <c r="ET39" s="23">
        <f t="shared" si="104"/>
        <v>391.84831053696882</v>
      </c>
      <c r="EU39" s="23">
        <f t="shared" si="104"/>
        <v>391.84831053696882</v>
      </c>
      <c r="EV39" s="23">
        <f t="shared" si="104"/>
        <v>391.84831053696882</v>
      </c>
      <c r="EW39" s="23">
        <f t="shared" si="104"/>
        <v>391.84831053696882</v>
      </c>
      <c r="EX39" s="23">
        <f t="shared" si="104"/>
        <v>391.84831053696882</v>
      </c>
      <c r="EY39" s="23">
        <f t="shared" si="104"/>
        <v>391.84831053696882</v>
      </c>
      <c r="EZ39" s="23">
        <f t="shared" si="104"/>
        <v>391.84831053696882</v>
      </c>
      <c r="FA39" s="23">
        <f t="shared" si="104"/>
        <v>391.84831053696882</v>
      </c>
      <c r="FB39" s="23">
        <f t="shared" si="104"/>
        <v>391.84831053696882</v>
      </c>
      <c r="FC39" s="23">
        <f t="shared" si="104"/>
        <v>391.84831053696882</v>
      </c>
      <c r="FD39" s="23">
        <f t="shared" si="104"/>
        <v>391.84831053696882</v>
      </c>
      <c r="FE39" s="23">
        <f t="shared" si="104"/>
        <v>391.84831053696882</v>
      </c>
      <c r="FF39" s="23">
        <f t="shared" si="104"/>
        <v>391.84831053696882</v>
      </c>
      <c r="FG39" s="23">
        <f t="shared" si="104"/>
        <v>391.84831053696882</v>
      </c>
      <c r="FH39" s="23">
        <f t="shared" ref="FH39:FS39" si="105">FG39+FH35</f>
        <v>391.84831053696882</v>
      </c>
      <c r="FI39" s="23">
        <f t="shared" si="105"/>
        <v>391.84831053696882</v>
      </c>
      <c r="FJ39" s="23">
        <f t="shared" si="105"/>
        <v>391.84831053696882</v>
      </c>
      <c r="FK39" s="23">
        <f t="shared" si="105"/>
        <v>391.84831053696882</v>
      </c>
      <c r="FL39" s="23">
        <f t="shared" si="105"/>
        <v>391.84831053696882</v>
      </c>
      <c r="FM39" s="23">
        <f t="shared" si="105"/>
        <v>391.84831053696882</v>
      </c>
      <c r="FN39" s="23">
        <f t="shared" si="105"/>
        <v>391.84831053696882</v>
      </c>
      <c r="FO39" s="23">
        <f t="shared" si="105"/>
        <v>391.84831053696882</v>
      </c>
      <c r="FP39" s="23">
        <f t="shared" si="105"/>
        <v>391.84831053696882</v>
      </c>
      <c r="FQ39" s="23">
        <f t="shared" si="105"/>
        <v>391.84831053696882</v>
      </c>
      <c r="FR39" s="23">
        <f t="shared" si="105"/>
        <v>391.84831053696882</v>
      </c>
      <c r="FS39" s="23">
        <f t="shared" si="105"/>
        <v>391.84831053696882</v>
      </c>
    </row>
    <row r="40" spans="1:176" s="23" customFormat="1" x14ac:dyDescent="0.25">
      <c r="A40" s="23" t="s">
        <v>15</v>
      </c>
      <c r="B40" s="24" t="s">
        <v>8</v>
      </c>
      <c r="C40" s="23">
        <v>0</v>
      </c>
      <c r="D40" s="23">
        <f t="shared" ref="D40:AI40" si="106">C40+D34+D24</f>
        <v>0</v>
      </c>
      <c r="E40" s="23">
        <f t="shared" si="106"/>
        <v>0</v>
      </c>
      <c r="F40" s="23">
        <f t="shared" si="106"/>
        <v>0</v>
      </c>
      <c r="G40" s="23">
        <f t="shared" si="106"/>
        <v>0</v>
      </c>
      <c r="H40" s="23">
        <f t="shared" si="106"/>
        <v>0</v>
      </c>
      <c r="I40" s="23">
        <f t="shared" si="106"/>
        <v>0</v>
      </c>
      <c r="J40" s="23">
        <f t="shared" si="106"/>
        <v>4</v>
      </c>
      <c r="K40" s="23">
        <f t="shared" si="106"/>
        <v>4</v>
      </c>
      <c r="L40" s="23">
        <f t="shared" si="106"/>
        <v>4</v>
      </c>
      <c r="M40" s="23">
        <f t="shared" si="106"/>
        <v>4</v>
      </c>
      <c r="N40" s="23">
        <f t="shared" si="106"/>
        <v>4</v>
      </c>
      <c r="O40" s="23">
        <f t="shared" si="106"/>
        <v>4</v>
      </c>
      <c r="P40" s="23">
        <f t="shared" si="106"/>
        <v>4</v>
      </c>
      <c r="Q40" s="23">
        <f t="shared" si="106"/>
        <v>4</v>
      </c>
      <c r="R40" s="23">
        <f t="shared" si="106"/>
        <v>6</v>
      </c>
      <c r="S40" s="23">
        <f t="shared" si="106"/>
        <v>13</v>
      </c>
      <c r="T40" s="23">
        <f t="shared" si="106"/>
        <v>13</v>
      </c>
      <c r="U40" s="23">
        <f t="shared" si="106"/>
        <v>13</v>
      </c>
      <c r="V40" s="23">
        <f t="shared" si="106"/>
        <v>13</v>
      </c>
      <c r="W40" s="23">
        <f t="shared" si="106"/>
        <v>13</v>
      </c>
      <c r="X40" s="23">
        <f t="shared" si="106"/>
        <v>13</v>
      </c>
      <c r="Y40" s="23">
        <f t="shared" si="106"/>
        <v>19</v>
      </c>
      <c r="Z40" s="23">
        <f t="shared" si="106"/>
        <v>19</v>
      </c>
      <c r="AA40" s="23">
        <f t="shared" si="106"/>
        <v>19</v>
      </c>
      <c r="AB40" s="23">
        <f t="shared" si="106"/>
        <v>39.191082802547768</v>
      </c>
      <c r="AC40" s="23">
        <f t="shared" si="106"/>
        <v>39.191082802547768</v>
      </c>
      <c r="AD40" s="23">
        <f t="shared" si="106"/>
        <v>39.191082802547768</v>
      </c>
      <c r="AE40" s="23">
        <f t="shared" si="106"/>
        <v>39.191082802547768</v>
      </c>
      <c r="AF40" s="23">
        <f t="shared" si="106"/>
        <v>39.191082802547768</v>
      </c>
      <c r="AG40" s="23">
        <f t="shared" si="106"/>
        <v>39.191082802547768</v>
      </c>
      <c r="AH40" s="23">
        <f t="shared" si="106"/>
        <v>59.445859872611464</v>
      </c>
      <c r="AI40" s="23">
        <f t="shared" si="106"/>
        <v>59.445859872611464</v>
      </c>
      <c r="AJ40" s="23">
        <f t="shared" ref="AJ40:BO40" si="107">AI40+AJ34+AJ24</f>
        <v>59.445859872611464</v>
      </c>
      <c r="AK40" s="23">
        <f t="shared" si="107"/>
        <v>59.445859872611464</v>
      </c>
      <c r="AL40" s="23">
        <f t="shared" si="107"/>
        <v>59.445859872611464</v>
      </c>
      <c r="AM40" s="23">
        <f t="shared" si="107"/>
        <v>59.445859872611464</v>
      </c>
      <c r="AN40" s="23">
        <f t="shared" si="107"/>
        <v>59.445859872611464</v>
      </c>
      <c r="AO40" s="23">
        <f t="shared" si="107"/>
        <v>79.636942675159233</v>
      </c>
      <c r="AP40" s="23">
        <f t="shared" si="107"/>
        <v>79.636942675159233</v>
      </c>
      <c r="AQ40" s="23">
        <f t="shared" si="107"/>
        <v>79.636942675159233</v>
      </c>
      <c r="AR40" s="23">
        <f t="shared" si="107"/>
        <v>79.636942675159233</v>
      </c>
      <c r="AS40" s="23">
        <f t="shared" si="107"/>
        <v>79.636942675159233</v>
      </c>
      <c r="AT40" s="23">
        <f t="shared" si="107"/>
        <v>79.636942675159233</v>
      </c>
      <c r="AU40" s="23">
        <f t="shared" si="107"/>
        <v>91.866242038216555</v>
      </c>
      <c r="AV40" s="23">
        <f t="shared" si="107"/>
        <v>91.866242038216555</v>
      </c>
      <c r="AW40" s="23">
        <f t="shared" si="107"/>
        <v>92.866242038216555</v>
      </c>
      <c r="AX40" s="23">
        <f t="shared" si="107"/>
        <v>92.866242038216555</v>
      </c>
      <c r="AY40" s="23">
        <f t="shared" si="107"/>
        <v>92.866242038216555</v>
      </c>
      <c r="AZ40" s="23">
        <f t="shared" si="107"/>
        <v>105.03184713375796</v>
      </c>
      <c r="BA40" s="23">
        <f t="shared" si="107"/>
        <v>105.03184713375796</v>
      </c>
      <c r="BB40" s="23">
        <f t="shared" si="107"/>
        <v>105.03184713375796</v>
      </c>
      <c r="BC40" s="23">
        <f t="shared" si="107"/>
        <v>105.03184713375796</v>
      </c>
      <c r="BD40" s="23">
        <f t="shared" si="107"/>
        <v>125.71974522292993</v>
      </c>
      <c r="BE40" s="23">
        <f t="shared" si="107"/>
        <v>125.71974522292993</v>
      </c>
      <c r="BF40" s="23">
        <f t="shared" si="107"/>
        <v>125.71974522292993</v>
      </c>
      <c r="BG40" s="23">
        <f t="shared" si="107"/>
        <v>125.71974522292993</v>
      </c>
      <c r="BH40" s="23">
        <f t="shared" si="107"/>
        <v>125.71974522292993</v>
      </c>
      <c r="BI40" s="23">
        <f t="shared" si="107"/>
        <v>151.00636942675158</v>
      </c>
      <c r="BJ40" s="23">
        <f t="shared" si="107"/>
        <v>151.00636942675158</v>
      </c>
      <c r="BK40" s="23">
        <f t="shared" si="107"/>
        <v>151.00636942675158</v>
      </c>
      <c r="BL40" s="23">
        <f t="shared" si="107"/>
        <v>159.00636942675158</v>
      </c>
      <c r="BM40" s="23">
        <f t="shared" si="107"/>
        <v>166.00636942675158</v>
      </c>
      <c r="BN40" s="23">
        <f t="shared" si="107"/>
        <v>182.43949044585986</v>
      </c>
      <c r="BO40" s="23">
        <f t="shared" si="107"/>
        <v>182.43949044585986</v>
      </c>
      <c r="BP40" s="23">
        <f t="shared" ref="BP40:CU40" si="108">BO40+BP34+BP24</f>
        <v>182.43949044585986</v>
      </c>
      <c r="BQ40" s="23">
        <f t="shared" si="108"/>
        <v>185.43949044585986</v>
      </c>
      <c r="BR40" s="23">
        <f t="shared" si="108"/>
        <v>197.66878980891718</v>
      </c>
      <c r="BS40" s="23">
        <f t="shared" si="108"/>
        <v>197.66878980891718</v>
      </c>
      <c r="BT40" s="23">
        <f t="shared" si="108"/>
        <v>197.66878980891718</v>
      </c>
      <c r="BU40" s="23">
        <f t="shared" si="108"/>
        <v>197.66878980891718</v>
      </c>
      <c r="BV40" s="23">
        <f t="shared" si="108"/>
        <v>197.66878980891718</v>
      </c>
      <c r="BW40" s="23">
        <f t="shared" si="108"/>
        <v>215.94904458598725</v>
      </c>
      <c r="BX40" s="23">
        <f t="shared" si="108"/>
        <v>215.94904458598725</v>
      </c>
      <c r="BY40" s="23">
        <f t="shared" si="108"/>
        <v>215.94904458598725</v>
      </c>
      <c r="BZ40" s="23">
        <f t="shared" si="108"/>
        <v>215.94904458598725</v>
      </c>
      <c r="CA40" s="23">
        <f t="shared" si="108"/>
        <v>215.94904458598725</v>
      </c>
      <c r="CB40" s="23">
        <f t="shared" si="108"/>
        <v>268.49681528662421</v>
      </c>
      <c r="CC40" s="23">
        <f t="shared" si="108"/>
        <v>268.49681528662421</v>
      </c>
      <c r="CD40" s="23">
        <f t="shared" si="108"/>
        <v>268.49681528662421</v>
      </c>
      <c r="CE40" s="23">
        <f t="shared" si="108"/>
        <v>268.49681528662421</v>
      </c>
      <c r="CF40" s="23">
        <f t="shared" si="108"/>
        <v>298.87898089171978</v>
      </c>
      <c r="CG40" s="23">
        <f t="shared" si="108"/>
        <v>318.87898089171978</v>
      </c>
      <c r="CH40" s="23">
        <f t="shared" si="108"/>
        <v>318.87898089171978</v>
      </c>
      <c r="CI40" s="23">
        <f t="shared" si="108"/>
        <v>318.87898089171978</v>
      </c>
      <c r="CJ40" s="23">
        <f t="shared" si="108"/>
        <v>318.87898089171978</v>
      </c>
      <c r="CK40" s="23">
        <f t="shared" si="108"/>
        <v>339.07006369426756</v>
      </c>
      <c r="CL40" s="23">
        <f t="shared" si="108"/>
        <v>339.07006369426756</v>
      </c>
      <c r="CM40" s="23">
        <f t="shared" si="108"/>
        <v>339.07006369426756</v>
      </c>
      <c r="CN40" s="23">
        <f t="shared" si="108"/>
        <v>339.07006369426756</v>
      </c>
      <c r="CO40" s="23">
        <f t="shared" si="108"/>
        <v>339.07006369426756</v>
      </c>
      <c r="CP40" s="23">
        <f t="shared" si="108"/>
        <v>365.3885350318472</v>
      </c>
      <c r="CQ40" s="23">
        <f t="shared" si="108"/>
        <v>365.3885350318472</v>
      </c>
      <c r="CR40" s="23">
        <f t="shared" si="108"/>
        <v>365.3885350318472</v>
      </c>
      <c r="CS40" s="23">
        <f t="shared" si="108"/>
        <v>365.3885350318472</v>
      </c>
      <c r="CT40" s="23">
        <f t="shared" si="108"/>
        <v>378.5732484076434</v>
      </c>
      <c r="CU40" s="23">
        <f t="shared" si="108"/>
        <v>378.5732484076434</v>
      </c>
      <c r="CV40" s="23">
        <f t="shared" ref="CV40:EA40" si="109">CU40+CV34+CV24</f>
        <v>378.5732484076434</v>
      </c>
      <c r="CW40" s="23">
        <f t="shared" si="109"/>
        <v>378.5732484076434</v>
      </c>
      <c r="CX40" s="23">
        <f t="shared" si="109"/>
        <v>378.5732484076434</v>
      </c>
      <c r="CY40" s="23">
        <f t="shared" si="109"/>
        <v>406.85350318471347</v>
      </c>
      <c r="CZ40" s="23">
        <f t="shared" si="109"/>
        <v>413.85350318471347</v>
      </c>
      <c r="DA40" s="23">
        <f t="shared" si="109"/>
        <v>413.85350318471347</v>
      </c>
      <c r="DB40" s="23">
        <f t="shared" si="109"/>
        <v>413.85350318471347</v>
      </c>
      <c r="DC40" s="23">
        <f t="shared" si="109"/>
        <v>413.85350318471347</v>
      </c>
      <c r="DD40" s="23">
        <f t="shared" si="109"/>
        <v>434.10828025477718</v>
      </c>
      <c r="DE40" s="23">
        <f t="shared" si="109"/>
        <v>434.10828025477718</v>
      </c>
      <c r="DF40" s="23">
        <f t="shared" si="109"/>
        <v>434.10828025477718</v>
      </c>
      <c r="DG40" s="23">
        <f t="shared" si="109"/>
        <v>434.10828025477718</v>
      </c>
      <c r="DH40" s="23">
        <f t="shared" si="109"/>
        <v>458.43949044585997</v>
      </c>
      <c r="DI40" s="23">
        <f t="shared" si="109"/>
        <v>458.43949044585997</v>
      </c>
      <c r="DJ40" s="23">
        <f t="shared" si="109"/>
        <v>458.43949044585997</v>
      </c>
      <c r="DK40" s="23">
        <f t="shared" si="109"/>
        <v>458.43949044585997</v>
      </c>
      <c r="DL40" s="23">
        <f t="shared" si="109"/>
        <v>458.43949044585997</v>
      </c>
      <c r="DM40" s="23">
        <f t="shared" si="109"/>
        <v>458.43949044585997</v>
      </c>
      <c r="DN40" s="23">
        <f t="shared" si="109"/>
        <v>476.65605095541412</v>
      </c>
      <c r="DO40" s="23">
        <f t="shared" si="109"/>
        <v>476.65605095541412</v>
      </c>
      <c r="DP40" s="23">
        <f t="shared" si="109"/>
        <v>476.65605095541412</v>
      </c>
      <c r="DQ40" s="23">
        <f t="shared" si="109"/>
        <v>476.65605095541412</v>
      </c>
      <c r="DR40" s="23">
        <f t="shared" si="109"/>
        <v>504.65605095541412</v>
      </c>
      <c r="DS40" s="23">
        <f t="shared" si="109"/>
        <v>506.65605095541412</v>
      </c>
      <c r="DT40" s="23">
        <f t="shared" si="109"/>
        <v>514.65605095541412</v>
      </c>
      <c r="DU40" s="23">
        <f t="shared" si="109"/>
        <v>522.65605095541412</v>
      </c>
      <c r="DV40" s="23">
        <f t="shared" si="109"/>
        <v>531.65605095541412</v>
      </c>
      <c r="DW40" s="23">
        <f t="shared" si="109"/>
        <v>535.65605095541412</v>
      </c>
      <c r="DX40" s="23">
        <f t="shared" si="109"/>
        <v>551.65605095541412</v>
      </c>
      <c r="DY40" s="23">
        <f t="shared" si="109"/>
        <v>551.65605095541412</v>
      </c>
      <c r="DZ40" s="23">
        <f t="shared" si="109"/>
        <v>551.65605095541412</v>
      </c>
      <c r="EA40" s="23">
        <f t="shared" si="109"/>
        <v>551.65605095541412</v>
      </c>
      <c r="EB40" s="23">
        <f t="shared" ref="EB40:FG40" si="110">EA40+EB34+EB24</f>
        <v>551.65605095541412</v>
      </c>
      <c r="EC40" s="23">
        <f t="shared" si="110"/>
        <v>551.65605095541412</v>
      </c>
      <c r="ED40" s="23">
        <f t="shared" si="110"/>
        <v>551.65605095541412</v>
      </c>
      <c r="EE40" s="23">
        <f t="shared" si="110"/>
        <v>557.65605095541412</v>
      </c>
      <c r="EF40" s="23">
        <f t="shared" si="110"/>
        <v>573.65605095541412</v>
      </c>
      <c r="EG40" s="23">
        <f t="shared" si="110"/>
        <v>573.65605095541412</v>
      </c>
      <c r="EH40" s="23">
        <f t="shared" si="110"/>
        <v>573.65605095541412</v>
      </c>
      <c r="EI40" s="23">
        <f t="shared" si="110"/>
        <v>573.65605095541412</v>
      </c>
      <c r="EJ40" s="23">
        <f t="shared" si="110"/>
        <v>577.65605095541412</v>
      </c>
      <c r="EK40" s="23">
        <f t="shared" si="110"/>
        <v>577.65605095541412</v>
      </c>
      <c r="EL40" s="23">
        <f t="shared" si="110"/>
        <v>577.65605095541412</v>
      </c>
      <c r="EM40" s="23">
        <f t="shared" si="110"/>
        <v>577.65605095541412</v>
      </c>
      <c r="EN40" s="23">
        <f t="shared" si="110"/>
        <v>577.65605095541412</v>
      </c>
      <c r="EO40" s="23">
        <f t="shared" si="110"/>
        <v>577.65605095541412</v>
      </c>
      <c r="EP40" s="23">
        <f t="shared" si="110"/>
        <v>577.65605095541412</v>
      </c>
      <c r="EQ40" s="23">
        <f t="shared" si="110"/>
        <v>582.65605095541412</v>
      </c>
      <c r="ER40" s="23">
        <f t="shared" si="110"/>
        <v>582.65605095541412</v>
      </c>
      <c r="ES40" s="23">
        <f t="shared" si="110"/>
        <v>582.65605095541412</v>
      </c>
      <c r="ET40" s="23">
        <f t="shared" si="110"/>
        <v>582.65605095541412</v>
      </c>
      <c r="EU40" s="23">
        <f t="shared" si="110"/>
        <v>582.65605095541412</v>
      </c>
      <c r="EV40" s="23">
        <f t="shared" si="110"/>
        <v>582.65605095541412</v>
      </c>
      <c r="EW40" s="23">
        <f t="shared" si="110"/>
        <v>587.65605095541412</v>
      </c>
      <c r="EX40" s="23">
        <f t="shared" si="110"/>
        <v>587.65605095541412</v>
      </c>
      <c r="EY40" s="23">
        <f t="shared" si="110"/>
        <v>587.65605095541412</v>
      </c>
      <c r="EZ40" s="23">
        <f t="shared" si="110"/>
        <v>587.65605095541412</v>
      </c>
      <c r="FA40" s="23">
        <f t="shared" si="110"/>
        <v>588.65605095541412</v>
      </c>
      <c r="FB40" s="23">
        <f t="shared" si="110"/>
        <v>588.65605095541412</v>
      </c>
      <c r="FC40" s="23">
        <f t="shared" si="110"/>
        <v>588.65605095541412</v>
      </c>
      <c r="FD40" s="23">
        <f t="shared" si="110"/>
        <v>588.65605095541412</v>
      </c>
      <c r="FE40" s="23">
        <f t="shared" si="110"/>
        <v>596.15605095541412</v>
      </c>
      <c r="FF40" s="23">
        <f t="shared" si="110"/>
        <v>596.15605095541412</v>
      </c>
      <c r="FG40" s="23">
        <f t="shared" si="110"/>
        <v>599.15605095541412</v>
      </c>
      <c r="FH40" s="23">
        <f t="shared" ref="FH40:FS40" si="111">FG40+FH34+FH24</f>
        <v>599.15605095541412</v>
      </c>
      <c r="FI40" s="23">
        <f t="shared" si="111"/>
        <v>599.15605095541412</v>
      </c>
      <c r="FJ40" s="23">
        <f t="shared" si="111"/>
        <v>599.15605095541412</v>
      </c>
      <c r="FK40" s="23">
        <f t="shared" si="111"/>
        <v>599.15605095541412</v>
      </c>
      <c r="FL40" s="23">
        <f t="shared" si="111"/>
        <v>599.15605095541412</v>
      </c>
      <c r="FM40" s="23">
        <f t="shared" si="111"/>
        <v>599.15605095541412</v>
      </c>
      <c r="FN40" s="23">
        <f t="shared" si="111"/>
        <v>599.15605095541412</v>
      </c>
      <c r="FO40" s="23">
        <f t="shared" si="111"/>
        <v>599.15605095541412</v>
      </c>
      <c r="FP40" s="23">
        <f t="shared" si="111"/>
        <v>599.15605095541412</v>
      </c>
      <c r="FQ40" s="23">
        <f t="shared" si="111"/>
        <v>599.15605095541412</v>
      </c>
      <c r="FR40" s="23">
        <f t="shared" si="111"/>
        <v>599.15605095541412</v>
      </c>
      <c r="FS40" s="23">
        <f t="shared" si="111"/>
        <v>599.15605095541412</v>
      </c>
    </row>
    <row r="41" spans="1:176" s="23" customFormat="1" x14ac:dyDescent="0.25">
      <c r="A41" s="23" t="s">
        <v>41</v>
      </c>
      <c r="B41" s="24" t="s">
        <v>8</v>
      </c>
      <c r="C41" s="23">
        <v>0</v>
      </c>
      <c r="D41" s="23">
        <f t="shared" ref="D41:AI41" si="112">C41+D35+D25</f>
        <v>0</v>
      </c>
      <c r="E41" s="23">
        <f t="shared" si="112"/>
        <v>0</v>
      </c>
      <c r="F41" s="23">
        <f t="shared" si="112"/>
        <v>0</v>
      </c>
      <c r="G41" s="23">
        <f t="shared" si="112"/>
        <v>0</v>
      </c>
      <c r="H41" s="23">
        <f t="shared" si="112"/>
        <v>0</v>
      </c>
      <c r="I41" s="23">
        <f t="shared" si="112"/>
        <v>0</v>
      </c>
      <c r="J41" s="23">
        <f t="shared" si="112"/>
        <v>0.79999999999999982</v>
      </c>
      <c r="K41" s="23">
        <f t="shared" si="112"/>
        <v>0.79999999999999982</v>
      </c>
      <c r="L41" s="23">
        <f t="shared" si="112"/>
        <v>0.79999999999999982</v>
      </c>
      <c r="M41" s="23">
        <f t="shared" si="112"/>
        <v>0.79999999999999982</v>
      </c>
      <c r="N41" s="23">
        <f t="shared" si="112"/>
        <v>0.79999999999999982</v>
      </c>
      <c r="O41" s="23">
        <f t="shared" si="112"/>
        <v>0.79999999999999982</v>
      </c>
      <c r="P41" s="23">
        <f t="shared" si="112"/>
        <v>0.79999999999999982</v>
      </c>
      <c r="Q41" s="23">
        <f t="shared" si="112"/>
        <v>0.79999999999999982</v>
      </c>
      <c r="R41" s="23">
        <f t="shared" si="112"/>
        <v>1.2542</v>
      </c>
      <c r="S41" s="23">
        <f t="shared" si="112"/>
        <v>2.888466666666667</v>
      </c>
      <c r="T41" s="23">
        <f t="shared" si="112"/>
        <v>2.888466666666667</v>
      </c>
      <c r="U41" s="23">
        <f t="shared" si="112"/>
        <v>2.888466666666667</v>
      </c>
      <c r="V41" s="23">
        <f t="shared" si="112"/>
        <v>2.888466666666667</v>
      </c>
      <c r="W41" s="23">
        <f t="shared" si="112"/>
        <v>2.888466666666667</v>
      </c>
      <c r="X41" s="23">
        <f t="shared" si="112"/>
        <v>2.888466666666667</v>
      </c>
      <c r="Y41" s="23">
        <f t="shared" si="112"/>
        <v>4.5184666666666669</v>
      </c>
      <c r="Z41" s="23">
        <f t="shared" si="112"/>
        <v>4.5184666666666669</v>
      </c>
      <c r="AA41" s="23">
        <f t="shared" si="112"/>
        <v>4.5184666666666669</v>
      </c>
      <c r="AB41" s="23">
        <f t="shared" si="112"/>
        <v>21.485038548113209</v>
      </c>
      <c r="AC41" s="23">
        <f t="shared" si="112"/>
        <v>21.485038548113209</v>
      </c>
      <c r="AD41" s="23">
        <f t="shared" si="112"/>
        <v>21.485038548113209</v>
      </c>
      <c r="AE41" s="23">
        <f t="shared" si="112"/>
        <v>21.485038548113209</v>
      </c>
      <c r="AF41" s="23">
        <f t="shared" si="112"/>
        <v>21.485038548113209</v>
      </c>
      <c r="AG41" s="23">
        <f t="shared" si="112"/>
        <v>21.485038548113209</v>
      </c>
      <c r="AH41" s="23">
        <f t="shared" si="112"/>
        <v>38.966906094084791</v>
      </c>
      <c r="AI41" s="23">
        <f t="shared" si="112"/>
        <v>38.966906094084791</v>
      </c>
      <c r="AJ41" s="23">
        <f t="shared" ref="AJ41:BO41" si="113">AI41+AJ35+AJ25</f>
        <v>38.966906094084791</v>
      </c>
      <c r="AK41" s="23">
        <f t="shared" si="113"/>
        <v>38.966906094084791</v>
      </c>
      <c r="AL41" s="23">
        <f t="shared" si="113"/>
        <v>38.966906094084791</v>
      </c>
      <c r="AM41" s="23">
        <f t="shared" si="113"/>
        <v>38.966906094084791</v>
      </c>
      <c r="AN41" s="23">
        <f t="shared" si="113"/>
        <v>38.966906094084791</v>
      </c>
      <c r="AO41" s="23">
        <f t="shared" si="113"/>
        <v>57.105763689817046</v>
      </c>
      <c r="AP41" s="23">
        <f t="shared" si="113"/>
        <v>57.105763689817046</v>
      </c>
      <c r="AQ41" s="23">
        <f t="shared" si="113"/>
        <v>57.105763689817046</v>
      </c>
      <c r="AR41" s="23">
        <f t="shared" si="113"/>
        <v>57.105763689817046</v>
      </c>
      <c r="AS41" s="23">
        <f t="shared" si="113"/>
        <v>57.105763689817046</v>
      </c>
      <c r="AT41" s="23">
        <f t="shared" si="113"/>
        <v>57.105763689817046</v>
      </c>
      <c r="AU41" s="23">
        <f t="shared" si="113"/>
        <v>68.359683125302141</v>
      </c>
      <c r="AV41" s="23">
        <f t="shared" si="113"/>
        <v>68.359683125302141</v>
      </c>
      <c r="AW41" s="23">
        <f t="shared" si="113"/>
        <v>68.880163125302147</v>
      </c>
      <c r="AX41" s="23">
        <f t="shared" si="113"/>
        <v>68.880163125302147</v>
      </c>
      <c r="AY41" s="23">
        <f t="shared" si="113"/>
        <v>68.880163125302147</v>
      </c>
      <c r="AZ41" s="23">
        <f t="shared" si="113"/>
        <v>80.76068530183619</v>
      </c>
      <c r="BA41" s="23">
        <f t="shared" si="113"/>
        <v>80.76068530183619</v>
      </c>
      <c r="BB41" s="23">
        <f t="shared" si="113"/>
        <v>80.76068530183619</v>
      </c>
      <c r="BC41" s="23">
        <f t="shared" si="113"/>
        <v>80.76068530183619</v>
      </c>
      <c r="BD41" s="23">
        <f t="shared" si="113"/>
        <v>100.04241051305492</v>
      </c>
      <c r="BE41" s="23">
        <f t="shared" si="113"/>
        <v>100.04241051305492</v>
      </c>
      <c r="BF41" s="23">
        <f t="shared" si="113"/>
        <v>100.04241051305492</v>
      </c>
      <c r="BG41" s="23">
        <f t="shared" si="113"/>
        <v>100.04241051305492</v>
      </c>
      <c r="BH41" s="23">
        <f t="shared" si="113"/>
        <v>100.04241051305492</v>
      </c>
      <c r="BI41" s="23">
        <f t="shared" si="113"/>
        <v>125.32903471687658</v>
      </c>
      <c r="BJ41" s="23">
        <f t="shared" si="113"/>
        <v>125.32903471687658</v>
      </c>
      <c r="BK41" s="23">
        <f t="shared" si="113"/>
        <v>125.32903471687658</v>
      </c>
      <c r="BL41" s="23">
        <f t="shared" si="113"/>
        <v>131.87239471687658</v>
      </c>
      <c r="BM41" s="23">
        <f t="shared" si="113"/>
        <v>138.46806845373285</v>
      </c>
      <c r="BN41" s="23">
        <f t="shared" si="113"/>
        <v>154.90118947284114</v>
      </c>
      <c r="BO41" s="23">
        <f t="shared" si="113"/>
        <v>154.90118947284114</v>
      </c>
      <c r="BP41" s="23">
        <f t="shared" ref="BP41:CU41" si="114">BO41+BP35+BP25</f>
        <v>154.90118947284114</v>
      </c>
      <c r="BQ41" s="23">
        <f t="shared" si="114"/>
        <v>157.51505613950781</v>
      </c>
      <c r="BR41" s="23">
        <f t="shared" si="114"/>
        <v>169.74435550256513</v>
      </c>
      <c r="BS41" s="23">
        <f t="shared" si="114"/>
        <v>169.74435550256513</v>
      </c>
      <c r="BT41" s="23">
        <f t="shared" si="114"/>
        <v>169.74435550256513</v>
      </c>
      <c r="BU41" s="23">
        <f t="shared" si="114"/>
        <v>169.74435550256513</v>
      </c>
      <c r="BV41" s="23">
        <f t="shared" si="114"/>
        <v>169.74435550256513</v>
      </c>
      <c r="BW41" s="23">
        <f t="shared" si="114"/>
        <v>188.0246102796352</v>
      </c>
      <c r="BX41" s="23">
        <f t="shared" si="114"/>
        <v>188.0246102796352</v>
      </c>
      <c r="BY41" s="23">
        <f t="shared" si="114"/>
        <v>188.0246102796352</v>
      </c>
      <c r="BZ41" s="23">
        <f t="shared" si="114"/>
        <v>188.0246102796352</v>
      </c>
      <c r="CA41" s="23">
        <f t="shared" si="114"/>
        <v>188.0246102796352</v>
      </c>
      <c r="CB41" s="23">
        <f t="shared" si="114"/>
        <v>240.16678860503524</v>
      </c>
      <c r="CC41" s="23">
        <f t="shared" si="114"/>
        <v>240.16678860503524</v>
      </c>
      <c r="CD41" s="23">
        <f t="shared" si="114"/>
        <v>240.16678860503524</v>
      </c>
      <c r="CE41" s="23">
        <f t="shared" si="114"/>
        <v>240.16678860503524</v>
      </c>
      <c r="CF41" s="23">
        <f t="shared" si="114"/>
        <v>270.54895421013077</v>
      </c>
      <c r="CG41" s="23">
        <f t="shared" si="114"/>
        <v>288.9719360283126</v>
      </c>
      <c r="CH41" s="23">
        <f t="shared" si="114"/>
        <v>288.9719360283126</v>
      </c>
      <c r="CI41" s="23">
        <f t="shared" si="114"/>
        <v>288.9719360283126</v>
      </c>
      <c r="CJ41" s="23">
        <f t="shared" si="114"/>
        <v>288.9719360283126</v>
      </c>
      <c r="CK41" s="23">
        <f t="shared" si="114"/>
        <v>309.16301883086038</v>
      </c>
      <c r="CL41" s="23">
        <f t="shared" si="114"/>
        <v>309.16301883086038</v>
      </c>
      <c r="CM41" s="23">
        <f t="shared" si="114"/>
        <v>309.16301883086038</v>
      </c>
      <c r="CN41" s="23">
        <f t="shared" si="114"/>
        <v>309.16301883086038</v>
      </c>
      <c r="CO41" s="23">
        <f t="shared" si="114"/>
        <v>309.16301883086038</v>
      </c>
      <c r="CP41" s="23">
        <f t="shared" si="114"/>
        <v>334.68119925934911</v>
      </c>
      <c r="CQ41" s="23">
        <f t="shared" si="114"/>
        <v>334.68119925934911</v>
      </c>
      <c r="CR41" s="23">
        <f t="shared" si="114"/>
        <v>334.68119925934911</v>
      </c>
      <c r="CS41" s="23">
        <f t="shared" si="114"/>
        <v>334.68119925934911</v>
      </c>
      <c r="CT41" s="23">
        <f t="shared" si="114"/>
        <v>347.86591263514526</v>
      </c>
      <c r="CU41" s="23">
        <f t="shared" si="114"/>
        <v>347.86591263514526</v>
      </c>
      <c r="CV41" s="23">
        <f t="shared" ref="CV41:EA41" si="115">CU41+CV35+CV25</f>
        <v>347.86591263514526</v>
      </c>
      <c r="CW41" s="23">
        <f t="shared" si="115"/>
        <v>347.86591263514526</v>
      </c>
      <c r="CX41" s="23">
        <f t="shared" si="115"/>
        <v>347.86591263514526</v>
      </c>
      <c r="CY41" s="23">
        <f t="shared" si="115"/>
        <v>376.14616741221533</v>
      </c>
      <c r="CZ41" s="23">
        <f t="shared" si="115"/>
        <v>382.36216741221534</v>
      </c>
      <c r="DA41" s="23">
        <f t="shared" si="115"/>
        <v>382.36216741221534</v>
      </c>
      <c r="DB41" s="23">
        <f t="shared" si="115"/>
        <v>382.36216741221534</v>
      </c>
      <c r="DC41" s="23">
        <f t="shared" si="115"/>
        <v>382.36216741221534</v>
      </c>
      <c r="DD41" s="23">
        <f t="shared" si="115"/>
        <v>402.61694448227905</v>
      </c>
      <c r="DE41" s="23">
        <f t="shared" si="115"/>
        <v>402.61694448227905</v>
      </c>
      <c r="DF41" s="23">
        <f t="shared" si="115"/>
        <v>402.61694448227905</v>
      </c>
      <c r="DG41" s="23">
        <f t="shared" si="115"/>
        <v>402.61694448227905</v>
      </c>
      <c r="DH41" s="23">
        <f t="shared" si="115"/>
        <v>426.94815467336184</v>
      </c>
      <c r="DI41" s="23">
        <f t="shared" si="115"/>
        <v>426.94815467336184</v>
      </c>
      <c r="DJ41" s="23">
        <f t="shared" si="115"/>
        <v>426.94815467336184</v>
      </c>
      <c r="DK41" s="23">
        <f t="shared" si="115"/>
        <v>426.94815467336184</v>
      </c>
      <c r="DL41" s="23">
        <f t="shared" si="115"/>
        <v>426.94815467336184</v>
      </c>
      <c r="DM41" s="23">
        <f t="shared" si="115"/>
        <v>426.94815467336184</v>
      </c>
      <c r="DN41" s="23">
        <f t="shared" si="115"/>
        <v>445.16471518291598</v>
      </c>
      <c r="DO41" s="23">
        <f t="shared" si="115"/>
        <v>445.16471518291598</v>
      </c>
      <c r="DP41" s="23">
        <f t="shared" si="115"/>
        <v>445.16471518291598</v>
      </c>
      <c r="DQ41" s="23">
        <f t="shared" si="115"/>
        <v>445.16471518291598</v>
      </c>
      <c r="DR41" s="23">
        <f t="shared" si="115"/>
        <v>469.89328292485146</v>
      </c>
      <c r="DS41" s="23">
        <f t="shared" si="115"/>
        <v>474.03657824381241</v>
      </c>
      <c r="DT41" s="23">
        <f t="shared" si="115"/>
        <v>479.53108146961887</v>
      </c>
      <c r="DU41" s="23">
        <f t="shared" si="115"/>
        <v>487.08820911837802</v>
      </c>
      <c r="DV41" s="23">
        <f t="shared" si="115"/>
        <v>492.90441556999093</v>
      </c>
      <c r="DW41" s="23">
        <f t="shared" si="115"/>
        <v>497.35726609948591</v>
      </c>
      <c r="DX41" s="23">
        <f t="shared" si="115"/>
        <v>508.62539513174397</v>
      </c>
      <c r="DY41" s="23">
        <f t="shared" si="115"/>
        <v>508.62539513174397</v>
      </c>
      <c r="DZ41" s="23">
        <f t="shared" si="115"/>
        <v>508.62539513174397</v>
      </c>
      <c r="EA41" s="23">
        <f t="shared" si="115"/>
        <v>508.62539513174397</v>
      </c>
      <c r="EB41" s="23">
        <f t="shared" ref="EB41:FG41" si="116">EA41+EB35+EB25</f>
        <v>508.62539513174397</v>
      </c>
      <c r="EC41" s="23">
        <f t="shared" si="116"/>
        <v>508.62539513174397</v>
      </c>
      <c r="ED41" s="23">
        <f t="shared" si="116"/>
        <v>508.62539513174397</v>
      </c>
      <c r="EE41" s="23">
        <f t="shared" si="116"/>
        <v>511.40753706722785</v>
      </c>
      <c r="EF41" s="23">
        <f t="shared" si="116"/>
        <v>520.87489046321593</v>
      </c>
      <c r="EG41" s="23">
        <f t="shared" si="116"/>
        <v>520.87489046321593</v>
      </c>
      <c r="EH41" s="23">
        <f t="shared" si="116"/>
        <v>520.87489046321593</v>
      </c>
      <c r="EI41" s="23">
        <f t="shared" si="116"/>
        <v>520.87489046321593</v>
      </c>
      <c r="EJ41" s="23">
        <f t="shared" si="116"/>
        <v>522.32397433418373</v>
      </c>
      <c r="EK41" s="23">
        <f t="shared" si="116"/>
        <v>522.32397433418373</v>
      </c>
      <c r="EL41" s="23">
        <f t="shared" si="116"/>
        <v>522.32397433418373</v>
      </c>
      <c r="EM41" s="23">
        <f t="shared" si="116"/>
        <v>522.32397433418373</v>
      </c>
      <c r="EN41" s="23">
        <f t="shared" si="116"/>
        <v>522.32397433418373</v>
      </c>
      <c r="EO41" s="23">
        <f t="shared" si="116"/>
        <v>522.32397433418373</v>
      </c>
      <c r="EP41" s="23">
        <f t="shared" si="116"/>
        <v>522.32397433418373</v>
      </c>
      <c r="EQ41" s="23">
        <f t="shared" si="116"/>
        <v>523.42539368902248</v>
      </c>
      <c r="ER41" s="23">
        <f t="shared" si="116"/>
        <v>523.42539368902248</v>
      </c>
      <c r="ES41" s="23">
        <f t="shared" si="116"/>
        <v>523.42539368902248</v>
      </c>
      <c r="ET41" s="23">
        <f t="shared" si="116"/>
        <v>523.42539368902248</v>
      </c>
      <c r="EU41" s="23">
        <f t="shared" si="116"/>
        <v>523.42539368902248</v>
      </c>
      <c r="EV41" s="23">
        <f t="shared" si="116"/>
        <v>523.42539368902248</v>
      </c>
      <c r="EW41" s="23">
        <f t="shared" si="116"/>
        <v>524.42539368902248</v>
      </c>
      <c r="EX41" s="23">
        <f t="shared" si="116"/>
        <v>524.42539368902248</v>
      </c>
      <c r="EY41" s="23">
        <f t="shared" si="116"/>
        <v>524.42539368902248</v>
      </c>
      <c r="EZ41" s="23">
        <f t="shared" si="116"/>
        <v>524.42539368902248</v>
      </c>
      <c r="FA41" s="23">
        <f t="shared" si="116"/>
        <v>524.62539368902253</v>
      </c>
      <c r="FB41" s="23">
        <f t="shared" si="116"/>
        <v>524.62539368902253</v>
      </c>
      <c r="FC41" s="23">
        <f t="shared" si="116"/>
        <v>524.62539368902253</v>
      </c>
      <c r="FD41" s="23">
        <f t="shared" si="116"/>
        <v>524.62539368902253</v>
      </c>
      <c r="FE41" s="23">
        <f t="shared" si="116"/>
        <v>526.12539368902253</v>
      </c>
      <c r="FF41" s="23">
        <f t="shared" si="116"/>
        <v>526.12539368902253</v>
      </c>
      <c r="FG41" s="23">
        <f t="shared" si="116"/>
        <v>526.72539368902255</v>
      </c>
      <c r="FH41" s="23">
        <f t="shared" ref="FH41:FS41" si="117">FG41+FH35+FH25</f>
        <v>526.72539368902255</v>
      </c>
      <c r="FI41" s="23">
        <f t="shared" si="117"/>
        <v>526.72539368902255</v>
      </c>
      <c r="FJ41" s="23">
        <f t="shared" si="117"/>
        <v>526.72539368902255</v>
      </c>
      <c r="FK41" s="23">
        <f t="shared" si="117"/>
        <v>526.72539368902255</v>
      </c>
      <c r="FL41" s="23">
        <f t="shared" si="117"/>
        <v>526.72539368902255</v>
      </c>
      <c r="FM41" s="23">
        <f t="shared" si="117"/>
        <v>526.72539368902255</v>
      </c>
      <c r="FN41" s="23">
        <f t="shared" si="117"/>
        <v>526.72539368902255</v>
      </c>
      <c r="FO41" s="23">
        <f t="shared" si="117"/>
        <v>526.72539368902255</v>
      </c>
      <c r="FP41" s="23">
        <f t="shared" si="117"/>
        <v>526.72539368902255</v>
      </c>
      <c r="FQ41" s="23">
        <f t="shared" si="117"/>
        <v>526.72539368902255</v>
      </c>
      <c r="FR41" s="23">
        <f t="shared" si="117"/>
        <v>526.72539368902255</v>
      </c>
      <c r="FS41" s="23">
        <f t="shared" si="117"/>
        <v>526.72539368902255</v>
      </c>
    </row>
    <row r="42" spans="1:176" s="23" customFormat="1" x14ac:dyDescent="0.25">
      <c r="A42" s="23" t="s">
        <v>20</v>
      </c>
      <c r="B42" s="24" t="s">
        <v>8</v>
      </c>
      <c r="C42" s="23">
        <v>0</v>
      </c>
      <c r="D42" s="23">
        <f t="shared" ref="D42:AI42" si="118">C42+D36</f>
        <v>0</v>
      </c>
      <c r="E42" s="23">
        <f t="shared" si="118"/>
        <v>0</v>
      </c>
      <c r="F42" s="23">
        <f t="shared" si="118"/>
        <v>0</v>
      </c>
      <c r="G42" s="23">
        <f t="shared" si="118"/>
        <v>0</v>
      </c>
      <c r="H42" s="23">
        <f t="shared" si="118"/>
        <v>0</v>
      </c>
      <c r="I42" s="23">
        <f t="shared" si="118"/>
        <v>0</v>
      </c>
      <c r="J42" s="23">
        <f t="shared" si="118"/>
        <v>0</v>
      </c>
      <c r="K42" s="23">
        <f t="shared" si="118"/>
        <v>0</v>
      </c>
      <c r="L42" s="23">
        <f t="shared" si="118"/>
        <v>0</v>
      </c>
      <c r="M42" s="23">
        <f t="shared" si="118"/>
        <v>0</v>
      </c>
      <c r="N42" s="23">
        <f t="shared" si="118"/>
        <v>0</v>
      </c>
      <c r="O42" s="23">
        <f t="shared" si="118"/>
        <v>0</v>
      </c>
      <c r="P42" s="23">
        <f t="shared" si="118"/>
        <v>0</v>
      </c>
      <c r="Q42" s="23">
        <f t="shared" si="118"/>
        <v>0</v>
      </c>
      <c r="R42" s="23">
        <f t="shared" si="118"/>
        <v>0</v>
      </c>
      <c r="S42" s="23">
        <f t="shared" si="118"/>
        <v>0</v>
      </c>
      <c r="T42" s="23">
        <f t="shared" si="118"/>
        <v>0</v>
      </c>
      <c r="U42" s="23">
        <f t="shared" si="118"/>
        <v>0</v>
      </c>
      <c r="V42" s="23">
        <f t="shared" si="118"/>
        <v>0</v>
      </c>
      <c r="W42" s="23">
        <f t="shared" si="118"/>
        <v>0</v>
      </c>
      <c r="X42" s="23">
        <f t="shared" si="118"/>
        <v>0</v>
      </c>
      <c r="Y42" s="23">
        <f t="shared" si="118"/>
        <v>0</v>
      </c>
      <c r="Z42" s="23">
        <f t="shared" si="118"/>
        <v>0</v>
      </c>
      <c r="AA42" s="23">
        <f t="shared" si="118"/>
        <v>0</v>
      </c>
      <c r="AB42" s="23">
        <f t="shared" si="118"/>
        <v>0</v>
      </c>
      <c r="AC42" s="23">
        <f t="shared" si="118"/>
        <v>0</v>
      </c>
      <c r="AD42" s="23">
        <f t="shared" si="118"/>
        <v>0</v>
      </c>
      <c r="AE42" s="23">
        <f t="shared" si="118"/>
        <v>0</v>
      </c>
      <c r="AF42" s="23">
        <f t="shared" si="118"/>
        <v>0</v>
      </c>
      <c r="AG42" s="23">
        <f t="shared" si="118"/>
        <v>0</v>
      </c>
      <c r="AH42" s="23">
        <f t="shared" si="118"/>
        <v>0</v>
      </c>
      <c r="AI42" s="23">
        <f t="shared" si="118"/>
        <v>0</v>
      </c>
      <c r="AJ42" s="23">
        <f t="shared" ref="AJ42:BO42" si="119">AI42+AJ36</f>
        <v>0</v>
      </c>
      <c r="AK42" s="23">
        <f t="shared" si="119"/>
        <v>0</v>
      </c>
      <c r="AL42" s="23">
        <f t="shared" si="119"/>
        <v>0</v>
      </c>
      <c r="AM42" s="23">
        <f t="shared" si="119"/>
        <v>0</v>
      </c>
      <c r="AN42" s="23">
        <f t="shared" si="119"/>
        <v>0</v>
      </c>
      <c r="AO42" s="23">
        <f t="shared" si="119"/>
        <v>0</v>
      </c>
      <c r="AP42" s="23">
        <f t="shared" si="119"/>
        <v>0</v>
      </c>
      <c r="AQ42" s="23">
        <f t="shared" si="119"/>
        <v>0</v>
      </c>
      <c r="AR42" s="23">
        <f t="shared" si="119"/>
        <v>0</v>
      </c>
      <c r="AS42" s="23">
        <f t="shared" si="119"/>
        <v>0</v>
      </c>
      <c r="AT42" s="23">
        <f t="shared" si="119"/>
        <v>0</v>
      </c>
      <c r="AU42" s="23">
        <f t="shared" si="119"/>
        <v>0</v>
      </c>
      <c r="AV42" s="23">
        <f t="shared" si="119"/>
        <v>0</v>
      </c>
      <c r="AW42" s="23">
        <f t="shared" si="119"/>
        <v>0</v>
      </c>
      <c r="AX42" s="23">
        <f t="shared" si="119"/>
        <v>0</v>
      </c>
      <c r="AY42" s="23">
        <f t="shared" si="119"/>
        <v>0</v>
      </c>
      <c r="AZ42" s="23">
        <f t="shared" si="119"/>
        <v>0</v>
      </c>
      <c r="BA42" s="23">
        <f t="shared" si="119"/>
        <v>0</v>
      </c>
      <c r="BB42" s="23">
        <f t="shared" si="119"/>
        <v>0</v>
      </c>
      <c r="BC42" s="23">
        <f t="shared" si="119"/>
        <v>0</v>
      </c>
      <c r="BD42" s="23">
        <f t="shared" si="119"/>
        <v>0</v>
      </c>
      <c r="BE42" s="23">
        <f t="shared" si="119"/>
        <v>0</v>
      </c>
      <c r="BF42" s="23">
        <f t="shared" si="119"/>
        <v>0</v>
      </c>
      <c r="BG42" s="23">
        <f t="shared" si="119"/>
        <v>0</v>
      </c>
      <c r="BH42" s="23">
        <f t="shared" si="119"/>
        <v>0</v>
      </c>
      <c r="BI42" s="23">
        <f t="shared" si="119"/>
        <v>0</v>
      </c>
      <c r="BJ42" s="23">
        <f t="shared" si="119"/>
        <v>0</v>
      </c>
      <c r="BK42" s="23">
        <f t="shared" si="119"/>
        <v>0</v>
      </c>
      <c r="BL42" s="23">
        <f t="shared" si="119"/>
        <v>0</v>
      </c>
      <c r="BM42" s="23">
        <f t="shared" si="119"/>
        <v>0</v>
      </c>
      <c r="BN42" s="23">
        <f t="shared" si="119"/>
        <v>0</v>
      </c>
      <c r="BO42" s="23">
        <f t="shared" si="119"/>
        <v>0</v>
      </c>
      <c r="BP42" s="23">
        <f t="shared" ref="BP42:CU42" si="120">BO42+BP36</f>
        <v>0</v>
      </c>
      <c r="BQ42" s="23">
        <f t="shared" si="120"/>
        <v>0</v>
      </c>
      <c r="BR42" s="23">
        <f t="shared" si="120"/>
        <v>0</v>
      </c>
      <c r="BS42" s="23">
        <f t="shared" si="120"/>
        <v>0</v>
      </c>
      <c r="BT42" s="23">
        <f t="shared" si="120"/>
        <v>0</v>
      </c>
      <c r="BU42" s="23">
        <f t="shared" si="120"/>
        <v>0</v>
      </c>
      <c r="BV42" s="23">
        <f t="shared" si="120"/>
        <v>0</v>
      </c>
      <c r="BW42" s="23">
        <f t="shared" si="120"/>
        <v>0</v>
      </c>
      <c r="BX42" s="23">
        <f t="shared" si="120"/>
        <v>0</v>
      </c>
      <c r="BY42" s="23">
        <f t="shared" si="120"/>
        <v>0</v>
      </c>
      <c r="BZ42" s="23">
        <f t="shared" si="120"/>
        <v>0</v>
      </c>
      <c r="CA42" s="23">
        <f t="shared" si="120"/>
        <v>0</v>
      </c>
      <c r="CB42" s="23">
        <f t="shared" si="120"/>
        <v>0</v>
      </c>
      <c r="CC42" s="23">
        <f t="shared" si="120"/>
        <v>0</v>
      </c>
      <c r="CD42" s="23">
        <f t="shared" si="120"/>
        <v>0</v>
      </c>
      <c r="CE42" s="23">
        <f t="shared" si="120"/>
        <v>0</v>
      </c>
      <c r="CF42" s="23">
        <f t="shared" si="120"/>
        <v>0</v>
      </c>
      <c r="CG42" s="23">
        <f t="shared" si="120"/>
        <v>0</v>
      </c>
      <c r="CH42" s="23">
        <f t="shared" si="120"/>
        <v>0</v>
      </c>
      <c r="CI42" s="23">
        <f t="shared" si="120"/>
        <v>0</v>
      </c>
      <c r="CJ42" s="23">
        <f t="shared" si="120"/>
        <v>0</v>
      </c>
      <c r="CK42" s="23">
        <f t="shared" si="120"/>
        <v>0</v>
      </c>
      <c r="CL42" s="23">
        <f t="shared" si="120"/>
        <v>0</v>
      </c>
      <c r="CM42" s="23">
        <f t="shared" si="120"/>
        <v>0</v>
      </c>
      <c r="CN42" s="23">
        <f t="shared" si="120"/>
        <v>0</v>
      </c>
      <c r="CO42" s="23">
        <f t="shared" si="120"/>
        <v>0</v>
      </c>
      <c r="CP42" s="23">
        <f t="shared" si="120"/>
        <v>0</v>
      </c>
      <c r="CQ42" s="23">
        <f t="shared" si="120"/>
        <v>0</v>
      </c>
      <c r="CR42" s="23">
        <f t="shared" si="120"/>
        <v>0</v>
      </c>
      <c r="CS42" s="23">
        <f t="shared" si="120"/>
        <v>0</v>
      </c>
      <c r="CT42" s="23">
        <f t="shared" si="120"/>
        <v>0</v>
      </c>
      <c r="CU42" s="23">
        <f t="shared" si="120"/>
        <v>0</v>
      </c>
      <c r="CV42" s="23">
        <f t="shared" ref="CV42:EA42" si="121">CU42+CV36</f>
        <v>0</v>
      </c>
      <c r="CW42" s="23">
        <f t="shared" si="121"/>
        <v>0</v>
      </c>
      <c r="CX42" s="23">
        <f t="shared" si="121"/>
        <v>0</v>
      </c>
      <c r="CY42" s="23">
        <f t="shared" si="121"/>
        <v>0</v>
      </c>
      <c r="CZ42" s="23">
        <f t="shared" si="121"/>
        <v>0</v>
      </c>
      <c r="DA42" s="23">
        <f t="shared" si="121"/>
        <v>0</v>
      </c>
      <c r="DB42" s="23">
        <f t="shared" si="121"/>
        <v>0</v>
      </c>
      <c r="DC42" s="23">
        <f t="shared" si="121"/>
        <v>0</v>
      </c>
      <c r="DD42" s="23">
        <f t="shared" si="121"/>
        <v>0</v>
      </c>
      <c r="DE42" s="23">
        <f t="shared" si="121"/>
        <v>0</v>
      </c>
      <c r="DF42" s="23">
        <f t="shared" si="121"/>
        <v>0</v>
      </c>
      <c r="DG42" s="23">
        <f t="shared" si="121"/>
        <v>0</v>
      </c>
      <c r="DH42" s="23">
        <f t="shared" si="121"/>
        <v>0</v>
      </c>
      <c r="DI42" s="23">
        <f t="shared" si="121"/>
        <v>0</v>
      </c>
      <c r="DJ42" s="23">
        <f t="shared" si="121"/>
        <v>0</v>
      </c>
      <c r="DK42" s="23">
        <f t="shared" si="121"/>
        <v>0</v>
      </c>
      <c r="DL42" s="23">
        <f t="shared" si="121"/>
        <v>0</v>
      </c>
      <c r="DM42" s="23">
        <f t="shared" si="121"/>
        <v>0</v>
      </c>
      <c r="DN42" s="23">
        <f t="shared" si="121"/>
        <v>0</v>
      </c>
      <c r="DO42" s="23">
        <f t="shared" si="121"/>
        <v>0</v>
      </c>
      <c r="DP42" s="23">
        <f t="shared" si="121"/>
        <v>0</v>
      </c>
      <c r="DQ42" s="23">
        <f t="shared" si="121"/>
        <v>0</v>
      </c>
      <c r="DR42" s="23">
        <f t="shared" si="121"/>
        <v>0</v>
      </c>
      <c r="DS42" s="23">
        <f t="shared" si="121"/>
        <v>0</v>
      </c>
      <c r="DT42" s="23">
        <f t="shared" si="121"/>
        <v>0</v>
      </c>
      <c r="DU42" s="23">
        <f t="shared" si="121"/>
        <v>0</v>
      </c>
      <c r="DV42" s="23">
        <f t="shared" si="121"/>
        <v>0</v>
      </c>
      <c r="DW42" s="23">
        <f t="shared" si="121"/>
        <v>0</v>
      </c>
      <c r="DX42" s="23">
        <f t="shared" si="121"/>
        <v>0</v>
      </c>
      <c r="DY42" s="23">
        <f t="shared" si="121"/>
        <v>0</v>
      </c>
      <c r="DZ42" s="23">
        <f t="shared" si="121"/>
        <v>0</v>
      </c>
      <c r="EA42" s="23">
        <f t="shared" si="121"/>
        <v>0</v>
      </c>
      <c r="EB42" s="23">
        <f t="shared" ref="EB42:FG42" si="122">EA42+EB36</f>
        <v>0</v>
      </c>
      <c r="EC42" s="23">
        <f t="shared" si="122"/>
        <v>0</v>
      </c>
      <c r="ED42" s="23">
        <f t="shared" si="122"/>
        <v>0</v>
      </c>
      <c r="EE42" s="23">
        <f t="shared" si="122"/>
        <v>0</v>
      </c>
      <c r="EF42" s="23">
        <f t="shared" si="122"/>
        <v>0</v>
      </c>
      <c r="EG42" s="23">
        <f t="shared" si="122"/>
        <v>0</v>
      </c>
      <c r="EH42" s="23">
        <f t="shared" si="122"/>
        <v>0</v>
      </c>
      <c r="EI42" s="23">
        <f t="shared" si="122"/>
        <v>0</v>
      </c>
      <c r="EJ42" s="23">
        <f t="shared" si="122"/>
        <v>0</v>
      </c>
      <c r="EK42" s="23">
        <f t="shared" si="122"/>
        <v>0</v>
      </c>
      <c r="EL42" s="23">
        <f t="shared" si="122"/>
        <v>0</v>
      </c>
      <c r="EM42" s="23">
        <f t="shared" si="122"/>
        <v>0</v>
      </c>
      <c r="EN42" s="23">
        <f t="shared" si="122"/>
        <v>0</v>
      </c>
      <c r="EO42" s="23">
        <f t="shared" si="122"/>
        <v>0</v>
      </c>
      <c r="EP42" s="23">
        <f t="shared" si="122"/>
        <v>0</v>
      </c>
      <c r="EQ42" s="23">
        <f t="shared" si="122"/>
        <v>0</v>
      </c>
      <c r="ER42" s="23">
        <f t="shared" si="122"/>
        <v>0</v>
      </c>
      <c r="ES42" s="23">
        <f t="shared" si="122"/>
        <v>0</v>
      </c>
      <c r="ET42" s="23">
        <f t="shared" si="122"/>
        <v>0</v>
      </c>
      <c r="EU42" s="23">
        <f t="shared" si="122"/>
        <v>0</v>
      </c>
      <c r="EV42" s="23">
        <f t="shared" si="122"/>
        <v>0</v>
      </c>
      <c r="EW42" s="23">
        <f t="shared" si="122"/>
        <v>0</v>
      </c>
      <c r="EX42" s="23">
        <f t="shared" si="122"/>
        <v>0</v>
      </c>
      <c r="EY42" s="23">
        <f t="shared" si="122"/>
        <v>0</v>
      </c>
      <c r="EZ42" s="23">
        <f t="shared" si="122"/>
        <v>0</v>
      </c>
      <c r="FA42" s="23">
        <f t="shared" si="122"/>
        <v>0</v>
      </c>
      <c r="FB42" s="23">
        <f t="shared" si="122"/>
        <v>0</v>
      </c>
      <c r="FC42" s="23">
        <f t="shared" si="122"/>
        <v>0</v>
      </c>
      <c r="FD42" s="23">
        <f t="shared" si="122"/>
        <v>0</v>
      </c>
      <c r="FE42" s="23">
        <f t="shared" si="122"/>
        <v>0</v>
      </c>
      <c r="FF42" s="23">
        <f t="shared" si="122"/>
        <v>0</v>
      </c>
      <c r="FG42" s="23">
        <f t="shared" si="122"/>
        <v>0</v>
      </c>
      <c r="FH42" s="23">
        <f t="shared" ref="FH42:FS42" si="123">FG42+FH36</f>
        <v>0</v>
      </c>
      <c r="FI42" s="23">
        <f t="shared" si="123"/>
        <v>0</v>
      </c>
      <c r="FJ42" s="23">
        <f t="shared" si="123"/>
        <v>0</v>
      </c>
      <c r="FK42" s="23">
        <f t="shared" si="123"/>
        <v>0</v>
      </c>
      <c r="FL42" s="23">
        <f t="shared" si="123"/>
        <v>0</v>
      </c>
      <c r="FM42" s="23">
        <f t="shared" si="123"/>
        <v>0</v>
      </c>
      <c r="FN42" s="23">
        <f t="shared" si="123"/>
        <v>0</v>
      </c>
      <c r="FO42" s="23">
        <f t="shared" si="123"/>
        <v>0</v>
      </c>
      <c r="FP42" s="23">
        <f t="shared" si="123"/>
        <v>0</v>
      </c>
      <c r="FQ42" s="23">
        <f t="shared" si="123"/>
        <v>0</v>
      </c>
      <c r="FR42" s="23">
        <f t="shared" si="123"/>
        <v>0</v>
      </c>
      <c r="FS42" s="23">
        <f t="shared" si="123"/>
        <v>0</v>
      </c>
    </row>
    <row r="43" spans="1:176" s="23" customFormat="1" x14ac:dyDescent="0.25">
      <c r="B43" s="24"/>
      <c r="FT43" s="23">
        <f>SUM(C43:FS43)</f>
        <v>0</v>
      </c>
    </row>
    <row r="44" spans="1:176" s="14" customFormat="1" ht="4.5" customHeight="1" x14ac:dyDescent="0.25">
      <c r="B44" s="15"/>
    </row>
    <row r="45" spans="1:176" s="4" customFormat="1" x14ac:dyDescent="0.25">
      <c r="A45" s="25" t="s">
        <v>27</v>
      </c>
      <c r="B45" s="26" t="s">
        <v>9</v>
      </c>
      <c r="C45" s="78">
        <v>0</v>
      </c>
      <c r="D45" s="25" t="str">
        <f>IF(ISNUMBER('Raw Data'!C125),'Raw Data'!C125,"")</f>
        <v/>
      </c>
      <c r="E45" s="25" t="str">
        <f>IF(ISNUMBER('Raw Data'!D125),'Raw Data'!D125,"")</f>
        <v/>
      </c>
      <c r="F45" s="25" t="str">
        <f>IF(ISNUMBER('Raw Data'!E125),'Raw Data'!E125,"")</f>
        <v/>
      </c>
      <c r="G45" s="25" t="str">
        <f>IF(ISNUMBER('Raw Data'!F125),'Raw Data'!F125,"")</f>
        <v/>
      </c>
      <c r="H45" s="25" t="str">
        <f>IF(ISNUMBER('Raw Data'!G125),'Raw Data'!G125,"")</f>
        <v/>
      </c>
      <c r="I45" s="25" t="str">
        <f>IF(ISNUMBER('Raw Data'!H125),'Raw Data'!H125,"")</f>
        <v/>
      </c>
      <c r="J45" s="25" t="str">
        <f>IF(ISNUMBER('Raw Data'!I125),'Raw Data'!I125,"")</f>
        <v/>
      </c>
      <c r="K45" s="25" t="str">
        <f>IF(ISNUMBER('Raw Data'!J125),'Raw Data'!J125,"")</f>
        <v/>
      </c>
      <c r="L45" s="25" t="str">
        <f>IF(ISNUMBER('Raw Data'!K125),'Raw Data'!K125,"")</f>
        <v/>
      </c>
      <c r="M45" s="25" t="str">
        <f>IF(ISNUMBER('Raw Data'!L125),'Raw Data'!L125,"")</f>
        <v/>
      </c>
      <c r="N45" s="25" t="str">
        <f>IF(ISNUMBER('Raw Data'!M125),'Raw Data'!M125,"")</f>
        <v/>
      </c>
      <c r="O45" s="25" t="str">
        <f>IF(ISNUMBER('Raw Data'!N125),'Raw Data'!N125,"")</f>
        <v/>
      </c>
      <c r="P45" s="25" t="str">
        <f>IF(ISNUMBER('Raw Data'!O125),'Raw Data'!O125,"")</f>
        <v/>
      </c>
      <c r="Q45" s="25" t="str">
        <f>IF(ISNUMBER('Raw Data'!P125),'Raw Data'!P125,"")</f>
        <v/>
      </c>
      <c r="R45" s="25" t="str">
        <f>IF(ISNUMBER('Raw Data'!Q125),'Raw Data'!Q125,"")</f>
        <v/>
      </c>
      <c r="S45" s="25" t="str">
        <f>IF(ISNUMBER('Raw Data'!R125),'Raw Data'!R125,"")</f>
        <v/>
      </c>
      <c r="T45" s="25" t="str">
        <f>IF(ISNUMBER('Raw Data'!S125),'Raw Data'!S125,"")</f>
        <v/>
      </c>
      <c r="U45" s="25" t="str">
        <f>IF(ISNUMBER('Raw Data'!T125),'Raw Data'!T125,"")</f>
        <v/>
      </c>
      <c r="V45" s="25" t="str">
        <f>IF(ISNUMBER('Raw Data'!U125),'Raw Data'!U125,"")</f>
        <v/>
      </c>
      <c r="W45" s="25" t="str">
        <f>IF(ISNUMBER('Raw Data'!V125),'Raw Data'!V125,"")</f>
        <v/>
      </c>
      <c r="X45" s="25" t="str">
        <f>IF(ISNUMBER('Raw Data'!W125),'Raw Data'!W125,"")</f>
        <v/>
      </c>
      <c r="Y45" s="25" t="str">
        <f>IF(ISNUMBER('Raw Data'!X125),'Raw Data'!X125,"")</f>
        <v/>
      </c>
      <c r="Z45" s="25" t="str">
        <f>IF(ISNUMBER('Raw Data'!Y125),'Raw Data'!Y125,"")</f>
        <v/>
      </c>
      <c r="AA45" s="25">
        <f>IF(ISNUMBER('Raw Data'!Z125),'Raw Data'!Z125,"")</f>
        <v>11.122285040885998</v>
      </c>
      <c r="AB45" s="25" t="str">
        <f>IF(ISNUMBER('Raw Data'!AA125),'Raw Data'!AA125,"")</f>
        <v/>
      </c>
      <c r="AC45" s="25" t="str">
        <f>IF(ISNUMBER('Raw Data'!AB125),'Raw Data'!AB125,"")</f>
        <v/>
      </c>
      <c r="AD45" s="25" t="str">
        <f>IF(ISNUMBER('Raw Data'!AC125),'Raw Data'!AC125,"")</f>
        <v/>
      </c>
      <c r="AE45" s="25">
        <f>IF(ISNUMBER('Raw Data'!AD125),'Raw Data'!AD125,"")</f>
        <v>12.537500000000001</v>
      </c>
      <c r="AF45" s="25" t="str">
        <f>IF(ISNUMBER('Raw Data'!AE125),'Raw Data'!AE125,"")</f>
        <v/>
      </c>
      <c r="AG45" s="25">
        <f>IF(ISNUMBER('Raw Data'!AF125),'Raw Data'!AF125,"")</f>
        <v>14.987499999999999</v>
      </c>
      <c r="AH45" s="25" t="str">
        <f>IF(ISNUMBER('Raw Data'!AG125),'Raw Data'!AG125,"")</f>
        <v/>
      </c>
      <c r="AI45" s="25">
        <f>IF(ISNUMBER('Raw Data'!AH125),'Raw Data'!AH125,"")</f>
        <v>0.39999999999999947</v>
      </c>
      <c r="AJ45" s="25" t="str">
        <f>IF(ISNUMBER('Raw Data'!AI125),'Raw Data'!AI125,"")</f>
        <v/>
      </c>
      <c r="AK45" s="25" t="str">
        <f>IF(ISNUMBER('Raw Data'!AJ125),'Raw Data'!AJ125,"")</f>
        <v/>
      </c>
      <c r="AL45" s="25" t="str">
        <f>IF(ISNUMBER('Raw Data'!AK125),'Raw Data'!AK125,"")</f>
        <v/>
      </c>
      <c r="AM45" s="25" t="str">
        <f>IF(ISNUMBER('Raw Data'!AL125),'Raw Data'!AL125,"")</f>
        <v/>
      </c>
      <c r="AN45" s="25">
        <f>IF(ISNUMBER('Raw Data'!AM125),'Raw Data'!AM125,"")</f>
        <v>10.55</v>
      </c>
      <c r="AO45" s="25" t="str">
        <f>IF(ISNUMBER('Raw Data'!AN125),'Raw Data'!AN125,"")</f>
        <v/>
      </c>
      <c r="AP45" s="25">
        <f>IF(ISNUMBER('Raw Data'!AO125),'Raw Data'!AO125,"")</f>
        <v>3.8625000000000007</v>
      </c>
      <c r="AQ45" s="25" t="str">
        <f>IF(ISNUMBER('Raw Data'!AP125),'Raw Data'!AP125,"")</f>
        <v/>
      </c>
      <c r="AR45" s="25" t="str">
        <f>IF(ISNUMBER('Raw Data'!AQ125),'Raw Data'!AQ125,"")</f>
        <v/>
      </c>
      <c r="AS45" s="25" t="str">
        <f>IF(ISNUMBER('Raw Data'!AR125),'Raw Data'!AR125,"")</f>
        <v/>
      </c>
      <c r="AT45" s="25">
        <f>IF(ISNUMBER('Raw Data'!AS125),'Raw Data'!AS125,"")</f>
        <v>16.25</v>
      </c>
      <c r="AU45" s="25" t="str">
        <f>IF(ISNUMBER('Raw Data'!AT125),'Raw Data'!AT125,"")</f>
        <v/>
      </c>
      <c r="AV45" s="25">
        <f>IF(ISNUMBER('Raw Data'!AU125),'Raw Data'!AU125,"")</f>
        <v>3</v>
      </c>
      <c r="AW45" s="25" t="str">
        <f>IF(ISNUMBER('Raw Data'!AV125),'Raw Data'!AV125,"")</f>
        <v/>
      </c>
      <c r="AX45" s="25" t="str">
        <f>IF(ISNUMBER('Raw Data'!AW125),'Raw Data'!AW125,"")</f>
        <v/>
      </c>
      <c r="AY45" s="25">
        <f>IF(ISNUMBER('Raw Data'!AX125),'Raw Data'!AX125,"")</f>
        <v>13.999999999999998</v>
      </c>
      <c r="AZ45" s="25" t="str">
        <f>IF(ISNUMBER('Raw Data'!AY125),'Raw Data'!AY125,"")</f>
        <v/>
      </c>
      <c r="BA45" s="25">
        <f>IF(ISNUMBER('Raw Data'!AZ125),'Raw Data'!AZ125,"")</f>
        <v>3.6125000000000007</v>
      </c>
      <c r="BB45" s="25" t="str">
        <f>IF(ISNUMBER('Raw Data'!BA125),'Raw Data'!BA125,"")</f>
        <v/>
      </c>
      <c r="BC45" s="25">
        <f>IF(ISNUMBER('Raw Data'!BB125),'Raw Data'!BB125,"")</f>
        <v>17.324999999999999</v>
      </c>
      <c r="BD45" s="25" t="str">
        <f>IF(ISNUMBER('Raw Data'!BC125),'Raw Data'!BC125,"")</f>
        <v/>
      </c>
      <c r="BE45" s="25" t="str">
        <f>IF(ISNUMBER('Raw Data'!BD125),'Raw Data'!BD125,"")</f>
        <v/>
      </c>
      <c r="BF45" s="25" t="str">
        <f>IF(ISNUMBER('Raw Data'!BE125),'Raw Data'!BE125,"")</f>
        <v/>
      </c>
      <c r="BG45" s="25" t="str">
        <f>IF(ISNUMBER('Raw Data'!BF125),'Raw Data'!BF125,"")</f>
        <v/>
      </c>
      <c r="BH45" s="25">
        <f>IF(ISNUMBER('Raw Data'!BG125),'Raw Data'!BG125,"")</f>
        <v>13.175000000000001</v>
      </c>
      <c r="BI45" s="25" t="str">
        <f>IF(ISNUMBER('Raw Data'!BH125),'Raw Data'!BH125,"")</f>
        <v/>
      </c>
      <c r="BJ45" s="25">
        <f>IF(ISNUMBER('Raw Data'!BI125),'Raw Data'!BI125,"")</f>
        <v>14.637499999999999</v>
      </c>
      <c r="BK45" s="25" t="str">
        <f>IF(ISNUMBER('Raw Data'!BJ125),'Raw Data'!BJ125,"")</f>
        <v/>
      </c>
      <c r="BL45" s="25" t="str">
        <f>IF(ISNUMBER('Raw Data'!BK125),'Raw Data'!BK125,"")</f>
        <v/>
      </c>
      <c r="BM45" s="25">
        <f>IF(ISNUMBER('Raw Data'!BL125),'Raw Data'!BL125,"")</f>
        <v>6.4333333333333256</v>
      </c>
      <c r="BN45" s="25" t="str">
        <f>IF(ISNUMBER('Raw Data'!BM125),'Raw Data'!BM125,"")</f>
        <v/>
      </c>
      <c r="BO45" s="25">
        <f>IF(ISNUMBER('Raw Data'!BN125),'Raw Data'!BN125,"")</f>
        <v>1.7416666666666742</v>
      </c>
      <c r="BP45" s="25" t="str">
        <f>IF(ISNUMBER('Raw Data'!BO125),'Raw Data'!BO125,"")</f>
        <v/>
      </c>
      <c r="BQ45" s="25">
        <f>IF(ISNUMBER('Raw Data'!BP125),'Raw Data'!BP125,"")</f>
        <v>14.012499999999999</v>
      </c>
      <c r="BR45" s="25" t="str">
        <f>IF(ISNUMBER('Raw Data'!BQ125),'Raw Data'!BQ125,"")</f>
        <v/>
      </c>
      <c r="BS45" s="25" t="str">
        <f>IF(ISNUMBER('Raw Data'!BR125),'Raw Data'!BR125,"")</f>
        <v/>
      </c>
      <c r="BT45" s="25" t="str">
        <f>IF(ISNUMBER('Raw Data'!BS125),'Raw Data'!BS125,"")</f>
        <v/>
      </c>
      <c r="BU45" s="25" t="str">
        <f>IF(ISNUMBER('Raw Data'!BT125),'Raw Data'!BT125,"")</f>
        <v/>
      </c>
      <c r="BV45" s="25">
        <f>IF(ISNUMBER('Raw Data'!BU125),'Raw Data'!BU125,"")</f>
        <v>15.0375</v>
      </c>
      <c r="BW45" s="25" t="str">
        <f>IF(ISNUMBER('Raw Data'!BV125),'Raw Data'!BV125,"")</f>
        <v/>
      </c>
      <c r="BX45" s="25">
        <f>IF(ISNUMBER('Raw Data'!BW125),'Raw Data'!BW125,"")</f>
        <v>5.2999999999999989</v>
      </c>
      <c r="BY45" s="25" t="str">
        <f>IF(ISNUMBER('Raw Data'!BX125),'Raw Data'!BX125,"")</f>
        <v/>
      </c>
      <c r="BZ45" s="25" t="str">
        <f>IF(ISNUMBER('Raw Data'!BY125),'Raw Data'!BY125,"")</f>
        <v/>
      </c>
      <c r="CA45" s="25">
        <f>IF(ISNUMBER('Raw Data'!BZ125),'Raw Data'!BZ125,"")</f>
        <v>12.625</v>
      </c>
      <c r="CB45" s="25" t="str">
        <f>IF(ISNUMBER('Raw Data'!CA125),'Raw Data'!CA125,"")</f>
        <v/>
      </c>
      <c r="CC45" s="25">
        <f>IF(ISNUMBER('Raw Data'!CB125),'Raw Data'!CB125,"")</f>
        <v>3.1791666666666742</v>
      </c>
      <c r="CD45" s="25" t="str">
        <f>IF(ISNUMBER('Raw Data'!CC125),'Raw Data'!CC125,"")</f>
        <v/>
      </c>
      <c r="CE45" s="25">
        <f>IF(ISNUMBER('Raw Data'!CD125),'Raw Data'!CD125,"")</f>
        <v>10.875</v>
      </c>
      <c r="CF45" s="25" t="str">
        <f>IF(ISNUMBER('Raw Data'!CE125),'Raw Data'!CE125,"")</f>
        <v/>
      </c>
      <c r="CG45" s="25" t="str">
        <f>IF(ISNUMBER('Raw Data'!CF125),'Raw Data'!CF125,"")</f>
        <v/>
      </c>
      <c r="CH45" s="25" t="str">
        <f>IF(ISNUMBER('Raw Data'!CG125),'Raw Data'!CG125,"")</f>
        <v/>
      </c>
      <c r="CI45" s="25" t="str">
        <f>IF(ISNUMBER('Raw Data'!CH125),'Raw Data'!CH125,"")</f>
        <v/>
      </c>
      <c r="CJ45" s="25">
        <f>IF(ISNUMBER('Raw Data'!CI125),'Raw Data'!CI125,"")</f>
        <v>3.95</v>
      </c>
      <c r="CK45" s="25" t="str">
        <f>IF(ISNUMBER('Raw Data'!CJ125),'Raw Data'!CJ125,"")</f>
        <v/>
      </c>
      <c r="CL45" s="25">
        <f>IF(ISNUMBER('Raw Data'!CK125),'Raw Data'!CK125,"")</f>
        <v>8.8817841970012523E-16</v>
      </c>
      <c r="CM45" s="25" t="str">
        <f>IF(ISNUMBER('Raw Data'!CL125),'Raw Data'!CL125,"")</f>
        <v/>
      </c>
      <c r="CN45" s="25" t="str">
        <f>IF(ISNUMBER('Raw Data'!CM125),'Raw Data'!CM125,"")</f>
        <v/>
      </c>
      <c r="CO45" s="25">
        <f>IF(ISNUMBER('Raw Data'!CN125),'Raw Data'!CN125,"")</f>
        <v>14.849999999999998</v>
      </c>
      <c r="CP45" s="25" t="str">
        <f>IF(ISNUMBER('Raw Data'!CO125),'Raw Data'!CO125,"")</f>
        <v/>
      </c>
      <c r="CQ45" s="25">
        <f>IF(ISNUMBER('Raw Data'!CP125),'Raw Data'!CP125,"")</f>
        <v>-1.1499999999999995</v>
      </c>
      <c r="CR45" s="25" t="str">
        <f>IF(ISNUMBER('Raw Data'!CQ125),'Raw Data'!CQ125,"")</f>
        <v/>
      </c>
      <c r="CS45" s="25">
        <f>IF(ISNUMBER('Raw Data'!CR125),'Raw Data'!CR125,"")</f>
        <v>9.9625000000000004</v>
      </c>
      <c r="CT45" s="25" t="str">
        <f>IF(ISNUMBER('Raw Data'!CS125),'Raw Data'!CS125,"")</f>
        <v/>
      </c>
      <c r="CU45" s="25" t="str">
        <f>IF(ISNUMBER('Raw Data'!CT125),'Raw Data'!CT125,"")</f>
        <v/>
      </c>
      <c r="CV45" s="25" t="str">
        <f>IF(ISNUMBER('Raw Data'!CU125),'Raw Data'!CU125,"")</f>
        <v/>
      </c>
      <c r="CW45" s="25" t="str">
        <f>IF(ISNUMBER('Raw Data'!CV125),'Raw Data'!CV125,"")</f>
        <v/>
      </c>
      <c r="CX45" s="25">
        <f>IF(ISNUMBER('Raw Data'!CW125),'Raw Data'!CW125,"")</f>
        <v>15.6625</v>
      </c>
      <c r="CY45" s="25" t="str">
        <f>IF(ISNUMBER('Raw Data'!CX125),'Raw Data'!CX125,"")</f>
        <v/>
      </c>
      <c r="CZ45" s="25">
        <f>IF(ISNUMBER('Raw Data'!CY125),'Raw Data'!CY125,"")</f>
        <v>1.5625000000000009</v>
      </c>
      <c r="DA45" s="25" t="str">
        <f>IF(ISNUMBER('Raw Data'!CZ125),'Raw Data'!CZ125,"")</f>
        <v/>
      </c>
      <c r="DB45" s="25" t="str">
        <f>IF(ISNUMBER('Raw Data'!DA125),'Raw Data'!DA125,"")</f>
        <v/>
      </c>
      <c r="DC45" s="25">
        <f>IF(ISNUMBER('Raw Data'!DB125),'Raw Data'!DB125,"")</f>
        <v>12.649999999999999</v>
      </c>
      <c r="DD45" s="25" t="str">
        <f>IF(ISNUMBER('Raw Data'!DC125),'Raw Data'!DC125,"")</f>
        <v/>
      </c>
      <c r="DE45" s="25">
        <f>IF(ISNUMBER('Raw Data'!DD125),'Raw Data'!DD125,"")</f>
        <v>0.28750000000000053</v>
      </c>
      <c r="DF45" s="25" t="str">
        <f>IF(ISNUMBER('Raw Data'!DE125),'Raw Data'!DE125,"")</f>
        <v/>
      </c>
      <c r="DG45" s="25">
        <f>IF(ISNUMBER('Raw Data'!DF125),'Raw Data'!DF125,"")</f>
        <v>5.375</v>
      </c>
      <c r="DH45" s="25" t="str">
        <f>IF(ISNUMBER('Raw Data'!DG125),'Raw Data'!DG125,"")</f>
        <v/>
      </c>
      <c r="DI45" s="25" t="str">
        <f>IF(ISNUMBER('Raw Data'!DH125),'Raw Data'!DH125,"")</f>
        <v/>
      </c>
      <c r="DJ45" s="25" t="str">
        <f>IF(ISNUMBER('Raw Data'!DI125),'Raw Data'!DI125,"")</f>
        <v/>
      </c>
      <c r="DK45" s="25" t="str">
        <f>IF(ISNUMBER('Raw Data'!DJ125),'Raw Data'!DJ125,"")</f>
        <v/>
      </c>
      <c r="DL45" s="25" t="str">
        <f>IF(ISNUMBER('Raw Data'!DK125),'Raw Data'!DK125,"")</f>
        <v/>
      </c>
      <c r="DM45" s="25">
        <f>IF(ISNUMBER('Raw Data'!DL125),'Raw Data'!DL125,"")</f>
        <v>13.8125</v>
      </c>
      <c r="DN45" s="25" t="str">
        <f>IF(ISNUMBER('Raw Data'!DM125),'Raw Data'!DM125,"")</f>
        <v/>
      </c>
      <c r="DO45" s="25">
        <f>IF(ISNUMBER('Raw Data'!DN125),'Raw Data'!DN125,"")</f>
        <v>4.5999999999999996</v>
      </c>
      <c r="DP45" s="25" t="str">
        <f>IF(ISNUMBER('Raw Data'!DO125),'Raw Data'!DO125,"")</f>
        <v/>
      </c>
      <c r="DQ45" s="25" t="str">
        <f>IF(ISNUMBER('Raw Data'!DP125),'Raw Data'!DP125,"")</f>
        <v/>
      </c>
      <c r="DR45" s="25" t="str">
        <f>IF(ISNUMBER('Raw Data'!DQ125),'Raw Data'!DQ125,"")</f>
        <v/>
      </c>
      <c r="DS45" s="25" t="str">
        <f>IF(ISNUMBER('Raw Data'!DR125),'Raw Data'!DR125,"")</f>
        <v/>
      </c>
      <c r="DT45" s="25" t="str">
        <f>IF(ISNUMBER('Raw Data'!DS125),'Raw Data'!DS125,"")</f>
        <v/>
      </c>
      <c r="DU45" s="25" t="str">
        <f>IF(ISNUMBER('Raw Data'!DT125),'Raw Data'!DT125,"")</f>
        <v/>
      </c>
      <c r="DV45" s="25" t="str">
        <f>IF(ISNUMBER('Raw Data'!DU125),'Raw Data'!DU125,"")</f>
        <v/>
      </c>
      <c r="DW45" s="25" t="str">
        <f>IF(ISNUMBER('Raw Data'!DV125),'Raw Data'!DV125,"")</f>
        <v/>
      </c>
      <c r="DX45" s="25" t="str">
        <f>IF(ISNUMBER('Raw Data'!DW125),'Raw Data'!DW125,"")</f>
        <v/>
      </c>
      <c r="DY45" s="25" t="str">
        <f>IF(ISNUMBER('Raw Data'!DX125),'Raw Data'!DX125,"")</f>
        <v/>
      </c>
      <c r="DZ45" s="25">
        <f>IF(ISNUMBER('Raw Data'!DY125),'Raw Data'!DY125,"")</f>
        <v>5.9875000000000007</v>
      </c>
      <c r="EA45" s="25" t="str">
        <f>IF(ISNUMBER('Raw Data'!DZ125),'Raw Data'!DZ125,"")</f>
        <v/>
      </c>
      <c r="EB45" s="25" t="str">
        <f>IF(ISNUMBER('Raw Data'!EA125),'Raw Data'!EA125,"")</f>
        <v/>
      </c>
      <c r="EC45" s="25" t="str">
        <f>IF(ISNUMBER('Raw Data'!EB125),'Raw Data'!EB125,"")</f>
        <v/>
      </c>
      <c r="ED45" s="25" t="str">
        <f>IF(ISNUMBER('Raw Data'!EC125),'Raw Data'!EC125,"")</f>
        <v/>
      </c>
      <c r="EE45" s="25" t="str">
        <f>IF(ISNUMBER('Raw Data'!ED125),'Raw Data'!ED125,"")</f>
        <v/>
      </c>
      <c r="EF45" s="25" t="str">
        <f>IF(ISNUMBER('Raw Data'!EE125),'Raw Data'!EE125,"")</f>
        <v/>
      </c>
      <c r="EG45" s="25" t="str">
        <f>IF(ISNUMBER('Raw Data'!EF125),'Raw Data'!EF125,"")</f>
        <v/>
      </c>
      <c r="EH45" s="25">
        <f>IF(ISNUMBER('Raw Data'!EG125),'Raw Data'!EG125,"")</f>
        <v>2.0708333333333249</v>
      </c>
      <c r="EI45" s="25" t="str">
        <f>IF(ISNUMBER('Raw Data'!EH125),'Raw Data'!EH125,"")</f>
        <v/>
      </c>
      <c r="EJ45" s="25" t="str">
        <f>IF(ISNUMBER('Raw Data'!EI125),'Raw Data'!EI125,"")</f>
        <v/>
      </c>
      <c r="EK45" s="25" t="str">
        <f>IF(ISNUMBER('Raw Data'!EJ125),'Raw Data'!EJ125,"")</f>
        <v/>
      </c>
      <c r="EL45" s="25" t="str">
        <f>IF(ISNUMBER('Raw Data'!EK125),'Raw Data'!EK125,"")</f>
        <v/>
      </c>
      <c r="EM45" s="25" t="str">
        <f>IF(ISNUMBER('Raw Data'!EL125),'Raw Data'!EL125,"")</f>
        <v/>
      </c>
      <c r="EN45" s="25" t="str">
        <f>IF(ISNUMBER('Raw Data'!EM125),'Raw Data'!EM125,"")</f>
        <v/>
      </c>
      <c r="EO45" s="25" t="str">
        <f>IF(ISNUMBER('Raw Data'!EN125),'Raw Data'!EN125,"")</f>
        <v/>
      </c>
      <c r="EP45" s="25" t="str">
        <f>IF(ISNUMBER('Raw Data'!EO125),'Raw Data'!EO125,"")</f>
        <v/>
      </c>
      <c r="EQ45" s="25" t="str">
        <f>IF(ISNUMBER('Raw Data'!EP125),'Raw Data'!EP125,"")</f>
        <v/>
      </c>
      <c r="ER45" s="25" t="str">
        <f>IF(ISNUMBER('Raw Data'!EQ125),'Raw Data'!EQ125,"")</f>
        <v/>
      </c>
      <c r="ES45" s="25" t="str">
        <f>IF(ISNUMBER('Raw Data'!ER125),'Raw Data'!ER125,"")</f>
        <v/>
      </c>
      <c r="ET45" s="25" t="str">
        <f>IF(ISNUMBER('Raw Data'!ES125),'Raw Data'!ES125,"")</f>
        <v/>
      </c>
      <c r="EU45" s="25" t="str">
        <f>IF(ISNUMBER('Raw Data'!ET125),'Raw Data'!ET125,"")</f>
        <v/>
      </c>
      <c r="EV45" s="25" t="str">
        <f>IF(ISNUMBER('Raw Data'!EU125),'Raw Data'!EU125,"")</f>
        <v/>
      </c>
      <c r="EW45" s="25" t="str">
        <f>IF(ISNUMBER('Raw Data'!EV125),'Raw Data'!EV125,"")</f>
        <v/>
      </c>
      <c r="EX45" s="25" t="str">
        <f>IF(ISNUMBER('Raw Data'!EW125),'Raw Data'!EW125,"")</f>
        <v/>
      </c>
      <c r="EY45" s="25" t="str">
        <f>IF(ISNUMBER('Raw Data'!EX125),'Raw Data'!EX125,"")</f>
        <v/>
      </c>
      <c r="EZ45" s="25" t="str">
        <f>IF(ISNUMBER('Raw Data'!EY125),'Raw Data'!EY125,"")</f>
        <v/>
      </c>
      <c r="FA45" s="25" t="str">
        <f>IF(ISNUMBER('Raw Data'!EZ125),'Raw Data'!EZ125,"")</f>
        <v/>
      </c>
      <c r="FB45" s="25" t="str">
        <f>IF(ISNUMBER('Raw Data'!FA125),'Raw Data'!FA125,"")</f>
        <v/>
      </c>
      <c r="FC45" s="25" t="str">
        <f>IF(ISNUMBER('Raw Data'!FB125),'Raw Data'!FB125,"")</f>
        <v/>
      </c>
      <c r="FD45" s="25" t="str">
        <f>IF(ISNUMBER('Raw Data'!FC125),'Raw Data'!FC125,"")</f>
        <v/>
      </c>
      <c r="FE45" s="25" t="str">
        <f>IF(ISNUMBER('Raw Data'!FD125),'Raw Data'!FD125,"")</f>
        <v/>
      </c>
      <c r="FF45" s="25" t="str">
        <f>IF(ISNUMBER('Raw Data'!FE125),'Raw Data'!FE125,"")</f>
        <v/>
      </c>
      <c r="FG45" s="25" t="str">
        <f>IF(ISNUMBER('Raw Data'!FF125),'Raw Data'!FF125,"")</f>
        <v/>
      </c>
      <c r="FH45" s="25">
        <f>IF(ISNUMBER('Raw Data'!FG125),'Raw Data'!FG125,"")</f>
        <v>-1.0875000000000004</v>
      </c>
      <c r="FI45" s="25" t="str">
        <f>IF(ISNUMBER('Raw Data'!FH125),'Raw Data'!FH125,"")</f>
        <v/>
      </c>
      <c r="FJ45" s="25" t="str">
        <f>IF(ISNUMBER('Raw Data'!FI125),'Raw Data'!FI125,"")</f>
        <v/>
      </c>
      <c r="FK45" s="25" t="str">
        <f>IF(ISNUMBER('Raw Data'!FJ125),'Raw Data'!FJ125,"")</f>
        <v/>
      </c>
      <c r="FL45" s="25" t="str">
        <f>IF(ISNUMBER('Raw Data'!FK125),'Raw Data'!FK125,"")</f>
        <v/>
      </c>
      <c r="FM45" s="25" t="str">
        <f>IF(ISNUMBER('Raw Data'!FL125),'Raw Data'!FL125,"")</f>
        <v/>
      </c>
      <c r="FN45" s="25" t="str">
        <f>IF(ISNUMBER('Raw Data'!FM125),'Raw Data'!FM125,"")</f>
        <v/>
      </c>
      <c r="FO45" s="25" t="str">
        <f>IF(ISNUMBER('Raw Data'!FN125),'Raw Data'!FN125,"")</f>
        <v/>
      </c>
      <c r="FP45" s="25" t="str">
        <f>IF(ISNUMBER('Raw Data'!FO125),'Raw Data'!FO125,"")</f>
        <v/>
      </c>
      <c r="FQ45" s="25" t="str">
        <f>IF(ISNUMBER('Raw Data'!FP125),'Raw Data'!FP125,"")</f>
        <v/>
      </c>
      <c r="FR45" s="25" t="str">
        <f>IF(ISNUMBER('Raw Data'!FQ125),'Raw Data'!FQ125,"")</f>
        <v/>
      </c>
      <c r="FS45" s="25" t="str">
        <f>IF(ISNUMBER('Raw Data'!FR125),'Raw Data'!FR125,"")</f>
        <v/>
      </c>
    </row>
    <row r="46" spans="1:176" s="4" customFormat="1" x14ac:dyDescent="0.25">
      <c r="A46" s="25" t="s">
        <v>28</v>
      </c>
      <c r="B46" s="26" t="s">
        <v>9</v>
      </c>
      <c r="C46" s="25"/>
      <c r="D46" s="25" t="str">
        <f>IF(ISNUMBER('Raw Data'!C126),'Raw Data'!C126,"")</f>
        <v/>
      </c>
      <c r="E46" s="25" t="str">
        <f>IF(ISNUMBER('Raw Data'!D126),'Raw Data'!D126,"")</f>
        <v/>
      </c>
      <c r="F46" s="25" t="str">
        <f>IF(ISNUMBER('Raw Data'!E126),'Raw Data'!E126,"")</f>
        <v/>
      </c>
      <c r="G46" s="25" t="str">
        <f>IF(ISNUMBER('Raw Data'!F126),'Raw Data'!F126,"")</f>
        <v/>
      </c>
      <c r="H46" s="25" t="str">
        <f>IF(ISNUMBER('Raw Data'!G126),'Raw Data'!G126,"")</f>
        <v/>
      </c>
      <c r="I46" s="25" t="str">
        <f>IF(ISNUMBER('Raw Data'!H126),'Raw Data'!H126,"")</f>
        <v/>
      </c>
      <c r="J46" s="25" t="str">
        <f>IF(ISNUMBER('Raw Data'!I126),'Raw Data'!I126,"")</f>
        <v/>
      </c>
      <c r="K46" s="25" t="str">
        <f>IF(ISNUMBER('Raw Data'!J126),'Raw Data'!J126,"")</f>
        <v/>
      </c>
      <c r="L46" s="25" t="str">
        <f>IF(ISNUMBER('Raw Data'!K126),'Raw Data'!K126,"")</f>
        <v/>
      </c>
      <c r="M46" s="25" t="str">
        <f>IF(ISNUMBER('Raw Data'!L126),'Raw Data'!L126,"")</f>
        <v/>
      </c>
      <c r="N46" s="25" t="str">
        <f>IF(ISNUMBER('Raw Data'!M126),'Raw Data'!M126,"")</f>
        <v/>
      </c>
      <c r="O46" s="25" t="str">
        <f>IF(ISNUMBER('Raw Data'!N126),'Raw Data'!N126,"")</f>
        <v/>
      </c>
      <c r="P46" s="25" t="str">
        <f>IF(ISNUMBER('Raw Data'!O126),'Raw Data'!O126,"")</f>
        <v/>
      </c>
      <c r="Q46" s="25" t="str">
        <f>IF(ISNUMBER('Raw Data'!P126),'Raw Data'!P126,"")</f>
        <v/>
      </c>
      <c r="R46" s="25" t="str">
        <f>IF(ISNUMBER('Raw Data'!Q126),'Raw Data'!Q126,"")</f>
        <v/>
      </c>
      <c r="S46" s="25" t="str">
        <f>IF(ISNUMBER('Raw Data'!R126),'Raw Data'!R126,"")</f>
        <v/>
      </c>
      <c r="T46" s="25" t="str">
        <f>IF(ISNUMBER('Raw Data'!S126),'Raw Data'!S126,"")</f>
        <v/>
      </c>
      <c r="U46" s="25" t="str">
        <f>IF(ISNUMBER('Raw Data'!T126),'Raw Data'!T126,"")</f>
        <v/>
      </c>
      <c r="V46" s="25" t="str">
        <f>IF(ISNUMBER('Raw Data'!U126),'Raw Data'!U126,"")</f>
        <v/>
      </c>
      <c r="W46" s="25" t="str">
        <f>IF(ISNUMBER('Raw Data'!V126),'Raw Data'!V126,"")</f>
        <v/>
      </c>
      <c r="X46" s="25" t="str">
        <f>IF(ISNUMBER('Raw Data'!W126),'Raw Data'!W126,"")</f>
        <v/>
      </c>
      <c r="Y46" s="25" t="str">
        <f>IF(ISNUMBER('Raw Data'!X126),'Raw Data'!X126,"")</f>
        <v/>
      </c>
      <c r="Z46" s="25" t="str">
        <f>IF(ISNUMBER('Raw Data'!Y126),'Raw Data'!Y126,"")</f>
        <v/>
      </c>
      <c r="AA46" s="25">
        <f>IF(ISNUMBER('Raw Data'!Z126),'Raw Data'!Z126,"")</f>
        <v>6.0728194429063</v>
      </c>
      <c r="AB46" s="25" t="str">
        <f>IF(ISNUMBER('Raw Data'!AA126),'Raw Data'!AA126,"")</f>
        <v/>
      </c>
      <c r="AC46" s="25" t="str">
        <f>IF(ISNUMBER('Raw Data'!AB126),'Raw Data'!AB126,"")</f>
        <v/>
      </c>
      <c r="AD46" s="25" t="str">
        <f>IF(ISNUMBER('Raw Data'!AC126),'Raw Data'!AC126,"")</f>
        <v/>
      </c>
      <c r="AE46" s="25">
        <f>IF(ISNUMBER('Raw Data'!AD126),'Raw Data'!AD126,"")</f>
        <v>2.3378139075481998</v>
      </c>
      <c r="AF46" s="25" t="str">
        <f>IF(ISNUMBER('Raw Data'!AE126),'Raw Data'!AE126,"")</f>
        <v/>
      </c>
      <c r="AG46" s="25">
        <f>IF(ISNUMBER('Raw Data'!AF126),'Raw Data'!AF126,"")</f>
        <v>3.6530933732718003</v>
      </c>
      <c r="AH46" s="25" t="str">
        <f>IF(ISNUMBER('Raw Data'!AG126),'Raw Data'!AG126,"")</f>
        <v/>
      </c>
      <c r="AI46" s="25">
        <f>IF(ISNUMBER('Raw Data'!AH126),'Raw Data'!AH126,"")</f>
        <v>0.27581898895815105</v>
      </c>
      <c r="AJ46" s="25" t="str">
        <f>IF(ISNUMBER('Raw Data'!AI126),'Raw Data'!AI126,"")</f>
        <v/>
      </c>
      <c r="AK46" s="25" t="str">
        <f>IF(ISNUMBER('Raw Data'!AJ126),'Raw Data'!AJ126,"")</f>
        <v/>
      </c>
      <c r="AL46" s="25" t="str">
        <f>IF(ISNUMBER('Raw Data'!AK126),'Raw Data'!AK126,"")</f>
        <v/>
      </c>
      <c r="AM46" s="25" t="str">
        <f>IF(ISNUMBER('Raw Data'!AL126),'Raw Data'!AL126,"")</f>
        <v/>
      </c>
      <c r="AN46" s="25">
        <f>IF(ISNUMBER('Raw Data'!AM126),'Raw Data'!AM126,"")</f>
        <v>4.9126667352006006</v>
      </c>
      <c r="AO46" s="25" t="str">
        <f>IF(ISNUMBER('Raw Data'!AN126),'Raw Data'!AN126,"")</f>
        <v/>
      </c>
      <c r="AP46" s="25">
        <f>IF(ISNUMBER('Raw Data'!AO126),'Raw Data'!AO126,"")</f>
        <v>0.54311741790157519</v>
      </c>
      <c r="AQ46" s="25" t="str">
        <f>IF(ISNUMBER('Raw Data'!AP126),'Raw Data'!AP126,"")</f>
        <v/>
      </c>
      <c r="AR46" s="25" t="str">
        <f>IF(ISNUMBER('Raw Data'!AQ126),'Raw Data'!AQ126,"")</f>
        <v/>
      </c>
      <c r="AS46" s="25" t="str">
        <f>IF(ISNUMBER('Raw Data'!AR126),'Raw Data'!AR126,"")</f>
        <v/>
      </c>
      <c r="AT46" s="25">
        <f>IF(ISNUMBER('Raw Data'!AS126),'Raw Data'!AS126,"")</f>
        <v>6.3884396492762505</v>
      </c>
      <c r="AU46" s="25" t="str">
        <f>IF(ISNUMBER('Raw Data'!AT126),'Raw Data'!AT126,"")</f>
        <v/>
      </c>
      <c r="AV46" s="25">
        <f>IF(ISNUMBER('Raw Data'!AU126),'Raw Data'!AU126,"")</f>
        <v>4.5548082814067001</v>
      </c>
      <c r="AW46" s="25" t="str">
        <f>IF(ISNUMBER('Raw Data'!AV126),'Raw Data'!AV126,"")</f>
        <v/>
      </c>
      <c r="AX46" s="25" t="str">
        <f>IF(ISNUMBER('Raw Data'!AW126),'Raw Data'!AW126,"")</f>
        <v/>
      </c>
      <c r="AY46" s="25">
        <f>IF(ISNUMBER('Raw Data'!AX126),'Raw Data'!AX126,"")</f>
        <v>9.3354314622034735</v>
      </c>
      <c r="AZ46" s="25" t="str">
        <f>IF(ISNUMBER('Raw Data'!AY126),'Raw Data'!AY126,"")</f>
        <v/>
      </c>
      <c r="BA46" s="25">
        <f>IF(ISNUMBER('Raw Data'!AZ126),'Raw Data'!AZ126,"")</f>
        <v>6.7793633359155248</v>
      </c>
      <c r="BB46" s="25" t="str">
        <f>IF(ISNUMBER('Raw Data'!BA126),'Raw Data'!BA126,"")</f>
        <v/>
      </c>
      <c r="BC46" s="25">
        <f>IF(ISNUMBER('Raw Data'!BB126),'Raw Data'!BB126,"")</f>
        <v>9.9153764775325257</v>
      </c>
      <c r="BD46" s="25" t="str">
        <f>IF(ISNUMBER('Raw Data'!BC126),'Raw Data'!BC126,"")</f>
        <v/>
      </c>
      <c r="BE46" s="25" t="str">
        <f>IF(ISNUMBER('Raw Data'!BD126),'Raw Data'!BD126,"")</f>
        <v/>
      </c>
      <c r="BF46" s="25" t="str">
        <f>IF(ISNUMBER('Raw Data'!BE126),'Raw Data'!BE126,"")</f>
        <v/>
      </c>
      <c r="BG46" s="25" t="str">
        <f>IF(ISNUMBER('Raw Data'!BF126),'Raw Data'!BF126,"")</f>
        <v/>
      </c>
      <c r="BH46" s="25">
        <f>IF(ISNUMBER('Raw Data'!BG126),'Raw Data'!BG126,"")</f>
        <v>9.0032200254117338</v>
      </c>
      <c r="BI46" s="25" t="str">
        <f>IF(ISNUMBER('Raw Data'!BH126),'Raw Data'!BH126,"")</f>
        <v/>
      </c>
      <c r="BJ46" s="25">
        <f>IF(ISNUMBER('Raw Data'!BI126),'Raw Data'!BI126,"")</f>
        <v>4.2916928646800496</v>
      </c>
      <c r="BK46" s="25" t="str">
        <f>IF(ISNUMBER('Raw Data'!BJ126),'Raw Data'!BJ126,"")</f>
        <v/>
      </c>
      <c r="BL46" s="25" t="str">
        <f>IF(ISNUMBER('Raw Data'!BK126),'Raw Data'!BK126,"")</f>
        <v/>
      </c>
      <c r="BM46" s="25">
        <f>IF(ISNUMBER('Raw Data'!BL126),'Raw Data'!BL126,"")</f>
        <v>7.7422567356473753</v>
      </c>
      <c r="BN46" s="25" t="str">
        <f>IF(ISNUMBER('Raw Data'!BM126),'Raw Data'!BM126,"")</f>
        <v/>
      </c>
      <c r="BO46" s="25">
        <f>IF(ISNUMBER('Raw Data'!BN126),'Raw Data'!BN126,"")</f>
        <v>3.2432260919214499</v>
      </c>
      <c r="BP46" s="25" t="str">
        <f>IF(ISNUMBER('Raw Data'!BO126),'Raw Data'!BO126,"")</f>
        <v/>
      </c>
      <c r="BQ46" s="25">
        <f>IF(ISNUMBER('Raw Data'!BP126),'Raw Data'!BP126,"")</f>
        <v>7.2248049801368746</v>
      </c>
      <c r="BR46" s="25" t="str">
        <f>IF(ISNUMBER('Raw Data'!BQ126),'Raw Data'!BQ126,"")</f>
        <v/>
      </c>
      <c r="BS46" s="25" t="str">
        <f>IF(ISNUMBER('Raw Data'!BR126),'Raw Data'!BR126,"")</f>
        <v/>
      </c>
      <c r="BT46" s="25" t="str">
        <f>IF(ISNUMBER('Raw Data'!BS126),'Raw Data'!BS126,"")</f>
        <v/>
      </c>
      <c r="BU46" s="25" t="str">
        <f>IF(ISNUMBER('Raw Data'!BT126),'Raw Data'!BT126,"")</f>
        <v/>
      </c>
      <c r="BV46" s="25">
        <f>IF(ISNUMBER('Raw Data'!BU126),'Raw Data'!BU126,"")</f>
        <v>9.5253994166399991</v>
      </c>
      <c r="BW46" s="25" t="str">
        <f>IF(ISNUMBER('Raw Data'!BV126),'Raw Data'!BV126,"")</f>
        <v/>
      </c>
      <c r="BX46" s="25">
        <f>IF(ISNUMBER('Raw Data'!BW126),'Raw Data'!BW126,"")</f>
        <v>6.1908078528008241</v>
      </c>
      <c r="BY46" s="25" t="str">
        <f>IF(ISNUMBER('Raw Data'!BX126),'Raw Data'!BX126,"")</f>
        <v/>
      </c>
      <c r="BZ46" s="25" t="str">
        <f>IF(ISNUMBER('Raw Data'!BY126),'Raw Data'!BY126,"")</f>
        <v/>
      </c>
      <c r="CA46" s="25">
        <f>IF(ISNUMBER('Raw Data'!BZ126),'Raw Data'!BZ126,"")</f>
        <v>9.1890819503071484</v>
      </c>
      <c r="CB46" s="25" t="str">
        <f>IF(ISNUMBER('Raw Data'!CA126),'Raw Data'!CA126,"")</f>
        <v/>
      </c>
      <c r="CC46" s="25">
        <f>IF(ISNUMBER('Raw Data'!CB126),'Raw Data'!CB126,"")</f>
        <v>1.0142575664513496</v>
      </c>
      <c r="CD46" s="25" t="str">
        <f>IF(ISNUMBER('Raw Data'!CC126),'Raw Data'!CC126,"")</f>
        <v/>
      </c>
      <c r="CE46" s="25">
        <f>IF(ISNUMBER('Raw Data'!CD126),'Raw Data'!CD126,"")</f>
        <v>3.9749309273478506</v>
      </c>
      <c r="CF46" s="25" t="str">
        <f>IF(ISNUMBER('Raw Data'!CE126),'Raw Data'!CE126,"")</f>
        <v/>
      </c>
      <c r="CG46" s="25" t="str">
        <f>IF(ISNUMBER('Raw Data'!CF126),'Raw Data'!CF126,"")</f>
        <v/>
      </c>
      <c r="CH46" s="25" t="str">
        <f>IF(ISNUMBER('Raw Data'!CG126),'Raw Data'!CG126,"")</f>
        <v/>
      </c>
      <c r="CI46" s="25" t="str">
        <f>IF(ISNUMBER('Raw Data'!CH126),'Raw Data'!CH126,"")</f>
        <v/>
      </c>
      <c r="CJ46" s="25">
        <f>IF(ISNUMBER('Raw Data'!CI126),'Raw Data'!CI126,"")</f>
        <v>2.6176050212619</v>
      </c>
      <c r="CK46" s="25" t="str">
        <f>IF(ISNUMBER('Raw Data'!CJ126),'Raw Data'!CJ126,"")</f>
        <v/>
      </c>
      <c r="CL46" s="25">
        <f>IF(ISNUMBER('Raw Data'!CK126),'Raw Data'!CK126,"")</f>
        <v>0.10397371203020001</v>
      </c>
      <c r="CM46" s="25" t="str">
        <f>IF(ISNUMBER('Raw Data'!CL126),'Raw Data'!CL126,"")</f>
        <v/>
      </c>
      <c r="CN46" s="25" t="str">
        <f>IF(ISNUMBER('Raw Data'!CM126),'Raw Data'!CM126,"")</f>
        <v/>
      </c>
      <c r="CO46" s="25">
        <f>IF(ISNUMBER('Raw Data'!CN126),'Raw Data'!CN126,"")</f>
        <v>4.2065490923092499</v>
      </c>
      <c r="CP46" s="25" t="str">
        <f>IF(ISNUMBER('Raw Data'!CO126),'Raw Data'!CO126,"")</f>
        <v/>
      </c>
      <c r="CQ46" s="25">
        <f>IF(ISNUMBER('Raw Data'!CP126),'Raw Data'!CP126,"")</f>
        <v>2.1400912798149818E-2</v>
      </c>
      <c r="CR46" s="25" t="str">
        <f>IF(ISNUMBER('Raw Data'!CQ126),'Raw Data'!CQ126,"")</f>
        <v/>
      </c>
      <c r="CS46" s="25">
        <f>IF(ISNUMBER('Raw Data'!CR126),'Raw Data'!CR126,"")</f>
        <v>2.0074737147633748</v>
      </c>
      <c r="CT46" s="25" t="str">
        <f>IF(ISNUMBER('Raw Data'!CS126),'Raw Data'!CS126,"")</f>
        <v/>
      </c>
      <c r="CU46" s="25" t="str">
        <f>IF(ISNUMBER('Raw Data'!CT126),'Raw Data'!CT126,"")</f>
        <v/>
      </c>
      <c r="CV46" s="25" t="str">
        <f>IF(ISNUMBER('Raw Data'!CU126),'Raw Data'!CU126,"")</f>
        <v/>
      </c>
      <c r="CW46" s="25" t="str">
        <f>IF(ISNUMBER('Raw Data'!CV126),'Raw Data'!CV126,"")</f>
        <v/>
      </c>
      <c r="CX46" s="25">
        <f>IF(ISNUMBER('Raw Data'!CW126),'Raw Data'!CW126,"")</f>
        <v>6.1110529433884242</v>
      </c>
      <c r="CY46" s="25" t="str">
        <f>IF(ISNUMBER('Raw Data'!CX126),'Raw Data'!CX126,"")</f>
        <v/>
      </c>
      <c r="CZ46" s="25">
        <f>IF(ISNUMBER('Raw Data'!CY126),'Raw Data'!CY126,"")</f>
        <v>0.83934953771465004</v>
      </c>
      <c r="DA46" s="25" t="str">
        <f>IF(ISNUMBER('Raw Data'!CZ126),'Raw Data'!CZ126,"")</f>
        <v/>
      </c>
      <c r="DB46" s="25" t="str">
        <f>IF(ISNUMBER('Raw Data'!DA126),'Raw Data'!DA126,"")</f>
        <v/>
      </c>
      <c r="DC46" s="25">
        <f>IF(ISNUMBER('Raw Data'!DB126),'Raw Data'!DB126,"")</f>
        <v>3.7830074973392502</v>
      </c>
      <c r="DD46" s="25" t="str">
        <f>IF(ISNUMBER('Raw Data'!DC126),'Raw Data'!DC126,"")</f>
        <v/>
      </c>
      <c r="DE46" s="25">
        <f>IF(ISNUMBER('Raw Data'!DD126),'Raw Data'!DD126,"")</f>
        <v>0.50330039741492527</v>
      </c>
      <c r="DF46" s="25" t="str">
        <f>IF(ISNUMBER('Raw Data'!DE126),'Raw Data'!DE126,"")</f>
        <v/>
      </c>
      <c r="DG46" s="25">
        <f>IF(ISNUMBER('Raw Data'!DF126),'Raw Data'!DF126,"")</f>
        <v>2.7924789538817993</v>
      </c>
      <c r="DH46" s="25" t="str">
        <f>IF(ISNUMBER('Raw Data'!DG126),'Raw Data'!DG126,"")</f>
        <v/>
      </c>
      <c r="DI46" s="25" t="str">
        <f>IF(ISNUMBER('Raw Data'!DH126),'Raw Data'!DH126,"")</f>
        <v/>
      </c>
      <c r="DJ46" s="25" t="str">
        <f>IF(ISNUMBER('Raw Data'!DI126),'Raw Data'!DI126,"")</f>
        <v/>
      </c>
      <c r="DK46" s="25" t="str">
        <f>IF(ISNUMBER('Raw Data'!DJ126),'Raw Data'!DJ126,"")</f>
        <v/>
      </c>
      <c r="DL46" s="25" t="str">
        <f>IF(ISNUMBER('Raw Data'!DK126),'Raw Data'!DK126,"")</f>
        <v/>
      </c>
      <c r="DM46" s="25">
        <f>IF(ISNUMBER('Raw Data'!DL126),'Raw Data'!DL126,"")</f>
        <v>6.2143318884886005</v>
      </c>
      <c r="DN46" s="25" t="str">
        <f>IF(ISNUMBER('Raw Data'!DM126),'Raw Data'!DM126,"")</f>
        <v/>
      </c>
      <c r="DO46" s="25">
        <f>IF(ISNUMBER('Raw Data'!DN126),'Raw Data'!DN126,"")</f>
        <v>1.353696630669325</v>
      </c>
      <c r="DP46" s="25" t="str">
        <f>IF(ISNUMBER('Raw Data'!DO126),'Raw Data'!DO126,"")</f>
        <v/>
      </c>
      <c r="DQ46" s="25" t="str">
        <f>IF(ISNUMBER('Raw Data'!DP126),'Raw Data'!DP126,"")</f>
        <v/>
      </c>
      <c r="DR46" s="25" t="str">
        <f>IF(ISNUMBER('Raw Data'!DQ126),'Raw Data'!DQ126,"")</f>
        <v/>
      </c>
      <c r="DS46" s="25" t="str">
        <f>IF(ISNUMBER('Raw Data'!DR126),'Raw Data'!DR126,"")</f>
        <v/>
      </c>
      <c r="DT46" s="25" t="str">
        <f>IF(ISNUMBER('Raw Data'!DS126),'Raw Data'!DS126,"")</f>
        <v/>
      </c>
      <c r="DU46" s="25" t="str">
        <f>IF(ISNUMBER('Raw Data'!DT126),'Raw Data'!DT126,"")</f>
        <v/>
      </c>
      <c r="DV46" s="25" t="str">
        <f>IF(ISNUMBER('Raw Data'!DU126),'Raw Data'!DU126,"")</f>
        <v/>
      </c>
      <c r="DW46" s="25" t="str">
        <f>IF(ISNUMBER('Raw Data'!DV126),'Raw Data'!DV126,"")</f>
        <v/>
      </c>
      <c r="DX46" s="25" t="str">
        <f>IF(ISNUMBER('Raw Data'!DW126),'Raw Data'!DW126,"")</f>
        <v/>
      </c>
      <c r="DY46" s="25" t="str">
        <f>IF(ISNUMBER('Raw Data'!DX126),'Raw Data'!DX126,"")</f>
        <v/>
      </c>
      <c r="DZ46" s="25">
        <f>IF(ISNUMBER('Raw Data'!DY126),'Raw Data'!DY126,"")</f>
        <v>0.70060360872443417</v>
      </c>
      <c r="EA46" s="25" t="str">
        <f>IF(ISNUMBER('Raw Data'!DZ126),'Raw Data'!DZ126,"")</f>
        <v/>
      </c>
      <c r="EB46" s="25" t="str">
        <f>IF(ISNUMBER('Raw Data'!EA126),'Raw Data'!EA126,"")</f>
        <v/>
      </c>
      <c r="EC46" s="25" t="str">
        <f>IF(ISNUMBER('Raw Data'!EB126),'Raw Data'!EB126,"")</f>
        <v/>
      </c>
      <c r="ED46" s="25" t="str">
        <f>IF(ISNUMBER('Raw Data'!EC126),'Raw Data'!EC126,"")</f>
        <v/>
      </c>
      <c r="EE46" s="25" t="str">
        <f>IF(ISNUMBER('Raw Data'!ED126),'Raw Data'!ED126,"")</f>
        <v/>
      </c>
      <c r="EF46" s="25" t="str">
        <f>IF(ISNUMBER('Raw Data'!EE126),'Raw Data'!EE126,"")</f>
        <v/>
      </c>
      <c r="EG46" s="25" t="str">
        <f>IF(ISNUMBER('Raw Data'!EF126),'Raw Data'!EF126,"")</f>
        <v/>
      </c>
      <c r="EH46" s="25">
        <f>IF(ISNUMBER('Raw Data'!EG126),'Raw Data'!EG126,"")</f>
        <v>-0.24397321254450066</v>
      </c>
      <c r="EI46" s="25" t="str">
        <f>IF(ISNUMBER('Raw Data'!EH126),'Raw Data'!EH126,"")</f>
        <v/>
      </c>
      <c r="EJ46" s="25" t="str">
        <f>IF(ISNUMBER('Raw Data'!EI126),'Raw Data'!EI126,"")</f>
        <v/>
      </c>
      <c r="EK46" s="25" t="str">
        <f>IF(ISNUMBER('Raw Data'!EJ126),'Raw Data'!EJ126,"")</f>
        <v/>
      </c>
      <c r="EL46" s="25" t="str">
        <f>IF(ISNUMBER('Raw Data'!EK126),'Raw Data'!EK126,"")</f>
        <v/>
      </c>
      <c r="EM46" s="25" t="str">
        <f>IF(ISNUMBER('Raw Data'!EL126),'Raw Data'!EL126,"")</f>
        <v/>
      </c>
      <c r="EN46" s="25" t="str">
        <f>IF(ISNUMBER('Raw Data'!EM126),'Raw Data'!EM126,"")</f>
        <v/>
      </c>
      <c r="EO46" s="25" t="str">
        <f>IF(ISNUMBER('Raw Data'!EN126),'Raw Data'!EN126,"")</f>
        <v/>
      </c>
      <c r="EP46" s="25" t="str">
        <f>IF(ISNUMBER('Raw Data'!EO126),'Raw Data'!EO126,"")</f>
        <v/>
      </c>
      <c r="EQ46" s="25" t="str">
        <f>IF(ISNUMBER('Raw Data'!EP126),'Raw Data'!EP126,"")</f>
        <v/>
      </c>
      <c r="ER46" s="25" t="str">
        <f>IF(ISNUMBER('Raw Data'!EQ126),'Raw Data'!EQ126,"")</f>
        <v/>
      </c>
      <c r="ES46" s="25" t="str">
        <f>IF(ISNUMBER('Raw Data'!ER126),'Raw Data'!ER126,"")</f>
        <v/>
      </c>
      <c r="ET46" s="25" t="str">
        <f>IF(ISNUMBER('Raw Data'!ES126),'Raw Data'!ES126,"")</f>
        <v/>
      </c>
      <c r="EU46" s="25" t="str">
        <f>IF(ISNUMBER('Raw Data'!ET126),'Raw Data'!ET126,"")</f>
        <v/>
      </c>
      <c r="EV46" s="25" t="str">
        <f>IF(ISNUMBER('Raw Data'!EU126),'Raw Data'!EU126,"")</f>
        <v/>
      </c>
      <c r="EW46" s="25" t="str">
        <f>IF(ISNUMBER('Raw Data'!EV126),'Raw Data'!EV126,"")</f>
        <v/>
      </c>
      <c r="EX46" s="25" t="str">
        <f>IF(ISNUMBER('Raw Data'!EW126),'Raw Data'!EW126,"")</f>
        <v/>
      </c>
      <c r="EY46" s="25" t="str">
        <f>IF(ISNUMBER('Raw Data'!EX126),'Raw Data'!EX126,"")</f>
        <v/>
      </c>
      <c r="EZ46" s="25" t="str">
        <f>IF(ISNUMBER('Raw Data'!EY126),'Raw Data'!EY126,"")</f>
        <v/>
      </c>
      <c r="FA46" s="25" t="str">
        <f>IF(ISNUMBER('Raw Data'!EZ126),'Raw Data'!EZ126,"")</f>
        <v/>
      </c>
      <c r="FB46" s="25" t="str">
        <f>IF(ISNUMBER('Raw Data'!FA126),'Raw Data'!FA126,"")</f>
        <v/>
      </c>
      <c r="FC46" s="25" t="str">
        <f>IF(ISNUMBER('Raw Data'!FB126),'Raw Data'!FB126,"")</f>
        <v/>
      </c>
      <c r="FD46" s="25" t="str">
        <f>IF(ISNUMBER('Raw Data'!FC126),'Raw Data'!FC126,"")</f>
        <v/>
      </c>
      <c r="FE46" s="25" t="str">
        <f>IF(ISNUMBER('Raw Data'!FD126),'Raw Data'!FD126,"")</f>
        <v/>
      </c>
      <c r="FF46" s="25" t="str">
        <f>IF(ISNUMBER('Raw Data'!FE126),'Raw Data'!FE126,"")</f>
        <v/>
      </c>
      <c r="FG46" s="25" t="str">
        <f>IF(ISNUMBER('Raw Data'!FF126),'Raw Data'!FF126,"")</f>
        <v/>
      </c>
      <c r="FH46" s="25">
        <f>IF(ISNUMBER('Raw Data'!FG126),'Raw Data'!FG126,"")</f>
        <v>1.0803954718186253</v>
      </c>
      <c r="FI46" s="25" t="str">
        <f>IF(ISNUMBER('Raw Data'!FH126),'Raw Data'!FH126,"")</f>
        <v/>
      </c>
      <c r="FJ46" s="25" t="str">
        <f>IF(ISNUMBER('Raw Data'!FI126),'Raw Data'!FI126,"")</f>
        <v/>
      </c>
      <c r="FK46" s="25" t="str">
        <f>IF(ISNUMBER('Raw Data'!FJ126),'Raw Data'!FJ126,"")</f>
        <v/>
      </c>
      <c r="FL46" s="25" t="str">
        <f>IF(ISNUMBER('Raw Data'!FK126),'Raw Data'!FK126,"")</f>
        <v/>
      </c>
      <c r="FM46" s="25" t="str">
        <f>IF(ISNUMBER('Raw Data'!FL126),'Raw Data'!FL126,"")</f>
        <v/>
      </c>
      <c r="FN46" s="25" t="str">
        <f>IF(ISNUMBER('Raw Data'!FM126),'Raw Data'!FM126,"")</f>
        <v/>
      </c>
      <c r="FO46" s="25" t="str">
        <f>IF(ISNUMBER('Raw Data'!FN126),'Raw Data'!FN126,"")</f>
        <v/>
      </c>
      <c r="FP46" s="25" t="str">
        <f>IF(ISNUMBER('Raw Data'!FO126),'Raw Data'!FO126,"")</f>
        <v/>
      </c>
      <c r="FQ46" s="25" t="str">
        <f>IF(ISNUMBER('Raw Data'!FP126),'Raw Data'!FP126,"")</f>
        <v/>
      </c>
      <c r="FR46" s="25" t="str">
        <f>IF(ISNUMBER('Raw Data'!FQ126),'Raw Data'!FQ126,"")</f>
        <v/>
      </c>
      <c r="FS46" s="25" t="str">
        <f>IF(ISNUMBER('Raw Data'!FR126),'Raw Data'!FR126,"")</f>
        <v/>
      </c>
    </row>
    <row r="47" spans="1:176" s="4" customFormat="1" x14ac:dyDescent="0.25">
      <c r="A47" s="25" t="s">
        <v>29</v>
      </c>
      <c r="B47" s="26" t="s">
        <v>9</v>
      </c>
      <c r="C47" s="25"/>
      <c r="D47" s="25" t="str">
        <f>IF(ISNUMBER('Raw Data'!C127),'Raw Data'!C127,"")</f>
        <v/>
      </c>
      <c r="E47" s="25" t="str">
        <f>IF(ISNUMBER('Raw Data'!D127),'Raw Data'!D127,"")</f>
        <v/>
      </c>
      <c r="F47" s="25" t="str">
        <f>IF(ISNUMBER('Raw Data'!E127),'Raw Data'!E127,"")</f>
        <v/>
      </c>
      <c r="G47" s="25" t="str">
        <f>IF(ISNUMBER('Raw Data'!F127),'Raw Data'!F127,"")</f>
        <v/>
      </c>
      <c r="H47" s="25" t="str">
        <f>IF(ISNUMBER('Raw Data'!G127),'Raw Data'!G127,"")</f>
        <v/>
      </c>
      <c r="I47" s="25" t="str">
        <f>IF(ISNUMBER('Raw Data'!H127),'Raw Data'!H127,"")</f>
        <v/>
      </c>
      <c r="J47" s="25" t="str">
        <f>IF(ISNUMBER('Raw Data'!I127),'Raw Data'!I127,"")</f>
        <v/>
      </c>
      <c r="K47" s="25" t="str">
        <f>IF(ISNUMBER('Raw Data'!J127),'Raw Data'!J127,"")</f>
        <v/>
      </c>
      <c r="L47" s="25" t="str">
        <f>IF(ISNUMBER('Raw Data'!K127),'Raw Data'!K127,"")</f>
        <v/>
      </c>
      <c r="M47" s="25" t="str">
        <f>IF(ISNUMBER('Raw Data'!L127),'Raw Data'!L127,"")</f>
        <v/>
      </c>
      <c r="N47" s="25" t="str">
        <f>IF(ISNUMBER('Raw Data'!M127),'Raw Data'!M127,"")</f>
        <v/>
      </c>
      <c r="O47" s="25" t="str">
        <f>IF(ISNUMBER('Raw Data'!N127),'Raw Data'!N127,"")</f>
        <v/>
      </c>
      <c r="P47" s="25" t="str">
        <f>IF(ISNUMBER('Raw Data'!O127),'Raw Data'!O127,"")</f>
        <v/>
      </c>
      <c r="Q47" s="25" t="str">
        <f>IF(ISNUMBER('Raw Data'!P127),'Raw Data'!P127,"")</f>
        <v/>
      </c>
      <c r="R47" s="25" t="str">
        <f>IF(ISNUMBER('Raw Data'!Q127),'Raw Data'!Q127,"")</f>
        <v/>
      </c>
      <c r="S47" s="25" t="str">
        <f>IF(ISNUMBER('Raw Data'!R127),'Raw Data'!R127,"")</f>
        <v/>
      </c>
      <c r="T47" s="25" t="str">
        <f>IF(ISNUMBER('Raw Data'!S127),'Raw Data'!S127,"")</f>
        <v/>
      </c>
      <c r="U47" s="25" t="str">
        <f>IF(ISNUMBER('Raw Data'!T127),'Raw Data'!T127,"")</f>
        <v/>
      </c>
      <c r="V47" s="25" t="str">
        <f>IF(ISNUMBER('Raw Data'!U127),'Raw Data'!U127,"")</f>
        <v/>
      </c>
      <c r="W47" s="25" t="str">
        <f>IF(ISNUMBER('Raw Data'!V127),'Raw Data'!V127,"")</f>
        <v/>
      </c>
      <c r="X47" s="25" t="str">
        <f>IF(ISNUMBER('Raw Data'!W127),'Raw Data'!W127,"")</f>
        <v/>
      </c>
      <c r="Y47" s="25" t="str">
        <f>IF(ISNUMBER('Raw Data'!X127),'Raw Data'!X127,"")</f>
        <v/>
      </c>
      <c r="Z47" s="25" t="str">
        <f>IF(ISNUMBER('Raw Data'!Y127),'Raw Data'!Y127,"")</f>
        <v/>
      </c>
      <c r="AA47" s="25">
        <f>IF(ISNUMBER('Raw Data'!Z127),'Raw Data'!Z127,"")</f>
        <v>2.9320381016861008</v>
      </c>
      <c r="AB47" s="25" t="str">
        <f>IF(ISNUMBER('Raw Data'!AA127),'Raw Data'!AA127,"")</f>
        <v/>
      </c>
      <c r="AC47" s="25" t="str">
        <f>IF(ISNUMBER('Raw Data'!AB127),'Raw Data'!AB127,"")</f>
        <v/>
      </c>
      <c r="AD47" s="25" t="str">
        <f>IF(ISNUMBER('Raw Data'!AC127),'Raw Data'!AC127,"")</f>
        <v/>
      </c>
      <c r="AE47" s="25">
        <f>IF(ISNUMBER('Raw Data'!AD127),'Raw Data'!AD127,"")</f>
        <v>2.2062569276272757</v>
      </c>
      <c r="AF47" s="25" t="str">
        <f>IF(ISNUMBER('Raw Data'!AE127),'Raw Data'!AE127,"")</f>
        <v/>
      </c>
      <c r="AG47" s="25">
        <f>IF(ISNUMBER('Raw Data'!AF127),'Raw Data'!AF127,"")</f>
        <v>2.6841591994539242</v>
      </c>
      <c r="AH47" s="25" t="str">
        <f>IF(ISNUMBER('Raw Data'!AG127),'Raw Data'!AG127,"")</f>
        <v/>
      </c>
      <c r="AI47" s="25">
        <f>IF(ISNUMBER('Raw Data'!AH127),'Raw Data'!AH127,"")</f>
        <v>1.5839983170996752</v>
      </c>
      <c r="AJ47" s="25" t="str">
        <f>IF(ISNUMBER('Raw Data'!AI127),'Raw Data'!AI127,"")</f>
        <v/>
      </c>
      <c r="AK47" s="25" t="str">
        <f>IF(ISNUMBER('Raw Data'!AJ127),'Raw Data'!AJ127,"")</f>
        <v/>
      </c>
      <c r="AL47" s="25" t="str">
        <f>IF(ISNUMBER('Raw Data'!AK127),'Raw Data'!AK127,"")</f>
        <v/>
      </c>
      <c r="AM47" s="25" t="str">
        <f>IF(ISNUMBER('Raw Data'!AL127),'Raw Data'!AL127,"")</f>
        <v/>
      </c>
      <c r="AN47" s="25">
        <f>IF(ISNUMBER('Raw Data'!AM127),'Raw Data'!AM127,"")</f>
        <v>1.2556421670425255</v>
      </c>
      <c r="AO47" s="25" t="str">
        <f>IF(ISNUMBER('Raw Data'!AN127),'Raw Data'!AN127,"")</f>
        <v/>
      </c>
      <c r="AP47" s="25">
        <f>IF(ISNUMBER('Raw Data'!AO127),'Raw Data'!AO127,"")</f>
        <v>0.61977769578062603</v>
      </c>
      <c r="AQ47" s="25" t="str">
        <f>IF(ISNUMBER('Raw Data'!AP127),'Raw Data'!AP127,"")</f>
        <v/>
      </c>
      <c r="AR47" s="25" t="str">
        <f>IF(ISNUMBER('Raw Data'!AQ127),'Raw Data'!AQ127,"")</f>
        <v/>
      </c>
      <c r="AS47" s="25" t="str">
        <f>IF(ISNUMBER('Raw Data'!AR127),'Raw Data'!AR127,"")</f>
        <v/>
      </c>
      <c r="AT47" s="25">
        <f>IF(ISNUMBER('Raw Data'!AS127),'Raw Data'!AS127,"")</f>
        <v>0.90818980328337506</v>
      </c>
      <c r="AU47" s="25" t="str">
        <f>IF(ISNUMBER('Raw Data'!AT127),'Raw Data'!AT127,"")</f>
        <v/>
      </c>
      <c r="AV47" s="25">
        <f>IF(ISNUMBER('Raw Data'!AU127),'Raw Data'!AU127,"")</f>
        <v>1.0977676216275003</v>
      </c>
      <c r="AW47" s="25" t="str">
        <f>IF(ISNUMBER('Raw Data'!AV127),'Raw Data'!AV127,"")</f>
        <v/>
      </c>
      <c r="AX47" s="25" t="str">
        <f>IF(ISNUMBER('Raw Data'!AW127),'Raw Data'!AW127,"")</f>
        <v/>
      </c>
      <c r="AY47" s="25">
        <f>IF(ISNUMBER('Raw Data'!AX127),'Raw Data'!AX127,"")</f>
        <v>1.7328374256667751</v>
      </c>
      <c r="AZ47" s="25" t="str">
        <f>IF(ISNUMBER('Raw Data'!AY127),'Raw Data'!AY127,"")</f>
        <v/>
      </c>
      <c r="BA47" s="25">
        <f>IF(ISNUMBER('Raw Data'!AZ127),'Raw Data'!AZ127,"")</f>
        <v>2.032079390774375</v>
      </c>
      <c r="BB47" s="25" t="str">
        <f>IF(ISNUMBER('Raw Data'!BA127),'Raw Data'!BA127,"")</f>
        <v/>
      </c>
      <c r="BC47" s="25">
        <f>IF(ISNUMBER('Raw Data'!BB127),'Raw Data'!BB127,"")</f>
        <v>2.1236327105208508</v>
      </c>
      <c r="BD47" s="25" t="str">
        <f>IF(ISNUMBER('Raw Data'!BC127),'Raw Data'!BC127,"")</f>
        <v/>
      </c>
      <c r="BE47" s="25" t="str">
        <f>IF(ISNUMBER('Raw Data'!BD127),'Raw Data'!BD127,"")</f>
        <v/>
      </c>
      <c r="BF47" s="25" t="str">
        <f>IF(ISNUMBER('Raw Data'!BE127),'Raw Data'!BE127,"")</f>
        <v/>
      </c>
      <c r="BG47" s="25" t="str">
        <f>IF(ISNUMBER('Raw Data'!BF127),'Raw Data'!BF127,"")</f>
        <v/>
      </c>
      <c r="BH47" s="25">
        <f>IF(ISNUMBER('Raw Data'!BG127),'Raw Data'!BG127,"")</f>
        <v>1.9052135014852674</v>
      </c>
      <c r="BI47" s="25" t="str">
        <f>IF(ISNUMBER('Raw Data'!BH127),'Raw Data'!BH127,"")</f>
        <v/>
      </c>
      <c r="BJ47" s="25">
        <f>IF(ISNUMBER('Raw Data'!BI127),'Raw Data'!BI127,"")</f>
        <v>2.1619875694966746</v>
      </c>
      <c r="BK47" s="25" t="str">
        <f>IF(ISNUMBER('Raw Data'!BJ127),'Raw Data'!BJ127,"")</f>
        <v/>
      </c>
      <c r="BL47" s="25" t="str">
        <f>IF(ISNUMBER('Raw Data'!BK127),'Raw Data'!BK127,"")</f>
        <v/>
      </c>
      <c r="BM47" s="25">
        <f>IF(ISNUMBER('Raw Data'!BL127),'Raw Data'!BL127,"")</f>
        <v>2.8373985574705243</v>
      </c>
      <c r="BN47" s="25" t="str">
        <f>IF(ISNUMBER('Raw Data'!BM127),'Raw Data'!BM127,"")</f>
        <v/>
      </c>
      <c r="BO47" s="25">
        <f>IF(ISNUMBER('Raw Data'!BN127),'Raw Data'!BN127,"")</f>
        <v>3.0758362471031497</v>
      </c>
      <c r="BP47" s="25" t="str">
        <f>IF(ISNUMBER('Raw Data'!BO127),'Raw Data'!BO127,"")</f>
        <v/>
      </c>
      <c r="BQ47" s="25">
        <f>IF(ISNUMBER('Raw Data'!BP127),'Raw Data'!BP127,"")</f>
        <v>3.3999626570222752</v>
      </c>
      <c r="BR47" s="25" t="str">
        <f>IF(ISNUMBER('Raw Data'!BQ127),'Raw Data'!BQ127,"")</f>
        <v/>
      </c>
      <c r="BS47" s="25" t="str">
        <f>IF(ISNUMBER('Raw Data'!BR127),'Raw Data'!BR127,"")</f>
        <v/>
      </c>
      <c r="BT47" s="25" t="str">
        <f>IF(ISNUMBER('Raw Data'!BS127),'Raw Data'!BS127,"")</f>
        <v/>
      </c>
      <c r="BU47" s="25" t="str">
        <f>IF(ISNUMBER('Raw Data'!BT127),'Raw Data'!BT127,"")</f>
        <v/>
      </c>
      <c r="BV47" s="25">
        <f>IF(ISNUMBER('Raw Data'!BU127),'Raw Data'!BU127,"")</f>
        <v>4.0257127734029998</v>
      </c>
      <c r="BW47" s="25" t="str">
        <f>IF(ISNUMBER('Raw Data'!BV127),'Raw Data'!BV127,"")</f>
        <v/>
      </c>
      <c r="BX47" s="25">
        <f>IF(ISNUMBER('Raw Data'!BW127),'Raw Data'!BW127,"")</f>
        <v>4.992980660945725</v>
      </c>
      <c r="BY47" s="25" t="str">
        <f>IF(ISNUMBER('Raw Data'!BX127),'Raw Data'!BX127,"")</f>
        <v/>
      </c>
      <c r="BZ47" s="25" t="str">
        <f>IF(ISNUMBER('Raw Data'!BY127),'Raw Data'!BY127,"")</f>
        <v/>
      </c>
      <c r="CA47" s="25">
        <f>IF(ISNUMBER('Raw Data'!BZ127),'Raw Data'!BZ127,"")</f>
        <v>4.9517631607387749</v>
      </c>
      <c r="CB47" s="25" t="str">
        <f>IF(ISNUMBER('Raw Data'!CA127),'Raw Data'!CA127,"")</f>
        <v/>
      </c>
      <c r="CC47" s="25">
        <f>IF(ISNUMBER('Raw Data'!CB127),'Raw Data'!CB127,"")</f>
        <v>0.23455369125902514</v>
      </c>
      <c r="CD47" s="25" t="str">
        <f>IF(ISNUMBER('Raw Data'!CC127),'Raw Data'!CC127,"")</f>
        <v/>
      </c>
      <c r="CE47" s="25">
        <f>IF(ISNUMBER('Raw Data'!CD127),'Raw Data'!CD127,"")</f>
        <v>0.77804399270307512</v>
      </c>
      <c r="CF47" s="25" t="str">
        <f>IF(ISNUMBER('Raw Data'!CE127),'Raw Data'!CE127,"")</f>
        <v/>
      </c>
      <c r="CG47" s="25" t="str">
        <f>IF(ISNUMBER('Raw Data'!CF127),'Raw Data'!CF127,"")</f>
        <v/>
      </c>
      <c r="CH47" s="25" t="str">
        <f>IF(ISNUMBER('Raw Data'!CG127),'Raw Data'!CG127,"")</f>
        <v/>
      </c>
      <c r="CI47" s="25" t="str">
        <f>IF(ISNUMBER('Raw Data'!CH127),'Raw Data'!CH127,"")</f>
        <v/>
      </c>
      <c r="CJ47" s="25">
        <f>IF(ISNUMBER('Raw Data'!CI127),'Raw Data'!CI127,"")</f>
        <v>0.86077743667797524</v>
      </c>
      <c r="CK47" s="25" t="str">
        <f>IF(ISNUMBER('Raw Data'!CJ127),'Raw Data'!CJ127,"")</f>
        <v/>
      </c>
      <c r="CL47" s="25">
        <f>IF(ISNUMBER('Raw Data'!CK127),'Raw Data'!CK127,"")</f>
        <v>0.22799214806979951</v>
      </c>
      <c r="CM47" s="25" t="str">
        <f>IF(ISNUMBER('Raw Data'!CL127),'Raw Data'!CL127,"")</f>
        <v/>
      </c>
      <c r="CN47" s="25" t="str">
        <f>IF(ISNUMBER('Raw Data'!CM127),'Raw Data'!CM127,"")</f>
        <v/>
      </c>
      <c r="CO47" s="25">
        <f>IF(ISNUMBER('Raw Data'!CN127),'Raw Data'!CN127,"")</f>
        <v>1.3243421799570498</v>
      </c>
      <c r="CP47" s="25" t="str">
        <f>IF(ISNUMBER('Raw Data'!CO127),'Raw Data'!CO127,"")</f>
        <v/>
      </c>
      <c r="CQ47" s="25">
        <f>IF(ISNUMBER('Raw Data'!CP127),'Raw Data'!CP127,"")</f>
        <v>0.64672748502642419</v>
      </c>
      <c r="CR47" s="25" t="str">
        <f>IF(ISNUMBER('Raw Data'!CQ127),'Raw Data'!CQ127,"")</f>
        <v/>
      </c>
      <c r="CS47" s="25">
        <f>IF(ISNUMBER('Raw Data'!CR127),'Raw Data'!CR127,"")</f>
        <v>0.94800612080042512</v>
      </c>
      <c r="CT47" s="25" t="str">
        <f>IF(ISNUMBER('Raw Data'!CS127),'Raw Data'!CS127,"")</f>
        <v/>
      </c>
      <c r="CU47" s="25" t="str">
        <f>IF(ISNUMBER('Raw Data'!CT127),'Raw Data'!CT127,"")</f>
        <v/>
      </c>
      <c r="CV47" s="25" t="str">
        <f>IF(ISNUMBER('Raw Data'!CU127),'Raw Data'!CU127,"")</f>
        <v/>
      </c>
      <c r="CW47" s="25" t="str">
        <f>IF(ISNUMBER('Raw Data'!CV127),'Raw Data'!CV127,"")</f>
        <v/>
      </c>
      <c r="CX47" s="25">
        <f>IF(ISNUMBER('Raw Data'!CW127),'Raw Data'!CW127,"")</f>
        <v>1.7896827782948006</v>
      </c>
      <c r="CY47" s="25" t="str">
        <f>IF(ISNUMBER('Raw Data'!CX127),'Raw Data'!CX127,"")</f>
        <v/>
      </c>
      <c r="CZ47" s="25">
        <f>IF(ISNUMBER('Raw Data'!CY127),'Raw Data'!CY127,"")</f>
        <v>1.5620330020370252</v>
      </c>
      <c r="DA47" s="25" t="str">
        <f>IF(ISNUMBER('Raw Data'!CZ127),'Raw Data'!CZ127,"")</f>
        <v/>
      </c>
      <c r="DB47" s="25" t="str">
        <f>IF(ISNUMBER('Raw Data'!DA127),'Raw Data'!DA127,"")</f>
        <v/>
      </c>
      <c r="DC47" s="25">
        <f>IF(ISNUMBER('Raw Data'!DB127),'Raw Data'!DB127,"")</f>
        <v>1.5079047897818243</v>
      </c>
      <c r="DD47" s="25" t="str">
        <f>IF(ISNUMBER('Raw Data'!DC127),'Raw Data'!DC127,"")</f>
        <v/>
      </c>
      <c r="DE47" s="25">
        <f>IF(ISNUMBER('Raw Data'!DD127),'Raw Data'!DD127,"")</f>
        <v>1.5526388653363505</v>
      </c>
      <c r="DF47" s="25" t="str">
        <f>IF(ISNUMBER('Raw Data'!DE127),'Raw Data'!DE127,"")</f>
        <v/>
      </c>
      <c r="DG47" s="25">
        <f>IF(ISNUMBER('Raw Data'!DF127),'Raw Data'!DF127,"")</f>
        <v>1.8539684069457754</v>
      </c>
      <c r="DH47" s="25" t="str">
        <f>IF(ISNUMBER('Raw Data'!DG127),'Raw Data'!DG127,"")</f>
        <v/>
      </c>
      <c r="DI47" s="25" t="str">
        <f>IF(ISNUMBER('Raw Data'!DH127),'Raw Data'!DH127,"")</f>
        <v/>
      </c>
      <c r="DJ47" s="25" t="str">
        <f>IF(ISNUMBER('Raw Data'!DI127),'Raw Data'!DI127,"")</f>
        <v/>
      </c>
      <c r="DK47" s="25" t="str">
        <f>IF(ISNUMBER('Raw Data'!DJ127),'Raw Data'!DJ127,"")</f>
        <v/>
      </c>
      <c r="DL47" s="25" t="str">
        <f>IF(ISNUMBER('Raw Data'!DK127),'Raw Data'!DK127,"")</f>
        <v/>
      </c>
      <c r="DM47" s="25">
        <f>IF(ISNUMBER('Raw Data'!DL127),'Raw Data'!DL127,"")</f>
        <v>2.1534454972603343</v>
      </c>
      <c r="DN47" s="25" t="str">
        <f>IF(ISNUMBER('Raw Data'!DM127),'Raw Data'!DM127,"")</f>
        <v/>
      </c>
      <c r="DO47" s="25">
        <f>IF(ISNUMBER('Raw Data'!DN127),'Raw Data'!DN127,"")</f>
        <v>1.8140853777169741</v>
      </c>
      <c r="DP47" s="25" t="str">
        <f>IF(ISNUMBER('Raw Data'!DO127),'Raw Data'!DO127,"")</f>
        <v/>
      </c>
      <c r="DQ47" s="25" t="str">
        <f>IF(ISNUMBER('Raw Data'!DP127),'Raw Data'!DP127,"")</f>
        <v/>
      </c>
      <c r="DR47" s="25" t="str">
        <f>IF(ISNUMBER('Raw Data'!DQ127),'Raw Data'!DQ127,"")</f>
        <v/>
      </c>
      <c r="DS47" s="25" t="str">
        <f>IF(ISNUMBER('Raw Data'!DR127),'Raw Data'!DR127,"")</f>
        <v/>
      </c>
      <c r="DT47" s="25" t="str">
        <f>IF(ISNUMBER('Raw Data'!DS127),'Raw Data'!DS127,"")</f>
        <v/>
      </c>
      <c r="DU47" s="25" t="str">
        <f>IF(ISNUMBER('Raw Data'!DT127),'Raw Data'!DT127,"")</f>
        <v/>
      </c>
      <c r="DV47" s="25" t="str">
        <f>IF(ISNUMBER('Raw Data'!DU127),'Raw Data'!DU127,"")</f>
        <v/>
      </c>
      <c r="DW47" s="25" t="str">
        <f>IF(ISNUMBER('Raw Data'!DV127),'Raw Data'!DV127,"")</f>
        <v/>
      </c>
      <c r="DX47" s="25" t="str">
        <f>IF(ISNUMBER('Raw Data'!DW127),'Raw Data'!DW127,"")</f>
        <v/>
      </c>
      <c r="DY47" s="25" t="str">
        <f>IF(ISNUMBER('Raw Data'!DX127),'Raw Data'!DX127,"")</f>
        <v/>
      </c>
      <c r="DZ47" s="25">
        <f>IF(ISNUMBER('Raw Data'!DY127),'Raw Data'!DY127,"")</f>
        <v>0.10134055781567497</v>
      </c>
      <c r="EA47" s="25" t="str">
        <f>IF(ISNUMBER('Raw Data'!DZ127),'Raw Data'!DZ127,"")</f>
        <v/>
      </c>
      <c r="EB47" s="25" t="str">
        <f>IF(ISNUMBER('Raw Data'!EA127),'Raw Data'!EA127,"")</f>
        <v/>
      </c>
      <c r="EC47" s="25" t="str">
        <f>IF(ISNUMBER('Raw Data'!EB127),'Raw Data'!EB127,"")</f>
        <v/>
      </c>
      <c r="ED47" s="25" t="str">
        <f>IF(ISNUMBER('Raw Data'!EC127),'Raw Data'!EC127,"")</f>
        <v/>
      </c>
      <c r="EE47" s="25" t="str">
        <f>IF(ISNUMBER('Raw Data'!ED127),'Raw Data'!ED127,"")</f>
        <v/>
      </c>
      <c r="EF47" s="25" t="str">
        <f>IF(ISNUMBER('Raw Data'!EE127),'Raw Data'!EE127,"")</f>
        <v/>
      </c>
      <c r="EG47" s="25" t="str">
        <f>IF(ISNUMBER('Raw Data'!EF127),'Raw Data'!EF127,"")</f>
        <v/>
      </c>
      <c r="EH47" s="25">
        <f>IF(ISNUMBER('Raw Data'!EG127),'Raw Data'!EG127,"")</f>
        <v>1.1629997496956004</v>
      </c>
      <c r="EI47" s="25" t="str">
        <f>IF(ISNUMBER('Raw Data'!EH127),'Raw Data'!EH127,"")</f>
        <v/>
      </c>
      <c r="EJ47" s="25" t="str">
        <f>IF(ISNUMBER('Raw Data'!EI127),'Raw Data'!EI127,"")</f>
        <v/>
      </c>
      <c r="EK47" s="25" t="str">
        <f>IF(ISNUMBER('Raw Data'!EJ127),'Raw Data'!EJ127,"")</f>
        <v/>
      </c>
      <c r="EL47" s="25" t="str">
        <f>IF(ISNUMBER('Raw Data'!EK127),'Raw Data'!EK127,"")</f>
        <v/>
      </c>
      <c r="EM47" s="25" t="str">
        <f>IF(ISNUMBER('Raw Data'!EL127),'Raw Data'!EL127,"")</f>
        <v/>
      </c>
      <c r="EN47" s="25" t="str">
        <f>IF(ISNUMBER('Raw Data'!EM127),'Raw Data'!EM127,"")</f>
        <v/>
      </c>
      <c r="EO47" s="25" t="str">
        <f>IF(ISNUMBER('Raw Data'!EN127),'Raw Data'!EN127,"")</f>
        <v/>
      </c>
      <c r="EP47" s="25" t="str">
        <f>IF(ISNUMBER('Raw Data'!EO127),'Raw Data'!EO127,"")</f>
        <v/>
      </c>
      <c r="EQ47" s="25" t="str">
        <f>IF(ISNUMBER('Raw Data'!EP127),'Raw Data'!EP127,"")</f>
        <v/>
      </c>
      <c r="ER47" s="25" t="str">
        <f>IF(ISNUMBER('Raw Data'!EQ127),'Raw Data'!EQ127,"")</f>
        <v/>
      </c>
      <c r="ES47" s="25" t="str">
        <f>IF(ISNUMBER('Raw Data'!ER127),'Raw Data'!ER127,"")</f>
        <v/>
      </c>
      <c r="ET47" s="25" t="str">
        <f>IF(ISNUMBER('Raw Data'!ES127),'Raw Data'!ES127,"")</f>
        <v/>
      </c>
      <c r="EU47" s="25" t="str">
        <f>IF(ISNUMBER('Raw Data'!ET127),'Raw Data'!ET127,"")</f>
        <v/>
      </c>
      <c r="EV47" s="25" t="str">
        <f>IF(ISNUMBER('Raw Data'!EU127),'Raw Data'!EU127,"")</f>
        <v/>
      </c>
      <c r="EW47" s="25" t="str">
        <f>IF(ISNUMBER('Raw Data'!EV127),'Raw Data'!EV127,"")</f>
        <v/>
      </c>
      <c r="EX47" s="25" t="str">
        <f>IF(ISNUMBER('Raw Data'!EW127),'Raw Data'!EW127,"")</f>
        <v/>
      </c>
      <c r="EY47" s="25" t="str">
        <f>IF(ISNUMBER('Raw Data'!EX127),'Raw Data'!EX127,"")</f>
        <v/>
      </c>
      <c r="EZ47" s="25" t="str">
        <f>IF(ISNUMBER('Raw Data'!EY127),'Raw Data'!EY127,"")</f>
        <v/>
      </c>
      <c r="FA47" s="25" t="str">
        <f>IF(ISNUMBER('Raw Data'!EZ127),'Raw Data'!EZ127,"")</f>
        <v/>
      </c>
      <c r="FB47" s="25" t="str">
        <f>IF(ISNUMBER('Raw Data'!FA127),'Raw Data'!FA127,"")</f>
        <v/>
      </c>
      <c r="FC47" s="25" t="str">
        <f>IF(ISNUMBER('Raw Data'!FB127),'Raw Data'!FB127,"")</f>
        <v/>
      </c>
      <c r="FD47" s="25" t="str">
        <f>IF(ISNUMBER('Raw Data'!FC127),'Raw Data'!FC127,"")</f>
        <v/>
      </c>
      <c r="FE47" s="25" t="str">
        <f>IF(ISNUMBER('Raw Data'!FD127),'Raw Data'!FD127,"")</f>
        <v/>
      </c>
      <c r="FF47" s="25" t="str">
        <f>IF(ISNUMBER('Raw Data'!FE127),'Raw Data'!FE127,"")</f>
        <v/>
      </c>
      <c r="FG47" s="25" t="str">
        <f>IF(ISNUMBER('Raw Data'!FF127),'Raw Data'!FF127,"")</f>
        <v/>
      </c>
      <c r="FH47" s="25">
        <f>IF(ISNUMBER('Raw Data'!FG127),'Raw Data'!FG127,"")</f>
        <v>3.1104283428546995</v>
      </c>
      <c r="FI47" s="25" t="str">
        <f>IF(ISNUMBER('Raw Data'!FH127),'Raw Data'!FH127,"")</f>
        <v/>
      </c>
      <c r="FJ47" s="25" t="str">
        <f>IF(ISNUMBER('Raw Data'!FI127),'Raw Data'!FI127,"")</f>
        <v/>
      </c>
      <c r="FK47" s="25" t="str">
        <f>IF(ISNUMBER('Raw Data'!FJ127),'Raw Data'!FJ127,"")</f>
        <v/>
      </c>
      <c r="FL47" s="25" t="str">
        <f>IF(ISNUMBER('Raw Data'!FK127),'Raw Data'!FK127,"")</f>
        <v/>
      </c>
      <c r="FM47" s="25" t="str">
        <f>IF(ISNUMBER('Raw Data'!FL127),'Raw Data'!FL127,"")</f>
        <v/>
      </c>
      <c r="FN47" s="25" t="str">
        <f>IF(ISNUMBER('Raw Data'!FM127),'Raw Data'!FM127,"")</f>
        <v/>
      </c>
      <c r="FO47" s="25" t="str">
        <f>IF(ISNUMBER('Raw Data'!FN127),'Raw Data'!FN127,"")</f>
        <v/>
      </c>
      <c r="FP47" s="25" t="str">
        <f>IF(ISNUMBER('Raw Data'!FO127),'Raw Data'!FO127,"")</f>
        <v/>
      </c>
      <c r="FQ47" s="25" t="str">
        <f>IF(ISNUMBER('Raw Data'!FP127),'Raw Data'!FP127,"")</f>
        <v/>
      </c>
      <c r="FR47" s="25" t="str">
        <f>IF(ISNUMBER('Raw Data'!FQ127),'Raw Data'!FQ127,"")</f>
        <v/>
      </c>
      <c r="FS47" s="25" t="str">
        <f>IF(ISNUMBER('Raw Data'!FR127),'Raw Data'!FR127,"")</f>
        <v/>
      </c>
    </row>
    <row r="48" spans="1:176" s="4" customFormat="1" x14ac:dyDescent="0.25">
      <c r="A48" s="25" t="s">
        <v>30</v>
      </c>
      <c r="B48" s="26" t="s">
        <v>9</v>
      </c>
      <c r="C48" s="25"/>
      <c r="D48" s="25" t="str">
        <f>IF(ISNUMBER('Raw Data'!C128),'Raw Data'!C128,"")</f>
        <v/>
      </c>
      <c r="E48" s="25" t="str">
        <f>IF(ISNUMBER('Raw Data'!D128),'Raw Data'!D128,"")</f>
        <v/>
      </c>
      <c r="F48" s="25" t="str">
        <f>IF(ISNUMBER('Raw Data'!E128),'Raw Data'!E128,"")</f>
        <v/>
      </c>
      <c r="G48" s="25" t="str">
        <f>IF(ISNUMBER('Raw Data'!F128),'Raw Data'!F128,"")</f>
        <v/>
      </c>
      <c r="H48" s="25" t="str">
        <f>IF(ISNUMBER('Raw Data'!G128),'Raw Data'!G128,"")</f>
        <v/>
      </c>
      <c r="I48" s="25" t="str">
        <f>IF(ISNUMBER('Raw Data'!H128),'Raw Data'!H128,"")</f>
        <v/>
      </c>
      <c r="J48" s="25" t="str">
        <f>IF(ISNUMBER('Raw Data'!I128),'Raw Data'!I128,"")</f>
        <v/>
      </c>
      <c r="K48" s="25" t="str">
        <f>IF(ISNUMBER('Raw Data'!J128),'Raw Data'!J128,"")</f>
        <v/>
      </c>
      <c r="L48" s="25" t="str">
        <f>IF(ISNUMBER('Raw Data'!K128),'Raw Data'!K128,"")</f>
        <v/>
      </c>
      <c r="M48" s="25" t="str">
        <f>IF(ISNUMBER('Raw Data'!L128),'Raw Data'!L128,"")</f>
        <v/>
      </c>
      <c r="N48" s="25" t="str">
        <f>IF(ISNUMBER('Raw Data'!M128),'Raw Data'!M128,"")</f>
        <v/>
      </c>
      <c r="O48" s="25" t="str">
        <f>IF(ISNUMBER('Raw Data'!N128),'Raw Data'!N128,"")</f>
        <v/>
      </c>
      <c r="P48" s="25" t="str">
        <f>IF(ISNUMBER('Raw Data'!O128),'Raw Data'!O128,"")</f>
        <v/>
      </c>
      <c r="Q48" s="25" t="str">
        <f>IF(ISNUMBER('Raw Data'!P128),'Raw Data'!P128,"")</f>
        <v/>
      </c>
      <c r="R48" s="25" t="str">
        <f>IF(ISNUMBER('Raw Data'!Q128),'Raw Data'!Q128,"")</f>
        <v/>
      </c>
      <c r="S48" s="25" t="str">
        <f>IF(ISNUMBER('Raw Data'!R128),'Raw Data'!R128,"")</f>
        <v/>
      </c>
      <c r="T48" s="25" t="str">
        <f>IF(ISNUMBER('Raw Data'!S128),'Raw Data'!S128,"")</f>
        <v/>
      </c>
      <c r="U48" s="25" t="str">
        <f>IF(ISNUMBER('Raw Data'!T128),'Raw Data'!T128,"")</f>
        <v/>
      </c>
      <c r="V48" s="25" t="str">
        <f>IF(ISNUMBER('Raw Data'!U128),'Raw Data'!U128,"")</f>
        <v/>
      </c>
      <c r="W48" s="25" t="str">
        <f>IF(ISNUMBER('Raw Data'!V128),'Raw Data'!V128,"")</f>
        <v/>
      </c>
      <c r="X48" s="25" t="str">
        <f>IF(ISNUMBER('Raw Data'!W128),'Raw Data'!W128,"")</f>
        <v/>
      </c>
      <c r="Y48" s="25" t="str">
        <f>IF(ISNUMBER('Raw Data'!X128),'Raw Data'!X128,"")</f>
        <v/>
      </c>
      <c r="Z48" s="25" t="str">
        <f>IF(ISNUMBER('Raw Data'!Y128),'Raw Data'!Y128,"")</f>
        <v/>
      </c>
      <c r="AA48" s="25">
        <f>IF(ISNUMBER('Raw Data'!Z128),'Raw Data'!Z128,"")</f>
        <v>3.4718283072657696</v>
      </c>
      <c r="AB48" s="25" t="str">
        <f>IF(ISNUMBER('Raw Data'!AA128),'Raw Data'!AA128,"")</f>
        <v/>
      </c>
      <c r="AC48" s="25" t="str">
        <f>IF(ISNUMBER('Raw Data'!AB128),'Raw Data'!AB128,"")</f>
        <v/>
      </c>
      <c r="AD48" s="25" t="str">
        <f>IF(ISNUMBER('Raw Data'!AC128),'Raw Data'!AC128,"")</f>
        <v/>
      </c>
      <c r="AE48" s="25">
        <f>IF(ISNUMBER('Raw Data'!AD128),'Raw Data'!AD128,"")</f>
        <v>2.8592071009143303</v>
      </c>
      <c r="AF48" s="25" t="str">
        <f>IF(ISNUMBER('Raw Data'!AE128),'Raw Data'!AE128,"")</f>
        <v/>
      </c>
      <c r="AG48" s="25">
        <f>IF(ISNUMBER('Raw Data'!AF128),'Raw Data'!AF128,"")</f>
        <v>3.1151829621836318</v>
      </c>
      <c r="AH48" s="25" t="str">
        <f>IF(ISNUMBER('Raw Data'!AG128),'Raw Data'!AG128,"")</f>
        <v/>
      </c>
      <c r="AI48" s="25">
        <f>IF(ISNUMBER('Raw Data'!AH128),'Raw Data'!AH128,"")</f>
        <v>3.307946967505488</v>
      </c>
      <c r="AJ48" s="25" t="str">
        <f>IF(ISNUMBER('Raw Data'!AI128),'Raw Data'!AI128,"")</f>
        <v/>
      </c>
      <c r="AK48" s="25" t="str">
        <f>IF(ISNUMBER('Raw Data'!AJ128),'Raw Data'!AJ128,"")</f>
        <v/>
      </c>
      <c r="AL48" s="25" t="str">
        <f>IF(ISNUMBER('Raw Data'!AK128),'Raw Data'!AK128,"")</f>
        <v/>
      </c>
      <c r="AM48" s="25" t="str">
        <f>IF(ISNUMBER('Raw Data'!AL128),'Raw Data'!AL128,"")</f>
        <v/>
      </c>
      <c r="AN48" s="25">
        <f>IF(ISNUMBER('Raw Data'!AM128),'Raw Data'!AM128,"")</f>
        <v>2.7651690476690129</v>
      </c>
      <c r="AO48" s="25" t="str">
        <f>IF(ISNUMBER('Raw Data'!AN128),'Raw Data'!AN128,"")</f>
        <v/>
      </c>
      <c r="AP48" s="25">
        <f>IF(ISNUMBER('Raw Data'!AO128),'Raw Data'!AO128,"")</f>
        <v>2.5074588930172825</v>
      </c>
      <c r="AQ48" s="25" t="str">
        <f>IF(ISNUMBER('Raw Data'!AP128),'Raw Data'!AP128,"")</f>
        <v/>
      </c>
      <c r="AR48" s="25" t="str">
        <f>IF(ISNUMBER('Raw Data'!AQ128),'Raw Data'!AQ128,"")</f>
        <v/>
      </c>
      <c r="AS48" s="25" t="str">
        <f>IF(ISNUMBER('Raw Data'!AR128),'Raw Data'!AR128,"")</f>
        <v/>
      </c>
      <c r="AT48" s="25">
        <f>IF(ISNUMBER('Raw Data'!AS128),'Raw Data'!AS128,"")</f>
        <v>2.2171713488638738</v>
      </c>
      <c r="AU48" s="25" t="str">
        <f>IF(ISNUMBER('Raw Data'!AT128),'Raw Data'!AT128,"")</f>
        <v/>
      </c>
      <c r="AV48" s="25">
        <f>IF(ISNUMBER('Raw Data'!AU128),'Raw Data'!AU128,"")</f>
        <v>2.3651966301534917</v>
      </c>
      <c r="AW48" s="25" t="str">
        <f>IF(ISNUMBER('Raw Data'!AV128),'Raw Data'!AV128,"")</f>
        <v/>
      </c>
      <c r="AX48" s="25" t="str">
        <f>IF(ISNUMBER('Raw Data'!AW128),'Raw Data'!AW128,"")</f>
        <v/>
      </c>
      <c r="AY48" s="25">
        <f>IF(ISNUMBER('Raw Data'!AX128),'Raw Data'!AX128,"")</f>
        <v>2.3623814826881868</v>
      </c>
      <c r="AZ48" s="25" t="str">
        <f>IF(ISNUMBER('Raw Data'!AY128),'Raw Data'!AY128,"")</f>
        <v/>
      </c>
      <c r="BA48" s="25">
        <f>IF(ISNUMBER('Raw Data'!AZ128),'Raw Data'!AZ128,"")</f>
        <v>2.5995997416452932</v>
      </c>
      <c r="BB48" s="25" t="str">
        <f>IF(ISNUMBER('Raw Data'!BA128),'Raw Data'!BA128,"")</f>
        <v/>
      </c>
      <c r="BC48" s="25">
        <f>IF(ISNUMBER('Raw Data'!BB128),'Raw Data'!BB128,"")</f>
        <v>2.6011672160213348</v>
      </c>
      <c r="BD48" s="25" t="str">
        <f>IF(ISNUMBER('Raw Data'!BC128),'Raw Data'!BC128,"")</f>
        <v/>
      </c>
      <c r="BE48" s="25" t="str">
        <f>IF(ISNUMBER('Raw Data'!BD128),'Raw Data'!BD128,"")</f>
        <v/>
      </c>
      <c r="BF48" s="25" t="str">
        <f>IF(ISNUMBER('Raw Data'!BE128),'Raw Data'!BE128,"")</f>
        <v/>
      </c>
      <c r="BG48" s="25" t="str">
        <f>IF(ISNUMBER('Raw Data'!BF128),'Raw Data'!BF128,"")</f>
        <v/>
      </c>
      <c r="BH48" s="25">
        <f>IF(ISNUMBER('Raw Data'!BG128),'Raw Data'!BG128,"")</f>
        <v>2.8739603652824592</v>
      </c>
      <c r="BI48" s="25" t="str">
        <f>IF(ISNUMBER('Raw Data'!BH128),'Raw Data'!BH128,"")</f>
        <v/>
      </c>
      <c r="BJ48" s="25">
        <f>IF(ISNUMBER('Raw Data'!BI128),'Raw Data'!BI128,"")</f>
        <v>2.6119559293009029</v>
      </c>
      <c r="BK48" s="25" t="str">
        <f>IF(ISNUMBER('Raw Data'!BJ128),'Raw Data'!BJ128,"")</f>
        <v/>
      </c>
      <c r="BL48" s="25" t="str">
        <f>IF(ISNUMBER('Raw Data'!BK128),'Raw Data'!BK128,"")</f>
        <v/>
      </c>
      <c r="BM48" s="25">
        <f>IF(ISNUMBER('Raw Data'!BL128),'Raw Data'!BL128,"")</f>
        <v>3.091567113085687</v>
      </c>
      <c r="BN48" s="25" t="str">
        <f>IF(ISNUMBER('Raw Data'!BM128),'Raw Data'!BM128,"")</f>
        <v/>
      </c>
      <c r="BO48" s="25">
        <f>IF(ISNUMBER('Raw Data'!BN128),'Raw Data'!BN128,"")</f>
        <v>2.9091385472150701</v>
      </c>
      <c r="BP48" s="25" t="str">
        <f>IF(ISNUMBER('Raw Data'!BO128),'Raw Data'!BO128,"")</f>
        <v/>
      </c>
      <c r="BQ48" s="25">
        <f>IF(ISNUMBER('Raw Data'!BP128),'Raw Data'!BP128,"")</f>
        <v>2.9925266756356645</v>
      </c>
      <c r="BR48" s="25" t="str">
        <f>IF(ISNUMBER('Raw Data'!BQ128),'Raw Data'!BQ128,"")</f>
        <v/>
      </c>
      <c r="BS48" s="25" t="str">
        <f>IF(ISNUMBER('Raw Data'!BR128),'Raw Data'!BR128,"")</f>
        <v/>
      </c>
      <c r="BT48" s="25" t="str">
        <f>IF(ISNUMBER('Raw Data'!BS128),'Raw Data'!BS128,"")</f>
        <v/>
      </c>
      <c r="BU48" s="25" t="str">
        <f>IF(ISNUMBER('Raw Data'!BT128),'Raw Data'!BT128,"")</f>
        <v/>
      </c>
      <c r="BV48" s="25">
        <f>IF(ISNUMBER('Raw Data'!BU128),'Raw Data'!BU128,"")</f>
        <v>3.2084530092261891</v>
      </c>
      <c r="BW48" s="25" t="str">
        <f>IF(ISNUMBER('Raw Data'!BV128),'Raw Data'!BV128,"")</f>
        <v/>
      </c>
      <c r="BX48" s="25">
        <f>IF(ISNUMBER('Raw Data'!BW128),'Raw Data'!BW128,"")</f>
        <v>3.1255847132645669</v>
      </c>
      <c r="BY48" s="25" t="str">
        <f>IF(ISNUMBER('Raw Data'!BX128),'Raw Data'!BX128,"")</f>
        <v/>
      </c>
      <c r="BZ48" s="25" t="str">
        <f>IF(ISNUMBER('Raw Data'!BY128),'Raw Data'!BY128,"")</f>
        <v/>
      </c>
      <c r="CA48" s="25">
        <f>IF(ISNUMBER('Raw Data'!BZ128),'Raw Data'!BZ128,"")</f>
        <v>3.1541230847754758</v>
      </c>
      <c r="CB48" s="25" t="str">
        <f>IF(ISNUMBER('Raw Data'!CA128),'Raw Data'!CA128,"")</f>
        <v/>
      </c>
      <c r="CC48" s="25">
        <f>IF(ISNUMBER('Raw Data'!CB128),'Raw Data'!CB128,"")</f>
        <v>2.7728018177490505</v>
      </c>
      <c r="CD48" s="25" t="str">
        <f>IF(ISNUMBER('Raw Data'!CC128),'Raw Data'!CC128,"")</f>
        <v/>
      </c>
      <c r="CE48" s="25">
        <f>IF(ISNUMBER('Raw Data'!CD128),'Raw Data'!CD128,"")</f>
        <v>2.3037859453292917</v>
      </c>
      <c r="CF48" s="25" t="str">
        <f>IF(ISNUMBER('Raw Data'!CE128),'Raw Data'!CE128,"")</f>
        <v/>
      </c>
      <c r="CG48" s="25" t="str">
        <f>IF(ISNUMBER('Raw Data'!CF128),'Raw Data'!CF128,"")</f>
        <v/>
      </c>
      <c r="CH48" s="25" t="str">
        <f>IF(ISNUMBER('Raw Data'!CG128),'Raw Data'!CG128,"")</f>
        <v/>
      </c>
      <c r="CI48" s="25" t="str">
        <f>IF(ISNUMBER('Raw Data'!CH128),'Raw Data'!CH128,"")</f>
        <v/>
      </c>
      <c r="CJ48" s="25">
        <f>IF(ISNUMBER('Raw Data'!CI128),'Raw Data'!CI128,"")</f>
        <v>1.5592024537265501</v>
      </c>
      <c r="CK48" s="25" t="str">
        <f>IF(ISNUMBER('Raw Data'!CJ128),'Raw Data'!CJ128,"")</f>
        <v/>
      </c>
      <c r="CL48" s="25">
        <f>IF(ISNUMBER('Raw Data'!CK128),'Raw Data'!CK128,"")</f>
        <v>1.0711402146621003</v>
      </c>
      <c r="CM48" s="25" t="str">
        <f>IF(ISNUMBER('Raw Data'!CL128),'Raw Data'!CL128,"")</f>
        <v/>
      </c>
      <c r="CN48" s="25" t="str">
        <f>IF(ISNUMBER('Raw Data'!CM128),'Raw Data'!CM128,"")</f>
        <v/>
      </c>
      <c r="CO48" s="25">
        <f>IF(ISNUMBER('Raw Data'!CN128),'Raw Data'!CN128,"")</f>
        <v>1.1905536149317753</v>
      </c>
      <c r="CP48" s="25" t="str">
        <f>IF(ISNUMBER('Raw Data'!CO128),'Raw Data'!CO128,"")</f>
        <v/>
      </c>
      <c r="CQ48" s="25">
        <f>IF(ISNUMBER('Raw Data'!CP128),'Raw Data'!CP128,"")</f>
        <v>1.7516930441694001</v>
      </c>
      <c r="CR48" s="25" t="str">
        <f>IF(ISNUMBER('Raw Data'!CQ128),'Raw Data'!CQ128,"")</f>
        <v/>
      </c>
      <c r="CS48" s="25">
        <f>IF(ISNUMBER('Raw Data'!CR128),'Raw Data'!CR128,"")</f>
        <v>1.4032649942619257</v>
      </c>
      <c r="CT48" s="25" t="str">
        <f>IF(ISNUMBER('Raw Data'!CS128),'Raw Data'!CS128,"")</f>
        <v/>
      </c>
      <c r="CU48" s="25" t="str">
        <f>IF(ISNUMBER('Raw Data'!CT128),'Raw Data'!CT128,"")</f>
        <v/>
      </c>
      <c r="CV48" s="25" t="str">
        <f>IF(ISNUMBER('Raw Data'!CU128),'Raw Data'!CU128,"")</f>
        <v/>
      </c>
      <c r="CW48" s="25" t="str">
        <f>IF(ISNUMBER('Raw Data'!CV128),'Raw Data'!CV128,"")</f>
        <v/>
      </c>
      <c r="CX48" s="25">
        <f>IF(ISNUMBER('Raw Data'!CW128),'Raw Data'!CW128,"")</f>
        <v>1.9138748850107747</v>
      </c>
      <c r="CY48" s="25" t="str">
        <f>IF(ISNUMBER('Raw Data'!CX128),'Raw Data'!CX128,"")</f>
        <v/>
      </c>
      <c r="CZ48" s="25">
        <f>IF(ISNUMBER('Raw Data'!CY128),'Raw Data'!CY128,"")</f>
        <v>1.6846420608782493</v>
      </c>
      <c r="DA48" s="25" t="str">
        <f>IF(ISNUMBER('Raw Data'!CZ128),'Raw Data'!CZ128,"")</f>
        <v/>
      </c>
      <c r="DB48" s="25" t="str">
        <f>IF(ISNUMBER('Raw Data'!DA128),'Raw Data'!DA128,"")</f>
        <v/>
      </c>
      <c r="DC48" s="25">
        <f>IF(ISNUMBER('Raw Data'!DB128),'Raw Data'!DB128,"")</f>
        <v>2.1006839040843244</v>
      </c>
      <c r="DD48" s="25" t="str">
        <f>IF(ISNUMBER('Raw Data'!DC128),'Raw Data'!DC128,"")</f>
        <v/>
      </c>
      <c r="DE48" s="25">
        <f>IF(ISNUMBER('Raw Data'!DD128),'Raw Data'!DD128,"")</f>
        <v>2.1451352318522003</v>
      </c>
      <c r="DF48" s="25" t="str">
        <f>IF(ISNUMBER('Raw Data'!DE128),'Raw Data'!DE128,"")</f>
        <v/>
      </c>
      <c r="DG48" s="25">
        <f>IF(ISNUMBER('Raw Data'!DF128),'Raw Data'!DF128,"")</f>
        <v>1.85961306643985</v>
      </c>
      <c r="DH48" s="25" t="str">
        <f>IF(ISNUMBER('Raw Data'!DG128),'Raw Data'!DG128,"")</f>
        <v/>
      </c>
      <c r="DI48" s="25" t="str">
        <f>IF(ISNUMBER('Raw Data'!DH128),'Raw Data'!DH128,"")</f>
        <v/>
      </c>
      <c r="DJ48" s="25" t="str">
        <f>IF(ISNUMBER('Raw Data'!DI128),'Raw Data'!DI128,"")</f>
        <v/>
      </c>
      <c r="DK48" s="25" t="str">
        <f>IF(ISNUMBER('Raw Data'!DJ128),'Raw Data'!DJ128,"")</f>
        <v/>
      </c>
      <c r="DL48" s="25" t="str">
        <f>IF(ISNUMBER('Raw Data'!DK128),'Raw Data'!DK128,"")</f>
        <v/>
      </c>
      <c r="DM48" s="25">
        <f>IF(ISNUMBER('Raw Data'!DL128),'Raw Data'!DL128,"")</f>
        <v>1.8726420773815997</v>
      </c>
      <c r="DN48" s="25" t="str">
        <f>IF(ISNUMBER('Raw Data'!DM128),'Raw Data'!DM128,"")</f>
        <v/>
      </c>
      <c r="DO48" s="25">
        <f>IF(ISNUMBER('Raw Data'!DN128),'Raw Data'!DN128,"")</f>
        <v>2.1300725615107488</v>
      </c>
      <c r="DP48" s="25" t="str">
        <f>IF(ISNUMBER('Raw Data'!DO128),'Raw Data'!DO128,"")</f>
        <v/>
      </c>
      <c r="DQ48" s="25" t="str">
        <f>IF(ISNUMBER('Raw Data'!DP128),'Raw Data'!DP128,"")</f>
        <v/>
      </c>
      <c r="DR48" s="25" t="str">
        <f>IF(ISNUMBER('Raw Data'!DQ128),'Raw Data'!DQ128,"")</f>
        <v/>
      </c>
      <c r="DS48" s="25" t="str">
        <f>IF(ISNUMBER('Raw Data'!DR128),'Raw Data'!DR128,"")</f>
        <v/>
      </c>
      <c r="DT48" s="25" t="str">
        <f>IF(ISNUMBER('Raw Data'!DS128),'Raw Data'!DS128,"")</f>
        <v/>
      </c>
      <c r="DU48" s="25" t="str">
        <f>IF(ISNUMBER('Raw Data'!DT128),'Raw Data'!DT128,"")</f>
        <v/>
      </c>
      <c r="DV48" s="25" t="str">
        <f>IF(ISNUMBER('Raw Data'!DU128),'Raw Data'!DU128,"")</f>
        <v/>
      </c>
      <c r="DW48" s="25" t="str">
        <f>IF(ISNUMBER('Raw Data'!DV128),'Raw Data'!DV128,"")</f>
        <v/>
      </c>
      <c r="DX48" s="25" t="str">
        <f>IF(ISNUMBER('Raw Data'!DW128),'Raw Data'!DW128,"")</f>
        <v/>
      </c>
      <c r="DY48" s="25" t="str">
        <f>IF(ISNUMBER('Raw Data'!DX128),'Raw Data'!DX128,"")</f>
        <v/>
      </c>
      <c r="DZ48" s="25">
        <f>IF(ISNUMBER('Raw Data'!DY128),'Raw Data'!DY128,"")</f>
        <v>-5.9855515777247348E-3</v>
      </c>
      <c r="EA48" s="25" t="str">
        <f>IF(ISNUMBER('Raw Data'!DZ128),'Raw Data'!DZ128,"")</f>
        <v/>
      </c>
      <c r="EB48" s="25" t="str">
        <f>IF(ISNUMBER('Raw Data'!EA128),'Raw Data'!EA128,"")</f>
        <v/>
      </c>
      <c r="EC48" s="25" t="str">
        <f>IF(ISNUMBER('Raw Data'!EB128),'Raw Data'!EB128,"")</f>
        <v/>
      </c>
      <c r="ED48" s="25" t="str">
        <f>IF(ISNUMBER('Raw Data'!EC128),'Raw Data'!EC128,"")</f>
        <v/>
      </c>
      <c r="EE48" s="25" t="str">
        <f>IF(ISNUMBER('Raw Data'!ED128),'Raw Data'!ED128,"")</f>
        <v/>
      </c>
      <c r="EF48" s="25" t="str">
        <f>IF(ISNUMBER('Raw Data'!EE128),'Raw Data'!EE128,"")</f>
        <v/>
      </c>
      <c r="EG48" s="25" t="str">
        <f>IF(ISNUMBER('Raw Data'!EF128),'Raw Data'!EF128,"")</f>
        <v/>
      </c>
      <c r="EH48" s="25">
        <f>IF(ISNUMBER('Raw Data'!EG128),'Raw Data'!EG128,"")</f>
        <v>1.0166974805087006</v>
      </c>
      <c r="EI48" s="25" t="str">
        <f>IF(ISNUMBER('Raw Data'!EH128),'Raw Data'!EH128,"")</f>
        <v/>
      </c>
      <c r="EJ48" s="25" t="str">
        <f>IF(ISNUMBER('Raw Data'!EI128),'Raw Data'!EI128,"")</f>
        <v/>
      </c>
      <c r="EK48" s="25" t="str">
        <f>IF(ISNUMBER('Raw Data'!EJ128),'Raw Data'!EJ128,"")</f>
        <v/>
      </c>
      <c r="EL48" s="25" t="str">
        <f>IF(ISNUMBER('Raw Data'!EK128),'Raw Data'!EK128,"")</f>
        <v/>
      </c>
      <c r="EM48" s="25" t="str">
        <f>IF(ISNUMBER('Raw Data'!EL128),'Raw Data'!EL128,"")</f>
        <v/>
      </c>
      <c r="EN48" s="25" t="str">
        <f>IF(ISNUMBER('Raw Data'!EM128),'Raw Data'!EM128,"")</f>
        <v/>
      </c>
      <c r="EO48" s="25" t="str">
        <f>IF(ISNUMBER('Raw Data'!EN128),'Raw Data'!EN128,"")</f>
        <v/>
      </c>
      <c r="EP48" s="25" t="str">
        <f>IF(ISNUMBER('Raw Data'!EO128),'Raw Data'!EO128,"")</f>
        <v/>
      </c>
      <c r="EQ48" s="25" t="str">
        <f>IF(ISNUMBER('Raw Data'!EP128),'Raw Data'!EP128,"")</f>
        <v/>
      </c>
      <c r="ER48" s="25" t="str">
        <f>IF(ISNUMBER('Raw Data'!EQ128),'Raw Data'!EQ128,"")</f>
        <v/>
      </c>
      <c r="ES48" s="25" t="str">
        <f>IF(ISNUMBER('Raw Data'!ER128),'Raw Data'!ER128,"")</f>
        <v/>
      </c>
      <c r="ET48" s="25" t="str">
        <f>IF(ISNUMBER('Raw Data'!ES128),'Raw Data'!ES128,"")</f>
        <v/>
      </c>
      <c r="EU48" s="25" t="str">
        <f>IF(ISNUMBER('Raw Data'!ET128),'Raw Data'!ET128,"")</f>
        <v/>
      </c>
      <c r="EV48" s="25" t="str">
        <f>IF(ISNUMBER('Raw Data'!EU128),'Raw Data'!EU128,"")</f>
        <v/>
      </c>
      <c r="EW48" s="25" t="str">
        <f>IF(ISNUMBER('Raw Data'!EV128),'Raw Data'!EV128,"")</f>
        <v/>
      </c>
      <c r="EX48" s="25" t="str">
        <f>IF(ISNUMBER('Raw Data'!EW128),'Raw Data'!EW128,"")</f>
        <v/>
      </c>
      <c r="EY48" s="25" t="str">
        <f>IF(ISNUMBER('Raw Data'!EX128),'Raw Data'!EX128,"")</f>
        <v/>
      </c>
      <c r="EZ48" s="25" t="str">
        <f>IF(ISNUMBER('Raw Data'!EY128),'Raw Data'!EY128,"")</f>
        <v/>
      </c>
      <c r="FA48" s="25" t="str">
        <f>IF(ISNUMBER('Raw Data'!EZ128),'Raw Data'!EZ128,"")</f>
        <v/>
      </c>
      <c r="FB48" s="25" t="str">
        <f>IF(ISNUMBER('Raw Data'!FA128),'Raw Data'!FA128,"")</f>
        <v/>
      </c>
      <c r="FC48" s="25" t="str">
        <f>IF(ISNUMBER('Raw Data'!FB128),'Raw Data'!FB128,"")</f>
        <v/>
      </c>
      <c r="FD48" s="25" t="str">
        <f>IF(ISNUMBER('Raw Data'!FC128),'Raw Data'!FC128,"")</f>
        <v/>
      </c>
      <c r="FE48" s="25" t="str">
        <f>IF(ISNUMBER('Raw Data'!FD128),'Raw Data'!FD128,"")</f>
        <v/>
      </c>
      <c r="FF48" s="25" t="str">
        <f>IF(ISNUMBER('Raw Data'!FE128),'Raw Data'!FE128,"")</f>
        <v/>
      </c>
      <c r="FG48" s="25" t="str">
        <f>IF(ISNUMBER('Raw Data'!FF128),'Raw Data'!FF128,"")</f>
        <v/>
      </c>
      <c r="FH48" s="25">
        <f>IF(ISNUMBER('Raw Data'!FG128),'Raw Data'!FG128,"")</f>
        <v>2.3443076718682248</v>
      </c>
      <c r="FI48" s="25" t="str">
        <f>IF(ISNUMBER('Raw Data'!FH128),'Raw Data'!FH128,"")</f>
        <v/>
      </c>
      <c r="FJ48" s="25" t="str">
        <f>IF(ISNUMBER('Raw Data'!FI128),'Raw Data'!FI128,"")</f>
        <v/>
      </c>
      <c r="FK48" s="25" t="str">
        <f>IF(ISNUMBER('Raw Data'!FJ128),'Raw Data'!FJ128,"")</f>
        <v/>
      </c>
      <c r="FL48" s="25" t="str">
        <f>IF(ISNUMBER('Raw Data'!FK128),'Raw Data'!FK128,"")</f>
        <v/>
      </c>
      <c r="FM48" s="25" t="str">
        <f>IF(ISNUMBER('Raw Data'!FL128),'Raw Data'!FL128,"")</f>
        <v/>
      </c>
      <c r="FN48" s="25" t="str">
        <f>IF(ISNUMBER('Raw Data'!FM128),'Raw Data'!FM128,"")</f>
        <v/>
      </c>
      <c r="FO48" s="25" t="str">
        <f>IF(ISNUMBER('Raw Data'!FN128),'Raw Data'!FN128,"")</f>
        <v/>
      </c>
      <c r="FP48" s="25" t="str">
        <f>IF(ISNUMBER('Raw Data'!FO128),'Raw Data'!FO128,"")</f>
        <v/>
      </c>
      <c r="FQ48" s="25" t="str">
        <f>IF(ISNUMBER('Raw Data'!FP128),'Raw Data'!FP128,"")</f>
        <v/>
      </c>
      <c r="FR48" s="25" t="str">
        <f>IF(ISNUMBER('Raw Data'!FQ128),'Raw Data'!FQ128,"")</f>
        <v/>
      </c>
      <c r="FS48" s="25" t="str">
        <f>IF(ISNUMBER('Raw Data'!FR128),'Raw Data'!FR128,"")</f>
        <v/>
      </c>
    </row>
    <row r="49" spans="1:175" x14ac:dyDescent="0.25">
      <c r="A49" s="45" t="s">
        <v>83</v>
      </c>
      <c r="B49" s="10" t="s">
        <v>8</v>
      </c>
      <c r="C49" s="4">
        <f t="shared" ref="C49:AH49" si="124">$C73+(IF(C6&lt;450,$B74*(C6-150),IF(C6&gt;750,$C74+$C75+$B76*(C6-750),$C74+$B75*(C6-450))))</f>
        <v>21.662500000000001</v>
      </c>
      <c r="D49" s="4">
        <f t="shared" si="124"/>
        <v>21.662500000000001</v>
      </c>
      <c r="E49" s="4">
        <f t="shared" si="124"/>
        <v>21.662500000000001</v>
      </c>
      <c r="F49" s="4">
        <f t="shared" si="124"/>
        <v>21.662500000000001</v>
      </c>
      <c r="G49" s="4">
        <f t="shared" si="124"/>
        <v>21.662500000000001</v>
      </c>
      <c r="H49" s="4">
        <f t="shared" si="124"/>
        <v>21.662500000000001</v>
      </c>
      <c r="I49" s="4">
        <f t="shared" si="124"/>
        <v>21.662500000000001</v>
      </c>
      <c r="J49" s="4">
        <f t="shared" si="124"/>
        <v>21.662500000000001</v>
      </c>
      <c r="K49" s="4">
        <f t="shared" si="124"/>
        <v>21.662500000000001</v>
      </c>
      <c r="L49" s="4">
        <f t="shared" si="124"/>
        <v>21.662500000000001</v>
      </c>
      <c r="M49" s="4">
        <f t="shared" si="124"/>
        <v>24.3</v>
      </c>
      <c r="N49" s="4">
        <f t="shared" si="124"/>
        <v>26.9375</v>
      </c>
      <c r="O49" s="4">
        <f t="shared" si="124"/>
        <v>29.575000000000003</v>
      </c>
      <c r="P49" s="4">
        <f t="shared" si="124"/>
        <v>32.212499999999999</v>
      </c>
      <c r="Q49" s="4">
        <f t="shared" si="124"/>
        <v>34.85</v>
      </c>
      <c r="R49" s="4">
        <f t="shared" si="124"/>
        <v>37.487499999999997</v>
      </c>
      <c r="S49" s="4">
        <f t="shared" si="124"/>
        <v>40.125</v>
      </c>
      <c r="T49" s="4">
        <f t="shared" si="124"/>
        <v>42.762500000000003</v>
      </c>
      <c r="U49" s="4">
        <f t="shared" si="124"/>
        <v>45.4</v>
      </c>
      <c r="V49" s="4">
        <f t="shared" si="124"/>
        <v>48.037500000000001</v>
      </c>
      <c r="W49" s="4">
        <f t="shared" si="124"/>
        <v>50.674999999999997</v>
      </c>
      <c r="X49" s="4">
        <f t="shared" si="124"/>
        <v>53.3125</v>
      </c>
      <c r="Y49" s="4">
        <f t="shared" si="124"/>
        <v>55.95</v>
      </c>
      <c r="Z49" s="4">
        <f t="shared" si="124"/>
        <v>58.587499999999999</v>
      </c>
      <c r="AA49" s="4">
        <f t="shared" si="124"/>
        <v>61.224999999999994</v>
      </c>
      <c r="AB49" s="4">
        <f t="shared" si="124"/>
        <v>63.862499999999997</v>
      </c>
      <c r="AC49" s="4">
        <f t="shared" si="124"/>
        <v>66.5</v>
      </c>
      <c r="AD49" s="4">
        <f t="shared" si="124"/>
        <v>69.137500000000003</v>
      </c>
      <c r="AE49" s="4">
        <f t="shared" si="124"/>
        <v>73.09375</v>
      </c>
      <c r="AF49" s="4">
        <f t="shared" si="124"/>
        <v>77.05</v>
      </c>
      <c r="AG49" s="4">
        <f t="shared" si="124"/>
        <v>81.006249999999994</v>
      </c>
      <c r="AH49" s="4">
        <f t="shared" si="124"/>
        <v>84.962500000000006</v>
      </c>
      <c r="AI49" s="4">
        <f t="shared" ref="AI49:BN49" si="125">$C73+(IF(AI6&lt;450,$B74*(AI6-150),IF(AI6&gt;750,$C74+$C75+$B76*(AI6-750),$C74+$B75*(AI6-450))))</f>
        <v>88.918749999999989</v>
      </c>
      <c r="AJ49" s="4">
        <f t="shared" si="125"/>
        <v>92.875</v>
      </c>
      <c r="AK49" s="4">
        <f t="shared" si="125"/>
        <v>96.831249999999997</v>
      </c>
      <c r="AL49" s="4">
        <f t="shared" si="125"/>
        <v>100.78749999999999</v>
      </c>
      <c r="AM49" s="4">
        <f t="shared" si="125"/>
        <v>104.74374999999999</v>
      </c>
      <c r="AN49" s="4">
        <f t="shared" si="125"/>
        <v>108.7</v>
      </c>
      <c r="AO49" s="4">
        <f t="shared" si="125"/>
        <v>112.65625</v>
      </c>
      <c r="AP49" s="4">
        <f t="shared" si="125"/>
        <v>116.6125</v>
      </c>
      <c r="AQ49" s="4">
        <f t="shared" si="125"/>
        <v>120.41249999999999</v>
      </c>
      <c r="AR49" s="4">
        <f t="shared" si="125"/>
        <v>123.9</v>
      </c>
      <c r="AS49" s="4">
        <f t="shared" si="125"/>
        <v>127.3875</v>
      </c>
      <c r="AT49" s="4">
        <f t="shared" si="125"/>
        <v>130.875</v>
      </c>
      <c r="AU49" s="4">
        <f t="shared" si="125"/>
        <v>135.52500000000001</v>
      </c>
      <c r="AV49" s="4">
        <f t="shared" si="125"/>
        <v>140.17500000000001</v>
      </c>
      <c r="AW49" s="4">
        <f t="shared" si="125"/>
        <v>144.82499999999999</v>
      </c>
      <c r="AX49" s="4">
        <f t="shared" si="125"/>
        <v>149.47499999999999</v>
      </c>
      <c r="AY49" s="4">
        <f t="shared" si="125"/>
        <v>154.125</v>
      </c>
      <c r="AZ49" s="4">
        <f t="shared" si="125"/>
        <v>158.77500000000001</v>
      </c>
      <c r="BA49" s="4">
        <f t="shared" si="125"/>
        <v>163.42500000000001</v>
      </c>
      <c r="BB49" s="4">
        <f t="shared" si="125"/>
        <v>168.07499999999999</v>
      </c>
      <c r="BC49" s="4">
        <f t="shared" si="125"/>
        <v>172.72499999999999</v>
      </c>
      <c r="BD49" s="4">
        <f t="shared" si="125"/>
        <v>177.375</v>
      </c>
      <c r="BE49" s="4">
        <f t="shared" si="125"/>
        <v>182.02500000000001</v>
      </c>
      <c r="BF49" s="4">
        <f t="shared" si="125"/>
        <v>186.67500000000001</v>
      </c>
      <c r="BG49" s="4">
        <f t="shared" si="125"/>
        <v>190.98750000000001</v>
      </c>
      <c r="BH49" s="4">
        <f t="shared" si="125"/>
        <v>194.96250000000001</v>
      </c>
      <c r="BI49" s="4">
        <f t="shared" si="125"/>
        <v>198.9375</v>
      </c>
      <c r="BJ49" s="4">
        <f t="shared" si="125"/>
        <v>202.91249999999999</v>
      </c>
      <c r="BK49" s="4">
        <f t="shared" si="125"/>
        <v>206.88749999999999</v>
      </c>
      <c r="BL49" s="4">
        <f t="shared" si="125"/>
        <v>210.86250000000001</v>
      </c>
      <c r="BM49" s="4">
        <f t="shared" si="125"/>
        <v>214.83750000000001</v>
      </c>
      <c r="BN49" s="4">
        <f t="shared" si="125"/>
        <v>218.8125</v>
      </c>
      <c r="BO49" s="4">
        <f t="shared" ref="BO49:CT49" si="126">$C73+(IF(BO6&lt;450,$B74*(BO6-150),IF(BO6&gt;750,$C74+$C75+$B76*(BO6-750),$C74+$B75*(BO6-450))))</f>
        <v>220.8</v>
      </c>
      <c r="BP49" s="4">
        <f t="shared" si="126"/>
        <v>222.78749999999999</v>
      </c>
      <c r="BQ49" s="4">
        <f t="shared" si="126"/>
        <v>224.77500000000001</v>
      </c>
      <c r="BR49" s="4">
        <f t="shared" si="126"/>
        <v>226.76249999999999</v>
      </c>
      <c r="BS49" s="4">
        <f t="shared" si="126"/>
        <v>228.75</v>
      </c>
      <c r="BT49" s="4">
        <f t="shared" si="126"/>
        <v>229.74375000000001</v>
      </c>
      <c r="BU49" s="4">
        <f t="shared" si="126"/>
        <v>230.73750000000001</v>
      </c>
      <c r="BV49" s="4">
        <f t="shared" si="126"/>
        <v>231.73124999999999</v>
      </c>
      <c r="BW49" s="4">
        <f t="shared" si="126"/>
        <v>232.72499999999999</v>
      </c>
      <c r="BX49" s="4">
        <f t="shared" si="126"/>
        <v>233.71875</v>
      </c>
      <c r="BY49" s="4">
        <f t="shared" si="126"/>
        <v>234.71250000000001</v>
      </c>
      <c r="BZ49" s="4">
        <f t="shared" si="126"/>
        <v>235.70625000000001</v>
      </c>
      <c r="CA49" s="4">
        <f t="shared" si="126"/>
        <v>236.7</v>
      </c>
      <c r="CB49" s="4">
        <f t="shared" si="126"/>
        <v>237.69374999999999</v>
      </c>
      <c r="CC49" s="4">
        <f t="shared" si="126"/>
        <v>238.6875</v>
      </c>
      <c r="CD49" s="4">
        <f t="shared" si="126"/>
        <v>239.68125000000001</v>
      </c>
      <c r="CE49" s="4">
        <f t="shared" si="126"/>
        <v>240.67500000000001</v>
      </c>
      <c r="CF49" s="4">
        <f t="shared" si="126"/>
        <v>241.66874999999999</v>
      </c>
      <c r="CG49" s="4">
        <f t="shared" si="126"/>
        <v>242.66249999999999</v>
      </c>
      <c r="CH49" s="4">
        <f t="shared" si="126"/>
        <v>243.65625</v>
      </c>
      <c r="CI49" s="4">
        <f t="shared" si="126"/>
        <v>244.65</v>
      </c>
      <c r="CJ49" s="4">
        <f t="shared" si="126"/>
        <v>245.64375000000001</v>
      </c>
      <c r="CK49" s="4">
        <f t="shared" si="126"/>
        <v>246.63749999999999</v>
      </c>
      <c r="CL49" s="4">
        <f t="shared" si="126"/>
        <v>247.63124999999999</v>
      </c>
      <c r="CM49" s="4">
        <f t="shared" si="126"/>
        <v>248.625</v>
      </c>
      <c r="CN49" s="4">
        <f t="shared" si="126"/>
        <v>248.625</v>
      </c>
      <c r="CO49" s="4">
        <f t="shared" si="126"/>
        <v>248.625</v>
      </c>
      <c r="CP49" s="4">
        <f t="shared" si="126"/>
        <v>248.625</v>
      </c>
      <c r="CQ49" s="4">
        <f t="shared" si="126"/>
        <v>248.625</v>
      </c>
      <c r="CR49" s="4">
        <f t="shared" si="126"/>
        <v>248.625</v>
      </c>
      <c r="CS49" s="4">
        <f t="shared" si="126"/>
        <v>248.625</v>
      </c>
      <c r="CT49" s="4">
        <f t="shared" si="126"/>
        <v>248.625</v>
      </c>
      <c r="CU49" s="4">
        <f t="shared" ref="CU49:DZ49" si="127">$C73+(IF(CU6&lt;450,$B74*(CU6-150),IF(CU6&gt;750,$C74+$C75+$B76*(CU6-750),$C74+$B75*(CU6-450))))</f>
        <v>248.625</v>
      </c>
      <c r="CV49" s="4">
        <f t="shared" si="127"/>
        <v>248.625</v>
      </c>
      <c r="CW49" s="4">
        <f t="shared" si="127"/>
        <v>248.625</v>
      </c>
      <c r="CX49" s="4">
        <f t="shared" si="127"/>
        <v>248.625</v>
      </c>
      <c r="CY49" s="4">
        <f t="shared" si="127"/>
        <v>248.625</v>
      </c>
      <c r="CZ49" s="4">
        <f t="shared" si="127"/>
        <v>248.625</v>
      </c>
      <c r="DA49" s="4">
        <f t="shared" si="127"/>
        <v>248.625</v>
      </c>
      <c r="DB49" s="4">
        <f t="shared" si="127"/>
        <v>248.625</v>
      </c>
      <c r="DC49" s="4">
        <f t="shared" si="127"/>
        <v>248.625</v>
      </c>
      <c r="DD49" s="4">
        <f t="shared" si="127"/>
        <v>248.625</v>
      </c>
      <c r="DE49" s="4">
        <f t="shared" si="127"/>
        <v>248.625</v>
      </c>
      <c r="DF49" s="4">
        <f t="shared" si="127"/>
        <v>248.625</v>
      </c>
      <c r="DG49" s="4">
        <f t="shared" si="127"/>
        <v>248.625</v>
      </c>
      <c r="DH49" s="4">
        <f t="shared" si="127"/>
        <v>248.625</v>
      </c>
      <c r="DI49" s="4">
        <f t="shared" si="127"/>
        <v>248.625</v>
      </c>
      <c r="DJ49" s="4">
        <f t="shared" si="127"/>
        <v>248.625</v>
      </c>
      <c r="DK49" s="4">
        <f t="shared" si="127"/>
        <v>248.625</v>
      </c>
      <c r="DL49" s="4">
        <f t="shared" si="127"/>
        <v>248.625</v>
      </c>
      <c r="DM49" s="4">
        <f t="shared" si="127"/>
        <v>248.625</v>
      </c>
      <c r="DN49" s="4">
        <f t="shared" si="127"/>
        <v>248.625</v>
      </c>
      <c r="DO49" s="4">
        <f t="shared" si="127"/>
        <v>248.625</v>
      </c>
      <c r="DP49" s="4">
        <f t="shared" si="127"/>
        <v>248.625</v>
      </c>
      <c r="DQ49" s="4">
        <f t="shared" si="127"/>
        <v>248.625</v>
      </c>
      <c r="DR49" s="4">
        <f t="shared" si="127"/>
        <v>248.625</v>
      </c>
      <c r="DS49" s="4">
        <f t="shared" si="127"/>
        <v>248.625</v>
      </c>
      <c r="DT49" s="4">
        <f t="shared" si="127"/>
        <v>248.625</v>
      </c>
      <c r="DU49" s="4">
        <f t="shared" si="127"/>
        <v>248.625</v>
      </c>
      <c r="DV49" s="4">
        <f t="shared" si="127"/>
        <v>248.625</v>
      </c>
      <c r="DW49" s="4">
        <f t="shared" si="127"/>
        <v>248.625</v>
      </c>
      <c r="DX49" s="4">
        <f t="shared" si="127"/>
        <v>248.625</v>
      </c>
      <c r="DY49" s="4">
        <f t="shared" si="127"/>
        <v>248.625</v>
      </c>
      <c r="DZ49" s="4">
        <f t="shared" si="127"/>
        <v>248.625</v>
      </c>
      <c r="EA49" s="4">
        <f t="shared" ref="EA49:FF49" si="128">$C73+(IF(EA6&lt;450,$B74*(EA6-150),IF(EA6&gt;750,$C74+$C75+$B76*(EA6-750),$C74+$B75*(EA6-450))))</f>
        <v>248.625</v>
      </c>
      <c r="EB49" s="4">
        <f t="shared" si="128"/>
        <v>248.625</v>
      </c>
      <c r="EC49" s="4">
        <f t="shared" si="128"/>
        <v>248.625</v>
      </c>
      <c r="ED49" s="4">
        <f t="shared" si="128"/>
        <v>248.625</v>
      </c>
      <c r="EE49" s="4">
        <f t="shared" si="128"/>
        <v>248.625</v>
      </c>
      <c r="EF49" s="4">
        <f t="shared" si="128"/>
        <v>248.625</v>
      </c>
      <c r="EG49" s="4">
        <f t="shared" si="128"/>
        <v>248.625</v>
      </c>
      <c r="EH49" s="4">
        <f t="shared" si="128"/>
        <v>248.625</v>
      </c>
      <c r="EI49" s="4">
        <f t="shared" si="128"/>
        <v>248.625</v>
      </c>
      <c r="EJ49" s="4">
        <f t="shared" si="128"/>
        <v>248.625</v>
      </c>
      <c r="EK49" s="4">
        <f t="shared" si="128"/>
        <v>248.625</v>
      </c>
      <c r="EL49" s="4">
        <f t="shared" si="128"/>
        <v>248.625</v>
      </c>
      <c r="EM49" s="4">
        <f t="shared" si="128"/>
        <v>248.625</v>
      </c>
      <c r="EN49" s="4">
        <f t="shared" si="128"/>
        <v>248.625</v>
      </c>
      <c r="EO49" s="4">
        <f t="shared" si="128"/>
        <v>248.625</v>
      </c>
      <c r="EP49" s="4">
        <f t="shared" si="128"/>
        <v>248.625</v>
      </c>
      <c r="EQ49" s="4">
        <f t="shared" si="128"/>
        <v>248.625</v>
      </c>
      <c r="ER49" s="4">
        <f t="shared" si="128"/>
        <v>248.625</v>
      </c>
      <c r="ES49" s="4">
        <f t="shared" si="128"/>
        <v>248.625</v>
      </c>
      <c r="ET49" s="4">
        <f t="shared" si="128"/>
        <v>248.625</v>
      </c>
      <c r="EU49" s="4">
        <f t="shared" si="128"/>
        <v>248.625</v>
      </c>
      <c r="EV49" s="4">
        <f t="shared" si="128"/>
        <v>248.625</v>
      </c>
      <c r="EW49" s="4">
        <f t="shared" si="128"/>
        <v>248.625</v>
      </c>
      <c r="EX49" s="4">
        <f t="shared" si="128"/>
        <v>248.625</v>
      </c>
      <c r="EY49" s="4">
        <f t="shared" si="128"/>
        <v>248.625</v>
      </c>
      <c r="EZ49" s="4">
        <f t="shared" si="128"/>
        <v>248.625</v>
      </c>
      <c r="FA49" s="4">
        <f t="shared" si="128"/>
        <v>248.625</v>
      </c>
      <c r="FB49" s="4">
        <f t="shared" si="128"/>
        <v>248.625</v>
      </c>
      <c r="FC49" s="4">
        <f t="shared" si="128"/>
        <v>248.625</v>
      </c>
      <c r="FD49" s="4">
        <f t="shared" si="128"/>
        <v>248.625</v>
      </c>
      <c r="FE49" s="4">
        <f t="shared" si="128"/>
        <v>248.625</v>
      </c>
      <c r="FF49" s="4">
        <f t="shared" si="128"/>
        <v>248.625</v>
      </c>
      <c r="FG49" s="4">
        <f t="shared" ref="FG49:FS49" si="129">$C73+(IF(FG6&lt;450,$B74*(FG6-150),IF(FG6&gt;750,$C74+$C75+$B76*(FG6-750),$C74+$B75*(FG6-450))))</f>
        <v>248.625</v>
      </c>
      <c r="FH49" s="4">
        <f t="shared" si="129"/>
        <v>248.625</v>
      </c>
      <c r="FI49" s="4">
        <f t="shared" si="129"/>
        <v>248.625</v>
      </c>
      <c r="FJ49" s="4">
        <f t="shared" si="129"/>
        <v>248.625</v>
      </c>
      <c r="FK49" s="4">
        <f t="shared" si="129"/>
        <v>248.625</v>
      </c>
      <c r="FL49" s="4">
        <f t="shared" si="129"/>
        <v>248.625</v>
      </c>
      <c r="FM49" s="4">
        <f t="shared" si="129"/>
        <v>248.625</v>
      </c>
      <c r="FN49" s="4">
        <f t="shared" si="129"/>
        <v>248.625</v>
      </c>
      <c r="FO49" s="4">
        <f t="shared" si="129"/>
        <v>248.625</v>
      </c>
      <c r="FP49" s="4">
        <f t="shared" si="129"/>
        <v>248.625</v>
      </c>
      <c r="FQ49" s="4">
        <f t="shared" si="129"/>
        <v>248.625</v>
      </c>
      <c r="FR49" s="4">
        <f t="shared" si="129"/>
        <v>248.625</v>
      </c>
      <c r="FS49" s="4">
        <f t="shared" si="129"/>
        <v>248.625</v>
      </c>
    </row>
    <row r="50" spans="1:175" s="4" customFormat="1" x14ac:dyDescent="0.25">
      <c r="A50" s="45" t="s">
        <v>100</v>
      </c>
      <c r="B50" s="10" t="s">
        <v>8</v>
      </c>
      <c r="C50" s="4">
        <f t="shared" ref="C50:AH50" si="130">C49*$B71*$B72</f>
        <v>5.4156250000000004</v>
      </c>
      <c r="D50" s="4">
        <f t="shared" si="130"/>
        <v>5.4156250000000004</v>
      </c>
      <c r="E50" s="4">
        <f t="shared" si="130"/>
        <v>5.4156250000000004</v>
      </c>
      <c r="F50" s="4">
        <f t="shared" si="130"/>
        <v>5.4156250000000004</v>
      </c>
      <c r="G50" s="4">
        <f t="shared" si="130"/>
        <v>5.4156250000000004</v>
      </c>
      <c r="H50" s="4">
        <f t="shared" si="130"/>
        <v>5.4156250000000004</v>
      </c>
      <c r="I50" s="4">
        <f t="shared" si="130"/>
        <v>5.4156250000000004</v>
      </c>
      <c r="J50" s="4">
        <f t="shared" si="130"/>
        <v>5.4156250000000004</v>
      </c>
      <c r="K50" s="4">
        <f t="shared" si="130"/>
        <v>5.4156250000000004</v>
      </c>
      <c r="L50" s="4">
        <f t="shared" si="130"/>
        <v>5.4156250000000004</v>
      </c>
      <c r="M50" s="4">
        <f t="shared" si="130"/>
        <v>6.0750000000000002</v>
      </c>
      <c r="N50" s="4">
        <f t="shared" si="130"/>
        <v>6.734375</v>
      </c>
      <c r="O50" s="4">
        <f t="shared" si="130"/>
        <v>7.3937500000000007</v>
      </c>
      <c r="P50" s="4">
        <f t="shared" si="130"/>
        <v>8.0531249999999996</v>
      </c>
      <c r="Q50" s="4">
        <f t="shared" si="130"/>
        <v>8.7125000000000004</v>
      </c>
      <c r="R50" s="4">
        <f t="shared" si="130"/>
        <v>9.3718749999999993</v>
      </c>
      <c r="S50" s="4">
        <f t="shared" si="130"/>
        <v>10.03125</v>
      </c>
      <c r="T50" s="4">
        <f t="shared" si="130"/>
        <v>10.690625000000001</v>
      </c>
      <c r="U50" s="4">
        <f t="shared" si="130"/>
        <v>11.35</v>
      </c>
      <c r="V50" s="4">
        <f t="shared" si="130"/>
        <v>12.009375</v>
      </c>
      <c r="W50" s="4">
        <f t="shared" si="130"/>
        <v>12.668749999999999</v>
      </c>
      <c r="X50" s="4">
        <f t="shared" si="130"/>
        <v>13.328125</v>
      </c>
      <c r="Y50" s="4">
        <f t="shared" si="130"/>
        <v>13.987500000000001</v>
      </c>
      <c r="Z50" s="4">
        <f t="shared" si="130"/>
        <v>14.646875</v>
      </c>
      <c r="AA50" s="4">
        <f t="shared" si="130"/>
        <v>15.306249999999999</v>
      </c>
      <c r="AB50" s="4">
        <f t="shared" si="130"/>
        <v>15.965624999999999</v>
      </c>
      <c r="AC50" s="4">
        <f t="shared" si="130"/>
        <v>16.625</v>
      </c>
      <c r="AD50" s="4">
        <f t="shared" si="130"/>
        <v>17.284375000000001</v>
      </c>
      <c r="AE50" s="4">
        <f t="shared" si="130"/>
        <v>18.2734375</v>
      </c>
      <c r="AF50" s="4">
        <f t="shared" si="130"/>
        <v>19.262499999999999</v>
      </c>
      <c r="AG50" s="4">
        <f t="shared" si="130"/>
        <v>20.251562499999999</v>
      </c>
      <c r="AH50" s="4">
        <f t="shared" si="130"/>
        <v>21.240625000000001</v>
      </c>
      <c r="AI50" s="4">
        <f t="shared" ref="AI50:BN50" si="131">AI49*$B71*$B72</f>
        <v>22.229687499999997</v>
      </c>
      <c r="AJ50" s="4">
        <f t="shared" si="131"/>
        <v>23.21875</v>
      </c>
      <c r="AK50" s="4">
        <f t="shared" si="131"/>
        <v>24.207812499999999</v>
      </c>
      <c r="AL50" s="4">
        <f t="shared" si="131"/>
        <v>25.196874999999999</v>
      </c>
      <c r="AM50" s="4">
        <f t="shared" si="131"/>
        <v>26.185937499999998</v>
      </c>
      <c r="AN50" s="4">
        <f t="shared" si="131"/>
        <v>27.175000000000001</v>
      </c>
      <c r="AO50" s="4">
        <f t="shared" si="131"/>
        <v>28.1640625</v>
      </c>
      <c r="AP50" s="4">
        <f t="shared" si="131"/>
        <v>29.153124999999999</v>
      </c>
      <c r="AQ50" s="4">
        <f t="shared" si="131"/>
        <v>30.103124999999999</v>
      </c>
      <c r="AR50" s="4">
        <f t="shared" si="131"/>
        <v>30.975000000000001</v>
      </c>
      <c r="AS50" s="4">
        <f t="shared" si="131"/>
        <v>31.846875000000001</v>
      </c>
      <c r="AT50" s="4">
        <f t="shared" si="131"/>
        <v>32.71875</v>
      </c>
      <c r="AU50" s="4">
        <f t="shared" si="131"/>
        <v>33.881250000000001</v>
      </c>
      <c r="AV50" s="4">
        <f t="shared" si="131"/>
        <v>35.043750000000003</v>
      </c>
      <c r="AW50" s="4">
        <f t="shared" si="131"/>
        <v>36.206249999999997</v>
      </c>
      <c r="AX50" s="4">
        <f t="shared" si="131"/>
        <v>37.368749999999999</v>
      </c>
      <c r="AY50" s="4">
        <f t="shared" si="131"/>
        <v>38.53125</v>
      </c>
      <c r="AZ50" s="4">
        <f t="shared" si="131"/>
        <v>39.693750000000001</v>
      </c>
      <c r="BA50" s="4">
        <f t="shared" si="131"/>
        <v>40.856250000000003</v>
      </c>
      <c r="BB50" s="4">
        <f t="shared" si="131"/>
        <v>42.018749999999997</v>
      </c>
      <c r="BC50" s="4">
        <f t="shared" si="131"/>
        <v>43.181249999999999</v>
      </c>
      <c r="BD50" s="4">
        <f t="shared" si="131"/>
        <v>44.34375</v>
      </c>
      <c r="BE50" s="4">
        <f t="shared" si="131"/>
        <v>45.506250000000001</v>
      </c>
      <c r="BF50" s="4">
        <f t="shared" si="131"/>
        <v>46.668750000000003</v>
      </c>
      <c r="BG50" s="4">
        <f t="shared" si="131"/>
        <v>47.746875000000003</v>
      </c>
      <c r="BH50" s="4">
        <f t="shared" si="131"/>
        <v>48.740625000000001</v>
      </c>
      <c r="BI50" s="4">
        <f t="shared" si="131"/>
        <v>49.734375</v>
      </c>
      <c r="BJ50" s="4">
        <f t="shared" si="131"/>
        <v>50.728124999999999</v>
      </c>
      <c r="BK50" s="4">
        <f t="shared" si="131"/>
        <v>51.721874999999997</v>
      </c>
      <c r="BL50" s="4">
        <f t="shared" si="131"/>
        <v>52.715625000000003</v>
      </c>
      <c r="BM50" s="4">
        <f t="shared" si="131"/>
        <v>53.709375000000001</v>
      </c>
      <c r="BN50" s="4">
        <f t="shared" si="131"/>
        <v>54.703125</v>
      </c>
      <c r="BO50" s="4">
        <f t="shared" ref="BO50:CT50" si="132">BO49*$B71*$B72</f>
        <v>55.2</v>
      </c>
      <c r="BP50" s="4">
        <f t="shared" si="132"/>
        <v>55.696874999999999</v>
      </c>
      <c r="BQ50" s="4">
        <f t="shared" si="132"/>
        <v>56.193750000000001</v>
      </c>
      <c r="BR50" s="4">
        <f t="shared" si="132"/>
        <v>56.690624999999997</v>
      </c>
      <c r="BS50" s="4">
        <f t="shared" si="132"/>
        <v>57.1875</v>
      </c>
      <c r="BT50" s="4">
        <f t="shared" si="132"/>
        <v>57.435937500000001</v>
      </c>
      <c r="BU50" s="4">
        <f t="shared" si="132"/>
        <v>57.684375000000003</v>
      </c>
      <c r="BV50" s="4">
        <f t="shared" si="132"/>
        <v>57.932812499999997</v>
      </c>
      <c r="BW50" s="4">
        <f t="shared" si="132"/>
        <v>58.181249999999999</v>
      </c>
      <c r="BX50" s="4">
        <f t="shared" si="132"/>
        <v>58.4296875</v>
      </c>
      <c r="BY50" s="4">
        <f t="shared" si="132"/>
        <v>58.678125000000001</v>
      </c>
      <c r="BZ50" s="4">
        <f t="shared" si="132"/>
        <v>58.926562500000003</v>
      </c>
      <c r="CA50" s="4">
        <f t="shared" si="132"/>
        <v>59.174999999999997</v>
      </c>
      <c r="CB50" s="4">
        <f t="shared" si="132"/>
        <v>59.423437499999999</v>
      </c>
      <c r="CC50" s="4">
        <f t="shared" si="132"/>
        <v>59.671875</v>
      </c>
      <c r="CD50" s="4">
        <f t="shared" si="132"/>
        <v>59.920312500000001</v>
      </c>
      <c r="CE50" s="4">
        <f t="shared" si="132"/>
        <v>60.168750000000003</v>
      </c>
      <c r="CF50" s="4">
        <f t="shared" si="132"/>
        <v>60.417187499999997</v>
      </c>
      <c r="CG50" s="4">
        <f t="shared" si="132"/>
        <v>60.665624999999999</v>
      </c>
      <c r="CH50" s="4">
        <f t="shared" si="132"/>
        <v>60.9140625</v>
      </c>
      <c r="CI50" s="4">
        <f t="shared" si="132"/>
        <v>61.162500000000001</v>
      </c>
      <c r="CJ50" s="4">
        <f t="shared" si="132"/>
        <v>61.410937500000003</v>
      </c>
      <c r="CK50" s="4">
        <f t="shared" si="132"/>
        <v>61.659374999999997</v>
      </c>
      <c r="CL50" s="4">
        <f t="shared" si="132"/>
        <v>61.907812499999999</v>
      </c>
      <c r="CM50" s="4">
        <f t="shared" si="132"/>
        <v>62.15625</v>
      </c>
      <c r="CN50" s="4">
        <f t="shared" si="132"/>
        <v>62.15625</v>
      </c>
      <c r="CO50" s="4">
        <f t="shared" si="132"/>
        <v>62.15625</v>
      </c>
      <c r="CP50" s="4">
        <f t="shared" si="132"/>
        <v>62.15625</v>
      </c>
      <c r="CQ50" s="4">
        <f t="shared" si="132"/>
        <v>62.15625</v>
      </c>
      <c r="CR50" s="4">
        <f t="shared" si="132"/>
        <v>62.15625</v>
      </c>
      <c r="CS50" s="4">
        <f t="shared" si="132"/>
        <v>62.15625</v>
      </c>
      <c r="CT50" s="4">
        <f t="shared" si="132"/>
        <v>62.15625</v>
      </c>
      <c r="CU50" s="4">
        <f t="shared" ref="CU50:DZ50" si="133">CU49*$B71*$B72</f>
        <v>62.15625</v>
      </c>
      <c r="CV50" s="4">
        <f t="shared" si="133"/>
        <v>62.15625</v>
      </c>
      <c r="CW50" s="4">
        <f t="shared" si="133"/>
        <v>62.15625</v>
      </c>
      <c r="CX50" s="4">
        <f t="shared" si="133"/>
        <v>62.15625</v>
      </c>
      <c r="CY50" s="4">
        <f t="shared" si="133"/>
        <v>62.15625</v>
      </c>
      <c r="CZ50" s="4">
        <f t="shared" si="133"/>
        <v>62.15625</v>
      </c>
      <c r="DA50" s="4">
        <f t="shared" si="133"/>
        <v>62.15625</v>
      </c>
      <c r="DB50" s="4">
        <f t="shared" si="133"/>
        <v>62.15625</v>
      </c>
      <c r="DC50" s="4">
        <f t="shared" si="133"/>
        <v>62.15625</v>
      </c>
      <c r="DD50" s="4">
        <f t="shared" si="133"/>
        <v>62.15625</v>
      </c>
      <c r="DE50" s="4">
        <f t="shared" si="133"/>
        <v>62.15625</v>
      </c>
      <c r="DF50" s="4">
        <f t="shared" si="133"/>
        <v>62.15625</v>
      </c>
      <c r="DG50" s="4">
        <f t="shared" si="133"/>
        <v>62.15625</v>
      </c>
      <c r="DH50" s="4">
        <f t="shared" si="133"/>
        <v>62.15625</v>
      </c>
      <c r="DI50" s="4">
        <f t="shared" si="133"/>
        <v>62.15625</v>
      </c>
      <c r="DJ50" s="4">
        <f t="shared" si="133"/>
        <v>62.15625</v>
      </c>
      <c r="DK50" s="4">
        <f t="shared" si="133"/>
        <v>62.15625</v>
      </c>
      <c r="DL50" s="4">
        <f t="shared" si="133"/>
        <v>62.15625</v>
      </c>
      <c r="DM50" s="4">
        <f t="shared" si="133"/>
        <v>62.15625</v>
      </c>
      <c r="DN50" s="4">
        <f t="shared" si="133"/>
        <v>62.15625</v>
      </c>
      <c r="DO50" s="4">
        <f t="shared" si="133"/>
        <v>62.15625</v>
      </c>
      <c r="DP50" s="4">
        <f t="shared" si="133"/>
        <v>62.15625</v>
      </c>
      <c r="DQ50" s="4">
        <f t="shared" si="133"/>
        <v>62.15625</v>
      </c>
      <c r="DR50" s="4">
        <f t="shared" si="133"/>
        <v>62.15625</v>
      </c>
      <c r="DS50" s="4">
        <f t="shared" si="133"/>
        <v>62.15625</v>
      </c>
      <c r="DT50" s="4">
        <f t="shared" si="133"/>
        <v>62.15625</v>
      </c>
      <c r="DU50" s="4">
        <f t="shared" si="133"/>
        <v>62.15625</v>
      </c>
      <c r="DV50" s="4">
        <f t="shared" si="133"/>
        <v>62.15625</v>
      </c>
      <c r="DW50" s="4">
        <f t="shared" si="133"/>
        <v>62.15625</v>
      </c>
      <c r="DX50" s="4">
        <f t="shared" si="133"/>
        <v>62.15625</v>
      </c>
      <c r="DY50" s="4">
        <f t="shared" si="133"/>
        <v>62.15625</v>
      </c>
      <c r="DZ50" s="4">
        <f t="shared" si="133"/>
        <v>62.15625</v>
      </c>
      <c r="EA50" s="4">
        <f t="shared" ref="EA50:FF50" si="134">EA49*$B71*$B72</f>
        <v>62.15625</v>
      </c>
      <c r="EB50" s="4">
        <f t="shared" si="134"/>
        <v>62.15625</v>
      </c>
      <c r="EC50" s="4">
        <f t="shared" si="134"/>
        <v>62.15625</v>
      </c>
      <c r="ED50" s="4">
        <f t="shared" si="134"/>
        <v>62.15625</v>
      </c>
      <c r="EE50" s="4">
        <f t="shared" si="134"/>
        <v>62.15625</v>
      </c>
      <c r="EF50" s="4">
        <f t="shared" si="134"/>
        <v>62.15625</v>
      </c>
      <c r="EG50" s="4">
        <f t="shared" si="134"/>
        <v>62.15625</v>
      </c>
      <c r="EH50" s="4">
        <f t="shared" si="134"/>
        <v>62.15625</v>
      </c>
      <c r="EI50" s="4">
        <f t="shared" si="134"/>
        <v>62.15625</v>
      </c>
      <c r="EJ50" s="4">
        <f t="shared" si="134"/>
        <v>62.15625</v>
      </c>
      <c r="EK50" s="4">
        <f t="shared" si="134"/>
        <v>62.15625</v>
      </c>
      <c r="EL50" s="4">
        <f t="shared" si="134"/>
        <v>62.15625</v>
      </c>
      <c r="EM50" s="4">
        <f t="shared" si="134"/>
        <v>62.15625</v>
      </c>
      <c r="EN50" s="4">
        <f t="shared" si="134"/>
        <v>62.15625</v>
      </c>
      <c r="EO50" s="4">
        <f t="shared" si="134"/>
        <v>62.15625</v>
      </c>
      <c r="EP50" s="4">
        <f t="shared" si="134"/>
        <v>62.15625</v>
      </c>
      <c r="EQ50" s="4">
        <f t="shared" si="134"/>
        <v>62.15625</v>
      </c>
      <c r="ER50" s="4">
        <f t="shared" si="134"/>
        <v>62.15625</v>
      </c>
      <c r="ES50" s="4">
        <f t="shared" si="134"/>
        <v>62.15625</v>
      </c>
      <c r="ET50" s="4">
        <f t="shared" si="134"/>
        <v>62.15625</v>
      </c>
      <c r="EU50" s="4">
        <f t="shared" si="134"/>
        <v>62.15625</v>
      </c>
      <c r="EV50" s="4">
        <f t="shared" si="134"/>
        <v>62.15625</v>
      </c>
      <c r="EW50" s="4">
        <f t="shared" si="134"/>
        <v>62.15625</v>
      </c>
      <c r="EX50" s="4">
        <f t="shared" si="134"/>
        <v>62.15625</v>
      </c>
      <c r="EY50" s="4">
        <f t="shared" si="134"/>
        <v>62.15625</v>
      </c>
      <c r="EZ50" s="4">
        <f t="shared" si="134"/>
        <v>62.15625</v>
      </c>
      <c r="FA50" s="4">
        <f t="shared" si="134"/>
        <v>62.15625</v>
      </c>
      <c r="FB50" s="4">
        <f t="shared" si="134"/>
        <v>62.15625</v>
      </c>
      <c r="FC50" s="4">
        <f t="shared" si="134"/>
        <v>62.15625</v>
      </c>
      <c r="FD50" s="4">
        <f t="shared" si="134"/>
        <v>62.15625</v>
      </c>
      <c r="FE50" s="4">
        <f t="shared" si="134"/>
        <v>62.15625</v>
      </c>
      <c r="FF50" s="4">
        <f t="shared" si="134"/>
        <v>62.15625</v>
      </c>
      <c r="FG50" s="4">
        <f t="shared" ref="FG50:FS50" si="135">FG49*$B71*$B72</f>
        <v>62.15625</v>
      </c>
      <c r="FH50" s="4">
        <f t="shared" si="135"/>
        <v>62.15625</v>
      </c>
      <c r="FI50" s="4">
        <f t="shared" si="135"/>
        <v>62.15625</v>
      </c>
      <c r="FJ50" s="4">
        <f t="shared" si="135"/>
        <v>62.15625</v>
      </c>
      <c r="FK50" s="4">
        <f t="shared" si="135"/>
        <v>62.15625</v>
      </c>
      <c r="FL50" s="4">
        <f t="shared" si="135"/>
        <v>62.15625</v>
      </c>
      <c r="FM50" s="4">
        <f t="shared" si="135"/>
        <v>62.15625</v>
      </c>
      <c r="FN50" s="4">
        <f t="shared" si="135"/>
        <v>62.15625</v>
      </c>
      <c r="FO50" s="4">
        <f t="shared" si="135"/>
        <v>62.15625</v>
      </c>
      <c r="FP50" s="4">
        <f t="shared" si="135"/>
        <v>62.15625</v>
      </c>
      <c r="FQ50" s="4">
        <f t="shared" si="135"/>
        <v>62.15625</v>
      </c>
      <c r="FR50" s="4">
        <f t="shared" si="135"/>
        <v>62.15625</v>
      </c>
      <c r="FS50" s="4">
        <f t="shared" si="135"/>
        <v>62.15625</v>
      </c>
    </row>
    <row r="51" spans="1:175" s="4" customFormat="1" x14ac:dyDescent="0.25">
      <c r="A51" s="4" t="s">
        <v>27</v>
      </c>
      <c r="B51" s="12" t="s">
        <v>8</v>
      </c>
      <c r="C51" s="4">
        <f>IF(C45&gt;0,C45*1.5,0)</f>
        <v>0</v>
      </c>
      <c r="D51" s="4">
        <f t="shared" ref="D51:AI51" si="136">IF(ISNUMBER(D45),D45*1.5,C51)</f>
        <v>0</v>
      </c>
      <c r="E51" s="4">
        <f t="shared" si="136"/>
        <v>0</v>
      </c>
      <c r="F51" s="4">
        <f t="shared" si="136"/>
        <v>0</v>
      </c>
      <c r="G51" s="4">
        <f t="shared" si="136"/>
        <v>0</v>
      </c>
      <c r="H51" s="4">
        <f t="shared" si="136"/>
        <v>0</v>
      </c>
      <c r="I51" s="4">
        <f t="shared" si="136"/>
        <v>0</v>
      </c>
      <c r="J51" s="4">
        <f t="shared" si="136"/>
        <v>0</v>
      </c>
      <c r="K51" s="4">
        <f t="shared" si="136"/>
        <v>0</v>
      </c>
      <c r="L51" s="4">
        <f t="shared" si="136"/>
        <v>0</v>
      </c>
      <c r="M51" s="4">
        <f t="shared" si="136"/>
        <v>0</v>
      </c>
      <c r="N51" s="4">
        <f t="shared" si="136"/>
        <v>0</v>
      </c>
      <c r="O51" s="4">
        <f t="shared" si="136"/>
        <v>0</v>
      </c>
      <c r="P51" s="4">
        <f t="shared" si="136"/>
        <v>0</v>
      </c>
      <c r="Q51" s="4">
        <f t="shared" si="136"/>
        <v>0</v>
      </c>
      <c r="R51" s="4">
        <f t="shared" si="136"/>
        <v>0</v>
      </c>
      <c r="S51" s="4">
        <f t="shared" si="136"/>
        <v>0</v>
      </c>
      <c r="T51" s="4">
        <f t="shared" si="136"/>
        <v>0</v>
      </c>
      <c r="U51" s="4">
        <f t="shared" si="136"/>
        <v>0</v>
      </c>
      <c r="V51" s="4">
        <f t="shared" si="136"/>
        <v>0</v>
      </c>
      <c r="W51" s="4">
        <f t="shared" si="136"/>
        <v>0</v>
      </c>
      <c r="X51" s="4">
        <f t="shared" si="136"/>
        <v>0</v>
      </c>
      <c r="Y51" s="4">
        <f t="shared" si="136"/>
        <v>0</v>
      </c>
      <c r="Z51" s="4">
        <f t="shared" si="136"/>
        <v>0</v>
      </c>
      <c r="AA51" s="4">
        <f t="shared" si="136"/>
        <v>16.683427561328998</v>
      </c>
      <c r="AB51" s="4">
        <f t="shared" si="136"/>
        <v>16.683427561328998</v>
      </c>
      <c r="AC51" s="4">
        <f t="shared" si="136"/>
        <v>16.683427561328998</v>
      </c>
      <c r="AD51" s="4">
        <f t="shared" si="136"/>
        <v>16.683427561328998</v>
      </c>
      <c r="AE51" s="4">
        <f t="shared" si="136"/>
        <v>18.806250000000002</v>
      </c>
      <c r="AF51" s="4">
        <f t="shared" si="136"/>
        <v>18.806250000000002</v>
      </c>
      <c r="AG51" s="4">
        <f t="shared" si="136"/>
        <v>22.481249999999999</v>
      </c>
      <c r="AH51" s="4">
        <f t="shared" si="136"/>
        <v>22.481249999999999</v>
      </c>
      <c r="AI51" s="4">
        <f t="shared" si="136"/>
        <v>0.5999999999999992</v>
      </c>
      <c r="AJ51" s="4">
        <f t="shared" ref="AJ51:BO51" si="137">IF(ISNUMBER(AJ45),AJ45*1.5,AI51)</f>
        <v>0.5999999999999992</v>
      </c>
      <c r="AK51" s="4">
        <f t="shared" si="137"/>
        <v>0.5999999999999992</v>
      </c>
      <c r="AL51" s="4">
        <f t="shared" si="137"/>
        <v>0.5999999999999992</v>
      </c>
      <c r="AM51" s="4">
        <f t="shared" si="137"/>
        <v>0.5999999999999992</v>
      </c>
      <c r="AN51" s="4">
        <f t="shared" si="137"/>
        <v>15.825000000000001</v>
      </c>
      <c r="AO51" s="4">
        <f t="shared" si="137"/>
        <v>15.825000000000001</v>
      </c>
      <c r="AP51" s="4">
        <f t="shared" si="137"/>
        <v>5.7937500000000011</v>
      </c>
      <c r="AQ51" s="4">
        <f t="shared" si="137"/>
        <v>5.7937500000000011</v>
      </c>
      <c r="AR51" s="4">
        <f t="shared" si="137"/>
        <v>5.7937500000000011</v>
      </c>
      <c r="AS51" s="4">
        <f t="shared" si="137"/>
        <v>5.7937500000000011</v>
      </c>
      <c r="AT51" s="4">
        <f t="shared" si="137"/>
        <v>24.375</v>
      </c>
      <c r="AU51" s="4">
        <f t="shared" si="137"/>
        <v>24.375</v>
      </c>
      <c r="AV51" s="4">
        <f t="shared" si="137"/>
        <v>4.5</v>
      </c>
      <c r="AW51" s="4">
        <f t="shared" si="137"/>
        <v>4.5</v>
      </c>
      <c r="AX51" s="4">
        <f t="shared" si="137"/>
        <v>4.5</v>
      </c>
      <c r="AY51" s="4">
        <f t="shared" si="137"/>
        <v>20.999999999999996</v>
      </c>
      <c r="AZ51" s="4">
        <f t="shared" si="137"/>
        <v>20.999999999999996</v>
      </c>
      <c r="BA51" s="4">
        <f t="shared" si="137"/>
        <v>5.4187500000000011</v>
      </c>
      <c r="BB51" s="4">
        <f t="shared" si="137"/>
        <v>5.4187500000000011</v>
      </c>
      <c r="BC51" s="4">
        <f t="shared" si="137"/>
        <v>25.987499999999997</v>
      </c>
      <c r="BD51" s="4">
        <f t="shared" si="137"/>
        <v>25.987499999999997</v>
      </c>
      <c r="BE51" s="4">
        <f t="shared" si="137"/>
        <v>25.987499999999997</v>
      </c>
      <c r="BF51" s="4">
        <f t="shared" si="137"/>
        <v>25.987499999999997</v>
      </c>
      <c r="BG51" s="4">
        <f t="shared" si="137"/>
        <v>25.987499999999997</v>
      </c>
      <c r="BH51" s="4">
        <f t="shared" si="137"/>
        <v>19.762500000000003</v>
      </c>
      <c r="BI51" s="4">
        <f t="shared" si="137"/>
        <v>19.762500000000003</v>
      </c>
      <c r="BJ51" s="4">
        <f t="shared" si="137"/>
        <v>21.956249999999997</v>
      </c>
      <c r="BK51" s="4">
        <f t="shared" si="137"/>
        <v>21.956249999999997</v>
      </c>
      <c r="BL51" s="4">
        <f t="shared" si="137"/>
        <v>21.956249999999997</v>
      </c>
      <c r="BM51" s="4">
        <f t="shared" si="137"/>
        <v>9.6499999999999879</v>
      </c>
      <c r="BN51" s="4">
        <f t="shared" si="137"/>
        <v>9.6499999999999879</v>
      </c>
      <c r="BO51" s="4">
        <f t="shared" si="137"/>
        <v>2.6125000000000114</v>
      </c>
      <c r="BP51" s="4">
        <f t="shared" ref="BP51:CU51" si="138">IF(ISNUMBER(BP45),BP45*1.5,BO51)</f>
        <v>2.6125000000000114</v>
      </c>
      <c r="BQ51" s="4">
        <f t="shared" si="138"/>
        <v>21.018749999999997</v>
      </c>
      <c r="BR51" s="4">
        <f t="shared" si="138"/>
        <v>21.018749999999997</v>
      </c>
      <c r="BS51" s="4">
        <f t="shared" si="138"/>
        <v>21.018749999999997</v>
      </c>
      <c r="BT51" s="4">
        <f t="shared" si="138"/>
        <v>21.018749999999997</v>
      </c>
      <c r="BU51" s="4">
        <f t="shared" si="138"/>
        <v>21.018749999999997</v>
      </c>
      <c r="BV51" s="4">
        <f t="shared" si="138"/>
        <v>22.556249999999999</v>
      </c>
      <c r="BW51" s="4">
        <f t="shared" si="138"/>
        <v>22.556249999999999</v>
      </c>
      <c r="BX51" s="4">
        <f t="shared" si="138"/>
        <v>7.9499999999999984</v>
      </c>
      <c r="BY51" s="4">
        <f t="shared" si="138"/>
        <v>7.9499999999999984</v>
      </c>
      <c r="BZ51" s="4">
        <f t="shared" si="138"/>
        <v>7.9499999999999984</v>
      </c>
      <c r="CA51" s="4">
        <f t="shared" si="138"/>
        <v>18.9375</v>
      </c>
      <c r="CB51" s="4">
        <f t="shared" si="138"/>
        <v>18.9375</v>
      </c>
      <c r="CC51" s="4">
        <f t="shared" si="138"/>
        <v>4.7687500000000114</v>
      </c>
      <c r="CD51" s="4">
        <f t="shared" si="138"/>
        <v>4.7687500000000114</v>
      </c>
      <c r="CE51" s="4">
        <f t="shared" si="138"/>
        <v>16.3125</v>
      </c>
      <c r="CF51" s="4">
        <f t="shared" si="138"/>
        <v>16.3125</v>
      </c>
      <c r="CG51" s="4">
        <f t="shared" si="138"/>
        <v>16.3125</v>
      </c>
      <c r="CH51" s="4">
        <f t="shared" si="138"/>
        <v>16.3125</v>
      </c>
      <c r="CI51" s="4">
        <f t="shared" si="138"/>
        <v>16.3125</v>
      </c>
      <c r="CJ51" s="4">
        <f t="shared" si="138"/>
        <v>5.9250000000000007</v>
      </c>
      <c r="CK51" s="4">
        <f t="shared" si="138"/>
        <v>5.9250000000000007</v>
      </c>
      <c r="CL51" s="4">
        <f t="shared" si="138"/>
        <v>1.3322676295501878E-15</v>
      </c>
      <c r="CM51" s="4">
        <f t="shared" si="138"/>
        <v>1.3322676295501878E-15</v>
      </c>
      <c r="CN51" s="4">
        <f t="shared" si="138"/>
        <v>1.3322676295501878E-15</v>
      </c>
      <c r="CO51" s="4">
        <f t="shared" si="138"/>
        <v>22.274999999999999</v>
      </c>
      <c r="CP51" s="4">
        <f t="shared" si="138"/>
        <v>22.274999999999999</v>
      </c>
      <c r="CQ51" s="4">
        <f t="shared" si="138"/>
        <v>-1.7249999999999992</v>
      </c>
      <c r="CR51" s="4">
        <f t="shared" si="138"/>
        <v>-1.7249999999999992</v>
      </c>
      <c r="CS51" s="4">
        <f t="shared" si="138"/>
        <v>14.943750000000001</v>
      </c>
      <c r="CT51" s="4">
        <f t="shared" si="138"/>
        <v>14.943750000000001</v>
      </c>
      <c r="CU51" s="4">
        <f t="shared" si="138"/>
        <v>14.943750000000001</v>
      </c>
      <c r="CV51" s="4">
        <f t="shared" ref="CV51:EA51" si="139">IF(ISNUMBER(CV45),CV45*1.5,CU51)</f>
        <v>14.943750000000001</v>
      </c>
      <c r="CW51" s="4">
        <f t="shared" si="139"/>
        <v>14.943750000000001</v>
      </c>
      <c r="CX51" s="4">
        <f t="shared" si="139"/>
        <v>23.493749999999999</v>
      </c>
      <c r="CY51" s="4">
        <f t="shared" si="139"/>
        <v>23.493749999999999</v>
      </c>
      <c r="CZ51" s="4">
        <f t="shared" si="139"/>
        <v>2.3437500000000013</v>
      </c>
      <c r="DA51" s="4">
        <f t="shared" si="139"/>
        <v>2.3437500000000013</v>
      </c>
      <c r="DB51" s="4">
        <f t="shared" si="139"/>
        <v>2.3437500000000013</v>
      </c>
      <c r="DC51" s="4">
        <f t="shared" si="139"/>
        <v>18.974999999999998</v>
      </c>
      <c r="DD51" s="4">
        <f t="shared" si="139"/>
        <v>18.974999999999998</v>
      </c>
      <c r="DE51" s="4">
        <f t="shared" si="139"/>
        <v>0.4312500000000008</v>
      </c>
      <c r="DF51" s="4">
        <f t="shared" si="139"/>
        <v>0.4312500000000008</v>
      </c>
      <c r="DG51" s="4">
        <f t="shared" si="139"/>
        <v>8.0625</v>
      </c>
      <c r="DH51" s="4">
        <f t="shared" si="139"/>
        <v>8.0625</v>
      </c>
      <c r="DI51" s="4">
        <f t="shared" si="139"/>
        <v>8.0625</v>
      </c>
      <c r="DJ51" s="4">
        <f t="shared" si="139"/>
        <v>8.0625</v>
      </c>
      <c r="DK51" s="4">
        <f t="shared" si="139"/>
        <v>8.0625</v>
      </c>
      <c r="DL51" s="4">
        <f t="shared" si="139"/>
        <v>8.0625</v>
      </c>
      <c r="DM51" s="4">
        <f t="shared" si="139"/>
        <v>20.71875</v>
      </c>
      <c r="DN51" s="4">
        <f t="shared" si="139"/>
        <v>20.71875</v>
      </c>
      <c r="DO51" s="4">
        <f t="shared" si="139"/>
        <v>6.8999999999999995</v>
      </c>
      <c r="DP51" s="4">
        <f t="shared" si="139"/>
        <v>6.8999999999999995</v>
      </c>
      <c r="DQ51" s="4">
        <f t="shared" si="139"/>
        <v>6.8999999999999995</v>
      </c>
      <c r="DR51" s="4">
        <f t="shared" si="139"/>
        <v>6.8999999999999995</v>
      </c>
      <c r="DS51" s="4">
        <f t="shared" si="139"/>
        <v>6.8999999999999995</v>
      </c>
      <c r="DT51" s="4">
        <f t="shared" si="139"/>
        <v>6.8999999999999995</v>
      </c>
      <c r="DU51" s="4">
        <f t="shared" si="139"/>
        <v>6.8999999999999995</v>
      </c>
      <c r="DV51" s="4">
        <f t="shared" si="139"/>
        <v>6.8999999999999995</v>
      </c>
      <c r="DW51" s="4">
        <f t="shared" si="139"/>
        <v>6.8999999999999995</v>
      </c>
      <c r="DX51" s="4">
        <f t="shared" si="139"/>
        <v>6.8999999999999995</v>
      </c>
      <c r="DY51" s="4">
        <f t="shared" si="139"/>
        <v>6.8999999999999995</v>
      </c>
      <c r="DZ51" s="4">
        <f t="shared" si="139"/>
        <v>8.9812500000000011</v>
      </c>
      <c r="EA51" s="4">
        <f t="shared" si="139"/>
        <v>8.9812500000000011</v>
      </c>
      <c r="EB51" s="4">
        <f t="shared" ref="EB51:FG51" si="140">IF(ISNUMBER(EB45),EB45*1.5,EA51)</f>
        <v>8.9812500000000011</v>
      </c>
      <c r="EC51" s="4">
        <f t="shared" si="140"/>
        <v>8.9812500000000011</v>
      </c>
      <c r="ED51" s="4">
        <f t="shared" si="140"/>
        <v>8.9812500000000011</v>
      </c>
      <c r="EE51" s="4">
        <f t="shared" si="140"/>
        <v>8.9812500000000011</v>
      </c>
      <c r="EF51" s="4">
        <f t="shared" si="140"/>
        <v>8.9812500000000011</v>
      </c>
      <c r="EG51" s="4">
        <f t="shared" si="140"/>
        <v>8.9812500000000011</v>
      </c>
      <c r="EH51" s="4">
        <f t="shared" si="140"/>
        <v>3.1062499999999873</v>
      </c>
      <c r="EI51" s="4">
        <f t="shared" si="140"/>
        <v>3.1062499999999873</v>
      </c>
      <c r="EJ51" s="4">
        <f t="shared" si="140"/>
        <v>3.1062499999999873</v>
      </c>
      <c r="EK51" s="4">
        <f t="shared" si="140"/>
        <v>3.1062499999999873</v>
      </c>
      <c r="EL51" s="4">
        <f t="shared" si="140"/>
        <v>3.1062499999999873</v>
      </c>
      <c r="EM51" s="4">
        <f t="shared" si="140"/>
        <v>3.1062499999999873</v>
      </c>
      <c r="EN51" s="4">
        <f t="shared" si="140"/>
        <v>3.1062499999999873</v>
      </c>
      <c r="EO51" s="4">
        <f t="shared" si="140"/>
        <v>3.1062499999999873</v>
      </c>
      <c r="EP51" s="4">
        <f t="shared" si="140"/>
        <v>3.1062499999999873</v>
      </c>
      <c r="EQ51" s="4">
        <f t="shared" si="140"/>
        <v>3.1062499999999873</v>
      </c>
      <c r="ER51" s="4">
        <f t="shared" si="140"/>
        <v>3.1062499999999873</v>
      </c>
      <c r="ES51" s="4">
        <f t="shared" si="140"/>
        <v>3.1062499999999873</v>
      </c>
      <c r="ET51" s="4">
        <f t="shared" si="140"/>
        <v>3.1062499999999873</v>
      </c>
      <c r="EU51" s="4">
        <f t="shared" si="140"/>
        <v>3.1062499999999873</v>
      </c>
      <c r="EV51" s="4">
        <f t="shared" si="140"/>
        <v>3.1062499999999873</v>
      </c>
      <c r="EW51" s="4">
        <f t="shared" si="140"/>
        <v>3.1062499999999873</v>
      </c>
      <c r="EX51" s="4">
        <f t="shared" si="140"/>
        <v>3.1062499999999873</v>
      </c>
      <c r="EY51" s="4">
        <f t="shared" si="140"/>
        <v>3.1062499999999873</v>
      </c>
      <c r="EZ51" s="4">
        <f t="shared" si="140"/>
        <v>3.1062499999999873</v>
      </c>
      <c r="FA51" s="4">
        <f t="shared" si="140"/>
        <v>3.1062499999999873</v>
      </c>
      <c r="FB51" s="4">
        <f t="shared" si="140"/>
        <v>3.1062499999999873</v>
      </c>
      <c r="FC51" s="4">
        <f t="shared" si="140"/>
        <v>3.1062499999999873</v>
      </c>
      <c r="FD51" s="4">
        <f t="shared" si="140"/>
        <v>3.1062499999999873</v>
      </c>
      <c r="FE51" s="4">
        <f t="shared" si="140"/>
        <v>3.1062499999999873</v>
      </c>
      <c r="FF51" s="4">
        <f t="shared" si="140"/>
        <v>3.1062499999999873</v>
      </c>
      <c r="FG51" s="4">
        <f t="shared" si="140"/>
        <v>3.1062499999999873</v>
      </c>
      <c r="FH51" s="4">
        <f t="shared" ref="FH51:FS51" si="141">IF(ISNUMBER(FH45),FH45*1.5,FG51)</f>
        <v>-1.6312500000000005</v>
      </c>
      <c r="FI51" s="4">
        <f t="shared" si="141"/>
        <v>-1.6312500000000005</v>
      </c>
      <c r="FJ51" s="4">
        <f t="shared" si="141"/>
        <v>-1.6312500000000005</v>
      </c>
      <c r="FK51" s="4">
        <f t="shared" si="141"/>
        <v>-1.6312500000000005</v>
      </c>
      <c r="FL51" s="4">
        <f t="shared" si="141"/>
        <v>-1.6312500000000005</v>
      </c>
      <c r="FM51" s="4">
        <f t="shared" si="141"/>
        <v>-1.6312500000000005</v>
      </c>
      <c r="FN51" s="4">
        <f t="shared" si="141"/>
        <v>-1.6312500000000005</v>
      </c>
      <c r="FO51" s="4">
        <f t="shared" si="141"/>
        <v>-1.6312500000000005</v>
      </c>
      <c r="FP51" s="4">
        <f t="shared" si="141"/>
        <v>-1.6312500000000005</v>
      </c>
      <c r="FQ51" s="4">
        <f t="shared" si="141"/>
        <v>-1.6312500000000005</v>
      </c>
      <c r="FR51" s="4">
        <f t="shared" si="141"/>
        <v>-1.6312500000000005</v>
      </c>
      <c r="FS51" s="4">
        <f t="shared" si="141"/>
        <v>-1.6312500000000005</v>
      </c>
    </row>
    <row r="52" spans="1:175" s="4" customFormat="1" x14ac:dyDescent="0.25">
      <c r="A52" s="4" t="s">
        <v>28</v>
      </c>
      <c r="B52" s="12" t="s">
        <v>8</v>
      </c>
      <c r="C52" s="4">
        <f>IF(C46&gt;0,C46*3,0)</f>
        <v>0</v>
      </c>
      <c r="D52" s="4">
        <f t="shared" ref="D52:AI52" si="142">IF(ISNUMBER(D46),D46*3,C52)</f>
        <v>0</v>
      </c>
      <c r="E52" s="4">
        <f t="shared" si="142"/>
        <v>0</v>
      </c>
      <c r="F52" s="4">
        <f t="shared" si="142"/>
        <v>0</v>
      </c>
      <c r="G52" s="4">
        <f t="shared" si="142"/>
        <v>0</v>
      </c>
      <c r="H52" s="4">
        <f t="shared" si="142"/>
        <v>0</v>
      </c>
      <c r="I52" s="4">
        <f t="shared" si="142"/>
        <v>0</v>
      </c>
      <c r="J52" s="4">
        <f t="shared" si="142"/>
        <v>0</v>
      </c>
      <c r="K52" s="4">
        <f t="shared" si="142"/>
        <v>0</v>
      </c>
      <c r="L52" s="4">
        <f t="shared" si="142"/>
        <v>0</v>
      </c>
      <c r="M52" s="4">
        <f t="shared" si="142"/>
        <v>0</v>
      </c>
      <c r="N52" s="4">
        <f t="shared" si="142"/>
        <v>0</v>
      </c>
      <c r="O52" s="4">
        <f t="shared" si="142"/>
        <v>0</v>
      </c>
      <c r="P52" s="4">
        <f t="shared" si="142"/>
        <v>0</v>
      </c>
      <c r="Q52" s="4">
        <f t="shared" si="142"/>
        <v>0</v>
      </c>
      <c r="R52" s="4">
        <f t="shared" si="142"/>
        <v>0</v>
      </c>
      <c r="S52" s="4">
        <f t="shared" si="142"/>
        <v>0</v>
      </c>
      <c r="T52" s="4">
        <f t="shared" si="142"/>
        <v>0</v>
      </c>
      <c r="U52" s="4">
        <f t="shared" si="142"/>
        <v>0</v>
      </c>
      <c r="V52" s="4">
        <f t="shared" si="142"/>
        <v>0</v>
      </c>
      <c r="W52" s="4">
        <f t="shared" si="142"/>
        <v>0</v>
      </c>
      <c r="X52" s="4">
        <f t="shared" si="142"/>
        <v>0</v>
      </c>
      <c r="Y52" s="4">
        <f t="shared" si="142"/>
        <v>0</v>
      </c>
      <c r="Z52" s="4">
        <f t="shared" si="142"/>
        <v>0</v>
      </c>
      <c r="AA52" s="4">
        <f t="shared" si="142"/>
        <v>18.218458328718899</v>
      </c>
      <c r="AB52" s="4">
        <f t="shared" si="142"/>
        <v>18.218458328718899</v>
      </c>
      <c r="AC52" s="4">
        <f t="shared" si="142"/>
        <v>18.218458328718899</v>
      </c>
      <c r="AD52" s="4">
        <f t="shared" si="142"/>
        <v>18.218458328718899</v>
      </c>
      <c r="AE52" s="4">
        <f t="shared" si="142"/>
        <v>7.0134417226445995</v>
      </c>
      <c r="AF52" s="4">
        <f t="shared" si="142"/>
        <v>7.0134417226445995</v>
      </c>
      <c r="AG52" s="4">
        <f t="shared" si="142"/>
        <v>10.9592801198154</v>
      </c>
      <c r="AH52" s="4">
        <f t="shared" si="142"/>
        <v>10.9592801198154</v>
      </c>
      <c r="AI52" s="4">
        <f t="shared" si="142"/>
        <v>0.82745696687445314</v>
      </c>
      <c r="AJ52" s="4">
        <f t="shared" ref="AJ52:BO52" si="143">IF(ISNUMBER(AJ46),AJ46*3,AI52)</f>
        <v>0.82745696687445314</v>
      </c>
      <c r="AK52" s="4">
        <f t="shared" si="143"/>
        <v>0.82745696687445314</v>
      </c>
      <c r="AL52" s="4">
        <f t="shared" si="143"/>
        <v>0.82745696687445314</v>
      </c>
      <c r="AM52" s="4">
        <f t="shared" si="143"/>
        <v>0.82745696687445314</v>
      </c>
      <c r="AN52" s="4">
        <f t="shared" si="143"/>
        <v>14.738000205601802</v>
      </c>
      <c r="AO52" s="4">
        <f t="shared" si="143"/>
        <v>14.738000205601802</v>
      </c>
      <c r="AP52" s="4">
        <f t="shared" si="143"/>
        <v>1.6293522537047256</v>
      </c>
      <c r="AQ52" s="4">
        <f t="shared" si="143"/>
        <v>1.6293522537047256</v>
      </c>
      <c r="AR52" s="4">
        <f t="shared" si="143"/>
        <v>1.6293522537047256</v>
      </c>
      <c r="AS52" s="4">
        <f t="shared" si="143"/>
        <v>1.6293522537047256</v>
      </c>
      <c r="AT52" s="4">
        <f t="shared" si="143"/>
        <v>19.165318947828752</v>
      </c>
      <c r="AU52" s="4">
        <f t="shared" si="143"/>
        <v>19.165318947828752</v>
      </c>
      <c r="AV52" s="4">
        <f t="shared" si="143"/>
        <v>13.6644248442201</v>
      </c>
      <c r="AW52" s="4">
        <f t="shared" si="143"/>
        <v>13.6644248442201</v>
      </c>
      <c r="AX52" s="4">
        <f t="shared" si="143"/>
        <v>13.6644248442201</v>
      </c>
      <c r="AY52" s="4">
        <f t="shared" si="143"/>
        <v>28.006294386610421</v>
      </c>
      <c r="AZ52" s="4">
        <f t="shared" si="143"/>
        <v>28.006294386610421</v>
      </c>
      <c r="BA52" s="4">
        <f t="shared" si="143"/>
        <v>20.338090007746572</v>
      </c>
      <c r="BB52" s="4">
        <f t="shared" si="143"/>
        <v>20.338090007746572</v>
      </c>
      <c r="BC52" s="4">
        <f t="shared" si="143"/>
        <v>29.746129432597577</v>
      </c>
      <c r="BD52" s="4">
        <f t="shared" si="143"/>
        <v>29.746129432597577</v>
      </c>
      <c r="BE52" s="4">
        <f t="shared" si="143"/>
        <v>29.746129432597577</v>
      </c>
      <c r="BF52" s="4">
        <f t="shared" si="143"/>
        <v>29.746129432597577</v>
      </c>
      <c r="BG52" s="4">
        <f t="shared" si="143"/>
        <v>29.746129432597577</v>
      </c>
      <c r="BH52" s="4">
        <f t="shared" si="143"/>
        <v>27.0096600762352</v>
      </c>
      <c r="BI52" s="4">
        <f t="shared" si="143"/>
        <v>27.0096600762352</v>
      </c>
      <c r="BJ52" s="4">
        <f t="shared" si="143"/>
        <v>12.875078594040149</v>
      </c>
      <c r="BK52" s="4">
        <f t="shared" si="143"/>
        <v>12.875078594040149</v>
      </c>
      <c r="BL52" s="4">
        <f t="shared" si="143"/>
        <v>12.875078594040149</v>
      </c>
      <c r="BM52" s="4">
        <f t="shared" si="143"/>
        <v>23.226770206942128</v>
      </c>
      <c r="BN52" s="4">
        <f t="shared" si="143"/>
        <v>23.226770206942128</v>
      </c>
      <c r="BO52" s="4">
        <f t="shared" si="143"/>
        <v>9.7296782757643498</v>
      </c>
      <c r="BP52" s="4">
        <f t="shared" ref="BP52:CU52" si="144">IF(ISNUMBER(BP46),BP46*3,BO52)</f>
        <v>9.7296782757643498</v>
      </c>
      <c r="BQ52" s="4">
        <f t="shared" si="144"/>
        <v>21.674414940410625</v>
      </c>
      <c r="BR52" s="4">
        <f t="shared" si="144"/>
        <v>21.674414940410625</v>
      </c>
      <c r="BS52" s="4">
        <f t="shared" si="144"/>
        <v>21.674414940410625</v>
      </c>
      <c r="BT52" s="4">
        <f t="shared" si="144"/>
        <v>21.674414940410625</v>
      </c>
      <c r="BU52" s="4">
        <f t="shared" si="144"/>
        <v>21.674414940410625</v>
      </c>
      <c r="BV52" s="4">
        <f t="shared" si="144"/>
        <v>28.576198249919997</v>
      </c>
      <c r="BW52" s="4">
        <f t="shared" si="144"/>
        <v>28.576198249919997</v>
      </c>
      <c r="BX52" s="4">
        <f t="shared" si="144"/>
        <v>18.572423558402473</v>
      </c>
      <c r="BY52" s="4">
        <f t="shared" si="144"/>
        <v>18.572423558402473</v>
      </c>
      <c r="BZ52" s="4">
        <f t="shared" si="144"/>
        <v>18.572423558402473</v>
      </c>
      <c r="CA52" s="4">
        <f t="shared" si="144"/>
        <v>27.567245850921445</v>
      </c>
      <c r="CB52" s="4">
        <f t="shared" si="144"/>
        <v>27.567245850921445</v>
      </c>
      <c r="CC52" s="4">
        <f t="shared" si="144"/>
        <v>3.0427726993540487</v>
      </c>
      <c r="CD52" s="4">
        <f t="shared" si="144"/>
        <v>3.0427726993540487</v>
      </c>
      <c r="CE52" s="4">
        <f t="shared" si="144"/>
        <v>11.924792782043552</v>
      </c>
      <c r="CF52" s="4">
        <f t="shared" si="144"/>
        <v>11.924792782043552</v>
      </c>
      <c r="CG52" s="4">
        <f t="shared" si="144"/>
        <v>11.924792782043552</v>
      </c>
      <c r="CH52" s="4">
        <f t="shared" si="144"/>
        <v>11.924792782043552</v>
      </c>
      <c r="CI52" s="4">
        <f t="shared" si="144"/>
        <v>11.924792782043552</v>
      </c>
      <c r="CJ52" s="4">
        <f t="shared" si="144"/>
        <v>7.8528150637856999</v>
      </c>
      <c r="CK52" s="4">
        <f t="shared" si="144"/>
        <v>7.8528150637856999</v>
      </c>
      <c r="CL52" s="4">
        <f t="shared" si="144"/>
        <v>0.31192113609060002</v>
      </c>
      <c r="CM52" s="4">
        <f t="shared" si="144"/>
        <v>0.31192113609060002</v>
      </c>
      <c r="CN52" s="4">
        <f t="shared" si="144"/>
        <v>0.31192113609060002</v>
      </c>
      <c r="CO52" s="4">
        <f t="shared" si="144"/>
        <v>12.619647276927751</v>
      </c>
      <c r="CP52" s="4">
        <f t="shared" si="144"/>
        <v>12.619647276927751</v>
      </c>
      <c r="CQ52" s="4">
        <f t="shared" si="144"/>
        <v>6.4202738394449455E-2</v>
      </c>
      <c r="CR52" s="4">
        <f t="shared" si="144"/>
        <v>6.4202738394449455E-2</v>
      </c>
      <c r="CS52" s="4">
        <f t="shared" si="144"/>
        <v>6.0224211442901243</v>
      </c>
      <c r="CT52" s="4">
        <f t="shared" si="144"/>
        <v>6.0224211442901243</v>
      </c>
      <c r="CU52" s="4">
        <f t="shared" si="144"/>
        <v>6.0224211442901243</v>
      </c>
      <c r="CV52" s="4">
        <f t="shared" ref="CV52:EA52" si="145">IF(ISNUMBER(CV46),CV46*3,CU52)</f>
        <v>6.0224211442901243</v>
      </c>
      <c r="CW52" s="4">
        <f t="shared" si="145"/>
        <v>6.0224211442901243</v>
      </c>
      <c r="CX52" s="4">
        <f t="shared" si="145"/>
        <v>18.333158830165274</v>
      </c>
      <c r="CY52" s="4">
        <f t="shared" si="145"/>
        <v>18.333158830165274</v>
      </c>
      <c r="CZ52" s="4">
        <f t="shared" si="145"/>
        <v>2.5180486131439501</v>
      </c>
      <c r="DA52" s="4">
        <f t="shared" si="145"/>
        <v>2.5180486131439501</v>
      </c>
      <c r="DB52" s="4">
        <f t="shared" si="145"/>
        <v>2.5180486131439501</v>
      </c>
      <c r="DC52" s="4">
        <f t="shared" si="145"/>
        <v>11.349022492017751</v>
      </c>
      <c r="DD52" s="4">
        <f t="shared" si="145"/>
        <v>11.349022492017751</v>
      </c>
      <c r="DE52" s="4">
        <f t="shared" si="145"/>
        <v>1.5099011922447758</v>
      </c>
      <c r="DF52" s="4">
        <f t="shared" si="145"/>
        <v>1.5099011922447758</v>
      </c>
      <c r="DG52" s="4">
        <f t="shared" si="145"/>
        <v>8.377436861645398</v>
      </c>
      <c r="DH52" s="4">
        <f t="shared" si="145"/>
        <v>8.377436861645398</v>
      </c>
      <c r="DI52" s="4">
        <f t="shared" si="145"/>
        <v>8.377436861645398</v>
      </c>
      <c r="DJ52" s="4">
        <f t="shared" si="145"/>
        <v>8.377436861645398</v>
      </c>
      <c r="DK52" s="4">
        <f t="shared" si="145"/>
        <v>8.377436861645398</v>
      </c>
      <c r="DL52" s="4">
        <f t="shared" si="145"/>
        <v>8.377436861645398</v>
      </c>
      <c r="DM52" s="4">
        <f t="shared" si="145"/>
        <v>18.642995665465801</v>
      </c>
      <c r="DN52" s="4">
        <f t="shared" si="145"/>
        <v>18.642995665465801</v>
      </c>
      <c r="DO52" s="4">
        <f t="shared" si="145"/>
        <v>4.061089892007975</v>
      </c>
      <c r="DP52" s="4">
        <f t="shared" si="145"/>
        <v>4.061089892007975</v>
      </c>
      <c r="DQ52" s="4">
        <f t="shared" si="145"/>
        <v>4.061089892007975</v>
      </c>
      <c r="DR52" s="4">
        <f t="shared" si="145"/>
        <v>4.061089892007975</v>
      </c>
      <c r="DS52" s="4">
        <f t="shared" si="145"/>
        <v>4.061089892007975</v>
      </c>
      <c r="DT52" s="4">
        <f t="shared" si="145"/>
        <v>4.061089892007975</v>
      </c>
      <c r="DU52" s="4">
        <f t="shared" si="145"/>
        <v>4.061089892007975</v>
      </c>
      <c r="DV52" s="4">
        <f t="shared" si="145"/>
        <v>4.061089892007975</v>
      </c>
      <c r="DW52" s="4">
        <f t="shared" si="145"/>
        <v>4.061089892007975</v>
      </c>
      <c r="DX52" s="4">
        <f t="shared" si="145"/>
        <v>4.061089892007975</v>
      </c>
      <c r="DY52" s="4">
        <f t="shared" si="145"/>
        <v>4.061089892007975</v>
      </c>
      <c r="DZ52" s="4">
        <f t="shared" si="145"/>
        <v>2.1018108261733026</v>
      </c>
      <c r="EA52" s="4">
        <f t="shared" si="145"/>
        <v>2.1018108261733026</v>
      </c>
      <c r="EB52" s="4">
        <f t="shared" ref="EB52:FG52" si="146">IF(ISNUMBER(EB46),EB46*3,EA52)</f>
        <v>2.1018108261733026</v>
      </c>
      <c r="EC52" s="4">
        <f t="shared" si="146"/>
        <v>2.1018108261733026</v>
      </c>
      <c r="ED52" s="4">
        <f t="shared" si="146"/>
        <v>2.1018108261733026</v>
      </c>
      <c r="EE52" s="4">
        <f t="shared" si="146"/>
        <v>2.1018108261733026</v>
      </c>
      <c r="EF52" s="4">
        <f t="shared" si="146"/>
        <v>2.1018108261733026</v>
      </c>
      <c r="EG52" s="4">
        <f t="shared" si="146"/>
        <v>2.1018108261733026</v>
      </c>
      <c r="EH52" s="4">
        <f t="shared" si="146"/>
        <v>-0.73191963763350198</v>
      </c>
      <c r="EI52" s="4">
        <f t="shared" si="146"/>
        <v>-0.73191963763350198</v>
      </c>
      <c r="EJ52" s="4">
        <f t="shared" si="146"/>
        <v>-0.73191963763350198</v>
      </c>
      <c r="EK52" s="4">
        <f t="shared" si="146"/>
        <v>-0.73191963763350198</v>
      </c>
      <c r="EL52" s="4">
        <f t="shared" si="146"/>
        <v>-0.73191963763350198</v>
      </c>
      <c r="EM52" s="4">
        <f t="shared" si="146"/>
        <v>-0.73191963763350198</v>
      </c>
      <c r="EN52" s="4">
        <f t="shared" si="146"/>
        <v>-0.73191963763350198</v>
      </c>
      <c r="EO52" s="4">
        <f t="shared" si="146"/>
        <v>-0.73191963763350198</v>
      </c>
      <c r="EP52" s="4">
        <f t="shared" si="146"/>
        <v>-0.73191963763350198</v>
      </c>
      <c r="EQ52" s="4">
        <f t="shared" si="146"/>
        <v>-0.73191963763350198</v>
      </c>
      <c r="ER52" s="4">
        <f t="shared" si="146"/>
        <v>-0.73191963763350198</v>
      </c>
      <c r="ES52" s="4">
        <f t="shared" si="146"/>
        <v>-0.73191963763350198</v>
      </c>
      <c r="ET52" s="4">
        <f t="shared" si="146"/>
        <v>-0.73191963763350198</v>
      </c>
      <c r="EU52" s="4">
        <f t="shared" si="146"/>
        <v>-0.73191963763350198</v>
      </c>
      <c r="EV52" s="4">
        <f t="shared" si="146"/>
        <v>-0.73191963763350198</v>
      </c>
      <c r="EW52" s="4">
        <f t="shared" si="146"/>
        <v>-0.73191963763350198</v>
      </c>
      <c r="EX52" s="4">
        <f t="shared" si="146"/>
        <v>-0.73191963763350198</v>
      </c>
      <c r="EY52" s="4">
        <f t="shared" si="146"/>
        <v>-0.73191963763350198</v>
      </c>
      <c r="EZ52" s="4">
        <f t="shared" si="146"/>
        <v>-0.73191963763350198</v>
      </c>
      <c r="FA52" s="4">
        <f t="shared" si="146"/>
        <v>-0.73191963763350198</v>
      </c>
      <c r="FB52" s="4">
        <f t="shared" si="146"/>
        <v>-0.73191963763350198</v>
      </c>
      <c r="FC52" s="4">
        <f t="shared" si="146"/>
        <v>-0.73191963763350198</v>
      </c>
      <c r="FD52" s="4">
        <f t="shared" si="146"/>
        <v>-0.73191963763350198</v>
      </c>
      <c r="FE52" s="4">
        <f t="shared" si="146"/>
        <v>-0.73191963763350198</v>
      </c>
      <c r="FF52" s="4">
        <f t="shared" si="146"/>
        <v>-0.73191963763350198</v>
      </c>
      <c r="FG52" s="4">
        <f t="shared" si="146"/>
        <v>-0.73191963763350198</v>
      </c>
      <c r="FH52" s="4">
        <f t="shared" ref="FH52:FS52" si="147">IF(ISNUMBER(FH46),FH46*3,FG52)</f>
        <v>3.2411864154558758</v>
      </c>
      <c r="FI52" s="4">
        <f t="shared" si="147"/>
        <v>3.2411864154558758</v>
      </c>
      <c r="FJ52" s="4">
        <f t="shared" si="147"/>
        <v>3.2411864154558758</v>
      </c>
      <c r="FK52" s="4">
        <f t="shared" si="147"/>
        <v>3.2411864154558758</v>
      </c>
      <c r="FL52" s="4">
        <f t="shared" si="147"/>
        <v>3.2411864154558758</v>
      </c>
      <c r="FM52" s="4">
        <f t="shared" si="147"/>
        <v>3.2411864154558758</v>
      </c>
      <c r="FN52" s="4">
        <f t="shared" si="147"/>
        <v>3.2411864154558758</v>
      </c>
      <c r="FO52" s="4">
        <f t="shared" si="147"/>
        <v>3.2411864154558758</v>
      </c>
      <c r="FP52" s="4">
        <f t="shared" si="147"/>
        <v>3.2411864154558758</v>
      </c>
      <c r="FQ52" s="4">
        <f t="shared" si="147"/>
        <v>3.2411864154558758</v>
      </c>
      <c r="FR52" s="4">
        <f t="shared" si="147"/>
        <v>3.2411864154558758</v>
      </c>
      <c r="FS52" s="4">
        <f t="shared" si="147"/>
        <v>3.2411864154558758</v>
      </c>
    </row>
    <row r="53" spans="1:175" s="4" customFormat="1" x14ac:dyDescent="0.25">
      <c r="A53" s="4" t="s">
        <v>29</v>
      </c>
      <c r="B53" s="12" t="s">
        <v>8</v>
      </c>
      <c r="C53" s="4">
        <f>IF(C47&gt;0,C47*3,0)</f>
        <v>0</v>
      </c>
      <c r="D53" s="4">
        <f t="shared" ref="D53:AI53" si="148">IF(ISNUMBER(D47),D47*3,C53)</f>
        <v>0</v>
      </c>
      <c r="E53" s="4">
        <f t="shared" si="148"/>
        <v>0</v>
      </c>
      <c r="F53" s="4">
        <f t="shared" si="148"/>
        <v>0</v>
      </c>
      <c r="G53" s="4">
        <f t="shared" si="148"/>
        <v>0</v>
      </c>
      <c r="H53" s="4">
        <f t="shared" si="148"/>
        <v>0</v>
      </c>
      <c r="I53" s="4">
        <f t="shared" si="148"/>
        <v>0</v>
      </c>
      <c r="J53" s="4">
        <f t="shared" si="148"/>
        <v>0</v>
      </c>
      <c r="K53" s="4">
        <f t="shared" si="148"/>
        <v>0</v>
      </c>
      <c r="L53" s="4">
        <f t="shared" si="148"/>
        <v>0</v>
      </c>
      <c r="M53" s="4">
        <f t="shared" si="148"/>
        <v>0</v>
      </c>
      <c r="N53" s="4">
        <f t="shared" si="148"/>
        <v>0</v>
      </c>
      <c r="O53" s="4">
        <f t="shared" si="148"/>
        <v>0</v>
      </c>
      <c r="P53" s="4">
        <f t="shared" si="148"/>
        <v>0</v>
      </c>
      <c r="Q53" s="4">
        <f t="shared" si="148"/>
        <v>0</v>
      </c>
      <c r="R53" s="4">
        <f t="shared" si="148"/>
        <v>0</v>
      </c>
      <c r="S53" s="4">
        <f t="shared" si="148"/>
        <v>0</v>
      </c>
      <c r="T53" s="4">
        <f t="shared" si="148"/>
        <v>0</v>
      </c>
      <c r="U53" s="4">
        <f t="shared" si="148"/>
        <v>0</v>
      </c>
      <c r="V53" s="4">
        <f t="shared" si="148"/>
        <v>0</v>
      </c>
      <c r="W53" s="4">
        <f t="shared" si="148"/>
        <v>0</v>
      </c>
      <c r="X53" s="4">
        <f t="shared" si="148"/>
        <v>0</v>
      </c>
      <c r="Y53" s="4">
        <f t="shared" si="148"/>
        <v>0</v>
      </c>
      <c r="Z53" s="4">
        <f t="shared" si="148"/>
        <v>0</v>
      </c>
      <c r="AA53" s="4">
        <f t="shared" si="148"/>
        <v>8.7961143050583033</v>
      </c>
      <c r="AB53" s="4">
        <f t="shared" si="148"/>
        <v>8.7961143050583033</v>
      </c>
      <c r="AC53" s="4">
        <f t="shared" si="148"/>
        <v>8.7961143050583033</v>
      </c>
      <c r="AD53" s="4">
        <f t="shared" si="148"/>
        <v>8.7961143050583033</v>
      </c>
      <c r="AE53" s="4">
        <f t="shared" si="148"/>
        <v>6.6187707828818265</v>
      </c>
      <c r="AF53" s="4">
        <f t="shared" si="148"/>
        <v>6.6187707828818265</v>
      </c>
      <c r="AG53" s="4">
        <f t="shared" si="148"/>
        <v>8.0524775983617722</v>
      </c>
      <c r="AH53" s="4">
        <f t="shared" si="148"/>
        <v>8.0524775983617722</v>
      </c>
      <c r="AI53" s="4">
        <f t="shared" si="148"/>
        <v>4.7519949512990252</v>
      </c>
      <c r="AJ53" s="4">
        <f t="shared" ref="AJ53:BO53" si="149">IF(ISNUMBER(AJ47),AJ47*3,AI53)</f>
        <v>4.7519949512990252</v>
      </c>
      <c r="AK53" s="4">
        <f t="shared" si="149"/>
        <v>4.7519949512990252</v>
      </c>
      <c r="AL53" s="4">
        <f t="shared" si="149"/>
        <v>4.7519949512990252</v>
      </c>
      <c r="AM53" s="4">
        <f t="shared" si="149"/>
        <v>4.7519949512990252</v>
      </c>
      <c r="AN53" s="4">
        <f t="shared" si="149"/>
        <v>3.7669265011275765</v>
      </c>
      <c r="AO53" s="4">
        <f t="shared" si="149"/>
        <v>3.7669265011275765</v>
      </c>
      <c r="AP53" s="4">
        <f t="shared" si="149"/>
        <v>1.8593330873418781</v>
      </c>
      <c r="AQ53" s="4">
        <f t="shared" si="149"/>
        <v>1.8593330873418781</v>
      </c>
      <c r="AR53" s="4">
        <f t="shared" si="149"/>
        <v>1.8593330873418781</v>
      </c>
      <c r="AS53" s="4">
        <f t="shared" si="149"/>
        <v>1.8593330873418781</v>
      </c>
      <c r="AT53" s="4">
        <f t="shared" si="149"/>
        <v>2.7245694098501252</v>
      </c>
      <c r="AU53" s="4">
        <f t="shared" si="149"/>
        <v>2.7245694098501252</v>
      </c>
      <c r="AV53" s="4">
        <f t="shared" si="149"/>
        <v>3.2933028648825009</v>
      </c>
      <c r="AW53" s="4">
        <f t="shared" si="149"/>
        <v>3.2933028648825009</v>
      </c>
      <c r="AX53" s="4">
        <f t="shared" si="149"/>
        <v>3.2933028648825009</v>
      </c>
      <c r="AY53" s="4">
        <f t="shared" si="149"/>
        <v>5.1985122770003258</v>
      </c>
      <c r="AZ53" s="4">
        <f t="shared" si="149"/>
        <v>5.1985122770003258</v>
      </c>
      <c r="BA53" s="4">
        <f t="shared" si="149"/>
        <v>6.0962381723231251</v>
      </c>
      <c r="BB53" s="4">
        <f t="shared" si="149"/>
        <v>6.0962381723231251</v>
      </c>
      <c r="BC53" s="4">
        <f t="shared" si="149"/>
        <v>6.3708981315625524</v>
      </c>
      <c r="BD53" s="4">
        <f t="shared" si="149"/>
        <v>6.3708981315625524</v>
      </c>
      <c r="BE53" s="4">
        <f t="shared" si="149"/>
        <v>6.3708981315625524</v>
      </c>
      <c r="BF53" s="4">
        <f t="shared" si="149"/>
        <v>6.3708981315625524</v>
      </c>
      <c r="BG53" s="4">
        <f t="shared" si="149"/>
        <v>6.3708981315625524</v>
      </c>
      <c r="BH53" s="4">
        <f t="shared" si="149"/>
        <v>5.7156405044558021</v>
      </c>
      <c r="BI53" s="4">
        <f t="shared" si="149"/>
        <v>5.7156405044558021</v>
      </c>
      <c r="BJ53" s="4">
        <f t="shared" si="149"/>
        <v>6.4859627084900238</v>
      </c>
      <c r="BK53" s="4">
        <f t="shared" si="149"/>
        <v>6.4859627084900238</v>
      </c>
      <c r="BL53" s="4">
        <f t="shared" si="149"/>
        <v>6.4859627084900238</v>
      </c>
      <c r="BM53" s="4">
        <f t="shared" si="149"/>
        <v>8.5121956724115719</v>
      </c>
      <c r="BN53" s="4">
        <f t="shared" si="149"/>
        <v>8.5121956724115719</v>
      </c>
      <c r="BO53" s="4">
        <f t="shared" si="149"/>
        <v>9.2275087413094496</v>
      </c>
      <c r="BP53" s="4">
        <f t="shared" ref="BP53:CU53" si="150">IF(ISNUMBER(BP47),BP47*3,BO53)</f>
        <v>9.2275087413094496</v>
      </c>
      <c r="BQ53" s="4">
        <f t="shared" si="150"/>
        <v>10.199887971066826</v>
      </c>
      <c r="BR53" s="4">
        <f t="shared" si="150"/>
        <v>10.199887971066826</v>
      </c>
      <c r="BS53" s="4">
        <f t="shared" si="150"/>
        <v>10.199887971066826</v>
      </c>
      <c r="BT53" s="4">
        <f t="shared" si="150"/>
        <v>10.199887971066826</v>
      </c>
      <c r="BU53" s="4">
        <f t="shared" si="150"/>
        <v>10.199887971066826</v>
      </c>
      <c r="BV53" s="4">
        <f t="shared" si="150"/>
        <v>12.077138320208999</v>
      </c>
      <c r="BW53" s="4">
        <f t="shared" si="150"/>
        <v>12.077138320208999</v>
      </c>
      <c r="BX53" s="4">
        <f t="shared" si="150"/>
        <v>14.978941982837174</v>
      </c>
      <c r="BY53" s="4">
        <f t="shared" si="150"/>
        <v>14.978941982837174</v>
      </c>
      <c r="BZ53" s="4">
        <f t="shared" si="150"/>
        <v>14.978941982837174</v>
      </c>
      <c r="CA53" s="4">
        <f t="shared" si="150"/>
        <v>14.855289482216325</v>
      </c>
      <c r="CB53" s="4">
        <f t="shared" si="150"/>
        <v>14.855289482216325</v>
      </c>
      <c r="CC53" s="4">
        <f t="shared" si="150"/>
        <v>0.70366107377707543</v>
      </c>
      <c r="CD53" s="4">
        <f t="shared" si="150"/>
        <v>0.70366107377707543</v>
      </c>
      <c r="CE53" s="4">
        <f t="shared" si="150"/>
        <v>2.3341319781092253</v>
      </c>
      <c r="CF53" s="4">
        <f t="shared" si="150"/>
        <v>2.3341319781092253</v>
      </c>
      <c r="CG53" s="4">
        <f t="shared" si="150"/>
        <v>2.3341319781092253</v>
      </c>
      <c r="CH53" s="4">
        <f t="shared" si="150"/>
        <v>2.3341319781092253</v>
      </c>
      <c r="CI53" s="4">
        <f t="shared" si="150"/>
        <v>2.3341319781092253</v>
      </c>
      <c r="CJ53" s="4">
        <f t="shared" si="150"/>
        <v>2.5823323100339257</v>
      </c>
      <c r="CK53" s="4">
        <f t="shared" si="150"/>
        <v>2.5823323100339257</v>
      </c>
      <c r="CL53" s="4">
        <f t="shared" si="150"/>
        <v>0.68397644420939852</v>
      </c>
      <c r="CM53" s="4">
        <f t="shared" si="150"/>
        <v>0.68397644420939852</v>
      </c>
      <c r="CN53" s="4">
        <f t="shared" si="150"/>
        <v>0.68397644420939852</v>
      </c>
      <c r="CO53" s="4">
        <f t="shared" si="150"/>
        <v>3.9730265398711495</v>
      </c>
      <c r="CP53" s="4">
        <f t="shared" si="150"/>
        <v>3.9730265398711495</v>
      </c>
      <c r="CQ53" s="4">
        <f t="shared" si="150"/>
        <v>1.9401824550792726</v>
      </c>
      <c r="CR53" s="4">
        <f t="shared" si="150"/>
        <v>1.9401824550792726</v>
      </c>
      <c r="CS53" s="4">
        <f t="shared" si="150"/>
        <v>2.8440183624012754</v>
      </c>
      <c r="CT53" s="4">
        <f t="shared" si="150"/>
        <v>2.8440183624012754</v>
      </c>
      <c r="CU53" s="4">
        <f t="shared" si="150"/>
        <v>2.8440183624012754</v>
      </c>
      <c r="CV53" s="4">
        <f t="shared" ref="CV53:EA53" si="151">IF(ISNUMBER(CV47),CV47*3,CU53)</f>
        <v>2.8440183624012754</v>
      </c>
      <c r="CW53" s="4">
        <f t="shared" si="151"/>
        <v>2.8440183624012754</v>
      </c>
      <c r="CX53" s="4">
        <f t="shared" si="151"/>
        <v>5.3690483348844023</v>
      </c>
      <c r="CY53" s="4">
        <f t="shared" si="151"/>
        <v>5.3690483348844023</v>
      </c>
      <c r="CZ53" s="4">
        <f t="shared" si="151"/>
        <v>4.6860990061110757</v>
      </c>
      <c r="DA53" s="4">
        <f t="shared" si="151"/>
        <v>4.6860990061110757</v>
      </c>
      <c r="DB53" s="4">
        <f t="shared" si="151"/>
        <v>4.6860990061110757</v>
      </c>
      <c r="DC53" s="4">
        <f t="shared" si="151"/>
        <v>4.5237143693454733</v>
      </c>
      <c r="DD53" s="4">
        <f t="shared" si="151"/>
        <v>4.5237143693454733</v>
      </c>
      <c r="DE53" s="4">
        <f t="shared" si="151"/>
        <v>4.6579165960090521</v>
      </c>
      <c r="DF53" s="4">
        <f t="shared" si="151"/>
        <v>4.6579165960090521</v>
      </c>
      <c r="DG53" s="4">
        <f t="shared" si="151"/>
        <v>5.5619052208373265</v>
      </c>
      <c r="DH53" s="4">
        <f t="shared" si="151"/>
        <v>5.5619052208373265</v>
      </c>
      <c r="DI53" s="4">
        <f t="shared" si="151"/>
        <v>5.5619052208373265</v>
      </c>
      <c r="DJ53" s="4">
        <f t="shared" si="151"/>
        <v>5.5619052208373265</v>
      </c>
      <c r="DK53" s="4">
        <f t="shared" si="151"/>
        <v>5.5619052208373265</v>
      </c>
      <c r="DL53" s="4">
        <f t="shared" si="151"/>
        <v>5.5619052208373265</v>
      </c>
      <c r="DM53" s="4">
        <f t="shared" si="151"/>
        <v>6.4603364917810033</v>
      </c>
      <c r="DN53" s="4">
        <f t="shared" si="151"/>
        <v>6.4603364917810033</v>
      </c>
      <c r="DO53" s="4">
        <f t="shared" si="151"/>
        <v>5.4422561331509218</v>
      </c>
      <c r="DP53" s="4">
        <f t="shared" si="151"/>
        <v>5.4422561331509218</v>
      </c>
      <c r="DQ53" s="4">
        <f t="shared" si="151"/>
        <v>5.4422561331509218</v>
      </c>
      <c r="DR53" s="4">
        <f t="shared" si="151"/>
        <v>5.4422561331509218</v>
      </c>
      <c r="DS53" s="4">
        <f t="shared" si="151"/>
        <v>5.4422561331509218</v>
      </c>
      <c r="DT53" s="4">
        <f t="shared" si="151"/>
        <v>5.4422561331509218</v>
      </c>
      <c r="DU53" s="4">
        <f t="shared" si="151"/>
        <v>5.4422561331509218</v>
      </c>
      <c r="DV53" s="4">
        <f t="shared" si="151"/>
        <v>5.4422561331509218</v>
      </c>
      <c r="DW53" s="4">
        <f t="shared" si="151"/>
        <v>5.4422561331509218</v>
      </c>
      <c r="DX53" s="4">
        <f t="shared" si="151"/>
        <v>5.4422561331509218</v>
      </c>
      <c r="DY53" s="4">
        <f t="shared" si="151"/>
        <v>5.4422561331509218</v>
      </c>
      <c r="DZ53" s="4">
        <f t="shared" si="151"/>
        <v>0.30402167344702491</v>
      </c>
      <c r="EA53" s="4">
        <f t="shared" si="151"/>
        <v>0.30402167344702491</v>
      </c>
      <c r="EB53" s="4">
        <f t="shared" ref="EB53:FG53" si="152">IF(ISNUMBER(EB47),EB47*3,EA53)</f>
        <v>0.30402167344702491</v>
      </c>
      <c r="EC53" s="4">
        <f t="shared" si="152"/>
        <v>0.30402167344702491</v>
      </c>
      <c r="ED53" s="4">
        <f t="shared" si="152"/>
        <v>0.30402167344702491</v>
      </c>
      <c r="EE53" s="4">
        <f t="shared" si="152"/>
        <v>0.30402167344702491</v>
      </c>
      <c r="EF53" s="4">
        <f t="shared" si="152"/>
        <v>0.30402167344702491</v>
      </c>
      <c r="EG53" s="4">
        <f t="shared" si="152"/>
        <v>0.30402167344702491</v>
      </c>
      <c r="EH53" s="4">
        <f t="shared" si="152"/>
        <v>3.4889992490868011</v>
      </c>
      <c r="EI53" s="4">
        <f t="shared" si="152"/>
        <v>3.4889992490868011</v>
      </c>
      <c r="EJ53" s="4">
        <f t="shared" si="152"/>
        <v>3.4889992490868011</v>
      </c>
      <c r="EK53" s="4">
        <f t="shared" si="152"/>
        <v>3.4889992490868011</v>
      </c>
      <c r="EL53" s="4">
        <f t="shared" si="152"/>
        <v>3.4889992490868011</v>
      </c>
      <c r="EM53" s="4">
        <f t="shared" si="152"/>
        <v>3.4889992490868011</v>
      </c>
      <c r="EN53" s="4">
        <f t="shared" si="152"/>
        <v>3.4889992490868011</v>
      </c>
      <c r="EO53" s="4">
        <f t="shared" si="152"/>
        <v>3.4889992490868011</v>
      </c>
      <c r="EP53" s="4">
        <f t="shared" si="152"/>
        <v>3.4889992490868011</v>
      </c>
      <c r="EQ53" s="4">
        <f t="shared" si="152"/>
        <v>3.4889992490868011</v>
      </c>
      <c r="ER53" s="4">
        <f t="shared" si="152"/>
        <v>3.4889992490868011</v>
      </c>
      <c r="ES53" s="4">
        <f t="shared" si="152"/>
        <v>3.4889992490868011</v>
      </c>
      <c r="ET53" s="4">
        <f t="shared" si="152"/>
        <v>3.4889992490868011</v>
      </c>
      <c r="EU53" s="4">
        <f t="shared" si="152"/>
        <v>3.4889992490868011</v>
      </c>
      <c r="EV53" s="4">
        <f t="shared" si="152"/>
        <v>3.4889992490868011</v>
      </c>
      <c r="EW53" s="4">
        <f t="shared" si="152"/>
        <v>3.4889992490868011</v>
      </c>
      <c r="EX53" s="4">
        <f t="shared" si="152"/>
        <v>3.4889992490868011</v>
      </c>
      <c r="EY53" s="4">
        <f t="shared" si="152"/>
        <v>3.4889992490868011</v>
      </c>
      <c r="EZ53" s="4">
        <f t="shared" si="152"/>
        <v>3.4889992490868011</v>
      </c>
      <c r="FA53" s="4">
        <f t="shared" si="152"/>
        <v>3.4889992490868011</v>
      </c>
      <c r="FB53" s="4">
        <f t="shared" si="152"/>
        <v>3.4889992490868011</v>
      </c>
      <c r="FC53" s="4">
        <f t="shared" si="152"/>
        <v>3.4889992490868011</v>
      </c>
      <c r="FD53" s="4">
        <f t="shared" si="152"/>
        <v>3.4889992490868011</v>
      </c>
      <c r="FE53" s="4">
        <f t="shared" si="152"/>
        <v>3.4889992490868011</v>
      </c>
      <c r="FF53" s="4">
        <f t="shared" si="152"/>
        <v>3.4889992490868011</v>
      </c>
      <c r="FG53" s="4">
        <f t="shared" si="152"/>
        <v>3.4889992490868011</v>
      </c>
      <c r="FH53" s="4">
        <f t="shared" ref="FH53:FS53" si="153">IF(ISNUMBER(FH47),FH47*3,FG53)</f>
        <v>9.331285028564098</v>
      </c>
      <c r="FI53" s="4">
        <f t="shared" si="153"/>
        <v>9.331285028564098</v>
      </c>
      <c r="FJ53" s="4">
        <f t="shared" si="153"/>
        <v>9.331285028564098</v>
      </c>
      <c r="FK53" s="4">
        <f t="shared" si="153"/>
        <v>9.331285028564098</v>
      </c>
      <c r="FL53" s="4">
        <f t="shared" si="153"/>
        <v>9.331285028564098</v>
      </c>
      <c r="FM53" s="4">
        <f t="shared" si="153"/>
        <v>9.331285028564098</v>
      </c>
      <c r="FN53" s="4">
        <f t="shared" si="153"/>
        <v>9.331285028564098</v>
      </c>
      <c r="FO53" s="4">
        <f t="shared" si="153"/>
        <v>9.331285028564098</v>
      </c>
      <c r="FP53" s="4">
        <f t="shared" si="153"/>
        <v>9.331285028564098</v>
      </c>
      <c r="FQ53" s="4">
        <f t="shared" si="153"/>
        <v>9.331285028564098</v>
      </c>
      <c r="FR53" s="4">
        <f t="shared" si="153"/>
        <v>9.331285028564098</v>
      </c>
      <c r="FS53" s="4">
        <f t="shared" si="153"/>
        <v>9.331285028564098</v>
      </c>
    </row>
    <row r="54" spans="1:175" x14ac:dyDescent="0.25">
      <c r="A54" s="4" t="s">
        <v>30</v>
      </c>
      <c r="B54" s="12" t="s">
        <v>8</v>
      </c>
      <c r="C54" s="4">
        <f>IF(C48&gt;0,C48*3,0)</f>
        <v>0</v>
      </c>
      <c r="D54" s="4">
        <f t="shared" ref="D54:AI54" si="154">IF(ISNUMBER(D48),D48*3,C54)</f>
        <v>0</v>
      </c>
      <c r="E54" s="4">
        <f t="shared" si="154"/>
        <v>0</v>
      </c>
      <c r="F54" s="4">
        <f t="shared" si="154"/>
        <v>0</v>
      </c>
      <c r="G54" s="4">
        <f t="shared" si="154"/>
        <v>0</v>
      </c>
      <c r="H54" s="4">
        <f t="shared" si="154"/>
        <v>0</v>
      </c>
      <c r="I54" s="4">
        <f t="shared" si="154"/>
        <v>0</v>
      </c>
      <c r="J54" s="4">
        <f t="shared" si="154"/>
        <v>0</v>
      </c>
      <c r="K54" s="4">
        <f t="shared" si="154"/>
        <v>0</v>
      </c>
      <c r="L54" s="4">
        <f t="shared" si="154"/>
        <v>0</v>
      </c>
      <c r="M54" s="4">
        <f t="shared" si="154"/>
        <v>0</v>
      </c>
      <c r="N54" s="4">
        <f t="shared" si="154"/>
        <v>0</v>
      </c>
      <c r="O54" s="4">
        <f t="shared" si="154"/>
        <v>0</v>
      </c>
      <c r="P54" s="4">
        <f t="shared" si="154"/>
        <v>0</v>
      </c>
      <c r="Q54" s="4">
        <f t="shared" si="154"/>
        <v>0</v>
      </c>
      <c r="R54" s="4">
        <f t="shared" si="154"/>
        <v>0</v>
      </c>
      <c r="S54" s="4">
        <f t="shared" si="154"/>
        <v>0</v>
      </c>
      <c r="T54" s="4">
        <f t="shared" si="154"/>
        <v>0</v>
      </c>
      <c r="U54" s="4">
        <f t="shared" si="154"/>
        <v>0</v>
      </c>
      <c r="V54" s="4">
        <f t="shared" si="154"/>
        <v>0</v>
      </c>
      <c r="W54" s="4">
        <f t="shared" si="154"/>
        <v>0</v>
      </c>
      <c r="X54" s="4">
        <f t="shared" si="154"/>
        <v>0</v>
      </c>
      <c r="Y54" s="4">
        <f t="shared" si="154"/>
        <v>0</v>
      </c>
      <c r="Z54" s="4">
        <f t="shared" si="154"/>
        <v>0</v>
      </c>
      <c r="AA54" s="4">
        <f t="shared" si="154"/>
        <v>10.415484921797308</v>
      </c>
      <c r="AB54" s="4">
        <f t="shared" si="154"/>
        <v>10.415484921797308</v>
      </c>
      <c r="AC54" s="4">
        <f t="shared" si="154"/>
        <v>10.415484921797308</v>
      </c>
      <c r="AD54" s="4">
        <f t="shared" si="154"/>
        <v>10.415484921797308</v>
      </c>
      <c r="AE54" s="4">
        <f t="shared" si="154"/>
        <v>8.5776213027429904</v>
      </c>
      <c r="AF54" s="4">
        <f t="shared" si="154"/>
        <v>8.5776213027429904</v>
      </c>
      <c r="AG54" s="4">
        <f t="shared" si="154"/>
        <v>9.3455488865508958</v>
      </c>
      <c r="AH54" s="4">
        <f t="shared" si="154"/>
        <v>9.3455488865508958</v>
      </c>
      <c r="AI54" s="4">
        <f t="shared" si="154"/>
        <v>9.9238409025164636</v>
      </c>
      <c r="AJ54" s="4">
        <f t="shared" ref="AJ54:BO54" si="155">IF(ISNUMBER(AJ48),AJ48*3,AI54)</f>
        <v>9.9238409025164636</v>
      </c>
      <c r="AK54" s="4">
        <f t="shared" si="155"/>
        <v>9.9238409025164636</v>
      </c>
      <c r="AL54" s="4">
        <f t="shared" si="155"/>
        <v>9.9238409025164636</v>
      </c>
      <c r="AM54" s="4">
        <f t="shared" si="155"/>
        <v>9.9238409025164636</v>
      </c>
      <c r="AN54" s="4">
        <f t="shared" si="155"/>
        <v>8.2955071430070397</v>
      </c>
      <c r="AO54" s="4">
        <f t="shared" si="155"/>
        <v>8.2955071430070397</v>
      </c>
      <c r="AP54" s="4">
        <f t="shared" si="155"/>
        <v>7.5223766790518471</v>
      </c>
      <c r="AQ54" s="4">
        <f t="shared" si="155"/>
        <v>7.5223766790518471</v>
      </c>
      <c r="AR54" s="4">
        <f t="shared" si="155"/>
        <v>7.5223766790518471</v>
      </c>
      <c r="AS54" s="4">
        <f t="shared" si="155"/>
        <v>7.5223766790518471</v>
      </c>
      <c r="AT54" s="4">
        <f t="shared" si="155"/>
        <v>6.6515140465916218</v>
      </c>
      <c r="AU54" s="4">
        <f t="shared" si="155"/>
        <v>6.6515140465916218</v>
      </c>
      <c r="AV54" s="4">
        <f t="shared" si="155"/>
        <v>7.0955898904604755</v>
      </c>
      <c r="AW54" s="4">
        <f t="shared" si="155"/>
        <v>7.0955898904604755</v>
      </c>
      <c r="AX54" s="4">
        <f t="shared" si="155"/>
        <v>7.0955898904604755</v>
      </c>
      <c r="AY54" s="4">
        <f t="shared" si="155"/>
        <v>7.08714444806456</v>
      </c>
      <c r="AZ54" s="4">
        <f t="shared" si="155"/>
        <v>7.08714444806456</v>
      </c>
      <c r="BA54" s="4">
        <f t="shared" si="155"/>
        <v>7.7987992249358795</v>
      </c>
      <c r="BB54" s="4">
        <f t="shared" si="155"/>
        <v>7.7987992249358795</v>
      </c>
      <c r="BC54" s="4">
        <f t="shared" si="155"/>
        <v>7.8035016480640049</v>
      </c>
      <c r="BD54" s="4">
        <f t="shared" si="155"/>
        <v>7.8035016480640049</v>
      </c>
      <c r="BE54" s="4">
        <f t="shared" si="155"/>
        <v>7.8035016480640049</v>
      </c>
      <c r="BF54" s="4">
        <f t="shared" si="155"/>
        <v>7.8035016480640049</v>
      </c>
      <c r="BG54" s="4">
        <f t="shared" si="155"/>
        <v>7.8035016480640049</v>
      </c>
      <c r="BH54" s="4">
        <f t="shared" si="155"/>
        <v>8.6218810958473782</v>
      </c>
      <c r="BI54" s="4">
        <f t="shared" si="155"/>
        <v>8.6218810958473782</v>
      </c>
      <c r="BJ54" s="4">
        <f t="shared" si="155"/>
        <v>7.8358677879027088</v>
      </c>
      <c r="BK54" s="4">
        <f t="shared" si="155"/>
        <v>7.8358677879027088</v>
      </c>
      <c r="BL54" s="4">
        <f t="shared" si="155"/>
        <v>7.8358677879027088</v>
      </c>
      <c r="BM54" s="4">
        <f t="shared" si="155"/>
        <v>9.2747013392570601</v>
      </c>
      <c r="BN54" s="4">
        <f t="shared" si="155"/>
        <v>9.2747013392570601</v>
      </c>
      <c r="BO54" s="4">
        <f t="shared" si="155"/>
        <v>8.7274156416452104</v>
      </c>
      <c r="BP54" s="4">
        <f t="shared" ref="BP54:CU54" si="156">IF(ISNUMBER(BP48),BP48*3,BO54)</f>
        <v>8.7274156416452104</v>
      </c>
      <c r="BQ54" s="4">
        <f t="shared" si="156"/>
        <v>8.9775800269069936</v>
      </c>
      <c r="BR54" s="4">
        <f t="shared" si="156"/>
        <v>8.9775800269069936</v>
      </c>
      <c r="BS54" s="4">
        <f t="shared" si="156"/>
        <v>8.9775800269069936</v>
      </c>
      <c r="BT54" s="4">
        <f t="shared" si="156"/>
        <v>8.9775800269069936</v>
      </c>
      <c r="BU54" s="4">
        <f t="shared" si="156"/>
        <v>8.9775800269069936</v>
      </c>
      <c r="BV54" s="4">
        <f t="shared" si="156"/>
        <v>9.6253590276785665</v>
      </c>
      <c r="BW54" s="4">
        <f t="shared" si="156"/>
        <v>9.6253590276785665</v>
      </c>
      <c r="BX54" s="4">
        <f t="shared" si="156"/>
        <v>9.3767541397937002</v>
      </c>
      <c r="BY54" s="4">
        <f t="shared" si="156"/>
        <v>9.3767541397937002</v>
      </c>
      <c r="BZ54" s="4">
        <f t="shared" si="156"/>
        <v>9.3767541397937002</v>
      </c>
      <c r="CA54" s="4">
        <f t="shared" si="156"/>
        <v>9.4623692543264273</v>
      </c>
      <c r="CB54" s="4">
        <f t="shared" si="156"/>
        <v>9.4623692543264273</v>
      </c>
      <c r="CC54" s="4">
        <f t="shared" si="156"/>
        <v>8.3184054532471521</v>
      </c>
      <c r="CD54" s="4">
        <f t="shared" si="156"/>
        <v>8.3184054532471521</v>
      </c>
      <c r="CE54" s="4">
        <f t="shared" si="156"/>
        <v>6.9113578359878751</v>
      </c>
      <c r="CF54" s="4">
        <f t="shared" si="156"/>
        <v>6.9113578359878751</v>
      </c>
      <c r="CG54" s="4">
        <f t="shared" si="156"/>
        <v>6.9113578359878751</v>
      </c>
      <c r="CH54" s="4">
        <f t="shared" si="156"/>
        <v>6.9113578359878751</v>
      </c>
      <c r="CI54" s="4">
        <f t="shared" si="156"/>
        <v>6.9113578359878751</v>
      </c>
      <c r="CJ54" s="4">
        <f t="shared" si="156"/>
        <v>4.6776073611796498</v>
      </c>
      <c r="CK54" s="4">
        <f t="shared" si="156"/>
        <v>4.6776073611796498</v>
      </c>
      <c r="CL54" s="4">
        <f t="shared" si="156"/>
        <v>3.2134206439863009</v>
      </c>
      <c r="CM54" s="4">
        <f t="shared" si="156"/>
        <v>3.2134206439863009</v>
      </c>
      <c r="CN54" s="4">
        <f t="shared" si="156"/>
        <v>3.2134206439863009</v>
      </c>
      <c r="CO54" s="4">
        <f t="shared" si="156"/>
        <v>3.5716608447953258</v>
      </c>
      <c r="CP54" s="4">
        <f t="shared" si="156"/>
        <v>3.5716608447953258</v>
      </c>
      <c r="CQ54" s="4">
        <f t="shared" si="156"/>
        <v>5.2550791325082002</v>
      </c>
      <c r="CR54" s="4">
        <f t="shared" si="156"/>
        <v>5.2550791325082002</v>
      </c>
      <c r="CS54" s="4">
        <f t="shared" si="156"/>
        <v>4.2097949827857768</v>
      </c>
      <c r="CT54" s="4">
        <f t="shared" si="156"/>
        <v>4.2097949827857768</v>
      </c>
      <c r="CU54" s="4">
        <f t="shared" si="156"/>
        <v>4.2097949827857768</v>
      </c>
      <c r="CV54" s="4">
        <f t="shared" ref="CV54:EA54" si="157">IF(ISNUMBER(CV48),CV48*3,CU54)</f>
        <v>4.2097949827857768</v>
      </c>
      <c r="CW54" s="4">
        <f t="shared" si="157"/>
        <v>4.2097949827857768</v>
      </c>
      <c r="CX54" s="4">
        <f t="shared" si="157"/>
        <v>5.7416246550323242</v>
      </c>
      <c r="CY54" s="4">
        <f t="shared" si="157"/>
        <v>5.7416246550323242</v>
      </c>
      <c r="CZ54" s="4">
        <f t="shared" si="157"/>
        <v>5.0539261826347479</v>
      </c>
      <c r="DA54" s="4">
        <f t="shared" si="157"/>
        <v>5.0539261826347479</v>
      </c>
      <c r="DB54" s="4">
        <f t="shared" si="157"/>
        <v>5.0539261826347479</v>
      </c>
      <c r="DC54" s="4">
        <f t="shared" si="157"/>
        <v>6.3020517122529736</v>
      </c>
      <c r="DD54" s="4">
        <f t="shared" si="157"/>
        <v>6.3020517122529736</v>
      </c>
      <c r="DE54" s="4">
        <f t="shared" si="157"/>
        <v>6.435405695556601</v>
      </c>
      <c r="DF54" s="4">
        <f t="shared" si="157"/>
        <v>6.435405695556601</v>
      </c>
      <c r="DG54" s="4">
        <f t="shared" si="157"/>
        <v>5.5788391993195496</v>
      </c>
      <c r="DH54" s="4">
        <f t="shared" si="157"/>
        <v>5.5788391993195496</v>
      </c>
      <c r="DI54" s="4">
        <f t="shared" si="157"/>
        <v>5.5788391993195496</v>
      </c>
      <c r="DJ54" s="4">
        <f t="shared" si="157"/>
        <v>5.5788391993195496</v>
      </c>
      <c r="DK54" s="4">
        <f t="shared" si="157"/>
        <v>5.5788391993195496</v>
      </c>
      <c r="DL54" s="4">
        <f t="shared" si="157"/>
        <v>5.5788391993195496</v>
      </c>
      <c r="DM54" s="4">
        <f t="shared" si="157"/>
        <v>5.6179262321447991</v>
      </c>
      <c r="DN54" s="4">
        <f t="shared" si="157"/>
        <v>5.6179262321447991</v>
      </c>
      <c r="DO54" s="4">
        <f t="shared" si="157"/>
        <v>6.3902176845322458</v>
      </c>
      <c r="DP54" s="4">
        <f t="shared" si="157"/>
        <v>6.3902176845322458</v>
      </c>
      <c r="DQ54" s="4">
        <f t="shared" si="157"/>
        <v>6.3902176845322458</v>
      </c>
      <c r="DR54" s="4">
        <f t="shared" si="157"/>
        <v>6.3902176845322458</v>
      </c>
      <c r="DS54" s="4">
        <f t="shared" si="157"/>
        <v>6.3902176845322458</v>
      </c>
      <c r="DT54" s="4">
        <f t="shared" si="157"/>
        <v>6.3902176845322458</v>
      </c>
      <c r="DU54" s="4">
        <f t="shared" si="157"/>
        <v>6.3902176845322458</v>
      </c>
      <c r="DV54" s="4">
        <f t="shared" si="157"/>
        <v>6.3902176845322458</v>
      </c>
      <c r="DW54" s="4">
        <f t="shared" si="157"/>
        <v>6.3902176845322458</v>
      </c>
      <c r="DX54" s="4">
        <f t="shared" si="157"/>
        <v>6.3902176845322458</v>
      </c>
      <c r="DY54" s="4">
        <f t="shared" si="157"/>
        <v>6.3902176845322458</v>
      </c>
      <c r="DZ54" s="4">
        <f t="shared" si="157"/>
        <v>-1.7956654733174204E-2</v>
      </c>
      <c r="EA54" s="4">
        <f t="shared" si="157"/>
        <v>-1.7956654733174204E-2</v>
      </c>
      <c r="EB54" s="4">
        <f t="shared" ref="EB54:FG54" si="158">IF(ISNUMBER(EB48),EB48*3,EA54)</f>
        <v>-1.7956654733174204E-2</v>
      </c>
      <c r="EC54" s="4">
        <f t="shared" si="158"/>
        <v>-1.7956654733174204E-2</v>
      </c>
      <c r="ED54" s="4">
        <f t="shared" si="158"/>
        <v>-1.7956654733174204E-2</v>
      </c>
      <c r="EE54" s="4">
        <f t="shared" si="158"/>
        <v>-1.7956654733174204E-2</v>
      </c>
      <c r="EF54" s="4">
        <f t="shared" si="158"/>
        <v>-1.7956654733174204E-2</v>
      </c>
      <c r="EG54" s="4">
        <f t="shared" si="158"/>
        <v>-1.7956654733174204E-2</v>
      </c>
      <c r="EH54" s="4">
        <f t="shared" si="158"/>
        <v>3.0500924415261017</v>
      </c>
      <c r="EI54" s="4">
        <f t="shared" si="158"/>
        <v>3.0500924415261017</v>
      </c>
      <c r="EJ54" s="4">
        <f t="shared" si="158"/>
        <v>3.0500924415261017</v>
      </c>
      <c r="EK54" s="4">
        <f t="shared" si="158"/>
        <v>3.0500924415261017</v>
      </c>
      <c r="EL54" s="4">
        <f t="shared" si="158"/>
        <v>3.0500924415261017</v>
      </c>
      <c r="EM54" s="4">
        <f t="shared" si="158"/>
        <v>3.0500924415261017</v>
      </c>
      <c r="EN54" s="4">
        <f t="shared" si="158"/>
        <v>3.0500924415261017</v>
      </c>
      <c r="EO54" s="4">
        <f t="shared" si="158"/>
        <v>3.0500924415261017</v>
      </c>
      <c r="EP54" s="4">
        <f t="shared" si="158"/>
        <v>3.0500924415261017</v>
      </c>
      <c r="EQ54" s="4">
        <f t="shared" si="158"/>
        <v>3.0500924415261017</v>
      </c>
      <c r="ER54" s="4">
        <f t="shared" si="158"/>
        <v>3.0500924415261017</v>
      </c>
      <c r="ES54" s="4">
        <f t="shared" si="158"/>
        <v>3.0500924415261017</v>
      </c>
      <c r="ET54" s="4">
        <f t="shared" si="158"/>
        <v>3.0500924415261017</v>
      </c>
      <c r="EU54" s="4">
        <f t="shared" si="158"/>
        <v>3.0500924415261017</v>
      </c>
      <c r="EV54" s="4">
        <f t="shared" si="158"/>
        <v>3.0500924415261017</v>
      </c>
      <c r="EW54" s="4">
        <f t="shared" si="158"/>
        <v>3.0500924415261017</v>
      </c>
      <c r="EX54" s="4">
        <f t="shared" si="158"/>
        <v>3.0500924415261017</v>
      </c>
      <c r="EY54" s="4">
        <f t="shared" si="158"/>
        <v>3.0500924415261017</v>
      </c>
      <c r="EZ54" s="4">
        <f t="shared" si="158"/>
        <v>3.0500924415261017</v>
      </c>
      <c r="FA54" s="4">
        <f t="shared" si="158"/>
        <v>3.0500924415261017</v>
      </c>
      <c r="FB54" s="4">
        <f t="shared" si="158"/>
        <v>3.0500924415261017</v>
      </c>
      <c r="FC54" s="4">
        <f t="shared" si="158"/>
        <v>3.0500924415261017</v>
      </c>
      <c r="FD54" s="4">
        <f t="shared" si="158"/>
        <v>3.0500924415261017</v>
      </c>
      <c r="FE54" s="4">
        <f t="shared" si="158"/>
        <v>3.0500924415261017</v>
      </c>
      <c r="FF54" s="4">
        <f t="shared" si="158"/>
        <v>3.0500924415261017</v>
      </c>
      <c r="FG54" s="4">
        <f t="shared" si="158"/>
        <v>3.0500924415261017</v>
      </c>
      <c r="FH54" s="4">
        <f t="shared" ref="FH54:FS54" si="159">IF(ISNUMBER(FH48),FH48*3,FG54)</f>
        <v>7.0329230156046743</v>
      </c>
      <c r="FI54" s="4">
        <f t="shared" si="159"/>
        <v>7.0329230156046743</v>
      </c>
      <c r="FJ54" s="4">
        <f t="shared" si="159"/>
        <v>7.0329230156046743</v>
      </c>
      <c r="FK54" s="4">
        <f t="shared" si="159"/>
        <v>7.0329230156046743</v>
      </c>
      <c r="FL54" s="4">
        <f t="shared" si="159"/>
        <v>7.0329230156046743</v>
      </c>
      <c r="FM54" s="4">
        <f t="shared" si="159"/>
        <v>7.0329230156046743</v>
      </c>
      <c r="FN54" s="4">
        <f t="shared" si="159"/>
        <v>7.0329230156046743</v>
      </c>
      <c r="FO54" s="4">
        <f t="shared" si="159"/>
        <v>7.0329230156046743</v>
      </c>
      <c r="FP54" s="4">
        <f t="shared" si="159"/>
        <v>7.0329230156046743</v>
      </c>
      <c r="FQ54" s="4">
        <f t="shared" si="159"/>
        <v>7.0329230156046743</v>
      </c>
      <c r="FR54" s="4">
        <f t="shared" si="159"/>
        <v>7.0329230156046743</v>
      </c>
      <c r="FS54" s="4">
        <f t="shared" si="159"/>
        <v>7.0329230156046743</v>
      </c>
    </row>
    <row r="55" spans="1:175" x14ac:dyDescent="0.25">
      <c r="A55" s="4" t="s">
        <v>32</v>
      </c>
      <c r="B55" s="12" t="s">
        <v>8</v>
      </c>
      <c r="C55">
        <f t="shared" ref="C55:AP55" si="160">IF(C$6&lt;=450,C51+(C$6-150)/300*C52,0)</f>
        <v>0</v>
      </c>
      <c r="D55">
        <f t="shared" si="160"/>
        <v>0</v>
      </c>
      <c r="E55">
        <f t="shared" si="160"/>
        <v>0</v>
      </c>
      <c r="F55">
        <f t="shared" si="160"/>
        <v>0</v>
      </c>
      <c r="G55">
        <f t="shared" si="160"/>
        <v>0</v>
      </c>
      <c r="H55">
        <f t="shared" si="160"/>
        <v>0</v>
      </c>
      <c r="I55">
        <f t="shared" si="160"/>
        <v>0</v>
      </c>
      <c r="J55">
        <f t="shared" si="160"/>
        <v>0</v>
      </c>
      <c r="K55">
        <f t="shared" si="160"/>
        <v>0</v>
      </c>
      <c r="L55">
        <f t="shared" si="160"/>
        <v>0</v>
      </c>
      <c r="M55">
        <f t="shared" si="160"/>
        <v>0</v>
      </c>
      <c r="N55">
        <f t="shared" si="160"/>
        <v>0</v>
      </c>
      <c r="O55">
        <f t="shared" si="160"/>
        <v>0</v>
      </c>
      <c r="P55">
        <f t="shared" si="160"/>
        <v>0</v>
      </c>
      <c r="Q55">
        <f t="shared" si="160"/>
        <v>0</v>
      </c>
      <c r="R55">
        <f t="shared" si="160"/>
        <v>0</v>
      </c>
      <c r="S55">
        <f t="shared" si="160"/>
        <v>0</v>
      </c>
      <c r="T55">
        <f t="shared" si="160"/>
        <v>0</v>
      </c>
      <c r="U55">
        <f t="shared" si="160"/>
        <v>0</v>
      </c>
      <c r="V55">
        <f t="shared" si="160"/>
        <v>0</v>
      </c>
      <c r="W55">
        <f t="shared" si="160"/>
        <v>0</v>
      </c>
      <c r="X55">
        <f t="shared" si="160"/>
        <v>0</v>
      </c>
      <c r="Y55">
        <f t="shared" si="160"/>
        <v>0</v>
      </c>
      <c r="Z55">
        <f t="shared" si="160"/>
        <v>0</v>
      </c>
      <c r="AA55">
        <f t="shared" si="160"/>
        <v>21.541683115654038</v>
      </c>
      <c r="AB55">
        <f t="shared" si="160"/>
        <v>22.148965059944668</v>
      </c>
      <c r="AC55">
        <f t="shared" si="160"/>
        <v>22.756247004235298</v>
      </c>
      <c r="AD55">
        <f t="shared" si="160"/>
        <v>23.363528948525925</v>
      </c>
      <c r="AE55">
        <f t="shared" si="160"/>
        <v>21.728517384435253</v>
      </c>
      <c r="AF55">
        <f t="shared" si="160"/>
        <v>22.079189470567481</v>
      </c>
      <c r="AG55">
        <f t="shared" si="160"/>
        <v>28.143544728571289</v>
      </c>
      <c r="AH55">
        <f t="shared" si="160"/>
        <v>28.69150873456206</v>
      </c>
      <c r="AI55">
        <f t="shared" si="160"/>
        <v>1.1102651295725785</v>
      </c>
      <c r="AJ55">
        <f t="shared" si="160"/>
        <v>1.1516379779163013</v>
      </c>
      <c r="AK55">
        <f t="shared" si="160"/>
        <v>1.1930108262600241</v>
      </c>
      <c r="AL55">
        <f t="shared" si="160"/>
        <v>1.2343836746037467</v>
      </c>
      <c r="AM55">
        <f t="shared" si="160"/>
        <v>1.2757565229474692</v>
      </c>
      <c r="AN55">
        <f t="shared" si="160"/>
        <v>28.59793351152156</v>
      </c>
      <c r="AO55">
        <f t="shared" si="160"/>
        <v>29.334833521801652</v>
      </c>
      <c r="AP55">
        <f t="shared" si="160"/>
        <v>7.3687905119145691</v>
      </c>
      <c r="AQ55">
        <f>IF(AQ$6&lt;=450,AQ51+(AQ$6-150)/300*AQ52,0)</f>
        <v>0</v>
      </c>
      <c r="AR55">
        <f>IF(AR$6&lt;=450,AR51+(AR$6-150)/300*AR52,0)</f>
        <v>0</v>
      </c>
      <c r="AS55">
        <f>IF(AS$6&lt;=450,AS51+(AS$6-150)/300*AS52,0)</f>
        <v>0</v>
      </c>
      <c r="AT55">
        <f>IF(AT$6&lt;=450,AT51+(AT$6-150)/300*AT52,0)</f>
        <v>0</v>
      </c>
      <c r="AU55">
        <f t="shared" ref="AU55:DF55" si="161">IF(AU$6&lt;=450,AU51+(AU$6-150)/300*AU52,0)</f>
        <v>0</v>
      </c>
      <c r="AV55">
        <f t="shared" si="161"/>
        <v>0</v>
      </c>
      <c r="AW55">
        <f t="shared" si="161"/>
        <v>0</v>
      </c>
      <c r="AX55">
        <f t="shared" si="161"/>
        <v>0</v>
      </c>
      <c r="AY55">
        <f t="shared" si="161"/>
        <v>0</v>
      </c>
      <c r="AZ55">
        <f t="shared" si="161"/>
        <v>0</v>
      </c>
      <c r="BA55">
        <f t="shared" si="161"/>
        <v>0</v>
      </c>
      <c r="BB55">
        <f t="shared" si="161"/>
        <v>0</v>
      </c>
      <c r="BC55">
        <f t="shared" si="161"/>
        <v>0</v>
      </c>
      <c r="BD55">
        <f t="shared" si="161"/>
        <v>0</v>
      </c>
      <c r="BE55">
        <f t="shared" si="161"/>
        <v>0</v>
      </c>
      <c r="BF55">
        <f t="shared" si="161"/>
        <v>0</v>
      </c>
      <c r="BG55">
        <f t="shared" si="161"/>
        <v>0</v>
      </c>
      <c r="BH55">
        <f t="shared" si="161"/>
        <v>0</v>
      </c>
      <c r="BI55">
        <f t="shared" si="161"/>
        <v>0</v>
      </c>
      <c r="BJ55">
        <f t="shared" si="161"/>
        <v>0</v>
      </c>
      <c r="BK55">
        <f t="shared" si="161"/>
        <v>0</v>
      </c>
      <c r="BL55">
        <f t="shared" si="161"/>
        <v>0</v>
      </c>
      <c r="BM55">
        <f t="shared" si="161"/>
        <v>0</v>
      </c>
      <c r="BN55">
        <f t="shared" si="161"/>
        <v>0</v>
      </c>
      <c r="BO55">
        <f t="shared" si="161"/>
        <v>0</v>
      </c>
      <c r="BP55">
        <f t="shared" si="161"/>
        <v>0</v>
      </c>
      <c r="BQ55">
        <f t="shared" si="161"/>
        <v>0</v>
      </c>
      <c r="BR55">
        <f t="shared" si="161"/>
        <v>0</v>
      </c>
      <c r="BS55">
        <f t="shared" si="161"/>
        <v>0</v>
      </c>
      <c r="BT55">
        <f t="shared" si="161"/>
        <v>0</v>
      </c>
      <c r="BU55">
        <f t="shared" si="161"/>
        <v>0</v>
      </c>
      <c r="BV55">
        <f t="shared" si="161"/>
        <v>0</v>
      </c>
      <c r="BW55">
        <f t="shared" si="161"/>
        <v>0</v>
      </c>
      <c r="BX55">
        <f t="shared" si="161"/>
        <v>0</v>
      </c>
      <c r="BY55">
        <f t="shared" si="161"/>
        <v>0</v>
      </c>
      <c r="BZ55">
        <f t="shared" si="161"/>
        <v>0</v>
      </c>
      <c r="CA55">
        <f t="shared" si="161"/>
        <v>0</v>
      </c>
      <c r="CB55">
        <f t="shared" si="161"/>
        <v>0</v>
      </c>
      <c r="CC55">
        <f t="shared" si="161"/>
        <v>0</v>
      </c>
      <c r="CD55">
        <f t="shared" si="161"/>
        <v>0</v>
      </c>
      <c r="CE55">
        <f t="shared" si="161"/>
        <v>0</v>
      </c>
      <c r="CF55">
        <f t="shared" si="161"/>
        <v>0</v>
      </c>
      <c r="CG55">
        <f t="shared" si="161"/>
        <v>0</v>
      </c>
      <c r="CH55">
        <f t="shared" si="161"/>
        <v>0</v>
      </c>
      <c r="CI55">
        <f t="shared" si="161"/>
        <v>0</v>
      </c>
      <c r="CJ55">
        <f t="shared" si="161"/>
        <v>0</v>
      </c>
      <c r="CK55">
        <f t="shared" si="161"/>
        <v>0</v>
      </c>
      <c r="CL55">
        <f t="shared" si="161"/>
        <v>0</v>
      </c>
      <c r="CM55">
        <f t="shared" si="161"/>
        <v>0</v>
      </c>
      <c r="CN55">
        <f t="shared" si="161"/>
        <v>0</v>
      </c>
      <c r="CO55">
        <f t="shared" si="161"/>
        <v>0</v>
      </c>
      <c r="CP55">
        <f t="shared" si="161"/>
        <v>0</v>
      </c>
      <c r="CQ55">
        <f t="shared" si="161"/>
        <v>0</v>
      </c>
      <c r="CR55">
        <f t="shared" si="161"/>
        <v>0</v>
      </c>
      <c r="CS55">
        <f t="shared" si="161"/>
        <v>0</v>
      </c>
      <c r="CT55">
        <f t="shared" si="161"/>
        <v>0</v>
      </c>
      <c r="CU55">
        <f t="shared" si="161"/>
        <v>0</v>
      </c>
      <c r="CV55">
        <f t="shared" si="161"/>
        <v>0</v>
      </c>
      <c r="CW55">
        <f t="shared" si="161"/>
        <v>0</v>
      </c>
      <c r="CX55">
        <f t="shared" si="161"/>
        <v>0</v>
      </c>
      <c r="CY55">
        <f t="shared" si="161"/>
        <v>0</v>
      </c>
      <c r="CZ55">
        <f t="shared" si="161"/>
        <v>0</v>
      </c>
      <c r="DA55">
        <f t="shared" si="161"/>
        <v>0</v>
      </c>
      <c r="DB55">
        <f t="shared" si="161"/>
        <v>0</v>
      </c>
      <c r="DC55">
        <f t="shared" si="161"/>
        <v>0</v>
      </c>
      <c r="DD55">
        <f t="shared" si="161"/>
        <v>0</v>
      </c>
      <c r="DE55">
        <f t="shared" si="161"/>
        <v>0</v>
      </c>
      <c r="DF55">
        <f t="shared" si="161"/>
        <v>0</v>
      </c>
      <c r="DG55">
        <f t="shared" ref="DG55:EI55" si="162">IF(DG$6&lt;=450,DG51+(DG$6-150)/300*DG52,0)</f>
        <v>0</v>
      </c>
      <c r="DH55">
        <f t="shared" si="162"/>
        <v>0</v>
      </c>
      <c r="DI55">
        <f t="shared" si="162"/>
        <v>0</v>
      </c>
      <c r="DJ55">
        <f t="shared" si="162"/>
        <v>0</v>
      </c>
      <c r="DK55">
        <f t="shared" si="162"/>
        <v>0</v>
      </c>
      <c r="DL55">
        <f t="shared" si="162"/>
        <v>0</v>
      </c>
      <c r="DM55">
        <f t="shared" si="162"/>
        <v>0</v>
      </c>
      <c r="DN55">
        <f t="shared" si="162"/>
        <v>0</v>
      </c>
      <c r="DO55">
        <f t="shared" si="162"/>
        <v>0</v>
      </c>
      <c r="DP55">
        <f t="shared" si="162"/>
        <v>0</v>
      </c>
      <c r="DQ55">
        <f t="shared" si="162"/>
        <v>0</v>
      </c>
      <c r="DR55">
        <f t="shared" si="162"/>
        <v>0</v>
      </c>
      <c r="DS55">
        <f t="shared" si="162"/>
        <v>0</v>
      </c>
      <c r="DT55">
        <f t="shared" si="162"/>
        <v>0</v>
      </c>
      <c r="DU55">
        <f t="shared" si="162"/>
        <v>0</v>
      </c>
      <c r="DV55">
        <f t="shared" si="162"/>
        <v>0</v>
      </c>
      <c r="DW55">
        <f t="shared" si="162"/>
        <v>0</v>
      </c>
      <c r="DX55">
        <f t="shared" si="162"/>
        <v>0</v>
      </c>
      <c r="DY55">
        <f t="shared" si="162"/>
        <v>0</v>
      </c>
      <c r="DZ55">
        <f t="shared" si="162"/>
        <v>0</v>
      </c>
      <c r="EA55">
        <f t="shared" si="162"/>
        <v>0</v>
      </c>
      <c r="EB55">
        <f t="shared" si="162"/>
        <v>0</v>
      </c>
      <c r="EC55">
        <f t="shared" si="162"/>
        <v>0</v>
      </c>
      <c r="ED55">
        <f t="shared" si="162"/>
        <v>0</v>
      </c>
      <c r="EE55">
        <f t="shared" si="162"/>
        <v>0</v>
      </c>
      <c r="EF55">
        <f t="shared" si="162"/>
        <v>0</v>
      </c>
      <c r="EG55">
        <f t="shared" si="162"/>
        <v>0</v>
      </c>
      <c r="EH55">
        <f t="shared" si="162"/>
        <v>0</v>
      </c>
      <c r="EI55">
        <f t="shared" si="162"/>
        <v>0</v>
      </c>
      <c r="EJ55">
        <f t="shared" ref="EJ55:ES55" si="163">IF(EJ$6&lt;=450,EJ51+(EJ$6-150)/300*EJ52,0)</f>
        <v>0</v>
      </c>
      <c r="EK55">
        <f t="shared" si="163"/>
        <v>0</v>
      </c>
      <c r="EL55">
        <f t="shared" si="163"/>
        <v>0</v>
      </c>
      <c r="EM55">
        <f t="shared" si="163"/>
        <v>0</v>
      </c>
      <c r="EN55">
        <f t="shared" si="163"/>
        <v>0</v>
      </c>
      <c r="EO55">
        <f t="shared" si="163"/>
        <v>0</v>
      </c>
      <c r="EP55">
        <f t="shared" si="163"/>
        <v>0</v>
      </c>
      <c r="EQ55">
        <f t="shared" si="163"/>
        <v>0</v>
      </c>
      <c r="ER55">
        <f t="shared" si="163"/>
        <v>0</v>
      </c>
      <c r="ES55">
        <f t="shared" si="163"/>
        <v>0</v>
      </c>
      <c r="ET55">
        <f t="shared" ref="ET55:FS55" si="164">IF(ET$6&lt;=450,ET51+(ET$6-150)/300*ET52,0)</f>
        <v>0</v>
      </c>
      <c r="EU55">
        <f t="shared" si="164"/>
        <v>0</v>
      </c>
      <c r="EV55">
        <f t="shared" si="164"/>
        <v>0</v>
      </c>
      <c r="EW55">
        <f t="shared" si="164"/>
        <v>0</v>
      </c>
      <c r="EX55">
        <f t="shared" si="164"/>
        <v>0</v>
      </c>
      <c r="EY55">
        <f t="shared" si="164"/>
        <v>0</v>
      </c>
      <c r="EZ55">
        <f t="shared" si="164"/>
        <v>0</v>
      </c>
      <c r="FA55">
        <f t="shared" si="164"/>
        <v>0</v>
      </c>
      <c r="FB55">
        <f t="shared" si="164"/>
        <v>0</v>
      </c>
      <c r="FC55">
        <f t="shared" si="164"/>
        <v>0</v>
      </c>
      <c r="FD55">
        <f t="shared" si="164"/>
        <v>0</v>
      </c>
      <c r="FE55">
        <f t="shared" si="164"/>
        <v>0</v>
      </c>
      <c r="FF55">
        <f t="shared" si="164"/>
        <v>0</v>
      </c>
      <c r="FG55">
        <f t="shared" si="164"/>
        <v>0</v>
      </c>
      <c r="FH55">
        <f t="shared" si="164"/>
        <v>0</v>
      </c>
      <c r="FI55">
        <f t="shared" si="164"/>
        <v>0</v>
      </c>
      <c r="FJ55">
        <f t="shared" si="164"/>
        <v>0</v>
      </c>
      <c r="FK55">
        <f t="shared" si="164"/>
        <v>0</v>
      </c>
      <c r="FL55">
        <f t="shared" si="164"/>
        <v>0</v>
      </c>
      <c r="FM55">
        <f t="shared" si="164"/>
        <v>0</v>
      </c>
      <c r="FN55">
        <f t="shared" si="164"/>
        <v>0</v>
      </c>
      <c r="FO55">
        <f t="shared" si="164"/>
        <v>0</v>
      </c>
      <c r="FP55">
        <f t="shared" si="164"/>
        <v>0</v>
      </c>
      <c r="FQ55">
        <f t="shared" si="164"/>
        <v>0</v>
      </c>
      <c r="FR55">
        <f t="shared" si="164"/>
        <v>0</v>
      </c>
      <c r="FS55">
        <f t="shared" si="164"/>
        <v>0</v>
      </c>
    </row>
    <row r="56" spans="1:175" x14ac:dyDescent="0.25">
      <c r="A56" s="4" t="s">
        <v>33</v>
      </c>
      <c r="B56" s="12" t="s">
        <v>8</v>
      </c>
      <c r="C56">
        <f t="shared" ref="C56:AP56" si="165">IF((AND(C$6&gt;450,C$6&lt;=750)),C51+C53*(C$6-450)/300+C52,0)</f>
        <v>0</v>
      </c>
      <c r="D56">
        <f t="shared" si="165"/>
        <v>0</v>
      </c>
      <c r="E56">
        <f t="shared" si="165"/>
        <v>0</v>
      </c>
      <c r="F56">
        <f t="shared" si="165"/>
        <v>0</v>
      </c>
      <c r="G56">
        <f t="shared" si="165"/>
        <v>0</v>
      </c>
      <c r="H56">
        <f t="shared" si="165"/>
        <v>0</v>
      </c>
      <c r="I56">
        <f t="shared" si="165"/>
        <v>0</v>
      </c>
      <c r="J56">
        <f t="shared" si="165"/>
        <v>0</v>
      </c>
      <c r="K56">
        <f t="shared" si="165"/>
        <v>0</v>
      </c>
      <c r="L56">
        <f t="shared" si="165"/>
        <v>0</v>
      </c>
      <c r="M56">
        <f t="shared" si="165"/>
        <v>0</v>
      </c>
      <c r="N56">
        <f t="shared" si="165"/>
        <v>0</v>
      </c>
      <c r="O56">
        <f t="shared" si="165"/>
        <v>0</v>
      </c>
      <c r="P56">
        <f t="shared" si="165"/>
        <v>0</v>
      </c>
      <c r="Q56">
        <f t="shared" si="165"/>
        <v>0</v>
      </c>
      <c r="R56">
        <f t="shared" si="165"/>
        <v>0</v>
      </c>
      <c r="S56">
        <f t="shared" si="165"/>
        <v>0</v>
      </c>
      <c r="T56">
        <f t="shared" si="165"/>
        <v>0</v>
      </c>
      <c r="U56">
        <f t="shared" si="165"/>
        <v>0</v>
      </c>
      <c r="V56">
        <f t="shared" si="165"/>
        <v>0</v>
      </c>
      <c r="W56">
        <f t="shared" si="165"/>
        <v>0</v>
      </c>
      <c r="X56">
        <f t="shared" si="165"/>
        <v>0</v>
      </c>
      <c r="Y56">
        <f t="shared" si="165"/>
        <v>0</v>
      </c>
      <c r="Z56">
        <f t="shared" si="165"/>
        <v>0</v>
      </c>
      <c r="AA56">
        <f t="shared" si="165"/>
        <v>0</v>
      </c>
      <c r="AB56">
        <f t="shared" si="165"/>
        <v>0</v>
      </c>
      <c r="AC56">
        <f t="shared" si="165"/>
        <v>0</v>
      </c>
      <c r="AD56">
        <f t="shared" si="165"/>
        <v>0</v>
      </c>
      <c r="AE56">
        <f t="shared" si="165"/>
        <v>0</v>
      </c>
      <c r="AF56">
        <f t="shared" si="165"/>
        <v>0</v>
      </c>
      <c r="AG56">
        <f t="shared" si="165"/>
        <v>0</v>
      </c>
      <c r="AH56">
        <f t="shared" si="165"/>
        <v>0</v>
      </c>
      <c r="AI56">
        <f t="shared" si="165"/>
        <v>0</v>
      </c>
      <c r="AJ56">
        <f t="shared" si="165"/>
        <v>0</v>
      </c>
      <c r="AK56">
        <f t="shared" si="165"/>
        <v>0</v>
      </c>
      <c r="AL56">
        <f t="shared" si="165"/>
        <v>0</v>
      </c>
      <c r="AM56">
        <f t="shared" si="165"/>
        <v>0</v>
      </c>
      <c r="AN56">
        <f t="shared" si="165"/>
        <v>0</v>
      </c>
      <c r="AO56">
        <f t="shared" si="165"/>
        <v>0</v>
      </c>
      <c r="AP56">
        <f t="shared" si="165"/>
        <v>0</v>
      </c>
      <c r="AQ56">
        <f>IF((AND(AQ$6&gt;450,AQ$6&lt;=750)),AQ51+AQ53*(AQ$6-450)/300+AQ52,0)</f>
        <v>7.4540911384937578</v>
      </c>
      <c r="AR56">
        <f>IF((AND(AR$6&gt;450,AR$6&lt;=750)),AR51+AR53*(AR$6-450)/300+AR52,0)</f>
        <v>7.5470577928608522</v>
      </c>
      <c r="AS56">
        <f>IF((AND(AS$6&gt;450,AS$6&lt;=750)),AS51+AS53*(AS$6-450)/300+AS52,0)</f>
        <v>7.6400244472279457</v>
      </c>
      <c r="AT56">
        <f>IF((AND(AT$6&gt;450,AT$6&lt;=750)),AT51+AT53*(AT$6-450)/300+AT52,0)</f>
        <v>43.99441384947044</v>
      </c>
      <c r="AU56">
        <f t="shared" ref="AU56:DF56" si="166">IF((AND(AU$6&gt;450,AU$6&lt;=750)),AU51+AU53*(AU$6-450)/300+AU52,0)</f>
        <v>44.176051810127113</v>
      </c>
      <c r="AV56">
        <f t="shared" si="166"/>
        <v>19.152415703684852</v>
      </c>
      <c r="AW56">
        <f t="shared" si="166"/>
        <v>19.37196922801035</v>
      </c>
      <c r="AX56">
        <f t="shared" si="166"/>
        <v>19.591522752335852</v>
      </c>
      <c r="AY56">
        <f t="shared" si="166"/>
        <v>51.60555052511058</v>
      </c>
      <c r="AZ56">
        <f t="shared" si="166"/>
        <v>51.952118010243936</v>
      </c>
      <c r="BA56">
        <f t="shared" si="166"/>
        <v>29.617790850217887</v>
      </c>
      <c r="BB56">
        <f t="shared" si="166"/>
        <v>30.024206728372761</v>
      </c>
      <c r="BC56">
        <f t="shared" si="166"/>
        <v>60.617984666795529</v>
      </c>
      <c r="BD56">
        <f t="shared" si="166"/>
        <v>61.042711208899703</v>
      </c>
      <c r="BE56">
        <f t="shared" si="166"/>
        <v>61.467437751003871</v>
      </c>
      <c r="BF56">
        <f t="shared" si="166"/>
        <v>61.892164293108046</v>
      </c>
      <c r="BG56">
        <f t="shared" si="166"/>
        <v>0</v>
      </c>
      <c r="BH56">
        <f t="shared" si="166"/>
        <v>0</v>
      </c>
      <c r="BI56">
        <f t="shared" si="166"/>
        <v>0</v>
      </c>
      <c r="BJ56">
        <f t="shared" si="166"/>
        <v>0</v>
      </c>
      <c r="BK56">
        <f t="shared" si="166"/>
        <v>0</v>
      </c>
      <c r="BL56">
        <f t="shared" si="166"/>
        <v>0</v>
      </c>
      <c r="BM56">
        <f t="shared" si="166"/>
        <v>0</v>
      </c>
      <c r="BN56">
        <f t="shared" si="166"/>
        <v>0</v>
      </c>
      <c r="BO56">
        <f t="shared" si="166"/>
        <v>0</v>
      </c>
      <c r="BP56">
        <f t="shared" si="166"/>
        <v>0</v>
      </c>
      <c r="BQ56">
        <f t="shared" si="166"/>
        <v>0</v>
      </c>
      <c r="BR56">
        <f t="shared" si="166"/>
        <v>0</v>
      </c>
      <c r="BS56">
        <f t="shared" si="166"/>
        <v>0</v>
      </c>
      <c r="BT56">
        <f t="shared" si="166"/>
        <v>0</v>
      </c>
      <c r="BU56">
        <f t="shared" si="166"/>
        <v>0</v>
      </c>
      <c r="BV56">
        <f t="shared" si="166"/>
        <v>0</v>
      </c>
      <c r="BW56">
        <f t="shared" si="166"/>
        <v>0</v>
      </c>
      <c r="BX56">
        <f t="shared" si="166"/>
        <v>0</v>
      </c>
      <c r="BY56">
        <f t="shared" si="166"/>
        <v>0</v>
      </c>
      <c r="BZ56">
        <f t="shared" si="166"/>
        <v>0</v>
      </c>
      <c r="CA56">
        <f t="shared" si="166"/>
        <v>0</v>
      </c>
      <c r="CB56">
        <f t="shared" si="166"/>
        <v>0</v>
      </c>
      <c r="CC56">
        <f t="shared" si="166"/>
        <v>0</v>
      </c>
      <c r="CD56">
        <f t="shared" si="166"/>
        <v>0</v>
      </c>
      <c r="CE56">
        <f t="shared" si="166"/>
        <v>0</v>
      </c>
      <c r="CF56">
        <f t="shared" si="166"/>
        <v>0</v>
      </c>
      <c r="CG56">
        <f t="shared" si="166"/>
        <v>0</v>
      </c>
      <c r="CH56">
        <f t="shared" si="166"/>
        <v>0</v>
      </c>
      <c r="CI56">
        <f t="shared" si="166"/>
        <v>0</v>
      </c>
      <c r="CJ56">
        <f t="shared" si="166"/>
        <v>0</v>
      </c>
      <c r="CK56">
        <f t="shared" si="166"/>
        <v>0</v>
      </c>
      <c r="CL56">
        <f t="shared" si="166"/>
        <v>0</v>
      </c>
      <c r="CM56">
        <f t="shared" si="166"/>
        <v>0</v>
      </c>
      <c r="CN56">
        <f t="shared" si="166"/>
        <v>0</v>
      </c>
      <c r="CO56">
        <f t="shared" si="166"/>
        <v>0</v>
      </c>
      <c r="CP56">
        <f t="shared" si="166"/>
        <v>0</v>
      </c>
      <c r="CQ56">
        <f t="shared" si="166"/>
        <v>0</v>
      </c>
      <c r="CR56">
        <f t="shared" si="166"/>
        <v>0</v>
      </c>
      <c r="CS56">
        <f t="shared" si="166"/>
        <v>0</v>
      </c>
      <c r="CT56">
        <f t="shared" si="166"/>
        <v>0</v>
      </c>
      <c r="CU56">
        <f t="shared" si="166"/>
        <v>0</v>
      </c>
      <c r="CV56">
        <f t="shared" si="166"/>
        <v>0</v>
      </c>
      <c r="CW56">
        <f t="shared" si="166"/>
        <v>0</v>
      </c>
      <c r="CX56">
        <f t="shared" si="166"/>
        <v>0</v>
      </c>
      <c r="CY56">
        <f t="shared" si="166"/>
        <v>0</v>
      </c>
      <c r="CZ56">
        <f t="shared" si="166"/>
        <v>0</v>
      </c>
      <c r="DA56">
        <f t="shared" si="166"/>
        <v>0</v>
      </c>
      <c r="DB56">
        <f t="shared" si="166"/>
        <v>0</v>
      </c>
      <c r="DC56">
        <f t="shared" si="166"/>
        <v>0</v>
      </c>
      <c r="DD56">
        <f t="shared" si="166"/>
        <v>0</v>
      </c>
      <c r="DE56">
        <f t="shared" si="166"/>
        <v>0</v>
      </c>
      <c r="DF56">
        <f t="shared" si="166"/>
        <v>0</v>
      </c>
      <c r="DG56">
        <f t="shared" ref="DG56:EI56" si="167">IF((AND(DG$6&gt;450,DG$6&lt;=750)),DG51+DG53*(DG$6-450)/300+DG52,0)</f>
        <v>0</v>
      </c>
      <c r="DH56">
        <f t="shared" si="167"/>
        <v>0</v>
      </c>
      <c r="DI56">
        <f t="shared" si="167"/>
        <v>0</v>
      </c>
      <c r="DJ56">
        <f t="shared" si="167"/>
        <v>0</v>
      </c>
      <c r="DK56">
        <f t="shared" si="167"/>
        <v>0</v>
      </c>
      <c r="DL56">
        <f t="shared" si="167"/>
        <v>0</v>
      </c>
      <c r="DM56">
        <f t="shared" si="167"/>
        <v>0</v>
      </c>
      <c r="DN56">
        <f t="shared" si="167"/>
        <v>0</v>
      </c>
      <c r="DO56">
        <f t="shared" si="167"/>
        <v>0</v>
      </c>
      <c r="DP56">
        <f t="shared" si="167"/>
        <v>0</v>
      </c>
      <c r="DQ56">
        <f t="shared" si="167"/>
        <v>0</v>
      </c>
      <c r="DR56">
        <f t="shared" si="167"/>
        <v>0</v>
      </c>
      <c r="DS56">
        <f t="shared" si="167"/>
        <v>0</v>
      </c>
      <c r="DT56">
        <f t="shared" si="167"/>
        <v>0</v>
      </c>
      <c r="DU56">
        <f t="shared" si="167"/>
        <v>0</v>
      </c>
      <c r="DV56">
        <f t="shared" si="167"/>
        <v>0</v>
      </c>
      <c r="DW56">
        <f t="shared" si="167"/>
        <v>0</v>
      </c>
      <c r="DX56">
        <f t="shared" si="167"/>
        <v>0</v>
      </c>
      <c r="DY56">
        <f t="shared" si="167"/>
        <v>0</v>
      </c>
      <c r="DZ56">
        <f t="shared" si="167"/>
        <v>0</v>
      </c>
      <c r="EA56">
        <f t="shared" si="167"/>
        <v>0</v>
      </c>
      <c r="EB56">
        <f t="shared" si="167"/>
        <v>0</v>
      </c>
      <c r="EC56">
        <f t="shared" si="167"/>
        <v>0</v>
      </c>
      <c r="ED56">
        <f t="shared" si="167"/>
        <v>0</v>
      </c>
      <c r="EE56">
        <f t="shared" si="167"/>
        <v>0</v>
      </c>
      <c r="EF56">
        <f t="shared" si="167"/>
        <v>0</v>
      </c>
      <c r="EG56">
        <f t="shared" si="167"/>
        <v>0</v>
      </c>
      <c r="EH56">
        <f t="shared" si="167"/>
        <v>0</v>
      </c>
      <c r="EI56">
        <f t="shared" si="167"/>
        <v>0</v>
      </c>
      <c r="EJ56">
        <f t="shared" ref="EJ56:ES56" si="168">IF((AND(EJ$6&gt;450,EJ$6&lt;=750)),EJ51+EJ53*(EJ$6-450)/300+EJ52,0)</f>
        <v>0</v>
      </c>
      <c r="EK56">
        <f t="shared" si="168"/>
        <v>0</v>
      </c>
      <c r="EL56">
        <f t="shared" si="168"/>
        <v>0</v>
      </c>
      <c r="EM56">
        <f t="shared" si="168"/>
        <v>0</v>
      </c>
      <c r="EN56">
        <f t="shared" si="168"/>
        <v>0</v>
      </c>
      <c r="EO56">
        <f t="shared" si="168"/>
        <v>0</v>
      </c>
      <c r="EP56">
        <f t="shared" si="168"/>
        <v>0</v>
      </c>
      <c r="EQ56">
        <f t="shared" si="168"/>
        <v>0</v>
      </c>
      <c r="ER56">
        <f t="shared" si="168"/>
        <v>0</v>
      </c>
      <c r="ES56">
        <f t="shared" si="168"/>
        <v>0</v>
      </c>
      <c r="ET56">
        <f t="shared" ref="ET56:FS56" si="169">IF((AND(ET$6&gt;450,ET$6&lt;=750)),ET51+ET53*(ET$6-450)/300+ET52,0)</f>
        <v>0</v>
      </c>
      <c r="EU56">
        <f t="shared" si="169"/>
        <v>0</v>
      </c>
      <c r="EV56">
        <f t="shared" si="169"/>
        <v>0</v>
      </c>
      <c r="EW56">
        <f t="shared" si="169"/>
        <v>0</v>
      </c>
      <c r="EX56">
        <f t="shared" si="169"/>
        <v>0</v>
      </c>
      <c r="EY56">
        <f t="shared" si="169"/>
        <v>0</v>
      </c>
      <c r="EZ56">
        <f t="shared" si="169"/>
        <v>0</v>
      </c>
      <c r="FA56">
        <f t="shared" si="169"/>
        <v>0</v>
      </c>
      <c r="FB56">
        <f t="shared" si="169"/>
        <v>0</v>
      </c>
      <c r="FC56">
        <f t="shared" si="169"/>
        <v>0</v>
      </c>
      <c r="FD56">
        <f t="shared" si="169"/>
        <v>0</v>
      </c>
      <c r="FE56">
        <f t="shared" si="169"/>
        <v>0</v>
      </c>
      <c r="FF56">
        <f t="shared" si="169"/>
        <v>0</v>
      </c>
      <c r="FG56">
        <f t="shared" si="169"/>
        <v>0</v>
      </c>
      <c r="FH56">
        <f t="shared" si="169"/>
        <v>0</v>
      </c>
      <c r="FI56">
        <f t="shared" si="169"/>
        <v>0</v>
      </c>
      <c r="FJ56">
        <f t="shared" si="169"/>
        <v>0</v>
      </c>
      <c r="FK56">
        <f t="shared" si="169"/>
        <v>0</v>
      </c>
      <c r="FL56">
        <f t="shared" si="169"/>
        <v>0</v>
      </c>
      <c r="FM56">
        <f t="shared" si="169"/>
        <v>0</v>
      </c>
      <c r="FN56">
        <f t="shared" si="169"/>
        <v>0</v>
      </c>
      <c r="FO56">
        <f t="shared" si="169"/>
        <v>0</v>
      </c>
      <c r="FP56">
        <f t="shared" si="169"/>
        <v>0</v>
      </c>
      <c r="FQ56">
        <f t="shared" si="169"/>
        <v>0</v>
      </c>
      <c r="FR56">
        <f t="shared" si="169"/>
        <v>0</v>
      </c>
      <c r="FS56">
        <f t="shared" si="169"/>
        <v>0</v>
      </c>
    </row>
    <row r="57" spans="1:175" s="4" customFormat="1" x14ac:dyDescent="0.25">
      <c r="A57" s="4" t="s">
        <v>34</v>
      </c>
      <c r="B57" s="12" t="s">
        <v>8</v>
      </c>
      <c r="C57">
        <f t="shared" ref="C57:AP57" si="170">IF(C$6&gt;750,C51+C54*(C$6-750)/300+C52+C53,0)</f>
        <v>0</v>
      </c>
      <c r="D57">
        <f t="shared" si="170"/>
        <v>0</v>
      </c>
      <c r="E57">
        <f t="shared" si="170"/>
        <v>0</v>
      </c>
      <c r="F57">
        <f t="shared" si="170"/>
        <v>0</v>
      </c>
      <c r="G57">
        <f t="shared" si="170"/>
        <v>0</v>
      </c>
      <c r="H57">
        <f t="shared" si="170"/>
        <v>0</v>
      </c>
      <c r="I57">
        <f t="shared" si="170"/>
        <v>0</v>
      </c>
      <c r="J57">
        <f t="shared" si="170"/>
        <v>0</v>
      </c>
      <c r="K57">
        <f t="shared" si="170"/>
        <v>0</v>
      </c>
      <c r="L57">
        <f t="shared" si="170"/>
        <v>0</v>
      </c>
      <c r="M57">
        <f t="shared" si="170"/>
        <v>0</v>
      </c>
      <c r="N57">
        <f t="shared" si="170"/>
        <v>0</v>
      </c>
      <c r="O57">
        <f t="shared" si="170"/>
        <v>0</v>
      </c>
      <c r="P57">
        <f t="shared" si="170"/>
        <v>0</v>
      </c>
      <c r="Q57">
        <f t="shared" si="170"/>
        <v>0</v>
      </c>
      <c r="R57">
        <f t="shared" si="170"/>
        <v>0</v>
      </c>
      <c r="S57">
        <f t="shared" si="170"/>
        <v>0</v>
      </c>
      <c r="T57">
        <f t="shared" si="170"/>
        <v>0</v>
      </c>
      <c r="U57">
        <f t="shared" si="170"/>
        <v>0</v>
      </c>
      <c r="V57">
        <f t="shared" si="170"/>
        <v>0</v>
      </c>
      <c r="W57">
        <f t="shared" si="170"/>
        <v>0</v>
      </c>
      <c r="X57">
        <f t="shared" si="170"/>
        <v>0</v>
      </c>
      <c r="Y57">
        <f t="shared" si="170"/>
        <v>0</v>
      </c>
      <c r="Z57">
        <f t="shared" si="170"/>
        <v>0</v>
      </c>
      <c r="AA57">
        <f t="shared" si="170"/>
        <v>0</v>
      </c>
      <c r="AB57">
        <f t="shared" si="170"/>
        <v>0</v>
      </c>
      <c r="AC57">
        <f t="shared" si="170"/>
        <v>0</v>
      </c>
      <c r="AD57">
        <f t="shared" si="170"/>
        <v>0</v>
      </c>
      <c r="AE57">
        <f t="shared" si="170"/>
        <v>0</v>
      </c>
      <c r="AF57">
        <f t="shared" si="170"/>
        <v>0</v>
      </c>
      <c r="AG57">
        <f t="shared" si="170"/>
        <v>0</v>
      </c>
      <c r="AH57">
        <f t="shared" si="170"/>
        <v>0</v>
      </c>
      <c r="AI57">
        <f t="shared" si="170"/>
        <v>0</v>
      </c>
      <c r="AJ57">
        <f t="shared" si="170"/>
        <v>0</v>
      </c>
      <c r="AK57">
        <f t="shared" si="170"/>
        <v>0</v>
      </c>
      <c r="AL57">
        <f t="shared" si="170"/>
        <v>0</v>
      </c>
      <c r="AM57">
        <f t="shared" si="170"/>
        <v>0</v>
      </c>
      <c r="AN57">
        <f t="shared" si="170"/>
        <v>0</v>
      </c>
      <c r="AO57">
        <f t="shared" si="170"/>
        <v>0</v>
      </c>
      <c r="AP57">
        <f t="shared" si="170"/>
        <v>0</v>
      </c>
      <c r="AQ57">
        <f>IF(AQ$6&gt;750,AQ51+AQ54*(AQ$6-750)/300+AQ52+AQ53,0)</f>
        <v>0</v>
      </c>
      <c r="AR57">
        <f>IF(AR$6&gt;750,AR51+AR54*(AR$6-750)/300+AR52+AR53,0)</f>
        <v>0</v>
      </c>
      <c r="AS57">
        <f>IF(AS$6&gt;750,AS51+AS54*(AS$6-750)/300+AS52+AS53,0)</f>
        <v>0</v>
      </c>
      <c r="AT57">
        <f>IF(AT$6&gt;750,AT51+AT54*(AT$6-750)/300+AT52+AT53,0)</f>
        <v>0</v>
      </c>
      <c r="AU57">
        <f t="shared" ref="AU57:DF57" si="171">IF(AU$6&gt;750,AU51+AU54*(AU$6-750)/300+AU52+AU53,0)</f>
        <v>0</v>
      </c>
      <c r="AV57">
        <f t="shared" si="171"/>
        <v>0</v>
      </c>
      <c r="AW57">
        <f t="shared" si="171"/>
        <v>0</v>
      </c>
      <c r="AX57">
        <f t="shared" si="171"/>
        <v>0</v>
      </c>
      <c r="AY57">
        <f t="shared" si="171"/>
        <v>0</v>
      </c>
      <c r="AZ57">
        <f t="shared" si="171"/>
        <v>0</v>
      </c>
      <c r="BA57">
        <f t="shared" si="171"/>
        <v>0</v>
      </c>
      <c r="BB57">
        <f t="shared" si="171"/>
        <v>0</v>
      </c>
      <c r="BC57">
        <f t="shared" si="171"/>
        <v>0</v>
      </c>
      <c r="BD57">
        <f t="shared" si="171"/>
        <v>0</v>
      </c>
      <c r="BE57">
        <f t="shared" si="171"/>
        <v>0</v>
      </c>
      <c r="BF57">
        <f t="shared" si="171"/>
        <v>0</v>
      </c>
      <c r="BG57">
        <f t="shared" si="171"/>
        <v>62.364644285762267</v>
      </c>
      <c r="BH57">
        <f t="shared" si="171"/>
        <v>53.349988690275751</v>
      </c>
      <c r="BI57">
        <f t="shared" si="171"/>
        <v>53.924780763332237</v>
      </c>
      <c r="BJ57">
        <f t="shared" si="171"/>
        <v>43.145660453040797</v>
      </c>
      <c r="BK57">
        <f t="shared" si="171"/>
        <v>43.668051638900977</v>
      </c>
      <c r="BL57">
        <f t="shared" si="171"/>
        <v>44.190442824761163</v>
      </c>
      <c r="BM57">
        <f t="shared" si="171"/>
        <v>45.408003126365081</v>
      </c>
      <c r="BN57">
        <f t="shared" si="171"/>
        <v>46.026316548982216</v>
      </c>
      <c r="BO57">
        <f t="shared" si="171"/>
        <v>26.224308692617925</v>
      </c>
      <c r="BP57">
        <f t="shared" si="171"/>
        <v>26.51522254733943</v>
      </c>
      <c r="BQ57">
        <f t="shared" si="171"/>
        <v>58.279600927621644</v>
      </c>
      <c r="BR57">
        <f t="shared" si="171"/>
        <v>58.578853595185208</v>
      </c>
      <c r="BS57">
        <f t="shared" si="171"/>
        <v>58.878106262748773</v>
      </c>
      <c r="BT57">
        <f t="shared" si="171"/>
        <v>59.027732596530555</v>
      </c>
      <c r="BU57">
        <f t="shared" si="171"/>
        <v>59.177358930312352</v>
      </c>
      <c r="BV57">
        <f t="shared" si="171"/>
        <v>70.107760539965298</v>
      </c>
      <c r="BW57">
        <f t="shared" si="171"/>
        <v>70.268183190426612</v>
      </c>
      <c r="BX57">
        <f t="shared" si="171"/>
        <v>48.533931146084925</v>
      </c>
      <c r="BY57">
        <f t="shared" si="171"/>
        <v>48.690210381748145</v>
      </c>
      <c r="BZ57">
        <f t="shared" si="171"/>
        <v>48.846489617411379</v>
      </c>
      <c r="CA57">
        <f t="shared" si="171"/>
        <v>68.929930736598905</v>
      </c>
      <c r="CB57">
        <f t="shared" si="171"/>
        <v>69.087636890837686</v>
      </c>
      <c r="CC57">
        <f t="shared" si="171"/>
        <v>15.447188317503764</v>
      </c>
      <c r="CD57">
        <f t="shared" si="171"/>
        <v>15.585828408391217</v>
      </c>
      <c r="CE57">
        <f t="shared" si="171"/>
        <v>36.561268218008941</v>
      </c>
      <c r="CF57">
        <f t="shared" si="171"/>
        <v>36.676457515275402</v>
      </c>
      <c r="CG57">
        <f t="shared" si="171"/>
        <v>36.791646812541863</v>
      </c>
      <c r="CH57">
        <f t="shared" si="171"/>
        <v>36.906836109808332</v>
      </c>
      <c r="CI57">
        <f t="shared" si="171"/>
        <v>37.022025407074793</v>
      </c>
      <c r="CJ57">
        <f t="shared" si="171"/>
        <v>20.803874366940292</v>
      </c>
      <c r="CK57">
        <f t="shared" si="171"/>
        <v>20.88183448962662</v>
      </c>
      <c r="CL57">
        <f t="shared" si="171"/>
        <v>4.1557612135531965</v>
      </c>
      <c r="CM57">
        <f t="shared" si="171"/>
        <v>4.2093182242863012</v>
      </c>
      <c r="CN57">
        <f t="shared" si="171"/>
        <v>4.2093182242863012</v>
      </c>
      <c r="CO57">
        <f t="shared" si="171"/>
        <v>42.439334661594224</v>
      </c>
      <c r="CP57">
        <f t="shared" si="171"/>
        <v>42.439334661594224</v>
      </c>
      <c r="CQ57">
        <f t="shared" si="171"/>
        <v>5.5344643259819231</v>
      </c>
      <c r="CR57">
        <f t="shared" si="171"/>
        <v>5.5344643259819231</v>
      </c>
      <c r="CS57">
        <f t="shared" si="171"/>
        <v>28.019984489477178</v>
      </c>
      <c r="CT57">
        <f t="shared" si="171"/>
        <v>28.019984489477178</v>
      </c>
      <c r="CU57">
        <f t="shared" si="171"/>
        <v>28.019984489477178</v>
      </c>
      <c r="CV57">
        <f t="shared" si="171"/>
        <v>28.019984489477178</v>
      </c>
      <c r="CW57">
        <f t="shared" si="171"/>
        <v>28.019984489477178</v>
      </c>
      <c r="CX57">
        <f t="shared" si="171"/>
        <v>52.937581820082002</v>
      </c>
      <c r="CY57">
        <f t="shared" si="171"/>
        <v>52.937581820082002</v>
      </c>
      <c r="CZ57">
        <f t="shared" si="171"/>
        <v>14.601823801889775</v>
      </c>
      <c r="DA57">
        <f t="shared" si="171"/>
        <v>14.601823801889775</v>
      </c>
      <c r="DB57">
        <f t="shared" si="171"/>
        <v>14.601823801889775</v>
      </c>
      <c r="DC57">
        <f t="shared" si="171"/>
        <v>41.149788573616192</v>
      </c>
      <c r="DD57">
        <f t="shared" si="171"/>
        <v>41.149788573616192</v>
      </c>
      <c r="DE57">
        <f t="shared" si="171"/>
        <v>13.03447348381043</v>
      </c>
      <c r="DF57">
        <f t="shared" si="171"/>
        <v>13.03447348381043</v>
      </c>
      <c r="DG57">
        <f t="shared" ref="DG57:EI57" si="172">IF(DG$6&gt;750,DG51+DG54*(DG$6-750)/300+DG52+DG53,0)</f>
        <v>27.580681281802271</v>
      </c>
      <c r="DH57">
        <f t="shared" si="172"/>
        <v>27.580681281802271</v>
      </c>
      <c r="DI57">
        <f t="shared" si="172"/>
        <v>27.580681281802271</v>
      </c>
      <c r="DJ57">
        <f t="shared" si="172"/>
        <v>27.580681281802271</v>
      </c>
      <c r="DK57">
        <f t="shared" si="172"/>
        <v>27.580681281802271</v>
      </c>
      <c r="DL57">
        <f t="shared" si="172"/>
        <v>27.580681281802271</v>
      </c>
      <c r="DM57">
        <f t="shared" si="172"/>
        <v>51.440008389391608</v>
      </c>
      <c r="DN57">
        <f t="shared" si="172"/>
        <v>51.440008389391608</v>
      </c>
      <c r="DO57">
        <f t="shared" si="172"/>
        <v>22.793563709691142</v>
      </c>
      <c r="DP57">
        <f t="shared" si="172"/>
        <v>22.793563709691142</v>
      </c>
      <c r="DQ57">
        <f t="shared" si="172"/>
        <v>22.793563709691142</v>
      </c>
      <c r="DR57">
        <f t="shared" si="172"/>
        <v>22.793563709691142</v>
      </c>
      <c r="DS57">
        <f t="shared" si="172"/>
        <v>22.793563709691142</v>
      </c>
      <c r="DT57">
        <f t="shared" si="172"/>
        <v>22.793563709691142</v>
      </c>
      <c r="DU57">
        <f t="shared" si="172"/>
        <v>22.793563709691142</v>
      </c>
      <c r="DV57">
        <f t="shared" si="172"/>
        <v>22.793563709691142</v>
      </c>
      <c r="DW57">
        <f t="shared" si="172"/>
        <v>22.793563709691142</v>
      </c>
      <c r="DX57">
        <f t="shared" si="172"/>
        <v>22.793563709691142</v>
      </c>
      <c r="DY57">
        <f t="shared" si="172"/>
        <v>22.793563709691142</v>
      </c>
      <c r="DZ57">
        <f t="shared" si="172"/>
        <v>11.369125844887154</v>
      </c>
      <c r="EA57">
        <f t="shared" si="172"/>
        <v>11.369125844887154</v>
      </c>
      <c r="EB57">
        <f t="shared" si="172"/>
        <v>11.369125844887154</v>
      </c>
      <c r="EC57">
        <f t="shared" si="172"/>
        <v>11.369125844887154</v>
      </c>
      <c r="ED57">
        <f t="shared" si="172"/>
        <v>11.369125844887154</v>
      </c>
      <c r="EE57">
        <f t="shared" si="172"/>
        <v>11.369125844887154</v>
      </c>
      <c r="EF57">
        <f t="shared" si="172"/>
        <v>11.369125844887154</v>
      </c>
      <c r="EG57">
        <f t="shared" si="172"/>
        <v>11.369125844887154</v>
      </c>
      <c r="EH57">
        <f t="shared" si="172"/>
        <v>8.9134220529793886</v>
      </c>
      <c r="EI57">
        <f t="shared" si="172"/>
        <v>8.9134220529793886</v>
      </c>
      <c r="EJ57">
        <f t="shared" ref="EJ57:ES57" si="173">IF(EJ$6&gt;750,EJ51+EJ54*(EJ$6-750)/300+EJ52+EJ53,0)</f>
        <v>8.9134220529793886</v>
      </c>
      <c r="EK57">
        <f t="shared" si="173"/>
        <v>8.9134220529793886</v>
      </c>
      <c r="EL57">
        <f t="shared" si="173"/>
        <v>8.9134220529793886</v>
      </c>
      <c r="EM57">
        <f t="shared" si="173"/>
        <v>8.9134220529793886</v>
      </c>
      <c r="EN57">
        <f t="shared" si="173"/>
        <v>8.9134220529793886</v>
      </c>
      <c r="EO57">
        <f t="shared" si="173"/>
        <v>8.9134220529793886</v>
      </c>
      <c r="EP57">
        <f t="shared" si="173"/>
        <v>8.9134220529793886</v>
      </c>
      <c r="EQ57">
        <f t="shared" si="173"/>
        <v>8.9134220529793886</v>
      </c>
      <c r="ER57">
        <f t="shared" si="173"/>
        <v>8.9134220529793886</v>
      </c>
      <c r="ES57">
        <f t="shared" si="173"/>
        <v>8.9134220529793886</v>
      </c>
      <c r="ET57">
        <f t="shared" ref="ET57:FS57" si="174">IF(ET$6&gt;750,ET51+ET54*(ET$6-750)/300+ET52+ET53,0)</f>
        <v>8.9134220529793886</v>
      </c>
      <c r="EU57">
        <f t="shared" si="174"/>
        <v>8.9134220529793886</v>
      </c>
      <c r="EV57">
        <f t="shared" si="174"/>
        <v>8.9134220529793886</v>
      </c>
      <c r="EW57">
        <f t="shared" si="174"/>
        <v>8.9134220529793886</v>
      </c>
      <c r="EX57">
        <f t="shared" si="174"/>
        <v>8.9134220529793886</v>
      </c>
      <c r="EY57">
        <f t="shared" si="174"/>
        <v>8.9134220529793886</v>
      </c>
      <c r="EZ57">
        <f t="shared" si="174"/>
        <v>8.9134220529793886</v>
      </c>
      <c r="FA57">
        <f t="shared" si="174"/>
        <v>8.9134220529793886</v>
      </c>
      <c r="FB57">
        <f t="shared" si="174"/>
        <v>8.9134220529793886</v>
      </c>
      <c r="FC57">
        <f t="shared" si="174"/>
        <v>8.9134220529793886</v>
      </c>
      <c r="FD57">
        <f t="shared" si="174"/>
        <v>8.9134220529793886</v>
      </c>
      <c r="FE57">
        <f t="shared" si="174"/>
        <v>8.9134220529793886</v>
      </c>
      <c r="FF57">
        <f t="shared" si="174"/>
        <v>8.9134220529793886</v>
      </c>
      <c r="FG57">
        <f t="shared" si="174"/>
        <v>8.9134220529793886</v>
      </c>
      <c r="FH57">
        <f t="shared" si="174"/>
        <v>17.974144459624647</v>
      </c>
      <c r="FI57">
        <f t="shared" si="174"/>
        <v>17.974144459624647</v>
      </c>
      <c r="FJ57">
        <f t="shared" si="174"/>
        <v>17.974144459624647</v>
      </c>
      <c r="FK57">
        <f t="shared" si="174"/>
        <v>17.974144459624647</v>
      </c>
      <c r="FL57">
        <f t="shared" si="174"/>
        <v>17.974144459624647</v>
      </c>
      <c r="FM57">
        <f t="shared" si="174"/>
        <v>17.974144459624647</v>
      </c>
      <c r="FN57">
        <f t="shared" si="174"/>
        <v>17.974144459624647</v>
      </c>
      <c r="FO57">
        <f t="shared" si="174"/>
        <v>17.974144459624647</v>
      </c>
      <c r="FP57">
        <f t="shared" si="174"/>
        <v>17.974144459624647</v>
      </c>
      <c r="FQ57">
        <f t="shared" si="174"/>
        <v>17.974144459624647</v>
      </c>
      <c r="FR57">
        <f t="shared" si="174"/>
        <v>17.974144459624647</v>
      </c>
      <c r="FS57">
        <f t="shared" si="174"/>
        <v>17.974144459624647</v>
      </c>
    </row>
    <row r="58" spans="1:175" x14ac:dyDescent="0.25">
      <c r="A58" s="4" t="s">
        <v>31</v>
      </c>
      <c r="B58" s="12" t="s">
        <v>8</v>
      </c>
      <c r="C58" s="4">
        <f t="shared" ref="C58:BN58" si="175">SUM(C55:C57)</f>
        <v>0</v>
      </c>
      <c r="D58" s="4">
        <f t="shared" si="175"/>
        <v>0</v>
      </c>
      <c r="E58" s="4">
        <f t="shared" si="175"/>
        <v>0</v>
      </c>
      <c r="F58" s="4">
        <f t="shared" si="175"/>
        <v>0</v>
      </c>
      <c r="G58" s="4">
        <f t="shared" si="175"/>
        <v>0</v>
      </c>
      <c r="H58" s="4">
        <f t="shared" si="175"/>
        <v>0</v>
      </c>
      <c r="I58" s="4">
        <f t="shared" si="175"/>
        <v>0</v>
      </c>
      <c r="J58" s="4">
        <f t="shared" si="175"/>
        <v>0</v>
      </c>
      <c r="K58" s="4">
        <f t="shared" si="175"/>
        <v>0</v>
      </c>
      <c r="L58" s="4">
        <f t="shared" si="175"/>
        <v>0</v>
      </c>
      <c r="M58" s="4">
        <f t="shared" si="175"/>
        <v>0</v>
      </c>
      <c r="N58" s="4">
        <f t="shared" si="175"/>
        <v>0</v>
      </c>
      <c r="O58" s="4">
        <f t="shared" si="175"/>
        <v>0</v>
      </c>
      <c r="P58" s="4">
        <f t="shared" si="175"/>
        <v>0</v>
      </c>
      <c r="Q58" s="4">
        <f t="shared" si="175"/>
        <v>0</v>
      </c>
      <c r="R58" s="4">
        <f t="shared" si="175"/>
        <v>0</v>
      </c>
      <c r="S58" s="4">
        <f t="shared" si="175"/>
        <v>0</v>
      </c>
      <c r="T58" s="4">
        <f t="shared" si="175"/>
        <v>0</v>
      </c>
      <c r="U58" s="4">
        <f t="shared" si="175"/>
        <v>0</v>
      </c>
      <c r="V58" s="4">
        <f t="shared" si="175"/>
        <v>0</v>
      </c>
      <c r="W58" s="4">
        <f t="shared" si="175"/>
        <v>0</v>
      </c>
      <c r="X58" s="4">
        <f t="shared" si="175"/>
        <v>0</v>
      </c>
      <c r="Y58" s="4">
        <f t="shared" si="175"/>
        <v>0</v>
      </c>
      <c r="Z58" s="4">
        <f t="shared" si="175"/>
        <v>0</v>
      </c>
      <c r="AA58" s="4">
        <f t="shared" si="175"/>
        <v>21.541683115654038</v>
      </c>
      <c r="AB58" s="4">
        <f t="shared" si="175"/>
        <v>22.148965059944668</v>
      </c>
      <c r="AC58" s="4">
        <f t="shared" si="175"/>
        <v>22.756247004235298</v>
      </c>
      <c r="AD58" s="4">
        <f t="shared" si="175"/>
        <v>23.363528948525925</v>
      </c>
      <c r="AE58" s="4">
        <f t="shared" si="175"/>
        <v>21.728517384435253</v>
      </c>
      <c r="AF58" s="4">
        <f t="shared" si="175"/>
        <v>22.079189470567481</v>
      </c>
      <c r="AG58" s="4">
        <f t="shared" si="175"/>
        <v>28.143544728571289</v>
      </c>
      <c r="AH58" s="4">
        <f t="shared" si="175"/>
        <v>28.69150873456206</v>
      </c>
      <c r="AI58" s="4">
        <f t="shared" si="175"/>
        <v>1.1102651295725785</v>
      </c>
      <c r="AJ58" s="4">
        <f t="shared" si="175"/>
        <v>1.1516379779163013</v>
      </c>
      <c r="AK58" s="4">
        <f t="shared" si="175"/>
        <v>1.1930108262600241</v>
      </c>
      <c r="AL58" s="4">
        <f t="shared" si="175"/>
        <v>1.2343836746037467</v>
      </c>
      <c r="AM58" s="4">
        <f t="shared" si="175"/>
        <v>1.2757565229474692</v>
      </c>
      <c r="AN58" s="4">
        <f t="shared" si="175"/>
        <v>28.59793351152156</v>
      </c>
      <c r="AO58" s="4">
        <f t="shared" si="175"/>
        <v>29.334833521801652</v>
      </c>
      <c r="AP58" s="4">
        <f t="shared" si="175"/>
        <v>7.3687905119145691</v>
      </c>
      <c r="AQ58" s="4">
        <f t="shared" si="175"/>
        <v>7.4540911384937578</v>
      </c>
      <c r="AR58" s="4">
        <f t="shared" si="175"/>
        <v>7.5470577928608522</v>
      </c>
      <c r="AS58" s="4">
        <f t="shared" si="175"/>
        <v>7.6400244472279457</v>
      </c>
      <c r="AT58" s="4">
        <f t="shared" si="175"/>
        <v>43.99441384947044</v>
      </c>
      <c r="AU58" s="4">
        <f t="shared" si="175"/>
        <v>44.176051810127113</v>
      </c>
      <c r="AV58" s="4">
        <f t="shared" si="175"/>
        <v>19.152415703684852</v>
      </c>
      <c r="AW58" s="4">
        <f t="shared" si="175"/>
        <v>19.37196922801035</v>
      </c>
      <c r="AX58" s="4">
        <f t="shared" si="175"/>
        <v>19.591522752335852</v>
      </c>
      <c r="AY58" s="4">
        <f t="shared" si="175"/>
        <v>51.60555052511058</v>
      </c>
      <c r="AZ58" s="4">
        <f t="shared" si="175"/>
        <v>51.952118010243936</v>
      </c>
      <c r="BA58" s="4">
        <f t="shared" si="175"/>
        <v>29.617790850217887</v>
      </c>
      <c r="BB58" s="4">
        <f t="shared" si="175"/>
        <v>30.024206728372761</v>
      </c>
      <c r="BC58" s="4">
        <f t="shared" si="175"/>
        <v>60.617984666795529</v>
      </c>
      <c r="BD58" s="4">
        <f t="shared" si="175"/>
        <v>61.042711208899703</v>
      </c>
      <c r="BE58" s="4">
        <f t="shared" si="175"/>
        <v>61.467437751003871</v>
      </c>
      <c r="BF58" s="4">
        <f t="shared" si="175"/>
        <v>61.892164293108046</v>
      </c>
      <c r="BG58" s="4">
        <f t="shared" si="175"/>
        <v>62.364644285762267</v>
      </c>
      <c r="BH58" s="4">
        <f t="shared" si="175"/>
        <v>53.349988690275751</v>
      </c>
      <c r="BI58" s="4">
        <f t="shared" si="175"/>
        <v>53.924780763332237</v>
      </c>
      <c r="BJ58" s="4">
        <f t="shared" si="175"/>
        <v>43.145660453040797</v>
      </c>
      <c r="BK58" s="4">
        <f t="shared" si="175"/>
        <v>43.668051638900977</v>
      </c>
      <c r="BL58" s="4">
        <f t="shared" si="175"/>
        <v>44.190442824761163</v>
      </c>
      <c r="BM58" s="4">
        <f t="shared" si="175"/>
        <v>45.408003126365081</v>
      </c>
      <c r="BN58" s="4">
        <f t="shared" si="175"/>
        <v>46.026316548982216</v>
      </c>
      <c r="BO58" s="4">
        <f t="shared" ref="BO58:DZ58" si="176">SUM(BO55:BO57)</f>
        <v>26.224308692617925</v>
      </c>
      <c r="BP58" s="4">
        <f t="shared" si="176"/>
        <v>26.51522254733943</v>
      </c>
      <c r="BQ58" s="4">
        <f t="shared" si="176"/>
        <v>58.279600927621644</v>
      </c>
      <c r="BR58" s="4">
        <f t="shared" si="176"/>
        <v>58.578853595185208</v>
      </c>
      <c r="BS58" s="4">
        <f t="shared" si="176"/>
        <v>58.878106262748773</v>
      </c>
      <c r="BT58" s="4">
        <f t="shared" si="176"/>
        <v>59.027732596530555</v>
      </c>
      <c r="BU58" s="4">
        <f t="shared" si="176"/>
        <v>59.177358930312352</v>
      </c>
      <c r="BV58" s="4">
        <f t="shared" si="176"/>
        <v>70.107760539965298</v>
      </c>
      <c r="BW58" s="4">
        <f t="shared" si="176"/>
        <v>70.268183190426612</v>
      </c>
      <c r="BX58" s="4">
        <f t="shared" si="176"/>
        <v>48.533931146084925</v>
      </c>
      <c r="BY58" s="4">
        <f t="shared" si="176"/>
        <v>48.690210381748145</v>
      </c>
      <c r="BZ58" s="4">
        <f t="shared" si="176"/>
        <v>48.846489617411379</v>
      </c>
      <c r="CA58" s="4">
        <f t="shared" si="176"/>
        <v>68.929930736598905</v>
      </c>
      <c r="CB58" s="4">
        <f t="shared" si="176"/>
        <v>69.087636890837686</v>
      </c>
      <c r="CC58" s="4">
        <f t="shared" si="176"/>
        <v>15.447188317503764</v>
      </c>
      <c r="CD58" s="4">
        <f t="shared" si="176"/>
        <v>15.585828408391217</v>
      </c>
      <c r="CE58" s="4">
        <f t="shared" si="176"/>
        <v>36.561268218008941</v>
      </c>
      <c r="CF58" s="4">
        <f t="shared" si="176"/>
        <v>36.676457515275402</v>
      </c>
      <c r="CG58" s="4">
        <f t="shared" si="176"/>
        <v>36.791646812541863</v>
      </c>
      <c r="CH58" s="4">
        <f t="shared" si="176"/>
        <v>36.906836109808332</v>
      </c>
      <c r="CI58" s="4">
        <f t="shared" si="176"/>
        <v>37.022025407074793</v>
      </c>
      <c r="CJ58" s="4">
        <f t="shared" si="176"/>
        <v>20.803874366940292</v>
      </c>
      <c r="CK58" s="4">
        <f t="shared" si="176"/>
        <v>20.88183448962662</v>
      </c>
      <c r="CL58" s="4">
        <f t="shared" si="176"/>
        <v>4.1557612135531965</v>
      </c>
      <c r="CM58" s="4">
        <f t="shared" si="176"/>
        <v>4.2093182242863012</v>
      </c>
      <c r="CN58" s="4">
        <f t="shared" si="176"/>
        <v>4.2093182242863012</v>
      </c>
      <c r="CO58" s="4">
        <f t="shared" si="176"/>
        <v>42.439334661594224</v>
      </c>
      <c r="CP58" s="4">
        <f t="shared" si="176"/>
        <v>42.439334661594224</v>
      </c>
      <c r="CQ58" s="4">
        <f t="shared" si="176"/>
        <v>5.5344643259819231</v>
      </c>
      <c r="CR58" s="4">
        <f t="shared" si="176"/>
        <v>5.5344643259819231</v>
      </c>
      <c r="CS58" s="4">
        <f t="shared" si="176"/>
        <v>28.019984489477178</v>
      </c>
      <c r="CT58" s="4">
        <f t="shared" si="176"/>
        <v>28.019984489477178</v>
      </c>
      <c r="CU58" s="4">
        <f t="shared" si="176"/>
        <v>28.019984489477178</v>
      </c>
      <c r="CV58" s="4">
        <f t="shared" si="176"/>
        <v>28.019984489477178</v>
      </c>
      <c r="CW58" s="4">
        <f t="shared" si="176"/>
        <v>28.019984489477178</v>
      </c>
      <c r="CX58" s="4">
        <f t="shared" si="176"/>
        <v>52.937581820082002</v>
      </c>
      <c r="CY58" s="4">
        <f t="shared" si="176"/>
        <v>52.937581820082002</v>
      </c>
      <c r="CZ58" s="4">
        <f t="shared" si="176"/>
        <v>14.601823801889775</v>
      </c>
      <c r="DA58" s="4">
        <f t="shared" si="176"/>
        <v>14.601823801889775</v>
      </c>
      <c r="DB58" s="4">
        <f t="shared" si="176"/>
        <v>14.601823801889775</v>
      </c>
      <c r="DC58" s="4">
        <f t="shared" si="176"/>
        <v>41.149788573616192</v>
      </c>
      <c r="DD58" s="4">
        <f t="shared" si="176"/>
        <v>41.149788573616192</v>
      </c>
      <c r="DE58" s="4">
        <f t="shared" si="176"/>
        <v>13.03447348381043</v>
      </c>
      <c r="DF58" s="4">
        <f t="shared" si="176"/>
        <v>13.03447348381043</v>
      </c>
      <c r="DG58" s="4">
        <f t="shared" si="176"/>
        <v>27.580681281802271</v>
      </c>
      <c r="DH58" s="4">
        <f t="shared" si="176"/>
        <v>27.580681281802271</v>
      </c>
      <c r="DI58" s="4">
        <f t="shared" si="176"/>
        <v>27.580681281802271</v>
      </c>
      <c r="DJ58" s="4">
        <f t="shared" si="176"/>
        <v>27.580681281802271</v>
      </c>
      <c r="DK58" s="4">
        <f t="shared" si="176"/>
        <v>27.580681281802271</v>
      </c>
      <c r="DL58" s="4">
        <f t="shared" si="176"/>
        <v>27.580681281802271</v>
      </c>
      <c r="DM58" s="4">
        <f t="shared" si="176"/>
        <v>51.440008389391608</v>
      </c>
      <c r="DN58" s="4">
        <f t="shared" si="176"/>
        <v>51.440008389391608</v>
      </c>
      <c r="DO58" s="4">
        <f t="shared" si="176"/>
        <v>22.793563709691142</v>
      </c>
      <c r="DP58" s="4">
        <f t="shared" si="176"/>
        <v>22.793563709691142</v>
      </c>
      <c r="DQ58" s="4">
        <f t="shared" si="176"/>
        <v>22.793563709691142</v>
      </c>
      <c r="DR58" s="4">
        <f t="shared" si="176"/>
        <v>22.793563709691142</v>
      </c>
      <c r="DS58" s="4">
        <f t="shared" si="176"/>
        <v>22.793563709691142</v>
      </c>
      <c r="DT58" s="4">
        <f t="shared" si="176"/>
        <v>22.793563709691142</v>
      </c>
      <c r="DU58" s="4">
        <f t="shared" si="176"/>
        <v>22.793563709691142</v>
      </c>
      <c r="DV58" s="4">
        <f t="shared" si="176"/>
        <v>22.793563709691142</v>
      </c>
      <c r="DW58" s="4">
        <f t="shared" si="176"/>
        <v>22.793563709691142</v>
      </c>
      <c r="DX58" s="4">
        <f t="shared" si="176"/>
        <v>22.793563709691142</v>
      </c>
      <c r="DY58" s="4">
        <f t="shared" si="176"/>
        <v>22.793563709691142</v>
      </c>
      <c r="DZ58" s="4">
        <f t="shared" si="176"/>
        <v>11.369125844887154</v>
      </c>
      <c r="EA58" s="4">
        <f t="shared" ref="EA58:ES58" si="177">SUM(EA55:EA57)</f>
        <v>11.369125844887154</v>
      </c>
      <c r="EB58" s="4">
        <f t="shared" si="177"/>
        <v>11.369125844887154</v>
      </c>
      <c r="EC58" s="4">
        <f t="shared" si="177"/>
        <v>11.369125844887154</v>
      </c>
      <c r="ED58" s="4">
        <f t="shared" si="177"/>
        <v>11.369125844887154</v>
      </c>
      <c r="EE58" s="4">
        <f t="shared" si="177"/>
        <v>11.369125844887154</v>
      </c>
      <c r="EF58" s="4">
        <f t="shared" si="177"/>
        <v>11.369125844887154</v>
      </c>
      <c r="EG58" s="4">
        <f t="shared" si="177"/>
        <v>11.369125844887154</v>
      </c>
      <c r="EH58" s="4">
        <f t="shared" si="177"/>
        <v>8.9134220529793886</v>
      </c>
      <c r="EI58" s="4">
        <f t="shared" si="177"/>
        <v>8.9134220529793886</v>
      </c>
      <c r="EJ58" s="4">
        <f t="shared" si="177"/>
        <v>8.9134220529793886</v>
      </c>
      <c r="EK58" s="4">
        <f t="shared" si="177"/>
        <v>8.9134220529793886</v>
      </c>
      <c r="EL58" s="4">
        <f t="shared" si="177"/>
        <v>8.9134220529793886</v>
      </c>
      <c r="EM58" s="4">
        <f t="shared" si="177"/>
        <v>8.9134220529793886</v>
      </c>
      <c r="EN58" s="4">
        <f t="shared" si="177"/>
        <v>8.9134220529793886</v>
      </c>
      <c r="EO58" s="4">
        <f t="shared" si="177"/>
        <v>8.9134220529793886</v>
      </c>
      <c r="EP58" s="4">
        <f t="shared" si="177"/>
        <v>8.9134220529793886</v>
      </c>
      <c r="EQ58" s="4">
        <f t="shared" si="177"/>
        <v>8.9134220529793886</v>
      </c>
      <c r="ER58" s="4">
        <f t="shared" si="177"/>
        <v>8.9134220529793886</v>
      </c>
      <c r="ES58" s="4">
        <f t="shared" si="177"/>
        <v>8.9134220529793886</v>
      </c>
      <c r="ET58" s="4">
        <f t="shared" ref="ET58:FS58" si="178">SUM(ET55:ET57)</f>
        <v>8.9134220529793886</v>
      </c>
      <c r="EU58" s="4">
        <f t="shared" si="178"/>
        <v>8.9134220529793886</v>
      </c>
      <c r="EV58" s="4">
        <f t="shared" si="178"/>
        <v>8.9134220529793886</v>
      </c>
      <c r="EW58" s="4">
        <f t="shared" si="178"/>
        <v>8.9134220529793886</v>
      </c>
      <c r="EX58" s="4">
        <f t="shared" si="178"/>
        <v>8.9134220529793886</v>
      </c>
      <c r="EY58" s="4">
        <f t="shared" si="178"/>
        <v>8.9134220529793886</v>
      </c>
      <c r="EZ58" s="4">
        <f t="shared" si="178"/>
        <v>8.9134220529793886</v>
      </c>
      <c r="FA58" s="4">
        <f t="shared" si="178"/>
        <v>8.9134220529793886</v>
      </c>
      <c r="FB58" s="4">
        <f t="shared" si="178"/>
        <v>8.9134220529793886</v>
      </c>
      <c r="FC58" s="4">
        <f t="shared" si="178"/>
        <v>8.9134220529793886</v>
      </c>
      <c r="FD58" s="4">
        <f t="shared" si="178"/>
        <v>8.9134220529793886</v>
      </c>
      <c r="FE58" s="4">
        <f t="shared" si="178"/>
        <v>8.9134220529793886</v>
      </c>
      <c r="FF58" s="4">
        <f t="shared" si="178"/>
        <v>8.9134220529793886</v>
      </c>
      <c r="FG58" s="4">
        <f t="shared" si="178"/>
        <v>8.9134220529793886</v>
      </c>
      <c r="FH58" s="4">
        <f t="shared" si="178"/>
        <v>17.974144459624647</v>
      </c>
      <c r="FI58" s="4">
        <f t="shared" si="178"/>
        <v>17.974144459624647</v>
      </c>
      <c r="FJ58" s="4">
        <f t="shared" si="178"/>
        <v>17.974144459624647</v>
      </c>
      <c r="FK58" s="4">
        <f t="shared" si="178"/>
        <v>17.974144459624647</v>
      </c>
      <c r="FL58" s="4">
        <f t="shared" si="178"/>
        <v>17.974144459624647</v>
      </c>
      <c r="FM58" s="4">
        <f t="shared" si="178"/>
        <v>17.974144459624647</v>
      </c>
      <c r="FN58" s="4">
        <f t="shared" si="178"/>
        <v>17.974144459624647</v>
      </c>
      <c r="FO58" s="4">
        <f t="shared" si="178"/>
        <v>17.974144459624647</v>
      </c>
      <c r="FP58" s="4">
        <f t="shared" si="178"/>
        <v>17.974144459624647</v>
      </c>
      <c r="FQ58" s="4">
        <f t="shared" si="178"/>
        <v>17.974144459624647</v>
      </c>
      <c r="FR58" s="4">
        <f t="shared" si="178"/>
        <v>17.974144459624647</v>
      </c>
      <c r="FS58" s="4">
        <f t="shared" si="178"/>
        <v>17.974144459624647</v>
      </c>
    </row>
    <row r="59" spans="1:175" x14ac:dyDescent="0.25">
      <c r="A59" s="4" t="s">
        <v>101</v>
      </c>
      <c r="B59" s="12" t="s">
        <v>8</v>
      </c>
      <c r="D59" s="4">
        <f t="shared" ref="D59:AI59" si="179">IF(D6&lt;=150, D51, IF(AND(C6&lt;=150,  D6&gt;150), D52, IF(AND(C6&lt;=450, D6&gt;450), D53, IF(AND(C6&lt;=750, D6&gt;750), D54, C59))))</f>
        <v>0</v>
      </c>
      <c r="E59" s="4">
        <f t="shared" si="179"/>
        <v>0</v>
      </c>
      <c r="F59" s="4">
        <f t="shared" si="179"/>
        <v>0</v>
      </c>
      <c r="G59" s="4">
        <f t="shared" si="179"/>
        <v>0</v>
      </c>
      <c r="H59" s="4">
        <f t="shared" si="179"/>
        <v>0</v>
      </c>
      <c r="I59" s="4">
        <f t="shared" si="179"/>
        <v>0</v>
      </c>
      <c r="J59" s="4">
        <f t="shared" si="179"/>
        <v>0</v>
      </c>
      <c r="K59" s="4">
        <f t="shared" si="179"/>
        <v>0</v>
      </c>
      <c r="L59" s="4">
        <f t="shared" si="179"/>
        <v>0</v>
      </c>
      <c r="M59" s="4">
        <f t="shared" si="179"/>
        <v>0</v>
      </c>
      <c r="N59" s="4">
        <f t="shared" si="179"/>
        <v>0</v>
      </c>
      <c r="O59" s="4">
        <f t="shared" si="179"/>
        <v>0</v>
      </c>
      <c r="P59" s="4">
        <f t="shared" si="179"/>
        <v>0</v>
      </c>
      <c r="Q59" s="4">
        <f t="shared" si="179"/>
        <v>0</v>
      </c>
      <c r="R59" s="4">
        <f t="shared" si="179"/>
        <v>0</v>
      </c>
      <c r="S59" s="4">
        <f t="shared" si="179"/>
        <v>0</v>
      </c>
      <c r="T59" s="4">
        <f t="shared" si="179"/>
        <v>0</v>
      </c>
      <c r="U59" s="4">
        <f t="shared" si="179"/>
        <v>0</v>
      </c>
      <c r="V59" s="4">
        <f t="shared" si="179"/>
        <v>0</v>
      </c>
      <c r="W59" s="4">
        <f t="shared" si="179"/>
        <v>0</v>
      </c>
      <c r="X59" s="4">
        <f t="shared" si="179"/>
        <v>0</v>
      </c>
      <c r="Y59" s="4">
        <f t="shared" si="179"/>
        <v>0</v>
      </c>
      <c r="Z59" s="4">
        <f t="shared" si="179"/>
        <v>0</v>
      </c>
      <c r="AA59" s="4">
        <f t="shared" si="179"/>
        <v>0</v>
      </c>
      <c r="AB59" s="4">
        <f t="shared" si="179"/>
        <v>0</v>
      </c>
      <c r="AC59" s="4">
        <f t="shared" si="179"/>
        <v>0</v>
      </c>
      <c r="AD59" s="4">
        <f t="shared" si="179"/>
        <v>0</v>
      </c>
      <c r="AE59" s="4">
        <f t="shared" si="179"/>
        <v>0</v>
      </c>
      <c r="AF59" s="4">
        <f t="shared" si="179"/>
        <v>0</v>
      </c>
      <c r="AG59" s="4">
        <f t="shared" si="179"/>
        <v>0</v>
      </c>
      <c r="AH59" s="4">
        <f t="shared" si="179"/>
        <v>0</v>
      </c>
      <c r="AI59" s="4">
        <f t="shared" si="179"/>
        <v>0</v>
      </c>
      <c r="AJ59" s="4">
        <f t="shared" ref="AJ59:BO59" si="180">IF(AJ6&lt;=150, AJ51, IF(AND(AI6&lt;=150,  AJ6&gt;150), AJ52, IF(AND(AI6&lt;=450, AJ6&gt;450), AJ53, IF(AND(AI6&lt;=750, AJ6&gt;750), AJ54, AI59))))</f>
        <v>0</v>
      </c>
      <c r="AK59" s="4">
        <f t="shared" si="180"/>
        <v>0</v>
      </c>
      <c r="AL59" s="4">
        <f t="shared" si="180"/>
        <v>0</v>
      </c>
      <c r="AM59" s="4">
        <f t="shared" si="180"/>
        <v>0</v>
      </c>
      <c r="AN59" s="4">
        <f t="shared" si="180"/>
        <v>0</v>
      </c>
      <c r="AO59" s="4">
        <f t="shared" si="180"/>
        <v>0</v>
      </c>
      <c r="AP59" s="4">
        <f t="shared" si="180"/>
        <v>0</v>
      </c>
      <c r="AQ59" s="4">
        <f t="shared" si="180"/>
        <v>1.8593330873418781</v>
      </c>
      <c r="AR59" s="4">
        <f t="shared" si="180"/>
        <v>1.8593330873418781</v>
      </c>
      <c r="AS59" s="4">
        <f t="shared" si="180"/>
        <v>1.8593330873418781</v>
      </c>
      <c r="AT59" s="4">
        <f t="shared" si="180"/>
        <v>1.8593330873418781</v>
      </c>
      <c r="AU59" s="4">
        <f t="shared" si="180"/>
        <v>1.8593330873418781</v>
      </c>
      <c r="AV59" s="4">
        <f t="shared" si="180"/>
        <v>1.8593330873418781</v>
      </c>
      <c r="AW59" s="4">
        <f t="shared" si="180"/>
        <v>1.8593330873418781</v>
      </c>
      <c r="AX59" s="4">
        <f t="shared" si="180"/>
        <v>1.8593330873418781</v>
      </c>
      <c r="AY59" s="4">
        <f t="shared" si="180"/>
        <v>1.8593330873418781</v>
      </c>
      <c r="AZ59" s="4">
        <f t="shared" si="180"/>
        <v>1.8593330873418781</v>
      </c>
      <c r="BA59" s="4">
        <f t="shared" si="180"/>
        <v>1.8593330873418781</v>
      </c>
      <c r="BB59" s="4">
        <f t="shared" si="180"/>
        <v>1.8593330873418781</v>
      </c>
      <c r="BC59" s="4">
        <f t="shared" si="180"/>
        <v>1.8593330873418781</v>
      </c>
      <c r="BD59" s="4">
        <f t="shared" si="180"/>
        <v>1.8593330873418781</v>
      </c>
      <c r="BE59" s="4">
        <f t="shared" si="180"/>
        <v>1.8593330873418781</v>
      </c>
      <c r="BF59" s="4">
        <f t="shared" si="180"/>
        <v>1.8593330873418781</v>
      </c>
      <c r="BG59" s="4">
        <f t="shared" si="180"/>
        <v>7.8035016480640049</v>
      </c>
      <c r="BH59" s="4">
        <f t="shared" si="180"/>
        <v>7.8035016480640049</v>
      </c>
      <c r="BI59" s="4">
        <f t="shared" si="180"/>
        <v>7.8035016480640049</v>
      </c>
      <c r="BJ59" s="4">
        <f t="shared" si="180"/>
        <v>7.8035016480640049</v>
      </c>
      <c r="BK59" s="4">
        <f t="shared" si="180"/>
        <v>7.8035016480640049</v>
      </c>
      <c r="BL59" s="4">
        <f t="shared" si="180"/>
        <v>7.8035016480640049</v>
      </c>
      <c r="BM59" s="4">
        <f t="shared" si="180"/>
        <v>7.8035016480640049</v>
      </c>
      <c r="BN59" s="4">
        <f t="shared" si="180"/>
        <v>7.8035016480640049</v>
      </c>
      <c r="BO59" s="4">
        <f t="shared" si="180"/>
        <v>7.8035016480640049</v>
      </c>
      <c r="BP59" s="4">
        <f t="shared" ref="BP59:CU59" si="181">IF(BP6&lt;=150, BP51, IF(AND(BO6&lt;=150,  BP6&gt;150), BP52, IF(AND(BO6&lt;=450, BP6&gt;450), BP53, IF(AND(BO6&lt;=750, BP6&gt;750), BP54, BO59))))</f>
        <v>7.8035016480640049</v>
      </c>
      <c r="BQ59" s="4">
        <f t="shared" si="181"/>
        <v>7.8035016480640049</v>
      </c>
      <c r="BR59" s="4">
        <f t="shared" si="181"/>
        <v>7.8035016480640049</v>
      </c>
      <c r="BS59" s="4">
        <f t="shared" si="181"/>
        <v>7.8035016480640049</v>
      </c>
      <c r="BT59" s="4">
        <f t="shared" si="181"/>
        <v>7.8035016480640049</v>
      </c>
      <c r="BU59" s="4">
        <f t="shared" si="181"/>
        <v>7.8035016480640049</v>
      </c>
      <c r="BV59" s="4">
        <f t="shared" si="181"/>
        <v>7.8035016480640049</v>
      </c>
      <c r="BW59" s="4">
        <f t="shared" si="181"/>
        <v>7.8035016480640049</v>
      </c>
      <c r="BX59" s="4">
        <f t="shared" si="181"/>
        <v>7.8035016480640049</v>
      </c>
      <c r="BY59" s="4">
        <f t="shared" si="181"/>
        <v>7.8035016480640049</v>
      </c>
      <c r="BZ59" s="4">
        <f t="shared" si="181"/>
        <v>7.8035016480640049</v>
      </c>
      <c r="CA59" s="4">
        <f t="shared" si="181"/>
        <v>7.8035016480640049</v>
      </c>
      <c r="CB59" s="4">
        <f t="shared" si="181"/>
        <v>7.8035016480640049</v>
      </c>
      <c r="CC59" s="4">
        <f t="shared" si="181"/>
        <v>7.8035016480640049</v>
      </c>
      <c r="CD59" s="4">
        <f t="shared" si="181"/>
        <v>7.8035016480640049</v>
      </c>
      <c r="CE59" s="4">
        <f t="shared" si="181"/>
        <v>7.8035016480640049</v>
      </c>
      <c r="CF59" s="4">
        <f t="shared" si="181"/>
        <v>7.8035016480640049</v>
      </c>
      <c r="CG59" s="4">
        <f t="shared" si="181"/>
        <v>7.8035016480640049</v>
      </c>
      <c r="CH59" s="4">
        <f t="shared" si="181"/>
        <v>7.8035016480640049</v>
      </c>
      <c r="CI59" s="4">
        <f t="shared" si="181"/>
        <v>7.8035016480640049</v>
      </c>
      <c r="CJ59" s="4">
        <f t="shared" si="181"/>
        <v>7.8035016480640049</v>
      </c>
      <c r="CK59" s="4">
        <f t="shared" si="181"/>
        <v>7.8035016480640049</v>
      </c>
      <c r="CL59" s="4">
        <f t="shared" si="181"/>
        <v>7.8035016480640049</v>
      </c>
      <c r="CM59" s="4">
        <f t="shared" si="181"/>
        <v>7.8035016480640049</v>
      </c>
      <c r="CN59" s="4">
        <f t="shared" si="181"/>
        <v>7.8035016480640049</v>
      </c>
      <c r="CO59" s="4">
        <f t="shared" si="181"/>
        <v>7.8035016480640049</v>
      </c>
      <c r="CP59" s="4">
        <f t="shared" si="181"/>
        <v>7.8035016480640049</v>
      </c>
      <c r="CQ59" s="4">
        <f t="shared" si="181"/>
        <v>7.8035016480640049</v>
      </c>
      <c r="CR59" s="4">
        <f t="shared" si="181"/>
        <v>7.8035016480640049</v>
      </c>
      <c r="CS59" s="4">
        <f t="shared" si="181"/>
        <v>7.8035016480640049</v>
      </c>
      <c r="CT59" s="4">
        <f t="shared" si="181"/>
        <v>7.8035016480640049</v>
      </c>
      <c r="CU59" s="4">
        <f t="shared" si="181"/>
        <v>7.8035016480640049</v>
      </c>
      <c r="CV59" s="4">
        <f t="shared" ref="CV59:EA59" si="182">IF(CV6&lt;=150, CV51, IF(AND(CU6&lt;=150,  CV6&gt;150), CV52, IF(AND(CU6&lt;=450, CV6&gt;450), CV53, IF(AND(CU6&lt;=750, CV6&gt;750), CV54, CU59))))</f>
        <v>7.8035016480640049</v>
      </c>
      <c r="CW59" s="4">
        <f t="shared" si="182"/>
        <v>7.8035016480640049</v>
      </c>
      <c r="CX59" s="4">
        <f t="shared" si="182"/>
        <v>7.8035016480640049</v>
      </c>
      <c r="CY59" s="4">
        <f t="shared" si="182"/>
        <v>7.8035016480640049</v>
      </c>
      <c r="CZ59" s="4">
        <f t="shared" si="182"/>
        <v>7.8035016480640049</v>
      </c>
      <c r="DA59" s="4">
        <f t="shared" si="182"/>
        <v>7.8035016480640049</v>
      </c>
      <c r="DB59" s="4">
        <f t="shared" si="182"/>
        <v>7.8035016480640049</v>
      </c>
      <c r="DC59" s="4">
        <f t="shared" si="182"/>
        <v>7.8035016480640049</v>
      </c>
      <c r="DD59" s="4">
        <f t="shared" si="182"/>
        <v>7.8035016480640049</v>
      </c>
      <c r="DE59" s="4">
        <f t="shared" si="182"/>
        <v>7.8035016480640049</v>
      </c>
      <c r="DF59" s="4">
        <f t="shared" si="182"/>
        <v>7.8035016480640049</v>
      </c>
      <c r="DG59" s="4">
        <f t="shared" si="182"/>
        <v>7.8035016480640049</v>
      </c>
      <c r="DH59" s="4">
        <f t="shared" si="182"/>
        <v>7.8035016480640049</v>
      </c>
      <c r="DI59" s="4">
        <f t="shared" si="182"/>
        <v>7.8035016480640049</v>
      </c>
      <c r="DJ59" s="4">
        <f t="shared" si="182"/>
        <v>7.8035016480640049</v>
      </c>
      <c r="DK59" s="4">
        <f t="shared" si="182"/>
        <v>7.8035016480640049</v>
      </c>
      <c r="DL59" s="4">
        <f t="shared" si="182"/>
        <v>7.8035016480640049</v>
      </c>
      <c r="DM59" s="4">
        <f t="shared" si="182"/>
        <v>7.8035016480640049</v>
      </c>
      <c r="DN59" s="4">
        <f t="shared" si="182"/>
        <v>7.8035016480640049</v>
      </c>
      <c r="DO59" s="4">
        <f t="shared" si="182"/>
        <v>7.8035016480640049</v>
      </c>
      <c r="DP59" s="4">
        <f t="shared" si="182"/>
        <v>7.8035016480640049</v>
      </c>
      <c r="DQ59" s="4">
        <f t="shared" si="182"/>
        <v>7.8035016480640049</v>
      </c>
      <c r="DR59" s="4">
        <f t="shared" si="182"/>
        <v>7.8035016480640049</v>
      </c>
      <c r="DS59" s="4">
        <f t="shared" si="182"/>
        <v>7.8035016480640049</v>
      </c>
      <c r="DT59" s="4">
        <f t="shared" si="182"/>
        <v>7.8035016480640049</v>
      </c>
      <c r="DU59" s="4">
        <f t="shared" si="182"/>
        <v>7.8035016480640049</v>
      </c>
      <c r="DV59" s="4">
        <f t="shared" si="182"/>
        <v>7.8035016480640049</v>
      </c>
      <c r="DW59" s="4">
        <f t="shared" si="182"/>
        <v>7.8035016480640049</v>
      </c>
      <c r="DX59" s="4">
        <f t="shared" si="182"/>
        <v>7.8035016480640049</v>
      </c>
      <c r="DY59" s="4">
        <f t="shared" si="182"/>
        <v>7.8035016480640049</v>
      </c>
      <c r="DZ59" s="4">
        <f t="shared" si="182"/>
        <v>7.8035016480640049</v>
      </c>
      <c r="EA59" s="4">
        <f t="shared" si="182"/>
        <v>7.8035016480640049</v>
      </c>
      <c r="EB59" s="4">
        <f t="shared" ref="EB59:FG59" si="183">IF(EB6&lt;=150, EB51, IF(AND(EA6&lt;=150,  EB6&gt;150), EB52, IF(AND(EA6&lt;=450, EB6&gt;450), EB53, IF(AND(EA6&lt;=750, EB6&gt;750), EB54, EA59))))</f>
        <v>7.8035016480640049</v>
      </c>
      <c r="EC59" s="4">
        <f t="shared" si="183"/>
        <v>7.8035016480640049</v>
      </c>
      <c r="ED59" s="4">
        <f t="shared" si="183"/>
        <v>7.8035016480640049</v>
      </c>
      <c r="EE59" s="4">
        <f t="shared" si="183"/>
        <v>7.8035016480640049</v>
      </c>
      <c r="EF59" s="4">
        <f t="shared" si="183"/>
        <v>7.8035016480640049</v>
      </c>
      <c r="EG59" s="4">
        <f t="shared" si="183"/>
        <v>7.8035016480640049</v>
      </c>
      <c r="EH59" s="4">
        <f t="shared" si="183"/>
        <v>7.8035016480640049</v>
      </c>
      <c r="EI59" s="4">
        <f t="shared" si="183"/>
        <v>7.8035016480640049</v>
      </c>
      <c r="EJ59" s="4">
        <f t="shared" si="183"/>
        <v>7.8035016480640049</v>
      </c>
      <c r="EK59" s="4">
        <f t="shared" si="183"/>
        <v>7.8035016480640049</v>
      </c>
      <c r="EL59" s="4">
        <f t="shared" si="183"/>
        <v>7.8035016480640049</v>
      </c>
      <c r="EM59" s="4">
        <f t="shared" si="183"/>
        <v>7.8035016480640049</v>
      </c>
      <c r="EN59" s="4">
        <f t="shared" si="183"/>
        <v>7.8035016480640049</v>
      </c>
      <c r="EO59" s="4">
        <f t="shared" si="183"/>
        <v>7.8035016480640049</v>
      </c>
      <c r="EP59" s="4">
        <f t="shared" si="183"/>
        <v>7.8035016480640049</v>
      </c>
      <c r="EQ59" s="4">
        <f t="shared" si="183"/>
        <v>7.8035016480640049</v>
      </c>
      <c r="ER59" s="4">
        <f t="shared" si="183"/>
        <v>7.8035016480640049</v>
      </c>
      <c r="ES59" s="4">
        <f t="shared" si="183"/>
        <v>7.8035016480640049</v>
      </c>
      <c r="ET59" s="4">
        <f t="shared" si="183"/>
        <v>7.8035016480640049</v>
      </c>
      <c r="EU59" s="4">
        <f t="shared" si="183"/>
        <v>7.8035016480640049</v>
      </c>
      <c r="EV59" s="4">
        <f t="shared" si="183"/>
        <v>7.8035016480640049</v>
      </c>
      <c r="EW59" s="4">
        <f t="shared" si="183"/>
        <v>7.8035016480640049</v>
      </c>
      <c r="EX59" s="4">
        <f t="shared" si="183"/>
        <v>7.8035016480640049</v>
      </c>
      <c r="EY59" s="4">
        <f t="shared" si="183"/>
        <v>7.8035016480640049</v>
      </c>
      <c r="EZ59" s="4">
        <f t="shared" si="183"/>
        <v>7.8035016480640049</v>
      </c>
      <c r="FA59" s="4">
        <f t="shared" si="183"/>
        <v>7.8035016480640049</v>
      </c>
      <c r="FB59" s="4">
        <f t="shared" si="183"/>
        <v>7.8035016480640049</v>
      </c>
      <c r="FC59" s="4">
        <f t="shared" si="183"/>
        <v>7.8035016480640049</v>
      </c>
      <c r="FD59" s="4">
        <f t="shared" si="183"/>
        <v>7.8035016480640049</v>
      </c>
      <c r="FE59" s="4">
        <f t="shared" si="183"/>
        <v>7.8035016480640049</v>
      </c>
      <c r="FF59" s="4">
        <f t="shared" si="183"/>
        <v>7.8035016480640049</v>
      </c>
      <c r="FG59" s="4">
        <f t="shared" si="183"/>
        <v>7.8035016480640049</v>
      </c>
      <c r="FH59" s="4">
        <f t="shared" ref="FH59:FS59" si="184">IF(FH6&lt;=150, FH51, IF(AND(FG6&lt;=150,  FH6&gt;150), FH52, IF(AND(FG6&lt;=450, FH6&gt;450), FH53, IF(AND(FG6&lt;=750, FH6&gt;750), FH54, FG59))))</f>
        <v>7.8035016480640049</v>
      </c>
      <c r="FI59" s="4">
        <f t="shared" si="184"/>
        <v>7.8035016480640049</v>
      </c>
      <c r="FJ59" s="4">
        <f t="shared" si="184"/>
        <v>7.8035016480640049</v>
      </c>
      <c r="FK59" s="4">
        <f t="shared" si="184"/>
        <v>7.8035016480640049</v>
      </c>
      <c r="FL59" s="4">
        <f t="shared" si="184"/>
        <v>7.8035016480640049</v>
      </c>
      <c r="FM59" s="4">
        <f t="shared" si="184"/>
        <v>7.8035016480640049</v>
      </c>
      <c r="FN59" s="4">
        <f t="shared" si="184"/>
        <v>7.8035016480640049</v>
      </c>
      <c r="FO59" s="4">
        <f t="shared" si="184"/>
        <v>7.8035016480640049</v>
      </c>
      <c r="FP59" s="4">
        <f t="shared" si="184"/>
        <v>7.8035016480640049</v>
      </c>
      <c r="FQ59" s="4">
        <f t="shared" si="184"/>
        <v>7.8035016480640049</v>
      </c>
      <c r="FR59" s="4">
        <f t="shared" si="184"/>
        <v>7.8035016480640049</v>
      </c>
      <c r="FS59" s="4">
        <f t="shared" si="184"/>
        <v>7.8035016480640049</v>
      </c>
    </row>
    <row r="61" spans="1:175" x14ac:dyDescent="0.25">
      <c r="A61" s="13" t="s">
        <v>24</v>
      </c>
    </row>
    <row r="62" spans="1:175" x14ac:dyDescent="0.25">
      <c r="A62" s="4" t="s">
        <v>171</v>
      </c>
      <c r="B62" s="6">
        <f>'Raw Data'!B199</f>
        <v>0.2</v>
      </c>
    </row>
    <row r="63" spans="1:175" x14ac:dyDescent="0.25">
      <c r="A63" t="s">
        <v>22</v>
      </c>
      <c r="B63" s="27">
        <f>'Raw Data'!B200</f>
        <v>12</v>
      </c>
    </row>
    <row r="64" spans="1:175" x14ac:dyDescent="0.25">
      <c r="A64" t="s">
        <v>85</v>
      </c>
      <c r="B64" s="20">
        <f>'Raw Data'!B201</f>
        <v>0.1</v>
      </c>
    </row>
    <row r="65" spans="1:175" x14ac:dyDescent="0.25">
      <c r="A65" s="13" t="s">
        <v>18</v>
      </c>
    </row>
    <row r="66" spans="1:175" x14ac:dyDescent="0.25">
      <c r="A66" t="s">
        <v>25</v>
      </c>
      <c r="B66" s="20">
        <f>'Raw Data'!B204</f>
        <v>0.15</v>
      </c>
    </row>
    <row r="67" spans="1:175" x14ac:dyDescent="0.25">
      <c r="A67" t="s">
        <v>26</v>
      </c>
      <c r="B67" s="28">
        <f>'Raw Data'!B205</f>
        <v>1.0125</v>
      </c>
    </row>
    <row r="68" spans="1:175" x14ac:dyDescent="0.25">
      <c r="A68" t="s">
        <v>36</v>
      </c>
      <c r="B68" s="20">
        <f>'Raw Data'!B206</f>
        <v>0.96</v>
      </c>
    </row>
    <row r="69" spans="1:175" x14ac:dyDescent="0.25">
      <c r="A69" t="s">
        <v>37</v>
      </c>
      <c r="B69" s="20">
        <f>'Raw Data'!B207</f>
        <v>0.8</v>
      </c>
    </row>
    <row r="70" spans="1:175" x14ac:dyDescent="0.25">
      <c r="A70" s="13" t="s">
        <v>78</v>
      </c>
    </row>
    <row r="71" spans="1:175" x14ac:dyDescent="0.25">
      <c r="A71" t="s">
        <v>79</v>
      </c>
      <c r="B71" s="6">
        <f>'Raw Data'!B223</f>
        <v>0.5</v>
      </c>
    </row>
    <row r="72" spans="1:175" x14ac:dyDescent="0.25">
      <c r="A72" t="s">
        <v>84</v>
      </c>
      <c r="B72" s="6">
        <f>'Raw Data'!B224</f>
        <v>0.5</v>
      </c>
    </row>
    <row r="73" spans="1:175" x14ac:dyDescent="0.25">
      <c r="A73" t="s">
        <v>80</v>
      </c>
      <c r="B73" s="72">
        <f>'Raw Data'!B303/100</f>
        <v>0.26750000000000002</v>
      </c>
      <c r="C73" s="4">
        <f>B73*150</f>
        <v>40.125</v>
      </c>
    </row>
    <row r="74" spans="1:175" x14ac:dyDescent="0.25">
      <c r="A74" t="s">
        <v>82</v>
      </c>
      <c r="B74" s="72">
        <f>'Raw Data'!B304/100</f>
        <v>0.26374999999999998</v>
      </c>
      <c r="C74" s="4">
        <f>B74*300</f>
        <v>79.125</v>
      </c>
    </row>
    <row r="75" spans="1:175" x14ac:dyDescent="0.25">
      <c r="A75" t="s">
        <v>81</v>
      </c>
      <c r="B75" s="72">
        <f>'Raw Data'!B305/100</f>
        <v>0.23250000000000001</v>
      </c>
      <c r="C75" s="4">
        <f>B75*300</f>
        <v>69.75</v>
      </c>
    </row>
    <row r="76" spans="1:175" x14ac:dyDescent="0.25">
      <c r="A76" t="s">
        <v>98</v>
      </c>
      <c r="B76" s="72">
        <f>'Raw Data'!B306/100</f>
        <v>0.19875000000000001</v>
      </c>
      <c r="C76" s="4">
        <f>B76*300</f>
        <v>59.625</v>
      </c>
    </row>
    <row r="77" spans="1:175" x14ac:dyDescent="0.25">
      <c r="A77" t="s">
        <v>278</v>
      </c>
      <c r="B77">
        <f>'Raw Data'!GA5</f>
        <v>1050</v>
      </c>
      <c r="C77" s="4">
        <f>SUM(C73:C76)</f>
        <v>248.625</v>
      </c>
    </row>
    <row r="79" spans="1:175" x14ac:dyDescent="0.25">
      <c r="A79" s="57" t="s">
        <v>162</v>
      </c>
    </row>
    <row r="80" spans="1:175" x14ac:dyDescent="0.25">
      <c r="A80" t="s">
        <v>163</v>
      </c>
      <c r="C80">
        <v>0</v>
      </c>
      <c r="D80">
        <f t="shared" ref="D80:AI80" si="185">IF(D$29="", C80+D16,0)</f>
        <v>7.7128524780273438</v>
      </c>
      <c r="E80">
        <f t="shared" si="185"/>
        <v>14.931559085845947</v>
      </c>
      <c r="F80">
        <f t="shared" si="185"/>
        <v>22.584668159484863</v>
      </c>
      <c r="G80">
        <f t="shared" si="185"/>
        <v>31.182241439819336</v>
      </c>
      <c r="H80">
        <f t="shared" si="185"/>
        <v>39.280908584594727</v>
      </c>
      <c r="I80">
        <f t="shared" si="185"/>
        <v>46.01344108581543</v>
      </c>
      <c r="J80">
        <f t="shared" si="185"/>
        <v>51.820639610290527</v>
      </c>
      <c r="K80">
        <f t="shared" si="185"/>
        <v>61.547083854675293</v>
      </c>
      <c r="L80">
        <f t="shared" si="185"/>
        <v>69.474459171295166</v>
      </c>
      <c r="M80">
        <f t="shared" si="185"/>
        <v>74.969132900238037</v>
      </c>
      <c r="N80">
        <f t="shared" si="185"/>
        <v>83.181955814361572</v>
      </c>
      <c r="O80">
        <f t="shared" si="185"/>
        <v>90.948551177978516</v>
      </c>
      <c r="P80">
        <f t="shared" si="185"/>
        <v>99.840455055236816</v>
      </c>
      <c r="Q80">
        <f t="shared" si="185"/>
        <v>109.06506538391113</v>
      </c>
      <c r="R80">
        <f t="shared" si="185"/>
        <v>116.08841276168823</v>
      </c>
      <c r="S80">
        <f t="shared" si="185"/>
        <v>119.20562982559204</v>
      </c>
      <c r="T80">
        <f t="shared" si="185"/>
        <v>128.71182870864868</v>
      </c>
      <c r="U80">
        <f t="shared" si="185"/>
        <v>139.96756887435913</v>
      </c>
      <c r="V80">
        <f t="shared" si="185"/>
        <v>148.67315721511841</v>
      </c>
      <c r="W80">
        <f t="shared" si="185"/>
        <v>157.04348134994507</v>
      </c>
      <c r="X80">
        <f t="shared" si="185"/>
        <v>167.21505975723267</v>
      </c>
      <c r="Y80">
        <f t="shared" si="185"/>
        <v>174.43487739562988</v>
      </c>
      <c r="Z80">
        <f t="shared" si="185"/>
        <v>178.12507200241089</v>
      </c>
      <c r="AA80">
        <f t="shared" si="185"/>
        <v>0</v>
      </c>
      <c r="AB80">
        <f t="shared" si="185"/>
        <v>7.3899869918823242</v>
      </c>
      <c r="AC80">
        <f t="shared" si="185"/>
        <v>16.132369995117188</v>
      </c>
      <c r="AD80">
        <f t="shared" si="185"/>
        <v>24.330649375915527</v>
      </c>
      <c r="AE80">
        <f t="shared" si="185"/>
        <v>0</v>
      </c>
      <c r="AF80">
        <f t="shared" si="185"/>
        <v>11.489725112915039</v>
      </c>
      <c r="AG80">
        <f t="shared" si="185"/>
        <v>0</v>
      </c>
      <c r="AH80">
        <f t="shared" si="185"/>
        <v>8.7938461303710938</v>
      </c>
      <c r="AI80">
        <f t="shared" si="185"/>
        <v>0</v>
      </c>
      <c r="AJ80">
        <f t="shared" ref="AJ80:BO80" si="186">IF(AJ$29="", AI80+AJ16,0)</f>
        <v>8.4363594055175781</v>
      </c>
      <c r="AK80">
        <f t="shared" si="186"/>
        <v>15.808555126190186</v>
      </c>
      <c r="AL80">
        <f t="shared" si="186"/>
        <v>23.094268798828125</v>
      </c>
      <c r="AM80">
        <f t="shared" si="186"/>
        <v>31.473848342895508</v>
      </c>
      <c r="AN80">
        <f t="shared" si="186"/>
        <v>0</v>
      </c>
      <c r="AO80">
        <f t="shared" si="186"/>
        <v>10.380794525146484</v>
      </c>
      <c r="AP80">
        <f t="shared" si="186"/>
        <v>0</v>
      </c>
      <c r="AQ80">
        <f t="shared" si="186"/>
        <v>7.4938430786132813</v>
      </c>
      <c r="AR80">
        <f t="shared" si="186"/>
        <v>15.572324752807617</v>
      </c>
      <c r="AS80">
        <f t="shared" si="186"/>
        <v>24.168886184692383</v>
      </c>
      <c r="AT80">
        <f t="shared" si="186"/>
        <v>0</v>
      </c>
      <c r="AU80">
        <f t="shared" si="186"/>
        <v>8.692988395690918</v>
      </c>
      <c r="AV80">
        <f t="shared" si="186"/>
        <v>0</v>
      </c>
      <c r="AW80">
        <f t="shared" si="186"/>
        <v>10.337225914001465</v>
      </c>
      <c r="AX80">
        <f t="shared" si="186"/>
        <v>18.093116760253906</v>
      </c>
      <c r="AY80">
        <f t="shared" si="186"/>
        <v>0</v>
      </c>
      <c r="AZ80">
        <f t="shared" si="186"/>
        <v>8.07</v>
      </c>
      <c r="BA80">
        <f t="shared" si="186"/>
        <v>0</v>
      </c>
      <c r="BB80">
        <f t="shared" si="186"/>
        <v>8.0408697128295898</v>
      </c>
      <c r="BC80">
        <f t="shared" si="186"/>
        <v>0</v>
      </c>
      <c r="BD80">
        <f t="shared" si="186"/>
        <v>6.000185489654541</v>
      </c>
      <c r="BE80">
        <f t="shared" si="186"/>
        <v>13.456724166870117</v>
      </c>
      <c r="BF80">
        <f t="shared" si="186"/>
        <v>20.463405132293701</v>
      </c>
      <c r="BG80">
        <f t="shared" si="186"/>
        <v>27.861288547515869</v>
      </c>
      <c r="BH80">
        <f t="shared" si="186"/>
        <v>0</v>
      </c>
      <c r="BI80">
        <f t="shared" si="186"/>
        <v>8.7962779998779297</v>
      </c>
      <c r="BJ80">
        <f t="shared" si="186"/>
        <v>0</v>
      </c>
      <c r="BK80">
        <f t="shared" si="186"/>
        <v>6.7958898544311523</v>
      </c>
      <c r="BL80">
        <f t="shared" si="186"/>
        <v>12.932663440704346</v>
      </c>
      <c r="BM80">
        <f t="shared" si="186"/>
        <v>0</v>
      </c>
      <c r="BN80">
        <f t="shared" si="186"/>
        <v>5.65</v>
      </c>
      <c r="BO80">
        <f t="shared" si="186"/>
        <v>0</v>
      </c>
      <c r="BP80">
        <f t="shared" ref="BP80:CU80" si="187">IF(BP$29="", BO80+BP16,0)</f>
        <v>9.75</v>
      </c>
      <c r="BQ80">
        <f t="shared" si="187"/>
        <v>0</v>
      </c>
      <c r="BR80">
        <f t="shared" si="187"/>
        <v>4.7841014862060547</v>
      </c>
      <c r="BS80">
        <f t="shared" si="187"/>
        <v>11.297449588775635</v>
      </c>
      <c r="BT80">
        <f t="shared" si="187"/>
        <v>16.875420093536377</v>
      </c>
      <c r="BU80">
        <f t="shared" si="187"/>
        <v>24.166241645812988</v>
      </c>
      <c r="BV80">
        <f t="shared" si="187"/>
        <v>0</v>
      </c>
      <c r="BW80">
        <f t="shared" si="187"/>
        <v>6.0862069129943848</v>
      </c>
      <c r="BX80">
        <f t="shared" si="187"/>
        <v>0</v>
      </c>
      <c r="BY80">
        <f t="shared" si="187"/>
        <v>6.8672709465026855</v>
      </c>
      <c r="BZ80">
        <f t="shared" si="187"/>
        <v>11.347801685333252</v>
      </c>
      <c r="CA80">
        <f t="shared" si="187"/>
        <v>0</v>
      </c>
      <c r="CB80">
        <f t="shared" si="187"/>
        <v>2.39</v>
      </c>
      <c r="CC80">
        <f t="shared" si="187"/>
        <v>0</v>
      </c>
      <c r="CD80">
        <f t="shared" si="187"/>
        <v>6.8746871948242188</v>
      </c>
      <c r="CE80">
        <f t="shared" si="187"/>
        <v>0</v>
      </c>
      <c r="CF80">
        <f t="shared" si="187"/>
        <v>6.7468090057373047</v>
      </c>
      <c r="CG80">
        <f t="shared" si="187"/>
        <v>12.712445735931396</v>
      </c>
      <c r="CH80">
        <f t="shared" si="187"/>
        <v>18.123484134674072</v>
      </c>
      <c r="CI80">
        <f t="shared" si="187"/>
        <v>24.325449466705322</v>
      </c>
      <c r="CJ80">
        <f t="shared" si="187"/>
        <v>0</v>
      </c>
      <c r="CK80">
        <f t="shared" si="187"/>
        <v>4.2199530601501465</v>
      </c>
      <c r="CL80">
        <f t="shared" si="187"/>
        <v>0</v>
      </c>
      <c r="CM80">
        <f t="shared" si="187"/>
        <v>5.8859653472900391</v>
      </c>
      <c r="CN80">
        <f t="shared" si="187"/>
        <v>11.798287868499756</v>
      </c>
      <c r="CO80">
        <f t="shared" si="187"/>
        <v>0</v>
      </c>
      <c r="CP80">
        <f t="shared" si="187"/>
        <v>4.8899999999999997</v>
      </c>
      <c r="CQ80">
        <f t="shared" si="187"/>
        <v>0</v>
      </c>
      <c r="CR80">
        <f t="shared" si="187"/>
        <v>5.13</v>
      </c>
      <c r="CS80">
        <f t="shared" si="187"/>
        <v>0</v>
      </c>
      <c r="CT80">
        <f t="shared" si="187"/>
        <v>5.94</v>
      </c>
      <c r="CU80">
        <f t="shared" si="187"/>
        <v>11.850000000000001</v>
      </c>
      <c r="CV80">
        <f t="shared" ref="CV80:EA80" si="188">IF(CV$29="", CU80+CV16,0)</f>
        <v>17.470000000000002</v>
      </c>
      <c r="CW80">
        <f t="shared" si="188"/>
        <v>24.133537979125979</v>
      </c>
      <c r="CX80">
        <f t="shared" si="188"/>
        <v>0</v>
      </c>
      <c r="CY80">
        <f t="shared" si="188"/>
        <v>6.6505112648010254</v>
      </c>
      <c r="CZ80">
        <f t="shared" si="188"/>
        <v>0</v>
      </c>
      <c r="DA80">
        <f t="shared" si="188"/>
        <v>5.5355539321899414</v>
      </c>
      <c r="DB80">
        <f t="shared" si="188"/>
        <v>10.755406856536865</v>
      </c>
      <c r="DC80">
        <f t="shared" si="188"/>
        <v>0</v>
      </c>
      <c r="DD80">
        <f t="shared" si="188"/>
        <v>6.2651033401489258</v>
      </c>
      <c r="DE80">
        <f t="shared" si="188"/>
        <v>0</v>
      </c>
      <c r="DF80">
        <f t="shared" si="188"/>
        <v>5.1289768218994141</v>
      </c>
      <c r="DG80">
        <f t="shared" si="188"/>
        <v>0</v>
      </c>
      <c r="DH80">
        <f t="shared" si="188"/>
        <v>5.1216545104980469</v>
      </c>
      <c r="DI80">
        <f t="shared" si="188"/>
        <v>10.888589382171631</v>
      </c>
      <c r="DJ80">
        <f t="shared" si="188"/>
        <v>16.229208469390869</v>
      </c>
      <c r="DK80">
        <f t="shared" si="188"/>
        <v>21.774069309234619</v>
      </c>
      <c r="DL80">
        <f t="shared" si="188"/>
        <v>26.772966861724854</v>
      </c>
      <c r="DM80">
        <f t="shared" si="188"/>
        <v>0</v>
      </c>
      <c r="DN80">
        <f t="shared" si="188"/>
        <v>6.1471037864685059</v>
      </c>
      <c r="DO80">
        <f t="shared" si="188"/>
        <v>0</v>
      </c>
      <c r="DP80">
        <f t="shared" si="188"/>
        <v>5.5960249900817871</v>
      </c>
      <c r="DQ80">
        <f t="shared" si="188"/>
        <v>12.135964393615723</v>
      </c>
      <c r="DR80">
        <f t="shared" si="188"/>
        <v>16.66403865814209</v>
      </c>
      <c r="DS80">
        <f t="shared" si="188"/>
        <v>19.268821477890015</v>
      </c>
      <c r="DT80">
        <f t="shared" si="188"/>
        <v>20.958428859710693</v>
      </c>
      <c r="DU80">
        <f t="shared" si="188"/>
        <v>22.039539456367493</v>
      </c>
      <c r="DV80">
        <f t="shared" si="188"/>
        <v>24.851070046424866</v>
      </c>
      <c r="DW80">
        <f t="shared" si="188"/>
        <v>28.822819828987122</v>
      </c>
      <c r="DX80">
        <f t="shared" si="188"/>
        <v>29.519767701625824</v>
      </c>
      <c r="DY80">
        <f t="shared" si="188"/>
        <v>32.05145400762558</v>
      </c>
      <c r="DZ80">
        <f t="shared" si="188"/>
        <v>0</v>
      </c>
      <c r="EA80">
        <f t="shared" si="188"/>
        <v>4.7608060836791992</v>
      </c>
      <c r="EB80">
        <f t="shared" ref="EB80:FG80" si="189">IF(EB$29="", EA80+EB16,0)</f>
        <v>8.681452751159668</v>
      </c>
      <c r="EC80">
        <f t="shared" si="189"/>
        <v>12.263687610626221</v>
      </c>
      <c r="ED80">
        <f t="shared" si="189"/>
        <v>17.001510620117188</v>
      </c>
      <c r="EE80">
        <f t="shared" si="189"/>
        <v>20.850438594818115</v>
      </c>
      <c r="EF80">
        <f t="shared" si="189"/>
        <v>26.517836093902588</v>
      </c>
      <c r="EG80">
        <f t="shared" si="189"/>
        <v>31.66946268081665</v>
      </c>
      <c r="EH80">
        <f t="shared" si="189"/>
        <v>0</v>
      </c>
      <c r="EI80">
        <f t="shared" si="189"/>
        <v>4.0017728805541992</v>
      </c>
      <c r="EJ80">
        <f t="shared" si="189"/>
        <v>4.4798648953437805</v>
      </c>
      <c r="EK80">
        <f t="shared" si="189"/>
        <v>8.0138674378395081</v>
      </c>
      <c r="EL80">
        <f t="shared" si="189"/>
        <v>11.84342747926712</v>
      </c>
      <c r="EM80">
        <f t="shared" si="189"/>
        <v>15.440904200077057</v>
      </c>
      <c r="EN80">
        <f t="shared" si="189"/>
        <v>19.757327616214752</v>
      </c>
      <c r="EO80">
        <f t="shared" si="189"/>
        <v>24.420686781406403</v>
      </c>
      <c r="EP80">
        <f t="shared" si="189"/>
        <v>27.642601072788239</v>
      </c>
      <c r="EQ80">
        <f t="shared" si="189"/>
        <v>29.985959351062775</v>
      </c>
      <c r="ER80">
        <f t="shared" si="189"/>
        <v>35.669098675251007</v>
      </c>
      <c r="ES80">
        <f t="shared" si="189"/>
        <v>39.07241827249527</v>
      </c>
      <c r="ET80">
        <f t="shared" si="189"/>
        <v>42.82084447145462</v>
      </c>
      <c r="EU80">
        <f t="shared" si="189"/>
        <v>47.362445652484894</v>
      </c>
      <c r="EV80">
        <f t="shared" si="189"/>
        <v>51.292160332202911</v>
      </c>
      <c r="EW80">
        <f t="shared" si="189"/>
        <v>52.941902816295624</v>
      </c>
      <c r="EX80">
        <f t="shared" si="189"/>
        <v>57.281271159648895</v>
      </c>
      <c r="EY80">
        <f t="shared" si="189"/>
        <v>59.588940560817719</v>
      </c>
      <c r="EZ80">
        <f t="shared" si="189"/>
        <v>62.407226026058197</v>
      </c>
      <c r="FA80">
        <f t="shared" si="189"/>
        <v>64.072151243686676</v>
      </c>
      <c r="FB80">
        <f t="shared" si="189"/>
        <v>66.722055017948151</v>
      </c>
      <c r="FC80">
        <f t="shared" si="189"/>
        <v>68.979029476642609</v>
      </c>
      <c r="FD80">
        <f t="shared" si="189"/>
        <v>70.567771732807159</v>
      </c>
      <c r="FE80">
        <f t="shared" si="189"/>
        <v>72.352147996425629</v>
      </c>
      <c r="FF80">
        <f t="shared" si="189"/>
        <v>74.64649099111557</v>
      </c>
      <c r="FG80">
        <f t="shared" si="189"/>
        <v>75.383534133434296</v>
      </c>
      <c r="FH80">
        <f t="shared" ref="FH80:FS80" si="190">IF(FH$29="", FG80+FH16,0)</f>
        <v>0</v>
      </c>
      <c r="FI80">
        <f t="shared" si="190"/>
        <v>3.0242266654968262</v>
      </c>
      <c r="FJ80">
        <f t="shared" si="190"/>
        <v>5.6920034885406494</v>
      </c>
      <c r="FK80">
        <f t="shared" si="190"/>
        <v>7.2308175563812256</v>
      </c>
      <c r="FL80">
        <f t="shared" si="190"/>
        <v>9.5665860176086426</v>
      </c>
      <c r="FM80">
        <f t="shared" si="190"/>
        <v>12.084419012069702</v>
      </c>
      <c r="FN80">
        <f t="shared" si="190"/>
        <v>14.849918127059937</v>
      </c>
      <c r="FO80">
        <f t="shared" si="190"/>
        <v>15.078256204724312</v>
      </c>
      <c r="FP80">
        <f t="shared" si="190"/>
        <v>15.5172069221735</v>
      </c>
      <c r="FQ80">
        <f t="shared" si="190"/>
        <v>16.377054765820503</v>
      </c>
      <c r="FR80">
        <f t="shared" si="190"/>
        <v>18.433230713009834</v>
      </c>
      <c r="FS80">
        <f t="shared" si="190"/>
        <v>21.801596477627754</v>
      </c>
    </row>
    <row r="81" spans="1:175" x14ac:dyDescent="0.25">
      <c r="A81" t="s">
        <v>93</v>
      </c>
      <c r="C81" s="77">
        <v>22.478489379480227</v>
      </c>
      <c r="D81">
        <f t="shared" ref="D81:AI81" si="191">IF(D$29="", C81, D29)</f>
        <v>22.478489379480227</v>
      </c>
      <c r="E81">
        <f t="shared" si="191"/>
        <v>22.478489379480227</v>
      </c>
      <c r="F81">
        <f t="shared" si="191"/>
        <v>22.478489379480227</v>
      </c>
      <c r="G81">
        <f t="shared" si="191"/>
        <v>22.478489379480227</v>
      </c>
      <c r="H81">
        <f t="shared" si="191"/>
        <v>22.478489379480227</v>
      </c>
      <c r="I81">
        <f t="shared" si="191"/>
        <v>22.478489379480227</v>
      </c>
      <c r="J81">
        <f t="shared" si="191"/>
        <v>22.478489379480227</v>
      </c>
      <c r="K81">
        <f t="shared" si="191"/>
        <v>22.478489379480227</v>
      </c>
      <c r="L81">
        <f t="shared" si="191"/>
        <v>22.478489379480227</v>
      </c>
      <c r="M81">
        <f t="shared" si="191"/>
        <v>22.478489379480227</v>
      </c>
      <c r="N81">
        <f t="shared" si="191"/>
        <v>22.478489379480227</v>
      </c>
      <c r="O81">
        <f t="shared" si="191"/>
        <v>22.478489379480227</v>
      </c>
      <c r="P81">
        <f t="shared" si="191"/>
        <v>22.478489379480227</v>
      </c>
      <c r="Q81">
        <f t="shared" si="191"/>
        <v>22.478489379480227</v>
      </c>
      <c r="R81">
        <f t="shared" si="191"/>
        <v>22.478489379480227</v>
      </c>
      <c r="S81">
        <f t="shared" si="191"/>
        <v>22.478489379480227</v>
      </c>
      <c r="T81">
        <f t="shared" si="191"/>
        <v>22.478489379480227</v>
      </c>
      <c r="U81">
        <f t="shared" si="191"/>
        <v>22.478489379480227</v>
      </c>
      <c r="V81">
        <f t="shared" si="191"/>
        <v>22.478489379480227</v>
      </c>
      <c r="W81">
        <f t="shared" si="191"/>
        <v>22.478489379480227</v>
      </c>
      <c r="X81">
        <f t="shared" si="191"/>
        <v>22.478489379480227</v>
      </c>
      <c r="Y81">
        <f t="shared" si="191"/>
        <v>22.478489379480227</v>
      </c>
      <c r="Z81">
        <f t="shared" si="191"/>
        <v>22.478489379480227</v>
      </c>
      <c r="AA81">
        <f t="shared" si="191"/>
        <v>54.113485116903504</v>
      </c>
      <c r="AB81">
        <f t="shared" si="191"/>
        <v>54.113485116903504</v>
      </c>
      <c r="AC81">
        <f t="shared" si="191"/>
        <v>54.113485116903504</v>
      </c>
      <c r="AD81">
        <f t="shared" si="191"/>
        <v>54.113485116903504</v>
      </c>
      <c r="AE81">
        <f t="shared" si="191"/>
        <v>41.016083808269421</v>
      </c>
      <c r="AF81">
        <f t="shared" si="191"/>
        <v>41.016083808269421</v>
      </c>
      <c r="AG81">
        <f t="shared" si="191"/>
        <v>50.838556604728062</v>
      </c>
      <c r="AH81">
        <f t="shared" si="191"/>
        <v>50.838556604728062</v>
      </c>
      <c r="AI81">
        <f t="shared" si="191"/>
        <v>16.103292820689941</v>
      </c>
      <c r="AJ81">
        <f t="shared" ref="AJ81:BO81" si="192">IF(AJ$29="", AI81, AJ29)</f>
        <v>16.103292820689941</v>
      </c>
      <c r="AK81">
        <f t="shared" si="192"/>
        <v>16.103292820689941</v>
      </c>
      <c r="AL81">
        <f t="shared" si="192"/>
        <v>16.103292820689941</v>
      </c>
      <c r="AM81">
        <f t="shared" si="192"/>
        <v>16.103292820689941</v>
      </c>
      <c r="AN81">
        <f t="shared" si="192"/>
        <v>42.625433849736424</v>
      </c>
      <c r="AO81">
        <f t="shared" si="192"/>
        <v>42.625433849736424</v>
      </c>
      <c r="AP81">
        <f t="shared" si="192"/>
        <v>16.804812020098453</v>
      </c>
      <c r="AQ81">
        <f t="shared" si="192"/>
        <v>16.804812020098453</v>
      </c>
      <c r="AR81">
        <f t="shared" si="192"/>
        <v>16.804812020098453</v>
      </c>
      <c r="AS81">
        <f t="shared" si="192"/>
        <v>16.804812020098453</v>
      </c>
      <c r="AT81">
        <f t="shared" si="192"/>
        <v>52.916402404270499</v>
      </c>
      <c r="AU81">
        <f t="shared" si="192"/>
        <v>52.916402404270499</v>
      </c>
      <c r="AV81">
        <f t="shared" si="192"/>
        <v>28.55331759956308</v>
      </c>
      <c r="AW81">
        <f t="shared" si="192"/>
        <v>28.55331759956308</v>
      </c>
      <c r="AX81">
        <f t="shared" si="192"/>
        <v>28.55331759956308</v>
      </c>
      <c r="AY81">
        <f t="shared" si="192"/>
        <v>61.291951111675303</v>
      </c>
      <c r="AZ81">
        <f t="shared" si="192"/>
        <v>61.291951111675303</v>
      </c>
      <c r="BA81">
        <f t="shared" si="192"/>
        <v>39.651877405005578</v>
      </c>
      <c r="BB81">
        <f t="shared" si="192"/>
        <v>39.651877405005578</v>
      </c>
      <c r="BC81">
        <f t="shared" si="192"/>
        <v>69.908029212224136</v>
      </c>
      <c r="BD81">
        <f t="shared" si="192"/>
        <v>69.908029212224136</v>
      </c>
      <c r="BE81">
        <f t="shared" si="192"/>
        <v>69.908029212224136</v>
      </c>
      <c r="BF81">
        <f t="shared" si="192"/>
        <v>69.908029212224136</v>
      </c>
      <c r="BG81">
        <f t="shared" si="192"/>
        <v>69.908029212224136</v>
      </c>
      <c r="BH81">
        <f t="shared" si="192"/>
        <v>61.109681676538379</v>
      </c>
      <c r="BI81">
        <f t="shared" si="192"/>
        <v>61.109681676538379</v>
      </c>
      <c r="BJ81">
        <f t="shared" si="192"/>
        <v>49.153159090432872</v>
      </c>
      <c r="BK81">
        <f t="shared" si="192"/>
        <v>49.153159090432872</v>
      </c>
      <c r="BL81">
        <f t="shared" si="192"/>
        <v>49.153159090432872</v>
      </c>
      <c r="BM81">
        <f t="shared" si="192"/>
        <v>50.66366721861074</v>
      </c>
      <c r="BN81">
        <f t="shared" si="192"/>
        <v>50.66366721861074</v>
      </c>
      <c r="BO81">
        <f t="shared" si="192"/>
        <v>30.29710265871902</v>
      </c>
      <c r="BP81">
        <f t="shared" ref="BP81:CU81" si="193">IF(BP$29="", BO81, BP29)</f>
        <v>30.29710265871902</v>
      </c>
      <c r="BQ81">
        <f t="shared" si="193"/>
        <v>61.870632938384446</v>
      </c>
      <c r="BR81">
        <f t="shared" si="193"/>
        <v>61.870632938384446</v>
      </c>
      <c r="BS81">
        <f t="shared" si="193"/>
        <v>61.870632938384446</v>
      </c>
      <c r="BT81">
        <f t="shared" si="193"/>
        <v>61.870632938384446</v>
      </c>
      <c r="BU81">
        <f t="shared" si="193"/>
        <v>61.870632938384446</v>
      </c>
      <c r="BV81">
        <f t="shared" si="193"/>
        <v>72.834945597807561</v>
      </c>
      <c r="BW81">
        <f t="shared" si="193"/>
        <v>72.834945597807561</v>
      </c>
      <c r="BX81">
        <f t="shared" si="193"/>
        <v>50.878119681033354</v>
      </c>
      <c r="BY81">
        <f t="shared" si="193"/>
        <v>50.878119681033354</v>
      </c>
      <c r="BZ81">
        <f t="shared" si="193"/>
        <v>50.878119681033354</v>
      </c>
      <c r="CA81">
        <f t="shared" si="193"/>
        <v>70.822404587464206</v>
      </c>
      <c r="CB81">
        <f t="shared" si="193"/>
        <v>70.822404587464206</v>
      </c>
      <c r="CC81">
        <f t="shared" si="193"/>
        <v>16.833589226378287</v>
      </c>
      <c r="CD81">
        <f t="shared" si="193"/>
        <v>16.833589226378287</v>
      </c>
      <c r="CE81">
        <f t="shared" si="193"/>
        <v>37.482782596140652</v>
      </c>
      <c r="CF81">
        <f t="shared" si="193"/>
        <v>37.482782596140652</v>
      </c>
      <c r="CG81">
        <f t="shared" si="193"/>
        <v>37.482782596140652</v>
      </c>
      <c r="CH81">
        <f t="shared" si="193"/>
        <v>37.482782596140652</v>
      </c>
      <c r="CI81">
        <f t="shared" si="193"/>
        <v>37.482782596140652</v>
      </c>
      <c r="CJ81">
        <f t="shared" si="193"/>
        <v>21.037754734999275</v>
      </c>
      <c r="CK81">
        <f t="shared" si="193"/>
        <v>21.037754734999275</v>
      </c>
      <c r="CL81">
        <f t="shared" si="193"/>
        <v>4.2093182242863012</v>
      </c>
      <c r="CM81">
        <f t="shared" si="193"/>
        <v>4.2093182242863012</v>
      </c>
      <c r="CN81">
        <f t="shared" si="193"/>
        <v>4.2093182242863012</v>
      </c>
      <c r="CO81">
        <f t="shared" si="193"/>
        <v>42.439334661594224</v>
      </c>
      <c r="CP81">
        <f t="shared" si="193"/>
        <v>42.439334661594224</v>
      </c>
      <c r="CQ81">
        <f t="shared" si="193"/>
        <v>5.5344643259819231</v>
      </c>
      <c r="CR81">
        <f t="shared" si="193"/>
        <v>5.5344643259819231</v>
      </c>
      <c r="CS81">
        <f t="shared" si="193"/>
        <v>28.019984489477178</v>
      </c>
      <c r="CT81">
        <f t="shared" si="193"/>
        <v>28.019984489477178</v>
      </c>
      <c r="CU81">
        <f t="shared" si="193"/>
        <v>28.019984489477178</v>
      </c>
      <c r="CV81">
        <f t="shared" ref="CV81:EA81" si="194">IF(CV$29="", CU81, CV29)</f>
        <v>28.019984489477178</v>
      </c>
      <c r="CW81">
        <f t="shared" si="194"/>
        <v>28.019984489477178</v>
      </c>
      <c r="CX81">
        <f t="shared" si="194"/>
        <v>52.937581820082002</v>
      </c>
      <c r="CY81">
        <f t="shared" si="194"/>
        <v>52.937581820082002</v>
      </c>
      <c r="CZ81">
        <f t="shared" si="194"/>
        <v>14.601823801889775</v>
      </c>
      <c r="DA81">
        <f t="shared" si="194"/>
        <v>14.601823801889775</v>
      </c>
      <c r="DB81">
        <f t="shared" si="194"/>
        <v>14.601823801889775</v>
      </c>
      <c r="DC81">
        <f t="shared" si="194"/>
        <v>41.149788573616192</v>
      </c>
      <c r="DD81">
        <f t="shared" si="194"/>
        <v>41.149788573616192</v>
      </c>
      <c r="DE81">
        <f t="shared" si="194"/>
        <v>13.03447348381043</v>
      </c>
      <c r="DF81">
        <f t="shared" si="194"/>
        <v>13.03447348381043</v>
      </c>
      <c r="DG81">
        <f t="shared" si="194"/>
        <v>27.580681281802274</v>
      </c>
      <c r="DH81">
        <f t="shared" si="194"/>
        <v>27.580681281802274</v>
      </c>
      <c r="DI81">
        <f t="shared" si="194"/>
        <v>27.580681281802274</v>
      </c>
      <c r="DJ81">
        <f t="shared" si="194"/>
        <v>27.580681281802274</v>
      </c>
      <c r="DK81">
        <f t="shared" si="194"/>
        <v>27.580681281802274</v>
      </c>
      <c r="DL81">
        <f t="shared" si="194"/>
        <v>27.580681281802274</v>
      </c>
      <c r="DM81">
        <f t="shared" si="194"/>
        <v>51.440008389391608</v>
      </c>
      <c r="DN81">
        <f t="shared" si="194"/>
        <v>51.440008389391608</v>
      </c>
      <c r="DO81">
        <f t="shared" si="194"/>
        <v>22.793563709691142</v>
      </c>
      <c r="DP81">
        <f t="shared" si="194"/>
        <v>22.793563709691142</v>
      </c>
      <c r="DQ81">
        <f t="shared" si="194"/>
        <v>22.793563709691142</v>
      </c>
      <c r="DR81">
        <f t="shared" si="194"/>
        <v>22.793563709691142</v>
      </c>
      <c r="DS81">
        <f t="shared" si="194"/>
        <v>22.793563709691142</v>
      </c>
      <c r="DT81">
        <f t="shared" si="194"/>
        <v>22.793563709691142</v>
      </c>
      <c r="DU81">
        <f t="shared" si="194"/>
        <v>22.793563709691142</v>
      </c>
      <c r="DV81">
        <f t="shared" si="194"/>
        <v>22.793563709691142</v>
      </c>
      <c r="DW81">
        <f t="shared" si="194"/>
        <v>22.793563709691142</v>
      </c>
      <c r="DX81">
        <f t="shared" si="194"/>
        <v>22.793563709691142</v>
      </c>
      <c r="DY81">
        <f t="shared" si="194"/>
        <v>22.793563709691142</v>
      </c>
      <c r="DZ81">
        <f t="shared" si="194"/>
        <v>11.369125844887154</v>
      </c>
      <c r="EA81">
        <f t="shared" si="194"/>
        <v>11.369125844887154</v>
      </c>
      <c r="EB81">
        <f t="shared" ref="EB81:FG81" si="195">IF(EB$29="", EA81, EB29)</f>
        <v>11.369125844887154</v>
      </c>
      <c r="EC81">
        <f t="shared" si="195"/>
        <v>11.369125844887154</v>
      </c>
      <c r="ED81">
        <f t="shared" si="195"/>
        <v>11.369125844887154</v>
      </c>
      <c r="EE81">
        <f t="shared" si="195"/>
        <v>11.369125844887154</v>
      </c>
      <c r="EF81">
        <f t="shared" si="195"/>
        <v>11.369125844887154</v>
      </c>
      <c r="EG81">
        <f t="shared" si="195"/>
        <v>11.369125844887154</v>
      </c>
      <c r="EH81">
        <f t="shared" si="195"/>
        <v>8.9134220529793886</v>
      </c>
      <c r="EI81">
        <f t="shared" si="195"/>
        <v>8.9134220529793886</v>
      </c>
      <c r="EJ81">
        <f t="shared" si="195"/>
        <v>8.9134220529793886</v>
      </c>
      <c r="EK81">
        <f t="shared" si="195"/>
        <v>8.9134220529793886</v>
      </c>
      <c r="EL81">
        <f t="shared" si="195"/>
        <v>8.9134220529793886</v>
      </c>
      <c r="EM81">
        <f t="shared" si="195"/>
        <v>8.9134220529793886</v>
      </c>
      <c r="EN81">
        <f t="shared" si="195"/>
        <v>8.9134220529793886</v>
      </c>
      <c r="EO81">
        <f t="shared" si="195"/>
        <v>8.9134220529793886</v>
      </c>
      <c r="EP81">
        <f t="shared" si="195"/>
        <v>8.9134220529793886</v>
      </c>
      <c r="EQ81">
        <f t="shared" si="195"/>
        <v>8.9134220529793886</v>
      </c>
      <c r="ER81">
        <f t="shared" si="195"/>
        <v>8.9134220529793886</v>
      </c>
      <c r="ES81">
        <f t="shared" si="195"/>
        <v>8.9134220529793886</v>
      </c>
      <c r="ET81">
        <f t="shared" si="195"/>
        <v>8.9134220529793886</v>
      </c>
      <c r="EU81">
        <f t="shared" si="195"/>
        <v>8.9134220529793886</v>
      </c>
      <c r="EV81">
        <f t="shared" si="195"/>
        <v>8.9134220529793886</v>
      </c>
      <c r="EW81">
        <f t="shared" si="195"/>
        <v>8.9134220529793886</v>
      </c>
      <c r="EX81">
        <f t="shared" si="195"/>
        <v>8.9134220529793886</v>
      </c>
      <c r="EY81">
        <f t="shared" si="195"/>
        <v>8.9134220529793886</v>
      </c>
      <c r="EZ81">
        <f t="shared" si="195"/>
        <v>8.9134220529793886</v>
      </c>
      <c r="FA81">
        <f t="shared" si="195"/>
        <v>8.9134220529793886</v>
      </c>
      <c r="FB81">
        <f t="shared" si="195"/>
        <v>8.9134220529793886</v>
      </c>
      <c r="FC81">
        <f t="shared" si="195"/>
        <v>8.9134220529793886</v>
      </c>
      <c r="FD81">
        <f t="shared" si="195"/>
        <v>8.9134220529793886</v>
      </c>
      <c r="FE81">
        <f t="shared" si="195"/>
        <v>8.9134220529793886</v>
      </c>
      <c r="FF81">
        <f t="shared" si="195"/>
        <v>8.9134220529793886</v>
      </c>
      <c r="FG81">
        <f t="shared" si="195"/>
        <v>8.9134220529793886</v>
      </c>
      <c r="FH81">
        <f t="shared" ref="FH81:FS81" si="196">IF(FH$29="", FG81, FH29)</f>
        <v>17.974144459624647</v>
      </c>
      <c r="FI81">
        <f t="shared" si="196"/>
        <v>17.974144459624647</v>
      </c>
      <c r="FJ81">
        <f t="shared" si="196"/>
        <v>17.974144459624647</v>
      </c>
      <c r="FK81">
        <f t="shared" si="196"/>
        <v>17.974144459624647</v>
      </c>
      <c r="FL81">
        <f t="shared" si="196"/>
        <v>17.974144459624647</v>
      </c>
      <c r="FM81">
        <f t="shared" si="196"/>
        <v>17.974144459624647</v>
      </c>
      <c r="FN81">
        <f t="shared" si="196"/>
        <v>17.974144459624647</v>
      </c>
      <c r="FO81">
        <f t="shared" si="196"/>
        <v>17.974144459624647</v>
      </c>
      <c r="FP81">
        <f t="shared" si="196"/>
        <v>17.974144459624647</v>
      </c>
      <c r="FQ81">
        <f t="shared" si="196"/>
        <v>17.974144459624647</v>
      </c>
      <c r="FR81">
        <f t="shared" si="196"/>
        <v>17.974144459624647</v>
      </c>
      <c r="FS81">
        <f t="shared" si="196"/>
        <v>17.974144459624647</v>
      </c>
    </row>
    <row r="82" spans="1:175" x14ac:dyDescent="0.25">
      <c r="A82" t="s">
        <v>164</v>
      </c>
      <c r="C82">
        <v>0</v>
      </c>
      <c r="D82" t="str">
        <f>IF(D$29="","", D81-C81)</f>
        <v/>
      </c>
      <c r="E82" t="str">
        <f t="shared" ref="E82:BP82" si="197">IF(E$29="","", E81-D81)</f>
        <v/>
      </c>
      <c r="F82" t="str">
        <f t="shared" si="197"/>
        <v/>
      </c>
      <c r="G82" t="str">
        <f t="shared" si="197"/>
        <v/>
      </c>
      <c r="H82" t="str">
        <f t="shared" si="197"/>
        <v/>
      </c>
      <c r="I82" t="str">
        <f t="shared" si="197"/>
        <v/>
      </c>
      <c r="J82" t="str">
        <f t="shared" si="197"/>
        <v/>
      </c>
      <c r="K82" t="str">
        <f t="shared" si="197"/>
        <v/>
      </c>
      <c r="L82" t="str">
        <f t="shared" si="197"/>
        <v/>
      </c>
      <c r="M82" t="str">
        <f t="shared" si="197"/>
        <v/>
      </c>
      <c r="N82" t="str">
        <f t="shared" si="197"/>
        <v/>
      </c>
      <c r="O82" t="str">
        <f t="shared" si="197"/>
        <v/>
      </c>
      <c r="P82" t="str">
        <f t="shared" si="197"/>
        <v/>
      </c>
      <c r="Q82" t="str">
        <f t="shared" si="197"/>
        <v/>
      </c>
      <c r="R82" t="str">
        <f t="shared" si="197"/>
        <v/>
      </c>
      <c r="S82" t="str">
        <f t="shared" si="197"/>
        <v/>
      </c>
      <c r="T82" t="str">
        <f t="shared" si="197"/>
        <v/>
      </c>
      <c r="U82" t="str">
        <f t="shared" si="197"/>
        <v/>
      </c>
      <c r="V82" t="str">
        <f t="shared" si="197"/>
        <v/>
      </c>
      <c r="W82" t="str">
        <f t="shared" si="197"/>
        <v/>
      </c>
      <c r="X82" t="str">
        <f t="shared" si="197"/>
        <v/>
      </c>
      <c r="Y82" t="str">
        <f t="shared" si="197"/>
        <v/>
      </c>
      <c r="Z82" t="str">
        <f t="shared" si="197"/>
        <v/>
      </c>
      <c r="AA82">
        <f t="shared" si="197"/>
        <v>31.634995737423278</v>
      </c>
      <c r="AB82" t="str">
        <f t="shared" si="197"/>
        <v/>
      </c>
      <c r="AC82" t="str">
        <f t="shared" si="197"/>
        <v/>
      </c>
      <c r="AD82" t="str">
        <f t="shared" si="197"/>
        <v/>
      </c>
      <c r="AE82">
        <f t="shared" si="197"/>
        <v>-13.097401308634083</v>
      </c>
      <c r="AF82" t="str">
        <f t="shared" si="197"/>
        <v/>
      </c>
      <c r="AG82">
        <f t="shared" si="197"/>
        <v>9.8224727964586407</v>
      </c>
      <c r="AH82" t="str">
        <f t="shared" si="197"/>
        <v/>
      </c>
      <c r="AI82">
        <f t="shared" si="197"/>
        <v>-34.735263784038125</v>
      </c>
      <c r="AJ82" t="str">
        <f t="shared" si="197"/>
        <v/>
      </c>
      <c r="AK82" t="str">
        <f t="shared" si="197"/>
        <v/>
      </c>
      <c r="AL82" t="str">
        <f t="shared" si="197"/>
        <v/>
      </c>
      <c r="AM82" t="str">
        <f t="shared" si="197"/>
        <v/>
      </c>
      <c r="AN82">
        <f t="shared" si="197"/>
        <v>26.522141029046484</v>
      </c>
      <c r="AO82" t="str">
        <f t="shared" si="197"/>
        <v/>
      </c>
      <c r="AP82">
        <f t="shared" si="197"/>
        <v>-25.820621829637972</v>
      </c>
      <c r="AQ82" t="str">
        <f t="shared" si="197"/>
        <v/>
      </c>
      <c r="AR82" t="str">
        <f t="shared" si="197"/>
        <v/>
      </c>
      <c r="AS82" t="str">
        <f t="shared" si="197"/>
        <v/>
      </c>
      <c r="AT82">
        <f t="shared" si="197"/>
        <v>36.111590384172047</v>
      </c>
      <c r="AU82" t="str">
        <f t="shared" si="197"/>
        <v/>
      </c>
      <c r="AV82">
        <f t="shared" si="197"/>
        <v>-24.36308480470742</v>
      </c>
      <c r="AW82" t="str">
        <f t="shared" si="197"/>
        <v/>
      </c>
      <c r="AX82" t="str">
        <f t="shared" si="197"/>
        <v/>
      </c>
      <c r="AY82">
        <f t="shared" si="197"/>
        <v>32.738633512112223</v>
      </c>
      <c r="AZ82" t="str">
        <f t="shared" si="197"/>
        <v/>
      </c>
      <c r="BA82">
        <f t="shared" si="197"/>
        <v>-21.640073706669725</v>
      </c>
      <c r="BB82" t="str">
        <f t="shared" si="197"/>
        <v/>
      </c>
      <c r="BC82">
        <f t="shared" si="197"/>
        <v>30.256151807218558</v>
      </c>
      <c r="BD82" t="str">
        <f t="shared" si="197"/>
        <v/>
      </c>
      <c r="BE82" t="str">
        <f t="shared" si="197"/>
        <v/>
      </c>
      <c r="BF82" t="str">
        <f t="shared" si="197"/>
        <v/>
      </c>
      <c r="BG82" t="str">
        <f t="shared" si="197"/>
        <v/>
      </c>
      <c r="BH82">
        <f t="shared" si="197"/>
        <v>-8.7983475356857568</v>
      </c>
      <c r="BI82" t="str">
        <f t="shared" si="197"/>
        <v/>
      </c>
      <c r="BJ82">
        <f t="shared" si="197"/>
        <v>-11.956522586105507</v>
      </c>
      <c r="BK82" t="str">
        <f t="shared" si="197"/>
        <v/>
      </c>
      <c r="BL82" t="str">
        <f t="shared" si="197"/>
        <v/>
      </c>
      <c r="BM82">
        <f t="shared" si="197"/>
        <v>1.5105081281778681</v>
      </c>
      <c r="BN82" t="str">
        <f t="shared" si="197"/>
        <v/>
      </c>
      <c r="BO82">
        <f t="shared" si="197"/>
        <v>-20.366564559891721</v>
      </c>
      <c r="BP82" t="str">
        <f t="shared" si="197"/>
        <v/>
      </c>
      <c r="BQ82">
        <f t="shared" ref="BQ82:EB82" si="198">IF(BQ$29="","", BQ81-BP81)</f>
        <v>31.573530279665427</v>
      </c>
      <c r="BR82" t="str">
        <f t="shared" si="198"/>
        <v/>
      </c>
      <c r="BS82" t="str">
        <f t="shared" si="198"/>
        <v/>
      </c>
      <c r="BT82" t="str">
        <f t="shared" si="198"/>
        <v/>
      </c>
      <c r="BU82" t="str">
        <f t="shared" si="198"/>
        <v/>
      </c>
      <c r="BV82">
        <f t="shared" si="198"/>
        <v>10.964312659423115</v>
      </c>
      <c r="BW82" t="str">
        <f t="shared" si="198"/>
        <v/>
      </c>
      <c r="BX82">
        <f t="shared" si="198"/>
        <v>-21.956825916774207</v>
      </c>
      <c r="BY82" t="str">
        <f t="shared" si="198"/>
        <v/>
      </c>
      <c r="BZ82" t="str">
        <f t="shared" si="198"/>
        <v/>
      </c>
      <c r="CA82">
        <f t="shared" si="198"/>
        <v>19.944284906430852</v>
      </c>
      <c r="CB82" t="str">
        <f t="shared" si="198"/>
        <v/>
      </c>
      <c r="CC82">
        <f t="shared" si="198"/>
        <v>-53.988815361085919</v>
      </c>
      <c r="CD82" t="str">
        <f t="shared" si="198"/>
        <v/>
      </c>
      <c r="CE82">
        <f t="shared" si="198"/>
        <v>20.649193369762365</v>
      </c>
      <c r="CF82" t="str">
        <f t="shared" si="198"/>
        <v/>
      </c>
      <c r="CG82" t="str">
        <f t="shared" si="198"/>
        <v/>
      </c>
      <c r="CH82" t="str">
        <f t="shared" si="198"/>
        <v/>
      </c>
      <c r="CI82" t="str">
        <f t="shared" si="198"/>
        <v/>
      </c>
      <c r="CJ82">
        <f t="shared" si="198"/>
        <v>-16.445027861141376</v>
      </c>
      <c r="CK82" t="str">
        <f t="shared" si="198"/>
        <v/>
      </c>
      <c r="CL82">
        <f t="shared" si="198"/>
        <v>-16.828436510712976</v>
      </c>
      <c r="CM82" t="str">
        <f t="shared" si="198"/>
        <v/>
      </c>
      <c r="CN82" t="str">
        <f t="shared" si="198"/>
        <v/>
      </c>
      <c r="CO82">
        <f t="shared" si="198"/>
        <v>38.230016437307924</v>
      </c>
      <c r="CP82" t="str">
        <f t="shared" si="198"/>
        <v/>
      </c>
      <c r="CQ82">
        <f t="shared" si="198"/>
        <v>-36.904870335612301</v>
      </c>
      <c r="CR82" t="str">
        <f t="shared" si="198"/>
        <v/>
      </c>
      <c r="CS82">
        <f t="shared" si="198"/>
        <v>22.485520163495256</v>
      </c>
      <c r="CT82" t="str">
        <f t="shared" si="198"/>
        <v/>
      </c>
      <c r="CU82" t="str">
        <f t="shared" si="198"/>
        <v/>
      </c>
      <c r="CV82" t="str">
        <f t="shared" si="198"/>
        <v/>
      </c>
      <c r="CW82" t="str">
        <f t="shared" si="198"/>
        <v/>
      </c>
      <c r="CX82">
        <f t="shared" si="198"/>
        <v>24.917597330604824</v>
      </c>
      <c r="CY82" t="str">
        <f t="shared" si="198"/>
        <v/>
      </c>
      <c r="CZ82">
        <f t="shared" si="198"/>
        <v>-38.335758018192223</v>
      </c>
      <c r="DA82" t="str">
        <f t="shared" si="198"/>
        <v/>
      </c>
      <c r="DB82" t="str">
        <f t="shared" si="198"/>
        <v/>
      </c>
      <c r="DC82">
        <f t="shared" si="198"/>
        <v>26.547964771726416</v>
      </c>
      <c r="DD82" t="str">
        <f t="shared" si="198"/>
        <v/>
      </c>
      <c r="DE82">
        <f t="shared" si="198"/>
        <v>-28.115315089805762</v>
      </c>
      <c r="DF82" t="str">
        <f t="shared" si="198"/>
        <v/>
      </c>
      <c r="DG82">
        <f t="shared" si="198"/>
        <v>14.546207797991844</v>
      </c>
      <c r="DH82" t="str">
        <f t="shared" si="198"/>
        <v/>
      </c>
      <c r="DI82" t="str">
        <f t="shared" si="198"/>
        <v/>
      </c>
      <c r="DJ82" t="str">
        <f t="shared" si="198"/>
        <v/>
      </c>
      <c r="DK82" t="str">
        <f t="shared" si="198"/>
        <v/>
      </c>
      <c r="DL82" t="str">
        <f t="shared" si="198"/>
        <v/>
      </c>
      <c r="DM82">
        <f t="shared" si="198"/>
        <v>23.859327107589333</v>
      </c>
      <c r="DN82" t="str">
        <f t="shared" si="198"/>
        <v/>
      </c>
      <c r="DO82">
        <f t="shared" si="198"/>
        <v>-28.646444679700465</v>
      </c>
      <c r="DP82" t="str">
        <f t="shared" si="198"/>
        <v/>
      </c>
      <c r="DQ82" t="str">
        <f t="shared" si="198"/>
        <v/>
      </c>
      <c r="DR82" t="str">
        <f t="shared" si="198"/>
        <v/>
      </c>
      <c r="DS82" t="str">
        <f t="shared" si="198"/>
        <v/>
      </c>
      <c r="DT82" t="str">
        <f t="shared" si="198"/>
        <v/>
      </c>
      <c r="DU82" t="str">
        <f t="shared" si="198"/>
        <v/>
      </c>
      <c r="DV82" t="str">
        <f t="shared" si="198"/>
        <v/>
      </c>
      <c r="DW82" t="str">
        <f t="shared" si="198"/>
        <v/>
      </c>
      <c r="DX82" t="str">
        <f t="shared" si="198"/>
        <v/>
      </c>
      <c r="DY82" t="str">
        <f t="shared" si="198"/>
        <v/>
      </c>
      <c r="DZ82">
        <f t="shared" si="198"/>
        <v>-11.424437864803988</v>
      </c>
      <c r="EA82" t="str">
        <f t="shared" si="198"/>
        <v/>
      </c>
      <c r="EB82" t="str">
        <f t="shared" si="198"/>
        <v/>
      </c>
      <c r="EC82" t="str">
        <f t="shared" ref="EC82:ES82" si="199">IF(EC$29="","", EC81-EB81)</f>
        <v/>
      </c>
      <c r="ED82" t="str">
        <f t="shared" si="199"/>
        <v/>
      </c>
      <c r="EE82" t="str">
        <f t="shared" si="199"/>
        <v/>
      </c>
      <c r="EF82" t="str">
        <f t="shared" si="199"/>
        <v/>
      </c>
      <c r="EG82" t="str">
        <f t="shared" si="199"/>
        <v/>
      </c>
      <c r="EH82">
        <f t="shared" si="199"/>
        <v>-2.4557037919077658</v>
      </c>
      <c r="EI82" t="str">
        <f t="shared" si="199"/>
        <v/>
      </c>
      <c r="EJ82" t="str">
        <f t="shared" si="199"/>
        <v/>
      </c>
      <c r="EK82" t="str">
        <f t="shared" si="199"/>
        <v/>
      </c>
      <c r="EL82" t="str">
        <f t="shared" si="199"/>
        <v/>
      </c>
      <c r="EM82" t="str">
        <f t="shared" si="199"/>
        <v/>
      </c>
      <c r="EN82" t="str">
        <f t="shared" si="199"/>
        <v/>
      </c>
      <c r="EO82" t="str">
        <f t="shared" si="199"/>
        <v/>
      </c>
      <c r="EP82" t="str">
        <f t="shared" si="199"/>
        <v/>
      </c>
      <c r="EQ82" t="str">
        <f t="shared" si="199"/>
        <v/>
      </c>
      <c r="ER82" t="str">
        <f t="shared" si="199"/>
        <v/>
      </c>
      <c r="ES82" t="str">
        <f t="shared" si="199"/>
        <v/>
      </c>
      <c r="ET82" t="str">
        <f t="shared" ref="ET82:FS82" si="200">IF(ET$29="","", ET81-ES81)</f>
        <v/>
      </c>
      <c r="EU82" t="str">
        <f t="shared" si="200"/>
        <v/>
      </c>
      <c r="EV82" t="str">
        <f t="shared" si="200"/>
        <v/>
      </c>
      <c r="EW82" t="str">
        <f t="shared" si="200"/>
        <v/>
      </c>
      <c r="EX82" t="str">
        <f t="shared" si="200"/>
        <v/>
      </c>
      <c r="EY82" t="str">
        <f t="shared" si="200"/>
        <v/>
      </c>
      <c r="EZ82" t="str">
        <f t="shared" si="200"/>
        <v/>
      </c>
      <c r="FA82" t="str">
        <f t="shared" si="200"/>
        <v/>
      </c>
      <c r="FB82" t="str">
        <f t="shared" si="200"/>
        <v/>
      </c>
      <c r="FC82" t="str">
        <f t="shared" si="200"/>
        <v/>
      </c>
      <c r="FD82" t="str">
        <f t="shared" si="200"/>
        <v/>
      </c>
      <c r="FE82" t="str">
        <f t="shared" si="200"/>
        <v/>
      </c>
      <c r="FF82" t="str">
        <f t="shared" si="200"/>
        <v/>
      </c>
      <c r="FG82" t="str">
        <f t="shared" si="200"/>
        <v/>
      </c>
      <c r="FH82">
        <f t="shared" si="200"/>
        <v>9.0607224066452581</v>
      </c>
      <c r="FI82" t="str">
        <f t="shared" si="200"/>
        <v/>
      </c>
      <c r="FJ82" t="str">
        <f t="shared" si="200"/>
        <v/>
      </c>
      <c r="FK82" t="str">
        <f t="shared" si="200"/>
        <v/>
      </c>
      <c r="FL82" t="str">
        <f t="shared" si="200"/>
        <v/>
      </c>
      <c r="FM82" t="str">
        <f t="shared" si="200"/>
        <v/>
      </c>
      <c r="FN82" t="str">
        <f t="shared" si="200"/>
        <v/>
      </c>
      <c r="FO82" t="str">
        <f t="shared" si="200"/>
        <v/>
      </c>
      <c r="FP82" t="str">
        <f t="shared" si="200"/>
        <v/>
      </c>
      <c r="FQ82" t="str">
        <f t="shared" si="200"/>
        <v/>
      </c>
      <c r="FR82" t="str">
        <f t="shared" si="200"/>
        <v/>
      </c>
      <c r="FS82" t="str">
        <f t="shared" si="200"/>
        <v/>
      </c>
    </row>
    <row r="83" spans="1:175" x14ac:dyDescent="0.25">
      <c r="A83" t="s">
        <v>165</v>
      </c>
      <c r="C83">
        <v>0</v>
      </c>
      <c r="D83">
        <f t="shared" ref="D83:AI83" si="201">IF(D$29="", C83, D41)</f>
        <v>0</v>
      </c>
      <c r="E83">
        <f t="shared" si="201"/>
        <v>0</v>
      </c>
      <c r="F83">
        <f t="shared" si="201"/>
        <v>0</v>
      </c>
      <c r="G83">
        <f t="shared" si="201"/>
        <v>0</v>
      </c>
      <c r="H83">
        <f t="shared" si="201"/>
        <v>0</v>
      </c>
      <c r="I83">
        <f t="shared" si="201"/>
        <v>0</v>
      </c>
      <c r="J83">
        <f t="shared" si="201"/>
        <v>0</v>
      </c>
      <c r="K83">
        <f t="shared" si="201"/>
        <v>0</v>
      </c>
      <c r="L83">
        <f t="shared" si="201"/>
        <v>0</v>
      </c>
      <c r="M83">
        <f t="shared" si="201"/>
        <v>0</v>
      </c>
      <c r="N83">
        <f t="shared" si="201"/>
        <v>0</v>
      </c>
      <c r="O83">
        <f t="shared" si="201"/>
        <v>0</v>
      </c>
      <c r="P83">
        <f t="shared" si="201"/>
        <v>0</v>
      </c>
      <c r="Q83">
        <f t="shared" si="201"/>
        <v>0</v>
      </c>
      <c r="R83">
        <f t="shared" si="201"/>
        <v>0</v>
      </c>
      <c r="S83">
        <f t="shared" si="201"/>
        <v>0</v>
      </c>
      <c r="T83">
        <f t="shared" si="201"/>
        <v>0</v>
      </c>
      <c r="U83">
        <f t="shared" si="201"/>
        <v>0</v>
      </c>
      <c r="V83">
        <f t="shared" si="201"/>
        <v>0</v>
      </c>
      <c r="W83">
        <f t="shared" si="201"/>
        <v>0</v>
      </c>
      <c r="X83">
        <f t="shared" si="201"/>
        <v>0</v>
      </c>
      <c r="Y83">
        <f t="shared" si="201"/>
        <v>0</v>
      </c>
      <c r="Z83">
        <f t="shared" si="201"/>
        <v>0</v>
      </c>
      <c r="AA83">
        <f t="shared" si="201"/>
        <v>4.5184666666666669</v>
      </c>
      <c r="AB83">
        <f t="shared" si="201"/>
        <v>4.5184666666666669</v>
      </c>
      <c r="AC83">
        <f t="shared" si="201"/>
        <v>4.5184666666666669</v>
      </c>
      <c r="AD83">
        <f t="shared" si="201"/>
        <v>4.5184666666666669</v>
      </c>
      <c r="AE83">
        <f t="shared" si="201"/>
        <v>21.485038548113209</v>
      </c>
      <c r="AF83">
        <f t="shared" si="201"/>
        <v>21.485038548113209</v>
      </c>
      <c r="AG83">
        <f t="shared" si="201"/>
        <v>21.485038548113209</v>
      </c>
      <c r="AH83">
        <f t="shared" si="201"/>
        <v>21.485038548113209</v>
      </c>
      <c r="AI83">
        <f t="shared" si="201"/>
        <v>38.966906094084791</v>
      </c>
      <c r="AJ83">
        <f t="shared" ref="AJ83:BO83" si="202">IF(AJ$29="", AI83, AJ41)</f>
        <v>38.966906094084791</v>
      </c>
      <c r="AK83">
        <f t="shared" si="202"/>
        <v>38.966906094084791</v>
      </c>
      <c r="AL83">
        <f t="shared" si="202"/>
        <v>38.966906094084791</v>
      </c>
      <c r="AM83">
        <f t="shared" si="202"/>
        <v>38.966906094084791</v>
      </c>
      <c r="AN83">
        <f t="shared" si="202"/>
        <v>38.966906094084791</v>
      </c>
      <c r="AO83">
        <f t="shared" si="202"/>
        <v>38.966906094084791</v>
      </c>
      <c r="AP83">
        <f t="shared" si="202"/>
        <v>57.105763689817046</v>
      </c>
      <c r="AQ83">
        <f t="shared" si="202"/>
        <v>57.105763689817046</v>
      </c>
      <c r="AR83">
        <f t="shared" si="202"/>
        <v>57.105763689817046</v>
      </c>
      <c r="AS83">
        <f t="shared" si="202"/>
        <v>57.105763689817046</v>
      </c>
      <c r="AT83">
        <f t="shared" si="202"/>
        <v>57.105763689817046</v>
      </c>
      <c r="AU83">
        <f t="shared" si="202"/>
        <v>57.105763689817046</v>
      </c>
      <c r="AV83">
        <f t="shared" si="202"/>
        <v>68.359683125302141</v>
      </c>
      <c r="AW83">
        <f t="shared" si="202"/>
        <v>68.359683125302141</v>
      </c>
      <c r="AX83">
        <f t="shared" si="202"/>
        <v>68.359683125302141</v>
      </c>
      <c r="AY83">
        <f t="shared" si="202"/>
        <v>68.880163125302147</v>
      </c>
      <c r="AZ83">
        <f t="shared" si="202"/>
        <v>68.880163125302147</v>
      </c>
      <c r="BA83">
        <f t="shared" si="202"/>
        <v>80.76068530183619</v>
      </c>
      <c r="BB83">
        <f t="shared" si="202"/>
        <v>80.76068530183619</v>
      </c>
      <c r="BC83">
        <f t="shared" si="202"/>
        <v>80.76068530183619</v>
      </c>
      <c r="BD83">
        <f t="shared" si="202"/>
        <v>80.76068530183619</v>
      </c>
      <c r="BE83">
        <f t="shared" si="202"/>
        <v>80.76068530183619</v>
      </c>
      <c r="BF83">
        <f t="shared" si="202"/>
        <v>80.76068530183619</v>
      </c>
      <c r="BG83">
        <f t="shared" si="202"/>
        <v>80.76068530183619</v>
      </c>
      <c r="BH83">
        <f t="shared" si="202"/>
        <v>100.04241051305492</v>
      </c>
      <c r="BI83">
        <f t="shared" si="202"/>
        <v>100.04241051305492</v>
      </c>
      <c r="BJ83">
        <f t="shared" si="202"/>
        <v>125.32903471687658</v>
      </c>
      <c r="BK83">
        <f t="shared" si="202"/>
        <v>125.32903471687658</v>
      </c>
      <c r="BL83">
        <f t="shared" si="202"/>
        <v>125.32903471687658</v>
      </c>
      <c r="BM83">
        <f t="shared" si="202"/>
        <v>138.46806845373285</v>
      </c>
      <c r="BN83">
        <f t="shared" si="202"/>
        <v>138.46806845373285</v>
      </c>
      <c r="BO83">
        <f t="shared" si="202"/>
        <v>154.90118947284114</v>
      </c>
      <c r="BP83">
        <f t="shared" ref="BP83:CU83" si="203">IF(BP$29="", BO83, BP41)</f>
        <v>154.90118947284114</v>
      </c>
      <c r="BQ83">
        <f t="shared" si="203"/>
        <v>157.51505613950781</v>
      </c>
      <c r="BR83">
        <f t="shared" si="203"/>
        <v>157.51505613950781</v>
      </c>
      <c r="BS83">
        <f t="shared" si="203"/>
        <v>157.51505613950781</v>
      </c>
      <c r="BT83">
        <f t="shared" si="203"/>
        <v>157.51505613950781</v>
      </c>
      <c r="BU83">
        <f t="shared" si="203"/>
        <v>157.51505613950781</v>
      </c>
      <c r="BV83">
        <f t="shared" si="203"/>
        <v>169.74435550256513</v>
      </c>
      <c r="BW83">
        <f t="shared" si="203"/>
        <v>169.74435550256513</v>
      </c>
      <c r="BX83">
        <f t="shared" si="203"/>
        <v>188.0246102796352</v>
      </c>
      <c r="BY83">
        <f t="shared" si="203"/>
        <v>188.0246102796352</v>
      </c>
      <c r="BZ83">
        <f t="shared" si="203"/>
        <v>188.0246102796352</v>
      </c>
      <c r="CA83">
        <f t="shared" si="203"/>
        <v>188.0246102796352</v>
      </c>
      <c r="CB83">
        <f t="shared" si="203"/>
        <v>188.0246102796352</v>
      </c>
      <c r="CC83">
        <f t="shared" si="203"/>
        <v>240.16678860503524</v>
      </c>
      <c r="CD83">
        <f t="shared" si="203"/>
        <v>240.16678860503524</v>
      </c>
      <c r="CE83">
        <f t="shared" si="203"/>
        <v>240.16678860503524</v>
      </c>
      <c r="CF83">
        <f t="shared" si="203"/>
        <v>240.16678860503524</v>
      </c>
      <c r="CG83">
        <f t="shared" si="203"/>
        <v>240.16678860503524</v>
      </c>
      <c r="CH83">
        <f t="shared" si="203"/>
        <v>240.16678860503524</v>
      </c>
      <c r="CI83">
        <f t="shared" si="203"/>
        <v>240.16678860503524</v>
      </c>
      <c r="CJ83">
        <f t="shared" si="203"/>
        <v>288.9719360283126</v>
      </c>
      <c r="CK83">
        <f t="shared" si="203"/>
        <v>288.9719360283126</v>
      </c>
      <c r="CL83">
        <f t="shared" si="203"/>
        <v>309.16301883086038</v>
      </c>
      <c r="CM83">
        <f t="shared" si="203"/>
        <v>309.16301883086038</v>
      </c>
      <c r="CN83">
        <f t="shared" si="203"/>
        <v>309.16301883086038</v>
      </c>
      <c r="CO83">
        <f t="shared" si="203"/>
        <v>309.16301883086038</v>
      </c>
      <c r="CP83">
        <f t="shared" si="203"/>
        <v>309.16301883086038</v>
      </c>
      <c r="CQ83">
        <f t="shared" si="203"/>
        <v>334.68119925934911</v>
      </c>
      <c r="CR83">
        <f t="shared" si="203"/>
        <v>334.68119925934911</v>
      </c>
      <c r="CS83">
        <f t="shared" si="203"/>
        <v>334.68119925934911</v>
      </c>
      <c r="CT83">
        <f t="shared" si="203"/>
        <v>334.68119925934911</v>
      </c>
      <c r="CU83">
        <f t="shared" si="203"/>
        <v>334.68119925934911</v>
      </c>
      <c r="CV83">
        <f t="shared" ref="CV83:EA83" si="204">IF(CV$29="", CU83, CV41)</f>
        <v>334.68119925934911</v>
      </c>
      <c r="CW83">
        <f t="shared" si="204"/>
        <v>334.68119925934911</v>
      </c>
      <c r="CX83">
        <f t="shared" si="204"/>
        <v>347.86591263514526</v>
      </c>
      <c r="CY83">
        <f t="shared" si="204"/>
        <v>347.86591263514526</v>
      </c>
      <c r="CZ83">
        <f t="shared" si="204"/>
        <v>382.36216741221534</v>
      </c>
      <c r="DA83">
        <f t="shared" si="204"/>
        <v>382.36216741221534</v>
      </c>
      <c r="DB83">
        <f t="shared" si="204"/>
        <v>382.36216741221534</v>
      </c>
      <c r="DC83">
        <f t="shared" si="204"/>
        <v>382.36216741221534</v>
      </c>
      <c r="DD83">
        <f t="shared" si="204"/>
        <v>382.36216741221534</v>
      </c>
      <c r="DE83">
        <f t="shared" si="204"/>
        <v>402.61694448227905</v>
      </c>
      <c r="DF83">
        <f t="shared" si="204"/>
        <v>402.61694448227905</v>
      </c>
      <c r="DG83">
        <f t="shared" si="204"/>
        <v>402.61694448227905</v>
      </c>
      <c r="DH83">
        <f t="shared" si="204"/>
        <v>402.61694448227905</v>
      </c>
      <c r="DI83">
        <f t="shared" si="204"/>
        <v>402.61694448227905</v>
      </c>
      <c r="DJ83">
        <f t="shared" si="204"/>
        <v>402.61694448227905</v>
      </c>
      <c r="DK83">
        <f t="shared" si="204"/>
        <v>402.61694448227905</v>
      </c>
      <c r="DL83">
        <f t="shared" si="204"/>
        <v>402.61694448227905</v>
      </c>
      <c r="DM83">
        <f t="shared" si="204"/>
        <v>426.94815467336184</v>
      </c>
      <c r="DN83">
        <f t="shared" si="204"/>
        <v>426.94815467336184</v>
      </c>
      <c r="DO83">
        <f t="shared" si="204"/>
        <v>445.16471518291598</v>
      </c>
      <c r="DP83">
        <f t="shared" si="204"/>
        <v>445.16471518291598</v>
      </c>
      <c r="DQ83">
        <f t="shared" si="204"/>
        <v>445.16471518291598</v>
      </c>
      <c r="DR83">
        <f t="shared" si="204"/>
        <v>445.16471518291598</v>
      </c>
      <c r="DS83">
        <f t="shared" si="204"/>
        <v>445.16471518291598</v>
      </c>
      <c r="DT83">
        <f t="shared" si="204"/>
        <v>445.16471518291598</v>
      </c>
      <c r="DU83">
        <f t="shared" si="204"/>
        <v>445.16471518291598</v>
      </c>
      <c r="DV83">
        <f t="shared" si="204"/>
        <v>445.16471518291598</v>
      </c>
      <c r="DW83">
        <f t="shared" si="204"/>
        <v>445.16471518291598</v>
      </c>
      <c r="DX83">
        <f t="shared" si="204"/>
        <v>445.16471518291598</v>
      </c>
      <c r="DY83">
        <f t="shared" si="204"/>
        <v>445.16471518291598</v>
      </c>
      <c r="DZ83">
        <f t="shared" si="204"/>
        <v>508.62539513174397</v>
      </c>
      <c r="EA83">
        <f t="shared" si="204"/>
        <v>508.62539513174397</v>
      </c>
      <c r="EB83">
        <f t="shared" ref="EB83:FG83" si="205">IF(EB$29="", EA83, EB41)</f>
        <v>508.62539513174397</v>
      </c>
      <c r="EC83">
        <f t="shared" si="205"/>
        <v>508.62539513174397</v>
      </c>
      <c r="ED83">
        <f t="shared" si="205"/>
        <v>508.62539513174397</v>
      </c>
      <c r="EE83">
        <f t="shared" si="205"/>
        <v>508.62539513174397</v>
      </c>
      <c r="EF83">
        <f t="shared" si="205"/>
        <v>508.62539513174397</v>
      </c>
      <c r="EG83">
        <f t="shared" si="205"/>
        <v>508.62539513174397</v>
      </c>
      <c r="EH83">
        <f t="shared" si="205"/>
        <v>520.87489046321593</v>
      </c>
      <c r="EI83">
        <f t="shared" si="205"/>
        <v>520.87489046321593</v>
      </c>
      <c r="EJ83">
        <f t="shared" si="205"/>
        <v>520.87489046321593</v>
      </c>
      <c r="EK83">
        <f t="shared" si="205"/>
        <v>520.87489046321593</v>
      </c>
      <c r="EL83">
        <f t="shared" si="205"/>
        <v>520.87489046321593</v>
      </c>
      <c r="EM83">
        <f t="shared" si="205"/>
        <v>520.87489046321593</v>
      </c>
      <c r="EN83">
        <f t="shared" si="205"/>
        <v>520.87489046321593</v>
      </c>
      <c r="EO83">
        <f t="shared" si="205"/>
        <v>520.87489046321593</v>
      </c>
      <c r="EP83">
        <f t="shared" si="205"/>
        <v>520.87489046321593</v>
      </c>
      <c r="EQ83">
        <f t="shared" si="205"/>
        <v>520.87489046321593</v>
      </c>
      <c r="ER83">
        <f t="shared" si="205"/>
        <v>520.87489046321593</v>
      </c>
      <c r="ES83">
        <f t="shared" si="205"/>
        <v>520.87489046321593</v>
      </c>
      <c r="ET83">
        <f t="shared" si="205"/>
        <v>520.87489046321593</v>
      </c>
      <c r="EU83">
        <f t="shared" si="205"/>
        <v>520.87489046321593</v>
      </c>
      <c r="EV83">
        <f t="shared" si="205"/>
        <v>520.87489046321593</v>
      </c>
      <c r="EW83">
        <f t="shared" si="205"/>
        <v>520.87489046321593</v>
      </c>
      <c r="EX83">
        <f t="shared" si="205"/>
        <v>520.87489046321593</v>
      </c>
      <c r="EY83">
        <f t="shared" si="205"/>
        <v>520.87489046321593</v>
      </c>
      <c r="EZ83">
        <f t="shared" si="205"/>
        <v>520.87489046321593</v>
      </c>
      <c r="FA83">
        <f t="shared" si="205"/>
        <v>520.87489046321593</v>
      </c>
      <c r="FB83">
        <f t="shared" si="205"/>
        <v>520.87489046321593</v>
      </c>
      <c r="FC83">
        <f t="shared" si="205"/>
        <v>520.87489046321593</v>
      </c>
      <c r="FD83">
        <f t="shared" si="205"/>
        <v>520.87489046321593</v>
      </c>
      <c r="FE83">
        <f t="shared" si="205"/>
        <v>520.87489046321593</v>
      </c>
      <c r="FF83">
        <f t="shared" si="205"/>
        <v>520.87489046321593</v>
      </c>
      <c r="FG83">
        <f t="shared" si="205"/>
        <v>520.87489046321593</v>
      </c>
      <c r="FH83">
        <f t="shared" ref="FH83:FS83" si="206">IF(FH$29="", FG83, FH41)</f>
        <v>526.72539368902255</v>
      </c>
      <c r="FI83">
        <f t="shared" si="206"/>
        <v>526.72539368902255</v>
      </c>
      <c r="FJ83">
        <f t="shared" si="206"/>
        <v>526.72539368902255</v>
      </c>
      <c r="FK83">
        <f t="shared" si="206"/>
        <v>526.72539368902255</v>
      </c>
      <c r="FL83">
        <f t="shared" si="206"/>
        <v>526.72539368902255</v>
      </c>
      <c r="FM83">
        <f t="shared" si="206"/>
        <v>526.72539368902255</v>
      </c>
      <c r="FN83">
        <f t="shared" si="206"/>
        <v>526.72539368902255</v>
      </c>
      <c r="FO83">
        <f t="shared" si="206"/>
        <v>526.72539368902255</v>
      </c>
      <c r="FP83">
        <f t="shared" si="206"/>
        <v>526.72539368902255</v>
      </c>
      <c r="FQ83">
        <f t="shared" si="206"/>
        <v>526.72539368902255</v>
      </c>
      <c r="FR83">
        <f t="shared" si="206"/>
        <v>526.72539368902255</v>
      </c>
      <c r="FS83">
        <f t="shared" si="206"/>
        <v>526.72539368902255</v>
      </c>
    </row>
    <row r="84" spans="1:175" x14ac:dyDescent="0.25">
      <c r="A84" t="s">
        <v>166</v>
      </c>
      <c r="C84">
        <v>0</v>
      </c>
      <c r="D84" t="str">
        <f>IF(D$29="","", D83-C83)</f>
        <v/>
      </c>
      <c r="E84" t="str">
        <f t="shared" ref="E84:BP84" si="207">IF(E$29="","", E83-D83)</f>
        <v/>
      </c>
      <c r="F84" t="str">
        <f t="shared" si="207"/>
        <v/>
      </c>
      <c r="G84" t="str">
        <f t="shared" si="207"/>
        <v/>
      </c>
      <c r="H84" t="str">
        <f t="shared" si="207"/>
        <v/>
      </c>
      <c r="I84" t="str">
        <f t="shared" si="207"/>
        <v/>
      </c>
      <c r="J84" t="str">
        <f t="shared" si="207"/>
        <v/>
      </c>
      <c r="K84" t="str">
        <f t="shared" si="207"/>
        <v/>
      </c>
      <c r="L84" t="str">
        <f t="shared" si="207"/>
        <v/>
      </c>
      <c r="M84" t="str">
        <f t="shared" si="207"/>
        <v/>
      </c>
      <c r="N84" t="str">
        <f t="shared" si="207"/>
        <v/>
      </c>
      <c r="O84" t="str">
        <f t="shared" si="207"/>
        <v/>
      </c>
      <c r="P84" t="str">
        <f t="shared" si="207"/>
        <v/>
      </c>
      <c r="Q84" t="str">
        <f t="shared" si="207"/>
        <v/>
      </c>
      <c r="R84" t="str">
        <f t="shared" si="207"/>
        <v/>
      </c>
      <c r="S84" t="str">
        <f t="shared" si="207"/>
        <v/>
      </c>
      <c r="T84" t="str">
        <f t="shared" si="207"/>
        <v/>
      </c>
      <c r="U84" t="str">
        <f t="shared" si="207"/>
        <v/>
      </c>
      <c r="V84" t="str">
        <f t="shared" si="207"/>
        <v/>
      </c>
      <c r="W84" t="str">
        <f t="shared" si="207"/>
        <v/>
      </c>
      <c r="X84" t="str">
        <f t="shared" si="207"/>
        <v/>
      </c>
      <c r="Y84" t="str">
        <f t="shared" si="207"/>
        <v/>
      </c>
      <c r="Z84" t="str">
        <f t="shared" si="207"/>
        <v/>
      </c>
      <c r="AA84">
        <f t="shared" si="207"/>
        <v>4.5184666666666669</v>
      </c>
      <c r="AB84" t="str">
        <f t="shared" si="207"/>
        <v/>
      </c>
      <c r="AC84" t="str">
        <f t="shared" si="207"/>
        <v/>
      </c>
      <c r="AD84" t="str">
        <f t="shared" si="207"/>
        <v/>
      </c>
      <c r="AE84">
        <f t="shared" si="207"/>
        <v>16.966571881446541</v>
      </c>
      <c r="AF84" t="str">
        <f t="shared" si="207"/>
        <v/>
      </c>
      <c r="AG84">
        <f t="shared" si="207"/>
        <v>0</v>
      </c>
      <c r="AH84" t="str">
        <f t="shared" si="207"/>
        <v/>
      </c>
      <c r="AI84">
        <f t="shared" si="207"/>
        <v>17.481867545971582</v>
      </c>
      <c r="AJ84" t="str">
        <f t="shared" si="207"/>
        <v/>
      </c>
      <c r="AK84" t="str">
        <f t="shared" si="207"/>
        <v/>
      </c>
      <c r="AL84" t="str">
        <f t="shared" si="207"/>
        <v/>
      </c>
      <c r="AM84" t="str">
        <f t="shared" si="207"/>
        <v/>
      </c>
      <c r="AN84">
        <f t="shared" si="207"/>
        <v>0</v>
      </c>
      <c r="AO84" t="str">
        <f t="shared" si="207"/>
        <v/>
      </c>
      <c r="AP84">
        <f t="shared" si="207"/>
        <v>18.138857595732254</v>
      </c>
      <c r="AQ84" t="str">
        <f t="shared" si="207"/>
        <v/>
      </c>
      <c r="AR84" t="str">
        <f t="shared" si="207"/>
        <v/>
      </c>
      <c r="AS84" t="str">
        <f t="shared" si="207"/>
        <v/>
      </c>
      <c r="AT84">
        <f t="shared" si="207"/>
        <v>0</v>
      </c>
      <c r="AU84" t="str">
        <f t="shared" si="207"/>
        <v/>
      </c>
      <c r="AV84">
        <f t="shared" si="207"/>
        <v>11.253919435485095</v>
      </c>
      <c r="AW84" t="str">
        <f t="shared" si="207"/>
        <v/>
      </c>
      <c r="AX84" t="str">
        <f t="shared" si="207"/>
        <v/>
      </c>
      <c r="AY84">
        <f t="shared" si="207"/>
        <v>0.52048000000000627</v>
      </c>
      <c r="AZ84" t="str">
        <f t="shared" si="207"/>
        <v/>
      </c>
      <c r="BA84">
        <f t="shared" si="207"/>
        <v>11.880522176534043</v>
      </c>
      <c r="BB84" t="str">
        <f t="shared" si="207"/>
        <v/>
      </c>
      <c r="BC84">
        <f t="shared" si="207"/>
        <v>0</v>
      </c>
      <c r="BD84" t="str">
        <f t="shared" si="207"/>
        <v/>
      </c>
      <c r="BE84" t="str">
        <f t="shared" si="207"/>
        <v/>
      </c>
      <c r="BF84" t="str">
        <f t="shared" si="207"/>
        <v/>
      </c>
      <c r="BG84" t="str">
        <f t="shared" si="207"/>
        <v/>
      </c>
      <c r="BH84">
        <f t="shared" si="207"/>
        <v>19.281725211218728</v>
      </c>
      <c r="BI84" t="str">
        <f t="shared" si="207"/>
        <v/>
      </c>
      <c r="BJ84">
        <f t="shared" si="207"/>
        <v>25.28662420382166</v>
      </c>
      <c r="BK84" t="str">
        <f t="shared" si="207"/>
        <v/>
      </c>
      <c r="BL84" t="str">
        <f t="shared" si="207"/>
        <v/>
      </c>
      <c r="BM84">
        <f t="shared" si="207"/>
        <v>13.139033736856277</v>
      </c>
      <c r="BN84" t="str">
        <f t="shared" si="207"/>
        <v/>
      </c>
      <c r="BO84">
        <f t="shared" si="207"/>
        <v>16.433121019108285</v>
      </c>
      <c r="BP84" t="str">
        <f t="shared" si="207"/>
        <v/>
      </c>
      <c r="BQ84">
        <f t="shared" ref="BQ84:EB84" si="208">IF(BQ$29="","", BQ83-BP83)</f>
        <v>2.6138666666666666</v>
      </c>
      <c r="BR84" t="str">
        <f t="shared" si="208"/>
        <v/>
      </c>
      <c r="BS84" t="str">
        <f t="shared" si="208"/>
        <v/>
      </c>
      <c r="BT84" t="str">
        <f t="shared" si="208"/>
        <v/>
      </c>
      <c r="BU84" t="str">
        <f t="shared" si="208"/>
        <v/>
      </c>
      <c r="BV84">
        <f t="shared" si="208"/>
        <v>12.229299363057322</v>
      </c>
      <c r="BW84" t="str">
        <f t="shared" si="208"/>
        <v/>
      </c>
      <c r="BX84">
        <f t="shared" si="208"/>
        <v>18.28025477707007</v>
      </c>
      <c r="BY84" t="str">
        <f t="shared" si="208"/>
        <v/>
      </c>
      <c r="BZ84" t="str">
        <f t="shared" si="208"/>
        <v/>
      </c>
      <c r="CA84">
        <f t="shared" si="208"/>
        <v>0</v>
      </c>
      <c r="CB84" t="str">
        <f t="shared" si="208"/>
        <v/>
      </c>
      <c r="CC84">
        <f t="shared" si="208"/>
        <v>52.142178325400039</v>
      </c>
      <c r="CD84" t="str">
        <f t="shared" si="208"/>
        <v/>
      </c>
      <c r="CE84">
        <f t="shared" si="208"/>
        <v>0</v>
      </c>
      <c r="CF84" t="str">
        <f t="shared" si="208"/>
        <v/>
      </c>
      <c r="CG84" t="str">
        <f t="shared" si="208"/>
        <v/>
      </c>
      <c r="CH84" t="str">
        <f t="shared" si="208"/>
        <v/>
      </c>
      <c r="CI84" t="str">
        <f t="shared" si="208"/>
        <v/>
      </c>
      <c r="CJ84">
        <f t="shared" si="208"/>
        <v>48.805147423277361</v>
      </c>
      <c r="CK84" t="str">
        <f t="shared" si="208"/>
        <v/>
      </c>
      <c r="CL84">
        <f t="shared" si="208"/>
        <v>20.191082802547783</v>
      </c>
      <c r="CM84" t="str">
        <f t="shared" si="208"/>
        <v/>
      </c>
      <c r="CN84" t="str">
        <f t="shared" si="208"/>
        <v/>
      </c>
      <c r="CO84">
        <f t="shared" si="208"/>
        <v>0</v>
      </c>
      <c r="CP84" t="str">
        <f t="shared" si="208"/>
        <v/>
      </c>
      <c r="CQ84">
        <f t="shared" si="208"/>
        <v>25.518180428488733</v>
      </c>
      <c r="CR84" t="str">
        <f t="shared" si="208"/>
        <v/>
      </c>
      <c r="CS84">
        <f t="shared" si="208"/>
        <v>0</v>
      </c>
      <c r="CT84" t="str">
        <f t="shared" si="208"/>
        <v/>
      </c>
      <c r="CU84" t="str">
        <f t="shared" si="208"/>
        <v/>
      </c>
      <c r="CV84" t="str">
        <f t="shared" si="208"/>
        <v/>
      </c>
      <c r="CW84" t="str">
        <f t="shared" si="208"/>
        <v/>
      </c>
      <c r="CX84">
        <f t="shared" si="208"/>
        <v>13.18471337579615</v>
      </c>
      <c r="CY84" t="str">
        <f t="shared" si="208"/>
        <v/>
      </c>
      <c r="CZ84">
        <f t="shared" si="208"/>
        <v>34.496254777070078</v>
      </c>
      <c r="DA84" t="str">
        <f t="shared" si="208"/>
        <v/>
      </c>
      <c r="DB84" t="str">
        <f t="shared" si="208"/>
        <v/>
      </c>
      <c r="DC84">
        <f t="shared" si="208"/>
        <v>0</v>
      </c>
      <c r="DD84" t="str">
        <f t="shared" si="208"/>
        <v/>
      </c>
      <c r="DE84">
        <f t="shared" si="208"/>
        <v>20.25477707006371</v>
      </c>
      <c r="DF84" t="str">
        <f t="shared" si="208"/>
        <v/>
      </c>
      <c r="DG84">
        <f t="shared" si="208"/>
        <v>0</v>
      </c>
      <c r="DH84" t="str">
        <f t="shared" si="208"/>
        <v/>
      </c>
      <c r="DI84" t="str">
        <f t="shared" si="208"/>
        <v/>
      </c>
      <c r="DJ84" t="str">
        <f t="shared" si="208"/>
        <v/>
      </c>
      <c r="DK84" t="str">
        <f t="shared" si="208"/>
        <v/>
      </c>
      <c r="DL84" t="str">
        <f t="shared" si="208"/>
        <v/>
      </c>
      <c r="DM84">
        <f t="shared" si="208"/>
        <v>24.331210191082789</v>
      </c>
      <c r="DN84" t="str">
        <f t="shared" si="208"/>
        <v/>
      </c>
      <c r="DO84">
        <f t="shared" si="208"/>
        <v>18.216560509554142</v>
      </c>
      <c r="DP84" t="str">
        <f t="shared" si="208"/>
        <v/>
      </c>
      <c r="DQ84" t="str">
        <f t="shared" si="208"/>
        <v/>
      </c>
      <c r="DR84" t="str">
        <f t="shared" si="208"/>
        <v/>
      </c>
      <c r="DS84" t="str">
        <f t="shared" si="208"/>
        <v/>
      </c>
      <c r="DT84" t="str">
        <f t="shared" si="208"/>
        <v/>
      </c>
      <c r="DU84" t="str">
        <f t="shared" si="208"/>
        <v/>
      </c>
      <c r="DV84" t="str">
        <f t="shared" si="208"/>
        <v/>
      </c>
      <c r="DW84" t="str">
        <f t="shared" si="208"/>
        <v/>
      </c>
      <c r="DX84" t="str">
        <f t="shared" si="208"/>
        <v/>
      </c>
      <c r="DY84" t="str">
        <f t="shared" si="208"/>
        <v/>
      </c>
      <c r="DZ84">
        <f t="shared" si="208"/>
        <v>63.460679948827988</v>
      </c>
      <c r="EA84" t="str">
        <f t="shared" si="208"/>
        <v/>
      </c>
      <c r="EB84" t="str">
        <f t="shared" si="208"/>
        <v/>
      </c>
      <c r="EC84" t="str">
        <f t="shared" ref="EC84:ES84" si="209">IF(EC$29="","", EC83-EB83)</f>
        <v/>
      </c>
      <c r="ED84" t="str">
        <f t="shared" si="209"/>
        <v/>
      </c>
      <c r="EE84" t="str">
        <f t="shared" si="209"/>
        <v/>
      </c>
      <c r="EF84" t="str">
        <f t="shared" si="209"/>
        <v/>
      </c>
      <c r="EG84" t="str">
        <f t="shared" si="209"/>
        <v/>
      </c>
      <c r="EH84">
        <f t="shared" si="209"/>
        <v>12.249495331471962</v>
      </c>
      <c r="EI84" t="str">
        <f t="shared" si="209"/>
        <v/>
      </c>
      <c r="EJ84" t="str">
        <f t="shared" si="209"/>
        <v/>
      </c>
      <c r="EK84" t="str">
        <f t="shared" si="209"/>
        <v/>
      </c>
      <c r="EL84" t="str">
        <f t="shared" si="209"/>
        <v/>
      </c>
      <c r="EM84" t="str">
        <f t="shared" si="209"/>
        <v/>
      </c>
      <c r="EN84" t="str">
        <f t="shared" si="209"/>
        <v/>
      </c>
      <c r="EO84" t="str">
        <f t="shared" si="209"/>
        <v/>
      </c>
      <c r="EP84" t="str">
        <f t="shared" si="209"/>
        <v/>
      </c>
      <c r="EQ84" t="str">
        <f t="shared" si="209"/>
        <v/>
      </c>
      <c r="ER84" t="str">
        <f t="shared" si="209"/>
        <v/>
      </c>
      <c r="ES84" t="str">
        <f t="shared" si="209"/>
        <v/>
      </c>
      <c r="ET84" t="str">
        <f t="shared" ref="ET84:FS84" si="210">IF(ET$29="","", ET83-ES83)</f>
        <v/>
      </c>
      <c r="EU84" t="str">
        <f t="shared" si="210"/>
        <v/>
      </c>
      <c r="EV84" t="str">
        <f t="shared" si="210"/>
        <v/>
      </c>
      <c r="EW84" t="str">
        <f t="shared" si="210"/>
        <v/>
      </c>
      <c r="EX84" t="str">
        <f t="shared" si="210"/>
        <v/>
      </c>
      <c r="EY84" t="str">
        <f t="shared" si="210"/>
        <v/>
      </c>
      <c r="EZ84" t="str">
        <f t="shared" si="210"/>
        <v/>
      </c>
      <c r="FA84" t="str">
        <f t="shared" si="210"/>
        <v/>
      </c>
      <c r="FB84" t="str">
        <f t="shared" si="210"/>
        <v/>
      </c>
      <c r="FC84" t="str">
        <f t="shared" si="210"/>
        <v/>
      </c>
      <c r="FD84" t="str">
        <f t="shared" si="210"/>
        <v/>
      </c>
      <c r="FE84" t="str">
        <f t="shared" si="210"/>
        <v/>
      </c>
      <c r="FF84" t="str">
        <f t="shared" si="210"/>
        <v/>
      </c>
      <c r="FG84" t="str">
        <f t="shared" si="210"/>
        <v/>
      </c>
      <c r="FH84">
        <f t="shared" si="210"/>
        <v>5.8505032258066194</v>
      </c>
      <c r="FI84" t="str">
        <f t="shared" si="210"/>
        <v/>
      </c>
      <c r="FJ84" t="str">
        <f t="shared" si="210"/>
        <v/>
      </c>
      <c r="FK84" t="str">
        <f t="shared" si="210"/>
        <v/>
      </c>
      <c r="FL84" t="str">
        <f t="shared" si="210"/>
        <v/>
      </c>
      <c r="FM84" t="str">
        <f t="shared" si="210"/>
        <v/>
      </c>
      <c r="FN84" t="str">
        <f t="shared" si="210"/>
        <v/>
      </c>
      <c r="FO84" t="str">
        <f t="shared" si="210"/>
        <v/>
      </c>
      <c r="FP84" t="str">
        <f t="shared" si="210"/>
        <v/>
      </c>
      <c r="FQ84" t="str">
        <f t="shared" si="210"/>
        <v/>
      </c>
      <c r="FR84" t="str">
        <f t="shared" si="210"/>
        <v/>
      </c>
      <c r="FS84" t="str">
        <f t="shared" si="210"/>
        <v/>
      </c>
    </row>
    <row r="85" spans="1:175" x14ac:dyDescent="0.25">
      <c r="A85" t="s">
        <v>167</v>
      </c>
      <c r="C85">
        <v>0</v>
      </c>
      <c r="D85">
        <f t="shared" ref="D85:AI85" si="211">IF(D$29="", C85, D42)</f>
        <v>0</v>
      </c>
      <c r="E85">
        <f t="shared" si="211"/>
        <v>0</v>
      </c>
      <c r="F85">
        <f t="shared" si="211"/>
        <v>0</v>
      </c>
      <c r="G85">
        <f t="shared" si="211"/>
        <v>0</v>
      </c>
      <c r="H85">
        <f t="shared" si="211"/>
        <v>0</v>
      </c>
      <c r="I85">
        <f t="shared" si="211"/>
        <v>0</v>
      </c>
      <c r="J85">
        <f t="shared" si="211"/>
        <v>0</v>
      </c>
      <c r="K85">
        <f t="shared" si="211"/>
        <v>0</v>
      </c>
      <c r="L85">
        <f t="shared" si="211"/>
        <v>0</v>
      </c>
      <c r="M85">
        <f t="shared" si="211"/>
        <v>0</v>
      </c>
      <c r="N85">
        <f t="shared" si="211"/>
        <v>0</v>
      </c>
      <c r="O85">
        <f t="shared" si="211"/>
        <v>0</v>
      </c>
      <c r="P85">
        <f t="shared" si="211"/>
        <v>0</v>
      </c>
      <c r="Q85">
        <f t="shared" si="211"/>
        <v>0</v>
      </c>
      <c r="R85">
        <f t="shared" si="211"/>
        <v>0</v>
      </c>
      <c r="S85">
        <f t="shared" si="211"/>
        <v>0</v>
      </c>
      <c r="T85">
        <f t="shared" si="211"/>
        <v>0</v>
      </c>
      <c r="U85">
        <f t="shared" si="211"/>
        <v>0</v>
      </c>
      <c r="V85">
        <f t="shared" si="211"/>
        <v>0</v>
      </c>
      <c r="W85">
        <f t="shared" si="211"/>
        <v>0</v>
      </c>
      <c r="X85">
        <f t="shared" si="211"/>
        <v>0</v>
      </c>
      <c r="Y85">
        <f t="shared" si="211"/>
        <v>0</v>
      </c>
      <c r="Z85">
        <f t="shared" si="211"/>
        <v>0</v>
      </c>
      <c r="AA85">
        <f t="shared" si="211"/>
        <v>0</v>
      </c>
      <c r="AB85">
        <f t="shared" si="211"/>
        <v>0</v>
      </c>
      <c r="AC85">
        <f t="shared" si="211"/>
        <v>0</v>
      </c>
      <c r="AD85">
        <f t="shared" si="211"/>
        <v>0</v>
      </c>
      <c r="AE85">
        <f t="shared" si="211"/>
        <v>0</v>
      </c>
      <c r="AF85">
        <f t="shared" si="211"/>
        <v>0</v>
      </c>
      <c r="AG85">
        <f t="shared" si="211"/>
        <v>0</v>
      </c>
      <c r="AH85">
        <f t="shared" si="211"/>
        <v>0</v>
      </c>
      <c r="AI85">
        <f t="shared" si="211"/>
        <v>0</v>
      </c>
      <c r="AJ85">
        <f t="shared" ref="AJ85:BO85" si="212">IF(AJ$29="", AI85, AJ42)</f>
        <v>0</v>
      </c>
      <c r="AK85">
        <f t="shared" si="212"/>
        <v>0</v>
      </c>
      <c r="AL85">
        <f t="shared" si="212"/>
        <v>0</v>
      </c>
      <c r="AM85">
        <f t="shared" si="212"/>
        <v>0</v>
      </c>
      <c r="AN85">
        <f t="shared" si="212"/>
        <v>0</v>
      </c>
      <c r="AO85">
        <f t="shared" si="212"/>
        <v>0</v>
      </c>
      <c r="AP85">
        <f t="shared" si="212"/>
        <v>0</v>
      </c>
      <c r="AQ85">
        <f t="shared" si="212"/>
        <v>0</v>
      </c>
      <c r="AR85">
        <f t="shared" si="212"/>
        <v>0</v>
      </c>
      <c r="AS85">
        <f t="shared" si="212"/>
        <v>0</v>
      </c>
      <c r="AT85">
        <f t="shared" si="212"/>
        <v>0</v>
      </c>
      <c r="AU85">
        <f t="shared" si="212"/>
        <v>0</v>
      </c>
      <c r="AV85">
        <f t="shared" si="212"/>
        <v>0</v>
      </c>
      <c r="AW85">
        <f t="shared" si="212"/>
        <v>0</v>
      </c>
      <c r="AX85">
        <f t="shared" si="212"/>
        <v>0</v>
      </c>
      <c r="AY85">
        <f t="shared" si="212"/>
        <v>0</v>
      </c>
      <c r="AZ85">
        <f t="shared" si="212"/>
        <v>0</v>
      </c>
      <c r="BA85">
        <f t="shared" si="212"/>
        <v>0</v>
      </c>
      <c r="BB85">
        <f t="shared" si="212"/>
        <v>0</v>
      </c>
      <c r="BC85">
        <f t="shared" si="212"/>
        <v>0</v>
      </c>
      <c r="BD85">
        <f t="shared" si="212"/>
        <v>0</v>
      </c>
      <c r="BE85">
        <f t="shared" si="212"/>
        <v>0</v>
      </c>
      <c r="BF85">
        <f t="shared" si="212"/>
        <v>0</v>
      </c>
      <c r="BG85">
        <f t="shared" si="212"/>
        <v>0</v>
      </c>
      <c r="BH85">
        <f t="shared" si="212"/>
        <v>0</v>
      </c>
      <c r="BI85">
        <f t="shared" si="212"/>
        <v>0</v>
      </c>
      <c r="BJ85">
        <f t="shared" si="212"/>
        <v>0</v>
      </c>
      <c r="BK85">
        <f t="shared" si="212"/>
        <v>0</v>
      </c>
      <c r="BL85">
        <f t="shared" si="212"/>
        <v>0</v>
      </c>
      <c r="BM85">
        <f t="shared" si="212"/>
        <v>0</v>
      </c>
      <c r="BN85">
        <f t="shared" si="212"/>
        <v>0</v>
      </c>
      <c r="BO85">
        <f t="shared" si="212"/>
        <v>0</v>
      </c>
      <c r="BP85">
        <f t="shared" ref="BP85:CU85" si="213">IF(BP$29="", BO85, BP42)</f>
        <v>0</v>
      </c>
      <c r="BQ85">
        <f t="shared" si="213"/>
        <v>0</v>
      </c>
      <c r="BR85">
        <f t="shared" si="213"/>
        <v>0</v>
      </c>
      <c r="BS85">
        <f t="shared" si="213"/>
        <v>0</v>
      </c>
      <c r="BT85">
        <f t="shared" si="213"/>
        <v>0</v>
      </c>
      <c r="BU85">
        <f t="shared" si="213"/>
        <v>0</v>
      </c>
      <c r="BV85">
        <f t="shared" si="213"/>
        <v>0</v>
      </c>
      <c r="BW85">
        <f t="shared" si="213"/>
        <v>0</v>
      </c>
      <c r="BX85">
        <f t="shared" si="213"/>
        <v>0</v>
      </c>
      <c r="BY85">
        <f t="shared" si="213"/>
        <v>0</v>
      </c>
      <c r="BZ85">
        <f t="shared" si="213"/>
        <v>0</v>
      </c>
      <c r="CA85">
        <f t="shared" si="213"/>
        <v>0</v>
      </c>
      <c r="CB85">
        <f t="shared" si="213"/>
        <v>0</v>
      </c>
      <c r="CC85">
        <f t="shared" si="213"/>
        <v>0</v>
      </c>
      <c r="CD85">
        <f t="shared" si="213"/>
        <v>0</v>
      </c>
      <c r="CE85">
        <f t="shared" si="213"/>
        <v>0</v>
      </c>
      <c r="CF85">
        <f t="shared" si="213"/>
        <v>0</v>
      </c>
      <c r="CG85">
        <f t="shared" si="213"/>
        <v>0</v>
      </c>
      <c r="CH85">
        <f t="shared" si="213"/>
        <v>0</v>
      </c>
      <c r="CI85">
        <f t="shared" si="213"/>
        <v>0</v>
      </c>
      <c r="CJ85">
        <f t="shared" si="213"/>
        <v>0</v>
      </c>
      <c r="CK85">
        <f t="shared" si="213"/>
        <v>0</v>
      </c>
      <c r="CL85">
        <f t="shared" si="213"/>
        <v>0</v>
      </c>
      <c r="CM85">
        <f t="shared" si="213"/>
        <v>0</v>
      </c>
      <c r="CN85">
        <f t="shared" si="213"/>
        <v>0</v>
      </c>
      <c r="CO85">
        <f t="shared" si="213"/>
        <v>0</v>
      </c>
      <c r="CP85">
        <f t="shared" si="213"/>
        <v>0</v>
      </c>
      <c r="CQ85">
        <f t="shared" si="213"/>
        <v>0</v>
      </c>
      <c r="CR85">
        <f t="shared" si="213"/>
        <v>0</v>
      </c>
      <c r="CS85">
        <f t="shared" si="213"/>
        <v>0</v>
      </c>
      <c r="CT85">
        <f t="shared" si="213"/>
        <v>0</v>
      </c>
      <c r="CU85">
        <f t="shared" si="213"/>
        <v>0</v>
      </c>
      <c r="CV85">
        <f t="shared" ref="CV85:EA85" si="214">IF(CV$29="", CU85, CV42)</f>
        <v>0</v>
      </c>
      <c r="CW85">
        <f t="shared" si="214"/>
        <v>0</v>
      </c>
      <c r="CX85">
        <f t="shared" si="214"/>
        <v>0</v>
      </c>
      <c r="CY85">
        <f t="shared" si="214"/>
        <v>0</v>
      </c>
      <c r="CZ85">
        <f t="shared" si="214"/>
        <v>0</v>
      </c>
      <c r="DA85">
        <f t="shared" si="214"/>
        <v>0</v>
      </c>
      <c r="DB85">
        <f t="shared" si="214"/>
        <v>0</v>
      </c>
      <c r="DC85">
        <f t="shared" si="214"/>
        <v>0</v>
      </c>
      <c r="DD85">
        <f t="shared" si="214"/>
        <v>0</v>
      </c>
      <c r="DE85">
        <f t="shared" si="214"/>
        <v>0</v>
      </c>
      <c r="DF85">
        <f t="shared" si="214"/>
        <v>0</v>
      </c>
      <c r="DG85">
        <f t="shared" si="214"/>
        <v>0</v>
      </c>
      <c r="DH85">
        <f t="shared" si="214"/>
        <v>0</v>
      </c>
      <c r="DI85">
        <f t="shared" si="214"/>
        <v>0</v>
      </c>
      <c r="DJ85">
        <f t="shared" si="214"/>
        <v>0</v>
      </c>
      <c r="DK85">
        <f t="shared" si="214"/>
        <v>0</v>
      </c>
      <c r="DL85">
        <f t="shared" si="214"/>
        <v>0</v>
      </c>
      <c r="DM85">
        <f t="shared" si="214"/>
        <v>0</v>
      </c>
      <c r="DN85">
        <f t="shared" si="214"/>
        <v>0</v>
      </c>
      <c r="DO85">
        <f t="shared" si="214"/>
        <v>0</v>
      </c>
      <c r="DP85">
        <f t="shared" si="214"/>
        <v>0</v>
      </c>
      <c r="DQ85">
        <f t="shared" si="214"/>
        <v>0</v>
      </c>
      <c r="DR85">
        <f t="shared" si="214"/>
        <v>0</v>
      </c>
      <c r="DS85">
        <f t="shared" si="214"/>
        <v>0</v>
      </c>
      <c r="DT85">
        <f t="shared" si="214"/>
        <v>0</v>
      </c>
      <c r="DU85">
        <f t="shared" si="214"/>
        <v>0</v>
      </c>
      <c r="DV85">
        <f t="shared" si="214"/>
        <v>0</v>
      </c>
      <c r="DW85">
        <f t="shared" si="214"/>
        <v>0</v>
      </c>
      <c r="DX85">
        <f t="shared" si="214"/>
        <v>0</v>
      </c>
      <c r="DY85">
        <f t="shared" si="214"/>
        <v>0</v>
      </c>
      <c r="DZ85">
        <f t="shared" si="214"/>
        <v>0</v>
      </c>
      <c r="EA85">
        <f t="shared" si="214"/>
        <v>0</v>
      </c>
      <c r="EB85">
        <f t="shared" ref="EB85:FG85" si="215">IF(EB$29="", EA85, EB42)</f>
        <v>0</v>
      </c>
      <c r="EC85">
        <f t="shared" si="215"/>
        <v>0</v>
      </c>
      <c r="ED85">
        <f t="shared" si="215"/>
        <v>0</v>
      </c>
      <c r="EE85">
        <f t="shared" si="215"/>
        <v>0</v>
      </c>
      <c r="EF85">
        <f t="shared" si="215"/>
        <v>0</v>
      </c>
      <c r="EG85">
        <f t="shared" si="215"/>
        <v>0</v>
      </c>
      <c r="EH85">
        <f t="shared" si="215"/>
        <v>0</v>
      </c>
      <c r="EI85">
        <f t="shared" si="215"/>
        <v>0</v>
      </c>
      <c r="EJ85">
        <f t="shared" si="215"/>
        <v>0</v>
      </c>
      <c r="EK85">
        <f t="shared" si="215"/>
        <v>0</v>
      </c>
      <c r="EL85">
        <f t="shared" si="215"/>
        <v>0</v>
      </c>
      <c r="EM85">
        <f t="shared" si="215"/>
        <v>0</v>
      </c>
      <c r="EN85">
        <f t="shared" si="215"/>
        <v>0</v>
      </c>
      <c r="EO85">
        <f t="shared" si="215"/>
        <v>0</v>
      </c>
      <c r="EP85">
        <f t="shared" si="215"/>
        <v>0</v>
      </c>
      <c r="EQ85">
        <f t="shared" si="215"/>
        <v>0</v>
      </c>
      <c r="ER85">
        <f t="shared" si="215"/>
        <v>0</v>
      </c>
      <c r="ES85">
        <f t="shared" si="215"/>
        <v>0</v>
      </c>
      <c r="ET85">
        <f t="shared" si="215"/>
        <v>0</v>
      </c>
      <c r="EU85">
        <f t="shared" si="215"/>
        <v>0</v>
      </c>
      <c r="EV85">
        <f t="shared" si="215"/>
        <v>0</v>
      </c>
      <c r="EW85">
        <f t="shared" si="215"/>
        <v>0</v>
      </c>
      <c r="EX85">
        <f t="shared" si="215"/>
        <v>0</v>
      </c>
      <c r="EY85">
        <f t="shared" si="215"/>
        <v>0</v>
      </c>
      <c r="EZ85">
        <f t="shared" si="215"/>
        <v>0</v>
      </c>
      <c r="FA85">
        <f t="shared" si="215"/>
        <v>0</v>
      </c>
      <c r="FB85">
        <f t="shared" si="215"/>
        <v>0</v>
      </c>
      <c r="FC85">
        <f t="shared" si="215"/>
        <v>0</v>
      </c>
      <c r="FD85">
        <f t="shared" si="215"/>
        <v>0</v>
      </c>
      <c r="FE85">
        <f t="shared" si="215"/>
        <v>0</v>
      </c>
      <c r="FF85">
        <f t="shared" si="215"/>
        <v>0</v>
      </c>
      <c r="FG85">
        <f t="shared" si="215"/>
        <v>0</v>
      </c>
      <c r="FH85">
        <f t="shared" ref="FH85:FS85" si="216">IF(FH$29="", FG85, FH42)</f>
        <v>0</v>
      </c>
      <c r="FI85">
        <f t="shared" si="216"/>
        <v>0</v>
      </c>
      <c r="FJ85">
        <f t="shared" si="216"/>
        <v>0</v>
      </c>
      <c r="FK85">
        <f t="shared" si="216"/>
        <v>0</v>
      </c>
      <c r="FL85">
        <f t="shared" si="216"/>
        <v>0</v>
      </c>
      <c r="FM85">
        <f t="shared" si="216"/>
        <v>0</v>
      </c>
      <c r="FN85">
        <f t="shared" si="216"/>
        <v>0</v>
      </c>
      <c r="FO85">
        <f t="shared" si="216"/>
        <v>0</v>
      </c>
      <c r="FP85">
        <f t="shared" si="216"/>
        <v>0</v>
      </c>
      <c r="FQ85">
        <f t="shared" si="216"/>
        <v>0</v>
      </c>
      <c r="FR85">
        <f t="shared" si="216"/>
        <v>0</v>
      </c>
      <c r="FS85">
        <f t="shared" si="216"/>
        <v>0</v>
      </c>
    </row>
    <row r="86" spans="1:175" x14ac:dyDescent="0.25">
      <c r="A86" t="s">
        <v>168</v>
      </c>
      <c r="C86">
        <v>0</v>
      </c>
      <c r="D86" t="str">
        <f>IF(D$29="","", D85-C85)</f>
        <v/>
      </c>
      <c r="E86" t="str">
        <f t="shared" ref="E86:BP86" si="217">IF(E$29="","", E85-D85)</f>
        <v/>
      </c>
      <c r="F86" t="str">
        <f t="shared" si="217"/>
        <v/>
      </c>
      <c r="G86" t="str">
        <f t="shared" si="217"/>
        <v/>
      </c>
      <c r="H86" t="str">
        <f t="shared" si="217"/>
        <v/>
      </c>
      <c r="I86" t="str">
        <f t="shared" si="217"/>
        <v/>
      </c>
      <c r="J86" t="str">
        <f t="shared" si="217"/>
        <v/>
      </c>
      <c r="K86" t="str">
        <f t="shared" si="217"/>
        <v/>
      </c>
      <c r="L86" t="str">
        <f t="shared" si="217"/>
        <v/>
      </c>
      <c r="M86" t="str">
        <f t="shared" si="217"/>
        <v/>
      </c>
      <c r="N86" t="str">
        <f t="shared" si="217"/>
        <v/>
      </c>
      <c r="O86" t="str">
        <f t="shared" si="217"/>
        <v/>
      </c>
      <c r="P86" t="str">
        <f t="shared" si="217"/>
        <v/>
      </c>
      <c r="Q86" t="str">
        <f t="shared" si="217"/>
        <v/>
      </c>
      <c r="R86" t="str">
        <f t="shared" si="217"/>
        <v/>
      </c>
      <c r="S86" t="str">
        <f t="shared" si="217"/>
        <v/>
      </c>
      <c r="T86" t="str">
        <f t="shared" si="217"/>
        <v/>
      </c>
      <c r="U86" t="str">
        <f t="shared" si="217"/>
        <v/>
      </c>
      <c r="V86" t="str">
        <f t="shared" si="217"/>
        <v/>
      </c>
      <c r="W86" t="str">
        <f t="shared" si="217"/>
        <v/>
      </c>
      <c r="X86" t="str">
        <f t="shared" si="217"/>
        <v/>
      </c>
      <c r="Y86" t="str">
        <f t="shared" si="217"/>
        <v/>
      </c>
      <c r="Z86" t="str">
        <f t="shared" si="217"/>
        <v/>
      </c>
      <c r="AA86">
        <f t="shared" si="217"/>
        <v>0</v>
      </c>
      <c r="AB86" t="str">
        <f t="shared" si="217"/>
        <v/>
      </c>
      <c r="AC86" t="str">
        <f t="shared" si="217"/>
        <v/>
      </c>
      <c r="AD86" t="str">
        <f t="shared" si="217"/>
        <v/>
      </c>
      <c r="AE86">
        <f t="shared" si="217"/>
        <v>0</v>
      </c>
      <c r="AF86" t="str">
        <f t="shared" si="217"/>
        <v/>
      </c>
      <c r="AG86">
        <f t="shared" si="217"/>
        <v>0</v>
      </c>
      <c r="AH86" t="str">
        <f t="shared" si="217"/>
        <v/>
      </c>
      <c r="AI86">
        <f t="shared" si="217"/>
        <v>0</v>
      </c>
      <c r="AJ86" t="str">
        <f t="shared" si="217"/>
        <v/>
      </c>
      <c r="AK86" t="str">
        <f t="shared" si="217"/>
        <v/>
      </c>
      <c r="AL86" t="str">
        <f t="shared" si="217"/>
        <v/>
      </c>
      <c r="AM86" t="str">
        <f t="shared" si="217"/>
        <v/>
      </c>
      <c r="AN86">
        <f t="shared" si="217"/>
        <v>0</v>
      </c>
      <c r="AO86" t="str">
        <f t="shared" si="217"/>
        <v/>
      </c>
      <c r="AP86">
        <f t="shared" si="217"/>
        <v>0</v>
      </c>
      <c r="AQ86" t="str">
        <f t="shared" si="217"/>
        <v/>
      </c>
      <c r="AR86" t="str">
        <f t="shared" si="217"/>
        <v/>
      </c>
      <c r="AS86" t="str">
        <f t="shared" si="217"/>
        <v/>
      </c>
      <c r="AT86">
        <f t="shared" si="217"/>
        <v>0</v>
      </c>
      <c r="AU86" t="str">
        <f t="shared" si="217"/>
        <v/>
      </c>
      <c r="AV86">
        <f t="shared" si="217"/>
        <v>0</v>
      </c>
      <c r="AW86" t="str">
        <f t="shared" si="217"/>
        <v/>
      </c>
      <c r="AX86" t="str">
        <f t="shared" si="217"/>
        <v/>
      </c>
      <c r="AY86">
        <f t="shared" si="217"/>
        <v>0</v>
      </c>
      <c r="AZ86" t="str">
        <f t="shared" si="217"/>
        <v/>
      </c>
      <c r="BA86">
        <f t="shared" si="217"/>
        <v>0</v>
      </c>
      <c r="BB86" t="str">
        <f t="shared" si="217"/>
        <v/>
      </c>
      <c r="BC86">
        <f t="shared" si="217"/>
        <v>0</v>
      </c>
      <c r="BD86" t="str">
        <f t="shared" si="217"/>
        <v/>
      </c>
      <c r="BE86" t="str">
        <f t="shared" si="217"/>
        <v/>
      </c>
      <c r="BF86" t="str">
        <f t="shared" si="217"/>
        <v/>
      </c>
      <c r="BG86" t="str">
        <f t="shared" si="217"/>
        <v/>
      </c>
      <c r="BH86">
        <f t="shared" si="217"/>
        <v>0</v>
      </c>
      <c r="BI86" t="str">
        <f t="shared" si="217"/>
        <v/>
      </c>
      <c r="BJ86">
        <f t="shared" si="217"/>
        <v>0</v>
      </c>
      <c r="BK86" t="str">
        <f t="shared" si="217"/>
        <v/>
      </c>
      <c r="BL86" t="str">
        <f t="shared" si="217"/>
        <v/>
      </c>
      <c r="BM86">
        <f t="shared" si="217"/>
        <v>0</v>
      </c>
      <c r="BN86" t="str">
        <f t="shared" si="217"/>
        <v/>
      </c>
      <c r="BO86">
        <f t="shared" si="217"/>
        <v>0</v>
      </c>
      <c r="BP86" t="str">
        <f t="shared" si="217"/>
        <v/>
      </c>
      <c r="BQ86">
        <f t="shared" ref="BQ86:EB86" si="218">IF(BQ$29="","", BQ85-BP85)</f>
        <v>0</v>
      </c>
      <c r="BR86" t="str">
        <f t="shared" si="218"/>
        <v/>
      </c>
      <c r="BS86" t="str">
        <f t="shared" si="218"/>
        <v/>
      </c>
      <c r="BT86" t="str">
        <f t="shared" si="218"/>
        <v/>
      </c>
      <c r="BU86" t="str">
        <f t="shared" si="218"/>
        <v/>
      </c>
      <c r="BV86">
        <f t="shared" si="218"/>
        <v>0</v>
      </c>
      <c r="BW86" t="str">
        <f t="shared" si="218"/>
        <v/>
      </c>
      <c r="BX86">
        <f t="shared" si="218"/>
        <v>0</v>
      </c>
      <c r="BY86" t="str">
        <f t="shared" si="218"/>
        <v/>
      </c>
      <c r="BZ86" t="str">
        <f t="shared" si="218"/>
        <v/>
      </c>
      <c r="CA86">
        <f t="shared" si="218"/>
        <v>0</v>
      </c>
      <c r="CB86" t="str">
        <f t="shared" si="218"/>
        <v/>
      </c>
      <c r="CC86">
        <f t="shared" si="218"/>
        <v>0</v>
      </c>
      <c r="CD86" t="str">
        <f t="shared" si="218"/>
        <v/>
      </c>
      <c r="CE86">
        <f t="shared" si="218"/>
        <v>0</v>
      </c>
      <c r="CF86" t="str">
        <f t="shared" si="218"/>
        <v/>
      </c>
      <c r="CG86" t="str">
        <f t="shared" si="218"/>
        <v/>
      </c>
      <c r="CH86" t="str">
        <f t="shared" si="218"/>
        <v/>
      </c>
      <c r="CI86" t="str">
        <f t="shared" si="218"/>
        <v/>
      </c>
      <c r="CJ86">
        <f t="shared" si="218"/>
        <v>0</v>
      </c>
      <c r="CK86" t="str">
        <f t="shared" si="218"/>
        <v/>
      </c>
      <c r="CL86">
        <f t="shared" si="218"/>
        <v>0</v>
      </c>
      <c r="CM86" t="str">
        <f t="shared" si="218"/>
        <v/>
      </c>
      <c r="CN86" t="str">
        <f t="shared" si="218"/>
        <v/>
      </c>
      <c r="CO86">
        <f t="shared" si="218"/>
        <v>0</v>
      </c>
      <c r="CP86" t="str">
        <f t="shared" si="218"/>
        <v/>
      </c>
      <c r="CQ86">
        <f t="shared" si="218"/>
        <v>0</v>
      </c>
      <c r="CR86" t="str">
        <f t="shared" si="218"/>
        <v/>
      </c>
      <c r="CS86">
        <f t="shared" si="218"/>
        <v>0</v>
      </c>
      <c r="CT86" t="str">
        <f t="shared" si="218"/>
        <v/>
      </c>
      <c r="CU86" t="str">
        <f t="shared" si="218"/>
        <v/>
      </c>
      <c r="CV86" t="str">
        <f t="shared" si="218"/>
        <v/>
      </c>
      <c r="CW86" t="str">
        <f t="shared" si="218"/>
        <v/>
      </c>
      <c r="CX86">
        <f t="shared" si="218"/>
        <v>0</v>
      </c>
      <c r="CY86" t="str">
        <f t="shared" si="218"/>
        <v/>
      </c>
      <c r="CZ86">
        <f t="shared" si="218"/>
        <v>0</v>
      </c>
      <c r="DA86" t="str">
        <f t="shared" si="218"/>
        <v/>
      </c>
      <c r="DB86" t="str">
        <f t="shared" si="218"/>
        <v/>
      </c>
      <c r="DC86">
        <f t="shared" si="218"/>
        <v>0</v>
      </c>
      <c r="DD86" t="str">
        <f t="shared" si="218"/>
        <v/>
      </c>
      <c r="DE86">
        <f t="shared" si="218"/>
        <v>0</v>
      </c>
      <c r="DF86" t="str">
        <f t="shared" si="218"/>
        <v/>
      </c>
      <c r="DG86">
        <f t="shared" si="218"/>
        <v>0</v>
      </c>
      <c r="DH86" t="str">
        <f t="shared" si="218"/>
        <v/>
      </c>
      <c r="DI86" t="str">
        <f t="shared" si="218"/>
        <v/>
      </c>
      <c r="DJ86" t="str">
        <f t="shared" si="218"/>
        <v/>
      </c>
      <c r="DK86" t="str">
        <f t="shared" si="218"/>
        <v/>
      </c>
      <c r="DL86" t="str">
        <f t="shared" si="218"/>
        <v/>
      </c>
      <c r="DM86">
        <f t="shared" si="218"/>
        <v>0</v>
      </c>
      <c r="DN86" t="str">
        <f t="shared" si="218"/>
        <v/>
      </c>
      <c r="DO86">
        <f t="shared" si="218"/>
        <v>0</v>
      </c>
      <c r="DP86" t="str">
        <f t="shared" si="218"/>
        <v/>
      </c>
      <c r="DQ86" t="str">
        <f t="shared" si="218"/>
        <v/>
      </c>
      <c r="DR86" t="str">
        <f t="shared" si="218"/>
        <v/>
      </c>
      <c r="DS86" t="str">
        <f t="shared" si="218"/>
        <v/>
      </c>
      <c r="DT86" t="str">
        <f t="shared" si="218"/>
        <v/>
      </c>
      <c r="DU86" t="str">
        <f t="shared" si="218"/>
        <v/>
      </c>
      <c r="DV86" t="str">
        <f t="shared" si="218"/>
        <v/>
      </c>
      <c r="DW86" t="str">
        <f t="shared" si="218"/>
        <v/>
      </c>
      <c r="DX86" t="str">
        <f t="shared" si="218"/>
        <v/>
      </c>
      <c r="DY86" t="str">
        <f t="shared" si="218"/>
        <v/>
      </c>
      <c r="DZ86">
        <f t="shared" si="218"/>
        <v>0</v>
      </c>
      <c r="EA86" t="str">
        <f t="shared" si="218"/>
        <v/>
      </c>
      <c r="EB86" t="str">
        <f t="shared" si="218"/>
        <v/>
      </c>
      <c r="EC86" t="str">
        <f t="shared" ref="EC86:ES86" si="219">IF(EC$29="","", EC85-EB85)</f>
        <v/>
      </c>
      <c r="ED86" t="str">
        <f t="shared" si="219"/>
        <v/>
      </c>
      <c r="EE86" t="str">
        <f t="shared" si="219"/>
        <v/>
      </c>
      <c r="EF86" t="str">
        <f t="shared" si="219"/>
        <v/>
      </c>
      <c r="EG86" t="str">
        <f t="shared" si="219"/>
        <v/>
      </c>
      <c r="EH86">
        <f t="shared" si="219"/>
        <v>0</v>
      </c>
      <c r="EI86" t="str">
        <f t="shared" si="219"/>
        <v/>
      </c>
      <c r="EJ86" t="str">
        <f t="shared" si="219"/>
        <v/>
      </c>
      <c r="EK86" t="str">
        <f t="shared" si="219"/>
        <v/>
      </c>
      <c r="EL86" t="str">
        <f t="shared" si="219"/>
        <v/>
      </c>
      <c r="EM86" t="str">
        <f t="shared" si="219"/>
        <v/>
      </c>
      <c r="EN86" t="str">
        <f t="shared" si="219"/>
        <v/>
      </c>
      <c r="EO86" t="str">
        <f t="shared" si="219"/>
        <v/>
      </c>
      <c r="EP86" t="str">
        <f t="shared" si="219"/>
        <v/>
      </c>
      <c r="EQ86" t="str">
        <f t="shared" si="219"/>
        <v/>
      </c>
      <c r="ER86" t="str">
        <f t="shared" si="219"/>
        <v/>
      </c>
      <c r="ES86" t="str">
        <f t="shared" si="219"/>
        <v/>
      </c>
      <c r="ET86" t="str">
        <f t="shared" ref="ET86:FS86" si="220">IF(ET$29="","", ET85-ES85)</f>
        <v/>
      </c>
      <c r="EU86" t="str">
        <f t="shared" si="220"/>
        <v/>
      </c>
      <c r="EV86" t="str">
        <f t="shared" si="220"/>
        <v/>
      </c>
      <c r="EW86" t="str">
        <f t="shared" si="220"/>
        <v/>
      </c>
      <c r="EX86" t="str">
        <f t="shared" si="220"/>
        <v/>
      </c>
      <c r="EY86" t="str">
        <f t="shared" si="220"/>
        <v/>
      </c>
      <c r="EZ86" t="str">
        <f t="shared" si="220"/>
        <v/>
      </c>
      <c r="FA86" t="str">
        <f t="shared" si="220"/>
        <v/>
      </c>
      <c r="FB86" t="str">
        <f t="shared" si="220"/>
        <v/>
      </c>
      <c r="FC86" t="str">
        <f t="shared" si="220"/>
        <v/>
      </c>
      <c r="FD86" t="str">
        <f t="shared" si="220"/>
        <v/>
      </c>
      <c r="FE86" t="str">
        <f t="shared" si="220"/>
        <v/>
      </c>
      <c r="FF86" t="str">
        <f t="shared" si="220"/>
        <v/>
      </c>
      <c r="FG86" t="str">
        <f t="shared" si="220"/>
        <v/>
      </c>
      <c r="FH86">
        <f t="shared" si="220"/>
        <v>0</v>
      </c>
      <c r="FI86" t="str">
        <f t="shared" si="220"/>
        <v/>
      </c>
      <c r="FJ86" t="str">
        <f t="shared" si="220"/>
        <v/>
      </c>
      <c r="FK86" t="str">
        <f t="shared" si="220"/>
        <v/>
      </c>
      <c r="FL86" t="str">
        <f t="shared" si="220"/>
        <v/>
      </c>
      <c r="FM86" t="str">
        <f t="shared" si="220"/>
        <v/>
      </c>
      <c r="FN86" t="str">
        <f t="shared" si="220"/>
        <v/>
      </c>
      <c r="FO86" t="str">
        <f t="shared" si="220"/>
        <v/>
      </c>
      <c r="FP86" t="str">
        <f t="shared" si="220"/>
        <v/>
      </c>
      <c r="FQ86" t="str">
        <f t="shared" si="220"/>
        <v/>
      </c>
      <c r="FR86" t="str">
        <f t="shared" si="220"/>
        <v/>
      </c>
      <c r="FS86" t="str">
        <f t="shared" si="220"/>
        <v/>
      </c>
    </row>
    <row r="87" spans="1:175" x14ac:dyDescent="0.25">
      <c r="A87" t="s">
        <v>169</v>
      </c>
      <c r="C87">
        <v>0</v>
      </c>
      <c r="D87" t="str">
        <f t="shared" ref="D87:AI87" si="221">IF(D$29="","", (D82+D84-D86)/(C80+D16))</f>
        <v/>
      </c>
      <c r="E87" t="str">
        <f t="shared" si="221"/>
        <v/>
      </c>
      <c r="F87" t="str">
        <f t="shared" si="221"/>
        <v/>
      </c>
      <c r="G87" t="str">
        <f t="shared" si="221"/>
        <v/>
      </c>
      <c r="H87" t="str">
        <f t="shared" si="221"/>
        <v/>
      </c>
      <c r="I87" t="str">
        <f t="shared" si="221"/>
        <v/>
      </c>
      <c r="J87" t="str">
        <f t="shared" si="221"/>
        <v/>
      </c>
      <c r="K87" t="str">
        <f t="shared" si="221"/>
        <v/>
      </c>
      <c r="L87" t="str">
        <f t="shared" si="221"/>
        <v/>
      </c>
      <c r="M87" t="str">
        <f t="shared" si="221"/>
        <v/>
      </c>
      <c r="N87" t="str">
        <f t="shared" si="221"/>
        <v/>
      </c>
      <c r="O87" t="str">
        <f t="shared" si="221"/>
        <v/>
      </c>
      <c r="P87" t="str">
        <f t="shared" si="221"/>
        <v/>
      </c>
      <c r="Q87" t="str">
        <f t="shared" si="221"/>
        <v/>
      </c>
      <c r="R87" t="str">
        <f t="shared" si="221"/>
        <v/>
      </c>
      <c r="S87" t="str">
        <f t="shared" si="221"/>
        <v/>
      </c>
      <c r="T87" t="str">
        <f t="shared" si="221"/>
        <v/>
      </c>
      <c r="U87" t="str">
        <f t="shared" si="221"/>
        <v/>
      </c>
      <c r="V87" t="str">
        <f t="shared" si="221"/>
        <v/>
      </c>
      <c r="W87" t="str">
        <f t="shared" si="221"/>
        <v/>
      </c>
      <c r="X87" t="str">
        <f t="shared" si="221"/>
        <v/>
      </c>
      <c r="Y87" t="str">
        <f t="shared" si="221"/>
        <v/>
      </c>
      <c r="Z87" t="str">
        <f t="shared" si="221"/>
        <v/>
      </c>
      <c r="AA87">
        <f t="shared" si="221"/>
        <v>0.19512905798238406</v>
      </c>
      <c r="AB87" t="str">
        <f t="shared" si="221"/>
        <v/>
      </c>
      <c r="AC87" t="str">
        <f t="shared" si="221"/>
        <v/>
      </c>
      <c r="AD87" t="str">
        <f t="shared" si="221"/>
        <v/>
      </c>
      <c r="AE87">
        <f t="shared" si="221"/>
        <v>0.11920086363162627</v>
      </c>
      <c r="AF87" t="str">
        <f t="shared" si="221"/>
        <v/>
      </c>
      <c r="AG87">
        <f t="shared" si="221"/>
        <v>0.43279024088293466</v>
      </c>
      <c r="AH87" t="str">
        <f t="shared" si="221"/>
        <v/>
      </c>
      <c r="AI87">
        <f t="shared" si="221"/>
        <v>-0.8783195188065156</v>
      </c>
      <c r="AJ87" t="str">
        <f t="shared" ref="AJ87:BO87" si="222">IF(AJ$29="","", (AJ82+AJ84-AJ86)/(AI80+AJ16))</f>
        <v/>
      </c>
      <c r="AK87" t="str">
        <f t="shared" si="222"/>
        <v/>
      </c>
      <c r="AL87" t="str">
        <f t="shared" si="222"/>
        <v/>
      </c>
      <c r="AM87" t="str">
        <f t="shared" si="222"/>
        <v/>
      </c>
      <c r="AN87">
        <f t="shared" si="222"/>
        <v>0.62064710507548992</v>
      </c>
      <c r="AO87" t="str">
        <f t="shared" si="222"/>
        <v/>
      </c>
      <c r="AP87">
        <f t="shared" si="222"/>
        <v>-0.41803965084164646</v>
      </c>
      <c r="AQ87" t="str">
        <f t="shared" si="222"/>
        <v/>
      </c>
      <c r="AR87" t="str">
        <f t="shared" si="222"/>
        <v/>
      </c>
      <c r="AS87" t="str">
        <f t="shared" si="222"/>
        <v/>
      </c>
      <c r="AT87">
        <f t="shared" si="222"/>
        <v>1.1166527759553493</v>
      </c>
      <c r="AU87" t="str">
        <f t="shared" si="222"/>
        <v/>
      </c>
      <c r="AV87">
        <f t="shared" si="222"/>
        <v>-0.65482469264789345</v>
      </c>
      <c r="AW87" t="str">
        <f t="shared" si="222"/>
        <v/>
      </c>
      <c r="AX87" t="str">
        <f t="shared" si="222"/>
        <v/>
      </c>
      <c r="AY87">
        <f t="shared" si="222"/>
        <v>1.2881329353259181</v>
      </c>
      <c r="AZ87" t="str">
        <f t="shared" si="222"/>
        <v/>
      </c>
      <c r="BA87">
        <f t="shared" si="222"/>
        <v>-0.60505589151492123</v>
      </c>
      <c r="BB87" t="str">
        <f t="shared" si="222"/>
        <v/>
      </c>
      <c r="BC87">
        <f t="shared" si="222"/>
        <v>1.8017948867922453</v>
      </c>
      <c r="BD87" t="str">
        <f t="shared" si="222"/>
        <v/>
      </c>
      <c r="BE87" t="str">
        <f t="shared" si="222"/>
        <v/>
      </c>
      <c r="BF87" t="str">
        <f t="shared" si="222"/>
        <v/>
      </c>
      <c r="BG87" t="str">
        <f t="shared" si="222"/>
        <v/>
      </c>
      <c r="BH87">
        <f t="shared" si="222"/>
        <v>0.29387333628677409</v>
      </c>
      <c r="BI87" t="str">
        <f t="shared" si="222"/>
        <v/>
      </c>
      <c r="BJ87">
        <f t="shared" si="222"/>
        <v>0.6650977573830823</v>
      </c>
      <c r="BK87" t="str">
        <f t="shared" si="222"/>
        <v/>
      </c>
      <c r="BL87" t="str">
        <f t="shared" si="222"/>
        <v/>
      </c>
      <c r="BM87">
        <f t="shared" si="222"/>
        <v>0.78886897405104539</v>
      </c>
      <c r="BN87" t="str">
        <f t="shared" si="222"/>
        <v/>
      </c>
      <c r="BO87">
        <f t="shared" si="222"/>
        <v>-0.25442713717874749</v>
      </c>
      <c r="BP87" t="str">
        <f t="shared" ref="BP87:CU87" si="223">IF(BP$29="","", (BP82+BP84-BP86)/(BO80+BP16))</f>
        <v/>
      </c>
      <c r="BQ87">
        <f t="shared" si="223"/>
        <v>2.0092981354088288</v>
      </c>
      <c r="BR87" t="str">
        <f t="shared" si="223"/>
        <v/>
      </c>
      <c r="BS87" t="str">
        <f t="shared" si="223"/>
        <v/>
      </c>
      <c r="BT87" t="str">
        <f t="shared" si="223"/>
        <v/>
      </c>
      <c r="BU87" t="str">
        <f t="shared" si="223"/>
        <v/>
      </c>
      <c r="BV87">
        <f t="shared" si="223"/>
        <v>0.74869363450287618</v>
      </c>
      <c r="BW87" t="str">
        <f t="shared" si="223"/>
        <v/>
      </c>
      <c r="BX87">
        <f t="shared" si="223"/>
        <v>-0.3810647513009921</v>
      </c>
      <c r="BY87" t="str">
        <f t="shared" si="223"/>
        <v/>
      </c>
      <c r="BZ87" t="str">
        <f t="shared" si="223"/>
        <v/>
      </c>
      <c r="CA87">
        <f t="shared" si="223"/>
        <v>1.4231849358319768</v>
      </c>
      <c r="CB87" t="str">
        <f t="shared" si="223"/>
        <v/>
      </c>
      <c r="CC87">
        <f t="shared" si="223"/>
        <v>-0.21572862566423834</v>
      </c>
      <c r="CD87" t="str">
        <f t="shared" si="223"/>
        <v/>
      </c>
      <c r="CE87">
        <f t="shared" si="223"/>
        <v>1.6660657336558375</v>
      </c>
      <c r="CF87" t="str">
        <f t="shared" si="223"/>
        <v/>
      </c>
      <c r="CG87" t="str">
        <f t="shared" si="223"/>
        <v/>
      </c>
      <c r="CH87" t="str">
        <f t="shared" si="223"/>
        <v/>
      </c>
      <c r="CI87" t="str">
        <f t="shared" si="223"/>
        <v/>
      </c>
      <c r="CJ87">
        <f t="shared" si="223"/>
        <v>1.0599598832635688</v>
      </c>
      <c r="CK87" t="str">
        <f t="shared" si="223"/>
        <v/>
      </c>
      <c r="CL87">
        <f t="shared" si="223"/>
        <v>0.45277700822612132</v>
      </c>
      <c r="CM87" t="str">
        <f t="shared" si="223"/>
        <v/>
      </c>
      <c r="CN87" t="str">
        <f t="shared" si="223"/>
        <v/>
      </c>
      <c r="CO87">
        <f t="shared" si="223"/>
        <v>2.3370426504674331</v>
      </c>
      <c r="CP87" t="str">
        <f t="shared" si="223"/>
        <v/>
      </c>
      <c r="CQ87">
        <f t="shared" si="223"/>
        <v>-1.167865631499853</v>
      </c>
      <c r="CR87" t="str">
        <f t="shared" si="223"/>
        <v/>
      </c>
      <c r="CS87">
        <f t="shared" si="223"/>
        <v>2.1293106215431115</v>
      </c>
      <c r="CT87" t="str">
        <f t="shared" si="223"/>
        <v/>
      </c>
      <c r="CU87" t="str">
        <f t="shared" si="223"/>
        <v/>
      </c>
      <c r="CV87" t="str">
        <f t="shared" ref="CV87:EA87" si="224">IF(CV$29="","", (CV82+CV84-CV86)/(CU80+CV16))</f>
        <v/>
      </c>
      <c r="CW87" t="str">
        <f t="shared" si="224"/>
        <v/>
      </c>
      <c r="CX87">
        <f t="shared" si="224"/>
        <v>1.2420827437890147</v>
      </c>
      <c r="CY87" t="str">
        <f t="shared" si="224"/>
        <v/>
      </c>
      <c r="CZ87">
        <f t="shared" si="224"/>
        <v>-0.34202389246707121</v>
      </c>
      <c r="DA87" t="str">
        <f t="shared" si="224"/>
        <v/>
      </c>
      <c r="DB87" t="str">
        <f t="shared" si="224"/>
        <v/>
      </c>
      <c r="DC87">
        <f t="shared" si="224"/>
        <v>1.6528988940416882</v>
      </c>
      <c r="DD87" t="str">
        <f t="shared" si="224"/>
        <v/>
      </c>
      <c r="DE87">
        <f t="shared" si="224"/>
        <v>-0.63500954567616019</v>
      </c>
      <c r="DF87" t="str">
        <f t="shared" si="224"/>
        <v/>
      </c>
      <c r="DG87">
        <f t="shared" si="224"/>
        <v>1.2020624377495079</v>
      </c>
      <c r="DH87" t="str">
        <f t="shared" si="224"/>
        <v/>
      </c>
      <c r="DI87" t="str">
        <f t="shared" si="224"/>
        <v/>
      </c>
      <c r="DJ87" t="str">
        <f t="shared" si="224"/>
        <v/>
      </c>
      <c r="DK87" t="str">
        <f t="shared" si="224"/>
        <v/>
      </c>
      <c r="DL87" t="str">
        <f t="shared" si="224"/>
        <v/>
      </c>
      <c r="DM87">
        <f t="shared" si="224"/>
        <v>1.5042679174058833</v>
      </c>
      <c r="DN87" t="str">
        <f t="shared" si="224"/>
        <v/>
      </c>
      <c r="DO87">
        <f t="shared" si="224"/>
        <v>-0.79714939677261509</v>
      </c>
      <c r="DP87" t="str">
        <f t="shared" si="224"/>
        <v/>
      </c>
      <c r="DQ87" t="str">
        <f t="shared" si="224"/>
        <v/>
      </c>
      <c r="DR87" t="str">
        <f t="shared" si="224"/>
        <v/>
      </c>
      <c r="DS87" t="str">
        <f t="shared" si="224"/>
        <v/>
      </c>
      <c r="DT87" t="str">
        <f t="shared" si="224"/>
        <v/>
      </c>
      <c r="DU87" t="str">
        <f t="shared" si="224"/>
        <v/>
      </c>
      <c r="DV87" t="str">
        <f t="shared" si="224"/>
        <v/>
      </c>
      <c r="DW87" t="str">
        <f t="shared" si="224"/>
        <v/>
      </c>
      <c r="DX87" t="str">
        <f t="shared" si="224"/>
        <v/>
      </c>
      <c r="DY87" t="str">
        <f t="shared" si="224"/>
        <v/>
      </c>
      <c r="DZ87">
        <f t="shared" si="224"/>
        <v>1.4259300453415549</v>
      </c>
      <c r="EA87" t="str">
        <f t="shared" si="224"/>
        <v/>
      </c>
      <c r="EB87" t="str">
        <f t="shared" ref="EB87:FG87" si="225">IF(EB$29="","", (EB82+EB84-EB86)/(EA80+EB16))</f>
        <v/>
      </c>
      <c r="EC87" t="str">
        <f t="shared" si="225"/>
        <v/>
      </c>
      <c r="ED87" t="str">
        <f t="shared" si="225"/>
        <v/>
      </c>
      <c r="EE87" t="str">
        <f t="shared" si="225"/>
        <v/>
      </c>
      <c r="EF87" t="str">
        <f t="shared" si="225"/>
        <v/>
      </c>
      <c r="EG87" t="str">
        <f t="shared" si="225"/>
        <v/>
      </c>
      <c r="EH87">
        <f t="shared" si="225"/>
        <v>0.268507632397812</v>
      </c>
      <c r="EI87" t="str">
        <f t="shared" si="225"/>
        <v/>
      </c>
      <c r="EJ87" t="str">
        <f t="shared" si="225"/>
        <v/>
      </c>
      <c r="EK87" t="str">
        <f t="shared" si="225"/>
        <v/>
      </c>
      <c r="EL87" t="str">
        <f t="shared" si="225"/>
        <v/>
      </c>
      <c r="EM87" t="str">
        <f t="shared" si="225"/>
        <v/>
      </c>
      <c r="EN87" t="str">
        <f t="shared" si="225"/>
        <v/>
      </c>
      <c r="EO87" t="str">
        <f t="shared" si="225"/>
        <v/>
      </c>
      <c r="EP87" t="str">
        <f t="shared" si="225"/>
        <v/>
      </c>
      <c r="EQ87" t="str">
        <f t="shared" si="225"/>
        <v/>
      </c>
      <c r="ER87" t="str">
        <f t="shared" si="225"/>
        <v/>
      </c>
      <c r="ES87" t="str">
        <f t="shared" si="225"/>
        <v/>
      </c>
      <c r="ET87" t="str">
        <f t="shared" si="225"/>
        <v/>
      </c>
      <c r="EU87" t="str">
        <f t="shared" si="225"/>
        <v/>
      </c>
      <c r="EV87" t="str">
        <f t="shared" si="225"/>
        <v/>
      </c>
      <c r="EW87" t="str">
        <f t="shared" si="225"/>
        <v/>
      </c>
      <c r="EX87" t="str">
        <f t="shared" si="225"/>
        <v/>
      </c>
      <c r="EY87" t="str">
        <f t="shared" si="225"/>
        <v/>
      </c>
      <c r="EZ87" t="str">
        <f t="shared" si="225"/>
        <v/>
      </c>
      <c r="FA87" t="str">
        <f t="shared" si="225"/>
        <v/>
      </c>
      <c r="FB87" t="str">
        <f t="shared" si="225"/>
        <v/>
      </c>
      <c r="FC87" t="str">
        <f t="shared" si="225"/>
        <v/>
      </c>
      <c r="FD87" t="str">
        <f t="shared" si="225"/>
        <v/>
      </c>
      <c r="FE87" t="str">
        <f t="shared" si="225"/>
        <v/>
      </c>
      <c r="FF87" t="str">
        <f t="shared" si="225"/>
        <v/>
      </c>
      <c r="FG87" t="str">
        <f t="shared" si="225"/>
        <v/>
      </c>
      <c r="FH87">
        <f t="shared" ref="FH87:FS87" si="226">IF(FH$29="","", (FH82+FH84-FH86)/(FG80+FH16))</f>
        <v>0.18969002520464157</v>
      </c>
      <c r="FI87" t="str">
        <f t="shared" si="226"/>
        <v/>
      </c>
      <c r="FJ87" t="str">
        <f t="shared" si="226"/>
        <v/>
      </c>
      <c r="FK87" t="str">
        <f t="shared" si="226"/>
        <v/>
      </c>
      <c r="FL87" t="str">
        <f t="shared" si="226"/>
        <v/>
      </c>
      <c r="FM87" t="str">
        <f t="shared" si="226"/>
        <v/>
      </c>
      <c r="FN87" t="str">
        <f t="shared" si="226"/>
        <v/>
      </c>
      <c r="FO87" t="str">
        <f t="shared" si="226"/>
        <v/>
      </c>
      <c r="FP87" t="str">
        <f t="shared" si="226"/>
        <v/>
      </c>
      <c r="FQ87" t="str">
        <f t="shared" si="226"/>
        <v/>
      </c>
      <c r="FR87" t="str">
        <f t="shared" si="226"/>
        <v/>
      </c>
      <c r="FS87" t="str">
        <f t="shared" si="226"/>
        <v/>
      </c>
    </row>
    <row r="88" spans="1:175" x14ac:dyDescent="0.25">
      <c r="AH88">
        <f t="shared" ref="AH88:AN88" si="227">IF(AH87="", AI88, AH87)</f>
        <v>-0.8783195188065156</v>
      </c>
      <c r="AI88">
        <f t="shared" si="227"/>
        <v>-0.8783195188065156</v>
      </c>
      <c r="AJ88">
        <f t="shared" si="227"/>
        <v>0.62064710507548992</v>
      </c>
      <c r="AK88">
        <f t="shared" si="227"/>
        <v>0.62064710507548992</v>
      </c>
      <c r="AL88">
        <f t="shared" si="227"/>
        <v>0.62064710507548992</v>
      </c>
      <c r="AM88">
        <f t="shared" si="227"/>
        <v>0.62064710507548992</v>
      </c>
      <c r="AN88">
        <f t="shared" si="227"/>
        <v>0.62064710507548992</v>
      </c>
      <c r="AO88">
        <f>IF(AO87="", AP88, AO87)</f>
        <v>-0.41803965084164646</v>
      </c>
      <c r="AP88">
        <f t="shared" ref="AP88:DA88" si="228">IF(AP87="", AQ88, AP87)</f>
        <v>-0.41803965084164646</v>
      </c>
      <c r="AQ88">
        <f t="shared" si="228"/>
        <v>1.1166527759553493</v>
      </c>
      <c r="AR88">
        <f t="shared" si="228"/>
        <v>1.1166527759553493</v>
      </c>
      <c r="AS88">
        <f t="shared" si="228"/>
        <v>1.1166527759553493</v>
      </c>
      <c r="AT88">
        <f t="shared" si="228"/>
        <v>1.1166527759553493</v>
      </c>
      <c r="AU88">
        <f t="shared" si="228"/>
        <v>-0.65482469264789345</v>
      </c>
      <c r="AV88">
        <f t="shared" si="228"/>
        <v>-0.65482469264789345</v>
      </c>
      <c r="AW88">
        <f t="shared" si="228"/>
        <v>1.2881329353259181</v>
      </c>
      <c r="AX88">
        <f t="shared" si="228"/>
        <v>1.2881329353259181</v>
      </c>
      <c r="AY88">
        <f t="shared" si="228"/>
        <v>1.2881329353259181</v>
      </c>
      <c r="AZ88">
        <f t="shared" si="228"/>
        <v>-0.60505589151492123</v>
      </c>
      <c r="BA88">
        <f t="shared" si="228"/>
        <v>-0.60505589151492123</v>
      </c>
      <c r="BB88">
        <f t="shared" si="228"/>
        <v>1.8017948867922453</v>
      </c>
      <c r="BC88">
        <f t="shared" si="228"/>
        <v>1.8017948867922453</v>
      </c>
      <c r="BD88">
        <f t="shared" si="228"/>
        <v>0.29387333628677409</v>
      </c>
      <c r="BE88">
        <f t="shared" si="228"/>
        <v>0.29387333628677409</v>
      </c>
      <c r="BF88">
        <f t="shared" si="228"/>
        <v>0.29387333628677409</v>
      </c>
      <c r="BG88">
        <f t="shared" si="228"/>
        <v>0.29387333628677409</v>
      </c>
      <c r="BH88">
        <f t="shared" si="228"/>
        <v>0.29387333628677409</v>
      </c>
      <c r="BI88">
        <f t="shared" si="228"/>
        <v>0.6650977573830823</v>
      </c>
      <c r="BJ88">
        <f t="shared" si="228"/>
        <v>0.6650977573830823</v>
      </c>
      <c r="BK88">
        <f t="shared" si="228"/>
        <v>0.78886897405104539</v>
      </c>
      <c r="BL88">
        <f t="shared" si="228"/>
        <v>0.78886897405104539</v>
      </c>
      <c r="BM88">
        <f t="shared" si="228"/>
        <v>0.78886897405104539</v>
      </c>
      <c r="BN88">
        <f t="shared" si="228"/>
        <v>-0.25442713717874749</v>
      </c>
      <c r="BO88">
        <f t="shared" si="228"/>
        <v>-0.25442713717874749</v>
      </c>
      <c r="BP88">
        <f t="shared" si="228"/>
        <v>2.0092981354088288</v>
      </c>
      <c r="BQ88">
        <f t="shared" si="228"/>
        <v>2.0092981354088288</v>
      </c>
      <c r="BR88">
        <f t="shared" si="228"/>
        <v>0.74869363450287618</v>
      </c>
      <c r="BS88">
        <f t="shared" si="228"/>
        <v>0.74869363450287618</v>
      </c>
      <c r="BT88">
        <f t="shared" si="228"/>
        <v>0.74869363450287618</v>
      </c>
      <c r="BU88">
        <f t="shared" si="228"/>
        <v>0.74869363450287618</v>
      </c>
      <c r="BV88">
        <f t="shared" si="228"/>
        <v>0.74869363450287618</v>
      </c>
      <c r="BW88">
        <f t="shared" si="228"/>
        <v>-0.3810647513009921</v>
      </c>
      <c r="BX88">
        <f t="shared" si="228"/>
        <v>-0.3810647513009921</v>
      </c>
      <c r="BY88">
        <f t="shared" si="228"/>
        <v>1.4231849358319768</v>
      </c>
      <c r="BZ88">
        <f t="shared" si="228"/>
        <v>1.4231849358319768</v>
      </c>
      <c r="CA88">
        <f t="shared" si="228"/>
        <v>1.4231849358319768</v>
      </c>
      <c r="CB88">
        <f t="shared" si="228"/>
        <v>-0.21572862566423834</v>
      </c>
      <c r="CC88">
        <f t="shared" si="228"/>
        <v>-0.21572862566423834</v>
      </c>
      <c r="CD88">
        <f t="shared" si="228"/>
        <v>1.6660657336558375</v>
      </c>
      <c r="CE88">
        <f t="shared" si="228"/>
        <v>1.6660657336558375</v>
      </c>
      <c r="CF88">
        <f t="shared" si="228"/>
        <v>1.0599598832635688</v>
      </c>
      <c r="CG88">
        <f t="shared" si="228"/>
        <v>1.0599598832635688</v>
      </c>
      <c r="CH88">
        <f t="shared" si="228"/>
        <v>1.0599598832635688</v>
      </c>
      <c r="CI88">
        <f t="shared" si="228"/>
        <v>1.0599598832635688</v>
      </c>
      <c r="CJ88">
        <f t="shared" si="228"/>
        <v>1.0599598832635688</v>
      </c>
      <c r="CK88">
        <f t="shared" si="228"/>
        <v>0.45277700822612132</v>
      </c>
      <c r="CL88">
        <f t="shared" si="228"/>
        <v>0.45277700822612132</v>
      </c>
      <c r="CM88">
        <f t="shared" si="228"/>
        <v>2.3370426504674331</v>
      </c>
      <c r="CN88">
        <f t="shared" si="228"/>
        <v>2.3370426504674331</v>
      </c>
      <c r="CO88">
        <f t="shared" si="228"/>
        <v>2.3370426504674331</v>
      </c>
      <c r="CP88">
        <f t="shared" si="228"/>
        <v>-1.167865631499853</v>
      </c>
      <c r="CQ88">
        <f t="shared" si="228"/>
        <v>-1.167865631499853</v>
      </c>
      <c r="CR88">
        <f t="shared" si="228"/>
        <v>2.1293106215431115</v>
      </c>
      <c r="CS88">
        <f t="shared" si="228"/>
        <v>2.1293106215431115</v>
      </c>
      <c r="CT88">
        <f t="shared" si="228"/>
        <v>1.2420827437890147</v>
      </c>
      <c r="CU88">
        <f t="shared" si="228"/>
        <v>1.2420827437890147</v>
      </c>
      <c r="CV88">
        <f t="shared" si="228"/>
        <v>1.2420827437890147</v>
      </c>
      <c r="CW88">
        <f t="shared" si="228"/>
        <v>1.2420827437890147</v>
      </c>
      <c r="CX88">
        <f t="shared" si="228"/>
        <v>1.2420827437890147</v>
      </c>
      <c r="CY88">
        <f t="shared" si="228"/>
        <v>-0.34202389246707121</v>
      </c>
      <c r="CZ88">
        <f t="shared" si="228"/>
        <v>-0.34202389246707121</v>
      </c>
      <c r="DA88">
        <f t="shared" si="228"/>
        <v>1.6528988940416882</v>
      </c>
      <c r="DB88">
        <f t="shared" ref="DB88:EG88" si="229">IF(DB87="", DC88, DB87)</f>
        <v>1.6528988940416882</v>
      </c>
      <c r="DC88">
        <f t="shared" si="229"/>
        <v>1.6528988940416882</v>
      </c>
      <c r="DD88">
        <f t="shared" si="229"/>
        <v>-0.63500954567616019</v>
      </c>
      <c r="DE88">
        <f t="shared" si="229"/>
        <v>-0.63500954567616019</v>
      </c>
      <c r="DF88">
        <f t="shared" si="229"/>
        <v>1.2020624377495079</v>
      </c>
      <c r="DG88">
        <f t="shared" si="229"/>
        <v>1.2020624377495079</v>
      </c>
      <c r="DH88">
        <f t="shared" si="229"/>
        <v>1.5042679174058833</v>
      </c>
      <c r="DI88">
        <f t="shared" si="229"/>
        <v>1.5042679174058833</v>
      </c>
      <c r="DJ88">
        <f t="shared" si="229"/>
        <v>1.5042679174058833</v>
      </c>
      <c r="DK88">
        <f t="shared" si="229"/>
        <v>1.5042679174058833</v>
      </c>
      <c r="DL88">
        <f t="shared" si="229"/>
        <v>1.5042679174058833</v>
      </c>
      <c r="DM88">
        <f t="shared" si="229"/>
        <v>1.5042679174058833</v>
      </c>
      <c r="DN88">
        <f t="shared" si="229"/>
        <v>-0.79714939677261509</v>
      </c>
      <c r="DO88">
        <f t="shared" si="229"/>
        <v>-0.79714939677261509</v>
      </c>
      <c r="DP88">
        <f t="shared" si="229"/>
        <v>1.4259300453415549</v>
      </c>
      <c r="DQ88">
        <f t="shared" si="229"/>
        <v>1.4259300453415549</v>
      </c>
      <c r="DR88">
        <f t="shared" si="229"/>
        <v>1.4259300453415549</v>
      </c>
      <c r="DS88">
        <f t="shared" si="229"/>
        <v>1.4259300453415549</v>
      </c>
      <c r="DT88">
        <f t="shared" si="229"/>
        <v>1.4259300453415549</v>
      </c>
      <c r="DU88">
        <f t="shared" si="229"/>
        <v>1.4259300453415549</v>
      </c>
      <c r="DV88">
        <f t="shared" si="229"/>
        <v>1.4259300453415549</v>
      </c>
      <c r="DW88">
        <f t="shared" si="229"/>
        <v>1.4259300453415549</v>
      </c>
      <c r="DX88">
        <f t="shared" si="229"/>
        <v>1.4259300453415549</v>
      </c>
      <c r="DY88">
        <f t="shared" si="229"/>
        <v>1.4259300453415549</v>
      </c>
      <c r="DZ88">
        <f t="shared" si="229"/>
        <v>1.4259300453415549</v>
      </c>
      <c r="EA88">
        <f t="shared" si="229"/>
        <v>0.268507632397812</v>
      </c>
      <c r="EB88">
        <f t="shared" si="229"/>
        <v>0.268507632397812</v>
      </c>
      <c r="EC88">
        <f t="shared" si="229"/>
        <v>0.268507632397812</v>
      </c>
      <c r="ED88">
        <f t="shared" si="229"/>
        <v>0.268507632397812</v>
      </c>
      <c r="EE88">
        <f t="shared" si="229"/>
        <v>0.268507632397812</v>
      </c>
      <c r="EF88">
        <f t="shared" si="229"/>
        <v>0.268507632397812</v>
      </c>
      <c r="EG88">
        <f t="shared" si="229"/>
        <v>0.268507632397812</v>
      </c>
      <c r="EH88">
        <f>IF(EH87="", EI88, EH87)</f>
        <v>0.268507632397812</v>
      </c>
      <c r="EI88">
        <f t="shared" ref="EI88:FS88" si="230">IF(EI87="", EJ88, EI87)</f>
        <v>0.18969002520464157</v>
      </c>
      <c r="EJ88">
        <f t="shared" si="230"/>
        <v>0.18969002520464157</v>
      </c>
      <c r="EK88">
        <f t="shared" si="230"/>
        <v>0.18969002520464157</v>
      </c>
      <c r="EL88">
        <f t="shared" si="230"/>
        <v>0.18969002520464157</v>
      </c>
      <c r="EM88">
        <f t="shared" si="230"/>
        <v>0.18969002520464157</v>
      </c>
      <c r="EN88">
        <f t="shared" si="230"/>
        <v>0.18969002520464157</v>
      </c>
      <c r="EO88">
        <f t="shared" si="230"/>
        <v>0.18969002520464157</v>
      </c>
      <c r="EP88">
        <f t="shared" si="230"/>
        <v>0.18969002520464157</v>
      </c>
      <c r="EQ88">
        <f t="shared" si="230"/>
        <v>0.18969002520464157</v>
      </c>
      <c r="ER88">
        <f t="shared" si="230"/>
        <v>0.18969002520464157</v>
      </c>
      <c r="ES88">
        <f t="shared" si="230"/>
        <v>0.18969002520464157</v>
      </c>
      <c r="ET88">
        <f t="shared" si="230"/>
        <v>0.18969002520464157</v>
      </c>
      <c r="EU88">
        <f t="shared" si="230"/>
        <v>0.18969002520464157</v>
      </c>
      <c r="EV88">
        <f t="shared" si="230"/>
        <v>0.18969002520464157</v>
      </c>
      <c r="EW88">
        <f t="shared" si="230"/>
        <v>0.18969002520464157</v>
      </c>
      <c r="EX88">
        <f t="shared" si="230"/>
        <v>0.18969002520464157</v>
      </c>
      <c r="EY88">
        <f t="shared" si="230"/>
        <v>0.18969002520464157</v>
      </c>
      <c r="EZ88">
        <f t="shared" si="230"/>
        <v>0.18969002520464157</v>
      </c>
      <c r="FA88">
        <f t="shared" si="230"/>
        <v>0.18969002520464157</v>
      </c>
      <c r="FB88">
        <f t="shared" si="230"/>
        <v>0.18969002520464157</v>
      </c>
      <c r="FC88">
        <f t="shared" si="230"/>
        <v>0.18969002520464157</v>
      </c>
      <c r="FD88">
        <f t="shared" si="230"/>
        <v>0.18969002520464157</v>
      </c>
      <c r="FE88">
        <f t="shared" si="230"/>
        <v>0.18969002520464157</v>
      </c>
      <c r="FF88">
        <f t="shared" si="230"/>
        <v>0.18969002520464157</v>
      </c>
      <c r="FG88">
        <f t="shared" si="230"/>
        <v>0.18969002520464157</v>
      </c>
      <c r="FH88">
        <f t="shared" si="230"/>
        <v>0.18969002520464157</v>
      </c>
      <c r="FI88">
        <f t="shared" si="230"/>
        <v>0</v>
      </c>
      <c r="FJ88">
        <f t="shared" si="230"/>
        <v>0</v>
      </c>
      <c r="FK88">
        <f t="shared" si="230"/>
        <v>0</v>
      </c>
      <c r="FL88">
        <f t="shared" si="230"/>
        <v>0</v>
      </c>
      <c r="FM88">
        <f t="shared" si="230"/>
        <v>0</v>
      </c>
      <c r="FN88">
        <f t="shared" si="230"/>
        <v>0</v>
      </c>
      <c r="FO88">
        <f t="shared" si="230"/>
        <v>0</v>
      </c>
      <c r="FP88">
        <f t="shared" si="230"/>
        <v>0</v>
      </c>
      <c r="FQ88">
        <f t="shared" si="230"/>
        <v>0</v>
      </c>
      <c r="FR88">
        <f t="shared" si="230"/>
        <v>0</v>
      </c>
      <c r="FS88">
        <f t="shared" si="230"/>
        <v>0</v>
      </c>
    </row>
    <row r="89" spans="1:175" x14ac:dyDescent="0.25">
      <c r="A89" t="s">
        <v>183</v>
      </c>
      <c r="D89" t="str">
        <f>IF(ISNUMBER(D88),AVERAGE(#REF!),"")</f>
        <v/>
      </c>
      <c r="E89" t="str">
        <f>IF(ISNUMBER(E88),AVERAGE(#REF!),"")</f>
        <v/>
      </c>
      <c r="F89" t="str">
        <f t="shared" ref="F89:L89" si="231">IF(ISNUMBER(F88),AVERAGE(A88:K88),"")</f>
        <v/>
      </c>
      <c r="G89" t="str">
        <f t="shared" si="231"/>
        <v/>
      </c>
      <c r="H89" t="str">
        <f t="shared" si="231"/>
        <v/>
      </c>
      <c r="I89" t="str">
        <f t="shared" si="231"/>
        <v/>
      </c>
      <c r="J89" t="str">
        <f t="shared" si="231"/>
        <v/>
      </c>
      <c r="K89" t="str">
        <f t="shared" si="231"/>
        <v/>
      </c>
      <c r="L89" t="str">
        <f t="shared" si="231"/>
        <v/>
      </c>
      <c r="M89" t="str">
        <f>IF(ISNUMBER(M88),AVERAGE(#REF!),"")</f>
        <v/>
      </c>
      <c r="N89" t="str">
        <f>IF(ISNUMBER(N88),AVERAGE(#REF!),"")</f>
        <v/>
      </c>
      <c r="O89" t="str">
        <f t="shared" ref="O89:U89" si="232">IF(ISNUMBER(O88),AVERAGE(J88:T88),"")</f>
        <v/>
      </c>
      <c r="P89" t="str">
        <f t="shared" si="232"/>
        <v/>
      </c>
      <c r="Q89" t="str">
        <f t="shared" si="232"/>
        <v/>
      </c>
      <c r="R89" t="str">
        <f t="shared" si="232"/>
        <v/>
      </c>
      <c r="S89" t="str">
        <f t="shared" si="232"/>
        <v/>
      </c>
      <c r="T89" t="str">
        <f t="shared" si="232"/>
        <v/>
      </c>
      <c r="U89" t="str">
        <f t="shared" si="232"/>
        <v/>
      </c>
      <c r="V89" t="str">
        <f>IF(ISNUMBER(V88),AVERAGE(#REF!),"")</f>
        <v/>
      </c>
      <c r="W89" t="str">
        <f>IF(ISNUMBER(W88),AVERAGE(#REF!),"")</f>
        <v/>
      </c>
      <c r="X89" t="str">
        <f t="shared" ref="X89:AG89" si="233">IF(ISNUMBER(X88),AVERAGE(S88:AC88),"")</f>
        <v/>
      </c>
      <c r="Y89" t="str">
        <f t="shared" si="233"/>
        <v/>
      </c>
      <c r="Z89" t="str">
        <f t="shared" si="233"/>
        <v/>
      </c>
      <c r="AA89" t="str">
        <f t="shared" si="233"/>
        <v/>
      </c>
      <c r="AB89" t="str">
        <f t="shared" si="233"/>
        <v/>
      </c>
      <c r="AC89" t="str">
        <f t="shared" si="233"/>
        <v/>
      </c>
      <c r="AD89" t="str">
        <f t="shared" si="233"/>
        <v/>
      </c>
      <c r="AE89" t="str">
        <f t="shared" si="233"/>
        <v/>
      </c>
      <c r="AF89" t="str">
        <f t="shared" si="233"/>
        <v/>
      </c>
      <c r="AG89" t="str">
        <f t="shared" si="233"/>
        <v/>
      </c>
      <c r="AH89">
        <f t="shared" ref="AH89:AO89" si="234">IF(ISNUMBER(AH88),AVERAGE(AA88:AO88),"")</f>
        <v>0.11606960461534652</v>
      </c>
      <c r="AI89">
        <f t="shared" si="234"/>
        <v>5.6724131786791747E-2</v>
      </c>
      <c r="AJ89">
        <f t="shared" si="234"/>
        <v>0.16271699620364749</v>
      </c>
      <c r="AK89">
        <f t="shared" si="234"/>
        <v>0.24943843072652949</v>
      </c>
      <c r="AL89">
        <f t="shared" si="234"/>
        <v>0.32170629282893115</v>
      </c>
      <c r="AM89">
        <f t="shared" si="234"/>
        <v>0.38285602230019405</v>
      </c>
      <c r="AN89">
        <f t="shared" si="234"/>
        <v>0.30873597123247354</v>
      </c>
      <c r="AO89">
        <f t="shared" si="234"/>
        <v>0.24449859364044907</v>
      </c>
      <c r="AP89">
        <f>IF(ISNUMBER(AP88),AVERAGE(AI88:AW88),"")</f>
        <v>0.38892875724927795</v>
      </c>
      <c r="AQ89">
        <f>IF(ISNUMBER(AQ88),AVERAGE(AJ88:AX88),"")</f>
        <v>0.53335892085810677</v>
      </c>
      <c r="AR89">
        <f>IF(ISNUMBER(AR88),AVERAGE(AK88:AY88),"")</f>
        <v>0.57785797620813539</v>
      </c>
      <c r="AS89">
        <f>IF(ISNUMBER(AS88),AVERAGE(AL88:AZ88),"")</f>
        <v>0.49614444310210792</v>
      </c>
      <c r="AT89">
        <f>IF(ISNUMBER(AT88),AVERAGE(AM88:BA88),"")</f>
        <v>0.41443090999608057</v>
      </c>
      <c r="AU89">
        <f t="shared" ref="AU89:DF89" si="235">IF(ISNUMBER(AU88),AVERAGE(AN88:BB88),"")</f>
        <v>0.4931740954438642</v>
      </c>
      <c r="AV89">
        <f t="shared" si="235"/>
        <v>0.57191728089164795</v>
      </c>
      <c r="AW89">
        <f t="shared" si="235"/>
        <v>0.6193781467002093</v>
      </c>
      <c r="AX89">
        <f t="shared" si="235"/>
        <v>0.66683901250877065</v>
      </c>
      <c r="AY89">
        <f t="shared" si="235"/>
        <v>0.61198704986419905</v>
      </c>
      <c r="AZ89">
        <f t="shared" si="235"/>
        <v>0.55713508721962746</v>
      </c>
      <c r="BA89">
        <f t="shared" si="235"/>
        <v>0.50228312457505564</v>
      </c>
      <c r="BB89">
        <f t="shared" si="235"/>
        <v>0.47217945667023786</v>
      </c>
      <c r="BC89">
        <f t="shared" si="235"/>
        <v>0.56017428667230296</v>
      </c>
      <c r="BD89">
        <f t="shared" si="235"/>
        <v>0.65642053111889875</v>
      </c>
      <c r="BE89">
        <f t="shared" si="235"/>
        <v>0.62313626703390723</v>
      </c>
      <c r="BF89">
        <f t="shared" si="235"/>
        <v>0.58985200294891571</v>
      </c>
      <c r="BG89">
        <f t="shared" si="235"/>
        <v>0.48701466478193806</v>
      </c>
      <c r="BH89">
        <f t="shared" si="235"/>
        <v>0.51038991507101628</v>
      </c>
      <c r="BI89">
        <f t="shared" si="235"/>
        <v>0.68468018353259952</v>
      </c>
      <c r="BJ89">
        <f t="shared" si="235"/>
        <v>0.69851373344037182</v>
      </c>
      <c r="BK89">
        <f t="shared" si="235"/>
        <v>0.62830698328774726</v>
      </c>
      <c r="BL89">
        <f t="shared" si="235"/>
        <v>0.65862833650215413</v>
      </c>
      <c r="BM89">
        <f t="shared" si="235"/>
        <v>0.6889496897165609</v>
      </c>
      <c r="BN89">
        <f t="shared" si="235"/>
        <v>0.71927104293096777</v>
      </c>
      <c r="BO89">
        <f t="shared" si="235"/>
        <v>0.74959239614537454</v>
      </c>
      <c r="BP89">
        <f t="shared" si="235"/>
        <v>0.70459652363952352</v>
      </c>
      <c r="BQ89">
        <f t="shared" si="235"/>
        <v>0.63485235639391868</v>
      </c>
      <c r="BR89">
        <f t="shared" si="235"/>
        <v>0.68539150162384499</v>
      </c>
      <c r="BS89">
        <f t="shared" si="235"/>
        <v>0.72767923240924037</v>
      </c>
      <c r="BT89">
        <f t="shared" si="235"/>
        <v>0.76996696319463553</v>
      </c>
      <c r="BU89">
        <f t="shared" si="235"/>
        <v>0.70299378988028327</v>
      </c>
      <c r="BV89">
        <f t="shared" si="235"/>
        <v>0.7055736906479172</v>
      </c>
      <c r="BW89">
        <f t="shared" si="235"/>
        <v>0.83360654870355633</v>
      </c>
      <c r="BX89">
        <f t="shared" si="235"/>
        <v>0.81072438858669016</v>
      </c>
      <c r="BY89">
        <f t="shared" si="235"/>
        <v>0.74743517177700636</v>
      </c>
      <c r="BZ89">
        <f t="shared" si="235"/>
        <v>0.7681862550277192</v>
      </c>
      <c r="CA89">
        <f t="shared" si="235"/>
        <v>0.78893733827843193</v>
      </c>
      <c r="CB89">
        <f t="shared" si="235"/>
        <v>0.80968842152914478</v>
      </c>
      <c r="CC89">
        <f t="shared" si="235"/>
        <v>0.83043950477985751</v>
      </c>
      <c r="CD89">
        <f t="shared" si="235"/>
        <v>0.8107117296947407</v>
      </c>
      <c r="CE89">
        <f t="shared" si="235"/>
        <v>0.86630118032988146</v>
      </c>
      <c r="CF89">
        <f t="shared" si="235"/>
        <v>1.0475083404477765</v>
      </c>
      <c r="CG89">
        <f t="shared" si="235"/>
        <v>1.1084321880901404</v>
      </c>
      <c r="CH89">
        <f t="shared" si="235"/>
        <v>1.1693560357325041</v>
      </c>
      <c r="CI89">
        <f t="shared" si="235"/>
        <v>0.99661933124371549</v>
      </c>
      <c r="CJ89">
        <f t="shared" si="235"/>
        <v>0.93314353085467472</v>
      </c>
      <c r="CK89">
        <f t="shared" si="235"/>
        <v>1.089479480668498</v>
      </c>
      <c r="CL89">
        <f t="shared" si="235"/>
        <v>1.1203624731943163</v>
      </c>
      <c r="CM89">
        <f t="shared" si="235"/>
        <v>1.0920969405365282</v>
      </c>
      <c r="CN89">
        <f t="shared" si="235"/>
        <v>1.1042384645715577</v>
      </c>
      <c r="CO89">
        <f t="shared" si="235"/>
        <v>1.1163799886065875</v>
      </c>
      <c r="CP89">
        <f t="shared" si="235"/>
        <v>1.1285215126416168</v>
      </c>
      <c r="CQ89">
        <f t="shared" si="235"/>
        <v>1.1406630366766466</v>
      </c>
      <c r="CR89">
        <f t="shared" si="235"/>
        <v>1.0471974516279372</v>
      </c>
      <c r="CS89">
        <f t="shared" si="235"/>
        <v>0.99421072491505769</v>
      </c>
      <c r="CT89">
        <f t="shared" si="235"/>
        <v>1.0742188506360955</v>
      </c>
      <c r="CU89">
        <f t="shared" si="235"/>
        <v>1.0286092668743791</v>
      </c>
      <c r="CV89">
        <f t="shared" si="235"/>
        <v>0.98299968311266261</v>
      </c>
      <c r="CW89">
        <f t="shared" si="235"/>
        <v>0.78486287003642341</v>
      </c>
      <c r="CX89">
        <f t="shared" si="235"/>
        <v>0.82038660909133609</v>
      </c>
      <c r="CY89">
        <f t="shared" si="235"/>
        <v>0.97838181370795996</v>
      </c>
      <c r="CZ89">
        <f t="shared" si="235"/>
        <v>0.9165652681217199</v>
      </c>
      <c r="DA89">
        <f t="shared" si="235"/>
        <v>0.87489575451257151</v>
      </c>
      <c r="DB89">
        <f t="shared" si="235"/>
        <v>0.89237476608702948</v>
      </c>
      <c r="DC89">
        <f t="shared" si="235"/>
        <v>0.90985377766148734</v>
      </c>
      <c r="DD89">
        <f t="shared" si="235"/>
        <v>0.92733278923594531</v>
      </c>
      <c r="DE89">
        <f t="shared" si="235"/>
        <v>0.94481180081040317</v>
      </c>
      <c r="DF89">
        <f t="shared" si="235"/>
        <v>0.96229081238486114</v>
      </c>
      <c r="DG89">
        <f t="shared" ref="DG89:DZ89" si="236">IF(ISNUMBER(DG88),AVERAGE(CZ88:DN88),"")</f>
        <v>0.93194911209782483</v>
      </c>
      <c r="DH89">
        <f t="shared" si="236"/>
        <v>0.90160741181078852</v>
      </c>
      <c r="DI89">
        <f t="shared" si="236"/>
        <v>0.88647615523077972</v>
      </c>
      <c r="DJ89">
        <f t="shared" si="236"/>
        <v>0.8713448986507708</v>
      </c>
      <c r="DK89">
        <f t="shared" si="236"/>
        <v>0.856213642070762</v>
      </c>
      <c r="DL89">
        <f t="shared" si="236"/>
        <v>0.99360961480527643</v>
      </c>
      <c r="DM89">
        <f t="shared" si="236"/>
        <v>1.1310055875397906</v>
      </c>
      <c r="DN89">
        <f t="shared" si="236"/>
        <v>1.1459300947125939</v>
      </c>
      <c r="DO89">
        <f t="shared" si="236"/>
        <v>1.1608546018853971</v>
      </c>
      <c r="DP89">
        <f t="shared" si="236"/>
        <v>1.1556320770811086</v>
      </c>
      <c r="DQ89">
        <f t="shared" si="236"/>
        <v>1.1504095522768201</v>
      </c>
      <c r="DR89">
        <f t="shared" si="236"/>
        <v>1.1451870274725313</v>
      </c>
      <c r="DS89">
        <f t="shared" si="236"/>
        <v>1.1399645026682428</v>
      </c>
      <c r="DT89">
        <f t="shared" si="236"/>
        <v>1.0575804836677047</v>
      </c>
      <c r="DU89">
        <f t="shared" si="236"/>
        <v>0.9751964646671667</v>
      </c>
      <c r="DV89">
        <f t="shared" si="236"/>
        <v>1.0462402666118618</v>
      </c>
      <c r="DW89">
        <f t="shared" si="236"/>
        <v>1.1172840685565573</v>
      </c>
      <c r="DX89">
        <f t="shared" si="236"/>
        <v>1.0401225743603075</v>
      </c>
      <c r="DY89">
        <f t="shared" si="236"/>
        <v>0.9629610801640579</v>
      </c>
      <c r="DZ89">
        <f t="shared" si="236"/>
        <v>0.88579958596780828</v>
      </c>
      <c r="EA89">
        <f t="shared" ref="EA89:FS89" si="237">IF(ISNUMBER(EA88),AVERAGE(DT88:EH88),"")</f>
        <v>0.80863809177155876</v>
      </c>
      <c r="EB89">
        <f t="shared" si="237"/>
        <v>0.72622209042909769</v>
      </c>
      <c r="EC89">
        <f t="shared" si="237"/>
        <v>0.64380608908663672</v>
      </c>
      <c r="ED89">
        <f t="shared" si="237"/>
        <v>0.56139008774417587</v>
      </c>
      <c r="EE89">
        <f t="shared" si="237"/>
        <v>0.47897408640171513</v>
      </c>
      <c r="EF89">
        <f t="shared" si="237"/>
        <v>0.39655808505925427</v>
      </c>
      <c r="EG89">
        <f t="shared" si="237"/>
        <v>0.31414208371679331</v>
      </c>
      <c r="EH89">
        <f t="shared" si="237"/>
        <v>0.23172608237433248</v>
      </c>
      <c r="EI89">
        <f t="shared" si="237"/>
        <v>0.22647157522812111</v>
      </c>
      <c r="EJ89">
        <f t="shared" si="237"/>
        <v>0.22121706808190975</v>
      </c>
      <c r="EK89">
        <f t="shared" si="237"/>
        <v>0.21596256093569841</v>
      </c>
      <c r="EL89">
        <f t="shared" si="237"/>
        <v>0.21070805378948704</v>
      </c>
      <c r="EM89">
        <f t="shared" si="237"/>
        <v>0.2054535466432757</v>
      </c>
      <c r="EN89">
        <f t="shared" si="237"/>
        <v>0.20019903949706433</v>
      </c>
      <c r="EO89">
        <f t="shared" si="237"/>
        <v>0.19494453235085299</v>
      </c>
      <c r="EP89">
        <f t="shared" si="237"/>
        <v>0.18969002520464159</v>
      </c>
      <c r="EQ89">
        <f t="shared" si="237"/>
        <v>0.18969002520464159</v>
      </c>
      <c r="ER89">
        <f t="shared" si="237"/>
        <v>0.18969002520464159</v>
      </c>
      <c r="ES89">
        <f t="shared" si="237"/>
        <v>0.18969002520464159</v>
      </c>
      <c r="ET89">
        <f t="shared" si="237"/>
        <v>0.18969002520464159</v>
      </c>
      <c r="EU89">
        <f t="shared" si="237"/>
        <v>0.18969002520464159</v>
      </c>
      <c r="EV89">
        <f t="shared" si="237"/>
        <v>0.18969002520464159</v>
      </c>
      <c r="EW89">
        <f t="shared" si="237"/>
        <v>0.18969002520464159</v>
      </c>
      <c r="EX89">
        <f t="shared" si="237"/>
        <v>0.18969002520464159</v>
      </c>
      <c r="EY89">
        <f t="shared" si="237"/>
        <v>0.18969002520464159</v>
      </c>
      <c r="EZ89">
        <f t="shared" si="237"/>
        <v>0.18969002520464159</v>
      </c>
      <c r="FA89">
        <f t="shared" si="237"/>
        <v>0.18969002520464159</v>
      </c>
      <c r="FB89">
        <f t="shared" si="237"/>
        <v>0.17704402352433216</v>
      </c>
      <c r="FC89">
        <f t="shared" si="237"/>
        <v>0.16439802184402272</v>
      </c>
      <c r="FD89">
        <f t="shared" si="237"/>
        <v>0.15175202016371328</v>
      </c>
      <c r="FE89">
        <f t="shared" si="237"/>
        <v>0.13910601848340381</v>
      </c>
      <c r="FF89">
        <f t="shared" si="237"/>
        <v>0.1264600168030944</v>
      </c>
      <c r="FG89">
        <f t="shared" si="237"/>
        <v>0.11381401512278495</v>
      </c>
      <c r="FH89">
        <f t="shared" si="237"/>
        <v>0.10116801344247552</v>
      </c>
      <c r="FI89">
        <f t="shared" si="237"/>
        <v>8.8522011762166078E-2</v>
      </c>
      <c r="FJ89">
        <f t="shared" si="237"/>
        <v>7.587601008185664E-2</v>
      </c>
      <c r="FK89">
        <f t="shared" si="237"/>
        <v>6.3230008401547189E-2</v>
      </c>
      <c r="FL89">
        <f t="shared" si="237"/>
        <v>5.0584006721237751E-2</v>
      </c>
      <c r="FM89">
        <f t="shared" si="237"/>
        <v>4.0647862543851762E-2</v>
      </c>
      <c r="FN89">
        <f t="shared" si="237"/>
        <v>2.9183080800714085E-2</v>
      </c>
      <c r="FO89">
        <f t="shared" si="237"/>
        <v>1.5807502100386797E-2</v>
      </c>
      <c r="FP89">
        <f t="shared" si="237"/>
        <v>0</v>
      </c>
      <c r="FQ89">
        <f t="shared" si="237"/>
        <v>0</v>
      </c>
      <c r="FR89">
        <f t="shared" si="237"/>
        <v>0</v>
      </c>
      <c r="FS89">
        <f t="shared" si="237"/>
        <v>0</v>
      </c>
    </row>
  </sheetData>
  <phoneticPr fontId="13" type="noConversion"/>
  <pageMargins left="0.75" right="0.75" top="1" bottom="1" header="0.5" footer="0.5"/>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IV89"/>
  <sheetViews>
    <sheetView zoomScaleNormal="100" workbookViewId="0">
      <pane xSplit="1" ySplit="8" topLeftCell="DS9" activePane="bottomRight" state="frozen"/>
      <selection pane="topRight" activeCell="B1" sqref="B1"/>
      <selection pane="bottomLeft" activeCell="A9" sqref="A9"/>
      <selection pane="bottomRight" activeCell="ER7" sqref="ER7"/>
    </sheetView>
  </sheetViews>
  <sheetFormatPr defaultColWidth="7.33203125" defaultRowHeight="13.2" x14ac:dyDescent="0.25"/>
  <cols>
    <col min="1" max="1" width="18.33203125" customWidth="1"/>
    <col min="3" max="175" width="7.6640625" customWidth="1"/>
  </cols>
  <sheetData>
    <row r="1" spans="1:175" ht="15.6" x14ac:dyDescent="0.3">
      <c r="A1" s="7" t="s">
        <v>0</v>
      </c>
      <c r="B1" s="7"/>
      <c r="C1" s="7"/>
      <c r="D1" s="7" t="s">
        <v>315</v>
      </c>
      <c r="E1" s="7"/>
      <c r="F1" s="7" t="s">
        <v>254</v>
      </c>
      <c r="H1" s="97" t="s">
        <v>272</v>
      </c>
      <c r="U1" s="7" t="str">
        <f>D1</f>
        <v>Corn 13 #8</v>
      </c>
      <c r="W1" s="29" t="str">
        <f>$H1</f>
        <v>65-65</v>
      </c>
      <c r="AJ1" s="7" t="str">
        <f>D1</f>
        <v>Corn 13 #8</v>
      </c>
      <c r="AL1" s="29" t="str">
        <f>$H1</f>
        <v>65-65</v>
      </c>
      <c r="AZ1" s="7" t="str">
        <f>D1</f>
        <v>Corn 13 #8</v>
      </c>
      <c r="BB1" s="29" t="str">
        <f>$H1</f>
        <v>65-65</v>
      </c>
      <c r="BS1" s="7" t="str">
        <f>D1</f>
        <v>Corn 13 #8</v>
      </c>
      <c r="BU1" s="29" t="str">
        <f>$H1</f>
        <v>65-65</v>
      </c>
      <c r="CH1" s="7" t="str">
        <f>D1</f>
        <v>Corn 13 #8</v>
      </c>
      <c r="CJ1" s="29" t="str">
        <f>$H1</f>
        <v>65-65</v>
      </c>
      <c r="DF1" s="7" t="str">
        <f>D1</f>
        <v>Corn 13 #8</v>
      </c>
      <c r="DH1" s="29" t="str">
        <f>$H1</f>
        <v>65-65</v>
      </c>
      <c r="DX1" s="7" t="str">
        <f>D1</f>
        <v>Corn 13 #8</v>
      </c>
      <c r="DZ1" s="29" t="str">
        <f>$H1</f>
        <v>65-65</v>
      </c>
    </row>
    <row r="3" spans="1:175" x14ac:dyDescent="0.25">
      <c r="A3" t="s">
        <v>1</v>
      </c>
      <c r="C3" s="144">
        <f>'Raw Data'!B3</f>
        <v>41042</v>
      </c>
      <c r="D3" s="144">
        <f>'Raw Data'!C3</f>
        <v>41043</v>
      </c>
      <c r="E3" s="144">
        <f>'Raw Data'!D3</f>
        <v>41044</v>
      </c>
      <c r="F3" s="144">
        <f>'Raw Data'!E3</f>
        <v>41045</v>
      </c>
      <c r="G3" s="144">
        <f>'Raw Data'!F3</f>
        <v>41046</v>
      </c>
      <c r="H3" s="144">
        <f>'Raw Data'!G3</f>
        <v>41047</v>
      </c>
      <c r="I3" s="144">
        <f>'Raw Data'!H3</f>
        <v>41048</v>
      </c>
      <c r="J3" s="144">
        <f>'Raw Data'!I3</f>
        <v>41049</v>
      </c>
      <c r="K3" s="144">
        <f>'Raw Data'!J3</f>
        <v>41050</v>
      </c>
      <c r="L3" s="144">
        <f>'Raw Data'!K3</f>
        <v>41051</v>
      </c>
      <c r="M3" s="144">
        <f>'Raw Data'!L3</f>
        <v>41052</v>
      </c>
      <c r="N3" s="144">
        <f>'Raw Data'!M3</f>
        <v>41053</v>
      </c>
      <c r="O3" s="144">
        <f>'Raw Data'!N3</f>
        <v>41054</v>
      </c>
      <c r="P3" s="144">
        <f>'Raw Data'!O3</f>
        <v>41055</v>
      </c>
      <c r="Q3" s="144">
        <f>'Raw Data'!P3</f>
        <v>41056</v>
      </c>
      <c r="R3" s="144">
        <f>'Raw Data'!Q3</f>
        <v>41057</v>
      </c>
      <c r="S3" s="144">
        <f>'Raw Data'!R3</f>
        <v>41058</v>
      </c>
      <c r="T3" s="144">
        <f>'Raw Data'!S3</f>
        <v>41059</v>
      </c>
      <c r="U3" s="144">
        <f>'Raw Data'!T3</f>
        <v>41060</v>
      </c>
      <c r="V3" s="144">
        <f>'Raw Data'!U3</f>
        <v>41061</v>
      </c>
      <c r="W3" s="144">
        <f>'Raw Data'!V3</f>
        <v>41062</v>
      </c>
      <c r="X3" s="144">
        <f>'Raw Data'!W3</f>
        <v>41063</v>
      </c>
      <c r="Y3" s="144">
        <f>'Raw Data'!X3</f>
        <v>41064</v>
      </c>
      <c r="Z3" s="144">
        <f>'Raw Data'!Y3</f>
        <v>41065</v>
      </c>
      <c r="AA3" s="144">
        <f>'Raw Data'!Z3</f>
        <v>41066</v>
      </c>
      <c r="AB3" s="144">
        <f>'Raw Data'!AA3</f>
        <v>41067</v>
      </c>
      <c r="AC3" s="144">
        <f>'Raw Data'!AB3</f>
        <v>41068</v>
      </c>
      <c r="AD3" s="144">
        <f>'Raw Data'!AC3</f>
        <v>41069</v>
      </c>
      <c r="AE3" s="144">
        <f>'Raw Data'!AD3</f>
        <v>41070</v>
      </c>
      <c r="AF3" s="144">
        <f>'Raw Data'!AE3</f>
        <v>41071</v>
      </c>
      <c r="AG3" s="144">
        <f>'Raw Data'!AF3</f>
        <v>41072</v>
      </c>
      <c r="AH3" s="144">
        <f>'Raw Data'!AG3</f>
        <v>41073</v>
      </c>
      <c r="AI3" s="144">
        <f>'Raw Data'!AH3</f>
        <v>41074</v>
      </c>
      <c r="AJ3" s="144">
        <f>'Raw Data'!AI3</f>
        <v>41075</v>
      </c>
      <c r="AK3" s="144">
        <f>'Raw Data'!AJ3</f>
        <v>41076</v>
      </c>
      <c r="AL3" s="144">
        <f>'Raw Data'!AK3</f>
        <v>41077</v>
      </c>
      <c r="AM3" s="144">
        <f>'Raw Data'!AL3</f>
        <v>41078</v>
      </c>
      <c r="AN3" s="144">
        <f>'Raw Data'!AM3</f>
        <v>41079</v>
      </c>
      <c r="AO3" s="144">
        <f>'Raw Data'!AN3</f>
        <v>41080</v>
      </c>
      <c r="AP3" s="144">
        <f>'Raw Data'!AO3</f>
        <v>41081</v>
      </c>
      <c r="AQ3" s="144">
        <f>'Raw Data'!AP3</f>
        <v>41082</v>
      </c>
      <c r="AR3" s="144">
        <f>'Raw Data'!AQ3</f>
        <v>41083</v>
      </c>
      <c r="AS3" s="144">
        <f>'Raw Data'!AR3</f>
        <v>41084</v>
      </c>
      <c r="AT3" s="144">
        <f>'Raw Data'!AS3</f>
        <v>41085</v>
      </c>
      <c r="AU3" s="144">
        <f>'Raw Data'!AT3</f>
        <v>41086</v>
      </c>
      <c r="AV3" s="144">
        <f>'Raw Data'!AU3</f>
        <v>41087</v>
      </c>
      <c r="AW3" s="144">
        <f>'Raw Data'!AV3</f>
        <v>41088</v>
      </c>
      <c r="AX3" s="144">
        <f>'Raw Data'!AW3</f>
        <v>41089</v>
      </c>
      <c r="AY3" s="144">
        <f>'Raw Data'!AX3</f>
        <v>41090</v>
      </c>
      <c r="AZ3" s="144">
        <f>'Raw Data'!AY3</f>
        <v>41091</v>
      </c>
      <c r="BA3" s="144">
        <f>'Raw Data'!AZ3</f>
        <v>41092</v>
      </c>
      <c r="BB3" s="144">
        <f>'Raw Data'!BA3</f>
        <v>41093</v>
      </c>
      <c r="BC3" s="144">
        <f>'Raw Data'!BB3</f>
        <v>41094</v>
      </c>
      <c r="BD3" s="144">
        <f>'Raw Data'!BC3</f>
        <v>41095</v>
      </c>
      <c r="BE3" s="144">
        <f>'Raw Data'!BD3</f>
        <v>41096</v>
      </c>
      <c r="BF3" s="144">
        <f>'Raw Data'!BE3</f>
        <v>41097</v>
      </c>
      <c r="BG3" s="144">
        <f>'Raw Data'!BF3</f>
        <v>41098</v>
      </c>
      <c r="BH3" s="144">
        <f>'Raw Data'!BG3</f>
        <v>41099</v>
      </c>
      <c r="BI3" s="144">
        <f>'Raw Data'!BH3</f>
        <v>41100</v>
      </c>
      <c r="BJ3" s="144">
        <f>'Raw Data'!BI3</f>
        <v>41101</v>
      </c>
      <c r="BK3" s="144">
        <f>'Raw Data'!BJ3</f>
        <v>41102</v>
      </c>
      <c r="BL3" s="144">
        <f>'Raw Data'!BK3</f>
        <v>41103</v>
      </c>
      <c r="BM3" s="144">
        <f>'Raw Data'!BL3</f>
        <v>41104</v>
      </c>
      <c r="BN3" s="144">
        <f>'Raw Data'!BM3</f>
        <v>41105</v>
      </c>
      <c r="BO3" s="144">
        <f>'Raw Data'!BN3</f>
        <v>41106</v>
      </c>
      <c r="BP3" s="144">
        <f>'Raw Data'!BO3</f>
        <v>41107</v>
      </c>
      <c r="BQ3" s="144">
        <f>'Raw Data'!BP3</f>
        <v>41108</v>
      </c>
      <c r="BR3" s="144">
        <f>'Raw Data'!BQ3</f>
        <v>41109</v>
      </c>
      <c r="BS3" s="144">
        <f>'Raw Data'!BR3</f>
        <v>41110</v>
      </c>
      <c r="BT3" s="144">
        <f>'Raw Data'!BS3</f>
        <v>41111</v>
      </c>
      <c r="BU3" s="144">
        <f>'Raw Data'!BT3</f>
        <v>41112</v>
      </c>
      <c r="BV3" s="144">
        <f>'Raw Data'!BU3</f>
        <v>41113</v>
      </c>
      <c r="BW3" s="144">
        <f>'Raw Data'!BV3</f>
        <v>41114</v>
      </c>
      <c r="BX3" s="144">
        <f>'Raw Data'!BW3</f>
        <v>41115</v>
      </c>
      <c r="BY3" s="144">
        <f>'Raw Data'!BX3</f>
        <v>41116</v>
      </c>
      <c r="BZ3" s="144">
        <f>'Raw Data'!BY3</f>
        <v>41117</v>
      </c>
      <c r="CA3" s="144">
        <f>'Raw Data'!BZ3</f>
        <v>41118</v>
      </c>
      <c r="CB3" s="144">
        <f>'Raw Data'!CA3</f>
        <v>41119</v>
      </c>
      <c r="CC3" s="144">
        <f>'Raw Data'!CB3</f>
        <v>41120</v>
      </c>
      <c r="CD3" s="144">
        <f>'Raw Data'!CC3</f>
        <v>41121</v>
      </c>
      <c r="CE3" s="144">
        <f>'Raw Data'!CD3</f>
        <v>41122</v>
      </c>
      <c r="CF3" s="144">
        <f>'Raw Data'!CE3</f>
        <v>41123</v>
      </c>
      <c r="CG3" s="144">
        <f>'Raw Data'!CF3</f>
        <v>41124</v>
      </c>
      <c r="CH3" s="144">
        <f>'Raw Data'!CG3</f>
        <v>41125</v>
      </c>
      <c r="CI3" s="144">
        <f>'Raw Data'!CH3</f>
        <v>41126</v>
      </c>
      <c r="CJ3" s="144">
        <f>'Raw Data'!CI3</f>
        <v>41127</v>
      </c>
      <c r="CK3" s="144">
        <f>'Raw Data'!CJ3</f>
        <v>41128</v>
      </c>
      <c r="CL3" s="144">
        <f>'Raw Data'!CK3</f>
        <v>41129</v>
      </c>
      <c r="CM3" s="144">
        <f>'Raw Data'!CL3</f>
        <v>41130</v>
      </c>
      <c r="CN3" s="144">
        <f>'Raw Data'!CM3</f>
        <v>41131</v>
      </c>
      <c r="CO3" s="144">
        <f>'Raw Data'!CN3</f>
        <v>41132</v>
      </c>
      <c r="CP3" s="144">
        <f>'Raw Data'!CO3</f>
        <v>41133</v>
      </c>
      <c r="CQ3" s="144">
        <f>'Raw Data'!CP3</f>
        <v>41134</v>
      </c>
      <c r="CR3" s="144">
        <f>'Raw Data'!CQ3</f>
        <v>41135</v>
      </c>
      <c r="CS3" s="144">
        <f>'Raw Data'!CR3</f>
        <v>41136</v>
      </c>
      <c r="CT3" s="144">
        <f>'Raw Data'!CS3</f>
        <v>41137</v>
      </c>
      <c r="CU3" s="144">
        <f>'Raw Data'!CT3</f>
        <v>41138</v>
      </c>
      <c r="CV3" s="144">
        <f>'Raw Data'!CU3</f>
        <v>41139</v>
      </c>
      <c r="CW3" s="144">
        <f>'Raw Data'!CV3</f>
        <v>41140</v>
      </c>
      <c r="CX3" s="144">
        <f>'Raw Data'!CW3</f>
        <v>41141</v>
      </c>
      <c r="CY3" s="144">
        <f>'Raw Data'!CX3</f>
        <v>41142</v>
      </c>
      <c r="CZ3" s="144">
        <f>'Raw Data'!CY3</f>
        <v>41143</v>
      </c>
      <c r="DA3" s="144">
        <f>'Raw Data'!CZ3</f>
        <v>41144</v>
      </c>
      <c r="DB3" s="144">
        <f>'Raw Data'!DA3</f>
        <v>41145</v>
      </c>
      <c r="DC3" s="144">
        <f>'Raw Data'!DB3</f>
        <v>41146</v>
      </c>
      <c r="DD3" s="144">
        <f>'Raw Data'!DC3</f>
        <v>41147</v>
      </c>
      <c r="DE3" s="144">
        <f>'Raw Data'!DD3</f>
        <v>41148</v>
      </c>
      <c r="DF3" s="144">
        <f>'Raw Data'!DE3</f>
        <v>41149</v>
      </c>
      <c r="DG3" s="144">
        <f>'Raw Data'!DF3</f>
        <v>41150</v>
      </c>
      <c r="DH3" s="144">
        <f>'Raw Data'!DG3</f>
        <v>41151</v>
      </c>
      <c r="DI3" s="144">
        <f>'Raw Data'!DH3</f>
        <v>41152</v>
      </c>
      <c r="DJ3" s="144">
        <f>'Raw Data'!DI3</f>
        <v>41153</v>
      </c>
      <c r="DK3" s="144">
        <f>'Raw Data'!DJ3</f>
        <v>41154</v>
      </c>
      <c r="DL3" s="144">
        <f>'Raw Data'!DK3</f>
        <v>41155</v>
      </c>
      <c r="DM3" s="144">
        <f>'Raw Data'!DL3</f>
        <v>41156</v>
      </c>
      <c r="DN3" s="144">
        <f>'Raw Data'!DM3</f>
        <v>41157</v>
      </c>
      <c r="DO3" s="144">
        <f>'Raw Data'!DN3</f>
        <v>41158</v>
      </c>
      <c r="DP3" s="144">
        <f>'Raw Data'!DO3</f>
        <v>41159</v>
      </c>
      <c r="DQ3" s="144">
        <f>'Raw Data'!DP3</f>
        <v>41160</v>
      </c>
      <c r="DR3" s="144">
        <f>'Raw Data'!DQ3</f>
        <v>41161</v>
      </c>
      <c r="DS3" s="144">
        <f>'Raw Data'!DR3</f>
        <v>41162</v>
      </c>
      <c r="DT3" s="144">
        <f>'Raw Data'!DS3</f>
        <v>41163</v>
      </c>
      <c r="DU3" s="144">
        <f>'Raw Data'!DT3</f>
        <v>41164</v>
      </c>
      <c r="DV3" s="144">
        <f>'Raw Data'!DU3</f>
        <v>41165</v>
      </c>
      <c r="DW3" s="144">
        <f>'Raw Data'!DV3</f>
        <v>41166</v>
      </c>
      <c r="DX3" s="144">
        <f>'Raw Data'!DW3</f>
        <v>41167</v>
      </c>
      <c r="DY3" s="144">
        <f>'Raw Data'!DX3</f>
        <v>41168</v>
      </c>
      <c r="DZ3" s="144">
        <f>'Raw Data'!DY3</f>
        <v>41169</v>
      </c>
      <c r="EA3" s="144">
        <f>'Raw Data'!DZ3</f>
        <v>41170</v>
      </c>
      <c r="EB3" s="144">
        <f>'Raw Data'!EA3</f>
        <v>41171</v>
      </c>
      <c r="EC3" s="144">
        <f>'Raw Data'!EB3</f>
        <v>41172</v>
      </c>
      <c r="ED3" s="144">
        <f>'Raw Data'!EC3</f>
        <v>41173</v>
      </c>
      <c r="EE3" s="144">
        <f>'Raw Data'!ED3</f>
        <v>41174</v>
      </c>
      <c r="EF3" s="144">
        <f>'Raw Data'!EE3</f>
        <v>41175</v>
      </c>
      <c r="EG3" s="144">
        <f>'Raw Data'!EF3</f>
        <v>41176</v>
      </c>
      <c r="EH3" s="144">
        <f>'Raw Data'!EG3</f>
        <v>41177</v>
      </c>
      <c r="EI3" s="144">
        <f>'Raw Data'!EH3</f>
        <v>41178</v>
      </c>
      <c r="EJ3" s="144">
        <f>'Raw Data'!EI3</f>
        <v>41179</v>
      </c>
      <c r="EK3" s="144">
        <f>'Raw Data'!EJ3</f>
        <v>41180</v>
      </c>
      <c r="EL3" s="144">
        <f>'Raw Data'!EK3</f>
        <v>41181</v>
      </c>
      <c r="EM3" s="144">
        <f>'Raw Data'!EL3</f>
        <v>41182</v>
      </c>
      <c r="EN3" s="144">
        <f>'Raw Data'!EM3</f>
        <v>41183</v>
      </c>
      <c r="EO3" s="144">
        <f>'Raw Data'!EN3</f>
        <v>41184</v>
      </c>
      <c r="EP3" s="144">
        <f>'Raw Data'!EO3</f>
        <v>41185</v>
      </c>
      <c r="EQ3" s="144">
        <f>'Raw Data'!EP3</f>
        <v>41186</v>
      </c>
      <c r="ER3" s="144">
        <f>'Raw Data'!EQ3</f>
        <v>41187</v>
      </c>
      <c r="ES3" s="144">
        <f>'Raw Data'!ER3</f>
        <v>41188</v>
      </c>
      <c r="ET3" s="144">
        <f>'Raw Data'!ES3</f>
        <v>41189</v>
      </c>
      <c r="EU3" s="144">
        <f>'Raw Data'!ET3</f>
        <v>41190</v>
      </c>
      <c r="EV3" s="144">
        <f>'Raw Data'!EU3</f>
        <v>41191</v>
      </c>
      <c r="EW3" s="144">
        <f>'Raw Data'!EV3</f>
        <v>41192</v>
      </c>
      <c r="EX3" s="144">
        <f>'Raw Data'!EW3</f>
        <v>41193</v>
      </c>
      <c r="EY3" s="144">
        <f>'Raw Data'!EX3</f>
        <v>41194</v>
      </c>
      <c r="EZ3" s="144">
        <f>'Raw Data'!EY3</f>
        <v>41195</v>
      </c>
      <c r="FA3" s="144">
        <f>'Raw Data'!EZ3</f>
        <v>41196</v>
      </c>
      <c r="FB3" s="144">
        <f>'Raw Data'!FA3</f>
        <v>41197</v>
      </c>
      <c r="FC3" s="144">
        <f>'Raw Data'!FB3</f>
        <v>41198</v>
      </c>
      <c r="FD3" s="144">
        <f>'Raw Data'!FC3</f>
        <v>41199</v>
      </c>
      <c r="FE3" s="144">
        <f>'Raw Data'!FD3</f>
        <v>41200</v>
      </c>
      <c r="FF3" s="144">
        <f>'Raw Data'!FE3</f>
        <v>41201</v>
      </c>
      <c r="FG3" s="144">
        <f>'Raw Data'!FF3</f>
        <v>41202</v>
      </c>
      <c r="FH3" s="144">
        <f>'Raw Data'!FG3</f>
        <v>41203</v>
      </c>
      <c r="FI3" s="144">
        <f>'Raw Data'!FH3</f>
        <v>41204</v>
      </c>
      <c r="FJ3" s="144">
        <f>'Raw Data'!FI3</f>
        <v>41205</v>
      </c>
      <c r="FK3" s="144">
        <f>'Raw Data'!FJ3</f>
        <v>41206</v>
      </c>
      <c r="FL3" s="144">
        <f>'Raw Data'!FK3</f>
        <v>41207</v>
      </c>
      <c r="FM3" s="144">
        <f>'Raw Data'!FL3</f>
        <v>41208</v>
      </c>
      <c r="FN3" s="144">
        <f>'Raw Data'!FM3</f>
        <v>41209</v>
      </c>
      <c r="FO3" s="144">
        <f>'Raw Data'!FN3</f>
        <v>41210</v>
      </c>
      <c r="FP3" s="144">
        <f>'Raw Data'!FO3</f>
        <v>41211</v>
      </c>
      <c r="FQ3" s="144">
        <f>'Raw Data'!FP3</f>
        <v>41212</v>
      </c>
      <c r="FR3" s="144">
        <f>'Raw Data'!FQ3</f>
        <v>41213</v>
      </c>
      <c r="FS3" s="144">
        <f>'Raw Data'!FR3</f>
        <v>41214</v>
      </c>
    </row>
    <row r="4" spans="1:175" x14ac:dyDescent="0.25">
      <c r="A4" t="s">
        <v>2</v>
      </c>
      <c r="C4" s="109">
        <f>'Raw Data'!B4</f>
        <v>133</v>
      </c>
      <c r="D4" s="109">
        <f>'Raw Data'!C4</f>
        <v>134</v>
      </c>
      <c r="E4" s="109">
        <f>'Raw Data'!D4</f>
        <v>135</v>
      </c>
      <c r="F4" s="109">
        <f>'Raw Data'!E4</f>
        <v>136</v>
      </c>
      <c r="G4" s="109">
        <f>'Raw Data'!F4</f>
        <v>137</v>
      </c>
      <c r="H4" s="109">
        <f>'Raw Data'!G4</f>
        <v>138</v>
      </c>
      <c r="I4" s="109">
        <f>'Raw Data'!H4</f>
        <v>139</v>
      </c>
      <c r="J4" s="109">
        <f>'Raw Data'!I4</f>
        <v>140</v>
      </c>
      <c r="K4" s="109">
        <f>'Raw Data'!J4</f>
        <v>141</v>
      </c>
      <c r="L4" s="109">
        <f>'Raw Data'!K4</f>
        <v>142</v>
      </c>
      <c r="M4" s="109">
        <f>'Raw Data'!L4</f>
        <v>143</v>
      </c>
      <c r="N4" s="109">
        <f>'Raw Data'!M4</f>
        <v>144</v>
      </c>
      <c r="O4" s="109">
        <f>'Raw Data'!N4</f>
        <v>145</v>
      </c>
      <c r="P4" s="109">
        <f>'Raw Data'!O4</f>
        <v>146</v>
      </c>
      <c r="Q4" s="109">
        <f>'Raw Data'!P4</f>
        <v>147</v>
      </c>
      <c r="R4" s="109">
        <f>'Raw Data'!Q4</f>
        <v>148</v>
      </c>
      <c r="S4" s="109">
        <f>'Raw Data'!R4</f>
        <v>149</v>
      </c>
      <c r="T4" s="109">
        <f>'Raw Data'!S4</f>
        <v>150</v>
      </c>
      <c r="U4" s="109">
        <f>'Raw Data'!T4</f>
        <v>151</v>
      </c>
      <c r="V4" s="109">
        <f>'Raw Data'!U4</f>
        <v>152</v>
      </c>
      <c r="W4" s="109">
        <f>'Raw Data'!V4</f>
        <v>153</v>
      </c>
      <c r="X4" s="109">
        <f>'Raw Data'!W4</f>
        <v>154</v>
      </c>
      <c r="Y4" s="109">
        <f>'Raw Data'!X4</f>
        <v>155</v>
      </c>
      <c r="Z4" s="109">
        <f>'Raw Data'!Y4</f>
        <v>156</v>
      </c>
      <c r="AA4" s="109">
        <f>'Raw Data'!Z4</f>
        <v>157</v>
      </c>
      <c r="AB4" s="109">
        <f>'Raw Data'!AA4</f>
        <v>158</v>
      </c>
      <c r="AC4" s="109">
        <f>'Raw Data'!AB4</f>
        <v>159</v>
      </c>
      <c r="AD4" s="109">
        <f>'Raw Data'!AC4</f>
        <v>160</v>
      </c>
      <c r="AE4" s="109">
        <f>'Raw Data'!AD4</f>
        <v>161</v>
      </c>
      <c r="AF4" s="109">
        <f>'Raw Data'!AE4</f>
        <v>162</v>
      </c>
      <c r="AG4" s="109">
        <f>'Raw Data'!AF4</f>
        <v>163</v>
      </c>
      <c r="AH4" s="109">
        <f>'Raw Data'!AG4</f>
        <v>164</v>
      </c>
      <c r="AI4" s="109">
        <f>'Raw Data'!AH4</f>
        <v>165</v>
      </c>
      <c r="AJ4" s="109">
        <f>'Raw Data'!AI4</f>
        <v>166</v>
      </c>
      <c r="AK4" s="109">
        <f>'Raw Data'!AJ4</f>
        <v>167</v>
      </c>
      <c r="AL4" s="109">
        <f>'Raw Data'!AK4</f>
        <v>168</v>
      </c>
      <c r="AM4" s="109">
        <f>'Raw Data'!AL4</f>
        <v>169</v>
      </c>
      <c r="AN4" s="109">
        <f>'Raw Data'!AM4</f>
        <v>170</v>
      </c>
      <c r="AO4" s="109">
        <f>'Raw Data'!AN4</f>
        <v>171</v>
      </c>
      <c r="AP4" s="109">
        <f>'Raw Data'!AO4</f>
        <v>172</v>
      </c>
      <c r="AQ4" s="109">
        <f>'Raw Data'!AP4</f>
        <v>173</v>
      </c>
      <c r="AR4" s="109">
        <f>'Raw Data'!AQ4</f>
        <v>174</v>
      </c>
      <c r="AS4" s="109">
        <f>'Raw Data'!AR4</f>
        <v>175</v>
      </c>
      <c r="AT4" s="109">
        <f>'Raw Data'!AS4</f>
        <v>176</v>
      </c>
      <c r="AU4" s="109">
        <f>'Raw Data'!AT4</f>
        <v>177</v>
      </c>
      <c r="AV4" s="109">
        <f>'Raw Data'!AU4</f>
        <v>178</v>
      </c>
      <c r="AW4" s="109">
        <f>'Raw Data'!AV4</f>
        <v>179</v>
      </c>
      <c r="AX4" s="109">
        <f>'Raw Data'!AW4</f>
        <v>180</v>
      </c>
      <c r="AY4" s="109">
        <f>'Raw Data'!AX4</f>
        <v>181</v>
      </c>
      <c r="AZ4" s="109">
        <f>'Raw Data'!AY4</f>
        <v>182</v>
      </c>
      <c r="BA4" s="109">
        <f>'Raw Data'!AZ4</f>
        <v>183</v>
      </c>
      <c r="BB4" s="109">
        <f>'Raw Data'!BA4</f>
        <v>184</v>
      </c>
      <c r="BC4" s="109">
        <f>'Raw Data'!BB4</f>
        <v>185</v>
      </c>
      <c r="BD4" s="109">
        <f>'Raw Data'!BC4</f>
        <v>186</v>
      </c>
      <c r="BE4" s="109">
        <f>'Raw Data'!BD4</f>
        <v>187</v>
      </c>
      <c r="BF4" s="109">
        <f>'Raw Data'!BE4</f>
        <v>188</v>
      </c>
      <c r="BG4" s="109">
        <f>'Raw Data'!BF4</f>
        <v>189</v>
      </c>
      <c r="BH4" s="109">
        <f>'Raw Data'!BG4</f>
        <v>190</v>
      </c>
      <c r="BI4" s="109">
        <f>'Raw Data'!BH4</f>
        <v>191</v>
      </c>
      <c r="BJ4" s="109">
        <f>'Raw Data'!BI4</f>
        <v>192</v>
      </c>
      <c r="BK4" s="109">
        <f>'Raw Data'!BJ4</f>
        <v>193</v>
      </c>
      <c r="BL4" s="109">
        <f>'Raw Data'!BK4</f>
        <v>194</v>
      </c>
      <c r="BM4" s="109">
        <f>'Raw Data'!BL4</f>
        <v>195</v>
      </c>
      <c r="BN4" s="109">
        <f>'Raw Data'!BM4</f>
        <v>196</v>
      </c>
      <c r="BO4" s="109">
        <f>'Raw Data'!BN4</f>
        <v>197</v>
      </c>
      <c r="BP4" s="109">
        <f>'Raw Data'!BO4</f>
        <v>198</v>
      </c>
      <c r="BQ4" s="109">
        <f>'Raw Data'!BP4</f>
        <v>199</v>
      </c>
      <c r="BR4" s="109">
        <f>'Raw Data'!BQ4</f>
        <v>200</v>
      </c>
      <c r="BS4" s="109">
        <f>'Raw Data'!BR4</f>
        <v>201</v>
      </c>
      <c r="BT4" s="109">
        <f>'Raw Data'!BS4</f>
        <v>202</v>
      </c>
      <c r="BU4" s="109">
        <f>'Raw Data'!BT4</f>
        <v>203</v>
      </c>
      <c r="BV4" s="109">
        <f>'Raw Data'!BU4</f>
        <v>204</v>
      </c>
      <c r="BW4" s="109">
        <f>'Raw Data'!BV4</f>
        <v>205</v>
      </c>
      <c r="BX4" s="109">
        <f>'Raw Data'!BW4</f>
        <v>206</v>
      </c>
      <c r="BY4" s="109">
        <f>'Raw Data'!BX4</f>
        <v>207</v>
      </c>
      <c r="BZ4" s="109">
        <f>'Raw Data'!BY4</f>
        <v>208</v>
      </c>
      <c r="CA4" s="109">
        <f>'Raw Data'!BZ4</f>
        <v>209</v>
      </c>
      <c r="CB4" s="109">
        <f>'Raw Data'!CA4</f>
        <v>210</v>
      </c>
      <c r="CC4" s="109">
        <f>'Raw Data'!CB4</f>
        <v>211</v>
      </c>
      <c r="CD4" s="109">
        <f>'Raw Data'!CC4</f>
        <v>212</v>
      </c>
      <c r="CE4" s="109">
        <f>'Raw Data'!CD4</f>
        <v>213</v>
      </c>
      <c r="CF4" s="109">
        <f>'Raw Data'!CE4</f>
        <v>214</v>
      </c>
      <c r="CG4" s="109">
        <f>'Raw Data'!CF4</f>
        <v>215</v>
      </c>
      <c r="CH4" s="109">
        <f>'Raw Data'!CG4</f>
        <v>216</v>
      </c>
      <c r="CI4" s="109">
        <f>'Raw Data'!CH4</f>
        <v>217</v>
      </c>
      <c r="CJ4" s="109">
        <f>'Raw Data'!CI4</f>
        <v>218</v>
      </c>
      <c r="CK4" s="109">
        <f>'Raw Data'!CJ4</f>
        <v>219</v>
      </c>
      <c r="CL4" s="109">
        <f>'Raw Data'!CK4</f>
        <v>220</v>
      </c>
      <c r="CM4" s="109">
        <f>'Raw Data'!CL4</f>
        <v>221</v>
      </c>
      <c r="CN4" s="109">
        <f>'Raw Data'!CM4</f>
        <v>222</v>
      </c>
      <c r="CO4" s="109">
        <f>'Raw Data'!CN4</f>
        <v>223</v>
      </c>
      <c r="CP4" s="109">
        <f>'Raw Data'!CO4</f>
        <v>224</v>
      </c>
      <c r="CQ4" s="109">
        <f>'Raw Data'!CP4</f>
        <v>225</v>
      </c>
      <c r="CR4" s="109">
        <f>'Raw Data'!CQ4</f>
        <v>226</v>
      </c>
      <c r="CS4" s="109">
        <f>'Raw Data'!CR4</f>
        <v>227</v>
      </c>
      <c r="CT4" s="109">
        <f>'Raw Data'!CS4</f>
        <v>228</v>
      </c>
      <c r="CU4" s="109">
        <f>'Raw Data'!CT4</f>
        <v>229</v>
      </c>
      <c r="CV4" s="109">
        <f>'Raw Data'!CU4</f>
        <v>230</v>
      </c>
      <c r="CW4" s="109">
        <f>'Raw Data'!CV4</f>
        <v>231</v>
      </c>
      <c r="CX4" s="109">
        <f>'Raw Data'!CW4</f>
        <v>232</v>
      </c>
      <c r="CY4" s="109">
        <f>'Raw Data'!CX4</f>
        <v>233</v>
      </c>
      <c r="CZ4" s="109">
        <f>'Raw Data'!CY4</f>
        <v>234</v>
      </c>
      <c r="DA4" s="109">
        <f>'Raw Data'!CZ4</f>
        <v>235</v>
      </c>
      <c r="DB4" s="109">
        <f>'Raw Data'!DA4</f>
        <v>236</v>
      </c>
      <c r="DC4" s="109">
        <f>'Raw Data'!DB4</f>
        <v>237</v>
      </c>
      <c r="DD4" s="109">
        <f>'Raw Data'!DC4</f>
        <v>238</v>
      </c>
      <c r="DE4" s="109">
        <f>'Raw Data'!DD4</f>
        <v>239</v>
      </c>
      <c r="DF4" s="109">
        <f>'Raw Data'!DE4</f>
        <v>240</v>
      </c>
      <c r="DG4" s="109">
        <f>'Raw Data'!DF4</f>
        <v>241</v>
      </c>
      <c r="DH4" s="109">
        <f>'Raw Data'!DG4</f>
        <v>242</v>
      </c>
      <c r="DI4" s="109">
        <f>'Raw Data'!DH4</f>
        <v>243</v>
      </c>
      <c r="DJ4" s="109">
        <f>'Raw Data'!DI4</f>
        <v>244</v>
      </c>
      <c r="DK4" s="109">
        <f>'Raw Data'!DJ4</f>
        <v>245</v>
      </c>
      <c r="DL4" s="109">
        <f>'Raw Data'!DK4</f>
        <v>246</v>
      </c>
      <c r="DM4" s="109">
        <f>'Raw Data'!DL4</f>
        <v>247</v>
      </c>
      <c r="DN4" s="109">
        <f>'Raw Data'!DM4</f>
        <v>248</v>
      </c>
      <c r="DO4" s="109">
        <f>'Raw Data'!DN4</f>
        <v>249</v>
      </c>
      <c r="DP4" s="109">
        <f>'Raw Data'!DO4</f>
        <v>250</v>
      </c>
      <c r="DQ4" s="109">
        <f>'Raw Data'!DP4</f>
        <v>251</v>
      </c>
      <c r="DR4" s="109">
        <f>'Raw Data'!DQ4</f>
        <v>252</v>
      </c>
      <c r="DS4" s="109">
        <f>'Raw Data'!DR4</f>
        <v>253</v>
      </c>
      <c r="DT4" s="109">
        <f>'Raw Data'!DS4</f>
        <v>254</v>
      </c>
      <c r="DU4" s="109">
        <f>'Raw Data'!DT4</f>
        <v>255</v>
      </c>
      <c r="DV4" s="109">
        <f>'Raw Data'!DU4</f>
        <v>256</v>
      </c>
      <c r="DW4" s="109">
        <f>'Raw Data'!DV4</f>
        <v>257</v>
      </c>
      <c r="DX4" s="109">
        <f>'Raw Data'!DW4</f>
        <v>258</v>
      </c>
      <c r="DY4" s="109">
        <f>'Raw Data'!DX4</f>
        <v>259</v>
      </c>
      <c r="DZ4" s="109">
        <f>'Raw Data'!DY4</f>
        <v>260</v>
      </c>
      <c r="EA4" s="109">
        <f>'Raw Data'!DZ4</f>
        <v>261</v>
      </c>
      <c r="EB4" s="109">
        <f>'Raw Data'!EA4</f>
        <v>262</v>
      </c>
      <c r="EC4" s="109">
        <f>'Raw Data'!EB4</f>
        <v>263</v>
      </c>
      <c r="ED4" s="109">
        <f>'Raw Data'!EC4</f>
        <v>264</v>
      </c>
      <c r="EE4" s="109">
        <f>'Raw Data'!ED4</f>
        <v>265</v>
      </c>
      <c r="EF4" s="109">
        <f>'Raw Data'!EE4</f>
        <v>266</v>
      </c>
      <c r="EG4" s="109">
        <f>'Raw Data'!EF4</f>
        <v>267</v>
      </c>
      <c r="EH4" s="109">
        <f>'Raw Data'!EG4</f>
        <v>268</v>
      </c>
      <c r="EI4" s="109">
        <f>'Raw Data'!EH4</f>
        <v>269</v>
      </c>
      <c r="EJ4" s="109">
        <f>'Raw Data'!EI4</f>
        <v>270</v>
      </c>
      <c r="EK4" s="109">
        <f>'Raw Data'!EJ4</f>
        <v>271</v>
      </c>
      <c r="EL4" s="109">
        <f>'Raw Data'!EK4</f>
        <v>272</v>
      </c>
      <c r="EM4" s="109">
        <f>'Raw Data'!EL4</f>
        <v>273</v>
      </c>
      <c r="EN4" s="109">
        <f>'Raw Data'!EM4</f>
        <v>274</v>
      </c>
      <c r="EO4" s="109">
        <f>'Raw Data'!EN4</f>
        <v>275</v>
      </c>
      <c r="EP4" s="109">
        <f>'Raw Data'!EO4</f>
        <v>276</v>
      </c>
      <c r="EQ4" s="109">
        <f>'Raw Data'!EP4</f>
        <v>277</v>
      </c>
      <c r="ER4" s="109">
        <f>'Raw Data'!EQ4</f>
        <v>278</v>
      </c>
      <c r="ES4" s="109">
        <f>'Raw Data'!ER4</f>
        <v>279</v>
      </c>
      <c r="ET4" s="109">
        <f>'Raw Data'!ES4</f>
        <v>280</v>
      </c>
      <c r="EU4" s="109">
        <f>'Raw Data'!ET4</f>
        <v>281</v>
      </c>
      <c r="EV4" s="109">
        <f>'Raw Data'!EU4</f>
        <v>282</v>
      </c>
      <c r="EW4" s="109">
        <f>'Raw Data'!EV4</f>
        <v>283</v>
      </c>
      <c r="EX4" s="109">
        <f>'Raw Data'!EW4</f>
        <v>284</v>
      </c>
      <c r="EY4" s="109">
        <f>'Raw Data'!EX4</f>
        <v>285</v>
      </c>
      <c r="EZ4" s="109">
        <f>'Raw Data'!EY4</f>
        <v>286</v>
      </c>
      <c r="FA4" s="109">
        <f>'Raw Data'!EZ4</f>
        <v>287</v>
      </c>
      <c r="FB4" s="109">
        <f>'Raw Data'!FA4</f>
        <v>288</v>
      </c>
      <c r="FC4" s="109">
        <f>'Raw Data'!FB4</f>
        <v>289</v>
      </c>
      <c r="FD4" s="109">
        <f>'Raw Data'!FC4</f>
        <v>290</v>
      </c>
      <c r="FE4" s="109">
        <f>'Raw Data'!FD4</f>
        <v>291</v>
      </c>
      <c r="FF4" s="109">
        <f>'Raw Data'!FE4</f>
        <v>292</v>
      </c>
      <c r="FG4" s="109">
        <f>'Raw Data'!FF4</f>
        <v>293</v>
      </c>
      <c r="FH4" s="109">
        <f>'Raw Data'!FG4</f>
        <v>294</v>
      </c>
      <c r="FI4" s="109">
        <f>'Raw Data'!FH4</f>
        <v>295</v>
      </c>
      <c r="FJ4" s="109">
        <f>'Raw Data'!FI4</f>
        <v>296</v>
      </c>
      <c r="FK4" s="109">
        <f>'Raw Data'!FJ4</f>
        <v>297</v>
      </c>
      <c r="FL4" s="109">
        <f>'Raw Data'!FK4</f>
        <v>298</v>
      </c>
      <c r="FM4" s="109">
        <f>'Raw Data'!FL4</f>
        <v>299</v>
      </c>
      <c r="FN4" s="109">
        <f>'Raw Data'!FM4</f>
        <v>300</v>
      </c>
      <c r="FO4" s="109">
        <f>'Raw Data'!FN4</f>
        <v>301</v>
      </c>
      <c r="FP4" s="109">
        <f>'Raw Data'!FO4</f>
        <v>302</v>
      </c>
      <c r="FQ4" s="109">
        <f>'Raw Data'!FP4</f>
        <v>303</v>
      </c>
      <c r="FR4" s="109">
        <f>'Raw Data'!FQ4</f>
        <v>304</v>
      </c>
      <c r="FS4" s="109">
        <f>'Raw Data'!FR4</f>
        <v>305</v>
      </c>
    </row>
    <row r="5" spans="1:175" x14ac:dyDescent="0.25">
      <c r="A5" t="s">
        <v>43</v>
      </c>
      <c r="C5" t="str">
        <f>IF(ISTEXT('Raw Data'!B212),'Raw Data'!B212,"")</f>
        <v/>
      </c>
      <c r="D5" t="str">
        <f>IF(ISTEXT('Raw Data'!C212),'Raw Data'!C212,"")</f>
        <v>Planting</v>
      </c>
      <c r="E5" t="str">
        <f>IF(ISTEXT('Raw Data'!D212),'Raw Data'!D212,"")</f>
        <v/>
      </c>
      <c r="F5" t="str">
        <f>IF(ISTEXT('Raw Data'!E212),'Raw Data'!E212,"")</f>
        <v/>
      </c>
      <c r="G5" t="str">
        <f>IF(ISTEXT('Raw Data'!F212),'Raw Data'!F212,"")</f>
        <v/>
      </c>
      <c r="H5" t="str">
        <f>IF(ISTEXT('Raw Data'!G212),'Raw Data'!G212,"")</f>
        <v/>
      </c>
      <c r="I5" t="str">
        <f>IF(ISTEXT('Raw Data'!H212),'Raw Data'!H212,"")</f>
        <v/>
      </c>
      <c r="J5" t="str">
        <f>IF(ISTEXT('Raw Data'!I212),'Raw Data'!I212,"")</f>
        <v/>
      </c>
      <c r="K5" t="str">
        <f>IF(ISTEXT('Raw Data'!J212),'Raw Data'!J212,"")</f>
        <v/>
      </c>
      <c r="L5" t="str">
        <f>IF(ISTEXT('Raw Data'!K212),'Raw Data'!K212,"")</f>
        <v/>
      </c>
      <c r="M5" t="str">
        <f>IF(ISTEXT('Raw Data'!L212),'Raw Data'!L212,"")</f>
        <v/>
      </c>
      <c r="N5" t="str">
        <f>IF(ISTEXT('Raw Data'!M212),'Raw Data'!M212,"")</f>
        <v>Emergence</v>
      </c>
      <c r="O5" t="str">
        <f>IF(ISTEXT('Raw Data'!N212),'Raw Data'!N212,"")</f>
        <v/>
      </c>
      <c r="P5" t="str">
        <f>IF(ISTEXT('Raw Data'!O212),'Raw Data'!O212,"")</f>
        <v/>
      </c>
      <c r="Q5" t="str">
        <f>IF(ISTEXT('Raw Data'!P212),'Raw Data'!P212,"")</f>
        <v/>
      </c>
      <c r="R5" t="str">
        <f>IF(ISTEXT('Raw Data'!Q212),'Raw Data'!Q212,"")</f>
        <v/>
      </c>
      <c r="S5" t="str">
        <f>IF(ISTEXT('Raw Data'!R212),'Raw Data'!R212,"")</f>
        <v/>
      </c>
      <c r="T5" t="str">
        <f>IF(ISTEXT('Raw Data'!S212),'Raw Data'!S212,"")</f>
        <v/>
      </c>
      <c r="U5" t="str">
        <f>IF(ISTEXT('Raw Data'!T212),'Raw Data'!T212,"")</f>
        <v/>
      </c>
      <c r="V5" t="str">
        <f>IF(ISTEXT('Raw Data'!U212),'Raw Data'!U212,"")</f>
        <v/>
      </c>
      <c r="W5" t="str">
        <f>IF(ISTEXT('Raw Data'!V212),'Raw Data'!V212,"")</f>
        <v/>
      </c>
      <c r="X5" t="str">
        <f>IF(ISTEXT('Raw Data'!W212),'Raw Data'!W212,"")</f>
        <v>V2/V3</v>
      </c>
      <c r="Y5" t="str">
        <f>IF(ISTEXT('Raw Data'!X212),'Raw Data'!X212,"")</f>
        <v/>
      </c>
      <c r="Z5" t="str">
        <f>IF(ISTEXT('Raw Data'!Y212),'Raw Data'!Y212,"")</f>
        <v/>
      </c>
      <c r="AA5" t="str">
        <f>IF(ISTEXT('Raw Data'!Z212),'Raw Data'!Z212,"")</f>
        <v/>
      </c>
      <c r="AB5" t="str">
        <f>IF(ISTEXT('Raw Data'!AA212),'Raw Data'!AA212,"")</f>
        <v/>
      </c>
      <c r="AC5" t="str">
        <f>IF(ISTEXT('Raw Data'!AB212),'Raw Data'!AB212,"")</f>
        <v/>
      </c>
      <c r="AD5" t="str">
        <f>IF(ISTEXT('Raw Data'!AC212),'Raw Data'!AC212,"")</f>
        <v/>
      </c>
      <c r="AE5" t="str">
        <f>IF(ISTEXT('Raw Data'!AD212),'Raw Data'!AD212,"")</f>
        <v/>
      </c>
      <c r="AF5" t="str">
        <f>IF(ISTEXT('Raw Data'!AE212),'Raw Data'!AE212,"")</f>
        <v>V4/V5</v>
      </c>
      <c r="AG5" t="str">
        <f>IF(ISTEXT('Raw Data'!AF212),'Raw Data'!AF212,"")</f>
        <v/>
      </c>
      <c r="AH5" t="str">
        <f>IF(ISTEXT('Raw Data'!AG212),'Raw Data'!AG212,"")</f>
        <v/>
      </c>
      <c r="AI5" t="str">
        <f>IF(ISTEXT('Raw Data'!AH212),'Raw Data'!AH212,"")</f>
        <v/>
      </c>
      <c r="AJ5" t="str">
        <f>IF(ISTEXT('Raw Data'!AI212),'Raw Data'!AI212,"")</f>
        <v/>
      </c>
      <c r="AK5" t="str">
        <f>IF(ISTEXT('Raw Data'!AJ212),'Raw Data'!AJ212,"")</f>
        <v/>
      </c>
      <c r="AL5" t="str">
        <f>IF(ISTEXT('Raw Data'!AK212),'Raw Data'!AK212,"")</f>
        <v>V5/V6</v>
      </c>
      <c r="AM5" t="str">
        <f>IF(ISTEXT('Raw Data'!AL212),'Raw Data'!AL212,"")</f>
        <v/>
      </c>
      <c r="AN5" t="str">
        <f>IF(ISTEXT('Raw Data'!AM212),'Raw Data'!AM212,"")</f>
        <v/>
      </c>
      <c r="AO5" t="str">
        <f>IF(ISTEXT('Raw Data'!AN212),'Raw Data'!AN212,"")</f>
        <v/>
      </c>
      <c r="AP5" t="str">
        <f>IF(ISTEXT('Raw Data'!AO212),'Raw Data'!AO212,"")</f>
        <v/>
      </c>
      <c r="AQ5" t="str">
        <f>IF(ISTEXT('Raw Data'!AP212),'Raw Data'!AP212,"")</f>
        <v/>
      </c>
      <c r="AR5" t="str">
        <f>IF(ISTEXT('Raw Data'!AQ212),'Raw Data'!AQ212,"")</f>
        <v/>
      </c>
      <c r="AS5" t="str">
        <f>IF(ISTEXT('Raw Data'!AR212),'Raw Data'!AR212,"")</f>
        <v>V7</v>
      </c>
      <c r="AT5" t="str">
        <f>IF(ISTEXT('Raw Data'!AS212),'Raw Data'!AS212,"")</f>
        <v/>
      </c>
      <c r="AU5" t="str">
        <f>IF(ISTEXT('Raw Data'!AT212),'Raw Data'!AT212,"")</f>
        <v/>
      </c>
      <c r="AV5" t="str">
        <f>IF(ISTEXT('Raw Data'!AU212),'Raw Data'!AU212,"")</f>
        <v/>
      </c>
      <c r="AW5" t="str">
        <f>IF(ISTEXT('Raw Data'!AV212),'Raw Data'!AV212,"")</f>
        <v/>
      </c>
      <c r="AX5" t="str">
        <f>IF(ISTEXT('Raw Data'!AW212),'Raw Data'!AW212,"")</f>
        <v/>
      </c>
      <c r="AY5" t="str">
        <f>IF(ISTEXT('Raw Data'!AX212),'Raw Data'!AX212,"")</f>
        <v/>
      </c>
      <c r="AZ5" t="str">
        <f>IF(ISTEXT('Raw Data'!AY212),'Raw Data'!AY212,"")</f>
        <v>V8</v>
      </c>
      <c r="BA5" t="str">
        <f>IF(ISTEXT('Raw Data'!AZ212),'Raw Data'!AZ212,"")</f>
        <v/>
      </c>
      <c r="BB5" t="str">
        <f>IF(ISTEXT('Raw Data'!BA212),'Raw Data'!BA212,"")</f>
        <v/>
      </c>
      <c r="BC5" t="str">
        <f>IF(ISTEXT('Raw Data'!BB212),'Raw Data'!BB212,"")</f>
        <v/>
      </c>
      <c r="BD5" t="str">
        <f>IF(ISTEXT('Raw Data'!BC212),'Raw Data'!BC212,"")</f>
        <v/>
      </c>
      <c r="BE5" t="str">
        <f>IF(ISTEXT('Raw Data'!BD212),'Raw Data'!BD212,"")</f>
        <v/>
      </c>
      <c r="BF5" t="str">
        <f>IF(ISTEXT('Raw Data'!BE212),'Raw Data'!BE212,"")</f>
        <v/>
      </c>
      <c r="BG5" t="str">
        <f>IF(ISTEXT('Raw Data'!BF212),'Raw Data'!BF212,"")</f>
        <v>V9/V10</v>
      </c>
      <c r="BH5" t="str">
        <f>IF(ISTEXT('Raw Data'!BG212),'Raw Data'!BG212,"")</f>
        <v/>
      </c>
      <c r="BI5" t="str">
        <f>IF(ISTEXT('Raw Data'!BH212),'Raw Data'!BH212,"")</f>
        <v/>
      </c>
      <c r="BJ5" t="str">
        <f>IF(ISTEXT('Raw Data'!BI212),'Raw Data'!BI212,"")</f>
        <v/>
      </c>
      <c r="BK5" t="str">
        <f>IF(ISTEXT('Raw Data'!BJ212),'Raw Data'!BJ212,"")</f>
        <v/>
      </c>
      <c r="BL5" t="str">
        <f>IF(ISTEXT('Raw Data'!BK212),'Raw Data'!BK212,"")</f>
        <v/>
      </c>
      <c r="BM5" t="str">
        <f>IF(ISTEXT('Raw Data'!BL212),'Raw Data'!BL212,"")</f>
        <v/>
      </c>
      <c r="BN5" t="str">
        <f>IF(ISTEXT('Raw Data'!BM212),'Raw Data'!BM212,"")</f>
        <v>V12/V15</v>
      </c>
      <c r="BO5" t="str">
        <f>IF(ISTEXT('Raw Data'!BN212),'Raw Data'!BN212,"")</f>
        <v/>
      </c>
      <c r="BP5" t="str">
        <f>IF(ISTEXT('Raw Data'!BO212),'Raw Data'!BO212,"")</f>
        <v/>
      </c>
      <c r="BQ5" t="str">
        <f>IF(ISTEXT('Raw Data'!BP212),'Raw Data'!BP212,"")</f>
        <v/>
      </c>
      <c r="BR5" t="str">
        <f>IF(ISTEXT('Raw Data'!BQ212),'Raw Data'!BQ212,"")</f>
        <v/>
      </c>
      <c r="BS5" t="str">
        <f>IF(ISTEXT('Raw Data'!BR212),'Raw Data'!BR212,"")</f>
        <v/>
      </c>
      <c r="BT5" t="str">
        <f>IF(ISTEXT('Raw Data'!BS212),'Raw Data'!BS212,"")</f>
        <v/>
      </c>
      <c r="BU5" t="str">
        <f>IF(ISTEXT('Raw Data'!BT212),'Raw Data'!BT212,"")</f>
        <v>V14/V17</v>
      </c>
      <c r="BV5" t="str">
        <f>IF(ISTEXT('Raw Data'!BU212),'Raw Data'!BU212,"")</f>
        <v/>
      </c>
      <c r="BW5" t="str">
        <f>IF(ISTEXT('Raw Data'!BV212),'Raw Data'!BV212,"")</f>
        <v/>
      </c>
      <c r="BX5" t="str">
        <f>IF(ISTEXT('Raw Data'!BW212),'Raw Data'!BW212,"")</f>
        <v>V16/VT</v>
      </c>
      <c r="BY5" t="str">
        <f>IF(ISTEXT('Raw Data'!BX212),'Raw Data'!BX212,"")</f>
        <v/>
      </c>
      <c r="BZ5" t="str">
        <f>IF(ISTEXT('Raw Data'!BY212),'Raw Data'!BY212,"")</f>
        <v/>
      </c>
      <c r="CA5" t="str">
        <f>IF(ISTEXT('Raw Data'!BZ212),'Raw Data'!BZ212,"")</f>
        <v/>
      </c>
      <c r="CB5" t="str">
        <f>IF(ISTEXT('Raw Data'!CA212),'Raw Data'!CA212,"")</f>
        <v>V18/R1</v>
      </c>
      <c r="CC5" t="str">
        <f>IF(ISTEXT('Raw Data'!CB212),'Raw Data'!CB212,"")</f>
        <v/>
      </c>
      <c r="CD5" t="str">
        <f>IF(ISTEXT('Raw Data'!CC212),'Raw Data'!CC212,"")</f>
        <v/>
      </c>
      <c r="CE5" t="str">
        <f>IF(ISTEXT('Raw Data'!CD212),'Raw Data'!CD212,"")</f>
        <v>R1</v>
      </c>
      <c r="CF5" t="str">
        <f>IF(ISTEXT('Raw Data'!CE212),'Raw Data'!CE212,"")</f>
        <v/>
      </c>
      <c r="CG5" t="str">
        <f>IF(ISTEXT('Raw Data'!CF212),'Raw Data'!CF212,"")</f>
        <v/>
      </c>
      <c r="CH5" t="str">
        <f>IF(ISTEXT('Raw Data'!CG212),'Raw Data'!CG212,"")</f>
        <v/>
      </c>
      <c r="CI5" t="str">
        <f>IF(ISTEXT('Raw Data'!CH212),'Raw Data'!CH212,"")</f>
        <v>R1/R2</v>
      </c>
      <c r="CJ5" t="str">
        <f>IF(ISTEXT('Raw Data'!CI212),'Raw Data'!CI212,"")</f>
        <v/>
      </c>
      <c r="CK5" t="str">
        <f>IF(ISTEXT('Raw Data'!CJ212),'Raw Data'!CJ212,"")</f>
        <v/>
      </c>
      <c r="CL5" t="str">
        <f>IF(ISTEXT('Raw Data'!CK212),'Raw Data'!CK212,"")</f>
        <v>R1/R2</v>
      </c>
      <c r="CM5" t="str">
        <f>IF(ISTEXT('Raw Data'!CL212),'Raw Data'!CL212,"")</f>
        <v/>
      </c>
      <c r="CN5" t="str">
        <f>IF(ISTEXT('Raw Data'!CM212),'Raw Data'!CM212,"")</f>
        <v/>
      </c>
      <c r="CO5" t="str">
        <f>IF(ISTEXT('Raw Data'!CN212),'Raw Data'!CN212,"")</f>
        <v/>
      </c>
      <c r="CP5" t="str">
        <f>IF(ISTEXT('Raw Data'!CO212),'Raw Data'!CO212,"")</f>
        <v>R2/R3</v>
      </c>
      <c r="CQ5" t="str">
        <f>IF(ISTEXT('Raw Data'!CP212),'Raw Data'!CP212,"")</f>
        <v/>
      </c>
      <c r="CR5" t="str">
        <f>IF(ISTEXT('Raw Data'!CQ212),'Raw Data'!CQ212,"")</f>
        <v>R2/R3</v>
      </c>
      <c r="CS5" t="str">
        <f>IF(ISTEXT('Raw Data'!CR212),'Raw Data'!CR212,"")</f>
        <v/>
      </c>
      <c r="CT5" t="str">
        <f>IF(ISTEXT('Raw Data'!CS212),'Raw Data'!CS212,"")</f>
        <v/>
      </c>
      <c r="CU5" t="str">
        <f>IF(ISTEXT('Raw Data'!CT212),'Raw Data'!CT212,"")</f>
        <v/>
      </c>
      <c r="CV5" t="str">
        <f>IF(ISTEXT('Raw Data'!CU212),'Raw Data'!CU212,"")</f>
        <v/>
      </c>
      <c r="CW5" t="str">
        <f>IF(ISTEXT('Raw Data'!CV212),'Raw Data'!CV212,"")</f>
        <v>R3</v>
      </c>
      <c r="CX5" t="str">
        <f>IF(ISTEXT('Raw Data'!CW212),'Raw Data'!CW212,"")</f>
        <v/>
      </c>
      <c r="CY5" t="str">
        <f>IF(ISTEXT('Raw Data'!CX212),'Raw Data'!CX212,"")</f>
        <v/>
      </c>
      <c r="CZ5" t="str">
        <f>IF(ISTEXT('Raw Data'!CY212),'Raw Data'!CY212,"")</f>
        <v/>
      </c>
      <c r="DA5" t="str">
        <f>IF(ISTEXT('Raw Data'!CZ212),'Raw Data'!CZ212,"")</f>
        <v/>
      </c>
      <c r="DB5" t="str">
        <f>IF(ISTEXT('Raw Data'!DA212),'Raw Data'!DA212,"")</f>
        <v/>
      </c>
      <c r="DC5" t="str">
        <f>IF(ISTEXT('Raw Data'!DB212),'Raw Data'!DB212,"")</f>
        <v/>
      </c>
      <c r="DD5" t="str">
        <f>IF(ISTEXT('Raw Data'!DC212),'Raw Data'!DC212,"")</f>
        <v>R4/R3</v>
      </c>
      <c r="DE5" t="str">
        <f>IF(ISTEXT('Raw Data'!DD212),'Raw Data'!DD212,"")</f>
        <v/>
      </c>
      <c r="DF5" t="str">
        <f>IF(ISTEXT('Raw Data'!DE212),'Raw Data'!DE212,"")</f>
        <v/>
      </c>
      <c r="DG5" t="str">
        <f>IF(ISTEXT('Raw Data'!DF212),'Raw Data'!DF212,"")</f>
        <v/>
      </c>
      <c r="DH5" t="str">
        <f>IF(ISTEXT('Raw Data'!DG212),'Raw Data'!DG212,"")</f>
        <v/>
      </c>
      <c r="DI5" t="str">
        <f>IF(ISTEXT('Raw Data'!DH212),'Raw Data'!DH212,"")</f>
        <v/>
      </c>
      <c r="DJ5" t="str">
        <f>IF(ISTEXT('Raw Data'!DI212),'Raw Data'!DI212,"")</f>
        <v/>
      </c>
      <c r="DK5" t="str">
        <f>IF(ISTEXT('Raw Data'!DJ212),'Raw Data'!DJ212,"")</f>
        <v/>
      </c>
      <c r="DL5" t="str">
        <f>IF(ISTEXT('Raw Data'!DK212),'Raw Data'!DK212,"")</f>
        <v>R4/R5</v>
      </c>
      <c r="DM5" t="str">
        <f>IF(ISTEXT('Raw Data'!DL212),'Raw Data'!DL212,"")</f>
        <v/>
      </c>
      <c r="DN5" t="str">
        <f>IF(ISTEXT('Raw Data'!DM212),'Raw Data'!DM212,"")</f>
        <v/>
      </c>
      <c r="DO5" t="str">
        <f>IF(ISTEXT('Raw Data'!DN212),'Raw Data'!DN212,"")</f>
        <v/>
      </c>
      <c r="DP5" t="str">
        <f>IF(ISTEXT('Raw Data'!DO212),'Raw Data'!DO212,"")</f>
        <v/>
      </c>
      <c r="DQ5" t="str">
        <f>IF(ISTEXT('Raw Data'!DP212),'Raw Data'!DP212,"")</f>
        <v/>
      </c>
      <c r="DR5" t="str">
        <f>IF(ISTEXT('Raw Data'!DQ212),'Raw Data'!DQ212,"")</f>
        <v>R4/R5</v>
      </c>
      <c r="DS5" t="str">
        <f>IF(ISTEXT('Raw Data'!DR212),'Raw Data'!DR212,"")</f>
        <v/>
      </c>
      <c r="DT5" t="str">
        <f>IF(ISTEXT('Raw Data'!DS212),'Raw Data'!DS212,"")</f>
        <v/>
      </c>
      <c r="DU5" t="str">
        <f>IF(ISTEXT('Raw Data'!DT212),'Raw Data'!DT212,"")</f>
        <v/>
      </c>
      <c r="DV5" t="str">
        <f>IF(ISTEXT('Raw Data'!DU212),'Raw Data'!DU212,"")</f>
        <v/>
      </c>
      <c r="DW5" t="str">
        <f>IF(ISTEXT('Raw Data'!DV212),'Raw Data'!DV212,"")</f>
        <v/>
      </c>
      <c r="DX5" t="str">
        <f>IF(ISTEXT('Raw Data'!DW212),'Raw Data'!DW212,"")</f>
        <v/>
      </c>
      <c r="DY5" t="str">
        <f>IF(ISTEXT('Raw Data'!DX212),'Raw Data'!DX212,"")</f>
        <v/>
      </c>
      <c r="DZ5" t="str">
        <f>IF(ISTEXT('Raw Data'!DY212),'Raw Data'!DY212,"")</f>
        <v/>
      </c>
      <c r="EA5" t="str">
        <f>IF(ISTEXT('Raw Data'!DZ212),'Raw Data'!DZ212,"")</f>
        <v>R5/R6</v>
      </c>
      <c r="EB5" t="str">
        <f>IF(ISTEXT('Raw Data'!EA212),'Raw Data'!EA212,"")</f>
        <v/>
      </c>
      <c r="EC5" t="str">
        <f>IF(ISTEXT('Raw Data'!EB212),'Raw Data'!EB212,"")</f>
        <v/>
      </c>
      <c r="ED5" t="str">
        <f>IF(ISTEXT('Raw Data'!EC212),'Raw Data'!EC212,"")</f>
        <v/>
      </c>
      <c r="EE5" t="str">
        <f>IF(ISTEXT('Raw Data'!ED212),'Raw Data'!ED212,"")</f>
        <v/>
      </c>
      <c r="EF5" t="str">
        <f>IF(ISTEXT('Raw Data'!EE212),'Raw Data'!EE212,"")</f>
        <v/>
      </c>
      <c r="EG5" t="str">
        <f>IF(ISTEXT('Raw Data'!EF212),'Raw Data'!EF212,"")</f>
        <v/>
      </c>
      <c r="EH5" t="str">
        <f>IF(ISTEXT('Raw Data'!EG212),'Raw Data'!EG212,"")</f>
        <v/>
      </c>
      <c r="EI5" t="str">
        <f>IF(ISTEXT('Raw Data'!EH212),'Raw Data'!EH212,"")</f>
        <v/>
      </c>
      <c r="EJ5" t="str">
        <f>IF(ISTEXT('Raw Data'!EI212),'Raw Data'!EI212,"")</f>
        <v/>
      </c>
      <c r="EK5" t="str">
        <f>IF(ISTEXT('Raw Data'!EJ212),'Raw Data'!EJ212,"")</f>
        <v/>
      </c>
      <c r="EL5" t="str">
        <f>IF(ISTEXT('Raw Data'!EK212),'Raw Data'!EK212,"")</f>
        <v/>
      </c>
      <c r="EM5" t="str">
        <f>IF(ISTEXT('Raw Data'!EL212),'Raw Data'!EL212,"")</f>
        <v/>
      </c>
      <c r="EN5" t="str">
        <f>IF(ISTEXT('Raw Data'!EM212),'Raw Data'!EM212,"")</f>
        <v/>
      </c>
      <c r="EO5" t="str">
        <f>IF(ISTEXT('Raw Data'!EN212),'Raw Data'!EN212,"")</f>
        <v/>
      </c>
      <c r="EP5" t="str">
        <f>IF(ISTEXT('Raw Data'!EO212),'Raw Data'!EO212,"")</f>
        <v/>
      </c>
      <c r="EQ5" t="str">
        <f>IF(ISTEXT('Raw Data'!EP212),'Raw Data'!EP212,"")</f>
        <v/>
      </c>
      <c r="ER5" t="str">
        <f>IF(ISTEXT('Raw Data'!EQ212),'Raw Data'!EQ212,"")</f>
        <v/>
      </c>
      <c r="ES5" t="str">
        <f>IF(ISTEXT('Raw Data'!ER212),'Raw Data'!ER212,"")</f>
        <v/>
      </c>
      <c r="ET5" t="str">
        <f>IF(ISTEXT('Raw Data'!ES212),'Raw Data'!ES212,"")</f>
        <v/>
      </c>
      <c r="EU5" t="str">
        <f>IF(ISTEXT('Raw Data'!ET212),'Raw Data'!ET212,"")</f>
        <v/>
      </c>
      <c r="EV5" t="str">
        <f>IF(ISTEXT('Raw Data'!EU212),'Raw Data'!EU212,"")</f>
        <v/>
      </c>
      <c r="EW5" t="str">
        <f>IF(ISTEXT('Raw Data'!EV212),'Raw Data'!EV212,"")</f>
        <v/>
      </c>
      <c r="EX5" t="str">
        <f>IF(ISTEXT('Raw Data'!EW212),'Raw Data'!EW212,"")</f>
        <v/>
      </c>
      <c r="EY5" t="str">
        <f>IF(ISTEXT('Raw Data'!EX212),'Raw Data'!EX212,"")</f>
        <v/>
      </c>
      <c r="EZ5" t="str">
        <f>IF(ISTEXT('Raw Data'!EY212),'Raw Data'!EY212,"")</f>
        <v/>
      </c>
      <c r="FA5" t="str">
        <f>IF(ISTEXT('Raw Data'!EZ212),'Raw Data'!EZ212,"")</f>
        <v/>
      </c>
      <c r="FB5" t="str">
        <f>IF(ISTEXT('Raw Data'!FA212),'Raw Data'!FA212,"")</f>
        <v/>
      </c>
      <c r="FC5" t="str">
        <f>IF(ISTEXT('Raw Data'!FB212),'Raw Data'!FB212,"")</f>
        <v/>
      </c>
      <c r="FD5" t="str">
        <f>IF(ISTEXT('Raw Data'!FC212),'Raw Data'!FC212,"")</f>
        <v/>
      </c>
      <c r="FE5" t="str">
        <f>IF(ISTEXT('Raw Data'!FD212),'Raw Data'!FD212,"")</f>
        <v/>
      </c>
      <c r="FF5" t="str">
        <f>IF(ISTEXT('Raw Data'!FE212),'Raw Data'!FE212,"")</f>
        <v/>
      </c>
      <c r="FG5" t="str">
        <f>IF(ISTEXT('Raw Data'!FF212),'Raw Data'!FF212,"")</f>
        <v/>
      </c>
      <c r="FH5" t="str">
        <f>IF(ISTEXT('Raw Data'!FG212),'Raw Data'!FG212,"")</f>
        <v/>
      </c>
      <c r="FI5" t="str">
        <f>IF(ISTEXT('Raw Data'!FH212),'Raw Data'!FH212,"")</f>
        <v/>
      </c>
      <c r="FJ5" t="str">
        <f>IF(ISTEXT('Raw Data'!FI212),'Raw Data'!FI212,"")</f>
        <v/>
      </c>
      <c r="FK5" t="str">
        <f>IF(ISTEXT('Raw Data'!FJ212),'Raw Data'!FJ212,"")</f>
        <v/>
      </c>
      <c r="FL5" t="str">
        <f>IF(ISTEXT('Raw Data'!FK212),'Raw Data'!FK212,"")</f>
        <v/>
      </c>
      <c r="FM5" t="str">
        <f>IF(ISTEXT('Raw Data'!FL212),'Raw Data'!FL212,"")</f>
        <v/>
      </c>
      <c r="FN5" t="str">
        <f>IF(ISTEXT('Raw Data'!FM212),'Raw Data'!FM212,"")</f>
        <v/>
      </c>
      <c r="FO5" t="str">
        <f>IF(ISTEXT('Raw Data'!FN212),'Raw Data'!FN212,"")</f>
        <v/>
      </c>
      <c r="FP5" t="str">
        <f>IF(ISTEXT('Raw Data'!FO212),'Raw Data'!FO212,"")</f>
        <v/>
      </c>
      <c r="FQ5" t="str">
        <f>IF(ISTEXT('Raw Data'!FP212),'Raw Data'!FP212,"")</f>
        <v/>
      </c>
      <c r="FR5" t="str">
        <f>IF(ISTEXT('Raw Data'!FQ212),'Raw Data'!FQ212,"")</f>
        <v/>
      </c>
      <c r="FS5" t="str">
        <f>IF(ISTEXT('Raw Data'!FR212),'Raw Data'!FR212,"")</f>
        <v/>
      </c>
    </row>
    <row r="6" spans="1:175" x14ac:dyDescent="0.25">
      <c r="A6" s="5" t="s">
        <v>5</v>
      </c>
      <c r="B6" s="8" t="s">
        <v>8</v>
      </c>
      <c r="C6" s="5">
        <f>'Raw Data'!B5</f>
        <v>80</v>
      </c>
      <c r="D6" s="5">
        <f>'Raw Data'!C5</f>
        <v>80</v>
      </c>
      <c r="E6" s="5">
        <f>'Raw Data'!D5</f>
        <v>80</v>
      </c>
      <c r="F6" s="5">
        <f>'Raw Data'!E5</f>
        <v>80</v>
      </c>
      <c r="G6" s="5">
        <f>'Raw Data'!F5</f>
        <v>80</v>
      </c>
      <c r="H6" s="5">
        <f>'Raw Data'!G5</f>
        <v>80</v>
      </c>
      <c r="I6" s="5">
        <f>'Raw Data'!H5</f>
        <v>80</v>
      </c>
      <c r="J6" s="5">
        <f>'Raw Data'!I5</f>
        <v>80</v>
      </c>
      <c r="K6" s="5">
        <f>'Raw Data'!J5</f>
        <v>80</v>
      </c>
      <c r="L6" s="5">
        <f>'Raw Data'!K5</f>
        <v>80</v>
      </c>
      <c r="M6" s="5">
        <f>'Raw Data'!L5</f>
        <v>90</v>
      </c>
      <c r="N6" s="5">
        <f>'Raw Data'!M5</f>
        <v>100</v>
      </c>
      <c r="O6" s="5">
        <f>'Raw Data'!N5</f>
        <v>110</v>
      </c>
      <c r="P6" s="5">
        <f>'Raw Data'!O5</f>
        <v>120</v>
      </c>
      <c r="Q6" s="5">
        <f>'Raw Data'!P5</f>
        <v>130</v>
      </c>
      <c r="R6" s="5">
        <f>'Raw Data'!Q5</f>
        <v>140</v>
      </c>
      <c r="S6" s="5">
        <f>'Raw Data'!R5</f>
        <v>150</v>
      </c>
      <c r="T6" s="5">
        <f>'Raw Data'!S5</f>
        <v>160</v>
      </c>
      <c r="U6" s="5">
        <f>'Raw Data'!T5</f>
        <v>170</v>
      </c>
      <c r="V6" s="5">
        <f>'Raw Data'!U5</f>
        <v>180</v>
      </c>
      <c r="W6" s="5">
        <f>'Raw Data'!V5</f>
        <v>190</v>
      </c>
      <c r="X6" s="5">
        <f>'Raw Data'!W5</f>
        <v>200</v>
      </c>
      <c r="Y6" s="5">
        <f>'Raw Data'!X5</f>
        <v>210</v>
      </c>
      <c r="Z6" s="5">
        <f>'Raw Data'!Y5</f>
        <v>220</v>
      </c>
      <c r="AA6" s="5">
        <f>'Raw Data'!Z5</f>
        <v>230</v>
      </c>
      <c r="AB6" s="5">
        <f>'Raw Data'!AA5</f>
        <v>240</v>
      </c>
      <c r="AC6" s="5">
        <f>'Raw Data'!AB5</f>
        <v>250</v>
      </c>
      <c r="AD6" s="5">
        <f>'Raw Data'!AC5</f>
        <v>260</v>
      </c>
      <c r="AE6" s="5">
        <f>'Raw Data'!AD5</f>
        <v>275</v>
      </c>
      <c r="AF6" s="5">
        <f>'Raw Data'!AE5</f>
        <v>290</v>
      </c>
      <c r="AG6" s="5">
        <f>'Raw Data'!AF5</f>
        <v>305</v>
      </c>
      <c r="AH6" s="5">
        <f>'Raw Data'!AG5</f>
        <v>320</v>
      </c>
      <c r="AI6" s="5">
        <f>'Raw Data'!AH5</f>
        <v>335</v>
      </c>
      <c r="AJ6" s="5">
        <f>'Raw Data'!AI5</f>
        <v>350</v>
      </c>
      <c r="AK6" s="5">
        <f>'Raw Data'!AJ5</f>
        <v>365</v>
      </c>
      <c r="AL6" s="5">
        <f>'Raw Data'!AK5</f>
        <v>380</v>
      </c>
      <c r="AM6" s="5">
        <f>'Raw Data'!AL5</f>
        <v>395</v>
      </c>
      <c r="AN6" s="5">
        <f>'Raw Data'!AM5</f>
        <v>410</v>
      </c>
      <c r="AO6" s="5">
        <f>'Raw Data'!AN5</f>
        <v>425</v>
      </c>
      <c r="AP6" s="5">
        <f>'Raw Data'!AO5</f>
        <v>440</v>
      </c>
      <c r="AQ6" s="5">
        <f>'Raw Data'!AP5</f>
        <v>455</v>
      </c>
      <c r="AR6" s="5">
        <f>'Raw Data'!AQ5</f>
        <v>470</v>
      </c>
      <c r="AS6" s="5">
        <f>'Raw Data'!AR5</f>
        <v>485</v>
      </c>
      <c r="AT6" s="5">
        <f>'Raw Data'!AS5</f>
        <v>500</v>
      </c>
      <c r="AU6" s="5">
        <f>'Raw Data'!AT5</f>
        <v>520</v>
      </c>
      <c r="AV6" s="5">
        <f>'Raw Data'!AU5</f>
        <v>540</v>
      </c>
      <c r="AW6" s="5">
        <f>'Raw Data'!AV5</f>
        <v>560</v>
      </c>
      <c r="AX6" s="5">
        <f>'Raw Data'!AW5</f>
        <v>580</v>
      </c>
      <c r="AY6" s="5">
        <f>'Raw Data'!AX5</f>
        <v>600</v>
      </c>
      <c r="AZ6" s="5">
        <f>'Raw Data'!AY5</f>
        <v>620</v>
      </c>
      <c r="BA6" s="5">
        <f>'Raw Data'!AZ5</f>
        <v>640</v>
      </c>
      <c r="BB6" s="5">
        <f>'Raw Data'!BA5</f>
        <v>660</v>
      </c>
      <c r="BC6" s="5">
        <f>'Raw Data'!BB5</f>
        <v>680</v>
      </c>
      <c r="BD6" s="5">
        <f>'Raw Data'!BC5</f>
        <v>700</v>
      </c>
      <c r="BE6" s="5">
        <f>'Raw Data'!BD5</f>
        <v>720</v>
      </c>
      <c r="BF6" s="5">
        <f>'Raw Data'!BE5</f>
        <v>740</v>
      </c>
      <c r="BG6" s="5">
        <f>'Raw Data'!BF5</f>
        <v>760</v>
      </c>
      <c r="BH6" s="5">
        <f>'Raw Data'!BG5</f>
        <v>780</v>
      </c>
      <c r="BI6" s="5">
        <f>'Raw Data'!BH5</f>
        <v>800</v>
      </c>
      <c r="BJ6" s="5">
        <f>'Raw Data'!BI5</f>
        <v>820</v>
      </c>
      <c r="BK6" s="5">
        <f>'Raw Data'!BJ5</f>
        <v>840</v>
      </c>
      <c r="BL6" s="5">
        <f>'Raw Data'!BK5</f>
        <v>860</v>
      </c>
      <c r="BM6" s="5">
        <f>'Raw Data'!BL5</f>
        <v>880</v>
      </c>
      <c r="BN6" s="5">
        <f>'Raw Data'!BM5</f>
        <v>900</v>
      </c>
      <c r="BO6" s="5">
        <f>'Raw Data'!BN5</f>
        <v>910</v>
      </c>
      <c r="BP6" s="5">
        <f>'Raw Data'!BO5</f>
        <v>920</v>
      </c>
      <c r="BQ6" s="5">
        <f>'Raw Data'!BP5</f>
        <v>930</v>
      </c>
      <c r="BR6" s="5">
        <f>'Raw Data'!BQ5</f>
        <v>940</v>
      </c>
      <c r="BS6" s="5">
        <f>'Raw Data'!BR5</f>
        <v>950</v>
      </c>
      <c r="BT6" s="5">
        <f>'Raw Data'!BS5</f>
        <v>955</v>
      </c>
      <c r="BU6" s="5">
        <f>'Raw Data'!BT5</f>
        <v>960</v>
      </c>
      <c r="BV6" s="5">
        <f>'Raw Data'!BU5</f>
        <v>965</v>
      </c>
      <c r="BW6" s="5">
        <f>'Raw Data'!BV5</f>
        <v>970</v>
      </c>
      <c r="BX6" s="5">
        <f>'Raw Data'!BW5</f>
        <v>975</v>
      </c>
      <c r="BY6" s="5">
        <f>'Raw Data'!BX5</f>
        <v>980</v>
      </c>
      <c r="BZ6" s="5">
        <f>'Raw Data'!BY5</f>
        <v>985</v>
      </c>
      <c r="CA6" s="5">
        <f>'Raw Data'!BZ5</f>
        <v>990</v>
      </c>
      <c r="CB6" s="5">
        <f>'Raw Data'!CA5</f>
        <v>995</v>
      </c>
      <c r="CC6" s="5">
        <f>'Raw Data'!CB5</f>
        <v>1000</v>
      </c>
      <c r="CD6" s="5">
        <f>'Raw Data'!CC5</f>
        <v>1005</v>
      </c>
      <c r="CE6" s="5">
        <f>'Raw Data'!CD5</f>
        <v>1010</v>
      </c>
      <c r="CF6" s="5">
        <f>'Raw Data'!CE5</f>
        <v>1015</v>
      </c>
      <c r="CG6" s="5">
        <f>'Raw Data'!CF5</f>
        <v>1020</v>
      </c>
      <c r="CH6" s="5">
        <f>'Raw Data'!CG5</f>
        <v>1025</v>
      </c>
      <c r="CI6" s="5">
        <f>'Raw Data'!CH5</f>
        <v>1030</v>
      </c>
      <c r="CJ6" s="5">
        <f>'Raw Data'!CI5</f>
        <v>1035</v>
      </c>
      <c r="CK6" s="5">
        <f>'Raw Data'!CJ5</f>
        <v>1040</v>
      </c>
      <c r="CL6" s="5">
        <f>'Raw Data'!CK5</f>
        <v>1045</v>
      </c>
      <c r="CM6" s="5">
        <f>'Raw Data'!CL5</f>
        <v>1050</v>
      </c>
      <c r="CN6" s="5">
        <f>'Raw Data'!CM5</f>
        <v>1050</v>
      </c>
      <c r="CO6" s="5">
        <f>'Raw Data'!CN5</f>
        <v>1050</v>
      </c>
      <c r="CP6" s="5">
        <f>'Raw Data'!CO5</f>
        <v>1050</v>
      </c>
      <c r="CQ6" s="5">
        <f>'Raw Data'!CP5</f>
        <v>1050</v>
      </c>
      <c r="CR6" s="5">
        <f>'Raw Data'!CQ5</f>
        <v>1050</v>
      </c>
      <c r="CS6" s="5">
        <f>'Raw Data'!CR5</f>
        <v>1050</v>
      </c>
      <c r="CT6" s="5">
        <f>'Raw Data'!CS5</f>
        <v>1050</v>
      </c>
      <c r="CU6" s="5">
        <f>'Raw Data'!CT5</f>
        <v>1050</v>
      </c>
      <c r="CV6" s="5">
        <f>'Raw Data'!CU5</f>
        <v>1050</v>
      </c>
      <c r="CW6" s="5">
        <f>'Raw Data'!CV5</f>
        <v>1050</v>
      </c>
      <c r="CX6" s="5">
        <f>'Raw Data'!CW5</f>
        <v>1050</v>
      </c>
      <c r="CY6" s="5">
        <f>'Raw Data'!CX5</f>
        <v>1050</v>
      </c>
      <c r="CZ6" s="5">
        <f>'Raw Data'!CY5</f>
        <v>1050</v>
      </c>
      <c r="DA6" s="5">
        <f>'Raw Data'!CZ5</f>
        <v>1050</v>
      </c>
      <c r="DB6" s="5">
        <f>'Raw Data'!DA5</f>
        <v>1050</v>
      </c>
      <c r="DC6" s="5">
        <f>'Raw Data'!DB5</f>
        <v>1050</v>
      </c>
      <c r="DD6" s="5">
        <f>'Raw Data'!DC5</f>
        <v>1050</v>
      </c>
      <c r="DE6" s="5">
        <f>'Raw Data'!DD5</f>
        <v>1050</v>
      </c>
      <c r="DF6" s="5">
        <f>'Raw Data'!DE5</f>
        <v>1050</v>
      </c>
      <c r="DG6" s="5">
        <f>'Raw Data'!DF5</f>
        <v>1050</v>
      </c>
      <c r="DH6" s="5">
        <f>'Raw Data'!DG5</f>
        <v>1050</v>
      </c>
      <c r="DI6" s="5">
        <f>'Raw Data'!DH5</f>
        <v>1050</v>
      </c>
      <c r="DJ6" s="5">
        <f>'Raw Data'!DI5</f>
        <v>1050</v>
      </c>
      <c r="DK6" s="5">
        <f>'Raw Data'!DJ5</f>
        <v>1050</v>
      </c>
      <c r="DL6" s="5">
        <f>'Raw Data'!DK5</f>
        <v>1050</v>
      </c>
      <c r="DM6" s="5">
        <f>'Raw Data'!DL5</f>
        <v>1050</v>
      </c>
      <c r="DN6" s="5">
        <f>'Raw Data'!DM5</f>
        <v>1050</v>
      </c>
      <c r="DO6" s="5">
        <f>'Raw Data'!DN5</f>
        <v>1050</v>
      </c>
      <c r="DP6" s="5">
        <f>'Raw Data'!DO5</f>
        <v>1050</v>
      </c>
      <c r="DQ6" s="5">
        <f>'Raw Data'!DP5</f>
        <v>1050</v>
      </c>
      <c r="DR6" s="5">
        <f>'Raw Data'!DQ5</f>
        <v>1050</v>
      </c>
      <c r="DS6" s="5">
        <f>'Raw Data'!DR5</f>
        <v>1050</v>
      </c>
      <c r="DT6" s="5">
        <f>'Raw Data'!DS5</f>
        <v>1050</v>
      </c>
      <c r="DU6" s="5">
        <f>'Raw Data'!DT5</f>
        <v>1050</v>
      </c>
      <c r="DV6" s="5">
        <f>'Raw Data'!DU5</f>
        <v>1050</v>
      </c>
      <c r="DW6" s="5">
        <f>'Raw Data'!DV5</f>
        <v>1050</v>
      </c>
      <c r="DX6" s="5">
        <f>'Raw Data'!DW5</f>
        <v>1050</v>
      </c>
      <c r="DY6" s="5">
        <f>'Raw Data'!DX5</f>
        <v>1050</v>
      </c>
      <c r="DZ6" s="5">
        <f>'Raw Data'!DY5</f>
        <v>1050</v>
      </c>
      <c r="EA6" s="5">
        <f>'Raw Data'!DZ5</f>
        <v>1050</v>
      </c>
      <c r="EB6" s="5">
        <f>'Raw Data'!EA5</f>
        <v>1050</v>
      </c>
      <c r="EC6" s="5">
        <f>'Raw Data'!EB5</f>
        <v>1050</v>
      </c>
      <c r="ED6" s="5">
        <f>'Raw Data'!EC5</f>
        <v>1050</v>
      </c>
      <c r="EE6" s="5">
        <f>'Raw Data'!ED5</f>
        <v>1050</v>
      </c>
      <c r="EF6" s="5">
        <f>'Raw Data'!EE5</f>
        <v>1050</v>
      </c>
      <c r="EG6" s="5">
        <f>'Raw Data'!EF5</f>
        <v>1050</v>
      </c>
      <c r="EH6" s="5">
        <f>'Raw Data'!EG5</f>
        <v>1050</v>
      </c>
      <c r="EI6" s="5">
        <f>'Raw Data'!EH5</f>
        <v>1050</v>
      </c>
      <c r="EJ6" s="5">
        <f>'Raw Data'!EI5</f>
        <v>1050</v>
      </c>
      <c r="EK6" s="5">
        <f>'Raw Data'!EJ5</f>
        <v>1050</v>
      </c>
      <c r="EL6" s="5">
        <f>'Raw Data'!EK5</f>
        <v>1050</v>
      </c>
      <c r="EM6" s="5">
        <f>'Raw Data'!EL5</f>
        <v>1050</v>
      </c>
      <c r="EN6" s="5">
        <f>'Raw Data'!EM5</f>
        <v>1050</v>
      </c>
      <c r="EO6" s="5">
        <f>'Raw Data'!EN5</f>
        <v>1050</v>
      </c>
      <c r="EP6" s="5">
        <f>'Raw Data'!EO5</f>
        <v>1050</v>
      </c>
      <c r="EQ6" s="5">
        <f>'Raw Data'!EP5</f>
        <v>1050</v>
      </c>
      <c r="ER6" s="5">
        <f>'Raw Data'!EQ5</f>
        <v>1050</v>
      </c>
      <c r="ES6" s="5">
        <f>'Raw Data'!ER5</f>
        <v>1050</v>
      </c>
      <c r="ET6" s="5">
        <f>'Raw Data'!ES5</f>
        <v>1050</v>
      </c>
      <c r="EU6" s="5">
        <f>'Raw Data'!ET5</f>
        <v>1050</v>
      </c>
      <c r="EV6" s="5">
        <f>'Raw Data'!EU5</f>
        <v>1050</v>
      </c>
      <c r="EW6" s="5">
        <f>'Raw Data'!EV5</f>
        <v>1050</v>
      </c>
      <c r="EX6" s="5">
        <f>'Raw Data'!EW5</f>
        <v>1050</v>
      </c>
      <c r="EY6" s="5">
        <f>'Raw Data'!EX5</f>
        <v>1050</v>
      </c>
      <c r="EZ6" s="5">
        <f>'Raw Data'!EY5</f>
        <v>1050</v>
      </c>
      <c r="FA6" s="5">
        <f>'Raw Data'!EZ5</f>
        <v>1050</v>
      </c>
      <c r="FB6" s="5">
        <f>'Raw Data'!FA5</f>
        <v>1050</v>
      </c>
      <c r="FC6" s="5">
        <f>'Raw Data'!FB5</f>
        <v>1050</v>
      </c>
      <c r="FD6" s="5">
        <f>'Raw Data'!FC5</f>
        <v>1050</v>
      </c>
      <c r="FE6" s="5">
        <f>'Raw Data'!FD5</f>
        <v>1050</v>
      </c>
      <c r="FF6" s="5">
        <f>'Raw Data'!FE5</f>
        <v>1050</v>
      </c>
      <c r="FG6" s="5">
        <f>'Raw Data'!FF5</f>
        <v>1050</v>
      </c>
      <c r="FH6" s="5">
        <f>'Raw Data'!FG5</f>
        <v>1050</v>
      </c>
      <c r="FI6" s="5">
        <f>'Raw Data'!FH5</f>
        <v>1050</v>
      </c>
      <c r="FJ6" s="5">
        <f>'Raw Data'!FI5</f>
        <v>1050</v>
      </c>
      <c r="FK6" s="5">
        <f>'Raw Data'!FJ5</f>
        <v>1050</v>
      </c>
      <c r="FL6" s="5">
        <f>'Raw Data'!FK5</f>
        <v>1050</v>
      </c>
      <c r="FM6" s="5">
        <f>'Raw Data'!FL5</f>
        <v>1050</v>
      </c>
      <c r="FN6" s="5">
        <f>'Raw Data'!FM5</f>
        <v>1050</v>
      </c>
      <c r="FO6" s="5">
        <f>'Raw Data'!FN5</f>
        <v>1050</v>
      </c>
      <c r="FP6" s="5">
        <f>'Raw Data'!FO5</f>
        <v>1050</v>
      </c>
      <c r="FQ6" s="5">
        <f>'Raw Data'!FP5</f>
        <v>1050</v>
      </c>
      <c r="FR6" s="5">
        <f>'Raw Data'!FQ5</f>
        <v>1050</v>
      </c>
      <c r="FS6" s="5">
        <f>'Raw Data'!FR5</f>
        <v>1050</v>
      </c>
    </row>
    <row r="7" spans="1:175" s="1" customFormat="1" x14ac:dyDescent="0.25">
      <c r="A7" s="6" t="s">
        <v>6</v>
      </c>
      <c r="B7" s="9" t="s">
        <v>9</v>
      </c>
      <c r="C7" s="6">
        <f>'Raw Data'!B15</f>
        <v>0</v>
      </c>
      <c r="D7" s="6">
        <f>'Raw Data'!C15</f>
        <v>0</v>
      </c>
      <c r="E7" s="6">
        <f>'Raw Data'!D15</f>
        <v>0</v>
      </c>
      <c r="F7" s="6">
        <f>'Raw Data'!E15</f>
        <v>0</v>
      </c>
      <c r="G7" s="6">
        <f>'Raw Data'!F15</f>
        <v>0</v>
      </c>
      <c r="H7" s="6">
        <f>'Raw Data'!G15</f>
        <v>0</v>
      </c>
      <c r="I7" s="6">
        <f>'Raw Data'!H15</f>
        <v>0</v>
      </c>
      <c r="J7" s="6">
        <f>'Raw Data'!I15</f>
        <v>0</v>
      </c>
      <c r="K7" s="6">
        <f>'Raw Data'!J15</f>
        <v>0</v>
      </c>
      <c r="L7" s="6">
        <f>'Raw Data'!K15</f>
        <v>0</v>
      </c>
      <c r="M7" s="6">
        <f>'Raw Data'!L15</f>
        <v>0</v>
      </c>
      <c r="N7" s="6">
        <f>'Raw Data'!M15</f>
        <v>0.01</v>
      </c>
      <c r="O7" s="6">
        <f>'Raw Data'!N15</f>
        <v>0.01</v>
      </c>
      <c r="P7" s="6">
        <f>'Raw Data'!O15</f>
        <v>0.01</v>
      </c>
      <c r="Q7" s="6">
        <f>'Raw Data'!P15</f>
        <v>2.4583333333333332E-2</v>
      </c>
      <c r="R7" s="6">
        <f>'Raw Data'!Q15</f>
        <v>3.1874999999999994E-2</v>
      </c>
      <c r="S7" s="6">
        <f>'Raw Data'!R15</f>
        <v>3.9166666666666662E-2</v>
      </c>
      <c r="T7" s="6">
        <f>'Raw Data'!S15</f>
        <v>4.6458333333333338E-2</v>
      </c>
      <c r="U7" s="6">
        <f>'Raw Data'!T15</f>
        <v>5.3749999999999992E-2</v>
      </c>
      <c r="V7" s="6">
        <f>'Raw Data'!U15</f>
        <v>6.1041666666666661E-2</v>
      </c>
      <c r="W7" s="6">
        <f>'Raw Data'!V15</f>
        <v>6.8333333333333329E-2</v>
      </c>
      <c r="X7" s="6">
        <f>'Raw Data'!W15</f>
        <v>7.5624999999999998E-2</v>
      </c>
      <c r="Y7" s="6">
        <f>'Raw Data'!X15</f>
        <v>8.2916666666666666E-2</v>
      </c>
      <c r="Z7" s="6">
        <f>'Raw Data'!Y15</f>
        <v>9.0208333333333321E-2</v>
      </c>
      <c r="AA7" s="6">
        <f>'Raw Data'!Z15</f>
        <v>9.7499999999999976E-2</v>
      </c>
      <c r="AB7" s="6">
        <f>'Raw Data'!AA15</f>
        <v>0.10479166666666666</v>
      </c>
      <c r="AC7" s="6">
        <f>'Raw Data'!AB15</f>
        <v>0.11208333333333331</v>
      </c>
      <c r="AD7" s="6">
        <f>'Raw Data'!AC15</f>
        <v>0.119375</v>
      </c>
      <c r="AE7" s="6">
        <f>'Raw Data'!AD15</f>
        <v>0.12666666666666665</v>
      </c>
      <c r="AF7" s="6">
        <f>'Raw Data'!AE15</f>
        <v>0.13395833333333332</v>
      </c>
      <c r="AG7" s="6">
        <f>'Raw Data'!AF15</f>
        <v>0.14125000000000001</v>
      </c>
      <c r="AH7" s="6">
        <f>'Raw Data'!AG15</f>
        <v>0.14854166666666666</v>
      </c>
      <c r="AI7" s="6">
        <f>'Raw Data'!AH15</f>
        <v>0.15583333333333335</v>
      </c>
      <c r="AJ7" s="6">
        <f>'Raw Data'!AI15</f>
        <v>0.16312499999999999</v>
      </c>
      <c r="AK7" s="6">
        <f>'Raw Data'!AJ15</f>
        <v>0.17041666666666666</v>
      </c>
      <c r="AL7" s="6">
        <f>'Raw Data'!AK15</f>
        <v>0.17770833333333333</v>
      </c>
      <c r="AM7" s="6">
        <f>'Raw Data'!AL15</f>
        <v>0.185</v>
      </c>
      <c r="AN7" s="6">
        <f>'Raw Data'!AM15</f>
        <v>0.20457142857142857</v>
      </c>
      <c r="AO7" s="6">
        <f>'Raw Data'!AN15</f>
        <v>0.22414285714285714</v>
      </c>
      <c r="AP7" s="6">
        <f>'Raw Data'!AO15</f>
        <v>0.24371428571428572</v>
      </c>
      <c r="AQ7" s="6">
        <f>'Raw Data'!AP15</f>
        <v>0.26328571428571429</v>
      </c>
      <c r="AR7" s="6">
        <f>'Raw Data'!AQ15</f>
        <v>0.28285714285714286</v>
      </c>
      <c r="AS7" s="6">
        <f>'Raw Data'!AR15</f>
        <v>0.30242857142857144</v>
      </c>
      <c r="AT7" s="6">
        <f>'Raw Data'!AS15</f>
        <v>0.32200000000000001</v>
      </c>
      <c r="AU7" s="6">
        <f>'Raw Data'!AT15</f>
        <v>0.35250000000000004</v>
      </c>
      <c r="AV7" s="6">
        <f>'Raw Data'!AU15</f>
        <v>0.38300000000000001</v>
      </c>
      <c r="AW7" s="6">
        <f>'Raw Data'!AV15</f>
        <v>0.41200000000000003</v>
      </c>
      <c r="AX7" s="6">
        <f>'Raw Data'!AW15</f>
        <v>0.441</v>
      </c>
      <c r="AY7" s="6">
        <f>'Raw Data'!AX15</f>
        <v>0.47000000000000003</v>
      </c>
      <c r="AZ7" s="6">
        <f>'Raw Data'!AY15</f>
        <v>0.499</v>
      </c>
      <c r="BA7" s="6">
        <f>'Raw Data'!AZ15</f>
        <v>0.52800000000000002</v>
      </c>
      <c r="BB7" s="6">
        <f>'Raw Data'!BA15</f>
        <v>0.55366666666666664</v>
      </c>
      <c r="BC7" s="6">
        <f>'Raw Data'!BB15</f>
        <v>0.57933333333333337</v>
      </c>
      <c r="BD7" s="6">
        <f>'Raw Data'!BC15</f>
        <v>0.60499999999999998</v>
      </c>
      <c r="BE7" s="6">
        <f>'Raw Data'!BD15</f>
        <v>0.63066666666666671</v>
      </c>
      <c r="BF7" s="6">
        <f>'Raw Data'!BE15</f>
        <v>0.65633333333333332</v>
      </c>
      <c r="BG7" s="6">
        <f>'Raw Data'!BF15</f>
        <v>0.68200000000000005</v>
      </c>
      <c r="BH7" s="6">
        <f>'Raw Data'!BG15</f>
        <v>0.70766666666666667</v>
      </c>
      <c r="BI7" s="6">
        <f>'Raw Data'!BH15</f>
        <v>0.73333333333333339</v>
      </c>
      <c r="BJ7" s="6">
        <f>'Raw Data'!BI15</f>
        <v>0.75900000000000001</v>
      </c>
      <c r="BK7" s="6">
        <f>'Raw Data'!BJ15</f>
        <v>0.77559999999999996</v>
      </c>
      <c r="BL7" s="6">
        <f>'Raw Data'!BK15</f>
        <v>0.79220000000000002</v>
      </c>
      <c r="BM7" s="6">
        <f>'Raw Data'!BL15</f>
        <v>0.80879999999999996</v>
      </c>
      <c r="BN7" s="6">
        <f>'Raw Data'!BM15</f>
        <v>0.82540000000000002</v>
      </c>
      <c r="BO7" s="6">
        <f>'Raw Data'!BN15</f>
        <v>0.84199999999999997</v>
      </c>
      <c r="BP7" s="6">
        <f>'Raw Data'!BO15</f>
        <v>0.84399999999999997</v>
      </c>
      <c r="BQ7" s="6">
        <f>'Raw Data'!BP15</f>
        <v>0.84599999999999997</v>
      </c>
      <c r="BR7" s="6">
        <f>'Raw Data'!BQ15</f>
        <v>0.84799999999999998</v>
      </c>
      <c r="BS7" s="6">
        <f>'Raw Data'!BR15</f>
        <v>0.85</v>
      </c>
      <c r="BT7" s="6">
        <f>'Raw Data'!BS15</f>
        <v>0.85199999999999998</v>
      </c>
      <c r="BU7" s="6">
        <f>'Raw Data'!BT15</f>
        <v>0.85399999999999998</v>
      </c>
      <c r="BV7" s="6">
        <f>'Raw Data'!BU15</f>
        <v>0.85599999999999998</v>
      </c>
      <c r="BW7" s="6">
        <f>'Raw Data'!BV15</f>
        <v>0.85799999999999998</v>
      </c>
      <c r="BX7" s="6">
        <f>'Raw Data'!BW15</f>
        <v>0.86</v>
      </c>
      <c r="BY7" s="6">
        <f>'Raw Data'!BX15</f>
        <v>0.85819999999999996</v>
      </c>
      <c r="BZ7" s="6">
        <f>'Raw Data'!BY15</f>
        <v>0.85639999999999994</v>
      </c>
      <c r="CA7" s="6">
        <f>'Raw Data'!BZ15</f>
        <v>0.85460000000000003</v>
      </c>
      <c r="CB7" s="6">
        <f>'Raw Data'!CA15</f>
        <v>0.8528</v>
      </c>
      <c r="CC7" s="6">
        <f>'Raw Data'!CB15</f>
        <v>0.85099999999999998</v>
      </c>
      <c r="CD7" s="6">
        <f>'Raw Data'!CC15</f>
        <v>0.85099999999999998</v>
      </c>
      <c r="CE7" s="6">
        <f>'Raw Data'!CD15</f>
        <v>0.85099999999999998</v>
      </c>
      <c r="CF7" s="6">
        <f>'Raw Data'!CE15</f>
        <v>0.85099999999999998</v>
      </c>
      <c r="CG7" s="6">
        <f>'Raw Data'!CF15</f>
        <v>0.85090909090909084</v>
      </c>
      <c r="CH7" s="6">
        <f>'Raw Data'!CG15</f>
        <v>0.85081818181818181</v>
      </c>
      <c r="CI7" s="6">
        <f>'Raw Data'!CH15</f>
        <v>0.85072727272727267</v>
      </c>
      <c r="CJ7" s="6">
        <f>'Raw Data'!CI15</f>
        <v>0.85063636363636363</v>
      </c>
      <c r="CK7" s="6">
        <f>'Raw Data'!CJ15</f>
        <v>0.85054545454545449</v>
      </c>
      <c r="CL7" s="6">
        <f>'Raw Data'!CK15</f>
        <v>0.85045454545454546</v>
      </c>
      <c r="CM7" s="6">
        <f>'Raw Data'!CL15</f>
        <v>0.85036363636363632</v>
      </c>
      <c r="CN7" s="6">
        <f>'Raw Data'!CM15</f>
        <v>0.85027272727272729</v>
      </c>
      <c r="CO7" s="6">
        <f>'Raw Data'!CN15</f>
        <v>0.85018181818181815</v>
      </c>
      <c r="CP7" s="6">
        <f>'Raw Data'!CO15</f>
        <v>0.85009090909090912</v>
      </c>
      <c r="CQ7" s="6">
        <f>'Raw Data'!CP15</f>
        <v>0.85</v>
      </c>
      <c r="CR7" s="6">
        <f>'Raw Data'!CQ15</f>
        <v>0.85277777777777775</v>
      </c>
      <c r="CS7" s="6">
        <f>'Raw Data'!CR15</f>
        <v>0.85555555555555551</v>
      </c>
      <c r="CT7" s="6">
        <f>'Raw Data'!CS15</f>
        <v>0.85833333333333328</v>
      </c>
      <c r="CU7" s="6">
        <f>'Raw Data'!CT15</f>
        <v>0.86111111111111105</v>
      </c>
      <c r="CV7" s="6">
        <f>'Raw Data'!CU15</f>
        <v>0.86388888888888893</v>
      </c>
      <c r="CW7" s="6">
        <f>'Raw Data'!CV15</f>
        <v>0.8666666666666667</v>
      </c>
      <c r="CX7" s="6">
        <f>'Raw Data'!CW15</f>
        <v>0.86944444444444446</v>
      </c>
      <c r="CY7" s="6">
        <f>'Raw Data'!CX15</f>
        <v>0.87222222222222223</v>
      </c>
      <c r="CZ7" s="6">
        <f>'Raw Data'!CY15</f>
        <v>0.875</v>
      </c>
      <c r="DA7" s="6">
        <f>'Raw Data'!CZ15</f>
        <v>0.86499999999999999</v>
      </c>
      <c r="DB7" s="6">
        <f>'Raw Data'!DA15</f>
        <v>0.85499999999999998</v>
      </c>
      <c r="DC7" s="6">
        <f>'Raw Data'!DB15</f>
        <v>0.84499999999999997</v>
      </c>
      <c r="DD7" s="6">
        <f>'Raw Data'!DC15</f>
        <v>0.83500000000000008</v>
      </c>
      <c r="DE7" s="6">
        <f>'Raw Data'!DD15</f>
        <v>0.82500000000000007</v>
      </c>
      <c r="DF7" s="6">
        <f>'Raw Data'!DE15</f>
        <v>0.81500000000000006</v>
      </c>
      <c r="DG7" s="6">
        <f>'Raw Data'!DF15</f>
        <v>0.80500000000000005</v>
      </c>
      <c r="DH7" s="6">
        <f>'Raw Data'!DG15</f>
        <v>0.79916666666666669</v>
      </c>
      <c r="DI7" s="6">
        <f>'Raw Data'!DH15</f>
        <v>0.79333333333333333</v>
      </c>
      <c r="DJ7" s="6">
        <f>'Raw Data'!DI15</f>
        <v>0.78750000000000009</v>
      </c>
      <c r="DK7" s="6">
        <f>'Raw Data'!DJ15</f>
        <v>0.78166666666666673</v>
      </c>
      <c r="DL7" s="6">
        <f>'Raw Data'!DK15</f>
        <v>0.77583333333333337</v>
      </c>
      <c r="DM7" s="6">
        <f>'Raw Data'!DL15</f>
        <v>0.77</v>
      </c>
      <c r="DN7" s="6">
        <f>'Raw Data'!DM15</f>
        <v>0.74516129032258072</v>
      </c>
      <c r="DO7" s="6">
        <f>'Raw Data'!DN15</f>
        <v>0.7203225806451613</v>
      </c>
      <c r="DP7" s="6">
        <f>'Raw Data'!DO15</f>
        <v>0.695483870967742</v>
      </c>
      <c r="DQ7" s="6">
        <f>'Raw Data'!DP15</f>
        <v>0.67064516129032259</v>
      </c>
      <c r="DR7" s="6">
        <f>'Raw Data'!DQ15</f>
        <v>0.64580645161290329</v>
      </c>
      <c r="DS7" s="6">
        <f>'Raw Data'!DR15</f>
        <v>0.62096774193548387</v>
      </c>
      <c r="DT7" s="6">
        <f>'Raw Data'!DS15</f>
        <v>0.59612903225806457</v>
      </c>
      <c r="DU7" s="6">
        <f>'Raw Data'!DT15</f>
        <v>0.57129032258064516</v>
      </c>
      <c r="DV7" s="6">
        <f>'Raw Data'!DU15</f>
        <v>0.54645161290322586</v>
      </c>
      <c r="DW7" s="6">
        <f>'Raw Data'!DV15</f>
        <v>0.52161290322580645</v>
      </c>
      <c r="DX7" s="6">
        <f>'Raw Data'!DW15</f>
        <v>0.49677419354838709</v>
      </c>
      <c r="DY7" s="6">
        <f>'Raw Data'!DX15</f>
        <v>0.47193548387096773</v>
      </c>
      <c r="DZ7" s="6">
        <f>'Raw Data'!DY15</f>
        <v>0.44709677419354843</v>
      </c>
      <c r="EA7" s="6">
        <f>'Raw Data'!DZ15</f>
        <v>0.42225806451612902</v>
      </c>
      <c r="EB7" s="6">
        <f>'Raw Data'!EA15</f>
        <v>0.39741935483870966</v>
      </c>
      <c r="EC7" s="6">
        <f>'Raw Data'!EB15</f>
        <v>0.37258064516129036</v>
      </c>
      <c r="ED7" s="6">
        <f>'Raw Data'!EC15</f>
        <v>0.347741935483871</v>
      </c>
      <c r="EE7" s="6">
        <f>'Raw Data'!ED15</f>
        <v>0.32290322580645164</v>
      </c>
      <c r="EF7" s="6">
        <f>'Raw Data'!EE15</f>
        <v>0.29806451612903223</v>
      </c>
      <c r="EG7" s="6">
        <f>'Raw Data'!EF15</f>
        <v>0.27322580645161293</v>
      </c>
      <c r="EH7" s="6">
        <f>'Raw Data'!EG15</f>
        <v>0.24838709677419346</v>
      </c>
      <c r="EI7" s="6">
        <f>'Raw Data'!EH15</f>
        <v>0.22354838709677416</v>
      </c>
      <c r="EJ7" s="6">
        <f>'Raw Data'!EI15</f>
        <v>0.19870967741935486</v>
      </c>
      <c r="EK7" s="6">
        <f>'Raw Data'!EJ15</f>
        <v>0.17387096774193544</v>
      </c>
      <c r="EL7" s="6">
        <f>'Raw Data'!EK15</f>
        <v>0.14903225806451614</v>
      </c>
      <c r="EM7" s="6">
        <f>'Raw Data'!EL15</f>
        <v>0.12419354838709684</v>
      </c>
      <c r="EN7" s="6">
        <f>'Raw Data'!EM15</f>
        <v>9.9354838709677429E-2</v>
      </c>
      <c r="EO7" s="6">
        <f>'Raw Data'!EN15</f>
        <v>7.4516129032258016E-2</v>
      </c>
      <c r="EP7" s="6">
        <f>'Raw Data'!EO15</f>
        <v>4.9677419354838714E-2</v>
      </c>
      <c r="EQ7" s="6">
        <f>'Raw Data'!EP15</f>
        <v>2.4838709677419302E-2</v>
      </c>
      <c r="ER7" s="146">
        <f>'Raw Data'!EQ15</f>
        <v>0</v>
      </c>
      <c r="ES7" s="6">
        <f>'Raw Data'!ER15</f>
        <v>0</v>
      </c>
      <c r="ET7" s="6">
        <f>'Raw Data'!ES15</f>
        <v>0</v>
      </c>
      <c r="EU7" s="6">
        <f>'Raw Data'!ET15</f>
        <v>0</v>
      </c>
      <c r="EV7" s="6">
        <f>'Raw Data'!EU15</f>
        <v>0</v>
      </c>
      <c r="EW7" s="6">
        <f>'Raw Data'!EV15</f>
        <v>0</v>
      </c>
      <c r="EX7" s="6">
        <f>'Raw Data'!EW15</f>
        <v>0</v>
      </c>
      <c r="EY7" s="6">
        <f>'Raw Data'!EX15</f>
        <v>0</v>
      </c>
      <c r="EZ7" s="6">
        <f>'Raw Data'!EY15</f>
        <v>0</v>
      </c>
      <c r="FA7" s="6">
        <f>'Raw Data'!EZ15</f>
        <v>0</v>
      </c>
      <c r="FB7" s="6">
        <f>'Raw Data'!FA15</f>
        <v>0</v>
      </c>
      <c r="FC7" s="6">
        <f>'Raw Data'!FB15</f>
        <v>0</v>
      </c>
      <c r="FD7" s="6">
        <f>'Raw Data'!FC15</f>
        <v>0</v>
      </c>
      <c r="FE7" s="6">
        <f>'Raw Data'!FD15</f>
        <v>0</v>
      </c>
      <c r="FF7" s="6">
        <f>'Raw Data'!FE15</f>
        <v>0</v>
      </c>
      <c r="FG7" s="6">
        <f>'Raw Data'!FF15</f>
        <v>0</v>
      </c>
      <c r="FH7" s="6">
        <f>'Raw Data'!FG15</f>
        <v>0</v>
      </c>
      <c r="FI7" s="6">
        <f>'Raw Data'!FH15</f>
        <v>0</v>
      </c>
      <c r="FJ7" s="6">
        <f>'Raw Data'!FI15</f>
        <v>0</v>
      </c>
      <c r="FK7" s="6">
        <f>'Raw Data'!FJ15</f>
        <v>0</v>
      </c>
      <c r="FL7" s="6">
        <f>'Raw Data'!FK15</f>
        <v>0</v>
      </c>
      <c r="FM7" s="6">
        <f>'Raw Data'!FL15</f>
        <v>0</v>
      </c>
      <c r="FN7" s="6">
        <f>'Raw Data'!FM15</f>
        <v>0</v>
      </c>
      <c r="FO7" s="6">
        <f>'Raw Data'!FN15</f>
        <v>0</v>
      </c>
      <c r="FP7" s="6">
        <f>'Raw Data'!FO15</f>
        <v>0</v>
      </c>
      <c r="FQ7" s="6">
        <f>'Raw Data'!FP15</f>
        <v>0</v>
      </c>
      <c r="FR7" s="6">
        <f>'Raw Data'!FQ15</f>
        <v>0</v>
      </c>
      <c r="FS7" s="6">
        <f>'Raw Data'!FR15</f>
        <v>0</v>
      </c>
    </row>
    <row r="8" spans="1:175" s="14" customFormat="1" ht="5.25" customHeight="1" x14ac:dyDescent="0.25">
      <c r="B8" s="15"/>
      <c r="CZ8" s="14">
        <v>8</v>
      </c>
    </row>
    <row r="9" spans="1:175" x14ac:dyDescent="0.25">
      <c r="A9" s="5" t="s">
        <v>35</v>
      </c>
      <c r="B9" s="8"/>
      <c r="C9" s="5">
        <f>'Raw Data'!B28</f>
        <v>0.15</v>
      </c>
      <c r="D9" s="5">
        <f>'Raw Data'!C28</f>
        <v>0.15</v>
      </c>
      <c r="E9" s="5">
        <f>'Raw Data'!D28</f>
        <v>0.15</v>
      </c>
      <c r="F9" s="5">
        <f>'Raw Data'!E28</f>
        <v>0.15</v>
      </c>
      <c r="G9" s="5">
        <f>'Raw Data'!F28</f>
        <v>0.15</v>
      </c>
      <c r="H9" s="5">
        <f>'Raw Data'!G28</f>
        <v>0.15</v>
      </c>
      <c r="I9" s="5">
        <f>'Raw Data'!H28</f>
        <v>0.15</v>
      </c>
      <c r="J9" s="5">
        <f>'Raw Data'!I28</f>
        <v>0.15</v>
      </c>
      <c r="K9" s="5">
        <f>'Raw Data'!J28</f>
        <v>0.15</v>
      </c>
      <c r="L9" s="5">
        <f>'Raw Data'!K28</f>
        <v>0.15</v>
      </c>
      <c r="M9" s="5">
        <f>'Raw Data'!L28</f>
        <v>0.15</v>
      </c>
      <c r="N9" s="5">
        <f>'Raw Data'!M28</f>
        <v>0.15</v>
      </c>
      <c r="O9" s="5">
        <f>'Raw Data'!N28</f>
        <v>0.15</v>
      </c>
      <c r="P9" s="5">
        <f>'Raw Data'!O28</f>
        <v>0.15</v>
      </c>
      <c r="Q9" s="5">
        <f>'Raw Data'!P28</f>
        <v>0.15</v>
      </c>
      <c r="R9" s="5">
        <f>'Raw Data'!Q28</f>
        <v>0.15</v>
      </c>
      <c r="S9" s="5">
        <f>'Raw Data'!R28</f>
        <v>0.15</v>
      </c>
      <c r="T9" s="5">
        <f>'Raw Data'!S28</f>
        <v>0.15</v>
      </c>
      <c r="U9" s="5">
        <f>'Raw Data'!T28</f>
        <v>0.15</v>
      </c>
      <c r="V9" s="5">
        <f>'Raw Data'!U28</f>
        <v>0.15</v>
      </c>
      <c r="W9" s="5">
        <f>'Raw Data'!V28</f>
        <v>0.16</v>
      </c>
      <c r="X9" s="5">
        <f>'Raw Data'!W28</f>
        <v>0.16</v>
      </c>
      <c r="Y9" s="5">
        <f>'Raw Data'!X28</f>
        <v>0.16</v>
      </c>
      <c r="Z9" s="5">
        <f>'Raw Data'!Y28</f>
        <v>0.16</v>
      </c>
      <c r="AA9" s="5">
        <f>'Raw Data'!Z28</f>
        <v>0.16</v>
      </c>
      <c r="AB9" s="5">
        <f>'Raw Data'!AA28</f>
        <v>0.16</v>
      </c>
      <c r="AC9" s="5">
        <f>'Raw Data'!AB28</f>
        <v>0.17</v>
      </c>
      <c r="AD9" s="5">
        <f>'Raw Data'!AC28</f>
        <v>0.17</v>
      </c>
      <c r="AE9" s="5">
        <f>'Raw Data'!AD28</f>
        <v>0.17</v>
      </c>
      <c r="AF9" s="5">
        <f>'Raw Data'!AE28</f>
        <v>0.18</v>
      </c>
      <c r="AG9" s="5">
        <f>'Raw Data'!AF28</f>
        <v>0.18</v>
      </c>
      <c r="AH9" s="5">
        <f>'Raw Data'!AG28</f>
        <v>0.19</v>
      </c>
      <c r="AI9" s="5">
        <f>'Raw Data'!AH28</f>
        <v>0.19</v>
      </c>
      <c r="AJ9" s="5">
        <f>'Raw Data'!AI28</f>
        <v>0.2</v>
      </c>
      <c r="AK9" s="5">
        <f>'Raw Data'!AJ28</f>
        <v>0.21</v>
      </c>
      <c r="AL9" s="5">
        <f>'Raw Data'!AK28</f>
        <v>0.22</v>
      </c>
      <c r="AM9" s="5">
        <f>'Raw Data'!AL28</f>
        <v>0.23</v>
      </c>
      <c r="AN9" s="5">
        <f>'Raw Data'!AM28</f>
        <v>0.24</v>
      </c>
      <c r="AO9" s="5">
        <f>'Raw Data'!AN28</f>
        <v>0.25</v>
      </c>
      <c r="AP9" s="5">
        <f>'Raw Data'!AO28</f>
        <v>0.27</v>
      </c>
      <c r="AQ9" s="5">
        <f>'Raw Data'!AP28</f>
        <v>0.31</v>
      </c>
      <c r="AR9" s="5">
        <f>'Raw Data'!AQ28</f>
        <v>0.33</v>
      </c>
      <c r="AS9" s="5">
        <f>'Raw Data'!AR28</f>
        <v>0.35</v>
      </c>
      <c r="AT9" s="5">
        <f>'Raw Data'!AS28</f>
        <v>0.37</v>
      </c>
      <c r="AU9" s="5">
        <f>'Raw Data'!AT28</f>
        <v>0.39</v>
      </c>
      <c r="AV9" s="5">
        <f>'Raw Data'!AU28</f>
        <v>0.41</v>
      </c>
      <c r="AW9" s="5">
        <f>'Raw Data'!AV28</f>
        <v>0.43</v>
      </c>
      <c r="AX9" s="5">
        <f>'Raw Data'!AW28</f>
        <v>0.45</v>
      </c>
      <c r="AY9" s="5">
        <f>'Raw Data'!AX28</f>
        <v>0.47</v>
      </c>
      <c r="AZ9" s="5">
        <f>'Raw Data'!AY28</f>
        <v>0.49</v>
      </c>
      <c r="BA9" s="5">
        <f>'Raw Data'!AZ28</f>
        <v>0.52</v>
      </c>
      <c r="BB9" s="5">
        <f>'Raw Data'!BA28</f>
        <v>0.55000000000000004</v>
      </c>
      <c r="BC9" s="5">
        <f>'Raw Data'!BB28</f>
        <v>0.57999999999999996</v>
      </c>
      <c r="BD9" s="5">
        <f>'Raw Data'!BC28</f>
        <v>0.61</v>
      </c>
      <c r="BE9" s="5">
        <f>'Raw Data'!BD28</f>
        <v>0.64</v>
      </c>
      <c r="BF9" s="5">
        <f>'Raw Data'!BE28</f>
        <v>0.67</v>
      </c>
      <c r="BG9" s="5">
        <f>'Raw Data'!BF28</f>
        <v>0.7</v>
      </c>
      <c r="BH9" s="5">
        <f>'Raw Data'!BG28</f>
        <v>0.75</v>
      </c>
      <c r="BI9" s="5">
        <f>'Raw Data'!BH28</f>
        <v>0.8</v>
      </c>
      <c r="BJ9" s="5">
        <f>'Raw Data'!BI28</f>
        <v>0.83</v>
      </c>
      <c r="BK9" s="5">
        <f>'Raw Data'!BJ28</f>
        <v>0.86</v>
      </c>
      <c r="BL9" s="5">
        <f>'Raw Data'!BK28</f>
        <v>0.88</v>
      </c>
      <c r="BM9" s="5">
        <f>'Raw Data'!BL28</f>
        <v>0.91</v>
      </c>
      <c r="BN9" s="5">
        <f>'Raw Data'!BM28</f>
        <v>0.93</v>
      </c>
      <c r="BO9" s="5">
        <f>'Raw Data'!BN28</f>
        <v>0.96</v>
      </c>
      <c r="BP9" s="5">
        <f>'Raw Data'!BO28</f>
        <v>0.96</v>
      </c>
      <c r="BQ9" s="5">
        <f>'Raw Data'!BP28</f>
        <v>0.96</v>
      </c>
      <c r="BR9" s="5">
        <f>'Raw Data'!BQ28</f>
        <v>0.96</v>
      </c>
      <c r="BS9" s="5">
        <f>'Raw Data'!BR28</f>
        <v>0.96</v>
      </c>
      <c r="BT9" s="5">
        <f>'Raw Data'!BS28</f>
        <v>0.96</v>
      </c>
      <c r="BU9" s="5">
        <f>'Raw Data'!BT28</f>
        <v>0.96</v>
      </c>
      <c r="BV9" s="5">
        <f>'Raw Data'!BU28</f>
        <v>0.96</v>
      </c>
      <c r="BW9" s="5">
        <f>'Raw Data'!BV28</f>
        <v>0.96</v>
      </c>
      <c r="BX9" s="5">
        <f>'Raw Data'!BW28</f>
        <v>0.96</v>
      </c>
      <c r="BY9" s="5">
        <f>'Raw Data'!BX28</f>
        <v>0.96</v>
      </c>
      <c r="BZ9" s="5">
        <f>'Raw Data'!BY28</f>
        <v>0.96</v>
      </c>
      <c r="CA9" s="5">
        <f>'Raw Data'!BZ28</f>
        <v>0.96</v>
      </c>
      <c r="CB9" s="5">
        <f>'Raw Data'!CA28</f>
        <v>0.96</v>
      </c>
      <c r="CC9" s="5">
        <f>'Raw Data'!CB28</f>
        <v>0.96</v>
      </c>
      <c r="CD9" s="5">
        <f>'Raw Data'!CC28</f>
        <v>0.96</v>
      </c>
      <c r="CE9" s="5">
        <f>'Raw Data'!CD28</f>
        <v>0.96</v>
      </c>
      <c r="CF9" s="5">
        <f>'Raw Data'!CE28</f>
        <v>0.96</v>
      </c>
      <c r="CG9" s="5">
        <f>'Raw Data'!CF28</f>
        <v>0.96</v>
      </c>
      <c r="CH9" s="5">
        <f>'Raw Data'!CG28</f>
        <v>0.96</v>
      </c>
      <c r="CI9" s="5">
        <f>'Raw Data'!CH28</f>
        <v>0.96</v>
      </c>
      <c r="CJ9" s="5">
        <f>'Raw Data'!CI28</f>
        <v>0.96</v>
      </c>
      <c r="CK9" s="5">
        <f>'Raw Data'!CJ28</f>
        <v>0.95</v>
      </c>
      <c r="CL9" s="5">
        <f>'Raw Data'!CK28</f>
        <v>0.96</v>
      </c>
      <c r="CM9" s="5">
        <f>'Raw Data'!CL28</f>
        <v>0.95</v>
      </c>
      <c r="CN9" s="5">
        <f>'Raw Data'!CM28</f>
        <v>0.95</v>
      </c>
      <c r="CO9" s="5">
        <f>'Raw Data'!CN28</f>
        <v>0.94</v>
      </c>
      <c r="CP9" s="5">
        <f>'Raw Data'!CO28</f>
        <v>0.94</v>
      </c>
      <c r="CQ9" s="5">
        <f>'Raw Data'!CP28</f>
        <v>0.93</v>
      </c>
      <c r="CR9" s="5">
        <f>'Raw Data'!CQ28</f>
        <v>0.93</v>
      </c>
      <c r="CS9" s="5">
        <f>'Raw Data'!CR28</f>
        <v>0.92</v>
      </c>
      <c r="CT9" s="5">
        <f>'Raw Data'!CS28</f>
        <v>0.92</v>
      </c>
      <c r="CU9" s="5">
        <f>'Raw Data'!CT28</f>
        <v>0.91</v>
      </c>
      <c r="CV9" s="5">
        <f>'Raw Data'!CU28</f>
        <v>0.91</v>
      </c>
      <c r="CW9" s="5">
        <f>'Raw Data'!CV28</f>
        <v>0.9</v>
      </c>
      <c r="CX9" s="5">
        <f>'Raw Data'!CW28</f>
        <v>0.9</v>
      </c>
      <c r="CY9" s="5">
        <f>'Raw Data'!CX28</f>
        <v>0.89</v>
      </c>
      <c r="CZ9" s="5">
        <f>'Raw Data'!CY28</f>
        <v>0.88</v>
      </c>
      <c r="DA9" s="5">
        <f>'Raw Data'!CZ28</f>
        <v>0.87</v>
      </c>
      <c r="DB9" s="5">
        <f>'Raw Data'!DA28</f>
        <v>0.86</v>
      </c>
      <c r="DC9" s="5">
        <f>'Raw Data'!DB28</f>
        <v>0.85</v>
      </c>
      <c r="DD9" s="5">
        <f>'Raw Data'!DC28</f>
        <v>0.85</v>
      </c>
      <c r="DE9" s="5">
        <f>'Raw Data'!DD28</f>
        <v>0.84</v>
      </c>
      <c r="DF9" s="5">
        <f>'Raw Data'!DE28</f>
        <v>0.84</v>
      </c>
      <c r="DG9" s="5">
        <f>'Raw Data'!DF28</f>
        <v>0.83</v>
      </c>
      <c r="DH9" s="5">
        <f>'Raw Data'!DG28</f>
        <v>0.83</v>
      </c>
      <c r="DI9" s="5">
        <f>'Raw Data'!DH28</f>
        <v>0.82</v>
      </c>
      <c r="DJ9" s="5">
        <f>'Raw Data'!DI28</f>
        <v>0.81</v>
      </c>
      <c r="DK9" s="5">
        <f>'Raw Data'!DJ28</f>
        <v>0.81</v>
      </c>
      <c r="DL9" s="5">
        <f>'Raw Data'!DK28</f>
        <v>0.8</v>
      </c>
      <c r="DM9" s="5">
        <f>'Raw Data'!DL28</f>
        <v>0.79</v>
      </c>
      <c r="DN9" s="5">
        <f>'Raw Data'!DM28</f>
        <v>0.79</v>
      </c>
      <c r="DO9" s="5">
        <f>'Raw Data'!DN28</f>
        <v>0.78</v>
      </c>
      <c r="DP9" s="5">
        <f>'Raw Data'!DO28</f>
        <v>0.78</v>
      </c>
      <c r="DQ9" s="5">
        <f>'Raw Data'!DP28</f>
        <v>0.77</v>
      </c>
      <c r="DR9" s="5">
        <f>'Raw Data'!DQ28</f>
        <v>0.76</v>
      </c>
      <c r="DS9" s="5">
        <f>'Raw Data'!DR28</f>
        <v>0.75</v>
      </c>
      <c r="DT9" s="5">
        <f>'Raw Data'!DS28</f>
        <v>0.74</v>
      </c>
      <c r="DU9" s="5">
        <f>'Raw Data'!DT28</f>
        <v>0.74</v>
      </c>
      <c r="DV9" s="5">
        <f>'Raw Data'!DU28</f>
        <v>0.73</v>
      </c>
      <c r="DW9" s="5">
        <f>'Raw Data'!DV28</f>
        <v>0.72</v>
      </c>
      <c r="DX9" s="5">
        <f>'Raw Data'!DW28</f>
        <v>0.71</v>
      </c>
      <c r="DY9" s="5">
        <f>'Raw Data'!DX28</f>
        <v>0.7</v>
      </c>
      <c r="DZ9" s="5">
        <f>'Raw Data'!DY28</f>
        <v>0.69</v>
      </c>
      <c r="EA9" s="5">
        <f>'Raw Data'!DZ28</f>
        <v>0.68</v>
      </c>
      <c r="EB9" s="5">
        <f>'Raw Data'!EA28</f>
        <v>0.67</v>
      </c>
      <c r="EC9" s="5">
        <f>'Raw Data'!EB28</f>
        <v>0.66</v>
      </c>
      <c r="ED9" s="5">
        <f>'Raw Data'!EC28</f>
        <v>0.65</v>
      </c>
      <c r="EE9" s="5">
        <f>'Raw Data'!ED28</f>
        <v>0.64</v>
      </c>
      <c r="EF9" s="5">
        <f>'Raw Data'!EE28</f>
        <v>0.63</v>
      </c>
      <c r="EG9" s="5">
        <f>'Raw Data'!EF28</f>
        <v>0.62</v>
      </c>
      <c r="EH9" s="5">
        <f>'Raw Data'!EG28</f>
        <v>0.6</v>
      </c>
      <c r="EI9" s="5">
        <f>'Raw Data'!EH28</f>
        <v>0.57999999999999996</v>
      </c>
      <c r="EJ9" s="5">
        <f>'Raw Data'!EI28</f>
        <v>0.55000000000000004</v>
      </c>
      <c r="EK9" s="5">
        <f>'Raw Data'!EJ28</f>
        <v>0.52</v>
      </c>
      <c r="EL9" s="5">
        <f>'Raw Data'!EK28</f>
        <v>0.48</v>
      </c>
      <c r="EM9" s="5">
        <f>'Raw Data'!EL28</f>
        <v>0.44</v>
      </c>
      <c r="EN9" s="5">
        <f>'Raw Data'!EM28</f>
        <v>0.4</v>
      </c>
      <c r="EO9" s="5">
        <f>'Raw Data'!EN28</f>
        <v>0.36</v>
      </c>
      <c r="EP9" s="5">
        <f>'Raw Data'!EO28</f>
        <v>0.32</v>
      </c>
      <c r="EQ9" s="5">
        <f>'Raw Data'!EP28</f>
        <v>0.28000000000000003</v>
      </c>
      <c r="ER9" s="5">
        <f>'Raw Data'!EQ28</f>
        <v>0.26</v>
      </c>
      <c r="ES9" s="5">
        <f>'Raw Data'!ER28</f>
        <v>0.24</v>
      </c>
      <c r="ET9" s="5">
        <f>'Raw Data'!ES28</f>
        <v>0.23</v>
      </c>
      <c r="EU9" s="5">
        <f>'Raw Data'!ET28</f>
        <v>0.22</v>
      </c>
      <c r="EV9" s="5">
        <f>'Raw Data'!EU28</f>
        <v>0.21</v>
      </c>
      <c r="EW9" s="5">
        <f>'Raw Data'!EV28</f>
        <v>0.2</v>
      </c>
      <c r="EX9" s="5">
        <f>'Raw Data'!EW28</f>
        <v>0.19</v>
      </c>
      <c r="EY9" s="5">
        <f>'Raw Data'!EX28</f>
        <v>0.18</v>
      </c>
      <c r="EZ9" s="5">
        <f>'Raw Data'!EY28</f>
        <v>0.17</v>
      </c>
      <c r="FA9" s="5">
        <f>'Raw Data'!EZ28</f>
        <v>0.16</v>
      </c>
      <c r="FB9" s="5">
        <f>'Raw Data'!FA28</f>
        <v>0.15</v>
      </c>
      <c r="FC9" s="5">
        <f>'Raw Data'!FB28</f>
        <v>0.15</v>
      </c>
      <c r="FD9" s="5">
        <f>'Raw Data'!FC28</f>
        <v>0.15</v>
      </c>
      <c r="FE9" s="5">
        <f>'Raw Data'!FD28</f>
        <v>0.14000000000000001</v>
      </c>
      <c r="FF9" s="5">
        <f>'Raw Data'!FE28</f>
        <v>0.14000000000000001</v>
      </c>
      <c r="FG9" s="5">
        <f>'Raw Data'!FF28</f>
        <v>0.14000000000000001</v>
      </c>
      <c r="FH9" s="5">
        <f>'Raw Data'!FG28</f>
        <v>0.13</v>
      </c>
      <c r="FI9" s="5">
        <f>'Raw Data'!FH28</f>
        <v>0.13</v>
      </c>
      <c r="FJ9" s="5">
        <f>'Raw Data'!FI28</f>
        <v>0.13</v>
      </c>
      <c r="FK9" s="5">
        <f>'Raw Data'!FJ28</f>
        <v>0.12</v>
      </c>
      <c r="FL9" s="5">
        <f>'Raw Data'!FK28</f>
        <v>0.12</v>
      </c>
      <c r="FM9" s="5">
        <f>'Raw Data'!FL28</f>
        <v>0.12</v>
      </c>
      <c r="FN9" s="5">
        <f>'Raw Data'!FM28</f>
        <v>0.12</v>
      </c>
      <c r="FO9" s="5">
        <f>'Raw Data'!FN28</f>
        <v>0.12</v>
      </c>
      <c r="FP9" s="5">
        <f>'Raw Data'!FO28</f>
        <v>0.12</v>
      </c>
      <c r="FQ9" s="5">
        <f>'Raw Data'!FP28</f>
        <v>0.12</v>
      </c>
      <c r="FR9" s="5">
        <f>'Raw Data'!FQ28</f>
        <v>0.12</v>
      </c>
      <c r="FS9" s="5">
        <f>'Raw Data'!FR28</f>
        <v>0.12</v>
      </c>
    </row>
    <row r="10" spans="1:175" s="3" customFormat="1" x14ac:dyDescent="0.25">
      <c r="A10" s="3" t="s">
        <v>18</v>
      </c>
      <c r="B10" s="11"/>
      <c r="C10" s="3">
        <f t="shared" ref="C10:AH10" si="0">IF(C7&lt;$B$69,$B$66+$B$67*C7,$B$68)</f>
        <v>0.15</v>
      </c>
      <c r="D10" s="3">
        <f t="shared" si="0"/>
        <v>0.15</v>
      </c>
      <c r="E10" s="3">
        <f t="shared" si="0"/>
        <v>0.15</v>
      </c>
      <c r="F10" s="3">
        <f t="shared" si="0"/>
        <v>0.15</v>
      </c>
      <c r="G10" s="3">
        <f t="shared" si="0"/>
        <v>0.15</v>
      </c>
      <c r="H10" s="3">
        <f t="shared" si="0"/>
        <v>0.15</v>
      </c>
      <c r="I10" s="3">
        <f t="shared" si="0"/>
        <v>0.15</v>
      </c>
      <c r="J10" s="3">
        <f t="shared" si="0"/>
        <v>0.15</v>
      </c>
      <c r="K10" s="3">
        <f t="shared" si="0"/>
        <v>0.15</v>
      </c>
      <c r="L10" s="3">
        <f t="shared" si="0"/>
        <v>0.15</v>
      </c>
      <c r="M10" s="3">
        <f t="shared" si="0"/>
        <v>0.15</v>
      </c>
      <c r="N10" s="3">
        <f t="shared" si="0"/>
        <v>0.16012499999999999</v>
      </c>
      <c r="O10" s="3">
        <f t="shared" si="0"/>
        <v>0.16012499999999999</v>
      </c>
      <c r="P10" s="3">
        <f t="shared" si="0"/>
        <v>0.16012499999999999</v>
      </c>
      <c r="Q10" s="3">
        <f t="shared" si="0"/>
        <v>0.17489062499999999</v>
      </c>
      <c r="R10" s="3">
        <f t="shared" si="0"/>
        <v>0.1822734375</v>
      </c>
      <c r="S10" s="3">
        <f t="shared" si="0"/>
        <v>0.18965625</v>
      </c>
      <c r="T10" s="3">
        <f t="shared" si="0"/>
        <v>0.1970390625</v>
      </c>
      <c r="U10" s="3">
        <f t="shared" si="0"/>
        <v>0.20442187499999998</v>
      </c>
      <c r="V10" s="3">
        <f t="shared" si="0"/>
        <v>0.21180468749999998</v>
      </c>
      <c r="W10" s="3">
        <f t="shared" si="0"/>
        <v>0.21918749999999998</v>
      </c>
      <c r="X10" s="3">
        <f t="shared" si="0"/>
        <v>0.22657031249999998</v>
      </c>
      <c r="Y10" s="3">
        <f t="shared" si="0"/>
        <v>0.23395312499999998</v>
      </c>
      <c r="Z10" s="3">
        <f t="shared" si="0"/>
        <v>0.24133593749999999</v>
      </c>
      <c r="AA10" s="3">
        <f t="shared" si="0"/>
        <v>0.24871874999999996</v>
      </c>
      <c r="AB10" s="3">
        <f t="shared" si="0"/>
        <v>0.25610156249999999</v>
      </c>
      <c r="AC10" s="3">
        <f t="shared" si="0"/>
        <v>0.26348437499999999</v>
      </c>
      <c r="AD10" s="3">
        <f t="shared" si="0"/>
        <v>0.2708671875</v>
      </c>
      <c r="AE10" s="3">
        <f t="shared" si="0"/>
        <v>0.27825</v>
      </c>
      <c r="AF10" s="3">
        <f t="shared" si="0"/>
        <v>0.28563281249999994</v>
      </c>
      <c r="AG10" s="3">
        <f t="shared" si="0"/>
        <v>0.293015625</v>
      </c>
      <c r="AH10" s="3">
        <f t="shared" si="0"/>
        <v>0.30039843749999995</v>
      </c>
      <c r="AI10" s="3">
        <f t="shared" ref="AI10:BN10" si="1">IF(AI7&lt;$B$69,$B$66+$B$67*AI7,$B$68)</f>
        <v>0.30778125000000001</v>
      </c>
      <c r="AJ10" s="3">
        <f t="shared" si="1"/>
        <v>0.31516406249999995</v>
      </c>
      <c r="AK10" s="3">
        <f t="shared" si="1"/>
        <v>0.32254687500000001</v>
      </c>
      <c r="AL10" s="3">
        <f t="shared" si="1"/>
        <v>0.32992968749999996</v>
      </c>
      <c r="AM10" s="3">
        <f t="shared" si="1"/>
        <v>0.33731250000000002</v>
      </c>
      <c r="AN10" s="3">
        <f t="shared" si="1"/>
        <v>0.35712857142857141</v>
      </c>
      <c r="AO10" s="3">
        <f t="shared" si="1"/>
        <v>0.37694464285714285</v>
      </c>
      <c r="AP10" s="3">
        <f t="shared" si="1"/>
        <v>0.39676071428571424</v>
      </c>
      <c r="AQ10" s="3">
        <f t="shared" si="1"/>
        <v>0.41657678571428569</v>
      </c>
      <c r="AR10" s="3">
        <f t="shared" si="1"/>
        <v>0.43639285714285714</v>
      </c>
      <c r="AS10" s="3">
        <f t="shared" si="1"/>
        <v>0.45620892857142858</v>
      </c>
      <c r="AT10" s="3">
        <f t="shared" si="1"/>
        <v>0.47602500000000003</v>
      </c>
      <c r="AU10" s="3">
        <f t="shared" si="1"/>
        <v>0.50690625</v>
      </c>
      <c r="AV10" s="3">
        <f t="shared" si="1"/>
        <v>0.53778749999999997</v>
      </c>
      <c r="AW10" s="3">
        <f t="shared" si="1"/>
        <v>0.56715000000000004</v>
      </c>
      <c r="AX10" s="3">
        <f t="shared" si="1"/>
        <v>0.5965125</v>
      </c>
      <c r="AY10" s="3">
        <f t="shared" si="1"/>
        <v>0.62587499999999996</v>
      </c>
      <c r="AZ10" s="3">
        <f t="shared" si="1"/>
        <v>0.65523750000000003</v>
      </c>
      <c r="BA10" s="3">
        <f t="shared" si="1"/>
        <v>0.68459999999999999</v>
      </c>
      <c r="BB10" s="3">
        <f t="shared" si="1"/>
        <v>0.71058749999999993</v>
      </c>
      <c r="BC10" s="3">
        <f t="shared" si="1"/>
        <v>0.73657499999999998</v>
      </c>
      <c r="BD10" s="3">
        <f t="shared" si="1"/>
        <v>0.76256250000000003</v>
      </c>
      <c r="BE10" s="3">
        <f t="shared" si="1"/>
        <v>0.78855000000000008</v>
      </c>
      <c r="BF10" s="3">
        <f t="shared" si="1"/>
        <v>0.81453750000000003</v>
      </c>
      <c r="BG10" s="3">
        <f t="shared" si="1"/>
        <v>0.84052500000000008</v>
      </c>
      <c r="BH10" s="3">
        <f t="shared" si="1"/>
        <v>0.86651250000000002</v>
      </c>
      <c r="BI10" s="3">
        <f t="shared" si="1"/>
        <v>0.89250000000000007</v>
      </c>
      <c r="BJ10" s="3">
        <f t="shared" si="1"/>
        <v>0.91848750000000001</v>
      </c>
      <c r="BK10" s="3">
        <f t="shared" si="1"/>
        <v>0.93529499999999999</v>
      </c>
      <c r="BL10" s="3">
        <f t="shared" si="1"/>
        <v>0.95210249999999996</v>
      </c>
      <c r="BM10" s="3">
        <f t="shared" si="1"/>
        <v>0.96</v>
      </c>
      <c r="BN10" s="3">
        <f t="shared" si="1"/>
        <v>0.96</v>
      </c>
      <c r="BO10" s="3">
        <f t="shared" ref="BO10:CT10" si="2">IF(BO7&lt;$B$69,$B$66+$B$67*BO7,$B$68)</f>
        <v>0.96</v>
      </c>
      <c r="BP10" s="3">
        <f t="shared" si="2"/>
        <v>0.96</v>
      </c>
      <c r="BQ10" s="3">
        <f t="shared" si="2"/>
        <v>0.96</v>
      </c>
      <c r="BR10" s="3">
        <f t="shared" si="2"/>
        <v>0.96</v>
      </c>
      <c r="BS10" s="3">
        <f t="shared" si="2"/>
        <v>0.96</v>
      </c>
      <c r="BT10" s="3">
        <f t="shared" si="2"/>
        <v>0.96</v>
      </c>
      <c r="BU10" s="3">
        <f t="shared" si="2"/>
        <v>0.96</v>
      </c>
      <c r="BV10" s="3">
        <f t="shared" si="2"/>
        <v>0.96</v>
      </c>
      <c r="BW10" s="3">
        <f t="shared" si="2"/>
        <v>0.96</v>
      </c>
      <c r="BX10" s="3">
        <f t="shared" si="2"/>
        <v>0.96</v>
      </c>
      <c r="BY10" s="3">
        <f t="shared" si="2"/>
        <v>0.96</v>
      </c>
      <c r="BZ10" s="3">
        <f t="shared" si="2"/>
        <v>0.96</v>
      </c>
      <c r="CA10" s="3">
        <f t="shared" si="2"/>
        <v>0.96</v>
      </c>
      <c r="CB10" s="3">
        <f t="shared" si="2"/>
        <v>0.96</v>
      </c>
      <c r="CC10" s="3">
        <f t="shared" si="2"/>
        <v>0.96</v>
      </c>
      <c r="CD10" s="3">
        <f t="shared" si="2"/>
        <v>0.96</v>
      </c>
      <c r="CE10" s="3">
        <f t="shared" si="2"/>
        <v>0.96</v>
      </c>
      <c r="CF10" s="3">
        <f t="shared" si="2"/>
        <v>0.96</v>
      </c>
      <c r="CG10" s="3">
        <f t="shared" si="2"/>
        <v>0.96</v>
      </c>
      <c r="CH10" s="3">
        <f t="shared" si="2"/>
        <v>0.96</v>
      </c>
      <c r="CI10" s="3">
        <f t="shared" si="2"/>
        <v>0.96</v>
      </c>
      <c r="CJ10" s="3">
        <f t="shared" si="2"/>
        <v>0.96</v>
      </c>
      <c r="CK10" s="3">
        <f t="shared" si="2"/>
        <v>0.96</v>
      </c>
      <c r="CL10" s="3">
        <f t="shared" si="2"/>
        <v>0.96</v>
      </c>
      <c r="CM10" s="3">
        <f t="shared" si="2"/>
        <v>0.96</v>
      </c>
      <c r="CN10" s="3">
        <f t="shared" si="2"/>
        <v>0.96</v>
      </c>
      <c r="CO10" s="3">
        <f t="shared" si="2"/>
        <v>0.96</v>
      </c>
      <c r="CP10" s="3">
        <f t="shared" si="2"/>
        <v>0.96</v>
      </c>
      <c r="CQ10" s="3">
        <f t="shared" si="2"/>
        <v>0.96</v>
      </c>
      <c r="CR10" s="3">
        <f t="shared" si="2"/>
        <v>0.96</v>
      </c>
      <c r="CS10" s="3">
        <f t="shared" si="2"/>
        <v>0.96</v>
      </c>
      <c r="CT10" s="3">
        <f t="shared" si="2"/>
        <v>0.96</v>
      </c>
      <c r="CU10" s="3">
        <f t="shared" ref="CU10:DZ10" si="3">IF(CU7&lt;$B$69,$B$66+$B$67*CU7,$B$68)</f>
        <v>0.96</v>
      </c>
      <c r="CV10" s="3">
        <f t="shared" si="3"/>
        <v>0.96</v>
      </c>
      <c r="CW10" s="3">
        <f t="shared" si="3"/>
        <v>0.96</v>
      </c>
      <c r="CX10" s="3">
        <f t="shared" si="3"/>
        <v>0.96</v>
      </c>
      <c r="CY10" s="3">
        <f t="shared" si="3"/>
        <v>0.96</v>
      </c>
      <c r="CZ10" s="3">
        <f t="shared" si="3"/>
        <v>0.96</v>
      </c>
      <c r="DA10" s="3">
        <f t="shared" si="3"/>
        <v>0.96</v>
      </c>
      <c r="DB10" s="3">
        <f t="shared" si="3"/>
        <v>0.96</v>
      </c>
      <c r="DC10" s="3">
        <f t="shared" si="3"/>
        <v>0.96</v>
      </c>
      <c r="DD10" s="3">
        <f t="shared" si="3"/>
        <v>0.96</v>
      </c>
      <c r="DE10" s="3">
        <f t="shared" si="3"/>
        <v>0.96</v>
      </c>
      <c r="DF10" s="3">
        <f t="shared" si="3"/>
        <v>0.96</v>
      </c>
      <c r="DG10" s="3">
        <f t="shared" si="3"/>
        <v>0.96</v>
      </c>
      <c r="DH10" s="3">
        <f t="shared" si="3"/>
        <v>0.95915625000000004</v>
      </c>
      <c r="DI10" s="3">
        <f t="shared" si="3"/>
        <v>0.95325000000000004</v>
      </c>
      <c r="DJ10" s="3">
        <f t="shared" si="3"/>
        <v>0.94734375000000004</v>
      </c>
      <c r="DK10" s="3">
        <f t="shared" si="3"/>
        <v>0.94143750000000004</v>
      </c>
      <c r="DL10" s="3">
        <f t="shared" si="3"/>
        <v>0.93553125000000004</v>
      </c>
      <c r="DM10" s="3">
        <f t="shared" si="3"/>
        <v>0.92962500000000003</v>
      </c>
      <c r="DN10" s="3">
        <f t="shared" si="3"/>
        <v>0.90447580645161296</v>
      </c>
      <c r="DO10" s="3">
        <f t="shared" si="3"/>
        <v>0.87932661290322578</v>
      </c>
      <c r="DP10" s="3">
        <f t="shared" si="3"/>
        <v>0.85417741935483882</v>
      </c>
      <c r="DQ10" s="3">
        <f t="shared" si="3"/>
        <v>0.82902822580645164</v>
      </c>
      <c r="DR10" s="3">
        <f t="shared" si="3"/>
        <v>0.80387903225806456</v>
      </c>
      <c r="DS10" s="3">
        <f t="shared" si="3"/>
        <v>0.77872983870967738</v>
      </c>
      <c r="DT10" s="3">
        <f t="shared" si="3"/>
        <v>0.75358064516129042</v>
      </c>
      <c r="DU10" s="3">
        <f t="shared" si="3"/>
        <v>0.72843145161290324</v>
      </c>
      <c r="DV10" s="3">
        <f t="shared" si="3"/>
        <v>0.70328225806451616</v>
      </c>
      <c r="DW10" s="3">
        <f t="shared" si="3"/>
        <v>0.67813306451612898</v>
      </c>
      <c r="DX10" s="3">
        <f t="shared" si="3"/>
        <v>0.65298387096774191</v>
      </c>
      <c r="DY10" s="3">
        <f t="shared" si="3"/>
        <v>0.62783467741935484</v>
      </c>
      <c r="DZ10" s="3">
        <f t="shared" si="3"/>
        <v>0.60268548387096776</v>
      </c>
      <c r="EA10" s="3">
        <f t="shared" ref="EA10:FF10" si="4">IF(EA7&lt;$B$69,$B$66+$B$67*EA7,$B$68)</f>
        <v>0.57753629032258058</v>
      </c>
      <c r="EB10" s="3">
        <f t="shared" si="4"/>
        <v>0.55238709677419351</v>
      </c>
      <c r="EC10" s="3">
        <f t="shared" si="4"/>
        <v>0.52723790322580644</v>
      </c>
      <c r="ED10" s="3">
        <f t="shared" si="4"/>
        <v>0.50208870967741936</v>
      </c>
      <c r="EE10" s="3">
        <f t="shared" si="4"/>
        <v>0.47693951612903229</v>
      </c>
      <c r="EF10" s="3">
        <f t="shared" si="4"/>
        <v>0.45179032258064511</v>
      </c>
      <c r="EG10" s="3">
        <f t="shared" si="4"/>
        <v>0.42664112903225804</v>
      </c>
      <c r="EH10" s="3">
        <f t="shared" si="4"/>
        <v>0.40149193548387085</v>
      </c>
      <c r="EI10" s="3">
        <f t="shared" si="4"/>
        <v>0.37634274193548378</v>
      </c>
      <c r="EJ10" s="3">
        <f t="shared" si="4"/>
        <v>0.35119354838709677</v>
      </c>
      <c r="EK10" s="3">
        <f t="shared" si="4"/>
        <v>0.32604435483870964</v>
      </c>
      <c r="EL10" s="3">
        <f t="shared" si="4"/>
        <v>0.30089516129032257</v>
      </c>
      <c r="EM10" s="3">
        <f t="shared" si="4"/>
        <v>0.27574596774193555</v>
      </c>
      <c r="EN10" s="3">
        <f t="shared" si="4"/>
        <v>0.25059677419354837</v>
      </c>
      <c r="EO10" s="3">
        <f t="shared" si="4"/>
        <v>0.22544758064516124</v>
      </c>
      <c r="EP10" s="3">
        <f t="shared" si="4"/>
        <v>0.20029838709677419</v>
      </c>
      <c r="EQ10" s="3">
        <f t="shared" si="4"/>
        <v>0.17514919354838704</v>
      </c>
      <c r="ER10" s="3">
        <f t="shared" si="4"/>
        <v>0.15</v>
      </c>
      <c r="ES10" s="3">
        <f t="shared" si="4"/>
        <v>0.15</v>
      </c>
      <c r="ET10" s="3">
        <f t="shared" si="4"/>
        <v>0.15</v>
      </c>
      <c r="EU10" s="3">
        <f t="shared" si="4"/>
        <v>0.15</v>
      </c>
      <c r="EV10" s="3">
        <f t="shared" si="4"/>
        <v>0.15</v>
      </c>
      <c r="EW10" s="3">
        <f t="shared" si="4"/>
        <v>0.15</v>
      </c>
      <c r="EX10" s="3">
        <f t="shared" si="4"/>
        <v>0.15</v>
      </c>
      <c r="EY10" s="3">
        <f t="shared" si="4"/>
        <v>0.15</v>
      </c>
      <c r="EZ10" s="3">
        <f t="shared" si="4"/>
        <v>0.15</v>
      </c>
      <c r="FA10" s="3">
        <f t="shared" si="4"/>
        <v>0.15</v>
      </c>
      <c r="FB10" s="3">
        <f t="shared" si="4"/>
        <v>0.15</v>
      </c>
      <c r="FC10" s="3">
        <f t="shared" si="4"/>
        <v>0.15</v>
      </c>
      <c r="FD10" s="3">
        <f t="shared" si="4"/>
        <v>0.15</v>
      </c>
      <c r="FE10" s="3">
        <f t="shared" si="4"/>
        <v>0.15</v>
      </c>
      <c r="FF10" s="3">
        <f t="shared" si="4"/>
        <v>0.15</v>
      </c>
      <c r="FG10" s="3">
        <f t="shared" ref="FG10:FS10" si="5">IF(FG7&lt;$B$69,$B$66+$B$67*FG7,$B$68)</f>
        <v>0.15</v>
      </c>
      <c r="FH10" s="3">
        <f t="shared" si="5"/>
        <v>0.15</v>
      </c>
      <c r="FI10" s="3">
        <f t="shared" si="5"/>
        <v>0.15</v>
      </c>
      <c r="FJ10" s="3">
        <f t="shared" si="5"/>
        <v>0.15</v>
      </c>
      <c r="FK10" s="3">
        <f t="shared" si="5"/>
        <v>0.15</v>
      </c>
      <c r="FL10" s="3">
        <f t="shared" si="5"/>
        <v>0.15</v>
      </c>
      <c r="FM10" s="3">
        <f t="shared" si="5"/>
        <v>0.15</v>
      </c>
      <c r="FN10" s="3">
        <f t="shared" si="5"/>
        <v>0.15</v>
      </c>
      <c r="FO10" s="3">
        <f t="shared" si="5"/>
        <v>0.15</v>
      </c>
      <c r="FP10" s="3">
        <f t="shared" si="5"/>
        <v>0.15</v>
      </c>
      <c r="FQ10" s="3">
        <f t="shared" si="5"/>
        <v>0.15</v>
      </c>
      <c r="FR10" s="3">
        <f t="shared" si="5"/>
        <v>0.15</v>
      </c>
      <c r="FS10" s="3">
        <f t="shared" si="5"/>
        <v>0.15</v>
      </c>
    </row>
    <row r="11" spans="1:175" x14ac:dyDescent="0.25">
      <c r="A11" t="s">
        <v>161</v>
      </c>
      <c r="B11" s="10"/>
      <c r="C11" s="77">
        <v>0</v>
      </c>
      <c r="D11" s="77">
        <v>0</v>
      </c>
      <c r="E11" s="77">
        <v>0</v>
      </c>
      <c r="F11" s="77">
        <v>0</v>
      </c>
      <c r="G11" s="77">
        <v>0</v>
      </c>
      <c r="H11" s="77">
        <v>0</v>
      </c>
      <c r="I11" s="77">
        <v>0</v>
      </c>
      <c r="J11" s="77">
        <v>0</v>
      </c>
      <c r="K11" s="77">
        <v>0</v>
      </c>
      <c r="L11" s="77">
        <v>0</v>
      </c>
      <c r="M11" s="77">
        <v>0</v>
      </c>
      <c r="N11" s="77">
        <v>0</v>
      </c>
      <c r="O11" s="77">
        <v>0</v>
      </c>
      <c r="P11" s="77">
        <v>0</v>
      </c>
      <c r="Q11" s="77">
        <v>0</v>
      </c>
      <c r="R11" s="77">
        <v>0</v>
      </c>
      <c r="S11" s="77">
        <v>0</v>
      </c>
      <c r="T11" s="77">
        <v>0</v>
      </c>
      <c r="U11" s="77">
        <v>0</v>
      </c>
      <c r="V11" s="77">
        <v>0</v>
      </c>
      <c r="W11" s="77">
        <v>0</v>
      </c>
      <c r="X11" s="77">
        <v>0</v>
      </c>
      <c r="Y11" s="77">
        <v>0</v>
      </c>
      <c r="Z11" s="77">
        <v>0</v>
      </c>
      <c r="AA11" s="77">
        <v>0</v>
      </c>
      <c r="AB11" s="77">
        <v>0</v>
      </c>
      <c r="AC11" s="77">
        <v>0</v>
      </c>
      <c r="AD11" s="77">
        <v>0</v>
      </c>
      <c r="AE11" s="77">
        <v>0</v>
      </c>
      <c r="AF11" s="77">
        <v>0</v>
      </c>
      <c r="AG11" s="77">
        <v>0</v>
      </c>
      <c r="AH11" s="77">
        <v>0</v>
      </c>
      <c r="AI11" s="77">
        <v>0</v>
      </c>
      <c r="AJ11" s="77">
        <v>0</v>
      </c>
      <c r="AK11" s="77">
        <v>0</v>
      </c>
      <c r="AL11" s="77">
        <v>0</v>
      </c>
      <c r="AM11" s="77">
        <v>0</v>
      </c>
      <c r="AN11" s="77">
        <v>0</v>
      </c>
      <c r="AO11" s="77">
        <v>0</v>
      </c>
      <c r="AP11" s="77">
        <v>0</v>
      </c>
      <c r="AQ11" s="77">
        <v>0</v>
      </c>
      <c r="AR11" s="77">
        <v>0</v>
      </c>
      <c r="AS11" s="77">
        <v>0</v>
      </c>
      <c r="AT11" s="77">
        <v>0</v>
      </c>
      <c r="AU11" s="77">
        <v>0</v>
      </c>
      <c r="AV11" s="77">
        <v>0</v>
      </c>
      <c r="AW11" s="77">
        <v>0</v>
      </c>
      <c r="AX11" s="77">
        <v>0</v>
      </c>
      <c r="AY11" s="77">
        <v>0</v>
      </c>
      <c r="AZ11" s="77">
        <v>0</v>
      </c>
      <c r="BA11" s="77">
        <v>0</v>
      </c>
      <c r="BB11" s="77">
        <v>0</v>
      </c>
      <c r="BC11" s="77">
        <v>0</v>
      </c>
      <c r="BD11" s="77">
        <v>0</v>
      </c>
      <c r="BE11" s="77">
        <v>0</v>
      </c>
      <c r="BF11" s="77">
        <v>0</v>
      </c>
      <c r="BG11" s="77">
        <v>0</v>
      </c>
      <c r="BH11" s="77">
        <v>0</v>
      </c>
      <c r="BI11" s="77">
        <v>0</v>
      </c>
      <c r="BJ11" s="77">
        <v>0</v>
      </c>
      <c r="BK11" s="77">
        <v>0</v>
      </c>
      <c r="BL11" s="77">
        <v>0</v>
      </c>
      <c r="BM11" s="77">
        <v>0</v>
      </c>
      <c r="BN11" s="77">
        <v>0</v>
      </c>
      <c r="BO11" s="77">
        <v>0</v>
      </c>
      <c r="BP11" s="77">
        <v>0</v>
      </c>
      <c r="BQ11" s="77">
        <v>0</v>
      </c>
      <c r="BR11" s="77">
        <v>0</v>
      </c>
      <c r="BS11" s="77">
        <v>0</v>
      </c>
      <c r="BT11" s="77">
        <v>0</v>
      </c>
      <c r="BU11" s="77">
        <v>0</v>
      </c>
      <c r="BV11" s="77">
        <v>0</v>
      </c>
      <c r="BW11" s="77">
        <v>0</v>
      </c>
      <c r="BX11" s="77">
        <v>0</v>
      </c>
      <c r="BY11" s="77">
        <v>0</v>
      </c>
      <c r="BZ11" s="77">
        <v>0</v>
      </c>
      <c r="CA11" s="77">
        <v>0</v>
      </c>
      <c r="CB11" s="77">
        <v>0</v>
      </c>
      <c r="CC11" s="77">
        <v>0</v>
      </c>
      <c r="CD11" s="77">
        <v>0</v>
      </c>
      <c r="CE11" s="77">
        <v>0</v>
      </c>
      <c r="CF11" s="77">
        <v>0</v>
      </c>
      <c r="CG11" s="77">
        <v>0</v>
      </c>
      <c r="CH11" s="77">
        <v>0</v>
      </c>
      <c r="CI11" s="77">
        <v>0</v>
      </c>
      <c r="CJ11" s="77">
        <v>0</v>
      </c>
      <c r="CK11" s="77">
        <v>0</v>
      </c>
      <c r="CL11" s="77">
        <v>0</v>
      </c>
      <c r="CM11" s="77">
        <v>0</v>
      </c>
      <c r="CN11" s="77">
        <v>0</v>
      </c>
      <c r="CO11" s="77">
        <v>0</v>
      </c>
      <c r="CP11" s="77">
        <v>0</v>
      </c>
      <c r="CQ11" s="77">
        <v>0</v>
      </c>
      <c r="CR11" s="77">
        <v>0</v>
      </c>
      <c r="CS11" s="77">
        <v>0</v>
      </c>
      <c r="CT11" s="77">
        <v>0</v>
      </c>
      <c r="CU11" s="77">
        <v>0</v>
      </c>
      <c r="CV11" s="77">
        <v>0</v>
      </c>
      <c r="CW11" s="77">
        <v>0</v>
      </c>
      <c r="CX11" s="77">
        <v>0</v>
      </c>
      <c r="CY11" s="77">
        <v>0</v>
      </c>
      <c r="CZ11" s="77">
        <v>0</v>
      </c>
      <c r="DA11" s="77">
        <v>0</v>
      </c>
      <c r="DB11" s="77">
        <v>0</v>
      </c>
      <c r="DC11" s="77">
        <v>0</v>
      </c>
      <c r="DD11" s="77">
        <v>0</v>
      </c>
      <c r="DE11" s="77">
        <v>0</v>
      </c>
      <c r="DF11" s="77">
        <v>0</v>
      </c>
      <c r="DG11" s="77">
        <v>0</v>
      </c>
      <c r="DH11" s="77">
        <v>0</v>
      </c>
      <c r="DI11" s="77">
        <v>0</v>
      </c>
      <c r="DJ11" s="77">
        <v>0</v>
      </c>
      <c r="DK11" s="77">
        <v>0</v>
      </c>
      <c r="DL11" s="77">
        <v>0</v>
      </c>
      <c r="DM11" s="77">
        <v>0</v>
      </c>
      <c r="DN11" s="77">
        <v>0</v>
      </c>
      <c r="DO11" s="77">
        <v>0</v>
      </c>
      <c r="DP11" s="77">
        <v>0</v>
      </c>
      <c r="DQ11" s="77">
        <v>0</v>
      </c>
      <c r="DR11" s="77">
        <v>0</v>
      </c>
      <c r="DS11" s="77">
        <v>0</v>
      </c>
      <c r="DT11" s="77">
        <v>0</v>
      </c>
      <c r="DU11" s="77">
        <v>0</v>
      </c>
      <c r="DV11" s="77">
        <v>0</v>
      </c>
      <c r="DW11" s="77">
        <v>0</v>
      </c>
      <c r="DX11" s="77">
        <v>0</v>
      </c>
      <c r="DY11" s="77">
        <v>0</v>
      </c>
      <c r="DZ11" s="77">
        <v>0</v>
      </c>
      <c r="EA11" s="77">
        <v>0</v>
      </c>
      <c r="EB11" s="77">
        <v>0</v>
      </c>
      <c r="EC11" s="77">
        <v>0</v>
      </c>
      <c r="ED11" s="77">
        <v>0</v>
      </c>
      <c r="EE11" s="77">
        <v>0</v>
      </c>
      <c r="EF11" s="77">
        <v>0</v>
      </c>
      <c r="EG11" s="77">
        <v>0</v>
      </c>
      <c r="EH11" s="77">
        <v>0</v>
      </c>
      <c r="EI11" s="77">
        <v>0</v>
      </c>
      <c r="EJ11" s="77">
        <v>0</v>
      </c>
      <c r="EK11" s="77">
        <v>0</v>
      </c>
      <c r="EL11" s="77">
        <v>0</v>
      </c>
      <c r="EM11" s="77">
        <v>0</v>
      </c>
      <c r="EN11" s="77">
        <v>0</v>
      </c>
      <c r="EO11" s="77">
        <v>0</v>
      </c>
      <c r="EP11" s="77">
        <v>0</v>
      </c>
      <c r="EQ11" s="77">
        <v>0</v>
      </c>
      <c r="ER11" s="77">
        <v>0</v>
      </c>
      <c r="ES11" s="77">
        <v>0</v>
      </c>
      <c r="ET11" s="77">
        <v>0</v>
      </c>
      <c r="EU11" s="77">
        <v>0</v>
      </c>
      <c r="EV11" s="77">
        <v>0</v>
      </c>
      <c r="EW11" s="77">
        <v>0</v>
      </c>
      <c r="EX11" s="77">
        <v>0</v>
      </c>
      <c r="EY11" s="77">
        <v>0</v>
      </c>
      <c r="EZ11" s="77">
        <v>0</v>
      </c>
      <c r="FA11" s="77">
        <v>0</v>
      </c>
      <c r="FB11" s="77">
        <v>0</v>
      </c>
      <c r="FC11" s="77">
        <v>0</v>
      </c>
      <c r="FD11" s="77">
        <v>0</v>
      </c>
      <c r="FE11" s="77">
        <v>0</v>
      </c>
      <c r="FF11" s="77">
        <v>0</v>
      </c>
      <c r="FG11" s="77">
        <v>0</v>
      </c>
      <c r="FH11" s="77">
        <v>0</v>
      </c>
      <c r="FI11" s="77">
        <v>0</v>
      </c>
      <c r="FJ11" s="77">
        <v>0</v>
      </c>
      <c r="FK11" s="77">
        <v>0</v>
      </c>
      <c r="FL11" s="77">
        <v>0</v>
      </c>
      <c r="FM11" s="77">
        <v>0</v>
      </c>
      <c r="FN11" s="77">
        <v>0</v>
      </c>
      <c r="FO11" s="77">
        <v>0</v>
      </c>
      <c r="FP11" s="77">
        <v>0</v>
      </c>
      <c r="FQ11" s="77">
        <v>0</v>
      </c>
      <c r="FR11" s="77">
        <v>0</v>
      </c>
      <c r="FS11" s="77">
        <v>0</v>
      </c>
    </row>
    <row r="12" spans="1:175" x14ac:dyDescent="0.25">
      <c r="A12" t="s">
        <v>175</v>
      </c>
      <c r="B12" s="10"/>
      <c r="C12">
        <f>IF(C11=1,C9,IF(C11=0,C10,""))</f>
        <v>0.15</v>
      </c>
      <c r="D12">
        <f t="shared" ref="D12:BO12" si="6">IF(D11=1,D9,IF(D11=0,D10,""))</f>
        <v>0.15</v>
      </c>
      <c r="E12">
        <f t="shared" si="6"/>
        <v>0.15</v>
      </c>
      <c r="F12">
        <f t="shared" si="6"/>
        <v>0.15</v>
      </c>
      <c r="G12">
        <f t="shared" si="6"/>
        <v>0.15</v>
      </c>
      <c r="H12">
        <f t="shared" si="6"/>
        <v>0.15</v>
      </c>
      <c r="I12">
        <f t="shared" si="6"/>
        <v>0.15</v>
      </c>
      <c r="J12">
        <f t="shared" si="6"/>
        <v>0.15</v>
      </c>
      <c r="K12">
        <f t="shared" si="6"/>
        <v>0.15</v>
      </c>
      <c r="L12">
        <f t="shared" si="6"/>
        <v>0.15</v>
      </c>
      <c r="M12">
        <f t="shared" si="6"/>
        <v>0.15</v>
      </c>
      <c r="N12">
        <f t="shared" si="6"/>
        <v>0.16012499999999999</v>
      </c>
      <c r="O12">
        <f t="shared" si="6"/>
        <v>0.16012499999999999</v>
      </c>
      <c r="P12">
        <f t="shared" si="6"/>
        <v>0.16012499999999999</v>
      </c>
      <c r="Q12">
        <f t="shared" si="6"/>
        <v>0.17489062499999999</v>
      </c>
      <c r="R12">
        <f t="shared" si="6"/>
        <v>0.1822734375</v>
      </c>
      <c r="S12">
        <f t="shared" si="6"/>
        <v>0.18965625</v>
      </c>
      <c r="T12">
        <f t="shared" si="6"/>
        <v>0.1970390625</v>
      </c>
      <c r="U12">
        <f t="shared" si="6"/>
        <v>0.20442187499999998</v>
      </c>
      <c r="V12">
        <f t="shared" si="6"/>
        <v>0.21180468749999998</v>
      </c>
      <c r="W12">
        <f t="shared" si="6"/>
        <v>0.21918749999999998</v>
      </c>
      <c r="X12">
        <f t="shared" si="6"/>
        <v>0.22657031249999998</v>
      </c>
      <c r="Y12">
        <f t="shared" si="6"/>
        <v>0.23395312499999998</v>
      </c>
      <c r="Z12">
        <f t="shared" si="6"/>
        <v>0.24133593749999999</v>
      </c>
      <c r="AA12">
        <f t="shared" si="6"/>
        <v>0.24871874999999996</v>
      </c>
      <c r="AB12">
        <f t="shared" si="6"/>
        <v>0.25610156249999999</v>
      </c>
      <c r="AC12">
        <f t="shared" si="6"/>
        <v>0.26348437499999999</v>
      </c>
      <c r="AD12">
        <f t="shared" si="6"/>
        <v>0.2708671875</v>
      </c>
      <c r="AE12">
        <f t="shared" si="6"/>
        <v>0.27825</v>
      </c>
      <c r="AF12">
        <f t="shared" si="6"/>
        <v>0.28563281249999994</v>
      </c>
      <c r="AG12">
        <f t="shared" si="6"/>
        <v>0.293015625</v>
      </c>
      <c r="AH12">
        <f t="shared" si="6"/>
        <v>0.30039843749999995</v>
      </c>
      <c r="AI12">
        <f t="shared" si="6"/>
        <v>0.30778125000000001</v>
      </c>
      <c r="AJ12">
        <f t="shared" si="6"/>
        <v>0.31516406249999995</v>
      </c>
      <c r="AK12">
        <f t="shared" si="6"/>
        <v>0.32254687500000001</v>
      </c>
      <c r="AL12">
        <f t="shared" si="6"/>
        <v>0.32992968749999996</v>
      </c>
      <c r="AM12">
        <f t="shared" si="6"/>
        <v>0.33731250000000002</v>
      </c>
      <c r="AN12">
        <f t="shared" si="6"/>
        <v>0.35712857142857141</v>
      </c>
      <c r="AO12">
        <f t="shared" si="6"/>
        <v>0.37694464285714285</v>
      </c>
      <c r="AP12">
        <f t="shared" si="6"/>
        <v>0.39676071428571424</v>
      </c>
      <c r="AQ12">
        <f t="shared" si="6"/>
        <v>0.41657678571428569</v>
      </c>
      <c r="AR12">
        <f t="shared" si="6"/>
        <v>0.43639285714285714</v>
      </c>
      <c r="AS12">
        <f t="shared" si="6"/>
        <v>0.45620892857142858</v>
      </c>
      <c r="AT12">
        <f t="shared" si="6"/>
        <v>0.47602500000000003</v>
      </c>
      <c r="AU12">
        <f t="shared" si="6"/>
        <v>0.50690625</v>
      </c>
      <c r="AV12">
        <f t="shared" si="6"/>
        <v>0.53778749999999997</v>
      </c>
      <c r="AW12">
        <f t="shared" si="6"/>
        <v>0.56715000000000004</v>
      </c>
      <c r="AX12">
        <f t="shared" si="6"/>
        <v>0.5965125</v>
      </c>
      <c r="AY12">
        <f t="shared" si="6"/>
        <v>0.62587499999999996</v>
      </c>
      <c r="AZ12">
        <f t="shared" si="6"/>
        <v>0.65523750000000003</v>
      </c>
      <c r="BA12">
        <f t="shared" si="6"/>
        <v>0.68459999999999999</v>
      </c>
      <c r="BB12">
        <f t="shared" si="6"/>
        <v>0.71058749999999993</v>
      </c>
      <c r="BC12">
        <f t="shared" si="6"/>
        <v>0.73657499999999998</v>
      </c>
      <c r="BD12">
        <f t="shared" si="6"/>
        <v>0.76256250000000003</v>
      </c>
      <c r="BE12">
        <f t="shared" si="6"/>
        <v>0.78855000000000008</v>
      </c>
      <c r="BF12">
        <f t="shared" si="6"/>
        <v>0.81453750000000003</v>
      </c>
      <c r="BG12">
        <f t="shared" si="6"/>
        <v>0.84052500000000008</v>
      </c>
      <c r="BH12">
        <f t="shared" si="6"/>
        <v>0.86651250000000002</v>
      </c>
      <c r="BI12">
        <f t="shared" si="6"/>
        <v>0.89250000000000007</v>
      </c>
      <c r="BJ12">
        <f t="shared" si="6"/>
        <v>0.91848750000000001</v>
      </c>
      <c r="BK12">
        <f t="shared" si="6"/>
        <v>0.93529499999999999</v>
      </c>
      <c r="BL12">
        <f t="shared" si="6"/>
        <v>0.95210249999999996</v>
      </c>
      <c r="BM12">
        <f t="shared" si="6"/>
        <v>0.96</v>
      </c>
      <c r="BN12">
        <f t="shared" si="6"/>
        <v>0.96</v>
      </c>
      <c r="BO12">
        <f t="shared" si="6"/>
        <v>0.96</v>
      </c>
      <c r="BP12">
        <f t="shared" ref="BP12:EA12" si="7">IF(BP11=1,BP9,IF(BP11=0,BP10,""))</f>
        <v>0.96</v>
      </c>
      <c r="BQ12">
        <f t="shared" si="7"/>
        <v>0.96</v>
      </c>
      <c r="BR12">
        <f t="shared" si="7"/>
        <v>0.96</v>
      </c>
      <c r="BS12">
        <f t="shared" si="7"/>
        <v>0.96</v>
      </c>
      <c r="BT12">
        <f t="shared" si="7"/>
        <v>0.96</v>
      </c>
      <c r="BU12">
        <f t="shared" si="7"/>
        <v>0.96</v>
      </c>
      <c r="BV12">
        <f t="shared" si="7"/>
        <v>0.96</v>
      </c>
      <c r="BW12">
        <f t="shared" si="7"/>
        <v>0.96</v>
      </c>
      <c r="BX12">
        <f t="shared" si="7"/>
        <v>0.96</v>
      </c>
      <c r="BY12">
        <f t="shared" si="7"/>
        <v>0.96</v>
      </c>
      <c r="BZ12">
        <f t="shared" si="7"/>
        <v>0.96</v>
      </c>
      <c r="CA12">
        <f t="shared" si="7"/>
        <v>0.96</v>
      </c>
      <c r="CB12">
        <f t="shared" si="7"/>
        <v>0.96</v>
      </c>
      <c r="CC12">
        <f t="shared" si="7"/>
        <v>0.96</v>
      </c>
      <c r="CD12">
        <f t="shared" si="7"/>
        <v>0.96</v>
      </c>
      <c r="CE12">
        <f t="shared" si="7"/>
        <v>0.96</v>
      </c>
      <c r="CF12">
        <f t="shared" si="7"/>
        <v>0.96</v>
      </c>
      <c r="CG12">
        <f t="shared" si="7"/>
        <v>0.96</v>
      </c>
      <c r="CH12">
        <f t="shared" si="7"/>
        <v>0.96</v>
      </c>
      <c r="CI12">
        <f t="shared" si="7"/>
        <v>0.96</v>
      </c>
      <c r="CJ12">
        <f t="shared" si="7"/>
        <v>0.96</v>
      </c>
      <c r="CK12">
        <f t="shared" si="7"/>
        <v>0.96</v>
      </c>
      <c r="CL12">
        <f t="shared" si="7"/>
        <v>0.96</v>
      </c>
      <c r="CM12">
        <f t="shared" si="7"/>
        <v>0.96</v>
      </c>
      <c r="CN12">
        <f t="shared" si="7"/>
        <v>0.96</v>
      </c>
      <c r="CO12">
        <f t="shared" si="7"/>
        <v>0.96</v>
      </c>
      <c r="CP12">
        <f t="shared" si="7"/>
        <v>0.96</v>
      </c>
      <c r="CQ12">
        <f t="shared" si="7"/>
        <v>0.96</v>
      </c>
      <c r="CR12">
        <f t="shared" si="7"/>
        <v>0.96</v>
      </c>
      <c r="CS12">
        <f t="shared" si="7"/>
        <v>0.96</v>
      </c>
      <c r="CT12">
        <f t="shared" si="7"/>
        <v>0.96</v>
      </c>
      <c r="CU12">
        <f t="shared" si="7"/>
        <v>0.96</v>
      </c>
      <c r="CV12">
        <f t="shared" si="7"/>
        <v>0.96</v>
      </c>
      <c r="CW12">
        <f t="shared" si="7"/>
        <v>0.96</v>
      </c>
      <c r="CX12">
        <f t="shared" si="7"/>
        <v>0.96</v>
      </c>
      <c r="CY12">
        <f t="shared" si="7"/>
        <v>0.96</v>
      </c>
      <c r="CZ12">
        <f t="shared" si="7"/>
        <v>0.96</v>
      </c>
      <c r="DA12">
        <f t="shared" si="7"/>
        <v>0.96</v>
      </c>
      <c r="DB12">
        <f t="shared" si="7"/>
        <v>0.96</v>
      </c>
      <c r="DC12">
        <f t="shared" si="7"/>
        <v>0.96</v>
      </c>
      <c r="DD12">
        <f t="shared" si="7"/>
        <v>0.96</v>
      </c>
      <c r="DE12">
        <f t="shared" si="7"/>
        <v>0.96</v>
      </c>
      <c r="DF12">
        <f t="shared" si="7"/>
        <v>0.96</v>
      </c>
      <c r="DG12">
        <f t="shared" si="7"/>
        <v>0.96</v>
      </c>
      <c r="DH12">
        <f t="shared" si="7"/>
        <v>0.95915625000000004</v>
      </c>
      <c r="DI12">
        <f t="shared" si="7"/>
        <v>0.95325000000000004</v>
      </c>
      <c r="DJ12">
        <f t="shared" si="7"/>
        <v>0.94734375000000004</v>
      </c>
      <c r="DK12">
        <f t="shared" si="7"/>
        <v>0.94143750000000004</v>
      </c>
      <c r="DL12">
        <f t="shared" si="7"/>
        <v>0.93553125000000004</v>
      </c>
      <c r="DM12">
        <f t="shared" si="7"/>
        <v>0.92962500000000003</v>
      </c>
      <c r="DN12">
        <f t="shared" si="7"/>
        <v>0.90447580645161296</v>
      </c>
      <c r="DO12">
        <f t="shared" si="7"/>
        <v>0.87932661290322578</v>
      </c>
      <c r="DP12">
        <f t="shared" si="7"/>
        <v>0.85417741935483882</v>
      </c>
      <c r="DQ12">
        <f t="shared" si="7"/>
        <v>0.82902822580645164</v>
      </c>
      <c r="DR12">
        <f t="shared" si="7"/>
        <v>0.80387903225806456</v>
      </c>
      <c r="DS12">
        <f t="shared" si="7"/>
        <v>0.77872983870967738</v>
      </c>
      <c r="DT12">
        <f t="shared" si="7"/>
        <v>0.75358064516129042</v>
      </c>
      <c r="DU12">
        <f t="shared" si="7"/>
        <v>0.72843145161290324</v>
      </c>
      <c r="DV12">
        <f t="shared" si="7"/>
        <v>0.70328225806451616</v>
      </c>
      <c r="DW12">
        <f t="shared" si="7"/>
        <v>0.67813306451612898</v>
      </c>
      <c r="DX12">
        <f t="shared" si="7"/>
        <v>0.65298387096774191</v>
      </c>
      <c r="DY12">
        <f t="shared" si="7"/>
        <v>0.62783467741935484</v>
      </c>
      <c r="DZ12">
        <f t="shared" si="7"/>
        <v>0.60268548387096776</v>
      </c>
      <c r="EA12">
        <f t="shared" si="7"/>
        <v>0.57753629032258058</v>
      </c>
      <c r="EB12">
        <f t="shared" ref="EB12:FS12" si="8">IF(EB11=1,EB9,IF(EB11=0,EB10,""))</f>
        <v>0.55238709677419351</v>
      </c>
      <c r="EC12">
        <f t="shared" si="8"/>
        <v>0.52723790322580644</v>
      </c>
      <c r="ED12">
        <f t="shared" si="8"/>
        <v>0.50208870967741936</v>
      </c>
      <c r="EE12">
        <f t="shared" si="8"/>
        <v>0.47693951612903229</v>
      </c>
      <c r="EF12">
        <f t="shared" si="8"/>
        <v>0.45179032258064511</v>
      </c>
      <c r="EG12">
        <f t="shared" si="8"/>
        <v>0.42664112903225804</v>
      </c>
      <c r="EH12">
        <f t="shared" si="8"/>
        <v>0.40149193548387085</v>
      </c>
      <c r="EI12">
        <f t="shared" si="8"/>
        <v>0.37634274193548378</v>
      </c>
      <c r="EJ12">
        <f t="shared" si="8"/>
        <v>0.35119354838709677</v>
      </c>
      <c r="EK12">
        <f t="shared" si="8"/>
        <v>0.32604435483870964</v>
      </c>
      <c r="EL12">
        <f t="shared" si="8"/>
        <v>0.30089516129032257</v>
      </c>
      <c r="EM12">
        <f t="shared" si="8"/>
        <v>0.27574596774193555</v>
      </c>
      <c r="EN12">
        <f t="shared" si="8"/>
        <v>0.25059677419354837</v>
      </c>
      <c r="EO12">
        <f t="shared" si="8"/>
        <v>0.22544758064516124</v>
      </c>
      <c r="EP12">
        <f t="shared" si="8"/>
        <v>0.20029838709677419</v>
      </c>
      <c r="EQ12">
        <f t="shared" si="8"/>
        <v>0.17514919354838704</v>
      </c>
      <c r="ER12">
        <f t="shared" si="8"/>
        <v>0.15</v>
      </c>
      <c r="ES12">
        <f t="shared" si="8"/>
        <v>0.15</v>
      </c>
      <c r="ET12">
        <f t="shared" si="8"/>
        <v>0.15</v>
      </c>
      <c r="EU12">
        <f t="shared" si="8"/>
        <v>0.15</v>
      </c>
      <c r="EV12">
        <f t="shared" si="8"/>
        <v>0.15</v>
      </c>
      <c r="EW12">
        <f t="shared" si="8"/>
        <v>0.15</v>
      </c>
      <c r="EX12">
        <f t="shared" si="8"/>
        <v>0.15</v>
      </c>
      <c r="EY12">
        <f t="shared" si="8"/>
        <v>0.15</v>
      </c>
      <c r="EZ12">
        <f t="shared" si="8"/>
        <v>0.15</v>
      </c>
      <c r="FA12">
        <f t="shared" si="8"/>
        <v>0.15</v>
      </c>
      <c r="FB12">
        <f t="shared" si="8"/>
        <v>0.15</v>
      </c>
      <c r="FC12">
        <f t="shared" si="8"/>
        <v>0.15</v>
      </c>
      <c r="FD12">
        <f t="shared" si="8"/>
        <v>0.15</v>
      </c>
      <c r="FE12">
        <f t="shared" si="8"/>
        <v>0.15</v>
      </c>
      <c r="FF12">
        <f t="shared" si="8"/>
        <v>0.15</v>
      </c>
      <c r="FG12">
        <f t="shared" si="8"/>
        <v>0.15</v>
      </c>
      <c r="FH12">
        <f t="shared" si="8"/>
        <v>0.15</v>
      </c>
      <c r="FI12">
        <f t="shared" si="8"/>
        <v>0.15</v>
      </c>
      <c r="FJ12">
        <f t="shared" si="8"/>
        <v>0.15</v>
      </c>
      <c r="FK12">
        <f t="shared" si="8"/>
        <v>0.15</v>
      </c>
      <c r="FL12">
        <f t="shared" si="8"/>
        <v>0.15</v>
      </c>
      <c r="FM12">
        <f t="shared" si="8"/>
        <v>0.15</v>
      </c>
      <c r="FN12">
        <f t="shared" si="8"/>
        <v>0.15</v>
      </c>
      <c r="FO12">
        <f t="shared" si="8"/>
        <v>0.15</v>
      </c>
      <c r="FP12">
        <f t="shared" si="8"/>
        <v>0.15</v>
      </c>
      <c r="FQ12">
        <f t="shared" si="8"/>
        <v>0.15</v>
      </c>
      <c r="FR12">
        <f t="shared" si="8"/>
        <v>0.15</v>
      </c>
      <c r="FS12">
        <f t="shared" si="8"/>
        <v>0.15</v>
      </c>
    </row>
    <row r="13" spans="1:175" x14ac:dyDescent="0.25">
      <c r="A13" s="16" t="s">
        <v>11</v>
      </c>
      <c r="B13" s="17"/>
      <c r="C13" s="3">
        <v>1</v>
      </c>
      <c r="D13" s="3">
        <f t="shared" ref="D13:AI13" si="9">IF(C30&gt;D49*$B71*$B72,(D49*$B71-C30)/((1-$B72)*D49*$B71),1)</f>
        <v>0.93214682981090102</v>
      </c>
      <c r="E13" s="3">
        <f t="shared" si="9"/>
        <v>0.74021327734303</v>
      </c>
      <c r="F13" s="3">
        <f t="shared" si="9"/>
        <v>0.59756457942041752</v>
      </c>
      <c r="G13" s="3">
        <f t="shared" si="9"/>
        <v>0.47547620821202713</v>
      </c>
      <c r="H13" s="3">
        <f t="shared" si="9"/>
        <v>0.36634317480178991</v>
      </c>
      <c r="I13" s="3">
        <f t="shared" si="9"/>
        <v>0.28713806423057853</v>
      </c>
      <c r="J13" s="3">
        <f t="shared" si="9"/>
        <v>0.2355296188529597</v>
      </c>
      <c r="K13" s="3">
        <f t="shared" si="9"/>
        <v>0.34139567655957326</v>
      </c>
      <c r="L13" s="3">
        <f t="shared" si="9"/>
        <v>0.25274875295563892</v>
      </c>
      <c r="M13" s="3">
        <f t="shared" si="9"/>
        <v>0.37218090245895585</v>
      </c>
      <c r="N13" s="3">
        <f t="shared" si="9"/>
        <v>0.46977394903091768</v>
      </c>
      <c r="O13" s="3">
        <f t="shared" si="9"/>
        <v>0.50966451502346533</v>
      </c>
      <c r="P13" s="3">
        <f t="shared" si="9"/>
        <v>0.54160355119357406</v>
      </c>
      <c r="Q13" s="3">
        <f t="shared" si="9"/>
        <v>0.55315011361763922</v>
      </c>
      <c r="R13" s="3">
        <f t="shared" si="9"/>
        <v>0.55001887755116119</v>
      </c>
      <c r="S13" s="3">
        <f t="shared" si="9"/>
        <v>0.61252248180006719</v>
      </c>
      <c r="T13" s="3">
        <f t="shared" si="9"/>
        <v>0.81315852464073468</v>
      </c>
      <c r="U13" s="3">
        <f t="shared" si="9"/>
        <v>0.73902942451184939</v>
      </c>
      <c r="V13" s="3">
        <f t="shared" si="9"/>
        <v>0.65723392000455128</v>
      </c>
      <c r="W13" s="3">
        <f t="shared" si="9"/>
        <v>0.62355144715780253</v>
      </c>
      <c r="X13" s="3">
        <f t="shared" si="9"/>
        <v>0.59832358084715298</v>
      </c>
      <c r="Y13" s="3">
        <f t="shared" si="9"/>
        <v>0.55779042929266875</v>
      </c>
      <c r="Z13" s="3">
        <f t="shared" si="9"/>
        <v>0.6663167718931079</v>
      </c>
      <c r="AA13" s="3">
        <f t="shared" si="9"/>
        <v>0.6802227426901889</v>
      </c>
      <c r="AB13" s="3">
        <f t="shared" si="9"/>
        <v>0.65235522028649484</v>
      </c>
      <c r="AC13" s="3">
        <f t="shared" si="9"/>
        <v>1</v>
      </c>
      <c r="AD13" s="3">
        <f t="shared" si="9"/>
        <v>1</v>
      </c>
      <c r="AE13" s="3">
        <f t="shared" si="9"/>
        <v>1</v>
      </c>
      <c r="AF13" s="3">
        <f t="shared" si="9"/>
        <v>1</v>
      </c>
      <c r="AG13" s="3">
        <f t="shared" si="9"/>
        <v>1</v>
      </c>
      <c r="AH13" s="3">
        <f t="shared" si="9"/>
        <v>1</v>
      </c>
      <c r="AI13" s="3">
        <f t="shared" si="9"/>
        <v>1</v>
      </c>
      <c r="AJ13" s="3">
        <f t="shared" ref="AJ13:BO13" si="10">IF(AI30&gt;AJ49*$B71*$B72,(AJ49*$B71-AI30)/((1-$B72)*AJ49*$B71),1)</f>
        <v>1</v>
      </c>
      <c r="AK13" s="3">
        <f t="shared" si="10"/>
        <v>1</v>
      </c>
      <c r="AL13" s="3">
        <f t="shared" si="10"/>
        <v>1</v>
      </c>
      <c r="AM13" s="3">
        <f t="shared" si="10"/>
        <v>1</v>
      </c>
      <c r="AN13" s="3">
        <f t="shared" si="10"/>
        <v>1</v>
      </c>
      <c r="AO13" s="3">
        <f t="shared" si="10"/>
        <v>1</v>
      </c>
      <c r="AP13" s="3">
        <f t="shared" si="10"/>
        <v>1</v>
      </c>
      <c r="AQ13" s="3">
        <f t="shared" si="10"/>
        <v>1</v>
      </c>
      <c r="AR13" s="3">
        <f t="shared" si="10"/>
        <v>1</v>
      </c>
      <c r="AS13" s="3">
        <f t="shared" si="10"/>
        <v>1</v>
      </c>
      <c r="AT13" s="3">
        <f t="shared" si="10"/>
        <v>1</v>
      </c>
      <c r="AU13" s="3">
        <f t="shared" si="10"/>
        <v>1</v>
      </c>
      <c r="AV13" s="3">
        <f t="shared" si="10"/>
        <v>1</v>
      </c>
      <c r="AW13" s="3">
        <f t="shared" si="10"/>
        <v>1</v>
      </c>
      <c r="AX13" s="3">
        <f t="shared" si="10"/>
        <v>1</v>
      </c>
      <c r="AY13" s="3">
        <f t="shared" si="10"/>
        <v>1</v>
      </c>
      <c r="AZ13" s="3">
        <f t="shared" si="10"/>
        <v>0.94238017713362565</v>
      </c>
      <c r="BA13" s="3">
        <f t="shared" si="10"/>
        <v>1</v>
      </c>
      <c r="BB13" s="3">
        <f t="shared" si="10"/>
        <v>1</v>
      </c>
      <c r="BC13" s="3">
        <f t="shared" si="10"/>
        <v>0.88921899189737874</v>
      </c>
      <c r="BD13" s="3">
        <f t="shared" si="10"/>
        <v>0.76358609295668645</v>
      </c>
      <c r="BE13" s="3">
        <f t="shared" si="10"/>
        <v>1</v>
      </c>
      <c r="BF13" s="3">
        <f t="shared" si="10"/>
        <v>1</v>
      </c>
      <c r="BG13" s="3">
        <f t="shared" si="10"/>
        <v>0.92705707697899875</v>
      </c>
      <c r="BH13" s="3">
        <f t="shared" si="10"/>
        <v>0.80165993628523735</v>
      </c>
      <c r="BI13" s="3">
        <f t="shared" si="10"/>
        <v>0.68828271007294817</v>
      </c>
      <c r="BJ13" s="3">
        <f t="shared" si="10"/>
        <v>1</v>
      </c>
      <c r="BK13" s="3">
        <f t="shared" si="10"/>
        <v>0.92490301871462077</v>
      </c>
      <c r="BL13" s="3">
        <f t="shared" si="10"/>
        <v>0.80518139780775722</v>
      </c>
      <c r="BM13" s="3">
        <f t="shared" si="10"/>
        <v>0.8575462250496948</v>
      </c>
      <c r="BN13" s="3">
        <f t="shared" si="10"/>
        <v>0.90100367222398836</v>
      </c>
      <c r="BO13" s="3">
        <f t="shared" si="10"/>
        <v>1</v>
      </c>
      <c r="BP13" s="3">
        <f t="shared" ref="BP13:CU13" si="11">IF(BO30&gt;BP49*$B71*$B72,(BP49*$B71-BO30)/((1-$B72)*BP49*$B71),1)</f>
        <v>0.93347398860674569</v>
      </c>
      <c r="BQ13" s="3">
        <f t="shared" si="11"/>
        <v>0.75716349962718699</v>
      </c>
      <c r="BR13" s="3">
        <f t="shared" si="11"/>
        <v>0.70814839795634554</v>
      </c>
      <c r="BS13" s="3">
        <f t="shared" si="11"/>
        <v>0.89609059389838797</v>
      </c>
      <c r="BT13" s="3">
        <f t="shared" si="11"/>
        <v>0.78266056567741704</v>
      </c>
      <c r="BU13" s="3">
        <f t="shared" si="11"/>
        <v>0.70063547032084383</v>
      </c>
      <c r="BV13" s="3">
        <f t="shared" si="11"/>
        <v>0.60490306655836124</v>
      </c>
      <c r="BW13" s="3">
        <f t="shared" si="11"/>
        <v>0.52885208641625558</v>
      </c>
      <c r="BX13" s="3">
        <f t="shared" si="11"/>
        <v>0.83513549227386796</v>
      </c>
      <c r="BY13" s="3">
        <f t="shared" si="11"/>
        <v>0.78065568258165474</v>
      </c>
      <c r="BZ13" s="3">
        <f t="shared" si="11"/>
        <v>0.68123522715417961</v>
      </c>
      <c r="CA13" s="3">
        <f t="shared" si="11"/>
        <v>0.62625041199905473</v>
      </c>
      <c r="CB13" s="3">
        <f t="shared" si="11"/>
        <v>0.59774796107939987</v>
      </c>
      <c r="CC13" s="3">
        <f t="shared" si="11"/>
        <v>1</v>
      </c>
      <c r="CD13" s="3">
        <f t="shared" si="11"/>
        <v>1</v>
      </c>
      <c r="CE13" s="3">
        <f t="shared" si="11"/>
        <v>1</v>
      </c>
      <c r="CF13" s="3">
        <f t="shared" si="11"/>
        <v>1</v>
      </c>
      <c r="CG13" s="3">
        <f t="shared" si="11"/>
        <v>1</v>
      </c>
      <c r="CH13" s="3">
        <f t="shared" si="11"/>
        <v>1</v>
      </c>
      <c r="CI13" s="3">
        <f t="shared" si="11"/>
        <v>1</v>
      </c>
      <c r="CJ13" s="3">
        <f t="shared" si="11"/>
        <v>1</v>
      </c>
      <c r="CK13" s="3">
        <f t="shared" si="11"/>
        <v>1</v>
      </c>
      <c r="CL13" s="3">
        <f t="shared" si="11"/>
        <v>1</v>
      </c>
      <c r="CM13" s="3">
        <f t="shared" si="11"/>
        <v>1</v>
      </c>
      <c r="CN13" s="3">
        <f t="shared" si="11"/>
        <v>1</v>
      </c>
      <c r="CO13" s="3">
        <f t="shared" si="11"/>
        <v>1</v>
      </c>
      <c r="CP13" s="3">
        <f t="shared" si="11"/>
        <v>1</v>
      </c>
      <c r="CQ13" s="3">
        <f t="shared" si="11"/>
        <v>1</v>
      </c>
      <c r="CR13" s="3">
        <f t="shared" si="11"/>
        <v>1</v>
      </c>
      <c r="CS13" s="3">
        <f t="shared" si="11"/>
        <v>1</v>
      </c>
      <c r="CT13" s="3">
        <f t="shared" si="11"/>
        <v>1</v>
      </c>
      <c r="CU13" s="3">
        <f t="shared" si="11"/>
        <v>1</v>
      </c>
      <c r="CV13" s="3">
        <f t="shared" ref="CV13:EA13" si="12">IF(CU30&gt;CV49*$B71*$B72,(CV49*$B71-CU30)/((1-$B72)*CV49*$B71),1)</f>
        <v>1</v>
      </c>
      <c r="CW13" s="3">
        <f t="shared" si="12"/>
        <v>1</v>
      </c>
      <c r="CX13" s="3">
        <f t="shared" si="12"/>
        <v>1</v>
      </c>
      <c r="CY13" s="3">
        <f t="shared" si="12"/>
        <v>0.95287790457043153</v>
      </c>
      <c r="CZ13" s="3">
        <f t="shared" si="12"/>
        <v>1</v>
      </c>
      <c r="DA13" s="3">
        <f t="shared" si="12"/>
        <v>1</v>
      </c>
      <c r="DB13" s="3">
        <f t="shared" si="12"/>
        <v>1</v>
      </c>
      <c r="DC13" s="3">
        <f t="shared" si="12"/>
        <v>1</v>
      </c>
      <c r="DD13" s="3">
        <f t="shared" si="12"/>
        <v>1</v>
      </c>
      <c r="DE13" s="3">
        <f t="shared" si="12"/>
        <v>1</v>
      </c>
      <c r="DF13" s="3">
        <f t="shared" si="12"/>
        <v>1</v>
      </c>
      <c r="DG13" s="3">
        <f t="shared" si="12"/>
        <v>1</v>
      </c>
      <c r="DH13" s="3">
        <f t="shared" si="12"/>
        <v>0.88478327935877621</v>
      </c>
      <c r="DI13" s="3">
        <f t="shared" si="12"/>
        <v>1</v>
      </c>
      <c r="DJ13" s="3">
        <f t="shared" si="12"/>
        <v>1</v>
      </c>
      <c r="DK13" s="3">
        <f t="shared" si="12"/>
        <v>0.94736960368045309</v>
      </c>
      <c r="DL13" s="3">
        <f t="shared" si="12"/>
        <v>0.8539554837354465</v>
      </c>
      <c r="DM13" s="3">
        <f t="shared" si="12"/>
        <v>0.77851947484527795</v>
      </c>
      <c r="DN13" s="3">
        <f t="shared" si="12"/>
        <v>0.70657227278081725</v>
      </c>
      <c r="DO13" s="3">
        <f t="shared" si="12"/>
        <v>0.91871105632170558</v>
      </c>
      <c r="DP13" s="3">
        <f t="shared" si="12"/>
        <v>0.81285789395298313</v>
      </c>
      <c r="DQ13" s="3">
        <f t="shared" si="12"/>
        <v>0.73946512124785213</v>
      </c>
      <c r="DR13" s="3">
        <f t="shared" si="12"/>
        <v>0.66373447348468073</v>
      </c>
      <c r="DS13" s="3">
        <f t="shared" si="12"/>
        <v>1</v>
      </c>
      <c r="DT13" s="3">
        <f t="shared" si="12"/>
        <v>1</v>
      </c>
      <c r="DU13" s="3">
        <f t="shared" si="12"/>
        <v>1</v>
      </c>
      <c r="DV13" s="3">
        <f t="shared" si="12"/>
        <v>1</v>
      </c>
      <c r="DW13" s="3">
        <f t="shared" si="12"/>
        <v>1</v>
      </c>
      <c r="DX13" s="3">
        <f t="shared" si="12"/>
        <v>1</v>
      </c>
      <c r="DY13" s="3">
        <f t="shared" si="12"/>
        <v>1</v>
      </c>
      <c r="DZ13" s="3">
        <f t="shared" si="12"/>
        <v>1</v>
      </c>
      <c r="EA13" s="3">
        <f t="shared" si="12"/>
        <v>1</v>
      </c>
      <c r="EB13" s="3">
        <f t="shared" ref="EB13:FG13" si="13">IF(EA30&gt;EB49*$B71*$B72,(EB49*$B71-EA30)/((1-$B72)*EB49*$B71),1)</f>
        <v>1</v>
      </c>
      <c r="EC13" s="3">
        <f t="shared" si="13"/>
        <v>1</v>
      </c>
      <c r="ED13" s="3">
        <f t="shared" si="13"/>
        <v>1</v>
      </c>
      <c r="EE13" s="3">
        <f t="shared" si="13"/>
        <v>1</v>
      </c>
      <c r="EF13" s="3">
        <f t="shared" si="13"/>
        <v>1</v>
      </c>
      <c r="EG13" s="3">
        <f t="shared" si="13"/>
        <v>1</v>
      </c>
      <c r="EH13" s="3">
        <f t="shared" si="13"/>
        <v>1</v>
      </c>
      <c r="EI13" s="3">
        <f t="shared" si="13"/>
        <v>1</v>
      </c>
      <c r="EJ13" s="3">
        <f t="shared" si="13"/>
        <v>1</v>
      </c>
      <c r="EK13" s="3">
        <f t="shared" si="13"/>
        <v>1</v>
      </c>
      <c r="EL13" s="3">
        <f t="shared" si="13"/>
        <v>1</v>
      </c>
      <c r="EM13" s="3">
        <f t="shared" si="13"/>
        <v>1</v>
      </c>
      <c r="EN13" s="3">
        <f t="shared" si="13"/>
        <v>1</v>
      </c>
      <c r="EO13" s="3">
        <f t="shared" si="13"/>
        <v>1</v>
      </c>
      <c r="EP13" s="3">
        <f t="shared" si="13"/>
        <v>1</v>
      </c>
      <c r="EQ13" s="3">
        <f t="shared" si="13"/>
        <v>1</v>
      </c>
      <c r="ER13" s="3">
        <f t="shared" si="13"/>
        <v>1</v>
      </c>
      <c r="ES13" s="3">
        <f t="shared" si="13"/>
        <v>1</v>
      </c>
      <c r="ET13" s="3">
        <f t="shared" si="13"/>
        <v>1</v>
      </c>
      <c r="EU13" s="3">
        <f t="shared" si="13"/>
        <v>1</v>
      </c>
      <c r="EV13" s="3">
        <f t="shared" si="13"/>
        <v>1</v>
      </c>
      <c r="EW13" s="3">
        <f t="shared" si="13"/>
        <v>1</v>
      </c>
      <c r="EX13" s="3">
        <f t="shared" si="13"/>
        <v>1</v>
      </c>
      <c r="EY13" s="3">
        <f t="shared" si="13"/>
        <v>1</v>
      </c>
      <c r="EZ13" s="3">
        <f t="shared" si="13"/>
        <v>1</v>
      </c>
      <c r="FA13" s="3">
        <f t="shared" si="13"/>
        <v>1</v>
      </c>
      <c r="FB13" s="3">
        <f t="shared" si="13"/>
        <v>1</v>
      </c>
      <c r="FC13" s="3">
        <f t="shared" si="13"/>
        <v>1</v>
      </c>
      <c r="FD13" s="3">
        <f t="shared" si="13"/>
        <v>1</v>
      </c>
      <c r="FE13" s="3">
        <f t="shared" si="13"/>
        <v>1</v>
      </c>
      <c r="FF13" s="3">
        <f t="shared" si="13"/>
        <v>1</v>
      </c>
      <c r="FG13" s="3">
        <f t="shared" si="13"/>
        <v>1</v>
      </c>
      <c r="FH13" s="3">
        <f t="shared" ref="FH13:FS13" si="14">IF(FG30&gt;FH49*$B71*$B72,(FH49*$B71-FG30)/((1-$B72)*FH49*$B71),1)</f>
        <v>1</v>
      </c>
      <c r="FI13" s="3">
        <f t="shared" si="14"/>
        <v>1</v>
      </c>
      <c r="FJ13" s="3">
        <f t="shared" si="14"/>
        <v>1</v>
      </c>
      <c r="FK13" s="3">
        <f t="shared" si="14"/>
        <v>1</v>
      </c>
      <c r="FL13" s="3">
        <f t="shared" si="14"/>
        <v>1</v>
      </c>
      <c r="FM13" s="3">
        <f t="shared" si="14"/>
        <v>1</v>
      </c>
      <c r="FN13" s="3">
        <f t="shared" si="14"/>
        <v>1</v>
      </c>
      <c r="FO13" s="3">
        <f t="shared" si="14"/>
        <v>1</v>
      </c>
      <c r="FP13" s="3">
        <f t="shared" si="14"/>
        <v>1</v>
      </c>
      <c r="FQ13" s="3">
        <f t="shared" si="14"/>
        <v>1</v>
      </c>
      <c r="FR13" s="3">
        <f t="shared" si="14"/>
        <v>1</v>
      </c>
      <c r="FS13" s="3">
        <f t="shared" si="14"/>
        <v>1</v>
      </c>
    </row>
    <row r="14" spans="1:175" x14ac:dyDescent="0.25">
      <c r="A14" t="s">
        <v>170</v>
      </c>
      <c r="B14" s="10"/>
      <c r="C14" s="3">
        <f t="shared" ref="C14:BN14" si="15">C12*C13</f>
        <v>0.15</v>
      </c>
      <c r="D14" s="3">
        <f t="shared" si="15"/>
        <v>0.13982202447163514</v>
      </c>
      <c r="E14" s="3">
        <f t="shared" si="15"/>
        <v>0.11103199160145449</v>
      </c>
      <c r="F14" s="3">
        <f t="shared" si="15"/>
        <v>8.9634686913062631E-2</v>
      </c>
      <c r="G14" s="3">
        <f t="shared" si="15"/>
        <v>7.1321431231804067E-2</v>
      </c>
      <c r="H14" s="3">
        <f t="shared" si="15"/>
        <v>5.4951476220268483E-2</v>
      </c>
      <c r="I14" s="3">
        <f t="shared" si="15"/>
        <v>4.3070709634586778E-2</v>
      </c>
      <c r="J14" s="3">
        <f t="shared" si="15"/>
        <v>3.5329442827943952E-2</v>
      </c>
      <c r="K14" s="3">
        <f t="shared" si="15"/>
        <v>5.1209351483935989E-2</v>
      </c>
      <c r="L14" s="3">
        <f t="shared" si="15"/>
        <v>3.7912312943345836E-2</v>
      </c>
      <c r="M14" s="3">
        <f t="shared" si="15"/>
        <v>5.5827135368843379E-2</v>
      </c>
      <c r="N14" s="3">
        <f t="shared" si="15"/>
        <v>7.5222553588575686E-2</v>
      </c>
      <c r="O14" s="3">
        <f t="shared" si="15"/>
        <v>8.161003046813238E-2</v>
      </c>
      <c r="P14" s="3">
        <f t="shared" si="15"/>
        <v>8.6724268634871038E-2</v>
      </c>
      <c r="Q14" s="3">
        <f t="shared" si="15"/>
        <v>9.6740769089409928E-2</v>
      </c>
      <c r="R14" s="3">
        <f t="shared" si="15"/>
        <v>0.10025383150114173</v>
      </c>
      <c r="S14" s="3">
        <f t="shared" si="15"/>
        <v>0.116168716938894</v>
      </c>
      <c r="T14" s="3">
        <f t="shared" si="15"/>
        <v>0.16022399335909351</v>
      </c>
      <c r="U14" s="3">
        <f t="shared" si="15"/>
        <v>0.15107378063888319</v>
      </c>
      <c r="V14" s="3">
        <f t="shared" si="15"/>
        <v>0.13920522504096397</v>
      </c>
      <c r="W14" s="3">
        <f t="shared" si="15"/>
        <v>0.13667468282390083</v>
      </c>
      <c r="X14" s="3">
        <f t="shared" si="15"/>
        <v>0.13556236068865846</v>
      </c>
      <c r="Y14" s="3">
        <f t="shared" si="15"/>
        <v>0.13049681402811139</v>
      </c>
      <c r="Z14" s="3">
        <f t="shared" si="15"/>
        <v>0.16080618281679684</v>
      </c>
      <c r="AA14" s="3">
        <f t="shared" si="15"/>
        <v>0.16918415028347539</v>
      </c>
      <c r="AB14" s="3">
        <f t="shared" si="15"/>
        <v>0.16706919122040301</v>
      </c>
      <c r="AC14" s="3">
        <f t="shared" si="15"/>
        <v>0.26348437499999999</v>
      </c>
      <c r="AD14" s="3">
        <f t="shared" si="15"/>
        <v>0.2708671875</v>
      </c>
      <c r="AE14" s="3">
        <f t="shared" si="15"/>
        <v>0.27825</v>
      </c>
      <c r="AF14" s="3">
        <f t="shared" si="15"/>
        <v>0.28563281249999994</v>
      </c>
      <c r="AG14" s="3">
        <f t="shared" si="15"/>
        <v>0.293015625</v>
      </c>
      <c r="AH14" s="3">
        <f t="shared" si="15"/>
        <v>0.30039843749999995</v>
      </c>
      <c r="AI14" s="3">
        <f t="shared" si="15"/>
        <v>0.30778125000000001</v>
      </c>
      <c r="AJ14" s="3">
        <f t="shared" si="15"/>
        <v>0.31516406249999995</v>
      </c>
      <c r="AK14" s="3">
        <f t="shared" si="15"/>
        <v>0.32254687500000001</v>
      </c>
      <c r="AL14" s="3">
        <f t="shared" si="15"/>
        <v>0.32992968749999996</v>
      </c>
      <c r="AM14" s="3">
        <f t="shared" si="15"/>
        <v>0.33731250000000002</v>
      </c>
      <c r="AN14" s="3">
        <f t="shared" si="15"/>
        <v>0.35712857142857141</v>
      </c>
      <c r="AO14" s="3">
        <f t="shared" si="15"/>
        <v>0.37694464285714285</v>
      </c>
      <c r="AP14" s="3">
        <f t="shared" si="15"/>
        <v>0.39676071428571424</v>
      </c>
      <c r="AQ14" s="3">
        <f t="shared" si="15"/>
        <v>0.41657678571428569</v>
      </c>
      <c r="AR14" s="3">
        <f t="shared" si="15"/>
        <v>0.43639285714285714</v>
      </c>
      <c r="AS14" s="3">
        <f t="shared" si="15"/>
        <v>0.45620892857142858</v>
      </c>
      <c r="AT14" s="3">
        <f t="shared" si="15"/>
        <v>0.47602500000000003</v>
      </c>
      <c r="AU14" s="3">
        <f t="shared" si="15"/>
        <v>0.50690625</v>
      </c>
      <c r="AV14" s="3">
        <f t="shared" si="15"/>
        <v>0.53778749999999997</v>
      </c>
      <c r="AW14" s="3">
        <f t="shared" si="15"/>
        <v>0.56715000000000004</v>
      </c>
      <c r="AX14" s="3">
        <f t="shared" si="15"/>
        <v>0.5965125</v>
      </c>
      <c r="AY14" s="3">
        <f t="shared" si="15"/>
        <v>0.62587499999999996</v>
      </c>
      <c r="AZ14" s="3">
        <f t="shared" si="15"/>
        <v>0.61748283131459403</v>
      </c>
      <c r="BA14" s="3">
        <f t="shared" si="15"/>
        <v>0.68459999999999999</v>
      </c>
      <c r="BB14" s="3">
        <f t="shared" si="15"/>
        <v>0.71058749999999993</v>
      </c>
      <c r="BC14" s="3">
        <f t="shared" si="15"/>
        <v>0.65497647895681177</v>
      </c>
      <c r="BD14" s="3">
        <f t="shared" si="15"/>
        <v>0.58228212001028323</v>
      </c>
      <c r="BE14" s="3">
        <f t="shared" si="15"/>
        <v>0.78855000000000008</v>
      </c>
      <c r="BF14" s="3">
        <f t="shared" si="15"/>
        <v>0.81453750000000003</v>
      </c>
      <c r="BG14" s="3">
        <f t="shared" si="15"/>
        <v>0.77921464962777298</v>
      </c>
      <c r="BH14" s="3">
        <f t="shared" si="15"/>
        <v>0.69464835554036175</v>
      </c>
      <c r="BI14" s="3">
        <f t="shared" si="15"/>
        <v>0.61429231874010626</v>
      </c>
      <c r="BJ14" s="3">
        <f t="shared" si="15"/>
        <v>0.91848750000000001</v>
      </c>
      <c r="BK14" s="3">
        <f t="shared" si="15"/>
        <v>0.86505716888869122</v>
      </c>
      <c r="BL14" s="3">
        <f t="shared" si="15"/>
        <v>0.76661522180626018</v>
      </c>
      <c r="BM14" s="3">
        <f t="shared" si="15"/>
        <v>0.82324437604770695</v>
      </c>
      <c r="BN14" s="3">
        <f t="shared" si="15"/>
        <v>0.86496352533502885</v>
      </c>
      <c r="BO14" s="3">
        <f t="shared" ref="BO14:DZ14" si="16">BO12*BO13</f>
        <v>0.96</v>
      </c>
      <c r="BP14" s="3">
        <f t="shared" si="16"/>
        <v>0.89613502906247577</v>
      </c>
      <c r="BQ14" s="3">
        <f t="shared" si="16"/>
        <v>0.72687695964209953</v>
      </c>
      <c r="BR14" s="3">
        <f t="shared" si="16"/>
        <v>0.67982246203809171</v>
      </c>
      <c r="BS14" s="3">
        <f t="shared" si="16"/>
        <v>0.86024697014245244</v>
      </c>
      <c r="BT14" s="3">
        <f t="shared" si="16"/>
        <v>0.75135414305032033</v>
      </c>
      <c r="BU14" s="3">
        <f t="shared" si="16"/>
        <v>0.67261005150801001</v>
      </c>
      <c r="BV14" s="3">
        <f t="shared" si="16"/>
        <v>0.58070694389602673</v>
      </c>
      <c r="BW14" s="3">
        <f t="shared" si="16"/>
        <v>0.50769800295960532</v>
      </c>
      <c r="BX14" s="3">
        <f t="shared" si="16"/>
        <v>0.80173007258291318</v>
      </c>
      <c r="BY14" s="3">
        <f t="shared" si="16"/>
        <v>0.74942945527838856</v>
      </c>
      <c r="BZ14" s="3">
        <f t="shared" si="16"/>
        <v>0.65398581806801237</v>
      </c>
      <c r="CA14" s="3">
        <f t="shared" si="16"/>
        <v>0.60120039551909255</v>
      </c>
      <c r="CB14" s="3">
        <f t="shared" si="16"/>
        <v>0.57383804263622384</v>
      </c>
      <c r="CC14" s="3">
        <f t="shared" si="16"/>
        <v>0.96</v>
      </c>
      <c r="CD14" s="3">
        <f t="shared" si="16"/>
        <v>0.96</v>
      </c>
      <c r="CE14" s="3">
        <f t="shared" si="16"/>
        <v>0.96</v>
      </c>
      <c r="CF14" s="3">
        <f t="shared" si="16"/>
        <v>0.96</v>
      </c>
      <c r="CG14" s="3">
        <f t="shared" si="16"/>
        <v>0.96</v>
      </c>
      <c r="CH14" s="3">
        <f t="shared" si="16"/>
        <v>0.96</v>
      </c>
      <c r="CI14" s="3">
        <f t="shared" si="16"/>
        <v>0.96</v>
      </c>
      <c r="CJ14" s="3">
        <f t="shared" si="16"/>
        <v>0.96</v>
      </c>
      <c r="CK14" s="3">
        <f t="shared" si="16"/>
        <v>0.96</v>
      </c>
      <c r="CL14" s="3">
        <f t="shared" si="16"/>
        <v>0.96</v>
      </c>
      <c r="CM14" s="3">
        <f t="shared" si="16"/>
        <v>0.96</v>
      </c>
      <c r="CN14" s="3">
        <f t="shared" si="16"/>
        <v>0.96</v>
      </c>
      <c r="CO14" s="3">
        <f t="shared" si="16"/>
        <v>0.96</v>
      </c>
      <c r="CP14" s="3">
        <f t="shared" si="16"/>
        <v>0.96</v>
      </c>
      <c r="CQ14" s="3">
        <f t="shared" si="16"/>
        <v>0.96</v>
      </c>
      <c r="CR14" s="3">
        <f t="shared" si="16"/>
        <v>0.96</v>
      </c>
      <c r="CS14" s="3">
        <f t="shared" si="16"/>
        <v>0.96</v>
      </c>
      <c r="CT14" s="3">
        <f t="shared" si="16"/>
        <v>0.96</v>
      </c>
      <c r="CU14" s="3">
        <f t="shared" si="16"/>
        <v>0.96</v>
      </c>
      <c r="CV14" s="3">
        <f t="shared" si="16"/>
        <v>0.96</v>
      </c>
      <c r="CW14" s="3">
        <f t="shared" si="16"/>
        <v>0.96</v>
      </c>
      <c r="CX14" s="3">
        <f t="shared" si="16"/>
        <v>0.96</v>
      </c>
      <c r="CY14" s="3">
        <f t="shared" si="16"/>
        <v>0.91476278838761427</v>
      </c>
      <c r="CZ14" s="3">
        <f t="shared" si="16"/>
        <v>0.96</v>
      </c>
      <c r="DA14" s="3">
        <f t="shared" si="16"/>
        <v>0.96</v>
      </c>
      <c r="DB14" s="3">
        <f t="shared" si="16"/>
        <v>0.96</v>
      </c>
      <c r="DC14" s="3">
        <f t="shared" si="16"/>
        <v>0.96</v>
      </c>
      <c r="DD14" s="3">
        <f t="shared" si="16"/>
        <v>0.96</v>
      </c>
      <c r="DE14" s="3">
        <f t="shared" si="16"/>
        <v>0.96</v>
      </c>
      <c r="DF14" s="3">
        <f t="shared" si="16"/>
        <v>0.96</v>
      </c>
      <c r="DG14" s="3">
        <f t="shared" si="16"/>
        <v>0.96</v>
      </c>
      <c r="DH14" s="3">
        <f t="shared" si="16"/>
        <v>0.84864541229246626</v>
      </c>
      <c r="DI14" s="3">
        <f t="shared" si="16"/>
        <v>0.95325000000000004</v>
      </c>
      <c r="DJ14" s="3">
        <f t="shared" si="16"/>
        <v>0.94734375000000004</v>
      </c>
      <c r="DK14" s="3">
        <f t="shared" si="16"/>
        <v>0.89188927126491657</v>
      </c>
      <c r="DL14" s="3">
        <f t="shared" si="16"/>
        <v>0.79890204114337693</v>
      </c>
      <c r="DM14" s="3">
        <f t="shared" si="16"/>
        <v>0.7237311668030415</v>
      </c>
      <c r="DN14" s="3">
        <f t="shared" si="16"/>
        <v>0.63907752623977876</v>
      </c>
      <c r="DO14" s="3">
        <f t="shared" si="16"/>
        <v>0.80784708139211003</v>
      </c>
      <c r="DP14" s="3">
        <f t="shared" si="16"/>
        <v>0.69432485815896838</v>
      </c>
      <c r="DQ14" s="3">
        <f t="shared" si="16"/>
        <v>0.61303745751385952</v>
      </c>
      <c r="DR14" s="3">
        <f t="shared" si="16"/>
        <v>0.53356222622118121</v>
      </c>
      <c r="DS14" s="3">
        <f t="shared" si="16"/>
        <v>0.77872983870967738</v>
      </c>
      <c r="DT14" s="3">
        <f t="shared" si="16"/>
        <v>0.75358064516129042</v>
      </c>
      <c r="DU14" s="3">
        <f t="shared" si="16"/>
        <v>0.72843145161290324</v>
      </c>
      <c r="DV14" s="3">
        <f t="shared" si="16"/>
        <v>0.70328225806451616</v>
      </c>
      <c r="DW14" s="3">
        <f t="shared" si="16"/>
        <v>0.67813306451612898</v>
      </c>
      <c r="DX14" s="3">
        <f t="shared" si="16"/>
        <v>0.65298387096774191</v>
      </c>
      <c r="DY14" s="3">
        <f t="shared" si="16"/>
        <v>0.62783467741935484</v>
      </c>
      <c r="DZ14" s="3">
        <f t="shared" si="16"/>
        <v>0.60268548387096776</v>
      </c>
      <c r="EA14" s="3">
        <f t="shared" ref="EA14:FS14" si="17">EA12*EA13</f>
        <v>0.57753629032258058</v>
      </c>
      <c r="EB14" s="3">
        <f t="shared" si="17"/>
        <v>0.55238709677419351</v>
      </c>
      <c r="EC14" s="3">
        <f t="shared" si="17"/>
        <v>0.52723790322580644</v>
      </c>
      <c r="ED14" s="3">
        <f t="shared" si="17"/>
        <v>0.50208870967741936</v>
      </c>
      <c r="EE14" s="3">
        <f t="shared" si="17"/>
        <v>0.47693951612903229</v>
      </c>
      <c r="EF14" s="3">
        <f t="shared" si="17"/>
        <v>0.45179032258064511</v>
      </c>
      <c r="EG14" s="3">
        <f t="shared" si="17"/>
        <v>0.42664112903225804</v>
      </c>
      <c r="EH14" s="3">
        <f t="shared" si="17"/>
        <v>0.40149193548387085</v>
      </c>
      <c r="EI14" s="3">
        <f t="shared" si="17"/>
        <v>0.37634274193548378</v>
      </c>
      <c r="EJ14" s="3">
        <f t="shared" si="17"/>
        <v>0.35119354838709677</v>
      </c>
      <c r="EK14" s="3">
        <f t="shared" si="17"/>
        <v>0.32604435483870964</v>
      </c>
      <c r="EL14" s="3">
        <f t="shared" si="17"/>
        <v>0.30089516129032257</v>
      </c>
      <c r="EM14" s="3">
        <f t="shared" si="17"/>
        <v>0.27574596774193555</v>
      </c>
      <c r="EN14" s="3">
        <f t="shared" si="17"/>
        <v>0.25059677419354837</v>
      </c>
      <c r="EO14" s="3">
        <f t="shared" si="17"/>
        <v>0.22544758064516124</v>
      </c>
      <c r="EP14" s="3">
        <f t="shared" si="17"/>
        <v>0.20029838709677419</v>
      </c>
      <c r="EQ14" s="3">
        <f t="shared" si="17"/>
        <v>0.17514919354838704</v>
      </c>
      <c r="ER14" s="3">
        <f t="shared" si="17"/>
        <v>0.15</v>
      </c>
      <c r="ES14" s="3">
        <f t="shared" si="17"/>
        <v>0.15</v>
      </c>
      <c r="ET14" s="3">
        <f t="shared" si="17"/>
        <v>0.15</v>
      </c>
      <c r="EU14" s="3">
        <f t="shared" si="17"/>
        <v>0.15</v>
      </c>
      <c r="EV14" s="3">
        <f t="shared" si="17"/>
        <v>0.15</v>
      </c>
      <c r="EW14" s="3">
        <f t="shared" si="17"/>
        <v>0.15</v>
      </c>
      <c r="EX14" s="3">
        <f t="shared" si="17"/>
        <v>0.15</v>
      </c>
      <c r="EY14" s="3">
        <f t="shared" si="17"/>
        <v>0.15</v>
      </c>
      <c r="EZ14" s="3">
        <f t="shared" si="17"/>
        <v>0.15</v>
      </c>
      <c r="FA14" s="3">
        <f t="shared" si="17"/>
        <v>0.15</v>
      </c>
      <c r="FB14" s="3">
        <f t="shared" si="17"/>
        <v>0.15</v>
      </c>
      <c r="FC14" s="3">
        <f t="shared" si="17"/>
        <v>0.15</v>
      </c>
      <c r="FD14" s="3">
        <f t="shared" si="17"/>
        <v>0.15</v>
      </c>
      <c r="FE14" s="3">
        <f t="shared" si="17"/>
        <v>0.15</v>
      </c>
      <c r="FF14" s="3">
        <f t="shared" si="17"/>
        <v>0.15</v>
      </c>
      <c r="FG14" s="3">
        <f t="shared" si="17"/>
        <v>0.15</v>
      </c>
      <c r="FH14" s="3">
        <f t="shared" si="17"/>
        <v>0.15</v>
      </c>
      <c r="FI14" s="3">
        <f t="shared" si="17"/>
        <v>0.15</v>
      </c>
      <c r="FJ14" s="3">
        <f t="shared" si="17"/>
        <v>0.15</v>
      </c>
      <c r="FK14" s="3">
        <f t="shared" si="17"/>
        <v>0.15</v>
      </c>
      <c r="FL14" s="3">
        <f t="shared" si="17"/>
        <v>0.15</v>
      </c>
      <c r="FM14" s="3">
        <f t="shared" si="17"/>
        <v>0.15</v>
      </c>
      <c r="FN14" s="3">
        <f t="shared" si="17"/>
        <v>0.15</v>
      </c>
      <c r="FO14" s="3">
        <f t="shared" si="17"/>
        <v>0.15</v>
      </c>
      <c r="FP14" s="3">
        <f t="shared" si="17"/>
        <v>0.15</v>
      </c>
      <c r="FQ14" s="3">
        <f t="shared" si="17"/>
        <v>0.15</v>
      </c>
      <c r="FR14" s="3">
        <f t="shared" si="17"/>
        <v>0.15</v>
      </c>
      <c r="FS14" s="3">
        <f t="shared" si="17"/>
        <v>0.15</v>
      </c>
    </row>
    <row r="15" spans="1:175" s="14" customFormat="1" ht="5.25" customHeight="1" x14ac:dyDescent="0.25">
      <c r="B15" s="15"/>
    </row>
    <row r="16" spans="1:175" s="3" customFormat="1" x14ac:dyDescent="0.25">
      <c r="A16" s="20" t="s">
        <v>38</v>
      </c>
      <c r="B16" s="21" t="s">
        <v>10</v>
      </c>
      <c r="C16" s="20">
        <f>'Raw Data'!B34</f>
        <v>7.3435683250427246</v>
      </c>
      <c r="D16" s="20">
        <f>'Raw Data'!C34</f>
        <v>7.7128524780273438</v>
      </c>
      <c r="E16" s="20">
        <f>'Raw Data'!D34</f>
        <v>7.2187066078186035</v>
      </c>
      <c r="F16" s="20">
        <f>'Raw Data'!E34</f>
        <v>7.653109073638916</v>
      </c>
      <c r="G16" s="20">
        <f>'Raw Data'!F34</f>
        <v>8.5975732803344727</v>
      </c>
      <c r="H16" s="20">
        <f>'Raw Data'!G34</f>
        <v>8.0986671447753906</v>
      </c>
      <c r="I16" s="20">
        <f>'Raw Data'!H34</f>
        <v>6.7325325012207031</v>
      </c>
      <c r="J16" s="20">
        <f>'Raw Data'!I34</f>
        <v>5.8071985244750977</v>
      </c>
      <c r="K16" s="20">
        <f>'Raw Data'!J34</f>
        <v>9.7264442443847656</v>
      </c>
      <c r="L16" s="20">
        <f>'Raw Data'!K34</f>
        <v>7.927375316619873</v>
      </c>
      <c r="M16" s="20">
        <f>'Raw Data'!L34</f>
        <v>5.4946737289428711</v>
      </c>
      <c r="N16" s="20">
        <f>'Raw Data'!M34</f>
        <v>8.2128229141235352</v>
      </c>
      <c r="O16" s="20">
        <f>'Raw Data'!N34</f>
        <v>7.7665953636169434</v>
      </c>
      <c r="P16" s="20">
        <f>'Raw Data'!O34</f>
        <v>8.8919038772583008</v>
      </c>
      <c r="Q16" s="20">
        <f>'Raw Data'!P34</f>
        <v>9.2246103286743164</v>
      </c>
      <c r="R16" s="20">
        <f>'Raw Data'!Q34</f>
        <v>7.0233473777770996</v>
      </c>
      <c r="S16" s="20">
        <f>'Raw Data'!R34</f>
        <v>3.1172170639038086</v>
      </c>
      <c r="T16" s="20">
        <f>'Raw Data'!S34</f>
        <v>9.5061988830566406</v>
      </c>
      <c r="U16" s="20">
        <f>'Raw Data'!T34</f>
        <v>11.255740165710449</v>
      </c>
      <c r="V16" s="20">
        <f>'Raw Data'!U34</f>
        <v>8.7055883407592773</v>
      </c>
      <c r="W16" s="20">
        <f>'Raw Data'!V34</f>
        <v>8.3703241348266602</v>
      </c>
      <c r="X16" s="20">
        <f>'Raw Data'!W34</f>
        <v>10.171578407287598</v>
      </c>
      <c r="Y16" s="20">
        <f>'Raw Data'!X34</f>
        <v>7.2198176383972168</v>
      </c>
      <c r="Z16" s="20">
        <f>'Raw Data'!Y34</f>
        <v>3.6901946067810059</v>
      </c>
      <c r="AA16" s="20">
        <f>'Raw Data'!Z34</f>
        <v>7.1546745300292969</v>
      </c>
      <c r="AB16" s="20">
        <f>'Raw Data'!AA34</f>
        <v>7.3899869918823242</v>
      </c>
      <c r="AC16" s="20">
        <f>'Raw Data'!AB34</f>
        <v>8.7423830032348633</v>
      </c>
      <c r="AD16" s="20">
        <f>'Raw Data'!AC34</f>
        <v>8.1982793807983398</v>
      </c>
      <c r="AE16" s="20">
        <f>'Raw Data'!AD34</f>
        <v>8.1286001205444336</v>
      </c>
      <c r="AF16" s="20">
        <f>'Raw Data'!AE34</f>
        <v>11.489725112915039</v>
      </c>
      <c r="AG16" s="20">
        <f>'Raw Data'!AF34</f>
        <v>11.205964088439941</v>
      </c>
      <c r="AH16" s="20">
        <f>'Raw Data'!AG34</f>
        <v>8.7938461303710938</v>
      </c>
      <c r="AI16" s="20">
        <f>'Raw Data'!AH34</f>
        <v>10.849798202514648</v>
      </c>
      <c r="AJ16" s="20">
        <f>'Raw Data'!AI34</f>
        <v>8.4363594055175781</v>
      </c>
      <c r="AK16" s="20">
        <f>'Raw Data'!AJ34</f>
        <v>7.3721957206726074</v>
      </c>
      <c r="AL16" s="20">
        <f>'Raw Data'!AK34</f>
        <v>7.2857136726379395</v>
      </c>
      <c r="AM16" s="20">
        <f>'Raw Data'!AL34</f>
        <v>8.3795795440673828</v>
      </c>
      <c r="AN16" s="20">
        <f>'Raw Data'!AM34</f>
        <v>11.259197235107422</v>
      </c>
      <c r="AO16" s="20">
        <f>'Raw Data'!AN34</f>
        <v>10.380794525146484</v>
      </c>
      <c r="AP16" s="20">
        <f>'Raw Data'!AO34</f>
        <v>7.9948887825012207</v>
      </c>
      <c r="AQ16" s="20">
        <f>'Raw Data'!AP34</f>
        <v>7.4938430786132813</v>
      </c>
      <c r="AR16" s="20">
        <f>'Raw Data'!AQ34</f>
        <v>8.0784816741943359</v>
      </c>
      <c r="AS16" s="20">
        <f>'Raw Data'!AR34</f>
        <v>8.5965614318847656</v>
      </c>
      <c r="AT16" s="20">
        <f>'Raw Data'!AS34</f>
        <v>8.1702537536621094</v>
      </c>
      <c r="AU16" s="20">
        <f>'Raw Data'!AT34</f>
        <v>8.692988395690918</v>
      </c>
      <c r="AV16" s="20">
        <f>'Raw Data'!AU34</f>
        <v>11.326362609863281</v>
      </c>
      <c r="AW16" s="20">
        <f>'Raw Data'!AV34</f>
        <v>10.337225914001465</v>
      </c>
      <c r="AX16" s="20">
        <f>'Raw Data'!AW34</f>
        <v>7.7558908462524414</v>
      </c>
      <c r="AY16" s="20">
        <f>'Raw Data'!AX34</f>
        <v>7.7265114784240723</v>
      </c>
      <c r="AZ16" s="20">
        <f>'Raw Data'!AY34</f>
        <v>8.07</v>
      </c>
      <c r="BA16" s="20">
        <f>'Raw Data'!AZ34</f>
        <v>8.06</v>
      </c>
      <c r="BB16" s="20">
        <f>'Raw Data'!BA34</f>
        <v>8.0408697128295898</v>
      </c>
      <c r="BC16" s="20">
        <f>'Raw Data'!BB34</f>
        <v>8.7513589859008789</v>
      </c>
      <c r="BD16" s="20">
        <f>'Raw Data'!BC34</f>
        <v>6.000185489654541</v>
      </c>
      <c r="BE16" s="20">
        <f>'Raw Data'!BD34</f>
        <v>7.4565386772155762</v>
      </c>
      <c r="BF16" s="20">
        <f>'Raw Data'!BE34</f>
        <v>7.006680965423584</v>
      </c>
      <c r="BG16" s="20">
        <f>'Raw Data'!BF34</f>
        <v>7.397883415222168</v>
      </c>
      <c r="BH16" s="20">
        <f>'Raw Data'!BG34</f>
        <v>7.8118276596069336</v>
      </c>
      <c r="BI16" s="20">
        <f>'Raw Data'!BH34</f>
        <v>8.7962779998779297</v>
      </c>
      <c r="BJ16" s="20">
        <f>'Raw Data'!BI34</f>
        <v>11.246041297912598</v>
      </c>
      <c r="BK16" s="20">
        <f>'Raw Data'!BJ34</f>
        <v>6.7958898544311523</v>
      </c>
      <c r="BL16" s="20">
        <f>'Raw Data'!BK34</f>
        <v>6.1367735862731934</v>
      </c>
      <c r="BM16" s="20">
        <f>'Raw Data'!BL34</f>
        <v>5.6376471519470215</v>
      </c>
      <c r="BN16" s="20">
        <f>'Raw Data'!BM34</f>
        <v>5.65</v>
      </c>
      <c r="BO16" s="20">
        <f>'Raw Data'!BN34</f>
        <v>9.81</v>
      </c>
      <c r="BP16" s="20">
        <f>'Raw Data'!BO34</f>
        <v>9.75</v>
      </c>
      <c r="BQ16" s="20">
        <f>'Raw Data'!BP34</f>
        <v>7.2645964622497559</v>
      </c>
      <c r="BR16" s="20">
        <f>'Raw Data'!BQ34</f>
        <v>4.7841014862060547</v>
      </c>
      <c r="BS16" s="20">
        <f>'Raw Data'!BR34</f>
        <v>6.5133481025695801</v>
      </c>
      <c r="BT16" s="20">
        <f>'Raw Data'!BS34</f>
        <v>5.5779705047607422</v>
      </c>
      <c r="BU16" s="20">
        <f>'Raw Data'!BT34</f>
        <v>7.2908215522766113</v>
      </c>
      <c r="BV16" s="20">
        <f>'Raw Data'!BU34</f>
        <v>6.8125338554382324</v>
      </c>
      <c r="BW16" s="20">
        <f>'Raw Data'!BV34</f>
        <v>6.0862069129943848</v>
      </c>
      <c r="BX16" s="20">
        <f>'Raw Data'!BW34</f>
        <v>3.5619463920593262</v>
      </c>
      <c r="BY16" s="20">
        <f>'Raw Data'!BX34</f>
        <v>6.8672709465026855</v>
      </c>
      <c r="BZ16" s="20">
        <f>'Raw Data'!BY34</f>
        <v>4.4805307388305664</v>
      </c>
      <c r="CA16" s="20">
        <f>'Raw Data'!BZ34</f>
        <v>2.6660375595092773</v>
      </c>
      <c r="CB16" s="20">
        <f>'Raw Data'!CA34</f>
        <v>2.39</v>
      </c>
      <c r="CC16" s="20">
        <f>'Raw Data'!CB34</f>
        <v>6.17</v>
      </c>
      <c r="CD16" s="20">
        <f>'Raw Data'!CC34</f>
        <v>6.8746871948242188</v>
      </c>
      <c r="CE16" s="20">
        <f>'Raw Data'!CD34</f>
        <v>5.5192975997924805</v>
      </c>
      <c r="CF16" s="20">
        <f>'Raw Data'!CE34</f>
        <v>6.7468090057373047</v>
      </c>
      <c r="CG16" s="20">
        <f>'Raw Data'!CF34</f>
        <v>5.9656367301940918</v>
      </c>
      <c r="CH16" s="20">
        <f>'Raw Data'!CG34</f>
        <v>5.4110383987426758</v>
      </c>
      <c r="CI16" s="20">
        <f>'Raw Data'!CH34</f>
        <v>6.20196533203125</v>
      </c>
      <c r="CJ16" s="20">
        <f>'Raw Data'!CI34</f>
        <v>6.2041206359863281</v>
      </c>
      <c r="CK16" s="20">
        <f>'Raw Data'!CJ34</f>
        <v>4.2199530601501465</v>
      </c>
      <c r="CL16" s="20">
        <f>'Raw Data'!CK34</f>
        <v>3.2067630290985107</v>
      </c>
      <c r="CM16" s="20">
        <f>'Raw Data'!CL34</f>
        <v>5.8859653472900391</v>
      </c>
      <c r="CN16" s="20">
        <f>'Raw Data'!CM34</f>
        <v>5.9123225212097168</v>
      </c>
      <c r="CO16" s="20">
        <f>'Raw Data'!CN34</f>
        <v>4.5599999999999996</v>
      </c>
      <c r="CP16" s="20">
        <f>'Raw Data'!CO34</f>
        <v>4.8899999999999997</v>
      </c>
      <c r="CQ16" s="20">
        <f>'Raw Data'!CP34</f>
        <v>4.8600000000000003</v>
      </c>
      <c r="CR16" s="20">
        <f>'Raw Data'!CQ34</f>
        <v>5.13</v>
      </c>
      <c r="CS16" s="20">
        <f>'Raw Data'!CR34</f>
        <v>5.43</v>
      </c>
      <c r="CT16" s="20">
        <f>'Raw Data'!CS34</f>
        <v>5.94</v>
      </c>
      <c r="CU16" s="20">
        <f>'Raw Data'!CT34</f>
        <v>5.91</v>
      </c>
      <c r="CV16" s="20">
        <f>'Raw Data'!CU34</f>
        <v>5.62</v>
      </c>
      <c r="CW16" s="20">
        <f>'Raw Data'!CV34</f>
        <v>6.6635379791259766</v>
      </c>
      <c r="CX16" s="20">
        <f>'Raw Data'!CW34</f>
        <v>6.542607307434082</v>
      </c>
      <c r="CY16" s="20">
        <f>'Raw Data'!CX34</f>
        <v>6.6505112648010254</v>
      </c>
      <c r="CZ16" s="20">
        <f>'Raw Data'!CY34</f>
        <v>4.575322151184082</v>
      </c>
      <c r="DA16" s="20">
        <f>'Raw Data'!CZ34</f>
        <v>5.5355539321899414</v>
      </c>
      <c r="DB16" s="20">
        <f>'Raw Data'!DA34</f>
        <v>5.2198529243469238</v>
      </c>
      <c r="DC16" s="20">
        <f>'Raw Data'!DB34</f>
        <v>5.3060503005981445</v>
      </c>
      <c r="DD16" s="20">
        <f>'Raw Data'!DC34</f>
        <v>6.2651033401489258</v>
      </c>
      <c r="DE16" s="20">
        <f>'Raw Data'!DD34</f>
        <v>6.1135106086730957</v>
      </c>
      <c r="DF16" s="20">
        <f>'Raw Data'!DE34</f>
        <v>5.1289768218994141</v>
      </c>
      <c r="DG16" s="20">
        <f>'Raw Data'!DF34</f>
        <v>6.9720649719238281</v>
      </c>
      <c r="DH16" s="20">
        <f>'Raw Data'!DG34</f>
        <v>5.1216545104980469</v>
      </c>
      <c r="DI16" s="20">
        <f>'Raw Data'!DH34</f>
        <v>5.766934871673584</v>
      </c>
      <c r="DJ16" s="20">
        <f>'Raw Data'!DI34</f>
        <v>5.3406190872192383</v>
      </c>
      <c r="DK16" s="20">
        <f>'Raw Data'!DJ34</f>
        <v>5.54486083984375</v>
      </c>
      <c r="DL16" s="20">
        <f>'Raw Data'!DK34</f>
        <v>4.9988975524902344</v>
      </c>
      <c r="DM16" s="20">
        <f>'Raw Data'!DL34</f>
        <v>5.2629070281982422</v>
      </c>
      <c r="DN16" s="20">
        <f>'Raw Data'!DM34</f>
        <v>6.1471037864685059</v>
      </c>
      <c r="DO16" s="20">
        <f>'Raw Data'!DN34</f>
        <v>6.9368729591369629</v>
      </c>
      <c r="DP16" s="20">
        <f>'Raw Data'!DO34</f>
        <v>5.5960249900817871</v>
      </c>
      <c r="DQ16" s="20">
        <f>'Raw Data'!DP34</f>
        <v>6.5399394035339355</v>
      </c>
      <c r="DR16" s="20">
        <f>'Raw Data'!DQ34</f>
        <v>4.5280742645263672</v>
      </c>
      <c r="DS16" s="20">
        <f>'Raw Data'!DR34</f>
        <v>2.6047828197479248</v>
      </c>
      <c r="DT16" s="20">
        <f>'Raw Data'!DS34</f>
        <v>1.6896073818206787</v>
      </c>
      <c r="DU16" s="20">
        <f>'Raw Data'!DT34</f>
        <v>1.0811105966567993</v>
      </c>
      <c r="DV16" s="20">
        <f>'Raw Data'!DU34</f>
        <v>2.811530590057373</v>
      </c>
      <c r="DW16" s="20">
        <f>'Raw Data'!DV34</f>
        <v>3.9717497825622559</v>
      </c>
      <c r="DX16" s="20">
        <f>'Raw Data'!DW34</f>
        <v>0.69694787263870239</v>
      </c>
      <c r="DY16" s="20">
        <f>'Raw Data'!DX34</f>
        <v>2.5316863059997559</v>
      </c>
      <c r="DZ16" s="20">
        <f>'Raw Data'!DY34</f>
        <v>4.4413895606994629</v>
      </c>
      <c r="EA16" s="20">
        <f>'Raw Data'!DZ34</f>
        <v>4.7608060836791992</v>
      </c>
      <c r="EB16" s="20">
        <f>'Raw Data'!EA34</f>
        <v>3.9206466674804688</v>
      </c>
      <c r="EC16" s="20">
        <f>'Raw Data'!EB34</f>
        <v>3.5822348594665527</v>
      </c>
      <c r="ED16" s="20">
        <f>'Raw Data'!EC34</f>
        <v>4.7378230094909668</v>
      </c>
      <c r="EE16" s="20">
        <f>'Raw Data'!ED34</f>
        <v>3.8489279747009277</v>
      </c>
      <c r="EF16" s="20">
        <f>'Raw Data'!EE34</f>
        <v>5.6673974990844727</v>
      </c>
      <c r="EG16" s="20">
        <f>'Raw Data'!EF34</f>
        <v>5.1516265869140625</v>
      </c>
      <c r="EH16" s="20">
        <f>'Raw Data'!EG34</f>
        <v>4.8054466247558594</v>
      </c>
      <c r="EI16" s="20">
        <f>'Raw Data'!EH34</f>
        <v>4.0017728805541992</v>
      </c>
      <c r="EJ16" s="20">
        <f>'Raw Data'!EI34</f>
        <v>0.4780920147895813</v>
      </c>
      <c r="EK16" s="20">
        <f>'Raw Data'!EJ34</f>
        <v>3.5340025424957275</v>
      </c>
      <c r="EL16" s="20">
        <f>'Raw Data'!EK34</f>
        <v>3.8295600414276123</v>
      </c>
      <c r="EM16" s="20">
        <f>'Raw Data'!EL34</f>
        <v>3.5974767208099365</v>
      </c>
      <c r="EN16" s="20">
        <f>'Raw Data'!EM34</f>
        <v>4.3164234161376953</v>
      </c>
      <c r="EO16" s="20">
        <f>'Raw Data'!EN34</f>
        <v>4.6633591651916504</v>
      </c>
      <c r="EP16" s="20">
        <f>'Raw Data'!EO34</f>
        <v>3.2219142913818359</v>
      </c>
      <c r="EQ16" s="20">
        <f>'Raw Data'!EP34</f>
        <v>2.3433582782745361</v>
      </c>
      <c r="ER16" s="20">
        <f>'Raw Data'!EQ34</f>
        <v>5.6831393241882324</v>
      </c>
      <c r="ES16" s="20">
        <f>'Raw Data'!ER34</f>
        <v>3.4033195972442627</v>
      </c>
      <c r="ET16" s="20">
        <f>'Raw Data'!ES34</f>
        <v>3.7484261989593506</v>
      </c>
      <c r="EU16" s="20">
        <f>'Raw Data'!ET34</f>
        <v>4.5416011810302734</v>
      </c>
      <c r="EV16" s="20">
        <f>'Raw Data'!EU34</f>
        <v>3.9297146797180176</v>
      </c>
      <c r="EW16" s="20">
        <f>'Raw Data'!EV34</f>
        <v>1.6497424840927124</v>
      </c>
      <c r="EX16" s="20">
        <f>'Raw Data'!EW34</f>
        <v>4.3393683433532715</v>
      </c>
      <c r="EY16" s="20">
        <f>'Raw Data'!EX34</f>
        <v>2.3076694011688232</v>
      </c>
      <c r="EZ16" s="20">
        <f>'Raw Data'!EY34</f>
        <v>2.8182854652404785</v>
      </c>
      <c r="FA16" s="20">
        <f>'Raw Data'!EZ34</f>
        <v>1.664925217628479</v>
      </c>
      <c r="FB16" s="20">
        <f>'Raw Data'!FA34</f>
        <v>2.6499037742614746</v>
      </c>
      <c r="FC16" s="20">
        <f>'Raw Data'!FB34</f>
        <v>2.256974458694458</v>
      </c>
      <c r="FD16" s="20">
        <f>'Raw Data'!FC34</f>
        <v>1.5887422561645508</v>
      </c>
      <c r="FE16" s="20">
        <f>'Raw Data'!FD34</f>
        <v>1.7843762636184692</v>
      </c>
      <c r="FF16" s="20">
        <f>'Raw Data'!FE34</f>
        <v>2.2943429946899414</v>
      </c>
      <c r="FG16" s="20">
        <f>'Raw Data'!FF34</f>
        <v>0.73704314231872559</v>
      </c>
      <c r="FH16" s="20">
        <f>'Raw Data'!FG34</f>
        <v>3.2248461246490479</v>
      </c>
      <c r="FI16" s="20">
        <f>'Raw Data'!FH34</f>
        <v>3.0242266654968262</v>
      </c>
      <c r="FJ16" s="20">
        <f>'Raw Data'!FI34</f>
        <v>2.6677768230438232</v>
      </c>
      <c r="FK16" s="20">
        <f>'Raw Data'!FJ34</f>
        <v>1.5388140678405762</v>
      </c>
      <c r="FL16" s="20">
        <f>'Raw Data'!FK34</f>
        <v>2.335768461227417</v>
      </c>
      <c r="FM16" s="20">
        <f>'Raw Data'!FL34</f>
        <v>2.5178329944610596</v>
      </c>
      <c r="FN16" s="20">
        <f>'Raw Data'!FM34</f>
        <v>2.7654991149902344</v>
      </c>
      <c r="FO16" s="20">
        <f>'Raw Data'!FN34</f>
        <v>0.22833807766437531</v>
      </c>
      <c r="FP16" s="20">
        <f>'Raw Data'!FO34</f>
        <v>0.43895071744918823</v>
      </c>
      <c r="FQ16" s="20">
        <f>'Raw Data'!FP34</f>
        <v>0.85984784364700317</v>
      </c>
      <c r="FR16" s="20">
        <f>'Raw Data'!FQ34</f>
        <v>2.0561759471893311</v>
      </c>
      <c r="FS16" s="20">
        <f>'Raw Data'!FR34</f>
        <v>3.3683657646179199</v>
      </c>
    </row>
    <row r="17" spans="1:256" s="18" customFormat="1" x14ac:dyDescent="0.25">
      <c r="A17" s="16" t="s">
        <v>172</v>
      </c>
      <c r="B17" s="12" t="s">
        <v>10</v>
      </c>
      <c r="C17" s="4">
        <f t="shared" ref="C17:BN17" si="18">C16*C14</f>
        <v>1.1015352487564087</v>
      </c>
      <c r="D17" s="4">
        <f t="shared" si="18"/>
        <v>1.0784266479288509</v>
      </c>
      <c r="E17" s="4">
        <f t="shared" si="18"/>
        <v>0.80150737145267925</v>
      </c>
      <c r="F17" s="4">
        <f t="shared" si="18"/>
        <v>0.68598403572714306</v>
      </c>
      <c r="G17" s="4">
        <f t="shared" si="18"/>
        <v>0.61319123147377119</v>
      </c>
      <c r="H17" s="4">
        <f t="shared" si="18"/>
        <v>0.44503371502199451</v>
      </c>
      <c r="I17" s="4">
        <f t="shared" si="18"/>
        <v>0.28997495246549515</v>
      </c>
      <c r="J17" s="4">
        <f t="shared" si="18"/>
        <v>0.20516508826096344</v>
      </c>
      <c r="K17" s="4">
        <f t="shared" si="18"/>
        <v>0.49808490199960564</v>
      </c>
      <c r="L17" s="4">
        <f t="shared" si="18"/>
        <v>0.30054513382304793</v>
      </c>
      <c r="M17" s="4">
        <f t="shared" si="18"/>
        <v>0.3067518940733211</v>
      </c>
      <c r="N17" s="4">
        <f t="shared" si="18"/>
        <v>0.61778951177113994</v>
      </c>
      <c r="O17" s="4">
        <f t="shared" si="18"/>
        <v>0.6338320842584344</v>
      </c>
      <c r="P17" s="4">
        <f t="shared" si="18"/>
        <v>0.77114386052680017</v>
      </c>
      <c r="Q17" s="4">
        <f t="shared" si="18"/>
        <v>0.89239589774606787</v>
      </c>
      <c r="R17" s="4">
        <f t="shared" si="18"/>
        <v>0.70411748458565093</v>
      </c>
      <c r="S17" s="4">
        <f t="shared" si="18"/>
        <v>0.36212310673373177</v>
      </c>
      <c r="T17" s="4">
        <f t="shared" si="18"/>
        <v>1.5231211467090893</v>
      </c>
      <c r="U17" s="4">
        <f t="shared" si="18"/>
        <v>1.7004472207228072</v>
      </c>
      <c r="V17" s="4">
        <f t="shared" si="18"/>
        <v>1.2118633840893873</v>
      </c>
      <c r="W17" s="4">
        <f t="shared" si="18"/>
        <v>1.1440113962606759</v>
      </c>
      <c r="X17" s="4">
        <f t="shared" si="18"/>
        <v>1.3788831808216915</v>
      </c>
      <c r="Y17" s="4">
        <f t="shared" si="18"/>
        <v>0.9421631996748</v>
      </c>
      <c r="Z17" s="4">
        <f t="shared" si="18"/>
        <v>0.59340610856758413</v>
      </c>
      <c r="AA17" s="4">
        <f t="shared" si="18"/>
        <v>1.2104575309178303</v>
      </c>
      <c r="AB17" s="4">
        <f t="shared" si="18"/>
        <v>1.2346391498630789</v>
      </c>
      <c r="AC17" s="4">
        <f t="shared" si="18"/>
        <v>2.3034813216179608</v>
      </c>
      <c r="AD17" s="4">
        <f t="shared" si="18"/>
        <v>2.2206448782160879</v>
      </c>
      <c r="AE17" s="4">
        <f t="shared" si="18"/>
        <v>2.2617829835414884</v>
      </c>
      <c r="AF17" s="4">
        <f t="shared" si="18"/>
        <v>3.281842498853802</v>
      </c>
      <c r="AG17" s="4">
        <f t="shared" si="18"/>
        <v>3.2835225711017846</v>
      </c>
      <c r="AH17" s="4">
        <f t="shared" si="18"/>
        <v>2.6416576371788976</v>
      </c>
      <c r="AI17" s="4">
        <f t="shared" si="18"/>
        <v>3.3393644530177116</v>
      </c>
      <c r="AJ17" s="4">
        <f t="shared" si="18"/>
        <v>2.6588373029530046</v>
      </c>
      <c r="AK17" s="4">
        <f t="shared" si="18"/>
        <v>2.3778786915913224</v>
      </c>
      <c r="AL17" s="4">
        <f t="shared" si="18"/>
        <v>2.4037732352279124</v>
      </c>
      <c r="AM17" s="4">
        <f t="shared" si="18"/>
        <v>2.8265369249582291</v>
      </c>
      <c r="AN17" s="4">
        <f t="shared" si="18"/>
        <v>4.020981024006435</v>
      </c>
      <c r="AO17" s="4">
        <f t="shared" si="18"/>
        <v>3.9129848848547253</v>
      </c>
      <c r="AP17" s="4">
        <f t="shared" si="18"/>
        <v>3.1720577839800286</v>
      </c>
      <c r="AQ17" s="4">
        <f t="shared" si="18"/>
        <v>3.1217610623359677</v>
      </c>
      <c r="AR17" s="4">
        <f t="shared" si="18"/>
        <v>3.5253916991778782</v>
      </c>
      <c r="AS17" s="4">
        <f t="shared" si="18"/>
        <v>3.921828080238615</v>
      </c>
      <c r="AT17" s="4">
        <f t="shared" si="18"/>
        <v>3.8892450430870058</v>
      </c>
      <c r="AU17" s="4">
        <f t="shared" si="18"/>
        <v>4.4065301489531992</v>
      </c>
      <c r="AV17" s="4">
        <f t="shared" si="18"/>
        <v>6.0911762320518488</v>
      </c>
      <c r="AW17" s="4">
        <f t="shared" si="18"/>
        <v>5.8627576771259315</v>
      </c>
      <c r="AX17" s="4">
        <f t="shared" si="18"/>
        <v>4.6264858384251593</v>
      </c>
      <c r="AY17" s="4">
        <f t="shared" si="18"/>
        <v>4.8358303715586661</v>
      </c>
      <c r="AZ17" s="4">
        <f t="shared" si="18"/>
        <v>4.9830864487087743</v>
      </c>
      <c r="BA17" s="4">
        <f t="shared" si="18"/>
        <v>5.5178760000000002</v>
      </c>
      <c r="BB17" s="4">
        <f t="shared" si="18"/>
        <v>5.7137415070652953</v>
      </c>
      <c r="BC17" s="4">
        <f t="shared" si="18"/>
        <v>5.7319342946724126</v>
      </c>
      <c r="BD17" s="4">
        <f t="shared" si="18"/>
        <v>3.4938007273709855</v>
      </c>
      <c r="BE17" s="4">
        <f t="shared" si="18"/>
        <v>5.8798535739183428</v>
      </c>
      <c r="BF17" s="4">
        <f t="shared" si="18"/>
        <v>5.7072043968737125</v>
      </c>
      <c r="BG17" s="4">
        <f t="shared" si="18"/>
        <v>5.7645391333794542</v>
      </c>
      <c r="BH17" s="4">
        <f t="shared" si="18"/>
        <v>5.4264732375106695</v>
      </c>
      <c r="BI17" s="4">
        <f t="shared" si="18"/>
        <v>5.4034860088275973</v>
      </c>
      <c r="BJ17" s="4">
        <f t="shared" si="18"/>
        <v>10.329348356616498</v>
      </c>
      <c r="BK17" s="4">
        <f t="shared" si="18"/>
        <v>5.8788332375535921</v>
      </c>
      <c r="BL17" s="4">
        <f t="shared" si="18"/>
        <v>4.7045440440156225</v>
      </c>
      <c r="BM17" s="4">
        <f t="shared" si="18"/>
        <v>4.6411613119817581</v>
      </c>
      <c r="BN17" s="4">
        <f t="shared" si="18"/>
        <v>4.8870439181429131</v>
      </c>
      <c r="BO17" s="4">
        <f t="shared" ref="BO17:DZ17" si="19">BO16*BO14</f>
        <v>9.4176000000000002</v>
      </c>
      <c r="BP17" s="4">
        <f t="shared" si="19"/>
        <v>8.737316533359138</v>
      </c>
      <c r="BQ17" s="4">
        <f t="shared" si="19"/>
        <v>5.2804677895068552</v>
      </c>
      <c r="BR17" s="4">
        <f t="shared" si="19"/>
        <v>3.2523396509926936</v>
      </c>
      <c r="BS17" s="4">
        <f t="shared" si="19"/>
        <v>5.6030879707185726</v>
      </c>
      <c r="BT17" s="4">
        <f t="shared" si="19"/>
        <v>4.1910312485644701</v>
      </c>
      <c r="BU17" s="4">
        <f t="shared" si="19"/>
        <v>4.9038798598124806</v>
      </c>
      <c r="BV17" s="4">
        <f t="shared" si="19"/>
        <v>3.9560857153797522</v>
      </c>
      <c r="BW17" s="4">
        <f t="shared" si="19"/>
        <v>3.0899550953261934</v>
      </c>
      <c r="BX17" s="4">
        <f t="shared" si="19"/>
        <v>2.8557195394421693</v>
      </c>
      <c r="BY17" s="4">
        <f t="shared" si="19"/>
        <v>5.1465351246866113</v>
      </c>
      <c r="BZ17" s="4">
        <f t="shared" si="19"/>
        <v>2.9302035606129837</v>
      </c>
      <c r="CA17" s="4">
        <f t="shared" si="19"/>
        <v>1.6028228352457337</v>
      </c>
      <c r="CB17" s="4">
        <f t="shared" si="19"/>
        <v>1.371472921900575</v>
      </c>
      <c r="CC17" s="4">
        <f t="shared" si="19"/>
        <v>5.9231999999999996</v>
      </c>
      <c r="CD17" s="4">
        <f t="shared" si="19"/>
        <v>6.5996997070312498</v>
      </c>
      <c r="CE17" s="4">
        <f t="shared" si="19"/>
        <v>5.2985256958007811</v>
      </c>
      <c r="CF17" s="4">
        <f t="shared" si="19"/>
        <v>6.4769366455078119</v>
      </c>
      <c r="CG17" s="4">
        <f t="shared" si="19"/>
        <v>5.7270112609863277</v>
      </c>
      <c r="CH17" s="4">
        <f t="shared" si="19"/>
        <v>5.1945968627929684</v>
      </c>
      <c r="CI17" s="4">
        <f t="shared" si="19"/>
        <v>5.9538867187499998</v>
      </c>
      <c r="CJ17" s="4">
        <f t="shared" si="19"/>
        <v>5.9559558105468744</v>
      </c>
      <c r="CK17" s="4">
        <f t="shared" si="19"/>
        <v>4.0511549377441405</v>
      </c>
      <c r="CL17" s="4">
        <f t="shared" si="19"/>
        <v>3.0784925079345702</v>
      </c>
      <c r="CM17" s="4">
        <f t="shared" si="19"/>
        <v>5.6505267333984373</v>
      </c>
      <c r="CN17" s="4">
        <f t="shared" si="19"/>
        <v>5.6758296203613279</v>
      </c>
      <c r="CO17" s="4">
        <f t="shared" si="19"/>
        <v>4.3775999999999993</v>
      </c>
      <c r="CP17" s="4">
        <f t="shared" si="19"/>
        <v>4.6943999999999999</v>
      </c>
      <c r="CQ17" s="4">
        <f t="shared" si="19"/>
        <v>4.6656000000000004</v>
      </c>
      <c r="CR17" s="4">
        <f t="shared" si="19"/>
        <v>4.9247999999999994</v>
      </c>
      <c r="CS17" s="4">
        <f t="shared" si="19"/>
        <v>5.2127999999999997</v>
      </c>
      <c r="CT17" s="4">
        <f t="shared" si="19"/>
        <v>5.7023999999999999</v>
      </c>
      <c r="CU17" s="4">
        <f t="shared" si="19"/>
        <v>5.6735999999999995</v>
      </c>
      <c r="CV17" s="4">
        <f t="shared" si="19"/>
        <v>5.3952</v>
      </c>
      <c r="CW17" s="4">
        <f t="shared" si="19"/>
        <v>6.3969964599609375</v>
      </c>
      <c r="CX17" s="4">
        <f t="shared" si="19"/>
        <v>6.2809030151367189</v>
      </c>
      <c r="CY17" s="4">
        <f t="shared" si="19"/>
        <v>6.0836402287926257</v>
      </c>
      <c r="CZ17" s="4">
        <f t="shared" si="19"/>
        <v>4.3923092651367188</v>
      </c>
      <c r="DA17" s="4">
        <f t="shared" si="19"/>
        <v>5.3141317749023438</v>
      </c>
      <c r="DB17" s="4">
        <f t="shared" si="19"/>
        <v>5.0110588073730469</v>
      </c>
      <c r="DC17" s="4">
        <f t="shared" si="19"/>
        <v>5.0938082885742189</v>
      </c>
      <c r="DD17" s="4">
        <f t="shared" si="19"/>
        <v>6.0144992065429683</v>
      </c>
      <c r="DE17" s="4">
        <f t="shared" si="19"/>
        <v>5.8689701843261712</v>
      </c>
      <c r="DF17" s="4">
        <f t="shared" si="19"/>
        <v>4.9238177490234376</v>
      </c>
      <c r="DG17" s="4">
        <f t="shared" si="19"/>
        <v>6.6931823730468745</v>
      </c>
      <c r="DH17" s="4">
        <f t="shared" si="19"/>
        <v>4.3464686036811848</v>
      </c>
      <c r="DI17" s="4">
        <f t="shared" si="19"/>
        <v>5.4973306664228438</v>
      </c>
      <c r="DJ17" s="4">
        <f t="shared" si="19"/>
        <v>5.0594021134078506</v>
      </c>
      <c r="DK17" s="4">
        <f t="shared" si="19"/>
        <v>4.9454018937136155</v>
      </c>
      <c r="DL17" s="4">
        <f t="shared" si="19"/>
        <v>3.9936294581510796</v>
      </c>
      <c r="DM17" s="4">
        <f t="shared" si="19"/>
        <v>3.8089298442938415</v>
      </c>
      <c r="DN17" s="4">
        <f t="shared" si="19"/>
        <v>3.9284758813954701</v>
      </c>
      <c r="DO17" s="4">
        <f t="shared" si="19"/>
        <v>5.6039325740266452</v>
      </c>
      <c r="DP17" s="4">
        <f t="shared" si="19"/>
        <v>3.8854592574925793</v>
      </c>
      <c r="DQ17" s="4">
        <f t="shared" si="19"/>
        <v>4.0092278242371506</v>
      </c>
      <c r="DR17" s="4">
        <f t="shared" si="19"/>
        <v>2.4160093850755264</v>
      </c>
      <c r="DS17" s="4">
        <f t="shared" si="19"/>
        <v>2.0284221050960403</v>
      </c>
      <c r="DT17" s="4">
        <f t="shared" si="19"/>
        <v>1.2732554208617057</v>
      </c>
      <c r="DU17" s="4">
        <f t="shared" si="19"/>
        <v>0.7875149612768042</v>
      </c>
      <c r="DV17" s="4">
        <f t="shared" si="19"/>
        <v>1.9772995819930108</v>
      </c>
      <c r="DW17" s="4">
        <f t="shared" si="19"/>
        <v>2.6933748515402116</v>
      </c>
      <c r="DX17" s="4">
        <f t="shared" si="19"/>
        <v>0.45509571973835267</v>
      </c>
      <c r="DY17" s="4">
        <f t="shared" si="19"/>
        <v>1.5894804552543549</v>
      </c>
      <c r="DZ17" s="4">
        <f t="shared" si="19"/>
        <v>2.6767610164496207</v>
      </c>
      <c r="EA17" s="4">
        <f t="shared" ref="EA17:FS17" si="20">EA16*EA14</f>
        <v>2.7495382845132577</v>
      </c>
      <c r="EB17" s="4">
        <f t="shared" si="20"/>
        <v>2.1657146301269528</v>
      </c>
      <c r="EC17" s="4">
        <f t="shared" si="20"/>
        <v>1.8886899961675367</v>
      </c>
      <c r="ED17" s="4">
        <f t="shared" si="20"/>
        <v>2.3788074415153075</v>
      </c>
      <c r="EE17" s="4">
        <f t="shared" si="20"/>
        <v>1.8357058458693567</v>
      </c>
      <c r="EF17" s="4">
        <f t="shared" si="20"/>
        <v>2.5604753443041153</v>
      </c>
      <c r="EG17" s="4">
        <f t="shared" si="20"/>
        <v>2.1978957833936135</v>
      </c>
      <c r="EH17" s="4">
        <f t="shared" si="20"/>
        <v>1.9293480662376645</v>
      </c>
      <c r="EI17" s="4">
        <f t="shared" si="20"/>
        <v>1.5060381784708265</v>
      </c>
      <c r="EJ17" s="4">
        <f t="shared" si="20"/>
        <v>0.16790283112948939</v>
      </c>
      <c r="EK17" s="4">
        <f t="shared" si="20"/>
        <v>1.1522415789663791</v>
      </c>
      <c r="EL17" s="4">
        <f t="shared" si="20"/>
        <v>1.1522960863363358</v>
      </c>
      <c r="EM17" s="4">
        <f t="shared" si="20"/>
        <v>0.99198969980882079</v>
      </c>
      <c r="EN17" s="4">
        <f t="shared" si="20"/>
        <v>1.0816817841376027</v>
      </c>
      <c r="EO17" s="4">
        <f t="shared" si="20"/>
        <v>1.0513430414718965</v>
      </c>
      <c r="EP17" s="4">
        <f t="shared" si="20"/>
        <v>0.64534423592782786</v>
      </c>
      <c r="EQ17" s="4">
        <f t="shared" si="20"/>
        <v>0.41043731263472172</v>
      </c>
      <c r="ER17" s="4">
        <f t="shared" si="20"/>
        <v>0.85247089862823489</v>
      </c>
      <c r="ES17" s="4">
        <f t="shared" si="20"/>
        <v>0.51049793958663936</v>
      </c>
      <c r="ET17" s="4">
        <f t="shared" si="20"/>
        <v>0.56226392984390261</v>
      </c>
      <c r="EU17" s="4">
        <f t="shared" si="20"/>
        <v>0.68124017715454099</v>
      </c>
      <c r="EV17" s="4">
        <f t="shared" si="20"/>
        <v>0.58945720195770257</v>
      </c>
      <c r="EW17" s="4">
        <f t="shared" si="20"/>
        <v>0.24746137261390685</v>
      </c>
      <c r="EX17" s="4">
        <f t="shared" si="20"/>
        <v>0.65090525150299072</v>
      </c>
      <c r="EY17" s="4">
        <f t="shared" si="20"/>
        <v>0.3461504101753235</v>
      </c>
      <c r="EZ17" s="4">
        <f t="shared" si="20"/>
        <v>0.42274281978607176</v>
      </c>
      <c r="FA17" s="4">
        <f t="shared" si="20"/>
        <v>0.24973878264427185</v>
      </c>
      <c r="FB17" s="4">
        <f t="shared" si="20"/>
        <v>0.3974855661392212</v>
      </c>
      <c r="FC17" s="4">
        <f t="shared" si="20"/>
        <v>0.33854616880416871</v>
      </c>
      <c r="FD17" s="4">
        <f t="shared" si="20"/>
        <v>0.23831133842468261</v>
      </c>
      <c r="FE17" s="4">
        <f t="shared" si="20"/>
        <v>0.26765643954277035</v>
      </c>
      <c r="FF17" s="4">
        <f t="shared" si="20"/>
        <v>0.34415144920349122</v>
      </c>
      <c r="FG17" s="4">
        <f t="shared" si="20"/>
        <v>0.11055647134780884</v>
      </c>
      <c r="FH17" s="4">
        <f t="shared" si="20"/>
        <v>0.48372691869735718</v>
      </c>
      <c r="FI17" s="4">
        <f t="shared" si="20"/>
        <v>0.4536339998245239</v>
      </c>
      <c r="FJ17" s="4">
        <f t="shared" si="20"/>
        <v>0.4001665234565735</v>
      </c>
      <c r="FK17" s="4">
        <f t="shared" si="20"/>
        <v>0.23082211017608642</v>
      </c>
      <c r="FL17" s="4">
        <f t="shared" si="20"/>
        <v>0.35036526918411254</v>
      </c>
      <c r="FM17" s="4">
        <f t="shared" si="20"/>
        <v>0.37767494916915895</v>
      </c>
      <c r="FN17" s="4">
        <f t="shared" si="20"/>
        <v>0.41482486724853512</v>
      </c>
      <c r="FO17" s="4">
        <f t="shared" si="20"/>
        <v>3.4250711649656297E-2</v>
      </c>
      <c r="FP17" s="4">
        <f t="shared" si="20"/>
        <v>6.5842607617378229E-2</v>
      </c>
      <c r="FQ17" s="4">
        <f t="shared" si="20"/>
        <v>0.12897717654705046</v>
      </c>
      <c r="FR17" s="4">
        <f t="shared" si="20"/>
        <v>0.30842639207839967</v>
      </c>
      <c r="FS17" s="4">
        <f t="shared" si="20"/>
        <v>0.50525486469268799</v>
      </c>
    </row>
    <row r="18" spans="1:256" s="4" customFormat="1" x14ac:dyDescent="0.25">
      <c r="A18" s="4" t="s">
        <v>173</v>
      </c>
      <c r="B18" s="12" t="s">
        <v>8</v>
      </c>
      <c r="C18" s="4">
        <v>0</v>
      </c>
      <c r="D18" s="4">
        <f t="shared" ref="D18:BO18" si="21">C18+D17</f>
        <v>1.0784266479288509</v>
      </c>
      <c r="E18" s="4">
        <f t="shared" si="21"/>
        <v>1.8799340193815302</v>
      </c>
      <c r="F18" s="4">
        <f t="shared" si="21"/>
        <v>2.5659180551086731</v>
      </c>
      <c r="G18" s="4">
        <f t="shared" si="21"/>
        <v>3.1791092865824444</v>
      </c>
      <c r="H18" s="4">
        <f t="shared" si="21"/>
        <v>3.6241430016044389</v>
      </c>
      <c r="I18" s="4">
        <f t="shared" si="21"/>
        <v>3.9141179540699342</v>
      </c>
      <c r="J18" s="4">
        <f t="shared" si="21"/>
        <v>4.1192830423308973</v>
      </c>
      <c r="K18" s="4">
        <f t="shared" si="21"/>
        <v>4.6173679443305033</v>
      </c>
      <c r="L18" s="4">
        <f t="shared" si="21"/>
        <v>4.9179130781535516</v>
      </c>
      <c r="M18" s="4">
        <f t="shared" si="21"/>
        <v>5.224664972226873</v>
      </c>
      <c r="N18" s="4">
        <f t="shared" si="21"/>
        <v>5.8424544839980133</v>
      </c>
      <c r="O18" s="4">
        <f t="shared" si="21"/>
        <v>6.4762865682564481</v>
      </c>
      <c r="P18" s="4">
        <f t="shared" si="21"/>
        <v>7.2474304287832485</v>
      </c>
      <c r="Q18" s="4">
        <f t="shared" si="21"/>
        <v>8.1398263265293167</v>
      </c>
      <c r="R18" s="4">
        <f t="shared" si="21"/>
        <v>8.8439438111149684</v>
      </c>
      <c r="S18" s="4">
        <f t="shared" si="21"/>
        <v>9.2060669178487</v>
      </c>
      <c r="T18" s="4">
        <f t="shared" si="21"/>
        <v>10.729188064557789</v>
      </c>
      <c r="U18" s="4">
        <f t="shared" si="21"/>
        <v>12.429635285280597</v>
      </c>
      <c r="V18" s="4">
        <f t="shared" si="21"/>
        <v>13.641498669369984</v>
      </c>
      <c r="W18" s="4">
        <f t="shared" si="21"/>
        <v>14.78551006563066</v>
      </c>
      <c r="X18" s="4">
        <f t="shared" si="21"/>
        <v>16.164393246452352</v>
      </c>
      <c r="Y18" s="4">
        <f t="shared" si="21"/>
        <v>17.106556446127151</v>
      </c>
      <c r="Z18" s="4">
        <f t="shared" si="21"/>
        <v>17.699962554694736</v>
      </c>
      <c r="AA18" s="4">
        <f t="shared" si="21"/>
        <v>18.910420085612564</v>
      </c>
      <c r="AB18" s="4">
        <f t="shared" si="21"/>
        <v>20.145059235475642</v>
      </c>
      <c r="AC18" s="4">
        <f t="shared" si="21"/>
        <v>22.448540557093605</v>
      </c>
      <c r="AD18" s="4">
        <f t="shared" si="21"/>
        <v>24.669185435309693</v>
      </c>
      <c r="AE18" s="4">
        <f t="shared" si="21"/>
        <v>26.93096841885118</v>
      </c>
      <c r="AF18" s="4">
        <f t="shared" si="21"/>
        <v>30.212810917704982</v>
      </c>
      <c r="AG18" s="4">
        <f t="shared" si="21"/>
        <v>33.496333488806769</v>
      </c>
      <c r="AH18" s="4">
        <f t="shared" si="21"/>
        <v>36.137991125985664</v>
      </c>
      <c r="AI18" s="4">
        <f t="shared" si="21"/>
        <v>39.477355579003373</v>
      </c>
      <c r="AJ18" s="4">
        <f t="shared" si="21"/>
        <v>42.136192881956376</v>
      </c>
      <c r="AK18" s="4">
        <f t="shared" si="21"/>
        <v>44.514071573547696</v>
      </c>
      <c r="AL18" s="4">
        <f t="shared" si="21"/>
        <v>46.917844808775605</v>
      </c>
      <c r="AM18" s="4">
        <f t="shared" si="21"/>
        <v>49.744381733733832</v>
      </c>
      <c r="AN18" s="4">
        <f t="shared" si="21"/>
        <v>53.765362757740263</v>
      </c>
      <c r="AO18" s="4">
        <f t="shared" si="21"/>
        <v>57.678347642594986</v>
      </c>
      <c r="AP18" s="4">
        <f t="shared" si="21"/>
        <v>60.850405426575016</v>
      </c>
      <c r="AQ18" s="4">
        <f t="shared" si="21"/>
        <v>63.972166488910986</v>
      </c>
      <c r="AR18" s="4">
        <f t="shared" si="21"/>
        <v>67.49755818808886</v>
      </c>
      <c r="AS18" s="4">
        <f t="shared" si="21"/>
        <v>71.419386268327472</v>
      </c>
      <c r="AT18" s="4">
        <f t="shared" si="21"/>
        <v>75.308631311414473</v>
      </c>
      <c r="AU18" s="4">
        <f t="shared" si="21"/>
        <v>79.715161460367668</v>
      </c>
      <c r="AV18" s="4">
        <f t="shared" si="21"/>
        <v>85.806337692419518</v>
      </c>
      <c r="AW18" s="4">
        <f t="shared" si="21"/>
        <v>91.669095369545445</v>
      </c>
      <c r="AX18" s="4">
        <f t="shared" si="21"/>
        <v>96.295581207970599</v>
      </c>
      <c r="AY18" s="4">
        <f t="shared" si="21"/>
        <v>101.13141157952927</v>
      </c>
      <c r="AZ18" s="4">
        <f t="shared" si="21"/>
        <v>106.11449802823805</v>
      </c>
      <c r="BA18" s="4">
        <f t="shared" si="21"/>
        <v>111.63237402823805</v>
      </c>
      <c r="BB18" s="4">
        <f t="shared" si="21"/>
        <v>117.34611553530334</v>
      </c>
      <c r="BC18" s="4">
        <f t="shared" si="21"/>
        <v>123.07804982997575</v>
      </c>
      <c r="BD18" s="4">
        <f t="shared" si="21"/>
        <v>126.57185055734674</v>
      </c>
      <c r="BE18" s="4">
        <f t="shared" si="21"/>
        <v>132.45170413126507</v>
      </c>
      <c r="BF18" s="4">
        <f t="shared" si="21"/>
        <v>138.1589085281388</v>
      </c>
      <c r="BG18" s="4">
        <f t="shared" si="21"/>
        <v>143.92344766151825</v>
      </c>
      <c r="BH18" s="4">
        <f t="shared" si="21"/>
        <v>149.34992089902892</v>
      </c>
      <c r="BI18" s="4">
        <f t="shared" si="21"/>
        <v>154.75340690785652</v>
      </c>
      <c r="BJ18" s="4">
        <f t="shared" si="21"/>
        <v>165.08275526447301</v>
      </c>
      <c r="BK18" s="4">
        <f t="shared" si="21"/>
        <v>170.96158850202659</v>
      </c>
      <c r="BL18" s="4">
        <f t="shared" si="21"/>
        <v>175.66613254604221</v>
      </c>
      <c r="BM18" s="4">
        <f t="shared" si="21"/>
        <v>180.30729385802397</v>
      </c>
      <c r="BN18" s="4">
        <f t="shared" si="21"/>
        <v>185.19433777616689</v>
      </c>
      <c r="BO18" s="4">
        <f t="shared" si="21"/>
        <v>194.61193777616688</v>
      </c>
      <c r="BP18" s="4">
        <f t="shared" ref="BP18:EA18" si="22">BO18+BP17</f>
        <v>203.34925430952603</v>
      </c>
      <c r="BQ18" s="4">
        <f t="shared" si="22"/>
        <v>208.62972209903288</v>
      </c>
      <c r="BR18" s="4">
        <f t="shared" si="22"/>
        <v>211.88206175002557</v>
      </c>
      <c r="BS18" s="4">
        <f t="shared" si="22"/>
        <v>217.48514972074415</v>
      </c>
      <c r="BT18" s="4">
        <f t="shared" si="22"/>
        <v>221.6761809693086</v>
      </c>
      <c r="BU18" s="4">
        <f t="shared" si="22"/>
        <v>226.58006082912109</v>
      </c>
      <c r="BV18" s="4">
        <f t="shared" si="22"/>
        <v>230.53614654450084</v>
      </c>
      <c r="BW18" s="4">
        <f t="shared" si="22"/>
        <v>233.62610163982703</v>
      </c>
      <c r="BX18" s="4">
        <f t="shared" si="22"/>
        <v>236.48182117926919</v>
      </c>
      <c r="BY18" s="4">
        <f t="shared" si="22"/>
        <v>241.6283563039558</v>
      </c>
      <c r="BZ18" s="4">
        <f t="shared" si="22"/>
        <v>244.55855986456879</v>
      </c>
      <c r="CA18" s="4">
        <f t="shared" si="22"/>
        <v>246.16138269981454</v>
      </c>
      <c r="CB18" s="4">
        <f t="shared" si="22"/>
        <v>247.5328556217151</v>
      </c>
      <c r="CC18" s="4">
        <f t="shared" si="22"/>
        <v>253.45605562171511</v>
      </c>
      <c r="CD18" s="4">
        <f t="shared" si="22"/>
        <v>260.05575532874639</v>
      </c>
      <c r="CE18" s="4">
        <f t="shared" si="22"/>
        <v>265.35428102454716</v>
      </c>
      <c r="CF18" s="4">
        <f t="shared" si="22"/>
        <v>271.83121767005497</v>
      </c>
      <c r="CG18" s="4">
        <f t="shared" si="22"/>
        <v>277.5582289310413</v>
      </c>
      <c r="CH18" s="4">
        <f t="shared" si="22"/>
        <v>282.75282579383429</v>
      </c>
      <c r="CI18" s="4">
        <f t="shared" si="22"/>
        <v>288.70671251258432</v>
      </c>
      <c r="CJ18" s="4">
        <f t="shared" si="22"/>
        <v>294.66266832313119</v>
      </c>
      <c r="CK18" s="4">
        <f t="shared" si="22"/>
        <v>298.7138232608753</v>
      </c>
      <c r="CL18" s="4">
        <f t="shared" si="22"/>
        <v>301.79231576880989</v>
      </c>
      <c r="CM18" s="4">
        <f t="shared" si="22"/>
        <v>307.44284250220835</v>
      </c>
      <c r="CN18" s="4">
        <f t="shared" si="22"/>
        <v>313.11867212256971</v>
      </c>
      <c r="CO18" s="4">
        <f t="shared" si="22"/>
        <v>317.49627212256968</v>
      </c>
      <c r="CP18" s="4">
        <f t="shared" si="22"/>
        <v>322.19067212256965</v>
      </c>
      <c r="CQ18" s="4">
        <f t="shared" si="22"/>
        <v>326.85627212256964</v>
      </c>
      <c r="CR18" s="4">
        <f t="shared" si="22"/>
        <v>331.78107212256964</v>
      </c>
      <c r="CS18" s="4">
        <f t="shared" si="22"/>
        <v>336.99387212256966</v>
      </c>
      <c r="CT18" s="4">
        <f t="shared" si="22"/>
        <v>342.69627212256967</v>
      </c>
      <c r="CU18" s="4">
        <f t="shared" si="22"/>
        <v>348.36987212256969</v>
      </c>
      <c r="CV18" s="4">
        <f t="shared" si="22"/>
        <v>353.76507212256968</v>
      </c>
      <c r="CW18" s="4">
        <f t="shared" si="22"/>
        <v>360.16206858253059</v>
      </c>
      <c r="CX18" s="4">
        <f t="shared" si="22"/>
        <v>366.44297159766734</v>
      </c>
      <c r="CY18" s="4">
        <f t="shared" si="22"/>
        <v>372.52661182645994</v>
      </c>
      <c r="CZ18" s="4">
        <f t="shared" si="22"/>
        <v>376.91892109159664</v>
      </c>
      <c r="DA18" s="4">
        <f t="shared" si="22"/>
        <v>382.23305286649901</v>
      </c>
      <c r="DB18" s="4">
        <f t="shared" si="22"/>
        <v>387.24411167387206</v>
      </c>
      <c r="DC18" s="4">
        <f t="shared" si="22"/>
        <v>392.33791996244628</v>
      </c>
      <c r="DD18" s="4">
        <f t="shared" si="22"/>
        <v>398.35241916898923</v>
      </c>
      <c r="DE18" s="4">
        <f t="shared" si="22"/>
        <v>404.22138935331537</v>
      </c>
      <c r="DF18" s="4">
        <f t="shared" si="22"/>
        <v>409.14520710233882</v>
      </c>
      <c r="DG18" s="4">
        <f t="shared" si="22"/>
        <v>415.83838947538567</v>
      </c>
      <c r="DH18" s="4">
        <f t="shared" si="22"/>
        <v>420.18485807906683</v>
      </c>
      <c r="DI18" s="4">
        <f t="shared" si="22"/>
        <v>425.68218874548967</v>
      </c>
      <c r="DJ18" s="4">
        <f t="shared" si="22"/>
        <v>430.7415908588975</v>
      </c>
      <c r="DK18" s="4">
        <f t="shared" si="22"/>
        <v>435.6869927526111</v>
      </c>
      <c r="DL18" s="4">
        <f t="shared" si="22"/>
        <v>439.68062221076218</v>
      </c>
      <c r="DM18" s="4">
        <f t="shared" si="22"/>
        <v>443.48955205505604</v>
      </c>
      <c r="DN18" s="4">
        <f t="shared" si="22"/>
        <v>447.41802793645149</v>
      </c>
      <c r="DO18" s="4">
        <f t="shared" si="22"/>
        <v>453.02196051047815</v>
      </c>
      <c r="DP18" s="4">
        <f t="shared" si="22"/>
        <v>456.90741976797074</v>
      </c>
      <c r="DQ18" s="4">
        <f t="shared" si="22"/>
        <v>460.91664759220788</v>
      </c>
      <c r="DR18" s="4">
        <f t="shared" si="22"/>
        <v>463.33265697728342</v>
      </c>
      <c r="DS18" s="4">
        <f t="shared" si="22"/>
        <v>465.36107908237943</v>
      </c>
      <c r="DT18" s="4">
        <f t="shared" si="22"/>
        <v>466.63433450324112</v>
      </c>
      <c r="DU18" s="4">
        <f t="shared" si="22"/>
        <v>467.42184946451795</v>
      </c>
      <c r="DV18" s="4">
        <f t="shared" si="22"/>
        <v>469.39914904651096</v>
      </c>
      <c r="DW18" s="4">
        <f t="shared" si="22"/>
        <v>472.09252389805118</v>
      </c>
      <c r="DX18" s="4">
        <f t="shared" si="22"/>
        <v>472.54761961778956</v>
      </c>
      <c r="DY18" s="4">
        <f t="shared" si="22"/>
        <v>474.13710007304394</v>
      </c>
      <c r="DZ18" s="4">
        <f t="shared" si="22"/>
        <v>476.81386108949357</v>
      </c>
      <c r="EA18" s="4">
        <f t="shared" si="22"/>
        <v>479.56339937400685</v>
      </c>
      <c r="EB18" s="4">
        <f t="shared" ref="EB18:FS18" si="23">EA18+EB17</f>
        <v>481.72911400413381</v>
      </c>
      <c r="EC18" s="4">
        <f t="shared" si="23"/>
        <v>483.61780400030136</v>
      </c>
      <c r="ED18" s="4">
        <f t="shared" si="23"/>
        <v>485.9966114418167</v>
      </c>
      <c r="EE18" s="4">
        <f t="shared" si="23"/>
        <v>487.83231728768607</v>
      </c>
      <c r="EF18" s="4">
        <f t="shared" si="23"/>
        <v>490.39279263199018</v>
      </c>
      <c r="EG18" s="4">
        <f t="shared" si="23"/>
        <v>492.5906884153838</v>
      </c>
      <c r="EH18" s="4">
        <f t="shared" si="23"/>
        <v>494.52003648162145</v>
      </c>
      <c r="EI18" s="4">
        <f t="shared" si="23"/>
        <v>496.02607466009226</v>
      </c>
      <c r="EJ18" s="4">
        <f t="shared" si="23"/>
        <v>496.19397749122174</v>
      </c>
      <c r="EK18" s="4">
        <f t="shared" si="23"/>
        <v>497.34621907018811</v>
      </c>
      <c r="EL18" s="4">
        <f t="shared" si="23"/>
        <v>498.49851515652443</v>
      </c>
      <c r="EM18" s="4">
        <f t="shared" si="23"/>
        <v>499.49050485633325</v>
      </c>
      <c r="EN18" s="4">
        <f t="shared" si="23"/>
        <v>500.57218664047087</v>
      </c>
      <c r="EO18" s="4">
        <f t="shared" si="23"/>
        <v>501.62352968194278</v>
      </c>
      <c r="EP18" s="4">
        <f t="shared" si="23"/>
        <v>502.26887391787062</v>
      </c>
      <c r="EQ18" s="4">
        <f t="shared" si="23"/>
        <v>502.67931123050533</v>
      </c>
      <c r="ER18" s="4">
        <f t="shared" si="23"/>
        <v>503.53178212913355</v>
      </c>
      <c r="ES18" s="4">
        <f t="shared" si="23"/>
        <v>504.04228006872017</v>
      </c>
      <c r="ET18" s="4">
        <f t="shared" si="23"/>
        <v>504.60454399856405</v>
      </c>
      <c r="EU18" s="4">
        <f t="shared" si="23"/>
        <v>505.28578417571862</v>
      </c>
      <c r="EV18" s="4">
        <f t="shared" si="23"/>
        <v>505.87524137767633</v>
      </c>
      <c r="EW18" s="4">
        <f t="shared" si="23"/>
        <v>506.12270275029022</v>
      </c>
      <c r="EX18" s="4">
        <f t="shared" si="23"/>
        <v>506.77360800179321</v>
      </c>
      <c r="EY18" s="4">
        <f t="shared" si="23"/>
        <v>507.11975841196852</v>
      </c>
      <c r="EZ18" s="4">
        <f t="shared" si="23"/>
        <v>507.54250123175461</v>
      </c>
      <c r="FA18" s="4">
        <f t="shared" si="23"/>
        <v>507.79224001439889</v>
      </c>
      <c r="FB18" s="4">
        <f t="shared" si="23"/>
        <v>508.1897255805381</v>
      </c>
      <c r="FC18" s="4">
        <f t="shared" si="23"/>
        <v>508.52827174934225</v>
      </c>
      <c r="FD18" s="4">
        <f t="shared" si="23"/>
        <v>508.76658308776695</v>
      </c>
      <c r="FE18" s="4">
        <f t="shared" si="23"/>
        <v>509.03423952730969</v>
      </c>
      <c r="FF18" s="4">
        <f t="shared" si="23"/>
        <v>509.37839097651317</v>
      </c>
      <c r="FG18" s="4">
        <f t="shared" si="23"/>
        <v>509.48894744786099</v>
      </c>
      <c r="FH18" s="4">
        <f t="shared" si="23"/>
        <v>509.97267436655835</v>
      </c>
      <c r="FI18" s="4">
        <f t="shared" si="23"/>
        <v>510.4263083663829</v>
      </c>
      <c r="FJ18" s="4">
        <f t="shared" si="23"/>
        <v>510.82647488983946</v>
      </c>
      <c r="FK18" s="4">
        <f t="shared" si="23"/>
        <v>511.05729700001552</v>
      </c>
      <c r="FL18" s="4">
        <f t="shared" si="23"/>
        <v>511.40766226919965</v>
      </c>
      <c r="FM18" s="4">
        <f t="shared" si="23"/>
        <v>511.7853372183688</v>
      </c>
      <c r="FN18" s="4">
        <f t="shared" si="23"/>
        <v>512.20016208561731</v>
      </c>
      <c r="FO18" s="4">
        <f t="shared" si="23"/>
        <v>512.23441279726694</v>
      </c>
      <c r="FP18" s="4">
        <f t="shared" si="23"/>
        <v>512.3002554048843</v>
      </c>
      <c r="FQ18" s="4">
        <f t="shared" si="23"/>
        <v>512.42923258143139</v>
      </c>
      <c r="FR18" s="4">
        <f t="shared" si="23"/>
        <v>512.73765897350984</v>
      </c>
      <c r="FS18" s="4">
        <f t="shared" si="23"/>
        <v>513.24291383820253</v>
      </c>
    </row>
    <row r="19" spans="1:256" s="23" customFormat="1" x14ac:dyDescent="0.25">
      <c r="A19" s="23" t="s">
        <v>174</v>
      </c>
      <c r="B19" s="24" t="s">
        <v>8</v>
      </c>
      <c r="C19" s="23">
        <f>C17</f>
        <v>1.1015352487564087</v>
      </c>
      <c r="D19" s="23">
        <f t="shared" ref="D19:BO19" si="24">C19+D17+(D24-D25)+(D34-D35)</f>
        <v>2.1799618966852599</v>
      </c>
      <c r="E19" s="23">
        <f t="shared" si="24"/>
        <v>2.9814692681379391</v>
      </c>
      <c r="F19" s="23">
        <f t="shared" si="24"/>
        <v>3.6674533038650821</v>
      </c>
      <c r="G19" s="23">
        <f t="shared" si="24"/>
        <v>4.2806445353388529</v>
      </c>
      <c r="H19" s="23">
        <f t="shared" si="24"/>
        <v>4.725678250360847</v>
      </c>
      <c r="I19" s="23">
        <f t="shared" si="24"/>
        <v>5.0156532028263419</v>
      </c>
      <c r="J19" s="23">
        <f t="shared" si="24"/>
        <v>8.4208182910873042</v>
      </c>
      <c r="K19" s="23">
        <f t="shared" si="24"/>
        <v>8.9189031930869103</v>
      </c>
      <c r="L19" s="23">
        <f t="shared" si="24"/>
        <v>9.2194483269099585</v>
      </c>
      <c r="M19" s="23">
        <f t="shared" si="24"/>
        <v>9.526200220983279</v>
      </c>
      <c r="N19" s="23">
        <f t="shared" si="24"/>
        <v>10.143989732754418</v>
      </c>
      <c r="O19" s="23">
        <f t="shared" si="24"/>
        <v>10.777821817012853</v>
      </c>
      <c r="P19" s="23">
        <f t="shared" si="24"/>
        <v>11.548965677539654</v>
      </c>
      <c r="Q19" s="23">
        <f t="shared" si="24"/>
        <v>12.441361575285722</v>
      </c>
      <c r="R19" s="23">
        <f t="shared" si="24"/>
        <v>14.694479059871373</v>
      </c>
      <c r="S19" s="23">
        <f t="shared" si="24"/>
        <v>20.437268833271773</v>
      </c>
      <c r="T19" s="23">
        <f t="shared" si="24"/>
        <v>21.960389979980864</v>
      </c>
      <c r="U19" s="23">
        <f t="shared" si="24"/>
        <v>23.660837200703671</v>
      </c>
      <c r="V19" s="23">
        <f t="shared" si="24"/>
        <v>24.872700584793058</v>
      </c>
      <c r="W19" s="23">
        <f t="shared" si="24"/>
        <v>26.016711981053735</v>
      </c>
      <c r="X19" s="23">
        <f t="shared" si="24"/>
        <v>27.395595161875427</v>
      </c>
      <c r="Y19" s="23">
        <f t="shared" si="24"/>
        <v>32.739758361550223</v>
      </c>
      <c r="Z19" s="23">
        <f t="shared" si="24"/>
        <v>33.333164470117808</v>
      </c>
      <c r="AA19" s="23">
        <f t="shared" si="24"/>
        <v>34.543622001035637</v>
      </c>
      <c r="AB19" s="23">
        <f t="shared" si="24"/>
        <v>39.272452229644472</v>
      </c>
      <c r="AC19" s="23">
        <f t="shared" si="24"/>
        <v>41.57593355126243</v>
      </c>
      <c r="AD19" s="23">
        <f t="shared" si="24"/>
        <v>43.796578429478515</v>
      </c>
      <c r="AE19" s="23">
        <f t="shared" si="24"/>
        <v>46.058361413020002</v>
      </c>
      <c r="AF19" s="23">
        <f t="shared" si="24"/>
        <v>49.3402039118738</v>
      </c>
      <c r="AG19" s="23">
        <f t="shared" si="24"/>
        <v>52.623726482975584</v>
      </c>
      <c r="AH19" s="23">
        <f t="shared" si="24"/>
        <v>58.319966429898926</v>
      </c>
      <c r="AI19" s="23">
        <f t="shared" si="24"/>
        <v>61.659330882916635</v>
      </c>
      <c r="AJ19" s="23">
        <f t="shared" si="24"/>
        <v>64.318168185869638</v>
      </c>
      <c r="AK19" s="23">
        <f t="shared" si="24"/>
        <v>66.696046877460958</v>
      </c>
      <c r="AL19" s="23">
        <f t="shared" si="24"/>
        <v>69.099820112688874</v>
      </c>
      <c r="AM19" s="23">
        <f t="shared" si="24"/>
        <v>71.926357037647108</v>
      </c>
      <c r="AN19" s="23">
        <f t="shared" si="24"/>
        <v>75.947338061653539</v>
      </c>
      <c r="AO19" s="23">
        <f t="shared" si="24"/>
        <v>82.029061042028957</v>
      </c>
      <c r="AP19" s="23">
        <f t="shared" si="24"/>
        <v>85.20111882600898</v>
      </c>
      <c r="AQ19" s="23">
        <f t="shared" si="24"/>
        <v>88.322879888344943</v>
      </c>
      <c r="AR19" s="23">
        <f t="shared" si="24"/>
        <v>91.848271587522817</v>
      </c>
      <c r="AS19" s="23">
        <f t="shared" si="24"/>
        <v>95.770099667761428</v>
      </c>
      <c r="AT19" s="23">
        <f t="shared" si="24"/>
        <v>99.65934471084843</v>
      </c>
      <c r="AU19" s="23">
        <f t="shared" si="24"/>
        <v>105.00807777880898</v>
      </c>
      <c r="AV19" s="23">
        <f t="shared" si="24"/>
        <v>111.09925401086083</v>
      </c>
      <c r="AW19" s="23">
        <f t="shared" si="24"/>
        <v>117.43241168798676</v>
      </c>
      <c r="AX19" s="23">
        <f t="shared" si="24"/>
        <v>122.05889752641191</v>
      </c>
      <c r="AY19" s="23">
        <f t="shared" si="24"/>
        <v>126.89472789797058</v>
      </c>
      <c r="AZ19" s="23">
        <f t="shared" si="24"/>
        <v>132.12119427425159</v>
      </c>
      <c r="BA19" s="23">
        <f t="shared" si="24"/>
        <v>137.63907027425159</v>
      </c>
      <c r="BB19" s="23">
        <f t="shared" si="24"/>
        <v>143.35281178131689</v>
      </c>
      <c r="BC19" s="23">
        <f t="shared" si="24"/>
        <v>149.0847460759893</v>
      </c>
      <c r="BD19" s="23">
        <f t="shared" si="24"/>
        <v>153.85938634798021</v>
      </c>
      <c r="BE19" s="23">
        <f t="shared" si="24"/>
        <v>159.73923992189856</v>
      </c>
      <c r="BF19" s="23">
        <f t="shared" si="24"/>
        <v>165.44644431877228</v>
      </c>
      <c r="BG19" s="23">
        <f t="shared" si="24"/>
        <v>171.21098345215174</v>
      </c>
      <c r="BH19" s="23">
        <f t="shared" si="24"/>
        <v>176.6374566896624</v>
      </c>
      <c r="BI19" s="23">
        <f t="shared" si="24"/>
        <v>182.04094269849</v>
      </c>
      <c r="BJ19" s="23">
        <f t="shared" si="24"/>
        <v>192.37029105510649</v>
      </c>
      <c r="BK19" s="23">
        <f t="shared" si="24"/>
        <v>198.24912429266007</v>
      </c>
      <c r="BL19" s="23">
        <f t="shared" si="24"/>
        <v>204.28358833667568</v>
      </c>
      <c r="BM19" s="23">
        <f t="shared" si="24"/>
        <v>209.66203548862271</v>
      </c>
      <c r="BN19" s="23">
        <f t="shared" si="24"/>
        <v>214.54907940676563</v>
      </c>
      <c r="BO19" s="23">
        <f t="shared" si="24"/>
        <v>223.96667940676562</v>
      </c>
      <c r="BP19" s="23">
        <f t="shared" ref="BP19:EA19" si="25">BO19+BP17+(BP24-BP25)+(BP34-BP35)</f>
        <v>232.70399594012477</v>
      </c>
      <c r="BQ19" s="23">
        <f t="shared" si="25"/>
        <v>238.3540637296316</v>
      </c>
      <c r="BR19" s="23">
        <f t="shared" si="25"/>
        <v>241.6064033806243</v>
      </c>
      <c r="BS19" s="23">
        <f t="shared" si="25"/>
        <v>247.20949135134288</v>
      </c>
      <c r="BT19" s="23">
        <f t="shared" si="25"/>
        <v>251.40052259990733</v>
      </c>
      <c r="BU19" s="23">
        <f t="shared" si="25"/>
        <v>256.30440245971982</v>
      </c>
      <c r="BV19" s="23">
        <f t="shared" si="25"/>
        <v>260.26048817509957</v>
      </c>
      <c r="BW19" s="23">
        <f t="shared" si="25"/>
        <v>263.35044327042579</v>
      </c>
      <c r="BX19" s="23">
        <f t="shared" si="25"/>
        <v>266.20616280986798</v>
      </c>
      <c r="BY19" s="23">
        <f t="shared" si="25"/>
        <v>271.35269793455461</v>
      </c>
      <c r="BZ19" s="23">
        <f t="shared" si="25"/>
        <v>274.28290149516761</v>
      </c>
      <c r="CA19" s="23">
        <f t="shared" si="25"/>
        <v>275.88572433041332</v>
      </c>
      <c r="CB19" s="23">
        <f t="shared" si="25"/>
        <v>277.60326962755084</v>
      </c>
      <c r="CC19" s="23">
        <f t="shared" si="25"/>
        <v>283.52646962755085</v>
      </c>
      <c r="CD19" s="23">
        <f t="shared" si="25"/>
        <v>290.12616933458213</v>
      </c>
      <c r="CE19" s="23">
        <f t="shared" si="25"/>
        <v>295.42469503038291</v>
      </c>
      <c r="CF19" s="23">
        <f t="shared" si="25"/>
        <v>301.90163167589071</v>
      </c>
      <c r="CG19" s="23">
        <f t="shared" si="25"/>
        <v>309.0599156641498</v>
      </c>
      <c r="CH19" s="23">
        <f t="shared" si="25"/>
        <v>314.25451252694279</v>
      </c>
      <c r="CI19" s="23">
        <f t="shared" si="25"/>
        <v>320.20839924569282</v>
      </c>
      <c r="CJ19" s="23">
        <f t="shared" si="25"/>
        <v>326.16435505623969</v>
      </c>
      <c r="CK19" s="23">
        <f t="shared" si="25"/>
        <v>330.2155099939838</v>
      </c>
      <c r="CL19" s="23">
        <f t="shared" si="25"/>
        <v>333.29400250191838</v>
      </c>
      <c r="CM19" s="23">
        <f t="shared" si="25"/>
        <v>338.94452923531685</v>
      </c>
      <c r="CN19" s="23">
        <f t="shared" si="25"/>
        <v>344.62035885567821</v>
      </c>
      <c r="CO19" s="23">
        <f t="shared" si="25"/>
        <v>348.99795885567818</v>
      </c>
      <c r="CP19" s="23">
        <f t="shared" si="25"/>
        <v>354.41192249204181</v>
      </c>
      <c r="CQ19" s="23">
        <f t="shared" si="25"/>
        <v>359.07752249204179</v>
      </c>
      <c r="CR19" s="23">
        <f t="shared" si="25"/>
        <v>364.0023224920418</v>
      </c>
      <c r="CS19" s="23">
        <f t="shared" si="25"/>
        <v>369.21512249204181</v>
      </c>
      <c r="CT19" s="23">
        <f t="shared" si="25"/>
        <v>374.91752249204183</v>
      </c>
      <c r="CU19" s="23">
        <f t="shared" si="25"/>
        <v>380.59112249204185</v>
      </c>
      <c r="CV19" s="23">
        <f t="shared" si="25"/>
        <v>385.98632249204184</v>
      </c>
      <c r="CW19" s="23">
        <f t="shared" si="25"/>
        <v>392.38331895200275</v>
      </c>
      <c r="CX19" s="23">
        <f t="shared" si="25"/>
        <v>398.6642219671395</v>
      </c>
      <c r="CY19" s="23">
        <f t="shared" si="25"/>
        <v>404.7478621959321</v>
      </c>
      <c r="CZ19" s="23">
        <f t="shared" si="25"/>
        <v>409.84017146106879</v>
      </c>
      <c r="DA19" s="23">
        <f t="shared" si="25"/>
        <v>415.15430323597116</v>
      </c>
      <c r="DB19" s="23">
        <f t="shared" si="25"/>
        <v>420.1653620433442</v>
      </c>
      <c r="DC19" s="23">
        <f t="shared" si="25"/>
        <v>425.25917033191843</v>
      </c>
      <c r="DD19" s="23">
        <f t="shared" si="25"/>
        <v>431.27366953846138</v>
      </c>
      <c r="DE19" s="23">
        <f t="shared" si="25"/>
        <v>437.14263972278752</v>
      </c>
      <c r="DF19" s="23">
        <f t="shared" si="25"/>
        <v>442.06645747181096</v>
      </c>
      <c r="DG19" s="23">
        <f t="shared" si="25"/>
        <v>448.75963984485782</v>
      </c>
      <c r="DH19" s="23">
        <f t="shared" si="25"/>
        <v>453.10610844853898</v>
      </c>
      <c r="DI19" s="23">
        <f t="shared" si="25"/>
        <v>458.60343911496182</v>
      </c>
      <c r="DJ19" s="23">
        <f t="shared" si="25"/>
        <v>463.66284122836964</v>
      </c>
      <c r="DK19" s="23">
        <f t="shared" si="25"/>
        <v>468.60824312208325</v>
      </c>
      <c r="DL19" s="23">
        <f t="shared" si="25"/>
        <v>472.60187258023433</v>
      </c>
      <c r="DM19" s="23">
        <f t="shared" si="25"/>
        <v>476.41080242452819</v>
      </c>
      <c r="DN19" s="23">
        <f t="shared" si="25"/>
        <v>480.33927830592364</v>
      </c>
      <c r="DO19" s="23">
        <f t="shared" si="25"/>
        <v>485.9432108799503</v>
      </c>
      <c r="DP19" s="23">
        <f t="shared" si="25"/>
        <v>489.82867013744288</v>
      </c>
      <c r="DQ19" s="23">
        <f t="shared" si="25"/>
        <v>493.83789796168003</v>
      </c>
      <c r="DR19" s="23">
        <f t="shared" si="25"/>
        <v>499.65416541127172</v>
      </c>
      <c r="DS19" s="23">
        <f t="shared" si="25"/>
        <v>499.46514177940674</v>
      </c>
      <c r="DT19" s="23">
        <f t="shared" si="25"/>
        <v>503.32317139381684</v>
      </c>
      <c r="DU19" s="23">
        <f t="shared" si="25"/>
        <v>504.56324973240913</v>
      </c>
      <c r="DV19" s="23">
        <f t="shared" si="25"/>
        <v>509.80609770149891</v>
      </c>
      <c r="DW19" s="23">
        <f t="shared" si="25"/>
        <v>512.04313780664188</v>
      </c>
      <c r="DX19" s="23">
        <f t="shared" si="25"/>
        <v>517.32920126831573</v>
      </c>
      <c r="DY19" s="23">
        <f t="shared" si="25"/>
        <v>518.9186817235701</v>
      </c>
      <c r="DZ19" s="23">
        <f t="shared" si="25"/>
        <v>521.59544274001973</v>
      </c>
      <c r="EA19" s="23">
        <f t="shared" si="25"/>
        <v>524.34498102453301</v>
      </c>
      <c r="EB19" s="23">
        <f t="shared" ref="EB19:FS19" si="26">EA19+EB17+(EB24-EB25)+(EB34-EB35)</f>
        <v>526.51069565465991</v>
      </c>
      <c r="EC19" s="23">
        <f t="shared" si="26"/>
        <v>528.39938565082741</v>
      </c>
      <c r="ED19" s="23">
        <f t="shared" si="26"/>
        <v>530.77819309234269</v>
      </c>
      <c r="EE19" s="23">
        <f t="shared" si="26"/>
        <v>535.86396345434105</v>
      </c>
      <c r="EF19" s="23">
        <f t="shared" si="26"/>
        <v>545.01987708245781</v>
      </c>
      <c r="EG19" s="23">
        <f t="shared" si="26"/>
        <v>547.21777286585143</v>
      </c>
      <c r="EH19" s="23">
        <f t="shared" si="26"/>
        <v>549.14712093208914</v>
      </c>
      <c r="EI19" s="23">
        <f t="shared" si="26"/>
        <v>550.65315911055995</v>
      </c>
      <c r="EJ19" s="23">
        <f t="shared" si="26"/>
        <v>553.38519097394749</v>
      </c>
      <c r="EK19" s="23">
        <f t="shared" si="26"/>
        <v>554.53743255291386</v>
      </c>
      <c r="EL19" s="23">
        <f t="shared" si="26"/>
        <v>555.68972863925023</v>
      </c>
      <c r="EM19" s="23">
        <f t="shared" si="26"/>
        <v>556.6817183390591</v>
      </c>
      <c r="EN19" s="23">
        <f t="shared" si="26"/>
        <v>557.76340012319667</v>
      </c>
      <c r="EO19" s="23">
        <f t="shared" si="26"/>
        <v>558.81474316466858</v>
      </c>
      <c r="EP19" s="23">
        <f t="shared" si="26"/>
        <v>559.46008740059642</v>
      </c>
      <c r="EQ19" s="23">
        <f t="shared" si="26"/>
        <v>563.77116987452143</v>
      </c>
      <c r="ER19" s="23">
        <f t="shared" si="26"/>
        <v>564.62364077314965</v>
      </c>
      <c r="ES19" s="23">
        <f t="shared" si="26"/>
        <v>565.13413871273633</v>
      </c>
      <c r="ET19" s="23">
        <f t="shared" si="26"/>
        <v>565.69640264258021</v>
      </c>
      <c r="EU19" s="23">
        <f t="shared" si="26"/>
        <v>566.37764281973477</v>
      </c>
      <c r="EV19" s="23">
        <f t="shared" si="26"/>
        <v>566.96710002169243</v>
      </c>
      <c r="EW19" s="23">
        <f t="shared" si="26"/>
        <v>571.21456139430632</v>
      </c>
      <c r="EX19" s="23">
        <f t="shared" si="26"/>
        <v>571.86546664580931</v>
      </c>
      <c r="EY19" s="23">
        <f t="shared" si="26"/>
        <v>572.21161705598468</v>
      </c>
      <c r="EZ19" s="23">
        <f t="shared" si="26"/>
        <v>572.63435987577077</v>
      </c>
      <c r="FA19" s="23">
        <f t="shared" si="26"/>
        <v>573.684098658415</v>
      </c>
      <c r="FB19" s="23">
        <f t="shared" si="26"/>
        <v>574.08158422455426</v>
      </c>
      <c r="FC19" s="23">
        <f t="shared" si="26"/>
        <v>574.42013039335848</v>
      </c>
      <c r="FD19" s="23">
        <f t="shared" si="26"/>
        <v>574.65844173178311</v>
      </c>
      <c r="FE19" s="23">
        <f t="shared" si="26"/>
        <v>580.92609817132586</v>
      </c>
      <c r="FF19" s="23">
        <f t="shared" si="26"/>
        <v>581.2702496205294</v>
      </c>
      <c r="FG19" s="23">
        <f t="shared" si="26"/>
        <v>583.78080609187714</v>
      </c>
      <c r="FH19" s="23">
        <f t="shared" si="26"/>
        <v>584.2645330105745</v>
      </c>
      <c r="FI19" s="23">
        <f t="shared" si="26"/>
        <v>584.71816701039904</v>
      </c>
      <c r="FJ19" s="23">
        <f t="shared" si="26"/>
        <v>585.11833353385566</v>
      </c>
      <c r="FK19" s="23">
        <f t="shared" si="26"/>
        <v>585.34915564403173</v>
      </c>
      <c r="FL19" s="23">
        <f t="shared" si="26"/>
        <v>585.69952091321579</v>
      </c>
      <c r="FM19" s="23">
        <f t="shared" si="26"/>
        <v>586.077195862385</v>
      </c>
      <c r="FN19" s="23">
        <f t="shared" si="26"/>
        <v>586.49202072963351</v>
      </c>
      <c r="FO19" s="23">
        <f t="shared" si="26"/>
        <v>586.52627144128314</v>
      </c>
      <c r="FP19" s="23">
        <f t="shared" si="26"/>
        <v>586.5921140489005</v>
      </c>
      <c r="FQ19" s="23">
        <f t="shared" si="26"/>
        <v>586.72109122544759</v>
      </c>
      <c r="FR19" s="23">
        <f t="shared" si="26"/>
        <v>587.02951761752604</v>
      </c>
      <c r="FS19" s="23">
        <f t="shared" si="26"/>
        <v>587.53477248221873</v>
      </c>
    </row>
    <row r="20" spans="1:256" s="3" customFormat="1" x14ac:dyDescent="0.25">
      <c r="A20" s="20" t="s">
        <v>7</v>
      </c>
      <c r="B20" s="21" t="s">
        <v>10</v>
      </c>
      <c r="C20" s="20">
        <f>'Raw Data'!B36</f>
        <v>0.01</v>
      </c>
      <c r="D20" s="20">
        <f>'Raw Data'!C36</f>
        <v>0.01</v>
      </c>
      <c r="E20" s="20">
        <f>'Raw Data'!D36</f>
        <v>0.01</v>
      </c>
      <c r="F20" s="20">
        <f>'Raw Data'!E36</f>
        <v>0.01</v>
      </c>
      <c r="G20" s="20">
        <f>'Raw Data'!F36</f>
        <v>0.01</v>
      </c>
      <c r="H20" s="20">
        <f>'Raw Data'!G36</f>
        <v>0.01</v>
      </c>
      <c r="I20" s="20">
        <f>'Raw Data'!H36</f>
        <v>0.01</v>
      </c>
      <c r="J20" s="20">
        <f>'Raw Data'!I36</f>
        <v>0.01</v>
      </c>
      <c r="K20" s="20">
        <f>'Raw Data'!J36</f>
        <v>0.01</v>
      </c>
      <c r="L20" s="20">
        <f>'Raw Data'!K36</f>
        <v>0.01</v>
      </c>
      <c r="M20" s="20">
        <f>'Raw Data'!L36</f>
        <v>0.01</v>
      </c>
      <c r="N20" s="20">
        <f>'Raw Data'!M36</f>
        <v>0.01</v>
      </c>
      <c r="O20" s="20">
        <f>'Raw Data'!N36</f>
        <v>0.01</v>
      </c>
      <c r="P20" s="20">
        <f>'Raw Data'!O36</f>
        <v>0.01</v>
      </c>
      <c r="Q20" s="20">
        <f>'Raw Data'!P36</f>
        <v>0.01</v>
      </c>
      <c r="R20" s="20">
        <f>'Raw Data'!Q36</f>
        <v>0.01</v>
      </c>
      <c r="S20" s="20">
        <f>'Raw Data'!R36</f>
        <v>0.01</v>
      </c>
      <c r="T20" s="20">
        <f>'Raw Data'!S36</f>
        <v>0.01</v>
      </c>
      <c r="U20" s="20">
        <f>'Raw Data'!T36</f>
        <v>0.01</v>
      </c>
      <c r="V20" s="20">
        <f>'Raw Data'!U36</f>
        <v>0.01</v>
      </c>
      <c r="W20" s="20">
        <f>'Raw Data'!V36</f>
        <v>0.01</v>
      </c>
      <c r="X20" s="20">
        <f>'Raw Data'!W36</f>
        <v>0.01</v>
      </c>
      <c r="Y20" s="20">
        <f>'Raw Data'!X36</f>
        <v>0.01</v>
      </c>
      <c r="Z20" s="20">
        <f>'Raw Data'!Y36</f>
        <v>0.01</v>
      </c>
      <c r="AA20" s="20">
        <f>'Raw Data'!Z36</f>
        <v>0.01</v>
      </c>
      <c r="AB20" s="20">
        <f>'Raw Data'!AA36</f>
        <v>0.01</v>
      </c>
      <c r="AC20" s="20">
        <f>'Raw Data'!AB36</f>
        <v>0.01</v>
      </c>
      <c r="AD20" s="20">
        <f>'Raw Data'!AC36</f>
        <v>0.01</v>
      </c>
      <c r="AE20" s="20">
        <f>'Raw Data'!AD36</f>
        <v>0.01</v>
      </c>
      <c r="AF20" s="20">
        <f>'Raw Data'!AE36</f>
        <v>0.01</v>
      </c>
      <c r="AG20" s="20">
        <f>'Raw Data'!AF36</f>
        <v>0.01</v>
      </c>
      <c r="AH20" s="20">
        <f>'Raw Data'!AG36</f>
        <v>0.01</v>
      </c>
      <c r="AI20" s="20">
        <f>'Raw Data'!AH36</f>
        <v>0.01</v>
      </c>
      <c r="AJ20" s="20">
        <f>'Raw Data'!AI36</f>
        <v>0.01</v>
      </c>
      <c r="AK20" s="20">
        <f>'Raw Data'!AJ36</f>
        <v>0.01</v>
      </c>
      <c r="AL20" s="20">
        <f>'Raw Data'!AK36</f>
        <v>0.01</v>
      </c>
      <c r="AM20" s="20">
        <f>'Raw Data'!AL36</f>
        <v>0.01</v>
      </c>
      <c r="AN20" s="20">
        <f>'Raw Data'!AM36</f>
        <v>0.01</v>
      </c>
      <c r="AO20" s="20">
        <f>'Raw Data'!AN36</f>
        <v>0.01</v>
      </c>
      <c r="AP20" s="20">
        <f>'Raw Data'!AO36</f>
        <v>0.01</v>
      </c>
      <c r="AQ20" s="20">
        <f>'Raw Data'!AP36</f>
        <v>0.01</v>
      </c>
      <c r="AR20" s="20">
        <f>'Raw Data'!AQ36</f>
        <v>0.01</v>
      </c>
      <c r="AS20" s="20">
        <f>'Raw Data'!AR36</f>
        <v>0.01</v>
      </c>
      <c r="AT20" s="20">
        <f>'Raw Data'!AS36</f>
        <v>0.01</v>
      </c>
      <c r="AU20" s="20">
        <f>'Raw Data'!AT36</f>
        <v>0.01</v>
      </c>
      <c r="AV20" s="20">
        <f>'Raw Data'!AU36</f>
        <v>0.01</v>
      </c>
      <c r="AW20" s="20">
        <f>'Raw Data'!AV36</f>
        <v>0.01</v>
      </c>
      <c r="AX20" s="20">
        <f>'Raw Data'!AW36</f>
        <v>0.01</v>
      </c>
      <c r="AY20" s="20">
        <f>'Raw Data'!AX36</f>
        <v>0.01</v>
      </c>
      <c r="AZ20" s="20">
        <f>'Raw Data'!AY36</f>
        <v>0.01</v>
      </c>
      <c r="BA20" s="20">
        <f>'Raw Data'!AZ36</f>
        <v>0.01</v>
      </c>
      <c r="BB20" s="20">
        <f>'Raw Data'!BA36</f>
        <v>0.01</v>
      </c>
      <c r="BC20" s="20">
        <f>'Raw Data'!BB36</f>
        <v>0.01</v>
      </c>
      <c r="BD20" s="20">
        <f>'Raw Data'!BC36</f>
        <v>0.01</v>
      </c>
      <c r="BE20" s="20">
        <f>'Raw Data'!BD36</f>
        <v>0.01</v>
      </c>
      <c r="BF20" s="20">
        <f>'Raw Data'!BE36</f>
        <v>0.01</v>
      </c>
      <c r="BG20" s="20">
        <f>'Raw Data'!BF36</f>
        <v>0.01</v>
      </c>
      <c r="BH20" s="20">
        <f>'Raw Data'!BG36</f>
        <v>0.01</v>
      </c>
      <c r="BI20" s="20">
        <f>'Raw Data'!BH36</f>
        <v>0.01</v>
      </c>
      <c r="BJ20" s="20">
        <f>'Raw Data'!BI36</f>
        <v>0.01</v>
      </c>
      <c r="BK20" s="20">
        <f>'Raw Data'!BJ36</f>
        <v>0.01</v>
      </c>
      <c r="BL20" s="20">
        <f>'Raw Data'!BK36</f>
        <v>0.01</v>
      </c>
      <c r="BM20" s="20">
        <f>'Raw Data'!BL36</f>
        <v>0.01</v>
      </c>
      <c r="BN20" s="20">
        <f>'Raw Data'!BM36</f>
        <v>0.01</v>
      </c>
      <c r="BO20" s="20">
        <f>'Raw Data'!BN36</f>
        <v>0.01</v>
      </c>
      <c r="BP20" s="20">
        <f>'Raw Data'!BO36</f>
        <v>0.01</v>
      </c>
      <c r="BQ20" s="20">
        <f>'Raw Data'!BP36</f>
        <v>0.01</v>
      </c>
      <c r="BR20" s="20">
        <f>'Raw Data'!BQ36</f>
        <v>0.01</v>
      </c>
      <c r="BS20" s="20">
        <f>'Raw Data'!BR36</f>
        <v>0.01</v>
      </c>
      <c r="BT20" s="20">
        <f>'Raw Data'!BS36</f>
        <v>0.01</v>
      </c>
      <c r="BU20" s="20">
        <f>'Raw Data'!BT36</f>
        <v>0.01</v>
      </c>
      <c r="BV20" s="20">
        <f>'Raw Data'!BU36</f>
        <v>0.01</v>
      </c>
      <c r="BW20" s="20">
        <f>'Raw Data'!BV36</f>
        <v>0.01</v>
      </c>
      <c r="BX20" s="20">
        <f>'Raw Data'!BW36</f>
        <v>0.01</v>
      </c>
      <c r="BY20" s="20">
        <f>'Raw Data'!BX36</f>
        <v>0.01</v>
      </c>
      <c r="BZ20" s="20">
        <f>'Raw Data'!BY36</f>
        <v>0.01</v>
      </c>
      <c r="CA20" s="20">
        <f>'Raw Data'!BZ36</f>
        <v>0.01</v>
      </c>
      <c r="CB20" s="20">
        <f>'Raw Data'!CA36</f>
        <v>0.01</v>
      </c>
      <c r="CC20" s="20">
        <f>'Raw Data'!CB36</f>
        <v>0.01</v>
      </c>
      <c r="CD20" s="20">
        <f>'Raw Data'!CC36</f>
        <v>0.01</v>
      </c>
      <c r="CE20" s="20">
        <f>'Raw Data'!CD36</f>
        <v>0.01</v>
      </c>
      <c r="CF20" s="20">
        <f>'Raw Data'!CE36</f>
        <v>0.01</v>
      </c>
      <c r="CG20" s="20">
        <f>'Raw Data'!CF36</f>
        <v>0.01</v>
      </c>
      <c r="CH20" s="20">
        <f>'Raw Data'!CG36</f>
        <v>0.01</v>
      </c>
      <c r="CI20" s="20">
        <f>'Raw Data'!CH36</f>
        <v>0.01</v>
      </c>
      <c r="CJ20" s="20">
        <f>'Raw Data'!CI36</f>
        <v>0.01</v>
      </c>
      <c r="CK20" s="20">
        <f>'Raw Data'!CJ36</f>
        <v>0.01</v>
      </c>
      <c r="CL20" s="20">
        <f>'Raw Data'!CK36</f>
        <v>0.01</v>
      </c>
      <c r="CM20" s="20">
        <f>'Raw Data'!CL36</f>
        <v>0.01</v>
      </c>
      <c r="CN20" s="20">
        <f>'Raw Data'!CM36</f>
        <v>0.01</v>
      </c>
      <c r="CO20" s="20">
        <f>'Raw Data'!CN36</f>
        <v>0.01</v>
      </c>
      <c r="CP20" s="20">
        <f>'Raw Data'!CO36</f>
        <v>0.01</v>
      </c>
      <c r="CQ20" s="20">
        <f>'Raw Data'!CP36</f>
        <v>0.01</v>
      </c>
      <c r="CR20" s="20">
        <f>'Raw Data'!CQ36</f>
        <v>0.01</v>
      </c>
      <c r="CS20" s="20">
        <f>'Raw Data'!CR36</f>
        <v>0.01</v>
      </c>
      <c r="CT20" s="20">
        <f>'Raw Data'!CS36</f>
        <v>0.01</v>
      </c>
      <c r="CU20" s="20">
        <f>'Raw Data'!CT36</f>
        <v>0.01</v>
      </c>
      <c r="CV20" s="20">
        <f>'Raw Data'!CU36</f>
        <v>0.01</v>
      </c>
      <c r="CW20" s="20">
        <f>'Raw Data'!CV36</f>
        <v>0.01</v>
      </c>
      <c r="CX20" s="20">
        <f>'Raw Data'!CW36</f>
        <v>0.01</v>
      </c>
      <c r="CY20" s="20">
        <f>'Raw Data'!CX36</f>
        <v>0.01</v>
      </c>
      <c r="CZ20" s="20">
        <f>'Raw Data'!CY36</f>
        <v>0.01</v>
      </c>
      <c r="DA20" s="20">
        <f>'Raw Data'!CZ36</f>
        <v>0.01</v>
      </c>
      <c r="DB20" s="20">
        <f>'Raw Data'!DA36</f>
        <v>0.01</v>
      </c>
      <c r="DC20" s="20">
        <f>'Raw Data'!DB36</f>
        <v>0.01</v>
      </c>
      <c r="DD20" s="20">
        <f>'Raw Data'!DC36</f>
        <v>0.01</v>
      </c>
      <c r="DE20" s="20">
        <f>'Raw Data'!DD36</f>
        <v>0.01</v>
      </c>
      <c r="DF20" s="20">
        <f>'Raw Data'!DE36</f>
        <v>0.01</v>
      </c>
      <c r="DG20" s="20">
        <f>'Raw Data'!DF36</f>
        <v>0.01</v>
      </c>
      <c r="DH20" s="20">
        <f>'Raw Data'!DG36</f>
        <v>0.01</v>
      </c>
      <c r="DI20" s="20">
        <f>'Raw Data'!DH36</f>
        <v>0.01</v>
      </c>
      <c r="DJ20" s="20">
        <f>'Raw Data'!DI36</f>
        <v>0.01</v>
      </c>
      <c r="DK20" s="20">
        <f>'Raw Data'!DJ36</f>
        <v>0.01</v>
      </c>
      <c r="DL20" s="20">
        <f>'Raw Data'!DK36</f>
        <v>0.01</v>
      </c>
      <c r="DM20" s="20">
        <f>'Raw Data'!DL36</f>
        <v>0.01</v>
      </c>
      <c r="DN20" s="20">
        <f>'Raw Data'!DM36</f>
        <v>0.01</v>
      </c>
      <c r="DO20" s="20">
        <f>'Raw Data'!DN36</f>
        <v>0.01</v>
      </c>
      <c r="DP20" s="20">
        <f>'Raw Data'!DO36</f>
        <v>0.01</v>
      </c>
      <c r="DQ20" s="20">
        <f>'Raw Data'!DP36</f>
        <v>0.01</v>
      </c>
      <c r="DR20" s="20">
        <f>'Raw Data'!DQ36</f>
        <v>0.01</v>
      </c>
      <c r="DS20" s="20">
        <f>'Raw Data'!DR36</f>
        <v>0.01</v>
      </c>
      <c r="DT20" s="20">
        <f>'Raw Data'!DS36</f>
        <v>0.01</v>
      </c>
      <c r="DU20" s="20">
        <f>'Raw Data'!DT36</f>
        <v>0.01</v>
      </c>
      <c r="DV20" s="20">
        <f>'Raw Data'!DU36</f>
        <v>0.01</v>
      </c>
      <c r="DW20" s="20">
        <f>'Raw Data'!DV36</f>
        <v>0.01</v>
      </c>
      <c r="DX20" s="20">
        <f>'Raw Data'!DW36</f>
        <v>0.01</v>
      </c>
      <c r="DY20" s="20">
        <f>'Raw Data'!DX36</f>
        <v>0.01</v>
      </c>
      <c r="DZ20" s="20">
        <f>'Raw Data'!DY36</f>
        <v>0.01</v>
      </c>
      <c r="EA20" s="20">
        <f>'Raw Data'!DZ36</f>
        <v>0.01</v>
      </c>
      <c r="EB20" s="20">
        <f>'Raw Data'!EA36</f>
        <v>0.01</v>
      </c>
      <c r="EC20" s="20">
        <f>'Raw Data'!EB36</f>
        <v>0.01</v>
      </c>
      <c r="ED20" s="20">
        <f>'Raw Data'!EC36</f>
        <v>0.01</v>
      </c>
      <c r="EE20" s="20">
        <f>'Raw Data'!ED36</f>
        <v>0.01</v>
      </c>
      <c r="EF20" s="20">
        <f>'Raw Data'!EE36</f>
        <v>0.01</v>
      </c>
      <c r="EG20" s="20">
        <f>'Raw Data'!EF36</f>
        <v>0.01</v>
      </c>
      <c r="EH20" s="20">
        <f>'Raw Data'!EG36</f>
        <v>0.01</v>
      </c>
      <c r="EI20" s="20">
        <f>'Raw Data'!EH36</f>
        <v>0.01</v>
      </c>
      <c r="EJ20" s="20">
        <f>'Raw Data'!EI36</f>
        <v>0.01</v>
      </c>
      <c r="EK20" s="20">
        <f>'Raw Data'!EJ36</f>
        <v>0.01</v>
      </c>
      <c r="EL20" s="20">
        <f>'Raw Data'!EK36</f>
        <v>0.01</v>
      </c>
      <c r="EM20" s="20">
        <f>'Raw Data'!EL36</f>
        <v>0.01</v>
      </c>
      <c r="EN20" s="20">
        <f>'Raw Data'!EM36</f>
        <v>0.01</v>
      </c>
      <c r="EO20" s="20">
        <f>'Raw Data'!EN36</f>
        <v>0.01</v>
      </c>
      <c r="EP20" s="20">
        <f>'Raw Data'!EO36</f>
        <v>0.01</v>
      </c>
      <c r="EQ20" s="20">
        <f>'Raw Data'!EP36</f>
        <v>0.01</v>
      </c>
      <c r="ER20" s="20">
        <f>'Raw Data'!EQ36</f>
        <v>0.01</v>
      </c>
      <c r="ES20" s="20">
        <f>'Raw Data'!ER36</f>
        <v>0.01</v>
      </c>
      <c r="ET20" s="20">
        <f>'Raw Data'!ES36</f>
        <v>0.01</v>
      </c>
      <c r="EU20" s="20">
        <f>'Raw Data'!ET36</f>
        <v>0.01</v>
      </c>
      <c r="EV20" s="20">
        <f>'Raw Data'!EU36</f>
        <v>0.01</v>
      </c>
      <c r="EW20" s="20">
        <f>'Raw Data'!EV36</f>
        <v>0.01</v>
      </c>
      <c r="EX20" s="20">
        <f>'Raw Data'!EW36</f>
        <v>0.01</v>
      </c>
      <c r="EY20" s="20">
        <f>'Raw Data'!EX36</f>
        <v>0.01</v>
      </c>
      <c r="EZ20" s="20">
        <f>'Raw Data'!EY36</f>
        <v>0.01</v>
      </c>
      <c r="FA20" s="20">
        <f>'Raw Data'!EZ36</f>
        <v>0.01</v>
      </c>
      <c r="FB20" s="20">
        <f>'Raw Data'!FA36</f>
        <v>0.01</v>
      </c>
      <c r="FC20" s="20">
        <f>'Raw Data'!FB36</f>
        <v>0.01</v>
      </c>
      <c r="FD20" s="20">
        <f>'Raw Data'!FC36</f>
        <v>0.01</v>
      </c>
      <c r="FE20" s="20">
        <f>'Raw Data'!FD36</f>
        <v>0.01</v>
      </c>
      <c r="FF20" s="20">
        <f>'Raw Data'!FE36</f>
        <v>0.01</v>
      </c>
      <c r="FG20" s="20">
        <f>'Raw Data'!FF36</f>
        <v>0.01</v>
      </c>
      <c r="FH20" s="20">
        <f>'Raw Data'!FG36</f>
        <v>0.01</v>
      </c>
      <c r="FI20" s="20">
        <f>'Raw Data'!FH36</f>
        <v>0.01</v>
      </c>
      <c r="FJ20" s="20">
        <f>'Raw Data'!FI36</f>
        <v>0.01</v>
      </c>
      <c r="FK20" s="20">
        <f>'Raw Data'!FJ36</f>
        <v>0.01</v>
      </c>
      <c r="FL20" s="20">
        <f>'Raw Data'!FK36</f>
        <v>0.01</v>
      </c>
      <c r="FM20" s="20">
        <f>'Raw Data'!FL36</f>
        <v>0.01</v>
      </c>
      <c r="FN20" s="20">
        <f>'Raw Data'!FM36</f>
        <v>0.01</v>
      </c>
      <c r="FO20" s="20">
        <f>'Raw Data'!FN36</f>
        <v>0.01</v>
      </c>
      <c r="FP20" s="20">
        <f>'Raw Data'!FO36</f>
        <v>0.01</v>
      </c>
      <c r="FQ20" s="20">
        <f>'Raw Data'!FP36</f>
        <v>0.01</v>
      </c>
      <c r="FR20" s="20">
        <f>'Raw Data'!FQ36</f>
        <v>0.01</v>
      </c>
      <c r="FS20" s="20">
        <f>'Raw Data'!FR36</f>
        <v>0.01</v>
      </c>
    </row>
    <row r="21" spans="1:256" s="18" customFormat="1" x14ac:dyDescent="0.25">
      <c r="A21" s="16" t="s">
        <v>40</v>
      </c>
      <c r="B21" s="17"/>
      <c r="C21" s="19">
        <f t="shared" ref="C21:BN21" si="27">C20/C16</f>
        <v>1.3617358152573356E-3</v>
      </c>
      <c r="D21" s="19">
        <f t="shared" si="27"/>
        <v>1.2965371797902742E-3</v>
      </c>
      <c r="E21" s="19">
        <f t="shared" si="27"/>
        <v>1.3852897123106471E-3</v>
      </c>
      <c r="F21" s="19">
        <f t="shared" si="27"/>
        <v>1.306658497060356E-3</v>
      </c>
      <c r="G21" s="19">
        <f t="shared" si="27"/>
        <v>1.1631189027342572E-3</v>
      </c>
      <c r="H21" s="19">
        <f t="shared" si="27"/>
        <v>1.2347710828504905E-3</v>
      </c>
      <c r="I21" s="19">
        <f t="shared" si="27"/>
        <v>1.4853251726875227E-3</v>
      </c>
      <c r="J21" s="19">
        <f t="shared" si="27"/>
        <v>1.7220007130553338E-3</v>
      </c>
      <c r="K21" s="19">
        <f t="shared" si="27"/>
        <v>1.0281249497495616E-3</v>
      </c>
      <c r="L21" s="19">
        <f t="shared" si="27"/>
        <v>1.2614515650640175E-3</v>
      </c>
      <c r="M21" s="19">
        <f t="shared" si="27"/>
        <v>1.8199442757311662E-3</v>
      </c>
      <c r="N21" s="19">
        <f t="shared" si="27"/>
        <v>1.21760813602873E-3</v>
      </c>
      <c r="O21" s="19">
        <f t="shared" si="27"/>
        <v>1.2875654687568207E-3</v>
      </c>
      <c r="P21" s="19">
        <f t="shared" si="27"/>
        <v>1.1246185449187926E-3</v>
      </c>
      <c r="Q21" s="19">
        <f t="shared" si="27"/>
        <v>1.0840566315213789E-3</v>
      </c>
      <c r="R21" s="19">
        <f t="shared" si="27"/>
        <v>1.4238224968967741E-3</v>
      </c>
      <c r="S21" s="19">
        <f t="shared" si="27"/>
        <v>3.2079896250396573E-3</v>
      </c>
      <c r="T21" s="19">
        <f t="shared" si="27"/>
        <v>1.0519451699904454E-3</v>
      </c>
      <c r="U21" s="19">
        <f t="shared" si="27"/>
        <v>8.8843557622839033E-4</v>
      </c>
      <c r="V21" s="19">
        <f t="shared" si="27"/>
        <v>1.1486874417413388E-3</v>
      </c>
      <c r="W21" s="19">
        <f t="shared" si="27"/>
        <v>1.1946968646521941E-3</v>
      </c>
      <c r="X21" s="19">
        <f t="shared" si="27"/>
        <v>9.8313158485170129E-4</v>
      </c>
      <c r="Y21" s="19">
        <f t="shared" si="27"/>
        <v>1.3850765352876667E-3</v>
      </c>
      <c r="Z21" s="19">
        <f t="shared" si="27"/>
        <v>2.7098841837837656E-3</v>
      </c>
      <c r="AA21" s="19">
        <f t="shared" si="27"/>
        <v>1.3976876177984651E-3</v>
      </c>
      <c r="AB21" s="19">
        <f t="shared" si="27"/>
        <v>1.3531823548518687E-3</v>
      </c>
      <c r="AC21" s="19">
        <f t="shared" si="27"/>
        <v>1.1438528827094161E-3</v>
      </c>
      <c r="AD21" s="19">
        <f t="shared" si="27"/>
        <v>1.2197681410347607E-3</v>
      </c>
      <c r="AE21" s="19">
        <f t="shared" si="27"/>
        <v>1.2302241285957396E-3</v>
      </c>
      <c r="AF21" s="19">
        <f t="shared" si="27"/>
        <v>8.7034284125383371E-4</v>
      </c>
      <c r="AG21" s="19">
        <f t="shared" si="27"/>
        <v>8.9238194242617533E-4</v>
      </c>
      <c r="AH21" s="19">
        <f t="shared" si="27"/>
        <v>1.1371588553799278E-3</v>
      </c>
      <c r="AI21" s="19">
        <f t="shared" si="27"/>
        <v>9.2167612828801819E-4</v>
      </c>
      <c r="AJ21" s="19">
        <f t="shared" si="27"/>
        <v>1.1853454220382982E-3</v>
      </c>
      <c r="AK21" s="19">
        <f t="shared" si="27"/>
        <v>1.3564479808856247E-3</v>
      </c>
      <c r="AL21" s="19">
        <f t="shared" si="27"/>
        <v>1.3725491351047423E-3</v>
      </c>
      <c r="AM21" s="19">
        <f t="shared" si="27"/>
        <v>1.1933772986354489E-3</v>
      </c>
      <c r="AN21" s="19">
        <f t="shared" si="27"/>
        <v>8.8816278738051545E-4</v>
      </c>
      <c r="AO21" s="19">
        <f t="shared" si="27"/>
        <v>9.6331740078044647E-4</v>
      </c>
      <c r="AP21" s="19">
        <f t="shared" si="27"/>
        <v>1.2507991383053957E-3</v>
      </c>
      <c r="AQ21" s="19">
        <f t="shared" si="27"/>
        <v>1.3344287964261025E-3</v>
      </c>
      <c r="AR21" s="19">
        <f t="shared" si="27"/>
        <v>1.2378563699591851E-3</v>
      </c>
      <c r="AS21" s="19">
        <f t="shared" si="27"/>
        <v>1.1632558063169143E-3</v>
      </c>
      <c r="AT21" s="19">
        <f t="shared" si="27"/>
        <v>1.2239521931026627E-3</v>
      </c>
      <c r="AU21" s="19">
        <f t="shared" si="27"/>
        <v>1.1503523926198916E-3</v>
      </c>
      <c r="AV21" s="19">
        <f t="shared" si="27"/>
        <v>8.8289597856347534E-4</v>
      </c>
      <c r="AW21" s="19">
        <f t="shared" si="27"/>
        <v>9.6737752306015655E-4</v>
      </c>
      <c r="AX21" s="19">
        <f t="shared" si="27"/>
        <v>1.2893425395268277E-3</v>
      </c>
      <c r="AY21" s="19">
        <f t="shared" si="27"/>
        <v>1.2942451490461822E-3</v>
      </c>
      <c r="AZ21" s="19">
        <f t="shared" si="27"/>
        <v>1.2391573729863693E-3</v>
      </c>
      <c r="BA21" s="19">
        <f t="shared" si="27"/>
        <v>1.2406947890818859E-3</v>
      </c>
      <c r="BB21" s="19">
        <f t="shared" si="27"/>
        <v>1.2436465652520803E-3</v>
      </c>
      <c r="BC21" s="19">
        <f t="shared" si="27"/>
        <v>1.1426796702215941E-3</v>
      </c>
      <c r="BD21" s="19">
        <f t="shared" si="27"/>
        <v>1.6666151433554677E-3</v>
      </c>
      <c r="BE21" s="19">
        <f t="shared" si="27"/>
        <v>1.3411048252933095E-3</v>
      </c>
      <c r="BF21" s="19">
        <f t="shared" si="27"/>
        <v>1.4272092663199284E-3</v>
      </c>
      <c r="BG21" s="19">
        <f t="shared" si="27"/>
        <v>1.3517379821671178E-3</v>
      </c>
      <c r="BH21" s="19">
        <f t="shared" si="27"/>
        <v>1.2801101657308155E-3</v>
      </c>
      <c r="BI21" s="19">
        <f t="shared" si="27"/>
        <v>1.1368444699154318E-3</v>
      </c>
      <c r="BJ21" s="19">
        <f t="shared" si="27"/>
        <v>8.8920178533010742E-4</v>
      </c>
      <c r="BK21" s="19">
        <f t="shared" si="27"/>
        <v>1.4714776451945669E-3</v>
      </c>
      <c r="BL21" s="19">
        <f t="shared" si="27"/>
        <v>1.6295207668029527E-3</v>
      </c>
      <c r="BM21" s="19">
        <f t="shared" si="27"/>
        <v>1.7737896201159723E-3</v>
      </c>
      <c r="BN21" s="19">
        <f t="shared" si="27"/>
        <v>1.7699115044247787E-3</v>
      </c>
      <c r="BO21" s="19">
        <f t="shared" ref="BO21:DZ21" si="28">BO20/BO16</f>
        <v>1.0193679918450559E-3</v>
      </c>
      <c r="BP21" s="19">
        <f t="shared" si="28"/>
        <v>1.0256410256410256E-3</v>
      </c>
      <c r="BQ21" s="19">
        <f t="shared" si="28"/>
        <v>1.376538951883244E-3</v>
      </c>
      <c r="BR21" s="19">
        <f t="shared" si="28"/>
        <v>2.0902566613256192E-3</v>
      </c>
      <c r="BS21" s="19">
        <f t="shared" si="28"/>
        <v>1.5353086987712052E-3</v>
      </c>
      <c r="BT21" s="19">
        <f t="shared" si="28"/>
        <v>1.7927667404237975E-3</v>
      </c>
      <c r="BU21" s="19">
        <f t="shared" si="28"/>
        <v>1.3715875403475524E-3</v>
      </c>
      <c r="BV21" s="19">
        <f t="shared" si="28"/>
        <v>1.467882613459207E-3</v>
      </c>
      <c r="BW21" s="19">
        <f t="shared" si="28"/>
        <v>1.6430594856460521E-3</v>
      </c>
      <c r="BX21" s="19">
        <f t="shared" si="28"/>
        <v>2.8074538185900483E-3</v>
      </c>
      <c r="BY21" s="19">
        <f t="shared" si="28"/>
        <v>1.4561825327560039E-3</v>
      </c>
      <c r="BZ21" s="19">
        <f t="shared" si="28"/>
        <v>2.2318784498753454E-3</v>
      </c>
      <c r="CA21" s="19">
        <f t="shared" si="28"/>
        <v>3.7508848906992309E-3</v>
      </c>
      <c r="CB21" s="19">
        <f t="shared" si="28"/>
        <v>4.1841004184100415E-3</v>
      </c>
      <c r="CC21" s="19">
        <f t="shared" si="28"/>
        <v>1.620745542949757E-3</v>
      </c>
      <c r="CD21" s="19">
        <f t="shared" si="28"/>
        <v>1.4546116378253184E-3</v>
      </c>
      <c r="CE21" s="19">
        <f t="shared" si="28"/>
        <v>1.8118247511016599E-3</v>
      </c>
      <c r="CF21" s="19">
        <f t="shared" si="28"/>
        <v>1.4821821681177383E-3</v>
      </c>
      <c r="CG21" s="19">
        <f t="shared" si="28"/>
        <v>1.6762670025458708E-3</v>
      </c>
      <c r="CH21" s="19">
        <f t="shared" si="28"/>
        <v>1.8480741150023309E-3</v>
      </c>
      <c r="CI21" s="19">
        <f t="shared" si="28"/>
        <v>1.6123921151821126E-3</v>
      </c>
      <c r="CJ21" s="19">
        <f t="shared" si="28"/>
        <v>1.6118319721244757E-3</v>
      </c>
      <c r="CK21" s="19">
        <f t="shared" si="28"/>
        <v>2.3696946050021225E-3</v>
      </c>
      <c r="CL21" s="19">
        <f t="shared" si="28"/>
        <v>3.1184094082596469E-3</v>
      </c>
      <c r="CM21" s="19">
        <f t="shared" si="28"/>
        <v>1.6989566553605529E-3</v>
      </c>
      <c r="CN21" s="19">
        <f t="shared" si="28"/>
        <v>1.6913826950620931E-3</v>
      </c>
      <c r="CO21" s="19">
        <f t="shared" si="28"/>
        <v>2.1929824561403512E-3</v>
      </c>
      <c r="CP21" s="19">
        <f t="shared" si="28"/>
        <v>2.0449897750511249E-3</v>
      </c>
      <c r="CQ21" s="19">
        <f t="shared" si="28"/>
        <v>2.0576131687242796E-3</v>
      </c>
      <c r="CR21" s="19">
        <f t="shared" si="28"/>
        <v>1.9493177387914231E-3</v>
      </c>
      <c r="CS21" s="19">
        <f t="shared" si="28"/>
        <v>1.841620626151013E-3</v>
      </c>
      <c r="CT21" s="19">
        <f t="shared" si="28"/>
        <v>1.6835016835016834E-3</v>
      </c>
      <c r="CU21" s="19">
        <f t="shared" si="28"/>
        <v>1.6920473773265651E-3</v>
      </c>
      <c r="CV21" s="19">
        <f t="shared" si="28"/>
        <v>1.7793594306049821E-3</v>
      </c>
      <c r="CW21" s="19">
        <f t="shared" si="28"/>
        <v>1.5007042852199142E-3</v>
      </c>
      <c r="CX21" s="19">
        <f t="shared" si="28"/>
        <v>1.5284426422226857E-3</v>
      </c>
      <c r="CY21" s="19">
        <f t="shared" si="28"/>
        <v>1.5036437954667817E-3</v>
      </c>
      <c r="CZ21" s="19">
        <f t="shared" si="28"/>
        <v>2.1856384467729829E-3</v>
      </c>
      <c r="DA21" s="19">
        <f t="shared" si="28"/>
        <v>1.8065039420623733E-3</v>
      </c>
      <c r="DB21" s="19">
        <f t="shared" si="28"/>
        <v>1.9157627896673236E-3</v>
      </c>
      <c r="DC21" s="19">
        <f t="shared" si="28"/>
        <v>1.884641010446643E-3</v>
      </c>
      <c r="DD21" s="19">
        <f t="shared" si="28"/>
        <v>1.5961428658193997E-3</v>
      </c>
      <c r="DE21" s="19">
        <f t="shared" si="28"/>
        <v>1.6357213784520522E-3</v>
      </c>
      <c r="DF21" s="19">
        <f t="shared" si="28"/>
        <v>1.949706607622512E-3</v>
      </c>
      <c r="DG21" s="19">
        <f t="shared" si="28"/>
        <v>1.4342952970561121E-3</v>
      </c>
      <c r="DH21" s="19">
        <f t="shared" si="28"/>
        <v>1.9524940582193949E-3</v>
      </c>
      <c r="DI21" s="19">
        <f t="shared" si="28"/>
        <v>1.734023397614332E-3</v>
      </c>
      <c r="DJ21" s="19">
        <f t="shared" si="28"/>
        <v>1.8724420964474392E-3</v>
      </c>
      <c r="DK21" s="19">
        <f t="shared" si="28"/>
        <v>1.8034717712197431E-3</v>
      </c>
      <c r="DL21" s="19">
        <f t="shared" si="28"/>
        <v>2.0004410762565904E-3</v>
      </c>
      <c r="DM21" s="19">
        <f t="shared" si="28"/>
        <v>1.9000905671372847E-3</v>
      </c>
      <c r="DN21" s="19">
        <f t="shared" si="28"/>
        <v>1.6267823592002459E-3</v>
      </c>
      <c r="DO21" s="19">
        <f t="shared" si="28"/>
        <v>1.441571736848433E-3</v>
      </c>
      <c r="DP21" s="19">
        <f t="shared" si="28"/>
        <v>1.7869827275117025E-3</v>
      </c>
      <c r="DQ21" s="19">
        <f t="shared" si="28"/>
        <v>1.5290661553525066E-3</v>
      </c>
      <c r="DR21" s="19">
        <f t="shared" si="28"/>
        <v>2.2084443442859461E-3</v>
      </c>
      <c r="DS21" s="19">
        <f t="shared" si="28"/>
        <v>3.8390916602282182E-3</v>
      </c>
      <c r="DT21" s="19">
        <f t="shared" si="28"/>
        <v>5.9185347481284381E-3</v>
      </c>
      <c r="DU21" s="19">
        <f t="shared" si="28"/>
        <v>9.2497474642499692E-3</v>
      </c>
      <c r="DV21" s="19">
        <f t="shared" si="28"/>
        <v>3.5567815037701356E-3</v>
      </c>
      <c r="DW21" s="19">
        <f t="shared" si="28"/>
        <v>2.5177819720427603E-3</v>
      </c>
      <c r="DX21" s="19">
        <f t="shared" si="28"/>
        <v>1.4348275376950605E-2</v>
      </c>
      <c r="DY21" s="19">
        <f t="shared" si="28"/>
        <v>3.9499364420865829E-3</v>
      </c>
      <c r="DZ21" s="19">
        <f t="shared" si="28"/>
        <v>2.2515475986360283E-3</v>
      </c>
      <c r="EA21" s="19">
        <f t="shared" ref="EA21:FS21" si="29">EA20/EA16</f>
        <v>2.1004846289122323E-3</v>
      </c>
      <c r="EB21" s="19">
        <f t="shared" si="29"/>
        <v>2.5505996454473455E-3</v>
      </c>
      <c r="EC21" s="19">
        <f t="shared" si="29"/>
        <v>2.7915534274849715E-3</v>
      </c>
      <c r="ED21" s="19">
        <f t="shared" si="29"/>
        <v>2.1106740331936552E-3</v>
      </c>
      <c r="EE21" s="19">
        <f t="shared" si="29"/>
        <v>2.5981260407391821E-3</v>
      </c>
      <c r="EF21" s="19">
        <f t="shared" si="29"/>
        <v>1.7644783168315665E-3</v>
      </c>
      <c r="EG21" s="19">
        <f t="shared" si="29"/>
        <v>1.9411344807874012E-3</v>
      </c>
      <c r="EH21" s="19">
        <f t="shared" si="29"/>
        <v>2.0809720263011036E-3</v>
      </c>
      <c r="EI21" s="19">
        <f t="shared" si="29"/>
        <v>2.49889244054628E-3</v>
      </c>
      <c r="EJ21" s="19">
        <f t="shared" si="29"/>
        <v>2.0916475679689437E-2</v>
      </c>
      <c r="EK21" s="19">
        <f t="shared" si="29"/>
        <v>2.8296527463553996E-3</v>
      </c>
      <c r="EL21" s="19">
        <f t="shared" si="29"/>
        <v>2.6112660179815656E-3</v>
      </c>
      <c r="EM21" s="19">
        <f t="shared" si="29"/>
        <v>2.7797261180743924E-3</v>
      </c>
      <c r="EN21" s="19">
        <f t="shared" si="29"/>
        <v>2.3167328679140398E-3</v>
      </c>
      <c r="EO21" s="19">
        <f t="shared" si="29"/>
        <v>2.1443769707129193E-3</v>
      </c>
      <c r="EP21" s="19">
        <f t="shared" si="29"/>
        <v>3.1037448844460523E-3</v>
      </c>
      <c r="EQ21" s="19">
        <f t="shared" si="29"/>
        <v>4.2673798935104409E-3</v>
      </c>
      <c r="ER21" s="19">
        <f t="shared" si="29"/>
        <v>1.7595908580735663E-3</v>
      </c>
      <c r="ES21" s="19">
        <f t="shared" si="29"/>
        <v>2.9383076476558957E-3</v>
      </c>
      <c r="ET21" s="19">
        <f t="shared" si="29"/>
        <v>2.6677862839546451E-3</v>
      </c>
      <c r="EU21" s="19">
        <f t="shared" si="29"/>
        <v>2.2018666107822956E-3</v>
      </c>
      <c r="EV21" s="19">
        <f t="shared" si="29"/>
        <v>2.5447140098012319E-3</v>
      </c>
      <c r="EW21" s="19">
        <f t="shared" si="29"/>
        <v>6.0615520885367582E-3</v>
      </c>
      <c r="EX21" s="19">
        <f t="shared" si="29"/>
        <v>2.3044828668018634E-3</v>
      </c>
      <c r="EY21" s="19">
        <f t="shared" si="29"/>
        <v>4.3333763471210601E-3</v>
      </c>
      <c r="EZ21" s="19">
        <f t="shared" si="29"/>
        <v>3.5482565990335975E-3</v>
      </c>
      <c r="FA21" s="19">
        <f t="shared" si="29"/>
        <v>6.006275773901731E-3</v>
      </c>
      <c r="FB21" s="19">
        <f t="shared" si="29"/>
        <v>3.773721935539712E-3</v>
      </c>
      <c r="FC21" s="19">
        <f t="shared" si="29"/>
        <v>4.4307103084296655E-3</v>
      </c>
      <c r="FD21" s="19">
        <f t="shared" si="29"/>
        <v>6.2942871703692326E-3</v>
      </c>
      <c r="FE21" s="19">
        <f t="shared" si="29"/>
        <v>5.6041991837088093E-3</v>
      </c>
      <c r="FF21" s="19">
        <f t="shared" si="29"/>
        <v>4.3585462257143487E-3</v>
      </c>
      <c r="FG21" s="19">
        <f t="shared" si="29"/>
        <v>1.3567726807063377E-2</v>
      </c>
      <c r="FH21" s="19">
        <f t="shared" si="29"/>
        <v>3.1009231490349873E-3</v>
      </c>
      <c r="FI21" s="19">
        <f t="shared" si="29"/>
        <v>3.3066304566682272E-3</v>
      </c>
      <c r="FJ21" s="19">
        <f t="shared" si="29"/>
        <v>3.7484394922474859E-3</v>
      </c>
      <c r="FK21" s="19">
        <f t="shared" si="29"/>
        <v>6.4985109045909879E-3</v>
      </c>
      <c r="FL21" s="19">
        <f t="shared" si="29"/>
        <v>4.281246264771092E-3</v>
      </c>
      <c r="FM21" s="19">
        <f t="shared" si="29"/>
        <v>3.9716692973675539E-3</v>
      </c>
      <c r="FN21" s="19">
        <f t="shared" si="29"/>
        <v>3.6159838004631989E-3</v>
      </c>
      <c r="FO21" s="19">
        <f t="shared" si="29"/>
        <v>4.379471046742623E-2</v>
      </c>
      <c r="FP21" s="19">
        <f t="shared" si="29"/>
        <v>2.2781600764002791E-2</v>
      </c>
      <c r="FQ21" s="19">
        <f t="shared" si="29"/>
        <v>1.1629964619769798E-2</v>
      </c>
      <c r="FR21" s="19">
        <f t="shared" si="29"/>
        <v>4.8633970325688324E-3</v>
      </c>
      <c r="FS21" s="19">
        <f t="shared" si="29"/>
        <v>2.9687987287610731E-3</v>
      </c>
    </row>
    <row r="22" spans="1:256" s="23" customFormat="1" x14ac:dyDescent="0.25">
      <c r="A22" s="23" t="s">
        <v>16</v>
      </c>
      <c r="B22" s="24" t="s">
        <v>8</v>
      </c>
      <c r="C22" s="23">
        <f>C20</f>
        <v>0.01</v>
      </c>
      <c r="D22" s="23">
        <f t="shared" ref="D22:BO22" si="30">C22+D20</f>
        <v>0.02</v>
      </c>
      <c r="E22" s="23">
        <f t="shared" si="30"/>
        <v>0.03</v>
      </c>
      <c r="F22" s="23">
        <f t="shared" si="30"/>
        <v>0.04</v>
      </c>
      <c r="G22" s="23">
        <f t="shared" si="30"/>
        <v>0.05</v>
      </c>
      <c r="H22" s="23">
        <f t="shared" si="30"/>
        <v>6.0000000000000005E-2</v>
      </c>
      <c r="I22" s="23">
        <f t="shared" si="30"/>
        <v>7.0000000000000007E-2</v>
      </c>
      <c r="J22" s="23">
        <f t="shared" si="30"/>
        <v>0.08</v>
      </c>
      <c r="K22" s="23">
        <f t="shared" si="30"/>
        <v>0.09</v>
      </c>
      <c r="L22" s="23">
        <f t="shared" si="30"/>
        <v>9.9999999999999992E-2</v>
      </c>
      <c r="M22" s="23">
        <f t="shared" si="30"/>
        <v>0.10999999999999999</v>
      </c>
      <c r="N22" s="23">
        <f t="shared" si="30"/>
        <v>0.11999999999999998</v>
      </c>
      <c r="O22" s="23">
        <f t="shared" si="30"/>
        <v>0.12999999999999998</v>
      </c>
      <c r="P22" s="23">
        <f t="shared" si="30"/>
        <v>0.13999999999999999</v>
      </c>
      <c r="Q22" s="23">
        <f t="shared" si="30"/>
        <v>0.15</v>
      </c>
      <c r="R22" s="23">
        <f t="shared" si="30"/>
        <v>0.16</v>
      </c>
      <c r="S22" s="23">
        <f t="shared" si="30"/>
        <v>0.17</v>
      </c>
      <c r="T22" s="23">
        <f t="shared" si="30"/>
        <v>0.18000000000000002</v>
      </c>
      <c r="U22" s="23">
        <f t="shared" si="30"/>
        <v>0.19000000000000003</v>
      </c>
      <c r="V22" s="23">
        <f t="shared" si="30"/>
        <v>0.20000000000000004</v>
      </c>
      <c r="W22" s="23">
        <f t="shared" si="30"/>
        <v>0.21000000000000005</v>
      </c>
      <c r="X22" s="23">
        <f t="shared" si="30"/>
        <v>0.22000000000000006</v>
      </c>
      <c r="Y22" s="23">
        <f t="shared" si="30"/>
        <v>0.23000000000000007</v>
      </c>
      <c r="Z22" s="23">
        <f t="shared" si="30"/>
        <v>0.24000000000000007</v>
      </c>
      <c r="AA22" s="23">
        <f t="shared" si="30"/>
        <v>0.25000000000000006</v>
      </c>
      <c r="AB22" s="23">
        <f t="shared" si="30"/>
        <v>0.26000000000000006</v>
      </c>
      <c r="AC22" s="23">
        <f t="shared" si="30"/>
        <v>0.27000000000000007</v>
      </c>
      <c r="AD22" s="23">
        <f t="shared" si="30"/>
        <v>0.28000000000000008</v>
      </c>
      <c r="AE22" s="23">
        <f t="shared" si="30"/>
        <v>0.29000000000000009</v>
      </c>
      <c r="AF22" s="23">
        <f t="shared" si="30"/>
        <v>0.3000000000000001</v>
      </c>
      <c r="AG22" s="23">
        <f t="shared" si="30"/>
        <v>0.31000000000000011</v>
      </c>
      <c r="AH22" s="23">
        <f t="shared" si="30"/>
        <v>0.32000000000000012</v>
      </c>
      <c r="AI22" s="23">
        <f t="shared" si="30"/>
        <v>0.33000000000000013</v>
      </c>
      <c r="AJ22" s="23">
        <f t="shared" si="30"/>
        <v>0.34000000000000014</v>
      </c>
      <c r="AK22" s="23">
        <f t="shared" si="30"/>
        <v>0.35000000000000014</v>
      </c>
      <c r="AL22" s="23">
        <f t="shared" si="30"/>
        <v>0.36000000000000015</v>
      </c>
      <c r="AM22" s="23">
        <f t="shared" si="30"/>
        <v>0.37000000000000016</v>
      </c>
      <c r="AN22" s="23">
        <f t="shared" si="30"/>
        <v>0.38000000000000017</v>
      </c>
      <c r="AO22" s="23">
        <f t="shared" si="30"/>
        <v>0.39000000000000018</v>
      </c>
      <c r="AP22" s="23">
        <f t="shared" si="30"/>
        <v>0.40000000000000019</v>
      </c>
      <c r="AQ22" s="23">
        <f t="shared" si="30"/>
        <v>0.4100000000000002</v>
      </c>
      <c r="AR22" s="23">
        <f t="shared" si="30"/>
        <v>0.42000000000000021</v>
      </c>
      <c r="AS22" s="23">
        <f t="shared" si="30"/>
        <v>0.43000000000000022</v>
      </c>
      <c r="AT22" s="23">
        <f t="shared" si="30"/>
        <v>0.44000000000000022</v>
      </c>
      <c r="AU22" s="23">
        <f t="shared" si="30"/>
        <v>0.45000000000000023</v>
      </c>
      <c r="AV22" s="23">
        <f t="shared" si="30"/>
        <v>0.46000000000000024</v>
      </c>
      <c r="AW22" s="23">
        <f t="shared" si="30"/>
        <v>0.47000000000000025</v>
      </c>
      <c r="AX22" s="23">
        <f t="shared" si="30"/>
        <v>0.48000000000000026</v>
      </c>
      <c r="AY22" s="23">
        <f t="shared" si="30"/>
        <v>0.49000000000000027</v>
      </c>
      <c r="AZ22" s="23">
        <f t="shared" si="30"/>
        <v>0.50000000000000022</v>
      </c>
      <c r="BA22" s="23">
        <f t="shared" si="30"/>
        <v>0.51000000000000023</v>
      </c>
      <c r="BB22" s="23">
        <f t="shared" si="30"/>
        <v>0.52000000000000024</v>
      </c>
      <c r="BC22" s="23">
        <f t="shared" si="30"/>
        <v>0.53000000000000025</v>
      </c>
      <c r="BD22" s="23">
        <f t="shared" si="30"/>
        <v>0.54000000000000026</v>
      </c>
      <c r="BE22" s="23">
        <f t="shared" si="30"/>
        <v>0.55000000000000027</v>
      </c>
      <c r="BF22" s="23">
        <f t="shared" si="30"/>
        <v>0.56000000000000028</v>
      </c>
      <c r="BG22" s="23">
        <f t="shared" si="30"/>
        <v>0.57000000000000028</v>
      </c>
      <c r="BH22" s="23">
        <f t="shared" si="30"/>
        <v>0.58000000000000029</v>
      </c>
      <c r="BI22" s="23">
        <f t="shared" si="30"/>
        <v>0.5900000000000003</v>
      </c>
      <c r="BJ22" s="23">
        <f t="shared" si="30"/>
        <v>0.60000000000000031</v>
      </c>
      <c r="BK22" s="23">
        <f t="shared" si="30"/>
        <v>0.61000000000000032</v>
      </c>
      <c r="BL22" s="23">
        <f t="shared" si="30"/>
        <v>0.62000000000000033</v>
      </c>
      <c r="BM22" s="23">
        <f t="shared" si="30"/>
        <v>0.63000000000000034</v>
      </c>
      <c r="BN22" s="23">
        <f t="shared" si="30"/>
        <v>0.64000000000000035</v>
      </c>
      <c r="BO22" s="23">
        <f t="shared" si="30"/>
        <v>0.65000000000000036</v>
      </c>
      <c r="BP22" s="23">
        <f t="shared" ref="BP22:EA22" si="31">BO22+BP20</f>
        <v>0.66000000000000036</v>
      </c>
      <c r="BQ22" s="23">
        <f t="shared" si="31"/>
        <v>0.67000000000000037</v>
      </c>
      <c r="BR22" s="23">
        <f t="shared" si="31"/>
        <v>0.68000000000000038</v>
      </c>
      <c r="BS22" s="23">
        <f t="shared" si="31"/>
        <v>0.69000000000000039</v>
      </c>
      <c r="BT22" s="23">
        <f t="shared" si="31"/>
        <v>0.7000000000000004</v>
      </c>
      <c r="BU22" s="23">
        <f t="shared" si="31"/>
        <v>0.71000000000000041</v>
      </c>
      <c r="BV22" s="23">
        <f t="shared" si="31"/>
        <v>0.72000000000000042</v>
      </c>
      <c r="BW22" s="23">
        <f t="shared" si="31"/>
        <v>0.73000000000000043</v>
      </c>
      <c r="BX22" s="23">
        <f t="shared" si="31"/>
        <v>0.74000000000000044</v>
      </c>
      <c r="BY22" s="23">
        <f t="shared" si="31"/>
        <v>0.75000000000000044</v>
      </c>
      <c r="BZ22" s="23">
        <f t="shared" si="31"/>
        <v>0.76000000000000045</v>
      </c>
      <c r="CA22" s="23">
        <f t="shared" si="31"/>
        <v>0.77000000000000046</v>
      </c>
      <c r="CB22" s="23">
        <f t="shared" si="31"/>
        <v>0.78000000000000047</v>
      </c>
      <c r="CC22" s="23">
        <f t="shared" si="31"/>
        <v>0.79000000000000048</v>
      </c>
      <c r="CD22" s="23">
        <f t="shared" si="31"/>
        <v>0.80000000000000049</v>
      </c>
      <c r="CE22" s="23">
        <f t="shared" si="31"/>
        <v>0.8100000000000005</v>
      </c>
      <c r="CF22" s="23">
        <f t="shared" si="31"/>
        <v>0.82000000000000051</v>
      </c>
      <c r="CG22" s="23">
        <f t="shared" si="31"/>
        <v>0.83000000000000052</v>
      </c>
      <c r="CH22" s="23">
        <f t="shared" si="31"/>
        <v>0.84000000000000052</v>
      </c>
      <c r="CI22" s="23">
        <f t="shared" si="31"/>
        <v>0.85000000000000053</v>
      </c>
      <c r="CJ22" s="23">
        <f t="shared" si="31"/>
        <v>0.86000000000000054</v>
      </c>
      <c r="CK22" s="23">
        <f t="shared" si="31"/>
        <v>0.87000000000000055</v>
      </c>
      <c r="CL22" s="23">
        <f t="shared" si="31"/>
        <v>0.88000000000000056</v>
      </c>
      <c r="CM22" s="23">
        <f t="shared" si="31"/>
        <v>0.89000000000000057</v>
      </c>
      <c r="CN22" s="23">
        <f t="shared" si="31"/>
        <v>0.90000000000000058</v>
      </c>
      <c r="CO22" s="23">
        <f t="shared" si="31"/>
        <v>0.91000000000000059</v>
      </c>
      <c r="CP22" s="23">
        <f t="shared" si="31"/>
        <v>0.9200000000000006</v>
      </c>
      <c r="CQ22" s="23">
        <f t="shared" si="31"/>
        <v>0.9300000000000006</v>
      </c>
      <c r="CR22" s="23">
        <f t="shared" si="31"/>
        <v>0.94000000000000061</v>
      </c>
      <c r="CS22" s="23">
        <f t="shared" si="31"/>
        <v>0.95000000000000062</v>
      </c>
      <c r="CT22" s="23">
        <f t="shared" si="31"/>
        <v>0.96000000000000063</v>
      </c>
      <c r="CU22" s="23">
        <f t="shared" si="31"/>
        <v>0.97000000000000064</v>
      </c>
      <c r="CV22" s="23">
        <f t="shared" si="31"/>
        <v>0.98000000000000065</v>
      </c>
      <c r="CW22" s="23">
        <f t="shared" si="31"/>
        <v>0.99000000000000066</v>
      </c>
      <c r="CX22" s="23">
        <f t="shared" si="31"/>
        <v>1.0000000000000007</v>
      </c>
      <c r="CY22" s="23">
        <f t="shared" si="31"/>
        <v>1.0100000000000007</v>
      </c>
      <c r="CZ22" s="23">
        <f t="shared" si="31"/>
        <v>1.0200000000000007</v>
      </c>
      <c r="DA22" s="23">
        <f t="shared" si="31"/>
        <v>1.0300000000000007</v>
      </c>
      <c r="DB22" s="23">
        <f t="shared" si="31"/>
        <v>1.0400000000000007</v>
      </c>
      <c r="DC22" s="23">
        <f t="shared" si="31"/>
        <v>1.0500000000000007</v>
      </c>
      <c r="DD22" s="23">
        <f t="shared" si="31"/>
        <v>1.0600000000000007</v>
      </c>
      <c r="DE22" s="23">
        <f t="shared" si="31"/>
        <v>1.0700000000000007</v>
      </c>
      <c r="DF22" s="23">
        <f t="shared" si="31"/>
        <v>1.0800000000000007</v>
      </c>
      <c r="DG22" s="23">
        <f t="shared" si="31"/>
        <v>1.0900000000000007</v>
      </c>
      <c r="DH22" s="23">
        <f t="shared" si="31"/>
        <v>1.1000000000000008</v>
      </c>
      <c r="DI22" s="23">
        <f t="shared" si="31"/>
        <v>1.1100000000000008</v>
      </c>
      <c r="DJ22" s="23">
        <f t="shared" si="31"/>
        <v>1.1200000000000008</v>
      </c>
      <c r="DK22" s="23">
        <f t="shared" si="31"/>
        <v>1.1300000000000008</v>
      </c>
      <c r="DL22" s="23">
        <f t="shared" si="31"/>
        <v>1.1400000000000008</v>
      </c>
      <c r="DM22" s="23">
        <f t="shared" si="31"/>
        <v>1.1500000000000008</v>
      </c>
      <c r="DN22" s="23">
        <f t="shared" si="31"/>
        <v>1.1600000000000008</v>
      </c>
      <c r="DO22" s="23">
        <f t="shared" si="31"/>
        <v>1.1700000000000008</v>
      </c>
      <c r="DP22" s="23">
        <f t="shared" si="31"/>
        <v>1.1800000000000008</v>
      </c>
      <c r="DQ22" s="23">
        <f t="shared" si="31"/>
        <v>1.1900000000000008</v>
      </c>
      <c r="DR22" s="23">
        <f t="shared" si="31"/>
        <v>1.2000000000000008</v>
      </c>
      <c r="DS22" s="23">
        <f t="shared" si="31"/>
        <v>1.2100000000000009</v>
      </c>
      <c r="DT22" s="23">
        <f t="shared" si="31"/>
        <v>1.2200000000000009</v>
      </c>
      <c r="DU22" s="23">
        <f t="shared" si="31"/>
        <v>1.2300000000000009</v>
      </c>
      <c r="DV22" s="23">
        <f t="shared" si="31"/>
        <v>1.2400000000000009</v>
      </c>
      <c r="DW22" s="23">
        <f t="shared" si="31"/>
        <v>1.2500000000000009</v>
      </c>
      <c r="DX22" s="23">
        <f t="shared" si="31"/>
        <v>1.2600000000000009</v>
      </c>
      <c r="DY22" s="23">
        <f t="shared" si="31"/>
        <v>1.2700000000000009</v>
      </c>
      <c r="DZ22" s="23">
        <f t="shared" si="31"/>
        <v>1.2800000000000009</v>
      </c>
      <c r="EA22" s="23">
        <f t="shared" si="31"/>
        <v>1.2900000000000009</v>
      </c>
      <c r="EB22" s="23">
        <f t="shared" ref="EB22:FS22" si="32">EA22+EB20</f>
        <v>1.3000000000000009</v>
      </c>
      <c r="EC22" s="23">
        <f t="shared" si="32"/>
        <v>1.3100000000000009</v>
      </c>
      <c r="ED22" s="23">
        <f t="shared" si="32"/>
        <v>1.320000000000001</v>
      </c>
      <c r="EE22" s="23">
        <f t="shared" si="32"/>
        <v>1.330000000000001</v>
      </c>
      <c r="EF22" s="23">
        <f t="shared" si="32"/>
        <v>1.340000000000001</v>
      </c>
      <c r="EG22" s="23">
        <f t="shared" si="32"/>
        <v>1.350000000000001</v>
      </c>
      <c r="EH22" s="23">
        <f t="shared" si="32"/>
        <v>1.360000000000001</v>
      </c>
      <c r="EI22" s="23">
        <f t="shared" si="32"/>
        <v>1.370000000000001</v>
      </c>
      <c r="EJ22" s="23">
        <f t="shared" si="32"/>
        <v>1.380000000000001</v>
      </c>
      <c r="EK22" s="23">
        <f t="shared" si="32"/>
        <v>1.390000000000001</v>
      </c>
      <c r="EL22" s="23">
        <f t="shared" si="32"/>
        <v>1.400000000000001</v>
      </c>
      <c r="EM22" s="23">
        <f t="shared" si="32"/>
        <v>1.410000000000001</v>
      </c>
      <c r="EN22" s="23">
        <f t="shared" si="32"/>
        <v>1.420000000000001</v>
      </c>
      <c r="EO22" s="23">
        <f t="shared" si="32"/>
        <v>1.430000000000001</v>
      </c>
      <c r="EP22" s="23">
        <f t="shared" si="32"/>
        <v>1.4400000000000011</v>
      </c>
      <c r="EQ22" s="23">
        <f t="shared" si="32"/>
        <v>1.4500000000000011</v>
      </c>
      <c r="ER22" s="23">
        <f t="shared" si="32"/>
        <v>1.4600000000000011</v>
      </c>
      <c r="ES22" s="23">
        <f t="shared" si="32"/>
        <v>1.4700000000000011</v>
      </c>
      <c r="ET22" s="23">
        <f t="shared" si="32"/>
        <v>1.4800000000000011</v>
      </c>
      <c r="EU22" s="23">
        <f t="shared" si="32"/>
        <v>1.4900000000000011</v>
      </c>
      <c r="EV22" s="23">
        <f t="shared" si="32"/>
        <v>1.5000000000000011</v>
      </c>
      <c r="EW22" s="23">
        <f t="shared" si="32"/>
        <v>1.5100000000000011</v>
      </c>
      <c r="EX22" s="23">
        <f t="shared" si="32"/>
        <v>1.5200000000000011</v>
      </c>
      <c r="EY22" s="23">
        <f t="shared" si="32"/>
        <v>1.5300000000000011</v>
      </c>
      <c r="EZ22" s="23">
        <f t="shared" si="32"/>
        <v>1.5400000000000011</v>
      </c>
      <c r="FA22" s="23">
        <f t="shared" si="32"/>
        <v>1.5500000000000012</v>
      </c>
      <c r="FB22" s="23">
        <f t="shared" si="32"/>
        <v>1.5600000000000012</v>
      </c>
      <c r="FC22" s="23">
        <f t="shared" si="32"/>
        <v>1.5700000000000012</v>
      </c>
      <c r="FD22" s="23">
        <f t="shared" si="32"/>
        <v>1.5800000000000012</v>
      </c>
      <c r="FE22" s="23">
        <f t="shared" si="32"/>
        <v>1.5900000000000012</v>
      </c>
      <c r="FF22" s="23">
        <f t="shared" si="32"/>
        <v>1.6000000000000012</v>
      </c>
      <c r="FG22" s="23">
        <f t="shared" si="32"/>
        <v>1.6100000000000012</v>
      </c>
      <c r="FH22" s="23">
        <f t="shared" si="32"/>
        <v>1.6200000000000012</v>
      </c>
      <c r="FI22" s="23">
        <f t="shared" si="32"/>
        <v>1.6300000000000012</v>
      </c>
      <c r="FJ22" s="23">
        <f t="shared" si="32"/>
        <v>1.6400000000000012</v>
      </c>
      <c r="FK22" s="23">
        <f t="shared" si="32"/>
        <v>1.6500000000000012</v>
      </c>
      <c r="FL22" s="23">
        <f t="shared" si="32"/>
        <v>1.6600000000000013</v>
      </c>
      <c r="FM22" s="23">
        <f t="shared" si="32"/>
        <v>1.6700000000000013</v>
      </c>
      <c r="FN22" s="23">
        <f t="shared" si="32"/>
        <v>1.6800000000000013</v>
      </c>
      <c r="FO22" s="23">
        <f t="shared" si="32"/>
        <v>1.6900000000000013</v>
      </c>
      <c r="FP22" s="23">
        <f t="shared" si="32"/>
        <v>1.7000000000000013</v>
      </c>
      <c r="FQ22" s="23">
        <f t="shared" si="32"/>
        <v>1.7100000000000013</v>
      </c>
      <c r="FR22" s="23">
        <f t="shared" si="32"/>
        <v>1.7200000000000013</v>
      </c>
      <c r="FS22" s="23">
        <f t="shared" si="32"/>
        <v>1.7300000000000013</v>
      </c>
    </row>
    <row r="23" spans="1:256" s="14" customFormat="1" ht="6" customHeight="1" x14ac:dyDescent="0.25"/>
    <row r="24" spans="1:256" x14ac:dyDescent="0.25">
      <c r="A24" s="25" t="s">
        <v>3</v>
      </c>
      <c r="B24" s="26" t="s">
        <v>8</v>
      </c>
      <c r="C24" s="25">
        <f>'Raw Data'!B38</f>
        <v>0</v>
      </c>
      <c r="D24" s="25">
        <f>'Raw Data'!C38</f>
        <v>0</v>
      </c>
      <c r="E24" s="25">
        <f>'Raw Data'!D38</f>
        <v>0</v>
      </c>
      <c r="F24" s="25">
        <f>'Raw Data'!E38</f>
        <v>0</v>
      </c>
      <c r="G24" s="25">
        <f>'Raw Data'!F38</f>
        <v>0</v>
      </c>
      <c r="H24" s="25">
        <f>'Raw Data'!G38</f>
        <v>0</v>
      </c>
      <c r="I24" s="25">
        <f>'Raw Data'!H38</f>
        <v>0</v>
      </c>
      <c r="J24" s="25">
        <f>'Raw Data'!I38</f>
        <v>4</v>
      </c>
      <c r="K24" s="25">
        <f>'Raw Data'!J38</f>
        <v>0</v>
      </c>
      <c r="L24" s="25">
        <f>'Raw Data'!K38</f>
        <v>0</v>
      </c>
      <c r="M24" s="25">
        <f>'Raw Data'!L38</f>
        <v>0</v>
      </c>
      <c r="N24" s="25">
        <f>'Raw Data'!M38</f>
        <v>0</v>
      </c>
      <c r="O24" s="25">
        <f>'Raw Data'!N38</f>
        <v>0</v>
      </c>
      <c r="P24" s="25">
        <f>'Raw Data'!O38</f>
        <v>0</v>
      </c>
      <c r="Q24" s="25">
        <f>'Raw Data'!P38</f>
        <v>0</v>
      </c>
      <c r="R24" s="25">
        <f>'Raw Data'!Q38</f>
        <v>2</v>
      </c>
      <c r="S24" s="25">
        <f>'Raw Data'!R38</f>
        <v>7</v>
      </c>
      <c r="T24" s="25">
        <f>'Raw Data'!S38</f>
        <v>0</v>
      </c>
      <c r="U24" s="25">
        <f>'Raw Data'!T38</f>
        <v>0</v>
      </c>
      <c r="V24" s="25">
        <f>'Raw Data'!U38</f>
        <v>0</v>
      </c>
      <c r="W24" s="25">
        <f>'Raw Data'!V38</f>
        <v>0</v>
      </c>
      <c r="X24" s="25">
        <f>'Raw Data'!W38</f>
        <v>0</v>
      </c>
      <c r="Y24" s="25">
        <f>'Raw Data'!X38</f>
        <v>6</v>
      </c>
      <c r="Z24" s="25">
        <f>'Raw Data'!Y38</f>
        <v>0</v>
      </c>
      <c r="AA24" s="25">
        <f>'Raw Data'!Z38</f>
        <v>0</v>
      </c>
      <c r="AB24" s="25">
        <f>'Raw Data'!AA38</f>
        <v>0</v>
      </c>
      <c r="AC24" s="25">
        <f>'Raw Data'!AB38</f>
        <v>0</v>
      </c>
      <c r="AD24" s="25">
        <f>'Raw Data'!AC38</f>
        <v>0</v>
      </c>
      <c r="AE24" s="25">
        <f>'Raw Data'!AD38</f>
        <v>0</v>
      </c>
      <c r="AF24" s="25">
        <f>'Raw Data'!AE38</f>
        <v>0</v>
      </c>
      <c r="AG24" s="25">
        <f>'Raw Data'!AF38</f>
        <v>0</v>
      </c>
      <c r="AH24" s="25">
        <f>'Raw Data'!AG38</f>
        <v>0</v>
      </c>
      <c r="AI24" s="25">
        <f>'Raw Data'!AH38</f>
        <v>0</v>
      </c>
      <c r="AJ24" s="25">
        <f>'Raw Data'!AI38</f>
        <v>0</v>
      </c>
      <c r="AK24" s="25">
        <f>'Raw Data'!AJ38</f>
        <v>0</v>
      </c>
      <c r="AL24" s="25">
        <f>'Raw Data'!AK38</f>
        <v>0</v>
      </c>
      <c r="AM24" s="25">
        <f>'Raw Data'!AL38</f>
        <v>0</v>
      </c>
      <c r="AN24" s="25">
        <f>'Raw Data'!AM38</f>
        <v>0</v>
      </c>
      <c r="AO24" s="25">
        <f>'Raw Data'!AN38</f>
        <v>0</v>
      </c>
      <c r="AP24" s="25">
        <f>'Raw Data'!AO38</f>
        <v>0</v>
      </c>
      <c r="AQ24" s="25">
        <f>'Raw Data'!AP38</f>
        <v>0</v>
      </c>
      <c r="AR24" s="25">
        <f>'Raw Data'!AQ38</f>
        <v>0</v>
      </c>
      <c r="AS24" s="25">
        <f>'Raw Data'!AR38</f>
        <v>0</v>
      </c>
      <c r="AT24" s="25">
        <f>'Raw Data'!AS38</f>
        <v>0</v>
      </c>
      <c r="AU24" s="25">
        <f>'Raw Data'!AT38</f>
        <v>0</v>
      </c>
      <c r="AV24" s="25">
        <f>'Raw Data'!AU38</f>
        <v>0</v>
      </c>
      <c r="AW24" s="25">
        <f>'Raw Data'!AV38</f>
        <v>1</v>
      </c>
      <c r="AX24" s="25">
        <f>'Raw Data'!AW38</f>
        <v>0</v>
      </c>
      <c r="AY24" s="25">
        <f>'Raw Data'!AX38</f>
        <v>0</v>
      </c>
      <c r="AZ24" s="25">
        <f>'Raw Data'!AY38</f>
        <v>0</v>
      </c>
      <c r="BA24" s="25">
        <f>'Raw Data'!AZ38</f>
        <v>0</v>
      </c>
      <c r="BB24" s="25">
        <f>'Raw Data'!BA38</f>
        <v>0</v>
      </c>
      <c r="BC24" s="25">
        <f>'Raw Data'!BB38</f>
        <v>0</v>
      </c>
      <c r="BD24" s="25">
        <f>'Raw Data'!BC38</f>
        <v>4</v>
      </c>
      <c r="BE24" s="25">
        <f>'Raw Data'!BD38</f>
        <v>0</v>
      </c>
      <c r="BF24" s="25">
        <f>'Raw Data'!BE38</f>
        <v>0</v>
      </c>
      <c r="BG24" s="25">
        <f>'Raw Data'!BF38</f>
        <v>0</v>
      </c>
      <c r="BH24" s="25">
        <f>'Raw Data'!BG38</f>
        <v>0</v>
      </c>
      <c r="BI24" s="25">
        <f>'Raw Data'!BH38</f>
        <v>0</v>
      </c>
      <c r="BJ24" s="25">
        <f>'Raw Data'!BI38</f>
        <v>0</v>
      </c>
      <c r="BK24" s="25">
        <f>'Raw Data'!BJ38</f>
        <v>0</v>
      </c>
      <c r="BL24" s="25">
        <f>'Raw Data'!BK38</f>
        <v>8</v>
      </c>
      <c r="BM24" s="25">
        <f>'Raw Data'!BL38</f>
        <v>7</v>
      </c>
      <c r="BN24" s="25">
        <f>'Raw Data'!BM38</f>
        <v>0</v>
      </c>
      <c r="BO24" s="25">
        <f>'Raw Data'!BN38</f>
        <v>0</v>
      </c>
      <c r="BP24" s="25">
        <f>'Raw Data'!BO38</f>
        <v>0</v>
      </c>
      <c r="BQ24" s="25">
        <f>'Raw Data'!BP38</f>
        <v>3</v>
      </c>
      <c r="BR24" s="25">
        <f>'Raw Data'!BQ38</f>
        <v>0</v>
      </c>
      <c r="BS24" s="25">
        <f>'Raw Data'!BR38</f>
        <v>0</v>
      </c>
      <c r="BT24" s="25">
        <f>'Raw Data'!BS38</f>
        <v>0</v>
      </c>
      <c r="BU24" s="25">
        <f>'Raw Data'!BT38</f>
        <v>0</v>
      </c>
      <c r="BV24" s="25">
        <f>'Raw Data'!BU38</f>
        <v>0</v>
      </c>
      <c r="BW24" s="25">
        <f>'Raw Data'!BV38</f>
        <v>0</v>
      </c>
      <c r="BX24" s="25">
        <f>'Raw Data'!BW38</f>
        <v>0</v>
      </c>
      <c r="BY24" s="25">
        <f>'Raw Data'!BX38</f>
        <v>0</v>
      </c>
      <c r="BZ24" s="25">
        <f>'Raw Data'!BY38</f>
        <v>0</v>
      </c>
      <c r="CA24" s="25">
        <f>'Raw Data'!BZ38</f>
        <v>0</v>
      </c>
      <c r="CB24" s="25">
        <f>'Raw Data'!CA38</f>
        <v>0</v>
      </c>
      <c r="CC24" s="25">
        <f>'Raw Data'!CB38</f>
        <v>0</v>
      </c>
      <c r="CD24" s="25">
        <f>'Raw Data'!CC38</f>
        <v>0</v>
      </c>
      <c r="CE24" s="25">
        <f>'Raw Data'!CD38</f>
        <v>0</v>
      </c>
      <c r="CF24" s="25">
        <f>'Raw Data'!CE38</f>
        <v>0</v>
      </c>
      <c r="CG24" s="25">
        <f>'Raw Data'!CF38</f>
        <v>20</v>
      </c>
      <c r="CH24" s="25">
        <f>'Raw Data'!CG38</f>
        <v>0</v>
      </c>
      <c r="CI24" s="25">
        <f>'Raw Data'!CH38</f>
        <v>0</v>
      </c>
      <c r="CJ24" s="25">
        <f>'Raw Data'!CI38</f>
        <v>0</v>
      </c>
      <c r="CK24" s="25">
        <f>'Raw Data'!CJ38</f>
        <v>0</v>
      </c>
      <c r="CL24" s="25">
        <f>'Raw Data'!CK38</f>
        <v>0</v>
      </c>
      <c r="CM24" s="25">
        <f>'Raw Data'!CL38</f>
        <v>0</v>
      </c>
      <c r="CN24" s="25">
        <f>'Raw Data'!CM38</f>
        <v>0</v>
      </c>
      <c r="CO24" s="25">
        <f>'Raw Data'!CN38</f>
        <v>0</v>
      </c>
      <c r="CP24" s="25">
        <f>'Raw Data'!CO38</f>
        <v>6</v>
      </c>
      <c r="CQ24" s="25">
        <f>'Raw Data'!CP38</f>
        <v>0</v>
      </c>
      <c r="CR24" s="25">
        <f>'Raw Data'!CQ38</f>
        <v>0</v>
      </c>
      <c r="CS24" s="25">
        <f>'Raw Data'!CR38</f>
        <v>0</v>
      </c>
      <c r="CT24" s="25">
        <f>'Raw Data'!CS38</f>
        <v>0</v>
      </c>
      <c r="CU24" s="25">
        <f>'Raw Data'!CT38</f>
        <v>0</v>
      </c>
      <c r="CV24" s="25">
        <f>'Raw Data'!CU38</f>
        <v>0</v>
      </c>
      <c r="CW24" s="25">
        <f>'Raw Data'!CV38</f>
        <v>0</v>
      </c>
      <c r="CX24" s="25">
        <f>'Raw Data'!CW38</f>
        <v>0</v>
      </c>
      <c r="CY24" s="25">
        <f>'Raw Data'!CX38</f>
        <v>0</v>
      </c>
      <c r="CZ24" s="25">
        <f>'Raw Data'!CY38</f>
        <v>7</v>
      </c>
      <c r="DA24" s="25">
        <f>'Raw Data'!CZ38</f>
        <v>0</v>
      </c>
      <c r="DB24" s="25">
        <f>'Raw Data'!DA38</f>
        <v>0</v>
      </c>
      <c r="DC24" s="25">
        <f>'Raw Data'!DB38</f>
        <v>0</v>
      </c>
      <c r="DD24" s="25">
        <f>'Raw Data'!DC38</f>
        <v>0</v>
      </c>
      <c r="DE24" s="25">
        <f>'Raw Data'!DD38</f>
        <v>0</v>
      </c>
      <c r="DF24" s="25">
        <f>'Raw Data'!DE38</f>
        <v>0</v>
      </c>
      <c r="DG24" s="25">
        <f>'Raw Data'!DF38</f>
        <v>0</v>
      </c>
      <c r="DH24" s="25">
        <f>'Raw Data'!DG38</f>
        <v>0</v>
      </c>
      <c r="DI24" s="25">
        <f>'Raw Data'!DH38</f>
        <v>0</v>
      </c>
      <c r="DJ24" s="25">
        <f>'Raw Data'!DI38</f>
        <v>0</v>
      </c>
      <c r="DK24" s="25">
        <f>'Raw Data'!DJ38</f>
        <v>0</v>
      </c>
      <c r="DL24" s="25">
        <f>'Raw Data'!DK38</f>
        <v>0</v>
      </c>
      <c r="DM24" s="25">
        <f>'Raw Data'!DL38</f>
        <v>0</v>
      </c>
      <c r="DN24" s="25">
        <f>'Raw Data'!DM38</f>
        <v>0</v>
      </c>
      <c r="DO24" s="25">
        <f>'Raw Data'!DN38</f>
        <v>0</v>
      </c>
      <c r="DP24" s="25">
        <f>'Raw Data'!DO38</f>
        <v>0</v>
      </c>
      <c r="DQ24" s="25">
        <f>'Raw Data'!DP38</f>
        <v>0</v>
      </c>
      <c r="DR24" s="25">
        <f>'Raw Data'!DQ38</f>
        <v>28</v>
      </c>
      <c r="DS24" s="25">
        <f>'Raw Data'!DR38</f>
        <v>2</v>
      </c>
      <c r="DT24" s="25">
        <f>'Raw Data'!DS38</f>
        <v>8</v>
      </c>
      <c r="DU24" s="25">
        <f>'Raw Data'!DT38</f>
        <v>8</v>
      </c>
      <c r="DV24" s="25">
        <f>'Raw Data'!DU38</f>
        <v>9</v>
      </c>
      <c r="DW24" s="25">
        <f>'Raw Data'!DV38</f>
        <v>4</v>
      </c>
      <c r="DX24" s="25">
        <f>'Raw Data'!DW38</f>
        <v>16</v>
      </c>
      <c r="DY24" s="25">
        <f>'Raw Data'!DX38</f>
        <v>0</v>
      </c>
      <c r="DZ24" s="25">
        <f>'Raw Data'!DY38</f>
        <v>0</v>
      </c>
      <c r="EA24" s="25">
        <f>'Raw Data'!DZ38</f>
        <v>0</v>
      </c>
      <c r="EB24" s="25">
        <f>'Raw Data'!EA38</f>
        <v>0</v>
      </c>
      <c r="EC24" s="25">
        <f>'Raw Data'!EB38</f>
        <v>0</v>
      </c>
      <c r="ED24" s="25">
        <f>'Raw Data'!EC38</f>
        <v>0</v>
      </c>
      <c r="EE24" s="25">
        <f>'Raw Data'!ED38</f>
        <v>6</v>
      </c>
      <c r="EF24" s="25">
        <f>'Raw Data'!EE38</f>
        <v>16</v>
      </c>
      <c r="EG24" s="25">
        <f>'Raw Data'!EF38</f>
        <v>0</v>
      </c>
      <c r="EH24" s="25">
        <f>'Raw Data'!EG38</f>
        <v>0</v>
      </c>
      <c r="EI24" s="25">
        <f>'Raw Data'!EH38</f>
        <v>0</v>
      </c>
      <c r="EJ24" s="25">
        <f>'Raw Data'!EI38</f>
        <v>4</v>
      </c>
      <c r="EK24" s="25">
        <f>'Raw Data'!EJ38</f>
        <v>0</v>
      </c>
      <c r="EL24" s="25">
        <f>'Raw Data'!EK38</f>
        <v>0</v>
      </c>
      <c r="EM24" s="25">
        <f>'Raw Data'!EL38</f>
        <v>0</v>
      </c>
      <c r="EN24" s="25">
        <f>'Raw Data'!EM38</f>
        <v>0</v>
      </c>
      <c r="EO24" s="25">
        <f>'Raw Data'!EN38</f>
        <v>0</v>
      </c>
      <c r="EP24" s="25">
        <f>'Raw Data'!EO38</f>
        <v>0</v>
      </c>
      <c r="EQ24" s="25">
        <f>'Raw Data'!EP38</f>
        <v>5</v>
      </c>
      <c r="ER24" s="25">
        <f>'Raw Data'!EQ38</f>
        <v>0</v>
      </c>
      <c r="ES24" s="25">
        <f>'Raw Data'!ER38</f>
        <v>0</v>
      </c>
      <c r="ET24" s="25">
        <f>'Raw Data'!ES38</f>
        <v>0</v>
      </c>
      <c r="EU24" s="25">
        <f>'Raw Data'!ET38</f>
        <v>0</v>
      </c>
      <c r="EV24" s="25">
        <f>'Raw Data'!EU38</f>
        <v>0</v>
      </c>
      <c r="EW24" s="25">
        <f>'Raw Data'!EV38</f>
        <v>5</v>
      </c>
      <c r="EX24" s="25">
        <f>'Raw Data'!EW38</f>
        <v>0</v>
      </c>
      <c r="EY24" s="25">
        <f>'Raw Data'!EX38</f>
        <v>0</v>
      </c>
      <c r="EZ24" s="25">
        <f>'Raw Data'!EY38</f>
        <v>0</v>
      </c>
      <c r="FA24" s="25">
        <f>'Raw Data'!EZ38</f>
        <v>1</v>
      </c>
      <c r="FB24" s="25">
        <f>'Raw Data'!FA38</f>
        <v>0</v>
      </c>
      <c r="FC24" s="25">
        <f>'Raw Data'!FB38</f>
        <v>0</v>
      </c>
      <c r="FD24" s="25">
        <f>'Raw Data'!FC38</f>
        <v>0</v>
      </c>
      <c r="FE24" s="25">
        <f>'Raw Data'!FD38</f>
        <v>7.5</v>
      </c>
      <c r="FF24" s="25">
        <f>'Raw Data'!FE38</f>
        <v>0</v>
      </c>
      <c r="FG24" s="25">
        <f>'Raw Data'!FF38</f>
        <v>3</v>
      </c>
      <c r="FH24" s="25">
        <f>'Raw Data'!FG38</f>
        <v>0</v>
      </c>
      <c r="FI24" s="25">
        <f>'Raw Data'!FH38</f>
        <v>0</v>
      </c>
      <c r="FJ24" s="25">
        <f>'Raw Data'!FI38</f>
        <v>0</v>
      </c>
      <c r="FK24" s="25">
        <f>'Raw Data'!FJ38</f>
        <v>0</v>
      </c>
      <c r="FL24" s="25">
        <f>'Raw Data'!FK38</f>
        <v>0</v>
      </c>
      <c r="FM24" s="25">
        <f>'Raw Data'!FL38</f>
        <v>0</v>
      </c>
      <c r="FN24" s="25">
        <f>'Raw Data'!FM38</f>
        <v>0</v>
      </c>
      <c r="FO24" s="25">
        <f>'Raw Data'!FN38</f>
        <v>0</v>
      </c>
      <c r="FP24" s="25">
        <f>'Raw Data'!FO38</f>
        <v>0</v>
      </c>
      <c r="FQ24" s="25">
        <f>'Raw Data'!FP38</f>
        <v>0</v>
      </c>
      <c r="FR24" s="25">
        <f>'Raw Data'!FQ38</f>
        <v>0</v>
      </c>
      <c r="FS24" s="25">
        <f>'Raw Data'!FR38</f>
        <v>0</v>
      </c>
    </row>
    <row r="25" spans="1:256" x14ac:dyDescent="0.25">
      <c r="A25" s="166" t="s">
        <v>4</v>
      </c>
      <c r="B25" s="10" t="s">
        <v>8</v>
      </c>
      <c r="C25" s="153">
        <f>IF(C24&gt;D16,C24-$B$64*(1-C7)+(B24-B25),0)</f>
        <v>0</v>
      </c>
      <c r="D25" s="153">
        <f t="shared" ref="D25:AI25" si="33">D24-(IF(D24&lt;$B63,D24,$B63))*(1-D7-$B62+D7*$B62)+IF(D24*C24&gt;0,MAX(C24-C25-D16+D17,0),0)</f>
        <v>0</v>
      </c>
      <c r="E25" s="153">
        <f t="shared" si="33"/>
        <v>0</v>
      </c>
      <c r="F25" s="153">
        <f t="shared" si="33"/>
        <v>0</v>
      </c>
      <c r="G25" s="153">
        <f t="shared" si="33"/>
        <v>0</v>
      </c>
      <c r="H25" s="153">
        <f t="shared" si="33"/>
        <v>0</v>
      </c>
      <c r="I25" s="153">
        <f t="shared" si="33"/>
        <v>0</v>
      </c>
      <c r="J25" s="153">
        <f t="shared" si="33"/>
        <v>0.79999999999999982</v>
      </c>
      <c r="K25" s="153">
        <f t="shared" si="33"/>
        <v>0</v>
      </c>
      <c r="L25" s="153">
        <f t="shared" si="33"/>
        <v>0</v>
      </c>
      <c r="M25" s="153">
        <f t="shared" si="33"/>
        <v>0</v>
      </c>
      <c r="N25" s="153">
        <f t="shared" si="33"/>
        <v>0</v>
      </c>
      <c r="O25" s="153">
        <f t="shared" si="33"/>
        <v>0</v>
      </c>
      <c r="P25" s="153">
        <f t="shared" si="33"/>
        <v>0</v>
      </c>
      <c r="Q25" s="153">
        <f t="shared" si="33"/>
        <v>0</v>
      </c>
      <c r="R25" s="153">
        <f t="shared" si="33"/>
        <v>0.45100000000000007</v>
      </c>
      <c r="S25" s="153">
        <f t="shared" si="33"/>
        <v>1.6193333333333335</v>
      </c>
      <c r="T25" s="153">
        <f t="shared" si="33"/>
        <v>0</v>
      </c>
      <c r="U25" s="153">
        <f t="shared" si="33"/>
        <v>0</v>
      </c>
      <c r="V25" s="153">
        <f t="shared" si="33"/>
        <v>0</v>
      </c>
      <c r="W25" s="153">
        <f t="shared" si="33"/>
        <v>0</v>
      </c>
      <c r="X25" s="153">
        <f t="shared" si="33"/>
        <v>0</v>
      </c>
      <c r="Y25" s="153">
        <f t="shared" si="33"/>
        <v>1.5980000000000008</v>
      </c>
      <c r="Z25" s="153">
        <f t="shared" si="33"/>
        <v>0</v>
      </c>
      <c r="AA25" s="153">
        <f t="shared" si="33"/>
        <v>0</v>
      </c>
      <c r="AB25" s="153">
        <f t="shared" si="33"/>
        <v>0</v>
      </c>
      <c r="AC25" s="153">
        <f t="shared" si="33"/>
        <v>0</v>
      </c>
      <c r="AD25" s="153">
        <f t="shared" si="33"/>
        <v>0</v>
      </c>
      <c r="AE25" s="153">
        <f t="shared" si="33"/>
        <v>0</v>
      </c>
      <c r="AF25" s="153">
        <f t="shared" si="33"/>
        <v>0</v>
      </c>
      <c r="AG25" s="153">
        <f t="shared" si="33"/>
        <v>0</v>
      </c>
      <c r="AH25" s="153">
        <f t="shared" si="33"/>
        <v>0</v>
      </c>
      <c r="AI25" s="153">
        <f t="shared" si="33"/>
        <v>0</v>
      </c>
      <c r="AJ25" s="153">
        <f t="shared" ref="AJ25:BO25" si="34">AJ24-(IF(AJ24&lt;$B63,AJ24,$B63))*(1-AJ7-$B62+AJ7*$B62)+IF(AJ24*AI24&gt;0,MAX(AI24-AI25-AJ16+AJ17,0),0)</f>
        <v>0</v>
      </c>
      <c r="AK25" s="153">
        <f t="shared" si="34"/>
        <v>0</v>
      </c>
      <c r="AL25" s="153">
        <f t="shared" si="34"/>
        <v>0</v>
      </c>
      <c r="AM25" s="153">
        <f t="shared" si="34"/>
        <v>0</v>
      </c>
      <c r="AN25" s="153">
        <f t="shared" si="34"/>
        <v>0</v>
      </c>
      <c r="AO25" s="153">
        <f t="shared" si="34"/>
        <v>0</v>
      </c>
      <c r="AP25" s="153">
        <f t="shared" si="34"/>
        <v>0</v>
      </c>
      <c r="AQ25" s="153">
        <f t="shared" si="34"/>
        <v>0</v>
      </c>
      <c r="AR25" s="153">
        <f t="shared" si="34"/>
        <v>0</v>
      </c>
      <c r="AS25" s="153">
        <f t="shared" si="34"/>
        <v>0</v>
      </c>
      <c r="AT25" s="153">
        <f t="shared" si="34"/>
        <v>0</v>
      </c>
      <c r="AU25" s="153">
        <f t="shared" si="34"/>
        <v>0</v>
      </c>
      <c r="AV25" s="153">
        <f t="shared" si="34"/>
        <v>0</v>
      </c>
      <c r="AW25" s="153">
        <f t="shared" si="34"/>
        <v>0.52960000000000007</v>
      </c>
      <c r="AX25" s="153">
        <f t="shared" si="34"/>
        <v>0</v>
      </c>
      <c r="AY25" s="153">
        <f t="shared" si="34"/>
        <v>0</v>
      </c>
      <c r="AZ25" s="153">
        <f t="shared" si="34"/>
        <v>0</v>
      </c>
      <c r="BA25" s="153">
        <f t="shared" si="34"/>
        <v>0</v>
      </c>
      <c r="BB25" s="153">
        <f t="shared" si="34"/>
        <v>0</v>
      </c>
      <c r="BC25" s="153">
        <f t="shared" si="34"/>
        <v>0</v>
      </c>
      <c r="BD25" s="153">
        <f t="shared" si="34"/>
        <v>2.7359999999999998</v>
      </c>
      <c r="BE25" s="153">
        <f t="shared" si="34"/>
        <v>0</v>
      </c>
      <c r="BF25" s="153">
        <f t="shared" si="34"/>
        <v>0</v>
      </c>
      <c r="BG25" s="153">
        <f t="shared" si="34"/>
        <v>0</v>
      </c>
      <c r="BH25" s="153">
        <f t="shared" si="34"/>
        <v>0</v>
      </c>
      <c r="BI25" s="153">
        <f t="shared" si="34"/>
        <v>0</v>
      </c>
      <c r="BJ25" s="153">
        <f t="shared" si="34"/>
        <v>0</v>
      </c>
      <c r="BK25" s="153">
        <f t="shared" si="34"/>
        <v>0</v>
      </c>
      <c r="BL25" s="153">
        <f t="shared" si="34"/>
        <v>6.6700800000000005</v>
      </c>
      <c r="BM25" s="153">
        <f t="shared" si="34"/>
        <v>6.2627141600347356</v>
      </c>
      <c r="BN25" s="153">
        <f t="shared" si="34"/>
        <v>0</v>
      </c>
      <c r="BO25" s="153">
        <f t="shared" si="34"/>
        <v>0</v>
      </c>
      <c r="BP25" s="153">
        <f t="shared" ref="BP25:CU25" si="35">BP24-(IF(BP24&lt;$B63,BP24,$B63))*(1-BP7-$B62+BP7*$B62)+IF(BP24*BO24&gt;0,MAX(BO24-BO25-BP16+BP17,0),0)</f>
        <v>0</v>
      </c>
      <c r="BQ25" s="153">
        <f t="shared" si="35"/>
        <v>2.6303999999999998</v>
      </c>
      <c r="BR25" s="153">
        <f t="shared" si="35"/>
        <v>0</v>
      </c>
      <c r="BS25" s="153">
        <f t="shared" si="35"/>
        <v>0</v>
      </c>
      <c r="BT25" s="153">
        <f t="shared" si="35"/>
        <v>0</v>
      </c>
      <c r="BU25" s="153">
        <f t="shared" si="35"/>
        <v>0</v>
      </c>
      <c r="BV25" s="153">
        <f t="shared" si="35"/>
        <v>0</v>
      </c>
      <c r="BW25" s="153">
        <f t="shared" si="35"/>
        <v>0</v>
      </c>
      <c r="BX25" s="153">
        <f t="shared" si="35"/>
        <v>0</v>
      </c>
      <c r="BY25" s="153">
        <f t="shared" si="35"/>
        <v>0</v>
      </c>
      <c r="BZ25" s="153">
        <f t="shared" si="35"/>
        <v>0</v>
      </c>
      <c r="CA25" s="153">
        <f t="shared" si="35"/>
        <v>0</v>
      </c>
      <c r="CB25" s="153">
        <f t="shared" si="35"/>
        <v>0</v>
      </c>
      <c r="CC25" s="153">
        <f t="shared" si="35"/>
        <v>0</v>
      </c>
      <c r="CD25" s="153">
        <f t="shared" si="35"/>
        <v>0</v>
      </c>
      <c r="CE25" s="153">
        <f t="shared" si="35"/>
        <v>0</v>
      </c>
      <c r="CF25" s="153">
        <f t="shared" si="35"/>
        <v>0</v>
      </c>
      <c r="CG25" s="153">
        <f t="shared" si="35"/>
        <v>18.568727272727273</v>
      </c>
      <c r="CH25" s="153">
        <f t="shared" si="35"/>
        <v>0</v>
      </c>
      <c r="CI25" s="153">
        <f t="shared" si="35"/>
        <v>0</v>
      </c>
      <c r="CJ25" s="153">
        <f t="shared" si="35"/>
        <v>0</v>
      </c>
      <c r="CK25" s="153">
        <f t="shared" si="35"/>
        <v>0</v>
      </c>
      <c r="CL25" s="153">
        <f t="shared" si="35"/>
        <v>0</v>
      </c>
      <c r="CM25" s="153">
        <f t="shared" si="35"/>
        <v>0</v>
      </c>
      <c r="CN25" s="153">
        <f t="shared" si="35"/>
        <v>0</v>
      </c>
      <c r="CO25" s="153">
        <f t="shared" si="35"/>
        <v>0</v>
      </c>
      <c r="CP25" s="153">
        <f t="shared" si="35"/>
        <v>5.2804363636363636</v>
      </c>
      <c r="CQ25" s="153">
        <f t="shared" si="35"/>
        <v>0</v>
      </c>
      <c r="CR25" s="153">
        <f t="shared" si="35"/>
        <v>0</v>
      </c>
      <c r="CS25" s="153">
        <f t="shared" si="35"/>
        <v>0</v>
      </c>
      <c r="CT25" s="153">
        <f t="shared" si="35"/>
        <v>0</v>
      </c>
      <c r="CU25" s="153">
        <f t="shared" si="35"/>
        <v>0</v>
      </c>
      <c r="CV25" s="153">
        <f t="shared" ref="CV25:EA25" si="36">CV24-(IF(CV24&lt;$B63,CV24,$B63))*(1-CV7-$B62+CV7*$B62)+IF(CV24*CU24&gt;0,MAX(CU24-CU25-CV16+CV17,0),0)</f>
        <v>0</v>
      </c>
      <c r="CW25" s="153">
        <f t="shared" si="36"/>
        <v>0</v>
      </c>
      <c r="CX25" s="153">
        <f t="shared" si="36"/>
        <v>0</v>
      </c>
      <c r="CY25" s="153">
        <f t="shared" si="36"/>
        <v>0</v>
      </c>
      <c r="CZ25" s="153">
        <f t="shared" si="36"/>
        <v>6.3</v>
      </c>
      <c r="DA25" s="153">
        <f t="shared" si="36"/>
        <v>0</v>
      </c>
      <c r="DB25" s="153">
        <f t="shared" si="36"/>
        <v>0</v>
      </c>
      <c r="DC25" s="153">
        <f t="shared" si="36"/>
        <v>0</v>
      </c>
      <c r="DD25" s="153">
        <f t="shared" si="36"/>
        <v>0</v>
      </c>
      <c r="DE25" s="153">
        <f t="shared" si="36"/>
        <v>0</v>
      </c>
      <c r="DF25" s="153">
        <f t="shared" si="36"/>
        <v>0</v>
      </c>
      <c r="DG25" s="153">
        <f t="shared" si="36"/>
        <v>0</v>
      </c>
      <c r="DH25" s="153">
        <f t="shared" si="36"/>
        <v>0</v>
      </c>
      <c r="DI25" s="153">
        <f t="shared" si="36"/>
        <v>0</v>
      </c>
      <c r="DJ25" s="153">
        <f t="shared" si="36"/>
        <v>0</v>
      </c>
      <c r="DK25" s="153">
        <f t="shared" si="36"/>
        <v>0</v>
      </c>
      <c r="DL25" s="153">
        <f t="shared" si="36"/>
        <v>0</v>
      </c>
      <c r="DM25" s="153">
        <f t="shared" si="36"/>
        <v>0</v>
      </c>
      <c r="DN25" s="153">
        <f t="shared" si="36"/>
        <v>0</v>
      </c>
      <c r="DO25" s="153">
        <f t="shared" si="36"/>
        <v>0</v>
      </c>
      <c r="DP25" s="153">
        <f t="shared" si="36"/>
        <v>0</v>
      </c>
      <c r="DQ25" s="153">
        <f t="shared" si="36"/>
        <v>0</v>
      </c>
      <c r="DR25" s="153">
        <f t="shared" si="36"/>
        <v>24.59974193548387</v>
      </c>
      <c r="DS25" s="153">
        <f t="shared" si="36"/>
        <v>4.2174457369610199</v>
      </c>
      <c r="DT25" s="153">
        <f t="shared" si="36"/>
        <v>5.4152258064516134</v>
      </c>
      <c r="DU25" s="153">
        <f t="shared" si="36"/>
        <v>7.5474366226845202</v>
      </c>
      <c r="DV25" s="153">
        <f t="shared" si="36"/>
        <v>5.7344516129032259</v>
      </c>
      <c r="DW25" s="153">
        <f t="shared" si="36"/>
        <v>4.4563347463973102</v>
      </c>
      <c r="DX25" s="153">
        <f t="shared" si="36"/>
        <v>11.169032258064517</v>
      </c>
      <c r="DY25" s="153">
        <f t="shared" si="36"/>
        <v>0</v>
      </c>
      <c r="DZ25" s="153">
        <f t="shared" si="36"/>
        <v>0</v>
      </c>
      <c r="EA25" s="153">
        <f t="shared" si="36"/>
        <v>0</v>
      </c>
      <c r="EB25" s="153">
        <f t="shared" ref="EB25:FG25" si="37">EB24-(IF(EB24&lt;$B63,EB24,$B63))*(1-EB7-$B62+EB7*$B62)+IF(EB24*EA24&gt;0,MAX(EA24-EA25-EB16+EB17,0),0)</f>
        <v>0</v>
      </c>
      <c r="EC25" s="153">
        <f t="shared" si="37"/>
        <v>0</v>
      </c>
      <c r="ED25" s="153">
        <f t="shared" si="37"/>
        <v>0</v>
      </c>
      <c r="EE25" s="153">
        <f t="shared" si="37"/>
        <v>2.7499354838709684</v>
      </c>
      <c r="EF25" s="153">
        <f t="shared" si="37"/>
        <v>9.4045617161873842</v>
      </c>
      <c r="EG25" s="153">
        <f t="shared" si="37"/>
        <v>0</v>
      </c>
      <c r="EH25" s="153">
        <f t="shared" si="37"/>
        <v>0</v>
      </c>
      <c r="EI25" s="153">
        <f t="shared" si="37"/>
        <v>0</v>
      </c>
      <c r="EJ25" s="153">
        <f t="shared" si="37"/>
        <v>1.4358709677419355</v>
      </c>
      <c r="EK25" s="153">
        <f t="shared" si="37"/>
        <v>0</v>
      </c>
      <c r="EL25" s="153">
        <f t="shared" si="37"/>
        <v>0</v>
      </c>
      <c r="EM25" s="153">
        <f t="shared" si="37"/>
        <v>0</v>
      </c>
      <c r="EN25" s="153">
        <f t="shared" si="37"/>
        <v>0</v>
      </c>
      <c r="EO25" s="153">
        <f t="shared" si="37"/>
        <v>0</v>
      </c>
      <c r="EP25" s="153">
        <f t="shared" si="37"/>
        <v>0</v>
      </c>
      <c r="EQ25" s="153">
        <f t="shared" si="37"/>
        <v>1.0993548387096777</v>
      </c>
      <c r="ER25" s="153">
        <f t="shared" si="37"/>
        <v>0</v>
      </c>
      <c r="ES25" s="153">
        <f t="shared" si="37"/>
        <v>0</v>
      </c>
      <c r="ET25" s="153">
        <f t="shared" si="37"/>
        <v>0</v>
      </c>
      <c r="EU25" s="153">
        <f t="shared" si="37"/>
        <v>0</v>
      </c>
      <c r="EV25" s="153">
        <f t="shared" si="37"/>
        <v>0</v>
      </c>
      <c r="EW25" s="153">
        <f t="shared" si="37"/>
        <v>1</v>
      </c>
      <c r="EX25" s="153">
        <f t="shared" si="37"/>
        <v>0</v>
      </c>
      <c r="EY25" s="153">
        <f t="shared" si="37"/>
        <v>0</v>
      </c>
      <c r="EZ25" s="153">
        <f t="shared" si="37"/>
        <v>0</v>
      </c>
      <c r="FA25" s="153">
        <f t="shared" si="37"/>
        <v>0.19999999999999996</v>
      </c>
      <c r="FB25" s="153">
        <f t="shared" si="37"/>
        <v>0</v>
      </c>
      <c r="FC25" s="153">
        <f t="shared" si="37"/>
        <v>0</v>
      </c>
      <c r="FD25" s="153">
        <f t="shared" si="37"/>
        <v>0</v>
      </c>
      <c r="FE25" s="153">
        <f t="shared" si="37"/>
        <v>1.5</v>
      </c>
      <c r="FF25" s="153">
        <f t="shared" si="37"/>
        <v>0</v>
      </c>
      <c r="FG25" s="153">
        <f t="shared" si="37"/>
        <v>0.59999999999999964</v>
      </c>
      <c r="FH25" s="153">
        <f t="shared" ref="FH25:FS25" si="38">FH24-(IF(FH24&lt;$B63,FH24,$B63))*(1-FH7-$B62+FH7*$B62)+IF(FH24*FG24&gt;0,MAX(FG24-FG25-FH16+FH17,0),0)</f>
        <v>0</v>
      </c>
      <c r="FI25" s="153">
        <f t="shared" si="38"/>
        <v>0</v>
      </c>
      <c r="FJ25" s="153">
        <f t="shared" si="38"/>
        <v>0</v>
      </c>
      <c r="FK25" s="153">
        <f t="shared" si="38"/>
        <v>0</v>
      </c>
      <c r="FL25" s="153">
        <f t="shared" si="38"/>
        <v>0</v>
      </c>
      <c r="FM25" s="153">
        <f t="shared" si="38"/>
        <v>0</v>
      </c>
      <c r="FN25" s="153">
        <f t="shared" si="38"/>
        <v>0</v>
      </c>
      <c r="FO25" s="153">
        <f t="shared" si="38"/>
        <v>0</v>
      </c>
      <c r="FP25" s="153">
        <f t="shared" si="38"/>
        <v>0</v>
      </c>
      <c r="FQ25" s="153">
        <f t="shared" si="38"/>
        <v>0</v>
      </c>
      <c r="FR25" s="153">
        <f t="shared" si="38"/>
        <v>0</v>
      </c>
      <c r="FS25" s="153">
        <f t="shared" si="38"/>
        <v>0</v>
      </c>
    </row>
    <row r="26" spans="1:256" x14ac:dyDescent="0.25">
      <c r="A26" s="166" t="s">
        <v>17</v>
      </c>
      <c r="B26" s="10" t="s">
        <v>8</v>
      </c>
      <c r="C26" s="166">
        <v>0</v>
      </c>
      <c r="D26" s="166">
        <f>C26+D25</f>
        <v>0</v>
      </c>
      <c r="E26" s="166">
        <f t="shared" ref="E26:P26" si="39">D26+E25</f>
        <v>0</v>
      </c>
      <c r="F26" s="166">
        <f t="shared" si="39"/>
        <v>0</v>
      </c>
      <c r="G26" s="166">
        <f t="shared" si="39"/>
        <v>0</v>
      </c>
      <c r="H26" s="166">
        <f t="shared" si="39"/>
        <v>0</v>
      </c>
      <c r="I26" s="166">
        <f t="shared" si="39"/>
        <v>0</v>
      </c>
      <c r="J26" s="166">
        <f t="shared" si="39"/>
        <v>0.79999999999999982</v>
      </c>
      <c r="K26" s="166">
        <f t="shared" si="39"/>
        <v>0.79999999999999982</v>
      </c>
      <c r="L26" s="166">
        <f t="shared" si="39"/>
        <v>0.79999999999999982</v>
      </c>
      <c r="M26" s="166">
        <f t="shared" si="39"/>
        <v>0.79999999999999982</v>
      </c>
      <c r="N26" s="166">
        <f t="shared" si="39"/>
        <v>0.79999999999999982</v>
      </c>
      <c r="O26" s="166">
        <f t="shared" si="39"/>
        <v>0.79999999999999982</v>
      </c>
      <c r="P26" s="166">
        <f t="shared" si="39"/>
        <v>0.79999999999999982</v>
      </c>
      <c r="Q26" s="166">
        <f>P26+Q25</f>
        <v>0.79999999999999982</v>
      </c>
      <c r="R26" s="166">
        <f>Q26+R25</f>
        <v>1.2509999999999999</v>
      </c>
      <c r="S26" s="166">
        <f>R26+S25</f>
        <v>2.8703333333333334</v>
      </c>
      <c r="T26" s="166">
        <f t="shared" ref="T26:CE26" si="40">S26+T25</f>
        <v>2.8703333333333334</v>
      </c>
      <c r="U26" s="166">
        <f t="shared" si="40"/>
        <v>2.8703333333333334</v>
      </c>
      <c r="V26" s="166">
        <f t="shared" si="40"/>
        <v>2.8703333333333334</v>
      </c>
      <c r="W26" s="166">
        <f t="shared" si="40"/>
        <v>2.8703333333333334</v>
      </c>
      <c r="X26" s="166">
        <f t="shared" si="40"/>
        <v>2.8703333333333334</v>
      </c>
      <c r="Y26" s="166">
        <f t="shared" si="40"/>
        <v>4.4683333333333337</v>
      </c>
      <c r="Z26" s="166">
        <f t="shared" si="40"/>
        <v>4.4683333333333337</v>
      </c>
      <c r="AA26" s="166">
        <f t="shared" si="40"/>
        <v>4.4683333333333337</v>
      </c>
      <c r="AB26" s="166">
        <f t="shared" si="40"/>
        <v>4.4683333333333337</v>
      </c>
      <c r="AC26" s="166">
        <f t="shared" si="40"/>
        <v>4.4683333333333337</v>
      </c>
      <c r="AD26" s="166">
        <f t="shared" si="40"/>
        <v>4.4683333333333337</v>
      </c>
      <c r="AE26" s="166">
        <f t="shared" si="40"/>
        <v>4.4683333333333337</v>
      </c>
      <c r="AF26" s="166">
        <f t="shared" si="40"/>
        <v>4.4683333333333337</v>
      </c>
      <c r="AG26" s="166">
        <f t="shared" si="40"/>
        <v>4.4683333333333337</v>
      </c>
      <c r="AH26" s="166">
        <f t="shared" si="40"/>
        <v>4.4683333333333337</v>
      </c>
      <c r="AI26" s="166">
        <f t="shared" si="40"/>
        <v>4.4683333333333337</v>
      </c>
      <c r="AJ26" s="166">
        <f t="shared" si="40"/>
        <v>4.4683333333333337</v>
      </c>
      <c r="AK26" s="166">
        <f t="shared" si="40"/>
        <v>4.4683333333333337</v>
      </c>
      <c r="AL26" s="166">
        <f t="shared" si="40"/>
        <v>4.4683333333333337</v>
      </c>
      <c r="AM26" s="166">
        <f t="shared" si="40"/>
        <v>4.4683333333333337</v>
      </c>
      <c r="AN26" s="166">
        <f t="shared" si="40"/>
        <v>4.4683333333333337</v>
      </c>
      <c r="AO26" s="166">
        <f t="shared" si="40"/>
        <v>4.4683333333333337</v>
      </c>
      <c r="AP26" s="166">
        <f t="shared" si="40"/>
        <v>4.4683333333333337</v>
      </c>
      <c r="AQ26" s="166">
        <f t="shared" si="40"/>
        <v>4.4683333333333337</v>
      </c>
      <c r="AR26" s="166">
        <f t="shared" si="40"/>
        <v>4.4683333333333337</v>
      </c>
      <c r="AS26" s="166">
        <f t="shared" si="40"/>
        <v>4.4683333333333337</v>
      </c>
      <c r="AT26" s="166">
        <f t="shared" si="40"/>
        <v>4.4683333333333337</v>
      </c>
      <c r="AU26" s="166">
        <f t="shared" si="40"/>
        <v>4.4683333333333337</v>
      </c>
      <c r="AV26" s="166">
        <f t="shared" si="40"/>
        <v>4.4683333333333337</v>
      </c>
      <c r="AW26" s="166">
        <f t="shared" si="40"/>
        <v>4.997933333333334</v>
      </c>
      <c r="AX26" s="166">
        <f t="shared" si="40"/>
        <v>4.997933333333334</v>
      </c>
      <c r="AY26" s="166">
        <f t="shared" si="40"/>
        <v>4.997933333333334</v>
      </c>
      <c r="AZ26" s="166">
        <f t="shared" si="40"/>
        <v>4.997933333333334</v>
      </c>
      <c r="BA26" s="166">
        <f t="shared" si="40"/>
        <v>4.997933333333334</v>
      </c>
      <c r="BB26" s="166">
        <f t="shared" si="40"/>
        <v>4.997933333333334</v>
      </c>
      <c r="BC26" s="166">
        <f t="shared" si="40"/>
        <v>4.997933333333334</v>
      </c>
      <c r="BD26" s="166">
        <f t="shared" si="40"/>
        <v>7.7339333333333338</v>
      </c>
      <c r="BE26" s="166">
        <f t="shared" si="40"/>
        <v>7.7339333333333338</v>
      </c>
      <c r="BF26" s="166">
        <f t="shared" si="40"/>
        <v>7.7339333333333338</v>
      </c>
      <c r="BG26" s="166">
        <f t="shared" si="40"/>
        <v>7.7339333333333338</v>
      </c>
      <c r="BH26" s="166">
        <f t="shared" si="40"/>
        <v>7.7339333333333338</v>
      </c>
      <c r="BI26" s="166">
        <f t="shared" si="40"/>
        <v>7.7339333333333338</v>
      </c>
      <c r="BJ26" s="166">
        <f t="shared" si="40"/>
        <v>7.7339333333333338</v>
      </c>
      <c r="BK26" s="166">
        <f t="shared" si="40"/>
        <v>7.7339333333333338</v>
      </c>
      <c r="BL26" s="166">
        <f t="shared" si="40"/>
        <v>14.404013333333335</v>
      </c>
      <c r="BM26" s="166">
        <f t="shared" si="40"/>
        <v>20.666727493368072</v>
      </c>
      <c r="BN26" s="166">
        <f t="shared" si="40"/>
        <v>20.666727493368072</v>
      </c>
      <c r="BO26" s="166">
        <f t="shared" si="40"/>
        <v>20.666727493368072</v>
      </c>
      <c r="BP26" s="166">
        <f t="shared" si="40"/>
        <v>20.666727493368072</v>
      </c>
      <c r="BQ26" s="166">
        <f t="shared" si="40"/>
        <v>23.297127493368073</v>
      </c>
      <c r="BR26" s="166">
        <f t="shared" si="40"/>
        <v>23.297127493368073</v>
      </c>
      <c r="BS26" s="166">
        <f t="shared" si="40"/>
        <v>23.297127493368073</v>
      </c>
      <c r="BT26" s="166">
        <f t="shared" si="40"/>
        <v>23.297127493368073</v>
      </c>
      <c r="BU26" s="166">
        <f t="shared" si="40"/>
        <v>23.297127493368073</v>
      </c>
      <c r="BV26" s="166">
        <f t="shared" si="40"/>
        <v>23.297127493368073</v>
      </c>
      <c r="BW26" s="166">
        <f t="shared" si="40"/>
        <v>23.297127493368073</v>
      </c>
      <c r="BX26" s="166">
        <f t="shared" si="40"/>
        <v>23.297127493368073</v>
      </c>
      <c r="BY26" s="166">
        <f t="shared" si="40"/>
        <v>23.297127493368073</v>
      </c>
      <c r="BZ26" s="166">
        <f t="shared" si="40"/>
        <v>23.297127493368073</v>
      </c>
      <c r="CA26" s="166">
        <f t="shared" si="40"/>
        <v>23.297127493368073</v>
      </c>
      <c r="CB26" s="166">
        <f t="shared" si="40"/>
        <v>23.297127493368073</v>
      </c>
      <c r="CC26" s="166">
        <f t="shared" si="40"/>
        <v>23.297127493368073</v>
      </c>
      <c r="CD26" s="166">
        <f t="shared" si="40"/>
        <v>23.297127493368073</v>
      </c>
      <c r="CE26" s="166">
        <f t="shared" si="40"/>
        <v>23.297127493368073</v>
      </c>
      <c r="CF26" s="166">
        <f t="shared" ref="CF26:EQ26" si="41">CE26+CF25</f>
        <v>23.297127493368073</v>
      </c>
      <c r="CG26" s="166">
        <f t="shared" si="41"/>
        <v>41.865854766095346</v>
      </c>
      <c r="CH26" s="166">
        <f t="shared" si="41"/>
        <v>41.865854766095346</v>
      </c>
      <c r="CI26" s="166">
        <f t="shared" si="41"/>
        <v>41.865854766095346</v>
      </c>
      <c r="CJ26" s="166">
        <f t="shared" si="41"/>
        <v>41.865854766095346</v>
      </c>
      <c r="CK26" s="166">
        <f t="shared" si="41"/>
        <v>41.865854766095346</v>
      </c>
      <c r="CL26" s="166">
        <f t="shared" si="41"/>
        <v>41.865854766095346</v>
      </c>
      <c r="CM26" s="166">
        <f t="shared" si="41"/>
        <v>41.865854766095346</v>
      </c>
      <c r="CN26" s="166">
        <f t="shared" si="41"/>
        <v>41.865854766095346</v>
      </c>
      <c r="CO26" s="166">
        <f t="shared" si="41"/>
        <v>41.865854766095346</v>
      </c>
      <c r="CP26" s="166">
        <f t="shared" si="41"/>
        <v>47.146291129731708</v>
      </c>
      <c r="CQ26" s="166">
        <f t="shared" si="41"/>
        <v>47.146291129731708</v>
      </c>
      <c r="CR26" s="166">
        <f t="shared" si="41"/>
        <v>47.146291129731708</v>
      </c>
      <c r="CS26" s="166">
        <f t="shared" si="41"/>
        <v>47.146291129731708</v>
      </c>
      <c r="CT26" s="166">
        <f t="shared" si="41"/>
        <v>47.146291129731708</v>
      </c>
      <c r="CU26" s="166">
        <f t="shared" si="41"/>
        <v>47.146291129731708</v>
      </c>
      <c r="CV26" s="166">
        <f t="shared" si="41"/>
        <v>47.146291129731708</v>
      </c>
      <c r="CW26" s="166">
        <f t="shared" si="41"/>
        <v>47.146291129731708</v>
      </c>
      <c r="CX26" s="166">
        <f t="shared" si="41"/>
        <v>47.146291129731708</v>
      </c>
      <c r="CY26" s="166">
        <f t="shared" si="41"/>
        <v>47.146291129731708</v>
      </c>
      <c r="CZ26" s="166">
        <f t="shared" si="41"/>
        <v>53.446291129731705</v>
      </c>
      <c r="DA26" s="166">
        <f t="shared" si="41"/>
        <v>53.446291129731705</v>
      </c>
      <c r="DB26" s="166">
        <f t="shared" si="41"/>
        <v>53.446291129731705</v>
      </c>
      <c r="DC26" s="166">
        <f t="shared" si="41"/>
        <v>53.446291129731705</v>
      </c>
      <c r="DD26" s="166">
        <f t="shared" si="41"/>
        <v>53.446291129731705</v>
      </c>
      <c r="DE26" s="166">
        <f t="shared" si="41"/>
        <v>53.446291129731705</v>
      </c>
      <c r="DF26" s="166">
        <f t="shared" si="41"/>
        <v>53.446291129731705</v>
      </c>
      <c r="DG26" s="166">
        <f t="shared" si="41"/>
        <v>53.446291129731705</v>
      </c>
      <c r="DH26" s="166">
        <f t="shared" si="41"/>
        <v>53.446291129731705</v>
      </c>
      <c r="DI26" s="166">
        <f t="shared" si="41"/>
        <v>53.446291129731705</v>
      </c>
      <c r="DJ26" s="166">
        <f t="shared" si="41"/>
        <v>53.446291129731705</v>
      </c>
      <c r="DK26" s="166">
        <f t="shared" si="41"/>
        <v>53.446291129731705</v>
      </c>
      <c r="DL26" s="166">
        <f t="shared" si="41"/>
        <v>53.446291129731705</v>
      </c>
      <c r="DM26" s="166">
        <f t="shared" si="41"/>
        <v>53.446291129731705</v>
      </c>
      <c r="DN26" s="166">
        <f t="shared" si="41"/>
        <v>53.446291129731705</v>
      </c>
      <c r="DO26" s="166">
        <f t="shared" si="41"/>
        <v>53.446291129731705</v>
      </c>
      <c r="DP26" s="166">
        <f t="shared" si="41"/>
        <v>53.446291129731705</v>
      </c>
      <c r="DQ26" s="166">
        <f t="shared" si="41"/>
        <v>53.446291129731705</v>
      </c>
      <c r="DR26" s="166">
        <f t="shared" si="41"/>
        <v>78.046033065215568</v>
      </c>
      <c r="DS26" s="166">
        <f t="shared" si="41"/>
        <v>82.263478802176593</v>
      </c>
      <c r="DT26" s="166">
        <f t="shared" si="41"/>
        <v>87.678704608628209</v>
      </c>
      <c r="DU26" s="166">
        <f t="shared" si="41"/>
        <v>95.226141231312724</v>
      </c>
      <c r="DV26" s="166">
        <f t="shared" si="41"/>
        <v>100.96059284421595</v>
      </c>
      <c r="DW26" s="166">
        <f t="shared" si="41"/>
        <v>105.41692759061326</v>
      </c>
      <c r="DX26" s="166">
        <f t="shared" si="41"/>
        <v>116.58595984867777</v>
      </c>
      <c r="DY26" s="166">
        <f t="shared" si="41"/>
        <v>116.58595984867777</v>
      </c>
      <c r="DZ26" s="166">
        <f t="shared" si="41"/>
        <v>116.58595984867777</v>
      </c>
      <c r="EA26" s="166">
        <f t="shared" si="41"/>
        <v>116.58595984867777</v>
      </c>
      <c r="EB26" s="166">
        <f t="shared" si="41"/>
        <v>116.58595984867777</v>
      </c>
      <c r="EC26" s="166">
        <f t="shared" si="41"/>
        <v>116.58595984867777</v>
      </c>
      <c r="ED26" s="166">
        <f t="shared" si="41"/>
        <v>116.58595984867777</v>
      </c>
      <c r="EE26" s="166">
        <f t="shared" si="41"/>
        <v>119.33589533254874</v>
      </c>
      <c r="EF26" s="166">
        <f t="shared" si="41"/>
        <v>128.74045704873612</v>
      </c>
      <c r="EG26" s="166">
        <f t="shared" si="41"/>
        <v>128.74045704873612</v>
      </c>
      <c r="EH26" s="166">
        <f t="shared" si="41"/>
        <v>128.74045704873612</v>
      </c>
      <c r="EI26" s="166">
        <f t="shared" si="41"/>
        <v>128.74045704873612</v>
      </c>
      <c r="EJ26" s="166">
        <f t="shared" si="41"/>
        <v>130.17632801647807</v>
      </c>
      <c r="EK26" s="166">
        <f t="shared" si="41"/>
        <v>130.17632801647807</v>
      </c>
      <c r="EL26" s="166">
        <f t="shared" si="41"/>
        <v>130.17632801647807</v>
      </c>
      <c r="EM26" s="166">
        <f t="shared" si="41"/>
        <v>130.17632801647807</v>
      </c>
      <c r="EN26" s="166">
        <f t="shared" si="41"/>
        <v>130.17632801647807</v>
      </c>
      <c r="EO26" s="166">
        <f t="shared" si="41"/>
        <v>130.17632801647807</v>
      </c>
      <c r="EP26" s="166">
        <f t="shared" si="41"/>
        <v>130.17632801647807</v>
      </c>
      <c r="EQ26" s="166">
        <f t="shared" si="41"/>
        <v>131.27568285518774</v>
      </c>
      <c r="ER26" s="166">
        <f t="shared" ref="ER26:FS26" si="42">EQ26+ER25</f>
        <v>131.27568285518774</v>
      </c>
      <c r="ES26" s="166">
        <f t="shared" si="42"/>
        <v>131.27568285518774</v>
      </c>
      <c r="ET26" s="166">
        <f t="shared" si="42"/>
        <v>131.27568285518774</v>
      </c>
      <c r="EU26" s="166">
        <f t="shared" si="42"/>
        <v>131.27568285518774</v>
      </c>
      <c r="EV26" s="166">
        <f t="shared" si="42"/>
        <v>131.27568285518774</v>
      </c>
      <c r="EW26" s="166">
        <f t="shared" si="42"/>
        <v>132.27568285518774</v>
      </c>
      <c r="EX26" s="166">
        <f t="shared" si="42"/>
        <v>132.27568285518774</v>
      </c>
      <c r="EY26" s="166">
        <f t="shared" si="42"/>
        <v>132.27568285518774</v>
      </c>
      <c r="EZ26" s="166">
        <f t="shared" si="42"/>
        <v>132.27568285518774</v>
      </c>
      <c r="FA26" s="166">
        <f t="shared" si="42"/>
        <v>132.47568285518773</v>
      </c>
      <c r="FB26" s="166">
        <f t="shared" si="42"/>
        <v>132.47568285518773</v>
      </c>
      <c r="FC26" s="166">
        <f t="shared" si="42"/>
        <v>132.47568285518773</v>
      </c>
      <c r="FD26" s="166">
        <f t="shared" si="42"/>
        <v>132.47568285518773</v>
      </c>
      <c r="FE26" s="166">
        <f t="shared" si="42"/>
        <v>133.97568285518773</v>
      </c>
      <c r="FF26" s="166">
        <f t="shared" si="42"/>
        <v>133.97568285518773</v>
      </c>
      <c r="FG26" s="166">
        <f t="shared" si="42"/>
        <v>134.57568285518772</v>
      </c>
      <c r="FH26" s="166">
        <f t="shared" si="42"/>
        <v>134.57568285518772</v>
      </c>
      <c r="FI26" s="166">
        <f t="shared" si="42"/>
        <v>134.57568285518772</v>
      </c>
      <c r="FJ26" s="166">
        <f t="shared" si="42"/>
        <v>134.57568285518772</v>
      </c>
      <c r="FK26" s="166">
        <f t="shared" si="42"/>
        <v>134.57568285518772</v>
      </c>
      <c r="FL26" s="166">
        <f t="shared" si="42"/>
        <v>134.57568285518772</v>
      </c>
      <c r="FM26" s="166">
        <f t="shared" si="42"/>
        <v>134.57568285518772</v>
      </c>
      <c r="FN26" s="166">
        <f t="shared" si="42"/>
        <v>134.57568285518772</v>
      </c>
      <c r="FO26" s="166">
        <f t="shared" si="42"/>
        <v>134.57568285518772</v>
      </c>
      <c r="FP26" s="166">
        <f t="shared" si="42"/>
        <v>134.57568285518772</v>
      </c>
      <c r="FQ26" s="166">
        <f t="shared" si="42"/>
        <v>134.57568285518772</v>
      </c>
      <c r="FR26" s="166">
        <f t="shared" si="42"/>
        <v>134.57568285518772</v>
      </c>
      <c r="FS26" s="166">
        <f t="shared" si="42"/>
        <v>134.57568285518772</v>
      </c>
    </row>
    <row r="27" spans="1:256" s="14" customFormat="1" ht="5.25" customHeight="1" x14ac:dyDescent="0.25">
      <c r="B27" s="15"/>
    </row>
    <row r="28" spans="1:256" x14ac:dyDescent="0.25">
      <c r="A28" t="s">
        <v>96</v>
      </c>
      <c r="B28" s="10" t="s">
        <v>8</v>
      </c>
      <c r="C28" s="55">
        <f>'Raw Data'!I227</f>
        <v>36</v>
      </c>
      <c r="D28" s="4">
        <f t="shared" ref="D28:BO28" si="43">IF(C28+D17-D25-D35&gt;0, C28+D17-D25-D35, 0)</f>
        <v>37.07842664792885</v>
      </c>
      <c r="E28" s="4">
        <f t="shared" si="43"/>
        <v>37.87993401938153</v>
      </c>
      <c r="F28" s="4">
        <f t="shared" si="43"/>
        <v>38.565918055108675</v>
      </c>
      <c r="G28" s="4">
        <f t="shared" si="43"/>
        <v>39.179109286582445</v>
      </c>
      <c r="H28" s="4">
        <f t="shared" si="43"/>
        <v>39.624143001604438</v>
      </c>
      <c r="I28" s="4">
        <f t="shared" si="43"/>
        <v>39.91411795406993</v>
      </c>
      <c r="J28" s="4">
        <f t="shared" si="43"/>
        <v>39.319283042330895</v>
      </c>
      <c r="K28" s="4">
        <f t="shared" si="43"/>
        <v>39.817367944330499</v>
      </c>
      <c r="L28" s="4">
        <f t="shared" si="43"/>
        <v>40.117913078153549</v>
      </c>
      <c r="M28" s="4">
        <f t="shared" si="43"/>
        <v>40.424664972226871</v>
      </c>
      <c r="N28" s="4">
        <f t="shared" si="43"/>
        <v>41.042454483998014</v>
      </c>
      <c r="O28" s="4">
        <f t="shared" si="43"/>
        <v>41.676286568256451</v>
      </c>
      <c r="P28" s="4">
        <f t="shared" si="43"/>
        <v>42.44743042878325</v>
      </c>
      <c r="Q28" s="4">
        <f t="shared" si="43"/>
        <v>43.33982632652932</v>
      </c>
      <c r="R28" s="4">
        <f t="shared" si="43"/>
        <v>43.592943811114971</v>
      </c>
      <c r="S28" s="4">
        <f t="shared" si="43"/>
        <v>42.335733584515367</v>
      </c>
      <c r="T28" s="4">
        <f t="shared" si="43"/>
        <v>43.858854731224454</v>
      </c>
      <c r="U28" s="4">
        <f t="shared" si="43"/>
        <v>45.559301951947262</v>
      </c>
      <c r="V28" s="4">
        <f t="shared" si="43"/>
        <v>46.771165336036653</v>
      </c>
      <c r="W28" s="4">
        <f t="shared" si="43"/>
        <v>47.915176732297326</v>
      </c>
      <c r="X28" s="4">
        <f t="shared" si="43"/>
        <v>49.294059913119014</v>
      </c>
      <c r="Y28" s="4">
        <f t="shared" si="43"/>
        <v>48.638223112793817</v>
      </c>
      <c r="Z28" s="4">
        <f t="shared" si="43"/>
        <v>49.231629221361402</v>
      </c>
      <c r="AA28" s="4">
        <f t="shared" si="43"/>
        <v>50.442086752279231</v>
      </c>
      <c r="AB28" s="4">
        <f t="shared" si="43"/>
        <v>33.19639468789444</v>
      </c>
      <c r="AC28" s="4">
        <f t="shared" si="43"/>
        <v>35.499876009512398</v>
      </c>
      <c r="AD28" s="4">
        <f t="shared" si="43"/>
        <v>37.720520887728483</v>
      </c>
      <c r="AE28" s="4">
        <f t="shared" si="43"/>
        <v>39.98230387126997</v>
      </c>
      <c r="AF28" s="4">
        <f t="shared" si="43"/>
        <v>43.264146370123768</v>
      </c>
      <c r="AG28" s="4">
        <f t="shared" si="43"/>
        <v>46.547668941225552</v>
      </c>
      <c r="AH28" s="4">
        <f t="shared" si="43"/>
        <v>30.460469397703037</v>
      </c>
      <c r="AI28" s="4">
        <f t="shared" si="43"/>
        <v>33.799833850720745</v>
      </c>
      <c r="AJ28" s="4">
        <f t="shared" si="43"/>
        <v>36.458671153673748</v>
      </c>
      <c r="AK28" s="4">
        <f t="shared" si="43"/>
        <v>38.836549845265068</v>
      </c>
      <c r="AL28" s="4">
        <f t="shared" si="43"/>
        <v>41.240323080492978</v>
      </c>
      <c r="AM28" s="4">
        <f t="shared" si="43"/>
        <v>44.066860005451204</v>
      </c>
      <c r="AN28" s="4">
        <f t="shared" si="43"/>
        <v>48.087841029457635</v>
      </c>
      <c r="AO28" s="4">
        <f t="shared" si="43"/>
        <v>33.914786939769357</v>
      </c>
      <c r="AP28" s="4">
        <f t="shared" si="43"/>
        <v>37.086844723749387</v>
      </c>
      <c r="AQ28" s="4">
        <f t="shared" si="43"/>
        <v>40.208605786085357</v>
      </c>
      <c r="AR28" s="4">
        <f t="shared" si="43"/>
        <v>43.733997485263238</v>
      </c>
      <c r="AS28" s="4">
        <f t="shared" si="43"/>
        <v>47.65582556550185</v>
      </c>
      <c r="AT28" s="4">
        <f t="shared" si="43"/>
        <v>51.545070608588858</v>
      </c>
      <c r="AU28" s="4">
        <f t="shared" si="43"/>
        <v>44.728198581008009</v>
      </c>
      <c r="AV28" s="4">
        <f t="shared" si="43"/>
        <v>50.819374813059859</v>
      </c>
      <c r="AW28" s="4">
        <f t="shared" si="43"/>
        <v>56.152532490185791</v>
      </c>
      <c r="AX28" s="4">
        <f t="shared" si="43"/>
        <v>60.779018328610952</v>
      </c>
      <c r="AY28" s="4">
        <f t="shared" si="43"/>
        <v>65.614848700169617</v>
      </c>
      <c r="AZ28" s="4">
        <f t="shared" si="43"/>
        <v>58.612015713393305</v>
      </c>
      <c r="BA28" s="4">
        <f t="shared" si="43"/>
        <v>64.129891713393306</v>
      </c>
      <c r="BB28" s="4">
        <f t="shared" si="43"/>
        <v>69.843633220458599</v>
      </c>
      <c r="BC28" s="4">
        <f t="shared" si="43"/>
        <v>75.575567515131013</v>
      </c>
      <c r="BD28" s="4">
        <f t="shared" si="43"/>
        <v>59.662309697949929</v>
      </c>
      <c r="BE28" s="4">
        <f t="shared" si="43"/>
        <v>65.542163271868276</v>
      </c>
      <c r="BF28" s="4">
        <f t="shared" si="43"/>
        <v>71.249367668741982</v>
      </c>
      <c r="BG28" s="4">
        <f t="shared" si="43"/>
        <v>77.01390680212144</v>
      </c>
      <c r="BH28" s="4">
        <f t="shared" si="43"/>
        <v>82.440380039632103</v>
      </c>
      <c r="BI28" s="4">
        <f t="shared" si="43"/>
        <v>62.557241844638042</v>
      </c>
      <c r="BJ28" s="4">
        <f t="shared" si="43"/>
        <v>72.886590201254535</v>
      </c>
      <c r="BK28" s="4">
        <f t="shared" si="43"/>
        <v>78.765423438808128</v>
      </c>
      <c r="BL28" s="4">
        <f t="shared" si="43"/>
        <v>76.799887482823749</v>
      </c>
      <c r="BM28" s="4">
        <f t="shared" si="43"/>
        <v>75.178334634770778</v>
      </c>
      <c r="BN28" s="4">
        <f t="shared" si="43"/>
        <v>64.396588743996489</v>
      </c>
      <c r="BO28" s="4">
        <f t="shared" si="43"/>
        <v>73.814188743996482</v>
      </c>
      <c r="BP28" s="4">
        <f t="shared" ref="BP28:EA28" si="44">IF(BO28+BP17-BP25-BP35&gt;0, BO28+BP17-BP25-BP35, 0)</f>
        <v>82.551505277355616</v>
      </c>
      <c r="BQ28" s="4">
        <f t="shared" si="44"/>
        <v>85.20157306686248</v>
      </c>
      <c r="BR28" s="4">
        <f t="shared" si="44"/>
        <v>76.224613354797853</v>
      </c>
      <c r="BS28" s="4">
        <f t="shared" si="44"/>
        <v>81.827701325516429</v>
      </c>
      <c r="BT28" s="4">
        <f t="shared" si="44"/>
        <v>86.0187325740809</v>
      </c>
      <c r="BU28" s="4">
        <f t="shared" si="44"/>
        <v>90.922612433893377</v>
      </c>
      <c r="BV28" s="4">
        <f t="shared" si="44"/>
        <v>94.878698149273134</v>
      </c>
      <c r="BW28" s="4">
        <f t="shared" si="44"/>
        <v>79.688398467529254</v>
      </c>
      <c r="BX28" s="4">
        <f t="shared" si="44"/>
        <v>82.544118006971416</v>
      </c>
      <c r="BY28" s="4">
        <f t="shared" si="44"/>
        <v>87.690653131658024</v>
      </c>
      <c r="BZ28" s="4">
        <f t="shared" si="44"/>
        <v>90.620856692271005</v>
      </c>
      <c r="CA28" s="4">
        <f t="shared" si="44"/>
        <v>92.223679527516737</v>
      </c>
      <c r="CB28" s="4">
        <f t="shared" si="44"/>
        <v>41.393454124017268</v>
      </c>
      <c r="CC28" s="4">
        <f t="shared" si="44"/>
        <v>47.316654124017269</v>
      </c>
      <c r="CD28" s="4">
        <f t="shared" si="44"/>
        <v>53.916353831048518</v>
      </c>
      <c r="CE28" s="4">
        <f t="shared" si="44"/>
        <v>59.214879526849302</v>
      </c>
      <c r="CF28" s="4">
        <f t="shared" si="44"/>
        <v>35.309650567261563</v>
      </c>
      <c r="CG28" s="4">
        <f t="shared" si="44"/>
        <v>22.467934555520621</v>
      </c>
      <c r="CH28" s="4">
        <f t="shared" si="44"/>
        <v>27.662531418313591</v>
      </c>
      <c r="CI28" s="4">
        <f t="shared" si="44"/>
        <v>33.61641813706359</v>
      </c>
      <c r="CJ28" s="4">
        <f t="shared" si="44"/>
        <v>39.572373947610465</v>
      </c>
      <c r="CK28" s="4">
        <f t="shared" si="44"/>
        <v>23.368751815290906</v>
      </c>
      <c r="CL28" s="4">
        <f t="shared" si="44"/>
        <v>26.447244323225476</v>
      </c>
      <c r="CM28" s="4">
        <f t="shared" si="44"/>
        <v>32.097771056623913</v>
      </c>
      <c r="CN28" s="4">
        <f t="shared" si="44"/>
        <v>37.773600676985239</v>
      </c>
      <c r="CO28" s="4">
        <f t="shared" si="44"/>
        <v>42.151200676985241</v>
      </c>
      <c r="CP28" s="4">
        <f t="shared" si="44"/>
        <v>21.310387243285184</v>
      </c>
      <c r="CQ28" s="4">
        <f t="shared" si="44"/>
        <v>25.975987243285186</v>
      </c>
      <c r="CR28" s="4">
        <f t="shared" si="44"/>
        <v>30.900787243285187</v>
      </c>
      <c r="CS28" s="4">
        <f t="shared" si="44"/>
        <v>36.113587243285188</v>
      </c>
      <c r="CT28" s="4">
        <f t="shared" si="44"/>
        <v>31.688598708253338</v>
      </c>
      <c r="CU28" s="4">
        <f t="shared" si="44"/>
        <v>37.362198708253338</v>
      </c>
      <c r="CV28" s="4">
        <f t="shared" si="44"/>
        <v>42.757398708253341</v>
      </c>
      <c r="CW28" s="4">
        <f t="shared" si="44"/>
        <v>49.154395168214279</v>
      </c>
      <c r="CX28" s="4">
        <f t="shared" si="44"/>
        <v>55.435298183350994</v>
      </c>
      <c r="CY28" s="4">
        <f t="shared" si="44"/>
        <v>38.27053076883152</v>
      </c>
      <c r="CZ28" s="4">
        <f t="shared" si="44"/>
        <v>36.36284003396824</v>
      </c>
      <c r="DA28" s="4">
        <f t="shared" si="44"/>
        <v>41.676971808870583</v>
      </c>
      <c r="DB28" s="4">
        <f t="shared" si="44"/>
        <v>46.68803061624363</v>
      </c>
      <c r="DC28" s="4">
        <f t="shared" si="44"/>
        <v>51.781838904817846</v>
      </c>
      <c r="DD28" s="4">
        <f t="shared" si="44"/>
        <v>41.554299894800302</v>
      </c>
      <c r="DE28" s="4">
        <f t="shared" si="44"/>
        <v>47.423270079126475</v>
      </c>
      <c r="DF28" s="4">
        <f t="shared" si="44"/>
        <v>52.34708782814991</v>
      </c>
      <c r="DG28" s="4">
        <f t="shared" si="44"/>
        <v>59.040270201196783</v>
      </c>
      <c r="DH28" s="4">
        <f t="shared" si="44"/>
        <v>45.170178295323822</v>
      </c>
      <c r="DI28" s="4">
        <f t="shared" si="44"/>
        <v>50.667508961746663</v>
      </c>
      <c r="DJ28" s="4">
        <f t="shared" si="44"/>
        <v>55.726911075154511</v>
      </c>
      <c r="DK28" s="4">
        <f t="shared" si="44"/>
        <v>60.672312968868127</v>
      </c>
      <c r="DL28" s="4">
        <f t="shared" si="44"/>
        <v>64.665942427019203</v>
      </c>
      <c r="DM28" s="4">
        <f t="shared" si="44"/>
        <v>68.474872271313046</v>
      </c>
      <c r="DN28" s="4">
        <f t="shared" si="44"/>
        <v>57.244112483918705</v>
      </c>
      <c r="DO28" s="4">
        <f t="shared" si="44"/>
        <v>62.848045057945349</v>
      </c>
      <c r="DP28" s="4">
        <f t="shared" si="44"/>
        <v>66.733504315437926</v>
      </c>
      <c r="DQ28" s="4">
        <f t="shared" si="44"/>
        <v>70.74273213967507</v>
      </c>
      <c r="DR28" s="4">
        <f t="shared" si="44"/>
        <v>48.558999589266726</v>
      </c>
      <c r="DS28" s="4">
        <f t="shared" si="44"/>
        <v>46.369975957401749</v>
      </c>
      <c r="DT28" s="4">
        <f t="shared" si="44"/>
        <v>42.228005571811842</v>
      </c>
      <c r="DU28" s="4">
        <f t="shared" si="44"/>
        <v>35.468083910404125</v>
      </c>
      <c r="DV28" s="4">
        <f t="shared" si="44"/>
        <v>31.710931879493909</v>
      </c>
      <c r="DW28" s="4">
        <f t="shared" si="44"/>
        <v>29.947971984636808</v>
      </c>
      <c r="DX28" s="4">
        <f t="shared" si="44"/>
        <v>19.234035446310642</v>
      </c>
      <c r="DY28" s="4">
        <f t="shared" si="44"/>
        <v>20.823515901564996</v>
      </c>
      <c r="DZ28" s="4">
        <f t="shared" si="44"/>
        <v>23.500276918014617</v>
      </c>
      <c r="EA28" s="4">
        <f t="shared" si="44"/>
        <v>26.249815202527873</v>
      </c>
      <c r="EB28" s="4">
        <f t="shared" ref="EB28:FS28" si="45">IF(EA28+EB17-EB25-EB35&gt;0, EA28+EB17-EB25-EB35, 0)</f>
        <v>28.415529832654826</v>
      </c>
      <c r="EC28" s="4">
        <f t="shared" si="45"/>
        <v>30.304219828822362</v>
      </c>
      <c r="ED28" s="4">
        <f t="shared" si="45"/>
        <v>32.683027270337668</v>
      </c>
      <c r="EE28" s="4">
        <f t="shared" si="45"/>
        <v>31.768797632336057</v>
      </c>
      <c r="EF28" s="4">
        <f t="shared" si="45"/>
        <v>24.924711260452785</v>
      </c>
      <c r="EG28" s="4">
        <f t="shared" si="45"/>
        <v>27.122607043846397</v>
      </c>
      <c r="EH28" s="4">
        <f t="shared" si="45"/>
        <v>29.051955110084062</v>
      </c>
      <c r="EI28" s="4">
        <f t="shared" si="45"/>
        <v>30.55799328855489</v>
      </c>
      <c r="EJ28" s="4">
        <f t="shared" si="45"/>
        <v>29.290025151942444</v>
      </c>
      <c r="EK28" s="4">
        <f t="shared" si="45"/>
        <v>30.442266730908823</v>
      </c>
      <c r="EL28" s="4">
        <f t="shared" si="45"/>
        <v>31.594562817245158</v>
      </c>
      <c r="EM28" s="4">
        <f t="shared" si="45"/>
        <v>32.586552517053981</v>
      </c>
      <c r="EN28" s="4">
        <f t="shared" si="45"/>
        <v>33.668234301191582</v>
      </c>
      <c r="EO28" s="4">
        <f t="shared" si="45"/>
        <v>34.719577342663477</v>
      </c>
      <c r="EP28" s="4">
        <f t="shared" si="45"/>
        <v>35.364921578591307</v>
      </c>
      <c r="EQ28" s="4">
        <f t="shared" si="45"/>
        <v>34.676004052516348</v>
      </c>
      <c r="ER28" s="4">
        <f t="shared" si="45"/>
        <v>35.528474951144581</v>
      </c>
      <c r="ES28" s="4">
        <f t="shared" si="45"/>
        <v>36.038972890731223</v>
      </c>
      <c r="ET28" s="4">
        <f t="shared" si="45"/>
        <v>36.601236820575124</v>
      </c>
      <c r="EU28" s="4">
        <f t="shared" si="45"/>
        <v>37.282476997729667</v>
      </c>
      <c r="EV28" s="4">
        <f t="shared" si="45"/>
        <v>37.871934199687367</v>
      </c>
      <c r="EW28" s="4">
        <f t="shared" si="45"/>
        <v>37.119395572301272</v>
      </c>
      <c r="EX28" s="4">
        <f t="shared" si="45"/>
        <v>37.770300823804263</v>
      </c>
      <c r="EY28" s="4">
        <f t="shared" si="45"/>
        <v>38.116451233979589</v>
      </c>
      <c r="EZ28" s="4">
        <f t="shared" si="45"/>
        <v>38.539194053765662</v>
      </c>
      <c r="FA28" s="4">
        <f t="shared" si="45"/>
        <v>38.588932836409931</v>
      </c>
      <c r="FB28" s="4">
        <f t="shared" si="45"/>
        <v>38.986418402549155</v>
      </c>
      <c r="FC28" s="4">
        <f t="shared" si="45"/>
        <v>39.324964571353327</v>
      </c>
      <c r="FD28" s="4">
        <f t="shared" si="45"/>
        <v>39.563275909778007</v>
      </c>
      <c r="FE28" s="4">
        <f t="shared" si="45"/>
        <v>38.330932349320776</v>
      </c>
      <c r="FF28" s="4">
        <f t="shared" si="45"/>
        <v>38.67508379852427</v>
      </c>
      <c r="FG28" s="4">
        <f t="shared" si="45"/>
        <v>38.185640269872074</v>
      </c>
      <c r="FH28" s="4">
        <f t="shared" si="45"/>
        <v>38.669367188569431</v>
      </c>
      <c r="FI28" s="4">
        <f t="shared" si="45"/>
        <v>39.123001188393957</v>
      </c>
      <c r="FJ28" s="4">
        <f t="shared" si="45"/>
        <v>39.523167711850533</v>
      </c>
      <c r="FK28" s="4">
        <f t="shared" si="45"/>
        <v>39.753989822026618</v>
      </c>
      <c r="FL28" s="4">
        <f t="shared" si="45"/>
        <v>40.104355091210728</v>
      </c>
      <c r="FM28" s="4">
        <f t="shared" si="45"/>
        <v>40.48203004037989</v>
      </c>
      <c r="FN28" s="4">
        <f t="shared" si="45"/>
        <v>40.896854907628423</v>
      </c>
      <c r="FO28" s="4">
        <f t="shared" si="45"/>
        <v>40.931105619278078</v>
      </c>
      <c r="FP28" s="4">
        <f t="shared" si="45"/>
        <v>40.996948226895455</v>
      </c>
      <c r="FQ28" s="4">
        <f t="shared" si="45"/>
        <v>41.125925403442508</v>
      </c>
      <c r="FR28" s="4">
        <f t="shared" si="45"/>
        <v>41.434351795520911</v>
      </c>
      <c r="FS28" s="4">
        <f t="shared" si="45"/>
        <v>41.939606660213599</v>
      </c>
    </row>
    <row r="29" spans="1:256" x14ac:dyDescent="0.25">
      <c r="A29" t="s">
        <v>97</v>
      </c>
      <c r="B29" s="10" t="s">
        <v>8</v>
      </c>
      <c r="C29" s="4" t="str">
        <f t="shared" ref="C29:AH29" si="46">IF(ISNUMBER(C46),C51+C52+C53+C54,"")</f>
        <v/>
      </c>
      <c r="D29" s="4" t="str">
        <f t="shared" si="46"/>
        <v/>
      </c>
      <c r="E29" s="4" t="str">
        <f t="shared" si="46"/>
        <v/>
      </c>
      <c r="F29" s="4" t="str">
        <f t="shared" si="46"/>
        <v/>
      </c>
      <c r="G29" s="4" t="str">
        <f t="shared" si="46"/>
        <v/>
      </c>
      <c r="H29" s="4" t="str">
        <f t="shared" si="46"/>
        <v/>
      </c>
      <c r="I29" s="4" t="str">
        <f t="shared" si="46"/>
        <v/>
      </c>
      <c r="J29" s="4" t="str">
        <f t="shared" si="46"/>
        <v/>
      </c>
      <c r="K29" s="4" t="str">
        <f t="shared" si="46"/>
        <v/>
      </c>
      <c r="L29" s="4" t="str">
        <f t="shared" si="46"/>
        <v/>
      </c>
      <c r="M29" s="4" t="str">
        <f t="shared" si="46"/>
        <v/>
      </c>
      <c r="N29" s="4" t="str">
        <f t="shared" si="46"/>
        <v/>
      </c>
      <c r="O29" s="4" t="str">
        <f t="shared" si="46"/>
        <v/>
      </c>
      <c r="P29" s="4" t="str">
        <f t="shared" si="46"/>
        <v/>
      </c>
      <c r="Q29" s="4" t="str">
        <f t="shared" si="46"/>
        <v/>
      </c>
      <c r="R29" s="4" t="str">
        <f t="shared" si="46"/>
        <v/>
      </c>
      <c r="S29" s="4" t="str">
        <f t="shared" si="46"/>
        <v/>
      </c>
      <c r="T29" s="4" t="str">
        <f t="shared" si="46"/>
        <v/>
      </c>
      <c r="U29" s="4" t="str">
        <f t="shared" si="46"/>
        <v/>
      </c>
      <c r="V29" s="4" t="str">
        <f t="shared" si="46"/>
        <v/>
      </c>
      <c r="W29" s="4" t="str">
        <f t="shared" si="46"/>
        <v/>
      </c>
      <c r="X29" s="4" t="str">
        <f t="shared" si="46"/>
        <v/>
      </c>
      <c r="Y29" s="4" t="str">
        <f t="shared" si="46"/>
        <v/>
      </c>
      <c r="Z29" s="4" t="str">
        <f t="shared" si="46"/>
        <v/>
      </c>
      <c r="AA29" s="4">
        <f t="shared" si="46"/>
        <v>48.379033410031916</v>
      </c>
      <c r="AB29" s="4" t="str">
        <f t="shared" si="46"/>
        <v/>
      </c>
      <c r="AC29" s="4" t="str">
        <f t="shared" si="46"/>
        <v/>
      </c>
      <c r="AD29" s="4" t="str">
        <f t="shared" si="46"/>
        <v/>
      </c>
      <c r="AE29" s="4">
        <f t="shared" si="46"/>
        <v>32.600845983299024</v>
      </c>
      <c r="AF29" s="4" t="str">
        <f t="shared" si="46"/>
        <v/>
      </c>
      <c r="AG29" s="4">
        <f t="shared" si="46"/>
        <v>43.484065816374425</v>
      </c>
      <c r="AH29" s="4" t="str">
        <f t="shared" si="46"/>
        <v/>
      </c>
      <c r="AI29" s="4">
        <f t="shared" ref="AI29:BN29" si="47">IF(ISNUMBER(AI46),AI51+AI52+AI53+AI54,"")</f>
        <v>9.5569507318796951</v>
      </c>
      <c r="AJ29" s="4" t="str">
        <f t="shared" si="47"/>
        <v/>
      </c>
      <c r="AK29" s="4" t="str">
        <f t="shared" si="47"/>
        <v/>
      </c>
      <c r="AL29" s="4" t="str">
        <f t="shared" si="47"/>
        <v/>
      </c>
      <c r="AM29" s="4" t="str">
        <f t="shared" si="47"/>
        <v/>
      </c>
      <c r="AN29" s="4">
        <f t="shared" si="47"/>
        <v>40.192402333753542</v>
      </c>
      <c r="AO29" s="4" t="str">
        <f t="shared" si="47"/>
        <v/>
      </c>
      <c r="AP29" s="4">
        <f t="shared" si="47"/>
        <v>15.780506530681425</v>
      </c>
      <c r="AQ29" s="4" t="str">
        <f t="shared" si="47"/>
        <v/>
      </c>
      <c r="AR29" s="4" t="str">
        <f t="shared" si="47"/>
        <v/>
      </c>
      <c r="AS29" s="4" t="str">
        <f t="shared" si="47"/>
        <v/>
      </c>
      <c r="AT29" s="4">
        <f t="shared" si="47"/>
        <v>52.097645448512623</v>
      </c>
      <c r="AU29" s="4" t="str">
        <f t="shared" si="47"/>
        <v/>
      </c>
      <c r="AV29" s="4">
        <f t="shared" si="47"/>
        <v>27.213958064688601</v>
      </c>
      <c r="AW29" s="4" t="str">
        <f t="shared" si="47"/>
        <v/>
      </c>
      <c r="AX29" s="4" t="str">
        <f t="shared" si="47"/>
        <v/>
      </c>
      <c r="AY29" s="4">
        <f t="shared" si="47"/>
        <v>62.960449992723156</v>
      </c>
      <c r="AZ29" s="4" t="str">
        <f t="shared" si="47"/>
        <v/>
      </c>
      <c r="BA29" s="4">
        <f t="shared" si="47"/>
        <v>38.330782684677828</v>
      </c>
      <c r="BB29" s="4" t="str">
        <f t="shared" si="47"/>
        <v/>
      </c>
      <c r="BC29" s="4">
        <f t="shared" si="47"/>
        <v>71.240412085052554</v>
      </c>
      <c r="BD29" s="4" t="str">
        <f t="shared" si="47"/>
        <v/>
      </c>
      <c r="BE29" s="4" t="str">
        <f t="shared" si="47"/>
        <v/>
      </c>
      <c r="BF29" s="4" t="str">
        <f t="shared" si="47"/>
        <v/>
      </c>
      <c r="BG29" s="4" t="str">
        <f t="shared" si="47"/>
        <v/>
      </c>
      <c r="BH29" s="4">
        <f t="shared" si="47"/>
        <v>67.320601189589468</v>
      </c>
      <c r="BI29" s="4" t="str">
        <f t="shared" si="47"/>
        <v/>
      </c>
      <c r="BJ29" s="4">
        <f t="shared" si="47"/>
        <v>56.162303491257674</v>
      </c>
      <c r="BK29" s="4" t="str">
        <f t="shared" si="47"/>
        <v/>
      </c>
      <c r="BL29" s="4" t="str">
        <f t="shared" si="47"/>
        <v/>
      </c>
      <c r="BM29" s="4">
        <f t="shared" si="47"/>
        <v>50.036129977894582</v>
      </c>
      <c r="BN29" s="4" t="str">
        <f t="shared" si="47"/>
        <v/>
      </c>
      <c r="BO29" s="4">
        <f t="shared" ref="BO29:CT29" si="48">IF(ISNUMBER(BO46),BO51+BO52+BO53+BO54,"")</f>
        <v>32.286769418660548</v>
      </c>
      <c r="BP29" s="4" t="str">
        <f t="shared" si="48"/>
        <v/>
      </c>
      <c r="BQ29" s="4">
        <f t="shared" si="48"/>
        <v>63.20293171153493</v>
      </c>
      <c r="BR29" s="4" t="str">
        <f t="shared" si="48"/>
        <v/>
      </c>
      <c r="BS29" s="4" t="str">
        <f t="shared" si="48"/>
        <v/>
      </c>
      <c r="BT29" s="4" t="str">
        <f t="shared" si="48"/>
        <v/>
      </c>
      <c r="BU29" s="4" t="str">
        <f t="shared" si="48"/>
        <v/>
      </c>
      <c r="BV29" s="4">
        <f t="shared" si="48"/>
        <v>74.855736895502531</v>
      </c>
      <c r="BW29" s="4" t="str">
        <f t="shared" si="48"/>
        <v/>
      </c>
      <c r="BX29" s="4">
        <f t="shared" si="48"/>
        <v>53.043437007456376</v>
      </c>
      <c r="BY29" s="4" t="str">
        <f t="shared" si="48"/>
        <v/>
      </c>
      <c r="BZ29" s="4" t="str">
        <f t="shared" si="48"/>
        <v/>
      </c>
      <c r="CA29" s="4">
        <f t="shared" si="48"/>
        <v>69.195623895383022</v>
      </c>
      <c r="CB29" s="4" t="str">
        <f t="shared" si="48"/>
        <v/>
      </c>
      <c r="CC29" s="4">
        <f t="shared" si="48"/>
        <v>18.087775677068027</v>
      </c>
      <c r="CD29" s="4" t="str">
        <f t="shared" si="48"/>
        <v/>
      </c>
      <c r="CE29" s="4">
        <f t="shared" si="48"/>
        <v>40.86529354503682</v>
      </c>
      <c r="CF29" s="4" t="str">
        <f t="shared" si="48"/>
        <v/>
      </c>
      <c r="CG29" s="4" t="str">
        <f t="shared" si="48"/>
        <v/>
      </c>
      <c r="CH29" s="4" t="str">
        <f t="shared" si="48"/>
        <v/>
      </c>
      <c r="CI29" s="4" t="str">
        <f t="shared" si="48"/>
        <v/>
      </c>
      <c r="CJ29" s="4">
        <f t="shared" si="48"/>
        <v>15.758902960953225</v>
      </c>
      <c r="CK29" s="4" t="str">
        <f t="shared" si="48"/>
        <v/>
      </c>
      <c r="CL29" s="4">
        <f t="shared" si="48"/>
        <v>7.080591155165477</v>
      </c>
      <c r="CM29" s="4" t="str">
        <f t="shared" si="48"/>
        <v/>
      </c>
      <c r="CN29" s="4" t="str">
        <f t="shared" si="48"/>
        <v/>
      </c>
      <c r="CO29" s="4">
        <f t="shared" si="48"/>
        <v>42.288048216978524</v>
      </c>
      <c r="CP29" s="4" t="str">
        <f t="shared" si="48"/>
        <v/>
      </c>
      <c r="CQ29" s="4">
        <f t="shared" si="48"/>
        <v>3.5073596375757758</v>
      </c>
      <c r="CR29" s="4" t="str">
        <f t="shared" si="48"/>
        <v/>
      </c>
      <c r="CS29" s="4">
        <f t="shared" si="48"/>
        <v>26.530889620105803</v>
      </c>
      <c r="CT29" s="4" t="str">
        <f t="shared" si="48"/>
        <v/>
      </c>
      <c r="CU29" s="4" t="str">
        <f t="shared" ref="CU29:DZ29" si="49">IF(ISNUMBER(CU46),CU51+CU52+CU53+CU54,"")</f>
        <v/>
      </c>
      <c r="CV29" s="4" t="str">
        <f t="shared" si="49"/>
        <v/>
      </c>
      <c r="CW29" s="4" t="str">
        <f t="shared" si="49"/>
        <v/>
      </c>
      <c r="CX29" s="4">
        <f t="shared" si="49"/>
        <v>53.915114385467852</v>
      </c>
      <c r="CY29" s="4" t="str">
        <f t="shared" si="49"/>
        <v/>
      </c>
      <c r="CZ29" s="4">
        <f t="shared" si="49"/>
        <v>21.357808310644501</v>
      </c>
      <c r="DA29" s="4" t="str">
        <f t="shared" si="49"/>
        <v/>
      </c>
      <c r="DB29" s="4" t="str">
        <f t="shared" si="49"/>
        <v/>
      </c>
      <c r="DC29" s="4">
        <f t="shared" si="49"/>
        <v>52.859332221685086</v>
      </c>
      <c r="DD29" s="4" t="str">
        <f t="shared" si="49"/>
        <v/>
      </c>
      <c r="DE29" s="4">
        <f t="shared" si="49"/>
        <v>24.587768616217879</v>
      </c>
      <c r="DF29" s="4" t="str">
        <f t="shared" si="49"/>
        <v/>
      </c>
      <c r="DG29" s="4">
        <f t="shared" si="49"/>
        <v>46.372070772060383</v>
      </c>
      <c r="DH29" s="4" t="str">
        <f t="shared" si="49"/>
        <v/>
      </c>
      <c r="DI29" s="4" t="str">
        <f t="shared" si="49"/>
        <v/>
      </c>
      <c r="DJ29" s="4" t="str">
        <f t="shared" si="49"/>
        <v/>
      </c>
      <c r="DK29" s="4" t="str">
        <f t="shared" si="49"/>
        <v/>
      </c>
      <c r="DL29" s="4" t="str">
        <f t="shared" si="49"/>
        <v/>
      </c>
      <c r="DM29" s="4">
        <f t="shared" si="49"/>
        <v>67.286713911807894</v>
      </c>
      <c r="DN29" s="4" t="str">
        <f t="shared" si="49"/>
        <v/>
      </c>
      <c r="DO29" s="4">
        <f t="shared" si="49"/>
        <v>43.468840950605255</v>
      </c>
      <c r="DP29" s="4" t="str">
        <f t="shared" si="49"/>
        <v/>
      </c>
      <c r="DQ29" s="4" t="str">
        <f t="shared" si="49"/>
        <v/>
      </c>
      <c r="DR29" s="4" t="str">
        <f t="shared" si="49"/>
        <v/>
      </c>
      <c r="DS29" s="4" t="str">
        <f t="shared" si="49"/>
        <v/>
      </c>
      <c r="DT29" s="4" t="str">
        <f t="shared" si="49"/>
        <v/>
      </c>
      <c r="DU29" s="4" t="str">
        <f t="shared" si="49"/>
        <v/>
      </c>
      <c r="DV29" s="4" t="str">
        <f t="shared" si="49"/>
        <v/>
      </c>
      <c r="DW29" s="4" t="str">
        <f t="shared" si="49"/>
        <v/>
      </c>
      <c r="DX29" s="4" t="str">
        <f t="shared" si="49"/>
        <v/>
      </c>
      <c r="DY29" s="4" t="str">
        <f t="shared" si="49"/>
        <v/>
      </c>
      <c r="DZ29" s="4">
        <f t="shared" si="49"/>
        <v>17.451266075841978</v>
      </c>
      <c r="EA29" s="4" t="str">
        <f t="shared" ref="EA29:FF29" si="50">IF(ISNUMBER(EA46),EA51+EA52+EA53+EA54,"")</f>
        <v/>
      </c>
      <c r="EB29" s="4" t="str">
        <f t="shared" si="50"/>
        <v/>
      </c>
      <c r="EC29" s="4" t="str">
        <f t="shared" si="50"/>
        <v/>
      </c>
      <c r="ED29" s="4" t="str">
        <f t="shared" si="50"/>
        <v/>
      </c>
      <c r="EE29" s="4" t="str">
        <f t="shared" si="50"/>
        <v/>
      </c>
      <c r="EF29" s="4" t="str">
        <f t="shared" si="50"/>
        <v/>
      </c>
      <c r="EG29" s="4" t="str">
        <f t="shared" si="50"/>
        <v/>
      </c>
      <c r="EH29" s="4">
        <f t="shared" si="50"/>
        <v>7.3833047537064012</v>
      </c>
      <c r="EI29" s="4" t="str">
        <f t="shared" si="50"/>
        <v/>
      </c>
      <c r="EJ29" s="4" t="str">
        <f t="shared" si="50"/>
        <v/>
      </c>
      <c r="EK29" s="4" t="str">
        <f t="shared" si="50"/>
        <v/>
      </c>
      <c r="EL29" s="4" t="str">
        <f t="shared" si="50"/>
        <v/>
      </c>
      <c r="EM29" s="4" t="str">
        <f t="shared" si="50"/>
        <v/>
      </c>
      <c r="EN29" s="4" t="str">
        <f t="shared" si="50"/>
        <v/>
      </c>
      <c r="EO29" s="4" t="str">
        <f t="shared" si="50"/>
        <v/>
      </c>
      <c r="EP29" s="4" t="str">
        <f t="shared" si="50"/>
        <v/>
      </c>
      <c r="EQ29" s="4" t="str">
        <f t="shared" si="50"/>
        <v/>
      </c>
      <c r="ER29" s="4" t="str">
        <f t="shared" si="50"/>
        <v/>
      </c>
      <c r="ES29" s="4" t="str">
        <f t="shared" si="50"/>
        <v/>
      </c>
      <c r="ET29" s="4" t="str">
        <f t="shared" si="50"/>
        <v/>
      </c>
      <c r="EU29" s="4" t="str">
        <f t="shared" si="50"/>
        <v/>
      </c>
      <c r="EV29" s="4" t="str">
        <f t="shared" si="50"/>
        <v/>
      </c>
      <c r="EW29" s="4" t="str">
        <f t="shared" si="50"/>
        <v/>
      </c>
      <c r="EX29" s="4" t="str">
        <f t="shared" si="50"/>
        <v/>
      </c>
      <c r="EY29" s="4" t="str">
        <f t="shared" si="50"/>
        <v/>
      </c>
      <c r="EZ29" s="4" t="str">
        <f t="shared" si="50"/>
        <v/>
      </c>
      <c r="FA29" s="4" t="str">
        <f t="shared" si="50"/>
        <v/>
      </c>
      <c r="FB29" s="4" t="str">
        <f t="shared" si="50"/>
        <v/>
      </c>
      <c r="FC29" s="4" t="str">
        <f t="shared" si="50"/>
        <v/>
      </c>
      <c r="FD29" s="4" t="str">
        <f t="shared" si="50"/>
        <v/>
      </c>
      <c r="FE29" s="4" t="str">
        <f t="shared" si="50"/>
        <v/>
      </c>
      <c r="FF29" s="4" t="str">
        <f t="shared" si="50"/>
        <v/>
      </c>
      <c r="FG29" s="4" t="str">
        <f t="shared" ref="FG29:FS29" si="51">IF(ISNUMBER(FG46),FG51+FG52+FG53+FG54,"")</f>
        <v/>
      </c>
      <c r="FH29" s="4">
        <f t="shared" si="51"/>
        <v>20.195212501326004</v>
      </c>
      <c r="FI29" s="4" t="str">
        <f t="shared" si="51"/>
        <v/>
      </c>
      <c r="FJ29" s="4" t="str">
        <f t="shared" si="51"/>
        <v/>
      </c>
      <c r="FK29" s="4" t="str">
        <f t="shared" si="51"/>
        <v/>
      </c>
      <c r="FL29" s="4" t="str">
        <f t="shared" si="51"/>
        <v/>
      </c>
      <c r="FM29" s="4" t="str">
        <f t="shared" si="51"/>
        <v/>
      </c>
      <c r="FN29" s="4" t="str">
        <f t="shared" si="51"/>
        <v/>
      </c>
      <c r="FO29" s="4" t="str">
        <f t="shared" si="51"/>
        <v/>
      </c>
      <c r="FP29" s="4" t="str">
        <f t="shared" si="51"/>
        <v/>
      </c>
      <c r="FQ29" s="4" t="str">
        <f t="shared" si="51"/>
        <v/>
      </c>
      <c r="FR29" s="4" t="str">
        <f t="shared" si="51"/>
        <v/>
      </c>
      <c r="FS29" s="4" t="str">
        <f t="shared" si="51"/>
        <v/>
      </c>
    </row>
    <row r="30" spans="1:256" x14ac:dyDescent="0.25">
      <c r="A30" t="s">
        <v>77</v>
      </c>
      <c r="B30" s="10" t="s">
        <v>8</v>
      </c>
      <c r="C30" s="54">
        <f>'Raw Data'!I228</f>
        <v>6</v>
      </c>
      <c r="D30" s="4">
        <f t="shared" ref="D30:AI30" si="52">IF(D6=$B77,D28,(IF(C30+D17-D25-D35&gt;0,C30+D17-D25-D35+(D6-C6)*(IF(D6&lt;=150,D59/150,D59/300)),0)))</f>
        <v>7.0784266479288505</v>
      </c>
      <c r="E30" s="4">
        <f t="shared" si="52"/>
        <v>7.8799340193815297</v>
      </c>
      <c r="F30" s="4">
        <f t="shared" si="52"/>
        <v>8.5659180551086731</v>
      </c>
      <c r="G30" s="4">
        <f t="shared" si="52"/>
        <v>9.1791092865824435</v>
      </c>
      <c r="H30" s="4">
        <f t="shared" si="52"/>
        <v>9.6241430016044376</v>
      </c>
      <c r="I30" s="4">
        <f t="shared" si="52"/>
        <v>9.9141179540699333</v>
      </c>
      <c r="J30" s="4">
        <f t="shared" si="52"/>
        <v>9.3192830423308983</v>
      </c>
      <c r="K30" s="4">
        <f t="shared" si="52"/>
        <v>9.8173679443305044</v>
      </c>
      <c r="L30" s="4">
        <f t="shared" si="52"/>
        <v>10.117913078153553</v>
      </c>
      <c r="M30" s="4">
        <f t="shared" si="52"/>
        <v>10.424664972226873</v>
      </c>
      <c r="N30" s="4">
        <f t="shared" si="52"/>
        <v>11.042454483998013</v>
      </c>
      <c r="O30" s="4">
        <f t="shared" si="52"/>
        <v>11.676286568256447</v>
      </c>
      <c r="P30" s="4">
        <f t="shared" si="52"/>
        <v>12.447430428783248</v>
      </c>
      <c r="Q30" s="4">
        <f t="shared" si="52"/>
        <v>13.339826326529316</v>
      </c>
      <c r="R30" s="4">
        <f t="shared" si="52"/>
        <v>13.592943811114967</v>
      </c>
      <c r="S30" s="4">
        <f t="shared" si="52"/>
        <v>12.335733584515365</v>
      </c>
      <c r="T30" s="4">
        <f t="shared" si="52"/>
        <v>13.858854731224454</v>
      </c>
      <c r="U30" s="4">
        <f t="shared" si="52"/>
        <v>15.559301951947262</v>
      </c>
      <c r="V30" s="4">
        <f t="shared" si="52"/>
        <v>16.771165336036649</v>
      </c>
      <c r="W30" s="4">
        <f t="shared" si="52"/>
        <v>17.915176732297326</v>
      </c>
      <c r="X30" s="4">
        <f t="shared" si="52"/>
        <v>19.294059913119018</v>
      </c>
      <c r="Y30" s="4">
        <f t="shared" si="52"/>
        <v>18.638223112793817</v>
      </c>
      <c r="Z30" s="4">
        <f t="shared" si="52"/>
        <v>19.231629221361402</v>
      </c>
      <c r="AA30" s="4">
        <f t="shared" si="52"/>
        <v>20.442086752279231</v>
      </c>
      <c r="AB30" s="4">
        <f t="shared" si="52"/>
        <v>3.1963946878944398</v>
      </c>
      <c r="AC30" s="4">
        <f t="shared" si="52"/>
        <v>5.4998760095124002</v>
      </c>
      <c r="AD30" s="4">
        <f t="shared" si="52"/>
        <v>7.7205208877284885</v>
      </c>
      <c r="AE30" s="4">
        <f t="shared" si="52"/>
        <v>9.982303871269977</v>
      </c>
      <c r="AF30" s="4">
        <f t="shared" si="52"/>
        <v>13.264146370123779</v>
      </c>
      <c r="AG30" s="4">
        <f t="shared" si="52"/>
        <v>16.547668941225563</v>
      </c>
      <c r="AH30" s="4">
        <f t="shared" si="52"/>
        <v>0.46046939770305073</v>
      </c>
      <c r="AI30" s="4">
        <f t="shared" si="52"/>
        <v>3.7998338507207623</v>
      </c>
      <c r="AJ30" s="4">
        <f t="shared" ref="AJ30:BO30" si="53">IF(AJ6=$B77,AJ28,(IF(AI30+AJ17-AJ25-AJ35&gt;0,AI30+AJ17-AJ25-AJ35+(AJ6-AI6)*(IF(AJ6&lt;=150,AJ59/150,AJ59/300)),0)))</f>
        <v>6.4586711536737669</v>
      </c>
      <c r="AK30" s="4">
        <f t="shared" si="53"/>
        <v>8.8365498452650897</v>
      </c>
      <c r="AL30" s="4">
        <f t="shared" si="53"/>
        <v>11.240323080493003</v>
      </c>
      <c r="AM30" s="4">
        <f t="shared" si="53"/>
        <v>14.066860005451232</v>
      </c>
      <c r="AN30" s="4">
        <f t="shared" si="53"/>
        <v>18.087841029457667</v>
      </c>
      <c r="AO30" s="4">
        <f t="shared" si="53"/>
        <v>3.9147869397693889</v>
      </c>
      <c r="AP30" s="4">
        <f t="shared" si="53"/>
        <v>7.086844723749417</v>
      </c>
      <c r="AQ30" s="4">
        <f t="shared" si="53"/>
        <v>10.407699907578488</v>
      </c>
      <c r="AR30" s="4">
        <f t="shared" si="53"/>
        <v>14.132185728249469</v>
      </c>
      <c r="AS30" s="4">
        <f t="shared" si="53"/>
        <v>18.253107929981187</v>
      </c>
      <c r="AT30" s="4">
        <f t="shared" si="53"/>
        <v>22.341447094561296</v>
      </c>
      <c r="AU30" s="4">
        <f t="shared" si="53"/>
        <v>15.790033895637915</v>
      </c>
      <c r="AV30" s="4">
        <f t="shared" si="53"/>
        <v>22.146668956347231</v>
      </c>
      <c r="AW30" s="4">
        <f t="shared" si="53"/>
        <v>27.745285462130632</v>
      </c>
      <c r="AX30" s="4">
        <f t="shared" si="53"/>
        <v>32.637230129213265</v>
      </c>
      <c r="AY30" s="4">
        <f t="shared" si="53"/>
        <v>37.738519329429401</v>
      </c>
      <c r="AZ30" s="4">
        <f t="shared" si="53"/>
        <v>31.001145171310558</v>
      </c>
      <c r="BA30" s="4">
        <f t="shared" si="53"/>
        <v>36.784479999968028</v>
      </c>
      <c r="BB30" s="4">
        <f t="shared" si="53"/>
        <v>42.763680335690793</v>
      </c>
      <c r="BC30" s="4">
        <f t="shared" si="53"/>
        <v>48.761073459020679</v>
      </c>
      <c r="BD30" s="4">
        <f t="shared" si="53"/>
        <v>33.113274470497082</v>
      </c>
      <c r="BE30" s="4">
        <f t="shared" si="53"/>
        <v>39.2585868730729</v>
      </c>
      <c r="BF30" s="4">
        <f t="shared" si="53"/>
        <v>45.231250098604086</v>
      </c>
      <c r="BG30" s="4">
        <f t="shared" si="53"/>
        <v>51.408788733363316</v>
      </c>
      <c r="BH30" s="4">
        <f t="shared" si="53"/>
        <v>57.248261472253766</v>
      </c>
      <c r="BI30" s="4">
        <f t="shared" si="53"/>
        <v>37.778122778639485</v>
      </c>
      <c r="BJ30" s="4">
        <f t="shared" si="53"/>
        <v>48.520470636635764</v>
      </c>
      <c r="BK30" s="4">
        <f t="shared" si="53"/>
        <v>54.812303375569137</v>
      </c>
      <c r="BL30" s="4">
        <f t="shared" si="53"/>
        <v>53.259766920964537</v>
      </c>
      <c r="BM30" s="4">
        <f t="shared" si="53"/>
        <v>52.051213574291346</v>
      </c>
      <c r="BN30" s="4">
        <f t="shared" si="53"/>
        <v>41.682467184896844</v>
      </c>
      <c r="BO30" s="4">
        <f t="shared" si="53"/>
        <v>51.306566935586737</v>
      </c>
      <c r="BP30" s="4">
        <f t="shared" ref="BP30:CU30" si="54">IF(BP6=$B77,BP28,(IF(BO30+BP17-BP25-BP35&gt;0,BO30+BP17-BP25-BP35+(BP6-BO6)*(IF(BP6&lt;=150,BP59/150,BP59/300)),0)))</f>
        <v>60.250383219635772</v>
      </c>
      <c r="BQ30" s="4">
        <f t="shared" si="54"/>
        <v>63.106950759832515</v>
      </c>
      <c r="BR30" s="4">
        <f t="shared" si="54"/>
        <v>54.336490798457781</v>
      </c>
      <c r="BS30" s="4">
        <f t="shared" si="54"/>
        <v>60.146078519866244</v>
      </c>
      <c r="BT30" s="4">
        <f t="shared" si="54"/>
        <v>64.440359643775651</v>
      </c>
      <c r="BU30" s="4">
        <f t="shared" si="54"/>
        <v>69.447489378933071</v>
      </c>
      <c r="BV30" s="4">
        <f t="shared" si="54"/>
        <v>73.506824969657771</v>
      </c>
      <c r="BW30" s="4">
        <f t="shared" si="54"/>
        <v>58.419775163258841</v>
      </c>
      <c r="BX30" s="4">
        <f t="shared" si="54"/>
        <v>61.378744578045954</v>
      </c>
      <c r="BY30" s="4">
        <f t="shared" si="54"/>
        <v>66.628529578077504</v>
      </c>
      <c r="BZ30" s="4">
        <f t="shared" si="54"/>
        <v>69.661983014035428</v>
      </c>
      <c r="CA30" s="4">
        <f t="shared" si="54"/>
        <v>71.368055724626103</v>
      </c>
      <c r="CB30" s="4">
        <f t="shared" si="54"/>
        <v>20.641080196471581</v>
      </c>
      <c r="CC30" s="4">
        <f t="shared" si="54"/>
        <v>26.667530071816525</v>
      </c>
      <c r="CD30" s="4">
        <f t="shared" si="54"/>
        <v>33.370479654192721</v>
      </c>
      <c r="CE30" s="4">
        <f t="shared" si="54"/>
        <v>38.772255225338448</v>
      </c>
      <c r="CF30" s="4">
        <f t="shared" si="54"/>
        <v>14.970276141095662</v>
      </c>
      <c r="CG30" s="4">
        <f t="shared" si="54"/>
        <v>2.2318100046996623</v>
      </c>
      <c r="CH30" s="4">
        <f t="shared" si="54"/>
        <v>7.5296567428375756</v>
      </c>
      <c r="CI30" s="4">
        <f t="shared" si="54"/>
        <v>13.586793336932521</v>
      </c>
      <c r="CJ30" s="4">
        <f t="shared" si="54"/>
        <v>19.645999022824341</v>
      </c>
      <c r="CK30" s="4">
        <f t="shared" si="54"/>
        <v>3.5456267658497307</v>
      </c>
      <c r="CL30" s="4">
        <f t="shared" si="54"/>
        <v>6.7273691491292453</v>
      </c>
      <c r="CM30" s="4">
        <f t="shared" si="54"/>
        <v>32.097771056623913</v>
      </c>
      <c r="CN30" s="4">
        <f t="shared" si="54"/>
        <v>37.773600676985239</v>
      </c>
      <c r="CO30" s="4">
        <f t="shared" si="54"/>
        <v>42.151200676985241</v>
      </c>
      <c r="CP30" s="4">
        <f t="shared" si="54"/>
        <v>21.310387243285184</v>
      </c>
      <c r="CQ30" s="4">
        <f t="shared" si="54"/>
        <v>25.975987243285186</v>
      </c>
      <c r="CR30" s="4">
        <f t="shared" si="54"/>
        <v>30.900787243285187</v>
      </c>
      <c r="CS30" s="4">
        <f t="shared" si="54"/>
        <v>36.113587243285188</v>
      </c>
      <c r="CT30" s="4">
        <f t="shared" si="54"/>
        <v>31.688598708253338</v>
      </c>
      <c r="CU30" s="4">
        <f t="shared" si="54"/>
        <v>37.362198708253338</v>
      </c>
      <c r="CV30" s="4">
        <f t="shared" ref="CV30:EA30" si="55">IF(CV6=$B77,CV28,(IF(CU30+CV17-CV25-CV35&gt;0,CU30+CV17-CV25-CV35+(CV6-CU6)*(IF(CV6&lt;=150,CV59/150,CV59/300)),0)))</f>
        <v>42.757398708253341</v>
      </c>
      <c r="CW30" s="4">
        <f t="shared" si="55"/>
        <v>49.154395168214279</v>
      </c>
      <c r="CX30" s="4">
        <f t="shared" si="55"/>
        <v>55.435298183350994</v>
      </c>
      <c r="CY30" s="4">
        <f t="shared" si="55"/>
        <v>38.27053076883152</v>
      </c>
      <c r="CZ30" s="4">
        <f t="shared" si="55"/>
        <v>36.36284003396824</v>
      </c>
      <c r="DA30" s="4">
        <f t="shared" si="55"/>
        <v>41.676971808870583</v>
      </c>
      <c r="DB30" s="4">
        <f t="shared" si="55"/>
        <v>46.68803061624363</v>
      </c>
      <c r="DC30" s="4">
        <f t="shared" si="55"/>
        <v>51.781838904817846</v>
      </c>
      <c r="DD30" s="4">
        <f t="shared" si="55"/>
        <v>41.554299894800302</v>
      </c>
      <c r="DE30" s="4">
        <f t="shared" si="55"/>
        <v>47.423270079126475</v>
      </c>
      <c r="DF30" s="4">
        <f t="shared" si="55"/>
        <v>52.34708782814991</v>
      </c>
      <c r="DG30" s="4">
        <f t="shared" si="55"/>
        <v>59.040270201196783</v>
      </c>
      <c r="DH30" s="4">
        <f t="shared" si="55"/>
        <v>45.170178295323822</v>
      </c>
      <c r="DI30" s="4">
        <f t="shared" si="55"/>
        <v>50.667508961746663</v>
      </c>
      <c r="DJ30" s="4">
        <f t="shared" si="55"/>
        <v>55.726911075154511</v>
      </c>
      <c r="DK30" s="4">
        <f t="shared" si="55"/>
        <v>60.672312968868127</v>
      </c>
      <c r="DL30" s="4">
        <f t="shared" si="55"/>
        <v>64.665942427019203</v>
      </c>
      <c r="DM30" s="4">
        <f t="shared" si="55"/>
        <v>68.474872271313046</v>
      </c>
      <c r="DN30" s="4">
        <f t="shared" si="55"/>
        <v>57.244112483918705</v>
      </c>
      <c r="DO30" s="4">
        <f t="shared" si="55"/>
        <v>62.848045057945349</v>
      </c>
      <c r="DP30" s="4">
        <f t="shared" si="55"/>
        <v>66.733504315437926</v>
      </c>
      <c r="DQ30" s="4">
        <f t="shared" si="55"/>
        <v>70.74273213967507</v>
      </c>
      <c r="DR30" s="4">
        <f t="shared" si="55"/>
        <v>48.558999589266726</v>
      </c>
      <c r="DS30" s="4">
        <f t="shared" si="55"/>
        <v>46.369975957401749</v>
      </c>
      <c r="DT30" s="4">
        <f t="shared" si="55"/>
        <v>42.228005571811842</v>
      </c>
      <c r="DU30" s="4">
        <f t="shared" si="55"/>
        <v>35.468083910404125</v>
      </c>
      <c r="DV30" s="4">
        <f t="shared" si="55"/>
        <v>31.710931879493909</v>
      </c>
      <c r="DW30" s="4">
        <f t="shared" si="55"/>
        <v>29.947971984636808</v>
      </c>
      <c r="DX30" s="4">
        <f t="shared" si="55"/>
        <v>19.234035446310642</v>
      </c>
      <c r="DY30" s="4">
        <f t="shared" si="55"/>
        <v>20.823515901564996</v>
      </c>
      <c r="DZ30" s="4">
        <f t="shared" si="55"/>
        <v>23.500276918014617</v>
      </c>
      <c r="EA30" s="4">
        <f t="shared" si="55"/>
        <v>26.249815202527873</v>
      </c>
      <c r="EB30" s="4">
        <f t="shared" ref="EB30:FG30" si="56">IF(EB6=$B77,EB28,(IF(EA30+EB17-EB25-EB35&gt;0,EA30+EB17-EB25-EB35+(EB6-EA6)*(IF(EB6&lt;=150,EB59/150,EB59/300)),0)))</f>
        <v>28.415529832654826</v>
      </c>
      <c r="EC30" s="4">
        <f t="shared" si="56"/>
        <v>30.304219828822362</v>
      </c>
      <c r="ED30" s="4">
        <f t="shared" si="56"/>
        <v>32.683027270337668</v>
      </c>
      <c r="EE30" s="4">
        <f t="shared" si="56"/>
        <v>31.768797632336057</v>
      </c>
      <c r="EF30" s="4">
        <f t="shared" si="56"/>
        <v>24.924711260452785</v>
      </c>
      <c r="EG30" s="4">
        <f t="shared" si="56"/>
        <v>27.122607043846397</v>
      </c>
      <c r="EH30" s="4">
        <f t="shared" si="56"/>
        <v>29.051955110084062</v>
      </c>
      <c r="EI30" s="4">
        <f t="shared" si="56"/>
        <v>30.55799328855489</v>
      </c>
      <c r="EJ30" s="4">
        <f t="shared" si="56"/>
        <v>29.290025151942444</v>
      </c>
      <c r="EK30" s="4">
        <f t="shared" si="56"/>
        <v>30.442266730908823</v>
      </c>
      <c r="EL30" s="4">
        <f t="shared" si="56"/>
        <v>31.594562817245158</v>
      </c>
      <c r="EM30" s="4">
        <f t="shared" si="56"/>
        <v>32.586552517053981</v>
      </c>
      <c r="EN30" s="4">
        <f t="shared" si="56"/>
        <v>33.668234301191582</v>
      </c>
      <c r="EO30" s="4">
        <f t="shared" si="56"/>
        <v>34.719577342663477</v>
      </c>
      <c r="EP30" s="4">
        <f t="shared" si="56"/>
        <v>35.364921578591307</v>
      </c>
      <c r="EQ30" s="4">
        <f t="shared" si="56"/>
        <v>34.676004052516348</v>
      </c>
      <c r="ER30" s="4">
        <f t="shared" si="56"/>
        <v>35.528474951144581</v>
      </c>
      <c r="ES30" s="4">
        <f t="shared" si="56"/>
        <v>36.038972890731223</v>
      </c>
      <c r="ET30" s="4">
        <f t="shared" si="56"/>
        <v>36.601236820575124</v>
      </c>
      <c r="EU30" s="4">
        <f t="shared" si="56"/>
        <v>37.282476997729667</v>
      </c>
      <c r="EV30" s="4">
        <f t="shared" si="56"/>
        <v>37.871934199687367</v>
      </c>
      <c r="EW30" s="4">
        <f t="shared" si="56"/>
        <v>37.119395572301272</v>
      </c>
      <c r="EX30" s="4">
        <f t="shared" si="56"/>
        <v>37.770300823804263</v>
      </c>
      <c r="EY30" s="4">
        <f t="shared" si="56"/>
        <v>38.116451233979589</v>
      </c>
      <c r="EZ30" s="4">
        <f t="shared" si="56"/>
        <v>38.539194053765662</v>
      </c>
      <c r="FA30" s="4">
        <f t="shared" si="56"/>
        <v>38.588932836409931</v>
      </c>
      <c r="FB30" s="4">
        <f t="shared" si="56"/>
        <v>38.986418402549155</v>
      </c>
      <c r="FC30" s="4">
        <f t="shared" si="56"/>
        <v>39.324964571353327</v>
      </c>
      <c r="FD30" s="4">
        <f t="shared" si="56"/>
        <v>39.563275909778007</v>
      </c>
      <c r="FE30" s="4">
        <f t="shared" si="56"/>
        <v>38.330932349320776</v>
      </c>
      <c r="FF30" s="4">
        <f t="shared" si="56"/>
        <v>38.67508379852427</v>
      </c>
      <c r="FG30" s="4">
        <f t="shared" si="56"/>
        <v>38.185640269872074</v>
      </c>
      <c r="FH30" s="4">
        <f t="shared" ref="FH30:FS30" si="57">IF(FH6=$B77,FH28,(IF(FG30+FH17-FH25-FH35&gt;0,FG30+FH17-FH25-FH35+(FH6-FG6)*(IF(FH6&lt;=150,FH59/150,FH59/300)),0)))</f>
        <v>38.669367188569431</v>
      </c>
      <c r="FI30" s="4">
        <f t="shared" si="57"/>
        <v>39.123001188393957</v>
      </c>
      <c r="FJ30" s="4">
        <f t="shared" si="57"/>
        <v>39.523167711850533</v>
      </c>
      <c r="FK30" s="4">
        <f t="shared" si="57"/>
        <v>39.753989822026618</v>
      </c>
      <c r="FL30" s="4">
        <f t="shared" si="57"/>
        <v>40.104355091210728</v>
      </c>
      <c r="FM30" s="4">
        <f t="shared" si="57"/>
        <v>40.48203004037989</v>
      </c>
      <c r="FN30" s="4">
        <f t="shared" si="57"/>
        <v>40.896854907628423</v>
      </c>
      <c r="FO30" s="4">
        <f t="shared" si="57"/>
        <v>40.931105619278078</v>
      </c>
      <c r="FP30" s="4">
        <f t="shared" si="57"/>
        <v>40.996948226895455</v>
      </c>
      <c r="FQ30" s="4">
        <f t="shared" si="57"/>
        <v>41.125925403442508</v>
      </c>
      <c r="FR30" s="4">
        <f t="shared" si="57"/>
        <v>41.434351795520911</v>
      </c>
      <c r="FS30" s="4">
        <f t="shared" si="57"/>
        <v>41.939606660213599</v>
      </c>
    </row>
    <row r="31" spans="1:256" x14ac:dyDescent="0.25">
      <c r="A31" t="s">
        <v>39</v>
      </c>
      <c r="B31" s="10" t="s">
        <v>8</v>
      </c>
      <c r="C31" s="4"/>
      <c r="D31" s="4" t="str">
        <f t="shared" ref="D31:AI31" si="58">IF(ISNUMBER(D46),D58,"")</f>
        <v/>
      </c>
      <c r="E31" s="4" t="str">
        <f t="shared" si="58"/>
        <v/>
      </c>
      <c r="F31" s="4" t="str">
        <f t="shared" si="58"/>
        <v/>
      </c>
      <c r="G31" s="4" t="str">
        <f t="shared" si="58"/>
        <v/>
      </c>
      <c r="H31" s="4" t="str">
        <f t="shared" si="58"/>
        <v/>
      </c>
      <c r="I31" s="4" t="str">
        <f t="shared" si="58"/>
        <v/>
      </c>
      <c r="J31" s="4" t="str">
        <f t="shared" si="58"/>
        <v/>
      </c>
      <c r="K31" s="4" t="str">
        <f t="shared" si="58"/>
        <v/>
      </c>
      <c r="L31" s="4" t="str">
        <f t="shared" si="58"/>
        <v/>
      </c>
      <c r="M31" s="4" t="str">
        <f t="shared" si="58"/>
        <v/>
      </c>
      <c r="N31" s="4" t="str">
        <f t="shared" si="58"/>
        <v/>
      </c>
      <c r="O31" s="4" t="str">
        <f t="shared" si="58"/>
        <v/>
      </c>
      <c r="P31" s="4" t="str">
        <f t="shared" si="58"/>
        <v/>
      </c>
      <c r="Q31" s="4" t="str">
        <f t="shared" si="58"/>
        <v/>
      </c>
      <c r="R31" s="4" t="str">
        <f t="shared" si="58"/>
        <v/>
      </c>
      <c r="S31" s="4" t="str">
        <f t="shared" si="58"/>
        <v/>
      </c>
      <c r="T31" s="4" t="str">
        <f t="shared" si="58"/>
        <v/>
      </c>
      <c r="U31" s="4" t="str">
        <f t="shared" si="58"/>
        <v/>
      </c>
      <c r="V31" s="4" t="str">
        <f t="shared" si="58"/>
        <v/>
      </c>
      <c r="W31" s="4" t="str">
        <f t="shared" si="58"/>
        <v/>
      </c>
      <c r="X31" s="4" t="str">
        <f t="shared" si="58"/>
        <v/>
      </c>
      <c r="Y31" s="4" t="str">
        <f t="shared" si="58"/>
        <v/>
      </c>
      <c r="Z31" s="4" t="str">
        <f t="shared" si="58"/>
        <v/>
      </c>
      <c r="AA31" s="4">
        <f t="shared" si="58"/>
        <v>20.76491878037438</v>
      </c>
      <c r="AB31" s="4" t="str">
        <f t="shared" si="58"/>
        <v/>
      </c>
      <c r="AC31" s="4" t="str">
        <f t="shared" si="58"/>
        <v/>
      </c>
      <c r="AD31" s="4" t="str">
        <f t="shared" si="58"/>
        <v/>
      </c>
      <c r="AE31" s="4">
        <f t="shared" si="58"/>
        <v>16.339623549017418</v>
      </c>
      <c r="AF31" s="4" t="str">
        <f t="shared" si="58"/>
        <v/>
      </c>
      <c r="AG31" s="4">
        <f t="shared" si="58"/>
        <v>25.454880400922683</v>
      </c>
      <c r="AH31" s="4" t="str">
        <f t="shared" si="58"/>
        <v/>
      </c>
      <c r="AI31" s="4">
        <f t="shared" si="58"/>
        <v>-0.65370641438160559</v>
      </c>
      <c r="AJ31" s="4" t="str">
        <f t="shared" ref="AJ31:BO31" si="59">IF(ISNUMBER(AJ46),AJ58,"")</f>
        <v/>
      </c>
      <c r="AK31" s="4" t="str">
        <f t="shared" si="59"/>
        <v/>
      </c>
      <c r="AL31" s="4" t="str">
        <f t="shared" si="59"/>
        <v/>
      </c>
      <c r="AM31" s="4" t="str">
        <f t="shared" si="59"/>
        <v/>
      </c>
      <c r="AN31" s="4">
        <f t="shared" si="59"/>
        <v>29.579989193252253</v>
      </c>
      <c r="AO31" s="4" t="str">
        <f t="shared" si="59"/>
        <v/>
      </c>
      <c r="AP31" s="4">
        <f t="shared" si="59"/>
        <v>7.330528989604276</v>
      </c>
      <c r="AQ31" s="4" t="str">
        <f t="shared" si="59"/>
        <v/>
      </c>
      <c r="AR31" s="4" t="str">
        <f t="shared" si="59"/>
        <v/>
      </c>
      <c r="AS31" s="4" t="str">
        <f t="shared" si="59"/>
        <v/>
      </c>
      <c r="AT31" s="4">
        <f t="shared" si="59"/>
        <v>44.638460459747932</v>
      </c>
      <c r="AU31" s="4" t="str">
        <f t="shared" si="59"/>
        <v/>
      </c>
      <c r="AV31" s="4">
        <f t="shared" si="59"/>
        <v>19.57611907417909</v>
      </c>
      <c r="AW31" s="4" t="str">
        <f t="shared" si="59"/>
        <v/>
      </c>
      <c r="AX31" s="4" t="str">
        <f t="shared" si="59"/>
        <v/>
      </c>
      <c r="AY31" s="4">
        <f t="shared" si="59"/>
        <v>53.379668855020014</v>
      </c>
      <c r="AZ31" s="4" t="str">
        <f t="shared" si="59"/>
        <v/>
      </c>
      <c r="BA31" s="4">
        <f t="shared" si="59"/>
        <v>29.446749895897785</v>
      </c>
      <c r="BB31" s="4" t="str">
        <f t="shared" si="59"/>
        <v/>
      </c>
      <c r="BC31" s="4">
        <f t="shared" si="59"/>
        <v>62.739307977193498</v>
      </c>
      <c r="BD31" s="4" t="str">
        <f t="shared" si="59"/>
        <v/>
      </c>
      <c r="BE31" s="4" t="str">
        <f t="shared" si="59"/>
        <v/>
      </c>
      <c r="BF31" s="4" t="str">
        <f t="shared" si="59"/>
        <v/>
      </c>
      <c r="BG31" s="4" t="str">
        <f t="shared" si="59"/>
        <v/>
      </c>
      <c r="BH31" s="4">
        <f t="shared" si="59"/>
        <v>61.486709525175286</v>
      </c>
      <c r="BI31" s="4" t="str">
        <f t="shared" si="59"/>
        <v/>
      </c>
      <c r="BJ31" s="4">
        <f t="shared" si="59"/>
        <v>50.713362490371182</v>
      </c>
      <c r="BK31" s="4" t="str">
        <f t="shared" si="59"/>
        <v/>
      </c>
      <c r="BL31" s="4" t="str">
        <f t="shared" si="59"/>
        <v/>
      </c>
      <c r="BM31" s="4">
        <f t="shared" si="59"/>
        <v>45.619109709510568</v>
      </c>
      <c r="BN31" s="4" t="str">
        <f t="shared" si="59"/>
        <v/>
      </c>
      <c r="BO31" s="4">
        <f t="shared" si="59"/>
        <v>28.707024886752563</v>
      </c>
      <c r="BP31" s="4" t="str">
        <f t="shared" ref="BP31:CU31" si="60">IF(ISNUMBER(BP46),BP58,"")</f>
        <v/>
      </c>
      <c r="BQ31" s="4">
        <f t="shared" si="60"/>
        <v>60.168611842565802</v>
      </c>
      <c r="BR31" s="4" t="str">
        <f t="shared" si="60"/>
        <v/>
      </c>
      <c r="BS31" s="4" t="str">
        <f t="shared" si="60"/>
        <v/>
      </c>
      <c r="BT31" s="4" t="str">
        <f t="shared" si="60"/>
        <v/>
      </c>
      <c r="BU31" s="4" t="str">
        <f t="shared" si="60"/>
        <v/>
      </c>
      <c r="BV31" s="4">
        <f t="shared" si="60"/>
        <v>72.44496630544154</v>
      </c>
      <c r="BW31" s="4" t="str">
        <f t="shared" si="60"/>
        <v/>
      </c>
      <c r="BX31" s="4">
        <f t="shared" si="60"/>
        <v>50.825274351276676</v>
      </c>
      <c r="BY31" s="4" t="str">
        <f t="shared" si="60"/>
        <v/>
      </c>
      <c r="BZ31" s="4" t="str">
        <f t="shared" si="60"/>
        <v/>
      </c>
      <c r="CA31" s="4">
        <f t="shared" si="60"/>
        <v>67.39821807501184</v>
      </c>
      <c r="CB31" s="4" t="str">
        <f t="shared" si="60"/>
        <v/>
      </c>
      <c r="CC31" s="4">
        <f t="shared" si="60"/>
        <v>16.753087251379775</v>
      </c>
      <c r="CD31" s="4" t="str">
        <f t="shared" si="60"/>
        <v/>
      </c>
      <c r="CE31" s="4">
        <f t="shared" si="60"/>
        <v>39.891558460940473</v>
      </c>
      <c r="CF31" s="4" t="str">
        <f t="shared" si="60"/>
        <v/>
      </c>
      <c r="CG31" s="4" t="str">
        <f t="shared" si="60"/>
        <v/>
      </c>
      <c r="CH31" s="4" t="str">
        <f t="shared" si="60"/>
        <v/>
      </c>
      <c r="CI31" s="4" t="str">
        <f t="shared" si="60"/>
        <v/>
      </c>
      <c r="CJ31" s="4">
        <f t="shared" si="60"/>
        <v>15.729916782147182</v>
      </c>
      <c r="CK31" s="4" t="str">
        <f t="shared" si="60"/>
        <v/>
      </c>
      <c r="CL31" s="4">
        <f t="shared" si="60"/>
        <v>7.0666389808551955</v>
      </c>
      <c r="CM31" s="4" t="str">
        <f t="shared" si="60"/>
        <v/>
      </c>
      <c r="CN31" s="4" t="str">
        <f t="shared" si="60"/>
        <v/>
      </c>
      <c r="CO31" s="4">
        <f t="shared" si="60"/>
        <v>42.288048216978524</v>
      </c>
      <c r="CP31" s="4" t="str">
        <f t="shared" si="60"/>
        <v/>
      </c>
      <c r="CQ31" s="4">
        <f t="shared" si="60"/>
        <v>3.5073596375757758</v>
      </c>
      <c r="CR31" s="4" t="str">
        <f t="shared" si="60"/>
        <v/>
      </c>
      <c r="CS31" s="4">
        <f t="shared" si="60"/>
        <v>26.530889620105803</v>
      </c>
      <c r="CT31" s="4" t="str">
        <f t="shared" si="60"/>
        <v/>
      </c>
      <c r="CU31" s="4" t="str">
        <f t="shared" si="60"/>
        <v/>
      </c>
      <c r="CV31" s="4" t="str">
        <f t="shared" ref="CV31:EA31" si="61">IF(ISNUMBER(CV46),CV58,"")</f>
        <v/>
      </c>
      <c r="CW31" s="4" t="str">
        <f t="shared" si="61"/>
        <v/>
      </c>
      <c r="CX31" s="4">
        <f t="shared" si="61"/>
        <v>53.915114385467859</v>
      </c>
      <c r="CY31" s="4" t="str">
        <f t="shared" si="61"/>
        <v/>
      </c>
      <c r="CZ31" s="4">
        <f t="shared" si="61"/>
        <v>21.357808310644501</v>
      </c>
      <c r="DA31" s="4" t="str">
        <f t="shared" si="61"/>
        <v/>
      </c>
      <c r="DB31" s="4" t="str">
        <f t="shared" si="61"/>
        <v/>
      </c>
      <c r="DC31" s="4">
        <f t="shared" si="61"/>
        <v>52.859332221685086</v>
      </c>
      <c r="DD31" s="4" t="str">
        <f t="shared" si="61"/>
        <v/>
      </c>
      <c r="DE31" s="4">
        <f t="shared" si="61"/>
        <v>24.587768616217879</v>
      </c>
      <c r="DF31" s="4" t="str">
        <f t="shared" si="61"/>
        <v/>
      </c>
      <c r="DG31" s="4">
        <f t="shared" si="61"/>
        <v>46.372070772060383</v>
      </c>
      <c r="DH31" s="4" t="str">
        <f t="shared" si="61"/>
        <v/>
      </c>
      <c r="DI31" s="4" t="str">
        <f t="shared" si="61"/>
        <v/>
      </c>
      <c r="DJ31" s="4" t="str">
        <f t="shared" si="61"/>
        <v/>
      </c>
      <c r="DK31" s="4" t="str">
        <f t="shared" si="61"/>
        <v/>
      </c>
      <c r="DL31" s="4" t="str">
        <f t="shared" si="61"/>
        <v/>
      </c>
      <c r="DM31" s="4">
        <f t="shared" si="61"/>
        <v>67.286713911807908</v>
      </c>
      <c r="DN31" s="4" t="str">
        <f t="shared" si="61"/>
        <v/>
      </c>
      <c r="DO31" s="4">
        <f t="shared" si="61"/>
        <v>43.468840950605255</v>
      </c>
      <c r="DP31" s="4" t="str">
        <f t="shared" si="61"/>
        <v/>
      </c>
      <c r="DQ31" s="4" t="str">
        <f t="shared" si="61"/>
        <v/>
      </c>
      <c r="DR31" s="4" t="str">
        <f t="shared" si="61"/>
        <v/>
      </c>
      <c r="DS31" s="4" t="str">
        <f t="shared" si="61"/>
        <v/>
      </c>
      <c r="DT31" s="4" t="str">
        <f t="shared" si="61"/>
        <v/>
      </c>
      <c r="DU31" s="4" t="str">
        <f t="shared" si="61"/>
        <v/>
      </c>
      <c r="DV31" s="4" t="str">
        <f t="shared" si="61"/>
        <v/>
      </c>
      <c r="DW31" s="4" t="str">
        <f t="shared" si="61"/>
        <v/>
      </c>
      <c r="DX31" s="4" t="str">
        <f t="shared" si="61"/>
        <v/>
      </c>
      <c r="DY31" s="4" t="str">
        <f t="shared" si="61"/>
        <v/>
      </c>
      <c r="DZ31" s="4">
        <f t="shared" si="61"/>
        <v>17.451266075841978</v>
      </c>
      <c r="EA31" s="4" t="str">
        <f t="shared" si="61"/>
        <v/>
      </c>
      <c r="EB31" s="4" t="str">
        <f t="shared" ref="EB31:FG31" si="62">IF(ISNUMBER(EB46),EB58,"")</f>
        <v/>
      </c>
      <c r="EC31" s="4" t="str">
        <f t="shared" si="62"/>
        <v/>
      </c>
      <c r="ED31" s="4" t="str">
        <f t="shared" si="62"/>
        <v/>
      </c>
      <c r="EE31" s="4" t="str">
        <f t="shared" si="62"/>
        <v/>
      </c>
      <c r="EF31" s="4" t="str">
        <f t="shared" si="62"/>
        <v/>
      </c>
      <c r="EG31" s="4" t="str">
        <f t="shared" si="62"/>
        <v/>
      </c>
      <c r="EH31" s="4">
        <f t="shared" si="62"/>
        <v>7.3833047537064012</v>
      </c>
      <c r="EI31" s="4" t="str">
        <f t="shared" si="62"/>
        <v/>
      </c>
      <c r="EJ31" s="4" t="str">
        <f t="shared" si="62"/>
        <v/>
      </c>
      <c r="EK31" s="4" t="str">
        <f t="shared" si="62"/>
        <v/>
      </c>
      <c r="EL31" s="4" t="str">
        <f t="shared" si="62"/>
        <v/>
      </c>
      <c r="EM31" s="4" t="str">
        <f t="shared" si="62"/>
        <v/>
      </c>
      <c r="EN31" s="4" t="str">
        <f t="shared" si="62"/>
        <v/>
      </c>
      <c r="EO31" s="4" t="str">
        <f t="shared" si="62"/>
        <v/>
      </c>
      <c r="EP31" s="4" t="str">
        <f t="shared" si="62"/>
        <v/>
      </c>
      <c r="EQ31" s="4" t="str">
        <f t="shared" si="62"/>
        <v/>
      </c>
      <c r="ER31" s="4" t="str">
        <f t="shared" si="62"/>
        <v/>
      </c>
      <c r="ES31" s="4" t="str">
        <f t="shared" si="62"/>
        <v/>
      </c>
      <c r="ET31" s="4" t="str">
        <f t="shared" si="62"/>
        <v/>
      </c>
      <c r="EU31" s="4" t="str">
        <f t="shared" si="62"/>
        <v/>
      </c>
      <c r="EV31" s="4" t="str">
        <f t="shared" si="62"/>
        <v/>
      </c>
      <c r="EW31" s="4" t="str">
        <f t="shared" si="62"/>
        <v/>
      </c>
      <c r="EX31" s="4" t="str">
        <f t="shared" si="62"/>
        <v/>
      </c>
      <c r="EY31" s="4" t="str">
        <f t="shared" si="62"/>
        <v/>
      </c>
      <c r="EZ31" s="4" t="str">
        <f t="shared" si="62"/>
        <v/>
      </c>
      <c r="FA31" s="4" t="str">
        <f t="shared" si="62"/>
        <v/>
      </c>
      <c r="FB31" s="4" t="str">
        <f t="shared" si="62"/>
        <v/>
      </c>
      <c r="FC31" s="4" t="str">
        <f t="shared" si="62"/>
        <v/>
      </c>
      <c r="FD31" s="4" t="str">
        <f t="shared" si="62"/>
        <v/>
      </c>
      <c r="FE31" s="4" t="str">
        <f t="shared" si="62"/>
        <v/>
      </c>
      <c r="FF31" s="4" t="str">
        <f t="shared" si="62"/>
        <v/>
      </c>
      <c r="FG31" s="4" t="str">
        <f t="shared" si="62"/>
        <v/>
      </c>
      <c r="FH31" s="4">
        <f t="shared" ref="FH31:FS31" si="63">IF(ISNUMBER(FH46),FH58,"")</f>
        <v>20.195212501326004</v>
      </c>
      <c r="FI31" s="4" t="str">
        <f t="shared" si="63"/>
        <v/>
      </c>
      <c r="FJ31" s="4" t="str">
        <f t="shared" si="63"/>
        <v/>
      </c>
      <c r="FK31" s="4" t="str">
        <f t="shared" si="63"/>
        <v/>
      </c>
      <c r="FL31" s="4" t="str">
        <f t="shared" si="63"/>
        <v/>
      </c>
      <c r="FM31" s="4" t="str">
        <f t="shared" si="63"/>
        <v/>
      </c>
      <c r="FN31" s="4" t="str">
        <f t="shared" si="63"/>
        <v/>
      </c>
      <c r="FO31" s="4" t="str">
        <f t="shared" si="63"/>
        <v/>
      </c>
      <c r="FP31" s="4" t="str">
        <f t="shared" si="63"/>
        <v/>
      </c>
      <c r="FQ31" s="4" t="str">
        <f t="shared" si="63"/>
        <v/>
      </c>
      <c r="FR31" s="4" t="str">
        <f t="shared" si="63"/>
        <v/>
      </c>
      <c r="FS31" s="4" t="str">
        <f t="shared" si="63"/>
        <v/>
      </c>
    </row>
    <row r="32" spans="1:256" ht="3.75" customHeight="1" x14ac:dyDescent="0.25">
      <c r="A32" s="14"/>
      <c r="B32" s="15"/>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c r="EN32" s="46"/>
      <c r="EO32" s="46"/>
      <c r="EP32" s="46"/>
      <c r="EQ32" s="46"/>
      <c r="ER32" s="46"/>
      <c r="ES32" s="46"/>
      <c r="ET32" s="46"/>
      <c r="EU32" s="46"/>
      <c r="EV32" s="46"/>
      <c r="EW32" s="46"/>
      <c r="EX32" s="46"/>
      <c r="EY32" s="46"/>
      <c r="EZ32" s="46"/>
      <c r="FA32" s="46"/>
      <c r="FB32" s="46"/>
      <c r="FC32" s="46"/>
      <c r="FD32" s="46"/>
      <c r="FE32" s="46"/>
      <c r="FF32" s="46"/>
      <c r="FG32" s="46"/>
      <c r="FH32" s="46"/>
      <c r="FI32" s="46"/>
      <c r="FJ32" s="46"/>
      <c r="FK32" s="46"/>
      <c r="FL32" s="46"/>
      <c r="FM32" s="46"/>
      <c r="FN32" s="46"/>
      <c r="FO32" s="46"/>
      <c r="FP32" s="46"/>
      <c r="FQ32" s="46"/>
      <c r="FR32" s="46"/>
      <c r="FS32" s="46"/>
      <c r="FT32" s="46"/>
      <c r="FU32" s="46"/>
      <c r="FV32" s="46"/>
      <c r="FW32" s="46"/>
      <c r="FX32" s="46"/>
      <c r="FY32" s="46"/>
      <c r="FZ32" s="46"/>
      <c r="GA32" s="46"/>
      <c r="GB32" s="46"/>
      <c r="GC32" s="46"/>
      <c r="GD32" s="46"/>
      <c r="GE32" s="46"/>
      <c r="GF32" s="46"/>
      <c r="GG32" s="46"/>
      <c r="GH32" s="46"/>
      <c r="GI32" s="46"/>
      <c r="GJ32" s="46"/>
      <c r="GK32" s="46"/>
      <c r="GL32" s="46"/>
      <c r="GM32" s="46"/>
      <c r="GN32" s="46"/>
      <c r="GO32" s="46"/>
      <c r="GP32" s="46"/>
      <c r="GQ32" s="46"/>
      <c r="GR32" s="46"/>
      <c r="GS32" s="46"/>
      <c r="GT32" s="46"/>
      <c r="GU32" s="46"/>
      <c r="GV32" s="46"/>
      <c r="GW32" s="46"/>
      <c r="GX32" s="46"/>
      <c r="GY32" s="46"/>
      <c r="GZ32" s="46"/>
      <c r="HA32" s="46"/>
      <c r="HB32" s="46"/>
      <c r="HC32" s="46"/>
      <c r="HD32" s="46"/>
      <c r="HE32" s="46"/>
      <c r="HF32" s="46"/>
      <c r="HG32" s="46"/>
      <c r="HH32" s="46"/>
      <c r="HI32" s="46"/>
      <c r="HJ32" s="46"/>
      <c r="HK32" s="46"/>
      <c r="HL32" s="46"/>
      <c r="HM32" s="46"/>
      <c r="HN32" s="46"/>
      <c r="HO32" s="46"/>
      <c r="HP32" s="46"/>
      <c r="HQ32" s="46"/>
      <c r="HR32" s="46"/>
      <c r="HS32" s="46"/>
      <c r="HT32" s="46"/>
      <c r="HU32" s="46"/>
      <c r="HV32" s="46"/>
      <c r="HW32" s="46"/>
      <c r="HX32" s="46"/>
      <c r="HY32" s="46"/>
      <c r="HZ32" s="46"/>
      <c r="IA32" s="46"/>
      <c r="IB32" s="46"/>
      <c r="IC32" s="46"/>
      <c r="ID32" s="46"/>
      <c r="IE32" s="46"/>
      <c r="IF32" s="46"/>
      <c r="IG32" s="46"/>
      <c r="IH32" s="46"/>
      <c r="II32" s="46"/>
      <c r="IJ32" s="46"/>
      <c r="IK32" s="46"/>
      <c r="IL32" s="46"/>
      <c r="IM32" s="46"/>
      <c r="IN32" s="46"/>
      <c r="IO32" s="46"/>
      <c r="IP32" s="46"/>
      <c r="IQ32" s="46"/>
      <c r="IR32" s="46"/>
      <c r="IS32" s="46"/>
      <c r="IT32" s="46"/>
      <c r="IU32" s="46"/>
      <c r="IV32" s="46"/>
    </row>
    <row r="33" spans="1:176" x14ac:dyDescent="0.25">
      <c r="A33" s="5" t="s">
        <v>12</v>
      </c>
      <c r="B33" s="8" t="s">
        <v>8</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row>
    <row r="34" spans="1:176" x14ac:dyDescent="0.25">
      <c r="A34" s="5" t="s">
        <v>13</v>
      </c>
      <c r="B34" s="8" t="s">
        <v>8</v>
      </c>
      <c r="C34" s="25">
        <f>'Raw Data'!B47</f>
        <v>0</v>
      </c>
      <c r="D34" s="25">
        <f>'Raw Data'!C47</f>
        <v>0</v>
      </c>
      <c r="E34" s="25">
        <f>'Raw Data'!D47</f>
        <v>0</v>
      </c>
      <c r="F34" s="25">
        <f>'Raw Data'!E47</f>
        <v>0</v>
      </c>
      <c r="G34" s="25">
        <f>'Raw Data'!F47</f>
        <v>0</v>
      </c>
      <c r="H34" s="25">
        <f>'Raw Data'!G47</f>
        <v>0</v>
      </c>
      <c r="I34" s="25">
        <f>'Raw Data'!H47</f>
        <v>0</v>
      </c>
      <c r="J34" s="25">
        <f>'Raw Data'!I47</f>
        <v>0</v>
      </c>
      <c r="K34" s="25">
        <f>'Raw Data'!J47</f>
        <v>0</v>
      </c>
      <c r="L34" s="25">
        <f>'Raw Data'!K47</f>
        <v>0</v>
      </c>
      <c r="M34" s="25">
        <f>'Raw Data'!L47</f>
        <v>0</v>
      </c>
      <c r="N34" s="25">
        <f>'Raw Data'!M47</f>
        <v>0</v>
      </c>
      <c r="O34" s="25">
        <f>'Raw Data'!N47</f>
        <v>0</v>
      </c>
      <c r="P34" s="25">
        <f>'Raw Data'!O47</f>
        <v>0</v>
      </c>
      <c r="Q34" s="25">
        <f>'Raw Data'!P47</f>
        <v>0</v>
      </c>
      <c r="R34" s="25">
        <f>'Raw Data'!Q47</f>
        <v>0</v>
      </c>
      <c r="S34" s="25">
        <f>'Raw Data'!R47</f>
        <v>0</v>
      </c>
      <c r="T34" s="25">
        <f>'Raw Data'!S47</f>
        <v>0</v>
      </c>
      <c r="U34" s="25">
        <f>'Raw Data'!T47</f>
        <v>0</v>
      </c>
      <c r="V34" s="25">
        <f>'Raw Data'!U47</f>
        <v>0</v>
      </c>
      <c r="W34" s="25">
        <f>'Raw Data'!V47</f>
        <v>0</v>
      </c>
      <c r="X34" s="25">
        <f>'Raw Data'!W47</f>
        <v>0</v>
      </c>
      <c r="Y34" s="25">
        <f>'Raw Data'!X47</f>
        <v>0</v>
      </c>
      <c r="Z34" s="25">
        <f>'Raw Data'!Y47</f>
        <v>0</v>
      </c>
      <c r="AA34" s="25">
        <f>'Raw Data'!Z47</f>
        <v>0</v>
      </c>
      <c r="AB34" s="25">
        <f>'Raw Data'!AA47</f>
        <v>21.97452229299363</v>
      </c>
      <c r="AC34" s="25">
        <f>'Raw Data'!AB47</f>
        <v>0</v>
      </c>
      <c r="AD34" s="25">
        <f>'Raw Data'!AC47</f>
        <v>0</v>
      </c>
      <c r="AE34" s="25">
        <f>'Raw Data'!AD47</f>
        <v>0</v>
      </c>
      <c r="AF34" s="25">
        <f>'Raw Data'!AE47</f>
        <v>0</v>
      </c>
      <c r="AG34" s="25">
        <f>'Raw Data'!AF47</f>
        <v>0</v>
      </c>
      <c r="AH34" s="25">
        <f>'Raw Data'!AG47</f>
        <v>21.783439490445861</v>
      </c>
      <c r="AI34" s="25">
        <f>'Raw Data'!AH47</f>
        <v>0</v>
      </c>
      <c r="AJ34" s="25">
        <f>'Raw Data'!AI47</f>
        <v>0</v>
      </c>
      <c r="AK34" s="25">
        <f>'Raw Data'!AJ47</f>
        <v>0</v>
      </c>
      <c r="AL34" s="25">
        <f>'Raw Data'!AK47</f>
        <v>0</v>
      </c>
      <c r="AM34" s="25">
        <f>'Raw Data'!AL47</f>
        <v>0</v>
      </c>
      <c r="AN34" s="25">
        <f>'Raw Data'!AM47</f>
        <v>0</v>
      </c>
      <c r="AO34" s="25">
        <f>'Raw Data'!AN47</f>
        <v>20.254777070063696</v>
      </c>
      <c r="AP34" s="25">
        <f>'Raw Data'!AO47</f>
        <v>0</v>
      </c>
      <c r="AQ34" s="25">
        <f>'Raw Data'!AP47</f>
        <v>0</v>
      </c>
      <c r="AR34" s="25">
        <f>'Raw Data'!AQ47</f>
        <v>0</v>
      </c>
      <c r="AS34" s="25">
        <f>'Raw Data'!AR47</f>
        <v>0</v>
      </c>
      <c r="AT34" s="25">
        <f>'Raw Data'!AS47</f>
        <v>0</v>
      </c>
      <c r="AU34" s="25">
        <f>'Raw Data'!AT47</f>
        <v>12.165605095541402</v>
      </c>
      <c r="AV34" s="25">
        <f>'Raw Data'!AU47</f>
        <v>0</v>
      </c>
      <c r="AW34" s="25">
        <f>'Raw Data'!AV47</f>
        <v>0</v>
      </c>
      <c r="AX34" s="25">
        <f>'Raw Data'!AW47</f>
        <v>0</v>
      </c>
      <c r="AY34" s="25">
        <f>'Raw Data'!AX47</f>
        <v>0</v>
      </c>
      <c r="AZ34" s="25">
        <f>'Raw Data'!AY47</f>
        <v>12.229299363057324</v>
      </c>
      <c r="BA34" s="25">
        <f>'Raw Data'!AZ47</f>
        <v>0</v>
      </c>
      <c r="BB34" s="25">
        <f>'Raw Data'!BA47</f>
        <v>0</v>
      </c>
      <c r="BC34" s="25">
        <f>'Raw Data'!BB47</f>
        <v>0</v>
      </c>
      <c r="BD34" s="25">
        <f>'Raw Data'!BC47</f>
        <v>16.687898089171973</v>
      </c>
      <c r="BE34" s="25">
        <f>'Raw Data'!BD47</f>
        <v>0</v>
      </c>
      <c r="BF34" s="25">
        <f>'Raw Data'!BE47</f>
        <v>0</v>
      </c>
      <c r="BG34" s="25">
        <f>'Raw Data'!BF47</f>
        <v>0</v>
      </c>
      <c r="BH34" s="25">
        <f>'Raw Data'!BG47</f>
        <v>0</v>
      </c>
      <c r="BI34" s="25">
        <f>'Raw Data'!BH47</f>
        <v>25.28662420382166</v>
      </c>
      <c r="BJ34" s="25">
        <f>'Raw Data'!BI47</f>
        <v>0</v>
      </c>
      <c r="BK34" s="25">
        <f>'Raw Data'!BJ47</f>
        <v>0</v>
      </c>
      <c r="BL34" s="25">
        <f>'Raw Data'!BK47</f>
        <v>0</v>
      </c>
      <c r="BM34" s="25">
        <f>'Raw Data'!BL47</f>
        <v>0</v>
      </c>
      <c r="BN34" s="25">
        <f>'Raw Data'!BM47</f>
        <v>15.6687898089172</v>
      </c>
      <c r="BO34" s="25">
        <f>'Raw Data'!BN47</f>
        <v>0</v>
      </c>
      <c r="BP34" s="25">
        <f>'Raw Data'!BO47</f>
        <v>0</v>
      </c>
      <c r="BQ34" s="25">
        <f>'Raw Data'!BP47</f>
        <v>0</v>
      </c>
      <c r="BR34" s="25">
        <f>'Raw Data'!BQ47</f>
        <v>12.229299363057324</v>
      </c>
      <c r="BS34" s="25">
        <f>'Raw Data'!BR47</f>
        <v>0</v>
      </c>
      <c r="BT34" s="25">
        <f>'Raw Data'!BS47</f>
        <v>0</v>
      </c>
      <c r="BU34" s="25">
        <f>'Raw Data'!BT47</f>
        <v>0</v>
      </c>
      <c r="BV34" s="25">
        <f>'Raw Data'!BU47</f>
        <v>0</v>
      </c>
      <c r="BW34" s="25">
        <f>'Raw Data'!BV47</f>
        <v>18.280254777070063</v>
      </c>
      <c r="BX34" s="25">
        <f>'Raw Data'!BW47</f>
        <v>0</v>
      </c>
      <c r="BY34" s="25">
        <f>'Raw Data'!BX47</f>
        <v>0</v>
      </c>
      <c r="BZ34" s="25">
        <f>'Raw Data'!BY47</f>
        <v>0</v>
      </c>
      <c r="CA34" s="25">
        <f>'Raw Data'!BZ47</f>
        <v>0</v>
      </c>
      <c r="CB34" s="25">
        <f>'Raw Data'!CA47</f>
        <v>52.547770700636946</v>
      </c>
      <c r="CC34" s="25">
        <f>'Raw Data'!CB47</f>
        <v>0</v>
      </c>
      <c r="CD34" s="25">
        <f>'Raw Data'!CC47</f>
        <v>0</v>
      </c>
      <c r="CE34" s="25">
        <f>'Raw Data'!CD47</f>
        <v>0</v>
      </c>
      <c r="CF34" s="25">
        <f>'Raw Data'!CE47</f>
        <v>30.382165605095544</v>
      </c>
      <c r="CG34" s="25">
        <f>'Raw Data'!CF47</f>
        <v>0</v>
      </c>
      <c r="CH34" s="25">
        <f>'Raw Data'!CG47</f>
        <v>0</v>
      </c>
      <c r="CI34" s="25">
        <f>'Raw Data'!CH47</f>
        <v>0</v>
      </c>
      <c r="CJ34" s="25">
        <f>'Raw Data'!CI47</f>
        <v>0</v>
      </c>
      <c r="CK34" s="25">
        <f>'Raw Data'!CJ47</f>
        <v>20.254777070063696</v>
      </c>
      <c r="CL34" s="25">
        <f>'Raw Data'!CK47</f>
        <v>0</v>
      </c>
      <c r="CM34" s="25">
        <f>'Raw Data'!CL47</f>
        <v>0</v>
      </c>
      <c r="CN34" s="25">
        <f>'Raw Data'!CM47</f>
        <v>0</v>
      </c>
      <c r="CO34" s="25">
        <f>'Raw Data'!CN47</f>
        <v>0</v>
      </c>
      <c r="CP34" s="25">
        <f>'Raw Data'!CO47</f>
        <v>20.254777070063696</v>
      </c>
      <c r="CQ34" s="25">
        <f>'Raw Data'!CP47</f>
        <v>0</v>
      </c>
      <c r="CR34" s="25">
        <f>'Raw Data'!CQ47</f>
        <v>0</v>
      </c>
      <c r="CS34" s="25">
        <f>'Raw Data'!CR47</f>
        <v>0</v>
      </c>
      <c r="CT34" s="25">
        <f>'Raw Data'!CS47</f>
        <v>10.127388535031848</v>
      </c>
      <c r="CU34" s="25">
        <f>'Raw Data'!CT47</f>
        <v>0</v>
      </c>
      <c r="CV34" s="25">
        <f>'Raw Data'!CU47</f>
        <v>0</v>
      </c>
      <c r="CW34" s="25">
        <f>'Raw Data'!CV47</f>
        <v>0</v>
      </c>
      <c r="CX34" s="25">
        <f>'Raw Data'!CW47</f>
        <v>0</v>
      </c>
      <c r="CY34" s="25">
        <f>'Raw Data'!CX47</f>
        <v>23.248407643312099</v>
      </c>
      <c r="CZ34" s="25">
        <f>'Raw Data'!CY47</f>
        <v>0</v>
      </c>
      <c r="DA34" s="25">
        <f>'Raw Data'!CZ47</f>
        <v>0</v>
      </c>
      <c r="DB34" s="25">
        <f>'Raw Data'!DA47</f>
        <v>0</v>
      </c>
      <c r="DC34" s="25">
        <f>'Raw Data'!DB47</f>
        <v>0</v>
      </c>
      <c r="DD34" s="25">
        <f>'Raw Data'!DC47</f>
        <v>16.242038216560509</v>
      </c>
      <c r="DE34" s="25">
        <f>'Raw Data'!DD47</f>
        <v>0</v>
      </c>
      <c r="DF34" s="25">
        <f>'Raw Data'!DE47</f>
        <v>0</v>
      </c>
      <c r="DG34" s="25">
        <f>'Raw Data'!DF47</f>
        <v>0</v>
      </c>
      <c r="DH34" s="25">
        <f>'Raw Data'!DG47</f>
        <v>18.216560509554142</v>
      </c>
      <c r="DI34" s="25">
        <f>'Raw Data'!DH47</f>
        <v>0</v>
      </c>
      <c r="DJ34" s="25">
        <f>'Raw Data'!DI47</f>
        <v>0</v>
      </c>
      <c r="DK34" s="25">
        <f>'Raw Data'!DJ47</f>
        <v>0</v>
      </c>
      <c r="DL34" s="25">
        <f>'Raw Data'!DK47</f>
        <v>0</v>
      </c>
      <c r="DM34" s="25">
        <f>'Raw Data'!DL47</f>
        <v>0</v>
      </c>
      <c r="DN34" s="25">
        <f>'Raw Data'!DM47</f>
        <v>15.15923566878981</v>
      </c>
      <c r="DO34" s="25">
        <f>'Raw Data'!DN47</f>
        <v>0</v>
      </c>
      <c r="DP34" s="25">
        <f>'Raw Data'!DO47</f>
        <v>0</v>
      </c>
      <c r="DQ34" s="25">
        <f>'Raw Data'!DP47</f>
        <v>0</v>
      </c>
      <c r="DR34" s="25">
        <f>'Raw Data'!DQ47</f>
        <v>0</v>
      </c>
      <c r="DS34" s="25">
        <f>'Raw Data'!DR47</f>
        <v>0</v>
      </c>
      <c r="DT34" s="25">
        <f>'Raw Data'!DS47</f>
        <v>0</v>
      </c>
      <c r="DU34" s="25">
        <f>'Raw Data'!DT47</f>
        <v>0</v>
      </c>
      <c r="DV34" s="25">
        <f>'Raw Data'!DU47</f>
        <v>0</v>
      </c>
      <c r="DW34" s="25">
        <f>'Raw Data'!DV47</f>
        <v>0</v>
      </c>
      <c r="DX34" s="25">
        <f>'Raw Data'!DW47</f>
        <v>0</v>
      </c>
      <c r="DY34" s="25">
        <f>'Raw Data'!DX47</f>
        <v>0</v>
      </c>
      <c r="DZ34" s="25">
        <f>'Raw Data'!DY47</f>
        <v>0</v>
      </c>
      <c r="EA34" s="25">
        <f>'Raw Data'!DZ47</f>
        <v>0</v>
      </c>
      <c r="EB34" s="25">
        <f>'Raw Data'!EA47</f>
        <v>0</v>
      </c>
      <c r="EC34" s="25">
        <f>'Raw Data'!EB47</f>
        <v>0</v>
      </c>
      <c r="ED34" s="25">
        <f>'Raw Data'!EC47</f>
        <v>0</v>
      </c>
      <c r="EE34" s="25">
        <f>'Raw Data'!ED47</f>
        <v>0</v>
      </c>
      <c r="EF34" s="25">
        <f>'Raw Data'!EE47</f>
        <v>0</v>
      </c>
      <c r="EG34" s="25">
        <f>'Raw Data'!EF47</f>
        <v>0</v>
      </c>
      <c r="EH34" s="25">
        <f>'Raw Data'!EG47</f>
        <v>0</v>
      </c>
      <c r="EI34" s="25">
        <f>'Raw Data'!EH47</f>
        <v>0</v>
      </c>
      <c r="EJ34" s="25">
        <f>'Raw Data'!EI47</f>
        <v>0</v>
      </c>
      <c r="EK34" s="25">
        <f>'Raw Data'!EJ47</f>
        <v>0</v>
      </c>
      <c r="EL34" s="25">
        <f>'Raw Data'!EK47</f>
        <v>0</v>
      </c>
      <c r="EM34" s="25">
        <f>'Raw Data'!EL47</f>
        <v>0</v>
      </c>
      <c r="EN34" s="25">
        <f>'Raw Data'!EM47</f>
        <v>0</v>
      </c>
      <c r="EO34" s="25">
        <f>'Raw Data'!EN47</f>
        <v>0</v>
      </c>
      <c r="EP34" s="25">
        <f>'Raw Data'!EO47</f>
        <v>0</v>
      </c>
      <c r="EQ34" s="25">
        <f>'Raw Data'!EP47</f>
        <v>0</v>
      </c>
      <c r="ER34" s="25">
        <f>'Raw Data'!EQ47</f>
        <v>0</v>
      </c>
      <c r="ES34" s="25">
        <f>'Raw Data'!ER47</f>
        <v>0</v>
      </c>
      <c r="ET34" s="25">
        <f>'Raw Data'!ES47</f>
        <v>0</v>
      </c>
      <c r="EU34" s="25">
        <f>'Raw Data'!ET47</f>
        <v>0</v>
      </c>
      <c r="EV34" s="25">
        <f>'Raw Data'!EU47</f>
        <v>0</v>
      </c>
      <c r="EW34" s="25">
        <f>'Raw Data'!EV47</f>
        <v>0</v>
      </c>
      <c r="EX34" s="25">
        <f>'Raw Data'!EW47</f>
        <v>0</v>
      </c>
      <c r="EY34" s="25">
        <f>'Raw Data'!EX47</f>
        <v>0</v>
      </c>
      <c r="EZ34" s="25">
        <f>'Raw Data'!EY47</f>
        <v>0</v>
      </c>
      <c r="FA34" s="25">
        <f>'Raw Data'!EZ47</f>
        <v>0</v>
      </c>
      <c r="FB34" s="25">
        <f>'Raw Data'!FA47</f>
        <v>0</v>
      </c>
      <c r="FC34" s="25">
        <f>'Raw Data'!FB47</f>
        <v>0</v>
      </c>
      <c r="FD34" s="25">
        <f>'Raw Data'!FC47</f>
        <v>0</v>
      </c>
      <c r="FE34" s="25">
        <f>'Raw Data'!FD47</f>
        <v>0</v>
      </c>
      <c r="FF34" s="25">
        <f>'Raw Data'!FE47</f>
        <v>0</v>
      </c>
      <c r="FG34" s="25">
        <f>'Raw Data'!FF47</f>
        <v>0</v>
      </c>
      <c r="FH34" s="25">
        <f>'Raw Data'!FG47</f>
        <v>0</v>
      </c>
      <c r="FI34" s="25">
        <f>'Raw Data'!FH47</f>
        <v>0</v>
      </c>
      <c r="FJ34" s="25">
        <f>'Raw Data'!FI47</f>
        <v>0</v>
      </c>
      <c r="FK34" s="25">
        <f>'Raw Data'!FJ47</f>
        <v>0</v>
      </c>
      <c r="FL34" s="25">
        <f>'Raw Data'!FK47</f>
        <v>0</v>
      </c>
      <c r="FM34" s="25">
        <f>'Raw Data'!FL47</f>
        <v>0</v>
      </c>
      <c r="FN34" s="25">
        <f>'Raw Data'!FM47</f>
        <v>0</v>
      </c>
      <c r="FO34" s="25">
        <f>'Raw Data'!FN47</f>
        <v>0</v>
      </c>
      <c r="FP34" s="25">
        <f>'Raw Data'!FO47</f>
        <v>0</v>
      </c>
      <c r="FQ34" s="25">
        <f>'Raw Data'!FP47</f>
        <v>0</v>
      </c>
      <c r="FR34" s="25">
        <f>'Raw Data'!FQ47</f>
        <v>0</v>
      </c>
      <c r="FS34" s="25">
        <f>'Raw Data'!FR47</f>
        <v>0</v>
      </c>
    </row>
    <row r="35" spans="1:176" x14ac:dyDescent="0.25">
      <c r="A35" s="4" t="s">
        <v>23</v>
      </c>
      <c r="B35" s="12" t="s">
        <v>8</v>
      </c>
      <c r="C35" s="79">
        <f t="shared" ref="C35:AH35" si="64">IF(C34&gt;0,C34-$B$63*(MIN(1-C$7,MAX(0.1*C34^0.5/2-C$7/2+$B$64,0)+MAX(0.1*C34^0.5/2-C$7/2-$B$64,0))*(1-$B$62)),0)</f>
        <v>0</v>
      </c>
      <c r="D35" s="79">
        <f t="shared" si="64"/>
        <v>0</v>
      </c>
      <c r="E35" s="79">
        <f t="shared" si="64"/>
        <v>0</v>
      </c>
      <c r="F35" s="79">
        <f t="shared" si="64"/>
        <v>0</v>
      </c>
      <c r="G35" s="79">
        <f t="shared" si="64"/>
        <v>0</v>
      </c>
      <c r="H35" s="79">
        <f t="shared" si="64"/>
        <v>0</v>
      </c>
      <c r="I35" s="79">
        <f t="shared" si="64"/>
        <v>0</v>
      </c>
      <c r="J35" s="79">
        <f t="shared" si="64"/>
        <v>0</v>
      </c>
      <c r="K35" s="79">
        <f t="shared" si="64"/>
        <v>0</v>
      </c>
      <c r="L35" s="79">
        <f t="shared" si="64"/>
        <v>0</v>
      </c>
      <c r="M35" s="79">
        <f t="shared" si="64"/>
        <v>0</v>
      </c>
      <c r="N35" s="79">
        <f t="shared" si="64"/>
        <v>0</v>
      </c>
      <c r="O35" s="79">
        <f t="shared" si="64"/>
        <v>0</v>
      </c>
      <c r="P35" s="79">
        <f t="shared" si="64"/>
        <v>0</v>
      </c>
      <c r="Q35" s="79">
        <f t="shared" si="64"/>
        <v>0</v>
      </c>
      <c r="R35" s="79">
        <f t="shared" si="64"/>
        <v>0</v>
      </c>
      <c r="S35" s="79">
        <f t="shared" si="64"/>
        <v>0</v>
      </c>
      <c r="T35" s="79">
        <f t="shared" si="64"/>
        <v>0</v>
      </c>
      <c r="U35" s="79">
        <f t="shared" si="64"/>
        <v>0</v>
      </c>
      <c r="V35" s="79">
        <f t="shared" si="64"/>
        <v>0</v>
      </c>
      <c r="W35" s="79">
        <f t="shared" si="64"/>
        <v>0</v>
      </c>
      <c r="X35" s="79">
        <f t="shared" si="64"/>
        <v>0</v>
      </c>
      <c r="Y35" s="79">
        <f t="shared" si="64"/>
        <v>0</v>
      </c>
      <c r="Z35" s="79">
        <f t="shared" si="64"/>
        <v>0</v>
      </c>
      <c r="AA35" s="79">
        <f t="shared" si="64"/>
        <v>0</v>
      </c>
      <c r="AB35" s="79">
        <f t="shared" si="64"/>
        <v>18.480331214247869</v>
      </c>
      <c r="AC35" s="79">
        <f t="shared" si="64"/>
        <v>0</v>
      </c>
      <c r="AD35" s="79">
        <f t="shared" si="64"/>
        <v>0</v>
      </c>
      <c r="AE35" s="79">
        <f t="shared" si="64"/>
        <v>0</v>
      </c>
      <c r="AF35" s="79">
        <f t="shared" si="64"/>
        <v>0</v>
      </c>
      <c r="AG35" s="79">
        <f t="shared" si="64"/>
        <v>0</v>
      </c>
      <c r="AH35" s="79">
        <f t="shared" si="64"/>
        <v>18.728857180701411</v>
      </c>
      <c r="AI35" s="79">
        <f t="shared" ref="AI35:BN35" si="65">IF(AI34&gt;0,AI34-$B$63*(MIN(1-AI$7,MAX(0.1*AI34^0.5/2-AI$7/2+$B$64,0)+MAX(0.1*AI34^0.5/2-AI$7/2-$B$64,0))*(1-$B$62)),0)</f>
        <v>0</v>
      </c>
      <c r="AJ35" s="79">
        <f t="shared" si="65"/>
        <v>0</v>
      </c>
      <c r="AK35" s="79">
        <f t="shared" si="65"/>
        <v>0</v>
      </c>
      <c r="AL35" s="79">
        <f t="shared" si="65"/>
        <v>0</v>
      </c>
      <c r="AM35" s="79">
        <f t="shared" si="65"/>
        <v>0</v>
      </c>
      <c r="AN35" s="79">
        <f t="shared" si="65"/>
        <v>0</v>
      </c>
      <c r="AO35" s="79">
        <f t="shared" si="65"/>
        <v>18.086038974543005</v>
      </c>
      <c r="AP35" s="79">
        <f t="shared" si="65"/>
        <v>0</v>
      </c>
      <c r="AQ35" s="79">
        <f t="shared" si="65"/>
        <v>0</v>
      </c>
      <c r="AR35" s="79">
        <f t="shared" si="65"/>
        <v>0</v>
      </c>
      <c r="AS35" s="79">
        <f t="shared" si="65"/>
        <v>0</v>
      </c>
      <c r="AT35" s="79">
        <f t="shared" si="65"/>
        <v>0</v>
      </c>
      <c r="AU35" s="79">
        <f t="shared" si="65"/>
        <v>11.22340217653405</v>
      </c>
      <c r="AV35" s="79">
        <f t="shared" si="65"/>
        <v>0</v>
      </c>
      <c r="AW35" s="79">
        <f t="shared" si="65"/>
        <v>0</v>
      </c>
      <c r="AX35" s="79">
        <f t="shared" si="65"/>
        <v>0</v>
      </c>
      <c r="AY35" s="79">
        <f t="shared" si="65"/>
        <v>0</v>
      </c>
      <c r="AZ35" s="79">
        <f t="shared" si="65"/>
        <v>11.985919435485089</v>
      </c>
      <c r="BA35" s="79">
        <f t="shared" si="65"/>
        <v>0</v>
      </c>
      <c r="BB35" s="79">
        <f t="shared" si="65"/>
        <v>0</v>
      </c>
      <c r="BC35" s="79">
        <f t="shared" si="65"/>
        <v>0</v>
      </c>
      <c r="BD35" s="79">
        <f t="shared" si="65"/>
        <v>16.671058544552061</v>
      </c>
      <c r="BE35" s="79">
        <f t="shared" si="65"/>
        <v>0</v>
      </c>
      <c r="BF35" s="79">
        <f t="shared" si="65"/>
        <v>0</v>
      </c>
      <c r="BG35" s="79">
        <f t="shared" si="65"/>
        <v>0</v>
      </c>
      <c r="BH35" s="79">
        <f t="shared" si="65"/>
        <v>0</v>
      </c>
      <c r="BI35" s="79">
        <f t="shared" si="65"/>
        <v>25.28662420382166</v>
      </c>
      <c r="BJ35" s="79">
        <f t="shared" si="65"/>
        <v>0</v>
      </c>
      <c r="BK35" s="79">
        <f t="shared" si="65"/>
        <v>0</v>
      </c>
      <c r="BL35" s="79">
        <f t="shared" si="65"/>
        <v>0</v>
      </c>
      <c r="BM35" s="79">
        <f t="shared" si="65"/>
        <v>0</v>
      </c>
      <c r="BN35" s="79">
        <f t="shared" si="65"/>
        <v>15.6687898089172</v>
      </c>
      <c r="BO35" s="79">
        <f t="shared" ref="BO35:CT35" si="66">IF(BO34&gt;0,BO34-$B$63*(MIN(1-BO$7,MAX(0.1*BO34^0.5/2-BO$7/2+$B$64,0)+MAX(0.1*BO34^0.5/2-BO$7/2-$B$64,0))*(1-$B$62)),0)</f>
        <v>0</v>
      </c>
      <c r="BP35" s="79">
        <f t="shared" si="66"/>
        <v>0</v>
      </c>
      <c r="BQ35" s="79">
        <f t="shared" si="66"/>
        <v>0</v>
      </c>
      <c r="BR35" s="79">
        <f t="shared" si="66"/>
        <v>12.229299363057324</v>
      </c>
      <c r="BS35" s="79">
        <f t="shared" si="66"/>
        <v>0</v>
      </c>
      <c r="BT35" s="79">
        <f t="shared" si="66"/>
        <v>0</v>
      </c>
      <c r="BU35" s="79">
        <f t="shared" si="66"/>
        <v>0</v>
      </c>
      <c r="BV35" s="79">
        <f t="shared" si="66"/>
        <v>0</v>
      </c>
      <c r="BW35" s="79">
        <f t="shared" si="66"/>
        <v>18.280254777070063</v>
      </c>
      <c r="BX35" s="79">
        <f t="shared" si="66"/>
        <v>0</v>
      </c>
      <c r="BY35" s="79">
        <f t="shared" si="66"/>
        <v>0</v>
      </c>
      <c r="BZ35" s="79">
        <f t="shared" si="66"/>
        <v>0</v>
      </c>
      <c r="CA35" s="79">
        <f t="shared" si="66"/>
        <v>0</v>
      </c>
      <c r="CB35" s="79">
        <f t="shared" si="66"/>
        <v>52.201698325400045</v>
      </c>
      <c r="CC35" s="79">
        <f t="shared" si="66"/>
        <v>0</v>
      </c>
      <c r="CD35" s="79">
        <f t="shared" si="66"/>
        <v>0</v>
      </c>
      <c r="CE35" s="79">
        <f t="shared" si="66"/>
        <v>0</v>
      </c>
      <c r="CF35" s="79">
        <f t="shared" si="66"/>
        <v>30.382165605095544</v>
      </c>
      <c r="CG35" s="79">
        <f t="shared" si="66"/>
        <v>0</v>
      </c>
      <c r="CH35" s="79">
        <f t="shared" si="66"/>
        <v>0</v>
      </c>
      <c r="CI35" s="79">
        <f t="shared" si="66"/>
        <v>0</v>
      </c>
      <c r="CJ35" s="79">
        <f t="shared" si="66"/>
        <v>0</v>
      </c>
      <c r="CK35" s="79">
        <f t="shared" si="66"/>
        <v>20.254777070063696</v>
      </c>
      <c r="CL35" s="79">
        <f t="shared" si="66"/>
        <v>0</v>
      </c>
      <c r="CM35" s="79">
        <f t="shared" si="66"/>
        <v>0</v>
      </c>
      <c r="CN35" s="79">
        <f t="shared" si="66"/>
        <v>0</v>
      </c>
      <c r="CO35" s="79">
        <f t="shared" si="66"/>
        <v>0</v>
      </c>
      <c r="CP35" s="79">
        <f t="shared" si="66"/>
        <v>20.254777070063696</v>
      </c>
      <c r="CQ35" s="79">
        <f t="shared" si="66"/>
        <v>0</v>
      </c>
      <c r="CR35" s="79">
        <f t="shared" si="66"/>
        <v>0</v>
      </c>
      <c r="CS35" s="79">
        <f t="shared" si="66"/>
        <v>0</v>
      </c>
      <c r="CT35" s="79">
        <f t="shared" si="66"/>
        <v>10.127388535031848</v>
      </c>
      <c r="CU35" s="79">
        <f t="shared" ref="CU35:DZ35" si="67">IF(CU34&gt;0,CU34-$B$63*(MIN(1-CU$7,MAX(0.1*CU34^0.5/2-CU$7/2+$B$64,0)+MAX(0.1*CU34^0.5/2-CU$7/2-$B$64,0))*(1-$B$62)),0)</f>
        <v>0</v>
      </c>
      <c r="CV35" s="79">
        <f t="shared" si="67"/>
        <v>0</v>
      </c>
      <c r="CW35" s="79">
        <f t="shared" si="67"/>
        <v>0</v>
      </c>
      <c r="CX35" s="79">
        <f t="shared" si="67"/>
        <v>0</v>
      </c>
      <c r="CY35" s="79">
        <f t="shared" si="67"/>
        <v>23.248407643312099</v>
      </c>
      <c r="CZ35" s="79">
        <f t="shared" si="67"/>
        <v>0</v>
      </c>
      <c r="DA35" s="79">
        <f t="shared" si="67"/>
        <v>0</v>
      </c>
      <c r="DB35" s="79">
        <f t="shared" si="67"/>
        <v>0</v>
      </c>
      <c r="DC35" s="79">
        <f t="shared" si="67"/>
        <v>0</v>
      </c>
      <c r="DD35" s="79">
        <f t="shared" si="67"/>
        <v>16.242038216560509</v>
      </c>
      <c r="DE35" s="79">
        <f t="shared" si="67"/>
        <v>0</v>
      </c>
      <c r="DF35" s="79">
        <f t="shared" si="67"/>
        <v>0</v>
      </c>
      <c r="DG35" s="79">
        <f t="shared" si="67"/>
        <v>0</v>
      </c>
      <c r="DH35" s="79">
        <f t="shared" si="67"/>
        <v>18.216560509554142</v>
      </c>
      <c r="DI35" s="79">
        <f t="shared" si="67"/>
        <v>0</v>
      </c>
      <c r="DJ35" s="79">
        <f t="shared" si="67"/>
        <v>0</v>
      </c>
      <c r="DK35" s="79">
        <f t="shared" si="67"/>
        <v>0</v>
      </c>
      <c r="DL35" s="79">
        <f t="shared" si="67"/>
        <v>0</v>
      </c>
      <c r="DM35" s="79">
        <f t="shared" si="67"/>
        <v>0</v>
      </c>
      <c r="DN35" s="79">
        <f t="shared" si="67"/>
        <v>15.15923566878981</v>
      </c>
      <c r="DO35" s="79">
        <f t="shared" si="67"/>
        <v>0</v>
      </c>
      <c r="DP35" s="79">
        <f t="shared" si="67"/>
        <v>0</v>
      </c>
      <c r="DQ35" s="79">
        <f t="shared" si="67"/>
        <v>0</v>
      </c>
      <c r="DR35" s="79">
        <f t="shared" si="67"/>
        <v>0</v>
      </c>
      <c r="DS35" s="79">
        <f t="shared" si="67"/>
        <v>0</v>
      </c>
      <c r="DT35" s="79">
        <f t="shared" si="67"/>
        <v>0</v>
      </c>
      <c r="DU35" s="79">
        <f t="shared" si="67"/>
        <v>0</v>
      </c>
      <c r="DV35" s="79">
        <f t="shared" si="67"/>
        <v>0</v>
      </c>
      <c r="DW35" s="79">
        <f t="shared" si="67"/>
        <v>0</v>
      </c>
      <c r="DX35" s="79">
        <f t="shared" si="67"/>
        <v>0</v>
      </c>
      <c r="DY35" s="79">
        <f t="shared" si="67"/>
        <v>0</v>
      </c>
      <c r="DZ35" s="79">
        <f t="shared" si="67"/>
        <v>0</v>
      </c>
      <c r="EA35" s="79">
        <f t="shared" ref="EA35:FF35" si="68">IF(EA34&gt;0,EA34-$B$63*(MIN(1-EA$7,MAX(0.1*EA34^0.5/2-EA$7/2+$B$64,0)+MAX(0.1*EA34^0.5/2-EA$7/2-$B$64,0))*(1-$B$62)),0)</f>
        <v>0</v>
      </c>
      <c r="EB35" s="79">
        <f t="shared" si="68"/>
        <v>0</v>
      </c>
      <c r="EC35" s="79">
        <f t="shared" si="68"/>
        <v>0</v>
      </c>
      <c r="ED35" s="79">
        <f t="shared" si="68"/>
        <v>0</v>
      </c>
      <c r="EE35" s="79">
        <f t="shared" si="68"/>
        <v>0</v>
      </c>
      <c r="EF35" s="79">
        <f t="shared" si="68"/>
        <v>0</v>
      </c>
      <c r="EG35" s="79">
        <f t="shared" si="68"/>
        <v>0</v>
      </c>
      <c r="EH35" s="79">
        <f t="shared" si="68"/>
        <v>0</v>
      </c>
      <c r="EI35" s="79">
        <f t="shared" si="68"/>
        <v>0</v>
      </c>
      <c r="EJ35" s="79">
        <f t="shared" si="68"/>
        <v>0</v>
      </c>
      <c r="EK35" s="79">
        <f t="shared" si="68"/>
        <v>0</v>
      </c>
      <c r="EL35" s="79">
        <f t="shared" si="68"/>
        <v>0</v>
      </c>
      <c r="EM35" s="79">
        <f t="shared" si="68"/>
        <v>0</v>
      </c>
      <c r="EN35" s="79">
        <f t="shared" si="68"/>
        <v>0</v>
      </c>
      <c r="EO35" s="79">
        <f t="shared" si="68"/>
        <v>0</v>
      </c>
      <c r="EP35" s="79">
        <f t="shared" si="68"/>
        <v>0</v>
      </c>
      <c r="EQ35" s="79">
        <f t="shared" si="68"/>
        <v>0</v>
      </c>
      <c r="ER35" s="79">
        <f t="shared" si="68"/>
        <v>0</v>
      </c>
      <c r="ES35" s="79">
        <f t="shared" si="68"/>
        <v>0</v>
      </c>
      <c r="ET35" s="79">
        <f t="shared" si="68"/>
        <v>0</v>
      </c>
      <c r="EU35" s="79">
        <f t="shared" si="68"/>
        <v>0</v>
      </c>
      <c r="EV35" s="79">
        <f t="shared" si="68"/>
        <v>0</v>
      </c>
      <c r="EW35" s="79">
        <f t="shared" si="68"/>
        <v>0</v>
      </c>
      <c r="EX35" s="79">
        <f t="shared" si="68"/>
        <v>0</v>
      </c>
      <c r="EY35" s="79">
        <f t="shared" si="68"/>
        <v>0</v>
      </c>
      <c r="EZ35" s="79">
        <f t="shared" si="68"/>
        <v>0</v>
      </c>
      <c r="FA35" s="79">
        <f t="shared" si="68"/>
        <v>0</v>
      </c>
      <c r="FB35" s="79">
        <f t="shared" si="68"/>
        <v>0</v>
      </c>
      <c r="FC35" s="79">
        <f t="shared" si="68"/>
        <v>0</v>
      </c>
      <c r="FD35" s="79">
        <f t="shared" si="68"/>
        <v>0</v>
      </c>
      <c r="FE35" s="79">
        <f t="shared" si="68"/>
        <v>0</v>
      </c>
      <c r="FF35" s="79">
        <f t="shared" si="68"/>
        <v>0</v>
      </c>
      <c r="FG35" s="79">
        <f t="shared" ref="FG35:FS35" si="69">IF(FG34&gt;0,FG34-$B$63*(MIN(1-FG$7,MAX(0.1*FG34^0.5/2-FG$7/2+$B$64,0)+MAX(0.1*FG34^0.5/2-FG$7/2-$B$64,0))*(1-$B$62)),0)</f>
        <v>0</v>
      </c>
      <c r="FH35" s="79">
        <f t="shared" si="69"/>
        <v>0</v>
      </c>
      <c r="FI35" s="79">
        <f t="shared" si="69"/>
        <v>0</v>
      </c>
      <c r="FJ35" s="79">
        <f t="shared" si="69"/>
        <v>0</v>
      </c>
      <c r="FK35" s="79">
        <f t="shared" si="69"/>
        <v>0</v>
      </c>
      <c r="FL35" s="79">
        <f t="shared" si="69"/>
        <v>0</v>
      </c>
      <c r="FM35" s="79">
        <f t="shared" si="69"/>
        <v>0</v>
      </c>
      <c r="FN35" s="79">
        <f t="shared" si="69"/>
        <v>0</v>
      </c>
      <c r="FO35" s="79">
        <f t="shared" si="69"/>
        <v>0</v>
      </c>
      <c r="FP35" s="79">
        <f t="shared" si="69"/>
        <v>0</v>
      </c>
      <c r="FQ35" s="79">
        <f t="shared" si="69"/>
        <v>0</v>
      </c>
      <c r="FR35" s="79">
        <f t="shared" si="69"/>
        <v>0</v>
      </c>
      <c r="FS35" s="79">
        <f t="shared" si="69"/>
        <v>0</v>
      </c>
    </row>
    <row r="36" spans="1:176" s="4" customFormat="1" x14ac:dyDescent="0.25">
      <c r="A36" s="4" t="s">
        <v>19</v>
      </c>
      <c r="B36" s="12" t="s">
        <v>8</v>
      </c>
      <c r="C36" s="4">
        <v>0</v>
      </c>
      <c r="D36" s="4">
        <f t="shared" ref="D36:BO36" si="70">IF(D28=0,D25+D34-D17-C28,0)</f>
        <v>0</v>
      </c>
      <c r="E36" s="4">
        <f t="shared" si="70"/>
        <v>0</v>
      </c>
      <c r="F36" s="4">
        <f t="shared" si="70"/>
        <v>0</v>
      </c>
      <c r="G36" s="4">
        <f t="shared" si="70"/>
        <v>0</v>
      </c>
      <c r="H36" s="4">
        <f t="shared" si="70"/>
        <v>0</v>
      </c>
      <c r="I36" s="4">
        <f t="shared" si="70"/>
        <v>0</v>
      </c>
      <c r="J36" s="4">
        <f t="shared" si="70"/>
        <v>0</v>
      </c>
      <c r="K36" s="4">
        <f t="shared" si="70"/>
        <v>0</v>
      </c>
      <c r="L36" s="4">
        <f t="shared" si="70"/>
        <v>0</v>
      </c>
      <c r="M36" s="4">
        <f t="shared" si="70"/>
        <v>0</v>
      </c>
      <c r="N36" s="4">
        <f t="shared" si="70"/>
        <v>0</v>
      </c>
      <c r="O36" s="4">
        <f t="shared" si="70"/>
        <v>0</v>
      </c>
      <c r="P36" s="4">
        <f t="shared" si="70"/>
        <v>0</v>
      </c>
      <c r="Q36" s="4">
        <f t="shared" si="70"/>
        <v>0</v>
      </c>
      <c r="R36" s="4">
        <f t="shared" si="70"/>
        <v>0</v>
      </c>
      <c r="S36" s="4">
        <f t="shared" si="70"/>
        <v>0</v>
      </c>
      <c r="T36" s="4">
        <f t="shared" si="70"/>
        <v>0</v>
      </c>
      <c r="U36" s="4">
        <f t="shared" si="70"/>
        <v>0</v>
      </c>
      <c r="V36" s="4">
        <f t="shared" si="70"/>
        <v>0</v>
      </c>
      <c r="W36" s="4">
        <f t="shared" si="70"/>
        <v>0</v>
      </c>
      <c r="X36" s="4">
        <f t="shared" si="70"/>
        <v>0</v>
      </c>
      <c r="Y36" s="4">
        <f t="shared" si="70"/>
        <v>0</v>
      </c>
      <c r="Z36" s="4">
        <f t="shared" si="70"/>
        <v>0</v>
      </c>
      <c r="AA36" s="4">
        <f t="shared" si="70"/>
        <v>0</v>
      </c>
      <c r="AB36" s="4">
        <f t="shared" si="70"/>
        <v>0</v>
      </c>
      <c r="AC36" s="4">
        <f t="shared" si="70"/>
        <v>0</v>
      </c>
      <c r="AD36" s="4">
        <f t="shared" si="70"/>
        <v>0</v>
      </c>
      <c r="AE36" s="4">
        <f t="shared" si="70"/>
        <v>0</v>
      </c>
      <c r="AF36" s="4">
        <f t="shared" si="70"/>
        <v>0</v>
      </c>
      <c r="AG36" s="4">
        <f t="shared" si="70"/>
        <v>0</v>
      </c>
      <c r="AH36" s="4">
        <f t="shared" si="70"/>
        <v>0</v>
      </c>
      <c r="AI36" s="4">
        <f t="shared" si="70"/>
        <v>0</v>
      </c>
      <c r="AJ36" s="4">
        <f t="shared" si="70"/>
        <v>0</v>
      </c>
      <c r="AK36" s="4">
        <f t="shared" si="70"/>
        <v>0</v>
      </c>
      <c r="AL36" s="4">
        <f t="shared" si="70"/>
        <v>0</v>
      </c>
      <c r="AM36" s="4">
        <f t="shared" si="70"/>
        <v>0</v>
      </c>
      <c r="AN36" s="4">
        <f t="shared" si="70"/>
        <v>0</v>
      </c>
      <c r="AO36" s="4">
        <f t="shared" si="70"/>
        <v>0</v>
      </c>
      <c r="AP36" s="4">
        <f t="shared" si="70"/>
        <v>0</v>
      </c>
      <c r="AQ36" s="4">
        <f t="shared" si="70"/>
        <v>0</v>
      </c>
      <c r="AR36" s="4">
        <f t="shared" si="70"/>
        <v>0</v>
      </c>
      <c r="AS36" s="4">
        <f t="shared" si="70"/>
        <v>0</v>
      </c>
      <c r="AT36" s="4">
        <f t="shared" si="70"/>
        <v>0</v>
      </c>
      <c r="AU36" s="4">
        <f t="shared" si="70"/>
        <v>0</v>
      </c>
      <c r="AV36" s="4">
        <f t="shared" si="70"/>
        <v>0</v>
      </c>
      <c r="AW36" s="4">
        <f t="shared" si="70"/>
        <v>0</v>
      </c>
      <c r="AX36" s="4">
        <f t="shared" si="70"/>
        <v>0</v>
      </c>
      <c r="AY36" s="4">
        <f t="shared" si="70"/>
        <v>0</v>
      </c>
      <c r="AZ36" s="4">
        <f t="shared" si="70"/>
        <v>0</v>
      </c>
      <c r="BA36" s="4">
        <f t="shared" si="70"/>
        <v>0</v>
      </c>
      <c r="BB36" s="4">
        <f t="shared" si="70"/>
        <v>0</v>
      </c>
      <c r="BC36" s="4">
        <f t="shared" si="70"/>
        <v>0</v>
      </c>
      <c r="BD36" s="4">
        <f t="shared" si="70"/>
        <v>0</v>
      </c>
      <c r="BE36" s="4">
        <f t="shared" si="70"/>
        <v>0</v>
      </c>
      <c r="BF36" s="4">
        <f t="shared" si="70"/>
        <v>0</v>
      </c>
      <c r="BG36" s="4">
        <f t="shared" si="70"/>
        <v>0</v>
      </c>
      <c r="BH36" s="4">
        <f t="shared" si="70"/>
        <v>0</v>
      </c>
      <c r="BI36" s="4">
        <f t="shared" si="70"/>
        <v>0</v>
      </c>
      <c r="BJ36" s="4">
        <f t="shared" si="70"/>
        <v>0</v>
      </c>
      <c r="BK36" s="4">
        <f t="shared" si="70"/>
        <v>0</v>
      </c>
      <c r="BL36" s="4">
        <f t="shared" si="70"/>
        <v>0</v>
      </c>
      <c r="BM36" s="4">
        <f t="shared" si="70"/>
        <v>0</v>
      </c>
      <c r="BN36" s="4">
        <f t="shared" si="70"/>
        <v>0</v>
      </c>
      <c r="BO36" s="4">
        <f t="shared" si="70"/>
        <v>0</v>
      </c>
      <c r="BP36" s="4">
        <f t="shared" ref="BP36:EA36" si="71">IF(BP28=0,BP25+BP34-BP17-BO28,0)</f>
        <v>0</v>
      </c>
      <c r="BQ36" s="4">
        <f t="shared" si="71"/>
        <v>0</v>
      </c>
      <c r="BR36" s="4">
        <f t="shared" si="71"/>
        <v>0</v>
      </c>
      <c r="BS36" s="4">
        <f t="shared" si="71"/>
        <v>0</v>
      </c>
      <c r="BT36" s="4">
        <f t="shared" si="71"/>
        <v>0</v>
      </c>
      <c r="BU36" s="4">
        <f t="shared" si="71"/>
        <v>0</v>
      </c>
      <c r="BV36" s="4">
        <f t="shared" si="71"/>
        <v>0</v>
      </c>
      <c r="BW36" s="4">
        <f t="shared" si="71"/>
        <v>0</v>
      </c>
      <c r="BX36" s="4">
        <f t="shared" si="71"/>
        <v>0</v>
      </c>
      <c r="BY36" s="4">
        <f t="shared" si="71"/>
        <v>0</v>
      </c>
      <c r="BZ36" s="4">
        <f t="shared" si="71"/>
        <v>0</v>
      </c>
      <c r="CA36" s="4">
        <f t="shared" si="71"/>
        <v>0</v>
      </c>
      <c r="CB36" s="4">
        <f t="shared" si="71"/>
        <v>0</v>
      </c>
      <c r="CC36" s="4">
        <f t="shared" si="71"/>
        <v>0</v>
      </c>
      <c r="CD36" s="4">
        <f t="shared" si="71"/>
        <v>0</v>
      </c>
      <c r="CE36" s="4">
        <f t="shared" si="71"/>
        <v>0</v>
      </c>
      <c r="CF36" s="4">
        <f t="shared" si="71"/>
        <v>0</v>
      </c>
      <c r="CG36" s="4">
        <f t="shared" si="71"/>
        <v>0</v>
      </c>
      <c r="CH36" s="4">
        <f t="shared" si="71"/>
        <v>0</v>
      </c>
      <c r="CI36" s="4">
        <f t="shared" si="71"/>
        <v>0</v>
      </c>
      <c r="CJ36" s="4">
        <f t="shared" si="71"/>
        <v>0</v>
      </c>
      <c r="CK36" s="4">
        <f t="shared" si="71"/>
        <v>0</v>
      </c>
      <c r="CL36" s="4">
        <f t="shared" si="71"/>
        <v>0</v>
      </c>
      <c r="CM36" s="4">
        <f t="shared" si="71"/>
        <v>0</v>
      </c>
      <c r="CN36" s="4">
        <f t="shared" si="71"/>
        <v>0</v>
      </c>
      <c r="CO36" s="4">
        <f t="shared" si="71"/>
        <v>0</v>
      </c>
      <c r="CP36" s="4">
        <f t="shared" si="71"/>
        <v>0</v>
      </c>
      <c r="CQ36" s="4">
        <f t="shared" si="71"/>
        <v>0</v>
      </c>
      <c r="CR36" s="4">
        <f t="shared" si="71"/>
        <v>0</v>
      </c>
      <c r="CS36" s="4">
        <f t="shared" si="71"/>
        <v>0</v>
      </c>
      <c r="CT36" s="4">
        <f t="shared" si="71"/>
        <v>0</v>
      </c>
      <c r="CU36" s="4">
        <f t="shared" si="71"/>
        <v>0</v>
      </c>
      <c r="CV36" s="4">
        <f t="shared" si="71"/>
        <v>0</v>
      </c>
      <c r="CW36" s="4">
        <f t="shared" si="71"/>
        <v>0</v>
      </c>
      <c r="CX36" s="4">
        <f t="shared" si="71"/>
        <v>0</v>
      </c>
      <c r="CY36" s="4">
        <f t="shared" si="71"/>
        <v>0</v>
      </c>
      <c r="CZ36" s="4">
        <f t="shared" si="71"/>
        <v>0</v>
      </c>
      <c r="DA36" s="4">
        <f t="shared" si="71"/>
        <v>0</v>
      </c>
      <c r="DB36" s="4">
        <f t="shared" si="71"/>
        <v>0</v>
      </c>
      <c r="DC36" s="4">
        <f t="shared" si="71"/>
        <v>0</v>
      </c>
      <c r="DD36" s="4">
        <f t="shared" si="71"/>
        <v>0</v>
      </c>
      <c r="DE36" s="4">
        <f t="shared" si="71"/>
        <v>0</v>
      </c>
      <c r="DF36" s="4">
        <f t="shared" si="71"/>
        <v>0</v>
      </c>
      <c r="DG36" s="4">
        <f t="shared" si="71"/>
        <v>0</v>
      </c>
      <c r="DH36" s="4">
        <f t="shared" si="71"/>
        <v>0</v>
      </c>
      <c r="DI36" s="4">
        <f t="shared" si="71"/>
        <v>0</v>
      </c>
      <c r="DJ36" s="4">
        <f t="shared" si="71"/>
        <v>0</v>
      </c>
      <c r="DK36" s="4">
        <f t="shared" si="71"/>
        <v>0</v>
      </c>
      <c r="DL36" s="4">
        <f t="shared" si="71"/>
        <v>0</v>
      </c>
      <c r="DM36" s="4">
        <f t="shared" si="71"/>
        <v>0</v>
      </c>
      <c r="DN36" s="4">
        <f t="shared" si="71"/>
        <v>0</v>
      </c>
      <c r="DO36" s="4">
        <f t="shared" si="71"/>
        <v>0</v>
      </c>
      <c r="DP36" s="4">
        <f t="shared" si="71"/>
        <v>0</v>
      </c>
      <c r="DQ36" s="4">
        <f t="shared" si="71"/>
        <v>0</v>
      </c>
      <c r="DR36" s="4">
        <f t="shared" si="71"/>
        <v>0</v>
      </c>
      <c r="DS36" s="4">
        <f t="shared" si="71"/>
        <v>0</v>
      </c>
      <c r="DT36" s="4">
        <f t="shared" si="71"/>
        <v>0</v>
      </c>
      <c r="DU36" s="4">
        <f t="shared" si="71"/>
        <v>0</v>
      </c>
      <c r="DV36" s="4">
        <f t="shared" si="71"/>
        <v>0</v>
      </c>
      <c r="DW36" s="4">
        <f t="shared" si="71"/>
        <v>0</v>
      </c>
      <c r="DX36" s="4">
        <f t="shared" si="71"/>
        <v>0</v>
      </c>
      <c r="DY36" s="4">
        <f t="shared" si="71"/>
        <v>0</v>
      </c>
      <c r="DZ36" s="4">
        <f t="shared" si="71"/>
        <v>0</v>
      </c>
      <c r="EA36" s="4">
        <f t="shared" si="71"/>
        <v>0</v>
      </c>
      <c r="EB36" s="4">
        <f t="shared" ref="EB36:FS36" si="72">IF(EB28=0,EB25+EB34-EB17-EA28,0)</f>
        <v>0</v>
      </c>
      <c r="EC36" s="4">
        <f t="shared" si="72"/>
        <v>0</v>
      </c>
      <c r="ED36" s="4">
        <f t="shared" si="72"/>
        <v>0</v>
      </c>
      <c r="EE36" s="4">
        <f t="shared" si="72"/>
        <v>0</v>
      </c>
      <c r="EF36" s="4">
        <f t="shared" si="72"/>
        <v>0</v>
      </c>
      <c r="EG36" s="4">
        <f t="shared" si="72"/>
        <v>0</v>
      </c>
      <c r="EH36" s="4">
        <f t="shared" si="72"/>
        <v>0</v>
      </c>
      <c r="EI36" s="4">
        <f t="shared" si="72"/>
        <v>0</v>
      </c>
      <c r="EJ36" s="4">
        <f t="shared" si="72"/>
        <v>0</v>
      </c>
      <c r="EK36" s="4">
        <f t="shared" si="72"/>
        <v>0</v>
      </c>
      <c r="EL36" s="4">
        <f t="shared" si="72"/>
        <v>0</v>
      </c>
      <c r="EM36" s="4">
        <f t="shared" si="72"/>
        <v>0</v>
      </c>
      <c r="EN36" s="4">
        <f t="shared" si="72"/>
        <v>0</v>
      </c>
      <c r="EO36" s="4">
        <f t="shared" si="72"/>
        <v>0</v>
      </c>
      <c r="EP36" s="4">
        <f t="shared" si="72"/>
        <v>0</v>
      </c>
      <c r="EQ36" s="4">
        <f t="shared" si="72"/>
        <v>0</v>
      </c>
      <c r="ER36" s="4">
        <f t="shared" si="72"/>
        <v>0</v>
      </c>
      <c r="ES36" s="4">
        <f t="shared" si="72"/>
        <v>0</v>
      </c>
      <c r="ET36" s="4">
        <f t="shared" si="72"/>
        <v>0</v>
      </c>
      <c r="EU36" s="4">
        <f t="shared" si="72"/>
        <v>0</v>
      </c>
      <c r="EV36" s="4">
        <f t="shared" si="72"/>
        <v>0</v>
      </c>
      <c r="EW36" s="4">
        <f t="shared" si="72"/>
        <v>0</v>
      </c>
      <c r="EX36" s="4">
        <f t="shared" si="72"/>
        <v>0</v>
      </c>
      <c r="EY36" s="4">
        <f t="shared" si="72"/>
        <v>0</v>
      </c>
      <c r="EZ36" s="4">
        <f t="shared" si="72"/>
        <v>0</v>
      </c>
      <c r="FA36" s="4">
        <f t="shared" si="72"/>
        <v>0</v>
      </c>
      <c r="FB36" s="4">
        <f t="shared" si="72"/>
        <v>0</v>
      </c>
      <c r="FC36" s="4">
        <f t="shared" si="72"/>
        <v>0</v>
      </c>
      <c r="FD36" s="4">
        <f t="shared" si="72"/>
        <v>0</v>
      </c>
      <c r="FE36" s="4">
        <f t="shared" si="72"/>
        <v>0</v>
      </c>
      <c r="FF36" s="4">
        <f t="shared" si="72"/>
        <v>0</v>
      </c>
      <c r="FG36" s="4">
        <f t="shared" si="72"/>
        <v>0</v>
      </c>
      <c r="FH36" s="4">
        <f t="shared" si="72"/>
        <v>0</v>
      </c>
      <c r="FI36" s="4">
        <f t="shared" si="72"/>
        <v>0</v>
      </c>
      <c r="FJ36" s="4">
        <f t="shared" si="72"/>
        <v>0</v>
      </c>
      <c r="FK36" s="4">
        <f t="shared" si="72"/>
        <v>0</v>
      </c>
      <c r="FL36" s="4">
        <f t="shared" si="72"/>
        <v>0</v>
      </c>
      <c r="FM36" s="4">
        <f t="shared" si="72"/>
        <v>0</v>
      </c>
      <c r="FN36" s="4">
        <f t="shared" si="72"/>
        <v>0</v>
      </c>
      <c r="FO36" s="4">
        <f t="shared" si="72"/>
        <v>0</v>
      </c>
      <c r="FP36" s="4">
        <f t="shared" si="72"/>
        <v>0</v>
      </c>
      <c r="FQ36" s="4">
        <f t="shared" si="72"/>
        <v>0</v>
      </c>
      <c r="FR36" s="4">
        <f t="shared" si="72"/>
        <v>0</v>
      </c>
      <c r="FS36" s="4">
        <f t="shared" si="72"/>
        <v>0</v>
      </c>
    </row>
    <row r="37" spans="1:176" s="14" customFormat="1" ht="5.25" customHeight="1" x14ac:dyDescent="0.25">
      <c r="B37" s="15"/>
    </row>
    <row r="38" spans="1:176" s="23" customFormat="1" x14ac:dyDescent="0.25">
      <c r="A38" s="23" t="s">
        <v>14</v>
      </c>
      <c r="B38" s="24" t="s">
        <v>8</v>
      </c>
      <c r="C38" s="23">
        <v>0</v>
      </c>
      <c r="D38" s="23">
        <f t="shared" ref="D38:AI38" si="73">C38+D34</f>
        <v>0</v>
      </c>
      <c r="E38" s="23">
        <f t="shared" si="73"/>
        <v>0</v>
      </c>
      <c r="F38" s="23">
        <f t="shared" si="73"/>
        <v>0</v>
      </c>
      <c r="G38" s="23">
        <f t="shared" si="73"/>
        <v>0</v>
      </c>
      <c r="H38" s="23">
        <f t="shared" si="73"/>
        <v>0</v>
      </c>
      <c r="I38" s="23">
        <f t="shared" si="73"/>
        <v>0</v>
      </c>
      <c r="J38" s="23">
        <f t="shared" si="73"/>
        <v>0</v>
      </c>
      <c r="K38" s="23">
        <f t="shared" si="73"/>
        <v>0</v>
      </c>
      <c r="L38" s="23">
        <f t="shared" si="73"/>
        <v>0</v>
      </c>
      <c r="M38" s="23">
        <f t="shared" si="73"/>
        <v>0</v>
      </c>
      <c r="N38" s="23">
        <f t="shared" si="73"/>
        <v>0</v>
      </c>
      <c r="O38" s="23">
        <f t="shared" si="73"/>
        <v>0</v>
      </c>
      <c r="P38" s="23">
        <f t="shared" si="73"/>
        <v>0</v>
      </c>
      <c r="Q38" s="23">
        <f t="shared" si="73"/>
        <v>0</v>
      </c>
      <c r="R38" s="23">
        <f t="shared" si="73"/>
        <v>0</v>
      </c>
      <c r="S38" s="23">
        <f t="shared" si="73"/>
        <v>0</v>
      </c>
      <c r="T38" s="23">
        <f t="shared" si="73"/>
        <v>0</v>
      </c>
      <c r="U38" s="23">
        <f t="shared" si="73"/>
        <v>0</v>
      </c>
      <c r="V38" s="23">
        <f t="shared" si="73"/>
        <v>0</v>
      </c>
      <c r="W38" s="23">
        <f t="shared" si="73"/>
        <v>0</v>
      </c>
      <c r="X38" s="23">
        <f t="shared" si="73"/>
        <v>0</v>
      </c>
      <c r="Y38" s="23">
        <f t="shared" si="73"/>
        <v>0</v>
      </c>
      <c r="Z38" s="23">
        <f t="shared" si="73"/>
        <v>0</v>
      </c>
      <c r="AA38" s="23">
        <f t="shared" si="73"/>
        <v>0</v>
      </c>
      <c r="AB38" s="23">
        <f t="shared" si="73"/>
        <v>21.97452229299363</v>
      </c>
      <c r="AC38" s="23">
        <f t="shared" si="73"/>
        <v>21.97452229299363</v>
      </c>
      <c r="AD38" s="23">
        <f t="shared" si="73"/>
        <v>21.97452229299363</v>
      </c>
      <c r="AE38" s="23">
        <f t="shared" si="73"/>
        <v>21.97452229299363</v>
      </c>
      <c r="AF38" s="23">
        <f t="shared" si="73"/>
        <v>21.97452229299363</v>
      </c>
      <c r="AG38" s="23">
        <f t="shared" si="73"/>
        <v>21.97452229299363</v>
      </c>
      <c r="AH38" s="23">
        <f t="shared" si="73"/>
        <v>43.757961783439491</v>
      </c>
      <c r="AI38" s="23">
        <f t="shared" si="73"/>
        <v>43.757961783439491</v>
      </c>
      <c r="AJ38" s="23">
        <f t="shared" ref="AJ38:BO38" si="74">AI38+AJ34</f>
        <v>43.757961783439491</v>
      </c>
      <c r="AK38" s="23">
        <f t="shared" si="74"/>
        <v>43.757961783439491</v>
      </c>
      <c r="AL38" s="23">
        <f t="shared" si="74"/>
        <v>43.757961783439491</v>
      </c>
      <c r="AM38" s="23">
        <f t="shared" si="74"/>
        <v>43.757961783439491</v>
      </c>
      <c r="AN38" s="23">
        <f t="shared" si="74"/>
        <v>43.757961783439491</v>
      </c>
      <c r="AO38" s="23">
        <f t="shared" si="74"/>
        <v>64.01273885350318</v>
      </c>
      <c r="AP38" s="23">
        <f t="shared" si="74"/>
        <v>64.01273885350318</v>
      </c>
      <c r="AQ38" s="23">
        <f t="shared" si="74"/>
        <v>64.01273885350318</v>
      </c>
      <c r="AR38" s="23">
        <f t="shared" si="74"/>
        <v>64.01273885350318</v>
      </c>
      <c r="AS38" s="23">
        <f t="shared" si="74"/>
        <v>64.01273885350318</v>
      </c>
      <c r="AT38" s="23">
        <f t="shared" si="74"/>
        <v>64.01273885350318</v>
      </c>
      <c r="AU38" s="23">
        <f t="shared" si="74"/>
        <v>76.178343949044574</v>
      </c>
      <c r="AV38" s="23">
        <f t="shared" si="74"/>
        <v>76.178343949044574</v>
      </c>
      <c r="AW38" s="23">
        <f t="shared" si="74"/>
        <v>76.178343949044574</v>
      </c>
      <c r="AX38" s="23">
        <f t="shared" si="74"/>
        <v>76.178343949044574</v>
      </c>
      <c r="AY38" s="23">
        <f t="shared" si="74"/>
        <v>76.178343949044574</v>
      </c>
      <c r="AZ38" s="23">
        <f t="shared" si="74"/>
        <v>88.407643312101897</v>
      </c>
      <c r="BA38" s="23">
        <f t="shared" si="74"/>
        <v>88.407643312101897</v>
      </c>
      <c r="BB38" s="23">
        <f t="shared" si="74"/>
        <v>88.407643312101897</v>
      </c>
      <c r="BC38" s="23">
        <f t="shared" si="74"/>
        <v>88.407643312101897</v>
      </c>
      <c r="BD38" s="23">
        <f t="shared" si="74"/>
        <v>105.09554140127386</v>
      </c>
      <c r="BE38" s="23">
        <f t="shared" si="74"/>
        <v>105.09554140127386</v>
      </c>
      <c r="BF38" s="23">
        <f t="shared" si="74"/>
        <v>105.09554140127386</v>
      </c>
      <c r="BG38" s="23">
        <f t="shared" si="74"/>
        <v>105.09554140127386</v>
      </c>
      <c r="BH38" s="23">
        <f t="shared" si="74"/>
        <v>105.09554140127386</v>
      </c>
      <c r="BI38" s="23">
        <f t="shared" si="74"/>
        <v>130.38216560509551</v>
      </c>
      <c r="BJ38" s="23">
        <f t="shared" si="74"/>
        <v>130.38216560509551</v>
      </c>
      <c r="BK38" s="23">
        <f t="shared" si="74"/>
        <v>130.38216560509551</v>
      </c>
      <c r="BL38" s="23">
        <f t="shared" si="74"/>
        <v>130.38216560509551</v>
      </c>
      <c r="BM38" s="23">
        <f t="shared" si="74"/>
        <v>130.38216560509551</v>
      </c>
      <c r="BN38" s="23">
        <f t="shared" si="74"/>
        <v>146.05095541401272</v>
      </c>
      <c r="BO38" s="23">
        <f t="shared" si="74"/>
        <v>146.05095541401272</v>
      </c>
      <c r="BP38" s="23">
        <f t="shared" ref="BP38:CU38" si="75">BO38+BP34</f>
        <v>146.05095541401272</v>
      </c>
      <c r="BQ38" s="23">
        <f t="shared" si="75"/>
        <v>146.05095541401272</v>
      </c>
      <c r="BR38" s="23">
        <f t="shared" si="75"/>
        <v>158.28025477707004</v>
      </c>
      <c r="BS38" s="23">
        <f t="shared" si="75"/>
        <v>158.28025477707004</v>
      </c>
      <c r="BT38" s="23">
        <f t="shared" si="75"/>
        <v>158.28025477707004</v>
      </c>
      <c r="BU38" s="23">
        <f t="shared" si="75"/>
        <v>158.28025477707004</v>
      </c>
      <c r="BV38" s="23">
        <f t="shared" si="75"/>
        <v>158.28025477707004</v>
      </c>
      <c r="BW38" s="23">
        <f t="shared" si="75"/>
        <v>176.56050955414011</v>
      </c>
      <c r="BX38" s="23">
        <f t="shared" si="75"/>
        <v>176.56050955414011</v>
      </c>
      <c r="BY38" s="23">
        <f t="shared" si="75"/>
        <v>176.56050955414011</v>
      </c>
      <c r="BZ38" s="23">
        <f t="shared" si="75"/>
        <v>176.56050955414011</v>
      </c>
      <c r="CA38" s="23">
        <f t="shared" si="75"/>
        <v>176.56050955414011</v>
      </c>
      <c r="CB38" s="23">
        <f t="shared" si="75"/>
        <v>229.10828025477707</v>
      </c>
      <c r="CC38" s="23">
        <f t="shared" si="75"/>
        <v>229.10828025477707</v>
      </c>
      <c r="CD38" s="23">
        <f t="shared" si="75"/>
        <v>229.10828025477707</v>
      </c>
      <c r="CE38" s="23">
        <f t="shared" si="75"/>
        <v>229.10828025477707</v>
      </c>
      <c r="CF38" s="23">
        <f t="shared" si="75"/>
        <v>259.49044585987264</v>
      </c>
      <c r="CG38" s="23">
        <f t="shared" si="75"/>
        <v>259.49044585987264</v>
      </c>
      <c r="CH38" s="23">
        <f t="shared" si="75"/>
        <v>259.49044585987264</v>
      </c>
      <c r="CI38" s="23">
        <f t="shared" si="75"/>
        <v>259.49044585987264</v>
      </c>
      <c r="CJ38" s="23">
        <f t="shared" si="75"/>
        <v>259.49044585987264</v>
      </c>
      <c r="CK38" s="23">
        <f t="shared" si="75"/>
        <v>279.74522292993635</v>
      </c>
      <c r="CL38" s="23">
        <f t="shared" si="75"/>
        <v>279.74522292993635</v>
      </c>
      <c r="CM38" s="23">
        <f t="shared" si="75"/>
        <v>279.74522292993635</v>
      </c>
      <c r="CN38" s="23">
        <f t="shared" si="75"/>
        <v>279.74522292993635</v>
      </c>
      <c r="CO38" s="23">
        <f t="shared" si="75"/>
        <v>279.74522292993635</v>
      </c>
      <c r="CP38" s="23">
        <f t="shared" si="75"/>
        <v>300.00000000000006</v>
      </c>
      <c r="CQ38" s="23">
        <f t="shared" si="75"/>
        <v>300.00000000000006</v>
      </c>
      <c r="CR38" s="23">
        <f t="shared" si="75"/>
        <v>300.00000000000006</v>
      </c>
      <c r="CS38" s="23">
        <f t="shared" si="75"/>
        <v>300.00000000000006</v>
      </c>
      <c r="CT38" s="23">
        <f t="shared" si="75"/>
        <v>310.12738853503191</v>
      </c>
      <c r="CU38" s="23">
        <f t="shared" si="75"/>
        <v>310.12738853503191</v>
      </c>
      <c r="CV38" s="23">
        <f t="shared" ref="CV38:EA38" si="76">CU38+CV34</f>
        <v>310.12738853503191</v>
      </c>
      <c r="CW38" s="23">
        <f t="shared" si="76"/>
        <v>310.12738853503191</v>
      </c>
      <c r="CX38" s="23">
        <f t="shared" si="76"/>
        <v>310.12738853503191</v>
      </c>
      <c r="CY38" s="23">
        <f t="shared" si="76"/>
        <v>333.37579617834399</v>
      </c>
      <c r="CZ38" s="23">
        <f t="shared" si="76"/>
        <v>333.37579617834399</v>
      </c>
      <c r="DA38" s="23">
        <f t="shared" si="76"/>
        <v>333.37579617834399</v>
      </c>
      <c r="DB38" s="23">
        <f t="shared" si="76"/>
        <v>333.37579617834399</v>
      </c>
      <c r="DC38" s="23">
        <f t="shared" si="76"/>
        <v>333.37579617834399</v>
      </c>
      <c r="DD38" s="23">
        <f t="shared" si="76"/>
        <v>349.61783439490449</v>
      </c>
      <c r="DE38" s="23">
        <f t="shared" si="76"/>
        <v>349.61783439490449</v>
      </c>
      <c r="DF38" s="23">
        <f t="shared" si="76"/>
        <v>349.61783439490449</v>
      </c>
      <c r="DG38" s="23">
        <f t="shared" si="76"/>
        <v>349.61783439490449</v>
      </c>
      <c r="DH38" s="23">
        <f t="shared" si="76"/>
        <v>367.83439490445863</v>
      </c>
      <c r="DI38" s="23">
        <f t="shared" si="76"/>
        <v>367.83439490445863</v>
      </c>
      <c r="DJ38" s="23">
        <f t="shared" si="76"/>
        <v>367.83439490445863</v>
      </c>
      <c r="DK38" s="23">
        <f t="shared" si="76"/>
        <v>367.83439490445863</v>
      </c>
      <c r="DL38" s="23">
        <f t="shared" si="76"/>
        <v>367.83439490445863</v>
      </c>
      <c r="DM38" s="23">
        <f t="shared" si="76"/>
        <v>367.83439490445863</v>
      </c>
      <c r="DN38" s="23">
        <f t="shared" si="76"/>
        <v>382.99363057324842</v>
      </c>
      <c r="DO38" s="23">
        <f t="shared" si="76"/>
        <v>382.99363057324842</v>
      </c>
      <c r="DP38" s="23">
        <f t="shared" si="76"/>
        <v>382.99363057324842</v>
      </c>
      <c r="DQ38" s="23">
        <f t="shared" si="76"/>
        <v>382.99363057324842</v>
      </c>
      <c r="DR38" s="23">
        <f t="shared" si="76"/>
        <v>382.99363057324842</v>
      </c>
      <c r="DS38" s="23">
        <f t="shared" si="76"/>
        <v>382.99363057324842</v>
      </c>
      <c r="DT38" s="23">
        <f t="shared" si="76"/>
        <v>382.99363057324842</v>
      </c>
      <c r="DU38" s="23">
        <f t="shared" si="76"/>
        <v>382.99363057324842</v>
      </c>
      <c r="DV38" s="23">
        <f t="shared" si="76"/>
        <v>382.99363057324842</v>
      </c>
      <c r="DW38" s="23">
        <f t="shared" si="76"/>
        <v>382.99363057324842</v>
      </c>
      <c r="DX38" s="23">
        <f t="shared" si="76"/>
        <v>382.99363057324842</v>
      </c>
      <c r="DY38" s="23">
        <f t="shared" si="76"/>
        <v>382.99363057324842</v>
      </c>
      <c r="DZ38" s="23">
        <f t="shared" si="76"/>
        <v>382.99363057324842</v>
      </c>
      <c r="EA38" s="23">
        <f t="shared" si="76"/>
        <v>382.99363057324842</v>
      </c>
      <c r="EB38" s="23">
        <f t="shared" ref="EB38:FG38" si="77">EA38+EB34</f>
        <v>382.99363057324842</v>
      </c>
      <c r="EC38" s="23">
        <f t="shared" si="77"/>
        <v>382.99363057324842</v>
      </c>
      <c r="ED38" s="23">
        <f t="shared" si="77"/>
        <v>382.99363057324842</v>
      </c>
      <c r="EE38" s="23">
        <f t="shared" si="77"/>
        <v>382.99363057324842</v>
      </c>
      <c r="EF38" s="23">
        <f t="shared" si="77"/>
        <v>382.99363057324842</v>
      </c>
      <c r="EG38" s="23">
        <f t="shared" si="77"/>
        <v>382.99363057324842</v>
      </c>
      <c r="EH38" s="23">
        <f t="shared" si="77"/>
        <v>382.99363057324842</v>
      </c>
      <c r="EI38" s="23">
        <f t="shared" si="77"/>
        <v>382.99363057324842</v>
      </c>
      <c r="EJ38" s="23">
        <f t="shared" si="77"/>
        <v>382.99363057324842</v>
      </c>
      <c r="EK38" s="23">
        <f t="shared" si="77"/>
        <v>382.99363057324842</v>
      </c>
      <c r="EL38" s="23">
        <f t="shared" si="77"/>
        <v>382.99363057324842</v>
      </c>
      <c r="EM38" s="23">
        <f t="shared" si="77"/>
        <v>382.99363057324842</v>
      </c>
      <c r="EN38" s="23">
        <f t="shared" si="77"/>
        <v>382.99363057324842</v>
      </c>
      <c r="EO38" s="23">
        <f t="shared" si="77"/>
        <v>382.99363057324842</v>
      </c>
      <c r="EP38" s="23">
        <f t="shared" si="77"/>
        <v>382.99363057324842</v>
      </c>
      <c r="EQ38" s="23">
        <f t="shared" si="77"/>
        <v>382.99363057324842</v>
      </c>
      <c r="ER38" s="23">
        <f t="shared" si="77"/>
        <v>382.99363057324842</v>
      </c>
      <c r="ES38" s="23">
        <f t="shared" si="77"/>
        <v>382.99363057324842</v>
      </c>
      <c r="ET38" s="23">
        <f t="shared" si="77"/>
        <v>382.99363057324842</v>
      </c>
      <c r="EU38" s="23">
        <f t="shared" si="77"/>
        <v>382.99363057324842</v>
      </c>
      <c r="EV38" s="23">
        <f t="shared" si="77"/>
        <v>382.99363057324842</v>
      </c>
      <c r="EW38" s="23">
        <f t="shared" si="77"/>
        <v>382.99363057324842</v>
      </c>
      <c r="EX38" s="23">
        <f t="shared" si="77"/>
        <v>382.99363057324842</v>
      </c>
      <c r="EY38" s="23">
        <f t="shared" si="77"/>
        <v>382.99363057324842</v>
      </c>
      <c r="EZ38" s="23">
        <f t="shared" si="77"/>
        <v>382.99363057324842</v>
      </c>
      <c r="FA38" s="23">
        <f t="shared" si="77"/>
        <v>382.99363057324842</v>
      </c>
      <c r="FB38" s="23">
        <f t="shared" si="77"/>
        <v>382.99363057324842</v>
      </c>
      <c r="FC38" s="23">
        <f t="shared" si="77"/>
        <v>382.99363057324842</v>
      </c>
      <c r="FD38" s="23">
        <f t="shared" si="77"/>
        <v>382.99363057324842</v>
      </c>
      <c r="FE38" s="23">
        <f t="shared" si="77"/>
        <v>382.99363057324842</v>
      </c>
      <c r="FF38" s="23">
        <f t="shared" si="77"/>
        <v>382.99363057324842</v>
      </c>
      <c r="FG38" s="23">
        <f t="shared" si="77"/>
        <v>382.99363057324842</v>
      </c>
      <c r="FH38" s="23">
        <f t="shared" ref="FH38:FS38" si="78">FG38+FH34</f>
        <v>382.99363057324842</v>
      </c>
      <c r="FI38" s="23">
        <f t="shared" si="78"/>
        <v>382.99363057324842</v>
      </c>
      <c r="FJ38" s="23">
        <f t="shared" si="78"/>
        <v>382.99363057324842</v>
      </c>
      <c r="FK38" s="23">
        <f t="shared" si="78"/>
        <v>382.99363057324842</v>
      </c>
      <c r="FL38" s="23">
        <f t="shared" si="78"/>
        <v>382.99363057324842</v>
      </c>
      <c r="FM38" s="23">
        <f t="shared" si="78"/>
        <v>382.99363057324842</v>
      </c>
      <c r="FN38" s="23">
        <f t="shared" si="78"/>
        <v>382.99363057324842</v>
      </c>
      <c r="FO38" s="23">
        <f t="shared" si="78"/>
        <v>382.99363057324842</v>
      </c>
      <c r="FP38" s="23">
        <f t="shared" si="78"/>
        <v>382.99363057324842</v>
      </c>
      <c r="FQ38" s="23">
        <f t="shared" si="78"/>
        <v>382.99363057324842</v>
      </c>
      <c r="FR38" s="23">
        <f t="shared" si="78"/>
        <v>382.99363057324842</v>
      </c>
      <c r="FS38" s="23">
        <f t="shared" si="78"/>
        <v>382.99363057324842</v>
      </c>
    </row>
    <row r="39" spans="1:176" s="23" customFormat="1" x14ac:dyDescent="0.25">
      <c r="A39" s="23" t="s">
        <v>42</v>
      </c>
      <c r="B39" s="24" t="s">
        <v>8</v>
      </c>
      <c r="C39" s="23">
        <v>0</v>
      </c>
      <c r="D39" s="23">
        <f t="shared" ref="D39:AI39" si="79">C39+D35</f>
        <v>0</v>
      </c>
      <c r="E39" s="23">
        <f t="shared" si="79"/>
        <v>0</v>
      </c>
      <c r="F39" s="23">
        <f t="shared" si="79"/>
        <v>0</v>
      </c>
      <c r="G39" s="23">
        <f t="shared" si="79"/>
        <v>0</v>
      </c>
      <c r="H39" s="23">
        <f t="shared" si="79"/>
        <v>0</v>
      </c>
      <c r="I39" s="23">
        <f t="shared" si="79"/>
        <v>0</v>
      </c>
      <c r="J39" s="23">
        <f t="shared" si="79"/>
        <v>0</v>
      </c>
      <c r="K39" s="23">
        <f t="shared" si="79"/>
        <v>0</v>
      </c>
      <c r="L39" s="23">
        <f t="shared" si="79"/>
        <v>0</v>
      </c>
      <c r="M39" s="23">
        <f t="shared" si="79"/>
        <v>0</v>
      </c>
      <c r="N39" s="23">
        <f t="shared" si="79"/>
        <v>0</v>
      </c>
      <c r="O39" s="23">
        <f t="shared" si="79"/>
        <v>0</v>
      </c>
      <c r="P39" s="23">
        <f t="shared" si="79"/>
        <v>0</v>
      </c>
      <c r="Q39" s="23">
        <f t="shared" si="79"/>
        <v>0</v>
      </c>
      <c r="R39" s="23">
        <f t="shared" si="79"/>
        <v>0</v>
      </c>
      <c r="S39" s="23">
        <f t="shared" si="79"/>
        <v>0</v>
      </c>
      <c r="T39" s="23">
        <f t="shared" si="79"/>
        <v>0</v>
      </c>
      <c r="U39" s="23">
        <f t="shared" si="79"/>
        <v>0</v>
      </c>
      <c r="V39" s="23">
        <f t="shared" si="79"/>
        <v>0</v>
      </c>
      <c r="W39" s="23">
        <f t="shared" si="79"/>
        <v>0</v>
      </c>
      <c r="X39" s="23">
        <f t="shared" si="79"/>
        <v>0</v>
      </c>
      <c r="Y39" s="23">
        <f t="shared" si="79"/>
        <v>0</v>
      </c>
      <c r="Z39" s="23">
        <f t="shared" si="79"/>
        <v>0</v>
      </c>
      <c r="AA39" s="23">
        <f t="shared" si="79"/>
        <v>0</v>
      </c>
      <c r="AB39" s="23">
        <f t="shared" si="79"/>
        <v>18.480331214247869</v>
      </c>
      <c r="AC39" s="23">
        <f t="shared" si="79"/>
        <v>18.480331214247869</v>
      </c>
      <c r="AD39" s="23">
        <f t="shared" si="79"/>
        <v>18.480331214247869</v>
      </c>
      <c r="AE39" s="23">
        <f t="shared" si="79"/>
        <v>18.480331214247869</v>
      </c>
      <c r="AF39" s="23">
        <f t="shared" si="79"/>
        <v>18.480331214247869</v>
      </c>
      <c r="AG39" s="23">
        <f t="shared" si="79"/>
        <v>18.480331214247869</v>
      </c>
      <c r="AH39" s="23">
        <f t="shared" si="79"/>
        <v>37.20918839494928</v>
      </c>
      <c r="AI39" s="23">
        <f t="shared" si="79"/>
        <v>37.20918839494928</v>
      </c>
      <c r="AJ39" s="23">
        <f t="shared" ref="AJ39:BO39" si="80">AI39+AJ35</f>
        <v>37.20918839494928</v>
      </c>
      <c r="AK39" s="23">
        <f t="shared" si="80"/>
        <v>37.20918839494928</v>
      </c>
      <c r="AL39" s="23">
        <f t="shared" si="80"/>
        <v>37.20918839494928</v>
      </c>
      <c r="AM39" s="23">
        <f t="shared" si="80"/>
        <v>37.20918839494928</v>
      </c>
      <c r="AN39" s="23">
        <f t="shared" si="80"/>
        <v>37.20918839494928</v>
      </c>
      <c r="AO39" s="23">
        <f t="shared" si="80"/>
        <v>55.295227369492281</v>
      </c>
      <c r="AP39" s="23">
        <f t="shared" si="80"/>
        <v>55.295227369492281</v>
      </c>
      <c r="AQ39" s="23">
        <f t="shared" si="80"/>
        <v>55.295227369492281</v>
      </c>
      <c r="AR39" s="23">
        <f t="shared" si="80"/>
        <v>55.295227369492281</v>
      </c>
      <c r="AS39" s="23">
        <f t="shared" si="80"/>
        <v>55.295227369492281</v>
      </c>
      <c r="AT39" s="23">
        <f t="shared" si="80"/>
        <v>55.295227369492281</v>
      </c>
      <c r="AU39" s="23">
        <f t="shared" si="80"/>
        <v>66.518629546026332</v>
      </c>
      <c r="AV39" s="23">
        <f t="shared" si="80"/>
        <v>66.518629546026332</v>
      </c>
      <c r="AW39" s="23">
        <f t="shared" si="80"/>
        <v>66.518629546026332</v>
      </c>
      <c r="AX39" s="23">
        <f t="shared" si="80"/>
        <v>66.518629546026332</v>
      </c>
      <c r="AY39" s="23">
        <f t="shared" si="80"/>
        <v>66.518629546026332</v>
      </c>
      <c r="AZ39" s="23">
        <f t="shared" si="80"/>
        <v>78.504548981511419</v>
      </c>
      <c r="BA39" s="23">
        <f t="shared" si="80"/>
        <v>78.504548981511419</v>
      </c>
      <c r="BB39" s="23">
        <f t="shared" si="80"/>
        <v>78.504548981511419</v>
      </c>
      <c r="BC39" s="23">
        <f t="shared" si="80"/>
        <v>78.504548981511419</v>
      </c>
      <c r="BD39" s="23">
        <f t="shared" si="80"/>
        <v>95.175607526063487</v>
      </c>
      <c r="BE39" s="23">
        <f t="shared" si="80"/>
        <v>95.175607526063487</v>
      </c>
      <c r="BF39" s="23">
        <f t="shared" si="80"/>
        <v>95.175607526063487</v>
      </c>
      <c r="BG39" s="23">
        <f t="shared" si="80"/>
        <v>95.175607526063487</v>
      </c>
      <c r="BH39" s="23">
        <f t="shared" si="80"/>
        <v>95.175607526063487</v>
      </c>
      <c r="BI39" s="23">
        <f t="shared" si="80"/>
        <v>120.46223172988515</v>
      </c>
      <c r="BJ39" s="23">
        <f t="shared" si="80"/>
        <v>120.46223172988515</v>
      </c>
      <c r="BK39" s="23">
        <f t="shared" si="80"/>
        <v>120.46223172988515</v>
      </c>
      <c r="BL39" s="23">
        <f t="shared" si="80"/>
        <v>120.46223172988515</v>
      </c>
      <c r="BM39" s="23">
        <f t="shared" si="80"/>
        <v>120.46223172988515</v>
      </c>
      <c r="BN39" s="23">
        <f t="shared" si="80"/>
        <v>136.13102153880234</v>
      </c>
      <c r="BO39" s="23">
        <f t="shared" si="80"/>
        <v>136.13102153880234</v>
      </c>
      <c r="BP39" s="23">
        <f t="shared" ref="BP39:CU39" si="81">BO39+BP35</f>
        <v>136.13102153880234</v>
      </c>
      <c r="BQ39" s="23">
        <f t="shared" si="81"/>
        <v>136.13102153880234</v>
      </c>
      <c r="BR39" s="23">
        <f t="shared" si="81"/>
        <v>148.36032090185967</v>
      </c>
      <c r="BS39" s="23">
        <f t="shared" si="81"/>
        <v>148.36032090185967</v>
      </c>
      <c r="BT39" s="23">
        <f t="shared" si="81"/>
        <v>148.36032090185967</v>
      </c>
      <c r="BU39" s="23">
        <f t="shared" si="81"/>
        <v>148.36032090185967</v>
      </c>
      <c r="BV39" s="23">
        <f t="shared" si="81"/>
        <v>148.36032090185967</v>
      </c>
      <c r="BW39" s="23">
        <f t="shared" si="81"/>
        <v>166.64057567892974</v>
      </c>
      <c r="BX39" s="23">
        <f t="shared" si="81"/>
        <v>166.64057567892974</v>
      </c>
      <c r="BY39" s="23">
        <f t="shared" si="81"/>
        <v>166.64057567892974</v>
      </c>
      <c r="BZ39" s="23">
        <f t="shared" si="81"/>
        <v>166.64057567892974</v>
      </c>
      <c r="CA39" s="23">
        <f t="shared" si="81"/>
        <v>166.64057567892974</v>
      </c>
      <c r="CB39" s="23">
        <f t="shared" si="81"/>
        <v>218.84227400432979</v>
      </c>
      <c r="CC39" s="23">
        <f t="shared" si="81"/>
        <v>218.84227400432979</v>
      </c>
      <c r="CD39" s="23">
        <f t="shared" si="81"/>
        <v>218.84227400432979</v>
      </c>
      <c r="CE39" s="23">
        <f t="shared" si="81"/>
        <v>218.84227400432979</v>
      </c>
      <c r="CF39" s="23">
        <f t="shared" si="81"/>
        <v>249.22443960942533</v>
      </c>
      <c r="CG39" s="23">
        <f t="shared" si="81"/>
        <v>249.22443960942533</v>
      </c>
      <c r="CH39" s="23">
        <f t="shared" si="81"/>
        <v>249.22443960942533</v>
      </c>
      <c r="CI39" s="23">
        <f t="shared" si="81"/>
        <v>249.22443960942533</v>
      </c>
      <c r="CJ39" s="23">
        <f t="shared" si="81"/>
        <v>249.22443960942533</v>
      </c>
      <c r="CK39" s="23">
        <f t="shared" si="81"/>
        <v>269.47921667948901</v>
      </c>
      <c r="CL39" s="23">
        <f t="shared" si="81"/>
        <v>269.47921667948901</v>
      </c>
      <c r="CM39" s="23">
        <f t="shared" si="81"/>
        <v>269.47921667948901</v>
      </c>
      <c r="CN39" s="23">
        <f t="shared" si="81"/>
        <v>269.47921667948901</v>
      </c>
      <c r="CO39" s="23">
        <f t="shared" si="81"/>
        <v>269.47921667948901</v>
      </c>
      <c r="CP39" s="23">
        <f t="shared" si="81"/>
        <v>289.73399374955272</v>
      </c>
      <c r="CQ39" s="23">
        <f t="shared" si="81"/>
        <v>289.73399374955272</v>
      </c>
      <c r="CR39" s="23">
        <f t="shared" si="81"/>
        <v>289.73399374955272</v>
      </c>
      <c r="CS39" s="23">
        <f t="shared" si="81"/>
        <v>289.73399374955272</v>
      </c>
      <c r="CT39" s="23">
        <f t="shared" si="81"/>
        <v>299.86138228458458</v>
      </c>
      <c r="CU39" s="23">
        <f t="shared" si="81"/>
        <v>299.86138228458458</v>
      </c>
      <c r="CV39" s="23">
        <f t="shared" ref="CV39:EA39" si="82">CU39+CV35</f>
        <v>299.86138228458458</v>
      </c>
      <c r="CW39" s="23">
        <f t="shared" si="82"/>
        <v>299.86138228458458</v>
      </c>
      <c r="CX39" s="23">
        <f t="shared" si="82"/>
        <v>299.86138228458458</v>
      </c>
      <c r="CY39" s="23">
        <f t="shared" si="82"/>
        <v>323.10978992789666</v>
      </c>
      <c r="CZ39" s="23">
        <f t="shared" si="82"/>
        <v>323.10978992789666</v>
      </c>
      <c r="DA39" s="23">
        <f t="shared" si="82"/>
        <v>323.10978992789666</v>
      </c>
      <c r="DB39" s="23">
        <f t="shared" si="82"/>
        <v>323.10978992789666</v>
      </c>
      <c r="DC39" s="23">
        <f t="shared" si="82"/>
        <v>323.10978992789666</v>
      </c>
      <c r="DD39" s="23">
        <f t="shared" si="82"/>
        <v>339.35182814445716</v>
      </c>
      <c r="DE39" s="23">
        <f t="shared" si="82"/>
        <v>339.35182814445716</v>
      </c>
      <c r="DF39" s="23">
        <f t="shared" si="82"/>
        <v>339.35182814445716</v>
      </c>
      <c r="DG39" s="23">
        <f t="shared" si="82"/>
        <v>339.35182814445716</v>
      </c>
      <c r="DH39" s="23">
        <f t="shared" si="82"/>
        <v>357.5683886540113</v>
      </c>
      <c r="DI39" s="23">
        <f t="shared" si="82"/>
        <v>357.5683886540113</v>
      </c>
      <c r="DJ39" s="23">
        <f t="shared" si="82"/>
        <v>357.5683886540113</v>
      </c>
      <c r="DK39" s="23">
        <f t="shared" si="82"/>
        <v>357.5683886540113</v>
      </c>
      <c r="DL39" s="23">
        <f t="shared" si="82"/>
        <v>357.5683886540113</v>
      </c>
      <c r="DM39" s="23">
        <f t="shared" si="82"/>
        <v>357.5683886540113</v>
      </c>
      <c r="DN39" s="23">
        <f t="shared" si="82"/>
        <v>372.72762432280109</v>
      </c>
      <c r="DO39" s="23">
        <f t="shared" si="82"/>
        <v>372.72762432280109</v>
      </c>
      <c r="DP39" s="23">
        <f t="shared" si="82"/>
        <v>372.72762432280109</v>
      </c>
      <c r="DQ39" s="23">
        <f t="shared" si="82"/>
        <v>372.72762432280109</v>
      </c>
      <c r="DR39" s="23">
        <f t="shared" si="82"/>
        <v>372.72762432280109</v>
      </c>
      <c r="DS39" s="23">
        <f t="shared" si="82"/>
        <v>372.72762432280109</v>
      </c>
      <c r="DT39" s="23">
        <f t="shared" si="82"/>
        <v>372.72762432280109</v>
      </c>
      <c r="DU39" s="23">
        <f t="shared" si="82"/>
        <v>372.72762432280109</v>
      </c>
      <c r="DV39" s="23">
        <f t="shared" si="82"/>
        <v>372.72762432280109</v>
      </c>
      <c r="DW39" s="23">
        <f t="shared" si="82"/>
        <v>372.72762432280109</v>
      </c>
      <c r="DX39" s="23">
        <f t="shared" si="82"/>
        <v>372.72762432280109</v>
      </c>
      <c r="DY39" s="23">
        <f t="shared" si="82"/>
        <v>372.72762432280109</v>
      </c>
      <c r="DZ39" s="23">
        <f t="shared" si="82"/>
        <v>372.72762432280109</v>
      </c>
      <c r="EA39" s="23">
        <f t="shared" si="82"/>
        <v>372.72762432280109</v>
      </c>
      <c r="EB39" s="23">
        <f t="shared" ref="EB39:FG39" si="83">EA39+EB35</f>
        <v>372.72762432280109</v>
      </c>
      <c r="EC39" s="23">
        <f t="shared" si="83"/>
        <v>372.72762432280109</v>
      </c>
      <c r="ED39" s="23">
        <f t="shared" si="83"/>
        <v>372.72762432280109</v>
      </c>
      <c r="EE39" s="23">
        <f t="shared" si="83"/>
        <v>372.72762432280109</v>
      </c>
      <c r="EF39" s="23">
        <f t="shared" si="83"/>
        <v>372.72762432280109</v>
      </c>
      <c r="EG39" s="23">
        <f t="shared" si="83"/>
        <v>372.72762432280109</v>
      </c>
      <c r="EH39" s="23">
        <f t="shared" si="83"/>
        <v>372.72762432280109</v>
      </c>
      <c r="EI39" s="23">
        <f t="shared" si="83"/>
        <v>372.72762432280109</v>
      </c>
      <c r="EJ39" s="23">
        <f t="shared" si="83"/>
        <v>372.72762432280109</v>
      </c>
      <c r="EK39" s="23">
        <f t="shared" si="83"/>
        <v>372.72762432280109</v>
      </c>
      <c r="EL39" s="23">
        <f t="shared" si="83"/>
        <v>372.72762432280109</v>
      </c>
      <c r="EM39" s="23">
        <f t="shared" si="83"/>
        <v>372.72762432280109</v>
      </c>
      <c r="EN39" s="23">
        <f t="shared" si="83"/>
        <v>372.72762432280109</v>
      </c>
      <c r="EO39" s="23">
        <f t="shared" si="83"/>
        <v>372.72762432280109</v>
      </c>
      <c r="EP39" s="23">
        <f t="shared" si="83"/>
        <v>372.72762432280109</v>
      </c>
      <c r="EQ39" s="23">
        <f t="shared" si="83"/>
        <v>372.72762432280109</v>
      </c>
      <c r="ER39" s="23">
        <f t="shared" si="83"/>
        <v>372.72762432280109</v>
      </c>
      <c r="ES39" s="23">
        <f t="shared" si="83"/>
        <v>372.72762432280109</v>
      </c>
      <c r="ET39" s="23">
        <f t="shared" si="83"/>
        <v>372.72762432280109</v>
      </c>
      <c r="EU39" s="23">
        <f t="shared" si="83"/>
        <v>372.72762432280109</v>
      </c>
      <c r="EV39" s="23">
        <f t="shared" si="83"/>
        <v>372.72762432280109</v>
      </c>
      <c r="EW39" s="23">
        <f t="shared" si="83"/>
        <v>372.72762432280109</v>
      </c>
      <c r="EX39" s="23">
        <f t="shared" si="83"/>
        <v>372.72762432280109</v>
      </c>
      <c r="EY39" s="23">
        <f t="shared" si="83"/>
        <v>372.72762432280109</v>
      </c>
      <c r="EZ39" s="23">
        <f t="shared" si="83"/>
        <v>372.72762432280109</v>
      </c>
      <c r="FA39" s="23">
        <f t="shared" si="83"/>
        <v>372.72762432280109</v>
      </c>
      <c r="FB39" s="23">
        <f t="shared" si="83"/>
        <v>372.72762432280109</v>
      </c>
      <c r="FC39" s="23">
        <f t="shared" si="83"/>
        <v>372.72762432280109</v>
      </c>
      <c r="FD39" s="23">
        <f t="shared" si="83"/>
        <v>372.72762432280109</v>
      </c>
      <c r="FE39" s="23">
        <f t="shared" si="83"/>
        <v>372.72762432280109</v>
      </c>
      <c r="FF39" s="23">
        <f t="shared" si="83"/>
        <v>372.72762432280109</v>
      </c>
      <c r="FG39" s="23">
        <f t="shared" si="83"/>
        <v>372.72762432280109</v>
      </c>
      <c r="FH39" s="23">
        <f t="shared" ref="FH39:FS39" si="84">FG39+FH35</f>
        <v>372.72762432280109</v>
      </c>
      <c r="FI39" s="23">
        <f t="shared" si="84"/>
        <v>372.72762432280109</v>
      </c>
      <c r="FJ39" s="23">
        <f t="shared" si="84"/>
        <v>372.72762432280109</v>
      </c>
      <c r="FK39" s="23">
        <f t="shared" si="84"/>
        <v>372.72762432280109</v>
      </c>
      <c r="FL39" s="23">
        <f t="shared" si="84"/>
        <v>372.72762432280109</v>
      </c>
      <c r="FM39" s="23">
        <f t="shared" si="84"/>
        <v>372.72762432280109</v>
      </c>
      <c r="FN39" s="23">
        <f t="shared" si="84"/>
        <v>372.72762432280109</v>
      </c>
      <c r="FO39" s="23">
        <f t="shared" si="84"/>
        <v>372.72762432280109</v>
      </c>
      <c r="FP39" s="23">
        <f t="shared" si="84"/>
        <v>372.72762432280109</v>
      </c>
      <c r="FQ39" s="23">
        <f t="shared" si="84"/>
        <v>372.72762432280109</v>
      </c>
      <c r="FR39" s="23">
        <f t="shared" si="84"/>
        <v>372.72762432280109</v>
      </c>
      <c r="FS39" s="23">
        <f t="shared" si="84"/>
        <v>372.72762432280109</v>
      </c>
    </row>
    <row r="40" spans="1:176" s="23" customFormat="1" x14ac:dyDescent="0.25">
      <c r="A40" s="23" t="s">
        <v>15</v>
      </c>
      <c r="B40" s="24" t="s">
        <v>8</v>
      </c>
      <c r="C40" s="23">
        <v>0</v>
      </c>
      <c r="D40" s="23">
        <f t="shared" ref="D40:AI40" si="85">C40+D34+D24</f>
        <v>0</v>
      </c>
      <c r="E40" s="23">
        <f t="shared" si="85"/>
        <v>0</v>
      </c>
      <c r="F40" s="23">
        <f t="shared" si="85"/>
        <v>0</v>
      </c>
      <c r="G40" s="23">
        <f t="shared" si="85"/>
        <v>0</v>
      </c>
      <c r="H40" s="23">
        <f t="shared" si="85"/>
        <v>0</v>
      </c>
      <c r="I40" s="23">
        <f t="shared" si="85"/>
        <v>0</v>
      </c>
      <c r="J40" s="23">
        <f t="shared" si="85"/>
        <v>4</v>
      </c>
      <c r="K40" s="23">
        <f t="shared" si="85"/>
        <v>4</v>
      </c>
      <c r="L40" s="23">
        <f t="shared" si="85"/>
        <v>4</v>
      </c>
      <c r="M40" s="23">
        <f t="shared" si="85"/>
        <v>4</v>
      </c>
      <c r="N40" s="23">
        <f t="shared" si="85"/>
        <v>4</v>
      </c>
      <c r="O40" s="23">
        <f t="shared" si="85"/>
        <v>4</v>
      </c>
      <c r="P40" s="23">
        <f t="shared" si="85"/>
        <v>4</v>
      </c>
      <c r="Q40" s="23">
        <f t="shared" si="85"/>
        <v>4</v>
      </c>
      <c r="R40" s="23">
        <f t="shared" si="85"/>
        <v>6</v>
      </c>
      <c r="S40" s="23">
        <f t="shared" si="85"/>
        <v>13</v>
      </c>
      <c r="T40" s="23">
        <f t="shared" si="85"/>
        <v>13</v>
      </c>
      <c r="U40" s="23">
        <f t="shared" si="85"/>
        <v>13</v>
      </c>
      <c r="V40" s="23">
        <f t="shared" si="85"/>
        <v>13</v>
      </c>
      <c r="W40" s="23">
        <f t="shared" si="85"/>
        <v>13</v>
      </c>
      <c r="X40" s="23">
        <f t="shared" si="85"/>
        <v>13</v>
      </c>
      <c r="Y40" s="23">
        <f t="shared" si="85"/>
        <v>19</v>
      </c>
      <c r="Z40" s="23">
        <f t="shared" si="85"/>
        <v>19</v>
      </c>
      <c r="AA40" s="23">
        <f t="shared" si="85"/>
        <v>19</v>
      </c>
      <c r="AB40" s="23">
        <f t="shared" si="85"/>
        <v>40.974522292993626</v>
      </c>
      <c r="AC40" s="23">
        <f t="shared" si="85"/>
        <v>40.974522292993626</v>
      </c>
      <c r="AD40" s="23">
        <f t="shared" si="85"/>
        <v>40.974522292993626</v>
      </c>
      <c r="AE40" s="23">
        <f t="shared" si="85"/>
        <v>40.974522292993626</v>
      </c>
      <c r="AF40" s="23">
        <f t="shared" si="85"/>
        <v>40.974522292993626</v>
      </c>
      <c r="AG40" s="23">
        <f t="shared" si="85"/>
        <v>40.974522292993626</v>
      </c>
      <c r="AH40" s="23">
        <f t="shared" si="85"/>
        <v>62.757961783439484</v>
      </c>
      <c r="AI40" s="23">
        <f t="shared" si="85"/>
        <v>62.757961783439484</v>
      </c>
      <c r="AJ40" s="23">
        <f t="shared" ref="AJ40:BO40" si="86">AI40+AJ34+AJ24</f>
        <v>62.757961783439484</v>
      </c>
      <c r="AK40" s="23">
        <f t="shared" si="86"/>
        <v>62.757961783439484</v>
      </c>
      <c r="AL40" s="23">
        <f t="shared" si="86"/>
        <v>62.757961783439484</v>
      </c>
      <c r="AM40" s="23">
        <f t="shared" si="86"/>
        <v>62.757961783439484</v>
      </c>
      <c r="AN40" s="23">
        <f t="shared" si="86"/>
        <v>62.757961783439484</v>
      </c>
      <c r="AO40" s="23">
        <f t="shared" si="86"/>
        <v>83.01273885350318</v>
      </c>
      <c r="AP40" s="23">
        <f t="shared" si="86"/>
        <v>83.01273885350318</v>
      </c>
      <c r="AQ40" s="23">
        <f t="shared" si="86"/>
        <v>83.01273885350318</v>
      </c>
      <c r="AR40" s="23">
        <f t="shared" si="86"/>
        <v>83.01273885350318</v>
      </c>
      <c r="AS40" s="23">
        <f t="shared" si="86"/>
        <v>83.01273885350318</v>
      </c>
      <c r="AT40" s="23">
        <f t="shared" si="86"/>
        <v>83.01273885350318</v>
      </c>
      <c r="AU40" s="23">
        <f t="shared" si="86"/>
        <v>95.178343949044574</v>
      </c>
      <c r="AV40" s="23">
        <f t="shared" si="86"/>
        <v>95.178343949044574</v>
      </c>
      <c r="AW40" s="23">
        <f t="shared" si="86"/>
        <v>96.178343949044574</v>
      </c>
      <c r="AX40" s="23">
        <f t="shared" si="86"/>
        <v>96.178343949044574</v>
      </c>
      <c r="AY40" s="23">
        <f t="shared" si="86"/>
        <v>96.178343949044574</v>
      </c>
      <c r="AZ40" s="23">
        <f t="shared" si="86"/>
        <v>108.4076433121019</v>
      </c>
      <c r="BA40" s="23">
        <f t="shared" si="86"/>
        <v>108.4076433121019</v>
      </c>
      <c r="BB40" s="23">
        <f t="shared" si="86"/>
        <v>108.4076433121019</v>
      </c>
      <c r="BC40" s="23">
        <f t="shared" si="86"/>
        <v>108.4076433121019</v>
      </c>
      <c r="BD40" s="23">
        <f t="shared" si="86"/>
        <v>129.09554140127386</v>
      </c>
      <c r="BE40" s="23">
        <f t="shared" si="86"/>
        <v>129.09554140127386</v>
      </c>
      <c r="BF40" s="23">
        <f t="shared" si="86"/>
        <v>129.09554140127386</v>
      </c>
      <c r="BG40" s="23">
        <f t="shared" si="86"/>
        <v>129.09554140127386</v>
      </c>
      <c r="BH40" s="23">
        <f t="shared" si="86"/>
        <v>129.09554140127386</v>
      </c>
      <c r="BI40" s="23">
        <f t="shared" si="86"/>
        <v>154.38216560509551</v>
      </c>
      <c r="BJ40" s="23">
        <f t="shared" si="86"/>
        <v>154.38216560509551</v>
      </c>
      <c r="BK40" s="23">
        <f t="shared" si="86"/>
        <v>154.38216560509551</v>
      </c>
      <c r="BL40" s="23">
        <f t="shared" si="86"/>
        <v>162.38216560509551</v>
      </c>
      <c r="BM40" s="23">
        <f t="shared" si="86"/>
        <v>169.38216560509551</v>
      </c>
      <c r="BN40" s="23">
        <f t="shared" si="86"/>
        <v>185.05095541401272</v>
      </c>
      <c r="BO40" s="23">
        <f t="shared" si="86"/>
        <v>185.05095541401272</v>
      </c>
      <c r="BP40" s="23">
        <f t="shared" ref="BP40:CU40" si="87">BO40+BP34+BP24</f>
        <v>185.05095541401272</v>
      </c>
      <c r="BQ40" s="23">
        <f t="shared" si="87"/>
        <v>188.05095541401272</v>
      </c>
      <c r="BR40" s="23">
        <f t="shared" si="87"/>
        <v>200.28025477707004</v>
      </c>
      <c r="BS40" s="23">
        <f t="shared" si="87"/>
        <v>200.28025477707004</v>
      </c>
      <c r="BT40" s="23">
        <f t="shared" si="87"/>
        <v>200.28025477707004</v>
      </c>
      <c r="BU40" s="23">
        <f t="shared" si="87"/>
        <v>200.28025477707004</v>
      </c>
      <c r="BV40" s="23">
        <f t="shared" si="87"/>
        <v>200.28025477707004</v>
      </c>
      <c r="BW40" s="23">
        <f t="shared" si="87"/>
        <v>218.56050955414011</v>
      </c>
      <c r="BX40" s="23">
        <f t="shared" si="87"/>
        <v>218.56050955414011</v>
      </c>
      <c r="BY40" s="23">
        <f t="shared" si="87"/>
        <v>218.56050955414011</v>
      </c>
      <c r="BZ40" s="23">
        <f t="shared" si="87"/>
        <v>218.56050955414011</v>
      </c>
      <c r="CA40" s="23">
        <f t="shared" si="87"/>
        <v>218.56050955414011</v>
      </c>
      <c r="CB40" s="23">
        <f t="shared" si="87"/>
        <v>271.10828025477707</v>
      </c>
      <c r="CC40" s="23">
        <f t="shared" si="87"/>
        <v>271.10828025477707</v>
      </c>
      <c r="CD40" s="23">
        <f t="shared" si="87"/>
        <v>271.10828025477707</v>
      </c>
      <c r="CE40" s="23">
        <f t="shared" si="87"/>
        <v>271.10828025477707</v>
      </c>
      <c r="CF40" s="23">
        <f t="shared" si="87"/>
        <v>301.49044585987264</v>
      </c>
      <c r="CG40" s="23">
        <f t="shared" si="87"/>
        <v>321.49044585987264</v>
      </c>
      <c r="CH40" s="23">
        <f t="shared" si="87"/>
        <v>321.49044585987264</v>
      </c>
      <c r="CI40" s="23">
        <f t="shared" si="87"/>
        <v>321.49044585987264</v>
      </c>
      <c r="CJ40" s="23">
        <f t="shared" si="87"/>
        <v>321.49044585987264</v>
      </c>
      <c r="CK40" s="23">
        <f t="shared" si="87"/>
        <v>341.74522292993635</v>
      </c>
      <c r="CL40" s="23">
        <f t="shared" si="87"/>
        <v>341.74522292993635</v>
      </c>
      <c r="CM40" s="23">
        <f t="shared" si="87"/>
        <v>341.74522292993635</v>
      </c>
      <c r="CN40" s="23">
        <f t="shared" si="87"/>
        <v>341.74522292993635</v>
      </c>
      <c r="CO40" s="23">
        <f t="shared" si="87"/>
        <v>341.74522292993635</v>
      </c>
      <c r="CP40" s="23">
        <f t="shared" si="87"/>
        <v>368.00000000000006</v>
      </c>
      <c r="CQ40" s="23">
        <f t="shared" si="87"/>
        <v>368.00000000000006</v>
      </c>
      <c r="CR40" s="23">
        <f t="shared" si="87"/>
        <v>368.00000000000006</v>
      </c>
      <c r="CS40" s="23">
        <f t="shared" si="87"/>
        <v>368.00000000000006</v>
      </c>
      <c r="CT40" s="23">
        <f t="shared" si="87"/>
        <v>378.12738853503191</v>
      </c>
      <c r="CU40" s="23">
        <f t="shared" si="87"/>
        <v>378.12738853503191</v>
      </c>
      <c r="CV40" s="23">
        <f t="shared" ref="CV40:EA40" si="88">CU40+CV34+CV24</f>
        <v>378.12738853503191</v>
      </c>
      <c r="CW40" s="23">
        <f t="shared" si="88"/>
        <v>378.12738853503191</v>
      </c>
      <c r="CX40" s="23">
        <f t="shared" si="88"/>
        <v>378.12738853503191</v>
      </c>
      <c r="CY40" s="23">
        <f t="shared" si="88"/>
        <v>401.37579617834399</v>
      </c>
      <c r="CZ40" s="23">
        <f t="shared" si="88"/>
        <v>408.37579617834399</v>
      </c>
      <c r="DA40" s="23">
        <f t="shared" si="88"/>
        <v>408.37579617834399</v>
      </c>
      <c r="DB40" s="23">
        <f t="shared" si="88"/>
        <v>408.37579617834399</v>
      </c>
      <c r="DC40" s="23">
        <f t="shared" si="88"/>
        <v>408.37579617834399</v>
      </c>
      <c r="DD40" s="23">
        <f t="shared" si="88"/>
        <v>424.61783439490449</v>
      </c>
      <c r="DE40" s="23">
        <f t="shared" si="88"/>
        <v>424.61783439490449</v>
      </c>
      <c r="DF40" s="23">
        <f t="shared" si="88"/>
        <v>424.61783439490449</v>
      </c>
      <c r="DG40" s="23">
        <f t="shared" si="88"/>
        <v>424.61783439490449</v>
      </c>
      <c r="DH40" s="23">
        <f t="shared" si="88"/>
        <v>442.83439490445863</v>
      </c>
      <c r="DI40" s="23">
        <f t="shared" si="88"/>
        <v>442.83439490445863</v>
      </c>
      <c r="DJ40" s="23">
        <f t="shared" si="88"/>
        <v>442.83439490445863</v>
      </c>
      <c r="DK40" s="23">
        <f t="shared" si="88"/>
        <v>442.83439490445863</v>
      </c>
      <c r="DL40" s="23">
        <f t="shared" si="88"/>
        <v>442.83439490445863</v>
      </c>
      <c r="DM40" s="23">
        <f t="shared" si="88"/>
        <v>442.83439490445863</v>
      </c>
      <c r="DN40" s="23">
        <f t="shared" si="88"/>
        <v>457.99363057324842</v>
      </c>
      <c r="DO40" s="23">
        <f t="shared" si="88"/>
        <v>457.99363057324842</v>
      </c>
      <c r="DP40" s="23">
        <f t="shared" si="88"/>
        <v>457.99363057324842</v>
      </c>
      <c r="DQ40" s="23">
        <f t="shared" si="88"/>
        <v>457.99363057324842</v>
      </c>
      <c r="DR40" s="23">
        <f t="shared" si="88"/>
        <v>485.99363057324842</v>
      </c>
      <c r="DS40" s="23">
        <f t="shared" si="88"/>
        <v>487.99363057324842</v>
      </c>
      <c r="DT40" s="23">
        <f t="shared" si="88"/>
        <v>495.99363057324842</v>
      </c>
      <c r="DU40" s="23">
        <f t="shared" si="88"/>
        <v>503.99363057324842</v>
      </c>
      <c r="DV40" s="23">
        <f t="shared" si="88"/>
        <v>512.99363057324842</v>
      </c>
      <c r="DW40" s="23">
        <f t="shared" si="88"/>
        <v>516.99363057324842</v>
      </c>
      <c r="DX40" s="23">
        <f t="shared" si="88"/>
        <v>532.99363057324842</v>
      </c>
      <c r="DY40" s="23">
        <f t="shared" si="88"/>
        <v>532.99363057324842</v>
      </c>
      <c r="DZ40" s="23">
        <f t="shared" si="88"/>
        <v>532.99363057324842</v>
      </c>
      <c r="EA40" s="23">
        <f t="shared" si="88"/>
        <v>532.99363057324842</v>
      </c>
      <c r="EB40" s="23">
        <f t="shared" ref="EB40:FG40" si="89">EA40+EB34+EB24</f>
        <v>532.99363057324842</v>
      </c>
      <c r="EC40" s="23">
        <f t="shared" si="89"/>
        <v>532.99363057324842</v>
      </c>
      <c r="ED40" s="23">
        <f t="shared" si="89"/>
        <v>532.99363057324842</v>
      </c>
      <c r="EE40" s="23">
        <f t="shared" si="89"/>
        <v>538.99363057324842</v>
      </c>
      <c r="EF40" s="23">
        <f t="shared" si="89"/>
        <v>554.99363057324842</v>
      </c>
      <c r="EG40" s="23">
        <f t="shared" si="89"/>
        <v>554.99363057324842</v>
      </c>
      <c r="EH40" s="23">
        <f t="shared" si="89"/>
        <v>554.99363057324842</v>
      </c>
      <c r="EI40" s="23">
        <f t="shared" si="89"/>
        <v>554.99363057324842</v>
      </c>
      <c r="EJ40" s="23">
        <f t="shared" si="89"/>
        <v>558.99363057324842</v>
      </c>
      <c r="EK40" s="23">
        <f t="shared" si="89"/>
        <v>558.99363057324842</v>
      </c>
      <c r="EL40" s="23">
        <f t="shared" si="89"/>
        <v>558.99363057324842</v>
      </c>
      <c r="EM40" s="23">
        <f t="shared" si="89"/>
        <v>558.99363057324842</v>
      </c>
      <c r="EN40" s="23">
        <f t="shared" si="89"/>
        <v>558.99363057324842</v>
      </c>
      <c r="EO40" s="23">
        <f t="shared" si="89"/>
        <v>558.99363057324842</v>
      </c>
      <c r="EP40" s="23">
        <f t="shared" si="89"/>
        <v>558.99363057324842</v>
      </c>
      <c r="EQ40" s="23">
        <f t="shared" si="89"/>
        <v>563.99363057324842</v>
      </c>
      <c r="ER40" s="23">
        <f t="shared" si="89"/>
        <v>563.99363057324842</v>
      </c>
      <c r="ES40" s="23">
        <f t="shared" si="89"/>
        <v>563.99363057324842</v>
      </c>
      <c r="ET40" s="23">
        <f t="shared" si="89"/>
        <v>563.99363057324842</v>
      </c>
      <c r="EU40" s="23">
        <f t="shared" si="89"/>
        <v>563.99363057324842</v>
      </c>
      <c r="EV40" s="23">
        <f t="shared" si="89"/>
        <v>563.99363057324842</v>
      </c>
      <c r="EW40" s="23">
        <f t="shared" si="89"/>
        <v>568.99363057324842</v>
      </c>
      <c r="EX40" s="23">
        <f t="shared" si="89"/>
        <v>568.99363057324842</v>
      </c>
      <c r="EY40" s="23">
        <f t="shared" si="89"/>
        <v>568.99363057324842</v>
      </c>
      <c r="EZ40" s="23">
        <f t="shared" si="89"/>
        <v>568.99363057324842</v>
      </c>
      <c r="FA40" s="23">
        <f t="shared" si="89"/>
        <v>569.99363057324842</v>
      </c>
      <c r="FB40" s="23">
        <f t="shared" si="89"/>
        <v>569.99363057324842</v>
      </c>
      <c r="FC40" s="23">
        <f t="shared" si="89"/>
        <v>569.99363057324842</v>
      </c>
      <c r="FD40" s="23">
        <f t="shared" si="89"/>
        <v>569.99363057324842</v>
      </c>
      <c r="FE40" s="23">
        <f t="shared" si="89"/>
        <v>577.49363057324842</v>
      </c>
      <c r="FF40" s="23">
        <f t="shared" si="89"/>
        <v>577.49363057324842</v>
      </c>
      <c r="FG40" s="23">
        <f t="shared" si="89"/>
        <v>580.49363057324842</v>
      </c>
      <c r="FH40" s="23">
        <f t="shared" ref="FH40:FS40" si="90">FG40+FH34+FH24</f>
        <v>580.49363057324842</v>
      </c>
      <c r="FI40" s="23">
        <f t="shared" si="90"/>
        <v>580.49363057324842</v>
      </c>
      <c r="FJ40" s="23">
        <f t="shared" si="90"/>
        <v>580.49363057324842</v>
      </c>
      <c r="FK40" s="23">
        <f t="shared" si="90"/>
        <v>580.49363057324842</v>
      </c>
      <c r="FL40" s="23">
        <f t="shared" si="90"/>
        <v>580.49363057324842</v>
      </c>
      <c r="FM40" s="23">
        <f t="shared" si="90"/>
        <v>580.49363057324842</v>
      </c>
      <c r="FN40" s="23">
        <f t="shared" si="90"/>
        <v>580.49363057324842</v>
      </c>
      <c r="FO40" s="23">
        <f t="shared" si="90"/>
        <v>580.49363057324842</v>
      </c>
      <c r="FP40" s="23">
        <f t="shared" si="90"/>
        <v>580.49363057324842</v>
      </c>
      <c r="FQ40" s="23">
        <f t="shared" si="90"/>
        <v>580.49363057324842</v>
      </c>
      <c r="FR40" s="23">
        <f t="shared" si="90"/>
        <v>580.49363057324842</v>
      </c>
      <c r="FS40" s="23">
        <f t="shared" si="90"/>
        <v>580.49363057324842</v>
      </c>
    </row>
    <row r="41" spans="1:176" s="23" customFormat="1" x14ac:dyDescent="0.25">
      <c r="A41" s="23" t="s">
        <v>41</v>
      </c>
      <c r="B41" s="24" t="s">
        <v>8</v>
      </c>
      <c r="C41" s="23">
        <v>0</v>
      </c>
      <c r="D41" s="23">
        <f t="shared" ref="D41:AI41" si="91">C41+D35+D25</f>
        <v>0</v>
      </c>
      <c r="E41" s="23">
        <f t="shared" si="91"/>
        <v>0</v>
      </c>
      <c r="F41" s="23">
        <f t="shared" si="91"/>
        <v>0</v>
      </c>
      <c r="G41" s="23">
        <f t="shared" si="91"/>
        <v>0</v>
      </c>
      <c r="H41" s="23">
        <f t="shared" si="91"/>
        <v>0</v>
      </c>
      <c r="I41" s="23">
        <f t="shared" si="91"/>
        <v>0</v>
      </c>
      <c r="J41" s="23">
        <f t="shared" si="91"/>
        <v>0.79999999999999982</v>
      </c>
      <c r="K41" s="23">
        <f t="shared" si="91"/>
        <v>0.79999999999999982</v>
      </c>
      <c r="L41" s="23">
        <f t="shared" si="91"/>
        <v>0.79999999999999982</v>
      </c>
      <c r="M41" s="23">
        <f t="shared" si="91"/>
        <v>0.79999999999999982</v>
      </c>
      <c r="N41" s="23">
        <f t="shared" si="91"/>
        <v>0.79999999999999982</v>
      </c>
      <c r="O41" s="23">
        <f t="shared" si="91"/>
        <v>0.79999999999999982</v>
      </c>
      <c r="P41" s="23">
        <f t="shared" si="91"/>
        <v>0.79999999999999982</v>
      </c>
      <c r="Q41" s="23">
        <f t="shared" si="91"/>
        <v>0.79999999999999982</v>
      </c>
      <c r="R41" s="23">
        <f t="shared" si="91"/>
        <v>1.2509999999999999</v>
      </c>
      <c r="S41" s="23">
        <f t="shared" si="91"/>
        <v>2.8703333333333334</v>
      </c>
      <c r="T41" s="23">
        <f t="shared" si="91"/>
        <v>2.8703333333333334</v>
      </c>
      <c r="U41" s="23">
        <f t="shared" si="91"/>
        <v>2.8703333333333334</v>
      </c>
      <c r="V41" s="23">
        <f t="shared" si="91"/>
        <v>2.8703333333333334</v>
      </c>
      <c r="W41" s="23">
        <f t="shared" si="91"/>
        <v>2.8703333333333334</v>
      </c>
      <c r="X41" s="23">
        <f t="shared" si="91"/>
        <v>2.8703333333333334</v>
      </c>
      <c r="Y41" s="23">
        <f t="shared" si="91"/>
        <v>4.4683333333333337</v>
      </c>
      <c r="Z41" s="23">
        <f t="shared" si="91"/>
        <v>4.4683333333333337</v>
      </c>
      <c r="AA41" s="23">
        <f t="shared" si="91"/>
        <v>4.4683333333333337</v>
      </c>
      <c r="AB41" s="23">
        <f t="shared" si="91"/>
        <v>22.948664547581203</v>
      </c>
      <c r="AC41" s="23">
        <f t="shared" si="91"/>
        <v>22.948664547581203</v>
      </c>
      <c r="AD41" s="23">
        <f t="shared" si="91"/>
        <v>22.948664547581203</v>
      </c>
      <c r="AE41" s="23">
        <f t="shared" si="91"/>
        <v>22.948664547581203</v>
      </c>
      <c r="AF41" s="23">
        <f t="shared" si="91"/>
        <v>22.948664547581203</v>
      </c>
      <c r="AG41" s="23">
        <f t="shared" si="91"/>
        <v>22.948664547581203</v>
      </c>
      <c r="AH41" s="23">
        <f t="shared" si="91"/>
        <v>41.677521728282613</v>
      </c>
      <c r="AI41" s="23">
        <f t="shared" si="91"/>
        <v>41.677521728282613</v>
      </c>
      <c r="AJ41" s="23">
        <f t="shared" ref="AJ41:BO41" si="92">AI41+AJ35+AJ25</f>
        <v>41.677521728282613</v>
      </c>
      <c r="AK41" s="23">
        <f t="shared" si="92"/>
        <v>41.677521728282613</v>
      </c>
      <c r="AL41" s="23">
        <f t="shared" si="92"/>
        <v>41.677521728282613</v>
      </c>
      <c r="AM41" s="23">
        <f t="shared" si="92"/>
        <v>41.677521728282613</v>
      </c>
      <c r="AN41" s="23">
        <f t="shared" si="92"/>
        <v>41.677521728282613</v>
      </c>
      <c r="AO41" s="23">
        <f t="shared" si="92"/>
        <v>59.763560702825615</v>
      </c>
      <c r="AP41" s="23">
        <f t="shared" si="92"/>
        <v>59.763560702825615</v>
      </c>
      <c r="AQ41" s="23">
        <f t="shared" si="92"/>
        <v>59.763560702825615</v>
      </c>
      <c r="AR41" s="23">
        <f t="shared" si="92"/>
        <v>59.763560702825615</v>
      </c>
      <c r="AS41" s="23">
        <f t="shared" si="92"/>
        <v>59.763560702825615</v>
      </c>
      <c r="AT41" s="23">
        <f t="shared" si="92"/>
        <v>59.763560702825615</v>
      </c>
      <c r="AU41" s="23">
        <f t="shared" si="92"/>
        <v>70.986962879359666</v>
      </c>
      <c r="AV41" s="23">
        <f t="shared" si="92"/>
        <v>70.986962879359666</v>
      </c>
      <c r="AW41" s="23">
        <f t="shared" si="92"/>
        <v>71.516562879359668</v>
      </c>
      <c r="AX41" s="23">
        <f t="shared" si="92"/>
        <v>71.516562879359668</v>
      </c>
      <c r="AY41" s="23">
        <f t="shared" si="92"/>
        <v>71.516562879359668</v>
      </c>
      <c r="AZ41" s="23">
        <f t="shared" si="92"/>
        <v>83.502482314844755</v>
      </c>
      <c r="BA41" s="23">
        <f t="shared" si="92"/>
        <v>83.502482314844755</v>
      </c>
      <c r="BB41" s="23">
        <f t="shared" si="92"/>
        <v>83.502482314844755</v>
      </c>
      <c r="BC41" s="23">
        <f t="shared" si="92"/>
        <v>83.502482314844755</v>
      </c>
      <c r="BD41" s="23">
        <f t="shared" si="92"/>
        <v>102.90954085939681</v>
      </c>
      <c r="BE41" s="23">
        <f t="shared" si="92"/>
        <v>102.90954085939681</v>
      </c>
      <c r="BF41" s="23">
        <f t="shared" si="92"/>
        <v>102.90954085939681</v>
      </c>
      <c r="BG41" s="23">
        <f t="shared" si="92"/>
        <v>102.90954085939681</v>
      </c>
      <c r="BH41" s="23">
        <f t="shared" si="92"/>
        <v>102.90954085939681</v>
      </c>
      <c r="BI41" s="23">
        <f t="shared" si="92"/>
        <v>128.19616506321847</v>
      </c>
      <c r="BJ41" s="23">
        <f t="shared" si="92"/>
        <v>128.19616506321847</v>
      </c>
      <c r="BK41" s="23">
        <f t="shared" si="92"/>
        <v>128.19616506321847</v>
      </c>
      <c r="BL41" s="23">
        <f t="shared" si="92"/>
        <v>134.86624506321849</v>
      </c>
      <c r="BM41" s="23">
        <f t="shared" si="92"/>
        <v>141.12895922325322</v>
      </c>
      <c r="BN41" s="23">
        <f t="shared" si="92"/>
        <v>156.79774903217043</v>
      </c>
      <c r="BO41" s="23">
        <f t="shared" si="92"/>
        <v>156.79774903217043</v>
      </c>
      <c r="BP41" s="23">
        <f t="shared" ref="BP41:CU41" si="93">BO41+BP35+BP25</f>
        <v>156.79774903217043</v>
      </c>
      <c r="BQ41" s="23">
        <f t="shared" si="93"/>
        <v>159.42814903217044</v>
      </c>
      <c r="BR41" s="23">
        <f t="shared" si="93"/>
        <v>171.65744839522776</v>
      </c>
      <c r="BS41" s="23">
        <f t="shared" si="93"/>
        <v>171.65744839522776</v>
      </c>
      <c r="BT41" s="23">
        <f t="shared" si="93"/>
        <v>171.65744839522776</v>
      </c>
      <c r="BU41" s="23">
        <f t="shared" si="93"/>
        <v>171.65744839522776</v>
      </c>
      <c r="BV41" s="23">
        <f t="shared" si="93"/>
        <v>171.65744839522776</v>
      </c>
      <c r="BW41" s="23">
        <f t="shared" si="93"/>
        <v>189.93770317229783</v>
      </c>
      <c r="BX41" s="23">
        <f t="shared" si="93"/>
        <v>189.93770317229783</v>
      </c>
      <c r="BY41" s="23">
        <f t="shared" si="93"/>
        <v>189.93770317229783</v>
      </c>
      <c r="BZ41" s="23">
        <f t="shared" si="93"/>
        <v>189.93770317229783</v>
      </c>
      <c r="CA41" s="23">
        <f t="shared" si="93"/>
        <v>189.93770317229783</v>
      </c>
      <c r="CB41" s="23">
        <f t="shared" si="93"/>
        <v>242.13940149769786</v>
      </c>
      <c r="CC41" s="23">
        <f t="shared" si="93"/>
        <v>242.13940149769786</v>
      </c>
      <c r="CD41" s="23">
        <f t="shared" si="93"/>
        <v>242.13940149769786</v>
      </c>
      <c r="CE41" s="23">
        <f t="shared" si="93"/>
        <v>242.13940149769786</v>
      </c>
      <c r="CF41" s="23">
        <f t="shared" si="93"/>
        <v>272.52156710279343</v>
      </c>
      <c r="CG41" s="23">
        <f t="shared" si="93"/>
        <v>291.09029437552067</v>
      </c>
      <c r="CH41" s="23">
        <f t="shared" si="93"/>
        <v>291.09029437552067</v>
      </c>
      <c r="CI41" s="23">
        <f t="shared" si="93"/>
        <v>291.09029437552067</v>
      </c>
      <c r="CJ41" s="23">
        <f t="shared" si="93"/>
        <v>291.09029437552067</v>
      </c>
      <c r="CK41" s="23">
        <f t="shared" si="93"/>
        <v>311.34507144558438</v>
      </c>
      <c r="CL41" s="23">
        <f t="shared" si="93"/>
        <v>311.34507144558438</v>
      </c>
      <c r="CM41" s="23">
        <f t="shared" si="93"/>
        <v>311.34507144558438</v>
      </c>
      <c r="CN41" s="23">
        <f t="shared" si="93"/>
        <v>311.34507144558438</v>
      </c>
      <c r="CO41" s="23">
        <f t="shared" si="93"/>
        <v>311.34507144558438</v>
      </c>
      <c r="CP41" s="23">
        <f t="shared" si="93"/>
        <v>336.88028487928443</v>
      </c>
      <c r="CQ41" s="23">
        <f t="shared" si="93"/>
        <v>336.88028487928443</v>
      </c>
      <c r="CR41" s="23">
        <f t="shared" si="93"/>
        <v>336.88028487928443</v>
      </c>
      <c r="CS41" s="23">
        <f t="shared" si="93"/>
        <v>336.88028487928443</v>
      </c>
      <c r="CT41" s="23">
        <f t="shared" si="93"/>
        <v>347.00767341431629</v>
      </c>
      <c r="CU41" s="23">
        <f t="shared" si="93"/>
        <v>347.00767341431629</v>
      </c>
      <c r="CV41" s="23">
        <f t="shared" ref="CV41:EA41" si="94">CU41+CV35+CV25</f>
        <v>347.00767341431629</v>
      </c>
      <c r="CW41" s="23">
        <f t="shared" si="94"/>
        <v>347.00767341431629</v>
      </c>
      <c r="CX41" s="23">
        <f t="shared" si="94"/>
        <v>347.00767341431629</v>
      </c>
      <c r="CY41" s="23">
        <f t="shared" si="94"/>
        <v>370.25608105762836</v>
      </c>
      <c r="CZ41" s="23">
        <f t="shared" si="94"/>
        <v>376.55608105762838</v>
      </c>
      <c r="DA41" s="23">
        <f t="shared" si="94"/>
        <v>376.55608105762838</v>
      </c>
      <c r="DB41" s="23">
        <f t="shared" si="94"/>
        <v>376.55608105762838</v>
      </c>
      <c r="DC41" s="23">
        <f t="shared" si="94"/>
        <v>376.55608105762838</v>
      </c>
      <c r="DD41" s="23">
        <f t="shared" si="94"/>
        <v>392.79811927418888</v>
      </c>
      <c r="DE41" s="23">
        <f t="shared" si="94"/>
        <v>392.79811927418888</v>
      </c>
      <c r="DF41" s="23">
        <f t="shared" si="94"/>
        <v>392.79811927418888</v>
      </c>
      <c r="DG41" s="23">
        <f t="shared" si="94"/>
        <v>392.79811927418888</v>
      </c>
      <c r="DH41" s="23">
        <f t="shared" si="94"/>
        <v>411.01467978374302</v>
      </c>
      <c r="DI41" s="23">
        <f t="shared" si="94"/>
        <v>411.01467978374302</v>
      </c>
      <c r="DJ41" s="23">
        <f t="shared" si="94"/>
        <v>411.01467978374302</v>
      </c>
      <c r="DK41" s="23">
        <f t="shared" si="94"/>
        <v>411.01467978374302</v>
      </c>
      <c r="DL41" s="23">
        <f t="shared" si="94"/>
        <v>411.01467978374302</v>
      </c>
      <c r="DM41" s="23">
        <f t="shared" si="94"/>
        <v>411.01467978374302</v>
      </c>
      <c r="DN41" s="23">
        <f t="shared" si="94"/>
        <v>426.17391545253281</v>
      </c>
      <c r="DO41" s="23">
        <f t="shared" si="94"/>
        <v>426.17391545253281</v>
      </c>
      <c r="DP41" s="23">
        <f t="shared" si="94"/>
        <v>426.17391545253281</v>
      </c>
      <c r="DQ41" s="23">
        <f t="shared" si="94"/>
        <v>426.17391545253281</v>
      </c>
      <c r="DR41" s="23">
        <f t="shared" si="94"/>
        <v>450.77365738801666</v>
      </c>
      <c r="DS41" s="23">
        <f t="shared" si="94"/>
        <v>454.99110312497766</v>
      </c>
      <c r="DT41" s="23">
        <f t="shared" si="94"/>
        <v>460.40632893142924</v>
      </c>
      <c r="DU41" s="23">
        <f t="shared" si="94"/>
        <v>467.95376555411377</v>
      </c>
      <c r="DV41" s="23">
        <f t="shared" si="94"/>
        <v>473.688217167017</v>
      </c>
      <c r="DW41" s="23">
        <f t="shared" si="94"/>
        <v>478.14455191341432</v>
      </c>
      <c r="DX41" s="23">
        <f t="shared" si="94"/>
        <v>489.31358417147885</v>
      </c>
      <c r="DY41" s="23">
        <f t="shared" si="94"/>
        <v>489.31358417147885</v>
      </c>
      <c r="DZ41" s="23">
        <f t="shared" si="94"/>
        <v>489.31358417147885</v>
      </c>
      <c r="EA41" s="23">
        <f t="shared" si="94"/>
        <v>489.31358417147885</v>
      </c>
      <c r="EB41" s="23">
        <f t="shared" ref="EB41:FG41" si="95">EA41+EB35+EB25</f>
        <v>489.31358417147885</v>
      </c>
      <c r="EC41" s="23">
        <f t="shared" si="95"/>
        <v>489.31358417147885</v>
      </c>
      <c r="ED41" s="23">
        <f t="shared" si="95"/>
        <v>489.31358417147885</v>
      </c>
      <c r="EE41" s="23">
        <f t="shared" si="95"/>
        <v>492.06351965534981</v>
      </c>
      <c r="EF41" s="23">
        <f t="shared" si="95"/>
        <v>501.46808137153721</v>
      </c>
      <c r="EG41" s="23">
        <f t="shared" si="95"/>
        <v>501.46808137153721</v>
      </c>
      <c r="EH41" s="23">
        <f t="shared" si="95"/>
        <v>501.46808137153721</v>
      </c>
      <c r="EI41" s="23">
        <f t="shared" si="95"/>
        <v>501.46808137153721</v>
      </c>
      <c r="EJ41" s="23">
        <f t="shared" si="95"/>
        <v>502.90395233927916</v>
      </c>
      <c r="EK41" s="23">
        <f t="shared" si="95"/>
        <v>502.90395233927916</v>
      </c>
      <c r="EL41" s="23">
        <f t="shared" si="95"/>
        <v>502.90395233927916</v>
      </c>
      <c r="EM41" s="23">
        <f t="shared" si="95"/>
        <v>502.90395233927916</v>
      </c>
      <c r="EN41" s="23">
        <f t="shared" si="95"/>
        <v>502.90395233927916</v>
      </c>
      <c r="EO41" s="23">
        <f t="shared" si="95"/>
        <v>502.90395233927916</v>
      </c>
      <c r="EP41" s="23">
        <f t="shared" si="95"/>
        <v>502.90395233927916</v>
      </c>
      <c r="EQ41" s="23">
        <f t="shared" si="95"/>
        <v>504.00330717798886</v>
      </c>
      <c r="ER41" s="23">
        <f t="shared" si="95"/>
        <v>504.00330717798886</v>
      </c>
      <c r="ES41" s="23">
        <f t="shared" si="95"/>
        <v>504.00330717798886</v>
      </c>
      <c r="ET41" s="23">
        <f t="shared" si="95"/>
        <v>504.00330717798886</v>
      </c>
      <c r="EU41" s="23">
        <f t="shared" si="95"/>
        <v>504.00330717798886</v>
      </c>
      <c r="EV41" s="23">
        <f t="shared" si="95"/>
        <v>504.00330717798886</v>
      </c>
      <c r="EW41" s="23">
        <f t="shared" si="95"/>
        <v>505.00330717798886</v>
      </c>
      <c r="EX41" s="23">
        <f t="shared" si="95"/>
        <v>505.00330717798886</v>
      </c>
      <c r="EY41" s="23">
        <f t="shared" si="95"/>
        <v>505.00330717798886</v>
      </c>
      <c r="EZ41" s="23">
        <f t="shared" si="95"/>
        <v>505.00330717798886</v>
      </c>
      <c r="FA41" s="23">
        <f t="shared" si="95"/>
        <v>505.20330717798885</v>
      </c>
      <c r="FB41" s="23">
        <f t="shared" si="95"/>
        <v>505.20330717798885</v>
      </c>
      <c r="FC41" s="23">
        <f t="shared" si="95"/>
        <v>505.20330717798885</v>
      </c>
      <c r="FD41" s="23">
        <f t="shared" si="95"/>
        <v>505.20330717798885</v>
      </c>
      <c r="FE41" s="23">
        <f t="shared" si="95"/>
        <v>506.70330717798885</v>
      </c>
      <c r="FF41" s="23">
        <f t="shared" si="95"/>
        <v>506.70330717798885</v>
      </c>
      <c r="FG41" s="23">
        <f t="shared" si="95"/>
        <v>507.30330717798887</v>
      </c>
      <c r="FH41" s="23">
        <f t="shared" ref="FH41:FS41" si="96">FG41+FH35+FH25</f>
        <v>507.30330717798887</v>
      </c>
      <c r="FI41" s="23">
        <f t="shared" si="96"/>
        <v>507.30330717798887</v>
      </c>
      <c r="FJ41" s="23">
        <f t="shared" si="96"/>
        <v>507.30330717798887</v>
      </c>
      <c r="FK41" s="23">
        <f t="shared" si="96"/>
        <v>507.30330717798887</v>
      </c>
      <c r="FL41" s="23">
        <f t="shared" si="96"/>
        <v>507.30330717798887</v>
      </c>
      <c r="FM41" s="23">
        <f t="shared" si="96"/>
        <v>507.30330717798887</v>
      </c>
      <c r="FN41" s="23">
        <f t="shared" si="96"/>
        <v>507.30330717798887</v>
      </c>
      <c r="FO41" s="23">
        <f t="shared" si="96"/>
        <v>507.30330717798887</v>
      </c>
      <c r="FP41" s="23">
        <f t="shared" si="96"/>
        <v>507.30330717798887</v>
      </c>
      <c r="FQ41" s="23">
        <f t="shared" si="96"/>
        <v>507.30330717798887</v>
      </c>
      <c r="FR41" s="23">
        <f t="shared" si="96"/>
        <v>507.30330717798887</v>
      </c>
      <c r="FS41" s="23">
        <f t="shared" si="96"/>
        <v>507.30330717798887</v>
      </c>
    </row>
    <row r="42" spans="1:176" s="23" customFormat="1" x14ac:dyDescent="0.25">
      <c r="A42" s="23" t="s">
        <v>20</v>
      </c>
      <c r="B42" s="24" t="s">
        <v>8</v>
      </c>
      <c r="C42" s="23">
        <v>0</v>
      </c>
      <c r="D42" s="23">
        <f t="shared" ref="D42:AI42" si="97">C42+D36</f>
        <v>0</v>
      </c>
      <c r="E42" s="23">
        <f t="shared" si="97"/>
        <v>0</v>
      </c>
      <c r="F42" s="23">
        <f t="shared" si="97"/>
        <v>0</v>
      </c>
      <c r="G42" s="23">
        <f t="shared" si="97"/>
        <v>0</v>
      </c>
      <c r="H42" s="23">
        <f t="shared" si="97"/>
        <v>0</v>
      </c>
      <c r="I42" s="23">
        <f t="shared" si="97"/>
        <v>0</v>
      </c>
      <c r="J42" s="23">
        <f t="shared" si="97"/>
        <v>0</v>
      </c>
      <c r="K42" s="23">
        <f t="shared" si="97"/>
        <v>0</v>
      </c>
      <c r="L42" s="23">
        <f t="shared" si="97"/>
        <v>0</v>
      </c>
      <c r="M42" s="23">
        <f t="shared" si="97"/>
        <v>0</v>
      </c>
      <c r="N42" s="23">
        <f t="shared" si="97"/>
        <v>0</v>
      </c>
      <c r="O42" s="23">
        <f t="shared" si="97"/>
        <v>0</v>
      </c>
      <c r="P42" s="23">
        <f t="shared" si="97"/>
        <v>0</v>
      </c>
      <c r="Q42" s="23">
        <f t="shared" si="97"/>
        <v>0</v>
      </c>
      <c r="R42" s="23">
        <f t="shared" si="97"/>
        <v>0</v>
      </c>
      <c r="S42" s="23">
        <f t="shared" si="97"/>
        <v>0</v>
      </c>
      <c r="T42" s="23">
        <f t="shared" si="97"/>
        <v>0</v>
      </c>
      <c r="U42" s="23">
        <f t="shared" si="97"/>
        <v>0</v>
      </c>
      <c r="V42" s="23">
        <f t="shared" si="97"/>
        <v>0</v>
      </c>
      <c r="W42" s="23">
        <f t="shared" si="97"/>
        <v>0</v>
      </c>
      <c r="X42" s="23">
        <f t="shared" si="97"/>
        <v>0</v>
      </c>
      <c r="Y42" s="23">
        <f t="shared" si="97"/>
        <v>0</v>
      </c>
      <c r="Z42" s="23">
        <f t="shared" si="97"/>
        <v>0</v>
      </c>
      <c r="AA42" s="23">
        <f t="shared" si="97"/>
        <v>0</v>
      </c>
      <c r="AB42" s="23">
        <f t="shared" si="97"/>
        <v>0</v>
      </c>
      <c r="AC42" s="23">
        <f t="shared" si="97"/>
        <v>0</v>
      </c>
      <c r="AD42" s="23">
        <f t="shared" si="97"/>
        <v>0</v>
      </c>
      <c r="AE42" s="23">
        <f t="shared" si="97"/>
        <v>0</v>
      </c>
      <c r="AF42" s="23">
        <f t="shared" si="97"/>
        <v>0</v>
      </c>
      <c r="AG42" s="23">
        <f t="shared" si="97"/>
        <v>0</v>
      </c>
      <c r="AH42" s="23">
        <f t="shared" si="97"/>
        <v>0</v>
      </c>
      <c r="AI42" s="23">
        <f t="shared" si="97"/>
        <v>0</v>
      </c>
      <c r="AJ42" s="23">
        <f t="shared" ref="AJ42:BO42" si="98">AI42+AJ36</f>
        <v>0</v>
      </c>
      <c r="AK42" s="23">
        <f t="shared" si="98"/>
        <v>0</v>
      </c>
      <c r="AL42" s="23">
        <f t="shared" si="98"/>
        <v>0</v>
      </c>
      <c r="AM42" s="23">
        <f t="shared" si="98"/>
        <v>0</v>
      </c>
      <c r="AN42" s="23">
        <f t="shared" si="98"/>
        <v>0</v>
      </c>
      <c r="AO42" s="23">
        <f t="shared" si="98"/>
        <v>0</v>
      </c>
      <c r="AP42" s="23">
        <f t="shared" si="98"/>
        <v>0</v>
      </c>
      <c r="AQ42" s="23">
        <f t="shared" si="98"/>
        <v>0</v>
      </c>
      <c r="AR42" s="23">
        <f t="shared" si="98"/>
        <v>0</v>
      </c>
      <c r="AS42" s="23">
        <f t="shared" si="98"/>
        <v>0</v>
      </c>
      <c r="AT42" s="23">
        <f t="shared" si="98"/>
        <v>0</v>
      </c>
      <c r="AU42" s="23">
        <f t="shared" si="98"/>
        <v>0</v>
      </c>
      <c r="AV42" s="23">
        <f t="shared" si="98"/>
        <v>0</v>
      </c>
      <c r="AW42" s="23">
        <f t="shared" si="98"/>
        <v>0</v>
      </c>
      <c r="AX42" s="23">
        <f t="shared" si="98"/>
        <v>0</v>
      </c>
      <c r="AY42" s="23">
        <f t="shared" si="98"/>
        <v>0</v>
      </c>
      <c r="AZ42" s="23">
        <f t="shared" si="98"/>
        <v>0</v>
      </c>
      <c r="BA42" s="23">
        <f t="shared" si="98"/>
        <v>0</v>
      </c>
      <c r="BB42" s="23">
        <f t="shared" si="98"/>
        <v>0</v>
      </c>
      <c r="BC42" s="23">
        <f t="shared" si="98"/>
        <v>0</v>
      </c>
      <c r="BD42" s="23">
        <f t="shared" si="98"/>
        <v>0</v>
      </c>
      <c r="BE42" s="23">
        <f t="shared" si="98"/>
        <v>0</v>
      </c>
      <c r="BF42" s="23">
        <f t="shared" si="98"/>
        <v>0</v>
      </c>
      <c r="BG42" s="23">
        <f t="shared" si="98"/>
        <v>0</v>
      </c>
      <c r="BH42" s="23">
        <f t="shared" si="98"/>
        <v>0</v>
      </c>
      <c r="BI42" s="23">
        <f t="shared" si="98"/>
        <v>0</v>
      </c>
      <c r="BJ42" s="23">
        <f t="shared" si="98"/>
        <v>0</v>
      </c>
      <c r="BK42" s="23">
        <f t="shared" si="98"/>
        <v>0</v>
      </c>
      <c r="BL42" s="23">
        <f t="shared" si="98"/>
        <v>0</v>
      </c>
      <c r="BM42" s="23">
        <f t="shared" si="98"/>
        <v>0</v>
      </c>
      <c r="BN42" s="23">
        <f t="shared" si="98"/>
        <v>0</v>
      </c>
      <c r="BO42" s="23">
        <f t="shared" si="98"/>
        <v>0</v>
      </c>
      <c r="BP42" s="23">
        <f t="shared" ref="BP42:CU42" si="99">BO42+BP36</f>
        <v>0</v>
      </c>
      <c r="BQ42" s="23">
        <f t="shared" si="99"/>
        <v>0</v>
      </c>
      <c r="BR42" s="23">
        <f t="shared" si="99"/>
        <v>0</v>
      </c>
      <c r="BS42" s="23">
        <f t="shared" si="99"/>
        <v>0</v>
      </c>
      <c r="BT42" s="23">
        <f t="shared" si="99"/>
        <v>0</v>
      </c>
      <c r="BU42" s="23">
        <f t="shared" si="99"/>
        <v>0</v>
      </c>
      <c r="BV42" s="23">
        <f t="shared" si="99"/>
        <v>0</v>
      </c>
      <c r="BW42" s="23">
        <f t="shared" si="99"/>
        <v>0</v>
      </c>
      <c r="BX42" s="23">
        <f t="shared" si="99"/>
        <v>0</v>
      </c>
      <c r="BY42" s="23">
        <f t="shared" si="99"/>
        <v>0</v>
      </c>
      <c r="BZ42" s="23">
        <f t="shared" si="99"/>
        <v>0</v>
      </c>
      <c r="CA42" s="23">
        <f t="shared" si="99"/>
        <v>0</v>
      </c>
      <c r="CB42" s="23">
        <f t="shared" si="99"/>
        <v>0</v>
      </c>
      <c r="CC42" s="23">
        <f t="shared" si="99"/>
        <v>0</v>
      </c>
      <c r="CD42" s="23">
        <f t="shared" si="99"/>
        <v>0</v>
      </c>
      <c r="CE42" s="23">
        <f t="shared" si="99"/>
        <v>0</v>
      </c>
      <c r="CF42" s="23">
        <f t="shared" si="99"/>
        <v>0</v>
      </c>
      <c r="CG42" s="23">
        <f t="shared" si="99"/>
        <v>0</v>
      </c>
      <c r="CH42" s="23">
        <f t="shared" si="99"/>
        <v>0</v>
      </c>
      <c r="CI42" s="23">
        <f t="shared" si="99"/>
        <v>0</v>
      </c>
      <c r="CJ42" s="23">
        <f t="shared" si="99"/>
        <v>0</v>
      </c>
      <c r="CK42" s="23">
        <f t="shared" si="99"/>
        <v>0</v>
      </c>
      <c r="CL42" s="23">
        <f t="shared" si="99"/>
        <v>0</v>
      </c>
      <c r="CM42" s="23">
        <f t="shared" si="99"/>
        <v>0</v>
      </c>
      <c r="CN42" s="23">
        <f t="shared" si="99"/>
        <v>0</v>
      </c>
      <c r="CO42" s="23">
        <f t="shared" si="99"/>
        <v>0</v>
      </c>
      <c r="CP42" s="23">
        <f t="shared" si="99"/>
        <v>0</v>
      </c>
      <c r="CQ42" s="23">
        <f t="shared" si="99"/>
        <v>0</v>
      </c>
      <c r="CR42" s="23">
        <f t="shared" si="99"/>
        <v>0</v>
      </c>
      <c r="CS42" s="23">
        <f t="shared" si="99"/>
        <v>0</v>
      </c>
      <c r="CT42" s="23">
        <f t="shared" si="99"/>
        <v>0</v>
      </c>
      <c r="CU42" s="23">
        <f t="shared" si="99"/>
        <v>0</v>
      </c>
      <c r="CV42" s="23">
        <f t="shared" ref="CV42:EA42" si="100">CU42+CV36</f>
        <v>0</v>
      </c>
      <c r="CW42" s="23">
        <f t="shared" si="100"/>
        <v>0</v>
      </c>
      <c r="CX42" s="23">
        <f t="shared" si="100"/>
        <v>0</v>
      </c>
      <c r="CY42" s="23">
        <f t="shared" si="100"/>
        <v>0</v>
      </c>
      <c r="CZ42" s="23">
        <f t="shared" si="100"/>
        <v>0</v>
      </c>
      <c r="DA42" s="23">
        <f t="shared" si="100"/>
        <v>0</v>
      </c>
      <c r="DB42" s="23">
        <f t="shared" si="100"/>
        <v>0</v>
      </c>
      <c r="DC42" s="23">
        <f t="shared" si="100"/>
        <v>0</v>
      </c>
      <c r="DD42" s="23">
        <f t="shared" si="100"/>
        <v>0</v>
      </c>
      <c r="DE42" s="23">
        <f t="shared" si="100"/>
        <v>0</v>
      </c>
      <c r="DF42" s="23">
        <f t="shared" si="100"/>
        <v>0</v>
      </c>
      <c r="DG42" s="23">
        <f t="shared" si="100"/>
        <v>0</v>
      </c>
      <c r="DH42" s="23">
        <f t="shared" si="100"/>
        <v>0</v>
      </c>
      <c r="DI42" s="23">
        <f t="shared" si="100"/>
        <v>0</v>
      </c>
      <c r="DJ42" s="23">
        <f t="shared" si="100"/>
        <v>0</v>
      </c>
      <c r="DK42" s="23">
        <f t="shared" si="100"/>
        <v>0</v>
      </c>
      <c r="DL42" s="23">
        <f t="shared" si="100"/>
        <v>0</v>
      </c>
      <c r="DM42" s="23">
        <f t="shared" si="100"/>
        <v>0</v>
      </c>
      <c r="DN42" s="23">
        <f t="shared" si="100"/>
        <v>0</v>
      </c>
      <c r="DO42" s="23">
        <f t="shared" si="100"/>
        <v>0</v>
      </c>
      <c r="DP42" s="23">
        <f t="shared" si="100"/>
        <v>0</v>
      </c>
      <c r="DQ42" s="23">
        <f t="shared" si="100"/>
        <v>0</v>
      </c>
      <c r="DR42" s="23">
        <f t="shared" si="100"/>
        <v>0</v>
      </c>
      <c r="DS42" s="23">
        <f t="shared" si="100"/>
        <v>0</v>
      </c>
      <c r="DT42" s="23">
        <f t="shared" si="100"/>
        <v>0</v>
      </c>
      <c r="DU42" s="23">
        <f t="shared" si="100"/>
        <v>0</v>
      </c>
      <c r="DV42" s="23">
        <f t="shared" si="100"/>
        <v>0</v>
      </c>
      <c r="DW42" s="23">
        <f t="shared" si="100"/>
        <v>0</v>
      </c>
      <c r="DX42" s="23">
        <f t="shared" si="100"/>
        <v>0</v>
      </c>
      <c r="DY42" s="23">
        <f t="shared" si="100"/>
        <v>0</v>
      </c>
      <c r="DZ42" s="23">
        <f t="shared" si="100"/>
        <v>0</v>
      </c>
      <c r="EA42" s="23">
        <f t="shared" si="100"/>
        <v>0</v>
      </c>
      <c r="EB42" s="23">
        <f t="shared" ref="EB42:FG42" si="101">EA42+EB36</f>
        <v>0</v>
      </c>
      <c r="EC42" s="23">
        <f t="shared" si="101"/>
        <v>0</v>
      </c>
      <c r="ED42" s="23">
        <f t="shared" si="101"/>
        <v>0</v>
      </c>
      <c r="EE42" s="23">
        <f t="shared" si="101"/>
        <v>0</v>
      </c>
      <c r="EF42" s="23">
        <f t="shared" si="101"/>
        <v>0</v>
      </c>
      <c r="EG42" s="23">
        <f t="shared" si="101"/>
        <v>0</v>
      </c>
      <c r="EH42" s="23">
        <f t="shared" si="101"/>
        <v>0</v>
      </c>
      <c r="EI42" s="23">
        <f t="shared" si="101"/>
        <v>0</v>
      </c>
      <c r="EJ42" s="23">
        <f t="shared" si="101"/>
        <v>0</v>
      </c>
      <c r="EK42" s="23">
        <f t="shared" si="101"/>
        <v>0</v>
      </c>
      <c r="EL42" s="23">
        <f t="shared" si="101"/>
        <v>0</v>
      </c>
      <c r="EM42" s="23">
        <f t="shared" si="101"/>
        <v>0</v>
      </c>
      <c r="EN42" s="23">
        <f t="shared" si="101"/>
        <v>0</v>
      </c>
      <c r="EO42" s="23">
        <f t="shared" si="101"/>
        <v>0</v>
      </c>
      <c r="EP42" s="23">
        <f t="shared" si="101"/>
        <v>0</v>
      </c>
      <c r="EQ42" s="23">
        <f t="shared" si="101"/>
        <v>0</v>
      </c>
      <c r="ER42" s="23">
        <f t="shared" si="101"/>
        <v>0</v>
      </c>
      <c r="ES42" s="23">
        <f t="shared" si="101"/>
        <v>0</v>
      </c>
      <c r="ET42" s="23">
        <f t="shared" si="101"/>
        <v>0</v>
      </c>
      <c r="EU42" s="23">
        <f t="shared" si="101"/>
        <v>0</v>
      </c>
      <c r="EV42" s="23">
        <f t="shared" si="101"/>
        <v>0</v>
      </c>
      <c r="EW42" s="23">
        <f t="shared" si="101"/>
        <v>0</v>
      </c>
      <c r="EX42" s="23">
        <f t="shared" si="101"/>
        <v>0</v>
      </c>
      <c r="EY42" s="23">
        <f t="shared" si="101"/>
        <v>0</v>
      </c>
      <c r="EZ42" s="23">
        <f t="shared" si="101"/>
        <v>0</v>
      </c>
      <c r="FA42" s="23">
        <f t="shared" si="101"/>
        <v>0</v>
      </c>
      <c r="FB42" s="23">
        <f t="shared" si="101"/>
        <v>0</v>
      </c>
      <c r="FC42" s="23">
        <f t="shared" si="101"/>
        <v>0</v>
      </c>
      <c r="FD42" s="23">
        <f t="shared" si="101"/>
        <v>0</v>
      </c>
      <c r="FE42" s="23">
        <f t="shared" si="101"/>
        <v>0</v>
      </c>
      <c r="FF42" s="23">
        <f t="shared" si="101"/>
        <v>0</v>
      </c>
      <c r="FG42" s="23">
        <f t="shared" si="101"/>
        <v>0</v>
      </c>
      <c r="FH42" s="23">
        <f t="shared" ref="FH42:FS42" si="102">FG42+FH36</f>
        <v>0</v>
      </c>
      <c r="FI42" s="23">
        <f t="shared" si="102"/>
        <v>0</v>
      </c>
      <c r="FJ42" s="23">
        <f t="shared" si="102"/>
        <v>0</v>
      </c>
      <c r="FK42" s="23">
        <f t="shared" si="102"/>
        <v>0</v>
      </c>
      <c r="FL42" s="23">
        <f t="shared" si="102"/>
        <v>0</v>
      </c>
      <c r="FM42" s="23">
        <f t="shared" si="102"/>
        <v>0</v>
      </c>
      <c r="FN42" s="23">
        <f t="shared" si="102"/>
        <v>0</v>
      </c>
      <c r="FO42" s="23">
        <f t="shared" si="102"/>
        <v>0</v>
      </c>
      <c r="FP42" s="23">
        <f t="shared" si="102"/>
        <v>0</v>
      </c>
      <c r="FQ42" s="23">
        <f t="shared" si="102"/>
        <v>0</v>
      </c>
      <c r="FR42" s="23">
        <f t="shared" si="102"/>
        <v>0</v>
      </c>
      <c r="FS42" s="23">
        <f t="shared" si="102"/>
        <v>0</v>
      </c>
    </row>
    <row r="43" spans="1:176" s="23" customFormat="1" x14ac:dyDescent="0.25">
      <c r="B43" s="24"/>
      <c r="FT43" s="23">
        <f>SUM(C43:FS43)</f>
        <v>0</v>
      </c>
    </row>
    <row r="44" spans="1:176" s="14" customFormat="1" ht="4.5" customHeight="1" x14ac:dyDescent="0.25">
      <c r="B44" s="15"/>
    </row>
    <row r="45" spans="1:176" s="4" customFormat="1" x14ac:dyDescent="0.25">
      <c r="A45" s="25" t="s">
        <v>27</v>
      </c>
      <c r="B45" s="26" t="s">
        <v>9</v>
      </c>
      <c r="C45" s="78">
        <v>0</v>
      </c>
      <c r="D45" s="25" t="str">
        <f>IF(ISNUMBER('Raw Data'!C137),'Raw Data'!C137,"")</f>
        <v/>
      </c>
      <c r="E45" s="25" t="str">
        <f>IF(ISNUMBER('Raw Data'!D137),'Raw Data'!D137,"")</f>
        <v/>
      </c>
      <c r="F45" s="25" t="str">
        <f>IF(ISNUMBER('Raw Data'!E137),'Raw Data'!E137,"")</f>
        <v/>
      </c>
      <c r="G45" s="25" t="str">
        <f>IF(ISNUMBER('Raw Data'!F137),'Raw Data'!F137,"")</f>
        <v/>
      </c>
      <c r="H45" s="25" t="str">
        <f>IF(ISNUMBER('Raw Data'!G137),'Raw Data'!G137,"")</f>
        <v/>
      </c>
      <c r="I45" s="25" t="str">
        <f>IF(ISNUMBER('Raw Data'!H137),'Raw Data'!H137,"")</f>
        <v/>
      </c>
      <c r="J45" s="25" t="str">
        <f>IF(ISNUMBER('Raw Data'!I137),'Raw Data'!I137,"")</f>
        <v/>
      </c>
      <c r="K45" s="25" t="str">
        <f>IF(ISNUMBER('Raw Data'!J137),'Raw Data'!J137,"")</f>
        <v/>
      </c>
      <c r="L45" s="25" t="str">
        <f>IF(ISNUMBER('Raw Data'!K137),'Raw Data'!K137,"")</f>
        <v/>
      </c>
      <c r="M45" s="25" t="str">
        <f>IF(ISNUMBER('Raw Data'!L137),'Raw Data'!L137,"")</f>
        <v/>
      </c>
      <c r="N45" s="25" t="str">
        <f>IF(ISNUMBER('Raw Data'!M137),'Raw Data'!M137,"")</f>
        <v/>
      </c>
      <c r="O45" s="25" t="str">
        <f>IF(ISNUMBER('Raw Data'!N137),'Raw Data'!N137,"")</f>
        <v/>
      </c>
      <c r="P45" s="25" t="str">
        <f>IF(ISNUMBER('Raw Data'!O137),'Raw Data'!O137,"")</f>
        <v/>
      </c>
      <c r="Q45" s="25" t="str">
        <f>IF(ISNUMBER('Raw Data'!P137),'Raw Data'!P137,"")</f>
        <v/>
      </c>
      <c r="R45" s="25" t="str">
        <f>IF(ISNUMBER('Raw Data'!Q137),'Raw Data'!Q137,"")</f>
        <v/>
      </c>
      <c r="S45" s="25" t="str">
        <f>IF(ISNUMBER('Raw Data'!R137),'Raw Data'!R137,"")</f>
        <v/>
      </c>
      <c r="T45" s="25" t="str">
        <f>IF(ISNUMBER('Raw Data'!S137),'Raw Data'!S137,"")</f>
        <v/>
      </c>
      <c r="U45" s="25" t="str">
        <f>IF(ISNUMBER('Raw Data'!T137),'Raw Data'!T137,"")</f>
        <v/>
      </c>
      <c r="V45" s="25" t="str">
        <f>IF(ISNUMBER('Raw Data'!U137),'Raw Data'!U137,"")</f>
        <v/>
      </c>
      <c r="W45" s="25" t="str">
        <f>IF(ISNUMBER('Raw Data'!V137),'Raw Data'!V137,"")</f>
        <v/>
      </c>
      <c r="X45" s="25" t="str">
        <f>IF(ISNUMBER('Raw Data'!W137),'Raw Data'!W137,"")</f>
        <v/>
      </c>
      <c r="Y45" s="25" t="str">
        <f>IF(ISNUMBER('Raw Data'!X137),'Raw Data'!X137,"")</f>
        <v/>
      </c>
      <c r="Z45" s="25" t="str">
        <f>IF(ISNUMBER('Raw Data'!Y137),'Raw Data'!Y137,"")</f>
        <v/>
      </c>
      <c r="AA45" s="25">
        <f>IF(ISNUMBER('Raw Data'!Z137),'Raw Data'!Z137,"")</f>
        <v>11.110542352691825</v>
      </c>
      <c r="AB45" s="25" t="str">
        <f>IF(ISNUMBER('Raw Data'!AA137),'Raw Data'!AA137,"")</f>
        <v/>
      </c>
      <c r="AC45" s="25" t="str">
        <f>IF(ISNUMBER('Raw Data'!AB137),'Raw Data'!AB137,"")</f>
        <v/>
      </c>
      <c r="AD45" s="25" t="str">
        <f>IF(ISNUMBER('Raw Data'!AC137),'Raw Data'!AC137,"")</f>
        <v/>
      </c>
      <c r="AE45" s="25">
        <f>IF(ISNUMBER('Raw Data'!AD137),'Raw Data'!AD137,"")</f>
        <v>8.979166666666675</v>
      </c>
      <c r="AF45" s="25" t="str">
        <f>IF(ISNUMBER('Raw Data'!AE137),'Raw Data'!AE137,"")</f>
        <v/>
      </c>
      <c r="AG45" s="25">
        <f>IF(ISNUMBER('Raw Data'!AF137),'Raw Data'!AF137,"")</f>
        <v>13.387499999999999</v>
      </c>
      <c r="AH45" s="25" t="str">
        <f>IF(ISNUMBER('Raw Data'!AG137),'Raw Data'!AG137,"")</f>
        <v/>
      </c>
      <c r="AI45" s="25">
        <f>IF(ISNUMBER('Raw Data'!AH137),'Raw Data'!AH137,"")</f>
        <v>-0.52500000000000036</v>
      </c>
      <c r="AJ45" s="25" t="str">
        <f>IF(ISNUMBER('Raw Data'!AI137),'Raw Data'!AI137,"")</f>
        <v/>
      </c>
      <c r="AK45" s="25" t="str">
        <f>IF(ISNUMBER('Raw Data'!AJ137),'Raw Data'!AJ137,"")</f>
        <v/>
      </c>
      <c r="AL45" s="25" t="str">
        <f>IF(ISNUMBER('Raw Data'!AK137),'Raw Data'!AK137,"")</f>
        <v/>
      </c>
      <c r="AM45" s="25" t="str">
        <f>IF(ISNUMBER('Raw Data'!AL137),'Raw Data'!AL137,"")</f>
        <v/>
      </c>
      <c r="AN45" s="25">
        <f>IF(ISNUMBER('Raw Data'!AM137),'Raw Data'!AM137,"")</f>
        <v>11.804166666666676</v>
      </c>
      <c r="AO45" s="25" t="str">
        <f>IF(ISNUMBER('Raw Data'!AN137),'Raw Data'!AN137,"")</f>
        <v/>
      </c>
      <c r="AP45" s="25">
        <f>IF(ISNUMBER('Raw Data'!AO137),'Raw Data'!AO137,"")</f>
        <v>3.7625000000000002</v>
      </c>
      <c r="AQ45" s="25" t="str">
        <f>IF(ISNUMBER('Raw Data'!AP137),'Raw Data'!AP137,"")</f>
        <v/>
      </c>
      <c r="AR45" s="25" t="str">
        <f>IF(ISNUMBER('Raw Data'!AQ137),'Raw Data'!AQ137,"")</f>
        <v/>
      </c>
      <c r="AS45" s="25" t="str">
        <f>IF(ISNUMBER('Raw Data'!AR137),'Raw Data'!AR137,"")</f>
        <v/>
      </c>
      <c r="AT45" s="25">
        <f>IF(ISNUMBER('Raw Data'!AS137),'Raw Data'!AS137,"")</f>
        <v>16.737499999999997</v>
      </c>
      <c r="AU45" s="25" t="str">
        <f>IF(ISNUMBER('Raw Data'!AT137),'Raw Data'!AT137,"")</f>
        <v/>
      </c>
      <c r="AV45" s="25">
        <f>IF(ISNUMBER('Raw Data'!AU137),'Raw Data'!AU137,"")</f>
        <v>3</v>
      </c>
      <c r="AW45" s="25" t="str">
        <f>IF(ISNUMBER('Raw Data'!AV137),'Raw Data'!AV137,"")</f>
        <v/>
      </c>
      <c r="AX45" s="25" t="str">
        <f>IF(ISNUMBER('Raw Data'!AW137),'Raw Data'!AW137,"")</f>
        <v/>
      </c>
      <c r="AY45" s="25">
        <f>IF(ISNUMBER('Raw Data'!AX137),'Raw Data'!AX137,"")</f>
        <v>15.325000000000001</v>
      </c>
      <c r="AZ45" s="25" t="str">
        <f>IF(ISNUMBER('Raw Data'!AY137),'Raw Data'!AY137,"")</f>
        <v/>
      </c>
      <c r="BA45" s="25">
        <f>IF(ISNUMBER('Raw Data'!AZ137),'Raw Data'!AZ137,"")</f>
        <v>2.4625000000000004</v>
      </c>
      <c r="BB45" s="25" t="str">
        <f>IF(ISNUMBER('Raw Data'!BA137),'Raw Data'!BA137,"")</f>
        <v/>
      </c>
      <c r="BC45" s="25">
        <f>IF(ISNUMBER('Raw Data'!BB137),'Raw Data'!BB137,"")</f>
        <v>18.024999999999999</v>
      </c>
      <c r="BD45" s="25" t="str">
        <f>IF(ISNUMBER('Raw Data'!BC137),'Raw Data'!BC137,"")</f>
        <v/>
      </c>
      <c r="BE45" s="25" t="str">
        <f>IF(ISNUMBER('Raw Data'!BD137),'Raw Data'!BD137,"")</f>
        <v/>
      </c>
      <c r="BF45" s="25" t="str">
        <f>IF(ISNUMBER('Raw Data'!BE137),'Raw Data'!BE137,"")</f>
        <v/>
      </c>
      <c r="BG45" s="25" t="str">
        <f>IF(ISNUMBER('Raw Data'!BF137),'Raw Data'!BF137,"")</f>
        <v/>
      </c>
      <c r="BH45" s="25">
        <f>IF(ISNUMBER('Raw Data'!BG137),'Raw Data'!BG137,"")</f>
        <v>16.25</v>
      </c>
      <c r="BI45" s="25" t="str">
        <f>IF(ISNUMBER('Raw Data'!BH137),'Raw Data'!BH137,"")</f>
        <v/>
      </c>
      <c r="BJ45" s="25">
        <f>IF(ISNUMBER('Raw Data'!BI137),'Raw Data'!BI137,"")</f>
        <v>15.35</v>
      </c>
      <c r="BK45" s="25" t="str">
        <f>IF(ISNUMBER('Raw Data'!BJ137),'Raw Data'!BJ137,"")</f>
        <v/>
      </c>
      <c r="BL45" s="25" t="str">
        <f>IF(ISNUMBER('Raw Data'!BK137),'Raw Data'!BK137,"")</f>
        <v/>
      </c>
      <c r="BM45" s="25">
        <f>IF(ISNUMBER('Raw Data'!BL137),'Raw Data'!BL137,"")</f>
        <v>6.1875</v>
      </c>
      <c r="BN45" s="25" t="str">
        <f>IF(ISNUMBER('Raw Data'!BM137),'Raw Data'!BM137,"")</f>
        <v/>
      </c>
      <c r="BO45" s="25">
        <f>IF(ISNUMBER('Raw Data'!BN137),'Raw Data'!BN137,"")</f>
        <v>0.86249999999999982</v>
      </c>
      <c r="BP45" s="25" t="str">
        <f>IF(ISNUMBER('Raw Data'!BO137),'Raw Data'!BO137,"")</f>
        <v/>
      </c>
      <c r="BQ45" s="25">
        <f>IF(ISNUMBER('Raw Data'!BP137),'Raw Data'!BP137,"")</f>
        <v>13.8125</v>
      </c>
      <c r="BR45" s="25" t="str">
        <f>IF(ISNUMBER('Raw Data'!BQ137),'Raw Data'!BQ137,"")</f>
        <v/>
      </c>
      <c r="BS45" s="25" t="str">
        <f>IF(ISNUMBER('Raw Data'!BR137),'Raw Data'!BR137,"")</f>
        <v/>
      </c>
      <c r="BT45" s="25" t="str">
        <f>IF(ISNUMBER('Raw Data'!BS137),'Raw Data'!BS137,"")</f>
        <v/>
      </c>
      <c r="BU45" s="25" t="str">
        <f>IF(ISNUMBER('Raw Data'!BT137),'Raw Data'!BT137,"")</f>
        <v/>
      </c>
      <c r="BV45" s="25">
        <f>IF(ISNUMBER('Raw Data'!BU137),'Raw Data'!BU137,"")</f>
        <v>15.929166666666676</v>
      </c>
      <c r="BW45" s="25" t="str">
        <f>IF(ISNUMBER('Raw Data'!BV137),'Raw Data'!BV137,"")</f>
        <v/>
      </c>
      <c r="BX45" s="25">
        <f>IF(ISNUMBER('Raw Data'!BW137),'Raw Data'!BW137,"")</f>
        <v>7.3125</v>
      </c>
      <c r="BY45" s="25" t="str">
        <f>IF(ISNUMBER('Raw Data'!BX137),'Raw Data'!BX137,"")</f>
        <v/>
      </c>
      <c r="BZ45" s="25" t="str">
        <f>IF(ISNUMBER('Raw Data'!BY137),'Raw Data'!BY137,"")</f>
        <v/>
      </c>
      <c r="CA45" s="25">
        <f>IF(ISNUMBER('Raw Data'!BZ137),'Raw Data'!BZ137,"")</f>
        <v>12.0875</v>
      </c>
      <c r="CB45" s="25" t="str">
        <f>IF(ISNUMBER('Raw Data'!CA137),'Raw Data'!CA137,"")</f>
        <v/>
      </c>
      <c r="CC45" s="25">
        <f>IF(ISNUMBER('Raw Data'!CB137),'Raw Data'!CB137,"")</f>
        <v>3.1937499999999996</v>
      </c>
      <c r="CD45" s="25" t="str">
        <f>IF(ISNUMBER('Raw Data'!CC137),'Raw Data'!CC137,"")</f>
        <v/>
      </c>
      <c r="CE45" s="25">
        <f>IF(ISNUMBER('Raw Data'!CD137),'Raw Data'!CD137,"")</f>
        <v>11.399999999999999</v>
      </c>
      <c r="CF45" s="25" t="str">
        <f>IF(ISNUMBER('Raw Data'!CE137),'Raw Data'!CE137,"")</f>
        <v/>
      </c>
      <c r="CG45" s="25" t="str">
        <f>IF(ISNUMBER('Raw Data'!CF137),'Raw Data'!CF137,"")</f>
        <v/>
      </c>
      <c r="CH45" s="25" t="str">
        <f>IF(ISNUMBER('Raw Data'!CG137),'Raw Data'!CG137,"")</f>
        <v/>
      </c>
      <c r="CI45" s="25" t="str">
        <f>IF(ISNUMBER('Raw Data'!CH137),'Raw Data'!CH137,"")</f>
        <v/>
      </c>
      <c r="CJ45" s="25">
        <f>IF(ISNUMBER('Raw Data'!CI137),'Raw Data'!CI137,"")</f>
        <v>4.1624999999999996</v>
      </c>
      <c r="CK45" s="25" t="str">
        <f>IF(ISNUMBER('Raw Data'!CJ137),'Raw Data'!CJ137,"")</f>
        <v/>
      </c>
      <c r="CL45" s="25">
        <f>IF(ISNUMBER('Raw Data'!CK137),'Raw Data'!CK137,"")</f>
        <v>2.0750000000000011</v>
      </c>
      <c r="CM45" s="25" t="str">
        <f>IF(ISNUMBER('Raw Data'!CL137),'Raw Data'!CL137,"")</f>
        <v/>
      </c>
      <c r="CN45" s="25" t="str">
        <f>IF(ISNUMBER('Raw Data'!CM137),'Raw Data'!CM137,"")</f>
        <v/>
      </c>
      <c r="CO45" s="25">
        <f>IF(ISNUMBER('Raw Data'!CN137),'Raw Data'!CN137,"")</f>
        <v>13.599999999999998</v>
      </c>
      <c r="CP45" s="25" t="str">
        <f>IF(ISNUMBER('Raw Data'!CO137),'Raw Data'!CO137,"")</f>
        <v/>
      </c>
      <c r="CQ45" s="25">
        <f>IF(ISNUMBER('Raw Data'!CP137),'Raw Data'!CP137,"")</f>
        <v>-1.8500000000000005</v>
      </c>
      <c r="CR45" s="25" t="str">
        <f>IF(ISNUMBER('Raw Data'!CQ137),'Raw Data'!CQ137,"")</f>
        <v/>
      </c>
      <c r="CS45" s="25">
        <f>IF(ISNUMBER('Raw Data'!CR137),'Raw Data'!CR137,"")</f>
        <v>9.5124999999999993</v>
      </c>
      <c r="CT45" s="25" t="str">
        <f>IF(ISNUMBER('Raw Data'!CS137),'Raw Data'!CS137,"")</f>
        <v/>
      </c>
      <c r="CU45" s="25" t="str">
        <f>IF(ISNUMBER('Raw Data'!CT137),'Raw Data'!CT137,"")</f>
        <v/>
      </c>
      <c r="CV45" s="25" t="str">
        <f>IF(ISNUMBER('Raw Data'!CU137),'Raw Data'!CU137,"")</f>
        <v/>
      </c>
      <c r="CW45" s="25" t="str">
        <f>IF(ISNUMBER('Raw Data'!CV137),'Raw Data'!CV137,"")</f>
        <v/>
      </c>
      <c r="CX45" s="25">
        <f>IF(ISNUMBER('Raw Data'!CW137),'Raw Data'!CW137,"")</f>
        <v>13.6875</v>
      </c>
      <c r="CY45" s="25" t="str">
        <f>IF(ISNUMBER('Raw Data'!CX137),'Raw Data'!CX137,"")</f>
        <v/>
      </c>
      <c r="CZ45" s="25">
        <f>IF(ISNUMBER('Raw Data'!CY137),'Raw Data'!CY137,"")</f>
        <v>1.3249999999999993</v>
      </c>
      <c r="DA45" s="25" t="str">
        <f>IF(ISNUMBER('Raw Data'!CZ137),'Raw Data'!CZ137,"")</f>
        <v/>
      </c>
      <c r="DB45" s="25" t="str">
        <f>IF(ISNUMBER('Raw Data'!DA137),'Raw Data'!DA137,"")</f>
        <v/>
      </c>
      <c r="DC45" s="25">
        <f>IF(ISNUMBER('Raw Data'!DB137),'Raw Data'!DB137,"")</f>
        <v>14.358333333333325</v>
      </c>
      <c r="DD45" s="25" t="str">
        <f>IF(ISNUMBER('Raw Data'!DC137),'Raw Data'!DC137,"")</f>
        <v/>
      </c>
      <c r="DE45" s="25">
        <f>IF(ISNUMBER('Raw Data'!DD137),'Raw Data'!DD137,"")</f>
        <v>1.3000000000000007</v>
      </c>
      <c r="DF45" s="25" t="str">
        <f>IF(ISNUMBER('Raw Data'!DE137),'Raw Data'!DE137,"")</f>
        <v/>
      </c>
      <c r="DG45" s="25">
        <f>IF(ISNUMBER('Raw Data'!DF137),'Raw Data'!DF137,"")</f>
        <v>10.025</v>
      </c>
      <c r="DH45" s="25" t="str">
        <f>IF(ISNUMBER('Raw Data'!DG137),'Raw Data'!DG137,"")</f>
        <v/>
      </c>
      <c r="DI45" s="25" t="str">
        <f>IF(ISNUMBER('Raw Data'!DH137),'Raw Data'!DH137,"")</f>
        <v/>
      </c>
      <c r="DJ45" s="25" t="str">
        <f>IF(ISNUMBER('Raw Data'!DI137),'Raw Data'!DI137,"")</f>
        <v/>
      </c>
      <c r="DK45" s="25" t="str">
        <f>IF(ISNUMBER('Raw Data'!DJ137),'Raw Data'!DJ137,"")</f>
        <v/>
      </c>
      <c r="DL45" s="25" t="str">
        <f>IF(ISNUMBER('Raw Data'!DK137),'Raw Data'!DK137,"")</f>
        <v/>
      </c>
      <c r="DM45" s="25">
        <f>IF(ISNUMBER('Raw Data'!DL137),'Raw Data'!DL137,"")</f>
        <v>15.299999999999999</v>
      </c>
      <c r="DN45" s="25" t="str">
        <f>IF(ISNUMBER('Raw Data'!DM137),'Raw Data'!DM137,"")</f>
        <v/>
      </c>
      <c r="DO45" s="25">
        <f>IF(ISNUMBER('Raw Data'!DN137),'Raw Data'!DN137,"")</f>
        <v>5.2374999999999998</v>
      </c>
      <c r="DP45" s="25" t="str">
        <f>IF(ISNUMBER('Raw Data'!DO137),'Raw Data'!DO137,"")</f>
        <v/>
      </c>
      <c r="DQ45" s="25" t="str">
        <f>IF(ISNUMBER('Raw Data'!DP137),'Raw Data'!DP137,"")</f>
        <v/>
      </c>
      <c r="DR45" s="25" t="str">
        <f>IF(ISNUMBER('Raw Data'!DQ137),'Raw Data'!DQ137,"")</f>
        <v/>
      </c>
      <c r="DS45" s="25" t="str">
        <f>IF(ISNUMBER('Raw Data'!DR137),'Raw Data'!DR137,"")</f>
        <v/>
      </c>
      <c r="DT45" s="25" t="str">
        <f>IF(ISNUMBER('Raw Data'!DS137),'Raw Data'!DS137,"")</f>
        <v/>
      </c>
      <c r="DU45" s="25" t="str">
        <f>IF(ISNUMBER('Raw Data'!DT137),'Raw Data'!DT137,"")</f>
        <v/>
      </c>
      <c r="DV45" s="25" t="str">
        <f>IF(ISNUMBER('Raw Data'!DU137),'Raw Data'!DU137,"")</f>
        <v/>
      </c>
      <c r="DW45" s="25" t="str">
        <f>IF(ISNUMBER('Raw Data'!DV137),'Raw Data'!DV137,"")</f>
        <v/>
      </c>
      <c r="DX45" s="25" t="str">
        <f>IF(ISNUMBER('Raw Data'!DW137),'Raw Data'!DW137,"")</f>
        <v/>
      </c>
      <c r="DY45" s="25" t="str">
        <f>IF(ISNUMBER('Raw Data'!DX137),'Raw Data'!DX137,"")</f>
        <v/>
      </c>
      <c r="DZ45" s="25">
        <f>IF(ISNUMBER('Raw Data'!DY137),'Raw Data'!DY137,"")</f>
        <v>9.7374999999999989</v>
      </c>
      <c r="EA45" s="25" t="str">
        <f>IF(ISNUMBER('Raw Data'!DZ137),'Raw Data'!DZ137,"")</f>
        <v/>
      </c>
      <c r="EB45" s="25" t="str">
        <f>IF(ISNUMBER('Raw Data'!EA137),'Raw Data'!EA137,"")</f>
        <v/>
      </c>
      <c r="EC45" s="25" t="str">
        <f>IF(ISNUMBER('Raw Data'!EB137),'Raw Data'!EB137,"")</f>
        <v/>
      </c>
      <c r="ED45" s="25" t="str">
        <f>IF(ISNUMBER('Raw Data'!EC137),'Raw Data'!EC137,"")</f>
        <v/>
      </c>
      <c r="EE45" s="25" t="str">
        <f>IF(ISNUMBER('Raw Data'!ED137),'Raw Data'!ED137,"")</f>
        <v/>
      </c>
      <c r="EF45" s="25" t="str">
        <f>IF(ISNUMBER('Raw Data'!EE137),'Raw Data'!EE137,"")</f>
        <v/>
      </c>
      <c r="EG45" s="25" t="str">
        <f>IF(ISNUMBER('Raw Data'!EF137),'Raw Data'!EF137,"")</f>
        <v/>
      </c>
      <c r="EH45" s="25">
        <f>IF(ISNUMBER('Raw Data'!EG137),'Raw Data'!EG137,"")</f>
        <v>1.0000000000000009</v>
      </c>
      <c r="EI45" s="25" t="str">
        <f>IF(ISNUMBER('Raw Data'!EH137),'Raw Data'!EH137,"")</f>
        <v/>
      </c>
      <c r="EJ45" s="25" t="str">
        <f>IF(ISNUMBER('Raw Data'!EI137),'Raw Data'!EI137,"")</f>
        <v/>
      </c>
      <c r="EK45" s="25" t="str">
        <f>IF(ISNUMBER('Raw Data'!EJ137),'Raw Data'!EJ137,"")</f>
        <v/>
      </c>
      <c r="EL45" s="25" t="str">
        <f>IF(ISNUMBER('Raw Data'!EK137),'Raw Data'!EK137,"")</f>
        <v/>
      </c>
      <c r="EM45" s="25" t="str">
        <f>IF(ISNUMBER('Raw Data'!EL137),'Raw Data'!EL137,"")</f>
        <v/>
      </c>
      <c r="EN45" s="25" t="str">
        <f>IF(ISNUMBER('Raw Data'!EM137),'Raw Data'!EM137,"")</f>
        <v/>
      </c>
      <c r="EO45" s="25" t="str">
        <f>IF(ISNUMBER('Raw Data'!EN137),'Raw Data'!EN137,"")</f>
        <v/>
      </c>
      <c r="EP45" s="25" t="str">
        <f>IF(ISNUMBER('Raw Data'!EO137),'Raw Data'!EO137,"")</f>
        <v/>
      </c>
      <c r="EQ45" s="25" t="str">
        <f>IF(ISNUMBER('Raw Data'!EP137),'Raw Data'!EP137,"")</f>
        <v/>
      </c>
      <c r="ER45" s="25" t="str">
        <f>IF(ISNUMBER('Raw Data'!EQ137),'Raw Data'!EQ137,"")</f>
        <v/>
      </c>
      <c r="ES45" s="25" t="str">
        <f>IF(ISNUMBER('Raw Data'!ER137),'Raw Data'!ER137,"")</f>
        <v/>
      </c>
      <c r="ET45" s="25" t="str">
        <f>IF(ISNUMBER('Raw Data'!ES137),'Raw Data'!ES137,"")</f>
        <v/>
      </c>
      <c r="EU45" s="25" t="str">
        <f>IF(ISNUMBER('Raw Data'!ET137),'Raw Data'!ET137,"")</f>
        <v/>
      </c>
      <c r="EV45" s="25" t="str">
        <f>IF(ISNUMBER('Raw Data'!EU137),'Raw Data'!EU137,"")</f>
        <v/>
      </c>
      <c r="EW45" s="25" t="str">
        <f>IF(ISNUMBER('Raw Data'!EV137),'Raw Data'!EV137,"")</f>
        <v/>
      </c>
      <c r="EX45" s="25" t="str">
        <f>IF(ISNUMBER('Raw Data'!EW137),'Raw Data'!EW137,"")</f>
        <v/>
      </c>
      <c r="EY45" s="25" t="str">
        <f>IF(ISNUMBER('Raw Data'!EX137),'Raw Data'!EX137,"")</f>
        <v/>
      </c>
      <c r="EZ45" s="25" t="str">
        <f>IF(ISNUMBER('Raw Data'!EY137),'Raw Data'!EY137,"")</f>
        <v/>
      </c>
      <c r="FA45" s="25" t="str">
        <f>IF(ISNUMBER('Raw Data'!EZ137),'Raw Data'!EZ137,"")</f>
        <v/>
      </c>
      <c r="FB45" s="25" t="str">
        <f>IF(ISNUMBER('Raw Data'!FA137),'Raw Data'!FA137,"")</f>
        <v/>
      </c>
      <c r="FC45" s="25" t="str">
        <f>IF(ISNUMBER('Raw Data'!FB137),'Raw Data'!FB137,"")</f>
        <v/>
      </c>
      <c r="FD45" s="25" t="str">
        <f>IF(ISNUMBER('Raw Data'!FC137),'Raw Data'!FC137,"")</f>
        <v/>
      </c>
      <c r="FE45" s="25" t="str">
        <f>IF(ISNUMBER('Raw Data'!FD137),'Raw Data'!FD137,"")</f>
        <v/>
      </c>
      <c r="FF45" s="25" t="str">
        <f>IF(ISNUMBER('Raw Data'!FE137),'Raw Data'!FE137,"")</f>
        <v/>
      </c>
      <c r="FG45" s="25" t="str">
        <f>IF(ISNUMBER('Raw Data'!FF137),'Raw Data'!FF137,"")</f>
        <v/>
      </c>
      <c r="FH45" s="25">
        <f>IF(ISNUMBER('Raw Data'!FG137),'Raw Data'!FG137,"")</f>
        <v>0.54999999999999982</v>
      </c>
      <c r="FI45" s="25" t="str">
        <f>IF(ISNUMBER('Raw Data'!FH137),'Raw Data'!FH137,"")</f>
        <v/>
      </c>
      <c r="FJ45" s="25" t="str">
        <f>IF(ISNUMBER('Raw Data'!FI137),'Raw Data'!FI137,"")</f>
        <v/>
      </c>
      <c r="FK45" s="25" t="str">
        <f>IF(ISNUMBER('Raw Data'!FJ137),'Raw Data'!FJ137,"")</f>
        <v/>
      </c>
      <c r="FL45" s="25" t="str">
        <f>IF(ISNUMBER('Raw Data'!FK137),'Raw Data'!FK137,"")</f>
        <v/>
      </c>
      <c r="FM45" s="25" t="str">
        <f>IF(ISNUMBER('Raw Data'!FL137),'Raw Data'!FL137,"")</f>
        <v/>
      </c>
      <c r="FN45" s="25" t="str">
        <f>IF(ISNUMBER('Raw Data'!FM137),'Raw Data'!FM137,"")</f>
        <v/>
      </c>
      <c r="FO45" s="25" t="str">
        <f>IF(ISNUMBER('Raw Data'!FN137),'Raw Data'!FN137,"")</f>
        <v/>
      </c>
      <c r="FP45" s="25" t="str">
        <f>IF(ISNUMBER('Raw Data'!FO137),'Raw Data'!FO137,"")</f>
        <v/>
      </c>
      <c r="FQ45" s="25" t="str">
        <f>IF(ISNUMBER('Raw Data'!FP137),'Raw Data'!FP137,"")</f>
        <v/>
      </c>
      <c r="FR45" s="25" t="str">
        <f>IF(ISNUMBER('Raw Data'!FQ137),'Raw Data'!FQ137,"")</f>
        <v/>
      </c>
      <c r="FS45" s="25" t="str">
        <f>IF(ISNUMBER('Raw Data'!FR137),'Raw Data'!FR137,"")</f>
        <v/>
      </c>
    </row>
    <row r="46" spans="1:176" s="4" customFormat="1" x14ac:dyDescent="0.25">
      <c r="A46" s="25" t="s">
        <v>28</v>
      </c>
      <c r="B46" s="26" t="s">
        <v>9</v>
      </c>
      <c r="C46" s="25"/>
      <c r="D46" s="25" t="str">
        <f>IF(ISNUMBER('Raw Data'!C138),'Raw Data'!C138,"")</f>
        <v/>
      </c>
      <c r="E46" s="25" t="str">
        <f>IF(ISNUMBER('Raw Data'!D138),'Raw Data'!D138,"")</f>
        <v/>
      </c>
      <c r="F46" s="25" t="str">
        <f>IF(ISNUMBER('Raw Data'!E138),'Raw Data'!E138,"")</f>
        <v/>
      </c>
      <c r="G46" s="25" t="str">
        <f>IF(ISNUMBER('Raw Data'!F138),'Raw Data'!F138,"")</f>
        <v/>
      </c>
      <c r="H46" s="25" t="str">
        <f>IF(ISNUMBER('Raw Data'!G138),'Raw Data'!G138,"")</f>
        <v/>
      </c>
      <c r="I46" s="25" t="str">
        <f>IF(ISNUMBER('Raw Data'!H138),'Raw Data'!H138,"")</f>
        <v/>
      </c>
      <c r="J46" s="25" t="str">
        <f>IF(ISNUMBER('Raw Data'!I138),'Raw Data'!I138,"")</f>
        <v/>
      </c>
      <c r="K46" s="25" t="str">
        <f>IF(ISNUMBER('Raw Data'!J138),'Raw Data'!J138,"")</f>
        <v/>
      </c>
      <c r="L46" s="25" t="str">
        <f>IF(ISNUMBER('Raw Data'!K138),'Raw Data'!K138,"")</f>
        <v/>
      </c>
      <c r="M46" s="25" t="str">
        <f>IF(ISNUMBER('Raw Data'!L138),'Raw Data'!L138,"")</f>
        <v/>
      </c>
      <c r="N46" s="25" t="str">
        <f>IF(ISNUMBER('Raw Data'!M138),'Raw Data'!M138,"")</f>
        <v/>
      </c>
      <c r="O46" s="25" t="str">
        <f>IF(ISNUMBER('Raw Data'!N138),'Raw Data'!N138,"")</f>
        <v/>
      </c>
      <c r="P46" s="25" t="str">
        <f>IF(ISNUMBER('Raw Data'!O138),'Raw Data'!O138,"")</f>
        <v/>
      </c>
      <c r="Q46" s="25" t="str">
        <f>IF(ISNUMBER('Raw Data'!P138),'Raw Data'!P138,"")</f>
        <v/>
      </c>
      <c r="R46" s="25" t="str">
        <f>IF(ISNUMBER('Raw Data'!Q138),'Raw Data'!Q138,"")</f>
        <v/>
      </c>
      <c r="S46" s="25" t="str">
        <f>IF(ISNUMBER('Raw Data'!R138),'Raw Data'!R138,"")</f>
        <v/>
      </c>
      <c r="T46" s="25" t="str">
        <f>IF(ISNUMBER('Raw Data'!S138),'Raw Data'!S138,"")</f>
        <v/>
      </c>
      <c r="U46" s="25" t="str">
        <f>IF(ISNUMBER('Raw Data'!T138),'Raw Data'!T138,"")</f>
        <v/>
      </c>
      <c r="V46" s="25" t="str">
        <f>IF(ISNUMBER('Raw Data'!U138),'Raw Data'!U138,"")</f>
        <v/>
      </c>
      <c r="W46" s="25" t="str">
        <f>IF(ISNUMBER('Raw Data'!V138),'Raw Data'!V138,"")</f>
        <v/>
      </c>
      <c r="X46" s="25" t="str">
        <f>IF(ISNUMBER('Raw Data'!W138),'Raw Data'!W138,"")</f>
        <v/>
      </c>
      <c r="Y46" s="25" t="str">
        <f>IF(ISNUMBER('Raw Data'!X138),'Raw Data'!X138,"")</f>
        <v/>
      </c>
      <c r="Z46" s="25" t="str">
        <f>IF(ISNUMBER('Raw Data'!Y138),'Raw Data'!Y138,"")</f>
        <v/>
      </c>
      <c r="AA46" s="25">
        <f>IF(ISNUMBER('Raw Data'!Z138),'Raw Data'!Z138,"")</f>
        <v>5.1238815641707998</v>
      </c>
      <c r="AB46" s="25" t="str">
        <f>IF(ISNUMBER('Raw Data'!AA138),'Raw Data'!AA138,"")</f>
        <v/>
      </c>
      <c r="AC46" s="25" t="str">
        <f>IF(ISNUMBER('Raw Data'!AB138),'Raw Data'!AB138,"")</f>
        <v/>
      </c>
      <c r="AD46" s="25" t="str">
        <f>IF(ISNUMBER('Raw Data'!AC138),'Raw Data'!AC138,"")</f>
        <v/>
      </c>
      <c r="AE46" s="25">
        <f>IF(ISNUMBER('Raw Data'!AD138),'Raw Data'!AD138,"")</f>
        <v>2.2966988392139251</v>
      </c>
      <c r="AF46" s="25" t="str">
        <f>IF(ISNUMBER('Raw Data'!AE138),'Raw Data'!AE138,"")</f>
        <v/>
      </c>
      <c r="AG46" s="25">
        <f>IF(ISNUMBER('Raw Data'!AF138),'Raw Data'!AF138,"")</f>
        <v>3.4668583231759253</v>
      </c>
      <c r="AH46" s="25" t="str">
        <f>IF(ISNUMBER('Raw Data'!AG138),'Raw Data'!AG138,"")</f>
        <v/>
      </c>
      <c r="AI46" s="25">
        <f>IF(ISNUMBER('Raw Data'!AH138),'Raw Data'!AH138,"")</f>
        <v>7.2320857091024315E-2</v>
      </c>
      <c r="AJ46" s="25" t="str">
        <f>IF(ISNUMBER('Raw Data'!AI138),'Raw Data'!AI138,"")</f>
        <v/>
      </c>
      <c r="AK46" s="25" t="str">
        <f>IF(ISNUMBER('Raw Data'!AJ138),'Raw Data'!AJ138,"")</f>
        <v/>
      </c>
      <c r="AL46" s="25" t="str">
        <f>IF(ISNUMBER('Raw Data'!AK138),'Raw Data'!AK138,"")</f>
        <v/>
      </c>
      <c r="AM46" s="25" t="str">
        <f>IF(ISNUMBER('Raw Data'!AL138),'Raw Data'!AL138,"")</f>
        <v/>
      </c>
      <c r="AN46" s="25">
        <f>IF(ISNUMBER('Raw Data'!AM138),'Raw Data'!AM138,"")</f>
        <v>4.5668227666354753</v>
      </c>
      <c r="AO46" s="25" t="str">
        <f>IF(ISNUMBER('Raw Data'!AN138),'Raw Data'!AN138,"")</f>
        <v/>
      </c>
      <c r="AP46" s="25">
        <f>IF(ISNUMBER('Raw Data'!AO138),'Raw Data'!AO138,"")</f>
        <v>0.58164792744975014</v>
      </c>
      <c r="AQ46" s="25" t="str">
        <f>IF(ISNUMBER('Raw Data'!AP138),'Raw Data'!AP138,"")</f>
        <v/>
      </c>
      <c r="AR46" s="25" t="str">
        <f>IF(ISNUMBER('Raw Data'!AQ138),'Raw Data'!AQ138,"")</f>
        <v/>
      </c>
      <c r="AS46" s="25" t="str">
        <f>IF(ISNUMBER('Raw Data'!AR138),'Raw Data'!AR138,"")</f>
        <v/>
      </c>
      <c r="AT46" s="25">
        <f>IF(ISNUMBER('Raw Data'!AS138),'Raw Data'!AS138,"")</f>
        <v>6.2976997725229253</v>
      </c>
      <c r="AU46" s="25" t="str">
        <f>IF(ISNUMBER('Raw Data'!AT138),'Raw Data'!AT138,"")</f>
        <v/>
      </c>
      <c r="AV46" s="25">
        <f>IF(ISNUMBER('Raw Data'!AU138),'Raw Data'!AU138,"")</f>
        <v>4.5655857130730757</v>
      </c>
      <c r="AW46" s="25" t="str">
        <f>IF(ISNUMBER('Raw Data'!AV138),'Raw Data'!AV138,"")</f>
        <v/>
      </c>
      <c r="AX46" s="25" t="str">
        <f>IF(ISNUMBER('Raw Data'!AW138),'Raw Data'!AW138,"")</f>
        <v/>
      </c>
      <c r="AY46" s="25">
        <f>IF(ISNUMBER('Raw Data'!AX138),'Raw Data'!AX138,"")</f>
        <v>8.9283594920799008</v>
      </c>
      <c r="AZ46" s="25" t="str">
        <f>IF(ISNUMBER('Raw Data'!AY138),'Raw Data'!AY138,"")</f>
        <v/>
      </c>
      <c r="BA46" s="25">
        <f>IF(ISNUMBER('Raw Data'!AZ138),'Raw Data'!AZ138,"")</f>
        <v>7.051649008889199</v>
      </c>
      <c r="BB46" s="25" t="str">
        <f>IF(ISNUMBER('Raw Data'!BA138),'Raw Data'!BA138,"")</f>
        <v/>
      </c>
      <c r="BC46" s="25">
        <f>IF(ISNUMBER('Raw Data'!BB138),'Raw Data'!BB138,"")</f>
        <v>9.3748613969342998</v>
      </c>
      <c r="BD46" s="25" t="str">
        <f>IF(ISNUMBER('Raw Data'!BC138),'Raw Data'!BC138,"")</f>
        <v/>
      </c>
      <c r="BE46" s="25" t="str">
        <f>IF(ISNUMBER('Raw Data'!BD138),'Raw Data'!BD138,"")</f>
        <v/>
      </c>
      <c r="BF46" s="25" t="str">
        <f>IF(ISNUMBER('Raw Data'!BE138),'Raw Data'!BE138,"")</f>
        <v/>
      </c>
      <c r="BG46" s="25" t="str">
        <f>IF(ISNUMBER('Raw Data'!BF138),'Raw Data'!BF138,"")</f>
        <v/>
      </c>
      <c r="BH46" s="25">
        <f>IF(ISNUMBER('Raw Data'!BG138),'Raw Data'!BG138,"")</f>
        <v>9.0271757978092246</v>
      </c>
      <c r="BI46" s="25" t="str">
        <f>IF(ISNUMBER('Raw Data'!BH138),'Raw Data'!BH138,"")</f>
        <v/>
      </c>
      <c r="BJ46" s="25">
        <f>IF(ISNUMBER('Raw Data'!BI138),'Raw Data'!BI138,"")</f>
        <v>4.9780957473887995</v>
      </c>
      <c r="BK46" s="25" t="str">
        <f>IF(ISNUMBER('Raw Data'!BJ138),'Raw Data'!BJ138,"")</f>
        <v/>
      </c>
      <c r="BL46" s="25" t="str">
        <f>IF(ISNUMBER('Raw Data'!BK138),'Raw Data'!BK138,"")</f>
        <v/>
      </c>
      <c r="BM46" s="25">
        <f>IF(ISNUMBER('Raw Data'!BL138),'Raw Data'!BL138,"")</f>
        <v>7.1986493187689753</v>
      </c>
      <c r="BN46" s="25" t="str">
        <f>IF(ISNUMBER('Raw Data'!BM138),'Raw Data'!BM138,"")</f>
        <v/>
      </c>
      <c r="BO46" s="25">
        <f>IF(ISNUMBER('Raw Data'!BN138),'Raw Data'!BN138,"")</f>
        <v>3.987941676851424</v>
      </c>
      <c r="BP46" s="25" t="str">
        <f>IF(ISNUMBER('Raw Data'!BO138),'Raw Data'!BO138,"")</f>
        <v/>
      </c>
      <c r="BQ46" s="25">
        <f>IF(ISNUMBER('Raw Data'!BP138),'Raw Data'!BP138,"")</f>
        <v>7.5571110356348745</v>
      </c>
      <c r="BR46" s="25" t="str">
        <f>IF(ISNUMBER('Raw Data'!BQ138),'Raw Data'!BQ138,"")</f>
        <v/>
      </c>
      <c r="BS46" s="25" t="str">
        <f>IF(ISNUMBER('Raw Data'!BR138),'Raw Data'!BR138,"")</f>
        <v/>
      </c>
      <c r="BT46" s="25" t="str">
        <f>IF(ISNUMBER('Raw Data'!BS138),'Raw Data'!BS138,"")</f>
        <v/>
      </c>
      <c r="BU46" s="25" t="str">
        <f>IF(ISNUMBER('Raw Data'!BT138),'Raw Data'!BT138,"")</f>
        <v/>
      </c>
      <c r="BV46" s="25">
        <f>IF(ISNUMBER('Raw Data'!BU138),'Raw Data'!BU138,"")</f>
        <v>9.7112939559676743</v>
      </c>
      <c r="BW46" s="25" t="str">
        <f>IF(ISNUMBER('Raw Data'!BV138),'Raw Data'!BV138,"")</f>
        <v/>
      </c>
      <c r="BX46" s="25">
        <f>IF(ISNUMBER('Raw Data'!BW138),'Raw Data'!BW138,"")</f>
        <v>6.4777329501502008</v>
      </c>
      <c r="BY46" s="25" t="str">
        <f>IF(ISNUMBER('Raw Data'!BX138),'Raw Data'!BX138,"")</f>
        <v/>
      </c>
      <c r="BZ46" s="25" t="str">
        <f>IF(ISNUMBER('Raw Data'!BY138),'Raw Data'!BY138,"")</f>
        <v/>
      </c>
      <c r="CA46" s="25">
        <f>IF(ISNUMBER('Raw Data'!BZ138),'Raw Data'!BZ138,"")</f>
        <v>9.3369015438162002</v>
      </c>
      <c r="CB46" s="25" t="str">
        <f>IF(ISNUMBER('Raw Data'!CA138),'Raw Data'!CA138,"")</f>
        <v/>
      </c>
      <c r="CC46" s="25">
        <f>IF(ISNUMBER('Raw Data'!CB138),'Raw Data'!CB138,"")</f>
        <v>0.66355210088810068</v>
      </c>
      <c r="CD46" s="25" t="str">
        <f>IF(ISNUMBER('Raw Data'!CC138),'Raw Data'!CC138,"")</f>
        <v/>
      </c>
      <c r="CE46" s="25">
        <f>IF(ISNUMBER('Raw Data'!CD138),'Raw Data'!CD138,"")</f>
        <v>4.0546737807409503</v>
      </c>
      <c r="CF46" s="25" t="str">
        <f>IF(ISNUMBER('Raw Data'!CE138),'Raw Data'!CE138,"")</f>
        <v/>
      </c>
      <c r="CG46" s="25" t="str">
        <f>IF(ISNUMBER('Raw Data'!CF138),'Raw Data'!CF138,"")</f>
        <v/>
      </c>
      <c r="CH46" s="25" t="str">
        <f>IF(ISNUMBER('Raw Data'!CG138),'Raw Data'!CG138,"")</f>
        <v/>
      </c>
      <c r="CI46" s="25" t="str">
        <f>IF(ISNUMBER('Raw Data'!CH138),'Raw Data'!CH138,"")</f>
        <v/>
      </c>
      <c r="CJ46" s="25">
        <f>IF(ISNUMBER('Raw Data'!CI138),'Raw Data'!CI138,"")</f>
        <v>2.7502407992010509</v>
      </c>
      <c r="CK46" s="25" t="str">
        <f>IF(ISNUMBER('Raw Data'!CJ138),'Raw Data'!CJ138,"")</f>
        <v/>
      </c>
      <c r="CL46" s="25">
        <f>IF(ISNUMBER('Raw Data'!CK138),'Raw Data'!CK138,"")</f>
        <v>0.48427138240612511</v>
      </c>
      <c r="CM46" s="25" t="str">
        <f>IF(ISNUMBER('Raw Data'!CL138),'Raw Data'!CL138,"")</f>
        <v/>
      </c>
      <c r="CN46" s="25" t="str">
        <f>IF(ISNUMBER('Raw Data'!CM138),'Raw Data'!CM138,"")</f>
        <v/>
      </c>
      <c r="CO46" s="25">
        <f>IF(ISNUMBER('Raw Data'!CN138),'Raw Data'!CN138,"")</f>
        <v>5.5494244665615495</v>
      </c>
      <c r="CP46" s="25" t="str">
        <f>IF(ISNUMBER('Raw Data'!CO138),'Raw Data'!CO138,"")</f>
        <v/>
      </c>
      <c r="CQ46" s="25">
        <f>IF(ISNUMBER('Raw Data'!CP138),'Raw Data'!CP138,"")</f>
        <v>0.26368080872395083</v>
      </c>
      <c r="CR46" s="25" t="str">
        <f>IF(ISNUMBER('Raw Data'!CQ138),'Raw Data'!CQ138,"")</f>
        <v/>
      </c>
      <c r="CS46" s="25">
        <f>IF(ISNUMBER('Raw Data'!CR138),'Raw Data'!CR138,"")</f>
        <v>2.4186508473752246</v>
      </c>
      <c r="CT46" s="25" t="str">
        <f>IF(ISNUMBER('Raw Data'!CS138),'Raw Data'!CS138,"")</f>
        <v/>
      </c>
      <c r="CU46" s="25" t="str">
        <f>IF(ISNUMBER('Raw Data'!CT138),'Raw Data'!CT138,"")</f>
        <v/>
      </c>
      <c r="CV46" s="25" t="str">
        <f>IF(ISNUMBER('Raw Data'!CU138),'Raw Data'!CU138,"")</f>
        <v/>
      </c>
      <c r="CW46" s="25" t="str">
        <f>IF(ISNUMBER('Raw Data'!CV138),'Raw Data'!CV138,"")</f>
        <v/>
      </c>
      <c r="CX46" s="25">
        <f>IF(ISNUMBER('Raw Data'!CW138),'Raw Data'!CW138,"")</f>
        <v>7.5755150884240496</v>
      </c>
      <c r="CY46" s="25" t="str">
        <f>IF(ISNUMBER('Raw Data'!CX138),'Raw Data'!CX138,"")</f>
        <v/>
      </c>
      <c r="CZ46" s="25">
        <f>IF(ISNUMBER('Raw Data'!CY138),'Raw Data'!CY138,"")</f>
        <v>2.5216946872773249</v>
      </c>
      <c r="DA46" s="25" t="str">
        <f>IF(ISNUMBER('Raw Data'!CZ138),'Raw Data'!CZ138,"")</f>
        <v/>
      </c>
      <c r="DB46" s="25" t="str">
        <f>IF(ISNUMBER('Raw Data'!DA138),'Raw Data'!DA138,"")</f>
        <v/>
      </c>
      <c r="DC46" s="25">
        <f>IF(ISNUMBER('Raw Data'!DB138),'Raw Data'!DB138,"")</f>
        <v>6.4448504863459748</v>
      </c>
      <c r="DD46" s="25" t="str">
        <f>IF(ISNUMBER('Raw Data'!DC138),'Raw Data'!DC138,"")</f>
        <v/>
      </c>
      <c r="DE46" s="25">
        <f>IF(ISNUMBER('Raw Data'!DD138),'Raw Data'!DD138,"")</f>
        <v>3.2421962919255503</v>
      </c>
      <c r="DF46" s="25" t="str">
        <f>IF(ISNUMBER('Raw Data'!DE138),'Raw Data'!DE138,"")</f>
        <v/>
      </c>
      <c r="DG46" s="25">
        <f>IF(ISNUMBER('Raw Data'!DF138),'Raw Data'!DF138,"")</f>
        <v>5.5350664147967503</v>
      </c>
      <c r="DH46" s="25" t="str">
        <f>IF(ISNUMBER('Raw Data'!DG138),'Raw Data'!DG138,"")</f>
        <v/>
      </c>
      <c r="DI46" s="25" t="str">
        <f>IF(ISNUMBER('Raw Data'!DH138),'Raw Data'!DH138,"")</f>
        <v/>
      </c>
      <c r="DJ46" s="25" t="str">
        <f>IF(ISNUMBER('Raw Data'!DI138),'Raw Data'!DI138,"")</f>
        <v/>
      </c>
      <c r="DK46" s="25" t="str">
        <f>IF(ISNUMBER('Raw Data'!DJ138),'Raw Data'!DJ138,"")</f>
        <v/>
      </c>
      <c r="DL46" s="25" t="str">
        <f>IF(ISNUMBER('Raw Data'!DK138),'Raw Data'!DK138,"")</f>
        <v/>
      </c>
      <c r="DM46" s="25">
        <f>IF(ISNUMBER('Raw Data'!DL138),'Raw Data'!DL138,"")</f>
        <v>8.3244928851701747</v>
      </c>
      <c r="DN46" s="25" t="str">
        <f>IF(ISNUMBER('Raw Data'!DM138),'Raw Data'!DM138,"")</f>
        <v/>
      </c>
      <c r="DO46" s="25">
        <f>IF(ISNUMBER('Raw Data'!DN138),'Raw Data'!DN138,"")</f>
        <v>5.3044354714834503</v>
      </c>
      <c r="DP46" s="25" t="str">
        <f>IF(ISNUMBER('Raw Data'!DO138),'Raw Data'!DO138,"")</f>
        <v/>
      </c>
      <c r="DQ46" s="25" t="str">
        <f>IF(ISNUMBER('Raw Data'!DP138),'Raw Data'!DP138,"")</f>
        <v/>
      </c>
      <c r="DR46" s="25" t="str">
        <f>IF(ISNUMBER('Raw Data'!DQ138),'Raw Data'!DQ138,"")</f>
        <v/>
      </c>
      <c r="DS46" s="25" t="str">
        <f>IF(ISNUMBER('Raw Data'!DR138),'Raw Data'!DR138,"")</f>
        <v/>
      </c>
      <c r="DT46" s="25" t="str">
        <f>IF(ISNUMBER('Raw Data'!DS138),'Raw Data'!DS138,"")</f>
        <v/>
      </c>
      <c r="DU46" s="25" t="str">
        <f>IF(ISNUMBER('Raw Data'!DT138),'Raw Data'!DT138,"")</f>
        <v/>
      </c>
      <c r="DV46" s="25" t="str">
        <f>IF(ISNUMBER('Raw Data'!DU138),'Raw Data'!DU138,"")</f>
        <v/>
      </c>
      <c r="DW46" s="25" t="str">
        <f>IF(ISNUMBER('Raw Data'!DV138),'Raw Data'!DV138,"")</f>
        <v/>
      </c>
      <c r="DX46" s="25" t="str">
        <f>IF(ISNUMBER('Raw Data'!DW138),'Raw Data'!DW138,"")</f>
        <v/>
      </c>
      <c r="DY46" s="25" t="str">
        <f>IF(ISNUMBER('Raw Data'!DX138),'Raw Data'!DX138,"")</f>
        <v/>
      </c>
      <c r="DZ46" s="25">
        <f>IF(ISNUMBER('Raw Data'!DY138),'Raw Data'!DY138,"")</f>
        <v>0.83056330150327451</v>
      </c>
      <c r="EA46" s="25" t="str">
        <f>IF(ISNUMBER('Raw Data'!DZ138),'Raw Data'!DZ138,"")</f>
        <v/>
      </c>
      <c r="EB46" s="25" t="str">
        <f>IF(ISNUMBER('Raw Data'!EA138),'Raw Data'!EA138,"")</f>
        <v/>
      </c>
      <c r="EC46" s="25" t="str">
        <f>IF(ISNUMBER('Raw Data'!EB138),'Raw Data'!EB138,"")</f>
        <v/>
      </c>
      <c r="ED46" s="25" t="str">
        <f>IF(ISNUMBER('Raw Data'!EC138),'Raw Data'!EC138,"")</f>
        <v/>
      </c>
      <c r="EE46" s="25" t="str">
        <f>IF(ISNUMBER('Raw Data'!ED138),'Raw Data'!ED138,"")</f>
        <v/>
      </c>
      <c r="EF46" s="25" t="str">
        <f>IF(ISNUMBER('Raw Data'!EE138),'Raw Data'!EE138,"")</f>
        <v/>
      </c>
      <c r="EG46" s="25" t="str">
        <f>IF(ISNUMBER('Raw Data'!EF138),'Raw Data'!EF138,"")</f>
        <v/>
      </c>
      <c r="EH46" s="25">
        <f>IF(ISNUMBER('Raw Data'!EG138),'Raw Data'!EG138,"")</f>
        <v>1.1544434082347497</v>
      </c>
      <c r="EI46" s="25" t="str">
        <f>IF(ISNUMBER('Raw Data'!EH138),'Raw Data'!EH138,"")</f>
        <v/>
      </c>
      <c r="EJ46" s="25" t="str">
        <f>IF(ISNUMBER('Raw Data'!EI138),'Raw Data'!EI138,"")</f>
        <v/>
      </c>
      <c r="EK46" s="25" t="str">
        <f>IF(ISNUMBER('Raw Data'!EJ138),'Raw Data'!EJ138,"")</f>
        <v/>
      </c>
      <c r="EL46" s="25" t="str">
        <f>IF(ISNUMBER('Raw Data'!EK138),'Raw Data'!EK138,"")</f>
        <v/>
      </c>
      <c r="EM46" s="25" t="str">
        <f>IF(ISNUMBER('Raw Data'!EL138),'Raw Data'!EL138,"")</f>
        <v/>
      </c>
      <c r="EN46" s="25" t="str">
        <f>IF(ISNUMBER('Raw Data'!EM138),'Raw Data'!EM138,"")</f>
        <v/>
      </c>
      <c r="EO46" s="25" t="str">
        <f>IF(ISNUMBER('Raw Data'!EN138),'Raw Data'!EN138,"")</f>
        <v/>
      </c>
      <c r="EP46" s="25" t="str">
        <f>IF(ISNUMBER('Raw Data'!EO138),'Raw Data'!EO138,"")</f>
        <v/>
      </c>
      <c r="EQ46" s="25" t="str">
        <f>IF(ISNUMBER('Raw Data'!EP138),'Raw Data'!EP138,"")</f>
        <v/>
      </c>
      <c r="ER46" s="25" t="str">
        <f>IF(ISNUMBER('Raw Data'!EQ138),'Raw Data'!EQ138,"")</f>
        <v/>
      </c>
      <c r="ES46" s="25" t="str">
        <f>IF(ISNUMBER('Raw Data'!ER138),'Raw Data'!ER138,"")</f>
        <v/>
      </c>
      <c r="ET46" s="25" t="str">
        <f>IF(ISNUMBER('Raw Data'!ES138),'Raw Data'!ES138,"")</f>
        <v/>
      </c>
      <c r="EU46" s="25" t="str">
        <f>IF(ISNUMBER('Raw Data'!ET138),'Raw Data'!ET138,"")</f>
        <v/>
      </c>
      <c r="EV46" s="25" t="str">
        <f>IF(ISNUMBER('Raw Data'!EU138),'Raw Data'!EU138,"")</f>
        <v/>
      </c>
      <c r="EW46" s="25" t="str">
        <f>IF(ISNUMBER('Raw Data'!EV138),'Raw Data'!EV138,"")</f>
        <v/>
      </c>
      <c r="EX46" s="25" t="str">
        <f>IF(ISNUMBER('Raw Data'!EW138),'Raw Data'!EW138,"")</f>
        <v/>
      </c>
      <c r="EY46" s="25" t="str">
        <f>IF(ISNUMBER('Raw Data'!EX138),'Raw Data'!EX138,"")</f>
        <v/>
      </c>
      <c r="EZ46" s="25" t="str">
        <f>IF(ISNUMBER('Raw Data'!EY138),'Raw Data'!EY138,"")</f>
        <v/>
      </c>
      <c r="FA46" s="25" t="str">
        <f>IF(ISNUMBER('Raw Data'!EZ138),'Raw Data'!EZ138,"")</f>
        <v/>
      </c>
      <c r="FB46" s="25" t="str">
        <f>IF(ISNUMBER('Raw Data'!FA138),'Raw Data'!FA138,"")</f>
        <v/>
      </c>
      <c r="FC46" s="25" t="str">
        <f>IF(ISNUMBER('Raw Data'!FB138),'Raw Data'!FB138,"")</f>
        <v/>
      </c>
      <c r="FD46" s="25" t="str">
        <f>IF(ISNUMBER('Raw Data'!FC138),'Raw Data'!FC138,"")</f>
        <v/>
      </c>
      <c r="FE46" s="25" t="str">
        <f>IF(ISNUMBER('Raw Data'!FD138),'Raw Data'!FD138,"")</f>
        <v/>
      </c>
      <c r="FF46" s="25" t="str">
        <f>IF(ISNUMBER('Raw Data'!FE138),'Raw Data'!FE138,"")</f>
        <v/>
      </c>
      <c r="FG46" s="25" t="str">
        <f>IF(ISNUMBER('Raw Data'!FF138),'Raw Data'!FF138,"")</f>
        <v/>
      </c>
      <c r="FH46" s="25">
        <f>IF(ISNUMBER('Raw Data'!FG138),'Raw Data'!FG138,"")</f>
        <v>2.2308337433279251</v>
      </c>
      <c r="FI46" s="25" t="str">
        <f>IF(ISNUMBER('Raw Data'!FH138),'Raw Data'!FH138,"")</f>
        <v/>
      </c>
      <c r="FJ46" s="25" t="str">
        <f>IF(ISNUMBER('Raw Data'!FI138),'Raw Data'!FI138,"")</f>
        <v/>
      </c>
      <c r="FK46" s="25" t="str">
        <f>IF(ISNUMBER('Raw Data'!FJ138),'Raw Data'!FJ138,"")</f>
        <v/>
      </c>
      <c r="FL46" s="25" t="str">
        <f>IF(ISNUMBER('Raw Data'!FK138),'Raw Data'!FK138,"")</f>
        <v/>
      </c>
      <c r="FM46" s="25" t="str">
        <f>IF(ISNUMBER('Raw Data'!FL138),'Raw Data'!FL138,"")</f>
        <v/>
      </c>
      <c r="FN46" s="25" t="str">
        <f>IF(ISNUMBER('Raw Data'!FM138),'Raw Data'!FM138,"")</f>
        <v/>
      </c>
      <c r="FO46" s="25" t="str">
        <f>IF(ISNUMBER('Raw Data'!FN138),'Raw Data'!FN138,"")</f>
        <v/>
      </c>
      <c r="FP46" s="25" t="str">
        <f>IF(ISNUMBER('Raw Data'!FO138),'Raw Data'!FO138,"")</f>
        <v/>
      </c>
      <c r="FQ46" s="25" t="str">
        <f>IF(ISNUMBER('Raw Data'!FP138),'Raw Data'!FP138,"")</f>
        <v/>
      </c>
      <c r="FR46" s="25" t="str">
        <f>IF(ISNUMBER('Raw Data'!FQ138),'Raw Data'!FQ138,"")</f>
        <v/>
      </c>
      <c r="FS46" s="25" t="str">
        <f>IF(ISNUMBER('Raw Data'!FR138),'Raw Data'!FR138,"")</f>
        <v/>
      </c>
    </row>
    <row r="47" spans="1:176" s="4" customFormat="1" x14ac:dyDescent="0.25">
      <c r="A47" s="25" t="s">
        <v>29</v>
      </c>
      <c r="B47" s="26" t="s">
        <v>9</v>
      </c>
      <c r="C47" s="25"/>
      <c r="D47" s="25" t="str">
        <f>IF(ISNUMBER('Raw Data'!C139),'Raw Data'!C139,"")</f>
        <v/>
      </c>
      <c r="E47" s="25" t="str">
        <f>IF(ISNUMBER('Raw Data'!D139),'Raw Data'!D139,"")</f>
        <v/>
      </c>
      <c r="F47" s="25" t="str">
        <f>IF(ISNUMBER('Raw Data'!E139),'Raw Data'!E139,"")</f>
        <v/>
      </c>
      <c r="G47" s="25" t="str">
        <f>IF(ISNUMBER('Raw Data'!F139),'Raw Data'!F139,"")</f>
        <v/>
      </c>
      <c r="H47" s="25" t="str">
        <f>IF(ISNUMBER('Raw Data'!G139),'Raw Data'!G139,"")</f>
        <v/>
      </c>
      <c r="I47" s="25" t="str">
        <f>IF(ISNUMBER('Raw Data'!H139),'Raw Data'!H139,"")</f>
        <v/>
      </c>
      <c r="J47" s="25" t="str">
        <f>IF(ISNUMBER('Raw Data'!I139),'Raw Data'!I139,"")</f>
        <v/>
      </c>
      <c r="K47" s="25" t="str">
        <f>IF(ISNUMBER('Raw Data'!J139),'Raw Data'!J139,"")</f>
        <v/>
      </c>
      <c r="L47" s="25" t="str">
        <f>IF(ISNUMBER('Raw Data'!K139),'Raw Data'!K139,"")</f>
        <v/>
      </c>
      <c r="M47" s="25" t="str">
        <f>IF(ISNUMBER('Raw Data'!L139),'Raw Data'!L139,"")</f>
        <v/>
      </c>
      <c r="N47" s="25" t="str">
        <f>IF(ISNUMBER('Raw Data'!M139),'Raw Data'!M139,"")</f>
        <v/>
      </c>
      <c r="O47" s="25" t="str">
        <f>IF(ISNUMBER('Raw Data'!N139),'Raw Data'!N139,"")</f>
        <v/>
      </c>
      <c r="P47" s="25" t="str">
        <f>IF(ISNUMBER('Raw Data'!O139),'Raw Data'!O139,"")</f>
        <v/>
      </c>
      <c r="Q47" s="25" t="str">
        <f>IF(ISNUMBER('Raw Data'!P139),'Raw Data'!P139,"")</f>
        <v/>
      </c>
      <c r="R47" s="25" t="str">
        <f>IF(ISNUMBER('Raw Data'!Q139),'Raw Data'!Q139,"")</f>
        <v/>
      </c>
      <c r="S47" s="25" t="str">
        <f>IF(ISNUMBER('Raw Data'!R139),'Raw Data'!R139,"")</f>
        <v/>
      </c>
      <c r="T47" s="25" t="str">
        <f>IF(ISNUMBER('Raw Data'!S139),'Raw Data'!S139,"")</f>
        <v/>
      </c>
      <c r="U47" s="25" t="str">
        <f>IF(ISNUMBER('Raw Data'!T139),'Raw Data'!T139,"")</f>
        <v/>
      </c>
      <c r="V47" s="25" t="str">
        <f>IF(ISNUMBER('Raw Data'!U139),'Raw Data'!U139,"")</f>
        <v/>
      </c>
      <c r="W47" s="25" t="str">
        <f>IF(ISNUMBER('Raw Data'!V139),'Raw Data'!V139,"")</f>
        <v/>
      </c>
      <c r="X47" s="25" t="str">
        <f>IF(ISNUMBER('Raw Data'!W139),'Raw Data'!W139,"")</f>
        <v/>
      </c>
      <c r="Y47" s="25" t="str">
        <f>IF(ISNUMBER('Raw Data'!X139),'Raw Data'!X139,"")</f>
        <v/>
      </c>
      <c r="Z47" s="25" t="str">
        <f>IF(ISNUMBER('Raw Data'!Y139),'Raw Data'!Y139,"")</f>
        <v/>
      </c>
      <c r="AA47" s="25">
        <f>IF(ISNUMBER('Raw Data'!Z139),'Raw Data'!Z139,"")</f>
        <v>3.1932222123900003</v>
      </c>
      <c r="AB47" s="25" t="str">
        <f>IF(ISNUMBER('Raw Data'!AA139),'Raw Data'!AA139,"")</f>
        <v/>
      </c>
      <c r="AC47" s="25" t="str">
        <f>IF(ISNUMBER('Raw Data'!AB139),'Raw Data'!AB139,"")</f>
        <v/>
      </c>
      <c r="AD47" s="25" t="str">
        <f>IF(ISNUMBER('Raw Data'!AC139),'Raw Data'!AC139,"")</f>
        <v/>
      </c>
      <c r="AE47" s="25">
        <f>IF(ISNUMBER('Raw Data'!AD139),'Raw Data'!AD139,"")</f>
        <v>2.123609503856501</v>
      </c>
      <c r="AF47" s="25" t="str">
        <f>IF(ISNUMBER('Raw Data'!AE139),'Raw Data'!AE139,"")</f>
        <v/>
      </c>
      <c r="AG47" s="25">
        <f>IF(ISNUMBER('Raw Data'!AF139),'Raw Data'!AF139,"")</f>
        <v>2.4293524716475501</v>
      </c>
      <c r="AH47" s="25" t="str">
        <f>IF(ISNUMBER('Raw Data'!AG139),'Raw Data'!AG139,"")</f>
        <v/>
      </c>
      <c r="AI47" s="25">
        <f>IF(ISNUMBER('Raw Data'!AH139),'Raw Data'!AH139,"")</f>
        <v>1.4025934072473496</v>
      </c>
      <c r="AJ47" s="25" t="str">
        <f>IF(ISNUMBER('Raw Data'!AI139),'Raw Data'!AI139,"")</f>
        <v/>
      </c>
      <c r="AK47" s="25" t="str">
        <f>IF(ISNUMBER('Raw Data'!AJ139),'Raw Data'!AJ139,"")</f>
        <v/>
      </c>
      <c r="AL47" s="25" t="str">
        <f>IF(ISNUMBER('Raw Data'!AK139),'Raw Data'!AK139,"")</f>
        <v/>
      </c>
      <c r="AM47" s="25" t="str">
        <f>IF(ISNUMBER('Raw Data'!AL139),'Raw Data'!AL139,"")</f>
        <v/>
      </c>
      <c r="AN47" s="25">
        <f>IF(ISNUMBER('Raw Data'!AM139),'Raw Data'!AM139,"")</f>
        <v>1.497627402342276</v>
      </c>
      <c r="AO47" s="25" t="str">
        <f>IF(ISNUMBER('Raw Data'!AN139),'Raw Data'!AN139,"")</f>
        <v/>
      </c>
      <c r="AP47" s="25">
        <f>IF(ISNUMBER('Raw Data'!AO139),'Raw Data'!AO139,"")</f>
        <v>1.3272941432873502</v>
      </c>
      <c r="AQ47" s="25" t="str">
        <f>IF(ISNUMBER('Raw Data'!AP139),'Raw Data'!AP139,"")</f>
        <v/>
      </c>
      <c r="AR47" s="25" t="str">
        <f>IF(ISNUMBER('Raw Data'!AQ139),'Raw Data'!AQ139,"")</f>
        <v/>
      </c>
      <c r="AS47" s="25" t="str">
        <f>IF(ISNUMBER('Raw Data'!AR139),'Raw Data'!AR139,"")</f>
        <v/>
      </c>
      <c r="AT47" s="25">
        <f>IF(ISNUMBER('Raw Data'!AS139),'Raw Data'!AS139,"")</f>
        <v>1.2782222843583257</v>
      </c>
      <c r="AU47" s="25" t="str">
        <f>IF(ISNUMBER('Raw Data'!AT139),'Raw Data'!AT139,"")</f>
        <v/>
      </c>
      <c r="AV47" s="25">
        <f>IF(ISNUMBER('Raw Data'!AU139),'Raw Data'!AU139,"")</f>
        <v>1.5326243721776258</v>
      </c>
      <c r="AW47" s="25" t="str">
        <f>IF(ISNUMBER('Raw Data'!AV139),'Raw Data'!AV139,"")</f>
        <v/>
      </c>
      <c r="AX47" s="25" t="str">
        <f>IF(ISNUMBER('Raw Data'!AW139),'Raw Data'!AW139,"")</f>
        <v/>
      </c>
      <c r="AY47" s="25">
        <f>IF(ISNUMBER('Raw Data'!AX139),'Raw Data'!AX139,"")</f>
        <v>2.4047269191868756</v>
      </c>
      <c r="AZ47" s="25" t="str">
        <f>IF(ISNUMBER('Raw Data'!AY139),'Raw Data'!AY139,"")</f>
        <v/>
      </c>
      <c r="BA47" s="25">
        <f>IF(ISNUMBER('Raw Data'!AZ139),'Raw Data'!AZ139,"")</f>
        <v>2.4200278259106254</v>
      </c>
      <c r="BB47" s="25" t="str">
        <f>IF(ISNUMBER('Raw Data'!BA139),'Raw Data'!BA139,"")</f>
        <v/>
      </c>
      <c r="BC47" s="25">
        <f>IF(ISNUMBER('Raw Data'!BB139),'Raw Data'!BB139,"")</f>
        <v>3.2944451245176509</v>
      </c>
      <c r="BD47" s="25" t="str">
        <f>IF(ISNUMBER('Raw Data'!BC139),'Raw Data'!BC139,"")</f>
        <v/>
      </c>
      <c r="BE47" s="25" t="str">
        <f>IF(ISNUMBER('Raw Data'!BD139),'Raw Data'!BD139,"")</f>
        <v/>
      </c>
      <c r="BF47" s="25" t="str">
        <f>IF(ISNUMBER('Raw Data'!BE139),'Raw Data'!BE139,"")</f>
        <v/>
      </c>
      <c r="BG47" s="25" t="str">
        <f>IF(ISNUMBER('Raw Data'!BF139),'Raw Data'!BF139,"")</f>
        <v/>
      </c>
      <c r="BH47" s="25">
        <f>IF(ISNUMBER('Raw Data'!BG139),'Raw Data'!BG139,"")</f>
        <v>3.1273239822708998</v>
      </c>
      <c r="BI47" s="25" t="str">
        <f>IF(ISNUMBER('Raw Data'!BH139),'Raw Data'!BH139,"")</f>
        <v/>
      </c>
      <c r="BJ47" s="25">
        <f>IF(ISNUMBER('Raw Data'!BI139),'Raw Data'!BI139,"")</f>
        <v>3.6985673000363004</v>
      </c>
      <c r="BK47" s="25" t="str">
        <f>IF(ISNUMBER('Raw Data'!BJ139),'Raw Data'!BJ139,"")</f>
        <v/>
      </c>
      <c r="BL47" s="25" t="str">
        <f>IF(ISNUMBER('Raw Data'!BK139),'Raw Data'!BK139,"")</f>
        <v/>
      </c>
      <c r="BM47" s="25">
        <f>IF(ISNUMBER('Raw Data'!BL139),'Raw Data'!BL139,"")</f>
        <v>3.7880634571660754</v>
      </c>
      <c r="BN47" s="25" t="str">
        <f>IF(ISNUMBER('Raw Data'!BM139),'Raw Data'!BM139,"")</f>
        <v/>
      </c>
      <c r="BO47" s="25">
        <f>IF(ISNUMBER('Raw Data'!BN139),'Raw Data'!BN139,"")</f>
        <v>3.7861044161011503</v>
      </c>
      <c r="BP47" s="25" t="str">
        <f>IF(ISNUMBER('Raw Data'!BO139),'Raw Data'!BO139,"")</f>
        <v/>
      </c>
      <c r="BQ47" s="25">
        <f>IF(ISNUMBER('Raw Data'!BP139),'Raw Data'!BP139,"")</f>
        <v>4.0756829774025007</v>
      </c>
      <c r="BR47" s="25" t="str">
        <f>IF(ISNUMBER('Raw Data'!BQ139),'Raw Data'!BQ139,"")</f>
        <v/>
      </c>
      <c r="BS47" s="25" t="str">
        <f>IF(ISNUMBER('Raw Data'!BR139),'Raw Data'!BR139,"")</f>
        <v/>
      </c>
      <c r="BT47" s="25" t="str">
        <f>IF(ISNUMBER('Raw Data'!BS139),'Raw Data'!BS139,"")</f>
        <v/>
      </c>
      <c r="BU47" s="25" t="str">
        <f>IF(ISNUMBER('Raw Data'!BT139),'Raw Data'!BT139,"")</f>
        <v/>
      </c>
      <c r="BV47" s="25">
        <f>IF(ISNUMBER('Raw Data'!BU139),'Raw Data'!BU139,"")</f>
        <v>4.4398343150104509</v>
      </c>
      <c r="BW47" s="25" t="str">
        <f>IF(ISNUMBER('Raw Data'!BV139),'Raw Data'!BV139,"")</f>
        <v/>
      </c>
      <c r="BX47" s="25">
        <f>IF(ISNUMBER('Raw Data'!BW139),'Raw Data'!BW139,"")</f>
        <v>4.5896125107623256</v>
      </c>
      <c r="BY47" s="25" t="str">
        <f>IF(ISNUMBER('Raw Data'!BX139),'Raw Data'!BX139,"")</f>
        <v/>
      </c>
      <c r="BZ47" s="25" t="str">
        <f>IF(ISNUMBER('Raw Data'!BY139),'Raw Data'!BY139,"")</f>
        <v/>
      </c>
      <c r="CA47" s="25">
        <f>IF(ISNUMBER('Raw Data'!BZ139),'Raw Data'!BZ139,"")</f>
        <v>4.6888800540261499</v>
      </c>
      <c r="CB47" s="25" t="str">
        <f>IF(ISNUMBER('Raw Data'!CA139),'Raw Data'!CA139,"")</f>
        <v/>
      </c>
      <c r="CC47" s="25">
        <f>IF(ISNUMBER('Raw Data'!CB139),'Raw Data'!CB139,"")</f>
        <v>1.0994546067580746</v>
      </c>
      <c r="CD47" s="25" t="str">
        <f>IF(ISNUMBER('Raw Data'!CC139),'Raw Data'!CC139,"")</f>
        <v/>
      </c>
      <c r="CE47" s="25">
        <f>IF(ISNUMBER('Raw Data'!CD139),'Raw Data'!CD139,"")</f>
        <v>1.43275302403045</v>
      </c>
      <c r="CF47" s="25" t="str">
        <f>IF(ISNUMBER('Raw Data'!CE139),'Raw Data'!CE139,"")</f>
        <v/>
      </c>
      <c r="CG47" s="25" t="str">
        <f>IF(ISNUMBER('Raw Data'!CF139),'Raw Data'!CF139,"")</f>
        <v/>
      </c>
      <c r="CH47" s="25" t="str">
        <f>IF(ISNUMBER('Raw Data'!CG139),'Raw Data'!CG139,"")</f>
        <v/>
      </c>
      <c r="CI47" s="25" t="str">
        <f>IF(ISNUMBER('Raw Data'!CH139),'Raw Data'!CH139,"")</f>
        <v/>
      </c>
      <c r="CJ47" s="25">
        <f>IF(ISNUMBER('Raw Data'!CI139),'Raw Data'!CI139,"")</f>
        <v>0.22823566240972504</v>
      </c>
      <c r="CK47" s="25" t="str">
        <f>IF(ISNUMBER('Raw Data'!CJ139),'Raw Data'!CJ139,"")</f>
        <v/>
      </c>
      <c r="CL47" s="25">
        <f>IF(ISNUMBER('Raw Data'!CK139),'Raw Data'!CK139,"")</f>
        <v>0.5593821831100505</v>
      </c>
      <c r="CM47" s="25" t="str">
        <f>IF(ISNUMBER('Raw Data'!CL139),'Raw Data'!CL139,"")</f>
        <v/>
      </c>
      <c r="CN47" s="25" t="str">
        <f>IF(ISNUMBER('Raw Data'!CM139),'Raw Data'!CM139,"")</f>
        <v/>
      </c>
      <c r="CO47" s="25">
        <f>IF(ISNUMBER('Raw Data'!CN139),'Raw Data'!CN139,"")</f>
        <v>1.2175604344993265</v>
      </c>
      <c r="CP47" s="25" t="str">
        <f>IF(ISNUMBER('Raw Data'!CO139),'Raw Data'!CO139,"")</f>
        <v/>
      </c>
      <c r="CQ47" s="25">
        <f>IF(ISNUMBER('Raw Data'!CP139),'Raw Data'!CP139,"")</f>
        <v>1.0787428026381001</v>
      </c>
      <c r="CR47" s="25" t="str">
        <f>IF(ISNUMBER('Raw Data'!CQ139),'Raw Data'!CQ139,"")</f>
        <v/>
      </c>
      <c r="CS47" s="25">
        <f>IF(ISNUMBER('Raw Data'!CR139),'Raw Data'!CR139,"")</f>
        <v>1.3596651263268762</v>
      </c>
      <c r="CT47" s="25" t="str">
        <f>IF(ISNUMBER('Raw Data'!CS139),'Raw Data'!CS139,"")</f>
        <v/>
      </c>
      <c r="CU47" s="25" t="str">
        <f>IF(ISNUMBER('Raw Data'!CT139),'Raw Data'!CT139,"")</f>
        <v/>
      </c>
      <c r="CV47" s="25" t="str">
        <f>IF(ISNUMBER('Raw Data'!CU139),'Raw Data'!CU139,"")</f>
        <v/>
      </c>
      <c r="CW47" s="25" t="str">
        <f>IF(ISNUMBER('Raw Data'!CV139),'Raw Data'!CV139,"")</f>
        <v/>
      </c>
      <c r="CX47" s="25">
        <f>IF(ISNUMBER('Raw Data'!CW139),'Raw Data'!CW139,"")</f>
        <v>2.2295773286125256</v>
      </c>
      <c r="CY47" s="25" t="str">
        <f>IF(ISNUMBER('Raw Data'!CX139),'Raw Data'!CX139,"")</f>
        <v/>
      </c>
      <c r="CZ47" s="25">
        <f>IF(ISNUMBER('Raw Data'!CY139),'Raw Data'!CY139,"")</f>
        <v>2.6414813855435009</v>
      </c>
      <c r="DA47" s="25" t="str">
        <f>IF(ISNUMBER('Raw Data'!CZ139),'Raw Data'!CZ139,"")</f>
        <v/>
      </c>
      <c r="DB47" s="25" t="str">
        <f>IF(ISNUMBER('Raw Data'!DA139),'Raw Data'!DA139,"")</f>
        <v/>
      </c>
      <c r="DC47" s="25">
        <f>IF(ISNUMBER('Raw Data'!DB139),'Raw Data'!DB139,"")</f>
        <v>2.527912367959801</v>
      </c>
      <c r="DD47" s="25" t="str">
        <f>IF(ISNUMBER('Raw Data'!DC139),'Raw Data'!DC139,"")</f>
        <v/>
      </c>
      <c r="DE47" s="25">
        <f>IF(ISNUMBER('Raw Data'!DD139),'Raw Data'!DD139,"")</f>
        <v>2.7505670062813756</v>
      </c>
      <c r="DF47" s="25" t="str">
        <f>IF(ISNUMBER('Raw Data'!DE139),'Raw Data'!DE139,"")</f>
        <v/>
      </c>
      <c r="DG47" s="25">
        <f>IF(ISNUMBER('Raw Data'!DF139),'Raw Data'!DF139,"")</f>
        <v>3.1925683007676007</v>
      </c>
      <c r="DH47" s="25" t="str">
        <f>IF(ISNUMBER('Raw Data'!DG139),'Raw Data'!DG139,"")</f>
        <v/>
      </c>
      <c r="DI47" s="25" t="str">
        <f>IF(ISNUMBER('Raw Data'!DH139),'Raw Data'!DH139,"")</f>
        <v/>
      </c>
      <c r="DJ47" s="25" t="str">
        <f>IF(ISNUMBER('Raw Data'!DI139),'Raw Data'!DI139,"")</f>
        <v/>
      </c>
      <c r="DK47" s="25" t="str">
        <f>IF(ISNUMBER('Raw Data'!DJ139),'Raw Data'!DJ139,"")</f>
        <v/>
      </c>
      <c r="DL47" s="25" t="str">
        <f>IF(ISNUMBER('Raw Data'!DK139),'Raw Data'!DK139,"")</f>
        <v/>
      </c>
      <c r="DM47" s="25">
        <f>IF(ISNUMBER('Raw Data'!DL139),'Raw Data'!DL139,"")</f>
        <v>4.0929307555486512</v>
      </c>
      <c r="DN47" s="25" t="str">
        <f>IF(ISNUMBER('Raw Data'!DM139),'Raw Data'!DM139,"")</f>
        <v/>
      </c>
      <c r="DO47" s="25">
        <f>IF(ISNUMBER('Raw Data'!DN139),'Raw Data'!DN139,"")</f>
        <v>4.1881656903523012</v>
      </c>
      <c r="DP47" s="25" t="str">
        <f>IF(ISNUMBER('Raw Data'!DO139),'Raw Data'!DO139,"")</f>
        <v/>
      </c>
      <c r="DQ47" s="25" t="str">
        <f>IF(ISNUMBER('Raw Data'!DP139),'Raw Data'!DP139,"")</f>
        <v/>
      </c>
      <c r="DR47" s="25" t="str">
        <f>IF(ISNUMBER('Raw Data'!DQ139),'Raw Data'!DQ139,"")</f>
        <v/>
      </c>
      <c r="DS47" s="25" t="str">
        <f>IF(ISNUMBER('Raw Data'!DR139),'Raw Data'!DR139,"")</f>
        <v/>
      </c>
      <c r="DT47" s="25" t="str">
        <f>IF(ISNUMBER('Raw Data'!DS139),'Raw Data'!DS139,"")</f>
        <v/>
      </c>
      <c r="DU47" s="25" t="str">
        <f>IF(ISNUMBER('Raw Data'!DT139),'Raw Data'!DT139,"")</f>
        <v/>
      </c>
      <c r="DV47" s="25" t="str">
        <f>IF(ISNUMBER('Raw Data'!DU139),'Raw Data'!DU139,"")</f>
        <v/>
      </c>
      <c r="DW47" s="25" t="str">
        <f>IF(ISNUMBER('Raw Data'!DV139),'Raw Data'!DV139,"")</f>
        <v/>
      </c>
      <c r="DX47" s="25" t="str">
        <f>IF(ISNUMBER('Raw Data'!DW139),'Raw Data'!DW139,"")</f>
        <v/>
      </c>
      <c r="DY47" s="25" t="str">
        <f>IF(ISNUMBER('Raw Data'!DX139),'Raw Data'!DX139,"")</f>
        <v/>
      </c>
      <c r="DZ47" s="25">
        <f>IF(ISNUMBER('Raw Data'!DY139),'Raw Data'!DY139,"")</f>
        <v>1.9050212489975848E-2</v>
      </c>
      <c r="EA47" s="25" t="str">
        <f>IF(ISNUMBER('Raw Data'!DZ139),'Raw Data'!DZ139,"")</f>
        <v/>
      </c>
      <c r="EB47" s="25" t="str">
        <f>IF(ISNUMBER('Raw Data'!EA139),'Raw Data'!EA139,"")</f>
        <v/>
      </c>
      <c r="EC47" s="25" t="str">
        <f>IF(ISNUMBER('Raw Data'!EB139),'Raw Data'!EB139,"")</f>
        <v/>
      </c>
      <c r="ED47" s="25" t="str">
        <f>IF(ISNUMBER('Raw Data'!EC139),'Raw Data'!EC139,"")</f>
        <v/>
      </c>
      <c r="EE47" s="25" t="str">
        <f>IF(ISNUMBER('Raw Data'!ED139),'Raw Data'!ED139,"")</f>
        <v/>
      </c>
      <c r="EF47" s="25" t="str">
        <f>IF(ISNUMBER('Raw Data'!EE139),'Raw Data'!EE139,"")</f>
        <v/>
      </c>
      <c r="EG47" s="25" t="str">
        <f>IF(ISNUMBER('Raw Data'!EF139),'Raw Data'!EF139,"")</f>
        <v/>
      </c>
      <c r="EH47" s="25">
        <f>IF(ISNUMBER('Raw Data'!EG139),'Raw Data'!EG139,"")</f>
        <v>0.64505040764764976</v>
      </c>
      <c r="EI47" s="25" t="str">
        <f>IF(ISNUMBER('Raw Data'!EH139),'Raw Data'!EH139,"")</f>
        <v/>
      </c>
      <c r="EJ47" s="25" t="str">
        <f>IF(ISNUMBER('Raw Data'!EI139),'Raw Data'!EI139,"")</f>
        <v/>
      </c>
      <c r="EK47" s="25" t="str">
        <f>IF(ISNUMBER('Raw Data'!EJ139),'Raw Data'!EJ139,"")</f>
        <v/>
      </c>
      <c r="EL47" s="25" t="str">
        <f>IF(ISNUMBER('Raw Data'!EK139),'Raw Data'!EK139,"")</f>
        <v/>
      </c>
      <c r="EM47" s="25" t="str">
        <f>IF(ISNUMBER('Raw Data'!EL139),'Raw Data'!EL139,"")</f>
        <v/>
      </c>
      <c r="EN47" s="25" t="str">
        <f>IF(ISNUMBER('Raw Data'!EM139),'Raw Data'!EM139,"")</f>
        <v/>
      </c>
      <c r="EO47" s="25" t="str">
        <f>IF(ISNUMBER('Raw Data'!EN139),'Raw Data'!EN139,"")</f>
        <v/>
      </c>
      <c r="EP47" s="25" t="str">
        <f>IF(ISNUMBER('Raw Data'!EO139),'Raw Data'!EO139,"")</f>
        <v/>
      </c>
      <c r="EQ47" s="25" t="str">
        <f>IF(ISNUMBER('Raw Data'!EP139),'Raw Data'!EP139,"")</f>
        <v/>
      </c>
      <c r="ER47" s="25" t="str">
        <f>IF(ISNUMBER('Raw Data'!EQ139),'Raw Data'!EQ139,"")</f>
        <v/>
      </c>
      <c r="ES47" s="25" t="str">
        <f>IF(ISNUMBER('Raw Data'!ER139),'Raw Data'!ER139,"")</f>
        <v/>
      </c>
      <c r="ET47" s="25" t="str">
        <f>IF(ISNUMBER('Raw Data'!ES139),'Raw Data'!ES139,"")</f>
        <v/>
      </c>
      <c r="EU47" s="25" t="str">
        <f>IF(ISNUMBER('Raw Data'!ET139),'Raw Data'!ET139,"")</f>
        <v/>
      </c>
      <c r="EV47" s="25" t="str">
        <f>IF(ISNUMBER('Raw Data'!EU139),'Raw Data'!EU139,"")</f>
        <v/>
      </c>
      <c r="EW47" s="25" t="str">
        <f>IF(ISNUMBER('Raw Data'!EV139),'Raw Data'!EV139,"")</f>
        <v/>
      </c>
      <c r="EX47" s="25" t="str">
        <f>IF(ISNUMBER('Raw Data'!EW139),'Raw Data'!EW139,"")</f>
        <v/>
      </c>
      <c r="EY47" s="25" t="str">
        <f>IF(ISNUMBER('Raw Data'!EX139),'Raw Data'!EX139,"")</f>
        <v/>
      </c>
      <c r="EZ47" s="25" t="str">
        <f>IF(ISNUMBER('Raw Data'!EY139),'Raw Data'!EY139,"")</f>
        <v/>
      </c>
      <c r="FA47" s="25" t="str">
        <f>IF(ISNUMBER('Raw Data'!EZ139),'Raw Data'!EZ139,"")</f>
        <v/>
      </c>
      <c r="FB47" s="25" t="str">
        <f>IF(ISNUMBER('Raw Data'!FA139),'Raw Data'!FA139,"")</f>
        <v/>
      </c>
      <c r="FC47" s="25" t="str">
        <f>IF(ISNUMBER('Raw Data'!FB139),'Raw Data'!FB139,"")</f>
        <v/>
      </c>
      <c r="FD47" s="25" t="str">
        <f>IF(ISNUMBER('Raw Data'!FC139),'Raw Data'!FC139,"")</f>
        <v/>
      </c>
      <c r="FE47" s="25" t="str">
        <f>IF(ISNUMBER('Raw Data'!FD139),'Raw Data'!FD139,"")</f>
        <v/>
      </c>
      <c r="FF47" s="25" t="str">
        <f>IF(ISNUMBER('Raw Data'!FE139),'Raw Data'!FE139,"")</f>
        <v/>
      </c>
      <c r="FG47" s="25" t="str">
        <f>IF(ISNUMBER('Raw Data'!FF139),'Raw Data'!FF139,"")</f>
        <v/>
      </c>
      <c r="FH47" s="25">
        <f>IF(ISNUMBER('Raw Data'!FG139),'Raw Data'!FG139,"")</f>
        <v>2.443508593972326</v>
      </c>
      <c r="FI47" s="25" t="str">
        <f>IF(ISNUMBER('Raw Data'!FH139),'Raw Data'!FH139,"")</f>
        <v/>
      </c>
      <c r="FJ47" s="25" t="str">
        <f>IF(ISNUMBER('Raw Data'!FI139),'Raw Data'!FI139,"")</f>
        <v/>
      </c>
      <c r="FK47" s="25" t="str">
        <f>IF(ISNUMBER('Raw Data'!FJ139),'Raw Data'!FJ139,"")</f>
        <v/>
      </c>
      <c r="FL47" s="25" t="str">
        <f>IF(ISNUMBER('Raw Data'!FK139),'Raw Data'!FK139,"")</f>
        <v/>
      </c>
      <c r="FM47" s="25" t="str">
        <f>IF(ISNUMBER('Raw Data'!FL139),'Raw Data'!FL139,"")</f>
        <v/>
      </c>
      <c r="FN47" s="25" t="str">
        <f>IF(ISNUMBER('Raw Data'!FM139),'Raw Data'!FM139,"")</f>
        <v/>
      </c>
      <c r="FO47" s="25" t="str">
        <f>IF(ISNUMBER('Raw Data'!FN139),'Raw Data'!FN139,"")</f>
        <v/>
      </c>
      <c r="FP47" s="25" t="str">
        <f>IF(ISNUMBER('Raw Data'!FO139),'Raw Data'!FO139,"")</f>
        <v/>
      </c>
      <c r="FQ47" s="25" t="str">
        <f>IF(ISNUMBER('Raw Data'!FP139),'Raw Data'!FP139,"")</f>
        <v/>
      </c>
      <c r="FR47" s="25" t="str">
        <f>IF(ISNUMBER('Raw Data'!FQ139),'Raw Data'!FQ139,"")</f>
        <v/>
      </c>
      <c r="FS47" s="25" t="str">
        <f>IF(ISNUMBER('Raw Data'!FR139),'Raw Data'!FR139,"")</f>
        <v/>
      </c>
    </row>
    <row r="48" spans="1:176" s="4" customFormat="1" x14ac:dyDescent="0.25">
      <c r="A48" s="25" t="s">
        <v>30</v>
      </c>
      <c r="B48" s="26" t="s">
        <v>9</v>
      </c>
      <c r="C48" s="25"/>
      <c r="D48" s="25" t="str">
        <f>IF(ISNUMBER('Raw Data'!C140),'Raw Data'!C140,"")</f>
        <v/>
      </c>
      <c r="E48" s="25" t="str">
        <f>IF(ISNUMBER('Raw Data'!D140),'Raw Data'!D140,"")</f>
        <v/>
      </c>
      <c r="F48" s="25" t="str">
        <f>IF(ISNUMBER('Raw Data'!E140),'Raw Data'!E140,"")</f>
        <v/>
      </c>
      <c r="G48" s="25" t="str">
        <f>IF(ISNUMBER('Raw Data'!F140),'Raw Data'!F140,"")</f>
        <v/>
      </c>
      <c r="H48" s="25" t="str">
        <f>IF(ISNUMBER('Raw Data'!G140),'Raw Data'!G140,"")</f>
        <v/>
      </c>
      <c r="I48" s="25" t="str">
        <f>IF(ISNUMBER('Raw Data'!H140),'Raw Data'!H140,"")</f>
        <v/>
      </c>
      <c r="J48" s="25" t="str">
        <f>IF(ISNUMBER('Raw Data'!I140),'Raw Data'!I140,"")</f>
        <v/>
      </c>
      <c r="K48" s="25" t="str">
        <f>IF(ISNUMBER('Raw Data'!J140),'Raw Data'!J140,"")</f>
        <v/>
      </c>
      <c r="L48" s="25" t="str">
        <f>IF(ISNUMBER('Raw Data'!K140),'Raw Data'!K140,"")</f>
        <v/>
      </c>
      <c r="M48" s="25" t="str">
        <f>IF(ISNUMBER('Raw Data'!L140),'Raw Data'!L140,"")</f>
        <v/>
      </c>
      <c r="N48" s="25" t="str">
        <f>IF(ISNUMBER('Raw Data'!M140),'Raw Data'!M140,"")</f>
        <v/>
      </c>
      <c r="O48" s="25" t="str">
        <f>IF(ISNUMBER('Raw Data'!N140),'Raw Data'!N140,"")</f>
        <v/>
      </c>
      <c r="P48" s="25" t="str">
        <f>IF(ISNUMBER('Raw Data'!O140),'Raw Data'!O140,"")</f>
        <v/>
      </c>
      <c r="Q48" s="25" t="str">
        <f>IF(ISNUMBER('Raw Data'!P140),'Raw Data'!P140,"")</f>
        <v/>
      </c>
      <c r="R48" s="25" t="str">
        <f>IF(ISNUMBER('Raw Data'!Q140),'Raw Data'!Q140,"")</f>
        <v/>
      </c>
      <c r="S48" s="25" t="str">
        <f>IF(ISNUMBER('Raw Data'!R140),'Raw Data'!R140,"")</f>
        <v/>
      </c>
      <c r="T48" s="25" t="str">
        <f>IF(ISNUMBER('Raw Data'!S140),'Raw Data'!S140,"")</f>
        <v/>
      </c>
      <c r="U48" s="25" t="str">
        <f>IF(ISNUMBER('Raw Data'!T140),'Raw Data'!T140,"")</f>
        <v/>
      </c>
      <c r="V48" s="25" t="str">
        <f>IF(ISNUMBER('Raw Data'!U140),'Raw Data'!U140,"")</f>
        <v/>
      </c>
      <c r="W48" s="25" t="str">
        <f>IF(ISNUMBER('Raw Data'!V140),'Raw Data'!V140,"")</f>
        <v/>
      </c>
      <c r="X48" s="25" t="str">
        <f>IF(ISNUMBER('Raw Data'!W140),'Raw Data'!W140,"")</f>
        <v/>
      </c>
      <c r="Y48" s="25" t="str">
        <f>IF(ISNUMBER('Raw Data'!X140),'Raw Data'!X140,"")</f>
        <v/>
      </c>
      <c r="Z48" s="25" t="str">
        <f>IF(ISNUMBER('Raw Data'!Y140),'Raw Data'!Y140,"")</f>
        <v/>
      </c>
      <c r="AA48" s="25">
        <f>IF(ISNUMBER('Raw Data'!Z140),'Raw Data'!Z140,"")</f>
        <v>2.2539695171039251</v>
      </c>
      <c r="AB48" s="25" t="str">
        <f>IF(ISNUMBER('Raw Data'!AA140),'Raw Data'!AA140,"")</f>
        <v/>
      </c>
      <c r="AC48" s="25" t="str">
        <f>IF(ISNUMBER('Raw Data'!AB140),'Raw Data'!AB140,"")</f>
        <v/>
      </c>
      <c r="AD48" s="25" t="str">
        <f>IF(ISNUMBER('Raw Data'!AC140),'Raw Data'!AC140,"")</f>
        <v/>
      </c>
      <c r="AE48" s="25">
        <f>IF(ISNUMBER('Raw Data'!AD140),'Raw Data'!AD140,"")</f>
        <v>1.9570569846959125</v>
      </c>
      <c r="AF48" s="25" t="str">
        <f>IF(ISNUMBER('Raw Data'!AE140),'Raw Data'!AE140,"")</f>
        <v/>
      </c>
      <c r="AG48" s="25">
        <f>IF(ISNUMBER('Raw Data'!AF140),'Raw Data'!AF140,"")</f>
        <v>1.9047278106346672</v>
      </c>
      <c r="AH48" s="25" t="str">
        <f>IF(ISNUMBER('Raw Data'!AG140),'Raw Data'!AG140,"")</f>
        <v/>
      </c>
      <c r="AI48" s="25">
        <f>IF(ISNUMBER('Raw Data'!AH140),'Raw Data'!AH140,"")</f>
        <v>1.9732359796215251</v>
      </c>
      <c r="AJ48" s="25" t="str">
        <f>IF(ISNUMBER('Raw Data'!AI140),'Raw Data'!AI140,"")</f>
        <v/>
      </c>
      <c r="AK48" s="25" t="str">
        <f>IF(ISNUMBER('Raw Data'!AJ140),'Raw Data'!AJ140,"")</f>
        <v/>
      </c>
      <c r="AL48" s="25" t="str">
        <f>IF(ISNUMBER('Raw Data'!AK140),'Raw Data'!AK140,"")</f>
        <v/>
      </c>
      <c r="AM48" s="25" t="str">
        <f>IF(ISNUMBER('Raw Data'!AL140),'Raw Data'!AL140,"")</f>
        <v/>
      </c>
      <c r="AN48" s="25">
        <f>IF(ISNUMBER('Raw Data'!AM140),'Raw Data'!AM140,"")</f>
        <v>1.4309339422734246</v>
      </c>
      <c r="AO48" s="25" t="str">
        <f>IF(ISNUMBER('Raw Data'!AN140),'Raw Data'!AN140,"")</f>
        <v/>
      </c>
      <c r="AP48" s="25">
        <f>IF(ISNUMBER('Raw Data'!AO140),'Raw Data'!AO140,"")</f>
        <v>1.4699767728233746</v>
      </c>
      <c r="AQ48" s="25" t="str">
        <f>IF(ISNUMBER('Raw Data'!AP140),'Raw Data'!AP140,"")</f>
        <v/>
      </c>
      <c r="AR48" s="25" t="str">
        <f>IF(ISNUMBER('Raw Data'!AQ140),'Raw Data'!AQ140,"")</f>
        <v/>
      </c>
      <c r="AS48" s="25" t="str">
        <f>IF(ISNUMBER('Raw Data'!AR140),'Raw Data'!AR140,"")</f>
        <v/>
      </c>
      <c r="AT48" s="25">
        <f>IF(ISNUMBER('Raw Data'!AS140),'Raw Data'!AS140,"")</f>
        <v>1.4212097592896251</v>
      </c>
      <c r="AU48" s="25" t="str">
        <f>IF(ISNUMBER('Raw Data'!AT140),'Raw Data'!AT140,"")</f>
        <v/>
      </c>
      <c r="AV48" s="25">
        <f>IF(ISNUMBER('Raw Data'!AU140),'Raw Data'!AU140,"")</f>
        <v>1.4731092696454993</v>
      </c>
      <c r="AW48" s="25" t="str">
        <f>IF(ISNUMBER('Raw Data'!AV140),'Raw Data'!AV140,"")</f>
        <v/>
      </c>
      <c r="AX48" s="25" t="str">
        <f>IF(ISNUMBER('Raw Data'!AW140),'Raw Data'!AW140,"")</f>
        <v/>
      </c>
      <c r="AY48" s="25">
        <f>IF(ISNUMBER('Raw Data'!AX140),'Raw Data'!AX140,"")</f>
        <v>1.9912302529742751</v>
      </c>
      <c r="AZ48" s="25" t="str">
        <f>IF(ISNUMBER('Raw Data'!AY140),'Raw Data'!AY140,"")</f>
        <v/>
      </c>
      <c r="BA48" s="25">
        <f>IF(ISNUMBER('Raw Data'!AZ140),'Raw Data'!AZ140,"")</f>
        <v>2.0740007267594498</v>
      </c>
      <c r="BB48" s="25" t="str">
        <f>IF(ISNUMBER('Raw Data'!BA140),'Raw Data'!BA140,"")</f>
        <v/>
      </c>
      <c r="BC48" s="25">
        <f>IF(ISNUMBER('Raw Data'!BB140),'Raw Data'!BB140,"")</f>
        <v>2.0649975068989002</v>
      </c>
      <c r="BD48" s="25" t="str">
        <f>IF(ISNUMBER('Raw Data'!BC140),'Raw Data'!BC140,"")</f>
        <v/>
      </c>
      <c r="BE48" s="25" t="str">
        <f>IF(ISNUMBER('Raw Data'!BD140),'Raw Data'!BD140,"")</f>
        <v/>
      </c>
      <c r="BF48" s="25" t="str">
        <f>IF(ISNUMBER('Raw Data'!BE140),'Raw Data'!BE140,"")</f>
        <v/>
      </c>
      <c r="BG48" s="25" t="str">
        <f>IF(ISNUMBER('Raw Data'!BF140),'Raw Data'!BF140,"")</f>
        <v/>
      </c>
      <c r="BH48" s="25">
        <f>IF(ISNUMBER('Raw Data'!BG140),'Raw Data'!BG140,"")</f>
        <v>2.1607006164497</v>
      </c>
      <c r="BI48" s="25" t="str">
        <f>IF(ISNUMBER('Raw Data'!BH140),'Raw Data'!BH140,"")</f>
        <v/>
      </c>
      <c r="BJ48" s="25">
        <f>IF(ISNUMBER('Raw Data'!BI140),'Raw Data'!BI140,"")</f>
        <v>2.3691047829941247</v>
      </c>
      <c r="BK48" s="25" t="str">
        <f>IF(ISNUMBER('Raw Data'!BJ140),'Raw Data'!BJ140,"")</f>
        <v/>
      </c>
      <c r="BL48" s="25" t="str">
        <f>IF(ISNUMBER('Raw Data'!BK140),'Raw Data'!BK140,"")</f>
        <v/>
      </c>
      <c r="BM48" s="25">
        <f>IF(ISNUMBER('Raw Data'!BL140),'Raw Data'!BL140,"")</f>
        <v>2.5982472166964752</v>
      </c>
      <c r="BN48" s="25" t="str">
        <f>IF(ISNUMBER('Raw Data'!BM140),'Raw Data'!BM140,"")</f>
        <v/>
      </c>
      <c r="BO48" s="25">
        <f>IF(ISNUMBER('Raw Data'!BN140),'Raw Data'!BN140,"")</f>
        <v>2.5569603799342748</v>
      </c>
      <c r="BP48" s="25" t="str">
        <f>IF(ISNUMBER('Raw Data'!BO140),'Raw Data'!BO140,"")</f>
        <v/>
      </c>
      <c r="BQ48" s="25">
        <f>IF(ISNUMBER('Raw Data'!BP140),'Raw Data'!BP140,"")</f>
        <v>2.5285998908075999</v>
      </c>
      <c r="BR48" s="25" t="str">
        <f>IF(ISNUMBER('Raw Data'!BQ140),'Raw Data'!BQ140,"")</f>
        <v/>
      </c>
      <c r="BS48" s="25" t="str">
        <f>IF(ISNUMBER('Raw Data'!BR140),'Raw Data'!BR140,"")</f>
        <v/>
      </c>
      <c r="BT48" s="25" t="str">
        <f>IF(ISNUMBER('Raw Data'!BS140),'Raw Data'!BS140,"")</f>
        <v/>
      </c>
      <c r="BU48" s="25" t="str">
        <f>IF(ISNUMBER('Raw Data'!BT140),'Raw Data'!BT140,"")</f>
        <v/>
      </c>
      <c r="BV48" s="25">
        <f>IF(ISNUMBER('Raw Data'!BU140),'Raw Data'!BU140,"")</f>
        <v>2.8362006941893751</v>
      </c>
      <c r="BW48" s="25" t="str">
        <f>IF(ISNUMBER('Raw Data'!BV140),'Raw Data'!BV140,"")</f>
        <v/>
      </c>
      <c r="BX48" s="25">
        <f>IF(ISNUMBER('Raw Data'!BW140),'Raw Data'!BW140,"")</f>
        <v>2.9575502082395997</v>
      </c>
      <c r="BY48" s="25" t="str">
        <f>IF(ISNUMBER('Raw Data'!BX140),'Raw Data'!BX140,"")</f>
        <v/>
      </c>
      <c r="BZ48" s="25" t="str">
        <f>IF(ISNUMBER('Raw Data'!BY140),'Raw Data'!BY140,"")</f>
        <v/>
      </c>
      <c r="CA48" s="25">
        <f>IF(ISNUMBER('Raw Data'!BZ140),'Raw Data'!BZ140,"")</f>
        <v>2.9956763672853248</v>
      </c>
      <c r="CB48" s="25" t="str">
        <f>IF(ISNUMBER('Raw Data'!CA140),'Raw Data'!CA140,"")</f>
        <v/>
      </c>
      <c r="CC48" s="25">
        <f>IF(ISNUMBER('Raw Data'!CB140),'Raw Data'!CB140,"")</f>
        <v>2.6693768513765002</v>
      </c>
      <c r="CD48" s="25" t="str">
        <f>IF(ISNUMBER('Raw Data'!CC140),'Raw Data'!CC140,"")</f>
        <v/>
      </c>
      <c r="CE48" s="25">
        <f>IF(ISNUMBER('Raw Data'!CD140),'Raw Data'!CD140,"")</f>
        <v>2.4343377102408752</v>
      </c>
      <c r="CF48" s="25" t="str">
        <f>IF(ISNUMBER('Raw Data'!CE140),'Raw Data'!CE140,"")</f>
        <v/>
      </c>
      <c r="CG48" s="25" t="str">
        <f>IF(ISNUMBER('Raw Data'!CF140),'Raw Data'!CF140,"")</f>
        <v/>
      </c>
      <c r="CH48" s="25" t="str">
        <f>IF(ISNUMBER('Raw Data'!CG140),'Raw Data'!CG140,"")</f>
        <v/>
      </c>
      <c r="CI48" s="25" t="str">
        <f>IF(ISNUMBER('Raw Data'!CH140),'Raw Data'!CH140,"")</f>
        <v/>
      </c>
      <c r="CJ48" s="25">
        <f>IF(ISNUMBER('Raw Data'!CI140),'Raw Data'!CI140,"")</f>
        <v>0.1932411920403001</v>
      </c>
      <c r="CK48" s="25" t="str">
        <f>IF(ISNUMBER('Raw Data'!CJ140),'Raw Data'!CJ140,"")</f>
        <v/>
      </c>
      <c r="CL48" s="25">
        <f>IF(ISNUMBER('Raw Data'!CK140),'Raw Data'!CK140,"")</f>
        <v>0.27904348620564967</v>
      </c>
      <c r="CM48" s="25" t="str">
        <f>IF(ISNUMBER('Raw Data'!CL140),'Raw Data'!CL140,"")</f>
        <v/>
      </c>
      <c r="CN48" s="25" t="str">
        <f>IF(ISNUMBER('Raw Data'!CM140),'Raw Data'!CM140,"")</f>
        <v/>
      </c>
      <c r="CO48" s="25">
        <f>IF(ISNUMBER('Raw Data'!CN140),'Raw Data'!CN140,"")</f>
        <v>0.52903117126529997</v>
      </c>
      <c r="CP48" s="25" t="str">
        <f>IF(ISNUMBER('Raw Data'!CO140),'Raw Data'!CO140,"")</f>
        <v/>
      </c>
      <c r="CQ48" s="25">
        <f>IF(ISNUMBER('Raw Data'!CP140),'Raw Data'!CP140,"")</f>
        <v>0.75169626782987464</v>
      </c>
      <c r="CR48" s="25" t="str">
        <f>IF(ISNUMBER('Raw Data'!CQ140),'Raw Data'!CQ140,"")</f>
        <v/>
      </c>
      <c r="CS48" s="25">
        <f>IF(ISNUMBER('Raw Data'!CR140),'Raw Data'!CR140,"")</f>
        <v>0.30906389966650005</v>
      </c>
      <c r="CT48" s="25" t="str">
        <f>IF(ISNUMBER('Raw Data'!CS140),'Raw Data'!CS140,"")</f>
        <v/>
      </c>
      <c r="CU48" s="25" t="str">
        <f>IF(ISNUMBER('Raw Data'!CT140),'Raw Data'!CT140,"")</f>
        <v/>
      </c>
      <c r="CV48" s="25" t="str">
        <f>IF(ISNUMBER('Raw Data'!CU140),'Raw Data'!CU140,"")</f>
        <v/>
      </c>
      <c r="CW48" s="25" t="str">
        <f>IF(ISNUMBER('Raw Data'!CV140),'Raw Data'!CV140,"")</f>
        <v/>
      </c>
      <c r="CX48" s="25">
        <f>IF(ISNUMBER('Raw Data'!CW140),'Raw Data'!CW140,"")</f>
        <v>1.3228623781193756</v>
      </c>
      <c r="CY48" s="25" t="str">
        <f>IF(ISNUMBER('Raw Data'!CX140),'Raw Data'!CX140,"")</f>
        <v/>
      </c>
      <c r="CZ48" s="25">
        <f>IF(ISNUMBER('Raw Data'!CY140),'Raw Data'!CY140,"")</f>
        <v>1.2935933640606749</v>
      </c>
      <c r="DA48" s="25" t="str">
        <f>IF(ISNUMBER('Raw Data'!CZ140),'Raw Data'!CZ140,"")</f>
        <v/>
      </c>
      <c r="DB48" s="25" t="str">
        <f>IF(ISNUMBER('Raw Data'!DA140),'Raw Data'!DA140,"")</f>
        <v/>
      </c>
      <c r="DC48" s="25">
        <f>IF(ISNUMBER('Raw Data'!DB140),'Raw Data'!DB140,"")</f>
        <v>1.467847886255925</v>
      </c>
      <c r="DD48" s="25" t="str">
        <f>IF(ISNUMBER('Raw Data'!DC140),'Raw Data'!DC140,"")</f>
        <v/>
      </c>
      <c r="DE48" s="25">
        <f>IF(ISNUMBER('Raw Data'!DD140),'Raw Data'!DD140,"")</f>
        <v>1.5531595738657002</v>
      </c>
      <c r="DF48" s="25" t="str">
        <f>IF(ISNUMBER('Raw Data'!DE140),'Raw Data'!DE140,"")</f>
        <v/>
      </c>
      <c r="DG48" s="25">
        <f>IF(ISNUMBER('Raw Data'!DF140),'Raw Data'!DF140,"")</f>
        <v>1.7172222084557753</v>
      </c>
      <c r="DH48" s="25" t="str">
        <f>IF(ISNUMBER('Raw Data'!DG140),'Raw Data'!DG140,"")</f>
        <v/>
      </c>
      <c r="DI48" s="25" t="str">
        <f>IF(ISNUMBER('Raw Data'!DH140),'Raw Data'!DH140,"")</f>
        <v/>
      </c>
      <c r="DJ48" s="25" t="str">
        <f>IF(ISNUMBER('Raw Data'!DI140),'Raw Data'!DI140,"")</f>
        <v/>
      </c>
      <c r="DK48" s="25" t="str">
        <f>IF(ISNUMBER('Raw Data'!DJ140),'Raw Data'!DJ140,"")</f>
        <v/>
      </c>
      <c r="DL48" s="25" t="str">
        <f>IF(ISNUMBER('Raw Data'!DK140),'Raw Data'!DK140,"")</f>
        <v/>
      </c>
      <c r="DM48" s="25">
        <f>IF(ISNUMBER('Raw Data'!DL140),'Raw Data'!DL140,"")</f>
        <v>2.3614809965504753</v>
      </c>
      <c r="DN48" s="25" t="str">
        <f>IF(ISNUMBER('Raw Data'!DM140),'Raw Data'!DM140,"")</f>
        <v/>
      </c>
      <c r="DO48" s="25">
        <f>IF(ISNUMBER('Raw Data'!DN140),'Raw Data'!DN140,"")</f>
        <v>2.378262488366</v>
      </c>
      <c r="DP48" s="25" t="str">
        <f>IF(ISNUMBER('Raw Data'!DO140),'Raw Data'!DO140,"")</f>
        <v/>
      </c>
      <c r="DQ48" s="25" t="str">
        <f>IF(ISNUMBER('Raw Data'!DP140),'Raw Data'!DP140,"")</f>
        <v/>
      </c>
      <c r="DR48" s="25" t="str">
        <f>IF(ISNUMBER('Raw Data'!DQ140),'Raw Data'!DQ140,"")</f>
        <v/>
      </c>
      <c r="DS48" s="25" t="str">
        <f>IF(ISNUMBER('Raw Data'!DR140),'Raw Data'!DR140,"")</f>
        <v/>
      </c>
      <c r="DT48" s="25" t="str">
        <f>IF(ISNUMBER('Raw Data'!DS140),'Raw Data'!DS140,"")</f>
        <v/>
      </c>
      <c r="DU48" s="25" t="str">
        <f>IF(ISNUMBER('Raw Data'!DT140),'Raw Data'!DT140,"")</f>
        <v/>
      </c>
      <c r="DV48" s="25" t="str">
        <f>IF(ISNUMBER('Raw Data'!DU140),'Raw Data'!DU140,"")</f>
        <v/>
      </c>
      <c r="DW48" s="25" t="str">
        <f>IF(ISNUMBER('Raw Data'!DV140),'Raw Data'!DV140,"")</f>
        <v/>
      </c>
      <c r="DX48" s="25" t="str">
        <f>IF(ISNUMBER('Raw Data'!DW140),'Raw Data'!DW140,"")</f>
        <v/>
      </c>
      <c r="DY48" s="25" t="str">
        <f>IF(ISNUMBER('Raw Data'!DX140),'Raw Data'!DX140,"")</f>
        <v/>
      </c>
      <c r="DZ48" s="25">
        <f>IF(ISNUMBER('Raw Data'!DY140),'Raw Data'!DY140,"")</f>
        <v>9.8725177954075871E-2</v>
      </c>
      <c r="EA48" s="25" t="str">
        <f>IF(ISNUMBER('Raw Data'!DZ140),'Raw Data'!DZ140,"")</f>
        <v/>
      </c>
      <c r="EB48" s="25" t="str">
        <f>IF(ISNUMBER('Raw Data'!EA140),'Raw Data'!EA140,"")</f>
        <v/>
      </c>
      <c r="EC48" s="25" t="str">
        <f>IF(ISNUMBER('Raw Data'!EB140),'Raw Data'!EB140,"")</f>
        <v/>
      </c>
      <c r="ED48" s="25" t="str">
        <f>IF(ISNUMBER('Raw Data'!EC140),'Raw Data'!EC140,"")</f>
        <v/>
      </c>
      <c r="EE48" s="25" t="str">
        <f>IF(ISNUMBER('Raw Data'!ED140),'Raw Data'!ED140,"")</f>
        <v/>
      </c>
      <c r="EF48" s="25" t="str">
        <f>IF(ISNUMBER('Raw Data'!EE140),'Raw Data'!EE140,"")</f>
        <v/>
      </c>
      <c r="EG48" s="25" t="str">
        <f>IF(ISNUMBER('Raw Data'!EF140),'Raw Data'!EF140,"")</f>
        <v/>
      </c>
      <c r="EH48" s="25">
        <f>IF(ISNUMBER('Raw Data'!EG140),'Raw Data'!EG140,"")</f>
        <v>0.16160776868640037</v>
      </c>
      <c r="EI48" s="25" t="str">
        <f>IF(ISNUMBER('Raw Data'!EH140),'Raw Data'!EH140,"")</f>
        <v/>
      </c>
      <c r="EJ48" s="25" t="str">
        <f>IF(ISNUMBER('Raw Data'!EI140),'Raw Data'!EI140,"")</f>
        <v/>
      </c>
      <c r="EK48" s="25" t="str">
        <f>IF(ISNUMBER('Raw Data'!EJ140),'Raw Data'!EJ140,"")</f>
        <v/>
      </c>
      <c r="EL48" s="25" t="str">
        <f>IF(ISNUMBER('Raw Data'!EK140),'Raw Data'!EK140,"")</f>
        <v/>
      </c>
      <c r="EM48" s="25" t="str">
        <f>IF(ISNUMBER('Raw Data'!EL140),'Raw Data'!EL140,"")</f>
        <v/>
      </c>
      <c r="EN48" s="25" t="str">
        <f>IF(ISNUMBER('Raw Data'!EM140),'Raw Data'!EM140,"")</f>
        <v/>
      </c>
      <c r="EO48" s="25" t="str">
        <f>IF(ISNUMBER('Raw Data'!EN140),'Raw Data'!EN140,"")</f>
        <v/>
      </c>
      <c r="EP48" s="25" t="str">
        <f>IF(ISNUMBER('Raw Data'!EO140),'Raw Data'!EO140,"")</f>
        <v/>
      </c>
      <c r="EQ48" s="25" t="str">
        <f>IF(ISNUMBER('Raw Data'!EP140),'Raw Data'!EP140,"")</f>
        <v/>
      </c>
      <c r="ER48" s="25" t="str">
        <f>IF(ISNUMBER('Raw Data'!EQ140),'Raw Data'!EQ140,"")</f>
        <v/>
      </c>
      <c r="ES48" s="25" t="str">
        <f>IF(ISNUMBER('Raw Data'!ER140),'Raw Data'!ER140,"")</f>
        <v/>
      </c>
      <c r="ET48" s="25" t="str">
        <f>IF(ISNUMBER('Raw Data'!ES140),'Raw Data'!ES140,"")</f>
        <v/>
      </c>
      <c r="EU48" s="25" t="str">
        <f>IF(ISNUMBER('Raw Data'!ET140),'Raw Data'!ET140,"")</f>
        <v/>
      </c>
      <c r="EV48" s="25" t="str">
        <f>IF(ISNUMBER('Raw Data'!EU140),'Raw Data'!EU140,"")</f>
        <v/>
      </c>
      <c r="EW48" s="25" t="str">
        <f>IF(ISNUMBER('Raw Data'!EV140),'Raw Data'!EV140,"")</f>
        <v/>
      </c>
      <c r="EX48" s="25" t="str">
        <f>IF(ISNUMBER('Raw Data'!EW140),'Raw Data'!EW140,"")</f>
        <v/>
      </c>
      <c r="EY48" s="25" t="str">
        <f>IF(ISNUMBER('Raw Data'!EX140),'Raw Data'!EX140,"")</f>
        <v/>
      </c>
      <c r="EZ48" s="25" t="str">
        <f>IF(ISNUMBER('Raw Data'!EY140),'Raw Data'!EY140,"")</f>
        <v/>
      </c>
      <c r="FA48" s="25" t="str">
        <f>IF(ISNUMBER('Raw Data'!EZ140),'Raw Data'!EZ140,"")</f>
        <v/>
      </c>
      <c r="FB48" s="25" t="str">
        <f>IF(ISNUMBER('Raw Data'!FA140),'Raw Data'!FA140,"")</f>
        <v/>
      </c>
      <c r="FC48" s="25" t="str">
        <f>IF(ISNUMBER('Raw Data'!FB140),'Raw Data'!FB140,"")</f>
        <v/>
      </c>
      <c r="FD48" s="25" t="str">
        <f>IF(ISNUMBER('Raw Data'!FC140),'Raw Data'!FC140,"")</f>
        <v/>
      </c>
      <c r="FE48" s="25" t="str">
        <f>IF(ISNUMBER('Raw Data'!FD140),'Raw Data'!FD140,"")</f>
        <v/>
      </c>
      <c r="FF48" s="25" t="str">
        <f>IF(ISNUMBER('Raw Data'!FE140),'Raw Data'!FE140,"")</f>
        <v/>
      </c>
      <c r="FG48" s="25" t="str">
        <f>IF(ISNUMBER('Raw Data'!FF140),'Raw Data'!FF140,"")</f>
        <v/>
      </c>
      <c r="FH48" s="25">
        <f>IF(ISNUMBER('Raw Data'!FG140),'Raw Data'!FG140,"")</f>
        <v>1.7823951631417505</v>
      </c>
      <c r="FI48" s="25" t="str">
        <f>IF(ISNUMBER('Raw Data'!FH140),'Raw Data'!FH140,"")</f>
        <v/>
      </c>
      <c r="FJ48" s="25" t="str">
        <f>IF(ISNUMBER('Raw Data'!FI140),'Raw Data'!FI140,"")</f>
        <v/>
      </c>
      <c r="FK48" s="25" t="str">
        <f>IF(ISNUMBER('Raw Data'!FJ140),'Raw Data'!FJ140,"")</f>
        <v/>
      </c>
      <c r="FL48" s="25" t="str">
        <f>IF(ISNUMBER('Raw Data'!FK140),'Raw Data'!FK140,"")</f>
        <v/>
      </c>
      <c r="FM48" s="25" t="str">
        <f>IF(ISNUMBER('Raw Data'!FL140),'Raw Data'!FL140,"")</f>
        <v/>
      </c>
      <c r="FN48" s="25" t="str">
        <f>IF(ISNUMBER('Raw Data'!FM140),'Raw Data'!FM140,"")</f>
        <v/>
      </c>
      <c r="FO48" s="25" t="str">
        <f>IF(ISNUMBER('Raw Data'!FN140),'Raw Data'!FN140,"")</f>
        <v/>
      </c>
      <c r="FP48" s="25" t="str">
        <f>IF(ISNUMBER('Raw Data'!FO140),'Raw Data'!FO140,"")</f>
        <v/>
      </c>
      <c r="FQ48" s="25" t="str">
        <f>IF(ISNUMBER('Raw Data'!FP140),'Raw Data'!FP140,"")</f>
        <v/>
      </c>
      <c r="FR48" s="25" t="str">
        <f>IF(ISNUMBER('Raw Data'!FQ140),'Raw Data'!FQ140,"")</f>
        <v/>
      </c>
      <c r="FS48" s="25" t="str">
        <f>IF(ISNUMBER('Raw Data'!FR140),'Raw Data'!FR140,"")</f>
        <v/>
      </c>
    </row>
    <row r="49" spans="1:175" x14ac:dyDescent="0.25">
      <c r="A49" s="45" t="s">
        <v>83</v>
      </c>
      <c r="B49" s="10" t="s">
        <v>8</v>
      </c>
      <c r="C49" s="4">
        <f t="shared" ref="C49:AH49" si="103">$C73+(IF(C6&lt;450,$B74*(C6-150),IF(C6&gt;750,$C74+$C75+$B76*(C6-750),$C74+$B75*(C6-450))))</f>
        <v>22.475000000000001</v>
      </c>
      <c r="D49" s="4">
        <f t="shared" si="103"/>
        <v>22.475000000000001</v>
      </c>
      <c r="E49" s="4">
        <f t="shared" si="103"/>
        <v>22.475000000000001</v>
      </c>
      <c r="F49" s="4">
        <f t="shared" si="103"/>
        <v>22.475000000000001</v>
      </c>
      <c r="G49" s="4">
        <f t="shared" si="103"/>
        <v>22.475000000000001</v>
      </c>
      <c r="H49" s="4">
        <f t="shared" si="103"/>
        <v>22.475000000000001</v>
      </c>
      <c r="I49" s="4">
        <f t="shared" si="103"/>
        <v>22.475000000000001</v>
      </c>
      <c r="J49" s="4">
        <f t="shared" si="103"/>
        <v>22.475000000000001</v>
      </c>
      <c r="K49" s="4">
        <f t="shared" si="103"/>
        <v>22.475000000000001</v>
      </c>
      <c r="L49" s="4">
        <f t="shared" si="103"/>
        <v>22.475000000000001</v>
      </c>
      <c r="M49" s="4">
        <f t="shared" si="103"/>
        <v>24.862500000000001</v>
      </c>
      <c r="N49" s="4">
        <f t="shared" si="103"/>
        <v>27.25</v>
      </c>
      <c r="O49" s="4">
        <f t="shared" si="103"/>
        <v>29.637500000000003</v>
      </c>
      <c r="P49" s="4">
        <f t="shared" si="103"/>
        <v>32.024999999999999</v>
      </c>
      <c r="Q49" s="4">
        <f t="shared" si="103"/>
        <v>34.412500000000001</v>
      </c>
      <c r="R49" s="4">
        <f t="shared" si="103"/>
        <v>36.799999999999997</v>
      </c>
      <c r="S49" s="4">
        <f t="shared" si="103"/>
        <v>39.1875</v>
      </c>
      <c r="T49" s="4">
        <f t="shared" si="103"/>
        <v>41.575000000000003</v>
      </c>
      <c r="U49" s="4">
        <f t="shared" si="103"/>
        <v>43.962499999999999</v>
      </c>
      <c r="V49" s="4">
        <f t="shared" si="103"/>
        <v>46.35</v>
      </c>
      <c r="W49" s="4">
        <f t="shared" si="103"/>
        <v>48.737499999999997</v>
      </c>
      <c r="X49" s="4">
        <f t="shared" si="103"/>
        <v>51.125</v>
      </c>
      <c r="Y49" s="4">
        <f t="shared" si="103"/>
        <v>53.512500000000003</v>
      </c>
      <c r="Z49" s="4">
        <f t="shared" si="103"/>
        <v>55.9</v>
      </c>
      <c r="AA49" s="4">
        <f t="shared" si="103"/>
        <v>58.287499999999994</v>
      </c>
      <c r="AB49" s="4">
        <f t="shared" si="103"/>
        <v>60.674999999999997</v>
      </c>
      <c r="AC49" s="4">
        <f t="shared" si="103"/>
        <v>63.0625</v>
      </c>
      <c r="AD49" s="4">
        <f t="shared" si="103"/>
        <v>65.45</v>
      </c>
      <c r="AE49" s="4">
        <f t="shared" si="103"/>
        <v>69.03125</v>
      </c>
      <c r="AF49" s="4">
        <f t="shared" si="103"/>
        <v>72.612499999999997</v>
      </c>
      <c r="AG49" s="4">
        <f t="shared" si="103"/>
        <v>76.193749999999994</v>
      </c>
      <c r="AH49" s="4">
        <f t="shared" si="103"/>
        <v>79.775000000000006</v>
      </c>
      <c r="AI49" s="4">
        <f t="shared" ref="AI49:BN49" si="104">$C73+(IF(AI6&lt;450,$B74*(AI6-150),IF(AI6&gt;750,$C74+$C75+$B76*(AI6-750),$C74+$B75*(AI6-450))))</f>
        <v>83.356249999999989</v>
      </c>
      <c r="AJ49" s="4">
        <f t="shared" si="104"/>
        <v>86.9375</v>
      </c>
      <c r="AK49" s="4">
        <f t="shared" si="104"/>
        <v>90.518749999999997</v>
      </c>
      <c r="AL49" s="4">
        <f t="shared" si="104"/>
        <v>94.1</v>
      </c>
      <c r="AM49" s="4">
        <f t="shared" si="104"/>
        <v>97.681250000000006</v>
      </c>
      <c r="AN49" s="4">
        <f t="shared" si="104"/>
        <v>101.26249999999999</v>
      </c>
      <c r="AO49" s="4">
        <f t="shared" si="104"/>
        <v>104.84375</v>
      </c>
      <c r="AP49" s="4">
        <f t="shared" si="104"/>
        <v>108.425</v>
      </c>
      <c r="AQ49" s="4">
        <f t="shared" si="104"/>
        <v>111.75125</v>
      </c>
      <c r="AR49" s="4">
        <f t="shared" si="104"/>
        <v>114.5675</v>
      </c>
      <c r="AS49" s="4">
        <f t="shared" si="104"/>
        <v>117.38374999999999</v>
      </c>
      <c r="AT49" s="4">
        <f t="shared" si="104"/>
        <v>120.2</v>
      </c>
      <c r="AU49" s="4">
        <f t="shared" si="104"/>
        <v>123.955</v>
      </c>
      <c r="AV49" s="4">
        <f t="shared" si="104"/>
        <v>127.71</v>
      </c>
      <c r="AW49" s="4">
        <f t="shared" si="104"/>
        <v>131.465</v>
      </c>
      <c r="AX49" s="4">
        <f t="shared" si="104"/>
        <v>135.22</v>
      </c>
      <c r="AY49" s="4">
        <f t="shared" si="104"/>
        <v>138.97499999999999</v>
      </c>
      <c r="AZ49" s="4">
        <f t="shared" si="104"/>
        <v>142.72999999999999</v>
      </c>
      <c r="BA49" s="4">
        <f t="shared" si="104"/>
        <v>146.48499999999999</v>
      </c>
      <c r="BB49" s="4">
        <f t="shared" si="104"/>
        <v>150.24</v>
      </c>
      <c r="BC49" s="4">
        <f t="shared" si="104"/>
        <v>153.995</v>
      </c>
      <c r="BD49" s="4">
        <f t="shared" si="104"/>
        <v>157.75</v>
      </c>
      <c r="BE49" s="4">
        <f t="shared" si="104"/>
        <v>161.505</v>
      </c>
      <c r="BF49" s="4">
        <f t="shared" si="104"/>
        <v>165.26</v>
      </c>
      <c r="BG49" s="4">
        <f t="shared" si="104"/>
        <v>168.625</v>
      </c>
      <c r="BH49" s="4">
        <f t="shared" si="104"/>
        <v>171.6</v>
      </c>
      <c r="BI49" s="4">
        <f t="shared" si="104"/>
        <v>174.57499999999999</v>
      </c>
      <c r="BJ49" s="4">
        <f t="shared" si="104"/>
        <v>177.54999999999998</v>
      </c>
      <c r="BK49" s="4">
        <f t="shared" si="104"/>
        <v>180.52499999999998</v>
      </c>
      <c r="BL49" s="4">
        <f t="shared" si="104"/>
        <v>183.5</v>
      </c>
      <c r="BM49" s="4">
        <f t="shared" si="104"/>
        <v>186.47499999999999</v>
      </c>
      <c r="BN49" s="4">
        <f t="shared" si="104"/>
        <v>189.45</v>
      </c>
      <c r="BO49" s="4">
        <f t="shared" ref="BO49:CT49" si="105">$C73+(IF(BO6&lt;450,$B74*(BO6-150),IF(BO6&gt;750,$C74+$C75+$B76*(BO6-750),$C74+$B75*(BO6-450))))</f>
        <v>190.9375</v>
      </c>
      <c r="BP49" s="4">
        <f t="shared" si="105"/>
        <v>192.42499999999998</v>
      </c>
      <c r="BQ49" s="4">
        <f t="shared" si="105"/>
        <v>193.91249999999999</v>
      </c>
      <c r="BR49" s="4">
        <f t="shared" si="105"/>
        <v>195.39999999999998</v>
      </c>
      <c r="BS49" s="4">
        <f t="shared" si="105"/>
        <v>196.88749999999999</v>
      </c>
      <c r="BT49" s="4">
        <f t="shared" si="105"/>
        <v>197.63124999999999</v>
      </c>
      <c r="BU49" s="4">
        <f t="shared" si="105"/>
        <v>198.375</v>
      </c>
      <c r="BV49" s="4">
        <f t="shared" si="105"/>
        <v>199.11874999999998</v>
      </c>
      <c r="BW49" s="4">
        <f t="shared" si="105"/>
        <v>199.86249999999998</v>
      </c>
      <c r="BX49" s="4">
        <f t="shared" si="105"/>
        <v>200.60624999999999</v>
      </c>
      <c r="BY49" s="4">
        <f t="shared" si="105"/>
        <v>201.35</v>
      </c>
      <c r="BZ49" s="4">
        <f t="shared" si="105"/>
        <v>202.09375</v>
      </c>
      <c r="CA49" s="4">
        <f t="shared" si="105"/>
        <v>202.83749999999998</v>
      </c>
      <c r="CB49" s="4">
        <f t="shared" si="105"/>
        <v>203.58124999999998</v>
      </c>
      <c r="CC49" s="4">
        <f t="shared" si="105"/>
        <v>204.32499999999999</v>
      </c>
      <c r="CD49" s="4">
        <f t="shared" si="105"/>
        <v>205.06874999999999</v>
      </c>
      <c r="CE49" s="4">
        <f t="shared" si="105"/>
        <v>205.8125</v>
      </c>
      <c r="CF49" s="4">
        <f t="shared" si="105"/>
        <v>206.55624999999998</v>
      </c>
      <c r="CG49" s="4">
        <f t="shared" si="105"/>
        <v>207.29999999999998</v>
      </c>
      <c r="CH49" s="4">
        <f t="shared" si="105"/>
        <v>208.04374999999999</v>
      </c>
      <c r="CI49" s="4">
        <f t="shared" si="105"/>
        <v>208.78749999999999</v>
      </c>
      <c r="CJ49" s="4">
        <f t="shared" si="105"/>
        <v>209.53125</v>
      </c>
      <c r="CK49" s="4">
        <f t="shared" si="105"/>
        <v>210.27499999999998</v>
      </c>
      <c r="CL49" s="4">
        <f t="shared" si="105"/>
        <v>211.01874999999998</v>
      </c>
      <c r="CM49" s="4">
        <f t="shared" si="105"/>
        <v>211.76249999999999</v>
      </c>
      <c r="CN49" s="4">
        <f t="shared" si="105"/>
        <v>211.76249999999999</v>
      </c>
      <c r="CO49" s="4">
        <f t="shared" si="105"/>
        <v>211.76249999999999</v>
      </c>
      <c r="CP49" s="4">
        <f t="shared" si="105"/>
        <v>211.76249999999999</v>
      </c>
      <c r="CQ49" s="4">
        <f t="shared" si="105"/>
        <v>211.76249999999999</v>
      </c>
      <c r="CR49" s="4">
        <f t="shared" si="105"/>
        <v>211.76249999999999</v>
      </c>
      <c r="CS49" s="4">
        <f t="shared" si="105"/>
        <v>211.76249999999999</v>
      </c>
      <c r="CT49" s="4">
        <f t="shared" si="105"/>
        <v>211.76249999999999</v>
      </c>
      <c r="CU49" s="4">
        <f t="shared" ref="CU49:DZ49" si="106">$C73+(IF(CU6&lt;450,$B74*(CU6-150),IF(CU6&gt;750,$C74+$C75+$B76*(CU6-750),$C74+$B75*(CU6-450))))</f>
        <v>211.76249999999999</v>
      </c>
      <c r="CV49" s="4">
        <f t="shared" si="106"/>
        <v>211.76249999999999</v>
      </c>
      <c r="CW49" s="4">
        <f t="shared" si="106"/>
        <v>211.76249999999999</v>
      </c>
      <c r="CX49" s="4">
        <f t="shared" si="106"/>
        <v>211.76249999999999</v>
      </c>
      <c r="CY49" s="4">
        <f t="shared" si="106"/>
        <v>211.76249999999999</v>
      </c>
      <c r="CZ49" s="4">
        <f t="shared" si="106"/>
        <v>211.76249999999999</v>
      </c>
      <c r="DA49" s="4">
        <f t="shared" si="106"/>
        <v>211.76249999999999</v>
      </c>
      <c r="DB49" s="4">
        <f t="shared" si="106"/>
        <v>211.76249999999999</v>
      </c>
      <c r="DC49" s="4">
        <f t="shared" si="106"/>
        <v>211.76249999999999</v>
      </c>
      <c r="DD49" s="4">
        <f t="shared" si="106"/>
        <v>211.76249999999999</v>
      </c>
      <c r="DE49" s="4">
        <f t="shared" si="106"/>
        <v>211.76249999999999</v>
      </c>
      <c r="DF49" s="4">
        <f t="shared" si="106"/>
        <v>211.76249999999999</v>
      </c>
      <c r="DG49" s="4">
        <f t="shared" si="106"/>
        <v>211.76249999999999</v>
      </c>
      <c r="DH49" s="4">
        <f t="shared" si="106"/>
        <v>211.76249999999999</v>
      </c>
      <c r="DI49" s="4">
        <f t="shared" si="106"/>
        <v>211.76249999999999</v>
      </c>
      <c r="DJ49" s="4">
        <f t="shared" si="106"/>
        <v>211.76249999999999</v>
      </c>
      <c r="DK49" s="4">
        <f t="shared" si="106"/>
        <v>211.76249999999999</v>
      </c>
      <c r="DL49" s="4">
        <f t="shared" si="106"/>
        <v>211.76249999999999</v>
      </c>
      <c r="DM49" s="4">
        <f t="shared" si="106"/>
        <v>211.76249999999999</v>
      </c>
      <c r="DN49" s="4">
        <f t="shared" si="106"/>
        <v>211.76249999999999</v>
      </c>
      <c r="DO49" s="4">
        <f t="shared" si="106"/>
        <v>211.76249999999999</v>
      </c>
      <c r="DP49" s="4">
        <f t="shared" si="106"/>
        <v>211.76249999999999</v>
      </c>
      <c r="DQ49" s="4">
        <f t="shared" si="106"/>
        <v>211.76249999999999</v>
      </c>
      <c r="DR49" s="4">
        <f t="shared" si="106"/>
        <v>211.76249999999999</v>
      </c>
      <c r="DS49" s="4">
        <f t="shared" si="106"/>
        <v>211.76249999999999</v>
      </c>
      <c r="DT49" s="4">
        <f t="shared" si="106"/>
        <v>211.76249999999999</v>
      </c>
      <c r="DU49" s="4">
        <f t="shared" si="106"/>
        <v>211.76249999999999</v>
      </c>
      <c r="DV49" s="4">
        <f t="shared" si="106"/>
        <v>211.76249999999999</v>
      </c>
      <c r="DW49" s="4">
        <f t="shared" si="106"/>
        <v>211.76249999999999</v>
      </c>
      <c r="DX49" s="4">
        <f t="shared" si="106"/>
        <v>211.76249999999999</v>
      </c>
      <c r="DY49" s="4">
        <f t="shared" si="106"/>
        <v>211.76249999999999</v>
      </c>
      <c r="DZ49" s="4">
        <f t="shared" si="106"/>
        <v>211.76249999999999</v>
      </c>
      <c r="EA49" s="4">
        <f t="shared" ref="EA49:FF49" si="107">$C73+(IF(EA6&lt;450,$B74*(EA6-150),IF(EA6&gt;750,$C74+$C75+$B76*(EA6-750),$C74+$B75*(EA6-450))))</f>
        <v>211.76249999999999</v>
      </c>
      <c r="EB49" s="4">
        <f t="shared" si="107"/>
        <v>211.76249999999999</v>
      </c>
      <c r="EC49" s="4">
        <f t="shared" si="107"/>
        <v>211.76249999999999</v>
      </c>
      <c r="ED49" s="4">
        <f t="shared" si="107"/>
        <v>211.76249999999999</v>
      </c>
      <c r="EE49" s="4">
        <f t="shared" si="107"/>
        <v>211.76249999999999</v>
      </c>
      <c r="EF49" s="4">
        <f t="shared" si="107"/>
        <v>211.76249999999999</v>
      </c>
      <c r="EG49" s="4">
        <f t="shared" si="107"/>
        <v>211.76249999999999</v>
      </c>
      <c r="EH49" s="4">
        <f t="shared" si="107"/>
        <v>211.76249999999999</v>
      </c>
      <c r="EI49" s="4">
        <f t="shared" si="107"/>
        <v>211.76249999999999</v>
      </c>
      <c r="EJ49" s="4">
        <f t="shared" si="107"/>
        <v>211.76249999999999</v>
      </c>
      <c r="EK49" s="4">
        <f t="shared" si="107"/>
        <v>211.76249999999999</v>
      </c>
      <c r="EL49" s="4">
        <f t="shared" si="107"/>
        <v>211.76249999999999</v>
      </c>
      <c r="EM49" s="4">
        <f t="shared" si="107"/>
        <v>211.76249999999999</v>
      </c>
      <c r="EN49" s="4">
        <f t="shared" si="107"/>
        <v>211.76249999999999</v>
      </c>
      <c r="EO49" s="4">
        <f t="shared" si="107"/>
        <v>211.76249999999999</v>
      </c>
      <c r="EP49" s="4">
        <f t="shared" si="107"/>
        <v>211.76249999999999</v>
      </c>
      <c r="EQ49" s="4">
        <f t="shared" si="107"/>
        <v>211.76249999999999</v>
      </c>
      <c r="ER49" s="4">
        <f t="shared" si="107"/>
        <v>211.76249999999999</v>
      </c>
      <c r="ES49" s="4">
        <f t="shared" si="107"/>
        <v>211.76249999999999</v>
      </c>
      <c r="ET49" s="4">
        <f t="shared" si="107"/>
        <v>211.76249999999999</v>
      </c>
      <c r="EU49" s="4">
        <f t="shared" si="107"/>
        <v>211.76249999999999</v>
      </c>
      <c r="EV49" s="4">
        <f t="shared" si="107"/>
        <v>211.76249999999999</v>
      </c>
      <c r="EW49" s="4">
        <f t="shared" si="107"/>
        <v>211.76249999999999</v>
      </c>
      <c r="EX49" s="4">
        <f t="shared" si="107"/>
        <v>211.76249999999999</v>
      </c>
      <c r="EY49" s="4">
        <f t="shared" si="107"/>
        <v>211.76249999999999</v>
      </c>
      <c r="EZ49" s="4">
        <f t="shared" si="107"/>
        <v>211.76249999999999</v>
      </c>
      <c r="FA49" s="4">
        <f t="shared" si="107"/>
        <v>211.76249999999999</v>
      </c>
      <c r="FB49" s="4">
        <f t="shared" si="107"/>
        <v>211.76249999999999</v>
      </c>
      <c r="FC49" s="4">
        <f t="shared" si="107"/>
        <v>211.76249999999999</v>
      </c>
      <c r="FD49" s="4">
        <f t="shared" si="107"/>
        <v>211.76249999999999</v>
      </c>
      <c r="FE49" s="4">
        <f t="shared" si="107"/>
        <v>211.76249999999999</v>
      </c>
      <c r="FF49" s="4">
        <f t="shared" si="107"/>
        <v>211.76249999999999</v>
      </c>
      <c r="FG49" s="4">
        <f t="shared" ref="FG49:FS49" si="108">$C73+(IF(FG6&lt;450,$B74*(FG6-150),IF(FG6&gt;750,$C74+$C75+$B76*(FG6-750),$C74+$B75*(FG6-450))))</f>
        <v>211.76249999999999</v>
      </c>
      <c r="FH49" s="4">
        <f t="shared" si="108"/>
        <v>211.76249999999999</v>
      </c>
      <c r="FI49" s="4">
        <f t="shared" si="108"/>
        <v>211.76249999999999</v>
      </c>
      <c r="FJ49" s="4">
        <f t="shared" si="108"/>
        <v>211.76249999999999</v>
      </c>
      <c r="FK49" s="4">
        <f t="shared" si="108"/>
        <v>211.76249999999999</v>
      </c>
      <c r="FL49" s="4">
        <f t="shared" si="108"/>
        <v>211.76249999999999</v>
      </c>
      <c r="FM49" s="4">
        <f t="shared" si="108"/>
        <v>211.76249999999999</v>
      </c>
      <c r="FN49" s="4">
        <f t="shared" si="108"/>
        <v>211.76249999999999</v>
      </c>
      <c r="FO49" s="4">
        <f t="shared" si="108"/>
        <v>211.76249999999999</v>
      </c>
      <c r="FP49" s="4">
        <f t="shared" si="108"/>
        <v>211.76249999999999</v>
      </c>
      <c r="FQ49" s="4">
        <f t="shared" si="108"/>
        <v>211.76249999999999</v>
      </c>
      <c r="FR49" s="4">
        <f t="shared" si="108"/>
        <v>211.76249999999999</v>
      </c>
      <c r="FS49" s="4">
        <f t="shared" si="108"/>
        <v>211.76249999999999</v>
      </c>
    </row>
    <row r="50" spans="1:175" s="4" customFormat="1" x14ac:dyDescent="0.25">
      <c r="A50" s="45" t="s">
        <v>100</v>
      </c>
      <c r="B50" s="10" t="s">
        <v>8</v>
      </c>
      <c r="C50" s="4">
        <f t="shared" ref="C50:AH50" si="109">C49*$B71*$B72</f>
        <v>5.6187500000000004</v>
      </c>
      <c r="D50" s="4">
        <f t="shared" si="109"/>
        <v>5.6187500000000004</v>
      </c>
      <c r="E50" s="4">
        <f t="shared" si="109"/>
        <v>5.6187500000000004</v>
      </c>
      <c r="F50" s="4">
        <f t="shared" si="109"/>
        <v>5.6187500000000004</v>
      </c>
      <c r="G50" s="4">
        <f t="shared" si="109"/>
        <v>5.6187500000000004</v>
      </c>
      <c r="H50" s="4">
        <f t="shared" si="109"/>
        <v>5.6187500000000004</v>
      </c>
      <c r="I50" s="4">
        <f t="shared" si="109"/>
        <v>5.6187500000000004</v>
      </c>
      <c r="J50" s="4">
        <f t="shared" si="109"/>
        <v>5.6187500000000004</v>
      </c>
      <c r="K50" s="4">
        <f t="shared" si="109"/>
        <v>5.6187500000000004</v>
      </c>
      <c r="L50" s="4">
        <f t="shared" si="109"/>
        <v>5.6187500000000004</v>
      </c>
      <c r="M50" s="4">
        <f t="shared" si="109"/>
        <v>6.2156250000000002</v>
      </c>
      <c r="N50" s="4">
        <f t="shared" si="109"/>
        <v>6.8125</v>
      </c>
      <c r="O50" s="4">
        <f t="shared" si="109"/>
        <v>7.4093750000000007</v>
      </c>
      <c r="P50" s="4">
        <f t="shared" si="109"/>
        <v>8.0062499999999996</v>
      </c>
      <c r="Q50" s="4">
        <f t="shared" si="109"/>
        <v>8.6031250000000004</v>
      </c>
      <c r="R50" s="4">
        <f t="shared" si="109"/>
        <v>9.1999999999999993</v>
      </c>
      <c r="S50" s="4">
        <f t="shared" si="109"/>
        <v>9.796875</v>
      </c>
      <c r="T50" s="4">
        <f t="shared" si="109"/>
        <v>10.393750000000001</v>
      </c>
      <c r="U50" s="4">
        <f t="shared" si="109"/>
        <v>10.990625</v>
      </c>
      <c r="V50" s="4">
        <f t="shared" si="109"/>
        <v>11.5875</v>
      </c>
      <c r="W50" s="4">
        <f t="shared" si="109"/>
        <v>12.184374999999999</v>
      </c>
      <c r="X50" s="4">
        <f t="shared" si="109"/>
        <v>12.78125</v>
      </c>
      <c r="Y50" s="4">
        <f t="shared" si="109"/>
        <v>13.378125000000001</v>
      </c>
      <c r="Z50" s="4">
        <f t="shared" si="109"/>
        <v>13.975</v>
      </c>
      <c r="AA50" s="4">
        <f t="shared" si="109"/>
        <v>14.571874999999999</v>
      </c>
      <c r="AB50" s="4">
        <f t="shared" si="109"/>
        <v>15.168749999999999</v>
      </c>
      <c r="AC50" s="4">
        <f t="shared" si="109"/>
        <v>15.765625</v>
      </c>
      <c r="AD50" s="4">
        <f t="shared" si="109"/>
        <v>16.362500000000001</v>
      </c>
      <c r="AE50" s="4">
        <f t="shared" si="109"/>
        <v>17.2578125</v>
      </c>
      <c r="AF50" s="4">
        <f t="shared" si="109"/>
        <v>18.153124999999999</v>
      </c>
      <c r="AG50" s="4">
        <f t="shared" si="109"/>
        <v>19.048437499999999</v>
      </c>
      <c r="AH50" s="4">
        <f t="shared" si="109"/>
        <v>19.943750000000001</v>
      </c>
      <c r="AI50" s="4">
        <f t="shared" ref="AI50:BN50" si="110">AI49*$B71*$B72</f>
        <v>20.839062499999997</v>
      </c>
      <c r="AJ50" s="4">
        <f t="shared" si="110"/>
        <v>21.734375</v>
      </c>
      <c r="AK50" s="4">
        <f t="shared" si="110"/>
        <v>22.629687499999999</v>
      </c>
      <c r="AL50" s="4">
        <f t="shared" si="110"/>
        <v>23.524999999999999</v>
      </c>
      <c r="AM50" s="4">
        <f t="shared" si="110"/>
        <v>24.420312500000001</v>
      </c>
      <c r="AN50" s="4">
        <f t="shared" si="110"/>
        <v>25.315624999999997</v>
      </c>
      <c r="AO50" s="4">
        <f t="shared" si="110"/>
        <v>26.2109375</v>
      </c>
      <c r="AP50" s="4">
        <f t="shared" si="110"/>
        <v>27.106249999999999</v>
      </c>
      <c r="AQ50" s="4">
        <f t="shared" si="110"/>
        <v>27.9378125</v>
      </c>
      <c r="AR50" s="4">
        <f t="shared" si="110"/>
        <v>28.641874999999999</v>
      </c>
      <c r="AS50" s="4">
        <f t="shared" si="110"/>
        <v>29.345937499999998</v>
      </c>
      <c r="AT50" s="4">
        <f t="shared" si="110"/>
        <v>30.05</v>
      </c>
      <c r="AU50" s="4">
        <f t="shared" si="110"/>
        <v>30.98875</v>
      </c>
      <c r="AV50" s="4">
        <f t="shared" si="110"/>
        <v>31.927499999999998</v>
      </c>
      <c r="AW50" s="4">
        <f t="shared" si="110"/>
        <v>32.866250000000001</v>
      </c>
      <c r="AX50" s="4">
        <f t="shared" si="110"/>
        <v>33.805</v>
      </c>
      <c r="AY50" s="4">
        <f t="shared" si="110"/>
        <v>34.743749999999999</v>
      </c>
      <c r="AZ50" s="4">
        <f t="shared" si="110"/>
        <v>35.682499999999997</v>
      </c>
      <c r="BA50" s="4">
        <f t="shared" si="110"/>
        <v>36.621249999999996</v>
      </c>
      <c r="BB50" s="4">
        <f t="shared" si="110"/>
        <v>37.56</v>
      </c>
      <c r="BC50" s="4">
        <f t="shared" si="110"/>
        <v>38.498750000000001</v>
      </c>
      <c r="BD50" s="4">
        <f t="shared" si="110"/>
        <v>39.4375</v>
      </c>
      <c r="BE50" s="4">
        <f t="shared" si="110"/>
        <v>40.376249999999999</v>
      </c>
      <c r="BF50" s="4">
        <f t="shared" si="110"/>
        <v>41.314999999999998</v>
      </c>
      <c r="BG50" s="4">
        <f t="shared" si="110"/>
        <v>42.15625</v>
      </c>
      <c r="BH50" s="4">
        <f t="shared" si="110"/>
        <v>42.9</v>
      </c>
      <c r="BI50" s="4">
        <f t="shared" si="110"/>
        <v>43.643749999999997</v>
      </c>
      <c r="BJ50" s="4">
        <f t="shared" si="110"/>
        <v>44.387499999999996</v>
      </c>
      <c r="BK50" s="4">
        <f t="shared" si="110"/>
        <v>45.131249999999994</v>
      </c>
      <c r="BL50" s="4">
        <f t="shared" si="110"/>
        <v>45.875</v>
      </c>
      <c r="BM50" s="4">
        <f t="shared" si="110"/>
        <v>46.618749999999999</v>
      </c>
      <c r="BN50" s="4">
        <f t="shared" si="110"/>
        <v>47.362499999999997</v>
      </c>
      <c r="BO50" s="4">
        <f t="shared" ref="BO50:CT50" si="111">BO49*$B71*$B72</f>
        <v>47.734375</v>
      </c>
      <c r="BP50" s="4">
        <f t="shared" si="111"/>
        <v>48.106249999999996</v>
      </c>
      <c r="BQ50" s="4">
        <f t="shared" si="111"/>
        <v>48.478124999999999</v>
      </c>
      <c r="BR50" s="4">
        <f t="shared" si="111"/>
        <v>48.849999999999994</v>
      </c>
      <c r="BS50" s="4">
        <f t="shared" si="111"/>
        <v>49.221874999999997</v>
      </c>
      <c r="BT50" s="4">
        <f t="shared" si="111"/>
        <v>49.407812499999999</v>
      </c>
      <c r="BU50" s="4">
        <f t="shared" si="111"/>
        <v>49.59375</v>
      </c>
      <c r="BV50" s="4">
        <f t="shared" si="111"/>
        <v>49.779687499999994</v>
      </c>
      <c r="BW50" s="4">
        <f t="shared" si="111"/>
        <v>49.965624999999996</v>
      </c>
      <c r="BX50" s="4">
        <f t="shared" si="111"/>
        <v>50.151562499999997</v>
      </c>
      <c r="BY50" s="4">
        <f t="shared" si="111"/>
        <v>50.337499999999999</v>
      </c>
      <c r="BZ50" s="4">
        <f t="shared" si="111"/>
        <v>50.5234375</v>
      </c>
      <c r="CA50" s="4">
        <f t="shared" si="111"/>
        <v>50.709374999999994</v>
      </c>
      <c r="CB50" s="4">
        <f t="shared" si="111"/>
        <v>50.895312499999996</v>
      </c>
      <c r="CC50" s="4">
        <f t="shared" si="111"/>
        <v>51.081249999999997</v>
      </c>
      <c r="CD50" s="4">
        <f t="shared" si="111"/>
        <v>51.267187499999999</v>
      </c>
      <c r="CE50" s="4">
        <f t="shared" si="111"/>
        <v>51.453125</v>
      </c>
      <c r="CF50" s="4">
        <f t="shared" si="111"/>
        <v>51.639062499999994</v>
      </c>
      <c r="CG50" s="4">
        <f t="shared" si="111"/>
        <v>51.824999999999996</v>
      </c>
      <c r="CH50" s="4">
        <f t="shared" si="111"/>
        <v>52.010937499999997</v>
      </c>
      <c r="CI50" s="4">
        <f t="shared" si="111"/>
        <v>52.196874999999999</v>
      </c>
      <c r="CJ50" s="4">
        <f t="shared" si="111"/>
        <v>52.3828125</v>
      </c>
      <c r="CK50" s="4">
        <f t="shared" si="111"/>
        <v>52.568749999999994</v>
      </c>
      <c r="CL50" s="4">
        <f t="shared" si="111"/>
        <v>52.754687499999996</v>
      </c>
      <c r="CM50" s="4">
        <f t="shared" si="111"/>
        <v>52.940624999999997</v>
      </c>
      <c r="CN50" s="4">
        <f t="shared" si="111"/>
        <v>52.940624999999997</v>
      </c>
      <c r="CO50" s="4">
        <f t="shared" si="111"/>
        <v>52.940624999999997</v>
      </c>
      <c r="CP50" s="4">
        <f t="shared" si="111"/>
        <v>52.940624999999997</v>
      </c>
      <c r="CQ50" s="4">
        <f t="shared" si="111"/>
        <v>52.940624999999997</v>
      </c>
      <c r="CR50" s="4">
        <f t="shared" si="111"/>
        <v>52.940624999999997</v>
      </c>
      <c r="CS50" s="4">
        <f t="shared" si="111"/>
        <v>52.940624999999997</v>
      </c>
      <c r="CT50" s="4">
        <f t="shared" si="111"/>
        <v>52.940624999999997</v>
      </c>
      <c r="CU50" s="4">
        <f t="shared" ref="CU50:DZ50" si="112">CU49*$B71*$B72</f>
        <v>52.940624999999997</v>
      </c>
      <c r="CV50" s="4">
        <f t="shared" si="112"/>
        <v>52.940624999999997</v>
      </c>
      <c r="CW50" s="4">
        <f t="shared" si="112"/>
        <v>52.940624999999997</v>
      </c>
      <c r="CX50" s="4">
        <f t="shared" si="112"/>
        <v>52.940624999999997</v>
      </c>
      <c r="CY50" s="4">
        <f t="shared" si="112"/>
        <v>52.940624999999997</v>
      </c>
      <c r="CZ50" s="4">
        <f t="shared" si="112"/>
        <v>52.940624999999997</v>
      </c>
      <c r="DA50" s="4">
        <f t="shared" si="112"/>
        <v>52.940624999999997</v>
      </c>
      <c r="DB50" s="4">
        <f t="shared" si="112"/>
        <v>52.940624999999997</v>
      </c>
      <c r="DC50" s="4">
        <f t="shared" si="112"/>
        <v>52.940624999999997</v>
      </c>
      <c r="DD50" s="4">
        <f t="shared" si="112"/>
        <v>52.940624999999997</v>
      </c>
      <c r="DE50" s="4">
        <f t="shared" si="112"/>
        <v>52.940624999999997</v>
      </c>
      <c r="DF50" s="4">
        <f t="shared" si="112"/>
        <v>52.940624999999997</v>
      </c>
      <c r="DG50" s="4">
        <f t="shared" si="112"/>
        <v>52.940624999999997</v>
      </c>
      <c r="DH50" s="4">
        <f t="shared" si="112"/>
        <v>52.940624999999997</v>
      </c>
      <c r="DI50" s="4">
        <f t="shared" si="112"/>
        <v>52.940624999999997</v>
      </c>
      <c r="DJ50" s="4">
        <f t="shared" si="112"/>
        <v>52.940624999999997</v>
      </c>
      <c r="DK50" s="4">
        <f t="shared" si="112"/>
        <v>52.940624999999997</v>
      </c>
      <c r="DL50" s="4">
        <f t="shared" si="112"/>
        <v>52.940624999999997</v>
      </c>
      <c r="DM50" s="4">
        <f t="shared" si="112"/>
        <v>52.940624999999997</v>
      </c>
      <c r="DN50" s="4">
        <f t="shared" si="112"/>
        <v>52.940624999999997</v>
      </c>
      <c r="DO50" s="4">
        <f t="shared" si="112"/>
        <v>52.940624999999997</v>
      </c>
      <c r="DP50" s="4">
        <f t="shared" si="112"/>
        <v>52.940624999999997</v>
      </c>
      <c r="DQ50" s="4">
        <f t="shared" si="112"/>
        <v>52.940624999999997</v>
      </c>
      <c r="DR50" s="4">
        <f t="shared" si="112"/>
        <v>52.940624999999997</v>
      </c>
      <c r="DS50" s="4">
        <f t="shared" si="112"/>
        <v>52.940624999999997</v>
      </c>
      <c r="DT50" s="4">
        <f t="shared" si="112"/>
        <v>52.940624999999997</v>
      </c>
      <c r="DU50" s="4">
        <f t="shared" si="112"/>
        <v>52.940624999999997</v>
      </c>
      <c r="DV50" s="4">
        <f t="shared" si="112"/>
        <v>52.940624999999997</v>
      </c>
      <c r="DW50" s="4">
        <f t="shared" si="112"/>
        <v>52.940624999999997</v>
      </c>
      <c r="DX50" s="4">
        <f t="shared" si="112"/>
        <v>52.940624999999997</v>
      </c>
      <c r="DY50" s="4">
        <f t="shared" si="112"/>
        <v>52.940624999999997</v>
      </c>
      <c r="DZ50" s="4">
        <f t="shared" si="112"/>
        <v>52.940624999999997</v>
      </c>
      <c r="EA50" s="4">
        <f t="shared" ref="EA50:FF50" si="113">EA49*$B71*$B72</f>
        <v>52.940624999999997</v>
      </c>
      <c r="EB50" s="4">
        <f t="shared" si="113"/>
        <v>52.940624999999997</v>
      </c>
      <c r="EC50" s="4">
        <f t="shared" si="113"/>
        <v>52.940624999999997</v>
      </c>
      <c r="ED50" s="4">
        <f t="shared" si="113"/>
        <v>52.940624999999997</v>
      </c>
      <c r="EE50" s="4">
        <f t="shared" si="113"/>
        <v>52.940624999999997</v>
      </c>
      <c r="EF50" s="4">
        <f t="shared" si="113"/>
        <v>52.940624999999997</v>
      </c>
      <c r="EG50" s="4">
        <f t="shared" si="113"/>
        <v>52.940624999999997</v>
      </c>
      <c r="EH50" s="4">
        <f t="shared" si="113"/>
        <v>52.940624999999997</v>
      </c>
      <c r="EI50" s="4">
        <f t="shared" si="113"/>
        <v>52.940624999999997</v>
      </c>
      <c r="EJ50" s="4">
        <f t="shared" si="113"/>
        <v>52.940624999999997</v>
      </c>
      <c r="EK50" s="4">
        <f t="shared" si="113"/>
        <v>52.940624999999997</v>
      </c>
      <c r="EL50" s="4">
        <f t="shared" si="113"/>
        <v>52.940624999999997</v>
      </c>
      <c r="EM50" s="4">
        <f t="shared" si="113"/>
        <v>52.940624999999997</v>
      </c>
      <c r="EN50" s="4">
        <f t="shared" si="113"/>
        <v>52.940624999999997</v>
      </c>
      <c r="EO50" s="4">
        <f t="shared" si="113"/>
        <v>52.940624999999997</v>
      </c>
      <c r="EP50" s="4">
        <f t="shared" si="113"/>
        <v>52.940624999999997</v>
      </c>
      <c r="EQ50" s="4">
        <f t="shared" si="113"/>
        <v>52.940624999999997</v>
      </c>
      <c r="ER50" s="4">
        <f t="shared" si="113"/>
        <v>52.940624999999997</v>
      </c>
      <c r="ES50" s="4">
        <f t="shared" si="113"/>
        <v>52.940624999999997</v>
      </c>
      <c r="ET50" s="4">
        <f t="shared" si="113"/>
        <v>52.940624999999997</v>
      </c>
      <c r="EU50" s="4">
        <f t="shared" si="113"/>
        <v>52.940624999999997</v>
      </c>
      <c r="EV50" s="4">
        <f t="shared" si="113"/>
        <v>52.940624999999997</v>
      </c>
      <c r="EW50" s="4">
        <f t="shared" si="113"/>
        <v>52.940624999999997</v>
      </c>
      <c r="EX50" s="4">
        <f t="shared" si="113"/>
        <v>52.940624999999997</v>
      </c>
      <c r="EY50" s="4">
        <f t="shared" si="113"/>
        <v>52.940624999999997</v>
      </c>
      <c r="EZ50" s="4">
        <f t="shared" si="113"/>
        <v>52.940624999999997</v>
      </c>
      <c r="FA50" s="4">
        <f t="shared" si="113"/>
        <v>52.940624999999997</v>
      </c>
      <c r="FB50" s="4">
        <f t="shared" si="113"/>
        <v>52.940624999999997</v>
      </c>
      <c r="FC50" s="4">
        <f t="shared" si="113"/>
        <v>52.940624999999997</v>
      </c>
      <c r="FD50" s="4">
        <f t="shared" si="113"/>
        <v>52.940624999999997</v>
      </c>
      <c r="FE50" s="4">
        <f t="shared" si="113"/>
        <v>52.940624999999997</v>
      </c>
      <c r="FF50" s="4">
        <f t="shared" si="113"/>
        <v>52.940624999999997</v>
      </c>
      <c r="FG50" s="4">
        <f t="shared" ref="FG50:FS50" si="114">FG49*$B71*$B72</f>
        <v>52.940624999999997</v>
      </c>
      <c r="FH50" s="4">
        <f t="shared" si="114"/>
        <v>52.940624999999997</v>
      </c>
      <c r="FI50" s="4">
        <f t="shared" si="114"/>
        <v>52.940624999999997</v>
      </c>
      <c r="FJ50" s="4">
        <f t="shared" si="114"/>
        <v>52.940624999999997</v>
      </c>
      <c r="FK50" s="4">
        <f t="shared" si="114"/>
        <v>52.940624999999997</v>
      </c>
      <c r="FL50" s="4">
        <f t="shared" si="114"/>
        <v>52.940624999999997</v>
      </c>
      <c r="FM50" s="4">
        <f t="shared" si="114"/>
        <v>52.940624999999997</v>
      </c>
      <c r="FN50" s="4">
        <f t="shared" si="114"/>
        <v>52.940624999999997</v>
      </c>
      <c r="FO50" s="4">
        <f t="shared" si="114"/>
        <v>52.940624999999997</v>
      </c>
      <c r="FP50" s="4">
        <f t="shared" si="114"/>
        <v>52.940624999999997</v>
      </c>
      <c r="FQ50" s="4">
        <f t="shared" si="114"/>
        <v>52.940624999999997</v>
      </c>
      <c r="FR50" s="4">
        <f t="shared" si="114"/>
        <v>52.940624999999997</v>
      </c>
      <c r="FS50" s="4">
        <f t="shared" si="114"/>
        <v>52.940624999999997</v>
      </c>
    </row>
    <row r="51" spans="1:175" s="4" customFormat="1" x14ac:dyDescent="0.25">
      <c r="A51" s="4" t="s">
        <v>27</v>
      </c>
      <c r="B51" s="12" t="s">
        <v>8</v>
      </c>
      <c r="C51" s="4">
        <f>IF(C45&gt;0,C45*1.5,0)</f>
        <v>0</v>
      </c>
      <c r="D51" s="4">
        <f t="shared" ref="D51:AI51" si="115">IF(ISNUMBER(D45),D45*1.5,C51)</f>
        <v>0</v>
      </c>
      <c r="E51" s="4">
        <f t="shared" si="115"/>
        <v>0</v>
      </c>
      <c r="F51" s="4">
        <f t="shared" si="115"/>
        <v>0</v>
      </c>
      <c r="G51" s="4">
        <f t="shared" si="115"/>
        <v>0</v>
      </c>
      <c r="H51" s="4">
        <f t="shared" si="115"/>
        <v>0</v>
      </c>
      <c r="I51" s="4">
        <f t="shared" si="115"/>
        <v>0</v>
      </c>
      <c r="J51" s="4">
        <f t="shared" si="115"/>
        <v>0</v>
      </c>
      <c r="K51" s="4">
        <f t="shared" si="115"/>
        <v>0</v>
      </c>
      <c r="L51" s="4">
        <f t="shared" si="115"/>
        <v>0</v>
      </c>
      <c r="M51" s="4">
        <f t="shared" si="115"/>
        <v>0</v>
      </c>
      <c r="N51" s="4">
        <f t="shared" si="115"/>
        <v>0</v>
      </c>
      <c r="O51" s="4">
        <f t="shared" si="115"/>
        <v>0</v>
      </c>
      <c r="P51" s="4">
        <f t="shared" si="115"/>
        <v>0</v>
      </c>
      <c r="Q51" s="4">
        <f t="shared" si="115"/>
        <v>0</v>
      </c>
      <c r="R51" s="4">
        <f t="shared" si="115"/>
        <v>0</v>
      </c>
      <c r="S51" s="4">
        <f t="shared" si="115"/>
        <v>0</v>
      </c>
      <c r="T51" s="4">
        <f t="shared" si="115"/>
        <v>0</v>
      </c>
      <c r="U51" s="4">
        <f t="shared" si="115"/>
        <v>0</v>
      </c>
      <c r="V51" s="4">
        <f t="shared" si="115"/>
        <v>0</v>
      </c>
      <c r="W51" s="4">
        <f t="shared" si="115"/>
        <v>0</v>
      </c>
      <c r="X51" s="4">
        <f t="shared" si="115"/>
        <v>0</v>
      </c>
      <c r="Y51" s="4">
        <f t="shared" si="115"/>
        <v>0</v>
      </c>
      <c r="Z51" s="4">
        <f t="shared" si="115"/>
        <v>0</v>
      </c>
      <c r="AA51" s="4">
        <f t="shared" si="115"/>
        <v>16.665813529037738</v>
      </c>
      <c r="AB51" s="4">
        <f t="shared" si="115"/>
        <v>16.665813529037738</v>
      </c>
      <c r="AC51" s="4">
        <f t="shared" si="115"/>
        <v>16.665813529037738</v>
      </c>
      <c r="AD51" s="4">
        <f t="shared" si="115"/>
        <v>16.665813529037738</v>
      </c>
      <c r="AE51" s="4">
        <f t="shared" si="115"/>
        <v>13.468750000000012</v>
      </c>
      <c r="AF51" s="4">
        <f t="shared" si="115"/>
        <v>13.468750000000012</v>
      </c>
      <c r="AG51" s="4">
        <f t="shared" si="115"/>
        <v>20.081249999999997</v>
      </c>
      <c r="AH51" s="4">
        <f t="shared" si="115"/>
        <v>20.081249999999997</v>
      </c>
      <c r="AI51" s="4">
        <f t="shared" si="115"/>
        <v>-0.78750000000000053</v>
      </c>
      <c r="AJ51" s="4">
        <f t="shared" ref="AJ51:BO51" si="116">IF(ISNUMBER(AJ45),AJ45*1.5,AI51)</f>
        <v>-0.78750000000000053</v>
      </c>
      <c r="AK51" s="4">
        <f t="shared" si="116"/>
        <v>-0.78750000000000053</v>
      </c>
      <c r="AL51" s="4">
        <f t="shared" si="116"/>
        <v>-0.78750000000000053</v>
      </c>
      <c r="AM51" s="4">
        <f t="shared" si="116"/>
        <v>-0.78750000000000053</v>
      </c>
      <c r="AN51" s="4">
        <f t="shared" si="116"/>
        <v>17.706250000000015</v>
      </c>
      <c r="AO51" s="4">
        <f t="shared" si="116"/>
        <v>17.706250000000015</v>
      </c>
      <c r="AP51" s="4">
        <f t="shared" si="116"/>
        <v>5.6437500000000007</v>
      </c>
      <c r="AQ51" s="4">
        <f t="shared" si="116"/>
        <v>5.6437500000000007</v>
      </c>
      <c r="AR51" s="4">
        <f t="shared" si="116"/>
        <v>5.6437500000000007</v>
      </c>
      <c r="AS51" s="4">
        <f t="shared" si="116"/>
        <v>5.6437500000000007</v>
      </c>
      <c r="AT51" s="4">
        <f t="shared" si="116"/>
        <v>25.106249999999996</v>
      </c>
      <c r="AU51" s="4">
        <f t="shared" si="116"/>
        <v>25.106249999999996</v>
      </c>
      <c r="AV51" s="4">
        <f t="shared" si="116"/>
        <v>4.5</v>
      </c>
      <c r="AW51" s="4">
        <f t="shared" si="116"/>
        <v>4.5</v>
      </c>
      <c r="AX51" s="4">
        <f t="shared" si="116"/>
        <v>4.5</v>
      </c>
      <c r="AY51" s="4">
        <f t="shared" si="116"/>
        <v>22.987500000000001</v>
      </c>
      <c r="AZ51" s="4">
        <f t="shared" si="116"/>
        <v>22.987500000000001</v>
      </c>
      <c r="BA51" s="4">
        <f t="shared" si="116"/>
        <v>3.6937500000000005</v>
      </c>
      <c r="BB51" s="4">
        <f t="shared" si="116"/>
        <v>3.6937500000000005</v>
      </c>
      <c r="BC51" s="4">
        <f t="shared" si="116"/>
        <v>27.037499999999998</v>
      </c>
      <c r="BD51" s="4">
        <f t="shared" si="116"/>
        <v>27.037499999999998</v>
      </c>
      <c r="BE51" s="4">
        <f t="shared" si="116"/>
        <v>27.037499999999998</v>
      </c>
      <c r="BF51" s="4">
        <f t="shared" si="116"/>
        <v>27.037499999999998</v>
      </c>
      <c r="BG51" s="4">
        <f t="shared" si="116"/>
        <v>27.037499999999998</v>
      </c>
      <c r="BH51" s="4">
        <f t="shared" si="116"/>
        <v>24.375</v>
      </c>
      <c r="BI51" s="4">
        <f t="shared" si="116"/>
        <v>24.375</v>
      </c>
      <c r="BJ51" s="4">
        <f t="shared" si="116"/>
        <v>23.024999999999999</v>
      </c>
      <c r="BK51" s="4">
        <f t="shared" si="116"/>
        <v>23.024999999999999</v>
      </c>
      <c r="BL51" s="4">
        <f t="shared" si="116"/>
        <v>23.024999999999999</v>
      </c>
      <c r="BM51" s="4">
        <f t="shared" si="116"/>
        <v>9.28125</v>
      </c>
      <c r="BN51" s="4">
        <f t="shared" si="116"/>
        <v>9.28125</v>
      </c>
      <c r="BO51" s="4">
        <f t="shared" si="116"/>
        <v>1.2937499999999997</v>
      </c>
      <c r="BP51" s="4">
        <f t="shared" ref="BP51:CU51" si="117">IF(ISNUMBER(BP45),BP45*1.5,BO51)</f>
        <v>1.2937499999999997</v>
      </c>
      <c r="BQ51" s="4">
        <f t="shared" si="117"/>
        <v>20.71875</v>
      </c>
      <c r="BR51" s="4">
        <f t="shared" si="117"/>
        <v>20.71875</v>
      </c>
      <c r="BS51" s="4">
        <f t="shared" si="117"/>
        <v>20.71875</v>
      </c>
      <c r="BT51" s="4">
        <f t="shared" si="117"/>
        <v>20.71875</v>
      </c>
      <c r="BU51" s="4">
        <f t="shared" si="117"/>
        <v>20.71875</v>
      </c>
      <c r="BV51" s="4">
        <f t="shared" si="117"/>
        <v>23.893750000000015</v>
      </c>
      <c r="BW51" s="4">
        <f t="shared" si="117"/>
        <v>23.893750000000015</v>
      </c>
      <c r="BX51" s="4">
        <f t="shared" si="117"/>
        <v>10.96875</v>
      </c>
      <c r="BY51" s="4">
        <f t="shared" si="117"/>
        <v>10.96875</v>
      </c>
      <c r="BZ51" s="4">
        <f t="shared" si="117"/>
        <v>10.96875</v>
      </c>
      <c r="CA51" s="4">
        <f t="shared" si="117"/>
        <v>18.131250000000001</v>
      </c>
      <c r="CB51" s="4">
        <f t="shared" si="117"/>
        <v>18.131250000000001</v>
      </c>
      <c r="CC51" s="4">
        <f t="shared" si="117"/>
        <v>4.7906249999999995</v>
      </c>
      <c r="CD51" s="4">
        <f t="shared" si="117"/>
        <v>4.7906249999999995</v>
      </c>
      <c r="CE51" s="4">
        <f t="shared" si="117"/>
        <v>17.099999999999998</v>
      </c>
      <c r="CF51" s="4">
        <f t="shared" si="117"/>
        <v>17.099999999999998</v>
      </c>
      <c r="CG51" s="4">
        <f t="shared" si="117"/>
        <v>17.099999999999998</v>
      </c>
      <c r="CH51" s="4">
        <f t="shared" si="117"/>
        <v>17.099999999999998</v>
      </c>
      <c r="CI51" s="4">
        <f t="shared" si="117"/>
        <v>17.099999999999998</v>
      </c>
      <c r="CJ51" s="4">
        <f t="shared" si="117"/>
        <v>6.2437499999999995</v>
      </c>
      <c r="CK51" s="4">
        <f t="shared" si="117"/>
        <v>6.2437499999999995</v>
      </c>
      <c r="CL51" s="4">
        <f t="shared" si="117"/>
        <v>3.1125000000000016</v>
      </c>
      <c r="CM51" s="4">
        <f t="shared" si="117"/>
        <v>3.1125000000000016</v>
      </c>
      <c r="CN51" s="4">
        <f t="shared" si="117"/>
        <v>3.1125000000000016</v>
      </c>
      <c r="CO51" s="4">
        <f t="shared" si="117"/>
        <v>20.399999999999999</v>
      </c>
      <c r="CP51" s="4">
        <f t="shared" si="117"/>
        <v>20.399999999999999</v>
      </c>
      <c r="CQ51" s="4">
        <f t="shared" si="117"/>
        <v>-2.7750000000000008</v>
      </c>
      <c r="CR51" s="4">
        <f t="shared" si="117"/>
        <v>-2.7750000000000008</v>
      </c>
      <c r="CS51" s="4">
        <f t="shared" si="117"/>
        <v>14.268749999999999</v>
      </c>
      <c r="CT51" s="4">
        <f t="shared" si="117"/>
        <v>14.268749999999999</v>
      </c>
      <c r="CU51" s="4">
        <f t="shared" si="117"/>
        <v>14.268749999999999</v>
      </c>
      <c r="CV51" s="4">
        <f t="shared" ref="CV51:EA51" si="118">IF(ISNUMBER(CV45),CV45*1.5,CU51)</f>
        <v>14.268749999999999</v>
      </c>
      <c r="CW51" s="4">
        <f t="shared" si="118"/>
        <v>14.268749999999999</v>
      </c>
      <c r="CX51" s="4">
        <f t="shared" si="118"/>
        <v>20.53125</v>
      </c>
      <c r="CY51" s="4">
        <f t="shared" si="118"/>
        <v>20.53125</v>
      </c>
      <c r="CZ51" s="4">
        <f t="shared" si="118"/>
        <v>1.9874999999999989</v>
      </c>
      <c r="DA51" s="4">
        <f t="shared" si="118"/>
        <v>1.9874999999999989</v>
      </c>
      <c r="DB51" s="4">
        <f t="shared" si="118"/>
        <v>1.9874999999999989</v>
      </c>
      <c r="DC51" s="4">
        <f t="shared" si="118"/>
        <v>21.537499999999987</v>
      </c>
      <c r="DD51" s="4">
        <f t="shared" si="118"/>
        <v>21.537499999999987</v>
      </c>
      <c r="DE51" s="4">
        <f t="shared" si="118"/>
        <v>1.9500000000000011</v>
      </c>
      <c r="DF51" s="4">
        <f t="shared" si="118"/>
        <v>1.9500000000000011</v>
      </c>
      <c r="DG51" s="4">
        <f t="shared" si="118"/>
        <v>15.037500000000001</v>
      </c>
      <c r="DH51" s="4">
        <f t="shared" si="118"/>
        <v>15.037500000000001</v>
      </c>
      <c r="DI51" s="4">
        <f t="shared" si="118"/>
        <v>15.037500000000001</v>
      </c>
      <c r="DJ51" s="4">
        <f t="shared" si="118"/>
        <v>15.037500000000001</v>
      </c>
      <c r="DK51" s="4">
        <f t="shared" si="118"/>
        <v>15.037500000000001</v>
      </c>
      <c r="DL51" s="4">
        <f t="shared" si="118"/>
        <v>15.037500000000001</v>
      </c>
      <c r="DM51" s="4">
        <f t="shared" si="118"/>
        <v>22.95</v>
      </c>
      <c r="DN51" s="4">
        <f t="shared" si="118"/>
        <v>22.95</v>
      </c>
      <c r="DO51" s="4">
        <f t="shared" si="118"/>
        <v>7.8562499999999993</v>
      </c>
      <c r="DP51" s="4">
        <f t="shared" si="118"/>
        <v>7.8562499999999993</v>
      </c>
      <c r="DQ51" s="4">
        <f t="shared" si="118"/>
        <v>7.8562499999999993</v>
      </c>
      <c r="DR51" s="4">
        <f t="shared" si="118"/>
        <v>7.8562499999999993</v>
      </c>
      <c r="DS51" s="4">
        <f t="shared" si="118"/>
        <v>7.8562499999999993</v>
      </c>
      <c r="DT51" s="4">
        <f t="shared" si="118"/>
        <v>7.8562499999999993</v>
      </c>
      <c r="DU51" s="4">
        <f t="shared" si="118"/>
        <v>7.8562499999999993</v>
      </c>
      <c r="DV51" s="4">
        <f t="shared" si="118"/>
        <v>7.8562499999999993</v>
      </c>
      <c r="DW51" s="4">
        <f t="shared" si="118"/>
        <v>7.8562499999999993</v>
      </c>
      <c r="DX51" s="4">
        <f t="shared" si="118"/>
        <v>7.8562499999999993</v>
      </c>
      <c r="DY51" s="4">
        <f t="shared" si="118"/>
        <v>7.8562499999999993</v>
      </c>
      <c r="DZ51" s="4">
        <f t="shared" si="118"/>
        <v>14.606249999999999</v>
      </c>
      <c r="EA51" s="4">
        <f t="shared" si="118"/>
        <v>14.606249999999999</v>
      </c>
      <c r="EB51" s="4">
        <f t="shared" ref="EB51:FG51" si="119">IF(ISNUMBER(EB45),EB45*1.5,EA51)</f>
        <v>14.606249999999999</v>
      </c>
      <c r="EC51" s="4">
        <f t="shared" si="119"/>
        <v>14.606249999999999</v>
      </c>
      <c r="ED51" s="4">
        <f t="shared" si="119"/>
        <v>14.606249999999999</v>
      </c>
      <c r="EE51" s="4">
        <f t="shared" si="119"/>
        <v>14.606249999999999</v>
      </c>
      <c r="EF51" s="4">
        <f t="shared" si="119"/>
        <v>14.606249999999999</v>
      </c>
      <c r="EG51" s="4">
        <f t="shared" si="119"/>
        <v>14.606249999999999</v>
      </c>
      <c r="EH51" s="4">
        <f t="shared" si="119"/>
        <v>1.5000000000000013</v>
      </c>
      <c r="EI51" s="4">
        <f t="shared" si="119"/>
        <v>1.5000000000000013</v>
      </c>
      <c r="EJ51" s="4">
        <f t="shared" si="119"/>
        <v>1.5000000000000013</v>
      </c>
      <c r="EK51" s="4">
        <f t="shared" si="119"/>
        <v>1.5000000000000013</v>
      </c>
      <c r="EL51" s="4">
        <f t="shared" si="119"/>
        <v>1.5000000000000013</v>
      </c>
      <c r="EM51" s="4">
        <f t="shared" si="119"/>
        <v>1.5000000000000013</v>
      </c>
      <c r="EN51" s="4">
        <f t="shared" si="119"/>
        <v>1.5000000000000013</v>
      </c>
      <c r="EO51" s="4">
        <f t="shared" si="119"/>
        <v>1.5000000000000013</v>
      </c>
      <c r="EP51" s="4">
        <f t="shared" si="119"/>
        <v>1.5000000000000013</v>
      </c>
      <c r="EQ51" s="4">
        <f t="shared" si="119"/>
        <v>1.5000000000000013</v>
      </c>
      <c r="ER51" s="4">
        <f t="shared" si="119"/>
        <v>1.5000000000000013</v>
      </c>
      <c r="ES51" s="4">
        <f t="shared" si="119"/>
        <v>1.5000000000000013</v>
      </c>
      <c r="ET51" s="4">
        <f t="shared" si="119"/>
        <v>1.5000000000000013</v>
      </c>
      <c r="EU51" s="4">
        <f t="shared" si="119"/>
        <v>1.5000000000000013</v>
      </c>
      <c r="EV51" s="4">
        <f t="shared" si="119"/>
        <v>1.5000000000000013</v>
      </c>
      <c r="EW51" s="4">
        <f t="shared" si="119"/>
        <v>1.5000000000000013</v>
      </c>
      <c r="EX51" s="4">
        <f t="shared" si="119"/>
        <v>1.5000000000000013</v>
      </c>
      <c r="EY51" s="4">
        <f t="shared" si="119"/>
        <v>1.5000000000000013</v>
      </c>
      <c r="EZ51" s="4">
        <f t="shared" si="119"/>
        <v>1.5000000000000013</v>
      </c>
      <c r="FA51" s="4">
        <f t="shared" si="119"/>
        <v>1.5000000000000013</v>
      </c>
      <c r="FB51" s="4">
        <f t="shared" si="119"/>
        <v>1.5000000000000013</v>
      </c>
      <c r="FC51" s="4">
        <f t="shared" si="119"/>
        <v>1.5000000000000013</v>
      </c>
      <c r="FD51" s="4">
        <f t="shared" si="119"/>
        <v>1.5000000000000013</v>
      </c>
      <c r="FE51" s="4">
        <f t="shared" si="119"/>
        <v>1.5000000000000013</v>
      </c>
      <c r="FF51" s="4">
        <f t="shared" si="119"/>
        <v>1.5000000000000013</v>
      </c>
      <c r="FG51" s="4">
        <f t="shared" si="119"/>
        <v>1.5000000000000013</v>
      </c>
      <c r="FH51" s="4">
        <f t="shared" ref="FH51:FS51" si="120">IF(ISNUMBER(FH45),FH45*1.5,FG51)</f>
        <v>0.82499999999999973</v>
      </c>
      <c r="FI51" s="4">
        <f t="shared" si="120"/>
        <v>0.82499999999999973</v>
      </c>
      <c r="FJ51" s="4">
        <f t="shared" si="120"/>
        <v>0.82499999999999973</v>
      </c>
      <c r="FK51" s="4">
        <f t="shared" si="120"/>
        <v>0.82499999999999973</v>
      </c>
      <c r="FL51" s="4">
        <f t="shared" si="120"/>
        <v>0.82499999999999973</v>
      </c>
      <c r="FM51" s="4">
        <f t="shared" si="120"/>
        <v>0.82499999999999973</v>
      </c>
      <c r="FN51" s="4">
        <f t="shared" si="120"/>
        <v>0.82499999999999973</v>
      </c>
      <c r="FO51" s="4">
        <f t="shared" si="120"/>
        <v>0.82499999999999973</v>
      </c>
      <c r="FP51" s="4">
        <f t="shared" si="120"/>
        <v>0.82499999999999973</v>
      </c>
      <c r="FQ51" s="4">
        <f t="shared" si="120"/>
        <v>0.82499999999999973</v>
      </c>
      <c r="FR51" s="4">
        <f t="shared" si="120"/>
        <v>0.82499999999999973</v>
      </c>
      <c r="FS51" s="4">
        <f t="shared" si="120"/>
        <v>0.82499999999999973</v>
      </c>
    </row>
    <row r="52" spans="1:175" s="4" customFormat="1" x14ac:dyDescent="0.25">
      <c r="A52" s="4" t="s">
        <v>28</v>
      </c>
      <c r="B52" s="12" t="s">
        <v>8</v>
      </c>
      <c r="C52" s="4">
        <f>IF(C46&gt;0,C46*3,0)</f>
        <v>0</v>
      </c>
      <c r="D52" s="4">
        <f t="shared" ref="D52:AI52" si="121">IF(ISNUMBER(D46),D46*3,C52)</f>
        <v>0</v>
      </c>
      <c r="E52" s="4">
        <f t="shared" si="121"/>
        <v>0</v>
      </c>
      <c r="F52" s="4">
        <f t="shared" si="121"/>
        <v>0</v>
      </c>
      <c r="G52" s="4">
        <f t="shared" si="121"/>
        <v>0</v>
      </c>
      <c r="H52" s="4">
        <f t="shared" si="121"/>
        <v>0</v>
      </c>
      <c r="I52" s="4">
        <f t="shared" si="121"/>
        <v>0</v>
      </c>
      <c r="J52" s="4">
        <f t="shared" si="121"/>
        <v>0</v>
      </c>
      <c r="K52" s="4">
        <f t="shared" si="121"/>
        <v>0</v>
      </c>
      <c r="L52" s="4">
        <f t="shared" si="121"/>
        <v>0</v>
      </c>
      <c r="M52" s="4">
        <f t="shared" si="121"/>
        <v>0</v>
      </c>
      <c r="N52" s="4">
        <f t="shared" si="121"/>
        <v>0</v>
      </c>
      <c r="O52" s="4">
        <f t="shared" si="121"/>
        <v>0</v>
      </c>
      <c r="P52" s="4">
        <f t="shared" si="121"/>
        <v>0</v>
      </c>
      <c r="Q52" s="4">
        <f t="shared" si="121"/>
        <v>0</v>
      </c>
      <c r="R52" s="4">
        <f t="shared" si="121"/>
        <v>0</v>
      </c>
      <c r="S52" s="4">
        <f t="shared" si="121"/>
        <v>0</v>
      </c>
      <c r="T52" s="4">
        <f t="shared" si="121"/>
        <v>0</v>
      </c>
      <c r="U52" s="4">
        <f t="shared" si="121"/>
        <v>0</v>
      </c>
      <c r="V52" s="4">
        <f t="shared" si="121"/>
        <v>0</v>
      </c>
      <c r="W52" s="4">
        <f t="shared" si="121"/>
        <v>0</v>
      </c>
      <c r="X52" s="4">
        <f t="shared" si="121"/>
        <v>0</v>
      </c>
      <c r="Y52" s="4">
        <f t="shared" si="121"/>
        <v>0</v>
      </c>
      <c r="Z52" s="4">
        <f t="shared" si="121"/>
        <v>0</v>
      </c>
      <c r="AA52" s="4">
        <f t="shared" si="121"/>
        <v>15.371644692512399</v>
      </c>
      <c r="AB52" s="4">
        <f t="shared" si="121"/>
        <v>15.371644692512399</v>
      </c>
      <c r="AC52" s="4">
        <f t="shared" si="121"/>
        <v>15.371644692512399</v>
      </c>
      <c r="AD52" s="4">
        <f t="shared" si="121"/>
        <v>15.371644692512399</v>
      </c>
      <c r="AE52" s="4">
        <f t="shared" si="121"/>
        <v>6.8900965176417754</v>
      </c>
      <c r="AF52" s="4">
        <f t="shared" si="121"/>
        <v>6.8900965176417754</v>
      </c>
      <c r="AG52" s="4">
        <f t="shared" si="121"/>
        <v>10.400574969527776</v>
      </c>
      <c r="AH52" s="4">
        <f t="shared" si="121"/>
        <v>10.400574969527776</v>
      </c>
      <c r="AI52" s="4">
        <f t="shared" si="121"/>
        <v>0.21696257127307295</v>
      </c>
      <c r="AJ52" s="4">
        <f t="shared" ref="AJ52:BO52" si="122">IF(ISNUMBER(AJ46),AJ46*3,AI52)</f>
        <v>0.21696257127307295</v>
      </c>
      <c r="AK52" s="4">
        <f t="shared" si="122"/>
        <v>0.21696257127307295</v>
      </c>
      <c r="AL52" s="4">
        <f t="shared" si="122"/>
        <v>0.21696257127307295</v>
      </c>
      <c r="AM52" s="4">
        <f t="shared" si="122"/>
        <v>0.21696257127307295</v>
      </c>
      <c r="AN52" s="4">
        <f t="shared" si="122"/>
        <v>13.700468299906426</v>
      </c>
      <c r="AO52" s="4">
        <f t="shared" si="122"/>
        <v>13.700468299906426</v>
      </c>
      <c r="AP52" s="4">
        <f t="shared" si="122"/>
        <v>1.7449437823492504</v>
      </c>
      <c r="AQ52" s="4">
        <f t="shared" si="122"/>
        <v>1.7449437823492504</v>
      </c>
      <c r="AR52" s="4">
        <f t="shared" si="122"/>
        <v>1.7449437823492504</v>
      </c>
      <c r="AS52" s="4">
        <f t="shared" si="122"/>
        <v>1.7449437823492504</v>
      </c>
      <c r="AT52" s="4">
        <f t="shared" si="122"/>
        <v>18.893099317568776</v>
      </c>
      <c r="AU52" s="4">
        <f t="shared" si="122"/>
        <v>18.893099317568776</v>
      </c>
      <c r="AV52" s="4">
        <f t="shared" si="122"/>
        <v>13.696757139219226</v>
      </c>
      <c r="AW52" s="4">
        <f t="shared" si="122"/>
        <v>13.696757139219226</v>
      </c>
      <c r="AX52" s="4">
        <f t="shared" si="122"/>
        <v>13.696757139219226</v>
      </c>
      <c r="AY52" s="4">
        <f t="shared" si="122"/>
        <v>26.785078476239704</v>
      </c>
      <c r="AZ52" s="4">
        <f t="shared" si="122"/>
        <v>26.785078476239704</v>
      </c>
      <c r="BA52" s="4">
        <f t="shared" si="122"/>
        <v>21.154947026667596</v>
      </c>
      <c r="BB52" s="4">
        <f t="shared" si="122"/>
        <v>21.154947026667596</v>
      </c>
      <c r="BC52" s="4">
        <f t="shared" si="122"/>
        <v>28.124584190802899</v>
      </c>
      <c r="BD52" s="4">
        <f t="shared" si="122"/>
        <v>28.124584190802899</v>
      </c>
      <c r="BE52" s="4">
        <f t="shared" si="122"/>
        <v>28.124584190802899</v>
      </c>
      <c r="BF52" s="4">
        <f t="shared" si="122"/>
        <v>28.124584190802899</v>
      </c>
      <c r="BG52" s="4">
        <f t="shared" si="122"/>
        <v>28.124584190802899</v>
      </c>
      <c r="BH52" s="4">
        <f t="shared" si="122"/>
        <v>27.081527393427674</v>
      </c>
      <c r="BI52" s="4">
        <f t="shared" si="122"/>
        <v>27.081527393427674</v>
      </c>
      <c r="BJ52" s="4">
        <f t="shared" si="122"/>
        <v>14.934287242166398</v>
      </c>
      <c r="BK52" s="4">
        <f t="shared" si="122"/>
        <v>14.934287242166398</v>
      </c>
      <c r="BL52" s="4">
        <f t="shared" si="122"/>
        <v>14.934287242166398</v>
      </c>
      <c r="BM52" s="4">
        <f t="shared" si="122"/>
        <v>21.595947956306926</v>
      </c>
      <c r="BN52" s="4">
        <f t="shared" si="122"/>
        <v>21.595947956306926</v>
      </c>
      <c r="BO52" s="4">
        <f t="shared" si="122"/>
        <v>11.963825030554272</v>
      </c>
      <c r="BP52" s="4">
        <f t="shared" ref="BP52:CU52" si="123">IF(ISNUMBER(BP46),BP46*3,BO52)</f>
        <v>11.963825030554272</v>
      </c>
      <c r="BQ52" s="4">
        <f t="shared" si="123"/>
        <v>22.671333106904623</v>
      </c>
      <c r="BR52" s="4">
        <f t="shared" si="123"/>
        <v>22.671333106904623</v>
      </c>
      <c r="BS52" s="4">
        <f t="shared" si="123"/>
        <v>22.671333106904623</v>
      </c>
      <c r="BT52" s="4">
        <f t="shared" si="123"/>
        <v>22.671333106904623</v>
      </c>
      <c r="BU52" s="4">
        <f t="shared" si="123"/>
        <v>22.671333106904623</v>
      </c>
      <c r="BV52" s="4">
        <f t="shared" si="123"/>
        <v>29.133881867903021</v>
      </c>
      <c r="BW52" s="4">
        <f t="shared" si="123"/>
        <v>29.133881867903021</v>
      </c>
      <c r="BX52" s="4">
        <f t="shared" si="123"/>
        <v>19.433198850450601</v>
      </c>
      <c r="BY52" s="4">
        <f t="shared" si="123"/>
        <v>19.433198850450601</v>
      </c>
      <c r="BZ52" s="4">
        <f t="shared" si="123"/>
        <v>19.433198850450601</v>
      </c>
      <c r="CA52" s="4">
        <f t="shared" si="123"/>
        <v>28.010704631448601</v>
      </c>
      <c r="CB52" s="4">
        <f t="shared" si="123"/>
        <v>28.010704631448601</v>
      </c>
      <c r="CC52" s="4">
        <f t="shared" si="123"/>
        <v>1.990656302664302</v>
      </c>
      <c r="CD52" s="4">
        <f t="shared" si="123"/>
        <v>1.990656302664302</v>
      </c>
      <c r="CE52" s="4">
        <f t="shared" si="123"/>
        <v>12.164021342222851</v>
      </c>
      <c r="CF52" s="4">
        <f t="shared" si="123"/>
        <v>12.164021342222851</v>
      </c>
      <c r="CG52" s="4">
        <f t="shared" si="123"/>
        <v>12.164021342222851</v>
      </c>
      <c r="CH52" s="4">
        <f t="shared" si="123"/>
        <v>12.164021342222851</v>
      </c>
      <c r="CI52" s="4">
        <f t="shared" si="123"/>
        <v>12.164021342222851</v>
      </c>
      <c r="CJ52" s="4">
        <f t="shared" si="123"/>
        <v>8.2507223976031518</v>
      </c>
      <c r="CK52" s="4">
        <f t="shared" si="123"/>
        <v>8.2507223976031518</v>
      </c>
      <c r="CL52" s="4">
        <f t="shared" si="123"/>
        <v>1.4528141472183753</v>
      </c>
      <c r="CM52" s="4">
        <f t="shared" si="123"/>
        <v>1.4528141472183753</v>
      </c>
      <c r="CN52" s="4">
        <f t="shared" si="123"/>
        <v>1.4528141472183753</v>
      </c>
      <c r="CO52" s="4">
        <f t="shared" si="123"/>
        <v>16.648273399684648</v>
      </c>
      <c r="CP52" s="4">
        <f t="shared" si="123"/>
        <v>16.648273399684648</v>
      </c>
      <c r="CQ52" s="4">
        <f t="shared" si="123"/>
        <v>0.7910424261718525</v>
      </c>
      <c r="CR52" s="4">
        <f t="shared" si="123"/>
        <v>0.7910424261718525</v>
      </c>
      <c r="CS52" s="4">
        <f t="shared" si="123"/>
        <v>7.2559525421256739</v>
      </c>
      <c r="CT52" s="4">
        <f t="shared" si="123"/>
        <v>7.2559525421256739</v>
      </c>
      <c r="CU52" s="4">
        <f t="shared" si="123"/>
        <v>7.2559525421256739</v>
      </c>
      <c r="CV52" s="4">
        <f t="shared" ref="CV52:EA52" si="124">IF(ISNUMBER(CV46),CV46*3,CU52)</f>
        <v>7.2559525421256739</v>
      </c>
      <c r="CW52" s="4">
        <f t="shared" si="124"/>
        <v>7.2559525421256739</v>
      </c>
      <c r="CX52" s="4">
        <f t="shared" si="124"/>
        <v>22.726545265272151</v>
      </c>
      <c r="CY52" s="4">
        <f t="shared" si="124"/>
        <v>22.726545265272151</v>
      </c>
      <c r="CZ52" s="4">
        <f t="shared" si="124"/>
        <v>7.5650840618319748</v>
      </c>
      <c r="DA52" s="4">
        <f t="shared" si="124"/>
        <v>7.5650840618319748</v>
      </c>
      <c r="DB52" s="4">
        <f t="shared" si="124"/>
        <v>7.5650840618319748</v>
      </c>
      <c r="DC52" s="4">
        <f t="shared" si="124"/>
        <v>19.334551459037925</v>
      </c>
      <c r="DD52" s="4">
        <f t="shared" si="124"/>
        <v>19.334551459037925</v>
      </c>
      <c r="DE52" s="4">
        <f t="shared" si="124"/>
        <v>9.7265888757766508</v>
      </c>
      <c r="DF52" s="4">
        <f t="shared" si="124"/>
        <v>9.7265888757766508</v>
      </c>
      <c r="DG52" s="4">
        <f t="shared" si="124"/>
        <v>16.605199244390249</v>
      </c>
      <c r="DH52" s="4">
        <f t="shared" si="124"/>
        <v>16.605199244390249</v>
      </c>
      <c r="DI52" s="4">
        <f t="shared" si="124"/>
        <v>16.605199244390249</v>
      </c>
      <c r="DJ52" s="4">
        <f t="shared" si="124"/>
        <v>16.605199244390249</v>
      </c>
      <c r="DK52" s="4">
        <f t="shared" si="124"/>
        <v>16.605199244390249</v>
      </c>
      <c r="DL52" s="4">
        <f t="shared" si="124"/>
        <v>16.605199244390249</v>
      </c>
      <c r="DM52" s="4">
        <f t="shared" si="124"/>
        <v>24.973478655510526</v>
      </c>
      <c r="DN52" s="4">
        <f t="shared" si="124"/>
        <v>24.973478655510526</v>
      </c>
      <c r="DO52" s="4">
        <f t="shared" si="124"/>
        <v>15.91330641445035</v>
      </c>
      <c r="DP52" s="4">
        <f t="shared" si="124"/>
        <v>15.91330641445035</v>
      </c>
      <c r="DQ52" s="4">
        <f t="shared" si="124"/>
        <v>15.91330641445035</v>
      </c>
      <c r="DR52" s="4">
        <f t="shared" si="124"/>
        <v>15.91330641445035</v>
      </c>
      <c r="DS52" s="4">
        <f t="shared" si="124"/>
        <v>15.91330641445035</v>
      </c>
      <c r="DT52" s="4">
        <f t="shared" si="124"/>
        <v>15.91330641445035</v>
      </c>
      <c r="DU52" s="4">
        <f t="shared" si="124"/>
        <v>15.91330641445035</v>
      </c>
      <c r="DV52" s="4">
        <f t="shared" si="124"/>
        <v>15.91330641445035</v>
      </c>
      <c r="DW52" s="4">
        <f t="shared" si="124"/>
        <v>15.91330641445035</v>
      </c>
      <c r="DX52" s="4">
        <f t="shared" si="124"/>
        <v>15.91330641445035</v>
      </c>
      <c r="DY52" s="4">
        <f t="shared" si="124"/>
        <v>15.91330641445035</v>
      </c>
      <c r="DZ52" s="4">
        <f t="shared" si="124"/>
        <v>2.4916899045098235</v>
      </c>
      <c r="EA52" s="4">
        <f t="shared" si="124"/>
        <v>2.4916899045098235</v>
      </c>
      <c r="EB52" s="4">
        <f t="shared" ref="EB52:FG52" si="125">IF(ISNUMBER(EB46),EB46*3,EA52)</f>
        <v>2.4916899045098235</v>
      </c>
      <c r="EC52" s="4">
        <f t="shared" si="125"/>
        <v>2.4916899045098235</v>
      </c>
      <c r="ED52" s="4">
        <f t="shared" si="125"/>
        <v>2.4916899045098235</v>
      </c>
      <c r="EE52" s="4">
        <f t="shared" si="125"/>
        <v>2.4916899045098235</v>
      </c>
      <c r="EF52" s="4">
        <f t="shared" si="125"/>
        <v>2.4916899045098235</v>
      </c>
      <c r="EG52" s="4">
        <f t="shared" si="125"/>
        <v>2.4916899045098235</v>
      </c>
      <c r="EH52" s="4">
        <f t="shared" si="125"/>
        <v>3.463330224704249</v>
      </c>
      <c r="EI52" s="4">
        <f t="shared" si="125"/>
        <v>3.463330224704249</v>
      </c>
      <c r="EJ52" s="4">
        <f t="shared" si="125"/>
        <v>3.463330224704249</v>
      </c>
      <c r="EK52" s="4">
        <f t="shared" si="125"/>
        <v>3.463330224704249</v>
      </c>
      <c r="EL52" s="4">
        <f t="shared" si="125"/>
        <v>3.463330224704249</v>
      </c>
      <c r="EM52" s="4">
        <f t="shared" si="125"/>
        <v>3.463330224704249</v>
      </c>
      <c r="EN52" s="4">
        <f t="shared" si="125"/>
        <v>3.463330224704249</v>
      </c>
      <c r="EO52" s="4">
        <f t="shared" si="125"/>
        <v>3.463330224704249</v>
      </c>
      <c r="EP52" s="4">
        <f t="shared" si="125"/>
        <v>3.463330224704249</v>
      </c>
      <c r="EQ52" s="4">
        <f t="shared" si="125"/>
        <v>3.463330224704249</v>
      </c>
      <c r="ER52" s="4">
        <f t="shared" si="125"/>
        <v>3.463330224704249</v>
      </c>
      <c r="ES52" s="4">
        <f t="shared" si="125"/>
        <v>3.463330224704249</v>
      </c>
      <c r="ET52" s="4">
        <f t="shared" si="125"/>
        <v>3.463330224704249</v>
      </c>
      <c r="EU52" s="4">
        <f t="shared" si="125"/>
        <v>3.463330224704249</v>
      </c>
      <c r="EV52" s="4">
        <f t="shared" si="125"/>
        <v>3.463330224704249</v>
      </c>
      <c r="EW52" s="4">
        <f t="shared" si="125"/>
        <v>3.463330224704249</v>
      </c>
      <c r="EX52" s="4">
        <f t="shared" si="125"/>
        <v>3.463330224704249</v>
      </c>
      <c r="EY52" s="4">
        <f t="shared" si="125"/>
        <v>3.463330224704249</v>
      </c>
      <c r="EZ52" s="4">
        <f t="shared" si="125"/>
        <v>3.463330224704249</v>
      </c>
      <c r="FA52" s="4">
        <f t="shared" si="125"/>
        <v>3.463330224704249</v>
      </c>
      <c r="FB52" s="4">
        <f t="shared" si="125"/>
        <v>3.463330224704249</v>
      </c>
      <c r="FC52" s="4">
        <f t="shared" si="125"/>
        <v>3.463330224704249</v>
      </c>
      <c r="FD52" s="4">
        <f t="shared" si="125"/>
        <v>3.463330224704249</v>
      </c>
      <c r="FE52" s="4">
        <f t="shared" si="125"/>
        <v>3.463330224704249</v>
      </c>
      <c r="FF52" s="4">
        <f t="shared" si="125"/>
        <v>3.463330224704249</v>
      </c>
      <c r="FG52" s="4">
        <f t="shared" si="125"/>
        <v>3.463330224704249</v>
      </c>
      <c r="FH52" s="4">
        <f t="shared" ref="FH52:FS52" si="126">IF(ISNUMBER(FH46),FH46*3,FG52)</f>
        <v>6.6925012299837752</v>
      </c>
      <c r="FI52" s="4">
        <f t="shared" si="126"/>
        <v>6.6925012299837752</v>
      </c>
      <c r="FJ52" s="4">
        <f t="shared" si="126"/>
        <v>6.6925012299837752</v>
      </c>
      <c r="FK52" s="4">
        <f t="shared" si="126"/>
        <v>6.6925012299837752</v>
      </c>
      <c r="FL52" s="4">
        <f t="shared" si="126"/>
        <v>6.6925012299837752</v>
      </c>
      <c r="FM52" s="4">
        <f t="shared" si="126"/>
        <v>6.6925012299837752</v>
      </c>
      <c r="FN52" s="4">
        <f t="shared" si="126"/>
        <v>6.6925012299837752</v>
      </c>
      <c r="FO52" s="4">
        <f t="shared" si="126"/>
        <v>6.6925012299837752</v>
      </c>
      <c r="FP52" s="4">
        <f t="shared" si="126"/>
        <v>6.6925012299837752</v>
      </c>
      <c r="FQ52" s="4">
        <f t="shared" si="126"/>
        <v>6.6925012299837752</v>
      </c>
      <c r="FR52" s="4">
        <f t="shared" si="126"/>
        <v>6.6925012299837752</v>
      </c>
      <c r="FS52" s="4">
        <f t="shared" si="126"/>
        <v>6.6925012299837752</v>
      </c>
    </row>
    <row r="53" spans="1:175" s="4" customFormat="1" x14ac:dyDescent="0.25">
      <c r="A53" s="4" t="s">
        <v>29</v>
      </c>
      <c r="B53" s="12" t="s">
        <v>8</v>
      </c>
      <c r="C53" s="4">
        <f>IF(C47&gt;0,C47*3,0)</f>
        <v>0</v>
      </c>
      <c r="D53" s="4">
        <f t="shared" ref="D53:AI53" si="127">IF(ISNUMBER(D47),D47*3,C53)</f>
        <v>0</v>
      </c>
      <c r="E53" s="4">
        <f t="shared" si="127"/>
        <v>0</v>
      </c>
      <c r="F53" s="4">
        <f t="shared" si="127"/>
        <v>0</v>
      </c>
      <c r="G53" s="4">
        <f t="shared" si="127"/>
        <v>0</v>
      </c>
      <c r="H53" s="4">
        <f t="shared" si="127"/>
        <v>0</v>
      </c>
      <c r="I53" s="4">
        <f t="shared" si="127"/>
        <v>0</v>
      </c>
      <c r="J53" s="4">
        <f t="shared" si="127"/>
        <v>0</v>
      </c>
      <c r="K53" s="4">
        <f t="shared" si="127"/>
        <v>0</v>
      </c>
      <c r="L53" s="4">
        <f t="shared" si="127"/>
        <v>0</v>
      </c>
      <c r="M53" s="4">
        <f t="shared" si="127"/>
        <v>0</v>
      </c>
      <c r="N53" s="4">
        <f t="shared" si="127"/>
        <v>0</v>
      </c>
      <c r="O53" s="4">
        <f t="shared" si="127"/>
        <v>0</v>
      </c>
      <c r="P53" s="4">
        <f t="shared" si="127"/>
        <v>0</v>
      </c>
      <c r="Q53" s="4">
        <f t="shared" si="127"/>
        <v>0</v>
      </c>
      <c r="R53" s="4">
        <f t="shared" si="127"/>
        <v>0</v>
      </c>
      <c r="S53" s="4">
        <f t="shared" si="127"/>
        <v>0</v>
      </c>
      <c r="T53" s="4">
        <f t="shared" si="127"/>
        <v>0</v>
      </c>
      <c r="U53" s="4">
        <f t="shared" si="127"/>
        <v>0</v>
      </c>
      <c r="V53" s="4">
        <f t="shared" si="127"/>
        <v>0</v>
      </c>
      <c r="W53" s="4">
        <f t="shared" si="127"/>
        <v>0</v>
      </c>
      <c r="X53" s="4">
        <f t="shared" si="127"/>
        <v>0</v>
      </c>
      <c r="Y53" s="4">
        <f t="shared" si="127"/>
        <v>0</v>
      </c>
      <c r="Z53" s="4">
        <f t="shared" si="127"/>
        <v>0</v>
      </c>
      <c r="AA53" s="4">
        <f t="shared" si="127"/>
        <v>9.5796666371699999</v>
      </c>
      <c r="AB53" s="4">
        <f t="shared" si="127"/>
        <v>9.5796666371699999</v>
      </c>
      <c r="AC53" s="4">
        <f t="shared" si="127"/>
        <v>9.5796666371699999</v>
      </c>
      <c r="AD53" s="4">
        <f t="shared" si="127"/>
        <v>9.5796666371699999</v>
      </c>
      <c r="AE53" s="4">
        <f t="shared" si="127"/>
        <v>6.3708285115695027</v>
      </c>
      <c r="AF53" s="4">
        <f t="shared" si="127"/>
        <v>6.3708285115695027</v>
      </c>
      <c r="AG53" s="4">
        <f t="shared" si="127"/>
        <v>7.2880574149426502</v>
      </c>
      <c r="AH53" s="4">
        <f t="shared" si="127"/>
        <v>7.2880574149426502</v>
      </c>
      <c r="AI53" s="4">
        <f t="shared" si="127"/>
        <v>4.2077802217420484</v>
      </c>
      <c r="AJ53" s="4">
        <f t="shared" ref="AJ53:BO53" si="128">IF(ISNUMBER(AJ47),AJ47*3,AI53)</f>
        <v>4.2077802217420484</v>
      </c>
      <c r="AK53" s="4">
        <f t="shared" si="128"/>
        <v>4.2077802217420484</v>
      </c>
      <c r="AL53" s="4">
        <f t="shared" si="128"/>
        <v>4.2077802217420484</v>
      </c>
      <c r="AM53" s="4">
        <f t="shared" si="128"/>
        <v>4.2077802217420484</v>
      </c>
      <c r="AN53" s="4">
        <f t="shared" si="128"/>
        <v>4.4928822070268275</v>
      </c>
      <c r="AO53" s="4">
        <f t="shared" si="128"/>
        <v>4.4928822070268275</v>
      </c>
      <c r="AP53" s="4">
        <f t="shared" si="128"/>
        <v>3.9818824298620505</v>
      </c>
      <c r="AQ53" s="4">
        <f t="shared" si="128"/>
        <v>3.9818824298620505</v>
      </c>
      <c r="AR53" s="4">
        <f t="shared" si="128"/>
        <v>3.9818824298620505</v>
      </c>
      <c r="AS53" s="4">
        <f t="shared" si="128"/>
        <v>3.9818824298620505</v>
      </c>
      <c r="AT53" s="4">
        <f t="shared" si="128"/>
        <v>3.8346668530749772</v>
      </c>
      <c r="AU53" s="4">
        <f t="shared" si="128"/>
        <v>3.8346668530749772</v>
      </c>
      <c r="AV53" s="4">
        <f t="shared" si="128"/>
        <v>4.5978731165328774</v>
      </c>
      <c r="AW53" s="4">
        <f t="shared" si="128"/>
        <v>4.5978731165328774</v>
      </c>
      <c r="AX53" s="4">
        <f t="shared" si="128"/>
        <v>4.5978731165328774</v>
      </c>
      <c r="AY53" s="4">
        <f t="shared" si="128"/>
        <v>7.2141807575606265</v>
      </c>
      <c r="AZ53" s="4">
        <f t="shared" si="128"/>
        <v>7.2141807575606265</v>
      </c>
      <c r="BA53" s="4">
        <f t="shared" si="128"/>
        <v>7.2600834777318761</v>
      </c>
      <c r="BB53" s="4">
        <f t="shared" si="128"/>
        <v>7.2600834777318761</v>
      </c>
      <c r="BC53" s="4">
        <f t="shared" si="128"/>
        <v>9.8833353735529528</v>
      </c>
      <c r="BD53" s="4">
        <f t="shared" si="128"/>
        <v>9.8833353735529528</v>
      </c>
      <c r="BE53" s="4">
        <f t="shared" si="128"/>
        <v>9.8833353735529528</v>
      </c>
      <c r="BF53" s="4">
        <f t="shared" si="128"/>
        <v>9.8833353735529528</v>
      </c>
      <c r="BG53" s="4">
        <f t="shared" si="128"/>
        <v>9.8833353735529528</v>
      </c>
      <c r="BH53" s="4">
        <f t="shared" si="128"/>
        <v>9.3819719468126994</v>
      </c>
      <c r="BI53" s="4">
        <f t="shared" si="128"/>
        <v>9.3819719468126994</v>
      </c>
      <c r="BJ53" s="4">
        <f t="shared" si="128"/>
        <v>11.095701900108901</v>
      </c>
      <c r="BK53" s="4">
        <f t="shared" si="128"/>
        <v>11.095701900108901</v>
      </c>
      <c r="BL53" s="4">
        <f t="shared" si="128"/>
        <v>11.095701900108901</v>
      </c>
      <c r="BM53" s="4">
        <f t="shared" si="128"/>
        <v>11.364190371498227</v>
      </c>
      <c r="BN53" s="4">
        <f t="shared" si="128"/>
        <v>11.364190371498227</v>
      </c>
      <c r="BO53" s="4">
        <f t="shared" si="128"/>
        <v>11.358313248303451</v>
      </c>
      <c r="BP53" s="4">
        <f t="shared" ref="BP53:CU53" si="129">IF(ISNUMBER(BP47),BP47*3,BO53)</f>
        <v>11.358313248303451</v>
      </c>
      <c r="BQ53" s="4">
        <f t="shared" si="129"/>
        <v>12.227048932207502</v>
      </c>
      <c r="BR53" s="4">
        <f t="shared" si="129"/>
        <v>12.227048932207502</v>
      </c>
      <c r="BS53" s="4">
        <f t="shared" si="129"/>
        <v>12.227048932207502</v>
      </c>
      <c r="BT53" s="4">
        <f t="shared" si="129"/>
        <v>12.227048932207502</v>
      </c>
      <c r="BU53" s="4">
        <f t="shared" si="129"/>
        <v>12.227048932207502</v>
      </c>
      <c r="BV53" s="4">
        <f t="shared" si="129"/>
        <v>13.319502945031353</v>
      </c>
      <c r="BW53" s="4">
        <f t="shared" si="129"/>
        <v>13.319502945031353</v>
      </c>
      <c r="BX53" s="4">
        <f t="shared" si="129"/>
        <v>13.768837532286977</v>
      </c>
      <c r="BY53" s="4">
        <f t="shared" si="129"/>
        <v>13.768837532286977</v>
      </c>
      <c r="BZ53" s="4">
        <f t="shared" si="129"/>
        <v>13.768837532286977</v>
      </c>
      <c r="CA53" s="4">
        <f t="shared" si="129"/>
        <v>14.06664016207845</v>
      </c>
      <c r="CB53" s="4">
        <f t="shared" si="129"/>
        <v>14.06664016207845</v>
      </c>
      <c r="CC53" s="4">
        <f t="shared" si="129"/>
        <v>3.2983638202742238</v>
      </c>
      <c r="CD53" s="4">
        <f t="shared" si="129"/>
        <v>3.2983638202742238</v>
      </c>
      <c r="CE53" s="4">
        <f t="shared" si="129"/>
        <v>4.2982590720913496</v>
      </c>
      <c r="CF53" s="4">
        <f t="shared" si="129"/>
        <v>4.2982590720913496</v>
      </c>
      <c r="CG53" s="4">
        <f t="shared" si="129"/>
        <v>4.2982590720913496</v>
      </c>
      <c r="CH53" s="4">
        <f t="shared" si="129"/>
        <v>4.2982590720913496</v>
      </c>
      <c r="CI53" s="4">
        <f t="shared" si="129"/>
        <v>4.2982590720913496</v>
      </c>
      <c r="CJ53" s="4">
        <f t="shared" si="129"/>
        <v>0.68470698722917511</v>
      </c>
      <c r="CK53" s="4">
        <f t="shared" si="129"/>
        <v>0.68470698722917511</v>
      </c>
      <c r="CL53" s="4">
        <f t="shared" si="129"/>
        <v>1.6781465493301515</v>
      </c>
      <c r="CM53" s="4">
        <f t="shared" si="129"/>
        <v>1.6781465493301515</v>
      </c>
      <c r="CN53" s="4">
        <f t="shared" si="129"/>
        <v>1.6781465493301515</v>
      </c>
      <c r="CO53" s="4">
        <f t="shared" si="129"/>
        <v>3.6526813034979795</v>
      </c>
      <c r="CP53" s="4">
        <f t="shared" si="129"/>
        <v>3.6526813034979795</v>
      </c>
      <c r="CQ53" s="4">
        <f t="shared" si="129"/>
        <v>3.2362284079143002</v>
      </c>
      <c r="CR53" s="4">
        <f t="shared" si="129"/>
        <v>3.2362284079143002</v>
      </c>
      <c r="CS53" s="4">
        <f t="shared" si="129"/>
        <v>4.078995378980629</v>
      </c>
      <c r="CT53" s="4">
        <f t="shared" si="129"/>
        <v>4.078995378980629</v>
      </c>
      <c r="CU53" s="4">
        <f t="shared" si="129"/>
        <v>4.078995378980629</v>
      </c>
      <c r="CV53" s="4">
        <f t="shared" ref="CV53:EA53" si="130">IF(ISNUMBER(CV47),CV47*3,CU53)</f>
        <v>4.078995378980629</v>
      </c>
      <c r="CW53" s="4">
        <f t="shared" si="130"/>
        <v>4.078995378980629</v>
      </c>
      <c r="CX53" s="4">
        <f t="shared" si="130"/>
        <v>6.6887319858375767</v>
      </c>
      <c r="CY53" s="4">
        <f t="shared" si="130"/>
        <v>6.6887319858375767</v>
      </c>
      <c r="CZ53" s="4">
        <f t="shared" si="130"/>
        <v>7.9244441566305026</v>
      </c>
      <c r="DA53" s="4">
        <f t="shared" si="130"/>
        <v>7.9244441566305026</v>
      </c>
      <c r="DB53" s="4">
        <f t="shared" si="130"/>
        <v>7.9244441566305026</v>
      </c>
      <c r="DC53" s="4">
        <f t="shared" si="130"/>
        <v>7.583737103879403</v>
      </c>
      <c r="DD53" s="4">
        <f t="shared" si="130"/>
        <v>7.583737103879403</v>
      </c>
      <c r="DE53" s="4">
        <f t="shared" si="130"/>
        <v>8.2517010188441269</v>
      </c>
      <c r="DF53" s="4">
        <f t="shared" si="130"/>
        <v>8.2517010188441269</v>
      </c>
      <c r="DG53" s="4">
        <f t="shared" si="130"/>
        <v>9.577704902302802</v>
      </c>
      <c r="DH53" s="4">
        <f t="shared" si="130"/>
        <v>9.577704902302802</v>
      </c>
      <c r="DI53" s="4">
        <f t="shared" si="130"/>
        <v>9.577704902302802</v>
      </c>
      <c r="DJ53" s="4">
        <f t="shared" si="130"/>
        <v>9.577704902302802</v>
      </c>
      <c r="DK53" s="4">
        <f t="shared" si="130"/>
        <v>9.577704902302802</v>
      </c>
      <c r="DL53" s="4">
        <f t="shared" si="130"/>
        <v>9.577704902302802</v>
      </c>
      <c r="DM53" s="4">
        <f t="shared" si="130"/>
        <v>12.278792266645954</v>
      </c>
      <c r="DN53" s="4">
        <f t="shared" si="130"/>
        <v>12.278792266645954</v>
      </c>
      <c r="DO53" s="4">
        <f t="shared" si="130"/>
        <v>12.564497071056904</v>
      </c>
      <c r="DP53" s="4">
        <f t="shared" si="130"/>
        <v>12.564497071056904</v>
      </c>
      <c r="DQ53" s="4">
        <f t="shared" si="130"/>
        <v>12.564497071056904</v>
      </c>
      <c r="DR53" s="4">
        <f t="shared" si="130"/>
        <v>12.564497071056904</v>
      </c>
      <c r="DS53" s="4">
        <f t="shared" si="130"/>
        <v>12.564497071056904</v>
      </c>
      <c r="DT53" s="4">
        <f t="shared" si="130"/>
        <v>12.564497071056904</v>
      </c>
      <c r="DU53" s="4">
        <f t="shared" si="130"/>
        <v>12.564497071056904</v>
      </c>
      <c r="DV53" s="4">
        <f t="shared" si="130"/>
        <v>12.564497071056904</v>
      </c>
      <c r="DW53" s="4">
        <f t="shared" si="130"/>
        <v>12.564497071056904</v>
      </c>
      <c r="DX53" s="4">
        <f t="shared" si="130"/>
        <v>12.564497071056904</v>
      </c>
      <c r="DY53" s="4">
        <f t="shared" si="130"/>
        <v>12.564497071056904</v>
      </c>
      <c r="DZ53" s="4">
        <f t="shared" si="130"/>
        <v>5.7150637469927545E-2</v>
      </c>
      <c r="EA53" s="4">
        <f t="shared" si="130"/>
        <v>5.7150637469927545E-2</v>
      </c>
      <c r="EB53" s="4">
        <f t="shared" ref="EB53:FG53" si="131">IF(ISNUMBER(EB47),EB47*3,EA53)</f>
        <v>5.7150637469927545E-2</v>
      </c>
      <c r="EC53" s="4">
        <f t="shared" si="131"/>
        <v>5.7150637469927545E-2</v>
      </c>
      <c r="ED53" s="4">
        <f t="shared" si="131"/>
        <v>5.7150637469927545E-2</v>
      </c>
      <c r="EE53" s="4">
        <f t="shared" si="131"/>
        <v>5.7150637469927545E-2</v>
      </c>
      <c r="EF53" s="4">
        <f t="shared" si="131"/>
        <v>5.7150637469927545E-2</v>
      </c>
      <c r="EG53" s="4">
        <f t="shared" si="131"/>
        <v>5.7150637469927545E-2</v>
      </c>
      <c r="EH53" s="4">
        <f t="shared" si="131"/>
        <v>1.9351512229429493</v>
      </c>
      <c r="EI53" s="4">
        <f t="shared" si="131"/>
        <v>1.9351512229429493</v>
      </c>
      <c r="EJ53" s="4">
        <f t="shared" si="131"/>
        <v>1.9351512229429493</v>
      </c>
      <c r="EK53" s="4">
        <f t="shared" si="131"/>
        <v>1.9351512229429493</v>
      </c>
      <c r="EL53" s="4">
        <f t="shared" si="131"/>
        <v>1.9351512229429493</v>
      </c>
      <c r="EM53" s="4">
        <f t="shared" si="131"/>
        <v>1.9351512229429493</v>
      </c>
      <c r="EN53" s="4">
        <f t="shared" si="131"/>
        <v>1.9351512229429493</v>
      </c>
      <c r="EO53" s="4">
        <f t="shared" si="131"/>
        <v>1.9351512229429493</v>
      </c>
      <c r="EP53" s="4">
        <f t="shared" si="131"/>
        <v>1.9351512229429493</v>
      </c>
      <c r="EQ53" s="4">
        <f t="shared" si="131"/>
        <v>1.9351512229429493</v>
      </c>
      <c r="ER53" s="4">
        <f t="shared" si="131"/>
        <v>1.9351512229429493</v>
      </c>
      <c r="ES53" s="4">
        <f t="shared" si="131"/>
        <v>1.9351512229429493</v>
      </c>
      <c r="ET53" s="4">
        <f t="shared" si="131"/>
        <v>1.9351512229429493</v>
      </c>
      <c r="EU53" s="4">
        <f t="shared" si="131"/>
        <v>1.9351512229429493</v>
      </c>
      <c r="EV53" s="4">
        <f t="shared" si="131"/>
        <v>1.9351512229429493</v>
      </c>
      <c r="EW53" s="4">
        <f t="shared" si="131"/>
        <v>1.9351512229429493</v>
      </c>
      <c r="EX53" s="4">
        <f t="shared" si="131"/>
        <v>1.9351512229429493</v>
      </c>
      <c r="EY53" s="4">
        <f t="shared" si="131"/>
        <v>1.9351512229429493</v>
      </c>
      <c r="EZ53" s="4">
        <f t="shared" si="131"/>
        <v>1.9351512229429493</v>
      </c>
      <c r="FA53" s="4">
        <f t="shared" si="131"/>
        <v>1.9351512229429493</v>
      </c>
      <c r="FB53" s="4">
        <f t="shared" si="131"/>
        <v>1.9351512229429493</v>
      </c>
      <c r="FC53" s="4">
        <f t="shared" si="131"/>
        <v>1.9351512229429493</v>
      </c>
      <c r="FD53" s="4">
        <f t="shared" si="131"/>
        <v>1.9351512229429493</v>
      </c>
      <c r="FE53" s="4">
        <f t="shared" si="131"/>
        <v>1.9351512229429493</v>
      </c>
      <c r="FF53" s="4">
        <f t="shared" si="131"/>
        <v>1.9351512229429493</v>
      </c>
      <c r="FG53" s="4">
        <f t="shared" si="131"/>
        <v>1.9351512229429493</v>
      </c>
      <c r="FH53" s="4">
        <f t="shared" ref="FH53:FS53" si="132">IF(ISNUMBER(FH47),FH47*3,FG53)</f>
        <v>7.330525781916978</v>
      </c>
      <c r="FI53" s="4">
        <f t="shared" si="132"/>
        <v>7.330525781916978</v>
      </c>
      <c r="FJ53" s="4">
        <f t="shared" si="132"/>
        <v>7.330525781916978</v>
      </c>
      <c r="FK53" s="4">
        <f t="shared" si="132"/>
        <v>7.330525781916978</v>
      </c>
      <c r="FL53" s="4">
        <f t="shared" si="132"/>
        <v>7.330525781916978</v>
      </c>
      <c r="FM53" s="4">
        <f t="shared" si="132"/>
        <v>7.330525781916978</v>
      </c>
      <c r="FN53" s="4">
        <f t="shared" si="132"/>
        <v>7.330525781916978</v>
      </c>
      <c r="FO53" s="4">
        <f t="shared" si="132"/>
        <v>7.330525781916978</v>
      </c>
      <c r="FP53" s="4">
        <f t="shared" si="132"/>
        <v>7.330525781916978</v>
      </c>
      <c r="FQ53" s="4">
        <f t="shared" si="132"/>
        <v>7.330525781916978</v>
      </c>
      <c r="FR53" s="4">
        <f t="shared" si="132"/>
        <v>7.330525781916978</v>
      </c>
      <c r="FS53" s="4">
        <f t="shared" si="132"/>
        <v>7.330525781916978</v>
      </c>
    </row>
    <row r="54" spans="1:175" x14ac:dyDescent="0.25">
      <c r="A54" s="4" t="s">
        <v>30</v>
      </c>
      <c r="B54" s="12" t="s">
        <v>8</v>
      </c>
      <c r="C54" s="4">
        <f>IF(C48&gt;0,C48*3,0)</f>
        <v>0</v>
      </c>
      <c r="D54" s="4">
        <f t="shared" ref="D54:AI54" si="133">IF(ISNUMBER(D48),D48*3,C54)</f>
        <v>0</v>
      </c>
      <c r="E54" s="4">
        <f t="shared" si="133"/>
        <v>0</v>
      </c>
      <c r="F54" s="4">
        <f t="shared" si="133"/>
        <v>0</v>
      </c>
      <c r="G54" s="4">
        <f t="shared" si="133"/>
        <v>0</v>
      </c>
      <c r="H54" s="4">
        <f t="shared" si="133"/>
        <v>0</v>
      </c>
      <c r="I54" s="4">
        <f t="shared" si="133"/>
        <v>0</v>
      </c>
      <c r="J54" s="4">
        <f t="shared" si="133"/>
        <v>0</v>
      </c>
      <c r="K54" s="4">
        <f t="shared" si="133"/>
        <v>0</v>
      </c>
      <c r="L54" s="4">
        <f t="shared" si="133"/>
        <v>0</v>
      </c>
      <c r="M54" s="4">
        <f t="shared" si="133"/>
        <v>0</v>
      </c>
      <c r="N54" s="4">
        <f t="shared" si="133"/>
        <v>0</v>
      </c>
      <c r="O54" s="4">
        <f t="shared" si="133"/>
        <v>0</v>
      </c>
      <c r="P54" s="4">
        <f t="shared" si="133"/>
        <v>0</v>
      </c>
      <c r="Q54" s="4">
        <f t="shared" si="133"/>
        <v>0</v>
      </c>
      <c r="R54" s="4">
        <f t="shared" si="133"/>
        <v>0</v>
      </c>
      <c r="S54" s="4">
        <f t="shared" si="133"/>
        <v>0</v>
      </c>
      <c r="T54" s="4">
        <f t="shared" si="133"/>
        <v>0</v>
      </c>
      <c r="U54" s="4">
        <f t="shared" si="133"/>
        <v>0</v>
      </c>
      <c r="V54" s="4">
        <f t="shared" si="133"/>
        <v>0</v>
      </c>
      <c r="W54" s="4">
        <f t="shared" si="133"/>
        <v>0</v>
      </c>
      <c r="X54" s="4">
        <f t="shared" si="133"/>
        <v>0</v>
      </c>
      <c r="Y54" s="4">
        <f t="shared" si="133"/>
        <v>0</v>
      </c>
      <c r="Z54" s="4">
        <f t="shared" si="133"/>
        <v>0</v>
      </c>
      <c r="AA54" s="4">
        <f t="shared" si="133"/>
        <v>6.7619085513117749</v>
      </c>
      <c r="AB54" s="4">
        <f t="shared" si="133"/>
        <v>6.7619085513117749</v>
      </c>
      <c r="AC54" s="4">
        <f t="shared" si="133"/>
        <v>6.7619085513117749</v>
      </c>
      <c r="AD54" s="4">
        <f t="shared" si="133"/>
        <v>6.7619085513117749</v>
      </c>
      <c r="AE54" s="4">
        <f t="shared" si="133"/>
        <v>5.8711709540877379</v>
      </c>
      <c r="AF54" s="4">
        <f t="shared" si="133"/>
        <v>5.8711709540877379</v>
      </c>
      <c r="AG54" s="4">
        <f t="shared" si="133"/>
        <v>5.7141834319040017</v>
      </c>
      <c r="AH54" s="4">
        <f t="shared" si="133"/>
        <v>5.7141834319040017</v>
      </c>
      <c r="AI54" s="4">
        <f t="shared" si="133"/>
        <v>5.9197079388645752</v>
      </c>
      <c r="AJ54" s="4">
        <f t="shared" ref="AJ54:BO54" si="134">IF(ISNUMBER(AJ48),AJ48*3,AI54)</f>
        <v>5.9197079388645752</v>
      </c>
      <c r="AK54" s="4">
        <f t="shared" si="134"/>
        <v>5.9197079388645752</v>
      </c>
      <c r="AL54" s="4">
        <f t="shared" si="134"/>
        <v>5.9197079388645752</v>
      </c>
      <c r="AM54" s="4">
        <f t="shared" si="134"/>
        <v>5.9197079388645752</v>
      </c>
      <c r="AN54" s="4">
        <f t="shared" si="134"/>
        <v>4.2928018268202734</v>
      </c>
      <c r="AO54" s="4">
        <f t="shared" si="134"/>
        <v>4.2928018268202734</v>
      </c>
      <c r="AP54" s="4">
        <f t="shared" si="134"/>
        <v>4.4099303184701242</v>
      </c>
      <c r="AQ54" s="4">
        <f t="shared" si="134"/>
        <v>4.4099303184701242</v>
      </c>
      <c r="AR54" s="4">
        <f t="shared" si="134"/>
        <v>4.4099303184701242</v>
      </c>
      <c r="AS54" s="4">
        <f t="shared" si="134"/>
        <v>4.4099303184701242</v>
      </c>
      <c r="AT54" s="4">
        <f t="shared" si="134"/>
        <v>4.2636292778688754</v>
      </c>
      <c r="AU54" s="4">
        <f t="shared" si="134"/>
        <v>4.2636292778688754</v>
      </c>
      <c r="AV54" s="4">
        <f t="shared" si="134"/>
        <v>4.4193278089364973</v>
      </c>
      <c r="AW54" s="4">
        <f t="shared" si="134"/>
        <v>4.4193278089364973</v>
      </c>
      <c r="AX54" s="4">
        <f t="shared" si="134"/>
        <v>4.4193278089364973</v>
      </c>
      <c r="AY54" s="4">
        <f t="shared" si="134"/>
        <v>5.9736907589228254</v>
      </c>
      <c r="AZ54" s="4">
        <f t="shared" si="134"/>
        <v>5.9736907589228254</v>
      </c>
      <c r="BA54" s="4">
        <f t="shared" si="134"/>
        <v>6.2220021802783494</v>
      </c>
      <c r="BB54" s="4">
        <f t="shared" si="134"/>
        <v>6.2220021802783494</v>
      </c>
      <c r="BC54" s="4">
        <f t="shared" si="134"/>
        <v>6.1949925206967009</v>
      </c>
      <c r="BD54" s="4">
        <f t="shared" si="134"/>
        <v>6.1949925206967009</v>
      </c>
      <c r="BE54" s="4">
        <f t="shared" si="134"/>
        <v>6.1949925206967009</v>
      </c>
      <c r="BF54" s="4">
        <f t="shared" si="134"/>
        <v>6.1949925206967009</v>
      </c>
      <c r="BG54" s="4">
        <f t="shared" si="134"/>
        <v>6.1949925206967009</v>
      </c>
      <c r="BH54" s="4">
        <f t="shared" si="134"/>
        <v>6.4821018493490996</v>
      </c>
      <c r="BI54" s="4">
        <f t="shared" si="134"/>
        <v>6.4821018493490996</v>
      </c>
      <c r="BJ54" s="4">
        <f t="shared" si="134"/>
        <v>7.1073143489823742</v>
      </c>
      <c r="BK54" s="4">
        <f t="shared" si="134"/>
        <v>7.1073143489823742</v>
      </c>
      <c r="BL54" s="4">
        <f t="shared" si="134"/>
        <v>7.1073143489823742</v>
      </c>
      <c r="BM54" s="4">
        <f t="shared" si="134"/>
        <v>7.794741650089426</v>
      </c>
      <c r="BN54" s="4">
        <f t="shared" si="134"/>
        <v>7.794741650089426</v>
      </c>
      <c r="BO54" s="4">
        <f t="shared" si="134"/>
        <v>7.6708811398028249</v>
      </c>
      <c r="BP54" s="4">
        <f t="shared" ref="BP54:CU54" si="135">IF(ISNUMBER(BP48),BP48*3,BO54)</f>
        <v>7.6708811398028249</v>
      </c>
      <c r="BQ54" s="4">
        <f t="shared" si="135"/>
        <v>7.5857996724227998</v>
      </c>
      <c r="BR54" s="4">
        <f t="shared" si="135"/>
        <v>7.5857996724227998</v>
      </c>
      <c r="BS54" s="4">
        <f t="shared" si="135"/>
        <v>7.5857996724227998</v>
      </c>
      <c r="BT54" s="4">
        <f t="shared" si="135"/>
        <v>7.5857996724227998</v>
      </c>
      <c r="BU54" s="4">
        <f t="shared" si="135"/>
        <v>7.5857996724227998</v>
      </c>
      <c r="BV54" s="4">
        <f t="shared" si="135"/>
        <v>8.5086020825681246</v>
      </c>
      <c r="BW54" s="4">
        <f t="shared" si="135"/>
        <v>8.5086020825681246</v>
      </c>
      <c r="BX54" s="4">
        <f t="shared" si="135"/>
        <v>8.8726506247187995</v>
      </c>
      <c r="BY54" s="4">
        <f t="shared" si="135"/>
        <v>8.8726506247187995</v>
      </c>
      <c r="BZ54" s="4">
        <f t="shared" si="135"/>
        <v>8.8726506247187995</v>
      </c>
      <c r="CA54" s="4">
        <f t="shared" si="135"/>
        <v>8.987029101855974</v>
      </c>
      <c r="CB54" s="4">
        <f t="shared" si="135"/>
        <v>8.987029101855974</v>
      </c>
      <c r="CC54" s="4">
        <f t="shared" si="135"/>
        <v>8.0081305541295009</v>
      </c>
      <c r="CD54" s="4">
        <f t="shared" si="135"/>
        <v>8.0081305541295009</v>
      </c>
      <c r="CE54" s="4">
        <f t="shared" si="135"/>
        <v>7.3030131307226256</v>
      </c>
      <c r="CF54" s="4">
        <f t="shared" si="135"/>
        <v>7.3030131307226256</v>
      </c>
      <c r="CG54" s="4">
        <f t="shared" si="135"/>
        <v>7.3030131307226256</v>
      </c>
      <c r="CH54" s="4">
        <f t="shared" si="135"/>
        <v>7.3030131307226256</v>
      </c>
      <c r="CI54" s="4">
        <f t="shared" si="135"/>
        <v>7.3030131307226256</v>
      </c>
      <c r="CJ54" s="4">
        <f t="shared" si="135"/>
        <v>0.57972357612090031</v>
      </c>
      <c r="CK54" s="4">
        <f t="shared" si="135"/>
        <v>0.57972357612090031</v>
      </c>
      <c r="CL54" s="4">
        <f t="shared" si="135"/>
        <v>0.83713045861694901</v>
      </c>
      <c r="CM54" s="4">
        <f t="shared" si="135"/>
        <v>0.83713045861694901</v>
      </c>
      <c r="CN54" s="4">
        <f t="shared" si="135"/>
        <v>0.83713045861694901</v>
      </c>
      <c r="CO54" s="4">
        <f t="shared" si="135"/>
        <v>1.5870935137958999</v>
      </c>
      <c r="CP54" s="4">
        <f t="shared" si="135"/>
        <v>1.5870935137958999</v>
      </c>
      <c r="CQ54" s="4">
        <f t="shared" si="135"/>
        <v>2.2550888034896239</v>
      </c>
      <c r="CR54" s="4">
        <f t="shared" si="135"/>
        <v>2.2550888034896239</v>
      </c>
      <c r="CS54" s="4">
        <f t="shared" si="135"/>
        <v>0.92719169899950016</v>
      </c>
      <c r="CT54" s="4">
        <f t="shared" si="135"/>
        <v>0.92719169899950016</v>
      </c>
      <c r="CU54" s="4">
        <f t="shared" si="135"/>
        <v>0.92719169899950016</v>
      </c>
      <c r="CV54" s="4">
        <f t="shared" ref="CV54:EA54" si="136">IF(ISNUMBER(CV48),CV48*3,CU54)</f>
        <v>0.92719169899950016</v>
      </c>
      <c r="CW54" s="4">
        <f t="shared" si="136"/>
        <v>0.92719169899950016</v>
      </c>
      <c r="CX54" s="4">
        <f t="shared" si="136"/>
        <v>3.9685871343581267</v>
      </c>
      <c r="CY54" s="4">
        <f t="shared" si="136"/>
        <v>3.9685871343581267</v>
      </c>
      <c r="CZ54" s="4">
        <f t="shared" si="136"/>
        <v>3.8807800921820248</v>
      </c>
      <c r="DA54" s="4">
        <f t="shared" si="136"/>
        <v>3.8807800921820248</v>
      </c>
      <c r="DB54" s="4">
        <f t="shared" si="136"/>
        <v>3.8807800921820248</v>
      </c>
      <c r="DC54" s="4">
        <f t="shared" si="136"/>
        <v>4.4035436587677754</v>
      </c>
      <c r="DD54" s="4">
        <f t="shared" si="136"/>
        <v>4.4035436587677754</v>
      </c>
      <c r="DE54" s="4">
        <f t="shared" si="136"/>
        <v>4.6594787215971003</v>
      </c>
      <c r="DF54" s="4">
        <f t="shared" si="136"/>
        <v>4.6594787215971003</v>
      </c>
      <c r="DG54" s="4">
        <f t="shared" si="136"/>
        <v>5.1516666253673264</v>
      </c>
      <c r="DH54" s="4">
        <f t="shared" si="136"/>
        <v>5.1516666253673264</v>
      </c>
      <c r="DI54" s="4">
        <f t="shared" si="136"/>
        <v>5.1516666253673264</v>
      </c>
      <c r="DJ54" s="4">
        <f t="shared" si="136"/>
        <v>5.1516666253673264</v>
      </c>
      <c r="DK54" s="4">
        <f t="shared" si="136"/>
        <v>5.1516666253673264</v>
      </c>
      <c r="DL54" s="4">
        <f t="shared" si="136"/>
        <v>5.1516666253673264</v>
      </c>
      <c r="DM54" s="4">
        <f t="shared" si="136"/>
        <v>7.0844429896514258</v>
      </c>
      <c r="DN54" s="4">
        <f t="shared" si="136"/>
        <v>7.0844429896514258</v>
      </c>
      <c r="DO54" s="4">
        <f t="shared" si="136"/>
        <v>7.1347874650980003</v>
      </c>
      <c r="DP54" s="4">
        <f t="shared" si="136"/>
        <v>7.1347874650980003</v>
      </c>
      <c r="DQ54" s="4">
        <f t="shared" si="136"/>
        <v>7.1347874650980003</v>
      </c>
      <c r="DR54" s="4">
        <f t="shared" si="136"/>
        <v>7.1347874650980003</v>
      </c>
      <c r="DS54" s="4">
        <f t="shared" si="136"/>
        <v>7.1347874650980003</v>
      </c>
      <c r="DT54" s="4">
        <f t="shared" si="136"/>
        <v>7.1347874650980003</v>
      </c>
      <c r="DU54" s="4">
        <f t="shared" si="136"/>
        <v>7.1347874650980003</v>
      </c>
      <c r="DV54" s="4">
        <f t="shared" si="136"/>
        <v>7.1347874650980003</v>
      </c>
      <c r="DW54" s="4">
        <f t="shared" si="136"/>
        <v>7.1347874650980003</v>
      </c>
      <c r="DX54" s="4">
        <f t="shared" si="136"/>
        <v>7.1347874650980003</v>
      </c>
      <c r="DY54" s="4">
        <f t="shared" si="136"/>
        <v>7.1347874650980003</v>
      </c>
      <c r="DZ54" s="4">
        <f t="shared" si="136"/>
        <v>0.29617553386222761</v>
      </c>
      <c r="EA54" s="4">
        <f t="shared" si="136"/>
        <v>0.29617553386222761</v>
      </c>
      <c r="EB54" s="4">
        <f t="shared" ref="EB54:FG54" si="137">IF(ISNUMBER(EB48),EB48*3,EA54)</f>
        <v>0.29617553386222761</v>
      </c>
      <c r="EC54" s="4">
        <f t="shared" si="137"/>
        <v>0.29617553386222761</v>
      </c>
      <c r="ED54" s="4">
        <f t="shared" si="137"/>
        <v>0.29617553386222761</v>
      </c>
      <c r="EE54" s="4">
        <f t="shared" si="137"/>
        <v>0.29617553386222761</v>
      </c>
      <c r="EF54" s="4">
        <f t="shared" si="137"/>
        <v>0.29617553386222761</v>
      </c>
      <c r="EG54" s="4">
        <f t="shared" si="137"/>
        <v>0.29617553386222761</v>
      </c>
      <c r="EH54" s="4">
        <f t="shared" si="137"/>
        <v>0.4848233060592011</v>
      </c>
      <c r="EI54" s="4">
        <f t="shared" si="137"/>
        <v>0.4848233060592011</v>
      </c>
      <c r="EJ54" s="4">
        <f t="shared" si="137"/>
        <v>0.4848233060592011</v>
      </c>
      <c r="EK54" s="4">
        <f t="shared" si="137"/>
        <v>0.4848233060592011</v>
      </c>
      <c r="EL54" s="4">
        <f t="shared" si="137"/>
        <v>0.4848233060592011</v>
      </c>
      <c r="EM54" s="4">
        <f t="shared" si="137"/>
        <v>0.4848233060592011</v>
      </c>
      <c r="EN54" s="4">
        <f t="shared" si="137"/>
        <v>0.4848233060592011</v>
      </c>
      <c r="EO54" s="4">
        <f t="shared" si="137"/>
        <v>0.4848233060592011</v>
      </c>
      <c r="EP54" s="4">
        <f t="shared" si="137"/>
        <v>0.4848233060592011</v>
      </c>
      <c r="EQ54" s="4">
        <f t="shared" si="137"/>
        <v>0.4848233060592011</v>
      </c>
      <c r="ER54" s="4">
        <f t="shared" si="137"/>
        <v>0.4848233060592011</v>
      </c>
      <c r="ES54" s="4">
        <f t="shared" si="137"/>
        <v>0.4848233060592011</v>
      </c>
      <c r="ET54" s="4">
        <f t="shared" si="137"/>
        <v>0.4848233060592011</v>
      </c>
      <c r="EU54" s="4">
        <f t="shared" si="137"/>
        <v>0.4848233060592011</v>
      </c>
      <c r="EV54" s="4">
        <f t="shared" si="137"/>
        <v>0.4848233060592011</v>
      </c>
      <c r="EW54" s="4">
        <f t="shared" si="137"/>
        <v>0.4848233060592011</v>
      </c>
      <c r="EX54" s="4">
        <f t="shared" si="137"/>
        <v>0.4848233060592011</v>
      </c>
      <c r="EY54" s="4">
        <f t="shared" si="137"/>
        <v>0.4848233060592011</v>
      </c>
      <c r="EZ54" s="4">
        <f t="shared" si="137"/>
        <v>0.4848233060592011</v>
      </c>
      <c r="FA54" s="4">
        <f t="shared" si="137"/>
        <v>0.4848233060592011</v>
      </c>
      <c r="FB54" s="4">
        <f t="shared" si="137"/>
        <v>0.4848233060592011</v>
      </c>
      <c r="FC54" s="4">
        <f t="shared" si="137"/>
        <v>0.4848233060592011</v>
      </c>
      <c r="FD54" s="4">
        <f t="shared" si="137"/>
        <v>0.4848233060592011</v>
      </c>
      <c r="FE54" s="4">
        <f t="shared" si="137"/>
        <v>0.4848233060592011</v>
      </c>
      <c r="FF54" s="4">
        <f t="shared" si="137"/>
        <v>0.4848233060592011</v>
      </c>
      <c r="FG54" s="4">
        <f t="shared" si="137"/>
        <v>0.4848233060592011</v>
      </c>
      <c r="FH54" s="4">
        <f t="shared" ref="FH54:FS54" si="138">IF(ISNUMBER(FH48),FH48*3,FG54)</f>
        <v>5.347185489425252</v>
      </c>
      <c r="FI54" s="4">
        <f t="shared" si="138"/>
        <v>5.347185489425252</v>
      </c>
      <c r="FJ54" s="4">
        <f t="shared" si="138"/>
        <v>5.347185489425252</v>
      </c>
      <c r="FK54" s="4">
        <f t="shared" si="138"/>
        <v>5.347185489425252</v>
      </c>
      <c r="FL54" s="4">
        <f t="shared" si="138"/>
        <v>5.347185489425252</v>
      </c>
      <c r="FM54" s="4">
        <f t="shared" si="138"/>
        <v>5.347185489425252</v>
      </c>
      <c r="FN54" s="4">
        <f t="shared" si="138"/>
        <v>5.347185489425252</v>
      </c>
      <c r="FO54" s="4">
        <f t="shared" si="138"/>
        <v>5.347185489425252</v>
      </c>
      <c r="FP54" s="4">
        <f t="shared" si="138"/>
        <v>5.347185489425252</v>
      </c>
      <c r="FQ54" s="4">
        <f t="shared" si="138"/>
        <v>5.347185489425252</v>
      </c>
      <c r="FR54" s="4">
        <f t="shared" si="138"/>
        <v>5.347185489425252</v>
      </c>
      <c r="FS54" s="4">
        <f t="shared" si="138"/>
        <v>5.347185489425252</v>
      </c>
    </row>
    <row r="55" spans="1:175" x14ac:dyDescent="0.25">
      <c r="A55" s="4" t="s">
        <v>32</v>
      </c>
      <c r="B55" s="12" t="s">
        <v>8</v>
      </c>
      <c r="C55">
        <f t="shared" ref="C55:AP55" si="139">IF(C$6&lt;=450,C51+(C$6-150)/300*C52,0)</f>
        <v>0</v>
      </c>
      <c r="D55">
        <f t="shared" si="139"/>
        <v>0</v>
      </c>
      <c r="E55">
        <f t="shared" si="139"/>
        <v>0</v>
      </c>
      <c r="F55">
        <f t="shared" si="139"/>
        <v>0</v>
      </c>
      <c r="G55">
        <f t="shared" si="139"/>
        <v>0</v>
      </c>
      <c r="H55">
        <f t="shared" si="139"/>
        <v>0</v>
      </c>
      <c r="I55">
        <f t="shared" si="139"/>
        <v>0</v>
      </c>
      <c r="J55">
        <f t="shared" si="139"/>
        <v>0</v>
      </c>
      <c r="K55">
        <f t="shared" si="139"/>
        <v>0</v>
      </c>
      <c r="L55">
        <f t="shared" si="139"/>
        <v>0</v>
      </c>
      <c r="M55">
        <f t="shared" si="139"/>
        <v>0</v>
      </c>
      <c r="N55">
        <f t="shared" si="139"/>
        <v>0</v>
      </c>
      <c r="O55">
        <f t="shared" si="139"/>
        <v>0</v>
      </c>
      <c r="P55">
        <f t="shared" si="139"/>
        <v>0</v>
      </c>
      <c r="Q55">
        <f t="shared" si="139"/>
        <v>0</v>
      </c>
      <c r="R55">
        <f t="shared" si="139"/>
        <v>0</v>
      </c>
      <c r="S55">
        <f t="shared" si="139"/>
        <v>0</v>
      </c>
      <c r="T55">
        <f t="shared" si="139"/>
        <v>0</v>
      </c>
      <c r="U55">
        <f t="shared" si="139"/>
        <v>0</v>
      </c>
      <c r="V55">
        <f t="shared" si="139"/>
        <v>0</v>
      </c>
      <c r="W55">
        <f t="shared" si="139"/>
        <v>0</v>
      </c>
      <c r="X55">
        <f t="shared" si="139"/>
        <v>0</v>
      </c>
      <c r="Y55">
        <f t="shared" si="139"/>
        <v>0</v>
      </c>
      <c r="Z55">
        <f t="shared" si="139"/>
        <v>0</v>
      </c>
      <c r="AA55">
        <f t="shared" si="139"/>
        <v>20.76491878037438</v>
      </c>
      <c r="AB55">
        <f t="shared" si="139"/>
        <v>21.277306936791458</v>
      </c>
      <c r="AC55">
        <f t="shared" si="139"/>
        <v>21.789695093208536</v>
      </c>
      <c r="AD55">
        <f t="shared" si="139"/>
        <v>22.302083249625618</v>
      </c>
      <c r="AE55">
        <f t="shared" si="139"/>
        <v>16.339623549017418</v>
      </c>
      <c r="AF55">
        <f t="shared" si="139"/>
        <v>16.684128374899508</v>
      </c>
      <c r="AG55">
        <f t="shared" si="139"/>
        <v>25.454880400922683</v>
      </c>
      <c r="AH55">
        <f t="shared" si="139"/>
        <v>25.974909149399071</v>
      </c>
      <c r="AI55">
        <f t="shared" si="139"/>
        <v>-0.65370641438160559</v>
      </c>
      <c r="AJ55">
        <f t="shared" si="139"/>
        <v>-0.6428582858179519</v>
      </c>
      <c r="AK55">
        <f t="shared" si="139"/>
        <v>-0.63201015725429821</v>
      </c>
      <c r="AL55">
        <f t="shared" si="139"/>
        <v>-0.62116202869064463</v>
      </c>
      <c r="AM55">
        <f t="shared" si="139"/>
        <v>-0.61031390012699094</v>
      </c>
      <c r="AN55">
        <f t="shared" si="139"/>
        <v>29.579989193252253</v>
      </c>
      <c r="AO55">
        <f t="shared" si="139"/>
        <v>30.265012608247574</v>
      </c>
      <c r="AP55">
        <f t="shared" si="139"/>
        <v>7.330528989604276</v>
      </c>
      <c r="AQ55">
        <f>IF(AQ$6&lt;=450,AQ51+(AQ$6-150)/300*AQ52,0)</f>
        <v>0</v>
      </c>
      <c r="AR55">
        <f>IF(AR$6&lt;=450,AR51+(AR$6-150)/300*AR52,0)</f>
        <v>0</v>
      </c>
      <c r="AS55">
        <f>IF(AS$6&lt;=450,AS51+(AS$6-150)/300*AS52,0)</f>
        <v>0</v>
      </c>
      <c r="AT55">
        <f>IF(AT$6&lt;=450,AT51+(AT$6-150)/300*AT52,0)</f>
        <v>0</v>
      </c>
      <c r="AU55">
        <f t="shared" ref="AU55:DF55" si="140">IF(AU$6&lt;=450,AU51+(AU$6-150)/300*AU52,0)</f>
        <v>0</v>
      </c>
      <c r="AV55">
        <f t="shared" si="140"/>
        <v>0</v>
      </c>
      <c r="AW55">
        <f t="shared" si="140"/>
        <v>0</v>
      </c>
      <c r="AX55">
        <f t="shared" si="140"/>
        <v>0</v>
      </c>
      <c r="AY55">
        <f t="shared" si="140"/>
        <v>0</v>
      </c>
      <c r="AZ55">
        <f t="shared" si="140"/>
        <v>0</v>
      </c>
      <c r="BA55">
        <f t="shared" si="140"/>
        <v>0</v>
      </c>
      <c r="BB55">
        <f t="shared" si="140"/>
        <v>0</v>
      </c>
      <c r="BC55">
        <f t="shared" si="140"/>
        <v>0</v>
      </c>
      <c r="BD55">
        <f t="shared" si="140"/>
        <v>0</v>
      </c>
      <c r="BE55">
        <f t="shared" si="140"/>
        <v>0</v>
      </c>
      <c r="BF55">
        <f t="shared" si="140"/>
        <v>0</v>
      </c>
      <c r="BG55">
        <f t="shared" si="140"/>
        <v>0</v>
      </c>
      <c r="BH55">
        <f t="shared" si="140"/>
        <v>0</v>
      </c>
      <c r="BI55">
        <f t="shared" si="140"/>
        <v>0</v>
      </c>
      <c r="BJ55">
        <f t="shared" si="140"/>
        <v>0</v>
      </c>
      <c r="BK55">
        <f t="shared" si="140"/>
        <v>0</v>
      </c>
      <c r="BL55">
        <f t="shared" si="140"/>
        <v>0</v>
      </c>
      <c r="BM55">
        <f t="shared" si="140"/>
        <v>0</v>
      </c>
      <c r="BN55">
        <f t="shared" si="140"/>
        <v>0</v>
      </c>
      <c r="BO55">
        <f t="shared" si="140"/>
        <v>0</v>
      </c>
      <c r="BP55">
        <f t="shared" si="140"/>
        <v>0</v>
      </c>
      <c r="BQ55">
        <f t="shared" si="140"/>
        <v>0</v>
      </c>
      <c r="BR55">
        <f t="shared" si="140"/>
        <v>0</v>
      </c>
      <c r="BS55">
        <f t="shared" si="140"/>
        <v>0</v>
      </c>
      <c r="BT55">
        <f t="shared" si="140"/>
        <v>0</v>
      </c>
      <c r="BU55">
        <f t="shared" si="140"/>
        <v>0</v>
      </c>
      <c r="BV55">
        <f t="shared" si="140"/>
        <v>0</v>
      </c>
      <c r="BW55">
        <f t="shared" si="140"/>
        <v>0</v>
      </c>
      <c r="BX55">
        <f t="shared" si="140"/>
        <v>0</v>
      </c>
      <c r="BY55">
        <f t="shared" si="140"/>
        <v>0</v>
      </c>
      <c r="BZ55">
        <f t="shared" si="140"/>
        <v>0</v>
      </c>
      <c r="CA55">
        <f t="shared" si="140"/>
        <v>0</v>
      </c>
      <c r="CB55">
        <f t="shared" si="140"/>
        <v>0</v>
      </c>
      <c r="CC55">
        <f t="shared" si="140"/>
        <v>0</v>
      </c>
      <c r="CD55">
        <f t="shared" si="140"/>
        <v>0</v>
      </c>
      <c r="CE55">
        <f t="shared" si="140"/>
        <v>0</v>
      </c>
      <c r="CF55">
        <f t="shared" si="140"/>
        <v>0</v>
      </c>
      <c r="CG55">
        <f t="shared" si="140"/>
        <v>0</v>
      </c>
      <c r="CH55">
        <f t="shared" si="140"/>
        <v>0</v>
      </c>
      <c r="CI55">
        <f t="shared" si="140"/>
        <v>0</v>
      </c>
      <c r="CJ55">
        <f t="shared" si="140"/>
        <v>0</v>
      </c>
      <c r="CK55">
        <f t="shared" si="140"/>
        <v>0</v>
      </c>
      <c r="CL55">
        <f t="shared" si="140"/>
        <v>0</v>
      </c>
      <c r="CM55">
        <f t="shared" si="140"/>
        <v>0</v>
      </c>
      <c r="CN55">
        <f t="shared" si="140"/>
        <v>0</v>
      </c>
      <c r="CO55">
        <f t="shared" si="140"/>
        <v>0</v>
      </c>
      <c r="CP55">
        <f t="shared" si="140"/>
        <v>0</v>
      </c>
      <c r="CQ55">
        <f t="shared" si="140"/>
        <v>0</v>
      </c>
      <c r="CR55">
        <f t="shared" si="140"/>
        <v>0</v>
      </c>
      <c r="CS55">
        <f t="shared" si="140"/>
        <v>0</v>
      </c>
      <c r="CT55">
        <f t="shared" si="140"/>
        <v>0</v>
      </c>
      <c r="CU55">
        <f t="shared" si="140"/>
        <v>0</v>
      </c>
      <c r="CV55">
        <f t="shared" si="140"/>
        <v>0</v>
      </c>
      <c r="CW55">
        <f t="shared" si="140"/>
        <v>0</v>
      </c>
      <c r="CX55">
        <f t="shared" si="140"/>
        <v>0</v>
      </c>
      <c r="CY55">
        <f t="shared" si="140"/>
        <v>0</v>
      </c>
      <c r="CZ55">
        <f t="shared" si="140"/>
        <v>0</v>
      </c>
      <c r="DA55">
        <f t="shared" si="140"/>
        <v>0</v>
      </c>
      <c r="DB55">
        <f t="shared" si="140"/>
        <v>0</v>
      </c>
      <c r="DC55">
        <f t="shared" si="140"/>
        <v>0</v>
      </c>
      <c r="DD55">
        <f t="shared" si="140"/>
        <v>0</v>
      </c>
      <c r="DE55">
        <f t="shared" si="140"/>
        <v>0</v>
      </c>
      <c r="DF55">
        <f t="shared" si="140"/>
        <v>0</v>
      </c>
      <c r="DG55">
        <f t="shared" ref="DG55:FR55" si="141">IF(DG$6&lt;=450,DG51+(DG$6-150)/300*DG52,0)</f>
        <v>0</v>
      </c>
      <c r="DH55">
        <f t="shared" si="141"/>
        <v>0</v>
      </c>
      <c r="DI55">
        <f t="shared" si="141"/>
        <v>0</v>
      </c>
      <c r="DJ55">
        <f t="shared" si="141"/>
        <v>0</v>
      </c>
      <c r="DK55">
        <f t="shared" si="141"/>
        <v>0</v>
      </c>
      <c r="DL55">
        <f t="shared" si="141"/>
        <v>0</v>
      </c>
      <c r="DM55">
        <f t="shared" si="141"/>
        <v>0</v>
      </c>
      <c r="DN55">
        <f t="shared" si="141"/>
        <v>0</v>
      </c>
      <c r="DO55">
        <f t="shared" si="141"/>
        <v>0</v>
      </c>
      <c r="DP55">
        <f t="shared" si="141"/>
        <v>0</v>
      </c>
      <c r="DQ55">
        <f t="shared" si="141"/>
        <v>0</v>
      </c>
      <c r="DR55">
        <f t="shared" si="141"/>
        <v>0</v>
      </c>
      <c r="DS55">
        <f t="shared" si="141"/>
        <v>0</v>
      </c>
      <c r="DT55">
        <f t="shared" si="141"/>
        <v>0</v>
      </c>
      <c r="DU55">
        <f t="shared" si="141"/>
        <v>0</v>
      </c>
      <c r="DV55">
        <f t="shared" si="141"/>
        <v>0</v>
      </c>
      <c r="DW55">
        <f t="shared" si="141"/>
        <v>0</v>
      </c>
      <c r="DX55">
        <f t="shared" si="141"/>
        <v>0</v>
      </c>
      <c r="DY55">
        <f t="shared" si="141"/>
        <v>0</v>
      </c>
      <c r="DZ55">
        <f t="shared" si="141"/>
        <v>0</v>
      </c>
      <c r="EA55">
        <f t="shared" si="141"/>
        <v>0</v>
      </c>
      <c r="EB55">
        <f t="shared" si="141"/>
        <v>0</v>
      </c>
      <c r="EC55">
        <f t="shared" si="141"/>
        <v>0</v>
      </c>
      <c r="ED55">
        <f t="shared" si="141"/>
        <v>0</v>
      </c>
      <c r="EE55">
        <f t="shared" si="141"/>
        <v>0</v>
      </c>
      <c r="EF55">
        <f t="shared" si="141"/>
        <v>0</v>
      </c>
      <c r="EG55">
        <f t="shared" si="141"/>
        <v>0</v>
      </c>
      <c r="EH55">
        <f t="shared" si="141"/>
        <v>0</v>
      </c>
      <c r="EI55">
        <f t="shared" si="141"/>
        <v>0</v>
      </c>
      <c r="EJ55">
        <f t="shared" si="141"/>
        <v>0</v>
      </c>
      <c r="EK55">
        <f t="shared" si="141"/>
        <v>0</v>
      </c>
      <c r="EL55">
        <f t="shared" si="141"/>
        <v>0</v>
      </c>
      <c r="EM55">
        <f t="shared" si="141"/>
        <v>0</v>
      </c>
      <c r="EN55">
        <f t="shared" si="141"/>
        <v>0</v>
      </c>
      <c r="EO55">
        <f t="shared" si="141"/>
        <v>0</v>
      </c>
      <c r="EP55">
        <f t="shared" si="141"/>
        <v>0</v>
      </c>
      <c r="EQ55">
        <f t="shared" si="141"/>
        <v>0</v>
      </c>
      <c r="ER55">
        <f t="shared" si="141"/>
        <v>0</v>
      </c>
      <c r="ES55">
        <f t="shared" si="141"/>
        <v>0</v>
      </c>
      <c r="ET55">
        <f t="shared" si="141"/>
        <v>0</v>
      </c>
      <c r="EU55">
        <f t="shared" si="141"/>
        <v>0</v>
      </c>
      <c r="EV55">
        <f t="shared" si="141"/>
        <v>0</v>
      </c>
      <c r="EW55">
        <f t="shared" si="141"/>
        <v>0</v>
      </c>
      <c r="EX55">
        <f t="shared" si="141"/>
        <v>0</v>
      </c>
      <c r="EY55">
        <f t="shared" si="141"/>
        <v>0</v>
      </c>
      <c r="EZ55">
        <f t="shared" si="141"/>
        <v>0</v>
      </c>
      <c r="FA55">
        <f t="shared" si="141"/>
        <v>0</v>
      </c>
      <c r="FB55">
        <f t="shared" si="141"/>
        <v>0</v>
      </c>
      <c r="FC55">
        <f t="shared" si="141"/>
        <v>0</v>
      </c>
      <c r="FD55">
        <f t="shared" si="141"/>
        <v>0</v>
      </c>
      <c r="FE55">
        <f t="shared" si="141"/>
        <v>0</v>
      </c>
      <c r="FF55">
        <f t="shared" si="141"/>
        <v>0</v>
      </c>
      <c r="FG55">
        <f t="shared" si="141"/>
        <v>0</v>
      </c>
      <c r="FH55">
        <f t="shared" si="141"/>
        <v>0</v>
      </c>
      <c r="FI55">
        <f t="shared" si="141"/>
        <v>0</v>
      </c>
      <c r="FJ55">
        <f t="shared" si="141"/>
        <v>0</v>
      </c>
      <c r="FK55">
        <f t="shared" si="141"/>
        <v>0</v>
      </c>
      <c r="FL55">
        <f t="shared" si="141"/>
        <v>0</v>
      </c>
      <c r="FM55">
        <f t="shared" si="141"/>
        <v>0</v>
      </c>
      <c r="FN55">
        <f t="shared" si="141"/>
        <v>0</v>
      </c>
      <c r="FO55">
        <f t="shared" si="141"/>
        <v>0</v>
      </c>
      <c r="FP55">
        <f t="shared" si="141"/>
        <v>0</v>
      </c>
      <c r="FQ55">
        <f t="shared" si="141"/>
        <v>0</v>
      </c>
      <c r="FR55">
        <f t="shared" si="141"/>
        <v>0</v>
      </c>
      <c r="FS55">
        <f>IF(FS$6&lt;=450,FS51+(FS$6-150)/300*FS52,0)</f>
        <v>0</v>
      </c>
    </row>
    <row r="56" spans="1:175" x14ac:dyDescent="0.25">
      <c r="A56" s="4" t="s">
        <v>33</v>
      </c>
      <c r="B56" s="12" t="s">
        <v>8</v>
      </c>
      <c r="C56">
        <f t="shared" ref="C56:AP56" si="142">IF((AND(C$6&gt;450,C$6&lt;=750)),C51+C53*(C$6-450)/300+C52,0)</f>
        <v>0</v>
      </c>
      <c r="D56">
        <f t="shared" si="142"/>
        <v>0</v>
      </c>
      <c r="E56">
        <f t="shared" si="142"/>
        <v>0</v>
      </c>
      <c r="F56">
        <f t="shared" si="142"/>
        <v>0</v>
      </c>
      <c r="G56">
        <f t="shared" si="142"/>
        <v>0</v>
      </c>
      <c r="H56">
        <f t="shared" si="142"/>
        <v>0</v>
      </c>
      <c r="I56">
        <f t="shared" si="142"/>
        <v>0</v>
      </c>
      <c r="J56">
        <f t="shared" si="142"/>
        <v>0</v>
      </c>
      <c r="K56">
        <f t="shared" si="142"/>
        <v>0</v>
      </c>
      <c r="L56">
        <f t="shared" si="142"/>
        <v>0</v>
      </c>
      <c r="M56">
        <f t="shared" si="142"/>
        <v>0</v>
      </c>
      <c r="N56">
        <f t="shared" si="142"/>
        <v>0</v>
      </c>
      <c r="O56">
        <f t="shared" si="142"/>
        <v>0</v>
      </c>
      <c r="P56">
        <f t="shared" si="142"/>
        <v>0</v>
      </c>
      <c r="Q56">
        <f t="shared" si="142"/>
        <v>0</v>
      </c>
      <c r="R56">
        <f t="shared" si="142"/>
        <v>0</v>
      </c>
      <c r="S56">
        <f t="shared" si="142"/>
        <v>0</v>
      </c>
      <c r="T56">
        <f t="shared" si="142"/>
        <v>0</v>
      </c>
      <c r="U56">
        <f t="shared" si="142"/>
        <v>0</v>
      </c>
      <c r="V56">
        <f t="shared" si="142"/>
        <v>0</v>
      </c>
      <c r="W56">
        <f t="shared" si="142"/>
        <v>0</v>
      </c>
      <c r="X56">
        <f t="shared" si="142"/>
        <v>0</v>
      </c>
      <c r="Y56">
        <f t="shared" si="142"/>
        <v>0</v>
      </c>
      <c r="Z56">
        <f t="shared" si="142"/>
        <v>0</v>
      </c>
      <c r="AA56">
        <f t="shared" si="142"/>
        <v>0</v>
      </c>
      <c r="AB56">
        <f t="shared" si="142"/>
        <v>0</v>
      </c>
      <c r="AC56">
        <f t="shared" si="142"/>
        <v>0</v>
      </c>
      <c r="AD56">
        <f t="shared" si="142"/>
        <v>0</v>
      </c>
      <c r="AE56">
        <f t="shared" si="142"/>
        <v>0</v>
      </c>
      <c r="AF56">
        <f t="shared" si="142"/>
        <v>0</v>
      </c>
      <c r="AG56">
        <f t="shared" si="142"/>
        <v>0</v>
      </c>
      <c r="AH56">
        <f t="shared" si="142"/>
        <v>0</v>
      </c>
      <c r="AI56">
        <f t="shared" si="142"/>
        <v>0</v>
      </c>
      <c r="AJ56">
        <f t="shared" si="142"/>
        <v>0</v>
      </c>
      <c r="AK56">
        <f t="shared" si="142"/>
        <v>0</v>
      </c>
      <c r="AL56">
        <f t="shared" si="142"/>
        <v>0</v>
      </c>
      <c r="AM56">
        <f t="shared" si="142"/>
        <v>0</v>
      </c>
      <c r="AN56">
        <f t="shared" si="142"/>
        <v>0</v>
      </c>
      <c r="AO56">
        <f t="shared" si="142"/>
        <v>0</v>
      </c>
      <c r="AP56">
        <f t="shared" si="142"/>
        <v>0</v>
      </c>
      <c r="AQ56">
        <f>IF((AND(AQ$6&gt;450,AQ$6&lt;=750)),AQ51+AQ53*(AQ$6-450)/300+AQ52,0)</f>
        <v>7.4550584895136183</v>
      </c>
      <c r="AR56">
        <f>IF((AND(AR$6&gt;450,AR$6&lt;=750)),AR51+AR53*(AR$6-450)/300+AR52,0)</f>
        <v>7.6541526110067215</v>
      </c>
      <c r="AS56">
        <f>IF((AND(AS$6&gt;450,AS$6&lt;=750)),AS51+AS53*(AS$6-450)/300+AS52,0)</f>
        <v>7.8532467324998239</v>
      </c>
      <c r="AT56">
        <f>IF((AND(AT$6&gt;450,AT$6&lt;=750)),AT51+AT53*(AT$6-450)/300+AT52,0)</f>
        <v>44.638460459747932</v>
      </c>
      <c r="AU56">
        <f t="shared" ref="AU56:DF56" si="143">IF((AND(AU$6&gt;450,AU$6&lt;=750)),AU51+AU53*(AU$6-450)/300+AU52,0)</f>
        <v>44.894104916619597</v>
      </c>
      <c r="AV56">
        <f t="shared" si="143"/>
        <v>19.57611907417909</v>
      </c>
      <c r="AW56">
        <f t="shared" si="143"/>
        <v>19.882643948614614</v>
      </c>
      <c r="AX56">
        <f t="shared" si="143"/>
        <v>20.189168823050139</v>
      </c>
      <c r="AY56">
        <f t="shared" si="143"/>
        <v>53.379668855020014</v>
      </c>
      <c r="AZ56">
        <f t="shared" si="143"/>
        <v>53.860614238857394</v>
      </c>
      <c r="BA56">
        <f t="shared" si="143"/>
        <v>29.446749895897785</v>
      </c>
      <c r="BB56">
        <f t="shared" si="143"/>
        <v>29.930755461079912</v>
      </c>
      <c r="BC56">
        <f t="shared" si="143"/>
        <v>62.739307977193498</v>
      </c>
      <c r="BD56">
        <f t="shared" si="143"/>
        <v>63.398197002097028</v>
      </c>
      <c r="BE56">
        <f t="shared" si="143"/>
        <v>64.057086027000565</v>
      </c>
      <c r="BF56">
        <f t="shared" si="143"/>
        <v>64.715975051904081</v>
      </c>
      <c r="BG56">
        <f t="shared" si="143"/>
        <v>0</v>
      </c>
      <c r="BH56">
        <f t="shared" si="143"/>
        <v>0</v>
      </c>
      <c r="BI56">
        <f t="shared" si="143"/>
        <v>0</v>
      </c>
      <c r="BJ56">
        <f t="shared" si="143"/>
        <v>0</v>
      </c>
      <c r="BK56">
        <f t="shared" si="143"/>
        <v>0</v>
      </c>
      <c r="BL56">
        <f t="shared" si="143"/>
        <v>0</v>
      </c>
      <c r="BM56">
        <f t="shared" si="143"/>
        <v>0</v>
      </c>
      <c r="BN56">
        <f t="shared" si="143"/>
        <v>0</v>
      </c>
      <c r="BO56">
        <f t="shared" si="143"/>
        <v>0</v>
      </c>
      <c r="BP56">
        <f t="shared" si="143"/>
        <v>0</v>
      </c>
      <c r="BQ56">
        <f t="shared" si="143"/>
        <v>0</v>
      </c>
      <c r="BR56">
        <f t="shared" si="143"/>
        <v>0</v>
      </c>
      <c r="BS56">
        <f t="shared" si="143"/>
        <v>0</v>
      </c>
      <c r="BT56">
        <f t="shared" si="143"/>
        <v>0</v>
      </c>
      <c r="BU56">
        <f t="shared" si="143"/>
        <v>0</v>
      </c>
      <c r="BV56">
        <f t="shared" si="143"/>
        <v>0</v>
      </c>
      <c r="BW56">
        <f t="shared" si="143"/>
        <v>0</v>
      </c>
      <c r="BX56">
        <f t="shared" si="143"/>
        <v>0</v>
      </c>
      <c r="BY56">
        <f t="shared" si="143"/>
        <v>0</v>
      </c>
      <c r="BZ56">
        <f t="shared" si="143"/>
        <v>0</v>
      </c>
      <c r="CA56">
        <f t="shared" si="143"/>
        <v>0</v>
      </c>
      <c r="CB56">
        <f t="shared" si="143"/>
        <v>0</v>
      </c>
      <c r="CC56">
        <f t="shared" si="143"/>
        <v>0</v>
      </c>
      <c r="CD56">
        <f t="shared" si="143"/>
        <v>0</v>
      </c>
      <c r="CE56">
        <f t="shared" si="143"/>
        <v>0</v>
      </c>
      <c r="CF56">
        <f t="shared" si="143"/>
        <v>0</v>
      </c>
      <c r="CG56">
        <f t="shared" si="143"/>
        <v>0</v>
      </c>
      <c r="CH56">
        <f t="shared" si="143"/>
        <v>0</v>
      </c>
      <c r="CI56">
        <f t="shared" si="143"/>
        <v>0</v>
      </c>
      <c r="CJ56">
        <f t="shared" si="143"/>
        <v>0</v>
      </c>
      <c r="CK56">
        <f t="shared" si="143"/>
        <v>0</v>
      </c>
      <c r="CL56">
        <f t="shared" si="143"/>
        <v>0</v>
      </c>
      <c r="CM56">
        <f t="shared" si="143"/>
        <v>0</v>
      </c>
      <c r="CN56">
        <f t="shared" si="143"/>
        <v>0</v>
      </c>
      <c r="CO56">
        <f t="shared" si="143"/>
        <v>0</v>
      </c>
      <c r="CP56">
        <f t="shared" si="143"/>
        <v>0</v>
      </c>
      <c r="CQ56">
        <f t="shared" si="143"/>
        <v>0</v>
      </c>
      <c r="CR56">
        <f t="shared" si="143"/>
        <v>0</v>
      </c>
      <c r="CS56">
        <f t="shared" si="143"/>
        <v>0</v>
      </c>
      <c r="CT56">
        <f t="shared" si="143"/>
        <v>0</v>
      </c>
      <c r="CU56">
        <f t="shared" si="143"/>
        <v>0</v>
      </c>
      <c r="CV56">
        <f t="shared" si="143"/>
        <v>0</v>
      </c>
      <c r="CW56">
        <f t="shared" si="143"/>
        <v>0</v>
      </c>
      <c r="CX56">
        <f t="shared" si="143"/>
        <v>0</v>
      </c>
      <c r="CY56">
        <f t="shared" si="143"/>
        <v>0</v>
      </c>
      <c r="CZ56">
        <f t="shared" si="143"/>
        <v>0</v>
      </c>
      <c r="DA56">
        <f t="shared" si="143"/>
        <v>0</v>
      </c>
      <c r="DB56">
        <f t="shared" si="143"/>
        <v>0</v>
      </c>
      <c r="DC56">
        <f t="shared" si="143"/>
        <v>0</v>
      </c>
      <c r="DD56">
        <f t="shared" si="143"/>
        <v>0</v>
      </c>
      <c r="DE56">
        <f t="shared" si="143"/>
        <v>0</v>
      </c>
      <c r="DF56">
        <f t="shared" si="143"/>
        <v>0</v>
      </c>
      <c r="DG56">
        <f t="shared" ref="DG56:FR56" si="144">IF((AND(DG$6&gt;450,DG$6&lt;=750)),DG51+DG53*(DG$6-450)/300+DG52,0)</f>
        <v>0</v>
      </c>
      <c r="DH56">
        <f t="shared" si="144"/>
        <v>0</v>
      </c>
      <c r="DI56">
        <f t="shared" si="144"/>
        <v>0</v>
      </c>
      <c r="DJ56">
        <f t="shared" si="144"/>
        <v>0</v>
      </c>
      <c r="DK56">
        <f t="shared" si="144"/>
        <v>0</v>
      </c>
      <c r="DL56">
        <f t="shared" si="144"/>
        <v>0</v>
      </c>
      <c r="DM56">
        <f t="shared" si="144"/>
        <v>0</v>
      </c>
      <c r="DN56">
        <f t="shared" si="144"/>
        <v>0</v>
      </c>
      <c r="DO56">
        <f t="shared" si="144"/>
        <v>0</v>
      </c>
      <c r="DP56">
        <f t="shared" si="144"/>
        <v>0</v>
      </c>
      <c r="DQ56">
        <f t="shared" si="144"/>
        <v>0</v>
      </c>
      <c r="DR56">
        <f t="shared" si="144"/>
        <v>0</v>
      </c>
      <c r="DS56">
        <f t="shared" si="144"/>
        <v>0</v>
      </c>
      <c r="DT56">
        <f t="shared" si="144"/>
        <v>0</v>
      </c>
      <c r="DU56">
        <f t="shared" si="144"/>
        <v>0</v>
      </c>
      <c r="DV56">
        <f t="shared" si="144"/>
        <v>0</v>
      </c>
      <c r="DW56">
        <f t="shared" si="144"/>
        <v>0</v>
      </c>
      <c r="DX56">
        <f t="shared" si="144"/>
        <v>0</v>
      </c>
      <c r="DY56">
        <f t="shared" si="144"/>
        <v>0</v>
      </c>
      <c r="DZ56">
        <f t="shared" si="144"/>
        <v>0</v>
      </c>
      <c r="EA56">
        <f t="shared" si="144"/>
        <v>0</v>
      </c>
      <c r="EB56">
        <f t="shared" si="144"/>
        <v>0</v>
      </c>
      <c r="EC56">
        <f t="shared" si="144"/>
        <v>0</v>
      </c>
      <c r="ED56">
        <f t="shared" si="144"/>
        <v>0</v>
      </c>
      <c r="EE56">
        <f t="shared" si="144"/>
        <v>0</v>
      </c>
      <c r="EF56">
        <f t="shared" si="144"/>
        <v>0</v>
      </c>
      <c r="EG56">
        <f t="shared" si="144"/>
        <v>0</v>
      </c>
      <c r="EH56">
        <f t="shared" si="144"/>
        <v>0</v>
      </c>
      <c r="EI56">
        <f t="shared" si="144"/>
        <v>0</v>
      </c>
      <c r="EJ56">
        <f t="shared" si="144"/>
        <v>0</v>
      </c>
      <c r="EK56">
        <f t="shared" si="144"/>
        <v>0</v>
      </c>
      <c r="EL56">
        <f t="shared" si="144"/>
        <v>0</v>
      </c>
      <c r="EM56">
        <f t="shared" si="144"/>
        <v>0</v>
      </c>
      <c r="EN56">
        <f t="shared" si="144"/>
        <v>0</v>
      </c>
      <c r="EO56">
        <f t="shared" si="144"/>
        <v>0</v>
      </c>
      <c r="EP56">
        <f t="shared" si="144"/>
        <v>0</v>
      </c>
      <c r="EQ56">
        <f t="shared" si="144"/>
        <v>0</v>
      </c>
      <c r="ER56">
        <f t="shared" si="144"/>
        <v>0</v>
      </c>
      <c r="ES56">
        <f t="shared" si="144"/>
        <v>0</v>
      </c>
      <c r="ET56">
        <f t="shared" si="144"/>
        <v>0</v>
      </c>
      <c r="EU56">
        <f t="shared" si="144"/>
        <v>0</v>
      </c>
      <c r="EV56">
        <f t="shared" si="144"/>
        <v>0</v>
      </c>
      <c r="EW56">
        <f t="shared" si="144"/>
        <v>0</v>
      </c>
      <c r="EX56">
        <f t="shared" si="144"/>
        <v>0</v>
      </c>
      <c r="EY56">
        <f t="shared" si="144"/>
        <v>0</v>
      </c>
      <c r="EZ56">
        <f t="shared" si="144"/>
        <v>0</v>
      </c>
      <c r="FA56">
        <f t="shared" si="144"/>
        <v>0</v>
      </c>
      <c r="FB56">
        <f t="shared" si="144"/>
        <v>0</v>
      </c>
      <c r="FC56">
        <f t="shared" si="144"/>
        <v>0</v>
      </c>
      <c r="FD56">
        <f t="shared" si="144"/>
        <v>0</v>
      </c>
      <c r="FE56">
        <f t="shared" si="144"/>
        <v>0</v>
      </c>
      <c r="FF56">
        <f t="shared" si="144"/>
        <v>0</v>
      </c>
      <c r="FG56">
        <f t="shared" si="144"/>
        <v>0</v>
      </c>
      <c r="FH56">
        <f t="shared" si="144"/>
        <v>0</v>
      </c>
      <c r="FI56">
        <f t="shared" si="144"/>
        <v>0</v>
      </c>
      <c r="FJ56">
        <f t="shared" si="144"/>
        <v>0</v>
      </c>
      <c r="FK56">
        <f t="shared" si="144"/>
        <v>0</v>
      </c>
      <c r="FL56">
        <f t="shared" si="144"/>
        <v>0</v>
      </c>
      <c r="FM56">
        <f t="shared" si="144"/>
        <v>0</v>
      </c>
      <c r="FN56">
        <f t="shared" si="144"/>
        <v>0</v>
      </c>
      <c r="FO56">
        <f t="shared" si="144"/>
        <v>0</v>
      </c>
      <c r="FP56">
        <f t="shared" si="144"/>
        <v>0</v>
      </c>
      <c r="FQ56">
        <f t="shared" si="144"/>
        <v>0</v>
      </c>
      <c r="FR56">
        <f t="shared" si="144"/>
        <v>0</v>
      </c>
      <c r="FS56">
        <f>IF((AND(FS$6&gt;450,FS$6&lt;=750)),FS51+FS53*(FS$6-450)/300+FS52,0)</f>
        <v>0</v>
      </c>
    </row>
    <row r="57" spans="1:175" s="4" customFormat="1" x14ac:dyDescent="0.25">
      <c r="A57" s="4" t="s">
        <v>34</v>
      </c>
      <c r="B57" s="12" t="s">
        <v>8</v>
      </c>
      <c r="C57">
        <f t="shared" ref="C57:AP57" si="145">IF(C$6&gt;750,C51+C54*(C$6-750)/300+C52+C53,0)</f>
        <v>0</v>
      </c>
      <c r="D57">
        <f t="shared" si="145"/>
        <v>0</v>
      </c>
      <c r="E57">
        <f t="shared" si="145"/>
        <v>0</v>
      </c>
      <c r="F57">
        <f t="shared" si="145"/>
        <v>0</v>
      </c>
      <c r="G57">
        <f t="shared" si="145"/>
        <v>0</v>
      </c>
      <c r="H57">
        <f t="shared" si="145"/>
        <v>0</v>
      </c>
      <c r="I57">
        <f t="shared" si="145"/>
        <v>0</v>
      </c>
      <c r="J57">
        <f t="shared" si="145"/>
        <v>0</v>
      </c>
      <c r="K57">
        <f t="shared" si="145"/>
        <v>0</v>
      </c>
      <c r="L57">
        <f t="shared" si="145"/>
        <v>0</v>
      </c>
      <c r="M57">
        <f t="shared" si="145"/>
        <v>0</v>
      </c>
      <c r="N57">
        <f t="shared" si="145"/>
        <v>0</v>
      </c>
      <c r="O57">
        <f t="shared" si="145"/>
        <v>0</v>
      </c>
      <c r="P57">
        <f t="shared" si="145"/>
        <v>0</v>
      </c>
      <c r="Q57">
        <f t="shared" si="145"/>
        <v>0</v>
      </c>
      <c r="R57">
        <f t="shared" si="145"/>
        <v>0</v>
      </c>
      <c r="S57">
        <f t="shared" si="145"/>
        <v>0</v>
      </c>
      <c r="T57">
        <f t="shared" si="145"/>
        <v>0</v>
      </c>
      <c r="U57">
        <f t="shared" si="145"/>
        <v>0</v>
      </c>
      <c r="V57">
        <f t="shared" si="145"/>
        <v>0</v>
      </c>
      <c r="W57">
        <f t="shared" si="145"/>
        <v>0</v>
      </c>
      <c r="X57">
        <f t="shared" si="145"/>
        <v>0</v>
      </c>
      <c r="Y57">
        <f t="shared" si="145"/>
        <v>0</v>
      </c>
      <c r="Z57">
        <f t="shared" si="145"/>
        <v>0</v>
      </c>
      <c r="AA57">
        <f t="shared" si="145"/>
        <v>0</v>
      </c>
      <c r="AB57">
        <f t="shared" si="145"/>
        <v>0</v>
      </c>
      <c r="AC57">
        <f t="shared" si="145"/>
        <v>0</v>
      </c>
      <c r="AD57">
        <f t="shared" si="145"/>
        <v>0</v>
      </c>
      <c r="AE57">
        <f t="shared" si="145"/>
        <v>0</v>
      </c>
      <c r="AF57">
        <f t="shared" si="145"/>
        <v>0</v>
      </c>
      <c r="AG57">
        <f t="shared" si="145"/>
        <v>0</v>
      </c>
      <c r="AH57">
        <f t="shared" si="145"/>
        <v>0</v>
      </c>
      <c r="AI57">
        <f t="shared" si="145"/>
        <v>0</v>
      </c>
      <c r="AJ57">
        <f t="shared" si="145"/>
        <v>0</v>
      </c>
      <c r="AK57">
        <f t="shared" si="145"/>
        <v>0</v>
      </c>
      <c r="AL57">
        <f t="shared" si="145"/>
        <v>0</v>
      </c>
      <c r="AM57">
        <f t="shared" si="145"/>
        <v>0</v>
      </c>
      <c r="AN57">
        <f t="shared" si="145"/>
        <v>0</v>
      </c>
      <c r="AO57">
        <f t="shared" si="145"/>
        <v>0</v>
      </c>
      <c r="AP57">
        <f t="shared" si="145"/>
        <v>0</v>
      </c>
      <c r="AQ57">
        <f>IF(AQ$6&gt;750,AQ51+AQ54*(AQ$6-750)/300+AQ52+AQ53,0)</f>
        <v>0</v>
      </c>
      <c r="AR57">
        <f>IF(AR$6&gt;750,AR51+AR54*(AR$6-750)/300+AR52+AR53,0)</f>
        <v>0</v>
      </c>
      <c r="AS57">
        <f>IF(AS$6&gt;750,AS51+AS54*(AS$6-750)/300+AS52+AS53,0)</f>
        <v>0</v>
      </c>
      <c r="AT57">
        <f>IF(AT$6&gt;750,AT51+AT54*(AT$6-750)/300+AT52+AT53,0)</f>
        <v>0</v>
      </c>
      <c r="AU57">
        <f t="shared" ref="AU57:DF57" si="146">IF(AU$6&gt;750,AU51+AU54*(AU$6-750)/300+AU52+AU53,0)</f>
        <v>0</v>
      </c>
      <c r="AV57">
        <f t="shared" si="146"/>
        <v>0</v>
      </c>
      <c r="AW57">
        <f t="shared" si="146"/>
        <v>0</v>
      </c>
      <c r="AX57">
        <f t="shared" si="146"/>
        <v>0</v>
      </c>
      <c r="AY57">
        <f t="shared" si="146"/>
        <v>0</v>
      </c>
      <c r="AZ57">
        <f t="shared" si="146"/>
        <v>0</v>
      </c>
      <c r="BA57">
        <f t="shared" si="146"/>
        <v>0</v>
      </c>
      <c r="BB57">
        <f t="shared" si="146"/>
        <v>0</v>
      </c>
      <c r="BC57">
        <f t="shared" si="146"/>
        <v>0</v>
      </c>
      <c r="BD57">
        <f t="shared" si="146"/>
        <v>0</v>
      </c>
      <c r="BE57">
        <f t="shared" si="146"/>
        <v>0</v>
      </c>
      <c r="BF57">
        <f t="shared" si="146"/>
        <v>0</v>
      </c>
      <c r="BG57">
        <f t="shared" si="146"/>
        <v>65.25191931504574</v>
      </c>
      <c r="BH57">
        <f t="shared" si="146"/>
        <v>61.486709525175286</v>
      </c>
      <c r="BI57">
        <f t="shared" si="146"/>
        <v>61.918849648465226</v>
      </c>
      <c r="BJ57">
        <f t="shared" si="146"/>
        <v>50.713362490371182</v>
      </c>
      <c r="BK57">
        <f t="shared" si="146"/>
        <v>51.18718344697001</v>
      </c>
      <c r="BL57">
        <f t="shared" si="146"/>
        <v>51.661004403568832</v>
      </c>
      <c r="BM57">
        <f t="shared" si="146"/>
        <v>45.619109709510568</v>
      </c>
      <c r="BN57">
        <f t="shared" si="146"/>
        <v>46.138759152849865</v>
      </c>
      <c r="BO57">
        <f t="shared" si="146"/>
        <v>28.707024886752563</v>
      </c>
      <c r="BP57">
        <f t="shared" si="146"/>
        <v>28.962720924745994</v>
      </c>
      <c r="BQ57">
        <f t="shared" si="146"/>
        <v>60.168611842565802</v>
      </c>
      <c r="BR57">
        <f t="shared" si="146"/>
        <v>60.421471831646564</v>
      </c>
      <c r="BS57">
        <f t="shared" si="146"/>
        <v>60.674331820727325</v>
      </c>
      <c r="BT57">
        <f t="shared" si="146"/>
        <v>60.800761815267705</v>
      </c>
      <c r="BU57">
        <f t="shared" si="146"/>
        <v>60.927191809808086</v>
      </c>
      <c r="BV57">
        <f t="shared" si="146"/>
        <v>72.44496630544154</v>
      </c>
      <c r="BW57">
        <f t="shared" si="146"/>
        <v>72.586776340151005</v>
      </c>
      <c r="BX57">
        <f t="shared" si="146"/>
        <v>50.825274351276676</v>
      </c>
      <c r="BY57">
        <f t="shared" si="146"/>
        <v>50.973151861688663</v>
      </c>
      <c r="BZ57">
        <f t="shared" si="146"/>
        <v>51.121029372100637</v>
      </c>
      <c r="CA57">
        <f t="shared" si="146"/>
        <v>67.39821807501184</v>
      </c>
      <c r="CB57">
        <f t="shared" si="146"/>
        <v>67.548001893376096</v>
      </c>
      <c r="CC57">
        <f t="shared" si="146"/>
        <v>16.753087251379775</v>
      </c>
      <c r="CD57">
        <f t="shared" si="146"/>
        <v>16.886556093948599</v>
      </c>
      <c r="CE57">
        <f t="shared" si="146"/>
        <v>39.891558460940473</v>
      </c>
      <c r="CF57">
        <f t="shared" si="146"/>
        <v>40.013275346452517</v>
      </c>
      <c r="CG57">
        <f t="shared" si="146"/>
        <v>40.13499223196456</v>
      </c>
      <c r="CH57">
        <f t="shared" si="146"/>
        <v>40.256709117476603</v>
      </c>
      <c r="CI57">
        <f t="shared" si="146"/>
        <v>40.378426002988647</v>
      </c>
      <c r="CJ57">
        <f t="shared" si="146"/>
        <v>15.729916782147182</v>
      </c>
      <c r="CK57">
        <f t="shared" si="146"/>
        <v>15.739578841749196</v>
      </c>
      <c r="CL57">
        <f t="shared" si="146"/>
        <v>7.0666389808551955</v>
      </c>
      <c r="CM57">
        <f t="shared" si="146"/>
        <v>7.080591155165477</v>
      </c>
      <c r="CN57">
        <f t="shared" si="146"/>
        <v>7.080591155165477</v>
      </c>
      <c r="CO57">
        <f t="shared" si="146"/>
        <v>42.288048216978524</v>
      </c>
      <c r="CP57">
        <f t="shared" si="146"/>
        <v>42.288048216978524</v>
      </c>
      <c r="CQ57">
        <f t="shared" si="146"/>
        <v>3.5073596375757758</v>
      </c>
      <c r="CR57">
        <f t="shared" si="146"/>
        <v>3.5073596375757758</v>
      </c>
      <c r="CS57">
        <f t="shared" si="146"/>
        <v>26.530889620105803</v>
      </c>
      <c r="CT57">
        <f t="shared" si="146"/>
        <v>26.530889620105803</v>
      </c>
      <c r="CU57">
        <f t="shared" si="146"/>
        <v>26.530889620105803</v>
      </c>
      <c r="CV57">
        <f t="shared" si="146"/>
        <v>26.530889620105803</v>
      </c>
      <c r="CW57">
        <f t="shared" si="146"/>
        <v>26.530889620105803</v>
      </c>
      <c r="CX57">
        <f t="shared" si="146"/>
        <v>53.915114385467859</v>
      </c>
      <c r="CY57">
        <f t="shared" si="146"/>
        <v>53.915114385467859</v>
      </c>
      <c r="CZ57">
        <f t="shared" si="146"/>
        <v>21.357808310644501</v>
      </c>
      <c r="DA57">
        <f t="shared" si="146"/>
        <v>21.357808310644501</v>
      </c>
      <c r="DB57">
        <f t="shared" si="146"/>
        <v>21.357808310644501</v>
      </c>
      <c r="DC57">
        <f t="shared" si="146"/>
        <v>52.859332221685086</v>
      </c>
      <c r="DD57">
        <f t="shared" si="146"/>
        <v>52.859332221685086</v>
      </c>
      <c r="DE57">
        <f t="shared" si="146"/>
        <v>24.587768616217879</v>
      </c>
      <c r="DF57">
        <f t="shared" si="146"/>
        <v>24.587768616217879</v>
      </c>
      <c r="DG57">
        <f t="shared" ref="DG57:FR57" si="147">IF(DG$6&gt;750,DG51+DG54*(DG$6-750)/300+DG52+DG53,0)</f>
        <v>46.372070772060383</v>
      </c>
      <c r="DH57">
        <f t="shared" si="147"/>
        <v>46.372070772060383</v>
      </c>
      <c r="DI57">
        <f t="shared" si="147"/>
        <v>46.372070772060383</v>
      </c>
      <c r="DJ57">
        <f t="shared" si="147"/>
        <v>46.372070772060383</v>
      </c>
      <c r="DK57">
        <f t="shared" si="147"/>
        <v>46.372070772060383</v>
      </c>
      <c r="DL57">
        <f t="shared" si="147"/>
        <v>46.372070772060383</v>
      </c>
      <c r="DM57">
        <f t="shared" si="147"/>
        <v>67.286713911807908</v>
      </c>
      <c r="DN57">
        <f t="shared" si="147"/>
        <v>67.286713911807908</v>
      </c>
      <c r="DO57">
        <f t="shared" si="147"/>
        <v>43.468840950605255</v>
      </c>
      <c r="DP57">
        <f t="shared" si="147"/>
        <v>43.468840950605255</v>
      </c>
      <c r="DQ57">
        <f t="shared" si="147"/>
        <v>43.468840950605255</v>
      </c>
      <c r="DR57">
        <f t="shared" si="147"/>
        <v>43.468840950605255</v>
      </c>
      <c r="DS57">
        <f t="shared" si="147"/>
        <v>43.468840950605255</v>
      </c>
      <c r="DT57">
        <f t="shared" si="147"/>
        <v>43.468840950605255</v>
      </c>
      <c r="DU57">
        <f t="shared" si="147"/>
        <v>43.468840950605255</v>
      </c>
      <c r="DV57">
        <f t="shared" si="147"/>
        <v>43.468840950605255</v>
      </c>
      <c r="DW57">
        <f t="shared" si="147"/>
        <v>43.468840950605255</v>
      </c>
      <c r="DX57">
        <f t="shared" si="147"/>
        <v>43.468840950605255</v>
      </c>
      <c r="DY57">
        <f t="shared" si="147"/>
        <v>43.468840950605255</v>
      </c>
      <c r="DZ57">
        <f t="shared" si="147"/>
        <v>17.451266075841978</v>
      </c>
      <c r="EA57">
        <f t="shared" si="147"/>
        <v>17.451266075841978</v>
      </c>
      <c r="EB57">
        <f t="shared" si="147"/>
        <v>17.451266075841978</v>
      </c>
      <c r="EC57">
        <f t="shared" si="147"/>
        <v>17.451266075841978</v>
      </c>
      <c r="ED57">
        <f t="shared" si="147"/>
        <v>17.451266075841978</v>
      </c>
      <c r="EE57">
        <f t="shared" si="147"/>
        <v>17.451266075841978</v>
      </c>
      <c r="EF57">
        <f t="shared" si="147"/>
        <v>17.451266075841978</v>
      </c>
      <c r="EG57">
        <f t="shared" si="147"/>
        <v>17.451266075841978</v>
      </c>
      <c r="EH57">
        <f t="shared" si="147"/>
        <v>7.3833047537064012</v>
      </c>
      <c r="EI57">
        <f t="shared" si="147"/>
        <v>7.3833047537064012</v>
      </c>
      <c r="EJ57">
        <f t="shared" si="147"/>
        <v>7.3833047537064012</v>
      </c>
      <c r="EK57">
        <f t="shared" si="147"/>
        <v>7.3833047537064012</v>
      </c>
      <c r="EL57">
        <f t="shared" si="147"/>
        <v>7.3833047537064012</v>
      </c>
      <c r="EM57">
        <f t="shared" si="147"/>
        <v>7.3833047537064012</v>
      </c>
      <c r="EN57">
        <f t="shared" si="147"/>
        <v>7.3833047537064012</v>
      </c>
      <c r="EO57">
        <f t="shared" si="147"/>
        <v>7.3833047537064012</v>
      </c>
      <c r="EP57">
        <f t="shared" si="147"/>
        <v>7.3833047537064012</v>
      </c>
      <c r="EQ57">
        <f t="shared" si="147"/>
        <v>7.3833047537064012</v>
      </c>
      <c r="ER57">
        <f t="shared" si="147"/>
        <v>7.3833047537064012</v>
      </c>
      <c r="ES57">
        <f t="shared" si="147"/>
        <v>7.3833047537064012</v>
      </c>
      <c r="ET57">
        <f t="shared" si="147"/>
        <v>7.3833047537064012</v>
      </c>
      <c r="EU57">
        <f t="shared" si="147"/>
        <v>7.3833047537064012</v>
      </c>
      <c r="EV57">
        <f t="shared" si="147"/>
        <v>7.3833047537064012</v>
      </c>
      <c r="EW57">
        <f t="shared" si="147"/>
        <v>7.3833047537064012</v>
      </c>
      <c r="EX57">
        <f t="shared" si="147"/>
        <v>7.3833047537064012</v>
      </c>
      <c r="EY57">
        <f t="shared" si="147"/>
        <v>7.3833047537064012</v>
      </c>
      <c r="EZ57">
        <f t="shared" si="147"/>
        <v>7.3833047537064012</v>
      </c>
      <c r="FA57">
        <f t="shared" si="147"/>
        <v>7.3833047537064012</v>
      </c>
      <c r="FB57">
        <f t="shared" si="147"/>
        <v>7.3833047537064012</v>
      </c>
      <c r="FC57">
        <f t="shared" si="147"/>
        <v>7.3833047537064012</v>
      </c>
      <c r="FD57">
        <f t="shared" si="147"/>
        <v>7.3833047537064012</v>
      </c>
      <c r="FE57">
        <f t="shared" si="147"/>
        <v>7.3833047537064012</v>
      </c>
      <c r="FF57">
        <f t="shared" si="147"/>
        <v>7.3833047537064012</v>
      </c>
      <c r="FG57">
        <f t="shared" si="147"/>
        <v>7.3833047537064012</v>
      </c>
      <c r="FH57">
        <f t="shared" si="147"/>
        <v>20.195212501326004</v>
      </c>
      <c r="FI57">
        <f t="shared" si="147"/>
        <v>20.195212501326004</v>
      </c>
      <c r="FJ57">
        <f t="shared" si="147"/>
        <v>20.195212501326004</v>
      </c>
      <c r="FK57">
        <f t="shared" si="147"/>
        <v>20.195212501326004</v>
      </c>
      <c r="FL57">
        <f t="shared" si="147"/>
        <v>20.195212501326004</v>
      </c>
      <c r="FM57">
        <f t="shared" si="147"/>
        <v>20.195212501326004</v>
      </c>
      <c r="FN57">
        <f t="shared" si="147"/>
        <v>20.195212501326004</v>
      </c>
      <c r="FO57">
        <f t="shared" si="147"/>
        <v>20.195212501326004</v>
      </c>
      <c r="FP57">
        <f t="shared" si="147"/>
        <v>20.195212501326004</v>
      </c>
      <c r="FQ57">
        <f t="shared" si="147"/>
        <v>20.195212501326004</v>
      </c>
      <c r="FR57">
        <f t="shared" si="147"/>
        <v>20.195212501326004</v>
      </c>
      <c r="FS57">
        <f>IF(FS$6&gt;750,FS51+FS54*(FS$6-750)/300+FS52+FS53,0)</f>
        <v>20.195212501326004</v>
      </c>
    </row>
    <row r="58" spans="1:175" x14ac:dyDescent="0.25">
      <c r="A58" s="4" t="s">
        <v>31</v>
      </c>
      <c r="B58" s="12" t="s">
        <v>8</v>
      </c>
      <c r="C58" s="4">
        <f t="shared" ref="C58:BN58" si="148">SUM(C55:C57)</f>
        <v>0</v>
      </c>
      <c r="D58" s="4">
        <f t="shared" si="148"/>
        <v>0</v>
      </c>
      <c r="E58" s="4">
        <f t="shared" si="148"/>
        <v>0</v>
      </c>
      <c r="F58" s="4">
        <f t="shared" si="148"/>
        <v>0</v>
      </c>
      <c r="G58" s="4">
        <f t="shared" si="148"/>
        <v>0</v>
      </c>
      <c r="H58" s="4">
        <f t="shared" si="148"/>
        <v>0</v>
      </c>
      <c r="I58" s="4">
        <f t="shared" si="148"/>
        <v>0</v>
      </c>
      <c r="J58" s="4">
        <f t="shared" si="148"/>
        <v>0</v>
      </c>
      <c r="K58" s="4">
        <f t="shared" si="148"/>
        <v>0</v>
      </c>
      <c r="L58" s="4">
        <f t="shared" si="148"/>
        <v>0</v>
      </c>
      <c r="M58" s="4">
        <f t="shared" si="148"/>
        <v>0</v>
      </c>
      <c r="N58" s="4">
        <f t="shared" si="148"/>
        <v>0</v>
      </c>
      <c r="O58" s="4">
        <f t="shared" si="148"/>
        <v>0</v>
      </c>
      <c r="P58" s="4">
        <f t="shared" si="148"/>
        <v>0</v>
      </c>
      <c r="Q58" s="4">
        <f t="shared" si="148"/>
        <v>0</v>
      </c>
      <c r="R58" s="4">
        <f t="shared" si="148"/>
        <v>0</v>
      </c>
      <c r="S58" s="4">
        <f t="shared" si="148"/>
        <v>0</v>
      </c>
      <c r="T58" s="4">
        <f t="shared" si="148"/>
        <v>0</v>
      </c>
      <c r="U58" s="4">
        <f t="shared" si="148"/>
        <v>0</v>
      </c>
      <c r="V58" s="4">
        <f t="shared" si="148"/>
        <v>0</v>
      </c>
      <c r="W58" s="4">
        <f t="shared" si="148"/>
        <v>0</v>
      </c>
      <c r="X58" s="4">
        <f t="shared" si="148"/>
        <v>0</v>
      </c>
      <c r="Y58" s="4">
        <f t="shared" si="148"/>
        <v>0</v>
      </c>
      <c r="Z58" s="4">
        <f t="shared" si="148"/>
        <v>0</v>
      </c>
      <c r="AA58" s="4">
        <f t="shared" si="148"/>
        <v>20.76491878037438</v>
      </c>
      <c r="AB58" s="4">
        <f t="shared" si="148"/>
        <v>21.277306936791458</v>
      </c>
      <c r="AC58" s="4">
        <f t="shared" si="148"/>
        <v>21.789695093208536</v>
      </c>
      <c r="AD58" s="4">
        <f t="shared" si="148"/>
        <v>22.302083249625618</v>
      </c>
      <c r="AE58" s="4">
        <f t="shared" si="148"/>
        <v>16.339623549017418</v>
      </c>
      <c r="AF58" s="4">
        <f t="shared" si="148"/>
        <v>16.684128374899508</v>
      </c>
      <c r="AG58" s="4">
        <f t="shared" si="148"/>
        <v>25.454880400922683</v>
      </c>
      <c r="AH58" s="4">
        <f t="shared" si="148"/>
        <v>25.974909149399071</v>
      </c>
      <c r="AI58" s="4">
        <f t="shared" si="148"/>
        <v>-0.65370641438160559</v>
      </c>
      <c r="AJ58" s="4">
        <f t="shared" si="148"/>
        <v>-0.6428582858179519</v>
      </c>
      <c r="AK58" s="4">
        <f t="shared" si="148"/>
        <v>-0.63201015725429821</v>
      </c>
      <c r="AL58" s="4">
        <f t="shared" si="148"/>
        <v>-0.62116202869064463</v>
      </c>
      <c r="AM58" s="4">
        <f t="shared" si="148"/>
        <v>-0.61031390012699094</v>
      </c>
      <c r="AN58" s="4">
        <f t="shared" si="148"/>
        <v>29.579989193252253</v>
      </c>
      <c r="AO58" s="4">
        <f t="shared" si="148"/>
        <v>30.265012608247574</v>
      </c>
      <c r="AP58" s="4">
        <f t="shared" si="148"/>
        <v>7.330528989604276</v>
      </c>
      <c r="AQ58" s="4">
        <f t="shared" si="148"/>
        <v>7.4550584895136183</v>
      </c>
      <c r="AR58" s="4">
        <f t="shared" si="148"/>
        <v>7.6541526110067215</v>
      </c>
      <c r="AS58" s="4">
        <f t="shared" si="148"/>
        <v>7.8532467324998239</v>
      </c>
      <c r="AT58" s="4">
        <f t="shared" si="148"/>
        <v>44.638460459747932</v>
      </c>
      <c r="AU58" s="4">
        <f t="shared" si="148"/>
        <v>44.894104916619597</v>
      </c>
      <c r="AV58" s="4">
        <f t="shared" si="148"/>
        <v>19.57611907417909</v>
      </c>
      <c r="AW58" s="4">
        <f t="shared" si="148"/>
        <v>19.882643948614614</v>
      </c>
      <c r="AX58" s="4">
        <f t="shared" si="148"/>
        <v>20.189168823050139</v>
      </c>
      <c r="AY58" s="4">
        <f t="shared" si="148"/>
        <v>53.379668855020014</v>
      </c>
      <c r="AZ58" s="4">
        <f t="shared" si="148"/>
        <v>53.860614238857394</v>
      </c>
      <c r="BA58" s="4">
        <f t="shared" si="148"/>
        <v>29.446749895897785</v>
      </c>
      <c r="BB58" s="4">
        <f t="shared" si="148"/>
        <v>29.930755461079912</v>
      </c>
      <c r="BC58" s="4">
        <f t="shared" si="148"/>
        <v>62.739307977193498</v>
      </c>
      <c r="BD58" s="4">
        <f t="shared" si="148"/>
        <v>63.398197002097028</v>
      </c>
      <c r="BE58" s="4">
        <f t="shared" si="148"/>
        <v>64.057086027000565</v>
      </c>
      <c r="BF58" s="4">
        <f t="shared" si="148"/>
        <v>64.715975051904081</v>
      </c>
      <c r="BG58" s="4">
        <f t="shared" si="148"/>
        <v>65.25191931504574</v>
      </c>
      <c r="BH58" s="4">
        <f t="shared" si="148"/>
        <v>61.486709525175286</v>
      </c>
      <c r="BI58" s="4">
        <f t="shared" si="148"/>
        <v>61.918849648465226</v>
      </c>
      <c r="BJ58" s="4">
        <f t="shared" si="148"/>
        <v>50.713362490371182</v>
      </c>
      <c r="BK58" s="4">
        <f t="shared" si="148"/>
        <v>51.18718344697001</v>
      </c>
      <c r="BL58" s="4">
        <f t="shared" si="148"/>
        <v>51.661004403568832</v>
      </c>
      <c r="BM58" s="4">
        <f t="shared" si="148"/>
        <v>45.619109709510568</v>
      </c>
      <c r="BN58" s="4">
        <f t="shared" si="148"/>
        <v>46.138759152849865</v>
      </c>
      <c r="BO58" s="4">
        <f t="shared" ref="BO58:DZ58" si="149">SUM(BO55:BO57)</f>
        <v>28.707024886752563</v>
      </c>
      <c r="BP58" s="4">
        <f t="shared" si="149"/>
        <v>28.962720924745994</v>
      </c>
      <c r="BQ58" s="4">
        <f t="shared" si="149"/>
        <v>60.168611842565802</v>
      </c>
      <c r="BR58" s="4">
        <f t="shared" si="149"/>
        <v>60.421471831646564</v>
      </c>
      <c r="BS58" s="4">
        <f t="shared" si="149"/>
        <v>60.674331820727325</v>
      </c>
      <c r="BT58" s="4">
        <f t="shared" si="149"/>
        <v>60.800761815267705</v>
      </c>
      <c r="BU58" s="4">
        <f t="shared" si="149"/>
        <v>60.927191809808086</v>
      </c>
      <c r="BV58" s="4">
        <f t="shared" si="149"/>
        <v>72.44496630544154</v>
      </c>
      <c r="BW58" s="4">
        <f t="shared" si="149"/>
        <v>72.586776340151005</v>
      </c>
      <c r="BX58" s="4">
        <f t="shared" si="149"/>
        <v>50.825274351276676</v>
      </c>
      <c r="BY58" s="4">
        <f t="shared" si="149"/>
        <v>50.973151861688663</v>
      </c>
      <c r="BZ58" s="4">
        <f t="shared" si="149"/>
        <v>51.121029372100637</v>
      </c>
      <c r="CA58" s="4">
        <f t="shared" si="149"/>
        <v>67.39821807501184</v>
      </c>
      <c r="CB58" s="4">
        <f t="shared" si="149"/>
        <v>67.548001893376096</v>
      </c>
      <c r="CC58" s="4">
        <f t="shared" si="149"/>
        <v>16.753087251379775</v>
      </c>
      <c r="CD58" s="4">
        <f t="shared" si="149"/>
        <v>16.886556093948599</v>
      </c>
      <c r="CE58" s="4">
        <f t="shared" si="149"/>
        <v>39.891558460940473</v>
      </c>
      <c r="CF58" s="4">
        <f t="shared" si="149"/>
        <v>40.013275346452517</v>
      </c>
      <c r="CG58" s="4">
        <f t="shared" si="149"/>
        <v>40.13499223196456</v>
      </c>
      <c r="CH58" s="4">
        <f t="shared" si="149"/>
        <v>40.256709117476603</v>
      </c>
      <c r="CI58" s="4">
        <f t="shared" si="149"/>
        <v>40.378426002988647</v>
      </c>
      <c r="CJ58" s="4">
        <f t="shared" si="149"/>
        <v>15.729916782147182</v>
      </c>
      <c r="CK58" s="4">
        <f t="shared" si="149"/>
        <v>15.739578841749196</v>
      </c>
      <c r="CL58" s="4">
        <f t="shared" si="149"/>
        <v>7.0666389808551955</v>
      </c>
      <c r="CM58" s="4">
        <f t="shared" si="149"/>
        <v>7.080591155165477</v>
      </c>
      <c r="CN58" s="4">
        <f t="shared" si="149"/>
        <v>7.080591155165477</v>
      </c>
      <c r="CO58" s="4">
        <f t="shared" si="149"/>
        <v>42.288048216978524</v>
      </c>
      <c r="CP58" s="4">
        <f t="shared" si="149"/>
        <v>42.288048216978524</v>
      </c>
      <c r="CQ58" s="4">
        <f t="shared" si="149"/>
        <v>3.5073596375757758</v>
      </c>
      <c r="CR58" s="4">
        <f t="shared" si="149"/>
        <v>3.5073596375757758</v>
      </c>
      <c r="CS58" s="4">
        <f t="shared" si="149"/>
        <v>26.530889620105803</v>
      </c>
      <c r="CT58" s="4">
        <f t="shared" si="149"/>
        <v>26.530889620105803</v>
      </c>
      <c r="CU58" s="4">
        <f t="shared" si="149"/>
        <v>26.530889620105803</v>
      </c>
      <c r="CV58" s="4">
        <f t="shared" si="149"/>
        <v>26.530889620105803</v>
      </c>
      <c r="CW58" s="4">
        <f t="shared" si="149"/>
        <v>26.530889620105803</v>
      </c>
      <c r="CX58" s="4">
        <f t="shared" si="149"/>
        <v>53.915114385467859</v>
      </c>
      <c r="CY58" s="4">
        <f t="shared" si="149"/>
        <v>53.915114385467859</v>
      </c>
      <c r="CZ58" s="4">
        <f t="shared" si="149"/>
        <v>21.357808310644501</v>
      </c>
      <c r="DA58" s="4">
        <f t="shared" si="149"/>
        <v>21.357808310644501</v>
      </c>
      <c r="DB58" s="4">
        <f t="shared" si="149"/>
        <v>21.357808310644501</v>
      </c>
      <c r="DC58" s="4">
        <f t="shared" si="149"/>
        <v>52.859332221685086</v>
      </c>
      <c r="DD58" s="4">
        <f t="shared" si="149"/>
        <v>52.859332221685086</v>
      </c>
      <c r="DE58" s="4">
        <f t="shared" si="149"/>
        <v>24.587768616217879</v>
      </c>
      <c r="DF58" s="4">
        <f t="shared" si="149"/>
        <v>24.587768616217879</v>
      </c>
      <c r="DG58" s="4">
        <f t="shared" si="149"/>
        <v>46.372070772060383</v>
      </c>
      <c r="DH58" s="4">
        <f t="shared" si="149"/>
        <v>46.372070772060383</v>
      </c>
      <c r="DI58" s="4">
        <f t="shared" si="149"/>
        <v>46.372070772060383</v>
      </c>
      <c r="DJ58" s="4">
        <f t="shared" si="149"/>
        <v>46.372070772060383</v>
      </c>
      <c r="DK58" s="4">
        <f t="shared" si="149"/>
        <v>46.372070772060383</v>
      </c>
      <c r="DL58" s="4">
        <f t="shared" si="149"/>
        <v>46.372070772060383</v>
      </c>
      <c r="DM58" s="4">
        <f t="shared" si="149"/>
        <v>67.286713911807908</v>
      </c>
      <c r="DN58" s="4">
        <f t="shared" si="149"/>
        <v>67.286713911807908</v>
      </c>
      <c r="DO58" s="4">
        <f t="shared" si="149"/>
        <v>43.468840950605255</v>
      </c>
      <c r="DP58" s="4">
        <f t="shared" si="149"/>
        <v>43.468840950605255</v>
      </c>
      <c r="DQ58" s="4">
        <f t="shared" si="149"/>
        <v>43.468840950605255</v>
      </c>
      <c r="DR58" s="4">
        <f t="shared" si="149"/>
        <v>43.468840950605255</v>
      </c>
      <c r="DS58" s="4">
        <f t="shared" si="149"/>
        <v>43.468840950605255</v>
      </c>
      <c r="DT58" s="4">
        <f t="shared" si="149"/>
        <v>43.468840950605255</v>
      </c>
      <c r="DU58" s="4">
        <f t="shared" si="149"/>
        <v>43.468840950605255</v>
      </c>
      <c r="DV58" s="4">
        <f t="shared" si="149"/>
        <v>43.468840950605255</v>
      </c>
      <c r="DW58" s="4">
        <f t="shared" si="149"/>
        <v>43.468840950605255</v>
      </c>
      <c r="DX58" s="4">
        <f t="shared" si="149"/>
        <v>43.468840950605255</v>
      </c>
      <c r="DY58" s="4">
        <f t="shared" si="149"/>
        <v>43.468840950605255</v>
      </c>
      <c r="DZ58" s="4">
        <f t="shared" si="149"/>
        <v>17.451266075841978</v>
      </c>
      <c r="EA58" s="4">
        <f t="shared" ref="EA58:FS58" si="150">SUM(EA55:EA57)</f>
        <v>17.451266075841978</v>
      </c>
      <c r="EB58" s="4">
        <f t="shared" si="150"/>
        <v>17.451266075841978</v>
      </c>
      <c r="EC58" s="4">
        <f t="shared" si="150"/>
        <v>17.451266075841978</v>
      </c>
      <c r="ED58" s="4">
        <f t="shared" si="150"/>
        <v>17.451266075841978</v>
      </c>
      <c r="EE58" s="4">
        <f t="shared" si="150"/>
        <v>17.451266075841978</v>
      </c>
      <c r="EF58" s="4">
        <f t="shared" si="150"/>
        <v>17.451266075841978</v>
      </c>
      <c r="EG58" s="4">
        <f t="shared" si="150"/>
        <v>17.451266075841978</v>
      </c>
      <c r="EH58" s="4">
        <f t="shared" si="150"/>
        <v>7.3833047537064012</v>
      </c>
      <c r="EI58" s="4">
        <f t="shared" si="150"/>
        <v>7.3833047537064012</v>
      </c>
      <c r="EJ58" s="4">
        <f t="shared" si="150"/>
        <v>7.3833047537064012</v>
      </c>
      <c r="EK58" s="4">
        <f t="shared" si="150"/>
        <v>7.3833047537064012</v>
      </c>
      <c r="EL58" s="4">
        <f t="shared" si="150"/>
        <v>7.3833047537064012</v>
      </c>
      <c r="EM58" s="4">
        <f t="shared" si="150"/>
        <v>7.3833047537064012</v>
      </c>
      <c r="EN58" s="4">
        <f t="shared" si="150"/>
        <v>7.3833047537064012</v>
      </c>
      <c r="EO58" s="4">
        <f t="shared" si="150"/>
        <v>7.3833047537064012</v>
      </c>
      <c r="EP58" s="4">
        <f t="shared" si="150"/>
        <v>7.3833047537064012</v>
      </c>
      <c r="EQ58" s="4">
        <f t="shared" si="150"/>
        <v>7.3833047537064012</v>
      </c>
      <c r="ER58" s="4">
        <f t="shared" si="150"/>
        <v>7.3833047537064012</v>
      </c>
      <c r="ES58" s="4">
        <f t="shared" si="150"/>
        <v>7.3833047537064012</v>
      </c>
      <c r="ET58" s="4">
        <f t="shared" si="150"/>
        <v>7.3833047537064012</v>
      </c>
      <c r="EU58" s="4">
        <f t="shared" si="150"/>
        <v>7.3833047537064012</v>
      </c>
      <c r="EV58" s="4">
        <f t="shared" si="150"/>
        <v>7.3833047537064012</v>
      </c>
      <c r="EW58" s="4">
        <f t="shared" si="150"/>
        <v>7.3833047537064012</v>
      </c>
      <c r="EX58" s="4">
        <f t="shared" si="150"/>
        <v>7.3833047537064012</v>
      </c>
      <c r="EY58" s="4">
        <f t="shared" si="150"/>
        <v>7.3833047537064012</v>
      </c>
      <c r="EZ58" s="4">
        <f t="shared" si="150"/>
        <v>7.3833047537064012</v>
      </c>
      <c r="FA58" s="4">
        <f t="shared" si="150"/>
        <v>7.3833047537064012</v>
      </c>
      <c r="FB58" s="4">
        <f t="shared" si="150"/>
        <v>7.3833047537064012</v>
      </c>
      <c r="FC58" s="4">
        <f t="shared" si="150"/>
        <v>7.3833047537064012</v>
      </c>
      <c r="FD58" s="4">
        <f t="shared" si="150"/>
        <v>7.3833047537064012</v>
      </c>
      <c r="FE58" s="4">
        <f t="shared" si="150"/>
        <v>7.3833047537064012</v>
      </c>
      <c r="FF58" s="4">
        <f t="shared" si="150"/>
        <v>7.3833047537064012</v>
      </c>
      <c r="FG58" s="4">
        <f t="shared" si="150"/>
        <v>7.3833047537064012</v>
      </c>
      <c r="FH58" s="4">
        <f t="shared" si="150"/>
        <v>20.195212501326004</v>
      </c>
      <c r="FI58" s="4">
        <f t="shared" si="150"/>
        <v>20.195212501326004</v>
      </c>
      <c r="FJ58" s="4">
        <f t="shared" si="150"/>
        <v>20.195212501326004</v>
      </c>
      <c r="FK58" s="4">
        <f t="shared" si="150"/>
        <v>20.195212501326004</v>
      </c>
      <c r="FL58" s="4">
        <f t="shared" si="150"/>
        <v>20.195212501326004</v>
      </c>
      <c r="FM58" s="4">
        <f t="shared" si="150"/>
        <v>20.195212501326004</v>
      </c>
      <c r="FN58" s="4">
        <f t="shared" si="150"/>
        <v>20.195212501326004</v>
      </c>
      <c r="FO58" s="4">
        <f t="shared" si="150"/>
        <v>20.195212501326004</v>
      </c>
      <c r="FP58" s="4">
        <f t="shared" si="150"/>
        <v>20.195212501326004</v>
      </c>
      <c r="FQ58" s="4">
        <f t="shared" si="150"/>
        <v>20.195212501326004</v>
      </c>
      <c r="FR58" s="4">
        <f t="shared" si="150"/>
        <v>20.195212501326004</v>
      </c>
      <c r="FS58" s="4">
        <f t="shared" si="150"/>
        <v>20.195212501326004</v>
      </c>
    </row>
    <row r="59" spans="1:175" x14ac:dyDescent="0.25">
      <c r="A59" s="4" t="s">
        <v>101</v>
      </c>
      <c r="B59" s="12" t="s">
        <v>8</v>
      </c>
      <c r="D59" s="4">
        <f t="shared" ref="D59:AI59" si="151">IF(D6&lt;=150, D51, IF(AND(C6&lt;=150,  D6&gt;150), D52, IF(AND(C6&lt;=450, D6&gt;450), D53, IF(AND(C6&lt;=750, D6&gt;750), D54, C59))))</f>
        <v>0</v>
      </c>
      <c r="E59" s="4">
        <f t="shared" si="151"/>
        <v>0</v>
      </c>
      <c r="F59" s="4">
        <f t="shared" si="151"/>
        <v>0</v>
      </c>
      <c r="G59" s="4">
        <f t="shared" si="151"/>
        <v>0</v>
      </c>
      <c r="H59" s="4">
        <f t="shared" si="151"/>
        <v>0</v>
      </c>
      <c r="I59" s="4">
        <f t="shared" si="151"/>
        <v>0</v>
      </c>
      <c r="J59" s="4">
        <f t="shared" si="151"/>
        <v>0</v>
      </c>
      <c r="K59" s="4">
        <f t="shared" si="151"/>
        <v>0</v>
      </c>
      <c r="L59" s="4">
        <f t="shared" si="151"/>
        <v>0</v>
      </c>
      <c r="M59" s="4">
        <f t="shared" si="151"/>
        <v>0</v>
      </c>
      <c r="N59" s="4">
        <f t="shared" si="151"/>
        <v>0</v>
      </c>
      <c r="O59" s="4">
        <f t="shared" si="151"/>
        <v>0</v>
      </c>
      <c r="P59" s="4">
        <f t="shared" si="151"/>
        <v>0</v>
      </c>
      <c r="Q59" s="4">
        <f t="shared" si="151"/>
        <v>0</v>
      </c>
      <c r="R59" s="4">
        <f t="shared" si="151"/>
        <v>0</v>
      </c>
      <c r="S59" s="4">
        <f t="shared" si="151"/>
        <v>0</v>
      </c>
      <c r="T59" s="4">
        <f t="shared" si="151"/>
        <v>0</v>
      </c>
      <c r="U59" s="4">
        <f t="shared" si="151"/>
        <v>0</v>
      </c>
      <c r="V59" s="4">
        <f t="shared" si="151"/>
        <v>0</v>
      </c>
      <c r="W59" s="4">
        <f t="shared" si="151"/>
        <v>0</v>
      </c>
      <c r="X59" s="4">
        <f t="shared" si="151"/>
        <v>0</v>
      </c>
      <c r="Y59" s="4">
        <f t="shared" si="151"/>
        <v>0</v>
      </c>
      <c r="Z59" s="4">
        <f t="shared" si="151"/>
        <v>0</v>
      </c>
      <c r="AA59" s="4">
        <f t="shared" si="151"/>
        <v>0</v>
      </c>
      <c r="AB59" s="4">
        <f t="shared" si="151"/>
        <v>0</v>
      </c>
      <c r="AC59" s="4">
        <f t="shared" si="151"/>
        <v>0</v>
      </c>
      <c r="AD59" s="4">
        <f t="shared" si="151"/>
        <v>0</v>
      </c>
      <c r="AE59" s="4">
        <f t="shared" si="151"/>
        <v>0</v>
      </c>
      <c r="AF59" s="4">
        <f t="shared" si="151"/>
        <v>0</v>
      </c>
      <c r="AG59" s="4">
        <f t="shared" si="151"/>
        <v>0</v>
      </c>
      <c r="AH59" s="4">
        <f t="shared" si="151"/>
        <v>0</v>
      </c>
      <c r="AI59" s="4">
        <f t="shared" si="151"/>
        <v>0</v>
      </c>
      <c r="AJ59" s="4">
        <f t="shared" ref="AJ59:BO59" si="152">IF(AJ6&lt;=150, AJ51, IF(AND(AI6&lt;=150,  AJ6&gt;150), AJ52, IF(AND(AI6&lt;=450, AJ6&gt;450), AJ53, IF(AND(AI6&lt;=750, AJ6&gt;750), AJ54, AI59))))</f>
        <v>0</v>
      </c>
      <c r="AK59" s="4">
        <f t="shared" si="152"/>
        <v>0</v>
      </c>
      <c r="AL59" s="4">
        <f t="shared" si="152"/>
        <v>0</v>
      </c>
      <c r="AM59" s="4">
        <f t="shared" si="152"/>
        <v>0</v>
      </c>
      <c r="AN59" s="4">
        <f t="shared" si="152"/>
        <v>0</v>
      </c>
      <c r="AO59" s="4">
        <f t="shared" si="152"/>
        <v>0</v>
      </c>
      <c r="AP59" s="4">
        <f t="shared" si="152"/>
        <v>0</v>
      </c>
      <c r="AQ59" s="4">
        <f t="shared" si="152"/>
        <v>3.9818824298620505</v>
      </c>
      <c r="AR59" s="4">
        <f t="shared" si="152"/>
        <v>3.9818824298620505</v>
      </c>
      <c r="AS59" s="4">
        <f t="shared" si="152"/>
        <v>3.9818824298620505</v>
      </c>
      <c r="AT59" s="4">
        <f t="shared" si="152"/>
        <v>3.9818824298620505</v>
      </c>
      <c r="AU59" s="4">
        <f t="shared" si="152"/>
        <v>3.9818824298620505</v>
      </c>
      <c r="AV59" s="4">
        <f t="shared" si="152"/>
        <v>3.9818824298620505</v>
      </c>
      <c r="AW59" s="4">
        <f t="shared" si="152"/>
        <v>3.9818824298620505</v>
      </c>
      <c r="AX59" s="4">
        <f t="shared" si="152"/>
        <v>3.9818824298620505</v>
      </c>
      <c r="AY59" s="4">
        <f t="shared" si="152"/>
        <v>3.9818824298620505</v>
      </c>
      <c r="AZ59" s="4">
        <f t="shared" si="152"/>
        <v>3.9818824298620505</v>
      </c>
      <c r="BA59" s="4">
        <f t="shared" si="152"/>
        <v>3.9818824298620505</v>
      </c>
      <c r="BB59" s="4">
        <f t="shared" si="152"/>
        <v>3.9818824298620505</v>
      </c>
      <c r="BC59" s="4">
        <f t="shared" si="152"/>
        <v>3.9818824298620505</v>
      </c>
      <c r="BD59" s="4">
        <f t="shared" si="152"/>
        <v>3.9818824298620505</v>
      </c>
      <c r="BE59" s="4">
        <f t="shared" si="152"/>
        <v>3.9818824298620505</v>
      </c>
      <c r="BF59" s="4">
        <f t="shared" si="152"/>
        <v>3.9818824298620505</v>
      </c>
      <c r="BG59" s="4">
        <f t="shared" si="152"/>
        <v>6.1949925206967009</v>
      </c>
      <c r="BH59" s="4">
        <f t="shared" si="152"/>
        <v>6.1949925206967009</v>
      </c>
      <c r="BI59" s="4">
        <f t="shared" si="152"/>
        <v>6.1949925206967009</v>
      </c>
      <c r="BJ59" s="4">
        <f t="shared" si="152"/>
        <v>6.1949925206967009</v>
      </c>
      <c r="BK59" s="4">
        <f t="shared" si="152"/>
        <v>6.1949925206967009</v>
      </c>
      <c r="BL59" s="4">
        <f t="shared" si="152"/>
        <v>6.1949925206967009</v>
      </c>
      <c r="BM59" s="4">
        <f t="shared" si="152"/>
        <v>6.1949925206967009</v>
      </c>
      <c r="BN59" s="4">
        <f t="shared" si="152"/>
        <v>6.1949925206967009</v>
      </c>
      <c r="BO59" s="4">
        <f t="shared" si="152"/>
        <v>6.1949925206967009</v>
      </c>
      <c r="BP59" s="4">
        <f t="shared" ref="BP59:CU59" si="153">IF(BP6&lt;=150, BP51, IF(AND(BO6&lt;=150,  BP6&gt;150), BP52, IF(AND(BO6&lt;=450, BP6&gt;450), BP53, IF(AND(BO6&lt;=750, BP6&gt;750), BP54, BO59))))</f>
        <v>6.1949925206967009</v>
      </c>
      <c r="BQ59" s="4">
        <f t="shared" si="153"/>
        <v>6.1949925206967009</v>
      </c>
      <c r="BR59" s="4">
        <f t="shared" si="153"/>
        <v>6.1949925206967009</v>
      </c>
      <c r="BS59" s="4">
        <f t="shared" si="153"/>
        <v>6.1949925206967009</v>
      </c>
      <c r="BT59" s="4">
        <f t="shared" si="153"/>
        <v>6.1949925206967009</v>
      </c>
      <c r="BU59" s="4">
        <f t="shared" si="153"/>
        <v>6.1949925206967009</v>
      </c>
      <c r="BV59" s="4">
        <f t="shared" si="153"/>
        <v>6.1949925206967009</v>
      </c>
      <c r="BW59" s="4">
        <f t="shared" si="153"/>
        <v>6.1949925206967009</v>
      </c>
      <c r="BX59" s="4">
        <f t="shared" si="153"/>
        <v>6.1949925206967009</v>
      </c>
      <c r="BY59" s="4">
        <f t="shared" si="153"/>
        <v>6.1949925206967009</v>
      </c>
      <c r="BZ59" s="4">
        <f t="shared" si="153"/>
        <v>6.1949925206967009</v>
      </c>
      <c r="CA59" s="4">
        <f t="shared" si="153"/>
        <v>6.1949925206967009</v>
      </c>
      <c r="CB59" s="4">
        <f t="shared" si="153"/>
        <v>6.1949925206967009</v>
      </c>
      <c r="CC59" s="4">
        <f t="shared" si="153"/>
        <v>6.1949925206967009</v>
      </c>
      <c r="CD59" s="4">
        <f t="shared" si="153"/>
        <v>6.1949925206967009</v>
      </c>
      <c r="CE59" s="4">
        <f t="shared" si="153"/>
        <v>6.1949925206967009</v>
      </c>
      <c r="CF59" s="4">
        <f t="shared" si="153"/>
        <v>6.1949925206967009</v>
      </c>
      <c r="CG59" s="4">
        <f t="shared" si="153"/>
        <v>6.1949925206967009</v>
      </c>
      <c r="CH59" s="4">
        <f t="shared" si="153"/>
        <v>6.1949925206967009</v>
      </c>
      <c r="CI59" s="4">
        <f t="shared" si="153"/>
        <v>6.1949925206967009</v>
      </c>
      <c r="CJ59" s="4">
        <f t="shared" si="153"/>
        <v>6.1949925206967009</v>
      </c>
      <c r="CK59" s="4">
        <f t="shared" si="153"/>
        <v>6.1949925206967009</v>
      </c>
      <c r="CL59" s="4">
        <f t="shared" si="153"/>
        <v>6.1949925206967009</v>
      </c>
      <c r="CM59" s="4">
        <f t="shared" si="153"/>
        <v>6.1949925206967009</v>
      </c>
      <c r="CN59" s="4">
        <f t="shared" si="153"/>
        <v>6.1949925206967009</v>
      </c>
      <c r="CO59" s="4">
        <f t="shared" si="153"/>
        <v>6.1949925206967009</v>
      </c>
      <c r="CP59" s="4">
        <f t="shared" si="153"/>
        <v>6.1949925206967009</v>
      </c>
      <c r="CQ59" s="4">
        <f t="shared" si="153"/>
        <v>6.1949925206967009</v>
      </c>
      <c r="CR59" s="4">
        <f t="shared" si="153"/>
        <v>6.1949925206967009</v>
      </c>
      <c r="CS59" s="4">
        <f t="shared" si="153"/>
        <v>6.1949925206967009</v>
      </c>
      <c r="CT59" s="4">
        <f t="shared" si="153"/>
        <v>6.1949925206967009</v>
      </c>
      <c r="CU59" s="4">
        <f t="shared" si="153"/>
        <v>6.1949925206967009</v>
      </c>
      <c r="CV59" s="4">
        <f t="shared" ref="CV59:EA59" si="154">IF(CV6&lt;=150, CV51, IF(AND(CU6&lt;=150,  CV6&gt;150), CV52, IF(AND(CU6&lt;=450, CV6&gt;450), CV53, IF(AND(CU6&lt;=750, CV6&gt;750), CV54, CU59))))</f>
        <v>6.1949925206967009</v>
      </c>
      <c r="CW59" s="4">
        <f t="shared" si="154"/>
        <v>6.1949925206967009</v>
      </c>
      <c r="CX59" s="4">
        <f t="shared" si="154"/>
        <v>6.1949925206967009</v>
      </c>
      <c r="CY59" s="4">
        <f t="shared" si="154"/>
        <v>6.1949925206967009</v>
      </c>
      <c r="CZ59" s="4">
        <f t="shared" si="154"/>
        <v>6.1949925206967009</v>
      </c>
      <c r="DA59" s="4">
        <f t="shared" si="154"/>
        <v>6.1949925206967009</v>
      </c>
      <c r="DB59" s="4">
        <f t="shared" si="154"/>
        <v>6.1949925206967009</v>
      </c>
      <c r="DC59" s="4">
        <f t="shared" si="154"/>
        <v>6.1949925206967009</v>
      </c>
      <c r="DD59" s="4">
        <f t="shared" si="154"/>
        <v>6.1949925206967009</v>
      </c>
      <c r="DE59" s="4">
        <f t="shared" si="154"/>
        <v>6.1949925206967009</v>
      </c>
      <c r="DF59" s="4">
        <f t="shared" si="154"/>
        <v>6.1949925206967009</v>
      </c>
      <c r="DG59" s="4">
        <f t="shared" si="154"/>
        <v>6.1949925206967009</v>
      </c>
      <c r="DH59" s="4">
        <f t="shared" si="154"/>
        <v>6.1949925206967009</v>
      </c>
      <c r="DI59" s="4">
        <f t="shared" si="154"/>
        <v>6.1949925206967009</v>
      </c>
      <c r="DJ59" s="4">
        <f t="shared" si="154"/>
        <v>6.1949925206967009</v>
      </c>
      <c r="DK59" s="4">
        <f t="shared" si="154"/>
        <v>6.1949925206967009</v>
      </c>
      <c r="DL59" s="4">
        <f t="shared" si="154"/>
        <v>6.1949925206967009</v>
      </c>
      <c r="DM59" s="4">
        <f t="shared" si="154"/>
        <v>6.1949925206967009</v>
      </c>
      <c r="DN59" s="4">
        <f t="shared" si="154"/>
        <v>6.1949925206967009</v>
      </c>
      <c r="DO59" s="4">
        <f t="shared" si="154"/>
        <v>6.1949925206967009</v>
      </c>
      <c r="DP59" s="4">
        <f t="shared" si="154"/>
        <v>6.1949925206967009</v>
      </c>
      <c r="DQ59" s="4">
        <f t="shared" si="154"/>
        <v>6.1949925206967009</v>
      </c>
      <c r="DR59" s="4">
        <f t="shared" si="154"/>
        <v>6.1949925206967009</v>
      </c>
      <c r="DS59" s="4">
        <f t="shared" si="154"/>
        <v>6.1949925206967009</v>
      </c>
      <c r="DT59" s="4">
        <f t="shared" si="154"/>
        <v>6.1949925206967009</v>
      </c>
      <c r="DU59" s="4">
        <f t="shared" si="154"/>
        <v>6.1949925206967009</v>
      </c>
      <c r="DV59" s="4">
        <f t="shared" si="154"/>
        <v>6.1949925206967009</v>
      </c>
      <c r="DW59" s="4">
        <f t="shared" si="154"/>
        <v>6.1949925206967009</v>
      </c>
      <c r="DX59" s="4">
        <f t="shared" si="154"/>
        <v>6.1949925206967009</v>
      </c>
      <c r="DY59" s="4">
        <f t="shared" si="154"/>
        <v>6.1949925206967009</v>
      </c>
      <c r="DZ59" s="4">
        <f t="shared" si="154"/>
        <v>6.1949925206967009</v>
      </c>
      <c r="EA59" s="4">
        <f t="shared" si="154"/>
        <v>6.1949925206967009</v>
      </c>
      <c r="EB59" s="4">
        <f t="shared" ref="EB59:FG59" si="155">IF(EB6&lt;=150, EB51, IF(AND(EA6&lt;=150,  EB6&gt;150), EB52, IF(AND(EA6&lt;=450, EB6&gt;450), EB53, IF(AND(EA6&lt;=750, EB6&gt;750), EB54, EA59))))</f>
        <v>6.1949925206967009</v>
      </c>
      <c r="EC59" s="4">
        <f t="shared" si="155"/>
        <v>6.1949925206967009</v>
      </c>
      <c r="ED59" s="4">
        <f t="shared" si="155"/>
        <v>6.1949925206967009</v>
      </c>
      <c r="EE59" s="4">
        <f t="shared" si="155"/>
        <v>6.1949925206967009</v>
      </c>
      <c r="EF59" s="4">
        <f t="shared" si="155"/>
        <v>6.1949925206967009</v>
      </c>
      <c r="EG59" s="4">
        <f t="shared" si="155"/>
        <v>6.1949925206967009</v>
      </c>
      <c r="EH59" s="4">
        <f t="shared" si="155"/>
        <v>6.1949925206967009</v>
      </c>
      <c r="EI59" s="4">
        <f t="shared" si="155"/>
        <v>6.1949925206967009</v>
      </c>
      <c r="EJ59" s="4">
        <f t="shared" si="155"/>
        <v>6.1949925206967009</v>
      </c>
      <c r="EK59" s="4">
        <f t="shared" si="155"/>
        <v>6.1949925206967009</v>
      </c>
      <c r="EL59" s="4">
        <f t="shared" si="155"/>
        <v>6.1949925206967009</v>
      </c>
      <c r="EM59" s="4">
        <f t="shared" si="155"/>
        <v>6.1949925206967009</v>
      </c>
      <c r="EN59" s="4">
        <f t="shared" si="155"/>
        <v>6.1949925206967009</v>
      </c>
      <c r="EO59" s="4">
        <f t="shared" si="155"/>
        <v>6.1949925206967009</v>
      </c>
      <c r="EP59" s="4">
        <f t="shared" si="155"/>
        <v>6.1949925206967009</v>
      </c>
      <c r="EQ59" s="4">
        <f t="shared" si="155"/>
        <v>6.1949925206967009</v>
      </c>
      <c r="ER59" s="4">
        <f t="shared" si="155"/>
        <v>6.1949925206967009</v>
      </c>
      <c r="ES59" s="4">
        <f t="shared" si="155"/>
        <v>6.1949925206967009</v>
      </c>
      <c r="ET59" s="4">
        <f t="shared" si="155"/>
        <v>6.1949925206967009</v>
      </c>
      <c r="EU59" s="4">
        <f t="shared" si="155"/>
        <v>6.1949925206967009</v>
      </c>
      <c r="EV59" s="4">
        <f t="shared" si="155"/>
        <v>6.1949925206967009</v>
      </c>
      <c r="EW59" s="4">
        <f t="shared" si="155"/>
        <v>6.1949925206967009</v>
      </c>
      <c r="EX59" s="4">
        <f t="shared" si="155"/>
        <v>6.1949925206967009</v>
      </c>
      <c r="EY59" s="4">
        <f t="shared" si="155"/>
        <v>6.1949925206967009</v>
      </c>
      <c r="EZ59" s="4">
        <f t="shared" si="155"/>
        <v>6.1949925206967009</v>
      </c>
      <c r="FA59" s="4">
        <f t="shared" si="155"/>
        <v>6.1949925206967009</v>
      </c>
      <c r="FB59" s="4">
        <f t="shared" si="155"/>
        <v>6.1949925206967009</v>
      </c>
      <c r="FC59" s="4">
        <f t="shared" si="155"/>
        <v>6.1949925206967009</v>
      </c>
      <c r="FD59" s="4">
        <f t="shared" si="155"/>
        <v>6.1949925206967009</v>
      </c>
      <c r="FE59" s="4">
        <f t="shared" si="155"/>
        <v>6.1949925206967009</v>
      </c>
      <c r="FF59" s="4">
        <f t="shared" si="155"/>
        <v>6.1949925206967009</v>
      </c>
      <c r="FG59" s="4">
        <f t="shared" si="155"/>
        <v>6.1949925206967009</v>
      </c>
      <c r="FH59" s="4">
        <f t="shared" ref="FH59:FS59" si="156">IF(FH6&lt;=150, FH51, IF(AND(FG6&lt;=150,  FH6&gt;150), FH52, IF(AND(FG6&lt;=450, FH6&gt;450), FH53, IF(AND(FG6&lt;=750, FH6&gt;750), FH54, FG59))))</f>
        <v>6.1949925206967009</v>
      </c>
      <c r="FI59" s="4">
        <f t="shared" si="156"/>
        <v>6.1949925206967009</v>
      </c>
      <c r="FJ59" s="4">
        <f t="shared" si="156"/>
        <v>6.1949925206967009</v>
      </c>
      <c r="FK59" s="4">
        <f t="shared" si="156"/>
        <v>6.1949925206967009</v>
      </c>
      <c r="FL59" s="4">
        <f t="shared" si="156"/>
        <v>6.1949925206967009</v>
      </c>
      <c r="FM59" s="4">
        <f t="shared" si="156"/>
        <v>6.1949925206967009</v>
      </c>
      <c r="FN59" s="4">
        <f t="shared" si="156"/>
        <v>6.1949925206967009</v>
      </c>
      <c r="FO59" s="4">
        <f t="shared" si="156"/>
        <v>6.1949925206967009</v>
      </c>
      <c r="FP59" s="4">
        <f t="shared" si="156"/>
        <v>6.1949925206967009</v>
      </c>
      <c r="FQ59" s="4">
        <f t="shared" si="156"/>
        <v>6.1949925206967009</v>
      </c>
      <c r="FR59" s="4">
        <f t="shared" si="156"/>
        <v>6.1949925206967009</v>
      </c>
      <c r="FS59" s="4">
        <f t="shared" si="156"/>
        <v>6.1949925206967009</v>
      </c>
    </row>
    <row r="61" spans="1:175" x14ac:dyDescent="0.25">
      <c r="A61" s="13" t="s">
        <v>24</v>
      </c>
    </row>
    <row r="62" spans="1:175" x14ac:dyDescent="0.25">
      <c r="A62" s="4" t="s">
        <v>171</v>
      </c>
      <c r="B62" s="6">
        <f>'Raw Data'!B199</f>
        <v>0.2</v>
      </c>
    </row>
    <row r="63" spans="1:175" x14ac:dyDescent="0.25">
      <c r="A63" t="s">
        <v>22</v>
      </c>
      <c r="B63" s="27">
        <f>'Raw Data'!B200</f>
        <v>12</v>
      </c>
    </row>
    <row r="64" spans="1:175" x14ac:dyDescent="0.25">
      <c r="A64" t="s">
        <v>85</v>
      </c>
      <c r="B64" s="20">
        <f>'Raw Data'!B201</f>
        <v>0.1</v>
      </c>
    </row>
    <row r="65" spans="1:175" x14ac:dyDescent="0.25">
      <c r="A65" s="13" t="s">
        <v>18</v>
      </c>
    </row>
    <row r="66" spans="1:175" x14ac:dyDescent="0.25">
      <c r="A66" t="s">
        <v>25</v>
      </c>
      <c r="B66" s="20">
        <f>'Raw Data'!B204</f>
        <v>0.15</v>
      </c>
    </row>
    <row r="67" spans="1:175" x14ac:dyDescent="0.25">
      <c r="A67" t="s">
        <v>26</v>
      </c>
      <c r="B67" s="28">
        <f>'Raw Data'!B205</f>
        <v>1.0125</v>
      </c>
    </row>
    <row r="68" spans="1:175" x14ac:dyDescent="0.25">
      <c r="A68" t="s">
        <v>36</v>
      </c>
      <c r="B68" s="20">
        <f>'Raw Data'!B206</f>
        <v>0.96</v>
      </c>
    </row>
    <row r="69" spans="1:175" x14ac:dyDescent="0.25">
      <c r="A69" t="s">
        <v>37</v>
      </c>
      <c r="B69" s="20">
        <f>'Raw Data'!B207</f>
        <v>0.8</v>
      </c>
    </row>
    <row r="70" spans="1:175" x14ac:dyDescent="0.25">
      <c r="A70" s="13" t="s">
        <v>78</v>
      </c>
    </row>
    <row r="71" spans="1:175" x14ac:dyDescent="0.25">
      <c r="A71" t="s">
        <v>79</v>
      </c>
      <c r="B71" s="6">
        <f>'Raw Data'!B223</f>
        <v>0.5</v>
      </c>
    </row>
    <row r="72" spans="1:175" x14ac:dyDescent="0.25">
      <c r="A72" t="s">
        <v>84</v>
      </c>
      <c r="B72" s="6">
        <f>'Raw Data'!B224</f>
        <v>0.5</v>
      </c>
    </row>
    <row r="73" spans="1:175" x14ac:dyDescent="0.25">
      <c r="A73" t="s">
        <v>80</v>
      </c>
      <c r="B73" s="72">
        <f>'Raw Data'!B315/100</f>
        <v>0.26124999999999998</v>
      </c>
      <c r="C73" s="4">
        <f>B73*150</f>
        <v>39.1875</v>
      </c>
    </row>
    <row r="74" spans="1:175" x14ac:dyDescent="0.25">
      <c r="A74" t="s">
        <v>82</v>
      </c>
      <c r="B74" s="72">
        <f>'Raw Data'!B316/100</f>
        <v>0.23874999999999999</v>
      </c>
      <c r="C74" s="4">
        <f>B74*300</f>
        <v>71.625</v>
      </c>
    </row>
    <row r="75" spans="1:175" x14ac:dyDescent="0.25">
      <c r="A75" t="s">
        <v>81</v>
      </c>
      <c r="B75" s="72">
        <f>'Raw Data'!B317/100</f>
        <v>0.18774999999999997</v>
      </c>
      <c r="C75" s="4">
        <f>B75*300</f>
        <v>56.324999999999989</v>
      </c>
    </row>
    <row r="76" spans="1:175" x14ac:dyDescent="0.25">
      <c r="A76" t="s">
        <v>98</v>
      </c>
      <c r="B76" s="72">
        <f>'Raw Data'!B318/100</f>
        <v>0.14874999999999999</v>
      </c>
      <c r="C76" s="4">
        <f>B76*300</f>
        <v>44.625</v>
      </c>
    </row>
    <row r="77" spans="1:175" x14ac:dyDescent="0.25">
      <c r="A77" t="s">
        <v>278</v>
      </c>
      <c r="B77">
        <f>'Raw Data'!GA5</f>
        <v>1050</v>
      </c>
      <c r="C77" s="4">
        <f>SUM(C73:C76)</f>
        <v>211.76249999999999</v>
      </c>
    </row>
    <row r="79" spans="1:175" x14ac:dyDescent="0.25">
      <c r="A79" s="57" t="s">
        <v>162</v>
      </c>
    </row>
    <row r="80" spans="1:175" x14ac:dyDescent="0.25">
      <c r="A80" t="s">
        <v>163</v>
      </c>
      <c r="C80">
        <v>0</v>
      </c>
      <c r="D80">
        <f t="shared" ref="D80:AI80" si="157">IF(D$29="", C80+D16,0)</f>
        <v>7.7128524780273438</v>
      </c>
      <c r="E80">
        <f t="shared" si="157"/>
        <v>14.931559085845947</v>
      </c>
      <c r="F80">
        <f t="shared" si="157"/>
        <v>22.584668159484863</v>
      </c>
      <c r="G80">
        <f t="shared" si="157"/>
        <v>31.182241439819336</v>
      </c>
      <c r="H80">
        <f t="shared" si="157"/>
        <v>39.280908584594727</v>
      </c>
      <c r="I80">
        <f t="shared" si="157"/>
        <v>46.01344108581543</v>
      </c>
      <c r="J80">
        <f t="shared" si="157"/>
        <v>51.820639610290527</v>
      </c>
      <c r="K80">
        <f t="shared" si="157"/>
        <v>61.547083854675293</v>
      </c>
      <c r="L80">
        <f t="shared" si="157"/>
        <v>69.474459171295166</v>
      </c>
      <c r="M80">
        <f t="shared" si="157"/>
        <v>74.969132900238037</v>
      </c>
      <c r="N80">
        <f t="shared" si="157"/>
        <v>83.181955814361572</v>
      </c>
      <c r="O80">
        <f t="shared" si="157"/>
        <v>90.948551177978516</v>
      </c>
      <c r="P80">
        <f t="shared" si="157"/>
        <v>99.840455055236816</v>
      </c>
      <c r="Q80">
        <f t="shared" si="157"/>
        <v>109.06506538391113</v>
      </c>
      <c r="R80">
        <f t="shared" si="157"/>
        <v>116.08841276168823</v>
      </c>
      <c r="S80">
        <f t="shared" si="157"/>
        <v>119.20562982559204</v>
      </c>
      <c r="T80">
        <f t="shared" si="157"/>
        <v>128.71182870864868</v>
      </c>
      <c r="U80">
        <f t="shared" si="157"/>
        <v>139.96756887435913</v>
      </c>
      <c r="V80">
        <f t="shared" si="157"/>
        <v>148.67315721511841</v>
      </c>
      <c r="W80">
        <f t="shared" si="157"/>
        <v>157.04348134994507</v>
      </c>
      <c r="X80">
        <f t="shared" si="157"/>
        <v>167.21505975723267</v>
      </c>
      <c r="Y80">
        <f t="shared" si="157"/>
        <v>174.43487739562988</v>
      </c>
      <c r="Z80">
        <f t="shared" si="157"/>
        <v>178.12507200241089</v>
      </c>
      <c r="AA80">
        <f t="shared" si="157"/>
        <v>0</v>
      </c>
      <c r="AB80">
        <f t="shared" si="157"/>
        <v>7.3899869918823242</v>
      </c>
      <c r="AC80">
        <f t="shared" si="157"/>
        <v>16.132369995117188</v>
      </c>
      <c r="AD80">
        <f t="shared" si="157"/>
        <v>24.330649375915527</v>
      </c>
      <c r="AE80">
        <f t="shared" si="157"/>
        <v>0</v>
      </c>
      <c r="AF80">
        <f t="shared" si="157"/>
        <v>11.489725112915039</v>
      </c>
      <c r="AG80">
        <f t="shared" si="157"/>
        <v>0</v>
      </c>
      <c r="AH80">
        <f t="shared" si="157"/>
        <v>8.7938461303710938</v>
      </c>
      <c r="AI80">
        <f t="shared" si="157"/>
        <v>0</v>
      </c>
      <c r="AJ80">
        <f t="shared" ref="AJ80:BO80" si="158">IF(AJ$29="", AI80+AJ16,0)</f>
        <v>8.4363594055175781</v>
      </c>
      <c r="AK80">
        <f t="shared" si="158"/>
        <v>15.808555126190186</v>
      </c>
      <c r="AL80">
        <f t="shared" si="158"/>
        <v>23.094268798828125</v>
      </c>
      <c r="AM80">
        <f t="shared" si="158"/>
        <v>31.473848342895508</v>
      </c>
      <c r="AN80">
        <f t="shared" si="158"/>
        <v>0</v>
      </c>
      <c r="AO80">
        <f t="shared" si="158"/>
        <v>10.380794525146484</v>
      </c>
      <c r="AP80">
        <f t="shared" si="158"/>
        <v>0</v>
      </c>
      <c r="AQ80">
        <f t="shared" si="158"/>
        <v>7.4938430786132813</v>
      </c>
      <c r="AR80">
        <f t="shared" si="158"/>
        <v>15.572324752807617</v>
      </c>
      <c r="AS80">
        <f t="shared" si="158"/>
        <v>24.168886184692383</v>
      </c>
      <c r="AT80">
        <f t="shared" si="158"/>
        <v>0</v>
      </c>
      <c r="AU80">
        <f t="shared" si="158"/>
        <v>8.692988395690918</v>
      </c>
      <c r="AV80">
        <f t="shared" si="158"/>
        <v>0</v>
      </c>
      <c r="AW80">
        <f t="shared" si="158"/>
        <v>10.337225914001465</v>
      </c>
      <c r="AX80">
        <f t="shared" si="158"/>
        <v>18.093116760253906</v>
      </c>
      <c r="AY80">
        <f t="shared" si="158"/>
        <v>0</v>
      </c>
      <c r="AZ80">
        <f t="shared" si="158"/>
        <v>8.07</v>
      </c>
      <c r="BA80">
        <f t="shared" si="158"/>
        <v>0</v>
      </c>
      <c r="BB80">
        <f t="shared" si="158"/>
        <v>8.0408697128295898</v>
      </c>
      <c r="BC80">
        <f t="shared" si="158"/>
        <v>0</v>
      </c>
      <c r="BD80">
        <f t="shared" si="158"/>
        <v>6.000185489654541</v>
      </c>
      <c r="BE80">
        <f t="shared" si="158"/>
        <v>13.456724166870117</v>
      </c>
      <c r="BF80">
        <f t="shared" si="158"/>
        <v>20.463405132293701</v>
      </c>
      <c r="BG80">
        <f t="shared" si="158"/>
        <v>27.861288547515869</v>
      </c>
      <c r="BH80">
        <f t="shared" si="158"/>
        <v>0</v>
      </c>
      <c r="BI80">
        <f t="shared" si="158"/>
        <v>8.7962779998779297</v>
      </c>
      <c r="BJ80">
        <f t="shared" si="158"/>
        <v>0</v>
      </c>
      <c r="BK80">
        <f t="shared" si="158"/>
        <v>6.7958898544311523</v>
      </c>
      <c r="BL80">
        <f t="shared" si="158"/>
        <v>12.932663440704346</v>
      </c>
      <c r="BM80">
        <f t="shared" si="158"/>
        <v>0</v>
      </c>
      <c r="BN80">
        <f t="shared" si="158"/>
        <v>5.65</v>
      </c>
      <c r="BO80">
        <f t="shared" si="158"/>
        <v>0</v>
      </c>
      <c r="BP80">
        <f t="shared" ref="BP80:CU80" si="159">IF(BP$29="", BO80+BP16,0)</f>
        <v>9.75</v>
      </c>
      <c r="BQ80">
        <f t="shared" si="159"/>
        <v>0</v>
      </c>
      <c r="BR80">
        <f t="shared" si="159"/>
        <v>4.7841014862060547</v>
      </c>
      <c r="BS80">
        <f t="shared" si="159"/>
        <v>11.297449588775635</v>
      </c>
      <c r="BT80">
        <f t="shared" si="159"/>
        <v>16.875420093536377</v>
      </c>
      <c r="BU80">
        <f t="shared" si="159"/>
        <v>24.166241645812988</v>
      </c>
      <c r="BV80">
        <f t="shared" si="159"/>
        <v>0</v>
      </c>
      <c r="BW80">
        <f t="shared" si="159"/>
        <v>6.0862069129943848</v>
      </c>
      <c r="BX80">
        <f t="shared" si="159"/>
        <v>0</v>
      </c>
      <c r="BY80">
        <f t="shared" si="159"/>
        <v>6.8672709465026855</v>
      </c>
      <c r="BZ80">
        <f t="shared" si="159"/>
        <v>11.347801685333252</v>
      </c>
      <c r="CA80">
        <f t="shared" si="159"/>
        <v>0</v>
      </c>
      <c r="CB80">
        <f t="shared" si="159"/>
        <v>2.39</v>
      </c>
      <c r="CC80">
        <f t="shared" si="159"/>
        <v>0</v>
      </c>
      <c r="CD80">
        <f t="shared" si="159"/>
        <v>6.8746871948242188</v>
      </c>
      <c r="CE80">
        <f t="shared" si="159"/>
        <v>0</v>
      </c>
      <c r="CF80">
        <f t="shared" si="159"/>
        <v>6.7468090057373047</v>
      </c>
      <c r="CG80">
        <f t="shared" si="159"/>
        <v>12.712445735931396</v>
      </c>
      <c r="CH80">
        <f t="shared" si="159"/>
        <v>18.123484134674072</v>
      </c>
      <c r="CI80">
        <f t="shared" si="159"/>
        <v>24.325449466705322</v>
      </c>
      <c r="CJ80">
        <f t="shared" si="159"/>
        <v>0</v>
      </c>
      <c r="CK80">
        <f t="shared" si="159"/>
        <v>4.2199530601501465</v>
      </c>
      <c r="CL80">
        <f t="shared" si="159"/>
        <v>0</v>
      </c>
      <c r="CM80">
        <f t="shared" si="159"/>
        <v>5.8859653472900391</v>
      </c>
      <c r="CN80">
        <f t="shared" si="159"/>
        <v>11.798287868499756</v>
      </c>
      <c r="CO80">
        <f t="shared" si="159"/>
        <v>0</v>
      </c>
      <c r="CP80">
        <f t="shared" si="159"/>
        <v>4.8899999999999997</v>
      </c>
      <c r="CQ80">
        <f t="shared" si="159"/>
        <v>0</v>
      </c>
      <c r="CR80">
        <f t="shared" si="159"/>
        <v>5.13</v>
      </c>
      <c r="CS80">
        <f t="shared" si="159"/>
        <v>0</v>
      </c>
      <c r="CT80">
        <f t="shared" si="159"/>
        <v>5.94</v>
      </c>
      <c r="CU80">
        <f t="shared" si="159"/>
        <v>11.850000000000001</v>
      </c>
      <c r="CV80">
        <f t="shared" ref="CV80:EA80" si="160">IF(CV$29="", CU80+CV16,0)</f>
        <v>17.470000000000002</v>
      </c>
      <c r="CW80">
        <f t="shared" si="160"/>
        <v>24.133537979125979</v>
      </c>
      <c r="CX80">
        <f t="shared" si="160"/>
        <v>0</v>
      </c>
      <c r="CY80">
        <f t="shared" si="160"/>
        <v>6.6505112648010254</v>
      </c>
      <c r="CZ80">
        <f t="shared" si="160"/>
        <v>0</v>
      </c>
      <c r="DA80">
        <f t="shared" si="160"/>
        <v>5.5355539321899414</v>
      </c>
      <c r="DB80">
        <f t="shared" si="160"/>
        <v>10.755406856536865</v>
      </c>
      <c r="DC80">
        <f t="shared" si="160"/>
        <v>0</v>
      </c>
      <c r="DD80">
        <f t="shared" si="160"/>
        <v>6.2651033401489258</v>
      </c>
      <c r="DE80">
        <f t="shared" si="160"/>
        <v>0</v>
      </c>
      <c r="DF80">
        <f t="shared" si="160"/>
        <v>5.1289768218994141</v>
      </c>
      <c r="DG80">
        <f t="shared" si="160"/>
        <v>0</v>
      </c>
      <c r="DH80">
        <f t="shared" si="160"/>
        <v>5.1216545104980469</v>
      </c>
      <c r="DI80">
        <f t="shared" si="160"/>
        <v>10.888589382171631</v>
      </c>
      <c r="DJ80">
        <f t="shared" si="160"/>
        <v>16.229208469390869</v>
      </c>
      <c r="DK80">
        <f t="shared" si="160"/>
        <v>21.774069309234619</v>
      </c>
      <c r="DL80">
        <f t="shared" si="160"/>
        <v>26.772966861724854</v>
      </c>
      <c r="DM80">
        <f t="shared" si="160"/>
        <v>0</v>
      </c>
      <c r="DN80">
        <f t="shared" si="160"/>
        <v>6.1471037864685059</v>
      </c>
      <c r="DO80">
        <f t="shared" si="160"/>
        <v>0</v>
      </c>
      <c r="DP80">
        <f t="shared" si="160"/>
        <v>5.5960249900817871</v>
      </c>
      <c r="DQ80">
        <f t="shared" si="160"/>
        <v>12.135964393615723</v>
      </c>
      <c r="DR80">
        <f t="shared" si="160"/>
        <v>16.66403865814209</v>
      </c>
      <c r="DS80">
        <f t="shared" si="160"/>
        <v>19.268821477890015</v>
      </c>
      <c r="DT80">
        <f t="shared" si="160"/>
        <v>20.958428859710693</v>
      </c>
      <c r="DU80">
        <f t="shared" si="160"/>
        <v>22.039539456367493</v>
      </c>
      <c r="DV80">
        <f t="shared" si="160"/>
        <v>24.851070046424866</v>
      </c>
      <c r="DW80">
        <f t="shared" si="160"/>
        <v>28.822819828987122</v>
      </c>
      <c r="DX80">
        <f t="shared" si="160"/>
        <v>29.519767701625824</v>
      </c>
      <c r="DY80">
        <f t="shared" si="160"/>
        <v>32.05145400762558</v>
      </c>
      <c r="DZ80">
        <f t="shared" si="160"/>
        <v>0</v>
      </c>
      <c r="EA80">
        <f t="shared" si="160"/>
        <v>4.7608060836791992</v>
      </c>
      <c r="EB80">
        <f t="shared" ref="EB80:FG80" si="161">IF(EB$29="", EA80+EB16,0)</f>
        <v>8.681452751159668</v>
      </c>
      <c r="EC80">
        <f t="shared" si="161"/>
        <v>12.263687610626221</v>
      </c>
      <c r="ED80">
        <f t="shared" si="161"/>
        <v>17.001510620117188</v>
      </c>
      <c r="EE80">
        <f t="shared" si="161"/>
        <v>20.850438594818115</v>
      </c>
      <c r="EF80">
        <f t="shared" si="161"/>
        <v>26.517836093902588</v>
      </c>
      <c r="EG80">
        <f t="shared" si="161"/>
        <v>31.66946268081665</v>
      </c>
      <c r="EH80">
        <f t="shared" si="161"/>
        <v>0</v>
      </c>
      <c r="EI80">
        <f t="shared" si="161"/>
        <v>4.0017728805541992</v>
      </c>
      <c r="EJ80">
        <f t="shared" si="161"/>
        <v>4.4798648953437805</v>
      </c>
      <c r="EK80">
        <f t="shared" si="161"/>
        <v>8.0138674378395081</v>
      </c>
      <c r="EL80">
        <f t="shared" si="161"/>
        <v>11.84342747926712</v>
      </c>
      <c r="EM80">
        <f t="shared" si="161"/>
        <v>15.440904200077057</v>
      </c>
      <c r="EN80">
        <f t="shared" si="161"/>
        <v>19.757327616214752</v>
      </c>
      <c r="EO80">
        <f t="shared" si="161"/>
        <v>24.420686781406403</v>
      </c>
      <c r="EP80">
        <f t="shared" si="161"/>
        <v>27.642601072788239</v>
      </c>
      <c r="EQ80">
        <f t="shared" si="161"/>
        <v>29.985959351062775</v>
      </c>
      <c r="ER80">
        <f t="shared" si="161"/>
        <v>35.669098675251007</v>
      </c>
      <c r="ES80">
        <f t="shared" si="161"/>
        <v>39.07241827249527</v>
      </c>
      <c r="ET80">
        <f t="shared" si="161"/>
        <v>42.82084447145462</v>
      </c>
      <c r="EU80">
        <f t="shared" si="161"/>
        <v>47.362445652484894</v>
      </c>
      <c r="EV80">
        <f t="shared" si="161"/>
        <v>51.292160332202911</v>
      </c>
      <c r="EW80">
        <f t="shared" si="161"/>
        <v>52.941902816295624</v>
      </c>
      <c r="EX80">
        <f t="shared" si="161"/>
        <v>57.281271159648895</v>
      </c>
      <c r="EY80">
        <f t="shared" si="161"/>
        <v>59.588940560817719</v>
      </c>
      <c r="EZ80">
        <f t="shared" si="161"/>
        <v>62.407226026058197</v>
      </c>
      <c r="FA80">
        <f t="shared" si="161"/>
        <v>64.072151243686676</v>
      </c>
      <c r="FB80">
        <f t="shared" si="161"/>
        <v>66.722055017948151</v>
      </c>
      <c r="FC80">
        <f t="shared" si="161"/>
        <v>68.979029476642609</v>
      </c>
      <c r="FD80">
        <f t="shared" si="161"/>
        <v>70.567771732807159</v>
      </c>
      <c r="FE80">
        <f t="shared" si="161"/>
        <v>72.352147996425629</v>
      </c>
      <c r="FF80">
        <f t="shared" si="161"/>
        <v>74.64649099111557</v>
      </c>
      <c r="FG80">
        <f t="shared" si="161"/>
        <v>75.383534133434296</v>
      </c>
      <c r="FH80">
        <f t="shared" ref="FH80:FS80" si="162">IF(FH$29="", FG80+FH16,0)</f>
        <v>0</v>
      </c>
      <c r="FI80">
        <f t="shared" si="162"/>
        <v>3.0242266654968262</v>
      </c>
      <c r="FJ80">
        <f t="shared" si="162"/>
        <v>5.6920034885406494</v>
      </c>
      <c r="FK80">
        <f t="shared" si="162"/>
        <v>7.2308175563812256</v>
      </c>
      <c r="FL80">
        <f t="shared" si="162"/>
        <v>9.5665860176086426</v>
      </c>
      <c r="FM80">
        <f t="shared" si="162"/>
        <v>12.084419012069702</v>
      </c>
      <c r="FN80">
        <f t="shared" si="162"/>
        <v>14.849918127059937</v>
      </c>
      <c r="FO80">
        <f t="shared" si="162"/>
        <v>15.078256204724312</v>
      </c>
      <c r="FP80">
        <f t="shared" si="162"/>
        <v>15.5172069221735</v>
      </c>
      <c r="FQ80">
        <f t="shared" si="162"/>
        <v>16.377054765820503</v>
      </c>
      <c r="FR80">
        <f t="shared" si="162"/>
        <v>18.433230713009834</v>
      </c>
      <c r="FS80">
        <f t="shared" si="162"/>
        <v>21.801596477627754</v>
      </c>
    </row>
    <row r="81" spans="1:175" x14ac:dyDescent="0.25">
      <c r="A81" t="s">
        <v>93</v>
      </c>
      <c r="C81" s="77">
        <v>22.478489379480227</v>
      </c>
      <c r="D81">
        <f t="shared" ref="D81:AI81" si="163">IF(D$29="", C81, D29)</f>
        <v>22.478489379480227</v>
      </c>
      <c r="E81">
        <f t="shared" si="163"/>
        <v>22.478489379480227</v>
      </c>
      <c r="F81">
        <f t="shared" si="163"/>
        <v>22.478489379480227</v>
      </c>
      <c r="G81">
        <f t="shared" si="163"/>
        <v>22.478489379480227</v>
      </c>
      <c r="H81">
        <f t="shared" si="163"/>
        <v>22.478489379480227</v>
      </c>
      <c r="I81">
        <f t="shared" si="163"/>
        <v>22.478489379480227</v>
      </c>
      <c r="J81">
        <f t="shared" si="163"/>
        <v>22.478489379480227</v>
      </c>
      <c r="K81">
        <f t="shared" si="163"/>
        <v>22.478489379480227</v>
      </c>
      <c r="L81">
        <f t="shared" si="163"/>
        <v>22.478489379480227</v>
      </c>
      <c r="M81">
        <f t="shared" si="163"/>
        <v>22.478489379480227</v>
      </c>
      <c r="N81">
        <f t="shared" si="163"/>
        <v>22.478489379480227</v>
      </c>
      <c r="O81">
        <f t="shared" si="163"/>
        <v>22.478489379480227</v>
      </c>
      <c r="P81">
        <f t="shared" si="163"/>
        <v>22.478489379480227</v>
      </c>
      <c r="Q81">
        <f t="shared" si="163"/>
        <v>22.478489379480227</v>
      </c>
      <c r="R81">
        <f t="shared" si="163"/>
        <v>22.478489379480227</v>
      </c>
      <c r="S81">
        <f t="shared" si="163"/>
        <v>22.478489379480227</v>
      </c>
      <c r="T81">
        <f t="shared" si="163"/>
        <v>22.478489379480227</v>
      </c>
      <c r="U81">
        <f t="shared" si="163"/>
        <v>22.478489379480227</v>
      </c>
      <c r="V81">
        <f t="shared" si="163"/>
        <v>22.478489379480227</v>
      </c>
      <c r="W81">
        <f t="shared" si="163"/>
        <v>22.478489379480227</v>
      </c>
      <c r="X81">
        <f t="shared" si="163"/>
        <v>22.478489379480227</v>
      </c>
      <c r="Y81">
        <f t="shared" si="163"/>
        <v>22.478489379480227</v>
      </c>
      <c r="Z81">
        <f t="shared" si="163"/>
        <v>22.478489379480227</v>
      </c>
      <c r="AA81">
        <f t="shared" si="163"/>
        <v>48.379033410031916</v>
      </c>
      <c r="AB81">
        <f t="shared" si="163"/>
        <v>48.379033410031916</v>
      </c>
      <c r="AC81">
        <f t="shared" si="163"/>
        <v>48.379033410031916</v>
      </c>
      <c r="AD81">
        <f t="shared" si="163"/>
        <v>48.379033410031916</v>
      </c>
      <c r="AE81">
        <f t="shared" si="163"/>
        <v>32.600845983299024</v>
      </c>
      <c r="AF81">
        <f t="shared" si="163"/>
        <v>32.600845983299024</v>
      </c>
      <c r="AG81">
        <f t="shared" si="163"/>
        <v>43.484065816374425</v>
      </c>
      <c r="AH81">
        <f t="shared" si="163"/>
        <v>43.484065816374425</v>
      </c>
      <c r="AI81">
        <f t="shared" si="163"/>
        <v>9.5569507318796951</v>
      </c>
      <c r="AJ81">
        <f t="shared" ref="AJ81:BO81" si="164">IF(AJ$29="", AI81, AJ29)</f>
        <v>9.5569507318796951</v>
      </c>
      <c r="AK81">
        <f t="shared" si="164"/>
        <v>9.5569507318796951</v>
      </c>
      <c r="AL81">
        <f t="shared" si="164"/>
        <v>9.5569507318796951</v>
      </c>
      <c r="AM81">
        <f t="shared" si="164"/>
        <v>9.5569507318796951</v>
      </c>
      <c r="AN81">
        <f t="shared" si="164"/>
        <v>40.192402333753542</v>
      </c>
      <c r="AO81">
        <f t="shared" si="164"/>
        <v>40.192402333753542</v>
      </c>
      <c r="AP81">
        <f t="shared" si="164"/>
        <v>15.780506530681425</v>
      </c>
      <c r="AQ81">
        <f t="shared" si="164"/>
        <v>15.780506530681425</v>
      </c>
      <c r="AR81">
        <f t="shared" si="164"/>
        <v>15.780506530681425</v>
      </c>
      <c r="AS81">
        <f t="shared" si="164"/>
        <v>15.780506530681425</v>
      </c>
      <c r="AT81">
        <f t="shared" si="164"/>
        <v>52.097645448512623</v>
      </c>
      <c r="AU81">
        <f t="shared" si="164"/>
        <v>52.097645448512623</v>
      </c>
      <c r="AV81">
        <f t="shared" si="164"/>
        <v>27.213958064688601</v>
      </c>
      <c r="AW81">
        <f t="shared" si="164"/>
        <v>27.213958064688601</v>
      </c>
      <c r="AX81">
        <f t="shared" si="164"/>
        <v>27.213958064688601</v>
      </c>
      <c r="AY81">
        <f t="shared" si="164"/>
        <v>62.960449992723156</v>
      </c>
      <c r="AZ81">
        <f t="shared" si="164"/>
        <v>62.960449992723156</v>
      </c>
      <c r="BA81">
        <f t="shared" si="164"/>
        <v>38.330782684677828</v>
      </c>
      <c r="BB81">
        <f t="shared" si="164"/>
        <v>38.330782684677828</v>
      </c>
      <c r="BC81">
        <f t="shared" si="164"/>
        <v>71.240412085052554</v>
      </c>
      <c r="BD81">
        <f t="shared" si="164"/>
        <v>71.240412085052554</v>
      </c>
      <c r="BE81">
        <f t="shared" si="164"/>
        <v>71.240412085052554</v>
      </c>
      <c r="BF81">
        <f t="shared" si="164"/>
        <v>71.240412085052554</v>
      </c>
      <c r="BG81">
        <f t="shared" si="164"/>
        <v>71.240412085052554</v>
      </c>
      <c r="BH81">
        <f t="shared" si="164"/>
        <v>67.320601189589468</v>
      </c>
      <c r="BI81">
        <f t="shared" si="164"/>
        <v>67.320601189589468</v>
      </c>
      <c r="BJ81">
        <f t="shared" si="164"/>
        <v>56.162303491257674</v>
      </c>
      <c r="BK81">
        <f t="shared" si="164"/>
        <v>56.162303491257674</v>
      </c>
      <c r="BL81">
        <f t="shared" si="164"/>
        <v>56.162303491257674</v>
      </c>
      <c r="BM81">
        <f t="shared" si="164"/>
        <v>50.036129977894582</v>
      </c>
      <c r="BN81">
        <f t="shared" si="164"/>
        <v>50.036129977894582</v>
      </c>
      <c r="BO81">
        <f t="shared" si="164"/>
        <v>32.286769418660548</v>
      </c>
      <c r="BP81">
        <f t="shared" ref="BP81:CU81" si="165">IF(BP$29="", BO81, BP29)</f>
        <v>32.286769418660548</v>
      </c>
      <c r="BQ81">
        <f t="shared" si="165"/>
        <v>63.20293171153493</v>
      </c>
      <c r="BR81">
        <f t="shared" si="165"/>
        <v>63.20293171153493</v>
      </c>
      <c r="BS81">
        <f t="shared" si="165"/>
        <v>63.20293171153493</v>
      </c>
      <c r="BT81">
        <f t="shared" si="165"/>
        <v>63.20293171153493</v>
      </c>
      <c r="BU81">
        <f t="shared" si="165"/>
        <v>63.20293171153493</v>
      </c>
      <c r="BV81">
        <f t="shared" si="165"/>
        <v>74.855736895502531</v>
      </c>
      <c r="BW81">
        <f t="shared" si="165"/>
        <v>74.855736895502531</v>
      </c>
      <c r="BX81">
        <f t="shared" si="165"/>
        <v>53.043437007456376</v>
      </c>
      <c r="BY81">
        <f t="shared" si="165"/>
        <v>53.043437007456376</v>
      </c>
      <c r="BZ81">
        <f t="shared" si="165"/>
        <v>53.043437007456376</v>
      </c>
      <c r="CA81">
        <f t="shared" si="165"/>
        <v>69.195623895383022</v>
      </c>
      <c r="CB81">
        <f t="shared" si="165"/>
        <v>69.195623895383022</v>
      </c>
      <c r="CC81">
        <f t="shared" si="165"/>
        <v>18.087775677068027</v>
      </c>
      <c r="CD81">
        <f t="shared" si="165"/>
        <v>18.087775677068027</v>
      </c>
      <c r="CE81">
        <f t="shared" si="165"/>
        <v>40.86529354503682</v>
      </c>
      <c r="CF81">
        <f t="shared" si="165"/>
        <v>40.86529354503682</v>
      </c>
      <c r="CG81">
        <f t="shared" si="165"/>
        <v>40.86529354503682</v>
      </c>
      <c r="CH81">
        <f t="shared" si="165"/>
        <v>40.86529354503682</v>
      </c>
      <c r="CI81">
        <f t="shared" si="165"/>
        <v>40.86529354503682</v>
      </c>
      <c r="CJ81">
        <f t="shared" si="165"/>
        <v>15.758902960953225</v>
      </c>
      <c r="CK81">
        <f t="shared" si="165"/>
        <v>15.758902960953225</v>
      </c>
      <c r="CL81">
        <f t="shared" si="165"/>
        <v>7.080591155165477</v>
      </c>
      <c r="CM81">
        <f t="shared" si="165"/>
        <v>7.080591155165477</v>
      </c>
      <c r="CN81">
        <f t="shared" si="165"/>
        <v>7.080591155165477</v>
      </c>
      <c r="CO81">
        <f t="shared" si="165"/>
        <v>42.288048216978524</v>
      </c>
      <c r="CP81">
        <f t="shared" si="165"/>
        <v>42.288048216978524</v>
      </c>
      <c r="CQ81">
        <f t="shared" si="165"/>
        <v>3.5073596375757758</v>
      </c>
      <c r="CR81">
        <f t="shared" si="165"/>
        <v>3.5073596375757758</v>
      </c>
      <c r="CS81">
        <f t="shared" si="165"/>
        <v>26.530889620105803</v>
      </c>
      <c r="CT81">
        <f t="shared" si="165"/>
        <v>26.530889620105803</v>
      </c>
      <c r="CU81">
        <f t="shared" si="165"/>
        <v>26.530889620105803</v>
      </c>
      <c r="CV81">
        <f t="shared" ref="CV81:EA81" si="166">IF(CV$29="", CU81, CV29)</f>
        <v>26.530889620105803</v>
      </c>
      <c r="CW81">
        <f t="shared" si="166"/>
        <v>26.530889620105803</v>
      </c>
      <c r="CX81">
        <f t="shared" si="166"/>
        <v>53.915114385467852</v>
      </c>
      <c r="CY81">
        <f t="shared" si="166"/>
        <v>53.915114385467852</v>
      </c>
      <c r="CZ81">
        <f t="shared" si="166"/>
        <v>21.357808310644501</v>
      </c>
      <c r="DA81">
        <f t="shared" si="166"/>
        <v>21.357808310644501</v>
      </c>
      <c r="DB81">
        <f t="shared" si="166"/>
        <v>21.357808310644501</v>
      </c>
      <c r="DC81">
        <f t="shared" si="166"/>
        <v>52.859332221685086</v>
      </c>
      <c r="DD81">
        <f t="shared" si="166"/>
        <v>52.859332221685086</v>
      </c>
      <c r="DE81">
        <f t="shared" si="166"/>
        <v>24.587768616217879</v>
      </c>
      <c r="DF81">
        <f t="shared" si="166"/>
        <v>24.587768616217879</v>
      </c>
      <c r="DG81">
        <f t="shared" si="166"/>
        <v>46.372070772060383</v>
      </c>
      <c r="DH81">
        <f t="shared" si="166"/>
        <v>46.372070772060383</v>
      </c>
      <c r="DI81">
        <f t="shared" si="166"/>
        <v>46.372070772060383</v>
      </c>
      <c r="DJ81">
        <f t="shared" si="166"/>
        <v>46.372070772060383</v>
      </c>
      <c r="DK81">
        <f t="shared" si="166"/>
        <v>46.372070772060383</v>
      </c>
      <c r="DL81">
        <f t="shared" si="166"/>
        <v>46.372070772060383</v>
      </c>
      <c r="DM81">
        <f t="shared" si="166"/>
        <v>67.286713911807894</v>
      </c>
      <c r="DN81">
        <f t="shared" si="166"/>
        <v>67.286713911807894</v>
      </c>
      <c r="DO81">
        <f t="shared" si="166"/>
        <v>43.468840950605255</v>
      </c>
      <c r="DP81">
        <f t="shared" si="166"/>
        <v>43.468840950605255</v>
      </c>
      <c r="DQ81">
        <f t="shared" si="166"/>
        <v>43.468840950605255</v>
      </c>
      <c r="DR81">
        <f t="shared" si="166"/>
        <v>43.468840950605255</v>
      </c>
      <c r="DS81">
        <f t="shared" si="166"/>
        <v>43.468840950605255</v>
      </c>
      <c r="DT81">
        <f t="shared" si="166"/>
        <v>43.468840950605255</v>
      </c>
      <c r="DU81">
        <f t="shared" si="166"/>
        <v>43.468840950605255</v>
      </c>
      <c r="DV81">
        <f t="shared" si="166"/>
        <v>43.468840950605255</v>
      </c>
      <c r="DW81">
        <f t="shared" si="166"/>
        <v>43.468840950605255</v>
      </c>
      <c r="DX81">
        <f t="shared" si="166"/>
        <v>43.468840950605255</v>
      </c>
      <c r="DY81">
        <f t="shared" si="166"/>
        <v>43.468840950605255</v>
      </c>
      <c r="DZ81">
        <f t="shared" si="166"/>
        <v>17.451266075841978</v>
      </c>
      <c r="EA81">
        <f t="shared" si="166"/>
        <v>17.451266075841978</v>
      </c>
      <c r="EB81">
        <f t="shared" ref="EB81:FG81" si="167">IF(EB$29="", EA81, EB29)</f>
        <v>17.451266075841978</v>
      </c>
      <c r="EC81">
        <f t="shared" si="167"/>
        <v>17.451266075841978</v>
      </c>
      <c r="ED81">
        <f t="shared" si="167"/>
        <v>17.451266075841978</v>
      </c>
      <c r="EE81">
        <f t="shared" si="167"/>
        <v>17.451266075841978</v>
      </c>
      <c r="EF81">
        <f t="shared" si="167"/>
        <v>17.451266075841978</v>
      </c>
      <c r="EG81">
        <f t="shared" si="167"/>
        <v>17.451266075841978</v>
      </c>
      <c r="EH81">
        <f t="shared" si="167"/>
        <v>7.3833047537064012</v>
      </c>
      <c r="EI81">
        <f t="shared" si="167"/>
        <v>7.3833047537064012</v>
      </c>
      <c r="EJ81">
        <f t="shared" si="167"/>
        <v>7.3833047537064012</v>
      </c>
      <c r="EK81">
        <f t="shared" si="167"/>
        <v>7.3833047537064012</v>
      </c>
      <c r="EL81">
        <f t="shared" si="167"/>
        <v>7.3833047537064012</v>
      </c>
      <c r="EM81">
        <f t="shared" si="167"/>
        <v>7.3833047537064012</v>
      </c>
      <c r="EN81">
        <f t="shared" si="167"/>
        <v>7.3833047537064012</v>
      </c>
      <c r="EO81">
        <f t="shared" si="167"/>
        <v>7.3833047537064012</v>
      </c>
      <c r="EP81">
        <f t="shared" si="167"/>
        <v>7.3833047537064012</v>
      </c>
      <c r="EQ81">
        <f t="shared" si="167"/>
        <v>7.3833047537064012</v>
      </c>
      <c r="ER81">
        <f t="shared" si="167"/>
        <v>7.3833047537064012</v>
      </c>
      <c r="ES81">
        <f t="shared" si="167"/>
        <v>7.3833047537064012</v>
      </c>
      <c r="ET81">
        <f t="shared" si="167"/>
        <v>7.3833047537064012</v>
      </c>
      <c r="EU81">
        <f t="shared" si="167"/>
        <v>7.3833047537064012</v>
      </c>
      <c r="EV81">
        <f t="shared" si="167"/>
        <v>7.3833047537064012</v>
      </c>
      <c r="EW81">
        <f t="shared" si="167"/>
        <v>7.3833047537064012</v>
      </c>
      <c r="EX81">
        <f t="shared" si="167"/>
        <v>7.3833047537064012</v>
      </c>
      <c r="EY81">
        <f t="shared" si="167"/>
        <v>7.3833047537064012</v>
      </c>
      <c r="EZ81">
        <f t="shared" si="167"/>
        <v>7.3833047537064012</v>
      </c>
      <c r="FA81">
        <f t="shared" si="167"/>
        <v>7.3833047537064012</v>
      </c>
      <c r="FB81">
        <f t="shared" si="167"/>
        <v>7.3833047537064012</v>
      </c>
      <c r="FC81">
        <f t="shared" si="167"/>
        <v>7.3833047537064012</v>
      </c>
      <c r="FD81">
        <f t="shared" si="167"/>
        <v>7.3833047537064012</v>
      </c>
      <c r="FE81">
        <f t="shared" si="167"/>
        <v>7.3833047537064012</v>
      </c>
      <c r="FF81">
        <f t="shared" si="167"/>
        <v>7.3833047537064012</v>
      </c>
      <c r="FG81">
        <f t="shared" si="167"/>
        <v>7.3833047537064012</v>
      </c>
      <c r="FH81">
        <f t="shared" ref="FH81:FS81" si="168">IF(FH$29="", FG81, FH29)</f>
        <v>20.195212501326004</v>
      </c>
      <c r="FI81">
        <f t="shared" si="168"/>
        <v>20.195212501326004</v>
      </c>
      <c r="FJ81">
        <f t="shared" si="168"/>
        <v>20.195212501326004</v>
      </c>
      <c r="FK81">
        <f t="shared" si="168"/>
        <v>20.195212501326004</v>
      </c>
      <c r="FL81">
        <f t="shared" si="168"/>
        <v>20.195212501326004</v>
      </c>
      <c r="FM81">
        <f t="shared" si="168"/>
        <v>20.195212501326004</v>
      </c>
      <c r="FN81">
        <f t="shared" si="168"/>
        <v>20.195212501326004</v>
      </c>
      <c r="FO81">
        <f t="shared" si="168"/>
        <v>20.195212501326004</v>
      </c>
      <c r="FP81">
        <f t="shared" si="168"/>
        <v>20.195212501326004</v>
      </c>
      <c r="FQ81">
        <f t="shared" si="168"/>
        <v>20.195212501326004</v>
      </c>
      <c r="FR81">
        <f t="shared" si="168"/>
        <v>20.195212501326004</v>
      </c>
      <c r="FS81">
        <f t="shared" si="168"/>
        <v>20.195212501326004</v>
      </c>
    </row>
    <row r="82" spans="1:175" x14ac:dyDescent="0.25">
      <c r="A82" t="s">
        <v>164</v>
      </c>
      <c r="C82">
        <v>0</v>
      </c>
      <c r="D82" t="str">
        <f>IF(D$29="","", D81-C81)</f>
        <v/>
      </c>
      <c r="E82" t="str">
        <f t="shared" ref="E82:BP82" si="169">IF(E$29="","", E81-D81)</f>
        <v/>
      </c>
      <c r="F82" t="str">
        <f t="shared" si="169"/>
        <v/>
      </c>
      <c r="G82" t="str">
        <f t="shared" si="169"/>
        <v/>
      </c>
      <c r="H82" t="str">
        <f t="shared" si="169"/>
        <v/>
      </c>
      <c r="I82" t="str">
        <f t="shared" si="169"/>
        <v/>
      </c>
      <c r="J82" t="str">
        <f t="shared" si="169"/>
        <v/>
      </c>
      <c r="K82" t="str">
        <f t="shared" si="169"/>
        <v/>
      </c>
      <c r="L82" t="str">
        <f t="shared" si="169"/>
        <v/>
      </c>
      <c r="M82" t="str">
        <f t="shared" si="169"/>
        <v/>
      </c>
      <c r="N82" t="str">
        <f t="shared" si="169"/>
        <v/>
      </c>
      <c r="O82" t="str">
        <f t="shared" si="169"/>
        <v/>
      </c>
      <c r="P82" t="str">
        <f t="shared" si="169"/>
        <v/>
      </c>
      <c r="Q82" t="str">
        <f t="shared" si="169"/>
        <v/>
      </c>
      <c r="R82" t="str">
        <f t="shared" si="169"/>
        <v/>
      </c>
      <c r="S82" t="str">
        <f t="shared" si="169"/>
        <v/>
      </c>
      <c r="T82" t="str">
        <f t="shared" si="169"/>
        <v/>
      </c>
      <c r="U82" t="str">
        <f t="shared" si="169"/>
        <v/>
      </c>
      <c r="V82" t="str">
        <f t="shared" si="169"/>
        <v/>
      </c>
      <c r="W82" t="str">
        <f t="shared" si="169"/>
        <v/>
      </c>
      <c r="X82" t="str">
        <f t="shared" si="169"/>
        <v/>
      </c>
      <c r="Y82" t="str">
        <f t="shared" si="169"/>
        <v/>
      </c>
      <c r="Z82" t="str">
        <f t="shared" si="169"/>
        <v/>
      </c>
      <c r="AA82">
        <f t="shared" si="169"/>
        <v>25.900544030551689</v>
      </c>
      <c r="AB82" t="str">
        <f t="shared" si="169"/>
        <v/>
      </c>
      <c r="AC82" t="str">
        <f t="shared" si="169"/>
        <v/>
      </c>
      <c r="AD82" t="str">
        <f t="shared" si="169"/>
        <v/>
      </c>
      <c r="AE82">
        <f t="shared" si="169"/>
        <v>-15.778187426732892</v>
      </c>
      <c r="AF82" t="str">
        <f t="shared" si="169"/>
        <v/>
      </c>
      <c r="AG82">
        <f t="shared" si="169"/>
        <v>10.883219833075401</v>
      </c>
      <c r="AH82" t="str">
        <f t="shared" si="169"/>
        <v/>
      </c>
      <c r="AI82">
        <f t="shared" si="169"/>
        <v>-33.92711508449473</v>
      </c>
      <c r="AJ82" t="str">
        <f t="shared" si="169"/>
        <v/>
      </c>
      <c r="AK82" t="str">
        <f t="shared" si="169"/>
        <v/>
      </c>
      <c r="AL82" t="str">
        <f t="shared" si="169"/>
        <v/>
      </c>
      <c r="AM82" t="str">
        <f t="shared" si="169"/>
        <v/>
      </c>
      <c r="AN82">
        <f t="shared" si="169"/>
        <v>30.635451601873847</v>
      </c>
      <c r="AO82" t="str">
        <f t="shared" si="169"/>
        <v/>
      </c>
      <c r="AP82">
        <f t="shared" si="169"/>
        <v>-24.411895803072117</v>
      </c>
      <c r="AQ82" t="str">
        <f t="shared" si="169"/>
        <v/>
      </c>
      <c r="AR82" t="str">
        <f t="shared" si="169"/>
        <v/>
      </c>
      <c r="AS82" t="str">
        <f t="shared" si="169"/>
        <v/>
      </c>
      <c r="AT82">
        <f t="shared" si="169"/>
        <v>36.317138917831201</v>
      </c>
      <c r="AU82" t="str">
        <f t="shared" si="169"/>
        <v/>
      </c>
      <c r="AV82">
        <f t="shared" si="169"/>
        <v>-24.883687383824022</v>
      </c>
      <c r="AW82" t="str">
        <f t="shared" si="169"/>
        <v/>
      </c>
      <c r="AX82" t="str">
        <f t="shared" si="169"/>
        <v/>
      </c>
      <c r="AY82">
        <f t="shared" si="169"/>
        <v>35.746491928034558</v>
      </c>
      <c r="AZ82" t="str">
        <f t="shared" si="169"/>
        <v/>
      </c>
      <c r="BA82">
        <f t="shared" si="169"/>
        <v>-24.629667308045327</v>
      </c>
      <c r="BB82" t="str">
        <f t="shared" si="169"/>
        <v/>
      </c>
      <c r="BC82">
        <f t="shared" si="169"/>
        <v>32.909629400374726</v>
      </c>
      <c r="BD82" t="str">
        <f t="shared" si="169"/>
        <v/>
      </c>
      <c r="BE82" t="str">
        <f t="shared" si="169"/>
        <v/>
      </c>
      <c r="BF82" t="str">
        <f t="shared" si="169"/>
        <v/>
      </c>
      <c r="BG82" t="str">
        <f t="shared" si="169"/>
        <v/>
      </c>
      <c r="BH82">
        <f t="shared" si="169"/>
        <v>-3.9198108954630868</v>
      </c>
      <c r="BI82" t="str">
        <f t="shared" si="169"/>
        <v/>
      </c>
      <c r="BJ82">
        <f t="shared" si="169"/>
        <v>-11.158297698331793</v>
      </c>
      <c r="BK82" t="str">
        <f t="shared" si="169"/>
        <v/>
      </c>
      <c r="BL82" t="str">
        <f t="shared" si="169"/>
        <v/>
      </c>
      <c r="BM82">
        <f t="shared" si="169"/>
        <v>-6.1261735133630921</v>
      </c>
      <c r="BN82" t="str">
        <f t="shared" si="169"/>
        <v/>
      </c>
      <c r="BO82">
        <f t="shared" si="169"/>
        <v>-17.749360559234034</v>
      </c>
      <c r="BP82" t="str">
        <f t="shared" si="169"/>
        <v/>
      </c>
      <c r="BQ82">
        <f t="shared" ref="BQ82:EB82" si="170">IF(BQ$29="","", BQ81-BP81)</f>
        <v>30.916162292874382</v>
      </c>
      <c r="BR82" t="str">
        <f t="shared" si="170"/>
        <v/>
      </c>
      <c r="BS82" t="str">
        <f t="shared" si="170"/>
        <v/>
      </c>
      <c r="BT82" t="str">
        <f t="shared" si="170"/>
        <v/>
      </c>
      <c r="BU82" t="str">
        <f t="shared" si="170"/>
        <v/>
      </c>
      <c r="BV82">
        <f t="shared" si="170"/>
        <v>11.652805183967601</v>
      </c>
      <c r="BW82" t="str">
        <f t="shared" si="170"/>
        <v/>
      </c>
      <c r="BX82">
        <f t="shared" si="170"/>
        <v>-21.812299888046155</v>
      </c>
      <c r="BY82" t="str">
        <f t="shared" si="170"/>
        <v/>
      </c>
      <c r="BZ82" t="str">
        <f t="shared" si="170"/>
        <v/>
      </c>
      <c r="CA82">
        <f t="shared" si="170"/>
        <v>16.152186887926646</v>
      </c>
      <c r="CB82" t="str">
        <f t="shared" si="170"/>
        <v/>
      </c>
      <c r="CC82">
        <f t="shared" si="170"/>
        <v>-51.107848218314999</v>
      </c>
      <c r="CD82" t="str">
        <f t="shared" si="170"/>
        <v/>
      </c>
      <c r="CE82">
        <f t="shared" si="170"/>
        <v>22.777517867968793</v>
      </c>
      <c r="CF82" t="str">
        <f t="shared" si="170"/>
        <v/>
      </c>
      <c r="CG82" t="str">
        <f t="shared" si="170"/>
        <v/>
      </c>
      <c r="CH82" t="str">
        <f t="shared" si="170"/>
        <v/>
      </c>
      <c r="CI82" t="str">
        <f t="shared" si="170"/>
        <v/>
      </c>
      <c r="CJ82">
        <f t="shared" si="170"/>
        <v>-25.106390584083595</v>
      </c>
      <c r="CK82" t="str">
        <f t="shared" si="170"/>
        <v/>
      </c>
      <c r="CL82">
        <f t="shared" si="170"/>
        <v>-8.6783118057877484</v>
      </c>
      <c r="CM82" t="str">
        <f t="shared" si="170"/>
        <v/>
      </c>
      <c r="CN82" t="str">
        <f t="shared" si="170"/>
        <v/>
      </c>
      <c r="CO82">
        <f t="shared" si="170"/>
        <v>35.207457061813045</v>
      </c>
      <c r="CP82" t="str">
        <f t="shared" si="170"/>
        <v/>
      </c>
      <c r="CQ82">
        <f t="shared" si="170"/>
        <v>-38.780688579402749</v>
      </c>
      <c r="CR82" t="str">
        <f t="shared" si="170"/>
        <v/>
      </c>
      <c r="CS82">
        <f t="shared" si="170"/>
        <v>23.023529982530029</v>
      </c>
      <c r="CT82" t="str">
        <f t="shared" si="170"/>
        <v/>
      </c>
      <c r="CU82" t="str">
        <f t="shared" si="170"/>
        <v/>
      </c>
      <c r="CV82" t="str">
        <f t="shared" si="170"/>
        <v/>
      </c>
      <c r="CW82" t="str">
        <f t="shared" si="170"/>
        <v/>
      </c>
      <c r="CX82">
        <f t="shared" si="170"/>
        <v>27.384224765362049</v>
      </c>
      <c r="CY82" t="str">
        <f t="shared" si="170"/>
        <v/>
      </c>
      <c r="CZ82">
        <f t="shared" si="170"/>
        <v>-32.557306074823352</v>
      </c>
      <c r="DA82" t="str">
        <f t="shared" si="170"/>
        <v/>
      </c>
      <c r="DB82" t="str">
        <f t="shared" si="170"/>
        <v/>
      </c>
      <c r="DC82">
        <f t="shared" si="170"/>
        <v>31.501523911040586</v>
      </c>
      <c r="DD82" t="str">
        <f t="shared" si="170"/>
        <v/>
      </c>
      <c r="DE82">
        <f t="shared" si="170"/>
        <v>-28.271563605467207</v>
      </c>
      <c r="DF82" t="str">
        <f t="shared" si="170"/>
        <v/>
      </c>
      <c r="DG82">
        <f t="shared" si="170"/>
        <v>21.784302155842504</v>
      </c>
      <c r="DH82" t="str">
        <f t="shared" si="170"/>
        <v/>
      </c>
      <c r="DI82" t="str">
        <f t="shared" si="170"/>
        <v/>
      </c>
      <c r="DJ82" t="str">
        <f t="shared" si="170"/>
        <v/>
      </c>
      <c r="DK82" t="str">
        <f t="shared" si="170"/>
        <v/>
      </c>
      <c r="DL82" t="str">
        <f t="shared" si="170"/>
        <v/>
      </c>
      <c r="DM82">
        <f t="shared" si="170"/>
        <v>20.914643139747511</v>
      </c>
      <c r="DN82" t="str">
        <f t="shared" si="170"/>
        <v/>
      </c>
      <c r="DO82">
        <f t="shared" si="170"/>
        <v>-23.817872961202639</v>
      </c>
      <c r="DP82" t="str">
        <f t="shared" si="170"/>
        <v/>
      </c>
      <c r="DQ82" t="str">
        <f t="shared" si="170"/>
        <v/>
      </c>
      <c r="DR82" t="str">
        <f t="shared" si="170"/>
        <v/>
      </c>
      <c r="DS82" t="str">
        <f t="shared" si="170"/>
        <v/>
      </c>
      <c r="DT82" t="str">
        <f t="shared" si="170"/>
        <v/>
      </c>
      <c r="DU82" t="str">
        <f t="shared" si="170"/>
        <v/>
      </c>
      <c r="DV82" t="str">
        <f t="shared" si="170"/>
        <v/>
      </c>
      <c r="DW82" t="str">
        <f t="shared" si="170"/>
        <v/>
      </c>
      <c r="DX82" t="str">
        <f t="shared" si="170"/>
        <v/>
      </c>
      <c r="DY82" t="str">
        <f t="shared" si="170"/>
        <v/>
      </c>
      <c r="DZ82">
        <f t="shared" si="170"/>
        <v>-26.017574874763277</v>
      </c>
      <c r="EA82" t="str">
        <f t="shared" si="170"/>
        <v/>
      </c>
      <c r="EB82" t="str">
        <f t="shared" si="170"/>
        <v/>
      </c>
      <c r="EC82" t="str">
        <f t="shared" ref="EC82:FS82" si="171">IF(EC$29="","", EC81-EB81)</f>
        <v/>
      </c>
      <c r="ED82" t="str">
        <f t="shared" si="171"/>
        <v/>
      </c>
      <c r="EE82" t="str">
        <f t="shared" si="171"/>
        <v/>
      </c>
      <c r="EF82" t="str">
        <f t="shared" si="171"/>
        <v/>
      </c>
      <c r="EG82" t="str">
        <f t="shared" si="171"/>
        <v/>
      </c>
      <c r="EH82">
        <f t="shared" si="171"/>
        <v>-10.067961322135577</v>
      </c>
      <c r="EI82" t="str">
        <f t="shared" si="171"/>
        <v/>
      </c>
      <c r="EJ82" t="str">
        <f t="shared" si="171"/>
        <v/>
      </c>
      <c r="EK82" t="str">
        <f t="shared" si="171"/>
        <v/>
      </c>
      <c r="EL82" t="str">
        <f t="shared" si="171"/>
        <v/>
      </c>
      <c r="EM82" t="str">
        <f t="shared" si="171"/>
        <v/>
      </c>
      <c r="EN82" t="str">
        <f t="shared" si="171"/>
        <v/>
      </c>
      <c r="EO82" t="str">
        <f t="shared" si="171"/>
        <v/>
      </c>
      <c r="EP82" t="str">
        <f t="shared" si="171"/>
        <v/>
      </c>
      <c r="EQ82" t="str">
        <f t="shared" si="171"/>
        <v/>
      </c>
      <c r="ER82" t="str">
        <f t="shared" si="171"/>
        <v/>
      </c>
      <c r="ES82" t="str">
        <f t="shared" si="171"/>
        <v/>
      </c>
      <c r="ET82" t="str">
        <f t="shared" si="171"/>
        <v/>
      </c>
      <c r="EU82" t="str">
        <f t="shared" si="171"/>
        <v/>
      </c>
      <c r="EV82" t="str">
        <f t="shared" si="171"/>
        <v/>
      </c>
      <c r="EW82" t="str">
        <f t="shared" si="171"/>
        <v/>
      </c>
      <c r="EX82" t="str">
        <f t="shared" si="171"/>
        <v/>
      </c>
      <c r="EY82" t="str">
        <f t="shared" si="171"/>
        <v/>
      </c>
      <c r="EZ82" t="str">
        <f t="shared" si="171"/>
        <v/>
      </c>
      <c r="FA82" t="str">
        <f t="shared" si="171"/>
        <v/>
      </c>
      <c r="FB82" t="str">
        <f t="shared" si="171"/>
        <v/>
      </c>
      <c r="FC82" t="str">
        <f t="shared" si="171"/>
        <v/>
      </c>
      <c r="FD82" t="str">
        <f t="shared" si="171"/>
        <v/>
      </c>
      <c r="FE82" t="str">
        <f t="shared" si="171"/>
        <v/>
      </c>
      <c r="FF82" t="str">
        <f t="shared" si="171"/>
        <v/>
      </c>
      <c r="FG82" t="str">
        <f t="shared" si="171"/>
        <v/>
      </c>
      <c r="FH82">
        <f t="shared" si="171"/>
        <v>12.811907747619603</v>
      </c>
      <c r="FI82" t="str">
        <f t="shared" si="171"/>
        <v/>
      </c>
      <c r="FJ82" t="str">
        <f t="shared" si="171"/>
        <v/>
      </c>
      <c r="FK82" t="str">
        <f t="shared" si="171"/>
        <v/>
      </c>
      <c r="FL82" t="str">
        <f t="shared" si="171"/>
        <v/>
      </c>
      <c r="FM82" t="str">
        <f t="shared" si="171"/>
        <v/>
      </c>
      <c r="FN82" t="str">
        <f t="shared" si="171"/>
        <v/>
      </c>
      <c r="FO82" t="str">
        <f t="shared" si="171"/>
        <v/>
      </c>
      <c r="FP82" t="str">
        <f t="shared" si="171"/>
        <v/>
      </c>
      <c r="FQ82" t="str">
        <f t="shared" si="171"/>
        <v/>
      </c>
      <c r="FR82" t="str">
        <f t="shared" si="171"/>
        <v/>
      </c>
      <c r="FS82" t="str">
        <f t="shared" si="171"/>
        <v/>
      </c>
    </row>
    <row r="83" spans="1:175" x14ac:dyDescent="0.25">
      <c r="A83" t="s">
        <v>165</v>
      </c>
      <c r="C83">
        <v>0</v>
      </c>
      <c r="D83">
        <f t="shared" ref="D83:AI83" si="172">IF(D$29="", C83, D41)</f>
        <v>0</v>
      </c>
      <c r="E83">
        <f t="shared" si="172"/>
        <v>0</v>
      </c>
      <c r="F83">
        <f t="shared" si="172"/>
        <v>0</v>
      </c>
      <c r="G83">
        <f t="shared" si="172"/>
        <v>0</v>
      </c>
      <c r="H83">
        <f t="shared" si="172"/>
        <v>0</v>
      </c>
      <c r="I83">
        <f t="shared" si="172"/>
        <v>0</v>
      </c>
      <c r="J83">
        <f t="shared" si="172"/>
        <v>0</v>
      </c>
      <c r="K83">
        <f t="shared" si="172"/>
        <v>0</v>
      </c>
      <c r="L83">
        <f t="shared" si="172"/>
        <v>0</v>
      </c>
      <c r="M83">
        <f t="shared" si="172"/>
        <v>0</v>
      </c>
      <c r="N83">
        <f t="shared" si="172"/>
        <v>0</v>
      </c>
      <c r="O83">
        <f t="shared" si="172"/>
        <v>0</v>
      </c>
      <c r="P83">
        <f t="shared" si="172"/>
        <v>0</v>
      </c>
      <c r="Q83">
        <f t="shared" si="172"/>
        <v>0</v>
      </c>
      <c r="R83">
        <f t="shared" si="172"/>
        <v>0</v>
      </c>
      <c r="S83">
        <f t="shared" si="172"/>
        <v>0</v>
      </c>
      <c r="T83">
        <f t="shared" si="172"/>
        <v>0</v>
      </c>
      <c r="U83">
        <f t="shared" si="172"/>
        <v>0</v>
      </c>
      <c r="V83">
        <f t="shared" si="172"/>
        <v>0</v>
      </c>
      <c r="W83">
        <f t="shared" si="172"/>
        <v>0</v>
      </c>
      <c r="X83">
        <f t="shared" si="172"/>
        <v>0</v>
      </c>
      <c r="Y83">
        <f t="shared" si="172"/>
        <v>0</v>
      </c>
      <c r="Z83">
        <f t="shared" si="172"/>
        <v>0</v>
      </c>
      <c r="AA83">
        <f t="shared" si="172"/>
        <v>4.4683333333333337</v>
      </c>
      <c r="AB83">
        <f t="shared" si="172"/>
        <v>4.4683333333333337</v>
      </c>
      <c r="AC83">
        <f t="shared" si="172"/>
        <v>4.4683333333333337</v>
      </c>
      <c r="AD83">
        <f t="shared" si="172"/>
        <v>4.4683333333333337</v>
      </c>
      <c r="AE83">
        <f t="shared" si="172"/>
        <v>22.948664547581203</v>
      </c>
      <c r="AF83">
        <f t="shared" si="172"/>
        <v>22.948664547581203</v>
      </c>
      <c r="AG83">
        <f t="shared" si="172"/>
        <v>22.948664547581203</v>
      </c>
      <c r="AH83">
        <f t="shared" si="172"/>
        <v>22.948664547581203</v>
      </c>
      <c r="AI83">
        <f t="shared" si="172"/>
        <v>41.677521728282613</v>
      </c>
      <c r="AJ83">
        <f t="shared" ref="AJ83:BO83" si="173">IF(AJ$29="", AI83, AJ41)</f>
        <v>41.677521728282613</v>
      </c>
      <c r="AK83">
        <f t="shared" si="173"/>
        <v>41.677521728282613</v>
      </c>
      <c r="AL83">
        <f t="shared" si="173"/>
        <v>41.677521728282613</v>
      </c>
      <c r="AM83">
        <f t="shared" si="173"/>
        <v>41.677521728282613</v>
      </c>
      <c r="AN83">
        <f t="shared" si="173"/>
        <v>41.677521728282613</v>
      </c>
      <c r="AO83">
        <f t="shared" si="173"/>
        <v>41.677521728282613</v>
      </c>
      <c r="AP83">
        <f t="shared" si="173"/>
        <v>59.763560702825615</v>
      </c>
      <c r="AQ83">
        <f t="shared" si="173"/>
        <v>59.763560702825615</v>
      </c>
      <c r="AR83">
        <f t="shared" si="173"/>
        <v>59.763560702825615</v>
      </c>
      <c r="AS83">
        <f t="shared" si="173"/>
        <v>59.763560702825615</v>
      </c>
      <c r="AT83">
        <f t="shared" si="173"/>
        <v>59.763560702825615</v>
      </c>
      <c r="AU83">
        <f t="shared" si="173"/>
        <v>59.763560702825615</v>
      </c>
      <c r="AV83">
        <f t="shared" si="173"/>
        <v>70.986962879359666</v>
      </c>
      <c r="AW83">
        <f t="shared" si="173"/>
        <v>70.986962879359666</v>
      </c>
      <c r="AX83">
        <f t="shared" si="173"/>
        <v>70.986962879359666</v>
      </c>
      <c r="AY83">
        <f t="shared" si="173"/>
        <v>71.516562879359668</v>
      </c>
      <c r="AZ83">
        <f t="shared" si="173"/>
        <v>71.516562879359668</v>
      </c>
      <c r="BA83">
        <f t="shared" si="173"/>
        <v>83.502482314844755</v>
      </c>
      <c r="BB83">
        <f t="shared" si="173"/>
        <v>83.502482314844755</v>
      </c>
      <c r="BC83">
        <f t="shared" si="173"/>
        <v>83.502482314844755</v>
      </c>
      <c r="BD83">
        <f t="shared" si="173"/>
        <v>83.502482314844755</v>
      </c>
      <c r="BE83">
        <f t="shared" si="173"/>
        <v>83.502482314844755</v>
      </c>
      <c r="BF83">
        <f t="shared" si="173"/>
        <v>83.502482314844755</v>
      </c>
      <c r="BG83">
        <f t="shared" si="173"/>
        <v>83.502482314844755</v>
      </c>
      <c r="BH83">
        <f t="shared" si="173"/>
        <v>102.90954085939681</v>
      </c>
      <c r="BI83">
        <f t="shared" si="173"/>
        <v>102.90954085939681</v>
      </c>
      <c r="BJ83">
        <f t="shared" si="173"/>
        <v>128.19616506321847</v>
      </c>
      <c r="BK83">
        <f t="shared" si="173"/>
        <v>128.19616506321847</v>
      </c>
      <c r="BL83">
        <f t="shared" si="173"/>
        <v>128.19616506321847</v>
      </c>
      <c r="BM83">
        <f t="shared" si="173"/>
        <v>141.12895922325322</v>
      </c>
      <c r="BN83">
        <f t="shared" si="173"/>
        <v>141.12895922325322</v>
      </c>
      <c r="BO83">
        <f t="shared" si="173"/>
        <v>156.79774903217043</v>
      </c>
      <c r="BP83">
        <f t="shared" ref="BP83:CU83" si="174">IF(BP$29="", BO83, BP41)</f>
        <v>156.79774903217043</v>
      </c>
      <c r="BQ83">
        <f t="shared" si="174"/>
        <v>159.42814903217044</v>
      </c>
      <c r="BR83">
        <f t="shared" si="174"/>
        <v>159.42814903217044</v>
      </c>
      <c r="BS83">
        <f t="shared" si="174"/>
        <v>159.42814903217044</v>
      </c>
      <c r="BT83">
        <f t="shared" si="174"/>
        <v>159.42814903217044</v>
      </c>
      <c r="BU83">
        <f t="shared" si="174"/>
        <v>159.42814903217044</v>
      </c>
      <c r="BV83">
        <f t="shared" si="174"/>
        <v>171.65744839522776</v>
      </c>
      <c r="BW83">
        <f t="shared" si="174"/>
        <v>171.65744839522776</v>
      </c>
      <c r="BX83">
        <f t="shared" si="174"/>
        <v>189.93770317229783</v>
      </c>
      <c r="BY83">
        <f t="shared" si="174"/>
        <v>189.93770317229783</v>
      </c>
      <c r="BZ83">
        <f t="shared" si="174"/>
        <v>189.93770317229783</v>
      </c>
      <c r="CA83">
        <f t="shared" si="174"/>
        <v>189.93770317229783</v>
      </c>
      <c r="CB83">
        <f t="shared" si="174"/>
        <v>189.93770317229783</v>
      </c>
      <c r="CC83">
        <f t="shared" si="174"/>
        <v>242.13940149769786</v>
      </c>
      <c r="CD83">
        <f t="shared" si="174"/>
        <v>242.13940149769786</v>
      </c>
      <c r="CE83">
        <f t="shared" si="174"/>
        <v>242.13940149769786</v>
      </c>
      <c r="CF83">
        <f t="shared" si="174"/>
        <v>242.13940149769786</v>
      </c>
      <c r="CG83">
        <f t="shared" si="174"/>
        <v>242.13940149769786</v>
      </c>
      <c r="CH83">
        <f t="shared" si="174"/>
        <v>242.13940149769786</v>
      </c>
      <c r="CI83">
        <f t="shared" si="174"/>
        <v>242.13940149769786</v>
      </c>
      <c r="CJ83">
        <f t="shared" si="174"/>
        <v>291.09029437552067</v>
      </c>
      <c r="CK83">
        <f t="shared" si="174"/>
        <v>291.09029437552067</v>
      </c>
      <c r="CL83">
        <f t="shared" si="174"/>
        <v>311.34507144558438</v>
      </c>
      <c r="CM83">
        <f t="shared" si="174"/>
        <v>311.34507144558438</v>
      </c>
      <c r="CN83">
        <f t="shared" si="174"/>
        <v>311.34507144558438</v>
      </c>
      <c r="CO83">
        <f t="shared" si="174"/>
        <v>311.34507144558438</v>
      </c>
      <c r="CP83">
        <f t="shared" si="174"/>
        <v>311.34507144558438</v>
      </c>
      <c r="CQ83">
        <f t="shared" si="174"/>
        <v>336.88028487928443</v>
      </c>
      <c r="CR83">
        <f t="shared" si="174"/>
        <v>336.88028487928443</v>
      </c>
      <c r="CS83">
        <f t="shared" si="174"/>
        <v>336.88028487928443</v>
      </c>
      <c r="CT83">
        <f t="shared" si="174"/>
        <v>336.88028487928443</v>
      </c>
      <c r="CU83">
        <f t="shared" si="174"/>
        <v>336.88028487928443</v>
      </c>
      <c r="CV83">
        <f t="shared" ref="CV83:EA83" si="175">IF(CV$29="", CU83, CV41)</f>
        <v>336.88028487928443</v>
      </c>
      <c r="CW83">
        <f t="shared" si="175"/>
        <v>336.88028487928443</v>
      </c>
      <c r="CX83">
        <f t="shared" si="175"/>
        <v>347.00767341431629</v>
      </c>
      <c r="CY83">
        <f t="shared" si="175"/>
        <v>347.00767341431629</v>
      </c>
      <c r="CZ83">
        <f t="shared" si="175"/>
        <v>376.55608105762838</v>
      </c>
      <c r="DA83">
        <f t="shared" si="175"/>
        <v>376.55608105762838</v>
      </c>
      <c r="DB83">
        <f t="shared" si="175"/>
        <v>376.55608105762838</v>
      </c>
      <c r="DC83">
        <f t="shared" si="175"/>
        <v>376.55608105762838</v>
      </c>
      <c r="DD83">
        <f t="shared" si="175"/>
        <v>376.55608105762838</v>
      </c>
      <c r="DE83">
        <f t="shared" si="175"/>
        <v>392.79811927418888</v>
      </c>
      <c r="DF83">
        <f t="shared" si="175"/>
        <v>392.79811927418888</v>
      </c>
      <c r="DG83">
        <f t="shared" si="175"/>
        <v>392.79811927418888</v>
      </c>
      <c r="DH83">
        <f t="shared" si="175"/>
        <v>392.79811927418888</v>
      </c>
      <c r="DI83">
        <f t="shared" si="175"/>
        <v>392.79811927418888</v>
      </c>
      <c r="DJ83">
        <f t="shared" si="175"/>
        <v>392.79811927418888</v>
      </c>
      <c r="DK83">
        <f t="shared" si="175"/>
        <v>392.79811927418888</v>
      </c>
      <c r="DL83">
        <f t="shared" si="175"/>
        <v>392.79811927418888</v>
      </c>
      <c r="DM83">
        <f t="shared" si="175"/>
        <v>411.01467978374302</v>
      </c>
      <c r="DN83">
        <f t="shared" si="175"/>
        <v>411.01467978374302</v>
      </c>
      <c r="DO83">
        <f t="shared" si="175"/>
        <v>426.17391545253281</v>
      </c>
      <c r="DP83">
        <f t="shared" si="175"/>
        <v>426.17391545253281</v>
      </c>
      <c r="DQ83">
        <f t="shared" si="175"/>
        <v>426.17391545253281</v>
      </c>
      <c r="DR83">
        <f t="shared" si="175"/>
        <v>426.17391545253281</v>
      </c>
      <c r="DS83">
        <f t="shared" si="175"/>
        <v>426.17391545253281</v>
      </c>
      <c r="DT83">
        <f t="shared" si="175"/>
        <v>426.17391545253281</v>
      </c>
      <c r="DU83">
        <f t="shared" si="175"/>
        <v>426.17391545253281</v>
      </c>
      <c r="DV83">
        <f t="shared" si="175"/>
        <v>426.17391545253281</v>
      </c>
      <c r="DW83">
        <f t="shared" si="175"/>
        <v>426.17391545253281</v>
      </c>
      <c r="DX83">
        <f t="shared" si="175"/>
        <v>426.17391545253281</v>
      </c>
      <c r="DY83">
        <f t="shared" si="175"/>
        <v>426.17391545253281</v>
      </c>
      <c r="DZ83">
        <f t="shared" si="175"/>
        <v>489.31358417147885</v>
      </c>
      <c r="EA83">
        <f t="shared" si="175"/>
        <v>489.31358417147885</v>
      </c>
      <c r="EB83">
        <f t="shared" ref="EB83:FG83" si="176">IF(EB$29="", EA83, EB41)</f>
        <v>489.31358417147885</v>
      </c>
      <c r="EC83">
        <f t="shared" si="176"/>
        <v>489.31358417147885</v>
      </c>
      <c r="ED83">
        <f t="shared" si="176"/>
        <v>489.31358417147885</v>
      </c>
      <c r="EE83">
        <f t="shared" si="176"/>
        <v>489.31358417147885</v>
      </c>
      <c r="EF83">
        <f t="shared" si="176"/>
        <v>489.31358417147885</v>
      </c>
      <c r="EG83">
        <f t="shared" si="176"/>
        <v>489.31358417147885</v>
      </c>
      <c r="EH83">
        <f t="shared" si="176"/>
        <v>501.46808137153721</v>
      </c>
      <c r="EI83">
        <f t="shared" si="176"/>
        <v>501.46808137153721</v>
      </c>
      <c r="EJ83">
        <f t="shared" si="176"/>
        <v>501.46808137153721</v>
      </c>
      <c r="EK83">
        <f t="shared" si="176"/>
        <v>501.46808137153721</v>
      </c>
      <c r="EL83">
        <f t="shared" si="176"/>
        <v>501.46808137153721</v>
      </c>
      <c r="EM83">
        <f t="shared" si="176"/>
        <v>501.46808137153721</v>
      </c>
      <c r="EN83">
        <f t="shared" si="176"/>
        <v>501.46808137153721</v>
      </c>
      <c r="EO83">
        <f t="shared" si="176"/>
        <v>501.46808137153721</v>
      </c>
      <c r="EP83">
        <f t="shared" si="176"/>
        <v>501.46808137153721</v>
      </c>
      <c r="EQ83">
        <f t="shared" si="176"/>
        <v>501.46808137153721</v>
      </c>
      <c r="ER83">
        <f t="shared" si="176"/>
        <v>501.46808137153721</v>
      </c>
      <c r="ES83">
        <f t="shared" si="176"/>
        <v>501.46808137153721</v>
      </c>
      <c r="ET83">
        <f t="shared" si="176"/>
        <v>501.46808137153721</v>
      </c>
      <c r="EU83">
        <f t="shared" si="176"/>
        <v>501.46808137153721</v>
      </c>
      <c r="EV83">
        <f t="shared" si="176"/>
        <v>501.46808137153721</v>
      </c>
      <c r="EW83">
        <f t="shared" si="176"/>
        <v>501.46808137153721</v>
      </c>
      <c r="EX83">
        <f t="shared" si="176"/>
        <v>501.46808137153721</v>
      </c>
      <c r="EY83">
        <f t="shared" si="176"/>
        <v>501.46808137153721</v>
      </c>
      <c r="EZ83">
        <f t="shared" si="176"/>
        <v>501.46808137153721</v>
      </c>
      <c r="FA83">
        <f t="shared" si="176"/>
        <v>501.46808137153721</v>
      </c>
      <c r="FB83">
        <f t="shared" si="176"/>
        <v>501.46808137153721</v>
      </c>
      <c r="FC83">
        <f t="shared" si="176"/>
        <v>501.46808137153721</v>
      </c>
      <c r="FD83">
        <f t="shared" si="176"/>
        <v>501.46808137153721</v>
      </c>
      <c r="FE83">
        <f t="shared" si="176"/>
        <v>501.46808137153721</v>
      </c>
      <c r="FF83">
        <f t="shared" si="176"/>
        <v>501.46808137153721</v>
      </c>
      <c r="FG83">
        <f t="shared" si="176"/>
        <v>501.46808137153721</v>
      </c>
      <c r="FH83">
        <f t="shared" ref="FH83:FS83" si="177">IF(FH$29="", FG83, FH41)</f>
        <v>507.30330717798887</v>
      </c>
      <c r="FI83">
        <f t="shared" si="177"/>
        <v>507.30330717798887</v>
      </c>
      <c r="FJ83">
        <f t="shared" si="177"/>
        <v>507.30330717798887</v>
      </c>
      <c r="FK83">
        <f t="shared" si="177"/>
        <v>507.30330717798887</v>
      </c>
      <c r="FL83">
        <f t="shared" si="177"/>
        <v>507.30330717798887</v>
      </c>
      <c r="FM83">
        <f t="shared" si="177"/>
        <v>507.30330717798887</v>
      </c>
      <c r="FN83">
        <f t="shared" si="177"/>
        <v>507.30330717798887</v>
      </c>
      <c r="FO83">
        <f t="shared" si="177"/>
        <v>507.30330717798887</v>
      </c>
      <c r="FP83">
        <f t="shared" si="177"/>
        <v>507.30330717798887</v>
      </c>
      <c r="FQ83">
        <f t="shared" si="177"/>
        <v>507.30330717798887</v>
      </c>
      <c r="FR83">
        <f t="shared" si="177"/>
        <v>507.30330717798887</v>
      </c>
      <c r="FS83">
        <f t="shared" si="177"/>
        <v>507.30330717798887</v>
      </c>
    </row>
    <row r="84" spans="1:175" x14ac:dyDescent="0.25">
      <c r="A84" t="s">
        <v>166</v>
      </c>
      <c r="C84">
        <v>0</v>
      </c>
      <c r="D84" t="str">
        <f>IF(D$29="","", D83-C83)</f>
        <v/>
      </c>
      <c r="E84" t="str">
        <f t="shared" ref="E84:BP84" si="178">IF(E$29="","", E83-D83)</f>
        <v/>
      </c>
      <c r="F84" t="str">
        <f t="shared" si="178"/>
        <v/>
      </c>
      <c r="G84" t="str">
        <f t="shared" si="178"/>
        <v/>
      </c>
      <c r="H84" t="str">
        <f t="shared" si="178"/>
        <v/>
      </c>
      <c r="I84" t="str">
        <f t="shared" si="178"/>
        <v/>
      </c>
      <c r="J84" t="str">
        <f t="shared" si="178"/>
        <v/>
      </c>
      <c r="K84" t="str">
        <f t="shared" si="178"/>
        <v/>
      </c>
      <c r="L84" t="str">
        <f t="shared" si="178"/>
        <v/>
      </c>
      <c r="M84" t="str">
        <f t="shared" si="178"/>
        <v/>
      </c>
      <c r="N84" t="str">
        <f t="shared" si="178"/>
        <v/>
      </c>
      <c r="O84" t="str">
        <f t="shared" si="178"/>
        <v/>
      </c>
      <c r="P84" t="str">
        <f t="shared" si="178"/>
        <v/>
      </c>
      <c r="Q84" t="str">
        <f t="shared" si="178"/>
        <v/>
      </c>
      <c r="R84" t="str">
        <f t="shared" si="178"/>
        <v/>
      </c>
      <c r="S84" t="str">
        <f t="shared" si="178"/>
        <v/>
      </c>
      <c r="T84" t="str">
        <f t="shared" si="178"/>
        <v/>
      </c>
      <c r="U84" t="str">
        <f t="shared" si="178"/>
        <v/>
      </c>
      <c r="V84" t="str">
        <f t="shared" si="178"/>
        <v/>
      </c>
      <c r="W84" t="str">
        <f t="shared" si="178"/>
        <v/>
      </c>
      <c r="X84" t="str">
        <f t="shared" si="178"/>
        <v/>
      </c>
      <c r="Y84" t="str">
        <f t="shared" si="178"/>
        <v/>
      </c>
      <c r="Z84" t="str">
        <f t="shared" si="178"/>
        <v/>
      </c>
      <c r="AA84">
        <f t="shared" si="178"/>
        <v>4.4683333333333337</v>
      </c>
      <c r="AB84" t="str">
        <f t="shared" si="178"/>
        <v/>
      </c>
      <c r="AC84" t="str">
        <f t="shared" si="178"/>
        <v/>
      </c>
      <c r="AD84" t="str">
        <f t="shared" si="178"/>
        <v/>
      </c>
      <c r="AE84">
        <f t="shared" si="178"/>
        <v>18.480331214247869</v>
      </c>
      <c r="AF84" t="str">
        <f t="shared" si="178"/>
        <v/>
      </c>
      <c r="AG84">
        <f t="shared" si="178"/>
        <v>0</v>
      </c>
      <c r="AH84" t="str">
        <f t="shared" si="178"/>
        <v/>
      </c>
      <c r="AI84">
        <f t="shared" si="178"/>
        <v>18.728857180701411</v>
      </c>
      <c r="AJ84" t="str">
        <f t="shared" si="178"/>
        <v/>
      </c>
      <c r="AK84" t="str">
        <f t="shared" si="178"/>
        <v/>
      </c>
      <c r="AL84" t="str">
        <f t="shared" si="178"/>
        <v/>
      </c>
      <c r="AM84" t="str">
        <f t="shared" si="178"/>
        <v/>
      </c>
      <c r="AN84">
        <f t="shared" si="178"/>
        <v>0</v>
      </c>
      <c r="AO84" t="str">
        <f t="shared" si="178"/>
        <v/>
      </c>
      <c r="AP84">
        <f t="shared" si="178"/>
        <v>18.086038974543001</v>
      </c>
      <c r="AQ84" t="str">
        <f t="shared" si="178"/>
        <v/>
      </c>
      <c r="AR84" t="str">
        <f t="shared" si="178"/>
        <v/>
      </c>
      <c r="AS84" t="str">
        <f t="shared" si="178"/>
        <v/>
      </c>
      <c r="AT84">
        <f t="shared" si="178"/>
        <v>0</v>
      </c>
      <c r="AU84" t="str">
        <f t="shared" si="178"/>
        <v/>
      </c>
      <c r="AV84">
        <f t="shared" si="178"/>
        <v>11.223402176534051</v>
      </c>
      <c r="AW84" t="str">
        <f t="shared" si="178"/>
        <v/>
      </c>
      <c r="AX84" t="str">
        <f t="shared" si="178"/>
        <v/>
      </c>
      <c r="AY84">
        <f t="shared" si="178"/>
        <v>0.52960000000000207</v>
      </c>
      <c r="AZ84" t="str">
        <f t="shared" si="178"/>
        <v/>
      </c>
      <c r="BA84">
        <f t="shared" si="178"/>
        <v>11.985919435485087</v>
      </c>
      <c r="BB84" t="str">
        <f t="shared" si="178"/>
        <v/>
      </c>
      <c r="BC84">
        <f t="shared" si="178"/>
        <v>0</v>
      </c>
      <c r="BD84" t="str">
        <f t="shared" si="178"/>
        <v/>
      </c>
      <c r="BE84" t="str">
        <f t="shared" si="178"/>
        <v/>
      </c>
      <c r="BF84" t="str">
        <f t="shared" si="178"/>
        <v/>
      </c>
      <c r="BG84" t="str">
        <f t="shared" si="178"/>
        <v/>
      </c>
      <c r="BH84">
        <f t="shared" si="178"/>
        <v>19.407058544552058</v>
      </c>
      <c r="BI84" t="str">
        <f t="shared" si="178"/>
        <v/>
      </c>
      <c r="BJ84">
        <f t="shared" si="178"/>
        <v>25.28662420382166</v>
      </c>
      <c r="BK84" t="str">
        <f t="shared" si="178"/>
        <v/>
      </c>
      <c r="BL84" t="str">
        <f t="shared" si="178"/>
        <v/>
      </c>
      <c r="BM84">
        <f t="shared" si="178"/>
        <v>12.932794160034746</v>
      </c>
      <c r="BN84" t="str">
        <f t="shared" si="178"/>
        <v/>
      </c>
      <c r="BO84">
        <f t="shared" si="178"/>
        <v>15.668789808917211</v>
      </c>
      <c r="BP84" t="str">
        <f t="shared" si="178"/>
        <v/>
      </c>
      <c r="BQ84">
        <f t="shared" ref="BQ84:EB84" si="179">IF(BQ$29="","", BQ83-BP83)</f>
        <v>2.6304000000000087</v>
      </c>
      <c r="BR84" t="str">
        <f t="shared" si="179"/>
        <v/>
      </c>
      <c r="BS84" t="str">
        <f t="shared" si="179"/>
        <v/>
      </c>
      <c r="BT84" t="str">
        <f t="shared" si="179"/>
        <v/>
      </c>
      <c r="BU84" t="str">
        <f t="shared" si="179"/>
        <v/>
      </c>
      <c r="BV84">
        <f t="shared" si="179"/>
        <v>12.229299363057322</v>
      </c>
      <c r="BW84" t="str">
        <f t="shared" si="179"/>
        <v/>
      </c>
      <c r="BX84">
        <f t="shared" si="179"/>
        <v>18.28025477707007</v>
      </c>
      <c r="BY84" t="str">
        <f t="shared" si="179"/>
        <v/>
      </c>
      <c r="BZ84" t="str">
        <f t="shared" si="179"/>
        <v/>
      </c>
      <c r="CA84">
        <f t="shared" si="179"/>
        <v>0</v>
      </c>
      <c r="CB84" t="str">
        <f t="shared" si="179"/>
        <v/>
      </c>
      <c r="CC84">
        <f t="shared" si="179"/>
        <v>52.201698325400031</v>
      </c>
      <c r="CD84" t="str">
        <f t="shared" si="179"/>
        <v/>
      </c>
      <c r="CE84">
        <f t="shared" si="179"/>
        <v>0</v>
      </c>
      <c r="CF84" t="str">
        <f t="shared" si="179"/>
        <v/>
      </c>
      <c r="CG84" t="str">
        <f t="shared" si="179"/>
        <v/>
      </c>
      <c r="CH84" t="str">
        <f t="shared" si="179"/>
        <v/>
      </c>
      <c r="CI84" t="str">
        <f t="shared" si="179"/>
        <v/>
      </c>
      <c r="CJ84">
        <f t="shared" si="179"/>
        <v>48.95089287782281</v>
      </c>
      <c r="CK84" t="str">
        <f t="shared" si="179"/>
        <v/>
      </c>
      <c r="CL84">
        <f t="shared" si="179"/>
        <v>20.25477707006371</v>
      </c>
      <c r="CM84" t="str">
        <f t="shared" si="179"/>
        <v/>
      </c>
      <c r="CN84" t="str">
        <f t="shared" si="179"/>
        <v/>
      </c>
      <c r="CO84">
        <f t="shared" si="179"/>
        <v>0</v>
      </c>
      <c r="CP84" t="str">
        <f t="shared" si="179"/>
        <v/>
      </c>
      <c r="CQ84">
        <f t="shared" si="179"/>
        <v>25.535213433700051</v>
      </c>
      <c r="CR84" t="str">
        <f t="shared" si="179"/>
        <v/>
      </c>
      <c r="CS84">
        <f t="shared" si="179"/>
        <v>0</v>
      </c>
      <c r="CT84" t="str">
        <f t="shared" si="179"/>
        <v/>
      </c>
      <c r="CU84" t="str">
        <f t="shared" si="179"/>
        <v/>
      </c>
      <c r="CV84" t="str">
        <f t="shared" si="179"/>
        <v/>
      </c>
      <c r="CW84" t="str">
        <f t="shared" si="179"/>
        <v/>
      </c>
      <c r="CX84">
        <f t="shared" si="179"/>
        <v>10.127388535031855</v>
      </c>
      <c r="CY84" t="str">
        <f t="shared" si="179"/>
        <v/>
      </c>
      <c r="CZ84">
        <f t="shared" si="179"/>
        <v>29.548407643312089</v>
      </c>
      <c r="DA84" t="str">
        <f t="shared" si="179"/>
        <v/>
      </c>
      <c r="DB84" t="str">
        <f t="shared" si="179"/>
        <v/>
      </c>
      <c r="DC84">
        <f t="shared" si="179"/>
        <v>0</v>
      </c>
      <c r="DD84" t="str">
        <f t="shared" si="179"/>
        <v/>
      </c>
      <c r="DE84">
        <f t="shared" si="179"/>
        <v>16.242038216560502</v>
      </c>
      <c r="DF84" t="str">
        <f t="shared" si="179"/>
        <v/>
      </c>
      <c r="DG84">
        <f t="shared" si="179"/>
        <v>0</v>
      </c>
      <c r="DH84" t="str">
        <f t="shared" si="179"/>
        <v/>
      </c>
      <c r="DI84" t="str">
        <f t="shared" si="179"/>
        <v/>
      </c>
      <c r="DJ84" t="str">
        <f t="shared" si="179"/>
        <v/>
      </c>
      <c r="DK84" t="str">
        <f t="shared" si="179"/>
        <v/>
      </c>
      <c r="DL84" t="str">
        <f t="shared" si="179"/>
        <v/>
      </c>
      <c r="DM84">
        <f t="shared" si="179"/>
        <v>18.216560509554142</v>
      </c>
      <c r="DN84" t="str">
        <f t="shared" si="179"/>
        <v/>
      </c>
      <c r="DO84">
        <f t="shared" si="179"/>
        <v>15.15923566878979</v>
      </c>
      <c r="DP84" t="str">
        <f t="shared" si="179"/>
        <v/>
      </c>
      <c r="DQ84" t="str">
        <f t="shared" si="179"/>
        <v/>
      </c>
      <c r="DR84" t="str">
        <f t="shared" si="179"/>
        <v/>
      </c>
      <c r="DS84" t="str">
        <f t="shared" si="179"/>
        <v/>
      </c>
      <c r="DT84" t="str">
        <f t="shared" si="179"/>
        <v/>
      </c>
      <c r="DU84" t="str">
        <f t="shared" si="179"/>
        <v/>
      </c>
      <c r="DV84" t="str">
        <f t="shared" si="179"/>
        <v/>
      </c>
      <c r="DW84" t="str">
        <f t="shared" si="179"/>
        <v/>
      </c>
      <c r="DX84" t="str">
        <f t="shared" si="179"/>
        <v/>
      </c>
      <c r="DY84" t="str">
        <f t="shared" si="179"/>
        <v/>
      </c>
      <c r="DZ84">
        <f t="shared" si="179"/>
        <v>63.139668718946041</v>
      </c>
      <c r="EA84" t="str">
        <f t="shared" si="179"/>
        <v/>
      </c>
      <c r="EB84" t="str">
        <f t="shared" si="179"/>
        <v/>
      </c>
      <c r="EC84" t="str">
        <f t="shared" ref="EC84:FS84" si="180">IF(EC$29="","", EC83-EB83)</f>
        <v/>
      </c>
      <c r="ED84" t="str">
        <f t="shared" si="180"/>
        <v/>
      </c>
      <c r="EE84" t="str">
        <f t="shared" si="180"/>
        <v/>
      </c>
      <c r="EF84" t="str">
        <f t="shared" si="180"/>
        <v/>
      </c>
      <c r="EG84" t="str">
        <f t="shared" si="180"/>
        <v/>
      </c>
      <c r="EH84">
        <f t="shared" si="180"/>
        <v>12.154497200058358</v>
      </c>
      <c r="EI84" t="str">
        <f t="shared" si="180"/>
        <v/>
      </c>
      <c r="EJ84" t="str">
        <f t="shared" si="180"/>
        <v/>
      </c>
      <c r="EK84" t="str">
        <f t="shared" si="180"/>
        <v/>
      </c>
      <c r="EL84" t="str">
        <f t="shared" si="180"/>
        <v/>
      </c>
      <c r="EM84" t="str">
        <f t="shared" si="180"/>
        <v/>
      </c>
      <c r="EN84" t="str">
        <f t="shared" si="180"/>
        <v/>
      </c>
      <c r="EO84" t="str">
        <f t="shared" si="180"/>
        <v/>
      </c>
      <c r="EP84" t="str">
        <f t="shared" si="180"/>
        <v/>
      </c>
      <c r="EQ84" t="str">
        <f t="shared" si="180"/>
        <v/>
      </c>
      <c r="ER84" t="str">
        <f t="shared" si="180"/>
        <v/>
      </c>
      <c r="ES84" t="str">
        <f t="shared" si="180"/>
        <v/>
      </c>
      <c r="ET84" t="str">
        <f t="shared" si="180"/>
        <v/>
      </c>
      <c r="EU84" t="str">
        <f t="shared" si="180"/>
        <v/>
      </c>
      <c r="EV84" t="str">
        <f t="shared" si="180"/>
        <v/>
      </c>
      <c r="EW84" t="str">
        <f t="shared" si="180"/>
        <v/>
      </c>
      <c r="EX84" t="str">
        <f t="shared" si="180"/>
        <v/>
      </c>
      <c r="EY84" t="str">
        <f t="shared" si="180"/>
        <v/>
      </c>
      <c r="EZ84" t="str">
        <f t="shared" si="180"/>
        <v/>
      </c>
      <c r="FA84" t="str">
        <f t="shared" si="180"/>
        <v/>
      </c>
      <c r="FB84" t="str">
        <f t="shared" si="180"/>
        <v/>
      </c>
      <c r="FC84" t="str">
        <f t="shared" si="180"/>
        <v/>
      </c>
      <c r="FD84" t="str">
        <f t="shared" si="180"/>
        <v/>
      </c>
      <c r="FE84" t="str">
        <f t="shared" si="180"/>
        <v/>
      </c>
      <c r="FF84" t="str">
        <f t="shared" si="180"/>
        <v/>
      </c>
      <c r="FG84" t="str">
        <f t="shared" si="180"/>
        <v/>
      </c>
      <c r="FH84">
        <f t="shared" si="180"/>
        <v>5.8352258064516604</v>
      </c>
      <c r="FI84" t="str">
        <f t="shared" si="180"/>
        <v/>
      </c>
      <c r="FJ84" t="str">
        <f t="shared" si="180"/>
        <v/>
      </c>
      <c r="FK84" t="str">
        <f t="shared" si="180"/>
        <v/>
      </c>
      <c r="FL84" t="str">
        <f t="shared" si="180"/>
        <v/>
      </c>
      <c r="FM84" t="str">
        <f t="shared" si="180"/>
        <v/>
      </c>
      <c r="FN84" t="str">
        <f t="shared" si="180"/>
        <v/>
      </c>
      <c r="FO84" t="str">
        <f t="shared" si="180"/>
        <v/>
      </c>
      <c r="FP84" t="str">
        <f t="shared" si="180"/>
        <v/>
      </c>
      <c r="FQ84" t="str">
        <f t="shared" si="180"/>
        <v/>
      </c>
      <c r="FR84" t="str">
        <f t="shared" si="180"/>
        <v/>
      </c>
      <c r="FS84" t="str">
        <f t="shared" si="180"/>
        <v/>
      </c>
    </row>
    <row r="85" spans="1:175" x14ac:dyDescent="0.25">
      <c r="A85" t="s">
        <v>167</v>
      </c>
      <c r="C85">
        <v>0</v>
      </c>
      <c r="D85">
        <f t="shared" ref="D85:AI85" si="181">IF(D$29="", C85, D42)</f>
        <v>0</v>
      </c>
      <c r="E85">
        <f t="shared" si="181"/>
        <v>0</v>
      </c>
      <c r="F85">
        <f t="shared" si="181"/>
        <v>0</v>
      </c>
      <c r="G85">
        <f t="shared" si="181"/>
        <v>0</v>
      </c>
      <c r="H85">
        <f t="shared" si="181"/>
        <v>0</v>
      </c>
      <c r="I85">
        <f t="shared" si="181"/>
        <v>0</v>
      </c>
      <c r="J85">
        <f t="shared" si="181"/>
        <v>0</v>
      </c>
      <c r="K85">
        <f t="shared" si="181"/>
        <v>0</v>
      </c>
      <c r="L85">
        <f t="shared" si="181"/>
        <v>0</v>
      </c>
      <c r="M85">
        <f t="shared" si="181"/>
        <v>0</v>
      </c>
      <c r="N85">
        <f t="shared" si="181"/>
        <v>0</v>
      </c>
      <c r="O85">
        <f t="shared" si="181"/>
        <v>0</v>
      </c>
      <c r="P85">
        <f t="shared" si="181"/>
        <v>0</v>
      </c>
      <c r="Q85">
        <f t="shared" si="181"/>
        <v>0</v>
      </c>
      <c r="R85">
        <f t="shared" si="181"/>
        <v>0</v>
      </c>
      <c r="S85">
        <f t="shared" si="181"/>
        <v>0</v>
      </c>
      <c r="T85">
        <f t="shared" si="181"/>
        <v>0</v>
      </c>
      <c r="U85">
        <f t="shared" si="181"/>
        <v>0</v>
      </c>
      <c r="V85">
        <f t="shared" si="181"/>
        <v>0</v>
      </c>
      <c r="W85">
        <f t="shared" si="181"/>
        <v>0</v>
      </c>
      <c r="X85">
        <f t="shared" si="181"/>
        <v>0</v>
      </c>
      <c r="Y85">
        <f t="shared" si="181"/>
        <v>0</v>
      </c>
      <c r="Z85">
        <f t="shared" si="181"/>
        <v>0</v>
      </c>
      <c r="AA85">
        <f t="shared" si="181"/>
        <v>0</v>
      </c>
      <c r="AB85">
        <f t="shared" si="181"/>
        <v>0</v>
      </c>
      <c r="AC85">
        <f t="shared" si="181"/>
        <v>0</v>
      </c>
      <c r="AD85">
        <f t="shared" si="181"/>
        <v>0</v>
      </c>
      <c r="AE85">
        <f t="shared" si="181"/>
        <v>0</v>
      </c>
      <c r="AF85">
        <f t="shared" si="181"/>
        <v>0</v>
      </c>
      <c r="AG85">
        <f t="shared" si="181"/>
        <v>0</v>
      </c>
      <c r="AH85">
        <f t="shared" si="181"/>
        <v>0</v>
      </c>
      <c r="AI85">
        <f t="shared" si="181"/>
        <v>0</v>
      </c>
      <c r="AJ85">
        <f t="shared" ref="AJ85:BO85" si="182">IF(AJ$29="", AI85, AJ42)</f>
        <v>0</v>
      </c>
      <c r="AK85">
        <f t="shared" si="182"/>
        <v>0</v>
      </c>
      <c r="AL85">
        <f t="shared" si="182"/>
        <v>0</v>
      </c>
      <c r="AM85">
        <f t="shared" si="182"/>
        <v>0</v>
      </c>
      <c r="AN85">
        <f t="shared" si="182"/>
        <v>0</v>
      </c>
      <c r="AO85">
        <f t="shared" si="182"/>
        <v>0</v>
      </c>
      <c r="AP85">
        <f t="shared" si="182"/>
        <v>0</v>
      </c>
      <c r="AQ85">
        <f t="shared" si="182"/>
        <v>0</v>
      </c>
      <c r="AR85">
        <f t="shared" si="182"/>
        <v>0</v>
      </c>
      <c r="AS85">
        <f t="shared" si="182"/>
        <v>0</v>
      </c>
      <c r="AT85">
        <f t="shared" si="182"/>
        <v>0</v>
      </c>
      <c r="AU85">
        <f t="shared" si="182"/>
        <v>0</v>
      </c>
      <c r="AV85">
        <f t="shared" si="182"/>
        <v>0</v>
      </c>
      <c r="AW85">
        <f t="shared" si="182"/>
        <v>0</v>
      </c>
      <c r="AX85">
        <f t="shared" si="182"/>
        <v>0</v>
      </c>
      <c r="AY85">
        <f t="shared" si="182"/>
        <v>0</v>
      </c>
      <c r="AZ85">
        <f t="shared" si="182"/>
        <v>0</v>
      </c>
      <c r="BA85">
        <f t="shared" si="182"/>
        <v>0</v>
      </c>
      <c r="BB85">
        <f t="shared" si="182"/>
        <v>0</v>
      </c>
      <c r="BC85">
        <f t="shared" si="182"/>
        <v>0</v>
      </c>
      <c r="BD85">
        <f t="shared" si="182"/>
        <v>0</v>
      </c>
      <c r="BE85">
        <f t="shared" si="182"/>
        <v>0</v>
      </c>
      <c r="BF85">
        <f t="shared" si="182"/>
        <v>0</v>
      </c>
      <c r="BG85">
        <f t="shared" si="182"/>
        <v>0</v>
      </c>
      <c r="BH85">
        <f t="shared" si="182"/>
        <v>0</v>
      </c>
      <c r="BI85">
        <f t="shared" si="182"/>
        <v>0</v>
      </c>
      <c r="BJ85">
        <f t="shared" si="182"/>
        <v>0</v>
      </c>
      <c r="BK85">
        <f t="shared" si="182"/>
        <v>0</v>
      </c>
      <c r="BL85">
        <f t="shared" si="182"/>
        <v>0</v>
      </c>
      <c r="BM85">
        <f t="shared" si="182"/>
        <v>0</v>
      </c>
      <c r="BN85">
        <f t="shared" si="182"/>
        <v>0</v>
      </c>
      <c r="BO85">
        <f t="shared" si="182"/>
        <v>0</v>
      </c>
      <c r="BP85">
        <f t="shared" ref="BP85:CU85" si="183">IF(BP$29="", BO85, BP42)</f>
        <v>0</v>
      </c>
      <c r="BQ85">
        <f t="shared" si="183"/>
        <v>0</v>
      </c>
      <c r="BR85">
        <f t="shared" si="183"/>
        <v>0</v>
      </c>
      <c r="BS85">
        <f t="shared" si="183"/>
        <v>0</v>
      </c>
      <c r="BT85">
        <f t="shared" si="183"/>
        <v>0</v>
      </c>
      <c r="BU85">
        <f t="shared" si="183"/>
        <v>0</v>
      </c>
      <c r="BV85">
        <f t="shared" si="183"/>
        <v>0</v>
      </c>
      <c r="BW85">
        <f t="shared" si="183"/>
        <v>0</v>
      </c>
      <c r="BX85">
        <f t="shared" si="183"/>
        <v>0</v>
      </c>
      <c r="BY85">
        <f t="shared" si="183"/>
        <v>0</v>
      </c>
      <c r="BZ85">
        <f t="shared" si="183"/>
        <v>0</v>
      </c>
      <c r="CA85">
        <f t="shared" si="183"/>
        <v>0</v>
      </c>
      <c r="CB85">
        <f t="shared" si="183"/>
        <v>0</v>
      </c>
      <c r="CC85">
        <f t="shared" si="183"/>
        <v>0</v>
      </c>
      <c r="CD85">
        <f t="shared" si="183"/>
        <v>0</v>
      </c>
      <c r="CE85">
        <f t="shared" si="183"/>
        <v>0</v>
      </c>
      <c r="CF85">
        <f t="shared" si="183"/>
        <v>0</v>
      </c>
      <c r="CG85">
        <f t="shared" si="183"/>
        <v>0</v>
      </c>
      <c r="CH85">
        <f t="shared" si="183"/>
        <v>0</v>
      </c>
      <c r="CI85">
        <f t="shared" si="183"/>
        <v>0</v>
      </c>
      <c r="CJ85">
        <f t="shared" si="183"/>
        <v>0</v>
      </c>
      <c r="CK85">
        <f t="shared" si="183"/>
        <v>0</v>
      </c>
      <c r="CL85">
        <f t="shared" si="183"/>
        <v>0</v>
      </c>
      <c r="CM85">
        <f t="shared" si="183"/>
        <v>0</v>
      </c>
      <c r="CN85">
        <f t="shared" si="183"/>
        <v>0</v>
      </c>
      <c r="CO85">
        <f t="shared" si="183"/>
        <v>0</v>
      </c>
      <c r="CP85">
        <f t="shared" si="183"/>
        <v>0</v>
      </c>
      <c r="CQ85">
        <f t="shared" si="183"/>
        <v>0</v>
      </c>
      <c r="CR85">
        <f t="shared" si="183"/>
        <v>0</v>
      </c>
      <c r="CS85">
        <f t="shared" si="183"/>
        <v>0</v>
      </c>
      <c r="CT85">
        <f t="shared" si="183"/>
        <v>0</v>
      </c>
      <c r="CU85">
        <f t="shared" si="183"/>
        <v>0</v>
      </c>
      <c r="CV85">
        <f t="shared" ref="CV85:EA85" si="184">IF(CV$29="", CU85, CV42)</f>
        <v>0</v>
      </c>
      <c r="CW85">
        <f t="shared" si="184"/>
        <v>0</v>
      </c>
      <c r="CX85">
        <f t="shared" si="184"/>
        <v>0</v>
      </c>
      <c r="CY85">
        <f t="shared" si="184"/>
        <v>0</v>
      </c>
      <c r="CZ85">
        <f t="shared" si="184"/>
        <v>0</v>
      </c>
      <c r="DA85">
        <f t="shared" si="184"/>
        <v>0</v>
      </c>
      <c r="DB85">
        <f t="shared" si="184"/>
        <v>0</v>
      </c>
      <c r="DC85">
        <f t="shared" si="184"/>
        <v>0</v>
      </c>
      <c r="DD85">
        <f t="shared" si="184"/>
        <v>0</v>
      </c>
      <c r="DE85">
        <f t="shared" si="184"/>
        <v>0</v>
      </c>
      <c r="DF85">
        <f t="shared" si="184"/>
        <v>0</v>
      </c>
      <c r="DG85">
        <f t="shared" si="184"/>
        <v>0</v>
      </c>
      <c r="DH85">
        <f t="shared" si="184"/>
        <v>0</v>
      </c>
      <c r="DI85">
        <f t="shared" si="184"/>
        <v>0</v>
      </c>
      <c r="DJ85">
        <f t="shared" si="184"/>
        <v>0</v>
      </c>
      <c r="DK85">
        <f t="shared" si="184"/>
        <v>0</v>
      </c>
      <c r="DL85">
        <f t="shared" si="184"/>
        <v>0</v>
      </c>
      <c r="DM85">
        <f t="shared" si="184"/>
        <v>0</v>
      </c>
      <c r="DN85">
        <f t="shared" si="184"/>
        <v>0</v>
      </c>
      <c r="DO85">
        <f t="shared" si="184"/>
        <v>0</v>
      </c>
      <c r="DP85">
        <f t="shared" si="184"/>
        <v>0</v>
      </c>
      <c r="DQ85">
        <f t="shared" si="184"/>
        <v>0</v>
      </c>
      <c r="DR85">
        <f t="shared" si="184"/>
        <v>0</v>
      </c>
      <c r="DS85">
        <f t="shared" si="184"/>
        <v>0</v>
      </c>
      <c r="DT85">
        <f t="shared" si="184"/>
        <v>0</v>
      </c>
      <c r="DU85">
        <f t="shared" si="184"/>
        <v>0</v>
      </c>
      <c r="DV85">
        <f t="shared" si="184"/>
        <v>0</v>
      </c>
      <c r="DW85">
        <f t="shared" si="184"/>
        <v>0</v>
      </c>
      <c r="DX85">
        <f t="shared" si="184"/>
        <v>0</v>
      </c>
      <c r="DY85">
        <f t="shared" si="184"/>
        <v>0</v>
      </c>
      <c r="DZ85">
        <f t="shared" si="184"/>
        <v>0</v>
      </c>
      <c r="EA85">
        <f t="shared" si="184"/>
        <v>0</v>
      </c>
      <c r="EB85">
        <f t="shared" ref="EB85:FG85" si="185">IF(EB$29="", EA85, EB42)</f>
        <v>0</v>
      </c>
      <c r="EC85">
        <f t="shared" si="185"/>
        <v>0</v>
      </c>
      <c r="ED85">
        <f t="shared" si="185"/>
        <v>0</v>
      </c>
      <c r="EE85">
        <f t="shared" si="185"/>
        <v>0</v>
      </c>
      <c r="EF85">
        <f t="shared" si="185"/>
        <v>0</v>
      </c>
      <c r="EG85">
        <f t="shared" si="185"/>
        <v>0</v>
      </c>
      <c r="EH85">
        <f t="shared" si="185"/>
        <v>0</v>
      </c>
      <c r="EI85">
        <f t="shared" si="185"/>
        <v>0</v>
      </c>
      <c r="EJ85">
        <f t="shared" si="185"/>
        <v>0</v>
      </c>
      <c r="EK85">
        <f t="shared" si="185"/>
        <v>0</v>
      </c>
      <c r="EL85">
        <f t="shared" si="185"/>
        <v>0</v>
      </c>
      <c r="EM85">
        <f t="shared" si="185"/>
        <v>0</v>
      </c>
      <c r="EN85">
        <f t="shared" si="185"/>
        <v>0</v>
      </c>
      <c r="EO85">
        <f t="shared" si="185"/>
        <v>0</v>
      </c>
      <c r="EP85">
        <f t="shared" si="185"/>
        <v>0</v>
      </c>
      <c r="EQ85">
        <f t="shared" si="185"/>
        <v>0</v>
      </c>
      <c r="ER85">
        <f t="shared" si="185"/>
        <v>0</v>
      </c>
      <c r="ES85">
        <f t="shared" si="185"/>
        <v>0</v>
      </c>
      <c r="ET85">
        <f t="shared" si="185"/>
        <v>0</v>
      </c>
      <c r="EU85">
        <f t="shared" si="185"/>
        <v>0</v>
      </c>
      <c r="EV85">
        <f t="shared" si="185"/>
        <v>0</v>
      </c>
      <c r="EW85">
        <f t="shared" si="185"/>
        <v>0</v>
      </c>
      <c r="EX85">
        <f t="shared" si="185"/>
        <v>0</v>
      </c>
      <c r="EY85">
        <f t="shared" si="185"/>
        <v>0</v>
      </c>
      <c r="EZ85">
        <f t="shared" si="185"/>
        <v>0</v>
      </c>
      <c r="FA85">
        <f t="shared" si="185"/>
        <v>0</v>
      </c>
      <c r="FB85">
        <f t="shared" si="185"/>
        <v>0</v>
      </c>
      <c r="FC85">
        <f t="shared" si="185"/>
        <v>0</v>
      </c>
      <c r="FD85">
        <f t="shared" si="185"/>
        <v>0</v>
      </c>
      <c r="FE85">
        <f t="shared" si="185"/>
        <v>0</v>
      </c>
      <c r="FF85">
        <f t="shared" si="185"/>
        <v>0</v>
      </c>
      <c r="FG85">
        <f t="shared" si="185"/>
        <v>0</v>
      </c>
      <c r="FH85">
        <f t="shared" ref="FH85:FS85" si="186">IF(FH$29="", FG85, FH42)</f>
        <v>0</v>
      </c>
      <c r="FI85">
        <f t="shared" si="186"/>
        <v>0</v>
      </c>
      <c r="FJ85">
        <f t="shared" si="186"/>
        <v>0</v>
      </c>
      <c r="FK85">
        <f t="shared" si="186"/>
        <v>0</v>
      </c>
      <c r="FL85">
        <f t="shared" si="186"/>
        <v>0</v>
      </c>
      <c r="FM85">
        <f t="shared" si="186"/>
        <v>0</v>
      </c>
      <c r="FN85">
        <f t="shared" si="186"/>
        <v>0</v>
      </c>
      <c r="FO85">
        <f t="shared" si="186"/>
        <v>0</v>
      </c>
      <c r="FP85">
        <f t="shared" si="186"/>
        <v>0</v>
      </c>
      <c r="FQ85">
        <f t="shared" si="186"/>
        <v>0</v>
      </c>
      <c r="FR85">
        <f t="shared" si="186"/>
        <v>0</v>
      </c>
      <c r="FS85">
        <f t="shared" si="186"/>
        <v>0</v>
      </c>
    </row>
    <row r="86" spans="1:175" x14ac:dyDescent="0.25">
      <c r="A86" t="s">
        <v>168</v>
      </c>
      <c r="C86">
        <v>0</v>
      </c>
      <c r="D86" t="str">
        <f>IF(D$29="","", D85-C85)</f>
        <v/>
      </c>
      <c r="E86" t="str">
        <f t="shared" ref="E86:BP86" si="187">IF(E$29="","", E85-D85)</f>
        <v/>
      </c>
      <c r="F86" t="str">
        <f t="shared" si="187"/>
        <v/>
      </c>
      <c r="G86" t="str">
        <f t="shared" si="187"/>
        <v/>
      </c>
      <c r="H86" t="str">
        <f t="shared" si="187"/>
        <v/>
      </c>
      <c r="I86" t="str">
        <f t="shared" si="187"/>
        <v/>
      </c>
      <c r="J86" t="str">
        <f t="shared" si="187"/>
        <v/>
      </c>
      <c r="K86" t="str">
        <f t="shared" si="187"/>
        <v/>
      </c>
      <c r="L86" t="str">
        <f t="shared" si="187"/>
        <v/>
      </c>
      <c r="M86" t="str">
        <f t="shared" si="187"/>
        <v/>
      </c>
      <c r="N86" t="str">
        <f t="shared" si="187"/>
        <v/>
      </c>
      <c r="O86" t="str">
        <f t="shared" si="187"/>
        <v/>
      </c>
      <c r="P86" t="str">
        <f t="shared" si="187"/>
        <v/>
      </c>
      <c r="Q86" t="str">
        <f t="shared" si="187"/>
        <v/>
      </c>
      <c r="R86" t="str">
        <f t="shared" si="187"/>
        <v/>
      </c>
      <c r="S86" t="str">
        <f t="shared" si="187"/>
        <v/>
      </c>
      <c r="T86" t="str">
        <f t="shared" si="187"/>
        <v/>
      </c>
      <c r="U86" t="str">
        <f t="shared" si="187"/>
        <v/>
      </c>
      <c r="V86" t="str">
        <f t="shared" si="187"/>
        <v/>
      </c>
      <c r="W86" t="str">
        <f t="shared" si="187"/>
        <v/>
      </c>
      <c r="X86" t="str">
        <f t="shared" si="187"/>
        <v/>
      </c>
      <c r="Y86" t="str">
        <f t="shared" si="187"/>
        <v/>
      </c>
      <c r="Z86" t="str">
        <f t="shared" si="187"/>
        <v/>
      </c>
      <c r="AA86">
        <f t="shared" si="187"/>
        <v>0</v>
      </c>
      <c r="AB86" t="str">
        <f t="shared" si="187"/>
        <v/>
      </c>
      <c r="AC86" t="str">
        <f t="shared" si="187"/>
        <v/>
      </c>
      <c r="AD86" t="str">
        <f t="shared" si="187"/>
        <v/>
      </c>
      <c r="AE86">
        <f t="shared" si="187"/>
        <v>0</v>
      </c>
      <c r="AF86" t="str">
        <f t="shared" si="187"/>
        <v/>
      </c>
      <c r="AG86">
        <f t="shared" si="187"/>
        <v>0</v>
      </c>
      <c r="AH86" t="str">
        <f t="shared" si="187"/>
        <v/>
      </c>
      <c r="AI86">
        <f t="shared" si="187"/>
        <v>0</v>
      </c>
      <c r="AJ86" t="str">
        <f t="shared" si="187"/>
        <v/>
      </c>
      <c r="AK86" t="str">
        <f t="shared" si="187"/>
        <v/>
      </c>
      <c r="AL86" t="str">
        <f t="shared" si="187"/>
        <v/>
      </c>
      <c r="AM86" t="str">
        <f t="shared" si="187"/>
        <v/>
      </c>
      <c r="AN86">
        <f t="shared" si="187"/>
        <v>0</v>
      </c>
      <c r="AO86" t="str">
        <f t="shared" si="187"/>
        <v/>
      </c>
      <c r="AP86">
        <f t="shared" si="187"/>
        <v>0</v>
      </c>
      <c r="AQ86" t="str">
        <f t="shared" si="187"/>
        <v/>
      </c>
      <c r="AR86" t="str">
        <f t="shared" si="187"/>
        <v/>
      </c>
      <c r="AS86" t="str">
        <f t="shared" si="187"/>
        <v/>
      </c>
      <c r="AT86">
        <f t="shared" si="187"/>
        <v>0</v>
      </c>
      <c r="AU86" t="str">
        <f t="shared" si="187"/>
        <v/>
      </c>
      <c r="AV86">
        <f t="shared" si="187"/>
        <v>0</v>
      </c>
      <c r="AW86" t="str">
        <f t="shared" si="187"/>
        <v/>
      </c>
      <c r="AX86" t="str">
        <f t="shared" si="187"/>
        <v/>
      </c>
      <c r="AY86">
        <f t="shared" si="187"/>
        <v>0</v>
      </c>
      <c r="AZ86" t="str">
        <f t="shared" si="187"/>
        <v/>
      </c>
      <c r="BA86">
        <f t="shared" si="187"/>
        <v>0</v>
      </c>
      <c r="BB86" t="str">
        <f t="shared" si="187"/>
        <v/>
      </c>
      <c r="BC86">
        <f t="shared" si="187"/>
        <v>0</v>
      </c>
      <c r="BD86" t="str">
        <f t="shared" si="187"/>
        <v/>
      </c>
      <c r="BE86" t="str">
        <f t="shared" si="187"/>
        <v/>
      </c>
      <c r="BF86" t="str">
        <f t="shared" si="187"/>
        <v/>
      </c>
      <c r="BG86" t="str">
        <f t="shared" si="187"/>
        <v/>
      </c>
      <c r="BH86">
        <f t="shared" si="187"/>
        <v>0</v>
      </c>
      <c r="BI86" t="str">
        <f t="shared" si="187"/>
        <v/>
      </c>
      <c r="BJ86">
        <f t="shared" si="187"/>
        <v>0</v>
      </c>
      <c r="BK86" t="str">
        <f t="shared" si="187"/>
        <v/>
      </c>
      <c r="BL86" t="str">
        <f t="shared" si="187"/>
        <v/>
      </c>
      <c r="BM86">
        <f t="shared" si="187"/>
        <v>0</v>
      </c>
      <c r="BN86" t="str">
        <f t="shared" si="187"/>
        <v/>
      </c>
      <c r="BO86">
        <f t="shared" si="187"/>
        <v>0</v>
      </c>
      <c r="BP86" t="str">
        <f t="shared" si="187"/>
        <v/>
      </c>
      <c r="BQ86">
        <f t="shared" ref="BQ86:EB86" si="188">IF(BQ$29="","", BQ85-BP85)</f>
        <v>0</v>
      </c>
      <c r="BR86" t="str">
        <f t="shared" si="188"/>
        <v/>
      </c>
      <c r="BS86" t="str">
        <f t="shared" si="188"/>
        <v/>
      </c>
      <c r="BT86" t="str">
        <f t="shared" si="188"/>
        <v/>
      </c>
      <c r="BU86" t="str">
        <f t="shared" si="188"/>
        <v/>
      </c>
      <c r="BV86">
        <f t="shared" si="188"/>
        <v>0</v>
      </c>
      <c r="BW86" t="str">
        <f t="shared" si="188"/>
        <v/>
      </c>
      <c r="BX86">
        <f t="shared" si="188"/>
        <v>0</v>
      </c>
      <c r="BY86" t="str">
        <f t="shared" si="188"/>
        <v/>
      </c>
      <c r="BZ86" t="str">
        <f t="shared" si="188"/>
        <v/>
      </c>
      <c r="CA86">
        <f t="shared" si="188"/>
        <v>0</v>
      </c>
      <c r="CB86" t="str">
        <f t="shared" si="188"/>
        <v/>
      </c>
      <c r="CC86">
        <f t="shared" si="188"/>
        <v>0</v>
      </c>
      <c r="CD86" t="str">
        <f t="shared" si="188"/>
        <v/>
      </c>
      <c r="CE86">
        <f t="shared" si="188"/>
        <v>0</v>
      </c>
      <c r="CF86" t="str">
        <f t="shared" si="188"/>
        <v/>
      </c>
      <c r="CG86" t="str">
        <f t="shared" si="188"/>
        <v/>
      </c>
      <c r="CH86" t="str">
        <f t="shared" si="188"/>
        <v/>
      </c>
      <c r="CI86" t="str">
        <f t="shared" si="188"/>
        <v/>
      </c>
      <c r="CJ86">
        <f t="shared" si="188"/>
        <v>0</v>
      </c>
      <c r="CK86" t="str">
        <f t="shared" si="188"/>
        <v/>
      </c>
      <c r="CL86">
        <f t="shared" si="188"/>
        <v>0</v>
      </c>
      <c r="CM86" t="str">
        <f t="shared" si="188"/>
        <v/>
      </c>
      <c r="CN86" t="str">
        <f t="shared" si="188"/>
        <v/>
      </c>
      <c r="CO86">
        <f t="shared" si="188"/>
        <v>0</v>
      </c>
      <c r="CP86" t="str">
        <f t="shared" si="188"/>
        <v/>
      </c>
      <c r="CQ86">
        <f t="shared" si="188"/>
        <v>0</v>
      </c>
      <c r="CR86" t="str">
        <f t="shared" si="188"/>
        <v/>
      </c>
      <c r="CS86">
        <f t="shared" si="188"/>
        <v>0</v>
      </c>
      <c r="CT86" t="str">
        <f t="shared" si="188"/>
        <v/>
      </c>
      <c r="CU86" t="str">
        <f t="shared" si="188"/>
        <v/>
      </c>
      <c r="CV86" t="str">
        <f t="shared" si="188"/>
        <v/>
      </c>
      <c r="CW86" t="str">
        <f t="shared" si="188"/>
        <v/>
      </c>
      <c r="CX86">
        <f t="shared" si="188"/>
        <v>0</v>
      </c>
      <c r="CY86" t="str">
        <f t="shared" si="188"/>
        <v/>
      </c>
      <c r="CZ86">
        <f t="shared" si="188"/>
        <v>0</v>
      </c>
      <c r="DA86" t="str">
        <f t="shared" si="188"/>
        <v/>
      </c>
      <c r="DB86" t="str">
        <f t="shared" si="188"/>
        <v/>
      </c>
      <c r="DC86">
        <f t="shared" si="188"/>
        <v>0</v>
      </c>
      <c r="DD86" t="str">
        <f t="shared" si="188"/>
        <v/>
      </c>
      <c r="DE86">
        <f t="shared" si="188"/>
        <v>0</v>
      </c>
      <c r="DF86" t="str">
        <f t="shared" si="188"/>
        <v/>
      </c>
      <c r="DG86">
        <f t="shared" si="188"/>
        <v>0</v>
      </c>
      <c r="DH86" t="str">
        <f t="shared" si="188"/>
        <v/>
      </c>
      <c r="DI86" t="str">
        <f t="shared" si="188"/>
        <v/>
      </c>
      <c r="DJ86" t="str">
        <f t="shared" si="188"/>
        <v/>
      </c>
      <c r="DK86" t="str">
        <f t="shared" si="188"/>
        <v/>
      </c>
      <c r="DL86" t="str">
        <f t="shared" si="188"/>
        <v/>
      </c>
      <c r="DM86">
        <f t="shared" si="188"/>
        <v>0</v>
      </c>
      <c r="DN86" t="str">
        <f t="shared" si="188"/>
        <v/>
      </c>
      <c r="DO86">
        <f t="shared" si="188"/>
        <v>0</v>
      </c>
      <c r="DP86" t="str">
        <f t="shared" si="188"/>
        <v/>
      </c>
      <c r="DQ86" t="str">
        <f t="shared" si="188"/>
        <v/>
      </c>
      <c r="DR86" t="str">
        <f t="shared" si="188"/>
        <v/>
      </c>
      <c r="DS86" t="str">
        <f t="shared" si="188"/>
        <v/>
      </c>
      <c r="DT86" t="str">
        <f t="shared" si="188"/>
        <v/>
      </c>
      <c r="DU86" t="str">
        <f t="shared" si="188"/>
        <v/>
      </c>
      <c r="DV86" t="str">
        <f t="shared" si="188"/>
        <v/>
      </c>
      <c r="DW86" t="str">
        <f t="shared" si="188"/>
        <v/>
      </c>
      <c r="DX86" t="str">
        <f t="shared" si="188"/>
        <v/>
      </c>
      <c r="DY86" t="str">
        <f t="shared" si="188"/>
        <v/>
      </c>
      <c r="DZ86">
        <f t="shared" si="188"/>
        <v>0</v>
      </c>
      <c r="EA86" t="str">
        <f t="shared" si="188"/>
        <v/>
      </c>
      <c r="EB86" t="str">
        <f t="shared" si="188"/>
        <v/>
      </c>
      <c r="EC86" t="str">
        <f t="shared" ref="EC86:FS86" si="189">IF(EC$29="","", EC85-EB85)</f>
        <v/>
      </c>
      <c r="ED86" t="str">
        <f t="shared" si="189"/>
        <v/>
      </c>
      <c r="EE86" t="str">
        <f t="shared" si="189"/>
        <v/>
      </c>
      <c r="EF86" t="str">
        <f t="shared" si="189"/>
        <v/>
      </c>
      <c r="EG86" t="str">
        <f t="shared" si="189"/>
        <v/>
      </c>
      <c r="EH86">
        <f t="shared" si="189"/>
        <v>0</v>
      </c>
      <c r="EI86" t="str">
        <f t="shared" si="189"/>
        <v/>
      </c>
      <c r="EJ86" t="str">
        <f t="shared" si="189"/>
        <v/>
      </c>
      <c r="EK86" t="str">
        <f t="shared" si="189"/>
        <v/>
      </c>
      <c r="EL86" t="str">
        <f t="shared" si="189"/>
        <v/>
      </c>
      <c r="EM86" t="str">
        <f t="shared" si="189"/>
        <v/>
      </c>
      <c r="EN86" t="str">
        <f t="shared" si="189"/>
        <v/>
      </c>
      <c r="EO86" t="str">
        <f t="shared" si="189"/>
        <v/>
      </c>
      <c r="EP86" t="str">
        <f t="shared" si="189"/>
        <v/>
      </c>
      <c r="EQ86" t="str">
        <f t="shared" si="189"/>
        <v/>
      </c>
      <c r="ER86" t="str">
        <f t="shared" si="189"/>
        <v/>
      </c>
      <c r="ES86" t="str">
        <f t="shared" si="189"/>
        <v/>
      </c>
      <c r="ET86" t="str">
        <f t="shared" si="189"/>
        <v/>
      </c>
      <c r="EU86" t="str">
        <f t="shared" si="189"/>
        <v/>
      </c>
      <c r="EV86" t="str">
        <f t="shared" si="189"/>
        <v/>
      </c>
      <c r="EW86" t="str">
        <f t="shared" si="189"/>
        <v/>
      </c>
      <c r="EX86" t="str">
        <f t="shared" si="189"/>
        <v/>
      </c>
      <c r="EY86" t="str">
        <f t="shared" si="189"/>
        <v/>
      </c>
      <c r="EZ86" t="str">
        <f t="shared" si="189"/>
        <v/>
      </c>
      <c r="FA86" t="str">
        <f t="shared" si="189"/>
        <v/>
      </c>
      <c r="FB86" t="str">
        <f t="shared" si="189"/>
        <v/>
      </c>
      <c r="FC86" t="str">
        <f t="shared" si="189"/>
        <v/>
      </c>
      <c r="FD86" t="str">
        <f t="shared" si="189"/>
        <v/>
      </c>
      <c r="FE86" t="str">
        <f t="shared" si="189"/>
        <v/>
      </c>
      <c r="FF86" t="str">
        <f t="shared" si="189"/>
        <v/>
      </c>
      <c r="FG86" t="str">
        <f t="shared" si="189"/>
        <v/>
      </c>
      <c r="FH86">
        <f t="shared" si="189"/>
        <v>0</v>
      </c>
      <c r="FI86" t="str">
        <f t="shared" si="189"/>
        <v/>
      </c>
      <c r="FJ86" t="str">
        <f t="shared" si="189"/>
        <v/>
      </c>
      <c r="FK86" t="str">
        <f t="shared" si="189"/>
        <v/>
      </c>
      <c r="FL86" t="str">
        <f t="shared" si="189"/>
        <v/>
      </c>
      <c r="FM86" t="str">
        <f t="shared" si="189"/>
        <v/>
      </c>
      <c r="FN86" t="str">
        <f t="shared" si="189"/>
        <v/>
      </c>
      <c r="FO86" t="str">
        <f t="shared" si="189"/>
        <v/>
      </c>
      <c r="FP86" t="str">
        <f t="shared" si="189"/>
        <v/>
      </c>
      <c r="FQ86" t="str">
        <f t="shared" si="189"/>
        <v/>
      </c>
      <c r="FR86" t="str">
        <f t="shared" si="189"/>
        <v/>
      </c>
      <c r="FS86" t="str">
        <f t="shared" si="189"/>
        <v/>
      </c>
    </row>
    <row r="87" spans="1:175" x14ac:dyDescent="0.25">
      <c r="A87" t="s">
        <v>169</v>
      </c>
      <c r="C87">
        <v>0</v>
      </c>
      <c r="D87" t="str">
        <f t="shared" ref="D87:AI87" si="190">IF(D$29="","", (D82+D84-D86)/(C80+D16))</f>
        <v/>
      </c>
      <c r="E87" t="str">
        <f t="shared" si="190"/>
        <v/>
      </c>
      <c r="F87" t="str">
        <f t="shared" si="190"/>
        <v/>
      </c>
      <c r="G87" t="str">
        <f t="shared" si="190"/>
        <v/>
      </c>
      <c r="H87" t="str">
        <f t="shared" si="190"/>
        <v/>
      </c>
      <c r="I87" t="str">
        <f t="shared" si="190"/>
        <v/>
      </c>
      <c r="J87" t="str">
        <f t="shared" si="190"/>
        <v/>
      </c>
      <c r="K87" t="str">
        <f t="shared" si="190"/>
        <v/>
      </c>
      <c r="L87" t="str">
        <f t="shared" si="190"/>
        <v/>
      </c>
      <c r="M87" t="str">
        <f t="shared" si="190"/>
        <v/>
      </c>
      <c r="N87" t="str">
        <f t="shared" si="190"/>
        <v/>
      </c>
      <c r="O87" t="str">
        <f t="shared" si="190"/>
        <v/>
      </c>
      <c r="P87" t="str">
        <f t="shared" si="190"/>
        <v/>
      </c>
      <c r="Q87" t="str">
        <f t="shared" si="190"/>
        <v/>
      </c>
      <c r="R87" t="str">
        <f t="shared" si="190"/>
        <v/>
      </c>
      <c r="S87" t="str">
        <f t="shared" si="190"/>
        <v/>
      </c>
      <c r="T87" t="str">
        <f t="shared" si="190"/>
        <v/>
      </c>
      <c r="U87" t="str">
        <f t="shared" si="190"/>
        <v/>
      </c>
      <c r="V87" t="str">
        <f t="shared" si="190"/>
        <v/>
      </c>
      <c r="W87" t="str">
        <f t="shared" si="190"/>
        <v/>
      </c>
      <c r="X87" t="str">
        <f t="shared" si="190"/>
        <v/>
      </c>
      <c r="Y87" t="str">
        <f t="shared" si="190"/>
        <v/>
      </c>
      <c r="Z87" t="str">
        <f t="shared" si="190"/>
        <v/>
      </c>
      <c r="AA87">
        <f t="shared" si="190"/>
        <v>0.16390824109081889</v>
      </c>
      <c r="AB87" t="str">
        <f t="shared" si="190"/>
        <v/>
      </c>
      <c r="AC87" t="str">
        <f t="shared" si="190"/>
        <v/>
      </c>
      <c r="AD87" t="str">
        <f t="shared" si="190"/>
        <v/>
      </c>
      <c r="AE87">
        <f t="shared" si="190"/>
        <v>8.3247266324185221E-2</v>
      </c>
      <c r="AF87" t="str">
        <f t="shared" si="190"/>
        <v/>
      </c>
      <c r="AG87">
        <f t="shared" si="190"/>
        <v>0.47952806088063848</v>
      </c>
      <c r="AH87" t="str">
        <f t="shared" si="190"/>
        <v/>
      </c>
      <c r="AI87">
        <f t="shared" si="190"/>
        <v>-0.77369848721755108</v>
      </c>
      <c r="AJ87" t="str">
        <f t="shared" ref="AJ87:BO87" si="191">IF(AJ$29="","", (AJ82+AJ84-AJ86)/(AI80+AJ16))</f>
        <v/>
      </c>
      <c r="AK87" t="str">
        <f t="shared" si="191"/>
        <v/>
      </c>
      <c r="AL87" t="str">
        <f t="shared" si="191"/>
        <v/>
      </c>
      <c r="AM87" t="str">
        <f t="shared" si="191"/>
        <v/>
      </c>
      <c r="AN87">
        <f t="shared" si="191"/>
        <v>0.71690307085539473</v>
      </c>
      <c r="AO87" t="str">
        <f t="shared" si="191"/>
        <v/>
      </c>
      <c r="AP87">
        <f t="shared" si="191"/>
        <v>-0.34425151558289979</v>
      </c>
      <c r="AQ87" t="str">
        <f t="shared" si="191"/>
        <v/>
      </c>
      <c r="AR87" t="str">
        <f t="shared" si="191"/>
        <v/>
      </c>
      <c r="AS87" t="str">
        <f t="shared" si="191"/>
        <v/>
      </c>
      <c r="AT87">
        <f t="shared" si="191"/>
        <v>1.1230088056472636</v>
      </c>
      <c r="AU87" t="str">
        <f t="shared" si="191"/>
        <v/>
      </c>
      <c r="AV87">
        <f t="shared" si="191"/>
        <v>-0.68235404851536097</v>
      </c>
      <c r="AW87" t="str">
        <f t="shared" si="191"/>
        <v/>
      </c>
      <c r="AX87" t="str">
        <f t="shared" si="191"/>
        <v/>
      </c>
      <c r="AY87">
        <f t="shared" si="191"/>
        <v>1.4049811868976769</v>
      </c>
      <c r="AZ87" t="str">
        <f t="shared" si="191"/>
        <v/>
      </c>
      <c r="BA87">
        <f t="shared" si="191"/>
        <v>-0.78386533617856402</v>
      </c>
      <c r="BB87" t="str">
        <f t="shared" si="191"/>
        <v/>
      </c>
      <c r="BC87">
        <f t="shared" si="191"/>
        <v>1.9598130772756073</v>
      </c>
      <c r="BD87" t="str">
        <f t="shared" si="191"/>
        <v/>
      </c>
      <c r="BE87" t="str">
        <f t="shared" si="191"/>
        <v/>
      </c>
      <c r="BF87" t="str">
        <f t="shared" si="191"/>
        <v/>
      </c>
      <c r="BG87" t="str">
        <f t="shared" si="191"/>
        <v/>
      </c>
      <c r="BH87">
        <f t="shared" si="191"/>
        <v>0.43414339131933344</v>
      </c>
      <c r="BI87" t="str">
        <f t="shared" si="191"/>
        <v/>
      </c>
      <c r="BJ87">
        <f t="shared" si="191"/>
        <v>0.7049247292975408</v>
      </c>
      <c r="BK87" t="str">
        <f t="shared" si="191"/>
        <v/>
      </c>
      <c r="BL87" t="str">
        <f t="shared" si="191"/>
        <v/>
      </c>
      <c r="BM87">
        <f t="shared" si="191"/>
        <v>0.36653240734515047</v>
      </c>
      <c r="BN87" t="str">
        <f t="shared" si="191"/>
        <v/>
      </c>
      <c r="BO87">
        <f t="shared" si="191"/>
        <v>-0.13457766819643102</v>
      </c>
      <c r="BP87" t="str">
        <f t="shared" ref="BP87:CU87" si="192">IF(BP$29="","", (BP82+BP84-BP86)/(BO80+BP16))</f>
        <v/>
      </c>
      <c r="BQ87">
        <f t="shared" si="192"/>
        <v>1.9716343180576787</v>
      </c>
      <c r="BR87" t="str">
        <f t="shared" si="192"/>
        <v/>
      </c>
      <c r="BS87" t="str">
        <f t="shared" si="192"/>
        <v/>
      </c>
      <c r="BT87" t="str">
        <f t="shared" si="192"/>
        <v/>
      </c>
      <c r="BU87" t="str">
        <f t="shared" si="192"/>
        <v/>
      </c>
      <c r="BV87">
        <f t="shared" si="192"/>
        <v>0.7709182871369572</v>
      </c>
      <c r="BW87" t="str">
        <f t="shared" si="192"/>
        <v/>
      </c>
      <c r="BX87">
        <f t="shared" si="192"/>
        <v>-0.36608509414190143</v>
      </c>
      <c r="BY87" t="str">
        <f t="shared" si="192"/>
        <v/>
      </c>
      <c r="BZ87" t="str">
        <f t="shared" si="192"/>
        <v/>
      </c>
      <c r="CA87">
        <f t="shared" si="192"/>
        <v>1.1525882811786274</v>
      </c>
      <c r="CB87" t="str">
        <f t="shared" si="192"/>
        <v/>
      </c>
      <c r="CC87">
        <f t="shared" si="192"/>
        <v>0.12778622746320467</v>
      </c>
      <c r="CD87" t="str">
        <f t="shared" si="192"/>
        <v/>
      </c>
      <c r="CE87">
        <f t="shared" si="192"/>
        <v>1.8377881081363081</v>
      </c>
      <c r="CF87" t="str">
        <f t="shared" si="192"/>
        <v/>
      </c>
      <c r="CG87" t="str">
        <f t="shared" si="192"/>
        <v/>
      </c>
      <c r="CH87" t="str">
        <f t="shared" si="192"/>
        <v/>
      </c>
      <c r="CI87" t="str">
        <f t="shared" si="192"/>
        <v/>
      </c>
      <c r="CJ87">
        <f t="shared" si="192"/>
        <v>0.78102974308298423</v>
      </c>
      <c r="CK87" t="str">
        <f t="shared" si="192"/>
        <v/>
      </c>
      <c r="CL87">
        <f t="shared" si="192"/>
        <v>1.5587596355049469</v>
      </c>
      <c r="CM87" t="str">
        <f t="shared" si="192"/>
        <v/>
      </c>
      <c r="CN87" t="str">
        <f t="shared" si="192"/>
        <v/>
      </c>
      <c r="CO87">
        <f t="shared" si="192"/>
        <v>2.1522702953290169</v>
      </c>
      <c r="CP87" t="str">
        <f t="shared" si="192"/>
        <v/>
      </c>
      <c r="CQ87">
        <f t="shared" si="192"/>
        <v>-1.3585102713541228</v>
      </c>
      <c r="CR87" t="str">
        <f t="shared" si="192"/>
        <v/>
      </c>
      <c r="CS87">
        <f t="shared" si="192"/>
        <v>2.1802585210729197</v>
      </c>
      <c r="CT87" t="str">
        <f t="shared" si="192"/>
        <v/>
      </c>
      <c r="CU87" t="str">
        <f t="shared" si="192"/>
        <v/>
      </c>
      <c r="CV87" t="str">
        <f t="shared" ref="CV87:EA87" si="193">IF(CV$29="","", (CV82+CV84-CV86)/(CU80+CV16))</f>
        <v/>
      </c>
      <c r="CW87" t="str">
        <f t="shared" si="193"/>
        <v/>
      </c>
      <c r="CX87">
        <f t="shared" si="193"/>
        <v>1.2228268235784052</v>
      </c>
      <c r="CY87" t="str">
        <f t="shared" si="193"/>
        <v/>
      </c>
      <c r="CZ87">
        <f t="shared" si="193"/>
        <v>-0.26803341186470125</v>
      </c>
      <c r="DA87" t="str">
        <f t="shared" si="193"/>
        <v/>
      </c>
      <c r="DB87" t="str">
        <f t="shared" si="193"/>
        <v/>
      </c>
      <c r="DC87">
        <f t="shared" si="193"/>
        <v>1.9613117043397652</v>
      </c>
      <c r="DD87" t="str">
        <f t="shared" si="193"/>
        <v/>
      </c>
      <c r="DE87">
        <f t="shared" si="193"/>
        <v>-0.97179905913872244</v>
      </c>
      <c r="DF87" t="str">
        <f t="shared" si="193"/>
        <v/>
      </c>
      <c r="DG87">
        <f t="shared" si="193"/>
        <v>1.8002005552085529</v>
      </c>
      <c r="DH87" t="str">
        <f t="shared" si="193"/>
        <v/>
      </c>
      <c r="DI87" t="str">
        <f t="shared" si="193"/>
        <v/>
      </c>
      <c r="DJ87" t="str">
        <f t="shared" si="193"/>
        <v/>
      </c>
      <c r="DK87" t="str">
        <f t="shared" si="193"/>
        <v/>
      </c>
      <c r="DL87" t="str">
        <f t="shared" si="193"/>
        <v/>
      </c>
      <c r="DM87">
        <f t="shared" si="193"/>
        <v>1.2214807619657411</v>
      </c>
      <c r="DN87" t="str">
        <f t="shared" si="193"/>
        <v/>
      </c>
      <c r="DO87">
        <f t="shared" si="193"/>
        <v>-0.6617741272981883</v>
      </c>
      <c r="DP87" t="str">
        <f t="shared" si="193"/>
        <v/>
      </c>
      <c r="DQ87" t="str">
        <f t="shared" si="193"/>
        <v/>
      </c>
      <c r="DR87" t="str">
        <f t="shared" si="193"/>
        <v/>
      </c>
      <c r="DS87" t="str">
        <f t="shared" si="193"/>
        <v/>
      </c>
      <c r="DT87" t="str">
        <f t="shared" si="193"/>
        <v/>
      </c>
      <c r="DU87" t="str">
        <f t="shared" si="193"/>
        <v/>
      </c>
      <c r="DV87" t="str">
        <f t="shared" si="193"/>
        <v/>
      </c>
      <c r="DW87" t="str">
        <f t="shared" si="193"/>
        <v/>
      </c>
      <c r="DX87" t="str">
        <f t="shared" si="193"/>
        <v/>
      </c>
      <c r="DY87" t="str">
        <f t="shared" si="193"/>
        <v/>
      </c>
      <c r="DZ87">
        <f t="shared" si="193"/>
        <v>1.0172431143843199</v>
      </c>
      <c r="EA87" t="str">
        <f t="shared" si="193"/>
        <v/>
      </c>
      <c r="EB87" t="str">
        <f t="shared" ref="EB87:FG87" si="194">IF(EB$29="","", (EB82+EB84-EB86)/(EA80+EB16))</f>
        <v/>
      </c>
      <c r="EC87" t="str">
        <f t="shared" si="194"/>
        <v/>
      </c>
      <c r="ED87" t="str">
        <f t="shared" si="194"/>
        <v/>
      </c>
      <c r="EE87" t="str">
        <f t="shared" si="194"/>
        <v/>
      </c>
      <c r="EF87" t="str">
        <f t="shared" si="194"/>
        <v/>
      </c>
      <c r="EG87" t="str">
        <f t="shared" si="194"/>
        <v/>
      </c>
      <c r="EH87">
        <f t="shared" si="194"/>
        <v>5.7204689953924227E-2</v>
      </c>
      <c r="EI87" t="str">
        <f t="shared" si="194"/>
        <v/>
      </c>
      <c r="EJ87" t="str">
        <f t="shared" si="194"/>
        <v/>
      </c>
      <c r="EK87" t="str">
        <f t="shared" si="194"/>
        <v/>
      </c>
      <c r="EL87" t="str">
        <f t="shared" si="194"/>
        <v/>
      </c>
      <c r="EM87" t="str">
        <f t="shared" si="194"/>
        <v/>
      </c>
      <c r="EN87" t="str">
        <f t="shared" si="194"/>
        <v/>
      </c>
      <c r="EO87" t="str">
        <f t="shared" si="194"/>
        <v/>
      </c>
      <c r="EP87" t="str">
        <f t="shared" si="194"/>
        <v/>
      </c>
      <c r="EQ87" t="str">
        <f t="shared" si="194"/>
        <v/>
      </c>
      <c r="ER87" t="str">
        <f t="shared" si="194"/>
        <v/>
      </c>
      <c r="ES87" t="str">
        <f t="shared" si="194"/>
        <v/>
      </c>
      <c r="ET87" t="str">
        <f t="shared" si="194"/>
        <v/>
      </c>
      <c r="EU87" t="str">
        <f t="shared" si="194"/>
        <v/>
      </c>
      <c r="EV87" t="str">
        <f t="shared" si="194"/>
        <v/>
      </c>
      <c r="EW87" t="str">
        <f t="shared" si="194"/>
        <v/>
      </c>
      <c r="EX87" t="str">
        <f t="shared" si="194"/>
        <v/>
      </c>
      <c r="EY87" t="str">
        <f t="shared" si="194"/>
        <v/>
      </c>
      <c r="EZ87" t="str">
        <f t="shared" si="194"/>
        <v/>
      </c>
      <c r="FA87" t="str">
        <f t="shared" si="194"/>
        <v/>
      </c>
      <c r="FB87" t="str">
        <f t="shared" si="194"/>
        <v/>
      </c>
      <c r="FC87" t="str">
        <f t="shared" si="194"/>
        <v/>
      </c>
      <c r="FD87" t="str">
        <f t="shared" si="194"/>
        <v/>
      </c>
      <c r="FE87" t="str">
        <f t="shared" si="194"/>
        <v/>
      </c>
      <c r="FF87" t="str">
        <f t="shared" si="194"/>
        <v/>
      </c>
      <c r="FG87" t="str">
        <f t="shared" si="194"/>
        <v/>
      </c>
      <c r="FH87">
        <f t="shared" ref="FH87:FS87" si="195">IF(FH$29="","", (FH82+FH84-FH86)/(FG80+FH16))</f>
        <v>0.23721559320838148</v>
      </c>
      <c r="FI87" t="str">
        <f t="shared" si="195"/>
        <v/>
      </c>
      <c r="FJ87" t="str">
        <f t="shared" si="195"/>
        <v/>
      </c>
      <c r="FK87" t="str">
        <f t="shared" si="195"/>
        <v/>
      </c>
      <c r="FL87" t="str">
        <f t="shared" si="195"/>
        <v/>
      </c>
      <c r="FM87" t="str">
        <f t="shared" si="195"/>
        <v/>
      </c>
      <c r="FN87" t="str">
        <f t="shared" si="195"/>
        <v/>
      </c>
      <c r="FO87" t="str">
        <f t="shared" si="195"/>
        <v/>
      </c>
      <c r="FP87" t="str">
        <f t="shared" si="195"/>
        <v/>
      </c>
      <c r="FQ87" t="str">
        <f t="shared" si="195"/>
        <v/>
      </c>
      <c r="FR87" t="str">
        <f t="shared" si="195"/>
        <v/>
      </c>
      <c r="FS87" t="str">
        <f t="shared" si="195"/>
        <v/>
      </c>
    </row>
    <row r="88" spans="1:175" x14ac:dyDescent="0.25">
      <c r="AH88">
        <f t="shared" ref="AH88:AN88" si="196">IF(AH87="", AI88, AH87)</f>
        <v>-0.77369848721755108</v>
      </c>
      <c r="AI88">
        <f t="shared" si="196"/>
        <v>-0.77369848721755108</v>
      </c>
      <c r="AJ88">
        <f t="shared" si="196"/>
        <v>0.71690307085539473</v>
      </c>
      <c r="AK88">
        <f t="shared" si="196"/>
        <v>0.71690307085539473</v>
      </c>
      <c r="AL88">
        <f t="shared" si="196"/>
        <v>0.71690307085539473</v>
      </c>
      <c r="AM88">
        <f t="shared" si="196"/>
        <v>0.71690307085539473</v>
      </c>
      <c r="AN88">
        <f t="shared" si="196"/>
        <v>0.71690307085539473</v>
      </c>
      <c r="AO88">
        <f>IF(AO87="", AP88, AO87)</f>
        <v>-0.34425151558289979</v>
      </c>
      <c r="AP88">
        <f t="shared" ref="AP88:DA88" si="197">IF(AP87="", AQ88, AP87)</f>
        <v>-0.34425151558289979</v>
      </c>
      <c r="AQ88">
        <f t="shared" si="197"/>
        <v>1.1230088056472636</v>
      </c>
      <c r="AR88">
        <f t="shared" si="197"/>
        <v>1.1230088056472636</v>
      </c>
      <c r="AS88">
        <f t="shared" si="197"/>
        <v>1.1230088056472636</v>
      </c>
      <c r="AT88">
        <f t="shared" si="197"/>
        <v>1.1230088056472636</v>
      </c>
      <c r="AU88">
        <f t="shared" si="197"/>
        <v>-0.68235404851536097</v>
      </c>
      <c r="AV88">
        <f t="shared" si="197"/>
        <v>-0.68235404851536097</v>
      </c>
      <c r="AW88">
        <f t="shared" si="197"/>
        <v>1.4049811868976769</v>
      </c>
      <c r="AX88">
        <f t="shared" si="197"/>
        <v>1.4049811868976769</v>
      </c>
      <c r="AY88">
        <f t="shared" si="197"/>
        <v>1.4049811868976769</v>
      </c>
      <c r="AZ88">
        <f t="shared" si="197"/>
        <v>-0.78386533617856402</v>
      </c>
      <c r="BA88">
        <f t="shared" si="197"/>
        <v>-0.78386533617856402</v>
      </c>
      <c r="BB88">
        <f t="shared" si="197"/>
        <v>1.9598130772756073</v>
      </c>
      <c r="BC88">
        <f t="shared" si="197"/>
        <v>1.9598130772756073</v>
      </c>
      <c r="BD88">
        <f t="shared" si="197"/>
        <v>0.43414339131933344</v>
      </c>
      <c r="BE88">
        <f t="shared" si="197"/>
        <v>0.43414339131933344</v>
      </c>
      <c r="BF88">
        <f t="shared" si="197"/>
        <v>0.43414339131933344</v>
      </c>
      <c r="BG88">
        <f t="shared" si="197"/>
        <v>0.43414339131933344</v>
      </c>
      <c r="BH88">
        <f t="shared" si="197"/>
        <v>0.43414339131933344</v>
      </c>
      <c r="BI88">
        <f t="shared" si="197"/>
        <v>0.7049247292975408</v>
      </c>
      <c r="BJ88">
        <f t="shared" si="197"/>
        <v>0.7049247292975408</v>
      </c>
      <c r="BK88">
        <f t="shared" si="197"/>
        <v>0.36653240734515047</v>
      </c>
      <c r="BL88">
        <f t="shared" si="197"/>
        <v>0.36653240734515047</v>
      </c>
      <c r="BM88">
        <f t="shared" si="197"/>
        <v>0.36653240734515047</v>
      </c>
      <c r="BN88">
        <f t="shared" si="197"/>
        <v>-0.13457766819643102</v>
      </c>
      <c r="BO88">
        <f t="shared" si="197"/>
        <v>-0.13457766819643102</v>
      </c>
      <c r="BP88">
        <f t="shared" si="197"/>
        <v>1.9716343180576787</v>
      </c>
      <c r="BQ88">
        <f t="shared" si="197"/>
        <v>1.9716343180576787</v>
      </c>
      <c r="BR88">
        <f t="shared" si="197"/>
        <v>0.7709182871369572</v>
      </c>
      <c r="BS88">
        <f t="shared" si="197"/>
        <v>0.7709182871369572</v>
      </c>
      <c r="BT88">
        <f t="shared" si="197"/>
        <v>0.7709182871369572</v>
      </c>
      <c r="BU88">
        <f t="shared" si="197"/>
        <v>0.7709182871369572</v>
      </c>
      <c r="BV88">
        <f t="shared" si="197"/>
        <v>0.7709182871369572</v>
      </c>
      <c r="BW88">
        <f t="shared" si="197"/>
        <v>-0.36608509414190143</v>
      </c>
      <c r="BX88">
        <f t="shared" si="197"/>
        <v>-0.36608509414190143</v>
      </c>
      <c r="BY88">
        <f t="shared" si="197"/>
        <v>1.1525882811786274</v>
      </c>
      <c r="BZ88">
        <f t="shared" si="197"/>
        <v>1.1525882811786274</v>
      </c>
      <c r="CA88">
        <f t="shared" si="197"/>
        <v>1.1525882811786274</v>
      </c>
      <c r="CB88">
        <f t="shared" si="197"/>
        <v>0.12778622746320467</v>
      </c>
      <c r="CC88">
        <f t="shared" si="197"/>
        <v>0.12778622746320467</v>
      </c>
      <c r="CD88">
        <f t="shared" si="197"/>
        <v>1.8377881081363081</v>
      </c>
      <c r="CE88">
        <f t="shared" si="197"/>
        <v>1.8377881081363081</v>
      </c>
      <c r="CF88">
        <f t="shared" si="197"/>
        <v>0.78102974308298423</v>
      </c>
      <c r="CG88">
        <f t="shared" si="197"/>
        <v>0.78102974308298423</v>
      </c>
      <c r="CH88">
        <f t="shared" si="197"/>
        <v>0.78102974308298423</v>
      </c>
      <c r="CI88">
        <f t="shared" si="197"/>
        <v>0.78102974308298423</v>
      </c>
      <c r="CJ88">
        <f t="shared" si="197"/>
        <v>0.78102974308298423</v>
      </c>
      <c r="CK88">
        <f t="shared" si="197"/>
        <v>1.5587596355049469</v>
      </c>
      <c r="CL88">
        <f t="shared" si="197"/>
        <v>1.5587596355049469</v>
      </c>
      <c r="CM88">
        <f t="shared" si="197"/>
        <v>2.1522702953290169</v>
      </c>
      <c r="CN88">
        <f t="shared" si="197"/>
        <v>2.1522702953290169</v>
      </c>
      <c r="CO88">
        <f t="shared" si="197"/>
        <v>2.1522702953290169</v>
      </c>
      <c r="CP88">
        <f t="shared" si="197"/>
        <v>-1.3585102713541228</v>
      </c>
      <c r="CQ88">
        <f t="shared" si="197"/>
        <v>-1.3585102713541228</v>
      </c>
      <c r="CR88">
        <f t="shared" si="197"/>
        <v>2.1802585210729197</v>
      </c>
      <c r="CS88">
        <f t="shared" si="197"/>
        <v>2.1802585210729197</v>
      </c>
      <c r="CT88">
        <f t="shared" si="197"/>
        <v>1.2228268235784052</v>
      </c>
      <c r="CU88">
        <f t="shared" si="197"/>
        <v>1.2228268235784052</v>
      </c>
      <c r="CV88">
        <f t="shared" si="197"/>
        <v>1.2228268235784052</v>
      </c>
      <c r="CW88">
        <f t="shared" si="197"/>
        <v>1.2228268235784052</v>
      </c>
      <c r="CX88">
        <f t="shared" si="197"/>
        <v>1.2228268235784052</v>
      </c>
      <c r="CY88">
        <f t="shared" si="197"/>
        <v>-0.26803341186470125</v>
      </c>
      <c r="CZ88">
        <f t="shared" si="197"/>
        <v>-0.26803341186470125</v>
      </c>
      <c r="DA88">
        <f t="shared" si="197"/>
        <v>1.9613117043397652</v>
      </c>
      <c r="DB88">
        <f t="shared" ref="DB88:EG88" si="198">IF(DB87="", DC88, DB87)</f>
        <v>1.9613117043397652</v>
      </c>
      <c r="DC88">
        <f t="shared" si="198"/>
        <v>1.9613117043397652</v>
      </c>
      <c r="DD88">
        <f t="shared" si="198"/>
        <v>-0.97179905913872244</v>
      </c>
      <c r="DE88">
        <f t="shared" si="198"/>
        <v>-0.97179905913872244</v>
      </c>
      <c r="DF88">
        <f t="shared" si="198"/>
        <v>1.8002005552085529</v>
      </c>
      <c r="DG88">
        <f t="shared" si="198"/>
        <v>1.8002005552085529</v>
      </c>
      <c r="DH88">
        <f t="shared" si="198"/>
        <v>1.2214807619657411</v>
      </c>
      <c r="DI88">
        <f t="shared" si="198"/>
        <v>1.2214807619657411</v>
      </c>
      <c r="DJ88">
        <f t="shared" si="198"/>
        <v>1.2214807619657411</v>
      </c>
      <c r="DK88">
        <f t="shared" si="198"/>
        <v>1.2214807619657411</v>
      </c>
      <c r="DL88">
        <f t="shared" si="198"/>
        <v>1.2214807619657411</v>
      </c>
      <c r="DM88">
        <f t="shared" si="198"/>
        <v>1.2214807619657411</v>
      </c>
      <c r="DN88">
        <f t="shared" si="198"/>
        <v>-0.6617741272981883</v>
      </c>
      <c r="DO88">
        <f t="shared" si="198"/>
        <v>-0.6617741272981883</v>
      </c>
      <c r="DP88">
        <f t="shared" si="198"/>
        <v>1.0172431143843199</v>
      </c>
      <c r="DQ88">
        <f t="shared" si="198"/>
        <v>1.0172431143843199</v>
      </c>
      <c r="DR88">
        <f t="shared" si="198"/>
        <v>1.0172431143843199</v>
      </c>
      <c r="DS88">
        <f t="shared" si="198"/>
        <v>1.0172431143843199</v>
      </c>
      <c r="DT88">
        <f t="shared" si="198"/>
        <v>1.0172431143843199</v>
      </c>
      <c r="DU88">
        <f t="shared" si="198"/>
        <v>1.0172431143843199</v>
      </c>
      <c r="DV88">
        <f t="shared" si="198"/>
        <v>1.0172431143843199</v>
      </c>
      <c r="DW88">
        <f t="shared" si="198"/>
        <v>1.0172431143843199</v>
      </c>
      <c r="DX88">
        <f t="shared" si="198"/>
        <v>1.0172431143843199</v>
      </c>
      <c r="DY88">
        <f t="shared" si="198"/>
        <v>1.0172431143843199</v>
      </c>
      <c r="DZ88">
        <f t="shared" si="198"/>
        <v>1.0172431143843199</v>
      </c>
      <c r="EA88">
        <f t="shared" si="198"/>
        <v>5.7204689953924227E-2</v>
      </c>
      <c r="EB88">
        <f t="shared" si="198"/>
        <v>5.7204689953924227E-2</v>
      </c>
      <c r="EC88">
        <f t="shared" si="198"/>
        <v>5.7204689953924227E-2</v>
      </c>
      <c r="ED88">
        <f t="shared" si="198"/>
        <v>5.7204689953924227E-2</v>
      </c>
      <c r="EE88">
        <f t="shared" si="198"/>
        <v>5.7204689953924227E-2</v>
      </c>
      <c r="EF88">
        <f t="shared" si="198"/>
        <v>5.7204689953924227E-2</v>
      </c>
      <c r="EG88">
        <f t="shared" si="198"/>
        <v>5.7204689953924227E-2</v>
      </c>
      <c r="EH88">
        <f>IF(EH87="", EI88, EH87)</f>
        <v>5.7204689953924227E-2</v>
      </c>
      <c r="EI88">
        <f t="shared" ref="EI88:FS88" si="199">IF(EI87="", EJ88, EI87)</f>
        <v>0.23721559320838148</v>
      </c>
      <c r="EJ88">
        <f t="shared" si="199"/>
        <v>0.23721559320838148</v>
      </c>
      <c r="EK88">
        <f t="shared" si="199"/>
        <v>0.23721559320838148</v>
      </c>
      <c r="EL88">
        <f t="shared" si="199"/>
        <v>0.23721559320838148</v>
      </c>
      <c r="EM88">
        <f t="shared" si="199"/>
        <v>0.23721559320838148</v>
      </c>
      <c r="EN88">
        <f t="shared" si="199"/>
        <v>0.23721559320838148</v>
      </c>
      <c r="EO88">
        <f t="shared" si="199"/>
        <v>0.23721559320838148</v>
      </c>
      <c r="EP88">
        <f t="shared" si="199"/>
        <v>0.23721559320838148</v>
      </c>
      <c r="EQ88">
        <f t="shared" si="199"/>
        <v>0.23721559320838148</v>
      </c>
      <c r="ER88">
        <f t="shared" si="199"/>
        <v>0.23721559320838148</v>
      </c>
      <c r="ES88">
        <f t="shared" si="199"/>
        <v>0.23721559320838148</v>
      </c>
      <c r="ET88">
        <f t="shared" si="199"/>
        <v>0.23721559320838148</v>
      </c>
      <c r="EU88">
        <f t="shared" si="199"/>
        <v>0.23721559320838148</v>
      </c>
      <c r="EV88">
        <f t="shared" si="199"/>
        <v>0.23721559320838148</v>
      </c>
      <c r="EW88">
        <f t="shared" si="199"/>
        <v>0.23721559320838148</v>
      </c>
      <c r="EX88">
        <f t="shared" si="199"/>
        <v>0.23721559320838148</v>
      </c>
      <c r="EY88">
        <f t="shared" si="199"/>
        <v>0.23721559320838148</v>
      </c>
      <c r="EZ88">
        <f t="shared" si="199"/>
        <v>0.23721559320838148</v>
      </c>
      <c r="FA88">
        <f t="shared" si="199"/>
        <v>0.23721559320838148</v>
      </c>
      <c r="FB88">
        <f t="shared" si="199"/>
        <v>0.23721559320838148</v>
      </c>
      <c r="FC88">
        <f t="shared" si="199"/>
        <v>0.23721559320838148</v>
      </c>
      <c r="FD88">
        <f t="shared" si="199"/>
        <v>0.23721559320838148</v>
      </c>
      <c r="FE88">
        <f t="shared" si="199"/>
        <v>0.23721559320838148</v>
      </c>
      <c r="FF88">
        <f t="shared" si="199"/>
        <v>0.23721559320838148</v>
      </c>
      <c r="FG88">
        <f t="shared" si="199"/>
        <v>0.23721559320838148</v>
      </c>
      <c r="FH88">
        <f t="shared" si="199"/>
        <v>0.23721559320838148</v>
      </c>
      <c r="FI88">
        <f t="shared" si="199"/>
        <v>0</v>
      </c>
      <c r="FJ88">
        <f t="shared" si="199"/>
        <v>0</v>
      </c>
      <c r="FK88">
        <f t="shared" si="199"/>
        <v>0</v>
      </c>
      <c r="FL88">
        <f t="shared" si="199"/>
        <v>0</v>
      </c>
      <c r="FM88">
        <f t="shared" si="199"/>
        <v>0</v>
      </c>
      <c r="FN88">
        <f t="shared" si="199"/>
        <v>0</v>
      </c>
      <c r="FO88">
        <f t="shared" si="199"/>
        <v>0</v>
      </c>
      <c r="FP88">
        <f t="shared" si="199"/>
        <v>0</v>
      </c>
      <c r="FQ88">
        <f t="shared" si="199"/>
        <v>0</v>
      </c>
      <c r="FR88">
        <f t="shared" si="199"/>
        <v>0</v>
      </c>
      <c r="FS88">
        <f t="shared" si="199"/>
        <v>0</v>
      </c>
    </row>
    <row r="89" spans="1:175" x14ac:dyDescent="0.25">
      <c r="A89" t="s">
        <v>183</v>
      </c>
      <c r="D89" t="str">
        <f>IF(ISNUMBER(D88),AVERAGE(#REF!),"")</f>
        <v/>
      </c>
      <c r="E89" t="str">
        <f>IF(ISNUMBER(E88),AVERAGE(#REF!),"")</f>
        <v/>
      </c>
      <c r="F89" t="str">
        <f t="shared" ref="F89:L89" si="200">IF(ISNUMBER(F88),AVERAGE(A88:K88),"")</f>
        <v/>
      </c>
      <c r="G89" t="str">
        <f t="shared" si="200"/>
        <v/>
      </c>
      <c r="H89" t="str">
        <f t="shared" si="200"/>
        <v/>
      </c>
      <c r="I89" t="str">
        <f t="shared" si="200"/>
        <v/>
      </c>
      <c r="J89" t="str">
        <f t="shared" si="200"/>
        <v/>
      </c>
      <c r="K89" t="str">
        <f t="shared" si="200"/>
        <v/>
      </c>
      <c r="L89" t="str">
        <f t="shared" si="200"/>
        <v/>
      </c>
      <c r="M89" t="str">
        <f>IF(ISNUMBER(M88),AVERAGE(#REF!),"")</f>
        <v/>
      </c>
      <c r="N89" t="str">
        <f>IF(ISNUMBER(N88),AVERAGE(#REF!),"")</f>
        <v/>
      </c>
      <c r="O89" t="str">
        <f t="shared" ref="O89:U89" si="201">IF(ISNUMBER(O88),AVERAGE(J88:T88),"")</f>
        <v/>
      </c>
      <c r="P89" t="str">
        <f t="shared" si="201"/>
        <v/>
      </c>
      <c r="Q89" t="str">
        <f t="shared" si="201"/>
        <v/>
      </c>
      <c r="R89" t="str">
        <f t="shared" si="201"/>
        <v/>
      </c>
      <c r="S89" t="str">
        <f t="shared" si="201"/>
        <v/>
      </c>
      <c r="T89" t="str">
        <f t="shared" si="201"/>
        <v/>
      </c>
      <c r="U89" t="str">
        <f t="shared" si="201"/>
        <v/>
      </c>
      <c r="V89" t="str">
        <f>IF(ISNUMBER(V88),AVERAGE(#REF!),"")</f>
        <v/>
      </c>
      <c r="W89" t="str">
        <f>IF(ISNUMBER(W88),AVERAGE(#REF!),"")</f>
        <v/>
      </c>
      <c r="X89" t="str">
        <f t="shared" ref="X89:AG89" si="202">IF(ISNUMBER(X88),AVERAGE(S88:AC88),"")</f>
        <v/>
      </c>
      <c r="Y89" t="str">
        <f t="shared" si="202"/>
        <v/>
      </c>
      <c r="Z89" t="str">
        <f t="shared" si="202"/>
        <v/>
      </c>
      <c r="AA89" t="str">
        <f t="shared" si="202"/>
        <v/>
      </c>
      <c r="AB89" t="str">
        <f t="shared" si="202"/>
        <v/>
      </c>
      <c r="AC89" t="str">
        <f t="shared" si="202"/>
        <v/>
      </c>
      <c r="AD89" t="str">
        <f t="shared" si="202"/>
        <v/>
      </c>
      <c r="AE89" t="str">
        <f t="shared" si="202"/>
        <v/>
      </c>
      <c r="AF89" t="str">
        <f t="shared" si="202"/>
        <v/>
      </c>
      <c r="AG89" t="str">
        <f t="shared" si="202"/>
        <v/>
      </c>
      <c r="AH89">
        <f t="shared" ref="AH89:AO89" si="203">IF(ISNUMBER(AH88),AVERAGE(AA88:AO88),"")</f>
        <v>0.21160835803237144</v>
      </c>
      <c r="AI89">
        <f t="shared" si="203"/>
        <v>0.14984614985289685</v>
      </c>
      <c r="AJ89">
        <f t="shared" si="203"/>
        <v>0.24716241543233353</v>
      </c>
      <c r="AK89">
        <f t="shared" si="203"/>
        <v>0.32678481454278169</v>
      </c>
      <c r="AL89">
        <f t="shared" si="203"/>
        <v>0.39313681380148857</v>
      </c>
      <c r="AM89">
        <f t="shared" si="203"/>
        <v>0.44928081317424046</v>
      </c>
      <c r="AN89">
        <f t="shared" si="203"/>
        <v>0.36844975162498322</v>
      </c>
      <c r="AO89">
        <f t="shared" si="203"/>
        <v>0.29839616494896032</v>
      </c>
      <c r="AP89">
        <f>IF(ISNUMBER(AP88),AVERAGE(AI88:AW88),"")</f>
        <v>0.44364147655664221</v>
      </c>
      <c r="AQ89">
        <f>IF(ISNUMBER(AQ88),AVERAGE(AJ88:AX88),"")</f>
        <v>0.58888678816432394</v>
      </c>
      <c r="AR89">
        <f>IF(ISNUMBER(AR88),AVERAGE(AK88:AY88),"")</f>
        <v>0.63475866256714286</v>
      </c>
      <c r="AS89">
        <f>IF(ISNUMBER(AS88),AVERAGE(AL88:AZ88),"")</f>
        <v>0.53470743543154564</v>
      </c>
      <c r="AT89">
        <f>IF(ISNUMBER(AT88),AVERAGE(AM88:BA88),"")</f>
        <v>0.43465620829594848</v>
      </c>
      <c r="AU89">
        <f t="shared" ref="AU89:DF89" si="204">IF(ISNUMBER(AU88),AVERAGE(AN88:BB88),"")</f>
        <v>0.51751687539062929</v>
      </c>
      <c r="AV89">
        <f t="shared" si="204"/>
        <v>0.60037754248531006</v>
      </c>
      <c r="AW89">
        <f t="shared" si="204"/>
        <v>0.65227053627879228</v>
      </c>
      <c r="AX89">
        <f t="shared" si="204"/>
        <v>0.7041635300722745</v>
      </c>
      <c r="AY89">
        <f t="shared" si="204"/>
        <v>0.65823916911707914</v>
      </c>
      <c r="AZ89">
        <f t="shared" si="204"/>
        <v>0.61231480816188366</v>
      </c>
      <c r="BA89">
        <f t="shared" si="204"/>
        <v>0.56639044720668819</v>
      </c>
      <c r="BB89">
        <f t="shared" si="204"/>
        <v>0.5385181754500401</v>
      </c>
      <c r="BC89">
        <f t="shared" si="204"/>
        <v>0.63100342730423375</v>
      </c>
      <c r="BD89">
        <f t="shared" si="204"/>
        <v>0.70092919102826767</v>
      </c>
      <c r="BE89">
        <f t="shared" si="204"/>
        <v>0.63169927239143275</v>
      </c>
      <c r="BF89">
        <f t="shared" si="204"/>
        <v>0.5624693537545975</v>
      </c>
      <c r="BG89">
        <f t="shared" si="204"/>
        <v>0.45983209674832376</v>
      </c>
      <c r="BH89">
        <f t="shared" si="204"/>
        <v>0.50311794128046594</v>
      </c>
      <c r="BI89">
        <f t="shared" si="204"/>
        <v>0.68681791822954852</v>
      </c>
      <c r="BJ89">
        <f t="shared" si="204"/>
        <v>0.68760600094835356</v>
      </c>
      <c r="BK89">
        <f t="shared" si="204"/>
        <v>0.60834634827244349</v>
      </c>
      <c r="BL89">
        <f t="shared" si="204"/>
        <v>0.63079800799361851</v>
      </c>
      <c r="BM89">
        <f t="shared" si="204"/>
        <v>0.65324966771479331</v>
      </c>
      <c r="BN89">
        <f t="shared" si="204"/>
        <v>0.67570132743596834</v>
      </c>
      <c r="BO89">
        <f t="shared" si="204"/>
        <v>0.69815298715714336</v>
      </c>
      <c r="BP89">
        <f t="shared" si="204"/>
        <v>0.64480442145972761</v>
      </c>
      <c r="BQ89">
        <f t="shared" si="204"/>
        <v>0.57340376656376468</v>
      </c>
      <c r="BR89">
        <f t="shared" si="204"/>
        <v>0.60324800335583706</v>
      </c>
      <c r="BS89">
        <f t="shared" si="204"/>
        <v>0.65565172827806883</v>
      </c>
      <c r="BT89">
        <f t="shared" si="204"/>
        <v>0.7080554532003005</v>
      </c>
      <c r="BU89">
        <f t="shared" si="204"/>
        <v>0.69213904120817082</v>
      </c>
      <c r="BV89">
        <f t="shared" si="204"/>
        <v>0.7096299675854798</v>
      </c>
      <c r="BW89">
        <f t="shared" si="204"/>
        <v>0.84112101934099581</v>
      </c>
      <c r="BX89">
        <f t="shared" si="204"/>
        <v>0.83219793867957137</v>
      </c>
      <c r="BY89">
        <f t="shared" si="204"/>
        <v>0.75282430034792502</v>
      </c>
      <c r="BZ89">
        <f t="shared" si="204"/>
        <v>0.75349839741099345</v>
      </c>
      <c r="CA89">
        <f t="shared" si="204"/>
        <v>0.75417249447406198</v>
      </c>
      <c r="CB89">
        <f t="shared" si="204"/>
        <v>0.75484659153713041</v>
      </c>
      <c r="CC89">
        <f t="shared" si="204"/>
        <v>0.75552068860019872</v>
      </c>
      <c r="CD89">
        <f t="shared" si="204"/>
        <v>0.8080434451580647</v>
      </c>
      <c r="CE89">
        <f t="shared" si="204"/>
        <v>0.93636642713452123</v>
      </c>
      <c r="CF89">
        <f t="shared" si="204"/>
        <v>1.1042567864325825</v>
      </c>
      <c r="CG89">
        <f t="shared" si="204"/>
        <v>1.1709022540426086</v>
      </c>
      <c r="CH89">
        <f t="shared" si="204"/>
        <v>1.2375477216526345</v>
      </c>
      <c r="CI89">
        <f t="shared" si="204"/>
        <v>1.0701411514837844</v>
      </c>
      <c r="CJ89">
        <f t="shared" si="204"/>
        <v>0.97105471822929601</v>
      </c>
      <c r="CK89">
        <f t="shared" si="204"/>
        <v>1.1078862044699436</v>
      </c>
      <c r="CL89">
        <f t="shared" si="204"/>
        <v>1.1307175653323849</v>
      </c>
      <c r="CM89">
        <f t="shared" si="204"/>
        <v>1.089720146361858</v>
      </c>
      <c r="CN89">
        <f t="shared" si="204"/>
        <v>1.1191732850615526</v>
      </c>
      <c r="CO89">
        <f t="shared" si="204"/>
        <v>1.1486264237612471</v>
      </c>
      <c r="CP89">
        <f t="shared" si="204"/>
        <v>1.1780795624609419</v>
      </c>
      <c r="CQ89">
        <f t="shared" si="204"/>
        <v>1.2075327011606367</v>
      </c>
      <c r="CR89">
        <f t="shared" si="204"/>
        <v>1.1375951574974577</v>
      </c>
      <c r="CS89">
        <f t="shared" si="204"/>
        <v>1.015808954339481</v>
      </c>
      <c r="CT89">
        <f t="shared" si="204"/>
        <v>1.0426457589284688</v>
      </c>
      <c r="CU89">
        <f t="shared" si="204"/>
        <v>1.029915186195852</v>
      </c>
      <c r="CV89">
        <f t="shared" si="204"/>
        <v>1.0171846134632354</v>
      </c>
      <c r="CW89">
        <f t="shared" si="204"/>
        <v>0.808913323165386</v>
      </c>
      <c r="CX89">
        <f t="shared" si="204"/>
        <v>0.83469407064641254</v>
      </c>
      <c r="CY89">
        <f t="shared" si="204"/>
        <v>1.0452747924172576</v>
      </c>
      <c r="CZ89">
        <f t="shared" si="204"/>
        <v>1.0199375946929665</v>
      </c>
      <c r="DA89">
        <f t="shared" si="204"/>
        <v>0.95601907741915471</v>
      </c>
      <c r="DB89">
        <f t="shared" si="204"/>
        <v>0.95592933997831042</v>
      </c>
      <c r="DC89">
        <f t="shared" si="204"/>
        <v>0.95583960253746625</v>
      </c>
      <c r="DD89">
        <f t="shared" si="204"/>
        <v>0.95574986509662219</v>
      </c>
      <c r="DE89">
        <f t="shared" si="204"/>
        <v>0.9556601276557779</v>
      </c>
      <c r="DF89">
        <f t="shared" si="204"/>
        <v>0.95557039021493373</v>
      </c>
      <c r="DG89">
        <f t="shared" ref="DG89:FR89" si="205">IF(ISNUMBER(DG88),AVERAGE(CZ88:DN88),"")</f>
        <v>0.92932100918603455</v>
      </c>
      <c r="DH89">
        <f t="shared" si="205"/>
        <v>0.90307162815713538</v>
      </c>
      <c r="DI89">
        <f t="shared" si="205"/>
        <v>0.84013372216010551</v>
      </c>
      <c r="DJ89">
        <f t="shared" si="205"/>
        <v>0.77719581616307587</v>
      </c>
      <c r="DK89">
        <f t="shared" si="205"/>
        <v>0.71425791016604601</v>
      </c>
      <c r="DL89">
        <f t="shared" si="205"/>
        <v>0.84686072173424876</v>
      </c>
      <c r="DM89">
        <f t="shared" si="205"/>
        <v>0.97946353330245173</v>
      </c>
      <c r="DN89">
        <f t="shared" si="205"/>
        <v>0.92726637058083605</v>
      </c>
      <c r="DO89">
        <f t="shared" si="205"/>
        <v>0.87506920785922049</v>
      </c>
      <c r="DP89">
        <f t="shared" si="205"/>
        <v>0.86145336468712563</v>
      </c>
      <c r="DQ89">
        <f t="shared" si="205"/>
        <v>0.84783752151503089</v>
      </c>
      <c r="DR89">
        <f t="shared" si="205"/>
        <v>0.83422167834293626</v>
      </c>
      <c r="DS89">
        <f t="shared" si="205"/>
        <v>0.8206058351708414</v>
      </c>
      <c r="DT89">
        <f t="shared" si="205"/>
        <v>0.74298743037005366</v>
      </c>
      <c r="DU89">
        <f t="shared" si="205"/>
        <v>0.66536902556926592</v>
      </c>
      <c r="DV89">
        <f t="shared" si="205"/>
        <v>0.71330094671940669</v>
      </c>
      <c r="DW89">
        <f t="shared" si="205"/>
        <v>0.76123286786954736</v>
      </c>
      <c r="DX89">
        <f t="shared" si="205"/>
        <v>0.69723030624085436</v>
      </c>
      <c r="DY89">
        <f t="shared" si="205"/>
        <v>0.63322774461216136</v>
      </c>
      <c r="DZ89">
        <f t="shared" si="205"/>
        <v>0.56922518298346825</v>
      </c>
      <c r="EA89">
        <f t="shared" si="205"/>
        <v>0.50522262135477525</v>
      </c>
      <c r="EB89">
        <f t="shared" si="205"/>
        <v>0.45322078660971266</v>
      </c>
      <c r="EC89">
        <f t="shared" si="205"/>
        <v>0.40121895186465012</v>
      </c>
      <c r="ED89">
        <f t="shared" si="205"/>
        <v>0.34921711711958753</v>
      </c>
      <c r="EE89">
        <f t="shared" si="205"/>
        <v>0.29721528237452532</v>
      </c>
      <c r="EF89">
        <f t="shared" si="205"/>
        <v>0.24521344762946276</v>
      </c>
      <c r="EG89">
        <f t="shared" si="205"/>
        <v>0.1932116128844002</v>
      </c>
      <c r="EH89">
        <f t="shared" si="205"/>
        <v>0.14120977813933763</v>
      </c>
      <c r="EI89">
        <f t="shared" si="205"/>
        <v>0.1532105050229681</v>
      </c>
      <c r="EJ89">
        <f t="shared" si="205"/>
        <v>0.16521123190659859</v>
      </c>
      <c r="EK89">
        <f t="shared" si="205"/>
        <v>0.17721195879022908</v>
      </c>
      <c r="EL89">
        <f t="shared" si="205"/>
        <v>0.18921268567385954</v>
      </c>
      <c r="EM89">
        <f t="shared" si="205"/>
        <v>0.20121341255749003</v>
      </c>
      <c r="EN89">
        <f t="shared" si="205"/>
        <v>0.21321413944112053</v>
      </c>
      <c r="EO89">
        <f t="shared" si="205"/>
        <v>0.22521486632475099</v>
      </c>
      <c r="EP89">
        <f t="shared" si="205"/>
        <v>0.23721559320838148</v>
      </c>
      <c r="EQ89">
        <f t="shared" si="205"/>
        <v>0.23721559320838148</v>
      </c>
      <c r="ER89">
        <f t="shared" si="205"/>
        <v>0.23721559320838148</v>
      </c>
      <c r="ES89">
        <f t="shared" si="205"/>
        <v>0.23721559320838148</v>
      </c>
      <c r="ET89">
        <f t="shared" si="205"/>
        <v>0.23721559320838148</v>
      </c>
      <c r="EU89">
        <f t="shared" si="205"/>
        <v>0.23721559320838148</v>
      </c>
      <c r="EV89">
        <f t="shared" si="205"/>
        <v>0.23721559320838148</v>
      </c>
      <c r="EW89">
        <f t="shared" si="205"/>
        <v>0.23721559320838148</v>
      </c>
      <c r="EX89">
        <f t="shared" si="205"/>
        <v>0.23721559320838148</v>
      </c>
      <c r="EY89">
        <f t="shared" si="205"/>
        <v>0.23721559320838148</v>
      </c>
      <c r="EZ89">
        <f t="shared" si="205"/>
        <v>0.23721559320838148</v>
      </c>
      <c r="FA89">
        <f t="shared" si="205"/>
        <v>0.23721559320838148</v>
      </c>
      <c r="FB89">
        <f t="shared" si="205"/>
        <v>0.22140122032782272</v>
      </c>
      <c r="FC89">
        <f t="shared" si="205"/>
        <v>0.20558684744726394</v>
      </c>
      <c r="FD89">
        <f t="shared" si="205"/>
        <v>0.18977247456670518</v>
      </c>
      <c r="FE89">
        <f t="shared" si="205"/>
        <v>0.17395810168614642</v>
      </c>
      <c r="FF89">
        <f t="shared" si="205"/>
        <v>0.15814372880558766</v>
      </c>
      <c r="FG89">
        <f t="shared" si="205"/>
        <v>0.14232935592502888</v>
      </c>
      <c r="FH89">
        <f t="shared" si="205"/>
        <v>0.12651498304447012</v>
      </c>
      <c r="FI89">
        <f t="shared" si="205"/>
        <v>0.11070061016391136</v>
      </c>
      <c r="FJ89">
        <f t="shared" si="205"/>
        <v>9.488623728335259E-2</v>
      </c>
      <c r="FK89">
        <f t="shared" si="205"/>
        <v>7.9071864402793832E-2</v>
      </c>
      <c r="FL89">
        <f t="shared" si="205"/>
        <v>6.325749152223506E-2</v>
      </c>
      <c r="FM89">
        <f t="shared" si="205"/>
        <v>5.0831912830367462E-2</v>
      </c>
      <c r="FN89">
        <f t="shared" si="205"/>
        <v>3.6494706647443302E-2</v>
      </c>
      <c r="FO89">
        <f t="shared" si="205"/>
        <v>1.9767966100698458E-2</v>
      </c>
      <c r="FP89">
        <f t="shared" si="205"/>
        <v>0</v>
      </c>
      <c r="FQ89">
        <f t="shared" si="205"/>
        <v>0</v>
      </c>
      <c r="FR89">
        <f t="shared" si="205"/>
        <v>0</v>
      </c>
      <c r="FS89">
        <f>IF(ISNUMBER(FS88),AVERAGE(FL88:FZ88),"")</f>
        <v>0</v>
      </c>
    </row>
  </sheetData>
  <phoneticPr fontId="0" type="noConversion"/>
  <pageMargins left="0.75" right="0.75" top="1" bottom="1" header="0.5" footer="0.5"/>
  <headerFooter alignWithMargins="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IV89"/>
  <sheetViews>
    <sheetView zoomScaleNormal="100" workbookViewId="0">
      <pane xSplit="1" ySplit="8" topLeftCell="DP9" activePane="bottomRight" state="frozen"/>
      <selection pane="topRight" activeCell="B1" sqref="B1"/>
      <selection pane="bottomLeft" activeCell="A9" sqref="A9"/>
      <selection pane="bottomRight" activeCell="EO7" sqref="EO7"/>
    </sheetView>
  </sheetViews>
  <sheetFormatPr defaultColWidth="7.33203125" defaultRowHeight="13.2" x14ac:dyDescent="0.25"/>
  <cols>
    <col min="1" max="1" width="18.6640625" customWidth="1"/>
    <col min="3" max="175" width="7.6640625" customWidth="1"/>
  </cols>
  <sheetData>
    <row r="1" spans="1:175" ht="15.6" x14ac:dyDescent="0.3">
      <c r="A1" s="7" t="s">
        <v>0</v>
      </c>
      <c r="B1" s="7"/>
      <c r="C1" s="7"/>
      <c r="D1" s="7" t="s">
        <v>316</v>
      </c>
      <c r="E1" s="7"/>
      <c r="F1" s="7" t="s">
        <v>255</v>
      </c>
      <c r="H1" s="97" t="s">
        <v>273</v>
      </c>
      <c r="U1" s="7" t="str">
        <f>D1</f>
        <v>Corn 13 #9</v>
      </c>
      <c r="W1" s="29" t="str">
        <f>$H1</f>
        <v>65-50</v>
      </c>
      <c r="AJ1" s="7" t="str">
        <f>D1</f>
        <v>Corn 13 #9</v>
      </c>
      <c r="AL1" s="29" t="str">
        <f>$H1</f>
        <v>65-50</v>
      </c>
      <c r="AZ1" s="7" t="str">
        <f>D1</f>
        <v>Corn 13 #9</v>
      </c>
      <c r="BB1" s="29" t="str">
        <f>$H1</f>
        <v>65-50</v>
      </c>
      <c r="BS1" s="7" t="str">
        <f>D1</f>
        <v>Corn 13 #9</v>
      </c>
      <c r="BU1" s="29" t="str">
        <f>$H1</f>
        <v>65-50</v>
      </c>
      <c r="CH1" s="7" t="str">
        <f>D1</f>
        <v>Corn 13 #9</v>
      </c>
      <c r="CJ1" s="29" t="str">
        <f>$H1</f>
        <v>65-50</v>
      </c>
      <c r="DF1" s="7" t="str">
        <f>D1</f>
        <v>Corn 13 #9</v>
      </c>
      <c r="DH1" s="29" t="str">
        <f>$H1</f>
        <v>65-50</v>
      </c>
      <c r="DX1" s="7" t="str">
        <f>D1</f>
        <v>Corn 13 #9</v>
      </c>
      <c r="DZ1" s="29" t="str">
        <f>$H1</f>
        <v>65-50</v>
      </c>
    </row>
    <row r="3" spans="1:175" x14ac:dyDescent="0.25">
      <c r="A3" t="s">
        <v>1</v>
      </c>
      <c r="C3" s="144">
        <f>'Raw Data'!B3</f>
        <v>41042</v>
      </c>
      <c r="D3" s="144">
        <f>'Raw Data'!C3</f>
        <v>41043</v>
      </c>
      <c r="E3" s="144">
        <f>'Raw Data'!D3</f>
        <v>41044</v>
      </c>
      <c r="F3" s="144">
        <f>'Raw Data'!E3</f>
        <v>41045</v>
      </c>
      <c r="G3" s="144">
        <f>'Raw Data'!F3</f>
        <v>41046</v>
      </c>
      <c r="H3" s="144">
        <f>'Raw Data'!G3</f>
        <v>41047</v>
      </c>
      <c r="I3" s="144">
        <f>'Raw Data'!H3</f>
        <v>41048</v>
      </c>
      <c r="J3" s="144">
        <f>'Raw Data'!I3</f>
        <v>41049</v>
      </c>
      <c r="K3" s="144">
        <f>'Raw Data'!J3</f>
        <v>41050</v>
      </c>
      <c r="L3" s="144">
        <f>'Raw Data'!K3</f>
        <v>41051</v>
      </c>
      <c r="M3" s="144">
        <f>'Raw Data'!L3</f>
        <v>41052</v>
      </c>
      <c r="N3" s="144">
        <f>'Raw Data'!M3</f>
        <v>41053</v>
      </c>
      <c r="O3" s="144">
        <f>'Raw Data'!N3</f>
        <v>41054</v>
      </c>
      <c r="P3" s="144">
        <f>'Raw Data'!O3</f>
        <v>41055</v>
      </c>
      <c r="Q3" s="144">
        <f>'Raw Data'!P3</f>
        <v>41056</v>
      </c>
      <c r="R3" s="144">
        <f>'Raw Data'!Q3</f>
        <v>41057</v>
      </c>
      <c r="S3" s="144">
        <f>'Raw Data'!R3</f>
        <v>41058</v>
      </c>
      <c r="T3" s="144">
        <f>'Raw Data'!S3</f>
        <v>41059</v>
      </c>
      <c r="U3" s="144">
        <f>'Raw Data'!T3</f>
        <v>41060</v>
      </c>
      <c r="V3" s="144">
        <f>'Raw Data'!U3</f>
        <v>41061</v>
      </c>
      <c r="W3" s="144">
        <f>'Raw Data'!V3</f>
        <v>41062</v>
      </c>
      <c r="X3" s="144">
        <f>'Raw Data'!W3</f>
        <v>41063</v>
      </c>
      <c r="Y3" s="144">
        <f>'Raw Data'!X3</f>
        <v>41064</v>
      </c>
      <c r="Z3" s="144">
        <f>'Raw Data'!Y3</f>
        <v>41065</v>
      </c>
      <c r="AA3" s="144">
        <f>'Raw Data'!Z3</f>
        <v>41066</v>
      </c>
      <c r="AB3" s="144">
        <f>'Raw Data'!AA3</f>
        <v>41067</v>
      </c>
      <c r="AC3" s="144">
        <f>'Raw Data'!AB3</f>
        <v>41068</v>
      </c>
      <c r="AD3" s="144">
        <f>'Raw Data'!AC3</f>
        <v>41069</v>
      </c>
      <c r="AE3" s="144">
        <f>'Raw Data'!AD3</f>
        <v>41070</v>
      </c>
      <c r="AF3" s="144">
        <f>'Raw Data'!AE3</f>
        <v>41071</v>
      </c>
      <c r="AG3" s="144">
        <f>'Raw Data'!AF3</f>
        <v>41072</v>
      </c>
      <c r="AH3" s="144">
        <f>'Raw Data'!AG3</f>
        <v>41073</v>
      </c>
      <c r="AI3" s="144">
        <f>'Raw Data'!AH3</f>
        <v>41074</v>
      </c>
      <c r="AJ3" s="144">
        <f>'Raw Data'!AI3</f>
        <v>41075</v>
      </c>
      <c r="AK3" s="144">
        <f>'Raw Data'!AJ3</f>
        <v>41076</v>
      </c>
      <c r="AL3" s="144">
        <f>'Raw Data'!AK3</f>
        <v>41077</v>
      </c>
      <c r="AM3" s="144">
        <f>'Raw Data'!AL3</f>
        <v>41078</v>
      </c>
      <c r="AN3" s="144">
        <f>'Raw Data'!AM3</f>
        <v>41079</v>
      </c>
      <c r="AO3" s="144">
        <f>'Raw Data'!AN3</f>
        <v>41080</v>
      </c>
      <c r="AP3" s="144">
        <f>'Raw Data'!AO3</f>
        <v>41081</v>
      </c>
      <c r="AQ3" s="144">
        <f>'Raw Data'!AP3</f>
        <v>41082</v>
      </c>
      <c r="AR3" s="144">
        <f>'Raw Data'!AQ3</f>
        <v>41083</v>
      </c>
      <c r="AS3" s="144">
        <f>'Raw Data'!AR3</f>
        <v>41084</v>
      </c>
      <c r="AT3" s="144">
        <f>'Raw Data'!AS3</f>
        <v>41085</v>
      </c>
      <c r="AU3" s="144">
        <f>'Raw Data'!AT3</f>
        <v>41086</v>
      </c>
      <c r="AV3" s="144">
        <f>'Raw Data'!AU3</f>
        <v>41087</v>
      </c>
      <c r="AW3" s="144">
        <f>'Raw Data'!AV3</f>
        <v>41088</v>
      </c>
      <c r="AX3" s="144">
        <f>'Raw Data'!AW3</f>
        <v>41089</v>
      </c>
      <c r="AY3" s="144">
        <f>'Raw Data'!AX3</f>
        <v>41090</v>
      </c>
      <c r="AZ3" s="144">
        <f>'Raw Data'!AY3</f>
        <v>41091</v>
      </c>
      <c r="BA3" s="144">
        <f>'Raw Data'!AZ3</f>
        <v>41092</v>
      </c>
      <c r="BB3" s="144">
        <f>'Raw Data'!BA3</f>
        <v>41093</v>
      </c>
      <c r="BC3" s="144">
        <f>'Raw Data'!BB3</f>
        <v>41094</v>
      </c>
      <c r="BD3" s="144">
        <f>'Raw Data'!BC3</f>
        <v>41095</v>
      </c>
      <c r="BE3" s="144">
        <f>'Raw Data'!BD3</f>
        <v>41096</v>
      </c>
      <c r="BF3" s="144">
        <f>'Raw Data'!BE3</f>
        <v>41097</v>
      </c>
      <c r="BG3" s="144">
        <f>'Raw Data'!BF3</f>
        <v>41098</v>
      </c>
      <c r="BH3" s="144">
        <f>'Raw Data'!BG3</f>
        <v>41099</v>
      </c>
      <c r="BI3" s="144">
        <f>'Raw Data'!BH3</f>
        <v>41100</v>
      </c>
      <c r="BJ3" s="144">
        <f>'Raw Data'!BI3</f>
        <v>41101</v>
      </c>
      <c r="BK3" s="144">
        <f>'Raw Data'!BJ3</f>
        <v>41102</v>
      </c>
      <c r="BL3" s="144">
        <f>'Raw Data'!BK3</f>
        <v>41103</v>
      </c>
      <c r="BM3" s="144">
        <f>'Raw Data'!BL3</f>
        <v>41104</v>
      </c>
      <c r="BN3" s="144">
        <f>'Raw Data'!BM3</f>
        <v>41105</v>
      </c>
      <c r="BO3" s="144">
        <f>'Raw Data'!BN3</f>
        <v>41106</v>
      </c>
      <c r="BP3" s="144">
        <f>'Raw Data'!BO3</f>
        <v>41107</v>
      </c>
      <c r="BQ3" s="144">
        <f>'Raw Data'!BP3</f>
        <v>41108</v>
      </c>
      <c r="BR3" s="144">
        <f>'Raw Data'!BQ3</f>
        <v>41109</v>
      </c>
      <c r="BS3" s="144">
        <f>'Raw Data'!BR3</f>
        <v>41110</v>
      </c>
      <c r="BT3" s="144">
        <f>'Raw Data'!BS3</f>
        <v>41111</v>
      </c>
      <c r="BU3" s="144">
        <f>'Raw Data'!BT3</f>
        <v>41112</v>
      </c>
      <c r="BV3" s="144">
        <f>'Raw Data'!BU3</f>
        <v>41113</v>
      </c>
      <c r="BW3" s="144">
        <f>'Raw Data'!BV3</f>
        <v>41114</v>
      </c>
      <c r="BX3" s="144">
        <f>'Raw Data'!BW3</f>
        <v>41115</v>
      </c>
      <c r="BY3" s="144">
        <f>'Raw Data'!BX3</f>
        <v>41116</v>
      </c>
      <c r="BZ3" s="144">
        <f>'Raw Data'!BY3</f>
        <v>41117</v>
      </c>
      <c r="CA3" s="144">
        <f>'Raw Data'!BZ3</f>
        <v>41118</v>
      </c>
      <c r="CB3" s="144">
        <f>'Raw Data'!CA3</f>
        <v>41119</v>
      </c>
      <c r="CC3" s="144">
        <f>'Raw Data'!CB3</f>
        <v>41120</v>
      </c>
      <c r="CD3" s="144">
        <f>'Raw Data'!CC3</f>
        <v>41121</v>
      </c>
      <c r="CE3" s="144">
        <f>'Raw Data'!CD3</f>
        <v>41122</v>
      </c>
      <c r="CF3" s="144">
        <f>'Raw Data'!CE3</f>
        <v>41123</v>
      </c>
      <c r="CG3" s="144">
        <f>'Raw Data'!CF3</f>
        <v>41124</v>
      </c>
      <c r="CH3" s="144">
        <f>'Raw Data'!CG3</f>
        <v>41125</v>
      </c>
      <c r="CI3" s="144">
        <f>'Raw Data'!CH3</f>
        <v>41126</v>
      </c>
      <c r="CJ3" s="144">
        <f>'Raw Data'!CI3</f>
        <v>41127</v>
      </c>
      <c r="CK3" s="144">
        <f>'Raw Data'!CJ3</f>
        <v>41128</v>
      </c>
      <c r="CL3" s="144">
        <f>'Raw Data'!CK3</f>
        <v>41129</v>
      </c>
      <c r="CM3" s="144">
        <f>'Raw Data'!CL3</f>
        <v>41130</v>
      </c>
      <c r="CN3" s="144">
        <f>'Raw Data'!CM3</f>
        <v>41131</v>
      </c>
      <c r="CO3" s="144">
        <f>'Raw Data'!CN3</f>
        <v>41132</v>
      </c>
      <c r="CP3" s="144">
        <f>'Raw Data'!CO3</f>
        <v>41133</v>
      </c>
      <c r="CQ3" s="144">
        <f>'Raw Data'!CP3</f>
        <v>41134</v>
      </c>
      <c r="CR3" s="144">
        <f>'Raw Data'!CQ3</f>
        <v>41135</v>
      </c>
      <c r="CS3" s="144">
        <f>'Raw Data'!CR3</f>
        <v>41136</v>
      </c>
      <c r="CT3" s="144">
        <f>'Raw Data'!CS3</f>
        <v>41137</v>
      </c>
      <c r="CU3" s="144">
        <f>'Raw Data'!CT3</f>
        <v>41138</v>
      </c>
      <c r="CV3" s="144">
        <f>'Raw Data'!CU3</f>
        <v>41139</v>
      </c>
      <c r="CW3" s="144">
        <f>'Raw Data'!CV3</f>
        <v>41140</v>
      </c>
      <c r="CX3" s="144">
        <f>'Raw Data'!CW3</f>
        <v>41141</v>
      </c>
      <c r="CY3" s="144">
        <f>'Raw Data'!CX3</f>
        <v>41142</v>
      </c>
      <c r="CZ3" s="144">
        <f>'Raw Data'!CY3</f>
        <v>41143</v>
      </c>
      <c r="DA3" s="144">
        <f>'Raw Data'!CZ3</f>
        <v>41144</v>
      </c>
      <c r="DB3" s="144">
        <f>'Raw Data'!DA3</f>
        <v>41145</v>
      </c>
      <c r="DC3" s="144">
        <f>'Raw Data'!DB3</f>
        <v>41146</v>
      </c>
      <c r="DD3" s="144">
        <f>'Raw Data'!DC3</f>
        <v>41147</v>
      </c>
      <c r="DE3" s="144">
        <f>'Raw Data'!DD3</f>
        <v>41148</v>
      </c>
      <c r="DF3" s="144">
        <f>'Raw Data'!DE3</f>
        <v>41149</v>
      </c>
      <c r="DG3" s="144">
        <f>'Raw Data'!DF3</f>
        <v>41150</v>
      </c>
      <c r="DH3" s="144">
        <f>'Raw Data'!DG3</f>
        <v>41151</v>
      </c>
      <c r="DI3" s="144">
        <f>'Raw Data'!DH3</f>
        <v>41152</v>
      </c>
      <c r="DJ3" s="144">
        <f>'Raw Data'!DI3</f>
        <v>41153</v>
      </c>
      <c r="DK3" s="144">
        <f>'Raw Data'!DJ3</f>
        <v>41154</v>
      </c>
      <c r="DL3" s="144">
        <f>'Raw Data'!DK3</f>
        <v>41155</v>
      </c>
      <c r="DM3" s="144">
        <f>'Raw Data'!DL3</f>
        <v>41156</v>
      </c>
      <c r="DN3" s="144">
        <f>'Raw Data'!DM3</f>
        <v>41157</v>
      </c>
      <c r="DO3" s="144">
        <f>'Raw Data'!DN3</f>
        <v>41158</v>
      </c>
      <c r="DP3" s="144">
        <f>'Raw Data'!DO3</f>
        <v>41159</v>
      </c>
      <c r="DQ3" s="144">
        <f>'Raw Data'!DP3</f>
        <v>41160</v>
      </c>
      <c r="DR3" s="144">
        <f>'Raw Data'!DQ3</f>
        <v>41161</v>
      </c>
      <c r="DS3" s="144">
        <f>'Raw Data'!DR3</f>
        <v>41162</v>
      </c>
      <c r="DT3" s="144">
        <f>'Raw Data'!DS3</f>
        <v>41163</v>
      </c>
      <c r="DU3" s="144">
        <f>'Raw Data'!DT3</f>
        <v>41164</v>
      </c>
      <c r="DV3" s="144">
        <f>'Raw Data'!DU3</f>
        <v>41165</v>
      </c>
      <c r="DW3" s="144">
        <f>'Raw Data'!DV3</f>
        <v>41166</v>
      </c>
      <c r="DX3" s="144">
        <f>'Raw Data'!DW3</f>
        <v>41167</v>
      </c>
      <c r="DY3" s="144">
        <f>'Raw Data'!DX3</f>
        <v>41168</v>
      </c>
      <c r="DZ3" s="144">
        <f>'Raw Data'!DY3</f>
        <v>41169</v>
      </c>
      <c r="EA3" s="144">
        <f>'Raw Data'!DZ3</f>
        <v>41170</v>
      </c>
      <c r="EB3" s="144">
        <f>'Raw Data'!EA3</f>
        <v>41171</v>
      </c>
      <c r="EC3" s="144">
        <f>'Raw Data'!EB3</f>
        <v>41172</v>
      </c>
      <c r="ED3" s="144">
        <f>'Raw Data'!EC3</f>
        <v>41173</v>
      </c>
      <c r="EE3" s="144">
        <f>'Raw Data'!ED3</f>
        <v>41174</v>
      </c>
      <c r="EF3" s="144">
        <f>'Raw Data'!EE3</f>
        <v>41175</v>
      </c>
      <c r="EG3" s="144">
        <f>'Raw Data'!EF3</f>
        <v>41176</v>
      </c>
      <c r="EH3" s="144">
        <f>'Raw Data'!EG3</f>
        <v>41177</v>
      </c>
      <c r="EI3" s="144">
        <f>'Raw Data'!EH3</f>
        <v>41178</v>
      </c>
      <c r="EJ3" s="144">
        <f>'Raw Data'!EI3</f>
        <v>41179</v>
      </c>
      <c r="EK3" s="144">
        <f>'Raw Data'!EJ3</f>
        <v>41180</v>
      </c>
      <c r="EL3" s="144">
        <f>'Raw Data'!EK3</f>
        <v>41181</v>
      </c>
      <c r="EM3" s="144">
        <f>'Raw Data'!EL3</f>
        <v>41182</v>
      </c>
      <c r="EN3" s="144">
        <f>'Raw Data'!EM3</f>
        <v>41183</v>
      </c>
      <c r="EO3" s="144">
        <f>'Raw Data'!EN3</f>
        <v>41184</v>
      </c>
      <c r="EP3" s="144">
        <f>'Raw Data'!EO3</f>
        <v>41185</v>
      </c>
      <c r="EQ3" s="144">
        <f>'Raw Data'!EP3</f>
        <v>41186</v>
      </c>
      <c r="ER3" s="144">
        <f>'Raw Data'!EQ3</f>
        <v>41187</v>
      </c>
      <c r="ES3" s="144">
        <f>'Raw Data'!ER3</f>
        <v>41188</v>
      </c>
      <c r="ET3" s="144">
        <f>'Raw Data'!ES3</f>
        <v>41189</v>
      </c>
      <c r="EU3" s="144">
        <f>'Raw Data'!ET3</f>
        <v>41190</v>
      </c>
      <c r="EV3" s="144">
        <f>'Raw Data'!EU3</f>
        <v>41191</v>
      </c>
      <c r="EW3" s="144">
        <f>'Raw Data'!EV3</f>
        <v>41192</v>
      </c>
      <c r="EX3" s="144">
        <f>'Raw Data'!EW3</f>
        <v>41193</v>
      </c>
      <c r="EY3" s="144">
        <f>'Raw Data'!EX3</f>
        <v>41194</v>
      </c>
      <c r="EZ3" s="144">
        <f>'Raw Data'!EY3</f>
        <v>41195</v>
      </c>
      <c r="FA3" s="144">
        <f>'Raw Data'!EZ3</f>
        <v>41196</v>
      </c>
      <c r="FB3" s="144">
        <f>'Raw Data'!FA3</f>
        <v>41197</v>
      </c>
      <c r="FC3" s="144">
        <f>'Raw Data'!FB3</f>
        <v>41198</v>
      </c>
      <c r="FD3" s="144">
        <f>'Raw Data'!FC3</f>
        <v>41199</v>
      </c>
      <c r="FE3" s="144">
        <f>'Raw Data'!FD3</f>
        <v>41200</v>
      </c>
      <c r="FF3" s="144">
        <f>'Raw Data'!FE3</f>
        <v>41201</v>
      </c>
      <c r="FG3" s="144">
        <f>'Raw Data'!FF3</f>
        <v>41202</v>
      </c>
      <c r="FH3" s="144">
        <f>'Raw Data'!FG3</f>
        <v>41203</v>
      </c>
      <c r="FI3" s="144">
        <f>'Raw Data'!FH3</f>
        <v>41204</v>
      </c>
      <c r="FJ3" s="144">
        <f>'Raw Data'!FI3</f>
        <v>41205</v>
      </c>
      <c r="FK3" s="144">
        <f>'Raw Data'!FJ3</f>
        <v>41206</v>
      </c>
      <c r="FL3" s="144">
        <f>'Raw Data'!FK3</f>
        <v>41207</v>
      </c>
      <c r="FM3" s="144">
        <f>'Raw Data'!FL3</f>
        <v>41208</v>
      </c>
      <c r="FN3" s="144">
        <f>'Raw Data'!FM3</f>
        <v>41209</v>
      </c>
      <c r="FO3" s="144">
        <f>'Raw Data'!FN3</f>
        <v>41210</v>
      </c>
      <c r="FP3" s="144">
        <f>'Raw Data'!FO3</f>
        <v>41211</v>
      </c>
      <c r="FQ3" s="144">
        <f>'Raw Data'!FP3</f>
        <v>41212</v>
      </c>
      <c r="FR3" s="144">
        <f>'Raw Data'!FQ3</f>
        <v>41213</v>
      </c>
      <c r="FS3" s="144">
        <f>'Raw Data'!FR3</f>
        <v>41214</v>
      </c>
    </row>
    <row r="4" spans="1:175" x14ac:dyDescent="0.25">
      <c r="A4" t="s">
        <v>2</v>
      </c>
      <c r="C4" s="109">
        <f>'Raw Data'!B4</f>
        <v>133</v>
      </c>
      <c r="D4" s="109">
        <f>'Raw Data'!C4</f>
        <v>134</v>
      </c>
      <c r="E4" s="109">
        <f>'Raw Data'!D4</f>
        <v>135</v>
      </c>
      <c r="F4" s="109">
        <f>'Raw Data'!E4</f>
        <v>136</v>
      </c>
      <c r="G4" s="109">
        <f>'Raw Data'!F4</f>
        <v>137</v>
      </c>
      <c r="H4" s="109">
        <f>'Raw Data'!G4</f>
        <v>138</v>
      </c>
      <c r="I4" s="109">
        <f>'Raw Data'!H4</f>
        <v>139</v>
      </c>
      <c r="J4" s="109">
        <f>'Raw Data'!I4</f>
        <v>140</v>
      </c>
      <c r="K4" s="109">
        <f>'Raw Data'!J4</f>
        <v>141</v>
      </c>
      <c r="L4" s="109">
        <f>'Raw Data'!K4</f>
        <v>142</v>
      </c>
      <c r="M4" s="109">
        <f>'Raw Data'!L4</f>
        <v>143</v>
      </c>
      <c r="N4" s="109">
        <f>'Raw Data'!M4</f>
        <v>144</v>
      </c>
      <c r="O4" s="109">
        <f>'Raw Data'!N4</f>
        <v>145</v>
      </c>
      <c r="P4" s="109">
        <f>'Raw Data'!O4</f>
        <v>146</v>
      </c>
      <c r="Q4" s="109">
        <f>'Raw Data'!P4</f>
        <v>147</v>
      </c>
      <c r="R4" s="109">
        <f>'Raw Data'!Q4</f>
        <v>148</v>
      </c>
      <c r="S4" s="109">
        <f>'Raw Data'!R4</f>
        <v>149</v>
      </c>
      <c r="T4" s="109">
        <f>'Raw Data'!S4</f>
        <v>150</v>
      </c>
      <c r="U4" s="109">
        <f>'Raw Data'!T4</f>
        <v>151</v>
      </c>
      <c r="V4" s="109">
        <f>'Raw Data'!U4</f>
        <v>152</v>
      </c>
      <c r="W4" s="109">
        <f>'Raw Data'!V4</f>
        <v>153</v>
      </c>
      <c r="X4" s="109">
        <f>'Raw Data'!W4</f>
        <v>154</v>
      </c>
      <c r="Y4" s="109">
        <f>'Raw Data'!X4</f>
        <v>155</v>
      </c>
      <c r="Z4" s="109">
        <f>'Raw Data'!Y4</f>
        <v>156</v>
      </c>
      <c r="AA4" s="109">
        <f>'Raw Data'!Z4</f>
        <v>157</v>
      </c>
      <c r="AB4" s="109">
        <f>'Raw Data'!AA4</f>
        <v>158</v>
      </c>
      <c r="AC4" s="109">
        <f>'Raw Data'!AB4</f>
        <v>159</v>
      </c>
      <c r="AD4" s="109">
        <f>'Raw Data'!AC4</f>
        <v>160</v>
      </c>
      <c r="AE4" s="109">
        <f>'Raw Data'!AD4</f>
        <v>161</v>
      </c>
      <c r="AF4" s="109">
        <f>'Raw Data'!AE4</f>
        <v>162</v>
      </c>
      <c r="AG4" s="109">
        <f>'Raw Data'!AF4</f>
        <v>163</v>
      </c>
      <c r="AH4" s="109">
        <f>'Raw Data'!AG4</f>
        <v>164</v>
      </c>
      <c r="AI4" s="109">
        <f>'Raw Data'!AH4</f>
        <v>165</v>
      </c>
      <c r="AJ4" s="109">
        <f>'Raw Data'!AI4</f>
        <v>166</v>
      </c>
      <c r="AK4" s="109">
        <f>'Raw Data'!AJ4</f>
        <v>167</v>
      </c>
      <c r="AL4" s="109">
        <f>'Raw Data'!AK4</f>
        <v>168</v>
      </c>
      <c r="AM4" s="109">
        <f>'Raw Data'!AL4</f>
        <v>169</v>
      </c>
      <c r="AN4" s="109">
        <f>'Raw Data'!AM4</f>
        <v>170</v>
      </c>
      <c r="AO4" s="109">
        <f>'Raw Data'!AN4</f>
        <v>171</v>
      </c>
      <c r="AP4" s="109">
        <f>'Raw Data'!AO4</f>
        <v>172</v>
      </c>
      <c r="AQ4" s="109">
        <f>'Raw Data'!AP4</f>
        <v>173</v>
      </c>
      <c r="AR4" s="109">
        <f>'Raw Data'!AQ4</f>
        <v>174</v>
      </c>
      <c r="AS4" s="109">
        <f>'Raw Data'!AR4</f>
        <v>175</v>
      </c>
      <c r="AT4" s="109">
        <f>'Raw Data'!AS4</f>
        <v>176</v>
      </c>
      <c r="AU4" s="109">
        <f>'Raw Data'!AT4</f>
        <v>177</v>
      </c>
      <c r="AV4" s="109">
        <f>'Raw Data'!AU4</f>
        <v>178</v>
      </c>
      <c r="AW4" s="109">
        <f>'Raw Data'!AV4</f>
        <v>179</v>
      </c>
      <c r="AX4" s="109">
        <f>'Raw Data'!AW4</f>
        <v>180</v>
      </c>
      <c r="AY4" s="109">
        <f>'Raw Data'!AX4</f>
        <v>181</v>
      </c>
      <c r="AZ4" s="109">
        <f>'Raw Data'!AY4</f>
        <v>182</v>
      </c>
      <c r="BA4" s="109">
        <f>'Raw Data'!AZ4</f>
        <v>183</v>
      </c>
      <c r="BB4" s="109">
        <f>'Raw Data'!BA4</f>
        <v>184</v>
      </c>
      <c r="BC4" s="109">
        <f>'Raw Data'!BB4</f>
        <v>185</v>
      </c>
      <c r="BD4" s="109">
        <f>'Raw Data'!BC4</f>
        <v>186</v>
      </c>
      <c r="BE4" s="109">
        <f>'Raw Data'!BD4</f>
        <v>187</v>
      </c>
      <c r="BF4" s="109">
        <f>'Raw Data'!BE4</f>
        <v>188</v>
      </c>
      <c r="BG4" s="109">
        <f>'Raw Data'!BF4</f>
        <v>189</v>
      </c>
      <c r="BH4" s="109">
        <f>'Raw Data'!BG4</f>
        <v>190</v>
      </c>
      <c r="BI4" s="109">
        <f>'Raw Data'!BH4</f>
        <v>191</v>
      </c>
      <c r="BJ4" s="109">
        <f>'Raw Data'!BI4</f>
        <v>192</v>
      </c>
      <c r="BK4" s="109">
        <f>'Raw Data'!BJ4</f>
        <v>193</v>
      </c>
      <c r="BL4" s="109">
        <f>'Raw Data'!BK4</f>
        <v>194</v>
      </c>
      <c r="BM4" s="109">
        <f>'Raw Data'!BL4</f>
        <v>195</v>
      </c>
      <c r="BN4" s="109">
        <f>'Raw Data'!BM4</f>
        <v>196</v>
      </c>
      <c r="BO4" s="109">
        <f>'Raw Data'!BN4</f>
        <v>197</v>
      </c>
      <c r="BP4" s="109">
        <f>'Raw Data'!BO4</f>
        <v>198</v>
      </c>
      <c r="BQ4" s="109">
        <f>'Raw Data'!BP4</f>
        <v>199</v>
      </c>
      <c r="BR4" s="109">
        <f>'Raw Data'!BQ4</f>
        <v>200</v>
      </c>
      <c r="BS4" s="109">
        <f>'Raw Data'!BR4</f>
        <v>201</v>
      </c>
      <c r="BT4" s="109">
        <f>'Raw Data'!BS4</f>
        <v>202</v>
      </c>
      <c r="BU4" s="109">
        <f>'Raw Data'!BT4</f>
        <v>203</v>
      </c>
      <c r="BV4" s="109">
        <f>'Raw Data'!BU4</f>
        <v>204</v>
      </c>
      <c r="BW4" s="109">
        <f>'Raw Data'!BV4</f>
        <v>205</v>
      </c>
      <c r="BX4" s="109">
        <f>'Raw Data'!BW4</f>
        <v>206</v>
      </c>
      <c r="BY4" s="109">
        <f>'Raw Data'!BX4</f>
        <v>207</v>
      </c>
      <c r="BZ4" s="109">
        <f>'Raw Data'!BY4</f>
        <v>208</v>
      </c>
      <c r="CA4" s="109">
        <f>'Raw Data'!BZ4</f>
        <v>209</v>
      </c>
      <c r="CB4" s="109">
        <f>'Raw Data'!CA4</f>
        <v>210</v>
      </c>
      <c r="CC4" s="109">
        <f>'Raw Data'!CB4</f>
        <v>211</v>
      </c>
      <c r="CD4" s="109">
        <f>'Raw Data'!CC4</f>
        <v>212</v>
      </c>
      <c r="CE4" s="109">
        <f>'Raw Data'!CD4</f>
        <v>213</v>
      </c>
      <c r="CF4" s="109">
        <f>'Raw Data'!CE4</f>
        <v>214</v>
      </c>
      <c r="CG4" s="109">
        <f>'Raw Data'!CF4</f>
        <v>215</v>
      </c>
      <c r="CH4" s="109">
        <f>'Raw Data'!CG4</f>
        <v>216</v>
      </c>
      <c r="CI4" s="109">
        <f>'Raw Data'!CH4</f>
        <v>217</v>
      </c>
      <c r="CJ4" s="109">
        <f>'Raw Data'!CI4</f>
        <v>218</v>
      </c>
      <c r="CK4" s="109">
        <f>'Raw Data'!CJ4</f>
        <v>219</v>
      </c>
      <c r="CL4" s="109">
        <f>'Raw Data'!CK4</f>
        <v>220</v>
      </c>
      <c r="CM4" s="109">
        <f>'Raw Data'!CL4</f>
        <v>221</v>
      </c>
      <c r="CN4" s="109">
        <f>'Raw Data'!CM4</f>
        <v>222</v>
      </c>
      <c r="CO4" s="109">
        <f>'Raw Data'!CN4</f>
        <v>223</v>
      </c>
      <c r="CP4" s="109">
        <f>'Raw Data'!CO4</f>
        <v>224</v>
      </c>
      <c r="CQ4" s="109">
        <f>'Raw Data'!CP4</f>
        <v>225</v>
      </c>
      <c r="CR4" s="109">
        <f>'Raw Data'!CQ4</f>
        <v>226</v>
      </c>
      <c r="CS4" s="109">
        <f>'Raw Data'!CR4</f>
        <v>227</v>
      </c>
      <c r="CT4" s="109">
        <f>'Raw Data'!CS4</f>
        <v>228</v>
      </c>
      <c r="CU4" s="109">
        <f>'Raw Data'!CT4</f>
        <v>229</v>
      </c>
      <c r="CV4" s="109">
        <f>'Raw Data'!CU4</f>
        <v>230</v>
      </c>
      <c r="CW4" s="109">
        <f>'Raw Data'!CV4</f>
        <v>231</v>
      </c>
      <c r="CX4" s="109">
        <f>'Raw Data'!CW4</f>
        <v>232</v>
      </c>
      <c r="CY4" s="109">
        <f>'Raw Data'!CX4</f>
        <v>233</v>
      </c>
      <c r="CZ4" s="109">
        <f>'Raw Data'!CY4</f>
        <v>234</v>
      </c>
      <c r="DA4" s="109">
        <f>'Raw Data'!CZ4</f>
        <v>235</v>
      </c>
      <c r="DB4" s="109">
        <f>'Raw Data'!DA4</f>
        <v>236</v>
      </c>
      <c r="DC4" s="109">
        <f>'Raw Data'!DB4</f>
        <v>237</v>
      </c>
      <c r="DD4" s="109">
        <f>'Raw Data'!DC4</f>
        <v>238</v>
      </c>
      <c r="DE4" s="109">
        <f>'Raw Data'!DD4</f>
        <v>239</v>
      </c>
      <c r="DF4" s="109">
        <f>'Raw Data'!DE4</f>
        <v>240</v>
      </c>
      <c r="DG4" s="109">
        <f>'Raw Data'!DF4</f>
        <v>241</v>
      </c>
      <c r="DH4" s="109">
        <f>'Raw Data'!DG4</f>
        <v>242</v>
      </c>
      <c r="DI4" s="109">
        <f>'Raw Data'!DH4</f>
        <v>243</v>
      </c>
      <c r="DJ4" s="109">
        <f>'Raw Data'!DI4</f>
        <v>244</v>
      </c>
      <c r="DK4" s="109">
        <f>'Raw Data'!DJ4</f>
        <v>245</v>
      </c>
      <c r="DL4" s="109">
        <f>'Raw Data'!DK4</f>
        <v>246</v>
      </c>
      <c r="DM4" s="109">
        <f>'Raw Data'!DL4</f>
        <v>247</v>
      </c>
      <c r="DN4" s="109">
        <f>'Raw Data'!DM4</f>
        <v>248</v>
      </c>
      <c r="DO4" s="109">
        <f>'Raw Data'!DN4</f>
        <v>249</v>
      </c>
      <c r="DP4" s="109">
        <f>'Raw Data'!DO4</f>
        <v>250</v>
      </c>
      <c r="DQ4" s="109">
        <f>'Raw Data'!DP4</f>
        <v>251</v>
      </c>
      <c r="DR4" s="109">
        <f>'Raw Data'!DQ4</f>
        <v>252</v>
      </c>
      <c r="DS4" s="109">
        <f>'Raw Data'!DR4</f>
        <v>253</v>
      </c>
      <c r="DT4" s="109">
        <f>'Raw Data'!DS4</f>
        <v>254</v>
      </c>
      <c r="DU4" s="109">
        <f>'Raw Data'!DT4</f>
        <v>255</v>
      </c>
      <c r="DV4" s="109">
        <f>'Raw Data'!DU4</f>
        <v>256</v>
      </c>
      <c r="DW4" s="109">
        <f>'Raw Data'!DV4</f>
        <v>257</v>
      </c>
      <c r="DX4" s="109">
        <f>'Raw Data'!DW4</f>
        <v>258</v>
      </c>
      <c r="DY4" s="109">
        <f>'Raw Data'!DX4</f>
        <v>259</v>
      </c>
      <c r="DZ4" s="109">
        <f>'Raw Data'!DY4</f>
        <v>260</v>
      </c>
      <c r="EA4" s="109">
        <f>'Raw Data'!DZ4</f>
        <v>261</v>
      </c>
      <c r="EB4" s="109">
        <f>'Raw Data'!EA4</f>
        <v>262</v>
      </c>
      <c r="EC4" s="109">
        <f>'Raw Data'!EB4</f>
        <v>263</v>
      </c>
      <c r="ED4" s="109">
        <f>'Raw Data'!EC4</f>
        <v>264</v>
      </c>
      <c r="EE4" s="109">
        <f>'Raw Data'!ED4</f>
        <v>265</v>
      </c>
      <c r="EF4" s="109">
        <f>'Raw Data'!EE4</f>
        <v>266</v>
      </c>
      <c r="EG4" s="109">
        <f>'Raw Data'!EF4</f>
        <v>267</v>
      </c>
      <c r="EH4" s="109">
        <f>'Raw Data'!EG4</f>
        <v>268</v>
      </c>
      <c r="EI4" s="109">
        <f>'Raw Data'!EH4</f>
        <v>269</v>
      </c>
      <c r="EJ4" s="109">
        <f>'Raw Data'!EI4</f>
        <v>270</v>
      </c>
      <c r="EK4" s="109">
        <f>'Raw Data'!EJ4</f>
        <v>271</v>
      </c>
      <c r="EL4" s="109">
        <f>'Raw Data'!EK4</f>
        <v>272</v>
      </c>
      <c r="EM4" s="109">
        <f>'Raw Data'!EL4</f>
        <v>273</v>
      </c>
      <c r="EN4" s="109">
        <f>'Raw Data'!EM4</f>
        <v>274</v>
      </c>
      <c r="EO4" s="109">
        <f>'Raw Data'!EN4</f>
        <v>275</v>
      </c>
      <c r="EP4" s="109">
        <f>'Raw Data'!EO4</f>
        <v>276</v>
      </c>
      <c r="EQ4" s="109">
        <f>'Raw Data'!EP4</f>
        <v>277</v>
      </c>
      <c r="ER4" s="109">
        <f>'Raw Data'!EQ4</f>
        <v>278</v>
      </c>
      <c r="ES4" s="109">
        <f>'Raw Data'!ER4</f>
        <v>279</v>
      </c>
      <c r="ET4" s="109">
        <f>'Raw Data'!ES4</f>
        <v>280</v>
      </c>
      <c r="EU4" s="109">
        <f>'Raw Data'!ET4</f>
        <v>281</v>
      </c>
      <c r="EV4" s="109">
        <f>'Raw Data'!EU4</f>
        <v>282</v>
      </c>
      <c r="EW4" s="109">
        <f>'Raw Data'!EV4</f>
        <v>283</v>
      </c>
      <c r="EX4" s="109">
        <f>'Raw Data'!EW4</f>
        <v>284</v>
      </c>
      <c r="EY4" s="109">
        <f>'Raw Data'!EX4</f>
        <v>285</v>
      </c>
      <c r="EZ4" s="109">
        <f>'Raw Data'!EY4</f>
        <v>286</v>
      </c>
      <c r="FA4" s="109">
        <f>'Raw Data'!EZ4</f>
        <v>287</v>
      </c>
      <c r="FB4" s="109">
        <f>'Raw Data'!FA4</f>
        <v>288</v>
      </c>
      <c r="FC4" s="109">
        <f>'Raw Data'!FB4</f>
        <v>289</v>
      </c>
      <c r="FD4" s="109">
        <f>'Raw Data'!FC4</f>
        <v>290</v>
      </c>
      <c r="FE4" s="109">
        <f>'Raw Data'!FD4</f>
        <v>291</v>
      </c>
      <c r="FF4" s="109">
        <f>'Raw Data'!FE4</f>
        <v>292</v>
      </c>
      <c r="FG4" s="109">
        <f>'Raw Data'!FF4</f>
        <v>293</v>
      </c>
      <c r="FH4" s="109">
        <f>'Raw Data'!FG4</f>
        <v>294</v>
      </c>
      <c r="FI4" s="109">
        <f>'Raw Data'!FH4</f>
        <v>295</v>
      </c>
      <c r="FJ4" s="109">
        <f>'Raw Data'!FI4</f>
        <v>296</v>
      </c>
      <c r="FK4" s="109">
        <f>'Raw Data'!FJ4</f>
        <v>297</v>
      </c>
      <c r="FL4" s="109">
        <f>'Raw Data'!FK4</f>
        <v>298</v>
      </c>
      <c r="FM4" s="109">
        <f>'Raw Data'!FL4</f>
        <v>299</v>
      </c>
      <c r="FN4" s="109">
        <f>'Raw Data'!FM4</f>
        <v>300</v>
      </c>
      <c r="FO4" s="109">
        <f>'Raw Data'!FN4</f>
        <v>301</v>
      </c>
      <c r="FP4" s="109">
        <f>'Raw Data'!FO4</f>
        <v>302</v>
      </c>
      <c r="FQ4" s="109">
        <f>'Raw Data'!FP4</f>
        <v>303</v>
      </c>
      <c r="FR4" s="109">
        <f>'Raw Data'!FQ4</f>
        <v>304</v>
      </c>
      <c r="FS4" s="109">
        <f>'Raw Data'!FR4</f>
        <v>305</v>
      </c>
    </row>
    <row r="5" spans="1:175" x14ac:dyDescent="0.25">
      <c r="A5" t="s">
        <v>43</v>
      </c>
      <c r="C5" t="str">
        <f>IF(ISTEXT('Raw Data'!B213),'Raw Data'!B213,"")</f>
        <v/>
      </c>
      <c r="D5" t="str">
        <f>IF(ISTEXT('Raw Data'!C213),'Raw Data'!C213,"")</f>
        <v>Planting</v>
      </c>
      <c r="E5" t="str">
        <f>IF(ISTEXT('Raw Data'!D213),'Raw Data'!D213,"")</f>
        <v/>
      </c>
      <c r="F5" t="str">
        <f>IF(ISTEXT('Raw Data'!E213),'Raw Data'!E213,"")</f>
        <v/>
      </c>
      <c r="G5" t="str">
        <f>IF(ISTEXT('Raw Data'!F213),'Raw Data'!F213,"")</f>
        <v/>
      </c>
      <c r="H5" t="str">
        <f>IF(ISTEXT('Raw Data'!G213),'Raw Data'!G213,"")</f>
        <v/>
      </c>
      <c r="I5" t="str">
        <f>IF(ISTEXT('Raw Data'!H213),'Raw Data'!H213,"")</f>
        <v/>
      </c>
      <c r="J5" t="str">
        <f>IF(ISTEXT('Raw Data'!I213),'Raw Data'!I213,"")</f>
        <v/>
      </c>
      <c r="K5" t="str">
        <f>IF(ISTEXT('Raw Data'!J213),'Raw Data'!J213,"")</f>
        <v/>
      </c>
      <c r="L5" t="str">
        <f>IF(ISTEXT('Raw Data'!K213),'Raw Data'!K213,"")</f>
        <v/>
      </c>
      <c r="M5" t="str">
        <f>IF(ISTEXT('Raw Data'!L213),'Raw Data'!L213,"")</f>
        <v/>
      </c>
      <c r="N5" t="str">
        <f>IF(ISTEXT('Raw Data'!M213),'Raw Data'!M213,"")</f>
        <v>Emergence</v>
      </c>
      <c r="O5" t="str">
        <f>IF(ISTEXT('Raw Data'!N213),'Raw Data'!N213,"")</f>
        <v/>
      </c>
      <c r="P5" t="str">
        <f>IF(ISTEXT('Raw Data'!O213),'Raw Data'!O213,"")</f>
        <v/>
      </c>
      <c r="Q5" t="str">
        <f>IF(ISTEXT('Raw Data'!P213),'Raw Data'!P213,"")</f>
        <v/>
      </c>
      <c r="R5" t="str">
        <f>IF(ISTEXT('Raw Data'!Q213),'Raw Data'!Q213,"")</f>
        <v/>
      </c>
      <c r="S5" t="str">
        <f>IF(ISTEXT('Raw Data'!R213),'Raw Data'!R213,"")</f>
        <v/>
      </c>
      <c r="T5" t="str">
        <f>IF(ISTEXT('Raw Data'!S213),'Raw Data'!S213,"")</f>
        <v/>
      </c>
      <c r="U5" t="str">
        <f>IF(ISTEXT('Raw Data'!T213),'Raw Data'!T213,"")</f>
        <v/>
      </c>
      <c r="V5" t="str">
        <f>IF(ISTEXT('Raw Data'!U213),'Raw Data'!U213,"")</f>
        <v/>
      </c>
      <c r="W5" t="str">
        <f>IF(ISTEXT('Raw Data'!V213),'Raw Data'!V213,"")</f>
        <v/>
      </c>
      <c r="X5" t="str">
        <f>IF(ISTEXT('Raw Data'!W213),'Raw Data'!W213,"")</f>
        <v>V2/V3</v>
      </c>
      <c r="Y5" t="str">
        <f>IF(ISTEXT('Raw Data'!X213),'Raw Data'!X213,"")</f>
        <v/>
      </c>
      <c r="Z5" t="str">
        <f>IF(ISTEXT('Raw Data'!Y213),'Raw Data'!Y213,"")</f>
        <v/>
      </c>
      <c r="AA5" t="str">
        <f>IF(ISTEXT('Raw Data'!Z213),'Raw Data'!Z213,"")</f>
        <v/>
      </c>
      <c r="AB5" t="str">
        <f>IF(ISTEXT('Raw Data'!AA213),'Raw Data'!AA213,"")</f>
        <v/>
      </c>
      <c r="AC5" t="str">
        <f>IF(ISTEXT('Raw Data'!AB213),'Raw Data'!AB213,"")</f>
        <v/>
      </c>
      <c r="AD5" t="str">
        <f>IF(ISTEXT('Raw Data'!AC213),'Raw Data'!AC213,"")</f>
        <v/>
      </c>
      <c r="AE5" t="str">
        <f>IF(ISTEXT('Raw Data'!AD213),'Raw Data'!AD213,"")</f>
        <v/>
      </c>
      <c r="AF5" t="str">
        <f>IF(ISTEXT('Raw Data'!AE213),'Raw Data'!AE213,"")</f>
        <v>V4/V5</v>
      </c>
      <c r="AG5" t="str">
        <f>IF(ISTEXT('Raw Data'!AF213),'Raw Data'!AF213,"")</f>
        <v/>
      </c>
      <c r="AH5" t="str">
        <f>IF(ISTEXT('Raw Data'!AG213),'Raw Data'!AG213,"")</f>
        <v/>
      </c>
      <c r="AI5" t="str">
        <f>IF(ISTEXT('Raw Data'!AH213),'Raw Data'!AH213,"")</f>
        <v/>
      </c>
      <c r="AJ5" t="str">
        <f>IF(ISTEXT('Raw Data'!AI213),'Raw Data'!AI213,"")</f>
        <v/>
      </c>
      <c r="AK5" t="str">
        <f>IF(ISTEXT('Raw Data'!AJ213),'Raw Data'!AJ213,"")</f>
        <v/>
      </c>
      <c r="AL5" t="str">
        <f>IF(ISTEXT('Raw Data'!AK213),'Raw Data'!AK213,"")</f>
        <v>V5/V6</v>
      </c>
      <c r="AM5" t="str">
        <f>IF(ISTEXT('Raw Data'!AL213),'Raw Data'!AL213,"")</f>
        <v/>
      </c>
      <c r="AN5" t="str">
        <f>IF(ISTEXT('Raw Data'!AM213),'Raw Data'!AM213,"")</f>
        <v/>
      </c>
      <c r="AO5" t="str">
        <f>IF(ISTEXT('Raw Data'!AN213),'Raw Data'!AN213,"")</f>
        <v/>
      </c>
      <c r="AP5" t="str">
        <f>IF(ISTEXT('Raw Data'!AO213),'Raw Data'!AO213,"")</f>
        <v/>
      </c>
      <c r="AQ5" t="str">
        <f>IF(ISTEXT('Raw Data'!AP213),'Raw Data'!AP213,"")</f>
        <v/>
      </c>
      <c r="AR5" t="str">
        <f>IF(ISTEXT('Raw Data'!AQ213),'Raw Data'!AQ213,"")</f>
        <v/>
      </c>
      <c r="AS5" t="str">
        <f>IF(ISTEXT('Raw Data'!AR213),'Raw Data'!AR213,"")</f>
        <v>V7</v>
      </c>
      <c r="AT5" t="str">
        <f>IF(ISTEXT('Raw Data'!AS213),'Raw Data'!AS213,"")</f>
        <v/>
      </c>
      <c r="AU5" t="str">
        <f>IF(ISTEXT('Raw Data'!AT213),'Raw Data'!AT213,"")</f>
        <v/>
      </c>
      <c r="AV5" t="str">
        <f>IF(ISTEXT('Raw Data'!AU213),'Raw Data'!AU213,"")</f>
        <v/>
      </c>
      <c r="AW5" t="str">
        <f>IF(ISTEXT('Raw Data'!AV213),'Raw Data'!AV213,"")</f>
        <v/>
      </c>
      <c r="AX5" t="str">
        <f>IF(ISTEXT('Raw Data'!AW213),'Raw Data'!AW213,"")</f>
        <v/>
      </c>
      <c r="AY5" t="str">
        <f>IF(ISTEXT('Raw Data'!AX213),'Raw Data'!AX213,"")</f>
        <v/>
      </c>
      <c r="AZ5" t="str">
        <f>IF(ISTEXT('Raw Data'!AY213),'Raw Data'!AY213,"")</f>
        <v>V8</v>
      </c>
      <c r="BA5" t="str">
        <f>IF(ISTEXT('Raw Data'!AZ213),'Raw Data'!AZ213,"")</f>
        <v/>
      </c>
      <c r="BB5" t="str">
        <f>IF(ISTEXT('Raw Data'!BA213),'Raw Data'!BA213,"")</f>
        <v/>
      </c>
      <c r="BC5" t="str">
        <f>IF(ISTEXT('Raw Data'!BB213),'Raw Data'!BB213,"")</f>
        <v/>
      </c>
      <c r="BD5" t="str">
        <f>IF(ISTEXT('Raw Data'!BC213),'Raw Data'!BC213,"")</f>
        <v/>
      </c>
      <c r="BE5" t="str">
        <f>IF(ISTEXT('Raw Data'!BD213),'Raw Data'!BD213,"")</f>
        <v/>
      </c>
      <c r="BF5" t="str">
        <f>IF(ISTEXT('Raw Data'!BE213),'Raw Data'!BE213,"")</f>
        <v/>
      </c>
      <c r="BG5" t="str">
        <f>IF(ISTEXT('Raw Data'!BF213),'Raw Data'!BF213,"")</f>
        <v>V9/V10</v>
      </c>
      <c r="BH5" t="str">
        <f>IF(ISTEXT('Raw Data'!BG213),'Raw Data'!BG213,"")</f>
        <v/>
      </c>
      <c r="BI5" t="str">
        <f>IF(ISTEXT('Raw Data'!BH213),'Raw Data'!BH213,"")</f>
        <v/>
      </c>
      <c r="BJ5" t="str">
        <f>IF(ISTEXT('Raw Data'!BI213),'Raw Data'!BI213,"")</f>
        <v/>
      </c>
      <c r="BK5" t="str">
        <f>IF(ISTEXT('Raw Data'!BJ213),'Raw Data'!BJ213,"")</f>
        <v/>
      </c>
      <c r="BL5" t="str">
        <f>IF(ISTEXT('Raw Data'!BK213),'Raw Data'!BK213,"")</f>
        <v/>
      </c>
      <c r="BM5" t="str">
        <f>IF(ISTEXT('Raw Data'!BL213),'Raw Data'!BL213,"")</f>
        <v/>
      </c>
      <c r="BN5" t="str">
        <f>IF(ISTEXT('Raw Data'!BM213),'Raw Data'!BM213,"")</f>
        <v>V12/V15</v>
      </c>
      <c r="BO5" t="str">
        <f>IF(ISTEXT('Raw Data'!BN213),'Raw Data'!BN213,"")</f>
        <v/>
      </c>
      <c r="BP5" t="str">
        <f>IF(ISTEXT('Raw Data'!BO213),'Raw Data'!BO213,"")</f>
        <v/>
      </c>
      <c r="BQ5" t="str">
        <f>IF(ISTEXT('Raw Data'!BP213),'Raw Data'!BP213,"")</f>
        <v/>
      </c>
      <c r="BR5" t="str">
        <f>IF(ISTEXT('Raw Data'!BQ213),'Raw Data'!BQ213,"")</f>
        <v/>
      </c>
      <c r="BS5" t="str">
        <f>IF(ISTEXT('Raw Data'!BR213),'Raw Data'!BR213,"")</f>
        <v/>
      </c>
      <c r="BT5" t="str">
        <f>IF(ISTEXT('Raw Data'!BS213),'Raw Data'!BS213,"")</f>
        <v/>
      </c>
      <c r="BU5" t="str">
        <f>IF(ISTEXT('Raw Data'!BT213),'Raw Data'!BT213,"")</f>
        <v>V14/V17</v>
      </c>
      <c r="BV5" t="str">
        <f>IF(ISTEXT('Raw Data'!BU213),'Raw Data'!BU213,"")</f>
        <v/>
      </c>
      <c r="BW5" t="str">
        <f>IF(ISTEXT('Raw Data'!BV213),'Raw Data'!BV213,"")</f>
        <v/>
      </c>
      <c r="BX5" t="str">
        <f>IF(ISTEXT('Raw Data'!BW213),'Raw Data'!BW213,"")</f>
        <v>V16/VT</v>
      </c>
      <c r="BY5" t="str">
        <f>IF(ISTEXT('Raw Data'!BX213),'Raw Data'!BX213,"")</f>
        <v/>
      </c>
      <c r="BZ5" t="str">
        <f>IF(ISTEXT('Raw Data'!BY213),'Raw Data'!BY213,"")</f>
        <v/>
      </c>
      <c r="CA5" t="str">
        <f>IF(ISTEXT('Raw Data'!BZ213),'Raw Data'!BZ213,"")</f>
        <v/>
      </c>
      <c r="CB5" t="str">
        <f>IF(ISTEXT('Raw Data'!CA213),'Raw Data'!CA213,"")</f>
        <v>V18/R1</v>
      </c>
      <c r="CC5" t="str">
        <f>IF(ISTEXT('Raw Data'!CB213),'Raw Data'!CB213,"")</f>
        <v/>
      </c>
      <c r="CD5" t="str">
        <f>IF(ISTEXT('Raw Data'!CC213),'Raw Data'!CC213,"")</f>
        <v/>
      </c>
      <c r="CE5" t="str">
        <f>IF(ISTEXT('Raw Data'!CD213),'Raw Data'!CD213,"")</f>
        <v>R1</v>
      </c>
      <c r="CF5" t="str">
        <f>IF(ISTEXT('Raw Data'!CE213),'Raw Data'!CE213,"")</f>
        <v/>
      </c>
      <c r="CG5" t="str">
        <f>IF(ISTEXT('Raw Data'!CF213),'Raw Data'!CF213,"")</f>
        <v/>
      </c>
      <c r="CH5" t="str">
        <f>IF(ISTEXT('Raw Data'!CG213),'Raw Data'!CG213,"")</f>
        <v/>
      </c>
      <c r="CI5" t="str">
        <f>IF(ISTEXT('Raw Data'!CH213),'Raw Data'!CH213,"")</f>
        <v>R1/R2</v>
      </c>
      <c r="CJ5" t="str">
        <f>IF(ISTEXT('Raw Data'!CI213),'Raw Data'!CI213,"")</f>
        <v/>
      </c>
      <c r="CK5" t="str">
        <f>IF(ISTEXT('Raw Data'!CJ213),'Raw Data'!CJ213,"")</f>
        <v/>
      </c>
      <c r="CL5" t="str">
        <f>IF(ISTEXT('Raw Data'!CK213),'Raw Data'!CK213,"")</f>
        <v>R1/R2</v>
      </c>
      <c r="CM5" t="str">
        <f>IF(ISTEXT('Raw Data'!CL213),'Raw Data'!CL213,"")</f>
        <v/>
      </c>
      <c r="CN5" t="str">
        <f>IF(ISTEXT('Raw Data'!CM213),'Raw Data'!CM213,"")</f>
        <v/>
      </c>
      <c r="CO5" t="str">
        <f>IF(ISTEXT('Raw Data'!CN213),'Raw Data'!CN213,"")</f>
        <v/>
      </c>
      <c r="CP5" t="str">
        <f>IF(ISTEXT('Raw Data'!CO213),'Raw Data'!CO213,"")</f>
        <v>R2/R3</v>
      </c>
      <c r="CQ5" t="str">
        <f>IF(ISTEXT('Raw Data'!CP213),'Raw Data'!CP213,"")</f>
        <v/>
      </c>
      <c r="CR5" t="str">
        <f>IF(ISTEXT('Raw Data'!CQ213),'Raw Data'!CQ213,"")</f>
        <v>R2/R3</v>
      </c>
      <c r="CS5" t="str">
        <f>IF(ISTEXT('Raw Data'!CR213),'Raw Data'!CR213,"")</f>
        <v/>
      </c>
      <c r="CT5" t="str">
        <f>IF(ISTEXT('Raw Data'!CS213),'Raw Data'!CS213,"")</f>
        <v/>
      </c>
      <c r="CU5" t="str">
        <f>IF(ISTEXT('Raw Data'!CT213),'Raw Data'!CT213,"")</f>
        <v/>
      </c>
      <c r="CV5" t="str">
        <f>IF(ISTEXT('Raw Data'!CU213),'Raw Data'!CU213,"")</f>
        <v/>
      </c>
      <c r="CW5" t="str">
        <f>IF(ISTEXT('Raw Data'!CV213),'Raw Data'!CV213,"")</f>
        <v>R3</v>
      </c>
      <c r="CX5" t="str">
        <f>IF(ISTEXT('Raw Data'!CW213),'Raw Data'!CW213,"")</f>
        <v/>
      </c>
      <c r="CY5" t="str">
        <f>IF(ISTEXT('Raw Data'!CX213),'Raw Data'!CX213,"")</f>
        <v/>
      </c>
      <c r="CZ5" t="str">
        <f>IF(ISTEXT('Raw Data'!CY213),'Raw Data'!CY213,"")</f>
        <v/>
      </c>
      <c r="DA5" t="str">
        <f>IF(ISTEXT('Raw Data'!CZ213),'Raw Data'!CZ213,"")</f>
        <v/>
      </c>
      <c r="DB5" t="str">
        <f>IF(ISTEXT('Raw Data'!DA213),'Raw Data'!DA213,"")</f>
        <v/>
      </c>
      <c r="DC5" t="str">
        <f>IF(ISTEXT('Raw Data'!DB213),'Raw Data'!DB213,"")</f>
        <v/>
      </c>
      <c r="DD5" t="str">
        <f>IF(ISTEXT('Raw Data'!DC213),'Raw Data'!DC213,"")</f>
        <v>R4/R3</v>
      </c>
      <c r="DE5" t="str">
        <f>IF(ISTEXT('Raw Data'!DD213),'Raw Data'!DD213,"")</f>
        <v/>
      </c>
      <c r="DF5" t="str">
        <f>IF(ISTEXT('Raw Data'!DE213),'Raw Data'!DE213,"")</f>
        <v/>
      </c>
      <c r="DG5" t="str">
        <f>IF(ISTEXT('Raw Data'!DF213),'Raw Data'!DF213,"")</f>
        <v/>
      </c>
      <c r="DH5" t="str">
        <f>IF(ISTEXT('Raw Data'!DG213),'Raw Data'!DG213,"")</f>
        <v/>
      </c>
      <c r="DI5" t="str">
        <f>IF(ISTEXT('Raw Data'!DH213),'Raw Data'!DH213,"")</f>
        <v/>
      </c>
      <c r="DJ5" t="str">
        <f>IF(ISTEXT('Raw Data'!DI213),'Raw Data'!DI213,"")</f>
        <v/>
      </c>
      <c r="DK5" t="str">
        <f>IF(ISTEXT('Raw Data'!DJ213),'Raw Data'!DJ213,"")</f>
        <v/>
      </c>
      <c r="DL5" t="str">
        <f>IF(ISTEXT('Raw Data'!DK213),'Raw Data'!DK213,"")</f>
        <v>R4/R5</v>
      </c>
      <c r="DM5" t="str">
        <f>IF(ISTEXT('Raw Data'!DL213),'Raw Data'!DL213,"")</f>
        <v/>
      </c>
      <c r="DN5" t="str">
        <f>IF(ISTEXT('Raw Data'!DM213),'Raw Data'!DM213,"")</f>
        <v/>
      </c>
      <c r="DO5" t="str">
        <f>IF(ISTEXT('Raw Data'!DN213),'Raw Data'!DN213,"")</f>
        <v/>
      </c>
      <c r="DP5" t="str">
        <f>IF(ISTEXT('Raw Data'!DO213),'Raw Data'!DO213,"")</f>
        <v/>
      </c>
      <c r="DQ5" t="str">
        <f>IF(ISTEXT('Raw Data'!DP213),'Raw Data'!DP213,"")</f>
        <v/>
      </c>
      <c r="DR5" t="str">
        <f>IF(ISTEXT('Raw Data'!DQ213),'Raw Data'!DQ213,"")</f>
        <v>R4/R5</v>
      </c>
      <c r="DS5" t="str">
        <f>IF(ISTEXT('Raw Data'!DR213),'Raw Data'!DR213,"")</f>
        <v/>
      </c>
      <c r="DT5" t="str">
        <f>IF(ISTEXT('Raw Data'!DS213),'Raw Data'!DS213,"")</f>
        <v/>
      </c>
      <c r="DU5" t="str">
        <f>IF(ISTEXT('Raw Data'!DT213),'Raw Data'!DT213,"")</f>
        <v/>
      </c>
      <c r="DV5" t="str">
        <f>IF(ISTEXT('Raw Data'!DU213),'Raw Data'!DU213,"")</f>
        <v/>
      </c>
      <c r="DW5" t="str">
        <f>IF(ISTEXT('Raw Data'!DV213),'Raw Data'!DV213,"")</f>
        <v/>
      </c>
      <c r="DX5" t="str">
        <f>IF(ISTEXT('Raw Data'!DW213),'Raw Data'!DW213,"")</f>
        <v/>
      </c>
      <c r="DY5" t="str">
        <f>IF(ISTEXT('Raw Data'!DX213),'Raw Data'!DX213,"")</f>
        <v/>
      </c>
      <c r="DZ5" t="str">
        <f>IF(ISTEXT('Raw Data'!DY213),'Raw Data'!DY213,"")</f>
        <v/>
      </c>
      <c r="EA5" t="str">
        <f>IF(ISTEXT('Raw Data'!DZ213),'Raw Data'!DZ213,"")</f>
        <v>R5/R6</v>
      </c>
      <c r="EB5" t="str">
        <f>IF(ISTEXT('Raw Data'!EA213),'Raw Data'!EA213,"")</f>
        <v/>
      </c>
      <c r="EC5" t="str">
        <f>IF(ISTEXT('Raw Data'!EB213),'Raw Data'!EB213,"")</f>
        <v/>
      </c>
      <c r="ED5" t="str">
        <f>IF(ISTEXT('Raw Data'!EC213),'Raw Data'!EC213,"")</f>
        <v/>
      </c>
      <c r="EE5" t="str">
        <f>IF(ISTEXT('Raw Data'!ED213),'Raw Data'!ED213,"")</f>
        <v/>
      </c>
      <c r="EF5" t="str">
        <f>IF(ISTEXT('Raw Data'!EE213),'Raw Data'!EE213,"")</f>
        <v/>
      </c>
      <c r="EG5" t="str">
        <f>IF(ISTEXT('Raw Data'!EF213),'Raw Data'!EF213,"")</f>
        <v/>
      </c>
      <c r="EH5" t="str">
        <f>IF(ISTEXT('Raw Data'!EG213),'Raw Data'!EG213,"")</f>
        <v/>
      </c>
      <c r="EI5" t="str">
        <f>IF(ISTEXT('Raw Data'!EH213),'Raw Data'!EH213,"")</f>
        <v/>
      </c>
      <c r="EJ5" t="str">
        <f>IF(ISTEXT('Raw Data'!EI213),'Raw Data'!EI213,"")</f>
        <v/>
      </c>
      <c r="EK5" t="str">
        <f>IF(ISTEXT('Raw Data'!EJ213),'Raw Data'!EJ213,"")</f>
        <v/>
      </c>
      <c r="EL5" t="str">
        <f>IF(ISTEXT('Raw Data'!EK213),'Raw Data'!EK213,"")</f>
        <v/>
      </c>
      <c r="EM5" t="str">
        <f>IF(ISTEXT('Raw Data'!EL213),'Raw Data'!EL213,"")</f>
        <v/>
      </c>
      <c r="EN5" t="str">
        <f>IF(ISTEXT('Raw Data'!EM213),'Raw Data'!EM213,"")</f>
        <v/>
      </c>
      <c r="EO5" t="str">
        <f>IF(ISTEXT('Raw Data'!EN213),'Raw Data'!EN213,"")</f>
        <v/>
      </c>
      <c r="EP5" t="str">
        <f>IF(ISTEXT('Raw Data'!EO213),'Raw Data'!EO213,"")</f>
        <v/>
      </c>
      <c r="EQ5" t="str">
        <f>IF(ISTEXT('Raw Data'!EP213),'Raw Data'!EP213,"")</f>
        <v/>
      </c>
      <c r="ER5" t="str">
        <f>IF(ISTEXT('Raw Data'!EQ213),'Raw Data'!EQ213,"")</f>
        <v/>
      </c>
      <c r="ES5" t="str">
        <f>IF(ISTEXT('Raw Data'!ER213),'Raw Data'!ER213,"")</f>
        <v/>
      </c>
      <c r="ET5" t="str">
        <f>IF(ISTEXT('Raw Data'!ES213),'Raw Data'!ES213,"")</f>
        <v/>
      </c>
      <c r="EU5" t="str">
        <f>IF(ISTEXT('Raw Data'!ET213),'Raw Data'!ET213,"")</f>
        <v/>
      </c>
      <c r="EV5" t="str">
        <f>IF(ISTEXT('Raw Data'!EU213),'Raw Data'!EU213,"")</f>
        <v/>
      </c>
      <c r="EW5" t="str">
        <f>IF(ISTEXT('Raw Data'!EV213),'Raw Data'!EV213,"")</f>
        <v/>
      </c>
      <c r="EX5" t="str">
        <f>IF(ISTEXT('Raw Data'!EW213),'Raw Data'!EW213,"")</f>
        <v/>
      </c>
      <c r="EY5" t="str">
        <f>IF(ISTEXT('Raw Data'!EX213),'Raw Data'!EX213,"")</f>
        <v/>
      </c>
      <c r="EZ5" t="str">
        <f>IF(ISTEXT('Raw Data'!EY213),'Raw Data'!EY213,"")</f>
        <v/>
      </c>
      <c r="FA5" t="str">
        <f>IF(ISTEXT('Raw Data'!EZ213),'Raw Data'!EZ213,"")</f>
        <v/>
      </c>
      <c r="FB5" t="str">
        <f>IF(ISTEXT('Raw Data'!FA213),'Raw Data'!FA213,"")</f>
        <v/>
      </c>
      <c r="FC5" t="str">
        <f>IF(ISTEXT('Raw Data'!FB213),'Raw Data'!FB213,"")</f>
        <v/>
      </c>
      <c r="FD5" t="str">
        <f>IF(ISTEXT('Raw Data'!FC213),'Raw Data'!FC213,"")</f>
        <v/>
      </c>
      <c r="FE5" t="str">
        <f>IF(ISTEXT('Raw Data'!FD213),'Raw Data'!FD213,"")</f>
        <v/>
      </c>
      <c r="FF5" t="str">
        <f>IF(ISTEXT('Raw Data'!FE213),'Raw Data'!FE213,"")</f>
        <v/>
      </c>
      <c r="FG5" t="str">
        <f>IF(ISTEXT('Raw Data'!FF213),'Raw Data'!FF213,"")</f>
        <v/>
      </c>
      <c r="FH5" t="str">
        <f>IF(ISTEXT('Raw Data'!FG213),'Raw Data'!FG213,"")</f>
        <v/>
      </c>
      <c r="FI5" t="str">
        <f>IF(ISTEXT('Raw Data'!FH213),'Raw Data'!FH213,"")</f>
        <v/>
      </c>
      <c r="FJ5" t="str">
        <f>IF(ISTEXT('Raw Data'!FI213),'Raw Data'!FI213,"")</f>
        <v/>
      </c>
      <c r="FK5" t="str">
        <f>IF(ISTEXT('Raw Data'!FJ213),'Raw Data'!FJ213,"")</f>
        <v/>
      </c>
      <c r="FL5" t="str">
        <f>IF(ISTEXT('Raw Data'!FK213),'Raw Data'!FK213,"")</f>
        <v/>
      </c>
      <c r="FM5" t="str">
        <f>IF(ISTEXT('Raw Data'!FL213),'Raw Data'!FL213,"")</f>
        <v/>
      </c>
      <c r="FN5" t="str">
        <f>IF(ISTEXT('Raw Data'!FM213),'Raw Data'!FM213,"")</f>
        <v/>
      </c>
      <c r="FO5" t="str">
        <f>IF(ISTEXT('Raw Data'!FN213),'Raw Data'!FN213,"")</f>
        <v/>
      </c>
      <c r="FP5" t="str">
        <f>IF(ISTEXT('Raw Data'!FO213),'Raw Data'!FO213,"")</f>
        <v/>
      </c>
      <c r="FQ5" t="str">
        <f>IF(ISTEXT('Raw Data'!FP213),'Raw Data'!FP213,"")</f>
        <v/>
      </c>
      <c r="FR5" t="str">
        <f>IF(ISTEXT('Raw Data'!FQ213),'Raw Data'!FQ213,"")</f>
        <v/>
      </c>
      <c r="FS5" t="str">
        <f>IF(ISTEXT('Raw Data'!FR213),'Raw Data'!FR213,"")</f>
        <v/>
      </c>
    </row>
    <row r="6" spans="1:175" x14ac:dyDescent="0.25">
      <c r="A6" s="5" t="s">
        <v>5</v>
      </c>
      <c r="B6" s="8" t="s">
        <v>8</v>
      </c>
      <c r="C6" s="5">
        <f>'Raw Data'!B5</f>
        <v>80</v>
      </c>
      <c r="D6" s="5">
        <f>'Raw Data'!C5</f>
        <v>80</v>
      </c>
      <c r="E6" s="5">
        <f>'Raw Data'!D5</f>
        <v>80</v>
      </c>
      <c r="F6" s="5">
        <f>'Raw Data'!E5</f>
        <v>80</v>
      </c>
      <c r="G6" s="5">
        <f>'Raw Data'!F5</f>
        <v>80</v>
      </c>
      <c r="H6" s="5">
        <f>'Raw Data'!G5</f>
        <v>80</v>
      </c>
      <c r="I6" s="5">
        <f>'Raw Data'!H5</f>
        <v>80</v>
      </c>
      <c r="J6" s="5">
        <f>'Raw Data'!I5</f>
        <v>80</v>
      </c>
      <c r="K6" s="5">
        <f>'Raw Data'!J5</f>
        <v>80</v>
      </c>
      <c r="L6" s="5">
        <f>'Raw Data'!K5</f>
        <v>80</v>
      </c>
      <c r="M6" s="5">
        <f>'Raw Data'!L5</f>
        <v>90</v>
      </c>
      <c r="N6" s="5">
        <f>'Raw Data'!M5</f>
        <v>100</v>
      </c>
      <c r="O6" s="5">
        <f>'Raw Data'!N5</f>
        <v>110</v>
      </c>
      <c r="P6" s="5">
        <f>'Raw Data'!O5</f>
        <v>120</v>
      </c>
      <c r="Q6" s="5">
        <f>'Raw Data'!P5</f>
        <v>130</v>
      </c>
      <c r="R6" s="5">
        <f>'Raw Data'!Q5</f>
        <v>140</v>
      </c>
      <c r="S6" s="5">
        <f>'Raw Data'!R5</f>
        <v>150</v>
      </c>
      <c r="T6" s="5">
        <f>'Raw Data'!S5</f>
        <v>160</v>
      </c>
      <c r="U6" s="5">
        <f>'Raw Data'!T5</f>
        <v>170</v>
      </c>
      <c r="V6" s="5">
        <f>'Raw Data'!U5</f>
        <v>180</v>
      </c>
      <c r="W6" s="5">
        <f>'Raw Data'!V5</f>
        <v>190</v>
      </c>
      <c r="X6" s="5">
        <f>'Raw Data'!W5</f>
        <v>200</v>
      </c>
      <c r="Y6" s="5">
        <f>'Raw Data'!X5</f>
        <v>210</v>
      </c>
      <c r="Z6" s="5">
        <f>'Raw Data'!Y5</f>
        <v>220</v>
      </c>
      <c r="AA6" s="5">
        <f>'Raw Data'!Z5</f>
        <v>230</v>
      </c>
      <c r="AB6" s="5">
        <f>'Raw Data'!AA5</f>
        <v>240</v>
      </c>
      <c r="AC6" s="5">
        <f>'Raw Data'!AB5</f>
        <v>250</v>
      </c>
      <c r="AD6" s="5">
        <f>'Raw Data'!AC5</f>
        <v>260</v>
      </c>
      <c r="AE6" s="5">
        <f>'Raw Data'!AD5</f>
        <v>275</v>
      </c>
      <c r="AF6" s="5">
        <f>'Raw Data'!AE5</f>
        <v>290</v>
      </c>
      <c r="AG6" s="5">
        <f>'Raw Data'!AF5</f>
        <v>305</v>
      </c>
      <c r="AH6" s="5">
        <f>'Raw Data'!AG5</f>
        <v>320</v>
      </c>
      <c r="AI6" s="5">
        <f>'Raw Data'!AH5</f>
        <v>335</v>
      </c>
      <c r="AJ6" s="5">
        <f>'Raw Data'!AI5</f>
        <v>350</v>
      </c>
      <c r="AK6" s="5">
        <f>'Raw Data'!AJ5</f>
        <v>365</v>
      </c>
      <c r="AL6" s="5">
        <f>'Raw Data'!AK5</f>
        <v>380</v>
      </c>
      <c r="AM6" s="5">
        <f>'Raw Data'!AL5</f>
        <v>395</v>
      </c>
      <c r="AN6" s="5">
        <f>'Raw Data'!AM5</f>
        <v>410</v>
      </c>
      <c r="AO6" s="5">
        <f>'Raw Data'!AN5</f>
        <v>425</v>
      </c>
      <c r="AP6" s="5">
        <f>'Raw Data'!AO5</f>
        <v>440</v>
      </c>
      <c r="AQ6" s="5">
        <f>'Raw Data'!AP5</f>
        <v>455</v>
      </c>
      <c r="AR6" s="5">
        <f>'Raw Data'!AQ5</f>
        <v>470</v>
      </c>
      <c r="AS6" s="5">
        <f>'Raw Data'!AR5</f>
        <v>485</v>
      </c>
      <c r="AT6" s="5">
        <f>'Raw Data'!AS5</f>
        <v>500</v>
      </c>
      <c r="AU6" s="5">
        <f>'Raw Data'!AT5</f>
        <v>520</v>
      </c>
      <c r="AV6" s="5">
        <f>'Raw Data'!AU5</f>
        <v>540</v>
      </c>
      <c r="AW6" s="5">
        <f>'Raw Data'!AV5</f>
        <v>560</v>
      </c>
      <c r="AX6" s="5">
        <f>'Raw Data'!AW5</f>
        <v>580</v>
      </c>
      <c r="AY6" s="5">
        <f>'Raw Data'!AX5</f>
        <v>600</v>
      </c>
      <c r="AZ6" s="5">
        <f>'Raw Data'!AY5</f>
        <v>620</v>
      </c>
      <c r="BA6" s="5">
        <f>'Raw Data'!AZ5</f>
        <v>640</v>
      </c>
      <c r="BB6" s="5">
        <f>'Raw Data'!BA5</f>
        <v>660</v>
      </c>
      <c r="BC6" s="5">
        <f>'Raw Data'!BB5</f>
        <v>680</v>
      </c>
      <c r="BD6" s="5">
        <f>'Raw Data'!BC5</f>
        <v>700</v>
      </c>
      <c r="BE6" s="5">
        <f>'Raw Data'!BD5</f>
        <v>720</v>
      </c>
      <c r="BF6" s="5">
        <f>'Raw Data'!BE5</f>
        <v>740</v>
      </c>
      <c r="BG6" s="5">
        <f>'Raw Data'!BF5</f>
        <v>760</v>
      </c>
      <c r="BH6" s="5">
        <f>'Raw Data'!BG5</f>
        <v>780</v>
      </c>
      <c r="BI6" s="5">
        <f>'Raw Data'!BH5</f>
        <v>800</v>
      </c>
      <c r="BJ6" s="5">
        <f>'Raw Data'!BI5</f>
        <v>820</v>
      </c>
      <c r="BK6" s="5">
        <f>'Raw Data'!BJ5</f>
        <v>840</v>
      </c>
      <c r="BL6" s="5">
        <f>'Raw Data'!BK5</f>
        <v>860</v>
      </c>
      <c r="BM6" s="5">
        <f>'Raw Data'!BL5</f>
        <v>880</v>
      </c>
      <c r="BN6" s="5">
        <f>'Raw Data'!BM5</f>
        <v>900</v>
      </c>
      <c r="BO6" s="5">
        <f>'Raw Data'!BN5</f>
        <v>910</v>
      </c>
      <c r="BP6" s="5">
        <f>'Raw Data'!BO5</f>
        <v>920</v>
      </c>
      <c r="BQ6" s="5">
        <f>'Raw Data'!BP5</f>
        <v>930</v>
      </c>
      <c r="BR6" s="5">
        <f>'Raw Data'!BQ5</f>
        <v>940</v>
      </c>
      <c r="BS6" s="5">
        <f>'Raw Data'!BR5</f>
        <v>950</v>
      </c>
      <c r="BT6" s="5">
        <f>'Raw Data'!BS5</f>
        <v>955</v>
      </c>
      <c r="BU6" s="5">
        <f>'Raw Data'!BT5</f>
        <v>960</v>
      </c>
      <c r="BV6" s="5">
        <f>'Raw Data'!BU5</f>
        <v>965</v>
      </c>
      <c r="BW6" s="5">
        <f>'Raw Data'!BV5</f>
        <v>970</v>
      </c>
      <c r="BX6" s="5">
        <f>'Raw Data'!BW5</f>
        <v>975</v>
      </c>
      <c r="BY6" s="5">
        <f>'Raw Data'!BX5</f>
        <v>980</v>
      </c>
      <c r="BZ6" s="5">
        <f>'Raw Data'!BY5</f>
        <v>985</v>
      </c>
      <c r="CA6" s="5">
        <f>'Raw Data'!BZ5</f>
        <v>990</v>
      </c>
      <c r="CB6" s="5">
        <f>'Raw Data'!CA5</f>
        <v>995</v>
      </c>
      <c r="CC6" s="5">
        <f>'Raw Data'!CB5</f>
        <v>1000</v>
      </c>
      <c r="CD6" s="5">
        <f>'Raw Data'!CC5</f>
        <v>1005</v>
      </c>
      <c r="CE6" s="5">
        <f>'Raw Data'!CD5</f>
        <v>1010</v>
      </c>
      <c r="CF6" s="5">
        <f>'Raw Data'!CE5</f>
        <v>1015</v>
      </c>
      <c r="CG6" s="5">
        <f>'Raw Data'!CF5</f>
        <v>1020</v>
      </c>
      <c r="CH6" s="5">
        <f>'Raw Data'!CG5</f>
        <v>1025</v>
      </c>
      <c r="CI6" s="5">
        <f>'Raw Data'!CH5</f>
        <v>1030</v>
      </c>
      <c r="CJ6" s="5">
        <f>'Raw Data'!CI5</f>
        <v>1035</v>
      </c>
      <c r="CK6" s="5">
        <f>'Raw Data'!CJ5</f>
        <v>1040</v>
      </c>
      <c r="CL6" s="5">
        <f>'Raw Data'!CK5</f>
        <v>1045</v>
      </c>
      <c r="CM6" s="5">
        <f>'Raw Data'!CL5</f>
        <v>1050</v>
      </c>
      <c r="CN6" s="5">
        <f>'Raw Data'!CM5</f>
        <v>1050</v>
      </c>
      <c r="CO6" s="5">
        <f>'Raw Data'!CN5</f>
        <v>1050</v>
      </c>
      <c r="CP6" s="5">
        <f>'Raw Data'!CO5</f>
        <v>1050</v>
      </c>
      <c r="CQ6" s="5">
        <f>'Raw Data'!CP5</f>
        <v>1050</v>
      </c>
      <c r="CR6" s="5">
        <f>'Raw Data'!CQ5</f>
        <v>1050</v>
      </c>
      <c r="CS6" s="5">
        <f>'Raw Data'!CR5</f>
        <v>1050</v>
      </c>
      <c r="CT6" s="5">
        <f>'Raw Data'!CS5</f>
        <v>1050</v>
      </c>
      <c r="CU6" s="5">
        <f>'Raw Data'!CT5</f>
        <v>1050</v>
      </c>
      <c r="CV6" s="5">
        <f>'Raw Data'!CU5</f>
        <v>1050</v>
      </c>
      <c r="CW6" s="5">
        <f>'Raw Data'!CV5</f>
        <v>1050</v>
      </c>
      <c r="CX6" s="5">
        <f>'Raw Data'!CW5</f>
        <v>1050</v>
      </c>
      <c r="CY6" s="5">
        <f>'Raw Data'!CX5</f>
        <v>1050</v>
      </c>
      <c r="CZ6" s="5">
        <f>'Raw Data'!CY5</f>
        <v>1050</v>
      </c>
      <c r="DA6" s="5">
        <f>'Raw Data'!CZ5</f>
        <v>1050</v>
      </c>
      <c r="DB6" s="5">
        <f>'Raw Data'!DA5</f>
        <v>1050</v>
      </c>
      <c r="DC6" s="5">
        <f>'Raw Data'!DB5</f>
        <v>1050</v>
      </c>
      <c r="DD6" s="5">
        <f>'Raw Data'!DC5</f>
        <v>1050</v>
      </c>
      <c r="DE6" s="5">
        <f>'Raw Data'!DD5</f>
        <v>1050</v>
      </c>
      <c r="DF6" s="5">
        <f>'Raw Data'!DE5</f>
        <v>1050</v>
      </c>
      <c r="DG6" s="5">
        <f>'Raw Data'!DF5</f>
        <v>1050</v>
      </c>
      <c r="DH6" s="5">
        <f>'Raw Data'!DG5</f>
        <v>1050</v>
      </c>
      <c r="DI6" s="5">
        <f>'Raw Data'!DH5</f>
        <v>1050</v>
      </c>
      <c r="DJ6" s="5">
        <f>'Raw Data'!DI5</f>
        <v>1050</v>
      </c>
      <c r="DK6" s="5">
        <f>'Raw Data'!DJ5</f>
        <v>1050</v>
      </c>
      <c r="DL6" s="5">
        <f>'Raw Data'!DK5</f>
        <v>1050</v>
      </c>
      <c r="DM6" s="5">
        <f>'Raw Data'!DL5</f>
        <v>1050</v>
      </c>
      <c r="DN6" s="5">
        <f>'Raw Data'!DM5</f>
        <v>1050</v>
      </c>
      <c r="DO6" s="5">
        <f>'Raw Data'!DN5</f>
        <v>1050</v>
      </c>
      <c r="DP6" s="5">
        <f>'Raw Data'!DO5</f>
        <v>1050</v>
      </c>
      <c r="DQ6" s="5">
        <f>'Raw Data'!DP5</f>
        <v>1050</v>
      </c>
      <c r="DR6" s="5">
        <f>'Raw Data'!DQ5</f>
        <v>1050</v>
      </c>
      <c r="DS6" s="5">
        <f>'Raw Data'!DR5</f>
        <v>1050</v>
      </c>
      <c r="DT6" s="5">
        <f>'Raw Data'!DS5</f>
        <v>1050</v>
      </c>
      <c r="DU6" s="5">
        <f>'Raw Data'!DT5</f>
        <v>1050</v>
      </c>
      <c r="DV6" s="5">
        <f>'Raw Data'!DU5</f>
        <v>1050</v>
      </c>
      <c r="DW6" s="5">
        <f>'Raw Data'!DV5</f>
        <v>1050</v>
      </c>
      <c r="DX6" s="5">
        <f>'Raw Data'!DW5</f>
        <v>1050</v>
      </c>
      <c r="DY6" s="5">
        <f>'Raw Data'!DX5</f>
        <v>1050</v>
      </c>
      <c r="DZ6" s="5">
        <f>'Raw Data'!DY5</f>
        <v>1050</v>
      </c>
      <c r="EA6" s="5">
        <f>'Raw Data'!DZ5</f>
        <v>1050</v>
      </c>
      <c r="EB6" s="5">
        <f>'Raw Data'!EA5</f>
        <v>1050</v>
      </c>
      <c r="EC6" s="5">
        <f>'Raw Data'!EB5</f>
        <v>1050</v>
      </c>
      <c r="ED6" s="5">
        <f>'Raw Data'!EC5</f>
        <v>1050</v>
      </c>
      <c r="EE6" s="5">
        <f>'Raw Data'!ED5</f>
        <v>1050</v>
      </c>
      <c r="EF6" s="5">
        <f>'Raw Data'!EE5</f>
        <v>1050</v>
      </c>
      <c r="EG6" s="5">
        <f>'Raw Data'!EF5</f>
        <v>1050</v>
      </c>
      <c r="EH6" s="5">
        <f>'Raw Data'!EG5</f>
        <v>1050</v>
      </c>
      <c r="EI6" s="5">
        <f>'Raw Data'!EH5</f>
        <v>1050</v>
      </c>
      <c r="EJ6" s="5">
        <f>'Raw Data'!EI5</f>
        <v>1050</v>
      </c>
      <c r="EK6" s="5">
        <f>'Raw Data'!EJ5</f>
        <v>1050</v>
      </c>
      <c r="EL6" s="5">
        <f>'Raw Data'!EK5</f>
        <v>1050</v>
      </c>
      <c r="EM6" s="5">
        <f>'Raw Data'!EL5</f>
        <v>1050</v>
      </c>
      <c r="EN6" s="5">
        <f>'Raw Data'!EM5</f>
        <v>1050</v>
      </c>
      <c r="EO6" s="5">
        <f>'Raw Data'!EN5</f>
        <v>1050</v>
      </c>
      <c r="EP6" s="5">
        <f>'Raw Data'!EO5</f>
        <v>1050</v>
      </c>
      <c r="EQ6" s="5">
        <f>'Raw Data'!EP5</f>
        <v>1050</v>
      </c>
      <c r="ER6" s="5">
        <f>'Raw Data'!EQ5</f>
        <v>1050</v>
      </c>
      <c r="ES6" s="5">
        <f>'Raw Data'!ER5</f>
        <v>1050</v>
      </c>
      <c r="ET6" s="5">
        <f>'Raw Data'!ES5</f>
        <v>1050</v>
      </c>
      <c r="EU6" s="5">
        <f>'Raw Data'!ET5</f>
        <v>1050</v>
      </c>
      <c r="EV6" s="5">
        <f>'Raw Data'!EU5</f>
        <v>1050</v>
      </c>
      <c r="EW6" s="5">
        <f>'Raw Data'!EV5</f>
        <v>1050</v>
      </c>
      <c r="EX6" s="5">
        <f>'Raw Data'!EW5</f>
        <v>1050</v>
      </c>
      <c r="EY6" s="5">
        <f>'Raw Data'!EX5</f>
        <v>1050</v>
      </c>
      <c r="EZ6" s="5">
        <f>'Raw Data'!EY5</f>
        <v>1050</v>
      </c>
      <c r="FA6" s="5">
        <f>'Raw Data'!EZ5</f>
        <v>1050</v>
      </c>
      <c r="FB6" s="5">
        <f>'Raw Data'!FA5</f>
        <v>1050</v>
      </c>
      <c r="FC6" s="5">
        <f>'Raw Data'!FB5</f>
        <v>1050</v>
      </c>
      <c r="FD6" s="5">
        <f>'Raw Data'!FC5</f>
        <v>1050</v>
      </c>
      <c r="FE6" s="5">
        <f>'Raw Data'!FD5</f>
        <v>1050</v>
      </c>
      <c r="FF6" s="5">
        <f>'Raw Data'!FE5</f>
        <v>1050</v>
      </c>
      <c r="FG6" s="5">
        <f>'Raw Data'!FF5</f>
        <v>1050</v>
      </c>
      <c r="FH6" s="5">
        <f>'Raw Data'!FG5</f>
        <v>1050</v>
      </c>
      <c r="FI6" s="5">
        <f>'Raw Data'!FH5</f>
        <v>1050</v>
      </c>
      <c r="FJ6" s="5">
        <f>'Raw Data'!FI5</f>
        <v>1050</v>
      </c>
      <c r="FK6" s="5">
        <f>'Raw Data'!FJ5</f>
        <v>1050</v>
      </c>
      <c r="FL6" s="5">
        <f>'Raw Data'!FK5</f>
        <v>1050</v>
      </c>
      <c r="FM6" s="5">
        <f>'Raw Data'!FL5</f>
        <v>1050</v>
      </c>
      <c r="FN6" s="5">
        <f>'Raw Data'!FM5</f>
        <v>1050</v>
      </c>
      <c r="FO6" s="5">
        <f>'Raw Data'!FN5</f>
        <v>1050</v>
      </c>
      <c r="FP6" s="5">
        <f>'Raw Data'!FO5</f>
        <v>1050</v>
      </c>
      <c r="FQ6" s="5">
        <f>'Raw Data'!FP5</f>
        <v>1050</v>
      </c>
      <c r="FR6" s="5">
        <f>'Raw Data'!FQ5</f>
        <v>1050</v>
      </c>
      <c r="FS6" s="5">
        <f>'Raw Data'!FR5</f>
        <v>1050</v>
      </c>
    </row>
    <row r="7" spans="1:175" s="1" customFormat="1" x14ac:dyDescent="0.25">
      <c r="A7" s="6" t="s">
        <v>6</v>
      </c>
      <c r="B7" s="9" t="s">
        <v>9</v>
      </c>
      <c r="C7" s="6">
        <f>'Raw Data'!B16</f>
        <v>0</v>
      </c>
      <c r="D7" s="6">
        <f>'Raw Data'!C16</f>
        <v>0</v>
      </c>
      <c r="E7" s="6">
        <f>'Raw Data'!D16</f>
        <v>0</v>
      </c>
      <c r="F7" s="6">
        <f>'Raw Data'!E16</f>
        <v>0</v>
      </c>
      <c r="G7" s="6">
        <f>'Raw Data'!F16</f>
        <v>0</v>
      </c>
      <c r="H7" s="6">
        <f>'Raw Data'!G16</f>
        <v>0</v>
      </c>
      <c r="I7" s="6">
        <f>'Raw Data'!H16</f>
        <v>0</v>
      </c>
      <c r="J7" s="6">
        <f>'Raw Data'!I16</f>
        <v>0</v>
      </c>
      <c r="K7" s="6">
        <f>'Raw Data'!J16</f>
        <v>0</v>
      </c>
      <c r="L7" s="6">
        <f>'Raw Data'!K16</f>
        <v>0</v>
      </c>
      <c r="M7" s="6">
        <f>'Raw Data'!L16</f>
        <v>0</v>
      </c>
      <c r="N7" s="6">
        <f>'Raw Data'!M16</f>
        <v>0.01</v>
      </c>
      <c r="O7" s="6">
        <f>'Raw Data'!N16</f>
        <v>0.01</v>
      </c>
      <c r="P7" s="6">
        <f>'Raw Data'!O16</f>
        <v>0.01</v>
      </c>
      <c r="Q7" s="6">
        <f>'Raw Data'!P16</f>
        <v>2.4916666666666667E-2</v>
      </c>
      <c r="R7" s="6">
        <f>'Raw Data'!Q16</f>
        <v>3.2374999999999994E-2</v>
      </c>
      <c r="S7" s="6">
        <f>'Raw Data'!R16</f>
        <v>3.9833333333333332E-2</v>
      </c>
      <c r="T7" s="6">
        <f>'Raw Data'!S16</f>
        <v>4.7291666666666669E-2</v>
      </c>
      <c r="U7" s="6">
        <f>'Raw Data'!T16</f>
        <v>5.4749999999999993E-2</v>
      </c>
      <c r="V7" s="6">
        <f>'Raw Data'!U16</f>
        <v>6.2208333333333331E-2</v>
      </c>
      <c r="W7" s="6">
        <f>'Raw Data'!V16</f>
        <v>6.9666666666666668E-2</v>
      </c>
      <c r="X7" s="6">
        <f>'Raw Data'!W16</f>
        <v>7.7124999999999999E-2</v>
      </c>
      <c r="Y7" s="6">
        <f>'Raw Data'!X16</f>
        <v>8.458333333333333E-2</v>
      </c>
      <c r="Z7" s="6">
        <f>'Raw Data'!Y16</f>
        <v>9.2041666666666661E-2</v>
      </c>
      <c r="AA7" s="6">
        <f>'Raw Data'!Z16</f>
        <v>9.9499999999999977E-2</v>
      </c>
      <c r="AB7" s="6">
        <f>'Raw Data'!AA16</f>
        <v>0.10695833333333332</v>
      </c>
      <c r="AC7" s="6">
        <f>'Raw Data'!AB16</f>
        <v>0.11441666666666665</v>
      </c>
      <c r="AD7" s="6">
        <f>'Raw Data'!AC16</f>
        <v>0.121875</v>
      </c>
      <c r="AE7" s="6">
        <f>'Raw Data'!AD16</f>
        <v>0.12933333333333333</v>
      </c>
      <c r="AF7" s="6">
        <f>'Raw Data'!AE16</f>
        <v>0.13679166666666667</v>
      </c>
      <c r="AG7" s="6">
        <f>'Raw Data'!AF16</f>
        <v>0.14425000000000002</v>
      </c>
      <c r="AH7" s="6">
        <f>'Raw Data'!AG16</f>
        <v>0.15170833333333333</v>
      </c>
      <c r="AI7" s="6">
        <f>'Raw Data'!AH16</f>
        <v>0.15916666666666668</v>
      </c>
      <c r="AJ7" s="6">
        <f>'Raw Data'!AI16</f>
        <v>0.166625</v>
      </c>
      <c r="AK7" s="6">
        <f>'Raw Data'!AJ16</f>
        <v>0.17408333333333334</v>
      </c>
      <c r="AL7" s="6">
        <f>'Raw Data'!AK16</f>
        <v>0.18154166666666668</v>
      </c>
      <c r="AM7" s="6">
        <f>'Raw Data'!AL16</f>
        <v>0.189</v>
      </c>
      <c r="AN7" s="6">
        <f>'Raw Data'!AM16</f>
        <v>0.2082857142857143</v>
      </c>
      <c r="AO7" s="6">
        <f>'Raw Data'!AN16</f>
        <v>0.22757142857142859</v>
      </c>
      <c r="AP7" s="6">
        <f>'Raw Data'!AO16</f>
        <v>0.24685714285714286</v>
      </c>
      <c r="AQ7" s="6">
        <f>'Raw Data'!AP16</f>
        <v>0.26614285714285713</v>
      </c>
      <c r="AR7" s="6">
        <f>'Raw Data'!AQ16</f>
        <v>0.28542857142857142</v>
      </c>
      <c r="AS7" s="6">
        <f>'Raw Data'!AR16</f>
        <v>0.30471428571428572</v>
      </c>
      <c r="AT7" s="6">
        <f>'Raw Data'!AS16</f>
        <v>0.32400000000000001</v>
      </c>
      <c r="AU7" s="6">
        <f>'Raw Data'!AT16</f>
        <v>0.35950000000000004</v>
      </c>
      <c r="AV7" s="6">
        <f>'Raw Data'!AU16</f>
        <v>0.39500000000000002</v>
      </c>
      <c r="AW7" s="6">
        <f>'Raw Data'!AV16</f>
        <v>0.42260000000000003</v>
      </c>
      <c r="AX7" s="6">
        <f>'Raw Data'!AW16</f>
        <v>0.45020000000000004</v>
      </c>
      <c r="AY7" s="6">
        <f>'Raw Data'!AX16</f>
        <v>0.4778</v>
      </c>
      <c r="AZ7" s="6">
        <f>'Raw Data'!AY16</f>
        <v>0.50540000000000007</v>
      </c>
      <c r="BA7" s="6">
        <f>'Raw Data'!AZ16</f>
        <v>0.53300000000000003</v>
      </c>
      <c r="BB7" s="6">
        <f>'Raw Data'!BA16</f>
        <v>0.55722222222222229</v>
      </c>
      <c r="BC7" s="6">
        <f>'Raw Data'!BB16</f>
        <v>0.58144444444444443</v>
      </c>
      <c r="BD7" s="6">
        <f>'Raw Data'!BC16</f>
        <v>0.60566666666666669</v>
      </c>
      <c r="BE7" s="6">
        <f>'Raw Data'!BD16</f>
        <v>0.62988888888888894</v>
      </c>
      <c r="BF7" s="6">
        <f>'Raw Data'!BE16</f>
        <v>0.65411111111111109</v>
      </c>
      <c r="BG7" s="6">
        <f>'Raw Data'!BF16</f>
        <v>0.67833333333333334</v>
      </c>
      <c r="BH7" s="6">
        <f>'Raw Data'!BG16</f>
        <v>0.7025555555555556</v>
      </c>
      <c r="BI7" s="6">
        <f>'Raw Data'!BH16</f>
        <v>0.72677777777777774</v>
      </c>
      <c r="BJ7" s="6">
        <f>'Raw Data'!BI16</f>
        <v>0.751</v>
      </c>
      <c r="BK7" s="6">
        <f>'Raw Data'!BJ16</f>
        <v>0.7702</v>
      </c>
      <c r="BL7" s="6">
        <f>'Raw Data'!BK16</f>
        <v>0.78939999999999999</v>
      </c>
      <c r="BM7" s="6">
        <f>'Raw Data'!BL16</f>
        <v>0.80859999999999999</v>
      </c>
      <c r="BN7" s="6">
        <f>'Raw Data'!BM16</f>
        <v>0.82779999999999998</v>
      </c>
      <c r="BO7" s="6">
        <f>'Raw Data'!BN16</f>
        <v>0.84699999999999998</v>
      </c>
      <c r="BP7" s="6">
        <f>'Raw Data'!BO16</f>
        <v>0.84888888888888892</v>
      </c>
      <c r="BQ7" s="6">
        <f>'Raw Data'!BP16</f>
        <v>0.85077777777777774</v>
      </c>
      <c r="BR7" s="6">
        <f>'Raw Data'!BQ16</f>
        <v>0.85266666666666668</v>
      </c>
      <c r="BS7" s="6">
        <f>'Raw Data'!BR16</f>
        <v>0.85455555555555551</v>
      </c>
      <c r="BT7" s="6">
        <f>'Raw Data'!BS16</f>
        <v>0.85644444444444445</v>
      </c>
      <c r="BU7" s="6">
        <f>'Raw Data'!BT16</f>
        <v>0.85833333333333328</v>
      </c>
      <c r="BV7" s="6">
        <f>'Raw Data'!BU16</f>
        <v>0.86022222222222222</v>
      </c>
      <c r="BW7" s="6">
        <f>'Raw Data'!BV16</f>
        <v>0.86211111111111105</v>
      </c>
      <c r="BX7" s="6">
        <f>'Raw Data'!BW16</f>
        <v>0.86399999999999999</v>
      </c>
      <c r="BY7" s="6">
        <f>'Raw Data'!BX16</f>
        <v>0.86160000000000003</v>
      </c>
      <c r="BZ7" s="6">
        <f>'Raw Data'!BY16</f>
        <v>0.85919999999999996</v>
      </c>
      <c r="CA7" s="6">
        <f>'Raw Data'!BZ16</f>
        <v>0.85680000000000001</v>
      </c>
      <c r="CB7" s="6">
        <f>'Raw Data'!CA16</f>
        <v>0.85439999999999994</v>
      </c>
      <c r="CC7" s="6">
        <f>'Raw Data'!CB16</f>
        <v>0.85199999999999998</v>
      </c>
      <c r="CD7" s="6">
        <f>'Raw Data'!CC16</f>
        <v>0.84866666666666668</v>
      </c>
      <c r="CE7" s="6">
        <f>'Raw Data'!CD16</f>
        <v>0.84533333333333327</v>
      </c>
      <c r="CF7" s="6">
        <f>'Raw Data'!CE16</f>
        <v>0.84199999999999997</v>
      </c>
      <c r="CG7" s="6">
        <f>'Raw Data'!CF16</f>
        <v>0.84327272727272728</v>
      </c>
      <c r="CH7" s="6">
        <f>'Raw Data'!CG16</f>
        <v>0.84454545454545449</v>
      </c>
      <c r="CI7" s="6">
        <f>'Raw Data'!CH16</f>
        <v>0.8458181818181818</v>
      </c>
      <c r="CJ7" s="6">
        <f>'Raw Data'!CI16</f>
        <v>0.84709090909090912</v>
      </c>
      <c r="CK7" s="6">
        <f>'Raw Data'!CJ16</f>
        <v>0.84836363636363632</v>
      </c>
      <c r="CL7" s="6">
        <f>'Raw Data'!CK16</f>
        <v>0.84963636363636363</v>
      </c>
      <c r="CM7" s="6">
        <f>'Raw Data'!CL16</f>
        <v>0.85090909090909084</v>
      </c>
      <c r="CN7" s="6">
        <f>'Raw Data'!CM16</f>
        <v>0.85218181818181815</v>
      </c>
      <c r="CO7" s="6">
        <f>'Raw Data'!CN16</f>
        <v>0.85345454545454547</v>
      </c>
      <c r="CP7" s="6">
        <f>'Raw Data'!CO16</f>
        <v>0.85472727272727267</v>
      </c>
      <c r="CQ7" s="6">
        <f>'Raw Data'!CP16</f>
        <v>0.85599999999999998</v>
      </c>
      <c r="CR7" s="6">
        <f>'Raw Data'!CQ16</f>
        <v>0.85811111111111105</v>
      </c>
      <c r="CS7" s="6">
        <f>'Raw Data'!CR16</f>
        <v>0.86022222222222222</v>
      </c>
      <c r="CT7" s="6">
        <f>'Raw Data'!CS16</f>
        <v>0.86233333333333329</v>
      </c>
      <c r="CU7" s="6">
        <f>'Raw Data'!CT16</f>
        <v>0.86444444444444446</v>
      </c>
      <c r="CV7" s="6">
        <f>'Raw Data'!CU16</f>
        <v>0.86655555555555552</v>
      </c>
      <c r="CW7" s="6">
        <f>'Raw Data'!CV16</f>
        <v>0.8686666666666667</v>
      </c>
      <c r="CX7" s="6">
        <f>'Raw Data'!CW16</f>
        <v>0.87077777777777776</v>
      </c>
      <c r="CY7" s="6">
        <f>'Raw Data'!CX16</f>
        <v>0.87288888888888894</v>
      </c>
      <c r="CZ7" s="6">
        <f>'Raw Data'!CY16</f>
        <v>0.875</v>
      </c>
      <c r="DA7" s="6">
        <f>'Raw Data'!CZ16</f>
        <v>0.86128571428571432</v>
      </c>
      <c r="DB7" s="6">
        <f>'Raw Data'!DA16</f>
        <v>0.84757142857142853</v>
      </c>
      <c r="DC7" s="6">
        <f>'Raw Data'!DB16</f>
        <v>0.83385714285714285</v>
      </c>
      <c r="DD7" s="6">
        <f>'Raw Data'!DC16</f>
        <v>0.82014285714285717</v>
      </c>
      <c r="DE7" s="6">
        <f>'Raw Data'!DD16</f>
        <v>0.80642857142857149</v>
      </c>
      <c r="DF7" s="6">
        <f>'Raw Data'!DE16</f>
        <v>0.7927142857142857</v>
      </c>
      <c r="DG7" s="6">
        <f>'Raw Data'!DF16</f>
        <v>0.77900000000000003</v>
      </c>
      <c r="DH7" s="6">
        <f>'Raw Data'!DG16</f>
        <v>0.76833333333333331</v>
      </c>
      <c r="DI7" s="6">
        <f>'Raw Data'!DH16</f>
        <v>0.75766666666666671</v>
      </c>
      <c r="DJ7" s="6">
        <f>'Raw Data'!DI16</f>
        <v>0.747</v>
      </c>
      <c r="DK7" s="6">
        <f>'Raw Data'!DJ16</f>
        <v>0.73633333333333328</v>
      </c>
      <c r="DL7" s="6">
        <f>'Raw Data'!DK16</f>
        <v>0.72566666666666668</v>
      </c>
      <c r="DM7" s="6">
        <f>'Raw Data'!DL16</f>
        <v>0.71499999999999997</v>
      </c>
      <c r="DN7" s="6">
        <f>'Raw Data'!DM16</f>
        <v>0.68946428571428564</v>
      </c>
      <c r="DO7" s="6">
        <f>'Raw Data'!DN16</f>
        <v>0.66392857142857142</v>
      </c>
      <c r="DP7" s="6">
        <f>'Raw Data'!DO16</f>
        <v>0.6383928571428571</v>
      </c>
      <c r="DQ7" s="6">
        <f>'Raw Data'!DP16</f>
        <v>0.61285714285714288</v>
      </c>
      <c r="DR7" s="6">
        <f>'Raw Data'!DQ16</f>
        <v>0.58732142857142855</v>
      </c>
      <c r="DS7" s="6">
        <f>'Raw Data'!DR16</f>
        <v>0.56178571428571422</v>
      </c>
      <c r="DT7" s="6">
        <f>'Raw Data'!DS16</f>
        <v>0.53625</v>
      </c>
      <c r="DU7" s="6">
        <f>'Raw Data'!DT16</f>
        <v>0.51071428571428568</v>
      </c>
      <c r="DV7" s="6">
        <f>'Raw Data'!DU16</f>
        <v>0.4851785714285714</v>
      </c>
      <c r="DW7" s="6">
        <f>'Raw Data'!DV16</f>
        <v>0.45964285714285713</v>
      </c>
      <c r="DX7" s="6">
        <f>'Raw Data'!DW16</f>
        <v>0.43410714285714286</v>
      </c>
      <c r="DY7" s="6">
        <f>'Raw Data'!DX16</f>
        <v>0.40857142857142853</v>
      </c>
      <c r="DZ7" s="6">
        <f>'Raw Data'!DY16</f>
        <v>0.38303571428571426</v>
      </c>
      <c r="EA7" s="6">
        <f>'Raw Data'!DZ16</f>
        <v>0.35749999999999998</v>
      </c>
      <c r="EB7" s="6">
        <f>'Raw Data'!EA16</f>
        <v>0.33196428571428571</v>
      </c>
      <c r="EC7" s="6">
        <f>'Raw Data'!EB16</f>
        <v>0.30642857142857144</v>
      </c>
      <c r="ED7" s="6">
        <f>'Raw Data'!EC16</f>
        <v>0.28089285714285711</v>
      </c>
      <c r="EE7" s="6">
        <f>'Raw Data'!ED16</f>
        <v>0.25535714285714284</v>
      </c>
      <c r="EF7" s="6">
        <f>'Raw Data'!EE16</f>
        <v>0.22982142857142857</v>
      </c>
      <c r="EG7" s="6">
        <f>'Raw Data'!EF16</f>
        <v>0.20428571428571429</v>
      </c>
      <c r="EH7" s="6">
        <f>'Raw Data'!EG16</f>
        <v>0.17874999999999996</v>
      </c>
      <c r="EI7" s="6">
        <f>'Raw Data'!EH16</f>
        <v>0.15321428571428575</v>
      </c>
      <c r="EJ7" s="6">
        <f>'Raw Data'!EI16</f>
        <v>0.12767857142857142</v>
      </c>
      <c r="EK7" s="6">
        <f>'Raw Data'!EJ16</f>
        <v>0.10214285714285709</v>
      </c>
      <c r="EL7" s="6">
        <f>'Raw Data'!EK16</f>
        <v>7.6607142857142874E-2</v>
      </c>
      <c r="EM7" s="6">
        <f>'Raw Data'!EL16</f>
        <v>5.1071428571428545E-2</v>
      </c>
      <c r="EN7" s="6">
        <f>'Raw Data'!EM16</f>
        <v>2.5535714285714217E-2</v>
      </c>
      <c r="EO7" s="146">
        <f>'Raw Data'!EN16</f>
        <v>0</v>
      </c>
      <c r="EP7" s="6">
        <f>'Raw Data'!EO16</f>
        <v>0</v>
      </c>
      <c r="EQ7" s="6">
        <f>'Raw Data'!EP16</f>
        <v>0</v>
      </c>
      <c r="ER7" s="6">
        <f>'Raw Data'!EQ16</f>
        <v>0</v>
      </c>
      <c r="ES7" s="6">
        <f>'Raw Data'!ER16</f>
        <v>0</v>
      </c>
      <c r="ET7" s="6">
        <f>'Raw Data'!ES16</f>
        <v>0</v>
      </c>
      <c r="EU7" s="6">
        <f>'Raw Data'!ET16</f>
        <v>0</v>
      </c>
      <c r="EV7" s="6">
        <f>'Raw Data'!EU16</f>
        <v>0</v>
      </c>
      <c r="EW7" s="6">
        <f>'Raw Data'!EV16</f>
        <v>0</v>
      </c>
      <c r="EX7" s="6">
        <f>'Raw Data'!EW16</f>
        <v>0</v>
      </c>
      <c r="EY7" s="6">
        <f>'Raw Data'!EX16</f>
        <v>0</v>
      </c>
      <c r="EZ7" s="6">
        <f>'Raw Data'!EY16</f>
        <v>0</v>
      </c>
      <c r="FA7" s="6">
        <f>'Raw Data'!EZ16</f>
        <v>0</v>
      </c>
      <c r="FB7" s="6">
        <f>'Raw Data'!FA16</f>
        <v>0</v>
      </c>
      <c r="FC7" s="6">
        <f>'Raw Data'!FB16</f>
        <v>0</v>
      </c>
      <c r="FD7" s="6">
        <f>'Raw Data'!FC16</f>
        <v>0</v>
      </c>
      <c r="FE7" s="6">
        <f>'Raw Data'!FD16</f>
        <v>0</v>
      </c>
      <c r="FF7" s="6">
        <f>'Raw Data'!FE16</f>
        <v>0</v>
      </c>
      <c r="FG7" s="6">
        <f>'Raw Data'!FF16</f>
        <v>0</v>
      </c>
      <c r="FH7" s="6">
        <f>'Raw Data'!FG16</f>
        <v>0</v>
      </c>
      <c r="FI7" s="6">
        <f>'Raw Data'!FH16</f>
        <v>0</v>
      </c>
      <c r="FJ7" s="6">
        <f>'Raw Data'!FI16</f>
        <v>0</v>
      </c>
      <c r="FK7" s="6">
        <f>'Raw Data'!FJ16</f>
        <v>0</v>
      </c>
      <c r="FL7" s="6">
        <f>'Raw Data'!FK16</f>
        <v>0</v>
      </c>
      <c r="FM7" s="6">
        <f>'Raw Data'!FL16</f>
        <v>0</v>
      </c>
      <c r="FN7" s="6">
        <f>'Raw Data'!FM16</f>
        <v>0</v>
      </c>
      <c r="FO7" s="6">
        <f>'Raw Data'!FN16</f>
        <v>0</v>
      </c>
      <c r="FP7" s="6">
        <f>'Raw Data'!FO16</f>
        <v>0</v>
      </c>
      <c r="FQ7" s="6">
        <f>'Raw Data'!FP16</f>
        <v>0</v>
      </c>
      <c r="FR7" s="6">
        <f>'Raw Data'!FQ16</f>
        <v>0</v>
      </c>
      <c r="FS7" s="6">
        <f>'Raw Data'!FR16</f>
        <v>0</v>
      </c>
    </row>
    <row r="8" spans="1:175" s="14" customFormat="1" ht="5.25" customHeight="1" x14ac:dyDescent="0.25">
      <c r="B8" s="15"/>
      <c r="CZ8" s="14">
        <v>8</v>
      </c>
    </row>
    <row r="9" spans="1:175" x14ac:dyDescent="0.25">
      <c r="A9" s="5" t="s">
        <v>35</v>
      </c>
      <c r="B9" s="8"/>
      <c r="C9" s="5">
        <f>'Raw Data'!B29</f>
        <v>0.15</v>
      </c>
      <c r="D9" s="5">
        <f>'Raw Data'!C29</f>
        <v>0.15</v>
      </c>
      <c r="E9" s="5">
        <f>'Raw Data'!D29</f>
        <v>0.15</v>
      </c>
      <c r="F9" s="5">
        <f>'Raw Data'!E29</f>
        <v>0.15</v>
      </c>
      <c r="G9" s="5">
        <f>'Raw Data'!F29</f>
        <v>0.15</v>
      </c>
      <c r="H9" s="5">
        <f>'Raw Data'!G29</f>
        <v>0.15</v>
      </c>
      <c r="I9" s="5">
        <f>'Raw Data'!H29</f>
        <v>0.15</v>
      </c>
      <c r="J9" s="5">
        <f>'Raw Data'!I29</f>
        <v>0.15</v>
      </c>
      <c r="K9" s="5">
        <f>'Raw Data'!J29</f>
        <v>0.15</v>
      </c>
      <c r="L9" s="5">
        <f>'Raw Data'!K29</f>
        <v>0.15</v>
      </c>
      <c r="M9" s="5">
        <f>'Raw Data'!L29</f>
        <v>0.15</v>
      </c>
      <c r="N9" s="5">
        <f>'Raw Data'!M29</f>
        <v>0.15</v>
      </c>
      <c r="O9" s="5">
        <f>'Raw Data'!N29</f>
        <v>0.15</v>
      </c>
      <c r="P9" s="5">
        <f>'Raw Data'!O29</f>
        <v>0.15</v>
      </c>
      <c r="Q9" s="5">
        <f>'Raw Data'!P29</f>
        <v>0.15</v>
      </c>
      <c r="R9" s="5">
        <f>'Raw Data'!Q29</f>
        <v>0.15</v>
      </c>
      <c r="S9" s="5">
        <f>'Raw Data'!R29</f>
        <v>0.15</v>
      </c>
      <c r="T9" s="5">
        <f>'Raw Data'!S29</f>
        <v>0.15</v>
      </c>
      <c r="U9" s="5">
        <f>'Raw Data'!T29</f>
        <v>0.15</v>
      </c>
      <c r="V9" s="5">
        <f>'Raw Data'!U29</f>
        <v>0.15</v>
      </c>
      <c r="W9" s="5">
        <f>'Raw Data'!V29</f>
        <v>0.16</v>
      </c>
      <c r="X9" s="5">
        <f>'Raw Data'!W29</f>
        <v>0.16</v>
      </c>
      <c r="Y9" s="5">
        <f>'Raw Data'!X29</f>
        <v>0.16</v>
      </c>
      <c r="Z9" s="5">
        <f>'Raw Data'!Y29</f>
        <v>0.16</v>
      </c>
      <c r="AA9" s="5">
        <f>'Raw Data'!Z29</f>
        <v>0.16</v>
      </c>
      <c r="AB9" s="5">
        <f>'Raw Data'!AA29</f>
        <v>0.16</v>
      </c>
      <c r="AC9" s="5">
        <f>'Raw Data'!AB29</f>
        <v>0.17</v>
      </c>
      <c r="AD9" s="5">
        <f>'Raw Data'!AC29</f>
        <v>0.17</v>
      </c>
      <c r="AE9" s="5">
        <f>'Raw Data'!AD29</f>
        <v>0.17</v>
      </c>
      <c r="AF9" s="5">
        <f>'Raw Data'!AE29</f>
        <v>0.18</v>
      </c>
      <c r="AG9" s="5">
        <f>'Raw Data'!AF29</f>
        <v>0.18</v>
      </c>
      <c r="AH9" s="5">
        <f>'Raw Data'!AG29</f>
        <v>0.19</v>
      </c>
      <c r="AI9" s="5">
        <f>'Raw Data'!AH29</f>
        <v>0.19</v>
      </c>
      <c r="AJ9" s="5">
        <f>'Raw Data'!AI29</f>
        <v>0.2</v>
      </c>
      <c r="AK9" s="5">
        <f>'Raw Data'!AJ29</f>
        <v>0.21</v>
      </c>
      <c r="AL9" s="5">
        <f>'Raw Data'!AK29</f>
        <v>0.22</v>
      </c>
      <c r="AM9" s="5">
        <f>'Raw Data'!AL29</f>
        <v>0.23</v>
      </c>
      <c r="AN9" s="5">
        <f>'Raw Data'!AM29</f>
        <v>0.24</v>
      </c>
      <c r="AO9" s="5">
        <f>'Raw Data'!AN29</f>
        <v>0.25</v>
      </c>
      <c r="AP9" s="5">
        <f>'Raw Data'!AO29</f>
        <v>0.27</v>
      </c>
      <c r="AQ9" s="5">
        <f>'Raw Data'!AP29</f>
        <v>0.31</v>
      </c>
      <c r="AR9" s="5">
        <f>'Raw Data'!AQ29</f>
        <v>0.33</v>
      </c>
      <c r="AS9" s="5">
        <f>'Raw Data'!AR29</f>
        <v>0.35</v>
      </c>
      <c r="AT9" s="5">
        <f>'Raw Data'!AS29</f>
        <v>0.37</v>
      </c>
      <c r="AU9" s="5">
        <f>'Raw Data'!AT29</f>
        <v>0.39</v>
      </c>
      <c r="AV9" s="5">
        <f>'Raw Data'!AU29</f>
        <v>0.41</v>
      </c>
      <c r="AW9" s="5">
        <f>'Raw Data'!AV29</f>
        <v>0.43</v>
      </c>
      <c r="AX9" s="5">
        <f>'Raw Data'!AW29</f>
        <v>0.45</v>
      </c>
      <c r="AY9" s="5">
        <f>'Raw Data'!AX29</f>
        <v>0.47</v>
      </c>
      <c r="AZ9" s="5">
        <f>'Raw Data'!AY29</f>
        <v>0.49</v>
      </c>
      <c r="BA9" s="5">
        <f>'Raw Data'!AZ29</f>
        <v>0.52</v>
      </c>
      <c r="BB9" s="5">
        <f>'Raw Data'!BA29</f>
        <v>0.55000000000000004</v>
      </c>
      <c r="BC9" s="5">
        <f>'Raw Data'!BB29</f>
        <v>0.57999999999999996</v>
      </c>
      <c r="BD9" s="5">
        <f>'Raw Data'!BC29</f>
        <v>0.61</v>
      </c>
      <c r="BE9" s="5">
        <f>'Raw Data'!BD29</f>
        <v>0.64</v>
      </c>
      <c r="BF9" s="5">
        <f>'Raw Data'!BE29</f>
        <v>0.67</v>
      </c>
      <c r="BG9" s="5">
        <f>'Raw Data'!BF29</f>
        <v>0.7</v>
      </c>
      <c r="BH9" s="5">
        <f>'Raw Data'!BG29</f>
        <v>0.75</v>
      </c>
      <c r="BI9" s="5">
        <f>'Raw Data'!BH29</f>
        <v>0.8</v>
      </c>
      <c r="BJ9" s="5">
        <f>'Raw Data'!BI29</f>
        <v>0.83</v>
      </c>
      <c r="BK9" s="5">
        <f>'Raw Data'!BJ29</f>
        <v>0.86</v>
      </c>
      <c r="BL9" s="5">
        <f>'Raw Data'!BK29</f>
        <v>0.88</v>
      </c>
      <c r="BM9" s="5">
        <f>'Raw Data'!BL29</f>
        <v>0.91</v>
      </c>
      <c r="BN9" s="5">
        <f>'Raw Data'!BM29</f>
        <v>0.93</v>
      </c>
      <c r="BO9" s="5">
        <f>'Raw Data'!BN29</f>
        <v>0.96</v>
      </c>
      <c r="BP9" s="5">
        <f>'Raw Data'!BO29</f>
        <v>0.96</v>
      </c>
      <c r="BQ9" s="5">
        <f>'Raw Data'!BP29</f>
        <v>0.96</v>
      </c>
      <c r="BR9" s="5">
        <f>'Raw Data'!BQ29</f>
        <v>0.96</v>
      </c>
      <c r="BS9" s="5">
        <f>'Raw Data'!BR29</f>
        <v>0.96</v>
      </c>
      <c r="BT9" s="5">
        <f>'Raw Data'!BS29</f>
        <v>0.96</v>
      </c>
      <c r="BU9" s="5">
        <f>'Raw Data'!BT29</f>
        <v>0.96</v>
      </c>
      <c r="BV9" s="5">
        <f>'Raw Data'!BU29</f>
        <v>0.96</v>
      </c>
      <c r="BW9" s="5">
        <f>'Raw Data'!BV29</f>
        <v>0.96</v>
      </c>
      <c r="BX9" s="5">
        <f>'Raw Data'!BW29</f>
        <v>0.96</v>
      </c>
      <c r="BY9" s="5">
        <f>'Raw Data'!BX29</f>
        <v>0.96</v>
      </c>
      <c r="BZ9" s="5">
        <f>'Raw Data'!BY29</f>
        <v>0.96</v>
      </c>
      <c r="CA9" s="5">
        <f>'Raw Data'!BZ29</f>
        <v>0.96</v>
      </c>
      <c r="CB9" s="5">
        <f>'Raw Data'!CA29</f>
        <v>0.96</v>
      </c>
      <c r="CC9" s="5">
        <f>'Raw Data'!CB29</f>
        <v>0.96</v>
      </c>
      <c r="CD9" s="5">
        <f>'Raw Data'!CC29</f>
        <v>0.96</v>
      </c>
      <c r="CE9" s="5">
        <f>'Raw Data'!CD29</f>
        <v>0.96</v>
      </c>
      <c r="CF9" s="5">
        <f>'Raw Data'!CE29</f>
        <v>0.96</v>
      </c>
      <c r="CG9" s="5">
        <f>'Raw Data'!CF29</f>
        <v>0.96</v>
      </c>
      <c r="CH9" s="5">
        <f>'Raw Data'!CG29</f>
        <v>0.96</v>
      </c>
      <c r="CI9" s="5">
        <f>'Raw Data'!CH29</f>
        <v>0.96</v>
      </c>
      <c r="CJ9" s="5">
        <f>'Raw Data'!CI29</f>
        <v>0.96</v>
      </c>
      <c r="CK9" s="5">
        <f>'Raw Data'!CJ29</f>
        <v>0.95</v>
      </c>
      <c r="CL9" s="5">
        <f>'Raw Data'!CK29</f>
        <v>0.96</v>
      </c>
      <c r="CM9" s="5">
        <f>'Raw Data'!CL29</f>
        <v>0.95</v>
      </c>
      <c r="CN9" s="5">
        <f>'Raw Data'!CM29</f>
        <v>0.95</v>
      </c>
      <c r="CO9" s="5">
        <f>'Raw Data'!CN29</f>
        <v>0.94</v>
      </c>
      <c r="CP9" s="5">
        <f>'Raw Data'!CO29</f>
        <v>0.94</v>
      </c>
      <c r="CQ9" s="5">
        <f>'Raw Data'!CP29</f>
        <v>0.93</v>
      </c>
      <c r="CR9" s="5">
        <f>'Raw Data'!CQ29</f>
        <v>0.93</v>
      </c>
      <c r="CS9" s="5">
        <f>'Raw Data'!CR29</f>
        <v>0.92</v>
      </c>
      <c r="CT9" s="5">
        <f>'Raw Data'!CS29</f>
        <v>0.92</v>
      </c>
      <c r="CU9" s="5">
        <f>'Raw Data'!CT29</f>
        <v>0.91</v>
      </c>
      <c r="CV9" s="5">
        <f>'Raw Data'!CU29</f>
        <v>0.91</v>
      </c>
      <c r="CW9" s="5">
        <f>'Raw Data'!CV29</f>
        <v>0.9</v>
      </c>
      <c r="CX9" s="5">
        <f>'Raw Data'!CW29</f>
        <v>0.9</v>
      </c>
      <c r="CY9" s="5">
        <f>'Raw Data'!CX29</f>
        <v>0.89</v>
      </c>
      <c r="CZ9" s="5">
        <f>'Raw Data'!CY29</f>
        <v>0.88</v>
      </c>
      <c r="DA9" s="5">
        <f>'Raw Data'!CZ29</f>
        <v>0.87</v>
      </c>
      <c r="DB9" s="5">
        <f>'Raw Data'!DA29</f>
        <v>0.86</v>
      </c>
      <c r="DC9" s="5">
        <f>'Raw Data'!DB29</f>
        <v>0.85</v>
      </c>
      <c r="DD9" s="5">
        <f>'Raw Data'!DC29</f>
        <v>0.85</v>
      </c>
      <c r="DE9" s="5">
        <f>'Raw Data'!DD29</f>
        <v>0.84</v>
      </c>
      <c r="DF9" s="5">
        <f>'Raw Data'!DE29</f>
        <v>0.84</v>
      </c>
      <c r="DG9" s="5">
        <f>'Raw Data'!DF29</f>
        <v>0.83</v>
      </c>
      <c r="DH9" s="5">
        <f>'Raw Data'!DG29</f>
        <v>0.83</v>
      </c>
      <c r="DI9" s="5">
        <f>'Raw Data'!DH29</f>
        <v>0.82</v>
      </c>
      <c r="DJ9" s="5">
        <f>'Raw Data'!DI29</f>
        <v>0.81</v>
      </c>
      <c r="DK9" s="5">
        <f>'Raw Data'!DJ29</f>
        <v>0.81</v>
      </c>
      <c r="DL9" s="5">
        <f>'Raw Data'!DK29</f>
        <v>0.8</v>
      </c>
      <c r="DM9" s="5">
        <f>'Raw Data'!DL29</f>
        <v>0.79</v>
      </c>
      <c r="DN9" s="5">
        <f>'Raw Data'!DM29</f>
        <v>0.79</v>
      </c>
      <c r="DO9" s="5">
        <f>'Raw Data'!DN29</f>
        <v>0.78</v>
      </c>
      <c r="DP9" s="5">
        <f>'Raw Data'!DO29</f>
        <v>0.78</v>
      </c>
      <c r="DQ9" s="5">
        <f>'Raw Data'!DP29</f>
        <v>0.77</v>
      </c>
      <c r="DR9" s="5">
        <f>'Raw Data'!DQ29</f>
        <v>0.76</v>
      </c>
      <c r="DS9" s="5">
        <f>'Raw Data'!DR29</f>
        <v>0.75</v>
      </c>
      <c r="DT9" s="5">
        <f>'Raw Data'!DS29</f>
        <v>0.74</v>
      </c>
      <c r="DU9" s="5">
        <f>'Raw Data'!DT29</f>
        <v>0.74</v>
      </c>
      <c r="DV9" s="5">
        <f>'Raw Data'!DU29</f>
        <v>0.73</v>
      </c>
      <c r="DW9" s="5">
        <f>'Raw Data'!DV29</f>
        <v>0.72</v>
      </c>
      <c r="DX9" s="5">
        <f>'Raw Data'!DW29</f>
        <v>0.71</v>
      </c>
      <c r="DY9" s="5">
        <f>'Raw Data'!DX29</f>
        <v>0.7</v>
      </c>
      <c r="DZ9" s="5">
        <f>'Raw Data'!DY29</f>
        <v>0.69</v>
      </c>
      <c r="EA9" s="5">
        <f>'Raw Data'!DZ29</f>
        <v>0.68</v>
      </c>
      <c r="EB9" s="5">
        <f>'Raw Data'!EA29</f>
        <v>0.67</v>
      </c>
      <c r="EC9" s="5">
        <f>'Raw Data'!EB29</f>
        <v>0.66</v>
      </c>
      <c r="ED9" s="5">
        <f>'Raw Data'!EC29</f>
        <v>0.65</v>
      </c>
      <c r="EE9" s="5">
        <f>'Raw Data'!ED29</f>
        <v>0.64</v>
      </c>
      <c r="EF9" s="5">
        <f>'Raw Data'!EE29</f>
        <v>0.63</v>
      </c>
      <c r="EG9" s="5">
        <f>'Raw Data'!EF29</f>
        <v>0.62</v>
      </c>
      <c r="EH9" s="5">
        <f>'Raw Data'!EG29</f>
        <v>0.6</v>
      </c>
      <c r="EI9" s="5">
        <f>'Raw Data'!EH29</f>
        <v>0.57999999999999996</v>
      </c>
      <c r="EJ9" s="5">
        <f>'Raw Data'!EI29</f>
        <v>0.55000000000000004</v>
      </c>
      <c r="EK9" s="5">
        <f>'Raw Data'!EJ29</f>
        <v>0.52</v>
      </c>
      <c r="EL9" s="5">
        <f>'Raw Data'!EK29</f>
        <v>0.48</v>
      </c>
      <c r="EM9" s="5">
        <f>'Raw Data'!EL29</f>
        <v>0.44</v>
      </c>
      <c r="EN9" s="5">
        <f>'Raw Data'!EM29</f>
        <v>0.4</v>
      </c>
      <c r="EO9" s="5">
        <f>'Raw Data'!EN29</f>
        <v>0.36</v>
      </c>
      <c r="EP9" s="5">
        <f>'Raw Data'!EO29</f>
        <v>0.32</v>
      </c>
      <c r="EQ9" s="5">
        <f>'Raw Data'!EP29</f>
        <v>0.28000000000000003</v>
      </c>
      <c r="ER9" s="5">
        <f>'Raw Data'!EQ29</f>
        <v>0.26</v>
      </c>
      <c r="ES9" s="5">
        <f>'Raw Data'!ER29</f>
        <v>0.24</v>
      </c>
      <c r="ET9" s="5">
        <f>'Raw Data'!ES29</f>
        <v>0.23</v>
      </c>
      <c r="EU9" s="5">
        <f>'Raw Data'!ET29</f>
        <v>0.22</v>
      </c>
      <c r="EV9" s="5">
        <f>'Raw Data'!EU29</f>
        <v>0.21</v>
      </c>
      <c r="EW9" s="5">
        <f>'Raw Data'!EV29</f>
        <v>0.2</v>
      </c>
      <c r="EX9" s="5">
        <f>'Raw Data'!EW29</f>
        <v>0.19</v>
      </c>
      <c r="EY9" s="5">
        <f>'Raw Data'!EX29</f>
        <v>0.18</v>
      </c>
      <c r="EZ9" s="5">
        <f>'Raw Data'!EY29</f>
        <v>0.17</v>
      </c>
      <c r="FA9" s="5">
        <f>'Raw Data'!EZ29</f>
        <v>0.16</v>
      </c>
      <c r="FB9" s="5">
        <f>'Raw Data'!FA29</f>
        <v>0.15</v>
      </c>
      <c r="FC9" s="5">
        <f>'Raw Data'!FB29</f>
        <v>0.15</v>
      </c>
      <c r="FD9" s="5">
        <f>'Raw Data'!FC29</f>
        <v>0.15</v>
      </c>
      <c r="FE9" s="5">
        <f>'Raw Data'!FD29</f>
        <v>0.14000000000000001</v>
      </c>
      <c r="FF9" s="5">
        <f>'Raw Data'!FE29</f>
        <v>0.14000000000000001</v>
      </c>
      <c r="FG9" s="5">
        <f>'Raw Data'!FF29</f>
        <v>0.14000000000000001</v>
      </c>
      <c r="FH9" s="5">
        <f>'Raw Data'!FG29</f>
        <v>0.13</v>
      </c>
      <c r="FI9" s="5">
        <f>'Raw Data'!FH29</f>
        <v>0.13</v>
      </c>
      <c r="FJ9" s="5">
        <f>'Raw Data'!FI29</f>
        <v>0.13</v>
      </c>
      <c r="FK9" s="5">
        <f>'Raw Data'!FJ29</f>
        <v>0.12</v>
      </c>
      <c r="FL9" s="5">
        <f>'Raw Data'!FK29</f>
        <v>0.12</v>
      </c>
      <c r="FM9" s="5">
        <f>'Raw Data'!FL29</f>
        <v>0.12</v>
      </c>
      <c r="FN9" s="5">
        <f>'Raw Data'!FM29</f>
        <v>0.12</v>
      </c>
      <c r="FO9" s="5">
        <f>'Raw Data'!FN29</f>
        <v>0.12</v>
      </c>
      <c r="FP9" s="5">
        <f>'Raw Data'!FO29</f>
        <v>0.12</v>
      </c>
      <c r="FQ9" s="5">
        <f>'Raw Data'!FP29</f>
        <v>0.12</v>
      </c>
      <c r="FR9" s="5">
        <f>'Raw Data'!FQ29</f>
        <v>0.12</v>
      </c>
      <c r="FS9" s="5">
        <f>'Raw Data'!FR29</f>
        <v>0.12</v>
      </c>
    </row>
    <row r="10" spans="1:175" s="3" customFormat="1" x14ac:dyDescent="0.25">
      <c r="A10" s="3" t="s">
        <v>18</v>
      </c>
      <c r="B10" s="11"/>
      <c r="C10" s="3">
        <f t="shared" ref="C10:AH10" si="0">IF(C7&lt;$B$69,$B$66+$B$67*C7,$B$68)</f>
        <v>0.15</v>
      </c>
      <c r="D10" s="3">
        <f t="shared" si="0"/>
        <v>0.15</v>
      </c>
      <c r="E10" s="3">
        <f t="shared" si="0"/>
        <v>0.15</v>
      </c>
      <c r="F10" s="3">
        <f t="shared" si="0"/>
        <v>0.15</v>
      </c>
      <c r="G10" s="3">
        <f t="shared" si="0"/>
        <v>0.15</v>
      </c>
      <c r="H10" s="3">
        <f t="shared" si="0"/>
        <v>0.15</v>
      </c>
      <c r="I10" s="3">
        <f t="shared" si="0"/>
        <v>0.15</v>
      </c>
      <c r="J10" s="3">
        <f t="shared" si="0"/>
        <v>0.15</v>
      </c>
      <c r="K10" s="3">
        <f t="shared" si="0"/>
        <v>0.15</v>
      </c>
      <c r="L10" s="3">
        <f t="shared" si="0"/>
        <v>0.15</v>
      </c>
      <c r="M10" s="3">
        <f t="shared" si="0"/>
        <v>0.15</v>
      </c>
      <c r="N10" s="3">
        <f t="shared" si="0"/>
        <v>0.16012499999999999</v>
      </c>
      <c r="O10" s="3">
        <f t="shared" si="0"/>
        <v>0.16012499999999999</v>
      </c>
      <c r="P10" s="3">
        <f t="shared" si="0"/>
        <v>0.16012499999999999</v>
      </c>
      <c r="Q10" s="3">
        <f t="shared" si="0"/>
        <v>0.17522812499999998</v>
      </c>
      <c r="R10" s="3">
        <f t="shared" si="0"/>
        <v>0.18277968749999998</v>
      </c>
      <c r="S10" s="3">
        <f t="shared" si="0"/>
        <v>0.19033125000000001</v>
      </c>
      <c r="T10" s="3">
        <f t="shared" si="0"/>
        <v>0.1978828125</v>
      </c>
      <c r="U10" s="3">
        <f t="shared" si="0"/>
        <v>0.20543437499999997</v>
      </c>
      <c r="V10" s="3">
        <f t="shared" si="0"/>
        <v>0.2129859375</v>
      </c>
      <c r="W10" s="3">
        <f t="shared" si="0"/>
        <v>0.2205375</v>
      </c>
      <c r="X10" s="3">
        <f t="shared" si="0"/>
        <v>0.22808906249999999</v>
      </c>
      <c r="Y10" s="3">
        <f t="shared" si="0"/>
        <v>0.23564062499999999</v>
      </c>
      <c r="Z10" s="3">
        <f t="shared" si="0"/>
        <v>0.24319218749999999</v>
      </c>
      <c r="AA10" s="3">
        <f t="shared" si="0"/>
        <v>0.25074374999999999</v>
      </c>
      <c r="AB10" s="3">
        <f t="shared" si="0"/>
        <v>0.25829531249999998</v>
      </c>
      <c r="AC10" s="3">
        <f t="shared" si="0"/>
        <v>0.26584687499999998</v>
      </c>
      <c r="AD10" s="3">
        <f t="shared" si="0"/>
        <v>0.27339843749999998</v>
      </c>
      <c r="AE10" s="3">
        <f t="shared" si="0"/>
        <v>0.28094999999999998</v>
      </c>
      <c r="AF10" s="3">
        <f t="shared" si="0"/>
        <v>0.28850156250000003</v>
      </c>
      <c r="AG10" s="3">
        <f t="shared" si="0"/>
        <v>0.29605312500000003</v>
      </c>
      <c r="AH10" s="3">
        <f t="shared" si="0"/>
        <v>0.30360468750000003</v>
      </c>
      <c r="AI10" s="3">
        <f t="shared" ref="AI10:BN10" si="1">IF(AI7&lt;$B$69,$B$66+$B$67*AI7,$B$68)</f>
        <v>0.31115625000000002</v>
      </c>
      <c r="AJ10" s="3">
        <f t="shared" si="1"/>
        <v>0.31870781250000002</v>
      </c>
      <c r="AK10" s="3">
        <f t="shared" si="1"/>
        <v>0.32625937500000002</v>
      </c>
      <c r="AL10" s="3">
        <f t="shared" si="1"/>
        <v>0.33381093750000002</v>
      </c>
      <c r="AM10" s="3">
        <f t="shared" si="1"/>
        <v>0.34136250000000001</v>
      </c>
      <c r="AN10" s="3">
        <f t="shared" si="1"/>
        <v>0.36088928571428569</v>
      </c>
      <c r="AO10" s="3">
        <f t="shared" si="1"/>
        <v>0.38041607142857142</v>
      </c>
      <c r="AP10" s="3">
        <f t="shared" si="1"/>
        <v>0.39994285714285716</v>
      </c>
      <c r="AQ10" s="3">
        <f t="shared" si="1"/>
        <v>0.41946964285714283</v>
      </c>
      <c r="AR10" s="3">
        <f t="shared" si="1"/>
        <v>0.43899642857142851</v>
      </c>
      <c r="AS10" s="3">
        <f t="shared" si="1"/>
        <v>0.4585232142857143</v>
      </c>
      <c r="AT10" s="3">
        <f t="shared" si="1"/>
        <v>0.47804999999999997</v>
      </c>
      <c r="AU10" s="3">
        <f t="shared" si="1"/>
        <v>0.51399375000000003</v>
      </c>
      <c r="AV10" s="3">
        <f t="shared" si="1"/>
        <v>0.54993749999999997</v>
      </c>
      <c r="AW10" s="3">
        <f t="shared" si="1"/>
        <v>0.57788249999999997</v>
      </c>
      <c r="AX10" s="3">
        <f t="shared" si="1"/>
        <v>0.60582750000000007</v>
      </c>
      <c r="AY10" s="3">
        <f t="shared" si="1"/>
        <v>0.63377249999999996</v>
      </c>
      <c r="AZ10" s="3">
        <f t="shared" si="1"/>
        <v>0.66171750000000007</v>
      </c>
      <c r="BA10" s="3">
        <f t="shared" si="1"/>
        <v>0.68966250000000007</v>
      </c>
      <c r="BB10" s="3">
        <f t="shared" si="1"/>
        <v>0.71418750000000009</v>
      </c>
      <c r="BC10" s="3">
        <f t="shared" si="1"/>
        <v>0.73871249999999999</v>
      </c>
      <c r="BD10" s="3">
        <f t="shared" si="1"/>
        <v>0.76323750000000001</v>
      </c>
      <c r="BE10" s="3">
        <f t="shared" si="1"/>
        <v>0.78776250000000003</v>
      </c>
      <c r="BF10" s="3">
        <f t="shared" si="1"/>
        <v>0.81228749999999994</v>
      </c>
      <c r="BG10" s="3">
        <f t="shared" si="1"/>
        <v>0.83681249999999996</v>
      </c>
      <c r="BH10" s="3">
        <f t="shared" si="1"/>
        <v>0.86133750000000009</v>
      </c>
      <c r="BI10" s="3">
        <f t="shared" si="1"/>
        <v>0.8858625</v>
      </c>
      <c r="BJ10" s="3">
        <f t="shared" si="1"/>
        <v>0.91038750000000002</v>
      </c>
      <c r="BK10" s="3">
        <f t="shared" si="1"/>
        <v>0.92982750000000003</v>
      </c>
      <c r="BL10" s="3">
        <f t="shared" si="1"/>
        <v>0.94926749999999993</v>
      </c>
      <c r="BM10" s="3">
        <f t="shared" si="1"/>
        <v>0.96</v>
      </c>
      <c r="BN10" s="3">
        <f t="shared" si="1"/>
        <v>0.96</v>
      </c>
      <c r="BO10" s="3">
        <f t="shared" ref="BO10:CT10" si="2">IF(BO7&lt;$B$69,$B$66+$B$67*BO7,$B$68)</f>
        <v>0.96</v>
      </c>
      <c r="BP10" s="3">
        <f t="shared" si="2"/>
        <v>0.96</v>
      </c>
      <c r="BQ10" s="3">
        <f t="shared" si="2"/>
        <v>0.96</v>
      </c>
      <c r="BR10" s="3">
        <f t="shared" si="2"/>
        <v>0.96</v>
      </c>
      <c r="BS10" s="3">
        <f t="shared" si="2"/>
        <v>0.96</v>
      </c>
      <c r="BT10" s="3">
        <f t="shared" si="2"/>
        <v>0.96</v>
      </c>
      <c r="BU10" s="3">
        <f t="shared" si="2"/>
        <v>0.96</v>
      </c>
      <c r="BV10" s="3">
        <f t="shared" si="2"/>
        <v>0.96</v>
      </c>
      <c r="BW10" s="3">
        <f t="shared" si="2"/>
        <v>0.96</v>
      </c>
      <c r="BX10" s="3">
        <f t="shared" si="2"/>
        <v>0.96</v>
      </c>
      <c r="BY10" s="3">
        <f t="shared" si="2"/>
        <v>0.96</v>
      </c>
      <c r="BZ10" s="3">
        <f t="shared" si="2"/>
        <v>0.96</v>
      </c>
      <c r="CA10" s="3">
        <f t="shared" si="2"/>
        <v>0.96</v>
      </c>
      <c r="CB10" s="3">
        <f t="shared" si="2"/>
        <v>0.96</v>
      </c>
      <c r="CC10" s="3">
        <f t="shared" si="2"/>
        <v>0.96</v>
      </c>
      <c r="CD10" s="3">
        <f t="shared" si="2"/>
        <v>0.96</v>
      </c>
      <c r="CE10" s="3">
        <f t="shared" si="2"/>
        <v>0.96</v>
      </c>
      <c r="CF10" s="3">
        <f t="shared" si="2"/>
        <v>0.96</v>
      </c>
      <c r="CG10" s="3">
        <f t="shared" si="2"/>
        <v>0.96</v>
      </c>
      <c r="CH10" s="3">
        <f t="shared" si="2"/>
        <v>0.96</v>
      </c>
      <c r="CI10" s="3">
        <f t="shared" si="2"/>
        <v>0.96</v>
      </c>
      <c r="CJ10" s="3">
        <f t="shared" si="2"/>
        <v>0.96</v>
      </c>
      <c r="CK10" s="3">
        <f t="shared" si="2"/>
        <v>0.96</v>
      </c>
      <c r="CL10" s="3">
        <f t="shared" si="2"/>
        <v>0.96</v>
      </c>
      <c r="CM10" s="3">
        <f t="shared" si="2"/>
        <v>0.96</v>
      </c>
      <c r="CN10" s="3">
        <f t="shared" si="2"/>
        <v>0.96</v>
      </c>
      <c r="CO10" s="3">
        <f t="shared" si="2"/>
        <v>0.96</v>
      </c>
      <c r="CP10" s="3">
        <f t="shared" si="2"/>
        <v>0.96</v>
      </c>
      <c r="CQ10" s="3">
        <f t="shared" si="2"/>
        <v>0.96</v>
      </c>
      <c r="CR10" s="3">
        <f t="shared" si="2"/>
        <v>0.96</v>
      </c>
      <c r="CS10" s="3">
        <f t="shared" si="2"/>
        <v>0.96</v>
      </c>
      <c r="CT10" s="3">
        <f t="shared" si="2"/>
        <v>0.96</v>
      </c>
      <c r="CU10" s="3">
        <f t="shared" ref="CU10:DZ10" si="3">IF(CU7&lt;$B$69,$B$66+$B$67*CU7,$B$68)</f>
        <v>0.96</v>
      </c>
      <c r="CV10" s="3">
        <f t="shared" si="3"/>
        <v>0.96</v>
      </c>
      <c r="CW10" s="3">
        <f t="shared" si="3"/>
        <v>0.96</v>
      </c>
      <c r="CX10" s="3">
        <f t="shared" si="3"/>
        <v>0.96</v>
      </c>
      <c r="CY10" s="3">
        <f t="shared" si="3"/>
        <v>0.96</v>
      </c>
      <c r="CZ10" s="3">
        <f t="shared" si="3"/>
        <v>0.96</v>
      </c>
      <c r="DA10" s="3">
        <f t="shared" si="3"/>
        <v>0.96</v>
      </c>
      <c r="DB10" s="3">
        <f t="shared" si="3"/>
        <v>0.96</v>
      </c>
      <c r="DC10" s="3">
        <f t="shared" si="3"/>
        <v>0.96</v>
      </c>
      <c r="DD10" s="3">
        <f t="shared" si="3"/>
        <v>0.96</v>
      </c>
      <c r="DE10" s="3">
        <f t="shared" si="3"/>
        <v>0.96</v>
      </c>
      <c r="DF10" s="3">
        <f t="shared" si="3"/>
        <v>0.95262321428571428</v>
      </c>
      <c r="DG10" s="3">
        <f t="shared" si="3"/>
        <v>0.9387375</v>
      </c>
      <c r="DH10" s="3">
        <f t="shared" si="3"/>
        <v>0.92793749999999997</v>
      </c>
      <c r="DI10" s="3">
        <f t="shared" si="3"/>
        <v>0.91713750000000005</v>
      </c>
      <c r="DJ10" s="3">
        <f t="shared" si="3"/>
        <v>0.90633750000000002</v>
      </c>
      <c r="DK10" s="3">
        <f t="shared" si="3"/>
        <v>0.89553749999999999</v>
      </c>
      <c r="DL10" s="3">
        <f t="shared" si="3"/>
        <v>0.88473749999999995</v>
      </c>
      <c r="DM10" s="3">
        <f t="shared" si="3"/>
        <v>0.87393749999999992</v>
      </c>
      <c r="DN10" s="3">
        <f t="shared" si="3"/>
        <v>0.84808258928571423</v>
      </c>
      <c r="DO10" s="3">
        <f t="shared" si="3"/>
        <v>0.82222767857142853</v>
      </c>
      <c r="DP10" s="3">
        <f t="shared" si="3"/>
        <v>0.79637276785714284</v>
      </c>
      <c r="DQ10" s="3">
        <f t="shared" si="3"/>
        <v>0.77051785714285714</v>
      </c>
      <c r="DR10" s="3">
        <f t="shared" si="3"/>
        <v>0.74466294642857145</v>
      </c>
      <c r="DS10" s="3">
        <f t="shared" si="3"/>
        <v>0.71880803571428564</v>
      </c>
      <c r="DT10" s="3">
        <f t="shared" si="3"/>
        <v>0.69295312499999995</v>
      </c>
      <c r="DU10" s="3">
        <f t="shared" si="3"/>
        <v>0.66709821428571425</v>
      </c>
      <c r="DV10" s="3">
        <f t="shared" si="3"/>
        <v>0.64124330357142856</v>
      </c>
      <c r="DW10" s="3">
        <f t="shared" si="3"/>
        <v>0.61538839285714286</v>
      </c>
      <c r="DX10" s="3">
        <f t="shared" si="3"/>
        <v>0.58953348214285717</v>
      </c>
      <c r="DY10" s="3">
        <f t="shared" si="3"/>
        <v>0.56367857142857136</v>
      </c>
      <c r="DZ10" s="3">
        <f t="shared" si="3"/>
        <v>0.53782366071428567</v>
      </c>
      <c r="EA10" s="3">
        <f t="shared" ref="EA10:FF10" si="4">IF(EA7&lt;$B$69,$B$66+$B$67*EA7,$B$68)</f>
        <v>0.51196874999999997</v>
      </c>
      <c r="EB10" s="3">
        <f t="shared" si="4"/>
        <v>0.48611383928571428</v>
      </c>
      <c r="EC10" s="3">
        <f t="shared" si="4"/>
        <v>0.46025892857142858</v>
      </c>
      <c r="ED10" s="3">
        <f t="shared" si="4"/>
        <v>0.43440401785714278</v>
      </c>
      <c r="EE10" s="3">
        <f t="shared" si="4"/>
        <v>0.40854910714285708</v>
      </c>
      <c r="EF10" s="3">
        <f t="shared" si="4"/>
        <v>0.38269419642857139</v>
      </c>
      <c r="EG10" s="3">
        <f t="shared" si="4"/>
        <v>0.35683928571428569</v>
      </c>
      <c r="EH10" s="3">
        <f t="shared" si="4"/>
        <v>0.33098437499999994</v>
      </c>
      <c r="EI10" s="3">
        <f t="shared" si="4"/>
        <v>0.3051294642857143</v>
      </c>
      <c r="EJ10" s="3">
        <f t="shared" si="4"/>
        <v>0.27927455357142855</v>
      </c>
      <c r="EK10" s="3">
        <f t="shared" si="4"/>
        <v>0.2534196428571428</v>
      </c>
      <c r="EL10" s="3">
        <f t="shared" si="4"/>
        <v>0.22756473214285716</v>
      </c>
      <c r="EM10" s="3">
        <f t="shared" si="4"/>
        <v>0.20170982142857138</v>
      </c>
      <c r="EN10" s="3">
        <f t="shared" si="4"/>
        <v>0.17585491071428563</v>
      </c>
      <c r="EO10" s="3">
        <f t="shared" si="4"/>
        <v>0.15</v>
      </c>
      <c r="EP10" s="3">
        <f t="shared" si="4"/>
        <v>0.15</v>
      </c>
      <c r="EQ10" s="3">
        <f t="shared" si="4"/>
        <v>0.15</v>
      </c>
      <c r="ER10" s="3">
        <f t="shared" si="4"/>
        <v>0.15</v>
      </c>
      <c r="ES10" s="3">
        <f t="shared" si="4"/>
        <v>0.15</v>
      </c>
      <c r="ET10" s="3">
        <f t="shared" si="4"/>
        <v>0.15</v>
      </c>
      <c r="EU10" s="3">
        <f t="shared" si="4"/>
        <v>0.15</v>
      </c>
      <c r="EV10" s="3">
        <f t="shared" si="4"/>
        <v>0.15</v>
      </c>
      <c r="EW10" s="3">
        <f t="shared" si="4"/>
        <v>0.15</v>
      </c>
      <c r="EX10" s="3">
        <f t="shared" si="4"/>
        <v>0.15</v>
      </c>
      <c r="EY10" s="3">
        <f t="shared" si="4"/>
        <v>0.15</v>
      </c>
      <c r="EZ10" s="3">
        <f t="shared" si="4"/>
        <v>0.15</v>
      </c>
      <c r="FA10" s="3">
        <f t="shared" si="4"/>
        <v>0.15</v>
      </c>
      <c r="FB10" s="3">
        <f t="shared" si="4"/>
        <v>0.15</v>
      </c>
      <c r="FC10" s="3">
        <f t="shared" si="4"/>
        <v>0.15</v>
      </c>
      <c r="FD10" s="3">
        <f t="shared" si="4"/>
        <v>0.15</v>
      </c>
      <c r="FE10" s="3">
        <f t="shared" si="4"/>
        <v>0.15</v>
      </c>
      <c r="FF10" s="3">
        <f t="shared" si="4"/>
        <v>0.15</v>
      </c>
      <c r="FG10" s="3">
        <f t="shared" ref="FG10:FS10" si="5">IF(FG7&lt;$B$69,$B$66+$B$67*FG7,$B$68)</f>
        <v>0.15</v>
      </c>
      <c r="FH10" s="3">
        <f t="shared" si="5"/>
        <v>0.15</v>
      </c>
      <c r="FI10" s="3">
        <f t="shared" si="5"/>
        <v>0.15</v>
      </c>
      <c r="FJ10" s="3">
        <f t="shared" si="5"/>
        <v>0.15</v>
      </c>
      <c r="FK10" s="3">
        <f t="shared" si="5"/>
        <v>0.15</v>
      </c>
      <c r="FL10" s="3">
        <f t="shared" si="5"/>
        <v>0.15</v>
      </c>
      <c r="FM10" s="3">
        <f t="shared" si="5"/>
        <v>0.15</v>
      </c>
      <c r="FN10" s="3">
        <f t="shared" si="5"/>
        <v>0.15</v>
      </c>
      <c r="FO10" s="3">
        <f t="shared" si="5"/>
        <v>0.15</v>
      </c>
      <c r="FP10" s="3">
        <f t="shared" si="5"/>
        <v>0.15</v>
      </c>
      <c r="FQ10" s="3">
        <f t="shared" si="5"/>
        <v>0.15</v>
      </c>
      <c r="FR10" s="3">
        <f t="shared" si="5"/>
        <v>0.15</v>
      </c>
      <c r="FS10" s="3">
        <f t="shared" si="5"/>
        <v>0.15</v>
      </c>
    </row>
    <row r="11" spans="1:175" x14ac:dyDescent="0.25">
      <c r="A11" t="s">
        <v>161</v>
      </c>
      <c r="B11" s="10"/>
      <c r="C11" s="77">
        <v>0</v>
      </c>
      <c r="D11" s="77">
        <v>0</v>
      </c>
      <c r="E11" s="77">
        <v>0</v>
      </c>
      <c r="F11" s="77">
        <v>0</v>
      </c>
      <c r="G11" s="77">
        <v>0</v>
      </c>
      <c r="H11" s="77">
        <v>0</v>
      </c>
      <c r="I11" s="77">
        <v>0</v>
      </c>
      <c r="J11" s="77">
        <v>0</v>
      </c>
      <c r="K11" s="77">
        <v>0</v>
      </c>
      <c r="L11" s="77">
        <v>0</v>
      </c>
      <c r="M11" s="77">
        <v>0</v>
      </c>
      <c r="N11" s="77">
        <v>0</v>
      </c>
      <c r="O11" s="77">
        <v>0</v>
      </c>
      <c r="P11" s="77">
        <v>0</v>
      </c>
      <c r="Q11" s="77">
        <v>0</v>
      </c>
      <c r="R11" s="77">
        <v>0</v>
      </c>
      <c r="S11" s="77">
        <v>0</v>
      </c>
      <c r="T11" s="77">
        <v>0</v>
      </c>
      <c r="U11" s="77">
        <v>0</v>
      </c>
      <c r="V11" s="77">
        <v>0</v>
      </c>
      <c r="W11" s="77">
        <v>0</v>
      </c>
      <c r="X11" s="77">
        <v>0</v>
      </c>
      <c r="Y11" s="77">
        <v>0</v>
      </c>
      <c r="Z11" s="77">
        <v>0</v>
      </c>
      <c r="AA11" s="77">
        <v>0</v>
      </c>
      <c r="AB11" s="77">
        <v>0</v>
      </c>
      <c r="AC11" s="77">
        <v>0</v>
      </c>
      <c r="AD11" s="77">
        <v>0</v>
      </c>
      <c r="AE11" s="77">
        <v>0</v>
      </c>
      <c r="AF11" s="77">
        <v>0</v>
      </c>
      <c r="AG11" s="77">
        <v>0</v>
      </c>
      <c r="AH11" s="77">
        <v>0</v>
      </c>
      <c r="AI11" s="77">
        <v>0</v>
      </c>
      <c r="AJ11" s="77">
        <v>0</v>
      </c>
      <c r="AK11" s="77">
        <v>0</v>
      </c>
      <c r="AL11" s="77">
        <v>0</v>
      </c>
      <c r="AM11" s="77">
        <v>0</v>
      </c>
      <c r="AN11" s="77">
        <v>0</v>
      </c>
      <c r="AO11" s="77">
        <v>0</v>
      </c>
      <c r="AP11" s="77">
        <v>0</v>
      </c>
      <c r="AQ11" s="77">
        <v>0</v>
      </c>
      <c r="AR11" s="77">
        <v>0</v>
      </c>
      <c r="AS11" s="77">
        <v>0</v>
      </c>
      <c r="AT11" s="77">
        <v>0</v>
      </c>
      <c r="AU11" s="77">
        <v>0</v>
      </c>
      <c r="AV11" s="77">
        <v>0</v>
      </c>
      <c r="AW11" s="77">
        <v>0</v>
      </c>
      <c r="AX11" s="77">
        <v>0</v>
      </c>
      <c r="AY11" s="77">
        <v>0</v>
      </c>
      <c r="AZ11" s="77">
        <v>0</v>
      </c>
      <c r="BA11" s="77">
        <v>0</v>
      </c>
      <c r="BB11" s="77">
        <v>0</v>
      </c>
      <c r="BC11" s="77">
        <v>0</v>
      </c>
      <c r="BD11" s="77">
        <v>0</v>
      </c>
      <c r="BE11" s="77">
        <v>0</v>
      </c>
      <c r="BF11" s="77">
        <v>0</v>
      </c>
      <c r="BG11" s="77">
        <v>0</v>
      </c>
      <c r="BH11" s="77">
        <v>0</v>
      </c>
      <c r="BI11" s="77">
        <v>0</v>
      </c>
      <c r="BJ11" s="77">
        <v>0</v>
      </c>
      <c r="BK11" s="77">
        <v>0</v>
      </c>
      <c r="BL11" s="77">
        <v>0</v>
      </c>
      <c r="BM11" s="77">
        <v>0</v>
      </c>
      <c r="BN11" s="77">
        <v>0</v>
      </c>
      <c r="BO11" s="77">
        <v>0</v>
      </c>
      <c r="BP11" s="77">
        <v>0</v>
      </c>
      <c r="BQ11" s="77">
        <v>0</v>
      </c>
      <c r="BR11" s="77">
        <v>0</v>
      </c>
      <c r="BS11" s="77">
        <v>0</v>
      </c>
      <c r="BT11" s="77">
        <v>0</v>
      </c>
      <c r="BU11" s="77">
        <v>0</v>
      </c>
      <c r="BV11" s="77">
        <v>0</v>
      </c>
      <c r="BW11" s="77">
        <v>0</v>
      </c>
      <c r="BX11" s="77">
        <v>0</v>
      </c>
      <c r="BY11" s="77">
        <v>0</v>
      </c>
      <c r="BZ11" s="77">
        <v>0</v>
      </c>
      <c r="CA11" s="77">
        <v>0</v>
      </c>
      <c r="CB11" s="77">
        <v>0</v>
      </c>
      <c r="CC11" s="77">
        <v>0</v>
      </c>
      <c r="CD11" s="77">
        <v>0</v>
      </c>
      <c r="CE11" s="77">
        <v>0</v>
      </c>
      <c r="CF11" s="77">
        <v>0</v>
      </c>
      <c r="CG11" s="77">
        <v>0</v>
      </c>
      <c r="CH11" s="77">
        <v>0</v>
      </c>
      <c r="CI11" s="77">
        <v>0</v>
      </c>
      <c r="CJ11" s="77">
        <v>0</v>
      </c>
      <c r="CK11" s="77">
        <v>0</v>
      </c>
      <c r="CL11" s="77">
        <v>0</v>
      </c>
      <c r="CM11" s="77">
        <v>0</v>
      </c>
      <c r="CN11" s="77">
        <v>0</v>
      </c>
      <c r="CO11" s="77">
        <v>0</v>
      </c>
      <c r="CP11" s="77">
        <v>0</v>
      </c>
      <c r="CQ11" s="77">
        <v>0</v>
      </c>
      <c r="CR11" s="77">
        <v>0</v>
      </c>
      <c r="CS11" s="77">
        <v>0</v>
      </c>
      <c r="CT11" s="77">
        <v>0</v>
      </c>
      <c r="CU11" s="77">
        <v>0</v>
      </c>
      <c r="CV11" s="77">
        <v>0</v>
      </c>
      <c r="CW11" s="77">
        <v>0</v>
      </c>
      <c r="CX11" s="77">
        <v>0</v>
      </c>
      <c r="CY11" s="77">
        <v>0</v>
      </c>
      <c r="CZ11" s="77">
        <v>0</v>
      </c>
      <c r="DA11" s="77">
        <v>0</v>
      </c>
      <c r="DB11" s="77">
        <v>0</v>
      </c>
      <c r="DC11" s="77">
        <v>0</v>
      </c>
      <c r="DD11" s="77">
        <v>0</v>
      </c>
      <c r="DE11" s="77">
        <v>0</v>
      </c>
      <c r="DF11" s="77">
        <v>0</v>
      </c>
      <c r="DG11" s="77">
        <v>0</v>
      </c>
      <c r="DH11" s="77">
        <v>0</v>
      </c>
      <c r="DI11" s="77">
        <v>0</v>
      </c>
      <c r="DJ11" s="77">
        <v>0</v>
      </c>
      <c r="DK11" s="77">
        <v>0</v>
      </c>
      <c r="DL11" s="77">
        <v>0</v>
      </c>
      <c r="DM11" s="77">
        <v>0</v>
      </c>
      <c r="DN11" s="77">
        <v>0</v>
      </c>
      <c r="DO11" s="77">
        <v>0</v>
      </c>
      <c r="DP11" s="77">
        <v>0</v>
      </c>
      <c r="DQ11" s="77">
        <v>0</v>
      </c>
      <c r="DR11" s="77">
        <v>0</v>
      </c>
      <c r="DS11" s="77">
        <v>0</v>
      </c>
      <c r="DT11" s="77">
        <v>0</v>
      </c>
      <c r="DU11" s="77">
        <v>0</v>
      </c>
      <c r="DV11" s="77">
        <v>0</v>
      </c>
      <c r="DW11" s="77">
        <v>0</v>
      </c>
      <c r="DX11" s="77">
        <v>0</v>
      </c>
      <c r="DY11" s="77">
        <v>0</v>
      </c>
      <c r="DZ11" s="77">
        <v>0</v>
      </c>
      <c r="EA11" s="77">
        <v>0</v>
      </c>
      <c r="EB11" s="77">
        <v>0</v>
      </c>
      <c r="EC11" s="77">
        <v>0</v>
      </c>
      <c r="ED11" s="77">
        <v>0</v>
      </c>
      <c r="EE11" s="77">
        <v>0</v>
      </c>
      <c r="EF11" s="77">
        <v>0</v>
      </c>
      <c r="EG11" s="77">
        <v>0</v>
      </c>
      <c r="EH11" s="77">
        <v>0</v>
      </c>
      <c r="EI11" s="77">
        <v>0</v>
      </c>
      <c r="EJ11" s="77">
        <v>0</v>
      </c>
      <c r="EK11" s="77">
        <v>0</v>
      </c>
      <c r="EL11" s="77">
        <v>0</v>
      </c>
      <c r="EM11" s="77">
        <v>0</v>
      </c>
      <c r="EN11" s="77">
        <v>0</v>
      </c>
      <c r="EO11" s="77">
        <v>0</v>
      </c>
      <c r="EP11" s="77">
        <v>0</v>
      </c>
      <c r="EQ11" s="77">
        <v>0</v>
      </c>
      <c r="ER11" s="77">
        <v>0</v>
      </c>
      <c r="ES11" s="77">
        <v>0</v>
      </c>
      <c r="ET11" s="77">
        <v>0</v>
      </c>
      <c r="EU11" s="77">
        <v>0</v>
      </c>
      <c r="EV11" s="77">
        <v>0</v>
      </c>
      <c r="EW11" s="77">
        <v>0</v>
      </c>
      <c r="EX11" s="77">
        <v>0</v>
      </c>
      <c r="EY11" s="77">
        <v>0</v>
      </c>
      <c r="EZ11" s="77">
        <v>0</v>
      </c>
      <c r="FA11" s="77">
        <v>0</v>
      </c>
      <c r="FB11" s="77">
        <v>0</v>
      </c>
      <c r="FC11" s="77">
        <v>0</v>
      </c>
      <c r="FD11" s="77">
        <v>0</v>
      </c>
      <c r="FE11" s="77">
        <v>0</v>
      </c>
      <c r="FF11" s="77">
        <v>0</v>
      </c>
      <c r="FG11" s="77">
        <v>0</v>
      </c>
      <c r="FH11" s="77">
        <v>0</v>
      </c>
      <c r="FI11" s="77">
        <v>0</v>
      </c>
      <c r="FJ11" s="77">
        <v>0</v>
      </c>
      <c r="FK11" s="77">
        <v>0</v>
      </c>
      <c r="FL11" s="77">
        <v>0</v>
      </c>
      <c r="FM11" s="77">
        <v>0</v>
      </c>
      <c r="FN11" s="77">
        <v>0</v>
      </c>
      <c r="FO11" s="77">
        <v>0</v>
      </c>
      <c r="FP11" s="77">
        <v>0</v>
      </c>
      <c r="FQ11" s="77">
        <v>0</v>
      </c>
      <c r="FR11" s="77">
        <v>0</v>
      </c>
      <c r="FS11" s="77">
        <v>0</v>
      </c>
    </row>
    <row r="12" spans="1:175" x14ac:dyDescent="0.25">
      <c r="A12" t="s">
        <v>175</v>
      </c>
      <c r="B12" s="10"/>
      <c r="C12">
        <f>IF(C11=1,C9,IF(C11=0,C10,""))</f>
        <v>0.15</v>
      </c>
      <c r="D12">
        <f t="shared" ref="D12:BO12" si="6">IF(D11=1,D9,IF(D11=0,D10,""))</f>
        <v>0.15</v>
      </c>
      <c r="E12">
        <f t="shared" si="6"/>
        <v>0.15</v>
      </c>
      <c r="F12">
        <f t="shared" si="6"/>
        <v>0.15</v>
      </c>
      <c r="G12">
        <f t="shared" si="6"/>
        <v>0.15</v>
      </c>
      <c r="H12">
        <f t="shared" si="6"/>
        <v>0.15</v>
      </c>
      <c r="I12">
        <f t="shared" si="6"/>
        <v>0.15</v>
      </c>
      <c r="J12">
        <f t="shared" si="6"/>
        <v>0.15</v>
      </c>
      <c r="K12">
        <f t="shared" si="6"/>
        <v>0.15</v>
      </c>
      <c r="L12">
        <f t="shared" si="6"/>
        <v>0.15</v>
      </c>
      <c r="M12">
        <f t="shared" si="6"/>
        <v>0.15</v>
      </c>
      <c r="N12">
        <f t="shared" si="6"/>
        <v>0.16012499999999999</v>
      </c>
      <c r="O12">
        <f t="shared" si="6"/>
        <v>0.16012499999999999</v>
      </c>
      <c r="P12">
        <f t="shared" si="6"/>
        <v>0.16012499999999999</v>
      </c>
      <c r="Q12">
        <f t="shared" si="6"/>
        <v>0.17522812499999998</v>
      </c>
      <c r="R12">
        <f t="shared" si="6"/>
        <v>0.18277968749999998</v>
      </c>
      <c r="S12">
        <f t="shared" si="6"/>
        <v>0.19033125000000001</v>
      </c>
      <c r="T12">
        <f t="shared" si="6"/>
        <v>0.1978828125</v>
      </c>
      <c r="U12">
        <f t="shared" si="6"/>
        <v>0.20543437499999997</v>
      </c>
      <c r="V12">
        <f t="shared" si="6"/>
        <v>0.2129859375</v>
      </c>
      <c r="W12">
        <f t="shared" si="6"/>
        <v>0.2205375</v>
      </c>
      <c r="X12">
        <f t="shared" si="6"/>
        <v>0.22808906249999999</v>
      </c>
      <c r="Y12">
        <f t="shared" si="6"/>
        <v>0.23564062499999999</v>
      </c>
      <c r="Z12">
        <f t="shared" si="6"/>
        <v>0.24319218749999999</v>
      </c>
      <c r="AA12">
        <f t="shared" si="6"/>
        <v>0.25074374999999999</v>
      </c>
      <c r="AB12">
        <f t="shared" si="6"/>
        <v>0.25829531249999998</v>
      </c>
      <c r="AC12">
        <f t="shared" si="6"/>
        <v>0.26584687499999998</v>
      </c>
      <c r="AD12">
        <f t="shared" si="6"/>
        <v>0.27339843749999998</v>
      </c>
      <c r="AE12">
        <f t="shared" si="6"/>
        <v>0.28094999999999998</v>
      </c>
      <c r="AF12">
        <f t="shared" si="6"/>
        <v>0.28850156250000003</v>
      </c>
      <c r="AG12">
        <f t="shared" si="6"/>
        <v>0.29605312500000003</v>
      </c>
      <c r="AH12">
        <f t="shared" si="6"/>
        <v>0.30360468750000003</v>
      </c>
      <c r="AI12">
        <f t="shared" si="6"/>
        <v>0.31115625000000002</v>
      </c>
      <c r="AJ12">
        <f t="shared" si="6"/>
        <v>0.31870781250000002</v>
      </c>
      <c r="AK12">
        <f t="shared" si="6"/>
        <v>0.32625937500000002</v>
      </c>
      <c r="AL12">
        <f t="shared" si="6"/>
        <v>0.33381093750000002</v>
      </c>
      <c r="AM12">
        <f t="shared" si="6"/>
        <v>0.34136250000000001</v>
      </c>
      <c r="AN12">
        <f t="shared" si="6"/>
        <v>0.36088928571428569</v>
      </c>
      <c r="AO12">
        <f t="shared" si="6"/>
        <v>0.38041607142857142</v>
      </c>
      <c r="AP12">
        <f t="shared" si="6"/>
        <v>0.39994285714285716</v>
      </c>
      <c r="AQ12">
        <f t="shared" si="6"/>
        <v>0.41946964285714283</v>
      </c>
      <c r="AR12">
        <f t="shared" si="6"/>
        <v>0.43899642857142851</v>
      </c>
      <c r="AS12">
        <f t="shared" si="6"/>
        <v>0.4585232142857143</v>
      </c>
      <c r="AT12">
        <f t="shared" si="6"/>
        <v>0.47804999999999997</v>
      </c>
      <c r="AU12">
        <f t="shared" si="6"/>
        <v>0.51399375000000003</v>
      </c>
      <c r="AV12">
        <f t="shared" si="6"/>
        <v>0.54993749999999997</v>
      </c>
      <c r="AW12">
        <f t="shared" si="6"/>
        <v>0.57788249999999997</v>
      </c>
      <c r="AX12">
        <f t="shared" si="6"/>
        <v>0.60582750000000007</v>
      </c>
      <c r="AY12">
        <f t="shared" si="6"/>
        <v>0.63377249999999996</v>
      </c>
      <c r="AZ12">
        <f t="shared" si="6"/>
        <v>0.66171750000000007</v>
      </c>
      <c r="BA12">
        <f t="shared" si="6"/>
        <v>0.68966250000000007</v>
      </c>
      <c r="BB12">
        <f t="shared" si="6"/>
        <v>0.71418750000000009</v>
      </c>
      <c r="BC12">
        <f t="shared" si="6"/>
        <v>0.73871249999999999</v>
      </c>
      <c r="BD12">
        <f t="shared" si="6"/>
        <v>0.76323750000000001</v>
      </c>
      <c r="BE12">
        <f t="shared" si="6"/>
        <v>0.78776250000000003</v>
      </c>
      <c r="BF12">
        <f t="shared" si="6"/>
        <v>0.81228749999999994</v>
      </c>
      <c r="BG12">
        <f t="shared" si="6"/>
        <v>0.83681249999999996</v>
      </c>
      <c r="BH12">
        <f t="shared" si="6"/>
        <v>0.86133750000000009</v>
      </c>
      <c r="BI12">
        <f t="shared" si="6"/>
        <v>0.8858625</v>
      </c>
      <c r="BJ12">
        <f t="shared" si="6"/>
        <v>0.91038750000000002</v>
      </c>
      <c r="BK12">
        <f t="shared" si="6"/>
        <v>0.92982750000000003</v>
      </c>
      <c r="BL12">
        <f t="shared" si="6"/>
        <v>0.94926749999999993</v>
      </c>
      <c r="BM12">
        <f t="shared" si="6"/>
        <v>0.96</v>
      </c>
      <c r="BN12">
        <f t="shared" si="6"/>
        <v>0.96</v>
      </c>
      <c r="BO12">
        <f t="shared" si="6"/>
        <v>0.96</v>
      </c>
      <c r="BP12">
        <f t="shared" ref="BP12:EA12" si="7">IF(BP11=1,BP9,IF(BP11=0,BP10,""))</f>
        <v>0.96</v>
      </c>
      <c r="BQ12">
        <f t="shared" si="7"/>
        <v>0.96</v>
      </c>
      <c r="BR12">
        <f t="shared" si="7"/>
        <v>0.96</v>
      </c>
      <c r="BS12">
        <f t="shared" si="7"/>
        <v>0.96</v>
      </c>
      <c r="BT12">
        <f t="shared" si="7"/>
        <v>0.96</v>
      </c>
      <c r="BU12">
        <f t="shared" si="7"/>
        <v>0.96</v>
      </c>
      <c r="BV12">
        <f t="shared" si="7"/>
        <v>0.96</v>
      </c>
      <c r="BW12">
        <f t="shared" si="7"/>
        <v>0.96</v>
      </c>
      <c r="BX12">
        <f t="shared" si="7"/>
        <v>0.96</v>
      </c>
      <c r="BY12">
        <f t="shared" si="7"/>
        <v>0.96</v>
      </c>
      <c r="BZ12">
        <f t="shared" si="7"/>
        <v>0.96</v>
      </c>
      <c r="CA12">
        <f t="shared" si="7"/>
        <v>0.96</v>
      </c>
      <c r="CB12">
        <f t="shared" si="7"/>
        <v>0.96</v>
      </c>
      <c r="CC12">
        <f t="shared" si="7"/>
        <v>0.96</v>
      </c>
      <c r="CD12">
        <f t="shared" si="7"/>
        <v>0.96</v>
      </c>
      <c r="CE12">
        <f t="shared" si="7"/>
        <v>0.96</v>
      </c>
      <c r="CF12">
        <f t="shared" si="7"/>
        <v>0.96</v>
      </c>
      <c r="CG12">
        <f t="shared" si="7"/>
        <v>0.96</v>
      </c>
      <c r="CH12">
        <f t="shared" si="7"/>
        <v>0.96</v>
      </c>
      <c r="CI12">
        <f t="shared" si="7"/>
        <v>0.96</v>
      </c>
      <c r="CJ12">
        <f t="shared" si="7"/>
        <v>0.96</v>
      </c>
      <c r="CK12">
        <f t="shared" si="7"/>
        <v>0.96</v>
      </c>
      <c r="CL12">
        <f t="shared" si="7"/>
        <v>0.96</v>
      </c>
      <c r="CM12">
        <f t="shared" si="7"/>
        <v>0.96</v>
      </c>
      <c r="CN12">
        <f t="shared" si="7"/>
        <v>0.96</v>
      </c>
      <c r="CO12">
        <f t="shared" si="7"/>
        <v>0.96</v>
      </c>
      <c r="CP12">
        <f t="shared" si="7"/>
        <v>0.96</v>
      </c>
      <c r="CQ12">
        <f t="shared" si="7"/>
        <v>0.96</v>
      </c>
      <c r="CR12">
        <f t="shared" si="7"/>
        <v>0.96</v>
      </c>
      <c r="CS12">
        <f t="shared" si="7"/>
        <v>0.96</v>
      </c>
      <c r="CT12">
        <f t="shared" si="7"/>
        <v>0.96</v>
      </c>
      <c r="CU12">
        <f t="shared" si="7"/>
        <v>0.96</v>
      </c>
      <c r="CV12">
        <f t="shared" si="7"/>
        <v>0.96</v>
      </c>
      <c r="CW12">
        <f t="shared" si="7"/>
        <v>0.96</v>
      </c>
      <c r="CX12">
        <f t="shared" si="7"/>
        <v>0.96</v>
      </c>
      <c r="CY12">
        <f t="shared" si="7"/>
        <v>0.96</v>
      </c>
      <c r="CZ12">
        <f t="shared" si="7"/>
        <v>0.96</v>
      </c>
      <c r="DA12">
        <f t="shared" si="7"/>
        <v>0.96</v>
      </c>
      <c r="DB12">
        <f t="shared" si="7"/>
        <v>0.96</v>
      </c>
      <c r="DC12">
        <f t="shared" si="7"/>
        <v>0.96</v>
      </c>
      <c r="DD12">
        <f t="shared" si="7"/>
        <v>0.96</v>
      </c>
      <c r="DE12">
        <f t="shared" si="7"/>
        <v>0.96</v>
      </c>
      <c r="DF12">
        <f t="shared" si="7"/>
        <v>0.95262321428571428</v>
      </c>
      <c r="DG12">
        <f t="shared" si="7"/>
        <v>0.9387375</v>
      </c>
      <c r="DH12">
        <f t="shared" si="7"/>
        <v>0.92793749999999997</v>
      </c>
      <c r="DI12">
        <f t="shared" si="7"/>
        <v>0.91713750000000005</v>
      </c>
      <c r="DJ12">
        <f t="shared" si="7"/>
        <v>0.90633750000000002</v>
      </c>
      <c r="DK12">
        <f t="shared" si="7"/>
        <v>0.89553749999999999</v>
      </c>
      <c r="DL12">
        <f t="shared" si="7"/>
        <v>0.88473749999999995</v>
      </c>
      <c r="DM12">
        <f t="shared" si="7"/>
        <v>0.87393749999999992</v>
      </c>
      <c r="DN12">
        <f t="shared" si="7"/>
        <v>0.84808258928571423</v>
      </c>
      <c r="DO12">
        <f t="shared" si="7"/>
        <v>0.82222767857142853</v>
      </c>
      <c r="DP12">
        <f t="shared" si="7"/>
        <v>0.79637276785714284</v>
      </c>
      <c r="DQ12">
        <f t="shared" si="7"/>
        <v>0.77051785714285714</v>
      </c>
      <c r="DR12">
        <f t="shared" si="7"/>
        <v>0.74466294642857145</v>
      </c>
      <c r="DS12">
        <f t="shared" si="7"/>
        <v>0.71880803571428564</v>
      </c>
      <c r="DT12">
        <f t="shared" si="7"/>
        <v>0.69295312499999995</v>
      </c>
      <c r="DU12">
        <f t="shared" si="7"/>
        <v>0.66709821428571425</v>
      </c>
      <c r="DV12">
        <f t="shared" si="7"/>
        <v>0.64124330357142856</v>
      </c>
      <c r="DW12">
        <f t="shared" si="7"/>
        <v>0.61538839285714286</v>
      </c>
      <c r="DX12">
        <f t="shared" si="7"/>
        <v>0.58953348214285717</v>
      </c>
      <c r="DY12">
        <f t="shared" si="7"/>
        <v>0.56367857142857136</v>
      </c>
      <c r="DZ12">
        <f t="shared" si="7"/>
        <v>0.53782366071428567</v>
      </c>
      <c r="EA12">
        <f t="shared" si="7"/>
        <v>0.51196874999999997</v>
      </c>
      <c r="EB12">
        <f t="shared" ref="EB12:FS12" si="8">IF(EB11=1,EB9,IF(EB11=0,EB10,""))</f>
        <v>0.48611383928571428</v>
      </c>
      <c r="EC12">
        <f t="shared" si="8"/>
        <v>0.46025892857142858</v>
      </c>
      <c r="ED12">
        <f t="shared" si="8"/>
        <v>0.43440401785714278</v>
      </c>
      <c r="EE12">
        <f t="shared" si="8"/>
        <v>0.40854910714285708</v>
      </c>
      <c r="EF12">
        <f t="shared" si="8"/>
        <v>0.38269419642857139</v>
      </c>
      <c r="EG12">
        <f t="shared" si="8"/>
        <v>0.35683928571428569</v>
      </c>
      <c r="EH12">
        <f t="shared" si="8"/>
        <v>0.33098437499999994</v>
      </c>
      <c r="EI12">
        <f t="shared" si="8"/>
        <v>0.3051294642857143</v>
      </c>
      <c r="EJ12">
        <f t="shared" si="8"/>
        <v>0.27927455357142855</v>
      </c>
      <c r="EK12">
        <f t="shared" si="8"/>
        <v>0.2534196428571428</v>
      </c>
      <c r="EL12">
        <f t="shared" si="8"/>
        <v>0.22756473214285716</v>
      </c>
      <c r="EM12">
        <f t="shared" si="8"/>
        <v>0.20170982142857138</v>
      </c>
      <c r="EN12">
        <f t="shared" si="8"/>
        <v>0.17585491071428563</v>
      </c>
      <c r="EO12">
        <f t="shared" si="8"/>
        <v>0.15</v>
      </c>
      <c r="EP12">
        <f t="shared" si="8"/>
        <v>0.15</v>
      </c>
      <c r="EQ12">
        <f t="shared" si="8"/>
        <v>0.15</v>
      </c>
      <c r="ER12">
        <f t="shared" si="8"/>
        <v>0.15</v>
      </c>
      <c r="ES12">
        <f t="shared" si="8"/>
        <v>0.15</v>
      </c>
      <c r="ET12">
        <f t="shared" si="8"/>
        <v>0.15</v>
      </c>
      <c r="EU12">
        <f t="shared" si="8"/>
        <v>0.15</v>
      </c>
      <c r="EV12">
        <f t="shared" si="8"/>
        <v>0.15</v>
      </c>
      <c r="EW12">
        <f t="shared" si="8"/>
        <v>0.15</v>
      </c>
      <c r="EX12">
        <f t="shared" si="8"/>
        <v>0.15</v>
      </c>
      <c r="EY12">
        <f t="shared" si="8"/>
        <v>0.15</v>
      </c>
      <c r="EZ12">
        <f t="shared" si="8"/>
        <v>0.15</v>
      </c>
      <c r="FA12">
        <f t="shared" si="8"/>
        <v>0.15</v>
      </c>
      <c r="FB12">
        <f t="shared" si="8"/>
        <v>0.15</v>
      </c>
      <c r="FC12">
        <f t="shared" si="8"/>
        <v>0.15</v>
      </c>
      <c r="FD12">
        <f t="shared" si="8"/>
        <v>0.15</v>
      </c>
      <c r="FE12">
        <f t="shared" si="8"/>
        <v>0.15</v>
      </c>
      <c r="FF12">
        <f t="shared" si="8"/>
        <v>0.15</v>
      </c>
      <c r="FG12">
        <f t="shared" si="8"/>
        <v>0.15</v>
      </c>
      <c r="FH12">
        <f t="shared" si="8"/>
        <v>0.15</v>
      </c>
      <c r="FI12">
        <f t="shared" si="8"/>
        <v>0.15</v>
      </c>
      <c r="FJ12">
        <f t="shared" si="8"/>
        <v>0.15</v>
      </c>
      <c r="FK12">
        <f t="shared" si="8"/>
        <v>0.15</v>
      </c>
      <c r="FL12">
        <f t="shared" si="8"/>
        <v>0.15</v>
      </c>
      <c r="FM12">
        <f t="shared" si="8"/>
        <v>0.15</v>
      </c>
      <c r="FN12">
        <f t="shared" si="8"/>
        <v>0.15</v>
      </c>
      <c r="FO12">
        <f t="shared" si="8"/>
        <v>0.15</v>
      </c>
      <c r="FP12">
        <f t="shared" si="8"/>
        <v>0.15</v>
      </c>
      <c r="FQ12">
        <f t="shared" si="8"/>
        <v>0.15</v>
      </c>
      <c r="FR12">
        <f t="shared" si="8"/>
        <v>0.15</v>
      </c>
      <c r="FS12">
        <f t="shared" si="8"/>
        <v>0.15</v>
      </c>
    </row>
    <row r="13" spans="1:175" x14ac:dyDescent="0.25">
      <c r="A13" s="16" t="s">
        <v>11</v>
      </c>
      <c r="B13" s="17"/>
      <c r="C13" s="3">
        <v>1</v>
      </c>
      <c r="D13" s="3">
        <f t="shared" ref="D13:AI13" si="9">IF(C30&gt;D49*$B71*$B72,(D49*$B71-C30)/((1-$B72)*D49*$B71),1)</f>
        <v>0.9559543230016313</v>
      </c>
      <c r="E13" s="3">
        <f t="shared" si="9"/>
        <v>0.76350708857307459</v>
      </c>
      <c r="F13" s="3">
        <f t="shared" si="9"/>
        <v>0.6196497661483098</v>
      </c>
      <c r="G13" s="3">
        <f t="shared" si="9"/>
        <v>0.49587169769055173</v>
      </c>
      <c r="H13" s="3">
        <f t="shared" si="9"/>
        <v>0.38459487528171965</v>
      </c>
      <c r="I13" s="3">
        <f t="shared" si="9"/>
        <v>0.30329749504046533</v>
      </c>
      <c r="J13" s="3">
        <f t="shared" si="9"/>
        <v>0.25000000093544061</v>
      </c>
      <c r="K13" s="3">
        <f t="shared" si="9"/>
        <v>0.35131246284166634</v>
      </c>
      <c r="L13" s="3">
        <f t="shared" si="9"/>
        <v>0.26212431061492664</v>
      </c>
      <c r="M13" s="3">
        <f t="shared" si="9"/>
        <v>0.37008142102266123</v>
      </c>
      <c r="N13" s="3">
        <f t="shared" si="9"/>
        <v>0.46108741657505403</v>
      </c>
      <c r="O13" s="3">
        <f t="shared" si="9"/>
        <v>0.49776407881180434</v>
      </c>
      <c r="P13" s="3">
        <f t="shared" si="9"/>
        <v>0.52764303965669823</v>
      </c>
      <c r="Q13" s="3">
        <f t="shared" si="9"/>
        <v>0.53818624690450967</v>
      </c>
      <c r="R13" s="3">
        <f t="shared" si="9"/>
        <v>0.53448663266666063</v>
      </c>
      <c r="S13" s="3">
        <f t="shared" si="9"/>
        <v>0.59641037386946927</v>
      </c>
      <c r="T13" s="3">
        <f t="shared" si="9"/>
        <v>0.79713862632653265</v>
      </c>
      <c r="U13" s="3">
        <f t="shared" si="9"/>
        <v>0.72263519265270004</v>
      </c>
      <c r="V13" s="3">
        <f t="shared" si="9"/>
        <v>0.6406101935806171</v>
      </c>
      <c r="W13" s="3">
        <f t="shared" si="9"/>
        <v>0.60651691772453331</v>
      </c>
      <c r="X13" s="3">
        <f t="shared" si="9"/>
        <v>0.5809237289578344</v>
      </c>
      <c r="Y13" s="3">
        <f t="shared" si="9"/>
        <v>0.54024292958954134</v>
      </c>
      <c r="Z13" s="3">
        <f t="shared" si="9"/>
        <v>0.6508863520003294</v>
      </c>
      <c r="AA13" s="3">
        <f t="shared" si="9"/>
        <v>0.66396849563083993</v>
      </c>
      <c r="AB13" s="3">
        <f t="shared" si="9"/>
        <v>0.63529739696621124</v>
      </c>
      <c r="AC13" s="3">
        <f t="shared" si="9"/>
        <v>1</v>
      </c>
      <c r="AD13" s="3">
        <f t="shared" si="9"/>
        <v>1</v>
      </c>
      <c r="AE13" s="3">
        <f t="shared" si="9"/>
        <v>1</v>
      </c>
      <c r="AF13" s="3">
        <f t="shared" si="9"/>
        <v>1</v>
      </c>
      <c r="AG13" s="3">
        <f t="shared" si="9"/>
        <v>1</v>
      </c>
      <c r="AH13" s="3">
        <f t="shared" si="9"/>
        <v>1</v>
      </c>
      <c r="AI13" s="3">
        <f t="shared" si="9"/>
        <v>1</v>
      </c>
      <c r="AJ13" s="3">
        <f t="shared" ref="AJ13:BO13" si="10">IF(AI30&gt;AJ49*$B71*$B72,(AJ49*$B71-AI30)/((1-$B72)*AJ49*$B71),1)</f>
        <v>1</v>
      </c>
      <c r="AK13" s="3">
        <f t="shared" si="10"/>
        <v>1</v>
      </c>
      <c r="AL13" s="3">
        <f t="shared" si="10"/>
        <v>1</v>
      </c>
      <c r="AM13" s="3">
        <f t="shared" si="10"/>
        <v>1</v>
      </c>
      <c r="AN13" s="3">
        <f t="shared" si="10"/>
        <v>1</v>
      </c>
      <c r="AO13" s="3">
        <f t="shared" si="10"/>
        <v>1</v>
      </c>
      <c r="AP13" s="3">
        <f t="shared" si="10"/>
        <v>1</v>
      </c>
      <c r="AQ13" s="3">
        <f t="shared" si="10"/>
        <v>1</v>
      </c>
      <c r="AR13" s="3">
        <f t="shared" si="10"/>
        <v>1</v>
      </c>
      <c r="AS13" s="3">
        <f t="shared" si="10"/>
        <v>1</v>
      </c>
      <c r="AT13" s="3">
        <f t="shared" si="10"/>
        <v>1</v>
      </c>
      <c r="AU13" s="3">
        <f t="shared" si="10"/>
        <v>1</v>
      </c>
      <c r="AV13" s="3">
        <f t="shared" si="10"/>
        <v>1</v>
      </c>
      <c r="AW13" s="3">
        <f t="shared" si="10"/>
        <v>1</v>
      </c>
      <c r="AX13" s="3">
        <f t="shared" si="10"/>
        <v>1</v>
      </c>
      <c r="AY13" s="3">
        <f t="shared" si="10"/>
        <v>1</v>
      </c>
      <c r="AZ13" s="3">
        <f t="shared" si="10"/>
        <v>0.93664248277744122</v>
      </c>
      <c r="BA13" s="3">
        <f t="shared" si="10"/>
        <v>1</v>
      </c>
      <c r="BB13" s="3">
        <f t="shared" si="10"/>
        <v>1</v>
      </c>
      <c r="BC13" s="3">
        <f t="shared" si="10"/>
        <v>0.89465894088398912</v>
      </c>
      <c r="BD13" s="3">
        <f t="shared" si="10"/>
        <v>0.77590306990245905</v>
      </c>
      <c r="BE13" s="3">
        <f t="shared" si="10"/>
        <v>1</v>
      </c>
      <c r="BF13" s="3">
        <f t="shared" si="10"/>
        <v>1</v>
      </c>
      <c r="BG13" s="3">
        <f t="shared" si="10"/>
        <v>0.93022275307166902</v>
      </c>
      <c r="BH13" s="3">
        <f t="shared" si="10"/>
        <v>0.80602300807177307</v>
      </c>
      <c r="BI13" s="3">
        <f t="shared" si="10"/>
        <v>0.69348083711424469</v>
      </c>
      <c r="BJ13" s="3">
        <f t="shared" si="10"/>
        <v>1</v>
      </c>
      <c r="BK13" s="3">
        <f t="shared" si="10"/>
        <v>0.91365628635058072</v>
      </c>
      <c r="BL13" s="3">
        <f t="shared" si="10"/>
        <v>0.79766271250563847</v>
      </c>
      <c r="BM13" s="3">
        <f t="shared" si="10"/>
        <v>0.84429144583641846</v>
      </c>
      <c r="BN13" s="3">
        <f t="shared" si="10"/>
        <v>0.88204849200242286</v>
      </c>
      <c r="BO13" s="3">
        <f t="shared" si="10"/>
        <v>1</v>
      </c>
      <c r="BP13" s="3">
        <f t="shared" ref="BP13:CU13" si="11">IF(BO30&gt;BP49*$B71*$B72,(BP49*$B71-BO30)/((1-$B72)*BP49*$B71),1)</f>
        <v>0.93240894390093843</v>
      </c>
      <c r="BQ13" s="3">
        <f t="shared" si="11"/>
        <v>0.76285633307776823</v>
      </c>
      <c r="BR13" s="3">
        <f t="shared" si="11"/>
        <v>0.71369597635019777</v>
      </c>
      <c r="BS13" s="3">
        <f t="shared" si="11"/>
        <v>0.88871249705627553</v>
      </c>
      <c r="BT13" s="3">
        <f t="shared" si="11"/>
        <v>0.77948924177360912</v>
      </c>
      <c r="BU13" s="3">
        <f t="shared" si="11"/>
        <v>0.70088017626149068</v>
      </c>
      <c r="BV13" s="3">
        <f t="shared" si="11"/>
        <v>0.60890127927302518</v>
      </c>
      <c r="BW13" s="3">
        <f t="shared" si="11"/>
        <v>0.53518637654658474</v>
      </c>
      <c r="BX13" s="3">
        <f t="shared" si="11"/>
        <v>0.82466998613683284</v>
      </c>
      <c r="BY13" s="3">
        <f t="shared" si="11"/>
        <v>0.77264136680195805</v>
      </c>
      <c r="BZ13" s="3">
        <f t="shared" si="11"/>
        <v>0.67823671261328144</v>
      </c>
      <c r="CA13" s="3">
        <f t="shared" si="11"/>
        <v>0.62532076979471429</v>
      </c>
      <c r="CB13" s="3">
        <f t="shared" si="11"/>
        <v>0.59738330912283377</v>
      </c>
      <c r="CC13" s="3">
        <f t="shared" si="11"/>
        <v>1</v>
      </c>
      <c r="CD13" s="3">
        <f t="shared" si="11"/>
        <v>1</v>
      </c>
      <c r="CE13" s="3">
        <f t="shared" si="11"/>
        <v>1</v>
      </c>
      <c r="CF13" s="3">
        <f t="shared" si="11"/>
        <v>1</v>
      </c>
      <c r="CG13" s="3">
        <f t="shared" si="11"/>
        <v>1</v>
      </c>
      <c r="CH13" s="3">
        <f t="shared" si="11"/>
        <v>1</v>
      </c>
      <c r="CI13" s="3">
        <f t="shared" si="11"/>
        <v>1</v>
      </c>
      <c r="CJ13" s="3">
        <f t="shared" si="11"/>
        <v>1</v>
      </c>
      <c r="CK13" s="3">
        <f t="shared" si="11"/>
        <v>1</v>
      </c>
      <c r="CL13" s="3">
        <f t="shared" si="11"/>
        <v>1</v>
      </c>
      <c r="CM13" s="3">
        <f t="shared" si="11"/>
        <v>1</v>
      </c>
      <c r="CN13" s="3">
        <f t="shared" si="11"/>
        <v>1</v>
      </c>
      <c r="CO13" s="3">
        <f t="shared" si="11"/>
        <v>1</v>
      </c>
      <c r="CP13" s="3">
        <f t="shared" si="11"/>
        <v>1</v>
      </c>
      <c r="CQ13" s="3">
        <f t="shared" si="11"/>
        <v>1</v>
      </c>
      <c r="CR13" s="3">
        <f t="shared" si="11"/>
        <v>1</v>
      </c>
      <c r="CS13" s="3">
        <f t="shared" si="11"/>
        <v>1</v>
      </c>
      <c r="CT13" s="3">
        <f t="shared" si="11"/>
        <v>1</v>
      </c>
      <c r="CU13" s="3">
        <f t="shared" si="11"/>
        <v>1</v>
      </c>
      <c r="CV13" s="3">
        <f t="shared" ref="CV13:EA13" si="12">IF(CU30&gt;CV49*$B71*$B72,(CV49*$B71-CU30)/((1-$B72)*CV49*$B71),1)</f>
        <v>1</v>
      </c>
      <c r="CW13" s="3">
        <f t="shared" si="12"/>
        <v>0.99023346216976604</v>
      </c>
      <c r="CX13" s="3">
        <f t="shared" si="12"/>
        <v>0.87663525634981798</v>
      </c>
      <c r="CY13" s="3">
        <f t="shared" si="12"/>
        <v>0.77789396919836828</v>
      </c>
      <c r="CZ13" s="3">
        <f t="shared" si="12"/>
        <v>0.99837708233066558</v>
      </c>
      <c r="DA13" s="3">
        <f t="shared" si="12"/>
        <v>1</v>
      </c>
      <c r="DB13" s="3">
        <f t="shared" si="12"/>
        <v>0.93741653207335118</v>
      </c>
      <c r="DC13" s="3">
        <f t="shared" si="12"/>
        <v>0.85317623852081559</v>
      </c>
      <c r="DD13" s="3">
        <f t="shared" si="12"/>
        <v>0.77524005927146511</v>
      </c>
      <c r="DE13" s="3">
        <f t="shared" si="12"/>
        <v>0.91093373587650928</v>
      </c>
      <c r="DF13" s="3">
        <f t="shared" si="12"/>
        <v>0.81505849829289878</v>
      </c>
      <c r="DG13" s="3">
        <f t="shared" si="12"/>
        <v>0.74364201828788401</v>
      </c>
      <c r="DH13" s="3">
        <f t="shared" si="12"/>
        <v>0.65635949814039563</v>
      </c>
      <c r="DI13" s="3">
        <f t="shared" si="12"/>
        <v>0.81972917195109796</v>
      </c>
      <c r="DJ13" s="3">
        <f t="shared" si="12"/>
        <v>0.74197787313558172</v>
      </c>
      <c r="DK13" s="3">
        <f t="shared" si="12"/>
        <v>0.67757128834817915</v>
      </c>
      <c r="DL13" s="3">
        <f t="shared" si="12"/>
        <v>0.61723380584025034</v>
      </c>
      <c r="DM13" s="3">
        <f t="shared" si="12"/>
        <v>0.56827890898252575</v>
      </c>
      <c r="DN13" s="3">
        <f t="shared" si="12"/>
        <v>0.5214056257357601</v>
      </c>
      <c r="DO13" s="3">
        <f t="shared" si="12"/>
        <v>0.65541798242640803</v>
      </c>
      <c r="DP13" s="3">
        <f t="shared" si="12"/>
        <v>0.58837829977545386</v>
      </c>
      <c r="DQ13" s="3">
        <f t="shared" si="12"/>
        <v>0.54135528637893637</v>
      </c>
      <c r="DR13" s="3">
        <f t="shared" si="12"/>
        <v>0.49243414530272694</v>
      </c>
      <c r="DS13" s="3">
        <f t="shared" si="12"/>
        <v>0.89374062144196753</v>
      </c>
      <c r="DT13" s="3">
        <f t="shared" si="12"/>
        <v>0.94136740662598017</v>
      </c>
      <c r="DU13" s="3">
        <f t="shared" si="12"/>
        <v>1</v>
      </c>
      <c r="DV13" s="3">
        <f t="shared" si="12"/>
        <v>1</v>
      </c>
      <c r="DW13" s="3">
        <f t="shared" si="12"/>
        <v>1</v>
      </c>
      <c r="DX13" s="3">
        <f t="shared" si="12"/>
        <v>1</v>
      </c>
      <c r="DY13" s="3">
        <f t="shared" si="12"/>
        <v>1</v>
      </c>
      <c r="DZ13" s="3">
        <f t="shared" si="12"/>
        <v>1</v>
      </c>
      <c r="EA13" s="3">
        <f t="shared" si="12"/>
        <v>1</v>
      </c>
      <c r="EB13" s="3">
        <f t="shared" ref="EB13:FG13" si="13">IF(EA30&gt;EB49*$B71*$B72,(EB49*$B71-EA30)/((1-$B72)*EB49*$B71),1)</f>
        <v>1</v>
      </c>
      <c r="EC13" s="3">
        <f t="shared" si="13"/>
        <v>1</v>
      </c>
      <c r="ED13" s="3">
        <f t="shared" si="13"/>
        <v>1</v>
      </c>
      <c r="EE13" s="3">
        <f t="shared" si="13"/>
        <v>1</v>
      </c>
      <c r="EF13" s="3">
        <f t="shared" si="13"/>
        <v>1</v>
      </c>
      <c r="EG13" s="3">
        <f t="shared" si="13"/>
        <v>1</v>
      </c>
      <c r="EH13" s="3">
        <f t="shared" si="13"/>
        <v>1</v>
      </c>
      <c r="EI13" s="3">
        <f t="shared" si="13"/>
        <v>1</v>
      </c>
      <c r="EJ13" s="3">
        <f t="shared" si="13"/>
        <v>1</v>
      </c>
      <c r="EK13" s="3">
        <f t="shared" si="13"/>
        <v>1</v>
      </c>
      <c r="EL13" s="3">
        <f t="shared" si="13"/>
        <v>1</v>
      </c>
      <c r="EM13" s="3">
        <f t="shared" si="13"/>
        <v>1</v>
      </c>
      <c r="EN13" s="3">
        <f t="shared" si="13"/>
        <v>1</v>
      </c>
      <c r="EO13" s="3">
        <f t="shared" si="13"/>
        <v>1</v>
      </c>
      <c r="EP13" s="3">
        <f t="shared" si="13"/>
        <v>1</v>
      </c>
      <c r="EQ13" s="3">
        <f t="shared" si="13"/>
        <v>1</v>
      </c>
      <c r="ER13" s="3">
        <f t="shared" si="13"/>
        <v>1</v>
      </c>
      <c r="ES13" s="3">
        <f t="shared" si="13"/>
        <v>1</v>
      </c>
      <c r="ET13" s="3">
        <f t="shared" si="13"/>
        <v>1</v>
      </c>
      <c r="EU13" s="3">
        <f t="shared" si="13"/>
        <v>1</v>
      </c>
      <c r="EV13" s="3">
        <f t="shared" si="13"/>
        <v>1</v>
      </c>
      <c r="EW13" s="3">
        <f t="shared" si="13"/>
        <v>1</v>
      </c>
      <c r="EX13" s="3">
        <f t="shared" si="13"/>
        <v>1</v>
      </c>
      <c r="EY13" s="3">
        <f t="shared" si="13"/>
        <v>1</v>
      </c>
      <c r="EZ13" s="3">
        <f t="shared" si="13"/>
        <v>1</v>
      </c>
      <c r="FA13" s="3">
        <f t="shared" si="13"/>
        <v>1</v>
      </c>
      <c r="FB13" s="3">
        <f t="shared" si="13"/>
        <v>1</v>
      </c>
      <c r="FC13" s="3">
        <f t="shared" si="13"/>
        <v>1</v>
      </c>
      <c r="FD13" s="3">
        <f t="shared" si="13"/>
        <v>1</v>
      </c>
      <c r="FE13" s="3">
        <f t="shared" si="13"/>
        <v>1</v>
      </c>
      <c r="FF13" s="3">
        <f t="shared" si="13"/>
        <v>1</v>
      </c>
      <c r="FG13" s="3">
        <f t="shared" si="13"/>
        <v>1</v>
      </c>
      <c r="FH13" s="3">
        <f t="shared" ref="FH13:FS13" si="14">IF(FG30&gt;FH49*$B71*$B72,(FH49*$B71-FG30)/((1-$B72)*FH49*$B71),1)</f>
        <v>1</v>
      </c>
      <c r="FI13" s="3">
        <f t="shared" si="14"/>
        <v>1</v>
      </c>
      <c r="FJ13" s="3">
        <f t="shared" si="14"/>
        <v>1</v>
      </c>
      <c r="FK13" s="3">
        <f t="shared" si="14"/>
        <v>1</v>
      </c>
      <c r="FL13" s="3">
        <f t="shared" si="14"/>
        <v>1</v>
      </c>
      <c r="FM13" s="3">
        <f t="shared" si="14"/>
        <v>1</v>
      </c>
      <c r="FN13" s="3">
        <f t="shared" si="14"/>
        <v>1</v>
      </c>
      <c r="FO13" s="3">
        <f t="shared" si="14"/>
        <v>1</v>
      </c>
      <c r="FP13" s="3">
        <f t="shared" si="14"/>
        <v>1</v>
      </c>
      <c r="FQ13" s="3">
        <f t="shared" si="14"/>
        <v>1</v>
      </c>
      <c r="FR13" s="3">
        <f t="shared" si="14"/>
        <v>1</v>
      </c>
      <c r="FS13" s="3">
        <f t="shared" si="14"/>
        <v>1</v>
      </c>
    </row>
    <row r="14" spans="1:175" x14ac:dyDescent="0.25">
      <c r="A14" t="s">
        <v>170</v>
      </c>
      <c r="B14" s="10"/>
      <c r="C14" s="3">
        <f t="shared" ref="C14:K14" si="15">C12*C13</f>
        <v>0.15</v>
      </c>
      <c r="D14" s="3">
        <f t="shared" si="15"/>
        <v>0.1433931484502447</v>
      </c>
      <c r="E14" s="3">
        <f t="shared" si="15"/>
        <v>0.11452606328596118</v>
      </c>
      <c r="F14" s="3">
        <f t="shared" si="15"/>
        <v>9.2947464922246467E-2</v>
      </c>
      <c r="G14" s="3">
        <f t="shared" si="15"/>
        <v>7.4380754653582751E-2</v>
      </c>
      <c r="H14" s="3">
        <f t="shared" si="15"/>
        <v>5.7689231292257948E-2</v>
      </c>
      <c r="I14" s="3">
        <f t="shared" si="15"/>
        <v>4.5494624256069795E-2</v>
      </c>
      <c r="J14" s="3">
        <f t="shared" si="15"/>
        <v>3.7500000140316091E-2</v>
      </c>
      <c r="K14" s="3">
        <f t="shared" si="15"/>
        <v>5.2696869426249952E-2</v>
      </c>
      <c r="L14" s="3">
        <f t="shared" ref="L14:BW14" si="16">L12*L13</f>
        <v>3.9318646592238993E-2</v>
      </c>
      <c r="M14" s="3">
        <f t="shared" si="16"/>
        <v>5.551221315339918E-2</v>
      </c>
      <c r="N14" s="3">
        <f t="shared" si="16"/>
        <v>7.3831622579080519E-2</v>
      </c>
      <c r="O14" s="3">
        <f t="shared" si="16"/>
        <v>7.970447311974016E-2</v>
      </c>
      <c r="P14" s="3">
        <f t="shared" si="16"/>
        <v>8.4488841725028796E-2</v>
      </c>
      <c r="Q14" s="3">
        <f t="shared" si="16"/>
        <v>9.4305366945864277E-2</v>
      </c>
      <c r="R14" s="3">
        <f t="shared" si="16"/>
        <v>9.769329969173951E-2</v>
      </c>
      <c r="S14" s="3">
        <f t="shared" si="16"/>
        <v>0.11351553197154343</v>
      </c>
      <c r="T14" s="3">
        <f t="shared" si="16"/>
        <v>0.15774003332988082</v>
      </c>
      <c r="U14" s="3">
        <f t="shared" si="16"/>
        <v>0.148454109155612</v>
      </c>
      <c r="V14" s="3">
        <f t="shared" si="16"/>
        <v>0.1364409626518242</v>
      </c>
      <c r="W14" s="3">
        <f t="shared" si="16"/>
        <v>0.13375972474267425</v>
      </c>
      <c r="X14" s="3">
        <f t="shared" si="16"/>
        <v>0.13250234872199654</v>
      </c>
      <c r="Y14" s="3">
        <f t="shared" si="16"/>
        <v>0.12730318158031051</v>
      </c>
      <c r="Z14" s="3">
        <f t="shared" si="16"/>
        <v>0.15829047575685509</v>
      </c>
      <c r="AA14" s="3">
        <f t="shared" si="16"/>
        <v>0.16648595047633541</v>
      </c>
      <c r="AB14" s="3">
        <f t="shared" si="16"/>
        <v>0.16409433967982406</v>
      </c>
      <c r="AC14" s="3">
        <f t="shared" si="16"/>
        <v>0.26584687499999998</v>
      </c>
      <c r="AD14" s="3">
        <f t="shared" si="16"/>
        <v>0.27339843749999998</v>
      </c>
      <c r="AE14" s="3">
        <f t="shared" si="16"/>
        <v>0.28094999999999998</v>
      </c>
      <c r="AF14" s="3">
        <f t="shared" si="16"/>
        <v>0.28850156250000003</v>
      </c>
      <c r="AG14" s="3">
        <f t="shared" si="16"/>
        <v>0.29605312500000003</v>
      </c>
      <c r="AH14" s="3">
        <f t="shared" si="16"/>
        <v>0.30360468750000003</v>
      </c>
      <c r="AI14" s="3">
        <f t="shared" si="16"/>
        <v>0.31115625000000002</v>
      </c>
      <c r="AJ14" s="3">
        <f t="shared" si="16"/>
        <v>0.31870781250000002</v>
      </c>
      <c r="AK14" s="3">
        <f t="shared" si="16"/>
        <v>0.32625937500000002</v>
      </c>
      <c r="AL14" s="3">
        <f t="shared" si="16"/>
        <v>0.33381093750000002</v>
      </c>
      <c r="AM14" s="3">
        <f t="shared" si="16"/>
        <v>0.34136250000000001</v>
      </c>
      <c r="AN14" s="3">
        <f t="shared" si="16"/>
        <v>0.36088928571428569</v>
      </c>
      <c r="AO14" s="3">
        <f t="shared" si="16"/>
        <v>0.38041607142857142</v>
      </c>
      <c r="AP14" s="3">
        <f t="shared" si="16"/>
        <v>0.39994285714285716</v>
      </c>
      <c r="AQ14" s="3">
        <f t="shared" si="16"/>
        <v>0.41946964285714283</v>
      </c>
      <c r="AR14" s="3">
        <f t="shared" si="16"/>
        <v>0.43899642857142851</v>
      </c>
      <c r="AS14" s="3">
        <f t="shared" si="16"/>
        <v>0.4585232142857143</v>
      </c>
      <c r="AT14" s="3">
        <f t="shared" si="16"/>
        <v>0.47804999999999997</v>
      </c>
      <c r="AU14" s="3">
        <f t="shared" si="16"/>
        <v>0.51399375000000003</v>
      </c>
      <c r="AV14" s="3">
        <f t="shared" si="16"/>
        <v>0.54993749999999997</v>
      </c>
      <c r="AW14" s="3">
        <f t="shared" si="16"/>
        <v>0.57788249999999997</v>
      </c>
      <c r="AX14" s="3">
        <f t="shared" si="16"/>
        <v>0.60582750000000007</v>
      </c>
      <c r="AY14" s="3">
        <f t="shared" si="16"/>
        <v>0.63377249999999996</v>
      </c>
      <c r="AZ14" s="3">
        <f t="shared" si="16"/>
        <v>0.61979272209728153</v>
      </c>
      <c r="BA14" s="3">
        <f t="shared" si="16"/>
        <v>0.68966250000000007</v>
      </c>
      <c r="BB14" s="3">
        <f t="shared" si="16"/>
        <v>0.71418750000000009</v>
      </c>
      <c r="BC14" s="3">
        <f t="shared" si="16"/>
        <v>0.66089574286776376</v>
      </c>
      <c r="BD14" s="3">
        <f t="shared" si="16"/>
        <v>0.59219831931467815</v>
      </c>
      <c r="BE14" s="3">
        <f t="shared" si="16"/>
        <v>0.78776250000000003</v>
      </c>
      <c r="BF14" s="3">
        <f t="shared" si="16"/>
        <v>0.81228749999999994</v>
      </c>
      <c r="BG14" s="3">
        <f t="shared" si="16"/>
        <v>0.77842202755478596</v>
      </c>
      <c r="BH14" s="3">
        <f t="shared" si="16"/>
        <v>0.69425784271502089</v>
      </c>
      <c r="BI14" s="3">
        <f t="shared" si="16"/>
        <v>0.61432866806811759</v>
      </c>
      <c r="BJ14" s="3">
        <f t="shared" si="16"/>
        <v>0.91038750000000002</v>
      </c>
      <c r="BK14" s="3">
        <f t="shared" si="16"/>
        <v>0.84954274059664459</v>
      </c>
      <c r="BL14" s="3">
        <f t="shared" si="16"/>
        <v>0.75719528894344612</v>
      </c>
      <c r="BM14" s="3">
        <f t="shared" si="16"/>
        <v>0.81051978800296165</v>
      </c>
      <c r="BN14" s="3">
        <f t="shared" si="16"/>
        <v>0.84676655232232589</v>
      </c>
      <c r="BO14" s="3">
        <f t="shared" si="16"/>
        <v>0.96</v>
      </c>
      <c r="BP14" s="3">
        <f t="shared" si="16"/>
        <v>0.89511258614490086</v>
      </c>
      <c r="BQ14" s="3">
        <f t="shared" si="16"/>
        <v>0.73234207975465748</v>
      </c>
      <c r="BR14" s="3">
        <f t="shared" si="16"/>
        <v>0.68514813729618984</v>
      </c>
      <c r="BS14" s="3">
        <f t="shared" si="16"/>
        <v>0.85316399717402447</v>
      </c>
      <c r="BT14" s="3">
        <f t="shared" si="16"/>
        <v>0.74830967210266475</v>
      </c>
      <c r="BU14" s="3">
        <f t="shared" si="16"/>
        <v>0.67284496921103099</v>
      </c>
      <c r="BV14" s="3">
        <f t="shared" si="16"/>
        <v>0.58454522810210419</v>
      </c>
      <c r="BW14" s="3">
        <f t="shared" si="16"/>
        <v>0.51377892148472137</v>
      </c>
      <c r="BX14" s="3">
        <f t="shared" ref="BX14:EI14" si="17">BX12*BX13</f>
        <v>0.79168318669135951</v>
      </c>
      <c r="BY14" s="3">
        <f t="shared" si="17"/>
        <v>0.74173571212987965</v>
      </c>
      <c r="BZ14" s="3">
        <f t="shared" si="17"/>
        <v>0.6511072441087502</v>
      </c>
      <c r="CA14" s="3">
        <f t="shared" si="17"/>
        <v>0.60030793900292567</v>
      </c>
      <c r="CB14" s="3">
        <f t="shared" si="17"/>
        <v>0.5734879767579204</v>
      </c>
      <c r="CC14" s="3">
        <f t="shared" si="17"/>
        <v>0.96</v>
      </c>
      <c r="CD14" s="3">
        <f t="shared" si="17"/>
        <v>0.96</v>
      </c>
      <c r="CE14" s="3">
        <f t="shared" si="17"/>
        <v>0.96</v>
      </c>
      <c r="CF14" s="3">
        <f t="shared" si="17"/>
        <v>0.96</v>
      </c>
      <c r="CG14" s="3">
        <f t="shared" si="17"/>
        <v>0.96</v>
      </c>
      <c r="CH14" s="3">
        <f t="shared" si="17"/>
        <v>0.96</v>
      </c>
      <c r="CI14" s="3">
        <f t="shared" si="17"/>
        <v>0.96</v>
      </c>
      <c r="CJ14" s="3">
        <f t="shared" si="17"/>
        <v>0.96</v>
      </c>
      <c r="CK14" s="3">
        <f t="shared" si="17"/>
        <v>0.96</v>
      </c>
      <c r="CL14" s="3">
        <f t="shared" si="17"/>
        <v>0.96</v>
      </c>
      <c r="CM14" s="3">
        <f t="shared" si="17"/>
        <v>0.96</v>
      </c>
      <c r="CN14" s="3">
        <f t="shared" si="17"/>
        <v>0.96</v>
      </c>
      <c r="CO14" s="3">
        <f t="shared" si="17"/>
        <v>0.96</v>
      </c>
      <c r="CP14" s="3">
        <f t="shared" si="17"/>
        <v>0.96</v>
      </c>
      <c r="CQ14" s="3">
        <f t="shared" si="17"/>
        <v>0.96</v>
      </c>
      <c r="CR14" s="3">
        <f t="shared" si="17"/>
        <v>0.96</v>
      </c>
      <c r="CS14" s="3">
        <f t="shared" si="17"/>
        <v>0.96</v>
      </c>
      <c r="CT14" s="3">
        <f t="shared" si="17"/>
        <v>0.96</v>
      </c>
      <c r="CU14" s="3">
        <f t="shared" si="17"/>
        <v>0.96</v>
      </c>
      <c r="CV14" s="3">
        <f t="shared" si="17"/>
        <v>0.96</v>
      </c>
      <c r="CW14" s="3">
        <f t="shared" si="17"/>
        <v>0.95062412368297533</v>
      </c>
      <c r="CX14" s="3">
        <f t="shared" si="17"/>
        <v>0.84156984609582519</v>
      </c>
      <c r="CY14" s="3">
        <f t="shared" si="17"/>
        <v>0.74677821043043358</v>
      </c>
      <c r="CZ14" s="3">
        <f t="shared" si="17"/>
        <v>0.95844199903743887</v>
      </c>
      <c r="DA14" s="3">
        <f t="shared" si="17"/>
        <v>0.96</v>
      </c>
      <c r="DB14" s="3">
        <f t="shared" si="17"/>
        <v>0.89991987079041713</v>
      </c>
      <c r="DC14" s="3">
        <f t="shared" si="17"/>
        <v>0.81904918897998291</v>
      </c>
      <c r="DD14" s="3">
        <f t="shared" si="17"/>
        <v>0.74423045690060652</v>
      </c>
      <c r="DE14" s="3">
        <f t="shared" si="17"/>
        <v>0.87449638644144889</v>
      </c>
      <c r="DF14" s="3">
        <f t="shared" si="17"/>
        <v>0.77644364647466857</v>
      </c>
      <c r="DG14" s="3">
        <f t="shared" si="17"/>
        <v>0.69808464914252255</v>
      </c>
      <c r="DH14" s="3">
        <f t="shared" si="17"/>
        <v>0.60906059180565331</v>
      </c>
      <c r="DI14" s="3">
        <f t="shared" si="17"/>
        <v>0.75180436344030011</v>
      </c>
      <c r="DJ14" s="3">
        <f t="shared" si="17"/>
        <v>0.6724823705930203</v>
      </c>
      <c r="DK14" s="3">
        <f t="shared" si="17"/>
        <v>0.60679049763910742</v>
      </c>
      <c r="DL14" s="3">
        <f t="shared" si="17"/>
        <v>0.54608989429458843</v>
      </c>
      <c r="DM14" s="3">
        <f t="shared" si="17"/>
        <v>0.49664024901891607</v>
      </c>
      <c r="DN14" s="3">
        <f t="shared" si="17"/>
        <v>0.44219503314212144</v>
      </c>
      <c r="DO14" s="3">
        <f t="shared" si="17"/>
        <v>0.53890280618443487</v>
      </c>
      <c r="DP14" s="3">
        <f t="shared" si="17"/>
        <v>0.46856845513925793</v>
      </c>
      <c r="DQ14" s="3">
        <f t="shared" si="17"/>
        <v>0.41712391521365583</v>
      </c>
      <c r="DR14" s="3">
        <f t="shared" si="17"/>
        <v>0.36669746156316391</v>
      </c>
      <c r="DS14" s="3">
        <f t="shared" si="17"/>
        <v>0.64242794053676566</v>
      </c>
      <c r="DT14" s="3">
        <f t="shared" si="17"/>
        <v>0.65232348619461866</v>
      </c>
      <c r="DU14" s="3">
        <f t="shared" si="17"/>
        <v>0.66709821428571425</v>
      </c>
      <c r="DV14" s="3">
        <f t="shared" si="17"/>
        <v>0.64124330357142856</v>
      </c>
      <c r="DW14" s="3">
        <f t="shared" si="17"/>
        <v>0.61538839285714286</v>
      </c>
      <c r="DX14" s="3">
        <f t="shared" si="17"/>
        <v>0.58953348214285717</v>
      </c>
      <c r="DY14" s="3">
        <f t="shared" si="17"/>
        <v>0.56367857142857136</v>
      </c>
      <c r="DZ14" s="3">
        <f t="shared" si="17"/>
        <v>0.53782366071428567</v>
      </c>
      <c r="EA14" s="3">
        <f t="shared" si="17"/>
        <v>0.51196874999999997</v>
      </c>
      <c r="EB14" s="3">
        <f t="shared" si="17"/>
        <v>0.48611383928571428</v>
      </c>
      <c r="EC14" s="3">
        <f t="shared" si="17"/>
        <v>0.46025892857142858</v>
      </c>
      <c r="ED14" s="3">
        <f t="shared" si="17"/>
        <v>0.43440401785714278</v>
      </c>
      <c r="EE14" s="3">
        <f t="shared" si="17"/>
        <v>0.40854910714285708</v>
      </c>
      <c r="EF14" s="3">
        <f t="shared" si="17"/>
        <v>0.38269419642857139</v>
      </c>
      <c r="EG14" s="3">
        <f t="shared" si="17"/>
        <v>0.35683928571428569</v>
      </c>
      <c r="EH14" s="3">
        <f t="shared" si="17"/>
        <v>0.33098437499999994</v>
      </c>
      <c r="EI14" s="3">
        <f t="shared" si="17"/>
        <v>0.3051294642857143</v>
      </c>
      <c r="EJ14" s="3">
        <f t="shared" ref="EJ14:FS14" si="18">EJ12*EJ13</f>
        <v>0.27927455357142855</v>
      </c>
      <c r="EK14" s="3">
        <f t="shared" si="18"/>
        <v>0.2534196428571428</v>
      </c>
      <c r="EL14" s="3">
        <f t="shared" si="18"/>
        <v>0.22756473214285716</v>
      </c>
      <c r="EM14" s="3">
        <f t="shared" si="18"/>
        <v>0.20170982142857138</v>
      </c>
      <c r="EN14" s="3">
        <f t="shared" si="18"/>
        <v>0.17585491071428563</v>
      </c>
      <c r="EO14" s="3">
        <f t="shared" si="18"/>
        <v>0.15</v>
      </c>
      <c r="EP14" s="3">
        <f t="shared" si="18"/>
        <v>0.15</v>
      </c>
      <c r="EQ14" s="3">
        <f t="shared" si="18"/>
        <v>0.15</v>
      </c>
      <c r="ER14" s="3">
        <f t="shared" si="18"/>
        <v>0.15</v>
      </c>
      <c r="ES14" s="3">
        <f t="shared" si="18"/>
        <v>0.15</v>
      </c>
      <c r="ET14" s="3">
        <f t="shared" si="18"/>
        <v>0.15</v>
      </c>
      <c r="EU14" s="3">
        <f t="shared" si="18"/>
        <v>0.15</v>
      </c>
      <c r="EV14" s="3">
        <f t="shared" si="18"/>
        <v>0.15</v>
      </c>
      <c r="EW14" s="3">
        <f t="shared" si="18"/>
        <v>0.15</v>
      </c>
      <c r="EX14" s="3">
        <f t="shared" si="18"/>
        <v>0.15</v>
      </c>
      <c r="EY14" s="3">
        <f t="shared" si="18"/>
        <v>0.15</v>
      </c>
      <c r="EZ14" s="3">
        <f t="shared" si="18"/>
        <v>0.15</v>
      </c>
      <c r="FA14" s="3">
        <f t="shared" si="18"/>
        <v>0.15</v>
      </c>
      <c r="FB14" s="3">
        <f t="shared" si="18"/>
        <v>0.15</v>
      </c>
      <c r="FC14" s="3">
        <f t="shared" si="18"/>
        <v>0.15</v>
      </c>
      <c r="FD14" s="3">
        <f t="shared" si="18"/>
        <v>0.15</v>
      </c>
      <c r="FE14" s="3">
        <f t="shared" si="18"/>
        <v>0.15</v>
      </c>
      <c r="FF14" s="3">
        <f t="shared" si="18"/>
        <v>0.15</v>
      </c>
      <c r="FG14" s="3">
        <f t="shared" si="18"/>
        <v>0.15</v>
      </c>
      <c r="FH14" s="3">
        <f t="shared" si="18"/>
        <v>0.15</v>
      </c>
      <c r="FI14" s="3">
        <f t="shared" si="18"/>
        <v>0.15</v>
      </c>
      <c r="FJ14" s="3">
        <f t="shared" si="18"/>
        <v>0.15</v>
      </c>
      <c r="FK14" s="3">
        <f t="shared" si="18"/>
        <v>0.15</v>
      </c>
      <c r="FL14" s="3">
        <f t="shared" si="18"/>
        <v>0.15</v>
      </c>
      <c r="FM14" s="3">
        <f t="shared" si="18"/>
        <v>0.15</v>
      </c>
      <c r="FN14" s="3">
        <f t="shared" si="18"/>
        <v>0.15</v>
      </c>
      <c r="FO14" s="3">
        <f t="shared" si="18"/>
        <v>0.15</v>
      </c>
      <c r="FP14" s="3">
        <f t="shared" si="18"/>
        <v>0.15</v>
      </c>
      <c r="FQ14" s="3">
        <f t="shared" si="18"/>
        <v>0.15</v>
      </c>
      <c r="FR14" s="3">
        <f t="shared" si="18"/>
        <v>0.15</v>
      </c>
      <c r="FS14" s="3">
        <f t="shared" si="18"/>
        <v>0.15</v>
      </c>
    </row>
    <row r="15" spans="1:175" s="14" customFormat="1" ht="5.25" customHeight="1" x14ac:dyDescent="0.25">
      <c r="B15" s="15"/>
    </row>
    <row r="16" spans="1:175" s="3" customFormat="1" x14ac:dyDescent="0.25">
      <c r="A16" s="20" t="s">
        <v>38</v>
      </c>
      <c r="B16" s="21" t="s">
        <v>10</v>
      </c>
      <c r="C16" s="20">
        <f>'Raw Data'!B34</f>
        <v>7.3435683250427246</v>
      </c>
      <c r="D16" s="20">
        <f>'Raw Data'!C34</f>
        <v>7.7128524780273438</v>
      </c>
      <c r="E16" s="20">
        <f>'Raw Data'!D34</f>
        <v>7.2187066078186035</v>
      </c>
      <c r="F16" s="20">
        <f>'Raw Data'!E34</f>
        <v>7.653109073638916</v>
      </c>
      <c r="G16" s="20">
        <f>'Raw Data'!F34</f>
        <v>8.5975732803344727</v>
      </c>
      <c r="H16" s="20">
        <f>'Raw Data'!G34</f>
        <v>8.0986671447753906</v>
      </c>
      <c r="I16" s="20">
        <f>'Raw Data'!H34</f>
        <v>6.7325325012207031</v>
      </c>
      <c r="J16" s="20">
        <f>'Raw Data'!I34</f>
        <v>5.8071985244750977</v>
      </c>
      <c r="K16" s="20">
        <f>'Raw Data'!J34</f>
        <v>9.7264442443847656</v>
      </c>
      <c r="L16" s="20">
        <f>'Raw Data'!K34</f>
        <v>7.927375316619873</v>
      </c>
      <c r="M16" s="20">
        <f>'Raw Data'!L34</f>
        <v>5.4946737289428711</v>
      </c>
      <c r="N16" s="20">
        <f>'Raw Data'!M34</f>
        <v>8.2128229141235352</v>
      </c>
      <c r="O16" s="20">
        <f>'Raw Data'!N34</f>
        <v>7.7665953636169434</v>
      </c>
      <c r="P16" s="20">
        <f>'Raw Data'!O34</f>
        <v>8.8919038772583008</v>
      </c>
      <c r="Q16" s="20">
        <f>'Raw Data'!P34</f>
        <v>9.2246103286743164</v>
      </c>
      <c r="R16" s="20">
        <f>'Raw Data'!Q34</f>
        <v>7.0233473777770996</v>
      </c>
      <c r="S16" s="20">
        <f>'Raw Data'!R34</f>
        <v>3.1172170639038086</v>
      </c>
      <c r="T16" s="20">
        <f>'Raw Data'!S34</f>
        <v>9.5061988830566406</v>
      </c>
      <c r="U16" s="20">
        <f>'Raw Data'!T34</f>
        <v>11.255740165710449</v>
      </c>
      <c r="V16" s="20">
        <f>'Raw Data'!U34</f>
        <v>8.7055883407592773</v>
      </c>
      <c r="W16" s="20">
        <f>'Raw Data'!V34</f>
        <v>8.3703241348266602</v>
      </c>
      <c r="X16" s="20">
        <f>'Raw Data'!W34</f>
        <v>10.171578407287598</v>
      </c>
      <c r="Y16" s="20">
        <f>'Raw Data'!X34</f>
        <v>7.2198176383972168</v>
      </c>
      <c r="Z16" s="20">
        <f>'Raw Data'!Y34</f>
        <v>3.6901946067810059</v>
      </c>
      <c r="AA16" s="20">
        <f>'Raw Data'!Z34</f>
        <v>7.1546745300292969</v>
      </c>
      <c r="AB16" s="20">
        <f>'Raw Data'!AA34</f>
        <v>7.3899869918823242</v>
      </c>
      <c r="AC16" s="20">
        <f>'Raw Data'!AB34</f>
        <v>8.7423830032348633</v>
      </c>
      <c r="AD16" s="20">
        <f>'Raw Data'!AC34</f>
        <v>8.1982793807983398</v>
      </c>
      <c r="AE16" s="20">
        <f>'Raw Data'!AD34</f>
        <v>8.1286001205444336</v>
      </c>
      <c r="AF16" s="20">
        <f>'Raw Data'!AE34</f>
        <v>11.489725112915039</v>
      </c>
      <c r="AG16" s="20">
        <f>'Raw Data'!AF34</f>
        <v>11.205964088439941</v>
      </c>
      <c r="AH16" s="20">
        <f>'Raw Data'!AG34</f>
        <v>8.7938461303710938</v>
      </c>
      <c r="AI16" s="20">
        <f>'Raw Data'!AH34</f>
        <v>10.849798202514648</v>
      </c>
      <c r="AJ16" s="20">
        <f>'Raw Data'!AI34</f>
        <v>8.4363594055175781</v>
      </c>
      <c r="AK16" s="20">
        <f>'Raw Data'!AJ34</f>
        <v>7.3721957206726074</v>
      </c>
      <c r="AL16" s="20">
        <f>'Raw Data'!AK34</f>
        <v>7.2857136726379395</v>
      </c>
      <c r="AM16" s="20">
        <f>'Raw Data'!AL34</f>
        <v>8.3795795440673828</v>
      </c>
      <c r="AN16" s="20">
        <f>'Raw Data'!AM34</f>
        <v>11.259197235107422</v>
      </c>
      <c r="AO16" s="20">
        <f>'Raw Data'!AN34</f>
        <v>10.380794525146484</v>
      </c>
      <c r="AP16" s="20">
        <f>'Raw Data'!AO34</f>
        <v>7.9948887825012207</v>
      </c>
      <c r="AQ16" s="20">
        <f>'Raw Data'!AP34</f>
        <v>7.4938430786132813</v>
      </c>
      <c r="AR16" s="20">
        <f>'Raw Data'!AQ34</f>
        <v>8.0784816741943359</v>
      </c>
      <c r="AS16" s="20">
        <f>'Raw Data'!AR34</f>
        <v>8.5965614318847656</v>
      </c>
      <c r="AT16" s="20">
        <f>'Raw Data'!AS34</f>
        <v>8.1702537536621094</v>
      </c>
      <c r="AU16" s="20">
        <f>'Raw Data'!AT34</f>
        <v>8.692988395690918</v>
      </c>
      <c r="AV16" s="20">
        <f>'Raw Data'!AU34</f>
        <v>11.326362609863281</v>
      </c>
      <c r="AW16" s="20">
        <f>'Raw Data'!AV34</f>
        <v>10.337225914001465</v>
      </c>
      <c r="AX16" s="20">
        <f>'Raw Data'!AW34</f>
        <v>7.7558908462524414</v>
      </c>
      <c r="AY16" s="20">
        <f>'Raw Data'!AX34</f>
        <v>7.7265114784240723</v>
      </c>
      <c r="AZ16" s="20">
        <f>'Raw Data'!AY34</f>
        <v>8.07</v>
      </c>
      <c r="BA16" s="20">
        <f>'Raw Data'!AZ34</f>
        <v>8.06</v>
      </c>
      <c r="BB16" s="20">
        <f>'Raw Data'!BA34</f>
        <v>8.0408697128295898</v>
      </c>
      <c r="BC16" s="20">
        <f>'Raw Data'!BB34</f>
        <v>8.7513589859008789</v>
      </c>
      <c r="BD16" s="20">
        <f>'Raw Data'!BC34</f>
        <v>6.000185489654541</v>
      </c>
      <c r="BE16" s="20">
        <f>'Raw Data'!BD34</f>
        <v>7.4565386772155762</v>
      </c>
      <c r="BF16" s="20">
        <f>'Raw Data'!BE34</f>
        <v>7.006680965423584</v>
      </c>
      <c r="BG16" s="20">
        <f>'Raw Data'!BF34</f>
        <v>7.397883415222168</v>
      </c>
      <c r="BH16" s="20">
        <f>'Raw Data'!BG34</f>
        <v>7.8118276596069336</v>
      </c>
      <c r="BI16" s="20">
        <f>'Raw Data'!BH34</f>
        <v>8.7962779998779297</v>
      </c>
      <c r="BJ16" s="20">
        <f>'Raw Data'!BI34</f>
        <v>11.246041297912598</v>
      </c>
      <c r="BK16" s="20">
        <f>'Raw Data'!BJ34</f>
        <v>6.7958898544311523</v>
      </c>
      <c r="BL16" s="20">
        <f>'Raw Data'!BK34</f>
        <v>6.1367735862731934</v>
      </c>
      <c r="BM16" s="20">
        <f>'Raw Data'!BL34</f>
        <v>5.6376471519470215</v>
      </c>
      <c r="BN16" s="20">
        <f>'Raw Data'!BM34</f>
        <v>5.65</v>
      </c>
      <c r="BO16" s="20">
        <f>'Raw Data'!BN34</f>
        <v>9.81</v>
      </c>
      <c r="BP16" s="20">
        <f>'Raw Data'!BO34</f>
        <v>9.75</v>
      </c>
      <c r="BQ16" s="20">
        <f>'Raw Data'!BP34</f>
        <v>7.2645964622497559</v>
      </c>
      <c r="BR16" s="20">
        <f>'Raw Data'!BQ34</f>
        <v>4.7841014862060547</v>
      </c>
      <c r="BS16" s="20">
        <f>'Raw Data'!BR34</f>
        <v>6.5133481025695801</v>
      </c>
      <c r="BT16" s="20">
        <f>'Raw Data'!BS34</f>
        <v>5.5779705047607422</v>
      </c>
      <c r="BU16" s="20">
        <f>'Raw Data'!BT34</f>
        <v>7.2908215522766113</v>
      </c>
      <c r="BV16" s="20">
        <f>'Raw Data'!BU34</f>
        <v>6.8125338554382324</v>
      </c>
      <c r="BW16" s="20">
        <f>'Raw Data'!BV34</f>
        <v>6.0862069129943848</v>
      </c>
      <c r="BX16" s="20">
        <f>'Raw Data'!BW34</f>
        <v>3.5619463920593262</v>
      </c>
      <c r="BY16" s="20">
        <f>'Raw Data'!BX34</f>
        <v>6.8672709465026855</v>
      </c>
      <c r="BZ16" s="20">
        <f>'Raw Data'!BY34</f>
        <v>4.4805307388305664</v>
      </c>
      <c r="CA16" s="20">
        <f>'Raw Data'!BZ34</f>
        <v>2.6660375595092773</v>
      </c>
      <c r="CB16" s="20">
        <f>'Raw Data'!CA34</f>
        <v>2.39</v>
      </c>
      <c r="CC16" s="20">
        <f>'Raw Data'!CB34</f>
        <v>6.17</v>
      </c>
      <c r="CD16" s="20">
        <f>'Raw Data'!CC34</f>
        <v>6.8746871948242188</v>
      </c>
      <c r="CE16" s="20">
        <f>'Raw Data'!CD34</f>
        <v>5.5192975997924805</v>
      </c>
      <c r="CF16" s="20">
        <f>'Raw Data'!CE34</f>
        <v>6.7468090057373047</v>
      </c>
      <c r="CG16" s="20">
        <f>'Raw Data'!CF34</f>
        <v>5.9656367301940918</v>
      </c>
      <c r="CH16" s="20">
        <f>'Raw Data'!CG34</f>
        <v>5.4110383987426758</v>
      </c>
      <c r="CI16" s="20">
        <f>'Raw Data'!CH34</f>
        <v>6.20196533203125</v>
      </c>
      <c r="CJ16" s="20">
        <f>'Raw Data'!CI34</f>
        <v>6.2041206359863281</v>
      </c>
      <c r="CK16" s="20">
        <f>'Raw Data'!CJ34</f>
        <v>4.2199530601501465</v>
      </c>
      <c r="CL16" s="20">
        <f>'Raw Data'!CK34</f>
        <v>3.2067630290985107</v>
      </c>
      <c r="CM16" s="20">
        <f>'Raw Data'!CL34</f>
        <v>5.8859653472900391</v>
      </c>
      <c r="CN16" s="20">
        <f>'Raw Data'!CM34</f>
        <v>5.9123225212097168</v>
      </c>
      <c r="CO16" s="20">
        <f>'Raw Data'!CN34</f>
        <v>4.5599999999999996</v>
      </c>
      <c r="CP16" s="20">
        <f>'Raw Data'!CO34</f>
        <v>4.8899999999999997</v>
      </c>
      <c r="CQ16" s="20">
        <f>'Raw Data'!CP34</f>
        <v>4.8600000000000003</v>
      </c>
      <c r="CR16" s="20">
        <f>'Raw Data'!CQ34</f>
        <v>5.13</v>
      </c>
      <c r="CS16" s="20">
        <f>'Raw Data'!CR34</f>
        <v>5.43</v>
      </c>
      <c r="CT16" s="20">
        <f>'Raw Data'!CS34</f>
        <v>5.94</v>
      </c>
      <c r="CU16" s="20">
        <f>'Raw Data'!CT34</f>
        <v>5.91</v>
      </c>
      <c r="CV16" s="20">
        <f>'Raw Data'!CU34</f>
        <v>5.62</v>
      </c>
      <c r="CW16" s="20">
        <f>'Raw Data'!CV34</f>
        <v>6.6635379791259766</v>
      </c>
      <c r="CX16" s="20">
        <f>'Raw Data'!CW34</f>
        <v>6.542607307434082</v>
      </c>
      <c r="CY16" s="20">
        <f>'Raw Data'!CX34</f>
        <v>6.6505112648010254</v>
      </c>
      <c r="CZ16" s="20">
        <f>'Raw Data'!CY34</f>
        <v>4.575322151184082</v>
      </c>
      <c r="DA16" s="20">
        <f>'Raw Data'!CZ34</f>
        <v>5.5355539321899414</v>
      </c>
      <c r="DB16" s="20">
        <f>'Raw Data'!DA34</f>
        <v>5.2198529243469238</v>
      </c>
      <c r="DC16" s="20">
        <f>'Raw Data'!DB34</f>
        <v>5.3060503005981445</v>
      </c>
      <c r="DD16" s="20">
        <f>'Raw Data'!DC34</f>
        <v>6.2651033401489258</v>
      </c>
      <c r="DE16" s="20">
        <f>'Raw Data'!DD34</f>
        <v>6.1135106086730957</v>
      </c>
      <c r="DF16" s="20">
        <f>'Raw Data'!DE34</f>
        <v>5.1289768218994141</v>
      </c>
      <c r="DG16" s="20">
        <f>'Raw Data'!DF34</f>
        <v>6.9720649719238281</v>
      </c>
      <c r="DH16" s="20">
        <f>'Raw Data'!DG34</f>
        <v>5.1216545104980469</v>
      </c>
      <c r="DI16" s="20">
        <f>'Raw Data'!DH34</f>
        <v>5.766934871673584</v>
      </c>
      <c r="DJ16" s="20">
        <f>'Raw Data'!DI34</f>
        <v>5.3406190872192383</v>
      </c>
      <c r="DK16" s="20">
        <f>'Raw Data'!DJ34</f>
        <v>5.54486083984375</v>
      </c>
      <c r="DL16" s="20">
        <f>'Raw Data'!DK34</f>
        <v>4.9988975524902344</v>
      </c>
      <c r="DM16" s="20">
        <f>'Raw Data'!DL34</f>
        <v>5.2629070281982422</v>
      </c>
      <c r="DN16" s="20">
        <f>'Raw Data'!DM34</f>
        <v>6.1471037864685059</v>
      </c>
      <c r="DO16" s="20">
        <f>'Raw Data'!DN34</f>
        <v>6.9368729591369629</v>
      </c>
      <c r="DP16" s="20">
        <f>'Raw Data'!DO34</f>
        <v>5.5960249900817871</v>
      </c>
      <c r="DQ16" s="20">
        <f>'Raw Data'!DP34</f>
        <v>6.5399394035339355</v>
      </c>
      <c r="DR16" s="20">
        <f>'Raw Data'!DQ34</f>
        <v>4.5280742645263672</v>
      </c>
      <c r="DS16" s="20">
        <f>'Raw Data'!DR34</f>
        <v>2.6047828197479248</v>
      </c>
      <c r="DT16" s="20">
        <f>'Raw Data'!DS34</f>
        <v>1.6896073818206787</v>
      </c>
      <c r="DU16" s="20">
        <f>'Raw Data'!DT34</f>
        <v>1.0811105966567993</v>
      </c>
      <c r="DV16" s="20">
        <f>'Raw Data'!DU34</f>
        <v>2.811530590057373</v>
      </c>
      <c r="DW16" s="20">
        <f>'Raw Data'!DV34</f>
        <v>3.9717497825622559</v>
      </c>
      <c r="DX16" s="20">
        <f>'Raw Data'!DW34</f>
        <v>0.69694787263870239</v>
      </c>
      <c r="DY16" s="20">
        <f>'Raw Data'!DX34</f>
        <v>2.5316863059997559</v>
      </c>
      <c r="DZ16" s="20">
        <f>'Raw Data'!DY34</f>
        <v>4.4413895606994629</v>
      </c>
      <c r="EA16" s="20">
        <f>'Raw Data'!DZ34</f>
        <v>4.7608060836791992</v>
      </c>
      <c r="EB16" s="20">
        <f>'Raw Data'!EA34</f>
        <v>3.9206466674804688</v>
      </c>
      <c r="EC16" s="20">
        <f>'Raw Data'!EB34</f>
        <v>3.5822348594665527</v>
      </c>
      <c r="ED16" s="20">
        <f>'Raw Data'!EC34</f>
        <v>4.7378230094909668</v>
      </c>
      <c r="EE16" s="20">
        <f>'Raw Data'!ED34</f>
        <v>3.8489279747009277</v>
      </c>
      <c r="EF16" s="20">
        <f>'Raw Data'!EE34</f>
        <v>5.6673974990844727</v>
      </c>
      <c r="EG16" s="20">
        <f>'Raw Data'!EF34</f>
        <v>5.1516265869140625</v>
      </c>
      <c r="EH16" s="20">
        <f>'Raw Data'!EG34</f>
        <v>4.8054466247558594</v>
      </c>
      <c r="EI16" s="20">
        <f>'Raw Data'!EH34</f>
        <v>4.0017728805541992</v>
      </c>
      <c r="EJ16" s="20">
        <f>'Raw Data'!EI34</f>
        <v>0.4780920147895813</v>
      </c>
      <c r="EK16" s="20">
        <f>'Raw Data'!EJ34</f>
        <v>3.5340025424957275</v>
      </c>
      <c r="EL16" s="20">
        <f>'Raw Data'!EK34</f>
        <v>3.8295600414276123</v>
      </c>
      <c r="EM16" s="20">
        <f>'Raw Data'!EL34</f>
        <v>3.5974767208099365</v>
      </c>
      <c r="EN16" s="20">
        <f>'Raw Data'!EM34</f>
        <v>4.3164234161376953</v>
      </c>
      <c r="EO16" s="20">
        <f>'Raw Data'!EN34</f>
        <v>4.6633591651916504</v>
      </c>
      <c r="EP16" s="20">
        <f>'Raw Data'!EO34</f>
        <v>3.2219142913818359</v>
      </c>
      <c r="EQ16" s="20">
        <f>'Raw Data'!EP34</f>
        <v>2.3433582782745361</v>
      </c>
      <c r="ER16" s="20">
        <f>'Raw Data'!EQ34</f>
        <v>5.6831393241882324</v>
      </c>
      <c r="ES16" s="20">
        <f>'Raw Data'!ER34</f>
        <v>3.4033195972442627</v>
      </c>
      <c r="ET16" s="20">
        <f>'Raw Data'!ES34</f>
        <v>3.7484261989593506</v>
      </c>
      <c r="EU16" s="20">
        <f>'Raw Data'!ET34</f>
        <v>4.5416011810302734</v>
      </c>
      <c r="EV16" s="20">
        <f>'Raw Data'!EU34</f>
        <v>3.9297146797180176</v>
      </c>
      <c r="EW16" s="20">
        <f>'Raw Data'!EV34</f>
        <v>1.6497424840927124</v>
      </c>
      <c r="EX16" s="20">
        <f>'Raw Data'!EW34</f>
        <v>4.3393683433532715</v>
      </c>
      <c r="EY16" s="20">
        <f>'Raw Data'!EX34</f>
        <v>2.3076694011688232</v>
      </c>
      <c r="EZ16" s="20">
        <f>'Raw Data'!EY34</f>
        <v>2.8182854652404785</v>
      </c>
      <c r="FA16" s="20">
        <f>'Raw Data'!EZ34</f>
        <v>1.664925217628479</v>
      </c>
      <c r="FB16" s="20">
        <f>'Raw Data'!FA34</f>
        <v>2.6499037742614746</v>
      </c>
      <c r="FC16" s="20">
        <f>'Raw Data'!FB34</f>
        <v>2.256974458694458</v>
      </c>
      <c r="FD16" s="20">
        <f>'Raw Data'!FC34</f>
        <v>1.5887422561645508</v>
      </c>
      <c r="FE16" s="20">
        <f>'Raw Data'!FD34</f>
        <v>1.7843762636184692</v>
      </c>
      <c r="FF16" s="20">
        <f>'Raw Data'!FE34</f>
        <v>2.2943429946899414</v>
      </c>
      <c r="FG16" s="20">
        <f>'Raw Data'!FF34</f>
        <v>0.73704314231872559</v>
      </c>
      <c r="FH16" s="20">
        <f>'Raw Data'!FG34</f>
        <v>3.2248461246490479</v>
      </c>
      <c r="FI16" s="20">
        <f>'Raw Data'!FH34</f>
        <v>3.0242266654968262</v>
      </c>
      <c r="FJ16" s="20">
        <f>'Raw Data'!FI34</f>
        <v>2.6677768230438232</v>
      </c>
      <c r="FK16" s="20">
        <f>'Raw Data'!FJ34</f>
        <v>1.5388140678405762</v>
      </c>
      <c r="FL16" s="20">
        <f>'Raw Data'!FK34</f>
        <v>2.335768461227417</v>
      </c>
      <c r="FM16" s="20">
        <f>'Raw Data'!FL34</f>
        <v>2.5178329944610596</v>
      </c>
      <c r="FN16" s="20">
        <f>'Raw Data'!FM34</f>
        <v>2.7654991149902344</v>
      </c>
      <c r="FO16" s="20">
        <f>'Raw Data'!FN34</f>
        <v>0.22833807766437531</v>
      </c>
      <c r="FP16" s="20">
        <f>'Raw Data'!FO34</f>
        <v>0.43895071744918823</v>
      </c>
      <c r="FQ16" s="20">
        <f>'Raw Data'!FP34</f>
        <v>0.85984784364700317</v>
      </c>
      <c r="FR16" s="20">
        <f>'Raw Data'!FQ34</f>
        <v>2.0561759471893311</v>
      </c>
      <c r="FS16" s="20">
        <f>'Raw Data'!FR34</f>
        <v>3.3683657646179199</v>
      </c>
    </row>
    <row r="17" spans="1:256" s="18" customFormat="1" x14ac:dyDescent="0.25">
      <c r="A17" s="16" t="s">
        <v>172</v>
      </c>
      <c r="B17" s="12" t="s">
        <v>10</v>
      </c>
      <c r="C17" s="4">
        <f t="shared" ref="C17:AH17" si="19">C16*C14</f>
        <v>1.1015352487564087</v>
      </c>
      <c r="D17" s="4">
        <f t="shared" si="19"/>
        <v>1.1059702003566125</v>
      </c>
      <c r="E17" s="4">
        <f t="shared" si="19"/>
        <v>0.82673004980981957</v>
      </c>
      <c r="F17" s="4">
        <f t="shared" si="19"/>
        <v>0.71133708716817934</v>
      </c>
      <c r="G17" s="4">
        <f t="shared" si="19"/>
        <v>0.63949398878075703</v>
      </c>
      <c r="H17" s="4">
        <f t="shared" si="19"/>
        <v>0.4672058820739578</v>
      </c>
      <c r="I17" s="4">
        <f t="shared" si="19"/>
        <v>0.30629403643481362</v>
      </c>
      <c r="J17" s="4">
        <f t="shared" si="19"/>
        <v>0.21776994548265954</v>
      </c>
      <c r="K17" s="4">
        <f t="shared" si="19"/>
        <v>0.51255316232804438</v>
      </c>
      <c r="L17" s="4">
        <f t="shared" si="19"/>
        <v>0.3116936684782155</v>
      </c>
      <c r="M17" s="4">
        <f t="shared" si="19"/>
        <v>0.30502149924945937</v>
      </c>
      <c r="N17" s="4">
        <f t="shared" si="19"/>
        <v>0.60636604170439301</v>
      </c>
      <c r="O17" s="4">
        <f t="shared" si="19"/>
        <v>0.61903239139130517</v>
      </c>
      <c r="P17" s="4">
        <f t="shared" si="19"/>
        <v>0.75126665931984649</v>
      </c>
      <c r="Q17" s="4">
        <f t="shared" si="19"/>
        <v>0.86993026197824108</v>
      </c>
      <c r="R17" s="4">
        <f t="shared" si="19"/>
        <v>0.68613398021637106</v>
      </c>
      <c r="S17" s="4">
        <f t="shared" si="19"/>
        <v>0.35385255327981352</v>
      </c>
      <c r="T17" s="4">
        <f t="shared" si="19"/>
        <v>1.4995081286538303</v>
      </c>
      <c r="U17" s="4">
        <f t="shared" si="19"/>
        <v>1.6709608791875852</v>
      </c>
      <c r="V17" s="4">
        <f t="shared" si="19"/>
        <v>1.1877988536636928</v>
      </c>
      <c r="W17" s="4">
        <f t="shared" si="19"/>
        <v>1.1196122522813772</v>
      </c>
      <c r="X17" s="4">
        <f t="shared" si="19"/>
        <v>1.3477580291755513</v>
      </c>
      <c r="Y17" s="4">
        <f t="shared" si="19"/>
        <v>0.91910575579760945</v>
      </c>
      <c r="Z17" s="4">
        <f t="shared" si="19"/>
        <v>0.58412265994274626</v>
      </c>
      <c r="AA17" s="4">
        <f t="shared" si="19"/>
        <v>1.1911527894807559</v>
      </c>
      <c r="AB17" s="4">
        <f t="shared" si="19"/>
        <v>1.2126550356754193</v>
      </c>
      <c r="AC17" s="4">
        <f t="shared" si="19"/>
        <v>2.3241352014631032</v>
      </c>
      <c r="AD17" s="4">
        <f t="shared" si="19"/>
        <v>2.2413967728987334</v>
      </c>
      <c r="AE17" s="4">
        <f t="shared" si="19"/>
        <v>2.2837302038669582</v>
      </c>
      <c r="AF17" s="4">
        <f t="shared" si="19"/>
        <v>3.3148036477714782</v>
      </c>
      <c r="AG17" s="4">
        <f t="shared" si="19"/>
        <v>3.3175606870204213</v>
      </c>
      <c r="AH17" s="4">
        <f t="shared" si="19"/>
        <v>2.6698529063344005</v>
      </c>
      <c r="AI17" s="4">
        <f t="shared" ref="AI17:BN17" si="20">AI16*AI14</f>
        <v>3.3759825219511987</v>
      </c>
      <c r="AJ17" s="4">
        <f t="shared" si="20"/>
        <v>2.6887336515963081</v>
      </c>
      <c r="AK17" s="4">
        <f t="shared" si="20"/>
        <v>2.4052479682043195</v>
      </c>
      <c r="AL17" s="4">
        <f t="shared" si="20"/>
        <v>2.432050911419839</v>
      </c>
      <c r="AM17" s="4">
        <f t="shared" si="20"/>
        <v>2.8604742221117019</v>
      </c>
      <c r="AN17" s="4">
        <f t="shared" si="20"/>
        <v>4.0633236478941779</v>
      </c>
      <c r="AO17" s="4">
        <f t="shared" si="20"/>
        <v>3.9490210715634482</v>
      </c>
      <c r="AP17" s="4">
        <f t="shared" si="20"/>
        <v>3.1974986622129169</v>
      </c>
      <c r="AQ17" s="4">
        <f t="shared" si="20"/>
        <v>3.143439679813385</v>
      </c>
      <c r="AR17" s="4">
        <f t="shared" si="20"/>
        <v>3.5464246032510478</v>
      </c>
      <c r="AS17" s="4">
        <f t="shared" si="20"/>
        <v>3.9417229795524054</v>
      </c>
      <c r="AT17" s="4">
        <f t="shared" si="20"/>
        <v>3.9057898069381713</v>
      </c>
      <c r="AU17" s="4">
        <f t="shared" si="20"/>
        <v>4.4681417042076594</v>
      </c>
      <c r="AV17" s="4">
        <f t="shared" si="20"/>
        <v>6.2287915377616878</v>
      </c>
      <c r="AW17" s="4">
        <f t="shared" si="20"/>
        <v>5.973701954247951</v>
      </c>
      <c r="AX17" s="4">
        <f t="shared" si="20"/>
        <v>4.6987319616580017</v>
      </c>
      <c r="AY17" s="4">
        <f t="shared" si="20"/>
        <v>4.8968504959595203</v>
      </c>
      <c r="AZ17" s="4">
        <f t="shared" si="20"/>
        <v>5.0017272673250623</v>
      </c>
      <c r="BA17" s="4">
        <f t="shared" si="20"/>
        <v>5.5586797500000005</v>
      </c>
      <c r="BB17" s="4">
        <f t="shared" si="20"/>
        <v>5.742688638031483</v>
      </c>
      <c r="BC17" s="4">
        <f t="shared" si="20"/>
        <v>5.7837358980894411</v>
      </c>
      <c r="BD17" s="4">
        <f t="shared" si="20"/>
        <v>3.5532997625497384</v>
      </c>
      <c r="BE17" s="4">
        <f t="shared" si="20"/>
        <v>5.8739815497100354</v>
      </c>
      <c r="BF17" s="4">
        <f t="shared" si="20"/>
        <v>5.6914393647015089</v>
      </c>
      <c r="BG17" s="4">
        <f t="shared" si="20"/>
        <v>5.7586754076911646</v>
      </c>
      <c r="BH17" s="4">
        <f t="shared" si="20"/>
        <v>5.4234226186202399</v>
      </c>
      <c r="BI17" s="4">
        <f t="shared" si="20"/>
        <v>5.4038057476218944</v>
      </c>
      <c r="BJ17" s="4">
        <f t="shared" si="20"/>
        <v>10.238255422103405</v>
      </c>
      <c r="BK17" s="4">
        <f t="shared" si="20"/>
        <v>5.773398891726373</v>
      </c>
      <c r="BL17" s="4">
        <f t="shared" si="20"/>
        <v>4.6467360488386387</v>
      </c>
      <c r="BM17" s="4">
        <f t="shared" si="20"/>
        <v>4.5694245744316007</v>
      </c>
      <c r="BN17" s="4">
        <f t="shared" si="20"/>
        <v>4.7842310206211414</v>
      </c>
      <c r="BO17" s="4">
        <f t="shared" ref="BO17:CT17" si="21">BO16*BO14</f>
        <v>9.4176000000000002</v>
      </c>
      <c r="BP17" s="4">
        <f t="shared" si="21"/>
        <v>8.7273477149127832</v>
      </c>
      <c r="BQ17" s="4">
        <f t="shared" si="21"/>
        <v>5.3201696817423132</v>
      </c>
      <c r="BR17" s="4">
        <f t="shared" si="21"/>
        <v>3.277818221910012</v>
      </c>
      <c r="BS17" s="4">
        <f t="shared" si="21"/>
        <v>5.5569541021741111</v>
      </c>
      <c r="BT17" s="4">
        <f t="shared" si="21"/>
        <v>4.1740492794158461</v>
      </c>
      <c r="BU17" s="4">
        <f t="shared" si="21"/>
        <v>4.9055926028646777</v>
      </c>
      <c r="BV17" s="4">
        <f t="shared" si="21"/>
        <v>3.9822341564804487</v>
      </c>
      <c r="BW17" s="4">
        <f t="shared" si="21"/>
        <v>3.1269648236911105</v>
      </c>
      <c r="BX17" s="4">
        <f t="shared" si="21"/>
        <v>2.8199330704893177</v>
      </c>
      <c r="BY17" s="4">
        <f t="shared" si="21"/>
        <v>5.093700105893002</v>
      </c>
      <c r="BZ17" s="4">
        <f t="shared" si="21"/>
        <v>2.9173060215045123</v>
      </c>
      <c r="CA17" s="4">
        <f t="shared" si="21"/>
        <v>1.600443512653404</v>
      </c>
      <c r="CB17" s="4">
        <f t="shared" si="21"/>
        <v>1.3706362644514298</v>
      </c>
      <c r="CC17" s="4">
        <f t="shared" si="21"/>
        <v>5.9231999999999996</v>
      </c>
      <c r="CD17" s="4">
        <f t="shared" si="21"/>
        <v>6.5996997070312498</v>
      </c>
      <c r="CE17" s="4">
        <f t="shared" si="21"/>
        <v>5.2985256958007811</v>
      </c>
      <c r="CF17" s="4">
        <f t="shared" si="21"/>
        <v>6.4769366455078119</v>
      </c>
      <c r="CG17" s="4">
        <f t="shared" si="21"/>
        <v>5.7270112609863277</v>
      </c>
      <c r="CH17" s="4">
        <f t="shared" si="21"/>
        <v>5.1945968627929684</v>
      </c>
      <c r="CI17" s="4">
        <f t="shared" si="21"/>
        <v>5.9538867187499998</v>
      </c>
      <c r="CJ17" s="4">
        <f t="shared" si="21"/>
        <v>5.9559558105468744</v>
      </c>
      <c r="CK17" s="4">
        <f t="shared" si="21"/>
        <v>4.0511549377441405</v>
      </c>
      <c r="CL17" s="4">
        <f t="shared" si="21"/>
        <v>3.0784925079345702</v>
      </c>
      <c r="CM17" s="4">
        <f t="shared" si="21"/>
        <v>5.6505267333984373</v>
      </c>
      <c r="CN17" s="4">
        <f t="shared" si="21"/>
        <v>5.6758296203613279</v>
      </c>
      <c r="CO17" s="4">
        <f t="shared" si="21"/>
        <v>4.3775999999999993</v>
      </c>
      <c r="CP17" s="4">
        <f t="shared" si="21"/>
        <v>4.6943999999999999</v>
      </c>
      <c r="CQ17" s="4">
        <f t="shared" si="21"/>
        <v>4.6656000000000004</v>
      </c>
      <c r="CR17" s="4">
        <f t="shared" si="21"/>
        <v>4.9247999999999994</v>
      </c>
      <c r="CS17" s="4">
        <f t="shared" si="21"/>
        <v>5.2127999999999997</v>
      </c>
      <c r="CT17" s="4">
        <f t="shared" si="21"/>
        <v>5.7023999999999999</v>
      </c>
      <c r="CU17" s="4">
        <f t="shared" ref="CU17:DZ17" si="22">CU16*CU14</f>
        <v>5.6735999999999995</v>
      </c>
      <c r="CV17" s="4">
        <f t="shared" si="22"/>
        <v>5.3952</v>
      </c>
      <c r="CW17" s="4">
        <f t="shared" si="22"/>
        <v>6.3345199520348556</v>
      </c>
      <c r="CX17" s="4">
        <f t="shared" si="22"/>
        <v>5.5060610247827215</v>
      </c>
      <c r="CY17" s="4">
        <f t="shared" si="22"/>
        <v>4.9664569007755492</v>
      </c>
      <c r="CZ17" s="4">
        <f t="shared" si="22"/>
        <v>4.3851809088211464</v>
      </c>
      <c r="DA17" s="4">
        <f t="shared" si="22"/>
        <v>5.3141317749023438</v>
      </c>
      <c r="DB17" s="4">
        <f t="shared" si="22"/>
        <v>4.6974493692232651</v>
      </c>
      <c r="DC17" s="4">
        <f t="shared" si="22"/>
        <v>4.3459161953919052</v>
      </c>
      <c r="DD17" s="4">
        <f t="shared" si="22"/>
        <v>4.6626807213685506</v>
      </c>
      <c r="DE17" s="4">
        <f t="shared" si="22"/>
        <v>5.3462429357560852</v>
      </c>
      <c r="DF17" s="4">
        <f t="shared" si="22"/>
        <v>3.9823614662796376</v>
      </c>
      <c r="DG17" s="4">
        <f t="shared" si="22"/>
        <v>4.8670915297243171</v>
      </c>
      <c r="DH17" s="4">
        <f t="shared" si="22"/>
        <v>3.1193979271880341</v>
      </c>
      <c r="DI17" s="4">
        <f t="shared" si="22"/>
        <v>4.3356068002002273</v>
      </c>
      <c r="DJ17" s="4">
        <f t="shared" si="22"/>
        <v>3.5914721842075257</v>
      </c>
      <c r="DK17" s="4">
        <f t="shared" si="22"/>
        <v>3.3645688683483881</v>
      </c>
      <c r="DL17" s="4">
        <f t="shared" si="22"/>
        <v>2.7298474360288689</v>
      </c>
      <c r="DM17" s="4">
        <f t="shared" si="22"/>
        <v>2.6137714570477786</v>
      </c>
      <c r="DN17" s="4">
        <f t="shared" si="22"/>
        <v>2.7182187625855012</v>
      </c>
      <c r="DO17" s="4">
        <f t="shared" si="22"/>
        <v>3.7383003038238338</v>
      </c>
      <c r="DP17" s="4">
        <f t="shared" si="22"/>
        <v>2.6221207845233043</v>
      </c>
      <c r="DQ17" s="4">
        <f t="shared" si="22"/>
        <v>2.7279651292621363</v>
      </c>
      <c r="DR17" s="4">
        <f t="shared" si="22"/>
        <v>1.6604333385713093</v>
      </c>
      <c r="DS17" s="4">
        <f t="shared" si="22"/>
        <v>1.6733852624362087</v>
      </c>
      <c r="DT17" s="4">
        <f t="shared" si="22"/>
        <v>1.1021705776094273</v>
      </c>
      <c r="DU17" s="4">
        <f t="shared" si="22"/>
        <v>0.72120694847511391</v>
      </c>
      <c r="DV17" s="4">
        <f t="shared" si="22"/>
        <v>1.8028751636605178</v>
      </c>
      <c r="DW17" s="4">
        <f t="shared" si="22"/>
        <v>2.4441687155216933</v>
      </c>
      <c r="DX17" s="4">
        <f t="shared" si="22"/>
        <v>0.41087410622875076</v>
      </c>
      <c r="DY17" s="4">
        <f t="shared" si="22"/>
        <v>1.4270573202712193</v>
      </c>
      <c r="DZ17" s="4">
        <f t="shared" si="22"/>
        <v>2.3886843921935981</v>
      </c>
      <c r="EA17" s="4">
        <f t="shared" ref="EA17:FF17" si="23">EA16*EA14</f>
        <v>2.437383939653635</v>
      </c>
      <c r="EB17" s="4">
        <f t="shared" si="23"/>
        <v>1.9058806040116718</v>
      </c>
      <c r="EC17" s="4">
        <f t="shared" si="23"/>
        <v>1.6487555783092975</v>
      </c>
      <c r="ED17" s="4">
        <f t="shared" si="23"/>
        <v>2.0581293512188958</v>
      </c>
      <c r="EE17" s="4">
        <f t="shared" si="23"/>
        <v>1.5724760875212291</v>
      </c>
      <c r="EF17" s="4">
        <f t="shared" si="23"/>
        <v>2.1688801317534274</v>
      </c>
      <c r="EG17" s="4">
        <f t="shared" si="23"/>
        <v>1.8383027515411376</v>
      </c>
      <c r="EH17" s="4">
        <f t="shared" si="23"/>
        <v>1.5905277476906774</v>
      </c>
      <c r="EI17" s="4">
        <f t="shared" si="23"/>
        <v>1.2210588152366026</v>
      </c>
      <c r="EJ17" s="4">
        <f t="shared" si="23"/>
        <v>0.13351893399642514</v>
      </c>
      <c r="EK17" s="4">
        <f t="shared" si="23"/>
        <v>0.89558566217550195</v>
      </c>
      <c r="EL17" s="4">
        <f t="shared" si="23"/>
        <v>0.87147280505246361</v>
      </c>
      <c r="EM17" s="4">
        <f t="shared" si="23"/>
        <v>0.72564638694801487</v>
      </c>
      <c r="EN17" s="4">
        <f t="shared" si="23"/>
        <v>0.75906425444994619</v>
      </c>
      <c r="EO17" s="4">
        <f t="shared" si="23"/>
        <v>0.69950387477874754</v>
      </c>
      <c r="EP17" s="4">
        <f t="shared" si="23"/>
        <v>0.48328714370727538</v>
      </c>
      <c r="EQ17" s="4">
        <f t="shared" si="23"/>
        <v>0.35150374174118043</v>
      </c>
      <c r="ER17" s="4">
        <f t="shared" si="23"/>
        <v>0.85247089862823489</v>
      </c>
      <c r="ES17" s="4">
        <f t="shared" si="23"/>
        <v>0.51049793958663936</v>
      </c>
      <c r="ET17" s="4">
        <f t="shared" si="23"/>
        <v>0.56226392984390261</v>
      </c>
      <c r="EU17" s="4">
        <f t="shared" si="23"/>
        <v>0.68124017715454099</v>
      </c>
      <c r="EV17" s="4">
        <f t="shared" si="23"/>
        <v>0.58945720195770257</v>
      </c>
      <c r="EW17" s="4">
        <f t="shared" si="23"/>
        <v>0.24746137261390685</v>
      </c>
      <c r="EX17" s="4">
        <f t="shared" si="23"/>
        <v>0.65090525150299072</v>
      </c>
      <c r="EY17" s="4">
        <f t="shared" si="23"/>
        <v>0.3461504101753235</v>
      </c>
      <c r="EZ17" s="4">
        <f t="shared" si="23"/>
        <v>0.42274281978607176</v>
      </c>
      <c r="FA17" s="4">
        <f t="shared" si="23"/>
        <v>0.24973878264427185</v>
      </c>
      <c r="FB17" s="4">
        <f t="shared" si="23"/>
        <v>0.3974855661392212</v>
      </c>
      <c r="FC17" s="4">
        <f t="shared" si="23"/>
        <v>0.33854616880416871</v>
      </c>
      <c r="FD17" s="4">
        <f t="shared" si="23"/>
        <v>0.23831133842468261</v>
      </c>
      <c r="FE17" s="4">
        <f t="shared" si="23"/>
        <v>0.26765643954277035</v>
      </c>
      <c r="FF17" s="4">
        <f t="shared" si="23"/>
        <v>0.34415144920349122</v>
      </c>
      <c r="FG17" s="4">
        <f t="shared" ref="FG17:FS17" si="24">FG16*FG14</f>
        <v>0.11055647134780884</v>
      </c>
      <c r="FH17" s="4">
        <f t="shared" si="24"/>
        <v>0.48372691869735718</v>
      </c>
      <c r="FI17" s="4">
        <f t="shared" si="24"/>
        <v>0.4536339998245239</v>
      </c>
      <c r="FJ17" s="4">
        <f t="shared" si="24"/>
        <v>0.4001665234565735</v>
      </c>
      <c r="FK17" s="4">
        <f t="shared" si="24"/>
        <v>0.23082211017608642</v>
      </c>
      <c r="FL17" s="4">
        <f t="shared" si="24"/>
        <v>0.35036526918411254</v>
      </c>
      <c r="FM17" s="4">
        <f t="shared" si="24"/>
        <v>0.37767494916915895</v>
      </c>
      <c r="FN17" s="4">
        <f t="shared" si="24"/>
        <v>0.41482486724853512</v>
      </c>
      <c r="FO17" s="4">
        <f t="shared" si="24"/>
        <v>3.4250711649656297E-2</v>
      </c>
      <c r="FP17" s="4">
        <f t="shared" si="24"/>
        <v>6.5842607617378229E-2</v>
      </c>
      <c r="FQ17" s="4">
        <f t="shared" si="24"/>
        <v>0.12897717654705046</v>
      </c>
      <c r="FR17" s="4">
        <f t="shared" si="24"/>
        <v>0.30842639207839967</v>
      </c>
      <c r="FS17" s="4">
        <f t="shared" si="24"/>
        <v>0.50525486469268799</v>
      </c>
    </row>
    <row r="18" spans="1:256" s="4" customFormat="1" x14ac:dyDescent="0.25">
      <c r="A18" s="4" t="s">
        <v>173</v>
      </c>
      <c r="B18" s="12" t="s">
        <v>8</v>
      </c>
      <c r="C18" s="4">
        <v>0</v>
      </c>
      <c r="D18" s="4">
        <f t="shared" ref="D18:AI18" si="25">C18+D17</f>
        <v>1.1059702003566125</v>
      </c>
      <c r="E18" s="4">
        <f t="shared" si="25"/>
        <v>1.9327002501664321</v>
      </c>
      <c r="F18" s="4">
        <f t="shared" si="25"/>
        <v>2.6440373373346113</v>
      </c>
      <c r="G18" s="4">
        <f t="shared" si="25"/>
        <v>3.2835313261153685</v>
      </c>
      <c r="H18" s="4">
        <f t="shared" si="25"/>
        <v>3.7507372081893262</v>
      </c>
      <c r="I18" s="4">
        <f t="shared" si="25"/>
        <v>4.0570312446241399</v>
      </c>
      <c r="J18" s="4">
        <f t="shared" si="25"/>
        <v>4.2748011901067997</v>
      </c>
      <c r="K18" s="4">
        <f t="shared" si="25"/>
        <v>4.7873543524348445</v>
      </c>
      <c r="L18" s="4">
        <f t="shared" si="25"/>
        <v>5.0990480209130604</v>
      </c>
      <c r="M18" s="4">
        <f t="shared" si="25"/>
        <v>5.40406952016252</v>
      </c>
      <c r="N18" s="4">
        <f t="shared" si="25"/>
        <v>6.0104355618669132</v>
      </c>
      <c r="O18" s="4">
        <f t="shared" si="25"/>
        <v>6.6294679532582181</v>
      </c>
      <c r="P18" s="4">
        <f t="shared" si="25"/>
        <v>7.3807346125780651</v>
      </c>
      <c r="Q18" s="4">
        <f t="shared" si="25"/>
        <v>8.2506648745563069</v>
      </c>
      <c r="R18" s="4">
        <f t="shared" si="25"/>
        <v>8.9367988547726789</v>
      </c>
      <c r="S18" s="4">
        <f t="shared" si="25"/>
        <v>9.2906514080524918</v>
      </c>
      <c r="T18" s="4">
        <f t="shared" si="25"/>
        <v>10.790159536706323</v>
      </c>
      <c r="U18" s="4">
        <f t="shared" si="25"/>
        <v>12.461120415893909</v>
      </c>
      <c r="V18" s="4">
        <f t="shared" si="25"/>
        <v>13.648919269557602</v>
      </c>
      <c r="W18" s="4">
        <f t="shared" si="25"/>
        <v>14.76853152183898</v>
      </c>
      <c r="X18" s="4">
        <f t="shared" si="25"/>
        <v>16.116289551014532</v>
      </c>
      <c r="Y18" s="4">
        <f t="shared" si="25"/>
        <v>17.035395306812141</v>
      </c>
      <c r="Z18" s="4">
        <f t="shared" si="25"/>
        <v>17.619517966754888</v>
      </c>
      <c r="AA18" s="4">
        <f t="shared" si="25"/>
        <v>18.810670756235645</v>
      </c>
      <c r="AB18" s="4">
        <f t="shared" si="25"/>
        <v>20.023325791911063</v>
      </c>
      <c r="AC18" s="4">
        <f t="shared" si="25"/>
        <v>22.347460993374167</v>
      </c>
      <c r="AD18" s="4">
        <f t="shared" si="25"/>
        <v>24.588857766272902</v>
      </c>
      <c r="AE18" s="4">
        <f t="shared" si="25"/>
        <v>26.872587970139861</v>
      </c>
      <c r="AF18" s="4">
        <f t="shared" si="25"/>
        <v>30.187391617911338</v>
      </c>
      <c r="AG18" s="4">
        <f t="shared" si="25"/>
        <v>33.504952304931763</v>
      </c>
      <c r="AH18" s="4">
        <f t="shared" si="25"/>
        <v>36.174805211266161</v>
      </c>
      <c r="AI18" s="4">
        <f t="shared" si="25"/>
        <v>39.550787733217362</v>
      </c>
      <c r="AJ18" s="4">
        <f t="shared" ref="AJ18:BO18" si="26">AI18+AJ17</f>
        <v>42.239521384813671</v>
      </c>
      <c r="AK18" s="4">
        <f t="shared" si="26"/>
        <v>44.644769353017992</v>
      </c>
      <c r="AL18" s="4">
        <f t="shared" si="26"/>
        <v>47.076820264437828</v>
      </c>
      <c r="AM18" s="4">
        <f t="shared" si="26"/>
        <v>49.937294486549533</v>
      </c>
      <c r="AN18" s="4">
        <f t="shared" si="26"/>
        <v>54.000618134443712</v>
      </c>
      <c r="AO18" s="4">
        <f t="shared" si="26"/>
        <v>57.949639206007163</v>
      </c>
      <c r="AP18" s="4">
        <f t="shared" si="26"/>
        <v>61.147137868220078</v>
      </c>
      <c r="AQ18" s="4">
        <f t="shared" si="26"/>
        <v>64.290577548033468</v>
      </c>
      <c r="AR18" s="4">
        <f t="shared" si="26"/>
        <v>67.837002151284523</v>
      </c>
      <c r="AS18" s="4">
        <f t="shared" si="26"/>
        <v>71.778725130836932</v>
      </c>
      <c r="AT18" s="4">
        <f t="shared" si="26"/>
        <v>75.684514937775106</v>
      </c>
      <c r="AU18" s="4">
        <f t="shared" si="26"/>
        <v>80.152656641982759</v>
      </c>
      <c r="AV18" s="4">
        <f t="shared" si="26"/>
        <v>86.381448179744453</v>
      </c>
      <c r="AW18" s="4">
        <f t="shared" si="26"/>
        <v>92.35515013399241</v>
      </c>
      <c r="AX18" s="4">
        <f t="shared" si="26"/>
        <v>97.053882095650408</v>
      </c>
      <c r="AY18" s="4">
        <f t="shared" si="26"/>
        <v>101.95073259160993</v>
      </c>
      <c r="AZ18" s="4">
        <f t="shared" si="26"/>
        <v>106.952459858935</v>
      </c>
      <c r="BA18" s="4">
        <f t="shared" si="26"/>
        <v>112.511139608935</v>
      </c>
      <c r="BB18" s="4">
        <f t="shared" si="26"/>
        <v>118.25382824696648</v>
      </c>
      <c r="BC18" s="4">
        <f t="shared" si="26"/>
        <v>124.03756414505592</v>
      </c>
      <c r="BD18" s="4">
        <f t="shared" si="26"/>
        <v>127.59086390760567</v>
      </c>
      <c r="BE18" s="4">
        <f t="shared" si="26"/>
        <v>133.4648454573157</v>
      </c>
      <c r="BF18" s="4">
        <f t="shared" si="26"/>
        <v>139.1562848220172</v>
      </c>
      <c r="BG18" s="4">
        <f t="shared" si="26"/>
        <v>144.91496022970836</v>
      </c>
      <c r="BH18" s="4">
        <f t="shared" si="26"/>
        <v>150.33838284832859</v>
      </c>
      <c r="BI18" s="4">
        <f t="shared" si="26"/>
        <v>155.74218859595049</v>
      </c>
      <c r="BJ18" s="4">
        <f t="shared" si="26"/>
        <v>165.9804440180539</v>
      </c>
      <c r="BK18" s="4">
        <f t="shared" si="26"/>
        <v>171.75384290978027</v>
      </c>
      <c r="BL18" s="4">
        <f t="shared" si="26"/>
        <v>176.40057895861892</v>
      </c>
      <c r="BM18" s="4">
        <f t="shared" si="26"/>
        <v>180.97000353305052</v>
      </c>
      <c r="BN18" s="4">
        <f t="shared" si="26"/>
        <v>185.75423455367167</v>
      </c>
      <c r="BO18" s="4">
        <f t="shared" si="26"/>
        <v>195.17183455367166</v>
      </c>
      <c r="BP18" s="4">
        <f t="shared" ref="BP18:CU18" si="27">BO18+BP17</f>
        <v>203.89918226858444</v>
      </c>
      <c r="BQ18" s="4">
        <f t="shared" si="27"/>
        <v>209.21935195032674</v>
      </c>
      <c r="BR18" s="4">
        <f t="shared" si="27"/>
        <v>212.49717017223676</v>
      </c>
      <c r="BS18" s="4">
        <f t="shared" si="27"/>
        <v>218.05412427441087</v>
      </c>
      <c r="BT18" s="4">
        <f t="shared" si="27"/>
        <v>222.22817355382671</v>
      </c>
      <c r="BU18" s="4">
        <f t="shared" si="27"/>
        <v>227.13376615669139</v>
      </c>
      <c r="BV18" s="4">
        <f t="shared" si="27"/>
        <v>231.11600031317184</v>
      </c>
      <c r="BW18" s="4">
        <f t="shared" si="27"/>
        <v>234.24296513686295</v>
      </c>
      <c r="BX18" s="4">
        <f t="shared" si="27"/>
        <v>237.06289820735228</v>
      </c>
      <c r="BY18" s="4">
        <f t="shared" si="27"/>
        <v>242.15659831324527</v>
      </c>
      <c r="BZ18" s="4">
        <f t="shared" si="27"/>
        <v>245.07390433474978</v>
      </c>
      <c r="CA18" s="4">
        <f t="shared" si="27"/>
        <v>246.6743478474032</v>
      </c>
      <c r="CB18" s="4">
        <f t="shared" si="27"/>
        <v>248.04498411185463</v>
      </c>
      <c r="CC18" s="4">
        <f t="shared" si="27"/>
        <v>253.96818411185464</v>
      </c>
      <c r="CD18" s="4">
        <f t="shared" si="27"/>
        <v>260.56788381888589</v>
      </c>
      <c r="CE18" s="4">
        <f t="shared" si="27"/>
        <v>265.86640951468667</v>
      </c>
      <c r="CF18" s="4">
        <f t="shared" si="27"/>
        <v>272.34334616019447</v>
      </c>
      <c r="CG18" s="4">
        <f t="shared" si="27"/>
        <v>278.0703574211808</v>
      </c>
      <c r="CH18" s="4">
        <f t="shared" si="27"/>
        <v>283.26495428397379</v>
      </c>
      <c r="CI18" s="4">
        <f t="shared" si="27"/>
        <v>289.21884100272382</v>
      </c>
      <c r="CJ18" s="4">
        <f t="shared" si="27"/>
        <v>295.17479681327069</v>
      </c>
      <c r="CK18" s="4">
        <f t="shared" si="27"/>
        <v>299.2259517510148</v>
      </c>
      <c r="CL18" s="4">
        <f t="shared" si="27"/>
        <v>302.30444425894939</v>
      </c>
      <c r="CM18" s="4">
        <f t="shared" si="27"/>
        <v>307.95497099234785</v>
      </c>
      <c r="CN18" s="4">
        <f t="shared" si="27"/>
        <v>313.63080061270921</v>
      </c>
      <c r="CO18" s="4">
        <f t="shared" si="27"/>
        <v>318.00840061270918</v>
      </c>
      <c r="CP18" s="4">
        <f t="shared" si="27"/>
        <v>322.70280061270915</v>
      </c>
      <c r="CQ18" s="4">
        <f t="shared" si="27"/>
        <v>327.36840061270914</v>
      </c>
      <c r="CR18" s="4">
        <f t="shared" si="27"/>
        <v>332.29320061270914</v>
      </c>
      <c r="CS18" s="4">
        <f t="shared" si="27"/>
        <v>337.50600061270916</v>
      </c>
      <c r="CT18" s="4">
        <f t="shared" si="27"/>
        <v>343.20840061270917</v>
      </c>
      <c r="CU18" s="4">
        <f t="shared" si="27"/>
        <v>348.88200061270919</v>
      </c>
      <c r="CV18" s="4">
        <f t="shared" ref="CV18:EA18" si="28">CU18+CV17</f>
        <v>354.27720061270918</v>
      </c>
      <c r="CW18" s="4">
        <f t="shared" si="28"/>
        <v>360.61172056474402</v>
      </c>
      <c r="CX18" s="4">
        <f t="shared" si="28"/>
        <v>366.11778158952671</v>
      </c>
      <c r="CY18" s="4">
        <f t="shared" si="28"/>
        <v>371.08423849030225</v>
      </c>
      <c r="CZ18" s="4">
        <f t="shared" si="28"/>
        <v>375.46941939912341</v>
      </c>
      <c r="DA18" s="4">
        <f t="shared" si="28"/>
        <v>380.78355117402577</v>
      </c>
      <c r="DB18" s="4">
        <f t="shared" si="28"/>
        <v>385.48100054324902</v>
      </c>
      <c r="DC18" s="4">
        <f t="shared" si="28"/>
        <v>389.82691673864093</v>
      </c>
      <c r="DD18" s="4">
        <f t="shared" si="28"/>
        <v>394.48959746000946</v>
      </c>
      <c r="DE18" s="4">
        <f t="shared" si="28"/>
        <v>399.83584039576556</v>
      </c>
      <c r="DF18" s="4">
        <f t="shared" si="28"/>
        <v>403.81820186204521</v>
      </c>
      <c r="DG18" s="4">
        <f t="shared" si="28"/>
        <v>408.68529339176951</v>
      </c>
      <c r="DH18" s="4">
        <f t="shared" si="28"/>
        <v>411.80469131895757</v>
      </c>
      <c r="DI18" s="4">
        <f t="shared" si="28"/>
        <v>416.14029811915782</v>
      </c>
      <c r="DJ18" s="4">
        <f t="shared" si="28"/>
        <v>419.73177030336535</v>
      </c>
      <c r="DK18" s="4">
        <f t="shared" si="28"/>
        <v>423.09633917171374</v>
      </c>
      <c r="DL18" s="4">
        <f t="shared" si="28"/>
        <v>425.82618660774261</v>
      </c>
      <c r="DM18" s="4">
        <f t="shared" si="28"/>
        <v>428.4399580647904</v>
      </c>
      <c r="DN18" s="4">
        <f t="shared" si="28"/>
        <v>431.15817682737588</v>
      </c>
      <c r="DO18" s="4">
        <f t="shared" si="28"/>
        <v>434.89647713119973</v>
      </c>
      <c r="DP18" s="4">
        <f t="shared" si="28"/>
        <v>437.51859791572303</v>
      </c>
      <c r="DQ18" s="4">
        <f t="shared" si="28"/>
        <v>440.24656304498518</v>
      </c>
      <c r="DR18" s="4">
        <f t="shared" si="28"/>
        <v>441.90699638355647</v>
      </c>
      <c r="DS18" s="4">
        <f t="shared" si="28"/>
        <v>443.5803816459927</v>
      </c>
      <c r="DT18" s="4">
        <f t="shared" si="28"/>
        <v>444.6825522236021</v>
      </c>
      <c r="DU18" s="4">
        <f t="shared" si="28"/>
        <v>445.40375917207723</v>
      </c>
      <c r="DV18" s="4">
        <f t="shared" si="28"/>
        <v>447.20663433573776</v>
      </c>
      <c r="DW18" s="4">
        <f t="shared" si="28"/>
        <v>449.65080305125946</v>
      </c>
      <c r="DX18" s="4">
        <f t="shared" si="28"/>
        <v>450.06167715748819</v>
      </c>
      <c r="DY18" s="4">
        <f t="shared" si="28"/>
        <v>451.48873447775941</v>
      </c>
      <c r="DZ18" s="4">
        <f t="shared" si="28"/>
        <v>453.87741886995303</v>
      </c>
      <c r="EA18" s="4">
        <f t="shared" si="28"/>
        <v>456.31480280960665</v>
      </c>
      <c r="EB18" s="4">
        <f t="shared" ref="EB18:FG18" si="29">EA18+EB17</f>
        <v>458.2206834136183</v>
      </c>
      <c r="EC18" s="4">
        <f t="shared" si="29"/>
        <v>459.86943899192761</v>
      </c>
      <c r="ED18" s="4">
        <f t="shared" si="29"/>
        <v>461.9275683431465</v>
      </c>
      <c r="EE18" s="4">
        <f t="shared" si="29"/>
        <v>463.50004443066774</v>
      </c>
      <c r="EF18" s="4">
        <f t="shared" si="29"/>
        <v>465.66892456242118</v>
      </c>
      <c r="EG18" s="4">
        <f t="shared" si="29"/>
        <v>467.50722731396235</v>
      </c>
      <c r="EH18" s="4">
        <f t="shared" si="29"/>
        <v>469.097755061653</v>
      </c>
      <c r="EI18" s="4">
        <f t="shared" si="29"/>
        <v>470.31881387688958</v>
      </c>
      <c r="EJ18" s="4">
        <f t="shared" si="29"/>
        <v>470.45233281088599</v>
      </c>
      <c r="EK18" s="4">
        <f t="shared" si="29"/>
        <v>471.3479184730615</v>
      </c>
      <c r="EL18" s="4">
        <f t="shared" si="29"/>
        <v>472.21939127811396</v>
      </c>
      <c r="EM18" s="4">
        <f t="shared" si="29"/>
        <v>472.94503766506199</v>
      </c>
      <c r="EN18" s="4">
        <f t="shared" si="29"/>
        <v>473.70410191951191</v>
      </c>
      <c r="EO18" s="4">
        <f t="shared" si="29"/>
        <v>474.40360579429068</v>
      </c>
      <c r="EP18" s="4">
        <f t="shared" si="29"/>
        <v>474.88689293799797</v>
      </c>
      <c r="EQ18" s="4">
        <f t="shared" si="29"/>
        <v>475.23839667973914</v>
      </c>
      <c r="ER18" s="4">
        <f t="shared" si="29"/>
        <v>476.09086757836735</v>
      </c>
      <c r="ES18" s="4">
        <f t="shared" si="29"/>
        <v>476.60136551795398</v>
      </c>
      <c r="ET18" s="4">
        <f t="shared" si="29"/>
        <v>477.16362944779786</v>
      </c>
      <c r="EU18" s="4">
        <f t="shared" si="29"/>
        <v>477.84486962495242</v>
      </c>
      <c r="EV18" s="4">
        <f t="shared" si="29"/>
        <v>478.43432682691014</v>
      </c>
      <c r="EW18" s="4">
        <f t="shared" si="29"/>
        <v>478.68178819952402</v>
      </c>
      <c r="EX18" s="4">
        <f t="shared" si="29"/>
        <v>479.33269345102701</v>
      </c>
      <c r="EY18" s="4">
        <f t="shared" si="29"/>
        <v>479.67884386120232</v>
      </c>
      <c r="EZ18" s="4">
        <f t="shared" si="29"/>
        <v>480.10158668098842</v>
      </c>
      <c r="FA18" s="4">
        <f t="shared" si="29"/>
        <v>480.35132546363269</v>
      </c>
      <c r="FB18" s="4">
        <f t="shared" si="29"/>
        <v>480.7488110297719</v>
      </c>
      <c r="FC18" s="4">
        <f t="shared" si="29"/>
        <v>481.08735719857606</v>
      </c>
      <c r="FD18" s="4">
        <f t="shared" si="29"/>
        <v>481.32566853700075</v>
      </c>
      <c r="FE18" s="4">
        <f t="shared" si="29"/>
        <v>481.5933249765435</v>
      </c>
      <c r="FF18" s="4">
        <f t="shared" si="29"/>
        <v>481.93747642574698</v>
      </c>
      <c r="FG18" s="4">
        <f t="shared" si="29"/>
        <v>482.0480328970948</v>
      </c>
      <c r="FH18" s="4">
        <f t="shared" ref="FH18:FS18" si="30">FG18+FH17</f>
        <v>482.53175981579216</v>
      </c>
      <c r="FI18" s="4">
        <f t="shared" si="30"/>
        <v>482.9853938156167</v>
      </c>
      <c r="FJ18" s="4">
        <f t="shared" si="30"/>
        <v>483.38556033907327</v>
      </c>
      <c r="FK18" s="4">
        <f t="shared" si="30"/>
        <v>483.61638244924933</v>
      </c>
      <c r="FL18" s="4">
        <f t="shared" si="30"/>
        <v>483.96674771843345</v>
      </c>
      <c r="FM18" s="4">
        <f t="shared" si="30"/>
        <v>484.3444226676026</v>
      </c>
      <c r="FN18" s="4">
        <f t="shared" si="30"/>
        <v>484.75924753485111</v>
      </c>
      <c r="FO18" s="4">
        <f t="shared" si="30"/>
        <v>484.79349824650075</v>
      </c>
      <c r="FP18" s="4">
        <f t="shared" si="30"/>
        <v>484.8593408541181</v>
      </c>
      <c r="FQ18" s="4">
        <f t="shared" si="30"/>
        <v>484.98831803066514</v>
      </c>
      <c r="FR18" s="4">
        <f t="shared" si="30"/>
        <v>485.29674442274353</v>
      </c>
      <c r="FS18" s="4">
        <f t="shared" si="30"/>
        <v>485.80199928743622</v>
      </c>
    </row>
    <row r="19" spans="1:256" s="23" customFormat="1" x14ac:dyDescent="0.25">
      <c r="A19" s="23" t="s">
        <v>174</v>
      </c>
      <c r="B19" s="24" t="s">
        <v>8</v>
      </c>
      <c r="C19" s="23">
        <f>C17</f>
        <v>1.1015352487564087</v>
      </c>
      <c r="D19" s="23">
        <f t="shared" ref="D19:AI19" si="31">C19+D17+(D24-D25)+(D34-D35)</f>
        <v>2.2075054491130213</v>
      </c>
      <c r="E19" s="23">
        <f t="shared" si="31"/>
        <v>3.0342354989228406</v>
      </c>
      <c r="F19" s="23">
        <f t="shared" si="31"/>
        <v>3.7455725860910198</v>
      </c>
      <c r="G19" s="23">
        <f t="shared" si="31"/>
        <v>4.385066574871777</v>
      </c>
      <c r="H19" s="23">
        <f t="shared" si="31"/>
        <v>4.8522724569457347</v>
      </c>
      <c r="I19" s="23">
        <f t="shared" si="31"/>
        <v>5.1585664933805484</v>
      </c>
      <c r="J19" s="23">
        <f t="shared" si="31"/>
        <v>8.5763364388632084</v>
      </c>
      <c r="K19" s="23">
        <f t="shared" si="31"/>
        <v>9.0888896011912532</v>
      </c>
      <c r="L19" s="23">
        <f t="shared" si="31"/>
        <v>9.4005832696694682</v>
      </c>
      <c r="M19" s="23">
        <f t="shared" si="31"/>
        <v>9.7056047689189278</v>
      </c>
      <c r="N19" s="23">
        <f t="shared" si="31"/>
        <v>10.31197081062332</v>
      </c>
      <c r="O19" s="23">
        <f t="shared" si="31"/>
        <v>10.931003202014626</v>
      </c>
      <c r="P19" s="23">
        <f t="shared" si="31"/>
        <v>11.682269861334472</v>
      </c>
      <c r="Q19" s="23">
        <f t="shared" si="31"/>
        <v>12.552200123312714</v>
      </c>
      <c r="R19" s="23">
        <f t="shared" si="31"/>
        <v>14.786534103529084</v>
      </c>
      <c r="S19" s="23">
        <f t="shared" si="31"/>
        <v>20.51731999014223</v>
      </c>
      <c r="T19" s="23">
        <f t="shared" si="31"/>
        <v>22.016828118796059</v>
      </c>
      <c r="U19" s="23">
        <f t="shared" si="31"/>
        <v>23.687788997983645</v>
      </c>
      <c r="V19" s="23">
        <f t="shared" si="31"/>
        <v>24.875587851647339</v>
      </c>
      <c r="W19" s="23">
        <f t="shared" si="31"/>
        <v>25.995200103928717</v>
      </c>
      <c r="X19" s="23">
        <f t="shared" si="31"/>
        <v>27.342958133104268</v>
      </c>
      <c r="Y19" s="23">
        <f t="shared" si="31"/>
        <v>32.656063888901876</v>
      </c>
      <c r="Z19" s="23">
        <f t="shared" si="31"/>
        <v>33.240186548844619</v>
      </c>
      <c r="AA19" s="23">
        <f t="shared" si="31"/>
        <v>34.431339338325373</v>
      </c>
      <c r="AB19" s="23">
        <f t="shared" si="31"/>
        <v>39.130410635062105</v>
      </c>
      <c r="AC19" s="23">
        <f t="shared" si="31"/>
        <v>41.454545836525206</v>
      </c>
      <c r="AD19" s="23">
        <f t="shared" si="31"/>
        <v>43.695942609423938</v>
      </c>
      <c r="AE19" s="23">
        <f t="shared" si="31"/>
        <v>45.979672813290897</v>
      </c>
      <c r="AF19" s="23">
        <f t="shared" si="31"/>
        <v>49.294476461062374</v>
      </c>
      <c r="AG19" s="23">
        <f t="shared" si="31"/>
        <v>52.612037148082791</v>
      </c>
      <c r="AH19" s="23">
        <f t="shared" si="31"/>
        <v>58.299517009795558</v>
      </c>
      <c r="AI19" s="23">
        <f t="shared" si="31"/>
        <v>61.675499531746759</v>
      </c>
      <c r="AJ19" s="23">
        <f t="shared" ref="AJ19:BO19" si="32">AI19+AJ17+(AJ24-AJ25)+(AJ34-AJ35)</f>
        <v>64.36423318334306</v>
      </c>
      <c r="AK19" s="23">
        <f t="shared" si="32"/>
        <v>66.769481151547382</v>
      </c>
      <c r="AL19" s="23">
        <f t="shared" si="32"/>
        <v>69.201532062967217</v>
      </c>
      <c r="AM19" s="23">
        <f t="shared" si="32"/>
        <v>72.062006285078922</v>
      </c>
      <c r="AN19" s="23">
        <f t="shared" si="32"/>
        <v>76.125329932973102</v>
      </c>
      <c r="AO19" s="23">
        <f t="shared" si="32"/>
        <v>82.210174814342963</v>
      </c>
      <c r="AP19" s="23">
        <f t="shared" si="32"/>
        <v>85.407673476555885</v>
      </c>
      <c r="AQ19" s="23">
        <f t="shared" si="32"/>
        <v>88.551113156369269</v>
      </c>
      <c r="AR19" s="23">
        <f t="shared" si="32"/>
        <v>92.097537759620323</v>
      </c>
      <c r="AS19" s="23">
        <f t="shared" si="32"/>
        <v>96.039260739172732</v>
      </c>
      <c r="AT19" s="23">
        <f t="shared" si="32"/>
        <v>99.945050546110906</v>
      </c>
      <c r="AU19" s="23">
        <f t="shared" si="32"/>
        <v>105.3261721778908</v>
      </c>
      <c r="AV19" s="23">
        <f t="shared" si="32"/>
        <v>111.55496371565249</v>
      </c>
      <c r="AW19" s="23">
        <f t="shared" si="32"/>
        <v>117.99058566990045</v>
      </c>
      <c r="AX19" s="23">
        <f t="shared" si="32"/>
        <v>122.68931763155845</v>
      </c>
      <c r="AY19" s="23">
        <f t="shared" si="32"/>
        <v>127.58616812751798</v>
      </c>
      <c r="AZ19" s="23">
        <f t="shared" si="32"/>
        <v>132.80055532241528</v>
      </c>
      <c r="BA19" s="23">
        <f t="shared" si="32"/>
        <v>138.35923507241529</v>
      </c>
      <c r="BB19" s="23">
        <f t="shared" si="32"/>
        <v>144.10192371044678</v>
      </c>
      <c r="BC19" s="23">
        <f t="shared" si="32"/>
        <v>149.88565960853623</v>
      </c>
      <c r="BD19" s="23">
        <f t="shared" si="32"/>
        <v>154.70082603775262</v>
      </c>
      <c r="BE19" s="23">
        <f t="shared" si="32"/>
        <v>160.57480758746266</v>
      </c>
      <c r="BF19" s="23">
        <f t="shared" si="32"/>
        <v>166.26624695216418</v>
      </c>
      <c r="BG19" s="23">
        <f t="shared" si="32"/>
        <v>172.02492235985534</v>
      </c>
      <c r="BH19" s="23">
        <f t="shared" si="32"/>
        <v>177.44834497847557</v>
      </c>
      <c r="BI19" s="23">
        <f t="shared" si="32"/>
        <v>182.85215072609748</v>
      </c>
      <c r="BJ19" s="23">
        <f t="shared" si="32"/>
        <v>193.09040614820088</v>
      </c>
      <c r="BK19" s="23">
        <f t="shared" si="32"/>
        <v>198.86380503992726</v>
      </c>
      <c r="BL19" s="23">
        <f t="shared" si="32"/>
        <v>204.8583810887659</v>
      </c>
      <c r="BM19" s="23">
        <f t="shared" si="32"/>
        <v>210.22002824071291</v>
      </c>
      <c r="BN19" s="23">
        <f t="shared" si="32"/>
        <v>215.00425926133406</v>
      </c>
      <c r="BO19" s="23">
        <f t="shared" si="32"/>
        <v>224.42185926133405</v>
      </c>
      <c r="BP19" s="23">
        <f t="shared" ref="BP19:CU19" si="33">BO19+BP17+(BP24-BP25)+(BP34-BP35)</f>
        <v>233.14920697624683</v>
      </c>
      <c r="BQ19" s="23">
        <f t="shared" si="33"/>
        <v>238.82750999132247</v>
      </c>
      <c r="BR19" s="23">
        <f t="shared" si="33"/>
        <v>242.1053282132325</v>
      </c>
      <c r="BS19" s="23">
        <f t="shared" si="33"/>
        <v>247.6622823154066</v>
      </c>
      <c r="BT19" s="23">
        <f t="shared" si="33"/>
        <v>251.83633159482244</v>
      </c>
      <c r="BU19" s="23">
        <f t="shared" si="33"/>
        <v>256.74192419768713</v>
      </c>
      <c r="BV19" s="23">
        <f t="shared" si="33"/>
        <v>260.72415835416757</v>
      </c>
      <c r="BW19" s="23">
        <f t="shared" si="33"/>
        <v>263.85112317785865</v>
      </c>
      <c r="BX19" s="23">
        <f t="shared" si="33"/>
        <v>266.67105624834795</v>
      </c>
      <c r="BY19" s="23">
        <f t="shared" si="33"/>
        <v>271.76475635424094</v>
      </c>
      <c r="BZ19" s="23">
        <f t="shared" si="33"/>
        <v>274.68206237574543</v>
      </c>
      <c r="CA19" s="23">
        <f t="shared" si="33"/>
        <v>276.28250588839882</v>
      </c>
      <c r="CB19" s="23">
        <f t="shared" si="33"/>
        <v>277.99364268482418</v>
      </c>
      <c r="CC19" s="23">
        <f t="shared" si="33"/>
        <v>283.91684268482419</v>
      </c>
      <c r="CD19" s="23">
        <f t="shared" si="33"/>
        <v>290.51654239185547</v>
      </c>
      <c r="CE19" s="23">
        <f t="shared" si="33"/>
        <v>295.81506808765624</v>
      </c>
      <c r="CF19" s="23">
        <f t="shared" si="33"/>
        <v>302.29200473316405</v>
      </c>
      <c r="CG19" s="23">
        <f t="shared" si="33"/>
        <v>309.52359781233218</v>
      </c>
      <c r="CH19" s="23">
        <f t="shared" si="33"/>
        <v>314.71819467512518</v>
      </c>
      <c r="CI19" s="23">
        <f t="shared" si="33"/>
        <v>320.6720813938752</v>
      </c>
      <c r="CJ19" s="23">
        <f t="shared" si="33"/>
        <v>326.62803720442207</v>
      </c>
      <c r="CK19" s="23">
        <f t="shared" si="33"/>
        <v>330.67919214216619</v>
      </c>
      <c r="CL19" s="23">
        <f t="shared" si="33"/>
        <v>333.75768465010077</v>
      </c>
      <c r="CM19" s="23">
        <f t="shared" si="33"/>
        <v>339.40821138349924</v>
      </c>
      <c r="CN19" s="23">
        <f t="shared" si="33"/>
        <v>345.08404100386059</v>
      </c>
      <c r="CO19" s="23">
        <f t="shared" si="33"/>
        <v>349.46164100386056</v>
      </c>
      <c r="CP19" s="23">
        <f t="shared" si="33"/>
        <v>354.85335009476961</v>
      </c>
      <c r="CQ19" s="23">
        <f t="shared" si="33"/>
        <v>359.51895009476959</v>
      </c>
      <c r="CR19" s="23">
        <f t="shared" si="33"/>
        <v>364.4437500947696</v>
      </c>
      <c r="CS19" s="23">
        <f t="shared" si="33"/>
        <v>369.65655009476961</v>
      </c>
      <c r="CT19" s="23">
        <f t="shared" si="33"/>
        <v>375.35895009476963</v>
      </c>
      <c r="CU19" s="23">
        <f t="shared" si="33"/>
        <v>381.03255009476965</v>
      </c>
      <c r="CV19" s="23">
        <f t="shared" ref="CV19:EA19" si="34">CU19+CV17+(CV24-CV25)+(CV34-CV35)</f>
        <v>386.42775009476964</v>
      </c>
      <c r="CW19" s="23">
        <f t="shared" si="34"/>
        <v>392.76227004680447</v>
      </c>
      <c r="CX19" s="23">
        <f t="shared" si="34"/>
        <v>398.26833107158717</v>
      </c>
      <c r="CY19" s="23">
        <f t="shared" si="34"/>
        <v>403.23478797236271</v>
      </c>
      <c r="CZ19" s="23">
        <f t="shared" si="34"/>
        <v>408.31996888118385</v>
      </c>
      <c r="DA19" s="23">
        <f t="shared" si="34"/>
        <v>413.63410065608622</v>
      </c>
      <c r="DB19" s="23">
        <f t="shared" si="34"/>
        <v>418.33155002530947</v>
      </c>
      <c r="DC19" s="23">
        <f t="shared" si="34"/>
        <v>422.67746622070138</v>
      </c>
      <c r="DD19" s="23">
        <f t="shared" si="34"/>
        <v>427.34014694206991</v>
      </c>
      <c r="DE19" s="23">
        <f t="shared" si="34"/>
        <v>432.686389877826</v>
      </c>
      <c r="DF19" s="23">
        <f t="shared" si="34"/>
        <v>436.66875134410566</v>
      </c>
      <c r="DG19" s="23">
        <f t="shared" si="34"/>
        <v>441.53584287382995</v>
      </c>
      <c r="DH19" s="23">
        <f t="shared" si="34"/>
        <v>444.65524080101801</v>
      </c>
      <c r="DI19" s="23">
        <f t="shared" si="34"/>
        <v>448.99084760121826</v>
      </c>
      <c r="DJ19" s="23">
        <f t="shared" si="34"/>
        <v>452.5823197854258</v>
      </c>
      <c r="DK19" s="23">
        <f t="shared" si="34"/>
        <v>455.94688865377418</v>
      </c>
      <c r="DL19" s="23">
        <f t="shared" si="34"/>
        <v>458.67673608980306</v>
      </c>
      <c r="DM19" s="23">
        <f t="shared" si="34"/>
        <v>461.29050754685085</v>
      </c>
      <c r="DN19" s="23">
        <f t="shared" si="34"/>
        <v>464.00872630943633</v>
      </c>
      <c r="DO19" s="23">
        <f t="shared" si="34"/>
        <v>467.74702661326018</v>
      </c>
      <c r="DP19" s="23">
        <f t="shared" si="34"/>
        <v>470.36914739778348</v>
      </c>
      <c r="DQ19" s="23">
        <f t="shared" si="34"/>
        <v>473.09711252704562</v>
      </c>
      <c r="DR19" s="23">
        <f t="shared" si="34"/>
        <v>478.71926015133118</v>
      </c>
      <c r="DS19" s="23">
        <f t="shared" si="34"/>
        <v>478.06347154250767</v>
      </c>
      <c r="DT19" s="23">
        <f t="shared" si="34"/>
        <v>482.13364212011709</v>
      </c>
      <c r="DU19" s="23">
        <f t="shared" si="34"/>
        <v>483.37818128820248</v>
      </c>
      <c r="DV19" s="23">
        <f t="shared" si="34"/>
        <v>488.88777073757728</v>
      </c>
      <c r="DW19" s="23">
        <f t="shared" si="34"/>
        <v>490.88194909156812</v>
      </c>
      <c r="DX19" s="23">
        <f t="shared" si="34"/>
        <v>496.72539462636826</v>
      </c>
      <c r="DY19" s="23">
        <f t="shared" si="34"/>
        <v>498.15245194663947</v>
      </c>
      <c r="DZ19" s="23">
        <f t="shared" si="34"/>
        <v>500.5411363388331</v>
      </c>
      <c r="EA19" s="23">
        <f t="shared" si="34"/>
        <v>502.97852027848671</v>
      </c>
      <c r="EB19" s="23">
        <f t="shared" ref="EB19:FG19" si="35">EA19+EB17+(EB24-EB25)+(EB34-EB35)</f>
        <v>504.88440088249837</v>
      </c>
      <c r="EC19" s="23">
        <f t="shared" si="35"/>
        <v>506.53315646080767</v>
      </c>
      <c r="ED19" s="23">
        <f t="shared" si="35"/>
        <v>508.59128581202657</v>
      </c>
      <c r="EE19" s="23">
        <f t="shared" si="35"/>
        <v>513.73804761383349</v>
      </c>
      <c r="EF19" s="23">
        <f t="shared" si="35"/>
        <v>523.22487368434656</v>
      </c>
      <c r="EG19" s="23">
        <f t="shared" si="35"/>
        <v>525.06317643588773</v>
      </c>
      <c r="EH19" s="23">
        <f t="shared" si="35"/>
        <v>526.65370418357838</v>
      </c>
      <c r="EI19" s="23">
        <f t="shared" si="35"/>
        <v>527.87476299881496</v>
      </c>
      <c r="EJ19" s="23">
        <f t="shared" si="35"/>
        <v>530.79971050424001</v>
      </c>
      <c r="EK19" s="23">
        <f t="shared" si="35"/>
        <v>531.69529616641546</v>
      </c>
      <c r="EL19" s="23">
        <f t="shared" si="35"/>
        <v>532.56676897146792</v>
      </c>
      <c r="EM19" s="23">
        <f t="shared" si="35"/>
        <v>533.29241535841595</v>
      </c>
      <c r="EN19" s="23">
        <f t="shared" si="35"/>
        <v>534.05147961286593</v>
      </c>
      <c r="EO19" s="23">
        <f t="shared" si="35"/>
        <v>534.7509834876447</v>
      </c>
      <c r="EP19" s="23">
        <f t="shared" si="35"/>
        <v>535.23427063135193</v>
      </c>
      <c r="EQ19" s="23">
        <f t="shared" si="35"/>
        <v>539.58577437309316</v>
      </c>
      <c r="ER19" s="23">
        <f t="shared" si="35"/>
        <v>540.43824527172137</v>
      </c>
      <c r="ES19" s="23">
        <f t="shared" si="35"/>
        <v>540.94874321130806</v>
      </c>
      <c r="ET19" s="23">
        <f t="shared" si="35"/>
        <v>541.51100714115194</v>
      </c>
      <c r="EU19" s="23">
        <f t="shared" si="35"/>
        <v>542.1922473183065</v>
      </c>
      <c r="EV19" s="23">
        <f t="shared" si="35"/>
        <v>542.78170452026416</v>
      </c>
      <c r="EW19" s="23">
        <f t="shared" si="35"/>
        <v>547.02916589287804</v>
      </c>
      <c r="EX19" s="23">
        <f t="shared" si="35"/>
        <v>547.68007114438103</v>
      </c>
      <c r="EY19" s="23">
        <f t="shared" si="35"/>
        <v>548.0262215545564</v>
      </c>
      <c r="EZ19" s="23">
        <f t="shared" si="35"/>
        <v>548.44896437434249</v>
      </c>
      <c r="FA19" s="23">
        <f t="shared" si="35"/>
        <v>549.49870315698672</v>
      </c>
      <c r="FB19" s="23">
        <f t="shared" si="35"/>
        <v>549.89618872312599</v>
      </c>
      <c r="FC19" s="23">
        <f t="shared" si="35"/>
        <v>550.2347348919302</v>
      </c>
      <c r="FD19" s="23">
        <f t="shared" si="35"/>
        <v>550.47304623035484</v>
      </c>
      <c r="FE19" s="23">
        <f t="shared" si="35"/>
        <v>556.74070266989759</v>
      </c>
      <c r="FF19" s="23">
        <f t="shared" si="35"/>
        <v>557.08485411910112</v>
      </c>
      <c r="FG19" s="23">
        <f t="shared" si="35"/>
        <v>559.59541059044886</v>
      </c>
      <c r="FH19" s="23">
        <f t="shared" ref="FH19:FS19" si="36">FG19+FH17+(FH24-FH25)+(FH34-FH35)</f>
        <v>560.07913750914622</v>
      </c>
      <c r="FI19" s="23">
        <f t="shared" si="36"/>
        <v>560.53277150897077</v>
      </c>
      <c r="FJ19" s="23">
        <f t="shared" si="36"/>
        <v>560.93293803242739</v>
      </c>
      <c r="FK19" s="23">
        <f t="shared" si="36"/>
        <v>561.16376014260345</v>
      </c>
      <c r="FL19" s="23">
        <f t="shared" si="36"/>
        <v>561.51412541178752</v>
      </c>
      <c r="FM19" s="23">
        <f t="shared" si="36"/>
        <v>561.89180036095672</v>
      </c>
      <c r="FN19" s="23">
        <f t="shared" si="36"/>
        <v>562.30662522820523</v>
      </c>
      <c r="FO19" s="23">
        <f t="shared" si="36"/>
        <v>562.34087593985487</v>
      </c>
      <c r="FP19" s="23">
        <f t="shared" si="36"/>
        <v>562.40671854747222</v>
      </c>
      <c r="FQ19" s="23">
        <f t="shared" si="36"/>
        <v>562.53569572401932</v>
      </c>
      <c r="FR19" s="23">
        <f t="shared" si="36"/>
        <v>562.84412211609776</v>
      </c>
      <c r="FS19" s="23">
        <f t="shared" si="36"/>
        <v>563.34937698079045</v>
      </c>
    </row>
    <row r="20" spans="1:256" s="3" customFormat="1" x14ac:dyDescent="0.25">
      <c r="A20" s="20" t="s">
        <v>7</v>
      </c>
      <c r="B20" s="21" t="s">
        <v>10</v>
      </c>
      <c r="C20" s="20">
        <f>'Raw Data'!B36</f>
        <v>0.01</v>
      </c>
      <c r="D20" s="20">
        <f>'Raw Data'!C36</f>
        <v>0.01</v>
      </c>
      <c r="E20" s="20">
        <f>'Raw Data'!D36</f>
        <v>0.01</v>
      </c>
      <c r="F20" s="20">
        <f>'Raw Data'!E36</f>
        <v>0.01</v>
      </c>
      <c r="G20" s="20">
        <f>'Raw Data'!F36</f>
        <v>0.01</v>
      </c>
      <c r="H20" s="20">
        <f>'Raw Data'!G36</f>
        <v>0.01</v>
      </c>
      <c r="I20" s="20">
        <f>'Raw Data'!H36</f>
        <v>0.01</v>
      </c>
      <c r="J20" s="20">
        <f>'Raw Data'!I36</f>
        <v>0.01</v>
      </c>
      <c r="K20" s="20">
        <f>'Raw Data'!J36</f>
        <v>0.01</v>
      </c>
      <c r="L20" s="20">
        <f>'Raw Data'!K36</f>
        <v>0.01</v>
      </c>
      <c r="M20" s="20">
        <f>'Raw Data'!L36</f>
        <v>0.01</v>
      </c>
      <c r="N20" s="20">
        <f>'Raw Data'!M36</f>
        <v>0.01</v>
      </c>
      <c r="O20" s="20">
        <f>'Raw Data'!N36</f>
        <v>0.01</v>
      </c>
      <c r="P20" s="20">
        <f>'Raw Data'!O36</f>
        <v>0.01</v>
      </c>
      <c r="Q20" s="20">
        <f>'Raw Data'!P36</f>
        <v>0.01</v>
      </c>
      <c r="R20" s="20">
        <f>'Raw Data'!Q36</f>
        <v>0.01</v>
      </c>
      <c r="S20" s="20">
        <f>'Raw Data'!R36</f>
        <v>0.01</v>
      </c>
      <c r="T20" s="20">
        <f>'Raw Data'!S36</f>
        <v>0.01</v>
      </c>
      <c r="U20" s="20">
        <f>'Raw Data'!T36</f>
        <v>0.01</v>
      </c>
      <c r="V20" s="20">
        <f>'Raw Data'!U36</f>
        <v>0.01</v>
      </c>
      <c r="W20" s="20">
        <f>'Raw Data'!V36</f>
        <v>0.01</v>
      </c>
      <c r="X20" s="20">
        <f>'Raw Data'!W36</f>
        <v>0.01</v>
      </c>
      <c r="Y20" s="20">
        <f>'Raw Data'!X36</f>
        <v>0.01</v>
      </c>
      <c r="Z20" s="20">
        <f>'Raw Data'!Y36</f>
        <v>0.01</v>
      </c>
      <c r="AA20" s="20">
        <f>'Raw Data'!Z36</f>
        <v>0.01</v>
      </c>
      <c r="AB20" s="20">
        <f>'Raw Data'!AA36</f>
        <v>0.01</v>
      </c>
      <c r="AC20" s="20">
        <f>'Raw Data'!AB36</f>
        <v>0.01</v>
      </c>
      <c r="AD20" s="20">
        <f>'Raw Data'!AC36</f>
        <v>0.01</v>
      </c>
      <c r="AE20" s="20">
        <f>'Raw Data'!AD36</f>
        <v>0.01</v>
      </c>
      <c r="AF20" s="20">
        <f>'Raw Data'!AE36</f>
        <v>0.01</v>
      </c>
      <c r="AG20" s="20">
        <f>'Raw Data'!AF36</f>
        <v>0.01</v>
      </c>
      <c r="AH20" s="20">
        <f>'Raw Data'!AG36</f>
        <v>0.01</v>
      </c>
      <c r="AI20" s="20">
        <f>'Raw Data'!AH36</f>
        <v>0.01</v>
      </c>
      <c r="AJ20" s="20">
        <f>'Raw Data'!AI36</f>
        <v>0.01</v>
      </c>
      <c r="AK20" s="20">
        <f>'Raw Data'!AJ36</f>
        <v>0.01</v>
      </c>
      <c r="AL20" s="20">
        <f>'Raw Data'!AK36</f>
        <v>0.01</v>
      </c>
      <c r="AM20" s="20">
        <f>'Raw Data'!AL36</f>
        <v>0.01</v>
      </c>
      <c r="AN20" s="20">
        <f>'Raw Data'!AM36</f>
        <v>0.01</v>
      </c>
      <c r="AO20" s="20">
        <f>'Raw Data'!AN36</f>
        <v>0.01</v>
      </c>
      <c r="AP20" s="20">
        <f>'Raw Data'!AO36</f>
        <v>0.01</v>
      </c>
      <c r="AQ20" s="20">
        <f>'Raw Data'!AP36</f>
        <v>0.01</v>
      </c>
      <c r="AR20" s="20">
        <f>'Raw Data'!AQ36</f>
        <v>0.01</v>
      </c>
      <c r="AS20" s="20">
        <f>'Raw Data'!AR36</f>
        <v>0.01</v>
      </c>
      <c r="AT20" s="20">
        <f>'Raw Data'!AS36</f>
        <v>0.01</v>
      </c>
      <c r="AU20" s="20">
        <f>'Raw Data'!AT36</f>
        <v>0.01</v>
      </c>
      <c r="AV20" s="20">
        <f>'Raw Data'!AU36</f>
        <v>0.01</v>
      </c>
      <c r="AW20" s="20">
        <f>'Raw Data'!AV36</f>
        <v>0.01</v>
      </c>
      <c r="AX20" s="20">
        <f>'Raw Data'!AW36</f>
        <v>0.01</v>
      </c>
      <c r="AY20" s="20">
        <f>'Raw Data'!AX36</f>
        <v>0.01</v>
      </c>
      <c r="AZ20" s="20">
        <f>'Raw Data'!AY36</f>
        <v>0.01</v>
      </c>
      <c r="BA20" s="20">
        <f>'Raw Data'!AZ36</f>
        <v>0.01</v>
      </c>
      <c r="BB20" s="20">
        <f>'Raw Data'!BA36</f>
        <v>0.01</v>
      </c>
      <c r="BC20" s="20">
        <f>'Raw Data'!BB36</f>
        <v>0.01</v>
      </c>
      <c r="BD20" s="20">
        <f>'Raw Data'!BC36</f>
        <v>0.01</v>
      </c>
      <c r="BE20" s="20">
        <f>'Raw Data'!BD36</f>
        <v>0.01</v>
      </c>
      <c r="BF20" s="20">
        <f>'Raw Data'!BE36</f>
        <v>0.01</v>
      </c>
      <c r="BG20" s="20">
        <f>'Raw Data'!BF36</f>
        <v>0.01</v>
      </c>
      <c r="BH20" s="20">
        <f>'Raw Data'!BG36</f>
        <v>0.01</v>
      </c>
      <c r="BI20" s="20">
        <f>'Raw Data'!BH36</f>
        <v>0.01</v>
      </c>
      <c r="BJ20" s="20">
        <f>'Raw Data'!BI36</f>
        <v>0.01</v>
      </c>
      <c r="BK20" s="20">
        <f>'Raw Data'!BJ36</f>
        <v>0.01</v>
      </c>
      <c r="BL20" s="20">
        <f>'Raw Data'!BK36</f>
        <v>0.01</v>
      </c>
      <c r="BM20" s="20">
        <f>'Raw Data'!BL36</f>
        <v>0.01</v>
      </c>
      <c r="BN20" s="20">
        <f>'Raw Data'!BM36</f>
        <v>0.01</v>
      </c>
      <c r="BO20" s="20">
        <f>'Raw Data'!BN36</f>
        <v>0.01</v>
      </c>
      <c r="BP20" s="20">
        <f>'Raw Data'!BO36</f>
        <v>0.01</v>
      </c>
      <c r="BQ20" s="20">
        <f>'Raw Data'!BP36</f>
        <v>0.01</v>
      </c>
      <c r="BR20" s="20">
        <f>'Raw Data'!BQ36</f>
        <v>0.01</v>
      </c>
      <c r="BS20" s="20">
        <f>'Raw Data'!BR36</f>
        <v>0.01</v>
      </c>
      <c r="BT20" s="20">
        <f>'Raw Data'!BS36</f>
        <v>0.01</v>
      </c>
      <c r="BU20" s="20">
        <f>'Raw Data'!BT36</f>
        <v>0.01</v>
      </c>
      <c r="BV20" s="20">
        <f>'Raw Data'!BU36</f>
        <v>0.01</v>
      </c>
      <c r="BW20" s="20">
        <f>'Raw Data'!BV36</f>
        <v>0.01</v>
      </c>
      <c r="BX20" s="20">
        <f>'Raw Data'!BW36</f>
        <v>0.01</v>
      </c>
      <c r="BY20" s="20">
        <f>'Raw Data'!BX36</f>
        <v>0.01</v>
      </c>
      <c r="BZ20" s="20">
        <f>'Raw Data'!BY36</f>
        <v>0.01</v>
      </c>
      <c r="CA20" s="20">
        <f>'Raw Data'!BZ36</f>
        <v>0.01</v>
      </c>
      <c r="CB20" s="20">
        <f>'Raw Data'!CA36</f>
        <v>0.01</v>
      </c>
      <c r="CC20" s="20">
        <f>'Raw Data'!CB36</f>
        <v>0.01</v>
      </c>
      <c r="CD20" s="20">
        <f>'Raw Data'!CC36</f>
        <v>0.01</v>
      </c>
      <c r="CE20" s="20">
        <f>'Raw Data'!CD36</f>
        <v>0.01</v>
      </c>
      <c r="CF20" s="20">
        <f>'Raw Data'!CE36</f>
        <v>0.01</v>
      </c>
      <c r="CG20" s="20">
        <f>'Raw Data'!CF36</f>
        <v>0.01</v>
      </c>
      <c r="CH20" s="20">
        <f>'Raw Data'!CG36</f>
        <v>0.01</v>
      </c>
      <c r="CI20" s="20">
        <f>'Raw Data'!CH36</f>
        <v>0.01</v>
      </c>
      <c r="CJ20" s="20">
        <f>'Raw Data'!CI36</f>
        <v>0.01</v>
      </c>
      <c r="CK20" s="20">
        <f>'Raw Data'!CJ36</f>
        <v>0.01</v>
      </c>
      <c r="CL20" s="20">
        <f>'Raw Data'!CK36</f>
        <v>0.01</v>
      </c>
      <c r="CM20" s="20">
        <f>'Raw Data'!CL36</f>
        <v>0.01</v>
      </c>
      <c r="CN20" s="20">
        <f>'Raw Data'!CM36</f>
        <v>0.01</v>
      </c>
      <c r="CO20" s="20">
        <f>'Raw Data'!CN36</f>
        <v>0.01</v>
      </c>
      <c r="CP20" s="20">
        <f>'Raw Data'!CO36</f>
        <v>0.01</v>
      </c>
      <c r="CQ20" s="20">
        <f>'Raw Data'!CP36</f>
        <v>0.01</v>
      </c>
      <c r="CR20" s="20">
        <f>'Raw Data'!CQ36</f>
        <v>0.01</v>
      </c>
      <c r="CS20" s="20">
        <f>'Raw Data'!CR36</f>
        <v>0.01</v>
      </c>
      <c r="CT20" s="20">
        <f>'Raw Data'!CS36</f>
        <v>0.01</v>
      </c>
      <c r="CU20" s="20">
        <f>'Raw Data'!CT36</f>
        <v>0.01</v>
      </c>
      <c r="CV20" s="20">
        <f>'Raw Data'!CU36</f>
        <v>0.01</v>
      </c>
      <c r="CW20" s="20">
        <f>'Raw Data'!CV36</f>
        <v>0.01</v>
      </c>
      <c r="CX20" s="20">
        <f>'Raw Data'!CW36</f>
        <v>0.01</v>
      </c>
      <c r="CY20" s="20">
        <f>'Raw Data'!CX36</f>
        <v>0.01</v>
      </c>
      <c r="CZ20" s="20">
        <f>'Raw Data'!CY36</f>
        <v>0.01</v>
      </c>
      <c r="DA20" s="20">
        <f>'Raw Data'!CZ36</f>
        <v>0.01</v>
      </c>
      <c r="DB20" s="20">
        <f>'Raw Data'!DA36</f>
        <v>0.01</v>
      </c>
      <c r="DC20" s="20">
        <f>'Raw Data'!DB36</f>
        <v>0.01</v>
      </c>
      <c r="DD20" s="20">
        <f>'Raw Data'!DC36</f>
        <v>0.01</v>
      </c>
      <c r="DE20" s="20">
        <f>'Raw Data'!DD36</f>
        <v>0.01</v>
      </c>
      <c r="DF20" s="20">
        <f>'Raw Data'!DE36</f>
        <v>0.01</v>
      </c>
      <c r="DG20" s="20">
        <f>'Raw Data'!DF36</f>
        <v>0.01</v>
      </c>
      <c r="DH20" s="20">
        <f>'Raw Data'!DG36</f>
        <v>0.01</v>
      </c>
      <c r="DI20" s="20">
        <f>'Raw Data'!DH36</f>
        <v>0.01</v>
      </c>
      <c r="DJ20" s="20">
        <f>'Raw Data'!DI36</f>
        <v>0.01</v>
      </c>
      <c r="DK20" s="20">
        <f>'Raw Data'!DJ36</f>
        <v>0.01</v>
      </c>
      <c r="DL20" s="20">
        <f>'Raw Data'!DK36</f>
        <v>0.01</v>
      </c>
      <c r="DM20" s="20">
        <f>'Raw Data'!DL36</f>
        <v>0.01</v>
      </c>
      <c r="DN20" s="20">
        <f>'Raw Data'!DM36</f>
        <v>0.01</v>
      </c>
      <c r="DO20" s="20">
        <f>'Raw Data'!DN36</f>
        <v>0.01</v>
      </c>
      <c r="DP20" s="20">
        <f>'Raw Data'!DO36</f>
        <v>0.01</v>
      </c>
      <c r="DQ20" s="20">
        <f>'Raw Data'!DP36</f>
        <v>0.01</v>
      </c>
      <c r="DR20" s="20">
        <f>'Raw Data'!DQ36</f>
        <v>0.01</v>
      </c>
      <c r="DS20" s="20">
        <f>'Raw Data'!DR36</f>
        <v>0.01</v>
      </c>
      <c r="DT20" s="20">
        <f>'Raw Data'!DS36</f>
        <v>0.01</v>
      </c>
      <c r="DU20" s="20">
        <f>'Raw Data'!DT36</f>
        <v>0.01</v>
      </c>
      <c r="DV20" s="20">
        <f>'Raw Data'!DU36</f>
        <v>0.01</v>
      </c>
      <c r="DW20" s="20">
        <f>'Raw Data'!DV36</f>
        <v>0.01</v>
      </c>
      <c r="DX20" s="20">
        <f>'Raw Data'!DW36</f>
        <v>0.01</v>
      </c>
      <c r="DY20" s="20">
        <f>'Raw Data'!DX36</f>
        <v>0.01</v>
      </c>
      <c r="DZ20" s="20">
        <f>'Raw Data'!DY36</f>
        <v>0.01</v>
      </c>
      <c r="EA20" s="20">
        <f>'Raw Data'!DZ36</f>
        <v>0.01</v>
      </c>
      <c r="EB20" s="20">
        <f>'Raw Data'!EA36</f>
        <v>0.01</v>
      </c>
      <c r="EC20" s="20">
        <f>'Raw Data'!EB36</f>
        <v>0.01</v>
      </c>
      <c r="ED20" s="20">
        <f>'Raw Data'!EC36</f>
        <v>0.01</v>
      </c>
      <c r="EE20" s="20">
        <f>'Raw Data'!ED36</f>
        <v>0.01</v>
      </c>
      <c r="EF20" s="20">
        <f>'Raw Data'!EE36</f>
        <v>0.01</v>
      </c>
      <c r="EG20" s="20">
        <f>'Raw Data'!EF36</f>
        <v>0.01</v>
      </c>
      <c r="EH20" s="20">
        <f>'Raw Data'!EG36</f>
        <v>0.01</v>
      </c>
      <c r="EI20" s="20">
        <f>'Raw Data'!EH36</f>
        <v>0.01</v>
      </c>
      <c r="EJ20" s="20">
        <f>'Raw Data'!EI36</f>
        <v>0.01</v>
      </c>
      <c r="EK20" s="20">
        <f>'Raw Data'!EJ36</f>
        <v>0.01</v>
      </c>
      <c r="EL20" s="20">
        <f>'Raw Data'!EK36</f>
        <v>0.01</v>
      </c>
      <c r="EM20" s="20">
        <f>'Raw Data'!EL36</f>
        <v>0.01</v>
      </c>
      <c r="EN20" s="20">
        <f>'Raw Data'!EM36</f>
        <v>0.01</v>
      </c>
      <c r="EO20" s="20">
        <f>'Raw Data'!EN36</f>
        <v>0.01</v>
      </c>
      <c r="EP20" s="20">
        <f>'Raw Data'!EO36</f>
        <v>0.01</v>
      </c>
      <c r="EQ20" s="20">
        <f>'Raw Data'!EP36</f>
        <v>0.01</v>
      </c>
      <c r="ER20" s="20">
        <f>'Raw Data'!EQ36</f>
        <v>0.01</v>
      </c>
      <c r="ES20" s="20">
        <f>'Raw Data'!ER36</f>
        <v>0.01</v>
      </c>
      <c r="ET20" s="20">
        <f>'Raw Data'!ES36</f>
        <v>0.01</v>
      </c>
      <c r="EU20" s="20">
        <f>'Raw Data'!ET36</f>
        <v>0.01</v>
      </c>
      <c r="EV20" s="20">
        <f>'Raw Data'!EU36</f>
        <v>0.01</v>
      </c>
      <c r="EW20" s="20">
        <f>'Raw Data'!EV36</f>
        <v>0.01</v>
      </c>
      <c r="EX20" s="20">
        <f>'Raw Data'!EW36</f>
        <v>0.01</v>
      </c>
      <c r="EY20" s="20">
        <f>'Raw Data'!EX36</f>
        <v>0.01</v>
      </c>
      <c r="EZ20" s="20">
        <f>'Raw Data'!EY36</f>
        <v>0.01</v>
      </c>
      <c r="FA20" s="20">
        <f>'Raw Data'!EZ36</f>
        <v>0.01</v>
      </c>
      <c r="FB20" s="20">
        <f>'Raw Data'!FA36</f>
        <v>0.01</v>
      </c>
      <c r="FC20" s="20">
        <f>'Raw Data'!FB36</f>
        <v>0.01</v>
      </c>
      <c r="FD20" s="20">
        <f>'Raw Data'!FC36</f>
        <v>0.01</v>
      </c>
      <c r="FE20" s="20">
        <f>'Raw Data'!FD36</f>
        <v>0.01</v>
      </c>
      <c r="FF20" s="20">
        <f>'Raw Data'!FE36</f>
        <v>0.01</v>
      </c>
      <c r="FG20" s="20">
        <f>'Raw Data'!FF36</f>
        <v>0.01</v>
      </c>
      <c r="FH20" s="20">
        <f>'Raw Data'!FG36</f>
        <v>0.01</v>
      </c>
      <c r="FI20" s="20">
        <f>'Raw Data'!FH36</f>
        <v>0.01</v>
      </c>
      <c r="FJ20" s="20">
        <f>'Raw Data'!FI36</f>
        <v>0.01</v>
      </c>
      <c r="FK20" s="20">
        <f>'Raw Data'!FJ36</f>
        <v>0.01</v>
      </c>
      <c r="FL20" s="20">
        <f>'Raw Data'!FK36</f>
        <v>0.01</v>
      </c>
      <c r="FM20" s="20">
        <f>'Raw Data'!FL36</f>
        <v>0.01</v>
      </c>
      <c r="FN20" s="20">
        <f>'Raw Data'!FM36</f>
        <v>0.01</v>
      </c>
      <c r="FO20" s="20">
        <f>'Raw Data'!FN36</f>
        <v>0.01</v>
      </c>
      <c r="FP20" s="20">
        <f>'Raw Data'!FO36</f>
        <v>0.01</v>
      </c>
      <c r="FQ20" s="20">
        <f>'Raw Data'!FP36</f>
        <v>0.01</v>
      </c>
      <c r="FR20" s="20">
        <f>'Raw Data'!FQ36</f>
        <v>0.01</v>
      </c>
      <c r="FS20" s="20">
        <f>'Raw Data'!FR36</f>
        <v>0.01</v>
      </c>
    </row>
    <row r="21" spans="1:256" s="18" customFormat="1" x14ac:dyDescent="0.25">
      <c r="A21" s="16" t="s">
        <v>40</v>
      </c>
      <c r="B21" s="17"/>
      <c r="C21" s="19">
        <f t="shared" ref="C21:AH21" si="37">C20/C16</f>
        <v>1.3617358152573356E-3</v>
      </c>
      <c r="D21" s="19">
        <f t="shared" si="37"/>
        <v>1.2965371797902742E-3</v>
      </c>
      <c r="E21" s="19">
        <f t="shared" si="37"/>
        <v>1.3852897123106471E-3</v>
      </c>
      <c r="F21" s="19">
        <f t="shared" si="37"/>
        <v>1.306658497060356E-3</v>
      </c>
      <c r="G21" s="19">
        <f t="shared" si="37"/>
        <v>1.1631189027342572E-3</v>
      </c>
      <c r="H21" s="19">
        <f t="shared" si="37"/>
        <v>1.2347710828504905E-3</v>
      </c>
      <c r="I21" s="19">
        <f t="shared" si="37"/>
        <v>1.4853251726875227E-3</v>
      </c>
      <c r="J21" s="19">
        <f t="shared" si="37"/>
        <v>1.7220007130553338E-3</v>
      </c>
      <c r="K21" s="19">
        <f t="shared" si="37"/>
        <v>1.0281249497495616E-3</v>
      </c>
      <c r="L21" s="19">
        <f t="shared" si="37"/>
        <v>1.2614515650640175E-3</v>
      </c>
      <c r="M21" s="19">
        <f t="shared" si="37"/>
        <v>1.8199442757311662E-3</v>
      </c>
      <c r="N21" s="19">
        <f t="shared" si="37"/>
        <v>1.21760813602873E-3</v>
      </c>
      <c r="O21" s="19">
        <f t="shared" si="37"/>
        <v>1.2875654687568207E-3</v>
      </c>
      <c r="P21" s="19">
        <f t="shared" si="37"/>
        <v>1.1246185449187926E-3</v>
      </c>
      <c r="Q21" s="19">
        <f t="shared" si="37"/>
        <v>1.0840566315213789E-3</v>
      </c>
      <c r="R21" s="19">
        <f t="shared" si="37"/>
        <v>1.4238224968967741E-3</v>
      </c>
      <c r="S21" s="19">
        <f t="shared" si="37"/>
        <v>3.2079896250396573E-3</v>
      </c>
      <c r="T21" s="19">
        <f t="shared" si="37"/>
        <v>1.0519451699904454E-3</v>
      </c>
      <c r="U21" s="19">
        <f t="shared" si="37"/>
        <v>8.8843557622839033E-4</v>
      </c>
      <c r="V21" s="19">
        <f t="shared" si="37"/>
        <v>1.1486874417413388E-3</v>
      </c>
      <c r="W21" s="19">
        <f t="shared" si="37"/>
        <v>1.1946968646521941E-3</v>
      </c>
      <c r="X21" s="19">
        <f t="shared" si="37"/>
        <v>9.8313158485170129E-4</v>
      </c>
      <c r="Y21" s="19">
        <f t="shared" si="37"/>
        <v>1.3850765352876667E-3</v>
      </c>
      <c r="Z21" s="19">
        <f t="shared" si="37"/>
        <v>2.7098841837837656E-3</v>
      </c>
      <c r="AA21" s="19">
        <f t="shared" si="37"/>
        <v>1.3976876177984651E-3</v>
      </c>
      <c r="AB21" s="19">
        <f t="shared" si="37"/>
        <v>1.3531823548518687E-3</v>
      </c>
      <c r="AC21" s="19">
        <f t="shared" si="37"/>
        <v>1.1438528827094161E-3</v>
      </c>
      <c r="AD21" s="19">
        <f t="shared" si="37"/>
        <v>1.2197681410347607E-3</v>
      </c>
      <c r="AE21" s="19">
        <f t="shared" si="37"/>
        <v>1.2302241285957396E-3</v>
      </c>
      <c r="AF21" s="19">
        <f t="shared" si="37"/>
        <v>8.7034284125383371E-4</v>
      </c>
      <c r="AG21" s="19">
        <f t="shared" si="37"/>
        <v>8.9238194242617533E-4</v>
      </c>
      <c r="AH21" s="19">
        <f t="shared" si="37"/>
        <v>1.1371588553799278E-3</v>
      </c>
      <c r="AI21" s="19">
        <f t="shared" ref="AI21:BN21" si="38">AI20/AI16</f>
        <v>9.2167612828801819E-4</v>
      </c>
      <c r="AJ21" s="19">
        <f t="shared" si="38"/>
        <v>1.1853454220382982E-3</v>
      </c>
      <c r="AK21" s="19">
        <f t="shared" si="38"/>
        <v>1.3564479808856247E-3</v>
      </c>
      <c r="AL21" s="19">
        <f t="shared" si="38"/>
        <v>1.3725491351047423E-3</v>
      </c>
      <c r="AM21" s="19">
        <f t="shared" si="38"/>
        <v>1.1933772986354489E-3</v>
      </c>
      <c r="AN21" s="19">
        <f t="shared" si="38"/>
        <v>8.8816278738051545E-4</v>
      </c>
      <c r="AO21" s="19">
        <f t="shared" si="38"/>
        <v>9.6331740078044647E-4</v>
      </c>
      <c r="AP21" s="19">
        <f t="shared" si="38"/>
        <v>1.2507991383053957E-3</v>
      </c>
      <c r="AQ21" s="19">
        <f t="shared" si="38"/>
        <v>1.3344287964261025E-3</v>
      </c>
      <c r="AR21" s="19">
        <f t="shared" si="38"/>
        <v>1.2378563699591851E-3</v>
      </c>
      <c r="AS21" s="19">
        <f t="shared" si="38"/>
        <v>1.1632558063169143E-3</v>
      </c>
      <c r="AT21" s="19">
        <f t="shared" si="38"/>
        <v>1.2239521931026627E-3</v>
      </c>
      <c r="AU21" s="19">
        <f t="shared" si="38"/>
        <v>1.1503523926198916E-3</v>
      </c>
      <c r="AV21" s="19">
        <f t="shared" si="38"/>
        <v>8.8289597856347534E-4</v>
      </c>
      <c r="AW21" s="19">
        <f t="shared" si="38"/>
        <v>9.6737752306015655E-4</v>
      </c>
      <c r="AX21" s="19">
        <f t="shared" si="38"/>
        <v>1.2893425395268277E-3</v>
      </c>
      <c r="AY21" s="19">
        <f t="shared" si="38"/>
        <v>1.2942451490461822E-3</v>
      </c>
      <c r="AZ21" s="19">
        <f t="shared" si="38"/>
        <v>1.2391573729863693E-3</v>
      </c>
      <c r="BA21" s="19">
        <f t="shared" si="38"/>
        <v>1.2406947890818859E-3</v>
      </c>
      <c r="BB21" s="19">
        <f t="shared" si="38"/>
        <v>1.2436465652520803E-3</v>
      </c>
      <c r="BC21" s="19">
        <f t="shared" si="38"/>
        <v>1.1426796702215941E-3</v>
      </c>
      <c r="BD21" s="19">
        <f t="shared" si="38"/>
        <v>1.6666151433554677E-3</v>
      </c>
      <c r="BE21" s="19">
        <f t="shared" si="38"/>
        <v>1.3411048252933095E-3</v>
      </c>
      <c r="BF21" s="19">
        <f t="shared" si="38"/>
        <v>1.4272092663199284E-3</v>
      </c>
      <c r="BG21" s="19">
        <f t="shared" si="38"/>
        <v>1.3517379821671178E-3</v>
      </c>
      <c r="BH21" s="19">
        <f t="shared" si="38"/>
        <v>1.2801101657308155E-3</v>
      </c>
      <c r="BI21" s="19">
        <f t="shared" si="38"/>
        <v>1.1368444699154318E-3</v>
      </c>
      <c r="BJ21" s="19">
        <f t="shared" si="38"/>
        <v>8.8920178533010742E-4</v>
      </c>
      <c r="BK21" s="19">
        <f t="shared" si="38"/>
        <v>1.4714776451945669E-3</v>
      </c>
      <c r="BL21" s="19">
        <f t="shared" si="38"/>
        <v>1.6295207668029527E-3</v>
      </c>
      <c r="BM21" s="19">
        <f t="shared" si="38"/>
        <v>1.7737896201159723E-3</v>
      </c>
      <c r="BN21" s="19">
        <f t="shared" si="38"/>
        <v>1.7699115044247787E-3</v>
      </c>
      <c r="BO21" s="19">
        <f t="shared" ref="BO21:CT21" si="39">BO20/BO16</f>
        <v>1.0193679918450559E-3</v>
      </c>
      <c r="BP21" s="19">
        <f t="shared" si="39"/>
        <v>1.0256410256410256E-3</v>
      </c>
      <c r="BQ21" s="19">
        <f t="shared" si="39"/>
        <v>1.376538951883244E-3</v>
      </c>
      <c r="BR21" s="19">
        <f t="shared" si="39"/>
        <v>2.0902566613256192E-3</v>
      </c>
      <c r="BS21" s="19">
        <f t="shared" si="39"/>
        <v>1.5353086987712052E-3</v>
      </c>
      <c r="BT21" s="19">
        <f t="shared" si="39"/>
        <v>1.7927667404237975E-3</v>
      </c>
      <c r="BU21" s="19">
        <f t="shared" si="39"/>
        <v>1.3715875403475524E-3</v>
      </c>
      <c r="BV21" s="19">
        <f t="shared" si="39"/>
        <v>1.467882613459207E-3</v>
      </c>
      <c r="BW21" s="19">
        <f t="shared" si="39"/>
        <v>1.6430594856460521E-3</v>
      </c>
      <c r="BX21" s="19">
        <f t="shared" si="39"/>
        <v>2.8074538185900483E-3</v>
      </c>
      <c r="BY21" s="19">
        <f t="shared" si="39"/>
        <v>1.4561825327560039E-3</v>
      </c>
      <c r="BZ21" s="19">
        <f t="shared" si="39"/>
        <v>2.2318784498753454E-3</v>
      </c>
      <c r="CA21" s="19">
        <f t="shared" si="39"/>
        <v>3.7508848906992309E-3</v>
      </c>
      <c r="CB21" s="19">
        <f t="shared" si="39"/>
        <v>4.1841004184100415E-3</v>
      </c>
      <c r="CC21" s="19">
        <f t="shared" si="39"/>
        <v>1.620745542949757E-3</v>
      </c>
      <c r="CD21" s="19">
        <f t="shared" si="39"/>
        <v>1.4546116378253184E-3</v>
      </c>
      <c r="CE21" s="19">
        <f t="shared" si="39"/>
        <v>1.8118247511016599E-3</v>
      </c>
      <c r="CF21" s="19">
        <f t="shared" si="39"/>
        <v>1.4821821681177383E-3</v>
      </c>
      <c r="CG21" s="19">
        <f t="shared" si="39"/>
        <v>1.6762670025458708E-3</v>
      </c>
      <c r="CH21" s="19">
        <f t="shared" si="39"/>
        <v>1.8480741150023309E-3</v>
      </c>
      <c r="CI21" s="19">
        <f t="shared" si="39"/>
        <v>1.6123921151821126E-3</v>
      </c>
      <c r="CJ21" s="19">
        <f t="shared" si="39"/>
        <v>1.6118319721244757E-3</v>
      </c>
      <c r="CK21" s="19">
        <f t="shared" si="39"/>
        <v>2.3696946050021225E-3</v>
      </c>
      <c r="CL21" s="19">
        <f t="shared" si="39"/>
        <v>3.1184094082596469E-3</v>
      </c>
      <c r="CM21" s="19">
        <f t="shared" si="39"/>
        <v>1.6989566553605529E-3</v>
      </c>
      <c r="CN21" s="19">
        <f t="shared" si="39"/>
        <v>1.6913826950620931E-3</v>
      </c>
      <c r="CO21" s="19">
        <f t="shared" si="39"/>
        <v>2.1929824561403512E-3</v>
      </c>
      <c r="CP21" s="19">
        <f t="shared" si="39"/>
        <v>2.0449897750511249E-3</v>
      </c>
      <c r="CQ21" s="19">
        <f t="shared" si="39"/>
        <v>2.0576131687242796E-3</v>
      </c>
      <c r="CR21" s="19">
        <f t="shared" si="39"/>
        <v>1.9493177387914231E-3</v>
      </c>
      <c r="CS21" s="19">
        <f t="shared" si="39"/>
        <v>1.841620626151013E-3</v>
      </c>
      <c r="CT21" s="19">
        <f t="shared" si="39"/>
        <v>1.6835016835016834E-3</v>
      </c>
      <c r="CU21" s="19">
        <f t="shared" ref="CU21:DZ21" si="40">CU20/CU16</f>
        <v>1.6920473773265651E-3</v>
      </c>
      <c r="CV21" s="19">
        <f t="shared" si="40"/>
        <v>1.7793594306049821E-3</v>
      </c>
      <c r="CW21" s="19">
        <f t="shared" si="40"/>
        <v>1.5007042852199142E-3</v>
      </c>
      <c r="CX21" s="19">
        <f t="shared" si="40"/>
        <v>1.5284426422226857E-3</v>
      </c>
      <c r="CY21" s="19">
        <f t="shared" si="40"/>
        <v>1.5036437954667817E-3</v>
      </c>
      <c r="CZ21" s="19">
        <f t="shared" si="40"/>
        <v>2.1856384467729829E-3</v>
      </c>
      <c r="DA21" s="19">
        <f t="shared" si="40"/>
        <v>1.8065039420623733E-3</v>
      </c>
      <c r="DB21" s="19">
        <f t="shared" si="40"/>
        <v>1.9157627896673236E-3</v>
      </c>
      <c r="DC21" s="19">
        <f t="shared" si="40"/>
        <v>1.884641010446643E-3</v>
      </c>
      <c r="DD21" s="19">
        <f t="shared" si="40"/>
        <v>1.5961428658193997E-3</v>
      </c>
      <c r="DE21" s="19">
        <f t="shared" si="40"/>
        <v>1.6357213784520522E-3</v>
      </c>
      <c r="DF21" s="19">
        <f t="shared" si="40"/>
        <v>1.949706607622512E-3</v>
      </c>
      <c r="DG21" s="19">
        <f t="shared" si="40"/>
        <v>1.4342952970561121E-3</v>
      </c>
      <c r="DH21" s="19">
        <f t="shared" si="40"/>
        <v>1.9524940582193949E-3</v>
      </c>
      <c r="DI21" s="19">
        <f t="shared" si="40"/>
        <v>1.734023397614332E-3</v>
      </c>
      <c r="DJ21" s="19">
        <f t="shared" si="40"/>
        <v>1.8724420964474392E-3</v>
      </c>
      <c r="DK21" s="19">
        <f t="shared" si="40"/>
        <v>1.8034717712197431E-3</v>
      </c>
      <c r="DL21" s="19">
        <f t="shared" si="40"/>
        <v>2.0004410762565904E-3</v>
      </c>
      <c r="DM21" s="19">
        <f t="shared" si="40"/>
        <v>1.9000905671372847E-3</v>
      </c>
      <c r="DN21" s="19">
        <f t="shared" si="40"/>
        <v>1.6267823592002459E-3</v>
      </c>
      <c r="DO21" s="19">
        <f t="shared" si="40"/>
        <v>1.441571736848433E-3</v>
      </c>
      <c r="DP21" s="19">
        <f t="shared" si="40"/>
        <v>1.7869827275117025E-3</v>
      </c>
      <c r="DQ21" s="19">
        <f t="shared" si="40"/>
        <v>1.5290661553525066E-3</v>
      </c>
      <c r="DR21" s="19">
        <f t="shared" si="40"/>
        <v>2.2084443442859461E-3</v>
      </c>
      <c r="DS21" s="19">
        <f t="shared" si="40"/>
        <v>3.8390916602282182E-3</v>
      </c>
      <c r="DT21" s="19">
        <f t="shared" si="40"/>
        <v>5.9185347481284381E-3</v>
      </c>
      <c r="DU21" s="19">
        <f t="shared" si="40"/>
        <v>9.2497474642499692E-3</v>
      </c>
      <c r="DV21" s="19">
        <f t="shared" si="40"/>
        <v>3.5567815037701356E-3</v>
      </c>
      <c r="DW21" s="19">
        <f t="shared" si="40"/>
        <v>2.5177819720427603E-3</v>
      </c>
      <c r="DX21" s="19">
        <f t="shared" si="40"/>
        <v>1.4348275376950605E-2</v>
      </c>
      <c r="DY21" s="19">
        <f t="shared" si="40"/>
        <v>3.9499364420865829E-3</v>
      </c>
      <c r="DZ21" s="19">
        <f t="shared" si="40"/>
        <v>2.2515475986360283E-3</v>
      </c>
      <c r="EA21" s="19">
        <f t="shared" ref="EA21:FF21" si="41">EA20/EA16</f>
        <v>2.1004846289122323E-3</v>
      </c>
      <c r="EB21" s="19">
        <f t="shared" si="41"/>
        <v>2.5505996454473455E-3</v>
      </c>
      <c r="EC21" s="19">
        <f t="shared" si="41"/>
        <v>2.7915534274849715E-3</v>
      </c>
      <c r="ED21" s="19">
        <f t="shared" si="41"/>
        <v>2.1106740331936552E-3</v>
      </c>
      <c r="EE21" s="19">
        <f t="shared" si="41"/>
        <v>2.5981260407391821E-3</v>
      </c>
      <c r="EF21" s="19">
        <f t="shared" si="41"/>
        <v>1.7644783168315665E-3</v>
      </c>
      <c r="EG21" s="19">
        <f t="shared" si="41"/>
        <v>1.9411344807874012E-3</v>
      </c>
      <c r="EH21" s="19">
        <f t="shared" si="41"/>
        <v>2.0809720263011036E-3</v>
      </c>
      <c r="EI21" s="19">
        <f t="shared" si="41"/>
        <v>2.49889244054628E-3</v>
      </c>
      <c r="EJ21" s="19">
        <f t="shared" si="41"/>
        <v>2.0916475679689437E-2</v>
      </c>
      <c r="EK21" s="19">
        <f t="shared" si="41"/>
        <v>2.8296527463553996E-3</v>
      </c>
      <c r="EL21" s="19">
        <f t="shared" si="41"/>
        <v>2.6112660179815656E-3</v>
      </c>
      <c r="EM21" s="19">
        <f t="shared" si="41"/>
        <v>2.7797261180743924E-3</v>
      </c>
      <c r="EN21" s="19">
        <f t="shared" si="41"/>
        <v>2.3167328679140398E-3</v>
      </c>
      <c r="EO21" s="19">
        <f t="shared" si="41"/>
        <v>2.1443769707129193E-3</v>
      </c>
      <c r="EP21" s="19">
        <f t="shared" si="41"/>
        <v>3.1037448844460523E-3</v>
      </c>
      <c r="EQ21" s="19">
        <f t="shared" si="41"/>
        <v>4.2673798935104409E-3</v>
      </c>
      <c r="ER21" s="19">
        <f t="shared" si="41"/>
        <v>1.7595908580735663E-3</v>
      </c>
      <c r="ES21" s="19">
        <f t="shared" si="41"/>
        <v>2.9383076476558957E-3</v>
      </c>
      <c r="ET21" s="19">
        <f t="shared" si="41"/>
        <v>2.6677862839546451E-3</v>
      </c>
      <c r="EU21" s="19">
        <f t="shared" si="41"/>
        <v>2.2018666107822956E-3</v>
      </c>
      <c r="EV21" s="19">
        <f t="shared" si="41"/>
        <v>2.5447140098012319E-3</v>
      </c>
      <c r="EW21" s="19">
        <f t="shared" si="41"/>
        <v>6.0615520885367582E-3</v>
      </c>
      <c r="EX21" s="19">
        <f t="shared" si="41"/>
        <v>2.3044828668018634E-3</v>
      </c>
      <c r="EY21" s="19">
        <f t="shared" si="41"/>
        <v>4.3333763471210601E-3</v>
      </c>
      <c r="EZ21" s="19">
        <f t="shared" si="41"/>
        <v>3.5482565990335975E-3</v>
      </c>
      <c r="FA21" s="19">
        <f t="shared" si="41"/>
        <v>6.006275773901731E-3</v>
      </c>
      <c r="FB21" s="19">
        <f t="shared" si="41"/>
        <v>3.773721935539712E-3</v>
      </c>
      <c r="FC21" s="19">
        <f t="shared" si="41"/>
        <v>4.4307103084296655E-3</v>
      </c>
      <c r="FD21" s="19">
        <f t="shared" si="41"/>
        <v>6.2942871703692326E-3</v>
      </c>
      <c r="FE21" s="19">
        <f t="shared" si="41"/>
        <v>5.6041991837088093E-3</v>
      </c>
      <c r="FF21" s="19">
        <f t="shared" si="41"/>
        <v>4.3585462257143487E-3</v>
      </c>
      <c r="FG21" s="19">
        <f t="shared" ref="FG21:FS21" si="42">FG20/FG16</f>
        <v>1.3567726807063377E-2</v>
      </c>
      <c r="FH21" s="19">
        <f t="shared" si="42"/>
        <v>3.1009231490349873E-3</v>
      </c>
      <c r="FI21" s="19">
        <f t="shared" si="42"/>
        <v>3.3066304566682272E-3</v>
      </c>
      <c r="FJ21" s="19">
        <f t="shared" si="42"/>
        <v>3.7484394922474859E-3</v>
      </c>
      <c r="FK21" s="19">
        <f t="shared" si="42"/>
        <v>6.4985109045909879E-3</v>
      </c>
      <c r="FL21" s="19">
        <f t="shared" si="42"/>
        <v>4.281246264771092E-3</v>
      </c>
      <c r="FM21" s="19">
        <f t="shared" si="42"/>
        <v>3.9716692973675539E-3</v>
      </c>
      <c r="FN21" s="19">
        <f t="shared" si="42"/>
        <v>3.6159838004631989E-3</v>
      </c>
      <c r="FO21" s="19">
        <f t="shared" si="42"/>
        <v>4.379471046742623E-2</v>
      </c>
      <c r="FP21" s="19">
        <f t="shared" si="42"/>
        <v>2.2781600764002791E-2</v>
      </c>
      <c r="FQ21" s="19">
        <f t="shared" si="42"/>
        <v>1.1629964619769798E-2</v>
      </c>
      <c r="FR21" s="19">
        <f t="shared" si="42"/>
        <v>4.8633970325688324E-3</v>
      </c>
      <c r="FS21" s="19">
        <f t="shared" si="42"/>
        <v>2.9687987287610731E-3</v>
      </c>
    </row>
    <row r="22" spans="1:256" s="23" customFormat="1" x14ac:dyDescent="0.25">
      <c r="A22" s="23" t="s">
        <v>16</v>
      </c>
      <c r="B22" s="24" t="s">
        <v>8</v>
      </c>
      <c r="C22" s="23">
        <f>C20</f>
        <v>0.01</v>
      </c>
      <c r="D22" s="23">
        <f t="shared" ref="D22:BO22" si="43">C22+D20</f>
        <v>0.02</v>
      </c>
      <c r="E22" s="23">
        <f t="shared" si="43"/>
        <v>0.03</v>
      </c>
      <c r="F22" s="23">
        <f t="shared" si="43"/>
        <v>0.04</v>
      </c>
      <c r="G22" s="23">
        <f t="shared" si="43"/>
        <v>0.05</v>
      </c>
      <c r="H22" s="23">
        <f t="shared" si="43"/>
        <v>6.0000000000000005E-2</v>
      </c>
      <c r="I22" s="23">
        <f t="shared" si="43"/>
        <v>7.0000000000000007E-2</v>
      </c>
      <c r="J22" s="23">
        <f t="shared" si="43"/>
        <v>0.08</v>
      </c>
      <c r="K22" s="23">
        <f t="shared" si="43"/>
        <v>0.09</v>
      </c>
      <c r="L22" s="23">
        <f t="shared" si="43"/>
        <v>9.9999999999999992E-2</v>
      </c>
      <c r="M22" s="23">
        <f t="shared" si="43"/>
        <v>0.10999999999999999</v>
      </c>
      <c r="N22" s="23">
        <f t="shared" si="43"/>
        <v>0.11999999999999998</v>
      </c>
      <c r="O22" s="23">
        <f t="shared" si="43"/>
        <v>0.12999999999999998</v>
      </c>
      <c r="P22" s="23">
        <f t="shared" si="43"/>
        <v>0.13999999999999999</v>
      </c>
      <c r="Q22" s="23">
        <f t="shared" si="43"/>
        <v>0.15</v>
      </c>
      <c r="R22" s="23">
        <f t="shared" si="43"/>
        <v>0.16</v>
      </c>
      <c r="S22" s="23">
        <f t="shared" si="43"/>
        <v>0.17</v>
      </c>
      <c r="T22" s="23">
        <f t="shared" si="43"/>
        <v>0.18000000000000002</v>
      </c>
      <c r="U22" s="23">
        <f t="shared" si="43"/>
        <v>0.19000000000000003</v>
      </c>
      <c r="V22" s="23">
        <f t="shared" si="43"/>
        <v>0.20000000000000004</v>
      </c>
      <c r="W22" s="23">
        <f t="shared" si="43"/>
        <v>0.21000000000000005</v>
      </c>
      <c r="X22" s="23">
        <f t="shared" si="43"/>
        <v>0.22000000000000006</v>
      </c>
      <c r="Y22" s="23">
        <f t="shared" si="43"/>
        <v>0.23000000000000007</v>
      </c>
      <c r="Z22" s="23">
        <f t="shared" si="43"/>
        <v>0.24000000000000007</v>
      </c>
      <c r="AA22" s="23">
        <f t="shared" si="43"/>
        <v>0.25000000000000006</v>
      </c>
      <c r="AB22" s="23">
        <f t="shared" si="43"/>
        <v>0.26000000000000006</v>
      </c>
      <c r="AC22" s="23">
        <f t="shared" si="43"/>
        <v>0.27000000000000007</v>
      </c>
      <c r="AD22" s="23">
        <f t="shared" si="43"/>
        <v>0.28000000000000008</v>
      </c>
      <c r="AE22" s="23">
        <f t="shared" si="43"/>
        <v>0.29000000000000009</v>
      </c>
      <c r="AF22" s="23">
        <f t="shared" si="43"/>
        <v>0.3000000000000001</v>
      </c>
      <c r="AG22" s="23">
        <f t="shared" si="43"/>
        <v>0.31000000000000011</v>
      </c>
      <c r="AH22" s="23">
        <f t="shared" si="43"/>
        <v>0.32000000000000012</v>
      </c>
      <c r="AI22" s="23">
        <f t="shared" si="43"/>
        <v>0.33000000000000013</v>
      </c>
      <c r="AJ22" s="23">
        <f t="shared" si="43"/>
        <v>0.34000000000000014</v>
      </c>
      <c r="AK22" s="23">
        <f t="shared" si="43"/>
        <v>0.35000000000000014</v>
      </c>
      <c r="AL22" s="23">
        <f t="shared" si="43"/>
        <v>0.36000000000000015</v>
      </c>
      <c r="AM22" s="23">
        <f t="shared" si="43"/>
        <v>0.37000000000000016</v>
      </c>
      <c r="AN22" s="23">
        <f t="shared" si="43"/>
        <v>0.38000000000000017</v>
      </c>
      <c r="AO22" s="23">
        <f t="shared" si="43"/>
        <v>0.39000000000000018</v>
      </c>
      <c r="AP22" s="23">
        <f t="shared" si="43"/>
        <v>0.40000000000000019</v>
      </c>
      <c r="AQ22" s="23">
        <f t="shared" si="43"/>
        <v>0.4100000000000002</v>
      </c>
      <c r="AR22" s="23">
        <f t="shared" si="43"/>
        <v>0.42000000000000021</v>
      </c>
      <c r="AS22" s="23">
        <f t="shared" si="43"/>
        <v>0.43000000000000022</v>
      </c>
      <c r="AT22" s="23">
        <f t="shared" si="43"/>
        <v>0.44000000000000022</v>
      </c>
      <c r="AU22" s="23">
        <f t="shared" si="43"/>
        <v>0.45000000000000023</v>
      </c>
      <c r="AV22" s="23">
        <f t="shared" si="43"/>
        <v>0.46000000000000024</v>
      </c>
      <c r="AW22" s="23">
        <f t="shared" si="43"/>
        <v>0.47000000000000025</v>
      </c>
      <c r="AX22" s="23">
        <f t="shared" si="43"/>
        <v>0.48000000000000026</v>
      </c>
      <c r="AY22" s="23">
        <f t="shared" si="43"/>
        <v>0.49000000000000027</v>
      </c>
      <c r="AZ22" s="23">
        <f t="shared" si="43"/>
        <v>0.50000000000000022</v>
      </c>
      <c r="BA22" s="23">
        <f t="shared" si="43"/>
        <v>0.51000000000000023</v>
      </c>
      <c r="BB22" s="23">
        <f t="shared" si="43"/>
        <v>0.52000000000000024</v>
      </c>
      <c r="BC22" s="23">
        <f t="shared" si="43"/>
        <v>0.53000000000000025</v>
      </c>
      <c r="BD22" s="23">
        <f t="shared" si="43"/>
        <v>0.54000000000000026</v>
      </c>
      <c r="BE22" s="23">
        <f t="shared" si="43"/>
        <v>0.55000000000000027</v>
      </c>
      <c r="BF22" s="23">
        <f t="shared" si="43"/>
        <v>0.56000000000000028</v>
      </c>
      <c r="BG22" s="23">
        <f t="shared" si="43"/>
        <v>0.57000000000000028</v>
      </c>
      <c r="BH22" s="23">
        <f t="shared" si="43"/>
        <v>0.58000000000000029</v>
      </c>
      <c r="BI22" s="23">
        <f t="shared" si="43"/>
        <v>0.5900000000000003</v>
      </c>
      <c r="BJ22" s="23">
        <f t="shared" si="43"/>
        <v>0.60000000000000031</v>
      </c>
      <c r="BK22" s="23">
        <f t="shared" si="43"/>
        <v>0.61000000000000032</v>
      </c>
      <c r="BL22" s="23">
        <f t="shared" si="43"/>
        <v>0.62000000000000033</v>
      </c>
      <c r="BM22" s="23">
        <f t="shared" si="43"/>
        <v>0.63000000000000034</v>
      </c>
      <c r="BN22" s="23">
        <f t="shared" si="43"/>
        <v>0.64000000000000035</v>
      </c>
      <c r="BO22" s="23">
        <f t="shared" si="43"/>
        <v>0.65000000000000036</v>
      </c>
      <c r="BP22" s="23">
        <f t="shared" ref="BP22:EA22" si="44">BO22+BP20</f>
        <v>0.66000000000000036</v>
      </c>
      <c r="BQ22" s="23">
        <f t="shared" si="44"/>
        <v>0.67000000000000037</v>
      </c>
      <c r="BR22" s="23">
        <f t="shared" si="44"/>
        <v>0.68000000000000038</v>
      </c>
      <c r="BS22" s="23">
        <f t="shared" si="44"/>
        <v>0.69000000000000039</v>
      </c>
      <c r="BT22" s="23">
        <f t="shared" si="44"/>
        <v>0.7000000000000004</v>
      </c>
      <c r="BU22" s="23">
        <f t="shared" si="44"/>
        <v>0.71000000000000041</v>
      </c>
      <c r="BV22" s="23">
        <f t="shared" si="44"/>
        <v>0.72000000000000042</v>
      </c>
      <c r="BW22" s="23">
        <f t="shared" si="44"/>
        <v>0.73000000000000043</v>
      </c>
      <c r="BX22" s="23">
        <f t="shared" si="44"/>
        <v>0.74000000000000044</v>
      </c>
      <c r="BY22" s="23">
        <f t="shared" si="44"/>
        <v>0.75000000000000044</v>
      </c>
      <c r="BZ22" s="23">
        <f t="shared" si="44"/>
        <v>0.76000000000000045</v>
      </c>
      <c r="CA22" s="23">
        <f t="shared" si="44"/>
        <v>0.77000000000000046</v>
      </c>
      <c r="CB22" s="23">
        <f t="shared" si="44"/>
        <v>0.78000000000000047</v>
      </c>
      <c r="CC22" s="23">
        <f t="shared" si="44"/>
        <v>0.79000000000000048</v>
      </c>
      <c r="CD22" s="23">
        <f t="shared" si="44"/>
        <v>0.80000000000000049</v>
      </c>
      <c r="CE22" s="23">
        <f t="shared" si="44"/>
        <v>0.8100000000000005</v>
      </c>
      <c r="CF22" s="23">
        <f t="shared" si="44"/>
        <v>0.82000000000000051</v>
      </c>
      <c r="CG22" s="23">
        <f t="shared" si="44"/>
        <v>0.83000000000000052</v>
      </c>
      <c r="CH22" s="23">
        <f t="shared" si="44"/>
        <v>0.84000000000000052</v>
      </c>
      <c r="CI22" s="23">
        <f t="shared" si="44"/>
        <v>0.85000000000000053</v>
      </c>
      <c r="CJ22" s="23">
        <f t="shared" si="44"/>
        <v>0.86000000000000054</v>
      </c>
      <c r="CK22" s="23">
        <f t="shared" si="44"/>
        <v>0.87000000000000055</v>
      </c>
      <c r="CL22" s="23">
        <f t="shared" si="44"/>
        <v>0.88000000000000056</v>
      </c>
      <c r="CM22" s="23">
        <f t="shared" si="44"/>
        <v>0.89000000000000057</v>
      </c>
      <c r="CN22" s="23">
        <f t="shared" si="44"/>
        <v>0.90000000000000058</v>
      </c>
      <c r="CO22" s="23">
        <f t="shared" si="44"/>
        <v>0.91000000000000059</v>
      </c>
      <c r="CP22" s="23">
        <f t="shared" si="44"/>
        <v>0.9200000000000006</v>
      </c>
      <c r="CQ22" s="23">
        <f t="shared" si="44"/>
        <v>0.9300000000000006</v>
      </c>
      <c r="CR22" s="23">
        <f t="shared" si="44"/>
        <v>0.94000000000000061</v>
      </c>
      <c r="CS22" s="23">
        <f t="shared" si="44"/>
        <v>0.95000000000000062</v>
      </c>
      <c r="CT22" s="23">
        <f t="shared" si="44"/>
        <v>0.96000000000000063</v>
      </c>
      <c r="CU22" s="23">
        <f t="shared" si="44"/>
        <v>0.97000000000000064</v>
      </c>
      <c r="CV22" s="23">
        <f t="shared" si="44"/>
        <v>0.98000000000000065</v>
      </c>
      <c r="CW22" s="23">
        <f t="shared" si="44"/>
        <v>0.99000000000000066</v>
      </c>
      <c r="CX22" s="23">
        <f t="shared" si="44"/>
        <v>1.0000000000000007</v>
      </c>
      <c r="CY22" s="23">
        <f t="shared" si="44"/>
        <v>1.0100000000000007</v>
      </c>
      <c r="CZ22" s="23">
        <f t="shared" si="44"/>
        <v>1.0200000000000007</v>
      </c>
      <c r="DA22" s="23">
        <f t="shared" si="44"/>
        <v>1.0300000000000007</v>
      </c>
      <c r="DB22" s="23">
        <f t="shared" si="44"/>
        <v>1.0400000000000007</v>
      </c>
      <c r="DC22" s="23">
        <f t="shared" si="44"/>
        <v>1.0500000000000007</v>
      </c>
      <c r="DD22" s="23">
        <f t="shared" si="44"/>
        <v>1.0600000000000007</v>
      </c>
      <c r="DE22" s="23">
        <f t="shared" si="44"/>
        <v>1.0700000000000007</v>
      </c>
      <c r="DF22" s="23">
        <f t="shared" si="44"/>
        <v>1.0800000000000007</v>
      </c>
      <c r="DG22" s="23">
        <f t="shared" si="44"/>
        <v>1.0900000000000007</v>
      </c>
      <c r="DH22" s="23">
        <f t="shared" si="44"/>
        <v>1.1000000000000008</v>
      </c>
      <c r="DI22" s="23">
        <f t="shared" si="44"/>
        <v>1.1100000000000008</v>
      </c>
      <c r="DJ22" s="23">
        <f t="shared" si="44"/>
        <v>1.1200000000000008</v>
      </c>
      <c r="DK22" s="23">
        <f t="shared" si="44"/>
        <v>1.1300000000000008</v>
      </c>
      <c r="DL22" s="23">
        <f t="shared" si="44"/>
        <v>1.1400000000000008</v>
      </c>
      <c r="DM22" s="23">
        <f t="shared" si="44"/>
        <v>1.1500000000000008</v>
      </c>
      <c r="DN22" s="23">
        <f t="shared" si="44"/>
        <v>1.1600000000000008</v>
      </c>
      <c r="DO22" s="23">
        <f t="shared" si="44"/>
        <v>1.1700000000000008</v>
      </c>
      <c r="DP22" s="23">
        <f t="shared" si="44"/>
        <v>1.1800000000000008</v>
      </c>
      <c r="DQ22" s="23">
        <f t="shared" si="44"/>
        <v>1.1900000000000008</v>
      </c>
      <c r="DR22" s="23">
        <f t="shared" si="44"/>
        <v>1.2000000000000008</v>
      </c>
      <c r="DS22" s="23">
        <f t="shared" si="44"/>
        <v>1.2100000000000009</v>
      </c>
      <c r="DT22" s="23">
        <f t="shared" si="44"/>
        <v>1.2200000000000009</v>
      </c>
      <c r="DU22" s="23">
        <f t="shared" si="44"/>
        <v>1.2300000000000009</v>
      </c>
      <c r="DV22" s="23">
        <f t="shared" si="44"/>
        <v>1.2400000000000009</v>
      </c>
      <c r="DW22" s="23">
        <f t="shared" si="44"/>
        <v>1.2500000000000009</v>
      </c>
      <c r="DX22" s="23">
        <f t="shared" si="44"/>
        <v>1.2600000000000009</v>
      </c>
      <c r="DY22" s="23">
        <f t="shared" si="44"/>
        <v>1.2700000000000009</v>
      </c>
      <c r="DZ22" s="23">
        <f t="shared" si="44"/>
        <v>1.2800000000000009</v>
      </c>
      <c r="EA22" s="23">
        <f t="shared" si="44"/>
        <v>1.2900000000000009</v>
      </c>
      <c r="EB22" s="23">
        <f t="shared" ref="EB22:EI22" si="45">EA22+EB20</f>
        <v>1.3000000000000009</v>
      </c>
      <c r="EC22" s="23">
        <f t="shared" si="45"/>
        <v>1.3100000000000009</v>
      </c>
      <c r="ED22" s="23">
        <f t="shared" si="45"/>
        <v>1.320000000000001</v>
      </c>
      <c r="EE22" s="23">
        <f t="shared" si="45"/>
        <v>1.330000000000001</v>
      </c>
      <c r="EF22" s="23">
        <f t="shared" si="45"/>
        <v>1.340000000000001</v>
      </c>
      <c r="EG22" s="23">
        <f t="shared" si="45"/>
        <v>1.350000000000001</v>
      </c>
      <c r="EH22" s="23">
        <f t="shared" si="45"/>
        <v>1.360000000000001</v>
      </c>
      <c r="EI22" s="23">
        <f t="shared" si="45"/>
        <v>1.370000000000001</v>
      </c>
      <c r="EJ22" s="23">
        <f t="shared" ref="EJ22:ES22" si="46">EI22+EJ20</f>
        <v>1.380000000000001</v>
      </c>
      <c r="EK22" s="23">
        <f t="shared" si="46"/>
        <v>1.390000000000001</v>
      </c>
      <c r="EL22" s="23">
        <f t="shared" si="46"/>
        <v>1.400000000000001</v>
      </c>
      <c r="EM22" s="23">
        <f t="shared" si="46"/>
        <v>1.410000000000001</v>
      </c>
      <c r="EN22" s="23">
        <f t="shared" si="46"/>
        <v>1.420000000000001</v>
      </c>
      <c r="EO22" s="23">
        <f t="shared" si="46"/>
        <v>1.430000000000001</v>
      </c>
      <c r="EP22" s="23">
        <f t="shared" si="46"/>
        <v>1.4400000000000011</v>
      </c>
      <c r="EQ22" s="23">
        <f t="shared" si="46"/>
        <v>1.4500000000000011</v>
      </c>
      <c r="ER22" s="23">
        <f t="shared" si="46"/>
        <v>1.4600000000000011</v>
      </c>
      <c r="ES22" s="23">
        <f t="shared" si="46"/>
        <v>1.4700000000000011</v>
      </c>
      <c r="ET22" s="23">
        <f t="shared" ref="ET22:FS22" si="47">ES22+ET20</f>
        <v>1.4800000000000011</v>
      </c>
      <c r="EU22" s="23">
        <f t="shared" si="47"/>
        <v>1.4900000000000011</v>
      </c>
      <c r="EV22" s="23">
        <f t="shared" si="47"/>
        <v>1.5000000000000011</v>
      </c>
      <c r="EW22" s="23">
        <f t="shared" si="47"/>
        <v>1.5100000000000011</v>
      </c>
      <c r="EX22" s="23">
        <f t="shared" si="47"/>
        <v>1.5200000000000011</v>
      </c>
      <c r="EY22" s="23">
        <f t="shared" si="47"/>
        <v>1.5300000000000011</v>
      </c>
      <c r="EZ22" s="23">
        <f t="shared" si="47"/>
        <v>1.5400000000000011</v>
      </c>
      <c r="FA22" s="23">
        <f t="shared" si="47"/>
        <v>1.5500000000000012</v>
      </c>
      <c r="FB22" s="23">
        <f t="shared" si="47"/>
        <v>1.5600000000000012</v>
      </c>
      <c r="FC22" s="23">
        <f t="shared" si="47"/>
        <v>1.5700000000000012</v>
      </c>
      <c r="FD22" s="23">
        <f t="shared" si="47"/>
        <v>1.5800000000000012</v>
      </c>
      <c r="FE22" s="23">
        <f t="shared" si="47"/>
        <v>1.5900000000000012</v>
      </c>
      <c r="FF22" s="23">
        <f t="shared" si="47"/>
        <v>1.6000000000000012</v>
      </c>
      <c r="FG22" s="23">
        <f t="shared" si="47"/>
        <v>1.6100000000000012</v>
      </c>
      <c r="FH22" s="23">
        <f t="shared" si="47"/>
        <v>1.6200000000000012</v>
      </c>
      <c r="FI22" s="23">
        <f t="shared" si="47"/>
        <v>1.6300000000000012</v>
      </c>
      <c r="FJ22" s="23">
        <f t="shared" si="47"/>
        <v>1.6400000000000012</v>
      </c>
      <c r="FK22" s="23">
        <f t="shared" si="47"/>
        <v>1.6500000000000012</v>
      </c>
      <c r="FL22" s="23">
        <f t="shared" si="47"/>
        <v>1.6600000000000013</v>
      </c>
      <c r="FM22" s="23">
        <f t="shared" si="47"/>
        <v>1.6700000000000013</v>
      </c>
      <c r="FN22" s="23">
        <f t="shared" si="47"/>
        <v>1.6800000000000013</v>
      </c>
      <c r="FO22" s="23">
        <f t="shared" si="47"/>
        <v>1.6900000000000013</v>
      </c>
      <c r="FP22" s="23">
        <f t="shared" si="47"/>
        <v>1.7000000000000013</v>
      </c>
      <c r="FQ22" s="23">
        <f t="shared" si="47"/>
        <v>1.7100000000000013</v>
      </c>
      <c r="FR22" s="23">
        <f t="shared" si="47"/>
        <v>1.7200000000000013</v>
      </c>
      <c r="FS22" s="23">
        <f t="shared" si="47"/>
        <v>1.7300000000000013</v>
      </c>
    </row>
    <row r="23" spans="1:256" s="14" customFormat="1" ht="6" customHeight="1" x14ac:dyDescent="0.25"/>
    <row r="24" spans="1:256" x14ac:dyDescent="0.25">
      <c r="A24" s="25" t="s">
        <v>3</v>
      </c>
      <c r="B24" s="26" t="s">
        <v>8</v>
      </c>
      <c r="C24" s="25">
        <f>'Raw Data'!B38</f>
        <v>0</v>
      </c>
      <c r="D24" s="25">
        <f>'Raw Data'!C38</f>
        <v>0</v>
      </c>
      <c r="E24" s="25">
        <f>'Raw Data'!D38</f>
        <v>0</v>
      </c>
      <c r="F24" s="25">
        <f>'Raw Data'!E38</f>
        <v>0</v>
      </c>
      <c r="G24" s="25">
        <f>'Raw Data'!F38</f>
        <v>0</v>
      </c>
      <c r="H24" s="25">
        <f>'Raw Data'!G38</f>
        <v>0</v>
      </c>
      <c r="I24" s="25">
        <f>'Raw Data'!H38</f>
        <v>0</v>
      </c>
      <c r="J24" s="25">
        <f>'Raw Data'!I38</f>
        <v>4</v>
      </c>
      <c r="K24" s="25">
        <f>'Raw Data'!J38</f>
        <v>0</v>
      </c>
      <c r="L24" s="25">
        <f>'Raw Data'!K38</f>
        <v>0</v>
      </c>
      <c r="M24" s="25">
        <f>'Raw Data'!L38</f>
        <v>0</v>
      </c>
      <c r="N24" s="25">
        <f>'Raw Data'!M38</f>
        <v>0</v>
      </c>
      <c r="O24" s="25">
        <f>'Raw Data'!N38</f>
        <v>0</v>
      </c>
      <c r="P24" s="25">
        <f>'Raw Data'!O38</f>
        <v>0</v>
      </c>
      <c r="Q24" s="25">
        <f>'Raw Data'!P38</f>
        <v>0</v>
      </c>
      <c r="R24" s="25">
        <f>'Raw Data'!Q38</f>
        <v>2</v>
      </c>
      <c r="S24" s="25">
        <f>'Raw Data'!R38</f>
        <v>7</v>
      </c>
      <c r="T24" s="25">
        <f>'Raw Data'!S38</f>
        <v>0</v>
      </c>
      <c r="U24" s="25">
        <f>'Raw Data'!T38</f>
        <v>0</v>
      </c>
      <c r="V24" s="25">
        <f>'Raw Data'!U38</f>
        <v>0</v>
      </c>
      <c r="W24" s="25">
        <f>'Raw Data'!V38</f>
        <v>0</v>
      </c>
      <c r="X24" s="25">
        <f>'Raw Data'!W38</f>
        <v>0</v>
      </c>
      <c r="Y24" s="25">
        <f>'Raw Data'!X38</f>
        <v>6</v>
      </c>
      <c r="Z24" s="25">
        <f>'Raw Data'!Y38</f>
        <v>0</v>
      </c>
      <c r="AA24" s="25">
        <f>'Raw Data'!Z38</f>
        <v>0</v>
      </c>
      <c r="AB24" s="25">
        <f>'Raw Data'!AA38</f>
        <v>0</v>
      </c>
      <c r="AC24" s="25">
        <f>'Raw Data'!AB38</f>
        <v>0</v>
      </c>
      <c r="AD24" s="25">
        <f>'Raw Data'!AC38</f>
        <v>0</v>
      </c>
      <c r="AE24" s="25">
        <f>'Raw Data'!AD38</f>
        <v>0</v>
      </c>
      <c r="AF24" s="25">
        <f>'Raw Data'!AE38</f>
        <v>0</v>
      </c>
      <c r="AG24" s="25">
        <f>'Raw Data'!AF38</f>
        <v>0</v>
      </c>
      <c r="AH24" s="25">
        <f>'Raw Data'!AG38</f>
        <v>0</v>
      </c>
      <c r="AI24" s="25">
        <f>'Raw Data'!AH38</f>
        <v>0</v>
      </c>
      <c r="AJ24" s="25">
        <f>'Raw Data'!AI38</f>
        <v>0</v>
      </c>
      <c r="AK24" s="25">
        <f>'Raw Data'!AJ38</f>
        <v>0</v>
      </c>
      <c r="AL24" s="25">
        <f>'Raw Data'!AK38</f>
        <v>0</v>
      </c>
      <c r="AM24" s="25">
        <f>'Raw Data'!AL38</f>
        <v>0</v>
      </c>
      <c r="AN24" s="25">
        <f>'Raw Data'!AM38</f>
        <v>0</v>
      </c>
      <c r="AO24" s="25">
        <f>'Raw Data'!AN38</f>
        <v>0</v>
      </c>
      <c r="AP24" s="25">
        <f>'Raw Data'!AO38</f>
        <v>0</v>
      </c>
      <c r="AQ24" s="25">
        <f>'Raw Data'!AP38</f>
        <v>0</v>
      </c>
      <c r="AR24" s="25">
        <f>'Raw Data'!AQ38</f>
        <v>0</v>
      </c>
      <c r="AS24" s="25">
        <f>'Raw Data'!AR38</f>
        <v>0</v>
      </c>
      <c r="AT24" s="25">
        <f>'Raw Data'!AS38</f>
        <v>0</v>
      </c>
      <c r="AU24" s="25">
        <f>'Raw Data'!AT38</f>
        <v>0</v>
      </c>
      <c r="AV24" s="25">
        <f>'Raw Data'!AU38</f>
        <v>0</v>
      </c>
      <c r="AW24" s="25">
        <f>'Raw Data'!AV38</f>
        <v>1</v>
      </c>
      <c r="AX24" s="25">
        <f>'Raw Data'!AW38</f>
        <v>0</v>
      </c>
      <c r="AY24" s="25">
        <f>'Raw Data'!AX38</f>
        <v>0</v>
      </c>
      <c r="AZ24" s="25">
        <f>'Raw Data'!AY38</f>
        <v>0</v>
      </c>
      <c r="BA24" s="25">
        <f>'Raw Data'!AZ38</f>
        <v>0</v>
      </c>
      <c r="BB24" s="25">
        <f>'Raw Data'!BA38</f>
        <v>0</v>
      </c>
      <c r="BC24" s="25">
        <f>'Raw Data'!BB38</f>
        <v>0</v>
      </c>
      <c r="BD24" s="25">
        <f>'Raw Data'!BC38</f>
        <v>4</v>
      </c>
      <c r="BE24" s="25">
        <f>'Raw Data'!BD38</f>
        <v>0</v>
      </c>
      <c r="BF24" s="25">
        <f>'Raw Data'!BE38</f>
        <v>0</v>
      </c>
      <c r="BG24" s="25">
        <f>'Raw Data'!BF38</f>
        <v>0</v>
      </c>
      <c r="BH24" s="25">
        <f>'Raw Data'!BG38</f>
        <v>0</v>
      </c>
      <c r="BI24" s="25">
        <f>'Raw Data'!BH38</f>
        <v>0</v>
      </c>
      <c r="BJ24" s="25">
        <f>'Raw Data'!BI38</f>
        <v>0</v>
      </c>
      <c r="BK24" s="25">
        <f>'Raw Data'!BJ38</f>
        <v>0</v>
      </c>
      <c r="BL24" s="25">
        <f>'Raw Data'!BK38</f>
        <v>8</v>
      </c>
      <c r="BM24" s="25">
        <f>'Raw Data'!BL38</f>
        <v>7</v>
      </c>
      <c r="BN24" s="25">
        <f>'Raw Data'!BM38</f>
        <v>0</v>
      </c>
      <c r="BO24" s="25">
        <f>'Raw Data'!BN38</f>
        <v>0</v>
      </c>
      <c r="BP24" s="25">
        <f>'Raw Data'!BO38</f>
        <v>0</v>
      </c>
      <c r="BQ24" s="25">
        <f>'Raw Data'!BP38</f>
        <v>3</v>
      </c>
      <c r="BR24" s="25">
        <f>'Raw Data'!BQ38</f>
        <v>0</v>
      </c>
      <c r="BS24" s="25">
        <f>'Raw Data'!BR38</f>
        <v>0</v>
      </c>
      <c r="BT24" s="25">
        <f>'Raw Data'!BS38</f>
        <v>0</v>
      </c>
      <c r="BU24" s="25">
        <f>'Raw Data'!BT38</f>
        <v>0</v>
      </c>
      <c r="BV24" s="25">
        <f>'Raw Data'!BU38</f>
        <v>0</v>
      </c>
      <c r="BW24" s="25">
        <f>'Raw Data'!BV38</f>
        <v>0</v>
      </c>
      <c r="BX24" s="25">
        <f>'Raw Data'!BW38</f>
        <v>0</v>
      </c>
      <c r="BY24" s="25">
        <f>'Raw Data'!BX38</f>
        <v>0</v>
      </c>
      <c r="BZ24" s="25">
        <f>'Raw Data'!BY38</f>
        <v>0</v>
      </c>
      <c r="CA24" s="25">
        <f>'Raw Data'!BZ38</f>
        <v>0</v>
      </c>
      <c r="CB24" s="25">
        <f>'Raw Data'!CA38</f>
        <v>0</v>
      </c>
      <c r="CC24" s="25">
        <f>'Raw Data'!CB38</f>
        <v>0</v>
      </c>
      <c r="CD24" s="25">
        <f>'Raw Data'!CC38</f>
        <v>0</v>
      </c>
      <c r="CE24" s="25">
        <f>'Raw Data'!CD38</f>
        <v>0</v>
      </c>
      <c r="CF24" s="25">
        <f>'Raw Data'!CE38</f>
        <v>0</v>
      </c>
      <c r="CG24" s="25">
        <f>'Raw Data'!CF38</f>
        <v>20</v>
      </c>
      <c r="CH24" s="25">
        <f>'Raw Data'!CG38</f>
        <v>0</v>
      </c>
      <c r="CI24" s="25">
        <f>'Raw Data'!CH38</f>
        <v>0</v>
      </c>
      <c r="CJ24" s="25">
        <f>'Raw Data'!CI38</f>
        <v>0</v>
      </c>
      <c r="CK24" s="25">
        <f>'Raw Data'!CJ38</f>
        <v>0</v>
      </c>
      <c r="CL24" s="25">
        <f>'Raw Data'!CK38</f>
        <v>0</v>
      </c>
      <c r="CM24" s="25">
        <f>'Raw Data'!CL38</f>
        <v>0</v>
      </c>
      <c r="CN24" s="25">
        <f>'Raw Data'!CM38</f>
        <v>0</v>
      </c>
      <c r="CO24" s="25">
        <f>'Raw Data'!CN38</f>
        <v>0</v>
      </c>
      <c r="CP24" s="25">
        <f>'Raw Data'!CO38</f>
        <v>6</v>
      </c>
      <c r="CQ24" s="25">
        <f>'Raw Data'!CP38</f>
        <v>0</v>
      </c>
      <c r="CR24" s="25">
        <f>'Raw Data'!CQ38</f>
        <v>0</v>
      </c>
      <c r="CS24" s="25">
        <f>'Raw Data'!CR38</f>
        <v>0</v>
      </c>
      <c r="CT24" s="25">
        <f>'Raw Data'!CS38</f>
        <v>0</v>
      </c>
      <c r="CU24" s="25">
        <f>'Raw Data'!CT38</f>
        <v>0</v>
      </c>
      <c r="CV24" s="25">
        <f>'Raw Data'!CU38</f>
        <v>0</v>
      </c>
      <c r="CW24" s="25">
        <f>'Raw Data'!CV38</f>
        <v>0</v>
      </c>
      <c r="CX24" s="25">
        <f>'Raw Data'!CW38</f>
        <v>0</v>
      </c>
      <c r="CY24" s="25">
        <f>'Raw Data'!CX38</f>
        <v>0</v>
      </c>
      <c r="CZ24" s="25">
        <f>'Raw Data'!CY38</f>
        <v>7</v>
      </c>
      <c r="DA24" s="25">
        <f>'Raw Data'!CZ38</f>
        <v>0</v>
      </c>
      <c r="DB24" s="25">
        <f>'Raw Data'!DA38</f>
        <v>0</v>
      </c>
      <c r="DC24" s="25">
        <f>'Raw Data'!DB38</f>
        <v>0</v>
      </c>
      <c r="DD24" s="25">
        <f>'Raw Data'!DC38</f>
        <v>0</v>
      </c>
      <c r="DE24" s="25">
        <f>'Raw Data'!DD38</f>
        <v>0</v>
      </c>
      <c r="DF24" s="25">
        <f>'Raw Data'!DE38</f>
        <v>0</v>
      </c>
      <c r="DG24" s="25">
        <f>'Raw Data'!DF38</f>
        <v>0</v>
      </c>
      <c r="DH24" s="25">
        <f>'Raw Data'!DG38</f>
        <v>0</v>
      </c>
      <c r="DI24" s="25">
        <f>'Raw Data'!DH38</f>
        <v>0</v>
      </c>
      <c r="DJ24" s="25">
        <f>'Raw Data'!DI38</f>
        <v>0</v>
      </c>
      <c r="DK24" s="25">
        <f>'Raw Data'!DJ38</f>
        <v>0</v>
      </c>
      <c r="DL24" s="25">
        <f>'Raw Data'!DK38</f>
        <v>0</v>
      </c>
      <c r="DM24" s="25">
        <f>'Raw Data'!DL38</f>
        <v>0</v>
      </c>
      <c r="DN24" s="25">
        <f>'Raw Data'!DM38</f>
        <v>0</v>
      </c>
      <c r="DO24" s="25">
        <f>'Raw Data'!DN38</f>
        <v>0</v>
      </c>
      <c r="DP24" s="25">
        <f>'Raw Data'!DO38</f>
        <v>0</v>
      </c>
      <c r="DQ24" s="25">
        <f>'Raw Data'!DP38</f>
        <v>0</v>
      </c>
      <c r="DR24" s="25">
        <f>'Raw Data'!DQ38</f>
        <v>28</v>
      </c>
      <c r="DS24" s="25">
        <f>'Raw Data'!DR38</f>
        <v>2</v>
      </c>
      <c r="DT24" s="25">
        <f>'Raw Data'!DS38</f>
        <v>8</v>
      </c>
      <c r="DU24" s="25">
        <f>'Raw Data'!DT38</f>
        <v>8</v>
      </c>
      <c r="DV24" s="25">
        <f>'Raw Data'!DU38</f>
        <v>9</v>
      </c>
      <c r="DW24" s="25">
        <f>'Raw Data'!DV38</f>
        <v>4</v>
      </c>
      <c r="DX24" s="25">
        <f>'Raw Data'!DW38</f>
        <v>16</v>
      </c>
      <c r="DY24" s="25">
        <f>'Raw Data'!DX38</f>
        <v>0</v>
      </c>
      <c r="DZ24" s="25">
        <f>'Raw Data'!DY38</f>
        <v>0</v>
      </c>
      <c r="EA24" s="25">
        <f>'Raw Data'!DZ38</f>
        <v>0</v>
      </c>
      <c r="EB24" s="25">
        <f>'Raw Data'!EA38</f>
        <v>0</v>
      </c>
      <c r="EC24" s="25">
        <f>'Raw Data'!EB38</f>
        <v>0</v>
      </c>
      <c r="ED24" s="25">
        <f>'Raw Data'!EC38</f>
        <v>0</v>
      </c>
      <c r="EE24" s="25">
        <f>'Raw Data'!ED38</f>
        <v>6</v>
      </c>
      <c r="EF24" s="25">
        <f>'Raw Data'!EE38</f>
        <v>16</v>
      </c>
      <c r="EG24" s="25">
        <f>'Raw Data'!EF38</f>
        <v>0</v>
      </c>
      <c r="EH24" s="25">
        <f>'Raw Data'!EG38</f>
        <v>0</v>
      </c>
      <c r="EI24" s="25">
        <f>'Raw Data'!EH38</f>
        <v>0</v>
      </c>
      <c r="EJ24" s="25">
        <f>'Raw Data'!EI38</f>
        <v>4</v>
      </c>
      <c r="EK24" s="25">
        <f>'Raw Data'!EJ38</f>
        <v>0</v>
      </c>
      <c r="EL24" s="25">
        <f>'Raw Data'!EK38</f>
        <v>0</v>
      </c>
      <c r="EM24" s="25">
        <f>'Raw Data'!EL38</f>
        <v>0</v>
      </c>
      <c r="EN24" s="25">
        <f>'Raw Data'!EM38</f>
        <v>0</v>
      </c>
      <c r="EO24" s="25">
        <f>'Raw Data'!EN38</f>
        <v>0</v>
      </c>
      <c r="EP24" s="25">
        <f>'Raw Data'!EO38</f>
        <v>0</v>
      </c>
      <c r="EQ24" s="25">
        <f>'Raw Data'!EP38</f>
        <v>5</v>
      </c>
      <c r="ER24" s="25">
        <f>'Raw Data'!EQ38</f>
        <v>0</v>
      </c>
      <c r="ES24" s="25">
        <f>'Raw Data'!ER38</f>
        <v>0</v>
      </c>
      <c r="ET24" s="25">
        <f>'Raw Data'!ES38</f>
        <v>0</v>
      </c>
      <c r="EU24" s="25">
        <f>'Raw Data'!ET38</f>
        <v>0</v>
      </c>
      <c r="EV24" s="25">
        <f>'Raw Data'!EU38</f>
        <v>0</v>
      </c>
      <c r="EW24" s="25">
        <f>'Raw Data'!EV38</f>
        <v>5</v>
      </c>
      <c r="EX24" s="25">
        <f>'Raw Data'!EW38</f>
        <v>0</v>
      </c>
      <c r="EY24" s="25">
        <f>'Raw Data'!EX38</f>
        <v>0</v>
      </c>
      <c r="EZ24" s="25">
        <f>'Raw Data'!EY38</f>
        <v>0</v>
      </c>
      <c r="FA24" s="25">
        <f>'Raw Data'!EZ38</f>
        <v>1</v>
      </c>
      <c r="FB24" s="25">
        <f>'Raw Data'!FA38</f>
        <v>0</v>
      </c>
      <c r="FC24" s="25">
        <f>'Raw Data'!FB38</f>
        <v>0</v>
      </c>
      <c r="FD24" s="25">
        <f>'Raw Data'!FC38</f>
        <v>0</v>
      </c>
      <c r="FE24" s="25">
        <f>'Raw Data'!FD38</f>
        <v>7.5</v>
      </c>
      <c r="FF24" s="25">
        <f>'Raw Data'!FE38</f>
        <v>0</v>
      </c>
      <c r="FG24" s="25">
        <f>'Raw Data'!FF38</f>
        <v>3</v>
      </c>
      <c r="FH24" s="25">
        <f>'Raw Data'!FG38</f>
        <v>0</v>
      </c>
      <c r="FI24" s="25">
        <f>'Raw Data'!FH38</f>
        <v>0</v>
      </c>
      <c r="FJ24" s="25">
        <f>'Raw Data'!FI38</f>
        <v>0</v>
      </c>
      <c r="FK24" s="25">
        <f>'Raw Data'!FJ38</f>
        <v>0</v>
      </c>
      <c r="FL24" s="25">
        <f>'Raw Data'!FK38</f>
        <v>0</v>
      </c>
      <c r="FM24" s="25">
        <f>'Raw Data'!FL38</f>
        <v>0</v>
      </c>
      <c r="FN24" s="25">
        <f>'Raw Data'!FM38</f>
        <v>0</v>
      </c>
      <c r="FO24" s="25">
        <f>'Raw Data'!FN38</f>
        <v>0</v>
      </c>
      <c r="FP24" s="25">
        <f>'Raw Data'!FO38</f>
        <v>0</v>
      </c>
      <c r="FQ24" s="25">
        <f>'Raw Data'!FP38</f>
        <v>0</v>
      </c>
      <c r="FR24" s="25">
        <f>'Raw Data'!FQ38</f>
        <v>0</v>
      </c>
      <c r="FS24" s="25">
        <f>'Raw Data'!FR38</f>
        <v>0</v>
      </c>
    </row>
    <row r="25" spans="1:256" x14ac:dyDescent="0.25">
      <c r="A25" s="166" t="s">
        <v>4</v>
      </c>
      <c r="B25" s="10" t="s">
        <v>8</v>
      </c>
      <c r="C25" s="153">
        <f>IF(C24&gt;D16,C24-$B$64*(1-C7)+(B24-B25),0)</f>
        <v>0</v>
      </c>
      <c r="D25" s="153">
        <f t="shared" ref="D25:AI25" si="48">D24-(IF(D24&lt;$B63,D24,$B63))*(1-D7-$B62+D7*$B62)+IF(D24*C24&gt;0,MAX(C24-C25-D16+D17,0),0)</f>
        <v>0</v>
      </c>
      <c r="E25" s="153">
        <f t="shared" si="48"/>
        <v>0</v>
      </c>
      <c r="F25" s="153">
        <f t="shared" si="48"/>
        <v>0</v>
      </c>
      <c r="G25" s="153">
        <f t="shared" si="48"/>
        <v>0</v>
      </c>
      <c r="H25" s="153">
        <f t="shared" si="48"/>
        <v>0</v>
      </c>
      <c r="I25" s="153">
        <f t="shared" si="48"/>
        <v>0</v>
      </c>
      <c r="J25" s="153">
        <f t="shared" si="48"/>
        <v>0.79999999999999982</v>
      </c>
      <c r="K25" s="153">
        <f t="shared" si="48"/>
        <v>0</v>
      </c>
      <c r="L25" s="153">
        <f t="shared" si="48"/>
        <v>0</v>
      </c>
      <c r="M25" s="153">
        <f t="shared" si="48"/>
        <v>0</v>
      </c>
      <c r="N25" s="153">
        <f t="shared" si="48"/>
        <v>0</v>
      </c>
      <c r="O25" s="153">
        <f t="shared" si="48"/>
        <v>0</v>
      </c>
      <c r="P25" s="153">
        <f t="shared" si="48"/>
        <v>0</v>
      </c>
      <c r="Q25" s="153">
        <f t="shared" si="48"/>
        <v>0</v>
      </c>
      <c r="R25" s="153">
        <f t="shared" si="48"/>
        <v>0.45179999999999998</v>
      </c>
      <c r="S25" s="153">
        <f t="shared" si="48"/>
        <v>1.6230666666666664</v>
      </c>
      <c r="T25" s="153">
        <f t="shared" si="48"/>
        <v>0</v>
      </c>
      <c r="U25" s="153">
        <f t="shared" si="48"/>
        <v>0</v>
      </c>
      <c r="V25" s="153">
        <f t="shared" si="48"/>
        <v>0</v>
      </c>
      <c r="W25" s="153">
        <f t="shared" si="48"/>
        <v>0</v>
      </c>
      <c r="X25" s="153">
        <f t="shared" si="48"/>
        <v>0</v>
      </c>
      <c r="Y25" s="153">
        <f t="shared" si="48"/>
        <v>1.6059999999999999</v>
      </c>
      <c r="Z25" s="153">
        <f t="shared" si="48"/>
        <v>0</v>
      </c>
      <c r="AA25" s="153">
        <f t="shared" si="48"/>
        <v>0</v>
      </c>
      <c r="AB25" s="153">
        <f t="shared" si="48"/>
        <v>0</v>
      </c>
      <c r="AC25" s="153">
        <f t="shared" si="48"/>
        <v>0</v>
      </c>
      <c r="AD25" s="153">
        <f t="shared" si="48"/>
        <v>0</v>
      </c>
      <c r="AE25" s="153">
        <f t="shared" si="48"/>
        <v>0</v>
      </c>
      <c r="AF25" s="153">
        <f t="shared" si="48"/>
        <v>0</v>
      </c>
      <c r="AG25" s="153">
        <f t="shared" si="48"/>
        <v>0</v>
      </c>
      <c r="AH25" s="153">
        <f t="shared" si="48"/>
        <v>0</v>
      </c>
      <c r="AI25" s="153">
        <f t="shared" si="48"/>
        <v>0</v>
      </c>
      <c r="AJ25" s="153">
        <f t="shared" ref="AJ25:BO25" si="49">AJ24-(IF(AJ24&lt;$B63,AJ24,$B63))*(1-AJ7-$B62+AJ7*$B62)+IF(AJ24*AI24&gt;0,MAX(AI24-AI25-AJ16+AJ17,0),0)</f>
        <v>0</v>
      </c>
      <c r="AK25" s="153">
        <f t="shared" si="49"/>
        <v>0</v>
      </c>
      <c r="AL25" s="153">
        <f t="shared" si="49"/>
        <v>0</v>
      </c>
      <c r="AM25" s="153">
        <f t="shared" si="49"/>
        <v>0</v>
      </c>
      <c r="AN25" s="153">
        <f t="shared" si="49"/>
        <v>0</v>
      </c>
      <c r="AO25" s="153">
        <f t="shared" si="49"/>
        <v>0</v>
      </c>
      <c r="AP25" s="153">
        <f t="shared" si="49"/>
        <v>0</v>
      </c>
      <c r="AQ25" s="153">
        <f t="shared" si="49"/>
        <v>0</v>
      </c>
      <c r="AR25" s="153">
        <f t="shared" si="49"/>
        <v>0</v>
      </c>
      <c r="AS25" s="153">
        <f t="shared" si="49"/>
        <v>0</v>
      </c>
      <c r="AT25" s="153">
        <f t="shared" si="49"/>
        <v>0</v>
      </c>
      <c r="AU25" s="153">
        <f t="shared" si="49"/>
        <v>0</v>
      </c>
      <c r="AV25" s="153">
        <f t="shared" si="49"/>
        <v>0</v>
      </c>
      <c r="AW25" s="153">
        <f t="shared" si="49"/>
        <v>0.53808000000000011</v>
      </c>
      <c r="AX25" s="153">
        <f t="shared" si="49"/>
        <v>0</v>
      </c>
      <c r="AY25" s="153">
        <f t="shared" si="49"/>
        <v>0</v>
      </c>
      <c r="AZ25" s="153">
        <f t="shared" si="49"/>
        <v>0</v>
      </c>
      <c r="BA25" s="153">
        <f t="shared" si="49"/>
        <v>0</v>
      </c>
      <c r="BB25" s="153">
        <f t="shared" si="49"/>
        <v>0</v>
      </c>
      <c r="BC25" s="153">
        <f t="shared" si="49"/>
        <v>0</v>
      </c>
      <c r="BD25" s="153">
        <f t="shared" si="49"/>
        <v>2.7381333333333333</v>
      </c>
      <c r="BE25" s="153">
        <f t="shared" si="49"/>
        <v>0</v>
      </c>
      <c r="BF25" s="153">
        <f t="shared" si="49"/>
        <v>0</v>
      </c>
      <c r="BG25" s="153">
        <f t="shared" si="49"/>
        <v>0</v>
      </c>
      <c r="BH25" s="153">
        <f t="shared" si="49"/>
        <v>0</v>
      </c>
      <c r="BI25" s="153">
        <f t="shared" si="49"/>
        <v>0</v>
      </c>
      <c r="BJ25" s="153">
        <f t="shared" si="49"/>
        <v>0</v>
      </c>
      <c r="BK25" s="153">
        <f t="shared" si="49"/>
        <v>0</v>
      </c>
      <c r="BL25" s="153">
        <f t="shared" si="49"/>
        <v>6.6521600000000003</v>
      </c>
      <c r="BM25" s="153">
        <f t="shared" si="49"/>
        <v>6.207777422484579</v>
      </c>
      <c r="BN25" s="153">
        <f t="shared" si="49"/>
        <v>0</v>
      </c>
      <c r="BO25" s="153">
        <f t="shared" si="49"/>
        <v>0</v>
      </c>
      <c r="BP25" s="153">
        <f t="shared" ref="BP25:CU25" si="50">BP24-(IF(BP24&lt;$B63,BP24,$B63))*(1-BP7-$B62+BP7*$B62)+IF(BP24*BO24&gt;0,MAX(BO24-BO25-BP16+BP17,0),0)</f>
        <v>0</v>
      </c>
      <c r="BQ25" s="153">
        <f t="shared" si="50"/>
        <v>2.6418666666666666</v>
      </c>
      <c r="BR25" s="153">
        <f t="shared" si="50"/>
        <v>0</v>
      </c>
      <c r="BS25" s="153">
        <f t="shared" si="50"/>
        <v>0</v>
      </c>
      <c r="BT25" s="153">
        <f t="shared" si="50"/>
        <v>0</v>
      </c>
      <c r="BU25" s="153">
        <f t="shared" si="50"/>
        <v>0</v>
      </c>
      <c r="BV25" s="153">
        <f t="shared" si="50"/>
        <v>0</v>
      </c>
      <c r="BW25" s="153">
        <f t="shared" si="50"/>
        <v>0</v>
      </c>
      <c r="BX25" s="153">
        <f t="shared" si="50"/>
        <v>0</v>
      </c>
      <c r="BY25" s="153">
        <f t="shared" si="50"/>
        <v>0</v>
      </c>
      <c r="BZ25" s="153">
        <f t="shared" si="50"/>
        <v>0</v>
      </c>
      <c r="CA25" s="153">
        <f t="shared" si="50"/>
        <v>0</v>
      </c>
      <c r="CB25" s="153">
        <f t="shared" si="50"/>
        <v>0</v>
      </c>
      <c r="CC25" s="153">
        <f t="shared" si="50"/>
        <v>0</v>
      </c>
      <c r="CD25" s="153">
        <f t="shared" si="50"/>
        <v>0</v>
      </c>
      <c r="CE25" s="153">
        <f t="shared" si="50"/>
        <v>0</v>
      </c>
      <c r="CF25" s="153">
        <f t="shared" si="50"/>
        <v>0</v>
      </c>
      <c r="CG25" s="153">
        <f t="shared" si="50"/>
        <v>18.495418181818181</v>
      </c>
      <c r="CH25" s="153">
        <f t="shared" si="50"/>
        <v>0</v>
      </c>
      <c r="CI25" s="153">
        <f t="shared" si="50"/>
        <v>0</v>
      </c>
      <c r="CJ25" s="153">
        <f t="shared" si="50"/>
        <v>0</v>
      </c>
      <c r="CK25" s="153">
        <f t="shared" si="50"/>
        <v>0</v>
      </c>
      <c r="CL25" s="153">
        <f t="shared" si="50"/>
        <v>0</v>
      </c>
      <c r="CM25" s="153">
        <f t="shared" si="50"/>
        <v>0</v>
      </c>
      <c r="CN25" s="153">
        <f t="shared" si="50"/>
        <v>0</v>
      </c>
      <c r="CO25" s="153">
        <f t="shared" si="50"/>
        <v>0</v>
      </c>
      <c r="CP25" s="153">
        <f t="shared" si="50"/>
        <v>5.3026909090909093</v>
      </c>
      <c r="CQ25" s="153">
        <f t="shared" si="50"/>
        <v>0</v>
      </c>
      <c r="CR25" s="153">
        <f t="shared" si="50"/>
        <v>0</v>
      </c>
      <c r="CS25" s="153">
        <f t="shared" si="50"/>
        <v>0</v>
      </c>
      <c r="CT25" s="153">
        <f t="shared" si="50"/>
        <v>0</v>
      </c>
      <c r="CU25" s="153">
        <f t="shared" si="50"/>
        <v>0</v>
      </c>
      <c r="CV25" s="153">
        <f t="shared" ref="CV25:EA25" si="51">CV24-(IF(CV24&lt;$B63,CV24,$B63))*(1-CV7-$B62+CV7*$B62)+IF(CV24*CU24&gt;0,MAX(CU24-CU25-CV16+CV17,0),0)</f>
        <v>0</v>
      </c>
      <c r="CW25" s="153">
        <f t="shared" si="51"/>
        <v>0</v>
      </c>
      <c r="CX25" s="153">
        <f t="shared" si="51"/>
        <v>0</v>
      </c>
      <c r="CY25" s="153">
        <f t="shared" si="51"/>
        <v>0</v>
      </c>
      <c r="CZ25" s="153">
        <f t="shared" si="51"/>
        <v>6.3</v>
      </c>
      <c r="DA25" s="153">
        <f t="shared" si="51"/>
        <v>0</v>
      </c>
      <c r="DB25" s="153">
        <f t="shared" si="51"/>
        <v>0</v>
      </c>
      <c r="DC25" s="153">
        <f t="shared" si="51"/>
        <v>0</v>
      </c>
      <c r="DD25" s="153">
        <f t="shared" si="51"/>
        <v>0</v>
      </c>
      <c r="DE25" s="153">
        <f t="shared" si="51"/>
        <v>0</v>
      </c>
      <c r="DF25" s="153">
        <f t="shared" si="51"/>
        <v>0</v>
      </c>
      <c r="DG25" s="153">
        <f t="shared" si="51"/>
        <v>0</v>
      </c>
      <c r="DH25" s="153">
        <f t="shared" si="51"/>
        <v>0</v>
      </c>
      <c r="DI25" s="153">
        <f t="shared" si="51"/>
        <v>0</v>
      </c>
      <c r="DJ25" s="153">
        <f t="shared" si="51"/>
        <v>0</v>
      </c>
      <c r="DK25" s="153">
        <f t="shared" si="51"/>
        <v>0</v>
      </c>
      <c r="DL25" s="153">
        <f t="shared" si="51"/>
        <v>0</v>
      </c>
      <c r="DM25" s="153">
        <f t="shared" si="51"/>
        <v>0</v>
      </c>
      <c r="DN25" s="153">
        <f t="shared" si="51"/>
        <v>0</v>
      </c>
      <c r="DO25" s="153">
        <f t="shared" si="51"/>
        <v>0</v>
      </c>
      <c r="DP25" s="153">
        <f t="shared" si="51"/>
        <v>0</v>
      </c>
      <c r="DQ25" s="153">
        <f t="shared" si="51"/>
        <v>0</v>
      </c>
      <c r="DR25" s="153">
        <f t="shared" si="51"/>
        <v>24.038285714285713</v>
      </c>
      <c r="DS25" s="153">
        <f t="shared" si="51"/>
        <v>4.3291738712597132</v>
      </c>
      <c r="DT25" s="153">
        <f t="shared" si="51"/>
        <v>5.032</v>
      </c>
      <c r="DU25" s="153">
        <f t="shared" si="51"/>
        <v>7.476667780389743</v>
      </c>
      <c r="DV25" s="153">
        <f t="shared" si="51"/>
        <v>5.2932857142857141</v>
      </c>
      <c r="DW25" s="153">
        <f t="shared" si="51"/>
        <v>4.4499903615308662</v>
      </c>
      <c r="DX25" s="153">
        <f t="shared" si="51"/>
        <v>10.567428571428572</v>
      </c>
      <c r="DY25" s="153">
        <f t="shared" si="51"/>
        <v>0</v>
      </c>
      <c r="DZ25" s="153">
        <f t="shared" si="51"/>
        <v>0</v>
      </c>
      <c r="EA25" s="153">
        <f t="shared" si="51"/>
        <v>0</v>
      </c>
      <c r="EB25" s="153">
        <f t="shared" ref="EB25:FG25" si="52">EB24-(IF(EB24&lt;$B63,EB24,$B63))*(1-EB7-$B62+EB7*$B62)+IF(EB24*EA24&gt;0,MAX(EA24-EA25-EB16+EB17,0),0)</f>
        <v>0</v>
      </c>
      <c r="EC25" s="153">
        <f t="shared" si="52"/>
        <v>0</v>
      </c>
      <c r="ED25" s="153">
        <f t="shared" si="52"/>
        <v>0</v>
      </c>
      <c r="EE25" s="153">
        <f t="shared" si="52"/>
        <v>2.4257142857142853</v>
      </c>
      <c r="EF25" s="153">
        <f t="shared" si="52"/>
        <v>8.6820540612403843</v>
      </c>
      <c r="EG25" s="153">
        <f t="shared" si="52"/>
        <v>0</v>
      </c>
      <c r="EH25" s="153">
        <f t="shared" si="52"/>
        <v>0</v>
      </c>
      <c r="EI25" s="153">
        <f t="shared" si="52"/>
        <v>0</v>
      </c>
      <c r="EJ25" s="153">
        <f t="shared" si="52"/>
        <v>1.2085714285714286</v>
      </c>
      <c r="EK25" s="153">
        <f t="shared" si="52"/>
        <v>0</v>
      </c>
      <c r="EL25" s="153">
        <f t="shared" si="52"/>
        <v>0</v>
      </c>
      <c r="EM25" s="153">
        <f t="shared" si="52"/>
        <v>0</v>
      </c>
      <c r="EN25" s="153">
        <f t="shared" si="52"/>
        <v>0</v>
      </c>
      <c r="EO25" s="153">
        <f t="shared" si="52"/>
        <v>0</v>
      </c>
      <c r="EP25" s="153">
        <f t="shared" si="52"/>
        <v>0</v>
      </c>
      <c r="EQ25" s="153">
        <f t="shared" si="52"/>
        <v>1</v>
      </c>
      <c r="ER25" s="153">
        <f t="shared" si="52"/>
        <v>0</v>
      </c>
      <c r="ES25" s="153">
        <f t="shared" si="52"/>
        <v>0</v>
      </c>
      <c r="ET25" s="153">
        <f t="shared" si="52"/>
        <v>0</v>
      </c>
      <c r="EU25" s="153">
        <f t="shared" si="52"/>
        <v>0</v>
      </c>
      <c r="EV25" s="153">
        <f t="shared" si="52"/>
        <v>0</v>
      </c>
      <c r="EW25" s="153">
        <f t="shared" si="52"/>
        <v>1</v>
      </c>
      <c r="EX25" s="153">
        <f t="shared" si="52"/>
        <v>0</v>
      </c>
      <c r="EY25" s="153">
        <f t="shared" si="52"/>
        <v>0</v>
      </c>
      <c r="EZ25" s="153">
        <f t="shared" si="52"/>
        <v>0</v>
      </c>
      <c r="FA25" s="153">
        <f t="shared" si="52"/>
        <v>0.19999999999999996</v>
      </c>
      <c r="FB25" s="153">
        <f t="shared" si="52"/>
        <v>0</v>
      </c>
      <c r="FC25" s="153">
        <f t="shared" si="52"/>
        <v>0</v>
      </c>
      <c r="FD25" s="153">
        <f t="shared" si="52"/>
        <v>0</v>
      </c>
      <c r="FE25" s="153">
        <f t="shared" si="52"/>
        <v>1.5</v>
      </c>
      <c r="FF25" s="153">
        <f t="shared" si="52"/>
        <v>0</v>
      </c>
      <c r="FG25" s="153">
        <f t="shared" si="52"/>
        <v>0.59999999999999964</v>
      </c>
      <c r="FH25" s="153">
        <f t="shared" ref="FH25:FS25" si="53">FH24-(IF(FH24&lt;$B63,FH24,$B63))*(1-FH7-$B62+FH7*$B62)+IF(FH24*FG24&gt;0,MAX(FG24-FG25-FH16+FH17,0),0)</f>
        <v>0</v>
      </c>
      <c r="FI25" s="153">
        <f t="shared" si="53"/>
        <v>0</v>
      </c>
      <c r="FJ25" s="153">
        <f t="shared" si="53"/>
        <v>0</v>
      </c>
      <c r="FK25" s="153">
        <f t="shared" si="53"/>
        <v>0</v>
      </c>
      <c r="FL25" s="153">
        <f t="shared" si="53"/>
        <v>0</v>
      </c>
      <c r="FM25" s="153">
        <f t="shared" si="53"/>
        <v>0</v>
      </c>
      <c r="FN25" s="153">
        <f t="shared" si="53"/>
        <v>0</v>
      </c>
      <c r="FO25" s="153">
        <f t="shared" si="53"/>
        <v>0</v>
      </c>
      <c r="FP25" s="153">
        <f t="shared" si="53"/>
        <v>0</v>
      </c>
      <c r="FQ25" s="153">
        <f t="shared" si="53"/>
        <v>0</v>
      </c>
      <c r="FR25" s="153">
        <f t="shared" si="53"/>
        <v>0</v>
      </c>
      <c r="FS25" s="153">
        <f t="shared" si="53"/>
        <v>0</v>
      </c>
    </row>
    <row r="26" spans="1:256" x14ac:dyDescent="0.25">
      <c r="A26" s="166" t="s">
        <v>17</v>
      </c>
      <c r="B26" s="10" t="s">
        <v>8</v>
      </c>
      <c r="C26" s="166">
        <v>0</v>
      </c>
      <c r="D26" s="166">
        <f>C26+D25</f>
        <v>0</v>
      </c>
      <c r="E26" s="166">
        <f t="shared" ref="E26:P26" si="54">D26+E25</f>
        <v>0</v>
      </c>
      <c r="F26" s="166">
        <f t="shared" si="54"/>
        <v>0</v>
      </c>
      <c r="G26" s="166">
        <f t="shared" si="54"/>
        <v>0</v>
      </c>
      <c r="H26" s="166">
        <f t="shared" si="54"/>
        <v>0</v>
      </c>
      <c r="I26" s="166">
        <f t="shared" si="54"/>
        <v>0</v>
      </c>
      <c r="J26" s="166">
        <f t="shared" si="54"/>
        <v>0.79999999999999982</v>
      </c>
      <c r="K26" s="166">
        <f t="shared" si="54"/>
        <v>0.79999999999999982</v>
      </c>
      <c r="L26" s="166">
        <f t="shared" si="54"/>
        <v>0.79999999999999982</v>
      </c>
      <c r="M26" s="166">
        <f t="shared" si="54"/>
        <v>0.79999999999999982</v>
      </c>
      <c r="N26" s="166">
        <f t="shared" si="54"/>
        <v>0.79999999999999982</v>
      </c>
      <c r="O26" s="166">
        <f t="shared" si="54"/>
        <v>0.79999999999999982</v>
      </c>
      <c r="P26" s="166">
        <f t="shared" si="54"/>
        <v>0.79999999999999982</v>
      </c>
      <c r="Q26" s="166">
        <f>P26+Q25</f>
        <v>0.79999999999999982</v>
      </c>
      <c r="R26" s="166">
        <f>Q26+R25</f>
        <v>1.2517999999999998</v>
      </c>
      <c r="S26" s="166">
        <f>R26+S25</f>
        <v>2.8748666666666662</v>
      </c>
      <c r="T26" s="166">
        <f t="shared" ref="T26:CE26" si="55">S26+T25</f>
        <v>2.8748666666666662</v>
      </c>
      <c r="U26" s="166">
        <f t="shared" si="55"/>
        <v>2.8748666666666662</v>
      </c>
      <c r="V26" s="166">
        <f t="shared" si="55"/>
        <v>2.8748666666666662</v>
      </c>
      <c r="W26" s="166">
        <f t="shared" si="55"/>
        <v>2.8748666666666662</v>
      </c>
      <c r="X26" s="166">
        <f t="shared" si="55"/>
        <v>2.8748666666666662</v>
      </c>
      <c r="Y26" s="166">
        <f t="shared" si="55"/>
        <v>4.4808666666666657</v>
      </c>
      <c r="Z26" s="166">
        <f t="shared" si="55"/>
        <v>4.4808666666666657</v>
      </c>
      <c r="AA26" s="166">
        <f t="shared" si="55"/>
        <v>4.4808666666666657</v>
      </c>
      <c r="AB26" s="166">
        <f t="shared" si="55"/>
        <v>4.4808666666666657</v>
      </c>
      <c r="AC26" s="166">
        <f t="shared" si="55"/>
        <v>4.4808666666666657</v>
      </c>
      <c r="AD26" s="166">
        <f t="shared" si="55"/>
        <v>4.4808666666666657</v>
      </c>
      <c r="AE26" s="166">
        <f t="shared" si="55"/>
        <v>4.4808666666666657</v>
      </c>
      <c r="AF26" s="166">
        <f t="shared" si="55"/>
        <v>4.4808666666666657</v>
      </c>
      <c r="AG26" s="166">
        <f t="shared" si="55"/>
        <v>4.4808666666666657</v>
      </c>
      <c r="AH26" s="166">
        <f t="shared" si="55"/>
        <v>4.4808666666666657</v>
      </c>
      <c r="AI26" s="166">
        <f t="shared" si="55"/>
        <v>4.4808666666666657</v>
      </c>
      <c r="AJ26" s="166">
        <f t="shared" si="55"/>
        <v>4.4808666666666657</v>
      </c>
      <c r="AK26" s="166">
        <f t="shared" si="55"/>
        <v>4.4808666666666657</v>
      </c>
      <c r="AL26" s="166">
        <f t="shared" si="55"/>
        <v>4.4808666666666657</v>
      </c>
      <c r="AM26" s="166">
        <f t="shared" si="55"/>
        <v>4.4808666666666657</v>
      </c>
      <c r="AN26" s="166">
        <f t="shared" si="55"/>
        <v>4.4808666666666657</v>
      </c>
      <c r="AO26" s="166">
        <f t="shared" si="55"/>
        <v>4.4808666666666657</v>
      </c>
      <c r="AP26" s="166">
        <f t="shared" si="55"/>
        <v>4.4808666666666657</v>
      </c>
      <c r="AQ26" s="166">
        <f t="shared" si="55"/>
        <v>4.4808666666666657</v>
      </c>
      <c r="AR26" s="166">
        <f t="shared" si="55"/>
        <v>4.4808666666666657</v>
      </c>
      <c r="AS26" s="166">
        <f t="shared" si="55"/>
        <v>4.4808666666666657</v>
      </c>
      <c r="AT26" s="166">
        <f t="shared" si="55"/>
        <v>4.4808666666666657</v>
      </c>
      <c r="AU26" s="166">
        <f t="shared" si="55"/>
        <v>4.4808666666666657</v>
      </c>
      <c r="AV26" s="166">
        <f t="shared" si="55"/>
        <v>4.4808666666666657</v>
      </c>
      <c r="AW26" s="166">
        <f t="shared" si="55"/>
        <v>5.0189466666666656</v>
      </c>
      <c r="AX26" s="166">
        <f t="shared" si="55"/>
        <v>5.0189466666666656</v>
      </c>
      <c r="AY26" s="166">
        <f t="shared" si="55"/>
        <v>5.0189466666666656</v>
      </c>
      <c r="AZ26" s="166">
        <f t="shared" si="55"/>
        <v>5.0189466666666656</v>
      </c>
      <c r="BA26" s="166">
        <f t="shared" si="55"/>
        <v>5.0189466666666656</v>
      </c>
      <c r="BB26" s="166">
        <f t="shared" si="55"/>
        <v>5.0189466666666656</v>
      </c>
      <c r="BC26" s="166">
        <f t="shared" si="55"/>
        <v>5.0189466666666656</v>
      </c>
      <c r="BD26" s="166">
        <f t="shared" si="55"/>
        <v>7.7570799999999984</v>
      </c>
      <c r="BE26" s="166">
        <f t="shared" si="55"/>
        <v>7.7570799999999984</v>
      </c>
      <c r="BF26" s="166">
        <f t="shared" si="55"/>
        <v>7.7570799999999984</v>
      </c>
      <c r="BG26" s="166">
        <f t="shared" si="55"/>
        <v>7.7570799999999984</v>
      </c>
      <c r="BH26" s="166">
        <f t="shared" si="55"/>
        <v>7.7570799999999984</v>
      </c>
      <c r="BI26" s="166">
        <f t="shared" si="55"/>
        <v>7.7570799999999984</v>
      </c>
      <c r="BJ26" s="166">
        <f t="shared" si="55"/>
        <v>7.7570799999999984</v>
      </c>
      <c r="BK26" s="166">
        <f t="shared" si="55"/>
        <v>7.7570799999999984</v>
      </c>
      <c r="BL26" s="166">
        <f t="shared" si="55"/>
        <v>14.409239999999999</v>
      </c>
      <c r="BM26" s="166">
        <f t="shared" si="55"/>
        <v>20.617017422484579</v>
      </c>
      <c r="BN26" s="166">
        <f t="shared" si="55"/>
        <v>20.617017422484579</v>
      </c>
      <c r="BO26" s="166">
        <f t="shared" si="55"/>
        <v>20.617017422484579</v>
      </c>
      <c r="BP26" s="166">
        <f t="shared" si="55"/>
        <v>20.617017422484579</v>
      </c>
      <c r="BQ26" s="166">
        <f t="shared" si="55"/>
        <v>23.258884089151245</v>
      </c>
      <c r="BR26" s="166">
        <f t="shared" si="55"/>
        <v>23.258884089151245</v>
      </c>
      <c r="BS26" s="166">
        <f t="shared" si="55"/>
        <v>23.258884089151245</v>
      </c>
      <c r="BT26" s="166">
        <f t="shared" si="55"/>
        <v>23.258884089151245</v>
      </c>
      <c r="BU26" s="166">
        <f t="shared" si="55"/>
        <v>23.258884089151245</v>
      </c>
      <c r="BV26" s="166">
        <f t="shared" si="55"/>
        <v>23.258884089151245</v>
      </c>
      <c r="BW26" s="166">
        <f t="shared" si="55"/>
        <v>23.258884089151245</v>
      </c>
      <c r="BX26" s="166">
        <f t="shared" si="55"/>
        <v>23.258884089151245</v>
      </c>
      <c r="BY26" s="166">
        <f t="shared" si="55"/>
        <v>23.258884089151245</v>
      </c>
      <c r="BZ26" s="166">
        <f t="shared" si="55"/>
        <v>23.258884089151245</v>
      </c>
      <c r="CA26" s="166">
        <f t="shared" si="55"/>
        <v>23.258884089151245</v>
      </c>
      <c r="CB26" s="166">
        <f t="shared" si="55"/>
        <v>23.258884089151245</v>
      </c>
      <c r="CC26" s="166">
        <f t="shared" si="55"/>
        <v>23.258884089151245</v>
      </c>
      <c r="CD26" s="166">
        <f t="shared" si="55"/>
        <v>23.258884089151245</v>
      </c>
      <c r="CE26" s="166">
        <f t="shared" si="55"/>
        <v>23.258884089151245</v>
      </c>
      <c r="CF26" s="166">
        <f t="shared" ref="CF26:EQ26" si="56">CE26+CF25</f>
        <v>23.258884089151245</v>
      </c>
      <c r="CG26" s="166">
        <f t="shared" si="56"/>
        <v>41.754302270969426</v>
      </c>
      <c r="CH26" s="166">
        <f t="shared" si="56"/>
        <v>41.754302270969426</v>
      </c>
      <c r="CI26" s="166">
        <f t="shared" si="56"/>
        <v>41.754302270969426</v>
      </c>
      <c r="CJ26" s="166">
        <f t="shared" si="56"/>
        <v>41.754302270969426</v>
      </c>
      <c r="CK26" s="166">
        <f t="shared" si="56"/>
        <v>41.754302270969426</v>
      </c>
      <c r="CL26" s="166">
        <f t="shared" si="56"/>
        <v>41.754302270969426</v>
      </c>
      <c r="CM26" s="166">
        <f t="shared" si="56"/>
        <v>41.754302270969426</v>
      </c>
      <c r="CN26" s="166">
        <f t="shared" si="56"/>
        <v>41.754302270969426</v>
      </c>
      <c r="CO26" s="166">
        <f t="shared" si="56"/>
        <v>41.754302270969426</v>
      </c>
      <c r="CP26" s="166">
        <f t="shared" si="56"/>
        <v>47.056993180060331</v>
      </c>
      <c r="CQ26" s="166">
        <f t="shared" si="56"/>
        <v>47.056993180060331</v>
      </c>
      <c r="CR26" s="166">
        <f t="shared" si="56"/>
        <v>47.056993180060331</v>
      </c>
      <c r="CS26" s="166">
        <f t="shared" si="56"/>
        <v>47.056993180060331</v>
      </c>
      <c r="CT26" s="166">
        <f t="shared" si="56"/>
        <v>47.056993180060331</v>
      </c>
      <c r="CU26" s="166">
        <f t="shared" si="56"/>
        <v>47.056993180060331</v>
      </c>
      <c r="CV26" s="166">
        <f t="shared" si="56"/>
        <v>47.056993180060331</v>
      </c>
      <c r="CW26" s="166">
        <f t="shared" si="56"/>
        <v>47.056993180060331</v>
      </c>
      <c r="CX26" s="166">
        <f t="shared" si="56"/>
        <v>47.056993180060331</v>
      </c>
      <c r="CY26" s="166">
        <f t="shared" si="56"/>
        <v>47.056993180060331</v>
      </c>
      <c r="CZ26" s="166">
        <f t="shared" si="56"/>
        <v>53.356993180060329</v>
      </c>
      <c r="DA26" s="166">
        <f t="shared" si="56"/>
        <v>53.356993180060329</v>
      </c>
      <c r="DB26" s="166">
        <f t="shared" si="56"/>
        <v>53.356993180060329</v>
      </c>
      <c r="DC26" s="166">
        <f t="shared" si="56"/>
        <v>53.356993180060329</v>
      </c>
      <c r="DD26" s="166">
        <f t="shared" si="56"/>
        <v>53.356993180060329</v>
      </c>
      <c r="DE26" s="166">
        <f t="shared" si="56"/>
        <v>53.356993180060329</v>
      </c>
      <c r="DF26" s="166">
        <f t="shared" si="56"/>
        <v>53.356993180060329</v>
      </c>
      <c r="DG26" s="166">
        <f t="shared" si="56"/>
        <v>53.356993180060329</v>
      </c>
      <c r="DH26" s="166">
        <f t="shared" si="56"/>
        <v>53.356993180060329</v>
      </c>
      <c r="DI26" s="166">
        <f t="shared" si="56"/>
        <v>53.356993180060329</v>
      </c>
      <c r="DJ26" s="166">
        <f t="shared" si="56"/>
        <v>53.356993180060329</v>
      </c>
      <c r="DK26" s="166">
        <f t="shared" si="56"/>
        <v>53.356993180060329</v>
      </c>
      <c r="DL26" s="166">
        <f t="shared" si="56"/>
        <v>53.356993180060329</v>
      </c>
      <c r="DM26" s="166">
        <f t="shared" si="56"/>
        <v>53.356993180060329</v>
      </c>
      <c r="DN26" s="166">
        <f t="shared" si="56"/>
        <v>53.356993180060329</v>
      </c>
      <c r="DO26" s="166">
        <f t="shared" si="56"/>
        <v>53.356993180060329</v>
      </c>
      <c r="DP26" s="166">
        <f t="shared" si="56"/>
        <v>53.356993180060329</v>
      </c>
      <c r="DQ26" s="166">
        <f t="shared" si="56"/>
        <v>53.356993180060329</v>
      </c>
      <c r="DR26" s="166">
        <f t="shared" si="56"/>
        <v>77.395278894346035</v>
      </c>
      <c r="DS26" s="166">
        <f t="shared" si="56"/>
        <v>81.724452765605747</v>
      </c>
      <c r="DT26" s="166">
        <f t="shared" si="56"/>
        <v>86.756452765605744</v>
      </c>
      <c r="DU26" s="166">
        <f t="shared" si="56"/>
        <v>94.23312054599549</v>
      </c>
      <c r="DV26" s="166">
        <f t="shared" si="56"/>
        <v>99.526406260281206</v>
      </c>
      <c r="DW26" s="166">
        <f t="shared" si="56"/>
        <v>103.97639662181207</v>
      </c>
      <c r="DX26" s="166">
        <f t="shared" si="56"/>
        <v>114.54382519324065</v>
      </c>
      <c r="DY26" s="166">
        <f t="shared" si="56"/>
        <v>114.54382519324065</v>
      </c>
      <c r="DZ26" s="166">
        <f t="shared" si="56"/>
        <v>114.54382519324065</v>
      </c>
      <c r="EA26" s="166">
        <f t="shared" si="56"/>
        <v>114.54382519324065</v>
      </c>
      <c r="EB26" s="166">
        <f t="shared" si="56"/>
        <v>114.54382519324065</v>
      </c>
      <c r="EC26" s="166">
        <f t="shared" si="56"/>
        <v>114.54382519324065</v>
      </c>
      <c r="ED26" s="166">
        <f t="shared" si="56"/>
        <v>114.54382519324065</v>
      </c>
      <c r="EE26" s="166">
        <f t="shared" si="56"/>
        <v>116.96953947895494</v>
      </c>
      <c r="EF26" s="166">
        <f t="shared" si="56"/>
        <v>125.65159354019532</v>
      </c>
      <c r="EG26" s="166">
        <f t="shared" si="56"/>
        <v>125.65159354019532</v>
      </c>
      <c r="EH26" s="166">
        <f t="shared" si="56"/>
        <v>125.65159354019532</v>
      </c>
      <c r="EI26" s="166">
        <f t="shared" si="56"/>
        <v>125.65159354019532</v>
      </c>
      <c r="EJ26" s="166">
        <f t="shared" si="56"/>
        <v>126.86016496876675</v>
      </c>
      <c r="EK26" s="166">
        <f t="shared" si="56"/>
        <v>126.86016496876675</v>
      </c>
      <c r="EL26" s="166">
        <f t="shared" si="56"/>
        <v>126.86016496876675</v>
      </c>
      <c r="EM26" s="166">
        <f t="shared" si="56"/>
        <v>126.86016496876675</v>
      </c>
      <c r="EN26" s="166">
        <f t="shared" si="56"/>
        <v>126.86016496876675</v>
      </c>
      <c r="EO26" s="166">
        <f t="shared" si="56"/>
        <v>126.86016496876675</v>
      </c>
      <c r="EP26" s="166">
        <f t="shared" si="56"/>
        <v>126.86016496876675</v>
      </c>
      <c r="EQ26" s="166">
        <f t="shared" si="56"/>
        <v>127.86016496876675</v>
      </c>
      <c r="ER26" s="166">
        <f t="shared" ref="ER26:FS26" si="57">EQ26+ER25</f>
        <v>127.86016496876675</v>
      </c>
      <c r="ES26" s="166">
        <f t="shared" si="57"/>
        <v>127.86016496876675</v>
      </c>
      <c r="ET26" s="166">
        <f t="shared" si="57"/>
        <v>127.86016496876675</v>
      </c>
      <c r="EU26" s="166">
        <f t="shared" si="57"/>
        <v>127.86016496876675</v>
      </c>
      <c r="EV26" s="166">
        <f t="shared" si="57"/>
        <v>127.86016496876675</v>
      </c>
      <c r="EW26" s="166">
        <f t="shared" si="57"/>
        <v>128.86016496876675</v>
      </c>
      <c r="EX26" s="166">
        <f t="shared" si="57"/>
        <v>128.86016496876675</v>
      </c>
      <c r="EY26" s="166">
        <f t="shared" si="57"/>
        <v>128.86016496876675</v>
      </c>
      <c r="EZ26" s="166">
        <f t="shared" si="57"/>
        <v>128.86016496876675</v>
      </c>
      <c r="FA26" s="166">
        <f t="shared" si="57"/>
        <v>129.06016496876674</v>
      </c>
      <c r="FB26" s="166">
        <f t="shared" si="57"/>
        <v>129.06016496876674</v>
      </c>
      <c r="FC26" s="166">
        <f t="shared" si="57"/>
        <v>129.06016496876674</v>
      </c>
      <c r="FD26" s="166">
        <f t="shared" si="57"/>
        <v>129.06016496876674</v>
      </c>
      <c r="FE26" s="166">
        <f t="shared" si="57"/>
        <v>130.56016496876674</v>
      </c>
      <c r="FF26" s="166">
        <f t="shared" si="57"/>
        <v>130.56016496876674</v>
      </c>
      <c r="FG26" s="166">
        <f t="shared" si="57"/>
        <v>131.16016496876674</v>
      </c>
      <c r="FH26" s="166">
        <f t="shared" si="57"/>
        <v>131.16016496876674</v>
      </c>
      <c r="FI26" s="166">
        <f t="shared" si="57"/>
        <v>131.16016496876674</v>
      </c>
      <c r="FJ26" s="166">
        <f t="shared" si="57"/>
        <v>131.16016496876674</v>
      </c>
      <c r="FK26" s="166">
        <f t="shared" si="57"/>
        <v>131.16016496876674</v>
      </c>
      <c r="FL26" s="166">
        <f t="shared" si="57"/>
        <v>131.16016496876674</v>
      </c>
      <c r="FM26" s="166">
        <f t="shared" si="57"/>
        <v>131.16016496876674</v>
      </c>
      <c r="FN26" s="166">
        <f t="shared" si="57"/>
        <v>131.16016496876674</v>
      </c>
      <c r="FO26" s="166">
        <f t="shared" si="57"/>
        <v>131.16016496876674</v>
      </c>
      <c r="FP26" s="166">
        <f t="shared" si="57"/>
        <v>131.16016496876674</v>
      </c>
      <c r="FQ26" s="166">
        <f t="shared" si="57"/>
        <v>131.16016496876674</v>
      </c>
      <c r="FR26" s="166">
        <f t="shared" si="57"/>
        <v>131.16016496876674</v>
      </c>
      <c r="FS26" s="166">
        <f t="shared" si="57"/>
        <v>131.16016496876674</v>
      </c>
    </row>
    <row r="27" spans="1:256" s="14" customFormat="1" ht="5.25" customHeight="1" x14ac:dyDescent="0.25">
      <c r="B27" s="15"/>
    </row>
    <row r="28" spans="1:256" x14ac:dyDescent="0.25">
      <c r="A28" t="s">
        <v>96</v>
      </c>
      <c r="B28" s="10" t="s">
        <v>8</v>
      </c>
      <c r="C28" s="55">
        <f>'Raw Data'!J227</f>
        <v>40</v>
      </c>
      <c r="D28" s="4">
        <f t="shared" ref="D28:AI28" si="58">IF(C28+D17-D25-D35&gt;0, C28+D17-D25-D35, 0)</f>
        <v>41.105970200356616</v>
      </c>
      <c r="E28" s="4">
        <f t="shared" si="58"/>
        <v>41.932700250166434</v>
      </c>
      <c r="F28" s="4">
        <f t="shared" si="58"/>
        <v>42.644037337334616</v>
      </c>
      <c r="G28" s="4">
        <f t="shared" si="58"/>
        <v>43.283531326115373</v>
      </c>
      <c r="H28" s="4">
        <f t="shared" si="58"/>
        <v>43.750737208189328</v>
      </c>
      <c r="I28" s="4">
        <f t="shared" si="58"/>
        <v>44.057031244624142</v>
      </c>
      <c r="J28" s="4">
        <f t="shared" si="58"/>
        <v>43.474801190106803</v>
      </c>
      <c r="K28" s="4">
        <f t="shared" si="58"/>
        <v>43.987354352434849</v>
      </c>
      <c r="L28" s="4">
        <f t="shared" si="58"/>
        <v>44.299048020913062</v>
      </c>
      <c r="M28" s="4">
        <f t="shared" si="58"/>
        <v>44.604069520162518</v>
      </c>
      <c r="N28" s="4">
        <f t="shared" si="58"/>
        <v>45.210435561866909</v>
      </c>
      <c r="O28" s="4">
        <f t="shared" si="58"/>
        <v>45.829467953258217</v>
      </c>
      <c r="P28" s="4">
        <f t="shared" si="58"/>
        <v>46.580734612578063</v>
      </c>
      <c r="Q28" s="4">
        <f t="shared" si="58"/>
        <v>47.450664874556303</v>
      </c>
      <c r="R28" s="4">
        <f t="shared" si="58"/>
        <v>47.684998854772672</v>
      </c>
      <c r="S28" s="4">
        <f t="shared" si="58"/>
        <v>46.415784741385821</v>
      </c>
      <c r="T28" s="4">
        <f t="shared" si="58"/>
        <v>47.91529287003965</v>
      </c>
      <c r="U28" s="4">
        <f t="shared" si="58"/>
        <v>49.586253749227232</v>
      </c>
      <c r="V28" s="4">
        <f t="shared" si="58"/>
        <v>50.774052602890926</v>
      </c>
      <c r="W28" s="4">
        <f t="shared" si="58"/>
        <v>51.893664855172304</v>
      </c>
      <c r="X28" s="4">
        <f t="shared" si="58"/>
        <v>53.241422884347855</v>
      </c>
      <c r="Y28" s="4">
        <f t="shared" si="58"/>
        <v>52.554528640145463</v>
      </c>
      <c r="Z28" s="4">
        <f t="shared" si="58"/>
        <v>53.138651300088206</v>
      </c>
      <c r="AA28" s="4">
        <f t="shared" si="58"/>
        <v>54.32980408956896</v>
      </c>
      <c r="AB28" s="4">
        <f t="shared" si="58"/>
        <v>36.926964558280211</v>
      </c>
      <c r="AC28" s="4">
        <f t="shared" si="58"/>
        <v>39.251099759743312</v>
      </c>
      <c r="AD28" s="4">
        <f t="shared" si="58"/>
        <v>41.492496532642043</v>
      </c>
      <c r="AE28" s="4">
        <f t="shared" si="58"/>
        <v>43.776226736509003</v>
      </c>
      <c r="AF28" s="4">
        <f t="shared" si="58"/>
        <v>47.091030384280479</v>
      </c>
      <c r="AG28" s="4">
        <f t="shared" si="58"/>
        <v>50.408591071300904</v>
      </c>
      <c r="AH28" s="4">
        <f t="shared" si="58"/>
        <v>34.376325710083734</v>
      </c>
      <c r="AI28" s="4">
        <f t="shared" si="58"/>
        <v>37.752308232034935</v>
      </c>
      <c r="AJ28" s="4">
        <f t="shared" ref="AJ28:BO28" si="59">IF(AI28+AJ17-AJ25-AJ35&gt;0, AI28+AJ17-AJ25-AJ35, 0)</f>
        <v>40.441041883631243</v>
      </c>
      <c r="AK28" s="4">
        <f t="shared" si="59"/>
        <v>42.846289851835564</v>
      </c>
      <c r="AL28" s="4">
        <f t="shared" si="59"/>
        <v>45.2783407632554</v>
      </c>
      <c r="AM28" s="4">
        <f t="shared" si="59"/>
        <v>48.138814985367105</v>
      </c>
      <c r="AN28" s="4">
        <f t="shared" si="59"/>
        <v>52.202138633261285</v>
      </c>
      <c r="AO28" s="4">
        <f t="shared" si="59"/>
        <v>38.032206444567443</v>
      </c>
      <c r="AP28" s="4">
        <f t="shared" si="59"/>
        <v>41.229705106780358</v>
      </c>
      <c r="AQ28" s="4">
        <f t="shared" si="59"/>
        <v>44.373144786593741</v>
      </c>
      <c r="AR28" s="4">
        <f t="shared" si="59"/>
        <v>47.919569389844789</v>
      </c>
      <c r="AS28" s="4">
        <f t="shared" si="59"/>
        <v>51.861292369397191</v>
      </c>
      <c r="AT28" s="4">
        <f t="shared" si="59"/>
        <v>55.767082176335364</v>
      </c>
      <c r="AU28" s="4">
        <f t="shared" si="59"/>
        <v>48.918904445057933</v>
      </c>
      <c r="AV28" s="4">
        <f t="shared" si="59"/>
        <v>55.14769598281962</v>
      </c>
      <c r="AW28" s="4">
        <f t="shared" si="59"/>
        <v>60.583317937067569</v>
      </c>
      <c r="AX28" s="4">
        <f t="shared" si="59"/>
        <v>65.282049898725575</v>
      </c>
      <c r="AY28" s="4">
        <f t="shared" si="59"/>
        <v>70.178900394685101</v>
      </c>
      <c r="AZ28" s="4">
        <f t="shared" si="59"/>
        <v>63.163988226525078</v>
      </c>
      <c r="BA28" s="4">
        <f t="shared" si="59"/>
        <v>68.722667976525074</v>
      </c>
      <c r="BB28" s="4">
        <f t="shared" si="59"/>
        <v>74.465356614556555</v>
      </c>
      <c r="BC28" s="4">
        <f t="shared" si="59"/>
        <v>80.249092512646001</v>
      </c>
      <c r="BD28" s="4">
        <f t="shared" si="59"/>
        <v>64.822220725301889</v>
      </c>
      <c r="BE28" s="4">
        <f t="shared" si="59"/>
        <v>70.696202275011927</v>
      </c>
      <c r="BF28" s="4">
        <f t="shared" si="59"/>
        <v>76.387641639713436</v>
      </c>
      <c r="BG28" s="4">
        <f t="shared" si="59"/>
        <v>82.146317047404608</v>
      </c>
      <c r="BH28" s="4">
        <f t="shared" si="59"/>
        <v>87.569739666024844</v>
      </c>
      <c r="BI28" s="4">
        <f t="shared" si="59"/>
        <v>67.623226942309159</v>
      </c>
      <c r="BJ28" s="4">
        <f t="shared" si="59"/>
        <v>77.861482364412566</v>
      </c>
      <c r="BK28" s="4">
        <f t="shared" si="59"/>
        <v>83.634881256138939</v>
      </c>
      <c r="BL28" s="4">
        <f t="shared" si="59"/>
        <v>81.629457304977578</v>
      </c>
      <c r="BM28" s="4">
        <f t="shared" si="59"/>
        <v>79.991104456924603</v>
      </c>
      <c r="BN28" s="4">
        <f t="shared" si="59"/>
        <v>67.896354585825989</v>
      </c>
      <c r="BO28" s="4">
        <f t="shared" si="59"/>
        <v>77.313954585825996</v>
      </c>
      <c r="BP28" s="4">
        <f t="shared" ref="BP28:CU28" si="60">IF(BO28+BP17-BP25-BP35&gt;0, BO28+BP17-BP25-BP35, 0)</f>
        <v>86.041302300738778</v>
      </c>
      <c r="BQ28" s="4">
        <f t="shared" si="60"/>
        <v>88.71960531581442</v>
      </c>
      <c r="BR28" s="4">
        <f t="shared" si="60"/>
        <v>79.831818442183021</v>
      </c>
      <c r="BS28" s="4">
        <f t="shared" si="60"/>
        <v>85.388772544357138</v>
      </c>
      <c r="BT28" s="4">
        <f t="shared" si="60"/>
        <v>89.562821823772978</v>
      </c>
      <c r="BU28" s="4">
        <f t="shared" si="60"/>
        <v>94.468414426637651</v>
      </c>
      <c r="BV28" s="4">
        <f t="shared" si="60"/>
        <v>98.450648583118095</v>
      </c>
      <c r="BW28" s="4">
        <f t="shared" si="60"/>
        <v>83.297358629739136</v>
      </c>
      <c r="BX28" s="4">
        <f t="shared" si="60"/>
        <v>86.117291700228449</v>
      </c>
      <c r="BY28" s="4">
        <f t="shared" si="60"/>
        <v>91.210991806121456</v>
      </c>
      <c r="BZ28" s="4">
        <f t="shared" si="60"/>
        <v>94.128297827625971</v>
      </c>
      <c r="CA28" s="4">
        <f t="shared" si="60"/>
        <v>95.72874134027937</v>
      </c>
      <c r="CB28" s="4">
        <f t="shared" si="60"/>
        <v>44.828413168551876</v>
      </c>
      <c r="CC28" s="4">
        <f t="shared" si="60"/>
        <v>50.751613168551877</v>
      </c>
      <c r="CD28" s="4">
        <f t="shared" si="60"/>
        <v>57.351312875583126</v>
      </c>
      <c r="CE28" s="4">
        <f t="shared" si="60"/>
        <v>62.64983857138391</v>
      </c>
      <c r="CF28" s="4">
        <f t="shared" si="60"/>
        <v>38.680915344280251</v>
      </c>
      <c r="CG28" s="4">
        <f t="shared" si="60"/>
        <v>25.912508423448401</v>
      </c>
      <c r="CH28" s="4">
        <f t="shared" si="60"/>
        <v>31.107105286241371</v>
      </c>
      <c r="CI28" s="4">
        <f t="shared" si="60"/>
        <v>37.06099200499137</v>
      </c>
      <c r="CJ28" s="4">
        <f t="shared" si="60"/>
        <v>43.016947815538245</v>
      </c>
      <c r="CK28" s="4">
        <f t="shared" si="60"/>
        <v>26.813325683218693</v>
      </c>
      <c r="CL28" s="4">
        <f t="shared" si="60"/>
        <v>29.891818191153263</v>
      </c>
      <c r="CM28" s="4">
        <f t="shared" si="60"/>
        <v>35.542344924551699</v>
      </c>
      <c r="CN28" s="4">
        <f t="shared" si="60"/>
        <v>41.218174544913026</v>
      </c>
      <c r="CO28" s="4">
        <f t="shared" si="60"/>
        <v>45.595774544913027</v>
      </c>
      <c r="CP28" s="4">
        <f t="shared" si="60"/>
        <v>24.73270656575842</v>
      </c>
      <c r="CQ28" s="4">
        <f t="shared" si="60"/>
        <v>29.398306565758421</v>
      </c>
      <c r="CR28" s="4">
        <f t="shared" si="60"/>
        <v>34.323106565758422</v>
      </c>
      <c r="CS28" s="4">
        <f t="shared" si="60"/>
        <v>39.535906565758424</v>
      </c>
      <c r="CT28" s="4">
        <f t="shared" si="60"/>
        <v>45.238306565758421</v>
      </c>
      <c r="CU28" s="4">
        <f t="shared" si="60"/>
        <v>50.911906565758422</v>
      </c>
      <c r="CV28" s="4">
        <f t="shared" ref="CV28:EA28" si="61">IF(CU28+CV17-CV25-CV35&gt;0, CU28+CV17-CV25-CV35, 0)</f>
        <v>56.307106565758424</v>
      </c>
      <c r="CW28" s="4">
        <f t="shared" si="61"/>
        <v>62.641626517793277</v>
      </c>
      <c r="CX28" s="4">
        <f t="shared" si="61"/>
        <v>68.147687542575994</v>
      </c>
      <c r="CY28" s="4">
        <f t="shared" si="61"/>
        <v>55.852997946536263</v>
      </c>
      <c r="CZ28" s="4">
        <f t="shared" si="61"/>
        <v>53.938178855357414</v>
      </c>
      <c r="DA28" s="4">
        <f t="shared" si="61"/>
        <v>59.252310630259757</v>
      </c>
      <c r="DB28" s="4">
        <f t="shared" si="61"/>
        <v>63.949759999483021</v>
      </c>
      <c r="DC28" s="4">
        <f t="shared" si="61"/>
        <v>68.295676194874929</v>
      </c>
      <c r="DD28" s="4">
        <f t="shared" si="61"/>
        <v>60.729057553186152</v>
      </c>
      <c r="DE28" s="4">
        <f t="shared" si="61"/>
        <v>66.075300488942233</v>
      </c>
      <c r="DF28" s="4">
        <f t="shared" si="61"/>
        <v>70.057661955221874</v>
      </c>
      <c r="DG28" s="4">
        <f t="shared" si="61"/>
        <v>74.924753484946194</v>
      </c>
      <c r="DH28" s="4">
        <f t="shared" si="61"/>
        <v>65.814852049076904</v>
      </c>
      <c r="DI28" s="4">
        <f t="shared" si="61"/>
        <v>70.150458849277129</v>
      </c>
      <c r="DJ28" s="4">
        <f t="shared" si="61"/>
        <v>73.741931033484661</v>
      </c>
      <c r="DK28" s="4">
        <f t="shared" si="61"/>
        <v>77.106499901833047</v>
      </c>
      <c r="DL28" s="4">
        <f t="shared" si="61"/>
        <v>79.836347337861909</v>
      </c>
      <c r="DM28" s="4">
        <f t="shared" si="61"/>
        <v>82.450118794909685</v>
      </c>
      <c r="DN28" s="4">
        <f t="shared" si="61"/>
        <v>74.977254754947424</v>
      </c>
      <c r="DO28" s="4">
        <f t="shared" si="61"/>
        <v>78.715555058771258</v>
      </c>
      <c r="DP28" s="4">
        <f t="shared" si="61"/>
        <v>81.337675843294562</v>
      </c>
      <c r="DQ28" s="4">
        <f t="shared" si="61"/>
        <v>84.065640972556693</v>
      </c>
      <c r="DR28" s="4">
        <f t="shared" si="61"/>
        <v>61.687788596842289</v>
      </c>
      <c r="DS28" s="4">
        <f t="shared" si="61"/>
        <v>59.031999988018782</v>
      </c>
      <c r="DT28" s="4">
        <f t="shared" si="61"/>
        <v>55.102170565628214</v>
      </c>
      <c r="DU28" s="4">
        <f t="shared" si="61"/>
        <v>48.346709733713581</v>
      </c>
      <c r="DV28" s="4">
        <f t="shared" si="61"/>
        <v>44.856299183088382</v>
      </c>
      <c r="DW28" s="4">
        <f t="shared" si="61"/>
        <v>42.850477537079207</v>
      </c>
      <c r="DX28" s="4">
        <f t="shared" si="61"/>
        <v>32.693923071879389</v>
      </c>
      <c r="DY28" s="4">
        <f t="shared" si="61"/>
        <v>34.120980392150607</v>
      </c>
      <c r="DZ28" s="4">
        <f t="shared" si="61"/>
        <v>36.509664784344203</v>
      </c>
      <c r="EA28" s="4">
        <f t="shared" si="61"/>
        <v>38.947048723997838</v>
      </c>
      <c r="EB28" s="4">
        <f t="shared" ref="EB28:FG28" si="62">IF(EA28+EB17-EB25-EB35&gt;0, EA28+EB17-EB25-EB35, 0)</f>
        <v>40.852929328009509</v>
      </c>
      <c r="EC28" s="4">
        <f t="shared" si="62"/>
        <v>42.501684906318808</v>
      </c>
      <c r="ED28" s="4">
        <f t="shared" si="62"/>
        <v>44.559814257537703</v>
      </c>
      <c r="EE28" s="4">
        <f t="shared" si="62"/>
        <v>43.706576059344648</v>
      </c>
      <c r="EF28" s="4">
        <f t="shared" si="62"/>
        <v>37.193402129857688</v>
      </c>
      <c r="EG28" s="4">
        <f t="shared" si="62"/>
        <v>39.031704881398824</v>
      </c>
      <c r="EH28" s="4">
        <f t="shared" si="62"/>
        <v>40.622232629089503</v>
      </c>
      <c r="EI28" s="4">
        <f t="shared" si="62"/>
        <v>41.843291444326105</v>
      </c>
      <c r="EJ28" s="4">
        <f t="shared" si="62"/>
        <v>40.768238949751101</v>
      </c>
      <c r="EK28" s="4">
        <f t="shared" si="62"/>
        <v>41.6638246119266</v>
      </c>
      <c r="EL28" s="4">
        <f t="shared" si="62"/>
        <v>42.535297416979063</v>
      </c>
      <c r="EM28" s="4">
        <f t="shared" si="62"/>
        <v>43.260943803927077</v>
      </c>
      <c r="EN28" s="4">
        <f t="shared" si="62"/>
        <v>44.020008058377023</v>
      </c>
      <c r="EO28" s="4">
        <f t="shared" si="62"/>
        <v>44.719511933155772</v>
      </c>
      <c r="EP28" s="4">
        <f t="shared" si="62"/>
        <v>45.202799076863045</v>
      </c>
      <c r="EQ28" s="4">
        <f t="shared" si="62"/>
        <v>44.554302818604228</v>
      </c>
      <c r="ER28" s="4">
        <f t="shared" si="62"/>
        <v>45.406773717232461</v>
      </c>
      <c r="ES28" s="4">
        <f t="shared" si="62"/>
        <v>45.917271656819103</v>
      </c>
      <c r="ET28" s="4">
        <f t="shared" si="62"/>
        <v>46.479535586663005</v>
      </c>
      <c r="EU28" s="4">
        <f t="shared" si="62"/>
        <v>47.160775763817547</v>
      </c>
      <c r="EV28" s="4">
        <f t="shared" si="62"/>
        <v>47.750232965775247</v>
      </c>
      <c r="EW28" s="4">
        <f t="shared" si="62"/>
        <v>46.997694338389152</v>
      </c>
      <c r="EX28" s="4">
        <f t="shared" si="62"/>
        <v>47.648599589892143</v>
      </c>
      <c r="EY28" s="4">
        <f t="shared" si="62"/>
        <v>47.994750000067469</v>
      </c>
      <c r="EZ28" s="4">
        <f t="shared" si="62"/>
        <v>48.417492819853543</v>
      </c>
      <c r="FA28" s="4">
        <f t="shared" si="62"/>
        <v>48.467231602497812</v>
      </c>
      <c r="FB28" s="4">
        <f t="shared" si="62"/>
        <v>48.864717168637036</v>
      </c>
      <c r="FC28" s="4">
        <f t="shared" si="62"/>
        <v>49.203263337441207</v>
      </c>
      <c r="FD28" s="4">
        <f t="shared" si="62"/>
        <v>49.441574675865887</v>
      </c>
      <c r="FE28" s="4">
        <f t="shared" si="62"/>
        <v>48.209231115408656</v>
      </c>
      <c r="FF28" s="4">
        <f t="shared" si="62"/>
        <v>48.55338256461215</v>
      </c>
      <c r="FG28" s="4">
        <f t="shared" si="62"/>
        <v>48.063939035959955</v>
      </c>
      <c r="FH28" s="4">
        <f t="shared" ref="FH28:FS28" si="63">IF(FG28+FH17-FH25-FH35&gt;0, FG28+FH17-FH25-FH35, 0)</f>
        <v>48.547665954657312</v>
      </c>
      <c r="FI28" s="4">
        <f t="shared" si="63"/>
        <v>49.001299954481837</v>
      </c>
      <c r="FJ28" s="4">
        <f t="shared" si="63"/>
        <v>49.401466477938413</v>
      </c>
      <c r="FK28" s="4">
        <f t="shared" si="63"/>
        <v>49.632288588114498</v>
      </c>
      <c r="FL28" s="4">
        <f t="shared" si="63"/>
        <v>49.982653857298608</v>
      </c>
      <c r="FM28" s="4">
        <f t="shared" si="63"/>
        <v>50.36032880646777</v>
      </c>
      <c r="FN28" s="4">
        <f t="shared" si="63"/>
        <v>50.775153673716304</v>
      </c>
      <c r="FO28" s="4">
        <f t="shared" si="63"/>
        <v>50.809404385365958</v>
      </c>
      <c r="FP28" s="4">
        <f t="shared" si="63"/>
        <v>50.875246992983335</v>
      </c>
      <c r="FQ28" s="4">
        <f t="shared" si="63"/>
        <v>51.004224169530389</v>
      </c>
      <c r="FR28" s="4">
        <f t="shared" si="63"/>
        <v>51.312650561608791</v>
      </c>
      <c r="FS28" s="4">
        <f t="shared" si="63"/>
        <v>51.817905426301479</v>
      </c>
    </row>
    <row r="29" spans="1:256" x14ac:dyDescent="0.25">
      <c r="A29" t="s">
        <v>97</v>
      </c>
      <c r="B29" s="10" t="s">
        <v>8</v>
      </c>
      <c r="C29" s="4" t="str">
        <f t="shared" ref="C29:AH29" si="64">IF(ISNUMBER(C46),C51+C52+C53+C54,"")</f>
        <v/>
      </c>
      <c r="D29" s="4" t="str">
        <f t="shared" si="64"/>
        <v/>
      </c>
      <c r="E29" s="4" t="str">
        <f t="shared" si="64"/>
        <v/>
      </c>
      <c r="F29" s="4" t="str">
        <f t="shared" si="64"/>
        <v/>
      </c>
      <c r="G29" s="4" t="str">
        <f t="shared" si="64"/>
        <v/>
      </c>
      <c r="H29" s="4" t="str">
        <f t="shared" si="64"/>
        <v/>
      </c>
      <c r="I29" s="4" t="str">
        <f t="shared" si="64"/>
        <v/>
      </c>
      <c r="J29" s="4" t="str">
        <f t="shared" si="64"/>
        <v/>
      </c>
      <c r="K29" s="4" t="str">
        <f t="shared" si="64"/>
        <v/>
      </c>
      <c r="L29" s="4" t="str">
        <f t="shared" si="64"/>
        <v/>
      </c>
      <c r="M29" s="4" t="str">
        <f t="shared" si="64"/>
        <v/>
      </c>
      <c r="N29" s="4" t="str">
        <f t="shared" si="64"/>
        <v/>
      </c>
      <c r="O29" s="4" t="str">
        <f t="shared" si="64"/>
        <v/>
      </c>
      <c r="P29" s="4" t="str">
        <f t="shared" si="64"/>
        <v/>
      </c>
      <c r="Q29" s="4" t="str">
        <f t="shared" si="64"/>
        <v/>
      </c>
      <c r="R29" s="4" t="str">
        <f t="shared" si="64"/>
        <v/>
      </c>
      <c r="S29" s="4" t="str">
        <f t="shared" si="64"/>
        <v/>
      </c>
      <c r="T29" s="4" t="str">
        <f t="shared" si="64"/>
        <v/>
      </c>
      <c r="U29" s="4" t="str">
        <f t="shared" si="64"/>
        <v/>
      </c>
      <c r="V29" s="4" t="str">
        <f t="shared" si="64"/>
        <v/>
      </c>
      <c r="W29" s="4" t="str">
        <f t="shared" si="64"/>
        <v/>
      </c>
      <c r="X29" s="4" t="str">
        <f t="shared" si="64"/>
        <v/>
      </c>
      <c r="Y29" s="4" t="str">
        <f t="shared" si="64"/>
        <v/>
      </c>
      <c r="Z29" s="4" t="str">
        <f t="shared" si="64"/>
        <v/>
      </c>
      <c r="AA29" s="4">
        <f t="shared" si="64"/>
        <v>51.798422568731091</v>
      </c>
      <c r="AB29" s="4" t="str">
        <f t="shared" si="64"/>
        <v/>
      </c>
      <c r="AC29" s="4" t="str">
        <f t="shared" si="64"/>
        <v/>
      </c>
      <c r="AD29" s="4" t="str">
        <f t="shared" si="64"/>
        <v/>
      </c>
      <c r="AE29" s="4">
        <f t="shared" si="64"/>
        <v>40.037137196694175</v>
      </c>
      <c r="AF29" s="4" t="str">
        <f t="shared" si="64"/>
        <v/>
      </c>
      <c r="AG29" s="4">
        <f t="shared" si="64"/>
        <v>47.07733203984025</v>
      </c>
      <c r="AH29" s="4" t="str">
        <f t="shared" si="64"/>
        <v/>
      </c>
      <c r="AI29" s="4">
        <f t="shared" ref="AI29:BN29" si="65">IF(ISNUMBER(AI46),AI51+AI52+AI53+AI54,"")</f>
        <v>13.166584437800852</v>
      </c>
      <c r="AJ29" s="4" t="str">
        <f t="shared" si="65"/>
        <v/>
      </c>
      <c r="AK29" s="4" t="str">
        <f t="shared" si="65"/>
        <v/>
      </c>
      <c r="AL29" s="4" t="str">
        <f t="shared" si="65"/>
        <v/>
      </c>
      <c r="AM29" s="4" t="str">
        <f t="shared" si="65"/>
        <v/>
      </c>
      <c r="AN29" s="4">
        <f t="shared" si="65"/>
        <v>47.10113639770195</v>
      </c>
      <c r="AO29" s="4" t="str">
        <f t="shared" si="65"/>
        <v/>
      </c>
      <c r="AP29" s="4">
        <f t="shared" si="65"/>
        <v>22.65065374674154</v>
      </c>
      <c r="AQ29" s="4" t="str">
        <f t="shared" si="65"/>
        <v/>
      </c>
      <c r="AR29" s="4" t="str">
        <f t="shared" si="65"/>
        <v/>
      </c>
      <c r="AS29" s="4" t="str">
        <f t="shared" si="65"/>
        <v/>
      </c>
      <c r="AT29" s="4">
        <f t="shared" si="65"/>
        <v>57.898777461226373</v>
      </c>
      <c r="AU29" s="4" t="str">
        <f t="shared" si="65"/>
        <v/>
      </c>
      <c r="AV29" s="4">
        <f t="shared" si="65"/>
        <v>34.458587200726605</v>
      </c>
      <c r="AW29" s="4" t="str">
        <f t="shared" si="65"/>
        <v/>
      </c>
      <c r="AX29" s="4" t="str">
        <f t="shared" si="65"/>
        <v/>
      </c>
      <c r="AY29" s="4">
        <f t="shared" si="65"/>
        <v>66.68618959924224</v>
      </c>
      <c r="AZ29" s="4" t="str">
        <f t="shared" si="65"/>
        <v/>
      </c>
      <c r="BA29" s="4">
        <f t="shared" si="65"/>
        <v>45.820970465384733</v>
      </c>
      <c r="BB29" s="4" t="str">
        <f t="shared" si="65"/>
        <v/>
      </c>
      <c r="BC29" s="4">
        <f t="shared" si="65"/>
        <v>72.93802427605155</v>
      </c>
      <c r="BD29" s="4" t="str">
        <f t="shared" si="65"/>
        <v/>
      </c>
      <c r="BE29" s="4" t="str">
        <f t="shared" si="65"/>
        <v/>
      </c>
      <c r="BF29" s="4" t="str">
        <f t="shared" si="65"/>
        <v/>
      </c>
      <c r="BG29" s="4" t="str">
        <f t="shared" si="65"/>
        <v/>
      </c>
      <c r="BH29" s="4">
        <f t="shared" si="65"/>
        <v>71.946211514341371</v>
      </c>
      <c r="BI29" s="4" t="str">
        <f t="shared" si="65"/>
        <v/>
      </c>
      <c r="BJ29" s="4">
        <f t="shared" si="65"/>
        <v>56.151193891355902</v>
      </c>
      <c r="BK29" s="4" t="str">
        <f t="shared" si="65"/>
        <v/>
      </c>
      <c r="BL29" s="4" t="str">
        <f t="shared" si="65"/>
        <v/>
      </c>
      <c r="BM29" s="4">
        <f t="shared" si="65"/>
        <v>52.534667008000099</v>
      </c>
      <c r="BN29" s="4" t="str">
        <f t="shared" si="65"/>
        <v/>
      </c>
      <c r="BO29" s="4">
        <f t="shared" ref="BO29:CT29" si="66">IF(ISNUMBER(BO46),BO51+BO52+BO53+BO54,"")</f>
        <v>34.239416328284172</v>
      </c>
      <c r="BP29" s="4" t="str">
        <f t="shared" si="66"/>
        <v/>
      </c>
      <c r="BQ29" s="4">
        <f t="shared" si="66"/>
        <v>66.37634552145748</v>
      </c>
      <c r="BR29" s="4" t="str">
        <f t="shared" si="66"/>
        <v/>
      </c>
      <c r="BS29" s="4" t="str">
        <f t="shared" si="66"/>
        <v/>
      </c>
      <c r="BT29" s="4" t="str">
        <f t="shared" si="66"/>
        <v/>
      </c>
      <c r="BU29" s="4" t="str">
        <f t="shared" si="66"/>
        <v/>
      </c>
      <c r="BV29" s="4">
        <f t="shared" si="66"/>
        <v>75.636778662012873</v>
      </c>
      <c r="BW29" s="4" t="str">
        <f t="shared" si="66"/>
        <v/>
      </c>
      <c r="BX29" s="4">
        <f t="shared" si="66"/>
        <v>50.244399653704086</v>
      </c>
      <c r="BY29" s="4" t="str">
        <f t="shared" si="66"/>
        <v/>
      </c>
      <c r="BZ29" s="4" t="str">
        <f t="shared" si="66"/>
        <v/>
      </c>
      <c r="CA29" s="4">
        <f t="shared" si="66"/>
        <v>74.185339295291371</v>
      </c>
      <c r="CB29" s="4" t="str">
        <f t="shared" si="66"/>
        <v/>
      </c>
      <c r="CC29" s="4">
        <f t="shared" si="66"/>
        <v>14.943149798655249</v>
      </c>
      <c r="CD29" s="4" t="str">
        <f t="shared" si="66"/>
        <v/>
      </c>
      <c r="CE29" s="4">
        <f t="shared" si="66"/>
        <v>40.358370771560345</v>
      </c>
      <c r="CF29" s="4" t="str">
        <f t="shared" si="66"/>
        <v/>
      </c>
      <c r="CG29" s="4" t="str">
        <f t="shared" si="66"/>
        <v/>
      </c>
      <c r="CH29" s="4" t="str">
        <f t="shared" si="66"/>
        <v/>
      </c>
      <c r="CI29" s="4" t="str">
        <f t="shared" si="66"/>
        <v/>
      </c>
      <c r="CJ29" s="4">
        <f t="shared" si="66"/>
        <v>20.658994690913552</v>
      </c>
      <c r="CK29" s="4" t="str">
        <f t="shared" si="66"/>
        <v/>
      </c>
      <c r="CL29" s="4">
        <f t="shared" si="66"/>
        <v>6.1785724894477134</v>
      </c>
      <c r="CM29" s="4" t="str">
        <f t="shared" si="66"/>
        <v/>
      </c>
      <c r="CN29" s="4" t="str">
        <f t="shared" si="66"/>
        <v/>
      </c>
      <c r="CO29" s="4">
        <f t="shared" si="66"/>
        <v>42.704721983028151</v>
      </c>
      <c r="CP29" s="4" t="str">
        <f t="shared" si="66"/>
        <v/>
      </c>
      <c r="CQ29" s="4">
        <f t="shared" si="66"/>
        <v>6.9258594044425523</v>
      </c>
      <c r="CR29" s="4" t="str">
        <f t="shared" si="66"/>
        <v/>
      </c>
      <c r="CS29" s="4">
        <f t="shared" si="66"/>
        <v>24.499545366047702</v>
      </c>
      <c r="CT29" s="4" t="str">
        <f t="shared" si="66"/>
        <v/>
      </c>
      <c r="CU29" s="4" t="str">
        <f t="shared" ref="CU29:DZ29" si="67">IF(ISNUMBER(CU46),CU51+CU52+CU53+CU54,"")</f>
        <v/>
      </c>
      <c r="CV29" s="4" t="str">
        <f t="shared" si="67"/>
        <v/>
      </c>
      <c r="CW29" s="4" t="str">
        <f t="shared" si="67"/>
        <v/>
      </c>
      <c r="CX29" s="4">
        <f t="shared" si="67"/>
        <v>63.136239776950504</v>
      </c>
      <c r="CY29" s="4" t="str">
        <f t="shared" si="67"/>
        <v/>
      </c>
      <c r="CZ29" s="4">
        <f t="shared" si="67"/>
        <v>35.101457237086279</v>
      </c>
      <c r="DA29" s="4" t="str">
        <f t="shared" si="67"/>
        <v/>
      </c>
      <c r="DB29" s="4" t="str">
        <f t="shared" si="67"/>
        <v/>
      </c>
      <c r="DC29" s="4">
        <f t="shared" si="67"/>
        <v>63.689624255015552</v>
      </c>
      <c r="DD29" s="4" t="str">
        <f t="shared" si="67"/>
        <v/>
      </c>
      <c r="DE29" s="4">
        <f t="shared" si="67"/>
        <v>40.143423242350501</v>
      </c>
      <c r="DF29" s="4" t="str">
        <f t="shared" si="67"/>
        <v/>
      </c>
      <c r="DG29" s="4">
        <f t="shared" si="67"/>
        <v>63.849170628218999</v>
      </c>
      <c r="DH29" s="4" t="str">
        <f t="shared" si="67"/>
        <v/>
      </c>
      <c r="DI29" s="4" t="str">
        <f t="shared" si="67"/>
        <v/>
      </c>
      <c r="DJ29" s="4" t="str">
        <f t="shared" si="67"/>
        <v/>
      </c>
      <c r="DK29" s="4" t="str">
        <f t="shared" si="67"/>
        <v/>
      </c>
      <c r="DL29" s="4" t="str">
        <f t="shared" si="67"/>
        <v/>
      </c>
      <c r="DM29" s="4">
        <f t="shared" si="67"/>
        <v>79.807899703417718</v>
      </c>
      <c r="DN29" s="4" t="str">
        <f t="shared" si="67"/>
        <v/>
      </c>
      <c r="DO29" s="4">
        <f t="shared" si="67"/>
        <v>62.821481279177767</v>
      </c>
      <c r="DP29" s="4" t="str">
        <f t="shared" si="67"/>
        <v/>
      </c>
      <c r="DQ29" s="4" t="str">
        <f t="shared" si="67"/>
        <v/>
      </c>
      <c r="DR29" s="4" t="str">
        <f t="shared" si="67"/>
        <v/>
      </c>
      <c r="DS29" s="4" t="str">
        <f t="shared" si="67"/>
        <v/>
      </c>
      <c r="DT29" s="4" t="str">
        <f t="shared" si="67"/>
        <v/>
      </c>
      <c r="DU29" s="4" t="str">
        <f t="shared" si="67"/>
        <v/>
      </c>
      <c r="DV29" s="4" t="str">
        <f t="shared" si="67"/>
        <v/>
      </c>
      <c r="DW29" s="4" t="str">
        <f t="shared" si="67"/>
        <v/>
      </c>
      <c r="DX29" s="4" t="str">
        <f t="shared" si="67"/>
        <v/>
      </c>
      <c r="DY29" s="4" t="str">
        <f t="shared" si="67"/>
        <v/>
      </c>
      <c r="DZ29" s="4">
        <f t="shared" si="67"/>
        <v>23.319941050079628</v>
      </c>
      <c r="EA29" s="4" t="str">
        <f t="shared" ref="EA29:FF29" si="68">IF(ISNUMBER(EA46),EA51+EA52+EA53+EA54,"")</f>
        <v/>
      </c>
      <c r="EB29" s="4" t="str">
        <f t="shared" si="68"/>
        <v/>
      </c>
      <c r="EC29" s="4" t="str">
        <f t="shared" si="68"/>
        <v/>
      </c>
      <c r="ED29" s="4" t="str">
        <f t="shared" si="68"/>
        <v/>
      </c>
      <c r="EE29" s="4" t="str">
        <f t="shared" si="68"/>
        <v/>
      </c>
      <c r="EF29" s="4" t="str">
        <f t="shared" si="68"/>
        <v/>
      </c>
      <c r="EG29" s="4" t="str">
        <f t="shared" si="68"/>
        <v/>
      </c>
      <c r="EH29" s="4">
        <f t="shared" si="68"/>
        <v>4.820896322077199</v>
      </c>
      <c r="EI29" s="4" t="str">
        <f t="shared" si="68"/>
        <v/>
      </c>
      <c r="EJ29" s="4" t="str">
        <f t="shared" si="68"/>
        <v/>
      </c>
      <c r="EK29" s="4" t="str">
        <f t="shared" si="68"/>
        <v/>
      </c>
      <c r="EL29" s="4" t="str">
        <f t="shared" si="68"/>
        <v/>
      </c>
      <c r="EM29" s="4" t="str">
        <f t="shared" si="68"/>
        <v/>
      </c>
      <c r="EN29" s="4" t="str">
        <f t="shared" si="68"/>
        <v/>
      </c>
      <c r="EO29" s="4" t="str">
        <f t="shared" si="68"/>
        <v/>
      </c>
      <c r="EP29" s="4" t="str">
        <f t="shared" si="68"/>
        <v/>
      </c>
      <c r="EQ29" s="4" t="str">
        <f t="shared" si="68"/>
        <v/>
      </c>
      <c r="ER29" s="4" t="str">
        <f t="shared" si="68"/>
        <v/>
      </c>
      <c r="ES29" s="4" t="str">
        <f t="shared" si="68"/>
        <v/>
      </c>
      <c r="ET29" s="4" t="str">
        <f t="shared" si="68"/>
        <v/>
      </c>
      <c r="EU29" s="4" t="str">
        <f t="shared" si="68"/>
        <v/>
      </c>
      <c r="EV29" s="4" t="str">
        <f t="shared" si="68"/>
        <v/>
      </c>
      <c r="EW29" s="4" t="str">
        <f t="shared" si="68"/>
        <v/>
      </c>
      <c r="EX29" s="4" t="str">
        <f t="shared" si="68"/>
        <v/>
      </c>
      <c r="EY29" s="4" t="str">
        <f t="shared" si="68"/>
        <v/>
      </c>
      <c r="EZ29" s="4" t="str">
        <f t="shared" si="68"/>
        <v/>
      </c>
      <c r="FA29" s="4" t="str">
        <f t="shared" si="68"/>
        <v/>
      </c>
      <c r="FB29" s="4" t="str">
        <f t="shared" si="68"/>
        <v/>
      </c>
      <c r="FC29" s="4" t="str">
        <f t="shared" si="68"/>
        <v/>
      </c>
      <c r="FD29" s="4" t="str">
        <f t="shared" si="68"/>
        <v/>
      </c>
      <c r="FE29" s="4" t="str">
        <f t="shared" si="68"/>
        <v/>
      </c>
      <c r="FF29" s="4" t="str">
        <f t="shared" si="68"/>
        <v/>
      </c>
      <c r="FG29" s="4" t="str">
        <f t="shared" ref="FG29:FS29" si="69">IF(ISNUMBER(FG46),FG51+FG52+FG53+FG54,"")</f>
        <v/>
      </c>
      <c r="FH29" s="4">
        <f t="shared" si="69"/>
        <v>16.743932855887198</v>
      </c>
      <c r="FI29" s="4" t="str">
        <f t="shared" si="69"/>
        <v/>
      </c>
      <c r="FJ29" s="4" t="str">
        <f t="shared" si="69"/>
        <v/>
      </c>
      <c r="FK29" s="4" t="str">
        <f t="shared" si="69"/>
        <v/>
      </c>
      <c r="FL29" s="4" t="str">
        <f t="shared" si="69"/>
        <v/>
      </c>
      <c r="FM29" s="4" t="str">
        <f t="shared" si="69"/>
        <v/>
      </c>
      <c r="FN29" s="4" t="str">
        <f t="shared" si="69"/>
        <v/>
      </c>
      <c r="FO29" s="4" t="str">
        <f t="shared" si="69"/>
        <v/>
      </c>
      <c r="FP29" s="4" t="str">
        <f t="shared" si="69"/>
        <v/>
      </c>
      <c r="FQ29" s="4" t="str">
        <f t="shared" si="69"/>
        <v/>
      </c>
      <c r="FR29" s="4" t="str">
        <f t="shared" si="69"/>
        <v/>
      </c>
      <c r="FS29" s="4" t="str">
        <f t="shared" si="69"/>
        <v/>
      </c>
    </row>
    <row r="30" spans="1:256" x14ac:dyDescent="0.25">
      <c r="A30" t="s">
        <v>77</v>
      </c>
      <c r="B30" s="10" t="s">
        <v>8</v>
      </c>
      <c r="C30" s="54">
        <f>'Raw Data'!J228</f>
        <v>6</v>
      </c>
      <c r="D30" s="4">
        <f t="shared" ref="D30:AI30" si="70">IF(D6=$B77,D28,(IF(C30+D17-D25-D35&gt;0,C30+D17-D25-D35+(D6-C6)*(IF(D6&lt;=150,D59/150,D59/300)),0)))</f>
        <v>7.1059702003566123</v>
      </c>
      <c r="E30" s="4">
        <f t="shared" si="70"/>
        <v>7.9327002501664321</v>
      </c>
      <c r="F30" s="4">
        <f t="shared" si="70"/>
        <v>8.6440373373346109</v>
      </c>
      <c r="G30" s="4">
        <f t="shared" si="70"/>
        <v>9.2835313261153676</v>
      </c>
      <c r="H30" s="4">
        <f t="shared" si="70"/>
        <v>9.7507372081893262</v>
      </c>
      <c r="I30" s="4">
        <f t="shared" si="70"/>
        <v>10.05703124462414</v>
      </c>
      <c r="J30" s="4">
        <f t="shared" si="70"/>
        <v>9.474801190106799</v>
      </c>
      <c r="K30" s="4">
        <f t="shared" si="70"/>
        <v>9.9873543524348438</v>
      </c>
      <c r="L30" s="4">
        <f t="shared" si="70"/>
        <v>10.299048020913059</v>
      </c>
      <c r="M30" s="4">
        <f t="shared" si="70"/>
        <v>10.604069520162518</v>
      </c>
      <c r="N30" s="4">
        <f t="shared" si="70"/>
        <v>11.210435561866911</v>
      </c>
      <c r="O30" s="4">
        <f t="shared" si="70"/>
        <v>11.829467953258217</v>
      </c>
      <c r="P30" s="4">
        <f t="shared" si="70"/>
        <v>12.580734612578063</v>
      </c>
      <c r="Q30" s="4">
        <f t="shared" si="70"/>
        <v>13.450664874556304</v>
      </c>
      <c r="R30" s="4">
        <f t="shared" si="70"/>
        <v>13.684998854772674</v>
      </c>
      <c r="S30" s="4">
        <f t="shared" si="70"/>
        <v>12.415784741385821</v>
      </c>
      <c r="T30" s="4">
        <f t="shared" si="70"/>
        <v>13.91529287003965</v>
      </c>
      <c r="U30" s="4">
        <f t="shared" si="70"/>
        <v>15.586253749227236</v>
      </c>
      <c r="V30" s="4">
        <f t="shared" si="70"/>
        <v>16.774052602890929</v>
      </c>
      <c r="W30" s="4">
        <f t="shared" si="70"/>
        <v>17.893664855172307</v>
      </c>
      <c r="X30" s="4">
        <f t="shared" si="70"/>
        <v>19.241422884347859</v>
      </c>
      <c r="Y30" s="4">
        <f t="shared" si="70"/>
        <v>18.55452864014547</v>
      </c>
      <c r="Z30" s="4">
        <f t="shared" si="70"/>
        <v>19.138651300088217</v>
      </c>
      <c r="AA30" s="4">
        <f t="shared" si="70"/>
        <v>20.329804089568974</v>
      </c>
      <c r="AB30" s="4">
        <f t="shared" si="70"/>
        <v>2.9269645582802255</v>
      </c>
      <c r="AC30" s="4">
        <f t="shared" si="70"/>
        <v>5.2510997597433287</v>
      </c>
      <c r="AD30" s="4">
        <f t="shared" si="70"/>
        <v>7.4924965326420621</v>
      </c>
      <c r="AE30" s="4">
        <f t="shared" si="70"/>
        <v>9.7762267365090203</v>
      </c>
      <c r="AF30" s="4">
        <f t="shared" si="70"/>
        <v>13.091030384280499</v>
      </c>
      <c r="AG30" s="4">
        <f t="shared" si="70"/>
        <v>16.408591071300918</v>
      </c>
      <c r="AH30" s="4">
        <f t="shared" si="70"/>
        <v>0.37632571008375137</v>
      </c>
      <c r="AI30" s="4">
        <f t="shared" si="70"/>
        <v>3.7523082320349501</v>
      </c>
      <c r="AJ30" s="4">
        <f t="shared" ref="AJ30:BO30" si="71">IF(AJ6=$B77,AJ28,(IF(AI30+AJ17-AJ25-AJ35&gt;0,AI30+AJ17-AJ25-AJ35+(AJ6-AI6)*(IF(AJ6&lt;=150,AJ59/150,AJ59/300)),0)))</f>
        <v>6.4410418836312582</v>
      </c>
      <c r="AK30" s="4">
        <f t="shared" si="71"/>
        <v>8.8462898518355786</v>
      </c>
      <c r="AL30" s="4">
        <f t="shared" si="71"/>
        <v>11.278340763255418</v>
      </c>
      <c r="AM30" s="4">
        <f t="shared" si="71"/>
        <v>14.138814985367119</v>
      </c>
      <c r="AN30" s="4">
        <f t="shared" si="71"/>
        <v>18.202138633261299</v>
      </c>
      <c r="AO30" s="4">
        <f t="shared" si="71"/>
        <v>4.0322064445674535</v>
      </c>
      <c r="AP30" s="4">
        <f t="shared" si="71"/>
        <v>7.2297051067803704</v>
      </c>
      <c r="AQ30" s="4">
        <f t="shared" si="71"/>
        <v>10.616934073611732</v>
      </c>
      <c r="AR30" s="4">
        <f t="shared" si="71"/>
        <v>14.407147963880757</v>
      </c>
      <c r="AS30" s="4">
        <f t="shared" si="71"/>
        <v>18.592660230451138</v>
      </c>
      <c r="AT30" s="4">
        <f t="shared" si="71"/>
        <v>22.742239324407283</v>
      </c>
      <c r="AU30" s="4">
        <f t="shared" si="71"/>
        <v>16.219113975820488</v>
      </c>
      <c r="AV30" s="4">
        <f t="shared" si="71"/>
        <v>22.772957896272811</v>
      </c>
      <c r="AW30" s="4">
        <f t="shared" si="71"/>
        <v>28.533632233211396</v>
      </c>
      <c r="AX30" s="4">
        <f t="shared" si="71"/>
        <v>33.557416577560033</v>
      </c>
      <c r="AY30" s="4">
        <f t="shared" si="71"/>
        <v>38.779319456210189</v>
      </c>
      <c r="AZ30" s="4">
        <f t="shared" si="71"/>
        <v>32.089459670740801</v>
      </c>
      <c r="BA30" s="4">
        <f t="shared" si="71"/>
        <v>37.97319180343144</v>
      </c>
      <c r="BB30" s="4">
        <f t="shared" si="71"/>
        <v>44.040932824153558</v>
      </c>
      <c r="BC30" s="4">
        <f t="shared" si="71"/>
        <v>50.149721104933633</v>
      </c>
      <c r="BD30" s="4">
        <f t="shared" si="71"/>
        <v>35.047901700280171</v>
      </c>
      <c r="BE30" s="4">
        <f t="shared" si="71"/>
        <v>41.246935632680845</v>
      </c>
      <c r="BF30" s="4">
        <f t="shared" si="71"/>
        <v>47.26342738007299</v>
      </c>
      <c r="BG30" s="4">
        <f t="shared" si="71"/>
        <v>53.70433886131169</v>
      </c>
      <c r="BH30" s="4">
        <f t="shared" si="71"/>
        <v>59.809997553479469</v>
      </c>
      <c r="BI30" s="4">
        <f t="shared" si="71"/>
        <v>40.545720903311327</v>
      </c>
      <c r="BJ30" s="4">
        <f t="shared" si="71"/>
        <v>51.46621239896227</v>
      </c>
      <c r="BK30" s="4">
        <f t="shared" si="71"/>
        <v>57.921847364236179</v>
      </c>
      <c r="BL30" s="4">
        <f t="shared" si="71"/>
        <v>56.598659486622353</v>
      </c>
      <c r="BM30" s="4">
        <f t="shared" si="71"/>
        <v>55.642542712116914</v>
      </c>
      <c r="BN30" s="4">
        <f t="shared" si="71"/>
        <v>44.230028914565843</v>
      </c>
      <c r="BO30" s="4">
        <f t="shared" si="71"/>
        <v>53.988746951339607</v>
      </c>
      <c r="BP30" s="4">
        <f t="shared" ref="BP30:CU30" si="72">IF(BP6=$B77,BP28,(IF(BO30+BP17-BP25-BP35&gt;0,BO30+BP17-BP25-BP35+(BP6-BO6)*(IF(BP6&lt;=150,BP59/150,BP59/300)),0)))</f>
        <v>63.057212703026153</v>
      </c>
      <c r="BQ30" s="4">
        <f t="shared" si="72"/>
        <v>66.076633754875559</v>
      </c>
      <c r="BR30" s="4">
        <f t="shared" si="72"/>
        <v>57.529964918017932</v>
      </c>
      <c r="BS30" s="4">
        <f t="shared" si="72"/>
        <v>63.428037056965806</v>
      </c>
      <c r="BT30" s="4">
        <f t="shared" si="72"/>
        <v>67.772645354768528</v>
      </c>
      <c r="BU30" s="4">
        <f t="shared" si="72"/>
        <v>72.848796976020083</v>
      </c>
      <c r="BV30" s="4">
        <f t="shared" si="72"/>
        <v>77.001590150887409</v>
      </c>
      <c r="BW30" s="4">
        <f t="shared" si="72"/>
        <v>62.01885921589534</v>
      </c>
      <c r="BX30" s="4">
        <f t="shared" si="72"/>
        <v>65.009351304771542</v>
      </c>
      <c r="BY30" s="4">
        <f t="shared" si="72"/>
        <v>70.273610429051431</v>
      </c>
      <c r="BZ30" s="4">
        <f t="shared" si="72"/>
        <v>73.361475468942828</v>
      </c>
      <c r="CA30" s="4">
        <f t="shared" si="72"/>
        <v>75.132477999983109</v>
      </c>
      <c r="CB30" s="4">
        <f t="shared" si="72"/>
        <v>24.402708846642497</v>
      </c>
      <c r="CC30" s="4">
        <f t="shared" si="72"/>
        <v>30.496467865029381</v>
      </c>
      <c r="CD30" s="4">
        <f t="shared" si="72"/>
        <v>37.266726590447512</v>
      </c>
      <c r="CE30" s="4">
        <f t="shared" si="72"/>
        <v>42.735811304635178</v>
      </c>
      <c r="CF30" s="4">
        <f t="shared" si="72"/>
        <v>18.937447095918408</v>
      </c>
      <c r="CG30" s="4">
        <f t="shared" si="72"/>
        <v>6.3395991934734379</v>
      </c>
      <c r="CH30" s="4">
        <f t="shared" si="72"/>
        <v>11.70475507465329</v>
      </c>
      <c r="CI30" s="4">
        <f t="shared" si="72"/>
        <v>17.829200811790173</v>
      </c>
      <c r="CJ30" s="4">
        <f t="shared" si="72"/>
        <v>23.95571564072393</v>
      </c>
      <c r="CK30" s="4">
        <f t="shared" si="72"/>
        <v>7.9226525267912589</v>
      </c>
      <c r="CL30" s="4">
        <f t="shared" si="72"/>
        <v>11.171704053112713</v>
      </c>
      <c r="CM30" s="4">
        <f t="shared" si="72"/>
        <v>35.542344924551699</v>
      </c>
      <c r="CN30" s="4">
        <f t="shared" si="72"/>
        <v>41.218174544913026</v>
      </c>
      <c r="CO30" s="4">
        <f t="shared" si="72"/>
        <v>45.595774544913027</v>
      </c>
      <c r="CP30" s="4">
        <f t="shared" si="72"/>
        <v>24.73270656575842</v>
      </c>
      <c r="CQ30" s="4">
        <f t="shared" si="72"/>
        <v>29.398306565758421</v>
      </c>
      <c r="CR30" s="4">
        <f t="shared" si="72"/>
        <v>34.323106565758422</v>
      </c>
      <c r="CS30" s="4">
        <f t="shared" si="72"/>
        <v>39.535906565758424</v>
      </c>
      <c r="CT30" s="4">
        <f t="shared" si="72"/>
        <v>45.238306565758421</v>
      </c>
      <c r="CU30" s="4">
        <f t="shared" si="72"/>
        <v>50.911906565758422</v>
      </c>
      <c r="CV30" s="4">
        <f t="shared" ref="CV30:EA30" si="73">IF(CV6=$B77,CV28,(IF(CU30+CV17-CV25-CV35&gt;0,CU30+CV17-CV25-CV35+(CV6-CU6)*(IF(CV6&lt;=150,CV59/150,CV59/300)),0)))</f>
        <v>56.307106565758424</v>
      </c>
      <c r="CW30" s="4">
        <f t="shared" si="73"/>
        <v>62.641626517793277</v>
      </c>
      <c r="CX30" s="4">
        <f t="shared" si="73"/>
        <v>68.147687542575994</v>
      </c>
      <c r="CY30" s="4">
        <f t="shared" si="73"/>
        <v>55.852997946536263</v>
      </c>
      <c r="CZ30" s="4">
        <f t="shared" si="73"/>
        <v>53.938178855357414</v>
      </c>
      <c r="DA30" s="4">
        <f t="shared" si="73"/>
        <v>59.252310630259757</v>
      </c>
      <c r="DB30" s="4">
        <f t="shared" si="73"/>
        <v>63.949759999483021</v>
      </c>
      <c r="DC30" s="4">
        <f t="shared" si="73"/>
        <v>68.295676194874929</v>
      </c>
      <c r="DD30" s="4">
        <f t="shared" si="73"/>
        <v>60.729057553186152</v>
      </c>
      <c r="DE30" s="4">
        <f t="shared" si="73"/>
        <v>66.075300488942233</v>
      </c>
      <c r="DF30" s="4">
        <f t="shared" si="73"/>
        <v>70.057661955221874</v>
      </c>
      <c r="DG30" s="4">
        <f t="shared" si="73"/>
        <v>74.924753484946194</v>
      </c>
      <c r="DH30" s="4">
        <f t="shared" si="73"/>
        <v>65.814852049076904</v>
      </c>
      <c r="DI30" s="4">
        <f t="shared" si="73"/>
        <v>70.150458849277129</v>
      </c>
      <c r="DJ30" s="4">
        <f t="shared" si="73"/>
        <v>73.741931033484661</v>
      </c>
      <c r="DK30" s="4">
        <f t="shared" si="73"/>
        <v>77.106499901833047</v>
      </c>
      <c r="DL30" s="4">
        <f t="shared" si="73"/>
        <v>79.836347337861909</v>
      </c>
      <c r="DM30" s="4">
        <f t="shared" si="73"/>
        <v>82.450118794909685</v>
      </c>
      <c r="DN30" s="4">
        <f t="shared" si="73"/>
        <v>74.977254754947424</v>
      </c>
      <c r="DO30" s="4">
        <f t="shared" si="73"/>
        <v>78.715555058771258</v>
      </c>
      <c r="DP30" s="4">
        <f t="shared" si="73"/>
        <v>81.337675843294562</v>
      </c>
      <c r="DQ30" s="4">
        <f t="shared" si="73"/>
        <v>84.065640972556693</v>
      </c>
      <c r="DR30" s="4">
        <f t="shared" si="73"/>
        <v>61.687788596842289</v>
      </c>
      <c r="DS30" s="4">
        <f t="shared" si="73"/>
        <v>59.031999988018782</v>
      </c>
      <c r="DT30" s="4">
        <f t="shared" si="73"/>
        <v>55.102170565628214</v>
      </c>
      <c r="DU30" s="4">
        <f t="shared" si="73"/>
        <v>48.346709733713581</v>
      </c>
      <c r="DV30" s="4">
        <f t="shared" si="73"/>
        <v>44.856299183088382</v>
      </c>
      <c r="DW30" s="4">
        <f t="shared" si="73"/>
        <v>42.850477537079207</v>
      </c>
      <c r="DX30" s="4">
        <f t="shared" si="73"/>
        <v>32.693923071879389</v>
      </c>
      <c r="DY30" s="4">
        <f t="shared" si="73"/>
        <v>34.120980392150607</v>
      </c>
      <c r="DZ30" s="4">
        <f t="shared" si="73"/>
        <v>36.509664784344203</v>
      </c>
      <c r="EA30" s="4">
        <f t="shared" si="73"/>
        <v>38.947048723997838</v>
      </c>
      <c r="EB30" s="4">
        <f t="shared" ref="EB30:FG30" si="74">IF(EB6=$B77,EB28,(IF(EA30+EB17-EB25-EB35&gt;0,EA30+EB17-EB25-EB35+(EB6-EA6)*(IF(EB6&lt;=150,EB59/150,EB59/300)),0)))</f>
        <v>40.852929328009509</v>
      </c>
      <c r="EC30" s="4">
        <f t="shared" si="74"/>
        <v>42.501684906318808</v>
      </c>
      <c r="ED30" s="4">
        <f t="shared" si="74"/>
        <v>44.559814257537703</v>
      </c>
      <c r="EE30" s="4">
        <f t="shared" si="74"/>
        <v>43.706576059344648</v>
      </c>
      <c r="EF30" s="4">
        <f t="shared" si="74"/>
        <v>37.193402129857688</v>
      </c>
      <c r="EG30" s="4">
        <f t="shared" si="74"/>
        <v>39.031704881398824</v>
      </c>
      <c r="EH30" s="4">
        <f t="shared" si="74"/>
        <v>40.622232629089503</v>
      </c>
      <c r="EI30" s="4">
        <f t="shared" si="74"/>
        <v>41.843291444326105</v>
      </c>
      <c r="EJ30" s="4">
        <f t="shared" si="74"/>
        <v>40.768238949751101</v>
      </c>
      <c r="EK30" s="4">
        <f t="shared" si="74"/>
        <v>41.6638246119266</v>
      </c>
      <c r="EL30" s="4">
        <f t="shared" si="74"/>
        <v>42.535297416979063</v>
      </c>
      <c r="EM30" s="4">
        <f t="shared" si="74"/>
        <v>43.260943803927077</v>
      </c>
      <c r="EN30" s="4">
        <f t="shared" si="74"/>
        <v>44.020008058377023</v>
      </c>
      <c r="EO30" s="4">
        <f t="shared" si="74"/>
        <v>44.719511933155772</v>
      </c>
      <c r="EP30" s="4">
        <f t="shared" si="74"/>
        <v>45.202799076863045</v>
      </c>
      <c r="EQ30" s="4">
        <f t="shared" si="74"/>
        <v>44.554302818604228</v>
      </c>
      <c r="ER30" s="4">
        <f t="shared" si="74"/>
        <v>45.406773717232461</v>
      </c>
      <c r="ES30" s="4">
        <f t="shared" si="74"/>
        <v>45.917271656819103</v>
      </c>
      <c r="ET30" s="4">
        <f t="shared" si="74"/>
        <v>46.479535586663005</v>
      </c>
      <c r="EU30" s="4">
        <f t="shared" si="74"/>
        <v>47.160775763817547</v>
      </c>
      <c r="EV30" s="4">
        <f t="shared" si="74"/>
        <v>47.750232965775247</v>
      </c>
      <c r="EW30" s="4">
        <f t="shared" si="74"/>
        <v>46.997694338389152</v>
      </c>
      <c r="EX30" s="4">
        <f t="shared" si="74"/>
        <v>47.648599589892143</v>
      </c>
      <c r="EY30" s="4">
        <f t="shared" si="74"/>
        <v>47.994750000067469</v>
      </c>
      <c r="EZ30" s="4">
        <f t="shared" si="74"/>
        <v>48.417492819853543</v>
      </c>
      <c r="FA30" s="4">
        <f t="shared" si="74"/>
        <v>48.467231602497812</v>
      </c>
      <c r="FB30" s="4">
        <f t="shared" si="74"/>
        <v>48.864717168637036</v>
      </c>
      <c r="FC30" s="4">
        <f t="shared" si="74"/>
        <v>49.203263337441207</v>
      </c>
      <c r="FD30" s="4">
        <f t="shared" si="74"/>
        <v>49.441574675865887</v>
      </c>
      <c r="FE30" s="4">
        <f t="shared" si="74"/>
        <v>48.209231115408656</v>
      </c>
      <c r="FF30" s="4">
        <f t="shared" si="74"/>
        <v>48.55338256461215</v>
      </c>
      <c r="FG30" s="4">
        <f t="shared" si="74"/>
        <v>48.063939035959955</v>
      </c>
      <c r="FH30" s="4">
        <f t="shared" ref="FH30:FS30" si="75">IF(FH6=$B77,FH28,(IF(FG30+FH17-FH25-FH35&gt;0,FG30+FH17-FH25-FH35+(FH6-FG6)*(IF(FH6&lt;=150,FH59/150,FH59/300)),0)))</f>
        <v>48.547665954657312</v>
      </c>
      <c r="FI30" s="4">
        <f t="shared" si="75"/>
        <v>49.001299954481837</v>
      </c>
      <c r="FJ30" s="4">
        <f t="shared" si="75"/>
        <v>49.401466477938413</v>
      </c>
      <c r="FK30" s="4">
        <f t="shared" si="75"/>
        <v>49.632288588114498</v>
      </c>
      <c r="FL30" s="4">
        <f t="shared" si="75"/>
        <v>49.982653857298608</v>
      </c>
      <c r="FM30" s="4">
        <f t="shared" si="75"/>
        <v>50.36032880646777</v>
      </c>
      <c r="FN30" s="4">
        <f t="shared" si="75"/>
        <v>50.775153673716304</v>
      </c>
      <c r="FO30" s="4">
        <f t="shared" si="75"/>
        <v>50.809404385365958</v>
      </c>
      <c r="FP30" s="4">
        <f t="shared" si="75"/>
        <v>50.875246992983335</v>
      </c>
      <c r="FQ30" s="4">
        <f t="shared" si="75"/>
        <v>51.004224169530389</v>
      </c>
      <c r="FR30" s="4">
        <f t="shared" si="75"/>
        <v>51.312650561608791</v>
      </c>
      <c r="FS30" s="4">
        <f t="shared" si="75"/>
        <v>51.817905426301479</v>
      </c>
    </row>
    <row r="31" spans="1:256" x14ac:dyDescent="0.25">
      <c r="A31" t="s">
        <v>39</v>
      </c>
      <c r="B31" s="10" t="s">
        <v>8</v>
      </c>
      <c r="C31" s="4"/>
      <c r="D31" s="4" t="str">
        <f t="shared" ref="D31:AI31" si="76">IF(ISNUMBER(D46),D58,"")</f>
        <v/>
      </c>
      <c r="E31" s="4" t="str">
        <f t="shared" si="76"/>
        <v/>
      </c>
      <c r="F31" s="4" t="str">
        <f t="shared" si="76"/>
        <v/>
      </c>
      <c r="G31" s="4" t="str">
        <f t="shared" si="76"/>
        <v/>
      </c>
      <c r="H31" s="4" t="str">
        <f t="shared" si="76"/>
        <v/>
      </c>
      <c r="I31" s="4" t="str">
        <f t="shared" si="76"/>
        <v/>
      </c>
      <c r="J31" s="4" t="str">
        <f t="shared" si="76"/>
        <v/>
      </c>
      <c r="K31" s="4" t="str">
        <f t="shared" si="76"/>
        <v/>
      </c>
      <c r="L31" s="4" t="str">
        <f t="shared" si="76"/>
        <v/>
      </c>
      <c r="M31" s="4" t="str">
        <f t="shared" si="76"/>
        <v/>
      </c>
      <c r="N31" s="4" t="str">
        <f t="shared" si="76"/>
        <v/>
      </c>
      <c r="O31" s="4" t="str">
        <f t="shared" si="76"/>
        <v/>
      </c>
      <c r="P31" s="4" t="str">
        <f t="shared" si="76"/>
        <v/>
      </c>
      <c r="Q31" s="4" t="str">
        <f t="shared" si="76"/>
        <v/>
      </c>
      <c r="R31" s="4" t="str">
        <f t="shared" si="76"/>
        <v/>
      </c>
      <c r="S31" s="4" t="str">
        <f t="shared" si="76"/>
        <v/>
      </c>
      <c r="T31" s="4" t="str">
        <f t="shared" si="76"/>
        <v/>
      </c>
      <c r="U31" s="4" t="str">
        <f t="shared" si="76"/>
        <v/>
      </c>
      <c r="V31" s="4" t="str">
        <f t="shared" si="76"/>
        <v/>
      </c>
      <c r="W31" s="4" t="str">
        <f t="shared" si="76"/>
        <v/>
      </c>
      <c r="X31" s="4" t="str">
        <f t="shared" si="76"/>
        <v/>
      </c>
      <c r="Y31" s="4" t="str">
        <f t="shared" si="76"/>
        <v/>
      </c>
      <c r="Z31" s="4" t="str">
        <f t="shared" si="76"/>
        <v/>
      </c>
      <c r="AA31" s="4">
        <f t="shared" si="76"/>
        <v>18.041256421615905</v>
      </c>
      <c r="AB31" s="4" t="str">
        <f t="shared" si="76"/>
        <v/>
      </c>
      <c r="AC31" s="4" t="str">
        <f t="shared" si="76"/>
        <v/>
      </c>
      <c r="AD31" s="4" t="str">
        <f t="shared" si="76"/>
        <v/>
      </c>
      <c r="AE31" s="4">
        <f t="shared" si="76"/>
        <v>18.226638676142095</v>
      </c>
      <c r="AF31" s="4" t="str">
        <f t="shared" si="76"/>
        <v/>
      </c>
      <c r="AG31" s="4">
        <f t="shared" si="76"/>
        <v>25.311745594438744</v>
      </c>
      <c r="AH31" s="4" t="str">
        <f t="shared" si="76"/>
        <v/>
      </c>
      <c r="AI31" s="4">
        <f t="shared" si="76"/>
        <v>-1.6977237818548865</v>
      </c>
      <c r="AJ31" s="4" t="str">
        <f t="shared" ref="AJ31:BO31" si="77">IF(ISNUMBER(AJ46),AJ58,"")</f>
        <v/>
      </c>
      <c r="AK31" s="4" t="str">
        <f t="shared" si="77"/>
        <v/>
      </c>
      <c r="AL31" s="4" t="str">
        <f t="shared" si="77"/>
        <v/>
      </c>
      <c r="AM31" s="4" t="str">
        <f t="shared" si="77"/>
        <v/>
      </c>
      <c r="AN31" s="4">
        <f t="shared" si="77"/>
        <v>31.213203563283045</v>
      </c>
      <c r="AO31" s="4" t="str">
        <f t="shared" si="77"/>
        <v/>
      </c>
      <c r="AP31" s="4">
        <f t="shared" si="77"/>
        <v>8.6879711164683773</v>
      </c>
      <c r="AQ31" s="4" t="str">
        <f t="shared" si="77"/>
        <v/>
      </c>
      <c r="AR31" s="4" t="str">
        <f t="shared" si="77"/>
        <v/>
      </c>
      <c r="AS31" s="4" t="str">
        <f t="shared" si="77"/>
        <v/>
      </c>
      <c r="AT31" s="4">
        <f t="shared" si="77"/>
        <v>44.642439065085895</v>
      </c>
      <c r="AU31" s="4" t="str">
        <f t="shared" si="77"/>
        <v/>
      </c>
      <c r="AV31" s="4">
        <f t="shared" si="77"/>
        <v>21.016134328079922</v>
      </c>
      <c r="AW31" s="4" t="str">
        <f t="shared" si="77"/>
        <v/>
      </c>
      <c r="AX31" s="4" t="str">
        <f t="shared" si="77"/>
        <v/>
      </c>
      <c r="AY31" s="4">
        <f t="shared" si="77"/>
        <v>53.883527132389844</v>
      </c>
      <c r="AZ31" s="4" t="str">
        <f t="shared" si="77"/>
        <v/>
      </c>
      <c r="BA31" s="4">
        <f t="shared" si="77"/>
        <v>33.211661457450333</v>
      </c>
      <c r="BB31" s="4" t="str">
        <f t="shared" si="77"/>
        <v/>
      </c>
      <c r="BC31" s="4">
        <f t="shared" si="77"/>
        <v>60.71921229113547</v>
      </c>
      <c r="BD31" s="4" t="str">
        <f t="shared" si="77"/>
        <v/>
      </c>
      <c r="BE31" s="4" t="str">
        <f t="shared" si="77"/>
        <v/>
      </c>
      <c r="BF31" s="4" t="str">
        <f t="shared" si="77"/>
        <v/>
      </c>
      <c r="BG31" s="4" t="str">
        <f t="shared" si="77"/>
        <v/>
      </c>
      <c r="BH31" s="4">
        <f t="shared" si="77"/>
        <v>63.093018951095708</v>
      </c>
      <c r="BI31" s="4" t="str">
        <f t="shared" si="77"/>
        <v/>
      </c>
      <c r="BJ31" s="4">
        <f t="shared" si="77"/>
        <v>48.268980960061825</v>
      </c>
      <c r="BK31" s="4" t="str">
        <f t="shared" si="77"/>
        <v/>
      </c>
      <c r="BL31" s="4" t="str">
        <f t="shared" si="77"/>
        <v/>
      </c>
      <c r="BM31" s="4">
        <f t="shared" si="77"/>
        <v>46.533378945298175</v>
      </c>
      <c r="BN31" s="4" t="str">
        <f t="shared" si="77"/>
        <v/>
      </c>
      <c r="BO31" s="4">
        <f t="shared" si="77"/>
        <v>29.108784754938135</v>
      </c>
      <c r="BP31" s="4" t="str">
        <f t="shared" ref="BP31:CU31" si="78">IF(ISNUMBER(BP46),BP58,"")</f>
        <v/>
      </c>
      <c r="BQ31" s="4">
        <f t="shared" si="78"/>
        <v>61.92302281703153</v>
      </c>
      <c r="BR31" s="4" t="str">
        <f t="shared" si="78"/>
        <v/>
      </c>
      <c r="BS31" s="4" t="str">
        <f t="shared" si="78"/>
        <v/>
      </c>
      <c r="BT31" s="4" t="str">
        <f t="shared" si="78"/>
        <v/>
      </c>
      <c r="BU31" s="4" t="str">
        <f t="shared" si="78"/>
        <v/>
      </c>
      <c r="BV31" s="4">
        <f t="shared" si="78"/>
        <v>72.333101581729409</v>
      </c>
      <c r="BW31" s="4" t="str">
        <f t="shared" si="78"/>
        <v/>
      </c>
      <c r="BX31" s="4">
        <f t="shared" si="78"/>
        <v>47.250050641572116</v>
      </c>
      <c r="BY31" s="4" t="str">
        <f t="shared" si="78"/>
        <v/>
      </c>
      <c r="BZ31" s="4" t="str">
        <f t="shared" si="78"/>
        <v/>
      </c>
      <c r="CA31" s="4">
        <f t="shared" si="78"/>
        <v>71.590414286686382</v>
      </c>
      <c r="CB31" s="4" t="str">
        <f t="shared" si="78"/>
        <v/>
      </c>
      <c r="CC31" s="4">
        <f t="shared" si="78"/>
        <v>12.923682867209166</v>
      </c>
      <c r="CD31" s="4" t="str">
        <f t="shared" si="78"/>
        <v/>
      </c>
      <c r="CE31" s="4">
        <f t="shared" si="78"/>
        <v>39.108729155582473</v>
      </c>
      <c r="CF31" s="4" t="str">
        <f t="shared" si="78"/>
        <v/>
      </c>
      <c r="CG31" s="4" t="str">
        <f t="shared" si="78"/>
        <v/>
      </c>
      <c r="CH31" s="4" t="str">
        <f t="shared" si="78"/>
        <v/>
      </c>
      <c r="CI31" s="4" t="str">
        <f t="shared" si="78"/>
        <v/>
      </c>
      <c r="CJ31" s="4">
        <f t="shared" si="78"/>
        <v>20.521141786585915</v>
      </c>
      <c r="CK31" s="4" t="str">
        <f t="shared" si="78"/>
        <v/>
      </c>
      <c r="CL31" s="4">
        <f t="shared" si="78"/>
        <v>6.1031666897315464</v>
      </c>
      <c r="CM31" s="4" t="str">
        <f t="shared" si="78"/>
        <v/>
      </c>
      <c r="CN31" s="4" t="str">
        <f t="shared" si="78"/>
        <v/>
      </c>
      <c r="CO31" s="4">
        <f t="shared" si="78"/>
        <v>42.704721983028143</v>
      </c>
      <c r="CP31" s="4" t="str">
        <f t="shared" si="78"/>
        <v/>
      </c>
      <c r="CQ31" s="4">
        <f t="shared" si="78"/>
        <v>6.9258594044425523</v>
      </c>
      <c r="CR31" s="4" t="str">
        <f t="shared" si="78"/>
        <v/>
      </c>
      <c r="CS31" s="4">
        <f t="shared" si="78"/>
        <v>24.499545366047702</v>
      </c>
      <c r="CT31" s="4" t="str">
        <f t="shared" si="78"/>
        <v/>
      </c>
      <c r="CU31" s="4" t="str">
        <f t="shared" si="78"/>
        <v/>
      </c>
      <c r="CV31" s="4" t="str">
        <f t="shared" ref="CV31:EA31" si="79">IF(ISNUMBER(CV46),CV58,"")</f>
        <v/>
      </c>
      <c r="CW31" s="4" t="str">
        <f t="shared" si="79"/>
        <v/>
      </c>
      <c r="CX31" s="4">
        <f t="shared" si="79"/>
        <v>63.136239776950504</v>
      </c>
      <c r="CY31" s="4" t="str">
        <f t="shared" si="79"/>
        <v/>
      </c>
      <c r="CZ31" s="4">
        <f t="shared" si="79"/>
        <v>35.101457237086279</v>
      </c>
      <c r="DA31" s="4" t="str">
        <f t="shared" si="79"/>
        <v/>
      </c>
      <c r="DB31" s="4" t="str">
        <f t="shared" si="79"/>
        <v/>
      </c>
      <c r="DC31" s="4">
        <f t="shared" si="79"/>
        <v>63.689624255015552</v>
      </c>
      <c r="DD31" s="4" t="str">
        <f t="shared" si="79"/>
        <v/>
      </c>
      <c r="DE31" s="4">
        <f t="shared" si="79"/>
        <v>40.143423242350501</v>
      </c>
      <c r="DF31" s="4" t="str">
        <f t="shared" si="79"/>
        <v/>
      </c>
      <c r="DG31" s="4">
        <f t="shared" si="79"/>
        <v>63.849170628218999</v>
      </c>
      <c r="DH31" s="4" t="str">
        <f t="shared" si="79"/>
        <v/>
      </c>
      <c r="DI31" s="4" t="str">
        <f t="shared" si="79"/>
        <v/>
      </c>
      <c r="DJ31" s="4" t="str">
        <f t="shared" si="79"/>
        <v/>
      </c>
      <c r="DK31" s="4" t="str">
        <f t="shared" si="79"/>
        <v/>
      </c>
      <c r="DL31" s="4" t="str">
        <f t="shared" si="79"/>
        <v/>
      </c>
      <c r="DM31" s="4">
        <f t="shared" si="79"/>
        <v>79.807899703417718</v>
      </c>
      <c r="DN31" s="4" t="str">
        <f t="shared" si="79"/>
        <v/>
      </c>
      <c r="DO31" s="4">
        <f t="shared" si="79"/>
        <v>62.821481279177775</v>
      </c>
      <c r="DP31" s="4" t="str">
        <f t="shared" si="79"/>
        <v/>
      </c>
      <c r="DQ31" s="4" t="str">
        <f t="shared" si="79"/>
        <v/>
      </c>
      <c r="DR31" s="4" t="str">
        <f t="shared" si="79"/>
        <v/>
      </c>
      <c r="DS31" s="4" t="str">
        <f t="shared" si="79"/>
        <v/>
      </c>
      <c r="DT31" s="4" t="str">
        <f t="shared" si="79"/>
        <v/>
      </c>
      <c r="DU31" s="4" t="str">
        <f t="shared" si="79"/>
        <v/>
      </c>
      <c r="DV31" s="4" t="str">
        <f t="shared" si="79"/>
        <v/>
      </c>
      <c r="DW31" s="4" t="str">
        <f t="shared" si="79"/>
        <v/>
      </c>
      <c r="DX31" s="4" t="str">
        <f t="shared" si="79"/>
        <v/>
      </c>
      <c r="DY31" s="4" t="str">
        <f t="shared" si="79"/>
        <v/>
      </c>
      <c r="DZ31" s="4">
        <f t="shared" si="79"/>
        <v>23.319941050079628</v>
      </c>
      <c r="EA31" s="4" t="str">
        <f t="shared" si="79"/>
        <v/>
      </c>
      <c r="EB31" s="4" t="str">
        <f t="shared" ref="EB31:FG31" si="80">IF(ISNUMBER(EB46),EB58,"")</f>
        <v/>
      </c>
      <c r="EC31" s="4" t="str">
        <f t="shared" si="80"/>
        <v/>
      </c>
      <c r="ED31" s="4" t="str">
        <f t="shared" si="80"/>
        <v/>
      </c>
      <c r="EE31" s="4" t="str">
        <f t="shared" si="80"/>
        <v/>
      </c>
      <c r="EF31" s="4" t="str">
        <f t="shared" si="80"/>
        <v/>
      </c>
      <c r="EG31" s="4" t="str">
        <f t="shared" si="80"/>
        <v/>
      </c>
      <c r="EH31" s="4">
        <f t="shared" si="80"/>
        <v>4.8208963220771981</v>
      </c>
      <c r="EI31" s="4" t="str">
        <f t="shared" si="80"/>
        <v/>
      </c>
      <c r="EJ31" s="4" t="str">
        <f t="shared" si="80"/>
        <v/>
      </c>
      <c r="EK31" s="4" t="str">
        <f t="shared" si="80"/>
        <v/>
      </c>
      <c r="EL31" s="4" t="str">
        <f t="shared" si="80"/>
        <v/>
      </c>
      <c r="EM31" s="4" t="str">
        <f t="shared" si="80"/>
        <v/>
      </c>
      <c r="EN31" s="4" t="str">
        <f t="shared" si="80"/>
        <v/>
      </c>
      <c r="EO31" s="4" t="str">
        <f t="shared" si="80"/>
        <v/>
      </c>
      <c r="EP31" s="4" t="str">
        <f t="shared" si="80"/>
        <v/>
      </c>
      <c r="EQ31" s="4" t="str">
        <f t="shared" si="80"/>
        <v/>
      </c>
      <c r="ER31" s="4" t="str">
        <f t="shared" si="80"/>
        <v/>
      </c>
      <c r="ES31" s="4" t="str">
        <f t="shared" si="80"/>
        <v/>
      </c>
      <c r="ET31" s="4" t="str">
        <f t="shared" si="80"/>
        <v/>
      </c>
      <c r="EU31" s="4" t="str">
        <f t="shared" si="80"/>
        <v/>
      </c>
      <c r="EV31" s="4" t="str">
        <f t="shared" si="80"/>
        <v/>
      </c>
      <c r="EW31" s="4" t="str">
        <f t="shared" si="80"/>
        <v/>
      </c>
      <c r="EX31" s="4" t="str">
        <f t="shared" si="80"/>
        <v/>
      </c>
      <c r="EY31" s="4" t="str">
        <f t="shared" si="80"/>
        <v/>
      </c>
      <c r="EZ31" s="4" t="str">
        <f t="shared" si="80"/>
        <v/>
      </c>
      <c r="FA31" s="4" t="str">
        <f t="shared" si="80"/>
        <v/>
      </c>
      <c r="FB31" s="4" t="str">
        <f t="shared" si="80"/>
        <v/>
      </c>
      <c r="FC31" s="4" t="str">
        <f t="shared" si="80"/>
        <v/>
      </c>
      <c r="FD31" s="4" t="str">
        <f t="shared" si="80"/>
        <v/>
      </c>
      <c r="FE31" s="4" t="str">
        <f t="shared" si="80"/>
        <v/>
      </c>
      <c r="FF31" s="4" t="str">
        <f t="shared" si="80"/>
        <v/>
      </c>
      <c r="FG31" s="4" t="str">
        <f t="shared" si="80"/>
        <v/>
      </c>
      <c r="FH31" s="4">
        <f t="shared" ref="FH31:FS31" si="81">IF(ISNUMBER(FH46),FH58,"")</f>
        <v>16.743932855887198</v>
      </c>
      <c r="FI31" s="4" t="str">
        <f t="shared" si="81"/>
        <v/>
      </c>
      <c r="FJ31" s="4" t="str">
        <f t="shared" si="81"/>
        <v/>
      </c>
      <c r="FK31" s="4" t="str">
        <f t="shared" si="81"/>
        <v/>
      </c>
      <c r="FL31" s="4" t="str">
        <f t="shared" si="81"/>
        <v/>
      </c>
      <c r="FM31" s="4" t="str">
        <f t="shared" si="81"/>
        <v/>
      </c>
      <c r="FN31" s="4" t="str">
        <f t="shared" si="81"/>
        <v/>
      </c>
      <c r="FO31" s="4" t="str">
        <f t="shared" si="81"/>
        <v/>
      </c>
      <c r="FP31" s="4" t="str">
        <f t="shared" si="81"/>
        <v/>
      </c>
      <c r="FQ31" s="4" t="str">
        <f t="shared" si="81"/>
        <v/>
      </c>
      <c r="FR31" s="4" t="str">
        <f t="shared" si="81"/>
        <v/>
      </c>
      <c r="FS31" s="4" t="str">
        <f t="shared" si="81"/>
        <v/>
      </c>
    </row>
    <row r="32" spans="1:256" ht="4.5" customHeight="1" x14ac:dyDescent="0.25">
      <c r="A32" s="14"/>
      <c r="B32" s="15"/>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c r="EN32" s="46"/>
      <c r="EO32" s="46"/>
      <c r="EP32" s="46"/>
      <c r="EQ32" s="46"/>
      <c r="ER32" s="46"/>
      <c r="ES32" s="46"/>
      <c r="ET32" s="46"/>
      <c r="EU32" s="46"/>
      <c r="EV32" s="46"/>
      <c r="EW32" s="46"/>
      <c r="EX32" s="46"/>
      <c r="EY32" s="46"/>
      <c r="EZ32" s="46"/>
      <c r="FA32" s="46"/>
      <c r="FB32" s="46"/>
      <c r="FC32" s="46"/>
      <c r="FD32" s="46"/>
      <c r="FE32" s="46"/>
      <c r="FF32" s="46"/>
      <c r="FG32" s="46"/>
      <c r="FH32" s="46"/>
      <c r="FI32" s="46"/>
      <c r="FJ32" s="46"/>
      <c r="FK32" s="46"/>
      <c r="FL32" s="46"/>
      <c r="FM32" s="46"/>
      <c r="FN32" s="46"/>
      <c r="FO32" s="46"/>
      <c r="FP32" s="46"/>
      <c r="FQ32" s="46"/>
      <c r="FR32" s="46"/>
      <c r="FS32" s="46"/>
      <c r="FT32" s="46"/>
      <c r="FU32" s="46"/>
      <c r="FV32" s="46"/>
      <c r="FW32" s="46"/>
      <c r="FX32" s="46"/>
      <c r="FY32" s="46"/>
      <c r="FZ32" s="46"/>
      <c r="GA32" s="46"/>
      <c r="GB32" s="46"/>
      <c r="GC32" s="46"/>
      <c r="GD32" s="46"/>
      <c r="GE32" s="46"/>
      <c r="GF32" s="46"/>
      <c r="GG32" s="46"/>
      <c r="GH32" s="46"/>
      <c r="GI32" s="46"/>
      <c r="GJ32" s="46"/>
      <c r="GK32" s="46"/>
      <c r="GL32" s="46"/>
      <c r="GM32" s="46"/>
      <c r="GN32" s="46"/>
      <c r="GO32" s="46"/>
      <c r="GP32" s="46"/>
      <c r="GQ32" s="46"/>
      <c r="GR32" s="46"/>
      <c r="GS32" s="46"/>
      <c r="GT32" s="46"/>
      <c r="GU32" s="46"/>
      <c r="GV32" s="46"/>
      <c r="GW32" s="46"/>
      <c r="GX32" s="46"/>
      <c r="GY32" s="46"/>
      <c r="GZ32" s="46"/>
      <c r="HA32" s="46"/>
      <c r="HB32" s="46"/>
      <c r="HC32" s="46"/>
      <c r="HD32" s="46"/>
      <c r="HE32" s="46"/>
      <c r="HF32" s="46"/>
      <c r="HG32" s="46"/>
      <c r="HH32" s="46"/>
      <c r="HI32" s="46"/>
      <c r="HJ32" s="46"/>
      <c r="HK32" s="46"/>
      <c r="HL32" s="46"/>
      <c r="HM32" s="46"/>
      <c r="HN32" s="46"/>
      <c r="HO32" s="46"/>
      <c r="HP32" s="46"/>
      <c r="HQ32" s="46"/>
      <c r="HR32" s="46"/>
      <c r="HS32" s="46"/>
      <c r="HT32" s="46"/>
      <c r="HU32" s="46"/>
      <c r="HV32" s="46"/>
      <c r="HW32" s="46"/>
      <c r="HX32" s="46"/>
      <c r="HY32" s="46"/>
      <c r="HZ32" s="46"/>
      <c r="IA32" s="46"/>
      <c r="IB32" s="46"/>
      <c r="IC32" s="46"/>
      <c r="ID32" s="46"/>
      <c r="IE32" s="46"/>
      <c r="IF32" s="46"/>
      <c r="IG32" s="46"/>
      <c r="IH32" s="46"/>
      <c r="II32" s="46"/>
      <c r="IJ32" s="46"/>
      <c r="IK32" s="46"/>
      <c r="IL32" s="46"/>
      <c r="IM32" s="46"/>
      <c r="IN32" s="46"/>
      <c r="IO32" s="46"/>
      <c r="IP32" s="46"/>
      <c r="IQ32" s="46"/>
      <c r="IR32" s="46"/>
      <c r="IS32" s="46"/>
      <c r="IT32" s="46"/>
      <c r="IU32" s="46"/>
      <c r="IV32" s="46"/>
    </row>
    <row r="33" spans="1:176" x14ac:dyDescent="0.25">
      <c r="A33" s="5" t="s">
        <v>12</v>
      </c>
      <c r="B33" s="8" t="s">
        <v>8</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row>
    <row r="34" spans="1:176" x14ac:dyDescent="0.25">
      <c r="A34" s="5" t="s">
        <v>13</v>
      </c>
      <c r="B34" s="8" t="s">
        <v>8</v>
      </c>
      <c r="C34" s="25">
        <f>'Raw Data'!B48</f>
        <v>0</v>
      </c>
      <c r="D34" s="25">
        <f>'Raw Data'!C48</f>
        <v>0</v>
      </c>
      <c r="E34" s="25">
        <f>'Raw Data'!D48</f>
        <v>0</v>
      </c>
      <c r="F34" s="25">
        <f>'Raw Data'!E48</f>
        <v>0</v>
      </c>
      <c r="G34" s="25">
        <f>'Raw Data'!F48</f>
        <v>0</v>
      </c>
      <c r="H34" s="25">
        <f>'Raw Data'!G48</f>
        <v>0</v>
      </c>
      <c r="I34" s="25">
        <f>'Raw Data'!H48</f>
        <v>0</v>
      </c>
      <c r="J34" s="25">
        <f>'Raw Data'!I48</f>
        <v>0</v>
      </c>
      <c r="K34" s="25">
        <f>'Raw Data'!J48</f>
        <v>0</v>
      </c>
      <c r="L34" s="25">
        <f>'Raw Data'!K48</f>
        <v>0</v>
      </c>
      <c r="M34" s="25">
        <f>'Raw Data'!L48</f>
        <v>0</v>
      </c>
      <c r="N34" s="25">
        <f>'Raw Data'!M48</f>
        <v>0</v>
      </c>
      <c r="O34" s="25">
        <f>'Raw Data'!N48</f>
        <v>0</v>
      </c>
      <c r="P34" s="25">
        <f>'Raw Data'!O48</f>
        <v>0</v>
      </c>
      <c r="Q34" s="25">
        <f>'Raw Data'!P48</f>
        <v>0</v>
      </c>
      <c r="R34" s="25">
        <f>'Raw Data'!Q48</f>
        <v>0</v>
      </c>
      <c r="S34" s="25">
        <f>'Raw Data'!R48</f>
        <v>0</v>
      </c>
      <c r="T34" s="25">
        <f>'Raw Data'!S48</f>
        <v>0</v>
      </c>
      <c r="U34" s="25">
        <f>'Raw Data'!T48</f>
        <v>0</v>
      </c>
      <c r="V34" s="25">
        <f>'Raw Data'!U48</f>
        <v>0</v>
      </c>
      <c r="W34" s="25">
        <f>'Raw Data'!V48</f>
        <v>0</v>
      </c>
      <c r="X34" s="25">
        <f>'Raw Data'!W48</f>
        <v>0</v>
      </c>
      <c r="Y34" s="25">
        <f>'Raw Data'!X48</f>
        <v>0</v>
      </c>
      <c r="Z34" s="25">
        <f>'Raw Data'!Y48</f>
        <v>0</v>
      </c>
      <c r="AA34" s="25">
        <f>'Raw Data'!Z48</f>
        <v>0</v>
      </c>
      <c r="AB34" s="25">
        <f>'Raw Data'!AA48</f>
        <v>22.101910828025481</v>
      </c>
      <c r="AC34" s="25">
        <f>'Raw Data'!AB48</f>
        <v>0</v>
      </c>
      <c r="AD34" s="25">
        <f>'Raw Data'!AC48</f>
        <v>0</v>
      </c>
      <c r="AE34" s="25">
        <f>'Raw Data'!AD48</f>
        <v>0</v>
      </c>
      <c r="AF34" s="25">
        <f>'Raw Data'!AE48</f>
        <v>0</v>
      </c>
      <c r="AG34" s="25">
        <f>'Raw Data'!AF48</f>
        <v>0</v>
      </c>
      <c r="AH34" s="25">
        <f>'Raw Data'!AG48</f>
        <v>21.719745222929937</v>
      </c>
      <c r="AI34" s="25">
        <f>'Raw Data'!AH48</f>
        <v>0</v>
      </c>
      <c r="AJ34" s="25">
        <f>'Raw Data'!AI48</f>
        <v>0</v>
      </c>
      <c r="AK34" s="25">
        <f>'Raw Data'!AJ48</f>
        <v>0</v>
      </c>
      <c r="AL34" s="25">
        <f>'Raw Data'!AK48</f>
        <v>0</v>
      </c>
      <c r="AM34" s="25">
        <f>'Raw Data'!AL48</f>
        <v>0</v>
      </c>
      <c r="AN34" s="25">
        <f>'Raw Data'!AM48</f>
        <v>0</v>
      </c>
      <c r="AO34" s="25">
        <f>'Raw Data'!AN48</f>
        <v>20.254777070063696</v>
      </c>
      <c r="AP34" s="25">
        <f>'Raw Data'!AO48</f>
        <v>0</v>
      </c>
      <c r="AQ34" s="25">
        <f>'Raw Data'!AP48</f>
        <v>0</v>
      </c>
      <c r="AR34" s="25">
        <f>'Raw Data'!AQ48</f>
        <v>0</v>
      </c>
      <c r="AS34" s="25">
        <f>'Raw Data'!AR48</f>
        <v>0</v>
      </c>
      <c r="AT34" s="25">
        <f>'Raw Data'!AS48</f>
        <v>0</v>
      </c>
      <c r="AU34" s="25">
        <f>'Raw Data'!AT48</f>
        <v>12.229299363057324</v>
      </c>
      <c r="AV34" s="25">
        <f>'Raw Data'!AU48</f>
        <v>0</v>
      </c>
      <c r="AW34" s="25">
        <f>'Raw Data'!AV48</f>
        <v>0</v>
      </c>
      <c r="AX34" s="25">
        <f>'Raw Data'!AW48</f>
        <v>0</v>
      </c>
      <c r="AY34" s="25">
        <f>'Raw Data'!AX48</f>
        <v>0</v>
      </c>
      <c r="AZ34" s="25">
        <f>'Raw Data'!AY48</f>
        <v>12.229299363057324</v>
      </c>
      <c r="BA34" s="25">
        <f>'Raw Data'!AZ48</f>
        <v>0</v>
      </c>
      <c r="BB34" s="25">
        <f>'Raw Data'!BA48</f>
        <v>0</v>
      </c>
      <c r="BC34" s="25">
        <f>'Raw Data'!BB48</f>
        <v>0</v>
      </c>
      <c r="BD34" s="25">
        <f>'Raw Data'!BC48</f>
        <v>16.242038216560509</v>
      </c>
      <c r="BE34" s="25">
        <f>'Raw Data'!BD48</f>
        <v>0</v>
      </c>
      <c r="BF34" s="25">
        <f>'Raw Data'!BE48</f>
        <v>0</v>
      </c>
      <c r="BG34" s="25">
        <f>'Raw Data'!BF48</f>
        <v>0</v>
      </c>
      <c r="BH34" s="25">
        <f>'Raw Data'!BG48</f>
        <v>0</v>
      </c>
      <c r="BI34" s="25">
        <f>'Raw Data'!BH48</f>
        <v>25.350318471337577</v>
      </c>
      <c r="BJ34" s="25">
        <f>'Raw Data'!BI48</f>
        <v>0</v>
      </c>
      <c r="BK34" s="25">
        <f>'Raw Data'!BJ48</f>
        <v>0</v>
      </c>
      <c r="BL34" s="25">
        <f>'Raw Data'!BK48</f>
        <v>0</v>
      </c>
      <c r="BM34" s="25">
        <f>'Raw Data'!BL48</f>
        <v>0</v>
      </c>
      <c r="BN34" s="25">
        <f>'Raw Data'!BM48</f>
        <v>16.878980891719745</v>
      </c>
      <c r="BO34" s="25">
        <f>'Raw Data'!BN48</f>
        <v>0</v>
      </c>
      <c r="BP34" s="25">
        <f>'Raw Data'!BO48</f>
        <v>0</v>
      </c>
      <c r="BQ34" s="25">
        <f>'Raw Data'!BP48</f>
        <v>0</v>
      </c>
      <c r="BR34" s="25">
        <f>'Raw Data'!BQ48</f>
        <v>12.165605095541402</v>
      </c>
      <c r="BS34" s="25">
        <f>'Raw Data'!BR48</f>
        <v>0</v>
      </c>
      <c r="BT34" s="25">
        <f>'Raw Data'!BS48</f>
        <v>0</v>
      </c>
      <c r="BU34" s="25">
        <f>'Raw Data'!BT48</f>
        <v>0</v>
      </c>
      <c r="BV34" s="25">
        <f>'Raw Data'!BU48</f>
        <v>0</v>
      </c>
      <c r="BW34" s="25">
        <f>'Raw Data'!BV48</f>
        <v>18.280254777070063</v>
      </c>
      <c r="BX34" s="25">
        <f>'Raw Data'!BW48</f>
        <v>0</v>
      </c>
      <c r="BY34" s="25">
        <f>'Raw Data'!BX48</f>
        <v>0</v>
      </c>
      <c r="BZ34" s="25">
        <f>'Raw Data'!BY48</f>
        <v>0</v>
      </c>
      <c r="CA34" s="25">
        <f>'Raw Data'!BZ48</f>
        <v>0</v>
      </c>
      <c r="CB34" s="25">
        <f>'Raw Data'!CA48</f>
        <v>52.611464968152859</v>
      </c>
      <c r="CC34" s="25">
        <f>'Raw Data'!CB48</f>
        <v>0</v>
      </c>
      <c r="CD34" s="25">
        <f>'Raw Data'!CC48</f>
        <v>0</v>
      </c>
      <c r="CE34" s="25">
        <f>'Raw Data'!CD48</f>
        <v>0</v>
      </c>
      <c r="CF34" s="25">
        <f>'Raw Data'!CE48</f>
        <v>30.445859872611464</v>
      </c>
      <c r="CG34" s="25">
        <f>'Raw Data'!CF48</f>
        <v>0</v>
      </c>
      <c r="CH34" s="25">
        <f>'Raw Data'!CG48</f>
        <v>0</v>
      </c>
      <c r="CI34" s="25">
        <f>'Raw Data'!CH48</f>
        <v>0</v>
      </c>
      <c r="CJ34" s="25">
        <f>'Raw Data'!CI48</f>
        <v>0</v>
      </c>
      <c r="CK34" s="25">
        <f>'Raw Data'!CJ48</f>
        <v>20.254777070063696</v>
      </c>
      <c r="CL34" s="25">
        <f>'Raw Data'!CK48</f>
        <v>0</v>
      </c>
      <c r="CM34" s="25">
        <f>'Raw Data'!CL48</f>
        <v>0</v>
      </c>
      <c r="CN34" s="25">
        <f>'Raw Data'!CM48</f>
        <v>0</v>
      </c>
      <c r="CO34" s="25">
        <f>'Raw Data'!CN48</f>
        <v>0</v>
      </c>
      <c r="CP34" s="25">
        <f>'Raw Data'!CO48</f>
        <v>20.254777070063696</v>
      </c>
      <c r="CQ34" s="25">
        <f>'Raw Data'!CP48</f>
        <v>0</v>
      </c>
      <c r="CR34" s="25">
        <f>'Raw Data'!CQ48</f>
        <v>0</v>
      </c>
      <c r="CS34" s="25">
        <f>'Raw Data'!CR48</f>
        <v>0</v>
      </c>
      <c r="CT34" s="25">
        <f>'Raw Data'!CS48</f>
        <v>0</v>
      </c>
      <c r="CU34" s="25">
        <f>'Raw Data'!CT48</f>
        <v>0</v>
      </c>
      <c r="CV34" s="25">
        <f>'Raw Data'!CU48</f>
        <v>0</v>
      </c>
      <c r="CW34" s="25">
        <f>'Raw Data'!CV48</f>
        <v>0</v>
      </c>
      <c r="CX34" s="25">
        <f>'Raw Data'!CW48</f>
        <v>0</v>
      </c>
      <c r="CY34" s="25">
        <f>'Raw Data'!CX48</f>
        <v>17.261146496815289</v>
      </c>
      <c r="CZ34" s="25">
        <f>'Raw Data'!CY48</f>
        <v>0</v>
      </c>
      <c r="DA34" s="25">
        <f>'Raw Data'!CZ48</f>
        <v>0</v>
      </c>
      <c r="DB34" s="25">
        <f>'Raw Data'!DA48</f>
        <v>0</v>
      </c>
      <c r="DC34" s="25">
        <f>'Raw Data'!DB48</f>
        <v>0</v>
      </c>
      <c r="DD34" s="25">
        <f>'Raw Data'!DC48</f>
        <v>12.229299363057324</v>
      </c>
      <c r="DE34" s="25">
        <f>'Raw Data'!DD48</f>
        <v>0</v>
      </c>
      <c r="DF34" s="25">
        <f>'Raw Data'!DE48</f>
        <v>0</v>
      </c>
      <c r="DG34" s="25">
        <f>'Raw Data'!DF48</f>
        <v>0</v>
      </c>
      <c r="DH34" s="25">
        <f>'Raw Data'!DG48</f>
        <v>12.229299363057324</v>
      </c>
      <c r="DI34" s="25">
        <f>'Raw Data'!DH48</f>
        <v>0</v>
      </c>
      <c r="DJ34" s="25">
        <f>'Raw Data'!DI48</f>
        <v>0</v>
      </c>
      <c r="DK34" s="25">
        <f>'Raw Data'!DJ48</f>
        <v>0</v>
      </c>
      <c r="DL34" s="25">
        <f>'Raw Data'!DK48</f>
        <v>0</v>
      </c>
      <c r="DM34" s="25">
        <f>'Raw Data'!DL48</f>
        <v>0</v>
      </c>
      <c r="DN34" s="25">
        <f>'Raw Data'!DM48</f>
        <v>10.19108280254777</v>
      </c>
      <c r="DO34" s="25">
        <f>'Raw Data'!DN48</f>
        <v>0</v>
      </c>
      <c r="DP34" s="25">
        <f>'Raw Data'!DO48</f>
        <v>0</v>
      </c>
      <c r="DQ34" s="25">
        <f>'Raw Data'!DP48</f>
        <v>0</v>
      </c>
      <c r="DR34" s="25">
        <f>'Raw Data'!DQ48</f>
        <v>0</v>
      </c>
      <c r="DS34" s="25">
        <f>'Raw Data'!DR48</f>
        <v>0</v>
      </c>
      <c r="DT34" s="25">
        <f>'Raw Data'!DS48</f>
        <v>0</v>
      </c>
      <c r="DU34" s="25">
        <f>'Raw Data'!DT48</f>
        <v>0</v>
      </c>
      <c r="DV34" s="25">
        <f>'Raw Data'!DU48</f>
        <v>0</v>
      </c>
      <c r="DW34" s="25">
        <f>'Raw Data'!DV48</f>
        <v>0</v>
      </c>
      <c r="DX34" s="25">
        <f>'Raw Data'!DW48</f>
        <v>0</v>
      </c>
      <c r="DY34" s="25">
        <f>'Raw Data'!DX48</f>
        <v>0</v>
      </c>
      <c r="DZ34" s="25">
        <f>'Raw Data'!DY48</f>
        <v>0</v>
      </c>
      <c r="EA34" s="25">
        <f>'Raw Data'!DZ48</f>
        <v>0</v>
      </c>
      <c r="EB34" s="25">
        <f>'Raw Data'!EA48</f>
        <v>0</v>
      </c>
      <c r="EC34" s="25">
        <f>'Raw Data'!EB48</f>
        <v>0</v>
      </c>
      <c r="ED34" s="25">
        <f>'Raw Data'!EC48</f>
        <v>0</v>
      </c>
      <c r="EE34" s="25">
        <f>'Raw Data'!ED48</f>
        <v>0</v>
      </c>
      <c r="EF34" s="25">
        <f>'Raw Data'!EE48</f>
        <v>0</v>
      </c>
      <c r="EG34" s="25">
        <f>'Raw Data'!EF48</f>
        <v>0</v>
      </c>
      <c r="EH34" s="25">
        <f>'Raw Data'!EG48</f>
        <v>0</v>
      </c>
      <c r="EI34" s="25">
        <f>'Raw Data'!EH48</f>
        <v>0</v>
      </c>
      <c r="EJ34" s="25">
        <f>'Raw Data'!EI48</f>
        <v>0</v>
      </c>
      <c r="EK34" s="25">
        <f>'Raw Data'!EJ48</f>
        <v>0</v>
      </c>
      <c r="EL34" s="25">
        <f>'Raw Data'!EK48</f>
        <v>0</v>
      </c>
      <c r="EM34" s="25">
        <f>'Raw Data'!EL48</f>
        <v>0</v>
      </c>
      <c r="EN34" s="25">
        <f>'Raw Data'!EM48</f>
        <v>0</v>
      </c>
      <c r="EO34" s="25">
        <f>'Raw Data'!EN48</f>
        <v>0</v>
      </c>
      <c r="EP34" s="25">
        <f>'Raw Data'!EO48</f>
        <v>0</v>
      </c>
      <c r="EQ34" s="25">
        <f>'Raw Data'!EP48</f>
        <v>0</v>
      </c>
      <c r="ER34" s="25">
        <f>'Raw Data'!EQ48</f>
        <v>0</v>
      </c>
      <c r="ES34" s="25">
        <f>'Raw Data'!ER48</f>
        <v>0</v>
      </c>
      <c r="ET34" s="25">
        <f>'Raw Data'!ES48</f>
        <v>0</v>
      </c>
      <c r="EU34" s="25">
        <f>'Raw Data'!ET48</f>
        <v>0</v>
      </c>
      <c r="EV34" s="25">
        <f>'Raw Data'!EU48</f>
        <v>0</v>
      </c>
      <c r="EW34" s="25">
        <f>'Raw Data'!EV48</f>
        <v>0</v>
      </c>
      <c r="EX34" s="25">
        <f>'Raw Data'!EW48</f>
        <v>0</v>
      </c>
      <c r="EY34" s="25">
        <f>'Raw Data'!EX48</f>
        <v>0</v>
      </c>
      <c r="EZ34" s="25">
        <f>'Raw Data'!EY48</f>
        <v>0</v>
      </c>
      <c r="FA34" s="25">
        <f>'Raw Data'!EZ48</f>
        <v>0</v>
      </c>
      <c r="FB34" s="25">
        <f>'Raw Data'!FA48</f>
        <v>0</v>
      </c>
      <c r="FC34" s="25">
        <f>'Raw Data'!FB48</f>
        <v>0</v>
      </c>
      <c r="FD34" s="25">
        <f>'Raw Data'!FC48</f>
        <v>0</v>
      </c>
      <c r="FE34" s="25">
        <f>'Raw Data'!FD48</f>
        <v>0</v>
      </c>
      <c r="FF34" s="25">
        <f>'Raw Data'!FE48</f>
        <v>0</v>
      </c>
      <c r="FG34" s="25">
        <f>'Raw Data'!FF48</f>
        <v>0</v>
      </c>
      <c r="FH34" s="25">
        <f>'Raw Data'!FG48</f>
        <v>0</v>
      </c>
      <c r="FI34" s="25">
        <f>'Raw Data'!FH48</f>
        <v>0</v>
      </c>
      <c r="FJ34" s="25">
        <f>'Raw Data'!FI48</f>
        <v>0</v>
      </c>
      <c r="FK34" s="25">
        <f>'Raw Data'!FJ48</f>
        <v>0</v>
      </c>
      <c r="FL34" s="25">
        <f>'Raw Data'!FK48</f>
        <v>0</v>
      </c>
      <c r="FM34" s="25">
        <f>'Raw Data'!FL48</f>
        <v>0</v>
      </c>
      <c r="FN34" s="25">
        <f>'Raw Data'!FM48</f>
        <v>0</v>
      </c>
      <c r="FO34" s="25">
        <f>'Raw Data'!FN48</f>
        <v>0</v>
      </c>
      <c r="FP34" s="25">
        <f>'Raw Data'!FO48</f>
        <v>0</v>
      </c>
      <c r="FQ34" s="25">
        <f>'Raw Data'!FP48</f>
        <v>0</v>
      </c>
      <c r="FR34" s="25">
        <f>'Raw Data'!FQ48</f>
        <v>0</v>
      </c>
      <c r="FS34" s="25">
        <f>'Raw Data'!FR48</f>
        <v>0</v>
      </c>
    </row>
    <row r="35" spans="1:176" x14ac:dyDescent="0.25">
      <c r="A35" s="4" t="s">
        <v>23</v>
      </c>
      <c r="B35" s="12" t="s">
        <v>8</v>
      </c>
      <c r="C35" s="79">
        <f t="shared" ref="C35:AH35" si="82">IF(C34&gt;0,C34-$B$63*(MIN(1-C$7,MAX(0.1*C34^0.5/2-C$7/2+$B$64,0)+MAX(0.1*C34^0.5/2-C$7/2-$B$64,0))*(1-$B$62)),0)</f>
        <v>0</v>
      </c>
      <c r="D35" s="79">
        <f t="shared" si="82"/>
        <v>0</v>
      </c>
      <c r="E35" s="79">
        <f t="shared" si="82"/>
        <v>0</v>
      </c>
      <c r="F35" s="79">
        <f t="shared" si="82"/>
        <v>0</v>
      </c>
      <c r="G35" s="79">
        <f t="shared" si="82"/>
        <v>0</v>
      </c>
      <c r="H35" s="79">
        <f t="shared" si="82"/>
        <v>0</v>
      </c>
      <c r="I35" s="79">
        <f t="shared" si="82"/>
        <v>0</v>
      </c>
      <c r="J35" s="79">
        <f t="shared" si="82"/>
        <v>0</v>
      </c>
      <c r="K35" s="79">
        <f t="shared" si="82"/>
        <v>0</v>
      </c>
      <c r="L35" s="79">
        <f t="shared" si="82"/>
        <v>0</v>
      </c>
      <c r="M35" s="79">
        <f t="shared" si="82"/>
        <v>0</v>
      </c>
      <c r="N35" s="79">
        <f t="shared" si="82"/>
        <v>0</v>
      </c>
      <c r="O35" s="79">
        <f t="shared" si="82"/>
        <v>0</v>
      </c>
      <c r="P35" s="79">
        <f t="shared" si="82"/>
        <v>0</v>
      </c>
      <c r="Q35" s="79">
        <f t="shared" si="82"/>
        <v>0</v>
      </c>
      <c r="R35" s="79">
        <f t="shared" si="82"/>
        <v>0</v>
      </c>
      <c r="S35" s="79">
        <f t="shared" si="82"/>
        <v>0</v>
      </c>
      <c r="T35" s="79">
        <f t="shared" si="82"/>
        <v>0</v>
      </c>
      <c r="U35" s="79">
        <f t="shared" si="82"/>
        <v>0</v>
      </c>
      <c r="V35" s="79">
        <f t="shared" si="82"/>
        <v>0</v>
      </c>
      <c r="W35" s="79">
        <f t="shared" si="82"/>
        <v>0</v>
      </c>
      <c r="X35" s="79">
        <f t="shared" si="82"/>
        <v>0</v>
      </c>
      <c r="Y35" s="79">
        <f t="shared" si="82"/>
        <v>0</v>
      </c>
      <c r="Z35" s="79">
        <f t="shared" si="82"/>
        <v>0</v>
      </c>
      <c r="AA35" s="79">
        <f t="shared" si="82"/>
        <v>0</v>
      </c>
      <c r="AB35" s="79">
        <f t="shared" si="82"/>
        <v>18.615494566964166</v>
      </c>
      <c r="AC35" s="79">
        <f t="shared" si="82"/>
        <v>0</v>
      </c>
      <c r="AD35" s="79">
        <f t="shared" si="82"/>
        <v>0</v>
      </c>
      <c r="AE35" s="79">
        <f t="shared" si="82"/>
        <v>0</v>
      </c>
      <c r="AF35" s="79">
        <f t="shared" si="82"/>
        <v>0</v>
      </c>
      <c r="AG35" s="79">
        <f t="shared" si="82"/>
        <v>0</v>
      </c>
      <c r="AH35" s="79">
        <f t="shared" si="82"/>
        <v>18.702118267551569</v>
      </c>
      <c r="AI35" s="79">
        <f t="shared" ref="AI35:BN35" si="83">IF(AI34&gt;0,AI34-$B$63*(MIN(1-AI$7,MAX(0.1*AI34^0.5/2-AI$7/2+$B$64,0)+MAX(0.1*AI34^0.5/2-AI$7/2-$B$64,0))*(1-$B$62)),0)</f>
        <v>0</v>
      </c>
      <c r="AJ35" s="79">
        <f t="shared" si="83"/>
        <v>0</v>
      </c>
      <c r="AK35" s="79">
        <f t="shared" si="83"/>
        <v>0</v>
      </c>
      <c r="AL35" s="79">
        <f t="shared" si="83"/>
        <v>0</v>
      </c>
      <c r="AM35" s="79">
        <f t="shared" si="83"/>
        <v>0</v>
      </c>
      <c r="AN35" s="79">
        <f t="shared" si="83"/>
        <v>0</v>
      </c>
      <c r="AO35" s="79">
        <f t="shared" si="83"/>
        <v>18.118953260257292</v>
      </c>
      <c r="AP35" s="79">
        <f t="shared" si="83"/>
        <v>0</v>
      </c>
      <c r="AQ35" s="79">
        <f t="shared" si="83"/>
        <v>0</v>
      </c>
      <c r="AR35" s="79">
        <f t="shared" si="83"/>
        <v>0</v>
      </c>
      <c r="AS35" s="79">
        <f t="shared" si="83"/>
        <v>0</v>
      </c>
      <c r="AT35" s="79">
        <f t="shared" si="83"/>
        <v>0</v>
      </c>
      <c r="AU35" s="79">
        <f t="shared" si="83"/>
        <v>11.31631943548509</v>
      </c>
      <c r="AV35" s="79">
        <f t="shared" si="83"/>
        <v>0</v>
      </c>
      <c r="AW35" s="79">
        <f t="shared" si="83"/>
        <v>0</v>
      </c>
      <c r="AX35" s="79">
        <f t="shared" si="83"/>
        <v>0</v>
      </c>
      <c r="AY35" s="79">
        <f t="shared" si="83"/>
        <v>0</v>
      </c>
      <c r="AZ35" s="79">
        <f t="shared" si="83"/>
        <v>12.016639435485089</v>
      </c>
      <c r="BA35" s="79">
        <f t="shared" si="83"/>
        <v>0</v>
      </c>
      <c r="BB35" s="79">
        <f t="shared" si="83"/>
        <v>0</v>
      </c>
      <c r="BC35" s="79">
        <f t="shared" si="83"/>
        <v>0</v>
      </c>
      <c r="BD35" s="79">
        <f t="shared" si="83"/>
        <v>16.242038216560509</v>
      </c>
      <c r="BE35" s="79">
        <f t="shared" si="83"/>
        <v>0</v>
      </c>
      <c r="BF35" s="79">
        <f t="shared" si="83"/>
        <v>0</v>
      </c>
      <c r="BG35" s="79">
        <f t="shared" si="83"/>
        <v>0</v>
      </c>
      <c r="BH35" s="79">
        <f t="shared" si="83"/>
        <v>0</v>
      </c>
      <c r="BI35" s="79">
        <f t="shared" si="83"/>
        <v>25.350318471337577</v>
      </c>
      <c r="BJ35" s="79">
        <f t="shared" si="83"/>
        <v>0</v>
      </c>
      <c r="BK35" s="79">
        <f t="shared" si="83"/>
        <v>0</v>
      </c>
      <c r="BL35" s="79">
        <f t="shared" si="83"/>
        <v>0</v>
      </c>
      <c r="BM35" s="79">
        <f t="shared" si="83"/>
        <v>0</v>
      </c>
      <c r="BN35" s="79">
        <f t="shared" si="83"/>
        <v>16.878980891719745</v>
      </c>
      <c r="BO35" s="79">
        <f t="shared" ref="BO35:CT35" si="84">IF(BO34&gt;0,BO34-$B$63*(MIN(1-BO$7,MAX(0.1*BO34^0.5/2-BO$7/2+$B$64,0)+MAX(0.1*BO34^0.5/2-BO$7/2-$B$64,0))*(1-$B$62)),0)</f>
        <v>0</v>
      </c>
      <c r="BP35" s="79">
        <f t="shared" si="84"/>
        <v>0</v>
      </c>
      <c r="BQ35" s="79">
        <f t="shared" si="84"/>
        <v>0</v>
      </c>
      <c r="BR35" s="79">
        <f t="shared" si="84"/>
        <v>12.165605095541402</v>
      </c>
      <c r="BS35" s="79">
        <f t="shared" si="84"/>
        <v>0</v>
      </c>
      <c r="BT35" s="79">
        <f t="shared" si="84"/>
        <v>0</v>
      </c>
      <c r="BU35" s="79">
        <f t="shared" si="84"/>
        <v>0</v>
      </c>
      <c r="BV35" s="79">
        <f t="shared" si="84"/>
        <v>0</v>
      </c>
      <c r="BW35" s="79">
        <f t="shared" si="84"/>
        <v>18.280254777070063</v>
      </c>
      <c r="BX35" s="79">
        <f t="shared" si="84"/>
        <v>0</v>
      </c>
      <c r="BY35" s="79">
        <f t="shared" si="84"/>
        <v>0</v>
      </c>
      <c r="BZ35" s="79">
        <f t="shared" si="84"/>
        <v>0</v>
      </c>
      <c r="CA35" s="79">
        <f t="shared" si="84"/>
        <v>0</v>
      </c>
      <c r="CB35" s="79">
        <f t="shared" si="84"/>
        <v>52.270964436178929</v>
      </c>
      <c r="CC35" s="79">
        <f t="shared" si="84"/>
        <v>0</v>
      </c>
      <c r="CD35" s="79">
        <f t="shared" si="84"/>
        <v>0</v>
      </c>
      <c r="CE35" s="79">
        <f t="shared" si="84"/>
        <v>0</v>
      </c>
      <c r="CF35" s="79">
        <f t="shared" si="84"/>
        <v>30.445859872611464</v>
      </c>
      <c r="CG35" s="79">
        <f t="shared" si="84"/>
        <v>0</v>
      </c>
      <c r="CH35" s="79">
        <f t="shared" si="84"/>
        <v>0</v>
      </c>
      <c r="CI35" s="79">
        <f t="shared" si="84"/>
        <v>0</v>
      </c>
      <c r="CJ35" s="79">
        <f t="shared" si="84"/>
        <v>0</v>
      </c>
      <c r="CK35" s="79">
        <f t="shared" si="84"/>
        <v>20.254777070063696</v>
      </c>
      <c r="CL35" s="79">
        <f t="shared" si="84"/>
        <v>0</v>
      </c>
      <c r="CM35" s="79">
        <f t="shared" si="84"/>
        <v>0</v>
      </c>
      <c r="CN35" s="79">
        <f t="shared" si="84"/>
        <v>0</v>
      </c>
      <c r="CO35" s="79">
        <f t="shared" si="84"/>
        <v>0</v>
      </c>
      <c r="CP35" s="79">
        <f t="shared" si="84"/>
        <v>20.254777070063696</v>
      </c>
      <c r="CQ35" s="79">
        <f t="shared" si="84"/>
        <v>0</v>
      </c>
      <c r="CR35" s="79">
        <f t="shared" si="84"/>
        <v>0</v>
      </c>
      <c r="CS35" s="79">
        <f t="shared" si="84"/>
        <v>0</v>
      </c>
      <c r="CT35" s="79">
        <f t="shared" si="84"/>
        <v>0</v>
      </c>
      <c r="CU35" s="79">
        <f t="shared" ref="CU35:DZ35" si="85">IF(CU34&gt;0,CU34-$B$63*(MIN(1-CU$7,MAX(0.1*CU34^0.5/2-CU$7/2+$B$64,0)+MAX(0.1*CU34^0.5/2-CU$7/2-$B$64,0))*(1-$B$62)),0)</f>
        <v>0</v>
      </c>
      <c r="CV35" s="79">
        <f t="shared" si="85"/>
        <v>0</v>
      </c>
      <c r="CW35" s="79">
        <f t="shared" si="85"/>
        <v>0</v>
      </c>
      <c r="CX35" s="79">
        <f t="shared" si="85"/>
        <v>0</v>
      </c>
      <c r="CY35" s="79">
        <f t="shared" si="85"/>
        <v>17.261146496815289</v>
      </c>
      <c r="CZ35" s="79">
        <f t="shared" si="85"/>
        <v>0</v>
      </c>
      <c r="DA35" s="79">
        <f t="shared" si="85"/>
        <v>0</v>
      </c>
      <c r="DB35" s="79">
        <f t="shared" si="85"/>
        <v>0</v>
      </c>
      <c r="DC35" s="79">
        <f t="shared" si="85"/>
        <v>0</v>
      </c>
      <c r="DD35" s="79">
        <f t="shared" si="85"/>
        <v>12.229299363057324</v>
      </c>
      <c r="DE35" s="79">
        <f t="shared" si="85"/>
        <v>0</v>
      </c>
      <c r="DF35" s="79">
        <f t="shared" si="85"/>
        <v>0</v>
      </c>
      <c r="DG35" s="79">
        <f t="shared" si="85"/>
        <v>0</v>
      </c>
      <c r="DH35" s="79">
        <f t="shared" si="85"/>
        <v>12.229299363057324</v>
      </c>
      <c r="DI35" s="79">
        <f t="shared" si="85"/>
        <v>0</v>
      </c>
      <c r="DJ35" s="79">
        <f t="shared" si="85"/>
        <v>0</v>
      </c>
      <c r="DK35" s="79">
        <f t="shared" si="85"/>
        <v>0</v>
      </c>
      <c r="DL35" s="79">
        <f t="shared" si="85"/>
        <v>0</v>
      </c>
      <c r="DM35" s="79">
        <f t="shared" si="85"/>
        <v>0</v>
      </c>
      <c r="DN35" s="79">
        <f t="shared" si="85"/>
        <v>10.19108280254777</v>
      </c>
      <c r="DO35" s="79">
        <f t="shared" si="85"/>
        <v>0</v>
      </c>
      <c r="DP35" s="79">
        <f t="shared" si="85"/>
        <v>0</v>
      </c>
      <c r="DQ35" s="79">
        <f t="shared" si="85"/>
        <v>0</v>
      </c>
      <c r="DR35" s="79">
        <f t="shared" si="85"/>
        <v>0</v>
      </c>
      <c r="DS35" s="79">
        <f t="shared" si="85"/>
        <v>0</v>
      </c>
      <c r="DT35" s="79">
        <f t="shared" si="85"/>
        <v>0</v>
      </c>
      <c r="DU35" s="79">
        <f t="shared" si="85"/>
        <v>0</v>
      </c>
      <c r="DV35" s="79">
        <f t="shared" si="85"/>
        <v>0</v>
      </c>
      <c r="DW35" s="79">
        <f t="shared" si="85"/>
        <v>0</v>
      </c>
      <c r="DX35" s="79">
        <f t="shared" si="85"/>
        <v>0</v>
      </c>
      <c r="DY35" s="79">
        <f t="shared" si="85"/>
        <v>0</v>
      </c>
      <c r="DZ35" s="79">
        <f t="shared" si="85"/>
        <v>0</v>
      </c>
      <c r="EA35" s="79">
        <f t="shared" ref="EA35:FF35" si="86">IF(EA34&gt;0,EA34-$B$63*(MIN(1-EA$7,MAX(0.1*EA34^0.5/2-EA$7/2+$B$64,0)+MAX(0.1*EA34^0.5/2-EA$7/2-$B$64,0))*(1-$B$62)),0)</f>
        <v>0</v>
      </c>
      <c r="EB35" s="79">
        <f t="shared" si="86"/>
        <v>0</v>
      </c>
      <c r="EC35" s="79">
        <f t="shared" si="86"/>
        <v>0</v>
      </c>
      <c r="ED35" s="79">
        <f t="shared" si="86"/>
        <v>0</v>
      </c>
      <c r="EE35" s="79">
        <f t="shared" si="86"/>
        <v>0</v>
      </c>
      <c r="EF35" s="79">
        <f t="shared" si="86"/>
        <v>0</v>
      </c>
      <c r="EG35" s="79">
        <f t="shared" si="86"/>
        <v>0</v>
      </c>
      <c r="EH35" s="79">
        <f t="shared" si="86"/>
        <v>0</v>
      </c>
      <c r="EI35" s="79">
        <f t="shared" si="86"/>
        <v>0</v>
      </c>
      <c r="EJ35" s="79">
        <f t="shared" si="86"/>
        <v>0</v>
      </c>
      <c r="EK35" s="79">
        <f t="shared" si="86"/>
        <v>0</v>
      </c>
      <c r="EL35" s="79">
        <f t="shared" si="86"/>
        <v>0</v>
      </c>
      <c r="EM35" s="79">
        <f t="shared" si="86"/>
        <v>0</v>
      </c>
      <c r="EN35" s="79">
        <f t="shared" si="86"/>
        <v>0</v>
      </c>
      <c r="EO35" s="79">
        <f t="shared" si="86"/>
        <v>0</v>
      </c>
      <c r="EP35" s="79">
        <f t="shared" si="86"/>
        <v>0</v>
      </c>
      <c r="EQ35" s="79">
        <f t="shared" si="86"/>
        <v>0</v>
      </c>
      <c r="ER35" s="79">
        <f t="shared" si="86"/>
        <v>0</v>
      </c>
      <c r="ES35" s="79">
        <f t="shared" si="86"/>
        <v>0</v>
      </c>
      <c r="ET35" s="79">
        <f t="shared" si="86"/>
        <v>0</v>
      </c>
      <c r="EU35" s="79">
        <f t="shared" si="86"/>
        <v>0</v>
      </c>
      <c r="EV35" s="79">
        <f t="shared" si="86"/>
        <v>0</v>
      </c>
      <c r="EW35" s="79">
        <f t="shared" si="86"/>
        <v>0</v>
      </c>
      <c r="EX35" s="79">
        <f t="shared" si="86"/>
        <v>0</v>
      </c>
      <c r="EY35" s="79">
        <f t="shared" si="86"/>
        <v>0</v>
      </c>
      <c r="EZ35" s="79">
        <f t="shared" si="86"/>
        <v>0</v>
      </c>
      <c r="FA35" s="79">
        <f t="shared" si="86"/>
        <v>0</v>
      </c>
      <c r="FB35" s="79">
        <f t="shared" si="86"/>
        <v>0</v>
      </c>
      <c r="FC35" s="79">
        <f t="shared" si="86"/>
        <v>0</v>
      </c>
      <c r="FD35" s="79">
        <f t="shared" si="86"/>
        <v>0</v>
      </c>
      <c r="FE35" s="79">
        <f t="shared" si="86"/>
        <v>0</v>
      </c>
      <c r="FF35" s="79">
        <f t="shared" si="86"/>
        <v>0</v>
      </c>
      <c r="FG35" s="79">
        <f t="shared" ref="FG35:FS35" si="87">IF(FG34&gt;0,FG34-$B$63*(MIN(1-FG$7,MAX(0.1*FG34^0.5/2-FG$7/2+$B$64,0)+MAX(0.1*FG34^0.5/2-FG$7/2-$B$64,0))*(1-$B$62)),0)</f>
        <v>0</v>
      </c>
      <c r="FH35" s="79">
        <f t="shared" si="87"/>
        <v>0</v>
      </c>
      <c r="FI35" s="79">
        <f t="shared" si="87"/>
        <v>0</v>
      </c>
      <c r="FJ35" s="79">
        <f t="shared" si="87"/>
        <v>0</v>
      </c>
      <c r="FK35" s="79">
        <f t="shared" si="87"/>
        <v>0</v>
      </c>
      <c r="FL35" s="79">
        <f t="shared" si="87"/>
        <v>0</v>
      </c>
      <c r="FM35" s="79">
        <f t="shared" si="87"/>
        <v>0</v>
      </c>
      <c r="FN35" s="79">
        <f t="shared" si="87"/>
        <v>0</v>
      </c>
      <c r="FO35" s="79">
        <f t="shared" si="87"/>
        <v>0</v>
      </c>
      <c r="FP35" s="79">
        <f t="shared" si="87"/>
        <v>0</v>
      </c>
      <c r="FQ35" s="79">
        <f t="shared" si="87"/>
        <v>0</v>
      </c>
      <c r="FR35" s="79">
        <f t="shared" si="87"/>
        <v>0</v>
      </c>
      <c r="FS35" s="79">
        <f t="shared" si="87"/>
        <v>0</v>
      </c>
    </row>
    <row r="36" spans="1:176" s="4" customFormat="1" x14ac:dyDescent="0.25">
      <c r="A36" s="4" t="s">
        <v>19</v>
      </c>
      <c r="B36" s="12" t="s">
        <v>8</v>
      </c>
      <c r="C36" s="4">
        <v>0</v>
      </c>
      <c r="D36" s="4">
        <f t="shared" ref="D36:AI36" si="88">IF(D28=0,D25+D34-D17-C28,0)</f>
        <v>0</v>
      </c>
      <c r="E36" s="4">
        <f t="shared" si="88"/>
        <v>0</v>
      </c>
      <c r="F36" s="4">
        <f t="shared" si="88"/>
        <v>0</v>
      </c>
      <c r="G36" s="4">
        <f t="shared" si="88"/>
        <v>0</v>
      </c>
      <c r="H36" s="4">
        <f t="shared" si="88"/>
        <v>0</v>
      </c>
      <c r="I36" s="4">
        <f t="shared" si="88"/>
        <v>0</v>
      </c>
      <c r="J36" s="4">
        <f t="shared" si="88"/>
        <v>0</v>
      </c>
      <c r="K36" s="4">
        <f t="shared" si="88"/>
        <v>0</v>
      </c>
      <c r="L36" s="4">
        <f t="shared" si="88"/>
        <v>0</v>
      </c>
      <c r="M36" s="4">
        <f t="shared" si="88"/>
        <v>0</v>
      </c>
      <c r="N36" s="4">
        <f t="shared" si="88"/>
        <v>0</v>
      </c>
      <c r="O36" s="4">
        <f t="shared" si="88"/>
        <v>0</v>
      </c>
      <c r="P36" s="4">
        <f t="shared" si="88"/>
        <v>0</v>
      </c>
      <c r="Q36" s="4">
        <f t="shared" si="88"/>
        <v>0</v>
      </c>
      <c r="R36" s="4">
        <f t="shared" si="88"/>
        <v>0</v>
      </c>
      <c r="S36" s="4">
        <f t="shared" si="88"/>
        <v>0</v>
      </c>
      <c r="T36" s="4">
        <f t="shared" si="88"/>
        <v>0</v>
      </c>
      <c r="U36" s="4">
        <f t="shared" si="88"/>
        <v>0</v>
      </c>
      <c r="V36" s="4">
        <f t="shared" si="88"/>
        <v>0</v>
      </c>
      <c r="W36" s="4">
        <f t="shared" si="88"/>
        <v>0</v>
      </c>
      <c r="X36" s="4">
        <f t="shared" si="88"/>
        <v>0</v>
      </c>
      <c r="Y36" s="4">
        <f t="shared" si="88"/>
        <v>0</v>
      </c>
      <c r="Z36" s="4">
        <f t="shared" si="88"/>
        <v>0</v>
      </c>
      <c r="AA36" s="4">
        <f t="shared" si="88"/>
        <v>0</v>
      </c>
      <c r="AB36" s="4">
        <f t="shared" si="88"/>
        <v>0</v>
      </c>
      <c r="AC36" s="4">
        <f t="shared" si="88"/>
        <v>0</v>
      </c>
      <c r="AD36" s="4">
        <f t="shared" si="88"/>
        <v>0</v>
      </c>
      <c r="AE36" s="4">
        <f t="shared" si="88"/>
        <v>0</v>
      </c>
      <c r="AF36" s="4">
        <f t="shared" si="88"/>
        <v>0</v>
      </c>
      <c r="AG36" s="4">
        <f t="shared" si="88"/>
        <v>0</v>
      </c>
      <c r="AH36" s="4">
        <f t="shared" si="88"/>
        <v>0</v>
      </c>
      <c r="AI36" s="4">
        <f t="shared" si="88"/>
        <v>0</v>
      </c>
      <c r="AJ36" s="4">
        <f t="shared" ref="AJ36:BO36" si="89">IF(AJ28=0,AJ25+AJ34-AJ17-AI28,0)</f>
        <v>0</v>
      </c>
      <c r="AK36" s="4">
        <f t="shared" si="89"/>
        <v>0</v>
      </c>
      <c r="AL36" s="4">
        <f t="shared" si="89"/>
        <v>0</v>
      </c>
      <c r="AM36" s="4">
        <f t="shared" si="89"/>
        <v>0</v>
      </c>
      <c r="AN36" s="4">
        <f t="shared" si="89"/>
        <v>0</v>
      </c>
      <c r="AO36" s="4">
        <f t="shared" si="89"/>
        <v>0</v>
      </c>
      <c r="AP36" s="4">
        <f t="shared" si="89"/>
        <v>0</v>
      </c>
      <c r="AQ36" s="4">
        <f t="shared" si="89"/>
        <v>0</v>
      </c>
      <c r="AR36" s="4">
        <f t="shared" si="89"/>
        <v>0</v>
      </c>
      <c r="AS36" s="4">
        <f t="shared" si="89"/>
        <v>0</v>
      </c>
      <c r="AT36" s="4">
        <f t="shared" si="89"/>
        <v>0</v>
      </c>
      <c r="AU36" s="4">
        <f t="shared" si="89"/>
        <v>0</v>
      </c>
      <c r="AV36" s="4">
        <f t="shared" si="89"/>
        <v>0</v>
      </c>
      <c r="AW36" s="4">
        <f t="shared" si="89"/>
        <v>0</v>
      </c>
      <c r="AX36" s="4">
        <f t="shared" si="89"/>
        <v>0</v>
      </c>
      <c r="AY36" s="4">
        <f t="shared" si="89"/>
        <v>0</v>
      </c>
      <c r="AZ36" s="4">
        <f t="shared" si="89"/>
        <v>0</v>
      </c>
      <c r="BA36" s="4">
        <f t="shared" si="89"/>
        <v>0</v>
      </c>
      <c r="BB36" s="4">
        <f t="shared" si="89"/>
        <v>0</v>
      </c>
      <c r="BC36" s="4">
        <f t="shared" si="89"/>
        <v>0</v>
      </c>
      <c r="BD36" s="4">
        <f t="shared" si="89"/>
        <v>0</v>
      </c>
      <c r="BE36" s="4">
        <f t="shared" si="89"/>
        <v>0</v>
      </c>
      <c r="BF36" s="4">
        <f t="shared" si="89"/>
        <v>0</v>
      </c>
      <c r="BG36" s="4">
        <f t="shared" si="89"/>
        <v>0</v>
      </c>
      <c r="BH36" s="4">
        <f t="shared" si="89"/>
        <v>0</v>
      </c>
      <c r="BI36" s="4">
        <f t="shared" si="89"/>
        <v>0</v>
      </c>
      <c r="BJ36" s="4">
        <f t="shared" si="89"/>
        <v>0</v>
      </c>
      <c r="BK36" s="4">
        <f t="shared" si="89"/>
        <v>0</v>
      </c>
      <c r="BL36" s="4">
        <f t="shared" si="89"/>
        <v>0</v>
      </c>
      <c r="BM36" s="4">
        <f t="shared" si="89"/>
        <v>0</v>
      </c>
      <c r="BN36" s="4">
        <f t="shared" si="89"/>
        <v>0</v>
      </c>
      <c r="BO36" s="4">
        <f t="shared" si="89"/>
        <v>0</v>
      </c>
      <c r="BP36" s="4">
        <f t="shared" ref="BP36:CU36" si="90">IF(BP28=0,BP25+BP34-BP17-BO28,0)</f>
        <v>0</v>
      </c>
      <c r="BQ36" s="4">
        <f t="shared" si="90"/>
        <v>0</v>
      </c>
      <c r="BR36" s="4">
        <f t="shared" si="90"/>
        <v>0</v>
      </c>
      <c r="BS36" s="4">
        <f t="shared" si="90"/>
        <v>0</v>
      </c>
      <c r="BT36" s="4">
        <f t="shared" si="90"/>
        <v>0</v>
      </c>
      <c r="BU36" s="4">
        <f t="shared" si="90"/>
        <v>0</v>
      </c>
      <c r="BV36" s="4">
        <f t="shared" si="90"/>
        <v>0</v>
      </c>
      <c r="BW36" s="4">
        <f t="shared" si="90"/>
        <v>0</v>
      </c>
      <c r="BX36" s="4">
        <f t="shared" si="90"/>
        <v>0</v>
      </c>
      <c r="BY36" s="4">
        <f t="shared" si="90"/>
        <v>0</v>
      </c>
      <c r="BZ36" s="4">
        <f t="shared" si="90"/>
        <v>0</v>
      </c>
      <c r="CA36" s="4">
        <f t="shared" si="90"/>
        <v>0</v>
      </c>
      <c r="CB36" s="4">
        <f t="shared" si="90"/>
        <v>0</v>
      </c>
      <c r="CC36" s="4">
        <f t="shared" si="90"/>
        <v>0</v>
      </c>
      <c r="CD36" s="4">
        <f t="shared" si="90"/>
        <v>0</v>
      </c>
      <c r="CE36" s="4">
        <f t="shared" si="90"/>
        <v>0</v>
      </c>
      <c r="CF36" s="4">
        <f t="shared" si="90"/>
        <v>0</v>
      </c>
      <c r="CG36" s="4">
        <f t="shared" si="90"/>
        <v>0</v>
      </c>
      <c r="CH36" s="4">
        <f t="shared" si="90"/>
        <v>0</v>
      </c>
      <c r="CI36" s="4">
        <f t="shared" si="90"/>
        <v>0</v>
      </c>
      <c r="CJ36" s="4">
        <f t="shared" si="90"/>
        <v>0</v>
      </c>
      <c r="CK36" s="4">
        <f t="shared" si="90"/>
        <v>0</v>
      </c>
      <c r="CL36" s="4">
        <f t="shared" si="90"/>
        <v>0</v>
      </c>
      <c r="CM36" s="4">
        <f t="shared" si="90"/>
        <v>0</v>
      </c>
      <c r="CN36" s="4">
        <f t="shared" si="90"/>
        <v>0</v>
      </c>
      <c r="CO36" s="4">
        <f t="shared" si="90"/>
        <v>0</v>
      </c>
      <c r="CP36" s="4">
        <f t="shared" si="90"/>
        <v>0</v>
      </c>
      <c r="CQ36" s="4">
        <f t="shared" si="90"/>
        <v>0</v>
      </c>
      <c r="CR36" s="4">
        <f t="shared" si="90"/>
        <v>0</v>
      </c>
      <c r="CS36" s="4">
        <f t="shared" si="90"/>
        <v>0</v>
      </c>
      <c r="CT36" s="4">
        <f t="shared" si="90"/>
        <v>0</v>
      </c>
      <c r="CU36" s="4">
        <f t="shared" si="90"/>
        <v>0</v>
      </c>
      <c r="CV36" s="4">
        <f t="shared" ref="CV36:EA36" si="91">IF(CV28=0,CV25+CV34-CV17-CU28,0)</f>
        <v>0</v>
      </c>
      <c r="CW36" s="4">
        <f t="shared" si="91"/>
        <v>0</v>
      </c>
      <c r="CX36" s="4">
        <f t="shared" si="91"/>
        <v>0</v>
      </c>
      <c r="CY36" s="4">
        <f t="shared" si="91"/>
        <v>0</v>
      </c>
      <c r="CZ36" s="4">
        <f t="shared" si="91"/>
        <v>0</v>
      </c>
      <c r="DA36" s="4">
        <f t="shared" si="91"/>
        <v>0</v>
      </c>
      <c r="DB36" s="4">
        <f t="shared" si="91"/>
        <v>0</v>
      </c>
      <c r="DC36" s="4">
        <f t="shared" si="91"/>
        <v>0</v>
      </c>
      <c r="DD36" s="4">
        <f t="shared" si="91"/>
        <v>0</v>
      </c>
      <c r="DE36" s="4">
        <f t="shared" si="91"/>
        <v>0</v>
      </c>
      <c r="DF36" s="4">
        <f t="shared" si="91"/>
        <v>0</v>
      </c>
      <c r="DG36" s="4">
        <f t="shared" si="91"/>
        <v>0</v>
      </c>
      <c r="DH36" s="4">
        <f t="shared" si="91"/>
        <v>0</v>
      </c>
      <c r="DI36" s="4">
        <f t="shared" si="91"/>
        <v>0</v>
      </c>
      <c r="DJ36" s="4">
        <f t="shared" si="91"/>
        <v>0</v>
      </c>
      <c r="DK36" s="4">
        <f t="shared" si="91"/>
        <v>0</v>
      </c>
      <c r="DL36" s="4">
        <f t="shared" si="91"/>
        <v>0</v>
      </c>
      <c r="DM36" s="4">
        <f t="shared" si="91"/>
        <v>0</v>
      </c>
      <c r="DN36" s="4">
        <f t="shared" si="91"/>
        <v>0</v>
      </c>
      <c r="DO36" s="4">
        <f t="shared" si="91"/>
        <v>0</v>
      </c>
      <c r="DP36" s="4">
        <f t="shared" si="91"/>
        <v>0</v>
      </c>
      <c r="DQ36" s="4">
        <f t="shared" si="91"/>
        <v>0</v>
      </c>
      <c r="DR36" s="4">
        <f t="shared" si="91"/>
        <v>0</v>
      </c>
      <c r="DS36" s="4">
        <f t="shared" si="91"/>
        <v>0</v>
      </c>
      <c r="DT36" s="4">
        <f t="shared" si="91"/>
        <v>0</v>
      </c>
      <c r="DU36" s="4">
        <f t="shared" si="91"/>
        <v>0</v>
      </c>
      <c r="DV36" s="4">
        <f t="shared" si="91"/>
        <v>0</v>
      </c>
      <c r="DW36" s="4">
        <f t="shared" si="91"/>
        <v>0</v>
      </c>
      <c r="DX36" s="4">
        <f t="shared" si="91"/>
        <v>0</v>
      </c>
      <c r="DY36" s="4">
        <f t="shared" si="91"/>
        <v>0</v>
      </c>
      <c r="DZ36" s="4">
        <f t="shared" si="91"/>
        <v>0</v>
      </c>
      <c r="EA36" s="4">
        <f t="shared" si="91"/>
        <v>0</v>
      </c>
      <c r="EB36" s="4">
        <f t="shared" ref="EB36:FG36" si="92">IF(EB28=0,EB25+EB34-EB17-EA28,0)</f>
        <v>0</v>
      </c>
      <c r="EC36" s="4">
        <f t="shared" si="92"/>
        <v>0</v>
      </c>
      <c r="ED36" s="4">
        <f t="shared" si="92"/>
        <v>0</v>
      </c>
      <c r="EE36" s="4">
        <f t="shared" si="92"/>
        <v>0</v>
      </c>
      <c r="EF36" s="4">
        <f t="shared" si="92"/>
        <v>0</v>
      </c>
      <c r="EG36" s="4">
        <f t="shared" si="92"/>
        <v>0</v>
      </c>
      <c r="EH36" s="4">
        <f t="shared" si="92"/>
        <v>0</v>
      </c>
      <c r="EI36" s="4">
        <f t="shared" si="92"/>
        <v>0</v>
      </c>
      <c r="EJ36" s="4">
        <f t="shared" si="92"/>
        <v>0</v>
      </c>
      <c r="EK36" s="4">
        <f t="shared" si="92"/>
        <v>0</v>
      </c>
      <c r="EL36" s="4">
        <f t="shared" si="92"/>
        <v>0</v>
      </c>
      <c r="EM36" s="4">
        <f t="shared" si="92"/>
        <v>0</v>
      </c>
      <c r="EN36" s="4">
        <f t="shared" si="92"/>
        <v>0</v>
      </c>
      <c r="EO36" s="4">
        <f t="shared" si="92"/>
        <v>0</v>
      </c>
      <c r="EP36" s="4">
        <f t="shared" si="92"/>
        <v>0</v>
      </c>
      <c r="EQ36" s="4">
        <f t="shared" si="92"/>
        <v>0</v>
      </c>
      <c r="ER36" s="4">
        <f t="shared" si="92"/>
        <v>0</v>
      </c>
      <c r="ES36" s="4">
        <f t="shared" si="92"/>
        <v>0</v>
      </c>
      <c r="ET36" s="4">
        <f t="shared" si="92"/>
        <v>0</v>
      </c>
      <c r="EU36" s="4">
        <f t="shared" si="92"/>
        <v>0</v>
      </c>
      <c r="EV36" s="4">
        <f t="shared" si="92"/>
        <v>0</v>
      </c>
      <c r="EW36" s="4">
        <f t="shared" si="92"/>
        <v>0</v>
      </c>
      <c r="EX36" s="4">
        <f t="shared" si="92"/>
        <v>0</v>
      </c>
      <c r="EY36" s="4">
        <f t="shared" si="92"/>
        <v>0</v>
      </c>
      <c r="EZ36" s="4">
        <f t="shared" si="92"/>
        <v>0</v>
      </c>
      <c r="FA36" s="4">
        <f t="shared" si="92"/>
        <v>0</v>
      </c>
      <c r="FB36" s="4">
        <f t="shared" si="92"/>
        <v>0</v>
      </c>
      <c r="FC36" s="4">
        <f t="shared" si="92"/>
        <v>0</v>
      </c>
      <c r="FD36" s="4">
        <f t="shared" si="92"/>
        <v>0</v>
      </c>
      <c r="FE36" s="4">
        <f t="shared" si="92"/>
        <v>0</v>
      </c>
      <c r="FF36" s="4">
        <f t="shared" si="92"/>
        <v>0</v>
      </c>
      <c r="FG36" s="4">
        <f t="shared" si="92"/>
        <v>0</v>
      </c>
      <c r="FH36" s="4">
        <f t="shared" ref="FH36:FS36" si="93">IF(FH28=0,FH25+FH34-FH17-FG28,0)</f>
        <v>0</v>
      </c>
      <c r="FI36" s="4">
        <f t="shared" si="93"/>
        <v>0</v>
      </c>
      <c r="FJ36" s="4">
        <f t="shared" si="93"/>
        <v>0</v>
      </c>
      <c r="FK36" s="4">
        <f t="shared" si="93"/>
        <v>0</v>
      </c>
      <c r="FL36" s="4">
        <f t="shared" si="93"/>
        <v>0</v>
      </c>
      <c r="FM36" s="4">
        <f t="shared" si="93"/>
        <v>0</v>
      </c>
      <c r="FN36" s="4">
        <f t="shared" si="93"/>
        <v>0</v>
      </c>
      <c r="FO36" s="4">
        <f t="shared" si="93"/>
        <v>0</v>
      </c>
      <c r="FP36" s="4">
        <f t="shared" si="93"/>
        <v>0</v>
      </c>
      <c r="FQ36" s="4">
        <f t="shared" si="93"/>
        <v>0</v>
      </c>
      <c r="FR36" s="4">
        <f t="shared" si="93"/>
        <v>0</v>
      </c>
      <c r="FS36" s="4">
        <f t="shared" si="93"/>
        <v>0</v>
      </c>
    </row>
    <row r="37" spans="1:176" s="14" customFormat="1" ht="5.25" customHeight="1" x14ac:dyDescent="0.25">
      <c r="B37" s="15"/>
    </row>
    <row r="38" spans="1:176" s="23" customFormat="1" x14ac:dyDescent="0.25">
      <c r="A38" s="23" t="s">
        <v>14</v>
      </c>
      <c r="B38" s="24" t="s">
        <v>8</v>
      </c>
      <c r="C38" s="23">
        <v>0</v>
      </c>
      <c r="D38" s="23">
        <f t="shared" ref="D38:AI38" si="94">C38+D34</f>
        <v>0</v>
      </c>
      <c r="E38" s="23">
        <f t="shared" si="94"/>
        <v>0</v>
      </c>
      <c r="F38" s="23">
        <f t="shared" si="94"/>
        <v>0</v>
      </c>
      <c r="G38" s="23">
        <f t="shared" si="94"/>
        <v>0</v>
      </c>
      <c r="H38" s="23">
        <f t="shared" si="94"/>
        <v>0</v>
      </c>
      <c r="I38" s="23">
        <f t="shared" si="94"/>
        <v>0</v>
      </c>
      <c r="J38" s="23">
        <f t="shared" si="94"/>
        <v>0</v>
      </c>
      <c r="K38" s="23">
        <f t="shared" si="94"/>
        <v>0</v>
      </c>
      <c r="L38" s="23">
        <f t="shared" si="94"/>
        <v>0</v>
      </c>
      <c r="M38" s="23">
        <f t="shared" si="94"/>
        <v>0</v>
      </c>
      <c r="N38" s="23">
        <f t="shared" si="94"/>
        <v>0</v>
      </c>
      <c r="O38" s="23">
        <f t="shared" si="94"/>
        <v>0</v>
      </c>
      <c r="P38" s="23">
        <f t="shared" si="94"/>
        <v>0</v>
      </c>
      <c r="Q38" s="23">
        <f t="shared" si="94"/>
        <v>0</v>
      </c>
      <c r="R38" s="23">
        <f t="shared" si="94"/>
        <v>0</v>
      </c>
      <c r="S38" s="23">
        <f t="shared" si="94"/>
        <v>0</v>
      </c>
      <c r="T38" s="23">
        <f t="shared" si="94"/>
        <v>0</v>
      </c>
      <c r="U38" s="23">
        <f t="shared" si="94"/>
        <v>0</v>
      </c>
      <c r="V38" s="23">
        <f t="shared" si="94"/>
        <v>0</v>
      </c>
      <c r="W38" s="23">
        <f t="shared" si="94"/>
        <v>0</v>
      </c>
      <c r="X38" s="23">
        <f t="shared" si="94"/>
        <v>0</v>
      </c>
      <c r="Y38" s="23">
        <f t="shared" si="94"/>
        <v>0</v>
      </c>
      <c r="Z38" s="23">
        <f t="shared" si="94"/>
        <v>0</v>
      </c>
      <c r="AA38" s="23">
        <f t="shared" si="94"/>
        <v>0</v>
      </c>
      <c r="AB38" s="23">
        <f t="shared" si="94"/>
        <v>22.101910828025481</v>
      </c>
      <c r="AC38" s="23">
        <f t="shared" si="94"/>
        <v>22.101910828025481</v>
      </c>
      <c r="AD38" s="23">
        <f t="shared" si="94"/>
        <v>22.101910828025481</v>
      </c>
      <c r="AE38" s="23">
        <f t="shared" si="94"/>
        <v>22.101910828025481</v>
      </c>
      <c r="AF38" s="23">
        <f t="shared" si="94"/>
        <v>22.101910828025481</v>
      </c>
      <c r="AG38" s="23">
        <f t="shared" si="94"/>
        <v>22.101910828025481</v>
      </c>
      <c r="AH38" s="23">
        <f t="shared" si="94"/>
        <v>43.821656050955418</v>
      </c>
      <c r="AI38" s="23">
        <f t="shared" si="94"/>
        <v>43.821656050955418</v>
      </c>
      <c r="AJ38" s="23">
        <f t="shared" ref="AJ38:BO38" si="95">AI38+AJ34</f>
        <v>43.821656050955418</v>
      </c>
      <c r="AK38" s="23">
        <f t="shared" si="95"/>
        <v>43.821656050955418</v>
      </c>
      <c r="AL38" s="23">
        <f t="shared" si="95"/>
        <v>43.821656050955418</v>
      </c>
      <c r="AM38" s="23">
        <f t="shared" si="95"/>
        <v>43.821656050955418</v>
      </c>
      <c r="AN38" s="23">
        <f t="shared" si="95"/>
        <v>43.821656050955418</v>
      </c>
      <c r="AO38" s="23">
        <f t="shared" si="95"/>
        <v>64.076433121019107</v>
      </c>
      <c r="AP38" s="23">
        <f t="shared" si="95"/>
        <v>64.076433121019107</v>
      </c>
      <c r="AQ38" s="23">
        <f t="shared" si="95"/>
        <v>64.076433121019107</v>
      </c>
      <c r="AR38" s="23">
        <f t="shared" si="95"/>
        <v>64.076433121019107</v>
      </c>
      <c r="AS38" s="23">
        <f t="shared" si="95"/>
        <v>64.076433121019107</v>
      </c>
      <c r="AT38" s="23">
        <f t="shared" si="95"/>
        <v>64.076433121019107</v>
      </c>
      <c r="AU38" s="23">
        <f t="shared" si="95"/>
        <v>76.30573248407643</v>
      </c>
      <c r="AV38" s="23">
        <f t="shared" si="95"/>
        <v>76.30573248407643</v>
      </c>
      <c r="AW38" s="23">
        <f t="shared" si="95"/>
        <v>76.30573248407643</v>
      </c>
      <c r="AX38" s="23">
        <f t="shared" si="95"/>
        <v>76.30573248407643</v>
      </c>
      <c r="AY38" s="23">
        <f t="shared" si="95"/>
        <v>76.30573248407643</v>
      </c>
      <c r="AZ38" s="23">
        <f t="shared" si="95"/>
        <v>88.535031847133752</v>
      </c>
      <c r="BA38" s="23">
        <f t="shared" si="95"/>
        <v>88.535031847133752</v>
      </c>
      <c r="BB38" s="23">
        <f t="shared" si="95"/>
        <v>88.535031847133752</v>
      </c>
      <c r="BC38" s="23">
        <f t="shared" si="95"/>
        <v>88.535031847133752</v>
      </c>
      <c r="BD38" s="23">
        <f t="shared" si="95"/>
        <v>104.77707006369425</v>
      </c>
      <c r="BE38" s="23">
        <f t="shared" si="95"/>
        <v>104.77707006369425</v>
      </c>
      <c r="BF38" s="23">
        <f t="shared" si="95"/>
        <v>104.77707006369425</v>
      </c>
      <c r="BG38" s="23">
        <f t="shared" si="95"/>
        <v>104.77707006369425</v>
      </c>
      <c r="BH38" s="23">
        <f t="shared" si="95"/>
        <v>104.77707006369425</v>
      </c>
      <c r="BI38" s="23">
        <f t="shared" si="95"/>
        <v>130.12738853503183</v>
      </c>
      <c r="BJ38" s="23">
        <f t="shared" si="95"/>
        <v>130.12738853503183</v>
      </c>
      <c r="BK38" s="23">
        <f t="shared" si="95"/>
        <v>130.12738853503183</v>
      </c>
      <c r="BL38" s="23">
        <f t="shared" si="95"/>
        <v>130.12738853503183</v>
      </c>
      <c r="BM38" s="23">
        <f t="shared" si="95"/>
        <v>130.12738853503183</v>
      </c>
      <c r="BN38" s="23">
        <f t="shared" si="95"/>
        <v>147.00636942675158</v>
      </c>
      <c r="BO38" s="23">
        <f t="shared" si="95"/>
        <v>147.00636942675158</v>
      </c>
      <c r="BP38" s="23">
        <f t="shared" ref="BP38:CU38" si="96">BO38+BP34</f>
        <v>147.00636942675158</v>
      </c>
      <c r="BQ38" s="23">
        <f t="shared" si="96"/>
        <v>147.00636942675158</v>
      </c>
      <c r="BR38" s="23">
        <f t="shared" si="96"/>
        <v>159.17197452229297</v>
      </c>
      <c r="BS38" s="23">
        <f t="shared" si="96"/>
        <v>159.17197452229297</v>
      </c>
      <c r="BT38" s="23">
        <f t="shared" si="96"/>
        <v>159.17197452229297</v>
      </c>
      <c r="BU38" s="23">
        <f t="shared" si="96"/>
        <v>159.17197452229297</v>
      </c>
      <c r="BV38" s="23">
        <f t="shared" si="96"/>
        <v>159.17197452229297</v>
      </c>
      <c r="BW38" s="23">
        <f t="shared" si="96"/>
        <v>177.45222929936304</v>
      </c>
      <c r="BX38" s="23">
        <f t="shared" si="96"/>
        <v>177.45222929936304</v>
      </c>
      <c r="BY38" s="23">
        <f t="shared" si="96"/>
        <v>177.45222929936304</v>
      </c>
      <c r="BZ38" s="23">
        <f t="shared" si="96"/>
        <v>177.45222929936304</v>
      </c>
      <c r="CA38" s="23">
        <f t="shared" si="96"/>
        <v>177.45222929936304</v>
      </c>
      <c r="CB38" s="23">
        <f t="shared" si="96"/>
        <v>230.0636942675159</v>
      </c>
      <c r="CC38" s="23">
        <f t="shared" si="96"/>
        <v>230.0636942675159</v>
      </c>
      <c r="CD38" s="23">
        <f t="shared" si="96"/>
        <v>230.0636942675159</v>
      </c>
      <c r="CE38" s="23">
        <f t="shared" si="96"/>
        <v>230.0636942675159</v>
      </c>
      <c r="CF38" s="23">
        <f t="shared" si="96"/>
        <v>260.50955414012736</v>
      </c>
      <c r="CG38" s="23">
        <f t="shared" si="96"/>
        <v>260.50955414012736</v>
      </c>
      <c r="CH38" s="23">
        <f t="shared" si="96"/>
        <v>260.50955414012736</v>
      </c>
      <c r="CI38" s="23">
        <f t="shared" si="96"/>
        <v>260.50955414012736</v>
      </c>
      <c r="CJ38" s="23">
        <f t="shared" si="96"/>
        <v>260.50955414012736</v>
      </c>
      <c r="CK38" s="23">
        <f t="shared" si="96"/>
        <v>280.76433121019107</v>
      </c>
      <c r="CL38" s="23">
        <f t="shared" si="96"/>
        <v>280.76433121019107</v>
      </c>
      <c r="CM38" s="23">
        <f t="shared" si="96"/>
        <v>280.76433121019107</v>
      </c>
      <c r="CN38" s="23">
        <f t="shared" si="96"/>
        <v>280.76433121019107</v>
      </c>
      <c r="CO38" s="23">
        <f t="shared" si="96"/>
        <v>280.76433121019107</v>
      </c>
      <c r="CP38" s="23">
        <f t="shared" si="96"/>
        <v>301.01910828025478</v>
      </c>
      <c r="CQ38" s="23">
        <f t="shared" si="96"/>
        <v>301.01910828025478</v>
      </c>
      <c r="CR38" s="23">
        <f t="shared" si="96"/>
        <v>301.01910828025478</v>
      </c>
      <c r="CS38" s="23">
        <f t="shared" si="96"/>
        <v>301.01910828025478</v>
      </c>
      <c r="CT38" s="23">
        <f t="shared" si="96"/>
        <v>301.01910828025478</v>
      </c>
      <c r="CU38" s="23">
        <f t="shared" si="96"/>
        <v>301.01910828025478</v>
      </c>
      <c r="CV38" s="23">
        <f t="shared" ref="CV38:EA38" si="97">CU38+CV34</f>
        <v>301.01910828025478</v>
      </c>
      <c r="CW38" s="23">
        <f t="shared" si="97"/>
        <v>301.01910828025478</v>
      </c>
      <c r="CX38" s="23">
        <f t="shared" si="97"/>
        <v>301.01910828025478</v>
      </c>
      <c r="CY38" s="23">
        <f t="shared" si="97"/>
        <v>318.28025477707007</v>
      </c>
      <c r="CZ38" s="23">
        <f t="shared" si="97"/>
        <v>318.28025477707007</v>
      </c>
      <c r="DA38" s="23">
        <f t="shared" si="97"/>
        <v>318.28025477707007</v>
      </c>
      <c r="DB38" s="23">
        <f t="shared" si="97"/>
        <v>318.28025477707007</v>
      </c>
      <c r="DC38" s="23">
        <f t="shared" si="97"/>
        <v>318.28025477707007</v>
      </c>
      <c r="DD38" s="23">
        <f t="shared" si="97"/>
        <v>330.50955414012742</v>
      </c>
      <c r="DE38" s="23">
        <f t="shared" si="97"/>
        <v>330.50955414012742</v>
      </c>
      <c r="DF38" s="23">
        <f t="shared" si="97"/>
        <v>330.50955414012742</v>
      </c>
      <c r="DG38" s="23">
        <f t="shared" si="97"/>
        <v>330.50955414012742</v>
      </c>
      <c r="DH38" s="23">
        <f t="shared" si="97"/>
        <v>342.73885350318477</v>
      </c>
      <c r="DI38" s="23">
        <f t="shared" si="97"/>
        <v>342.73885350318477</v>
      </c>
      <c r="DJ38" s="23">
        <f t="shared" si="97"/>
        <v>342.73885350318477</v>
      </c>
      <c r="DK38" s="23">
        <f t="shared" si="97"/>
        <v>342.73885350318477</v>
      </c>
      <c r="DL38" s="23">
        <f t="shared" si="97"/>
        <v>342.73885350318477</v>
      </c>
      <c r="DM38" s="23">
        <f t="shared" si="97"/>
        <v>342.73885350318477</v>
      </c>
      <c r="DN38" s="23">
        <f t="shared" si="97"/>
        <v>352.92993630573255</v>
      </c>
      <c r="DO38" s="23">
        <f t="shared" si="97"/>
        <v>352.92993630573255</v>
      </c>
      <c r="DP38" s="23">
        <f t="shared" si="97"/>
        <v>352.92993630573255</v>
      </c>
      <c r="DQ38" s="23">
        <f t="shared" si="97"/>
        <v>352.92993630573255</v>
      </c>
      <c r="DR38" s="23">
        <f t="shared" si="97"/>
        <v>352.92993630573255</v>
      </c>
      <c r="DS38" s="23">
        <f t="shared" si="97"/>
        <v>352.92993630573255</v>
      </c>
      <c r="DT38" s="23">
        <f t="shared" si="97"/>
        <v>352.92993630573255</v>
      </c>
      <c r="DU38" s="23">
        <f t="shared" si="97"/>
        <v>352.92993630573255</v>
      </c>
      <c r="DV38" s="23">
        <f t="shared" si="97"/>
        <v>352.92993630573255</v>
      </c>
      <c r="DW38" s="23">
        <f t="shared" si="97"/>
        <v>352.92993630573255</v>
      </c>
      <c r="DX38" s="23">
        <f t="shared" si="97"/>
        <v>352.92993630573255</v>
      </c>
      <c r="DY38" s="23">
        <f t="shared" si="97"/>
        <v>352.92993630573255</v>
      </c>
      <c r="DZ38" s="23">
        <f t="shared" si="97"/>
        <v>352.92993630573255</v>
      </c>
      <c r="EA38" s="23">
        <f t="shared" si="97"/>
        <v>352.92993630573255</v>
      </c>
      <c r="EB38" s="23">
        <f t="shared" ref="EB38:FG38" si="98">EA38+EB34</f>
        <v>352.92993630573255</v>
      </c>
      <c r="EC38" s="23">
        <f t="shared" si="98"/>
        <v>352.92993630573255</v>
      </c>
      <c r="ED38" s="23">
        <f t="shared" si="98"/>
        <v>352.92993630573255</v>
      </c>
      <c r="EE38" s="23">
        <f t="shared" si="98"/>
        <v>352.92993630573255</v>
      </c>
      <c r="EF38" s="23">
        <f t="shared" si="98"/>
        <v>352.92993630573255</v>
      </c>
      <c r="EG38" s="23">
        <f t="shared" si="98"/>
        <v>352.92993630573255</v>
      </c>
      <c r="EH38" s="23">
        <f t="shared" si="98"/>
        <v>352.92993630573255</v>
      </c>
      <c r="EI38" s="23">
        <f t="shared" si="98"/>
        <v>352.92993630573255</v>
      </c>
      <c r="EJ38" s="23">
        <f t="shared" si="98"/>
        <v>352.92993630573255</v>
      </c>
      <c r="EK38" s="23">
        <f t="shared" si="98"/>
        <v>352.92993630573255</v>
      </c>
      <c r="EL38" s="23">
        <f t="shared" si="98"/>
        <v>352.92993630573255</v>
      </c>
      <c r="EM38" s="23">
        <f t="shared" si="98"/>
        <v>352.92993630573255</v>
      </c>
      <c r="EN38" s="23">
        <f t="shared" si="98"/>
        <v>352.92993630573255</v>
      </c>
      <c r="EO38" s="23">
        <f t="shared" si="98"/>
        <v>352.92993630573255</v>
      </c>
      <c r="EP38" s="23">
        <f t="shared" si="98"/>
        <v>352.92993630573255</v>
      </c>
      <c r="EQ38" s="23">
        <f t="shared" si="98"/>
        <v>352.92993630573255</v>
      </c>
      <c r="ER38" s="23">
        <f t="shared" si="98"/>
        <v>352.92993630573255</v>
      </c>
      <c r="ES38" s="23">
        <f t="shared" si="98"/>
        <v>352.92993630573255</v>
      </c>
      <c r="ET38" s="23">
        <f t="shared" si="98"/>
        <v>352.92993630573255</v>
      </c>
      <c r="EU38" s="23">
        <f t="shared" si="98"/>
        <v>352.92993630573255</v>
      </c>
      <c r="EV38" s="23">
        <f t="shared" si="98"/>
        <v>352.92993630573255</v>
      </c>
      <c r="EW38" s="23">
        <f t="shared" si="98"/>
        <v>352.92993630573255</v>
      </c>
      <c r="EX38" s="23">
        <f t="shared" si="98"/>
        <v>352.92993630573255</v>
      </c>
      <c r="EY38" s="23">
        <f t="shared" si="98"/>
        <v>352.92993630573255</v>
      </c>
      <c r="EZ38" s="23">
        <f t="shared" si="98"/>
        <v>352.92993630573255</v>
      </c>
      <c r="FA38" s="23">
        <f t="shared" si="98"/>
        <v>352.92993630573255</v>
      </c>
      <c r="FB38" s="23">
        <f t="shared" si="98"/>
        <v>352.92993630573255</v>
      </c>
      <c r="FC38" s="23">
        <f t="shared" si="98"/>
        <v>352.92993630573255</v>
      </c>
      <c r="FD38" s="23">
        <f t="shared" si="98"/>
        <v>352.92993630573255</v>
      </c>
      <c r="FE38" s="23">
        <f t="shared" si="98"/>
        <v>352.92993630573255</v>
      </c>
      <c r="FF38" s="23">
        <f t="shared" si="98"/>
        <v>352.92993630573255</v>
      </c>
      <c r="FG38" s="23">
        <f t="shared" si="98"/>
        <v>352.92993630573255</v>
      </c>
      <c r="FH38" s="23">
        <f t="shared" ref="FH38:FS38" si="99">FG38+FH34</f>
        <v>352.92993630573255</v>
      </c>
      <c r="FI38" s="23">
        <f t="shared" si="99"/>
        <v>352.92993630573255</v>
      </c>
      <c r="FJ38" s="23">
        <f t="shared" si="99"/>
        <v>352.92993630573255</v>
      </c>
      <c r="FK38" s="23">
        <f t="shared" si="99"/>
        <v>352.92993630573255</v>
      </c>
      <c r="FL38" s="23">
        <f t="shared" si="99"/>
        <v>352.92993630573255</v>
      </c>
      <c r="FM38" s="23">
        <f t="shared" si="99"/>
        <v>352.92993630573255</v>
      </c>
      <c r="FN38" s="23">
        <f t="shared" si="99"/>
        <v>352.92993630573255</v>
      </c>
      <c r="FO38" s="23">
        <f t="shared" si="99"/>
        <v>352.92993630573255</v>
      </c>
      <c r="FP38" s="23">
        <f t="shared" si="99"/>
        <v>352.92993630573255</v>
      </c>
      <c r="FQ38" s="23">
        <f t="shared" si="99"/>
        <v>352.92993630573255</v>
      </c>
      <c r="FR38" s="23">
        <f t="shared" si="99"/>
        <v>352.92993630573255</v>
      </c>
      <c r="FS38" s="23">
        <f t="shared" si="99"/>
        <v>352.92993630573255</v>
      </c>
    </row>
    <row r="39" spans="1:176" s="23" customFormat="1" x14ac:dyDescent="0.25">
      <c r="A39" s="23" t="s">
        <v>42</v>
      </c>
      <c r="B39" s="24" t="s">
        <v>8</v>
      </c>
      <c r="C39" s="23">
        <v>0</v>
      </c>
      <c r="D39" s="23">
        <f t="shared" ref="D39:AI39" si="100">C39+D35</f>
        <v>0</v>
      </c>
      <c r="E39" s="23">
        <f t="shared" si="100"/>
        <v>0</v>
      </c>
      <c r="F39" s="23">
        <f t="shared" si="100"/>
        <v>0</v>
      </c>
      <c r="G39" s="23">
        <f t="shared" si="100"/>
        <v>0</v>
      </c>
      <c r="H39" s="23">
        <f t="shared" si="100"/>
        <v>0</v>
      </c>
      <c r="I39" s="23">
        <f t="shared" si="100"/>
        <v>0</v>
      </c>
      <c r="J39" s="23">
        <f t="shared" si="100"/>
        <v>0</v>
      </c>
      <c r="K39" s="23">
        <f t="shared" si="100"/>
        <v>0</v>
      </c>
      <c r="L39" s="23">
        <f t="shared" si="100"/>
        <v>0</v>
      </c>
      <c r="M39" s="23">
        <f t="shared" si="100"/>
        <v>0</v>
      </c>
      <c r="N39" s="23">
        <f t="shared" si="100"/>
        <v>0</v>
      </c>
      <c r="O39" s="23">
        <f t="shared" si="100"/>
        <v>0</v>
      </c>
      <c r="P39" s="23">
        <f t="shared" si="100"/>
        <v>0</v>
      </c>
      <c r="Q39" s="23">
        <f t="shared" si="100"/>
        <v>0</v>
      </c>
      <c r="R39" s="23">
        <f t="shared" si="100"/>
        <v>0</v>
      </c>
      <c r="S39" s="23">
        <f t="shared" si="100"/>
        <v>0</v>
      </c>
      <c r="T39" s="23">
        <f t="shared" si="100"/>
        <v>0</v>
      </c>
      <c r="U39" s="23">
        <f t="shared" si="100"/>
        <v>0</v>
      </c>
      <c r="V39" s="23">
        <f t="shared" si="100"/>
        <v>0</v>
      </c>
      <c r="W39" s="23">
        <f t="shared" si="100"/>
        <v>0</v>
      </c>
      <c r="X39" s="23">
        <f t="shared" si="100"/>
        <v>0</v>
      </c>
      <c r="Y39" s="23">
        <f t="shared" si="100"/>
        <v>0</v>
      </c>
      <c r="Z39" s="23">
        <f t="shared" si="100"/>
        <v>0</v>
      </c>
      <c r="AA39" s="23">
        <f t="shared" si="100"/>
        <v>0</v>
      </c>
      <c r="AB39" s="23">
        <f t="shared" si="100"/>
        <v>18.615494566964166</v>
      </c>
      <c r="AC39" s="23">
        <f t="shared" si="100"/>
        <v>18.615494566964166</v>
      </c>
      <c r="AD39" s="23">
        <f t="shared" si="100"/>
        <v>18.615494566964166</v>
      </c>
      <c r="AE39" s="23">
        <f t="shared" si="100"/>
        <v>18.615494566964166</v>
      </c>
      <c r="AF39" s="23">
        <f t="shared" si="100"/>
        <v>18.615494566964166</v>
      </c>
      <c r="AG39" s="23">
        <f t="shared" si="100"/>
        <v>18.615494566964166</v>
      </c>
      <c r="AH39" s="23">
        <f t="shared" si="100"/>
        <v>37.317612834515735</v>
      </c>
      <c r="AI39" s="23">
        <f t="shared" si="100"/>
        <v>37.317612834515735</v>
      </c>
      <c r="AJ39" s="23">
        <f t="shared" ref="AJ39:BO39" si="101">AI39+AJ35</f>
        <v>37.317612834515735</v>
      </c>
      <c r="AK39" s="23">
        <f t="shared" si="101"/>
        <v>37.317612834515735</v>
      </c>
      <c r="AL39" s="23">
        <f t="shared" si="101"/>
        <v>37.317612834515735</v>
      </c>
      <c r="AM39" s="23">
        <f t="shared" si="101"/>
        <v>37.317612834515735</v>
      </c>
      <c r="AN39" s="23">
        <f t="shared" si="101"/>
        <v>37.317612834515735</v>
      </c>
      <c r="AO39" s="23">
        <f t="shared" si="101"/>
        <v>55.436566094773028</v>
      </c>
      <c r="AP39" s="23">
        <f t="shared" si="101"/>
        <v>55.436566094773028</v>
      </c>
      <c r="AQ39" s="23">
        <f t="shared" si="101"/>
        <v>55.436566094773028</v>
      </c>
      <c r="AR39" s="23">
        <f t="shared" si="101"/>
        <v>55.436566094773028</v>
      </c>
      <c r="AS39" s="23">
        <f t="shared" si="101"/>
        <v>55.436566094773028</v>
      </c>
      <c r="AT39" s="23">
        <f t="shared" si="101"/>
        <v>55.436566094773028</v>
      </c>
      <c r="AU39" s="23">
        <f t="shared" si="101"/>
        <v>66.752885530258112</v>
      </c>
      <c r="AV39" s="23">
        <f t="shared" si="101"/>
        <v>66.752885530258112</v>
      </c>
      <c r="AW39" s="23">
        <f t="shared" si="101"/>
        <v>66.752885530258112</v>
      </c>
      <c r="AX39" s="23">
        <f t="shared" si="101"/>
        <v>66.752885530258112</v>
      </c>
      <c r="AY39" s="23">
        <f t="shared" si="101"/>
        <v>66.752885530258112</v>
      </c>
      <c r="AZ39" s="23">
        <f t="shared" si="101"/>
        <v>78.769524965743202</v>
      </c>
      <c r="BA39" s="23">
        <f t="shared" si="101"/>
        <v>78.769524965743202</v>
      </c>
      <c r="BB39" s="23">
        <f t="shared" si="101"/>
        <v>78.769524965743202</v>
      </c>
      <c r="BC39" s="23">
        <f t="shared" si="101"/>
        <v>78.769524965743202</v>
      </c>
      <c r="BD39" s="23">
        <f t="shared" si="101"/>
        <v>95.011563182303718</v>
      </c>
      <c r="BE39" s="23">
        <f t="shared" si="101"/>
        <v>95.011563182303718</v>
      </c>
      <c r="BF39" s="23">
        <f t="shared" si="101"/>
        <v>95.011563182303718</v>
      </c>
      <c r="BG39" s="23">
        <f t="shared" si="101"/>
        <v>95.011563182303718</v>
      </c>
      <c r="BH39" s="23">
        <f t="shared" si="101"/>
        <v>95.011563182303718</v>
      </c>
      <c r="BI39" s="23">
        <f t="shared" si="101"/>
        <v>120.36188165364129</v>
      </c>
      <c r="BJ39" s="23">
        <f t="shared" si="101"/>
        <v>120.36188165364129</v>
      </c>
      <c r="BK39" s="23">
        <f t="shared" si="101"/>
        <v>120.36188165364129</v>
      </c>
      <c r="BL39" s="23">
        <f t="shared" si="101"/>
        <v>120.36188165364129</v>
      </c>
      <c r="BM39" s="23">
        <f t="shared" si="101"/>
        <v>120.36188165364129</v>
      </c>
      <c r="BN39" s="23">
        <f t="shared" si="101"/>
        <v>137.24086254536104</v>
      </c>
      <c r="BO39" s="23">
        <f t="shared" si="101"/>
        <v>137.24086254536104</v>
      </c>
      <c r="BP39" s="23">
        <f t="shared" ref="BP39:CU39" si="102">BO39+BP35</f>
        <v>137.24086254536104</v>
      </c>
      <c r="BQ39" s="23">
        <f t="shared" si="102"/>
        <v>137.24086254536104</v>
      </c>
      <c r="BR39" s="23">
        <f t="shared" si="102"/>
        <v>149.40646764090243</v>
      </c>
      <c r="BS39" s="23">
        <f t="shared" si="102"/>
        <v>149.40646764090243</v>
      </c>
      <c r="BT39" s="23">
        <f t="shared" si="102"/>
        <v>149.40646764090243</v>
      </c>
      <c r="BU39" s="23">
        <f t="shared" si="102"/>
        <v>149.40646764090243</v>
      </c>
      <c r="BV39" s="23">
        <f t="shared" si="102"/>
        <v>149.40646764090243</v>
      </c>
      <c r="BW39" s="23">
        <f t="shared" si="102"/>
        <v>167.6867224179725</v>
      </c>
      <c r="BX39" s="23">
        <f t="shared" si="102"/>
        <v>167.6867224179725</v>
      </c>
      <c r="BY39" s="23">
        <f t="shared" si="102"/>
        <v>167.6867224179725</v>
      </c>
      <c r="BZ39" s="23">
        <f t="shared" si="102"/>
        <v>167.6867224179725</v>
      </c>
      <c r="CA39" s="23">
        <f t="shared" si="102"/>
        <v>167.6867224179725</v>
      </c>
      <c r="CB39" s="23">
        <f t="shared" si="102"/>
        <v>219.95768685415143</v>
      </c>
      <c r="CC39" s="23">
        <f t="shared" si="102"/>
        <v>219.95768685415143</v>
      </c>
      <c r="CD39" s="23">
        <f t="shared" si="102"/>
        <v>219.95768685415143</v>
      </c>
      <c r="CE39" s="23">
        <f t="shared" si="102"/>
        <v>219.95768685415143</v>
      </c>
      <c r="CF39" s="23">
        <f t="shared" si="102"/>
        <v>250.4035467267629</v>
      </c>
      <c r="CG39" s="23">
        <f t="shared" si="102"/>
        <v>250.4035467267629</v>
      </c>
      <c r="CH39" s="23">
        <f t="shared" si="102"/>
        <v>250.4035467267629</v>
      </c>
      <c r="CI39" s="23">
        <f t="shared" si="102"/>
        <v>250.4035467267629</v>
      </c>
      <c r="CJ39" s="23">
        <f t="shared" si="102"/>
        <v>250.4035467267629</v>
      </c>
      <c r="CK39" s="23">
        <f t="shared" si="102"/>
        <v>270.65832379682661</v>
      </c>
      <c r="CL39" s="23">
        <f t="shared" si="102"/>
        <v>270.65832379682661</v>
      </c>
      <c r="CM39" s="23">
        <f t="shared" si="102"/>
        <v>270.65832379682661</v>
      </c>
      <c r="CN39" s="23">
        <f t="shared" si="102"/>
        <v>270.65832379682661</v>
      </c>
      <c r="CO39" s="23">
        <f t="shared" si="102"/>
        <v>270.65832379682661</v>
      </c>
      <c r="CP39" s="23">
        <f t="shared" si="102"/>
        <v>290.91310086689032</v>
      </c>
      <c r="CQ39" s="23">
        <f t="shared" si="102"/>
        <v>290.91310086689032</v>
      </c>
      <c r="CR39" s="23">
        <f t="shared" si="102"/>
        <v>290.91310086689032</v>
      </c>
      <c r="CS39" s="23">
        <f t="shared" si="102"/>
        <v>290.91310086689032</v>
      </c>
      <c r="CT39" s="23">
        <f t="shared" si="102"/>
        <v>290.91310086689032</v>
      </c>
      <c r="CU39" s="23">
        <f t="shared" si="102"/>
        <v>290.91310086689032</v>
      </c>
      <c r="CV39" s="23">
        <f t="shared" ref="CV39:EA39" si="103">CU39+CV35</f>
        <v>290.91310086689032</v>
      </c>
      <c r="CW39" s="23">
        <f t="shared" si="103"/>
        <v>290.91310086689032</v>
      </c>
      <c r="CX39" s="23">
        <f t="shared" si="103"/>
        <v>290.91310086689032</v>
      </c>
      <c r="CY39" s="23">
        <f t="shared" si="103"/>
        <v>308.1742473637056</v>
      </c>
      <c r="CZ39" s="23">
        <f t="shared" si="103"/>
        <v>308.1742473637056</v>
      </c>
      <c r="DA39" s="23">
        <f t="shared" si="103"/>
        <v>308.1742473637056</v>
      </c>
      <c r="DB39" s="23">
        <f t="shared" si="103"/>
        <v>308.1742473637056</v>
      </c>
      <c r="DC39" s="23">
        <f t="shared" si="103"/>
        <v>308.1742473637056</v>
      </c>
      <c r="DD39" s="23">
        <f t="shared" si="103"/>
        <v>320.40354672676295</v>
      </c>
      <c r="DE39" s="23">
        <f t="shared" si="103"/>
        <v>320.40354672676295</v>
      </c>
      <c r="DF39" s="23">
        <f t="shared" si="103"/>
        <v>320.40354672676295</v>
      </c>
      <c r="DG39" s="23">
        <f t="shared" si="103"/>
        <v>320.40354672676295</v>
      </c>
      <c r="DH39" s="23">
        <f t="shared" si="103"/>
        <v>332.6328460898203</v>
      </c>
      <c r="DI39" s="23">
        <f t="shared" si="103"/>
        <v>332.6328460898203</v>
      </c>
      <c r="DJ39" s="23">
        <f t="shared" si="103"/>
        <v>332.6328460898203</v>
      </c>
      <c r="DK39" s="23">
        <f t="shared" si="103"/>
        <v>332.6328460898203</v>
      </c>
      <c r="DL39" s="23">
        <f t="shared" si="103"/>
        <v>332.6328460898203</v>
      </c>
      <c r="DM39" s="23">
        <f t="shared" si="103"/>
        <v>332.6328460898203</v>
      </c>
      <c r="DN39" s="23">
        <f t="shared" si="103"/>
        <v>342.82392889236809</v>
      </c>
      <c r="DO39" s="23">
        <f t="shared" si="103"/>
        <v>342.82392889236809</v>
      </c>
      <c r="DP39" s="23">
        <f t="shared" si="103"/>
        <v>342.82392889236809</v>
      </c>
      <c r="DQ39" s="23">
        <f t="shared" si="103"/>
        <v>342.82392889236809</v>
      </c>
      <c r="DR39" s="23">
        <f t="shared" si="103"/>
        <v>342.82392889236809</v>
      </c>
      <c r="DS39" s="23">
        <f t="shared" si="103"/>
        <v>342.82392889236809</v>
      </c>
      <c r="DT39" s="23">
        <f t="shared" si="103"/>
        <v>342.82392889236809</v>
      </c>
      <c r="DU39" s="23">
        <f t="shared" si="103"/>
        <v>342.82392889236809</v>
      </c>
      <c r="DV39" s="23">
        <f t="shared" si="103"/>
        <v>342.82392889236809</v>
      </c>
      <c r="DW39" s="23">
        <f t="shared" si="103"/>
        <v>342.82392889236809</v>
      </c>
      <c r="DX39" s="23">
        <f t="shared" si="103"/>
        <v>342.82392889236809</v>
      </c>
      <c r="DY39" s="23">
        <f t="shared" si="103"/>
        <v>342.82392889236809</v>
      </c>
      <c r="DZ39" s="23">
        <f t="shared" si="103"/>
        <v>342.82392889236809</v>
      </c>
      <c r="EA39" s="23">
        <f t="shared" si="103"/>
        <v>342.82392889236809</v>
      </c>
      <c r="EB39" s="23">
        <f t="shared" ref="EB39:FG39" si="104">EA39+EB35</f>
        <v>342.82392889236809</v>
      </c>
      <c r="EC39" s="23">
        <f t="shared" si="104"/>
        <v>342.82392889236809</v>
      </c>
      <c r="ED39" s="23">
        <f t="shared" si="104"/>
        <v>342.82392889236809</v>
      </c>
      <c r="EE39" s="23">
        <f t="shared" si="104"/>
        <v>342.82392889236809</v>
      </c>
      <c r="EF39" s="23">
        <f t="shared" si="104"/>
        <v>342.82392889236809</v>
      </c>
      <c r="EG39" s="23">
        <f t="shared" si="104"/>
        <v>342.82392889236809</v>
      </c>
      <c r="EH39" s="23">
        <f t="shared" si="104"/>
        <v>342.82392889236809</v>
      </c>
      <c r="EI39" s="23">
        <f t="shared" si="104"/>
        <v>342.82392889236809</v>
      </c>
      <c r="EJ39" s="23">
        <f t="shared" si="104"/>
        <v>342.82392889236809</v>
      </c>
      <c r="EK39" s="23">
        <f t="shared" si="104"/>
        <v>342.82392889236809</v>
      </c>
      <c r="EL39" s="23">
        <f t="shared" si="104"/>
        <v>342.82392889236809</v>
      </c>
      <c r="EM39" s="23">
        <f t="shared" si="104"/>
        <v>342.82392889236809</v>
      </c>
      <c r="EN39" s="23">
        <f t="shared" si="104"/>
        <v>342.82392889236809</v>
      </c>
      <c r="EO39" s="23">
        <f t="shared" si="104"/>
        <v>342.82392889236809</v>
      </c>
      <c r="EP39" s="23">
        <f t="shared" si="104"/>
        <v>342.82392889236809</v>
      </c>
      <c r="EQ39" s="23">
        <f t="shared" si="104"/>
        <v>342.82392889236809</v>
      </c>
      <c r="ER39" s="23">
        <f t="shared" si="104"/>
        <v>342.82392889236809</v>
      </c>
      <c r="ES39" s="23">
        <f t="shared" si="104"/>
        <v>342.82392889236809</v>
      </c>
      <c r="ET39" s="23">
        <f t="shared" si="104"/>
        <v>342.82392889236809</v>
      </c>
      <c r="EU39" s="23">
        <f t="shared" si="104"/>
        <v>342.82392889236809</v>
      </c>
      <c r="EV39" s="23">
        <f t="shared" si="104"/>
        <v>342.82392889236809</v>
      </c>
      <c r="EW39" s="23">
        <f t="shared" si="104"/>
        <v>342.82392889236809</v>
      </c>
      <c r="EX39" s="23">
        <f t="shared" si="104"/>
        <v>342.82392889236809</v>
      </c>
      <c r="EY39" s="23">
        <f t="shared" si="104"/>
        <v>342.82392889236809</v>
      </c>
      <c r="EZ39" s="23">
        <f t="shared" si="104"/>
        <v>342.82392889236809</v>
      </c>
      <c r="FA39" s="23">
        <f t="shared" si="104"/>
        <v>342.82392889236809</v>
      </c>
      <c r="FB39" s="23">
        <f t="shared" si="104"/>
        <v>342.82392889236809</v>
      </c>
      <c r="FC39" s="23">
        <f t="shared" si="104"/>
        <v>342.82392889236809</v>
      </c>
      <c r="FD39" s="23">
        <f t="shared" si="104"/>
        <v>342.82392889236809</v>
      </c>
      <c r="FE39" s="23">
        <f t="shared" si="104"/>
        <v>342.82392889236809</v>
      </c>
      <c r="FF39" s="23">
        <f t="shared" si="104"/>
        <v>342.82392889236809</v>
      </c>
      <c r="FG39" s="23">
        <f t="shared" si="104"/>
        <v>342.82392889236809</v>
      </c>
      <c r="FH39" s="23">
        <f t="shared" ref="FH39:FS39" si="105">FG39+FH35</f>
        <v>342.82392889236809</v>
      </c>
      <c r="FI39" s="23">
        <f t="shared" si="105"/>
        <v>342.82392889236809</v>
      </c>
      <c r="FJ39" s="23">
        <f t="shared" si="105"/>
        <v>342.82392889236809</v>
      </c>
      <c r="FK39" s="23">
        <f t="shared" si="105"/>
        <v>342.82392889236809</v>
      </c>
      <c r="FL39" s="23">
        <f t="shared" si="105"/>
        <v>342.82392889236809</v>
      </c>
      <c r="FM39" s="23">
        <f t="shared" si="105"/>
        <v>342.82392889236809</v>
      </c>
      <c r="FN39" s="23">
        <f t="shared" si="105"/>
        <v>342.82392889236809</v>
      </c>
      <c r="FO39" s="23">
        <f t="shared" si="105"/>
        <v>342.82392889236809</v>
      </c>
      <c r="FP39" s="23">
        <f t="shared" si="105"/>
        <v>342.82392889236809</v>
      </c>
      <c r="FQ39" s="23">
        <f t="shared" si="105"/>
        <v>342.82392889236809</v>
      </c>
      <c r="FR39" s="23">
        <f t="shared" si="105"/>
        <v>342.82392889236809</v>
      </c>
      <c r="FS39" s="23">
        <f t="shared" si="105"/>
        <v>342.82392889236809</v>
      </c>
    </row>
    <row r="40" spans="1:176" s="23" customFormat="1" x14ac:dyDescent="0.25">
      <c r="A40" s="23" t="s">
        <v>15</v>
      </c>
      <c r="B40" s="24" t="s">
        <v>8</v>
      </c>
      <c r="C40" s="23">
        <v>0</v>
      </c>
      <c r="D40" s="23">
        <f t="shared" ref="D40:AI40" si="106">C40+D34+D24</f>
        <v>0</v>
      </c>
      <c r="E40" s="23">
        <f t="shared" si="106"/>
        <v>0</v>
      </c>
      <c r="F40" s="23">
        <f t="shared" si="106"/>
        <v>0</v>
      </c>
      <c r="G40" s="23">
        <f t="shared" si="106"/>
        <v>0</v>
      </c>
      <c r="H40" s="23">
        <f t="shared" si="106"/>
        <v>0</v>
      </c>
      <c r="I40" s="23">
        <f t="shared" si="106"/>
        <v>0</v>
      </c>
      <c r="J40" s="23">
        <f t="shared" si="106"/>
        <v>4</v>
      </c>
      <c r="K40" s="23">
        <f t="shared" si="106"/>
        <v>4</v>
      </c>
      <c r="L40" s="23">
        <f t="shared" si="106"/>
        <v>4</v>
      </c>
      <c r="M40" s="23">
        <f t="shared" si="106"/>
        <v>4</v>
      </c>
      <c r="N40" s="23">
        <f t="shared" si="106"/>
        <v>4</v>
      </c>
      <c r="O40" s="23">
        <f t="shared" si="106"/>
        <v>4</v>
      </c>
      <c r="P40" s="23">
        <f t="shared" si="106"/>
        <v>4</v>
      </c>
      <c r="Q40" s="23">
        <f t="shared" si="106"/>
        <v>4</v>
      </c>
      <c r="R40" s="23">
        <f t="shared" si="106"/>
        <v>6</v>
      </c>
      <c r="S40" s="23">
        <f t="shared" si="106"/>
        <v>13</v>
      </c>
      <c r="T40" s="23">
        <f t="shared" si="106"/>
        <v>13</v>
      </c>
      <c r="U40" s="23">
        <f t="shared" si="106"/>
        <v>13</v>
      </c>
      <c r="V40" s="23">
        <f t="shared" si="106"/>
        <v>13</v>
      </c>
      <c r="W40" s="23">
        <f t="shared" si="106"/>
        <v>13</v>
      </c>
      <c r="X40" s="23">
        <f t="shared" si="106"/>
        <v>13</v>
      </c>
      <c r="Y40" s="23">
        <f t="shared" si="106"/>
        <v>19</v>
      </c>
      <c r="Z40" s="23">
        <f t="shared" si="106"/>
        <v>19</v>
      </c>
      <c r="AA40" s="23">
        <f t="shared" si="106"/>
        <v>19</v>
      </c>
      <c r="AB40" s="23">
        <f t="shared" si="106"/>
        <v>41.101910828025481</v>
      </c>
      <c r="AC40" s="23">
        <f t="shared" si="106"/>
        <v>41.101910828025481</v>
      </c>
      <c r="AD40" s="23">
        <f t="shared" si="106"/>
        <v>41.101910828025481</v>
      </c>
      <c r="AE40" s="23">
        <f t="shared" si="106"/>
        <v>41.101910828025481</v>
      </c>
      <c r="AF40" s="23">
        <f t="shared" si="106"/>
        <v>41.101910828025481</v>
      </c>
      <c r="AG40" s="23">
        <f t="shared" si="106"/>
        <v>41.101910828025481</v>
      </c>
      <c r="AH40" s="23">
        <f t="shared" si="106"/>
        <v>62.821656050955418</v>
      </c>
      <c r="AI40" s="23">
        <f t="shared" si="106"/>
        <v>62.821656050955418</v>
      </c>
      <c r="AJ40" s="23">
        <f t="shared" ref="AJ40:BO40" si="107">AI40+AJ34+AJ24</f>
        <v>62.821656050955418</v>
      </c>
      <c r="AK40" s="23">
        <f t="shared" si="107"/>
        <v>62.821656050955418</v>
      </c>
      <c r="AL40" s="23">
        <f t="shared" si="107"/>
        <v>62.821656050955418</v>
      </c>
      <c r="AM40" s="23">
        <f t="shared" si="107"/>
        <v>62.821656050955418</v>
      </c>
      <c r="AN40" s="23">
        <f t="shared" si="107"/>
        <v>62.821656050955418</v>
      </c>
      <c r="AO40" s="23">
        <f t="shared" si="107"/>
        <v>83.076433121019107</v>
      </c>
      <c r="AP40" s="23">
        <f t="shared" si="107"/>
        <v>83.076433121019107</v>
      </c>
      <c r="AQ40" s="23">
        <f t="shared" si="107"/>
        <v>83.076433121019107</v>
      </c>
      <c r="AR40" s="23">
        <f t="shared" si="107"/>
        <v>83.076433121019107</v>
      </c>
      <c r="AS40" s="23">
        <f t="shared" si="107"/>
        <v>83.076433121019107</v>
      </c>
      <c r="AT40" s="23">
        <f t="shared" si="107"/>
        <v>83.076433121019107</v>
      </c>
      <c r="AU40" s="23">
        <f t="shared" si="107"/>
        <v>95.30573248407643</v>
      </c>
      <c r="AV40" s="23">
        <f t="shared" si="107"/>
        <v>95.30573248407643</v>
      </c>
      <c r="AW40" s="23">
        <f t="shared" si="107"/>
        <v>96.30573248407643</v>
      </c>
      <c r="AX40" s="23">
        <f t="shared" si="107"/>
        <v>96.30573248407643</v>
      </c>
      <c r="AY40" s="23">
        <f t="shared" si="107"/>
        <v>96.30573248407643</v>
      </c>
      <c r="AZ40" s="23">
        <f t="shared" si="107"/>
        <v>108.53503184713375</v>
      </c>
      <c r="BA40" s="23">
        <f t="shared" si="107"/>
        <v>108.53503184713375</v>
      </c>
      <c r="BB40" s="23">
        <f t="shared" si="107"/>
        <v>108.53503184713375</v>
      </c>
      <c r="BC40" s="23">
        <f t="shared" si="107"/>
        <v>108.53503184713375</v>
      </c>
      <c r="BD40" s="23">
        <f t="shared" si="107"/>
        <v>128.77707006369425</v>
      </c>
      <c r="BE40" s="23">
        <f t="shared" si="107"/>
        <v>128.77707006369425</v>
      </c>
      <c r="BF40" s="23">
        <f t="shared" si="107"/>
        <v>128.77707006369425</v>
      </c>
      <c r="BG40" s="23">
        <f t="shared" si="107"/>
        <v>128.77707006369425</v>
      </c>
      <c r="BH40" s="23">
        <f t="shared" si="107"/>
        <v>128.77707006369425</v>
      </c>
      <c r="BI40" s="23">
        <f t="shared" si="107"/>
        <v>154.12738853503183</v>
      </c>
      <c r="BJ40" s="23">
        <f t="shared" si="107"/>
        <v>154.12738853503183</v>
      </c>
      <c r="BK40" s="23">
        <f t="shared" si="107"/>
        <v>154.12738853503183</v>
      </c>
      <c r="BL40" s="23">
        <f t="shared" si="107"/>
        <v>162.12738853503183</v>
      </c>
      <c r="BM40" s="23">
        <f t="shared" si="107"/>
        <v>169.12738853503183</v>
      </c>
      <c r="BN40" s="23">
        <f t="shared" si="107"/>
        <v>186.00636942675158</v>
      </c>
      <c r="BO40" s="23">
        <f t="shared" si="107"/>
        <v>186.00636942675158</v>
      </c>
      <c r="BP40" s="23">
        <f t="shared" ref="BP40:CU40" si="108">BO40+BP34+BP24</f>
        <v>186.00636942675158</v>
      </c>
      <c r="BQ40" s="23">
        <f t="shared" si="108"/>
        <v>189.00636942675158</v>
      </c>
      <c r="BR40" s="23">
        <f t="shared" si="108"/>
        <v>201.17197452229297</v>
      </c>
      <c r="BS40" s="23">
        <f t="shared" si="108"/>
        <v>201.17197452229297</v>
      </c>
      <c r="BT40" s="23">
        <f t="shared" si="108"/>
        <v>201.17197452229297</v>
      </c>
      <c r="BU40" s="23">
        <f t="shared" si="108"/>
        <v>201.17197452229297</v>
      </c>
      <c r="BV40" s="23">
        <f t="shared" si="108"/>
        <v>201.17197452229297</v>
      </c>
      <c r="BW40" s="23">
        <f t="shared" si="108"/>
        <v>219.45222929936304</v>
      </c>
      <c r="BX40" s="23">
        <f t="shared" si="108"/>
        <v>219.45222929936304</v>
      </c>
      <c r="BY40" s="23">
        <f t="shared" si="108"/>
        <v>219.45222929936304</v>
      </c>
      <c r="BZ40" s="23">
        <f t="shared" si="108"/>
        <v>219.45222929936304</v>
      </c>
      <c r="CA40" s="23">
        <f t="shared" si="108"/>
        <v>219.45222929936304</v>
      </c>
      <c r="CB40" s="23">
        <f t="shared" si="108"/>
        <v>272.06369426751587</v>
      </c>
      <c r="CC40" s="23">
        <f t="shared" si="108"/>
        <v>272.06369426751587</v>
      </c>
      <c r="CD40" s="23">
        <f t="shared" si="108"/>
        <v>272.06369426751587</v>
      </c>
      <c r="CE40" s="23">
        <f t="shared" si="108"/>
        <v>272.06369426751587</v>
      </c>
      <c r="CF40" s="23">
        <f t="shared" si="108"/>
        <v>302.50955414012731</v>
      </c>
      <c r="CG40" s="23">
        <f t="shared" si="108"/>
        <v>322.50955414012731</v>
      </c>
      <c r="CH40" s="23">
        <f t="shared" si="108"/>
        <v>322.50955414012731</v>
      </c>
      <c r="CI40" s="23">
        <f t="shared" si="108"/>
        <v>322.50955414012731</v>
      </c>
      <c r="CJ40" s="23">
        <f t="shared" si="108"/>
        <v>322.50955414012731</v>
      </c>
      <c r="CK40" s="23">
        <f t="shared" si="108"/>
        <v>342.76433121019102</v>
      </c>
      <c r="CL40" s="23">
        <f t="shared" si="108"/>
        <v>342.76433121019102</v>
      </c>
      <c r="CM40" s="23">
        <f t="shared" si="108"/>
        <v>342.76433121019102</v>
      </c>
      <c r="CN40" s="23">
        <f t="shared" si="108"/>
        <v>342.76433121019102</v>
      </c>
      <c r="CO40" s="23">
        <f t="shared" si="108"/>
        <v>342.76433121019102</v>
      </c>
      <c r="CP40" s="23">
        <f t="shared" si="108"/>
        <v>369.01910828025473</v>
      </c>
      <c r="CQ40" s="23">
        <f t="shared" si="108"/>
        <v>369.01910828025473</v>
      </c>
      <c r="CR40" s="23">
        <f t="shared" si="108"/>
        <v>369.01910828025473</v>
      </c>
      <c r="CS40" s="23">
        <f t="shared" si="108"/>
        <v>369.01910828025473</v>
      </c>
      <c r="CT40" s="23">
        <f t="shared" si="108"/>
        <v>369.01910828025473</v>
      </c>
      <c r="CU40" s="23">
        <f t="shared" si="108"/>
        <v>369.01910828025473</v>
      </c>
      <c r="CV40" s="23">
        <f t="shared" ref="CV40:EA40" si="109">CU40+CV34+CV24</f>
        <v>369.01910828025473</v>
      </c>
      <c r="CW40" s="23">
        <f t="shared" si="109"/>
        <v>369.01910828025473</v>
      </c>
      <c r="CX40" s="23">
        <f t="shared" si="109"/>
        <v>369.01910828025473</v>
      </c>
      <c r="CY40" s="23">
        <f t="shared" si="109"/>
        <v>386.28025477707001</v>
      </c>
      <c r="CZ40" s="23">
        <f t="shared" si="109"/>
        <v>393.28025477707001</v>
      </c>
      <c r="DA40" s="23">
        <f t="shared" si="109"/>
        <v>393.28025477707001</v>
      </c>
      <c r="DB40" s="23">
        <f t="shared" si="109"/>
        <v>393.28025477707001</v>
      </c>
      <c r="DC40" s="23">
        <f t="shared" si="109"/>
        <v>393.28025477707001</v>
      </c>
      <c r="DD40" s="23">
        <f t="shared" si="109"/>
        <v>405.50955414012736</v>
      </c>
      <c r="DE40" s="23">
        <f t="shared" si="109"/>
        <v>405.50955414012736</v>
      </c>
      <c r="DF40" s="23">
        <f t="shared" si="109"/>
        <v>405.50955414012736</v>
      </c>
      <c r="DG40" s="23">
        <f t="shared" si="109"/>
        <v>405.50955414012736</v>
      </c>
      <c r="DH40" s="23">
        <f t="shared" si="109"/>
        <v>417.73885350318471</v>
      </c>
      <c r="DI40" s="23">
        <f t="shared" si="109"/>
        <v>417.73885350318471</v>
      </c>
      <c r="DJ40" s="23">
        <f t="shared" si="109"/>
        <v>417.73885350318471</v>
      </c>
      <c r="DK40" s="23">
        <f t="shared" si="109"/>
        <v>417.73885350318471</v>
      </c>
      <c r="DL40" s="23">
        <f t="shared" si="109"/>
        <v>417.73885350318471</v>
      </c>
      <c r="DM40" s="23">
        <f t="shared" si="109"/>
        <v>417.73885350318471</v>
      </c>
      <c r="DN40" s="23">
        <f t="shared" si="109"/>
        <v>427.9299363057325</v>
      </c>
      <c r="DO40" s="23">
        <f t="shared" si="109"/>
        <v>427.9299363057325</v>
      </c>
      <c r="DP40" s="23">
        <f t="shared" si="109"/>
        <v>427.9299363057325</v>
      </c>
      <c r="DQ40" s="23">
        <f t="shared" si="109"/>
        <v>427.9299363057325</v>
      </c>
      <c r="DR40" s="23">
        <f t="shared" si="109"/>
        <v>455.9299363057325</v>
      </c>
      <c r="DS40" s="23">
        <f t="shared" si="109"/>
        <v>457.9299363057325</v>
      </c>
      <c r="DT40" s="23">
        <f t="shared" si="109"/>
        <v>465.9299363057325</v>
      </c>
      <c r="DU40" s="23">
        <f t="shared" si="109"/>
        <v>473.9299363057325</v>
      </c>
      <c r="DV40" s="23">
        <f t="shared" si="109"/>
        <v>482.9299363057325</v>
      </c>
      <c r="DW40" s="23">
        <f t="shared" si="109"/>
        <v>486.9299363057325</v>
      </c>
      <c r="DX40" s="23">
        <f t="shared" si="109"/>
        <v>502.9299363057325</v>
      </c>
      <c r="DY40" s="23">
        <f t="shared" si="109"/>
        <v>502.9299363057325</v>
      </c>
      <c r="DZ40" s="23">
        <f t="shared" si="109"/>
        <v>502.9299363057325</v>
      </c>
      <c r="EA40" s="23">
        <f t="shared" si="109"/>
        <v>502.9299363057325</v>
      </c>
      <c r="EB40" s="23">
        <f t="shared" ref="EB40:FG40" si="110">EA40+EB34+EB24</f>
        <v>502.9299363057325</v>
      </c>
      <c r="EC40" s="23">
        <f t="shared" si="110"/>
        <v>502.9299363057325</v>
      </c>
      <c r="ED40" s="23">
        <f t="shared" si="110"/>
        <v>502.9299363057325</v>
      </c>
      <c r="EE40" s="23">
        <f t="shared" si="110"/>
        <v>508.9299363057325</v>
      </c>
      <c r="EF40" s="23">
        <f t="shared" si="110"/>
        <v>524.92993630573255</v>
      </c>
      <c r="EG40" s="23">
        <f t="shared" si="110"/>
        <v>524.92993630573255</v>
      </c>
      <c r="EH40" s="23">
        <f t="shared" si="110"/>
        <v>524.92993630573255</v>
      </c>
      <c r="EI40" s="23">
        <f t="shared" si="110"/>
        <v>524.92993630573255</v>
      </c>
      <c r="EJ40" s="23">
        <f t="shared" si="110"/>
        <v>528.92993630573255</v>
      </c>
      <c r="EK40" s="23">
        <f t="shared" si="110"/>
        <v>528.92993630573255</v>
      </c>
      <c r="EL40" s="23">
        <f t="shared" si="110"/>
        <v>528.92993630573255</v>
      </c>
      <c r="EM40" s="23">
        <f t="shared" si="110"/>
        <v>528.92993630573255</v>
      </c>
      <c r="EN40" s="23">
        <f t="shared" si="110"/>
        <v>528.92993630573255</v>
      </c>
      <c r="EO40" s="23">
        <f t="shared" si="110"/>
        <v>528.92993630573255</v>
      </c>
      <c r="EP40" s="23">
        <f t="shared" si="110"/>
        <v>528.92993630573255</v>
      </c>
      <c r="EQ40" s="23">
        <f t="shared" si="110"/>
        <v>533.92993630573255</v>
      </c>
      <c r="ER40" s="23">
        <f t="shared" si="110"/>
        <v>533.92993630573255</v>
      </c>
      <c r="ES40" s="23">
        <f t="shared" si="110"/>
        <v>533.92993630573255</v>
      </c>
      <c r="ET40" s="23">
        <f t="shared" si="110"/>
        <v>533.92993630573255</v>
      </c>
      <c r="EU40" s="23">
        <f t="shared" si="110"/>
        <v>533.92993630573255</v>
      </c>
      <c r="EV40" s="23">
        <f t="shared" si="110"/>
        <v>533.92993630573255</v>
      </c>
      <c r="EW40" s="23">
        <f t="shared" si="110"/>
        <v>538.92993630573255</v>
      </c>
      <c r="EX40" s="23">
        <f t="shared" si="110"/>
        <v>538.92993630573255</v>
      </c>
      <c r="EY40" s="23">
        <f t="shared" si="110"/>
        <v>538.92993630573255</v>
      </c>
      <c r="EZ40" s="23">
        <f t="shared" si="110"/>
        <v>538.92993630573255</v>
      </c>
      <c r="FA40" s="23">
        <f t="shared" si="110"/>
        <v>539.92993630573255</v>
      </c>
      <c r="FB40" s="23">
        <f t="shared" si="110"/>
        <v>539.92993630573255</v>
      </c>
      <c r="FC40" s="23">
        <f t="shared" si="110"/>
        <v>539.92993630573255</v>
      </c>
      <c r="FD40" s="23">
        <f t="shared" si="110"/>
        <v>539.92993630573255</v>
      </c>
      <c r="FE40" s="23">
        <f t="shared" si="110"/>
        <v>547.42993630573255</v>
      </c>
      <c r="FF40" s="23">
        <f t="shared" si="110"/>
        <v>547.42993630573255</v>
      </c>
      <c r="FG40" s="23">
        <f t="shared" si="110"/>
        <v>550.42993630573255</v>
      </c>
      <c r="FH40" s="23">
        <f t="shared" ref="FH40:FS40" si="111">FG40+FH34+FH24</f>
        <v>550.42993630573255</v>
      </c>
      <c r="FI40" s="23">
        <f t="shared" si="111"/>
        <v>550.42993630573255</v>
      </c>
      <c r="FJ40" s="23">
        <f t="shared" si="111"/>
        <v>550.42993630573255</v>
      </c>
      <c r="FK40" s="23">
        <f t="shared" si="111"/>
        <v>550.42993630573255</v>
      </c>
      <c r="FL40" s="23">
        <f t="shared" si="111"/>
        <v>550.42993630573255</v>
      </c>
      <c r="FM40" s="23">
        <f t="shared" si="111"/>
        <v>550.42993630573255</v>
      </c>
      <c r="FN40" s="23">
        <f t="shared" si="111"/>
        <v>550.42993630573255</v>
      </c>
      <c r="FO40" s="23">
        <f t="shared" si="111"/>
        <v>550.42993630573255</v>
      </c>
      <c r="FP40" s="23">
        <f t="shared" si="111"/>
        <v>550.42993630573255</v>
      </c>
      <c r="FQ40" s="23">
        <f t="shared" si="111"/>
        <v>550.42993630573255</v>
      </c>
      <c r="FR40" s="23">
        <f t="shared" si="111"/>
        <v>550.42993630573255</v>
      </c>
      <c r="FS40" s="23">
        <f t="shared" si="111"/>
        <v>550.42993630573255</v>
      </c>
    </row>
    <row r="41" spans="1:176" s="23" customFormat="1" x14ac:dyDescent="0.25">
      <c r="A41" s="23" t="s">
        <v>41</v>
      </c>
      <c r="B41" s="24" t="s">
        <v>8</v>
      </c>
      <c r="C41" s="23">
        <v>0</v>
      </c>
      <c r="D41" s="23">
        <f t="shared" ref="D41:AI41" si="112">C41+D35+D25</f>
        <v>0</v>
      </c>
      <c r="E41" s="23">
        <f t="shared" si="112"/>
        <v>0</v>
      </c>
      <c r="F41" s="23">
        <f t="shared" si="112"/>
        <v>0</v>
      </c>
      <c r="G41" s="23">
        <f t="shared" si="112"/>
        <v>0</v>
      </c>
      <c r="H41" s="23">
        <f t="shared" si="112"/>
        <v>0</v>
      </c>
      <c r="I41" s="23">
        <f t="shared" si="112"/>
        <v>0</v>
      </c>
      <c r="J41" s="23">
        <f t="shared" si="112"/>
        <v>0.79999999999999982</v>
      </c>
      <c r="K41" s="23">
        <f t="shared" si="112"/>
        <v>0.79999999999999982</v>
      </c>
      <c r="L41" s="23">
        <f t="shared" si="112"/>
        <v>0.79999999999999982</v>
      </c>
      <c r="M41" s="23">
        <f t="shared" si="112"/>
        <v>0.79999999999999982</v>
      </c>
      <c r="N41" s="23">
        <f t="shared" si="112"/>
        <v>0.79999999999999982</v>
      </c>
      <c r="O41" s="23">
        <f t="shared" si="112"/>
        <v>0.79999999999999982</v>
      </c>
      <c r="P41" s="23">
        <f t="shared" si="112"/>
        <v>0.79999999999999982</v>
      </c>
      <c r="Q41" s="23">
        <f t="shared" si="112"/>
        <v>0.79999999999999982</v>
      </c>
      <c r="R41" s="23">
        <f t="shared" si="112"/>
        <v>1.2517999999999998</v>
      </c>
      <c r="S41" s="23">
        <f t="shared" si="112"/>
        <v>2.8748666666666662</v>
      </c>
      <c r="T41" s="23">
        <f t="shared" si="112"/>
        <v>2.8748666666666662</v>
      </c>
      <c r="U41" s="23">
        <f t="shared" si="112"/>
        <v>2.8748666666666662</v>
      </c>
      <c r="V41" s="23">
        <f t="shared" si="112"/>
        <v>2.8748666666666662</v>
      </c>
      <c r="W41" s="23">
        <f t="shared" si="112"/>
        <v>2.8748666666666662</v>
      </c>
      <c r="X41" s="23">
        <f t="shared" si="112"/>
        <v>2.8748666666666662</v>
      </c>
      <c r="Y41" s="23">
        <f t="shared" si="112"/>
        <v>4.4808666666666657</v>
      </c>
      <c r="Z41" s="23">
        <f t="shared" si="112"/>
        <v>4.4808666666666657</v>
      </c>
      <c r="AA41" s="23">
        <f t="shared" si="112"/>
        <v>4.4808666666666657</v>
      </c>
      <c r="AB41" s="23">
        <f t="shared" si="112"/>
        <v>23.09636123363083</v>
      </c>
      <c r="AC41" s="23">
        <f t="shared" si="112"/>
        <v>23.09636123363083</v>
      </c>
      <c r="AD41" s="23">
        <f t="shared" si="112"/>
        <v>23.09636123363083</v>
      </c>
      <c r="AE41" s="23">
        <f t="shared" si="112"/>
        <v>23.09636123363083</v>
      </c>
      <c r="AF41" s="23">
        <f t="shared" si="112"/>
        <v>23.09636123363083</v>
      </c>
      <c r="AG41" s="23">
        <f t="shared" si="112"/>
        <v>23.09636123363083</v>
      </c>
      <c r="AH41" s="23">
        <f t="shared" si="112"/>
        <v>41.798479501182399</v>
      </c>
      <c r="AI41" s="23">
        <f t="shared" si="112"/>
        <v>41.798479501182399</v>
      </c>
      <c r="AJ41" s="23">
        <f t="shared" ref="AJ41:BO41" si="113">AI41+AJ35+AJ25</f>
        <v>41.798479501182399</v>
      </c>
      <c r="AK41" s="23">
        <f t="shared" si="113"/>
        <v>41.798479501182399</v>
      </c>
      <c r="AL41" s="23">
        <f t="shared" si="113"/>
        <v>41.798479501182399</v>
      </c>
      <c r="AM41" s="23">
        <f t="shared" si="113"/>
        <v>41.798479501182399</v>
      </c>
      <c r="AN41" s="23">
        <f t="shared" si="113"/>
        <v>41.798479501182399</v>
      </c>
      <c r="AO41" s="23">
        <f t="shared" si="113"/>
        <v>59.917432761439692</v>
      </c>
      <c r="AP41" s="23">
        <f t="shared" si="113"/>
        <v>59.917432761439692</v>
      </c>
      <c r="AQ41" s="23">
        <f t="shared" si="113"/>
        <v>59.917432761439692</v>
      </c>
      <c r="AR41" s="23">
        <f t="shared" si="113"/>
        <v>59.917432761439692</v>
      </c>
      <c r="AS41" s="23">
        <f t="shared" si="113"/>
        <v>59.917432761439692</v>
      </c>
      <c r="AT41" s="23">
        <f t="shared" si="113"/>
        <v>59.917432761439692</v>
      </c>
      <c r="AU41" s="23">
        <f t="shared" si="113"/>
        <v>71.233752196924783</v>
      </c>
      <c r="AV41" s="23">
        <f t="shared" si="113"/>
        <v>71.233752196924783</v>
      </c>
      <c r="AW41" s="23">
        <f t="shared" si="113"/>
        <v>71.771832196924777</v>
      </c>
      <c r="AX41" s="23">
        <f t="shared" si="113"/>
        <v>71.771832196924777</v>
      </c>
      <c r="AY41" s="23">
        <f t="shared" si="113"/>
        <v>71.771832196924777</v>
      </c>
      <c r="AZ41" s="23">
        <f t="shared" si="113"/>
        <v>83.788471632409866</v>
      </c>
      <c r="BA41" s="23">
        <f t="shared" si="113"/>
        <v>83.788471632409866</v>
      </c>
      <c r="BB41" s="23">
        <f t="shared" si="113"/>
        <v>83.788471632409866</v>
      </c>
      <c r="BC41" s="23">
        <f t="shared" si="113"/>
        <v>83.788471632409866</v>
      </c>
      <c r="BD41" s="23">
        <f t="shared" si="113"/>
        <v>102.76864318230372</v>
      </c>
      <c r="BE41" s="23">
        <f t="shared" si="113"/>
        <v>102.76864318230372</v>
      </c>
      <c r="BF41" s="23">
        <f t="shared" si="113"/>
        <v>102.76864318230372</v>
      </c>
      <c r="BG41" s="23">
        <f t="shared" si="113"/>
        <v>102.76864318230372</v>
      </c>
      <c r="BH41" s="23">
        <f t="shared" si="113"/>
        <v>102.76864318230372</v>
      </c>
      <c r="BI41" s="23">
        <f t="shared" si="113"/>
        <v>128.11896165364129</v>
      </c>
      <c r="BJ41" s="23">
        <f t="shared" si="113"/>
        <v>128.11896165364129</v>
      </c>
      <c r="BK41" s="23">
        <f t="shared" si="113"/>
        <v>128.11896165364129</v>
      </c>
      <c r="BL41" s="23">
        <f t="shared" si="113"/>
        <v>134.7711216536413</v>
      </c>
      <c r="BM41" s="23">
        <f t="shared" si="113"/>
        <v>140.97889907612588</v>
      </c>
      <c r="BN41" s="23">
        <f t="shared" si="113"/>
        <v>157.85787996784563</v>
      </c>
      <c r="BO41" s="23">
        <f t="shared" si="113"/>
        <v>157.85787996784563</v>
      </c>
      <c r="BP41" s="23">
        <f t="shared" ref="BP41:CU41" si="114">BO41+BP35+BP25</f>
        <v>157.85787996784563</v>
      </c>
      <c r="BQ41" s="23">
        <f t="shared" si="114"/>
        <v>160.49974663451229</v>
      </c>
      <c r="BR41" s="23">
        <f t="shared" si="114"/>
        <v>172.66535173005369</v>
      </c>
      <c r="BS41" s="23">
        <f t="shared" si="114"/>
        <v>172.66535173005369</v>
      </c>
      <c r="BT41" s="23">
        <f t="shared" si="114"/>
        <v>172.66535173005369</v>
      </c>
      <c r="BU41" s="23">
        <f t="shared" si="114"/>
        <v>172.66535173005369</v>
      </c>
      <c r="BV41" s="23">
        <f t="shared" si="114"/>
        <v>172.66535173005369</v>
      </c>
      <c r="BW41" s="23">
        <f t="shared" si="114"/>
        <v>190.94560650712376</v>
      </c>
      <c r="BX41" s="23">
        <f t="shared" si="114"/>
        <v>190.94560650712376</v>
      </c>
      <c r="BY41" s="23">
        <f t="shared" si="114"/>
        <v>190.94560650712376</v>
      </c>
      <c r="BZ41" s="23">
        <f t="shared" si="114"/>
        <v>190.94560650712376</v>
      </c>
      <c r="CA41" s="23">
        <f t="shared" si="114"/>
        <v>190.94560650712376</v>
      </c>
      <c r="CB41" s="23">
        <f t="shared" si="114"/>
        <v>243.21657094330268</v>
      </c>
      <c r="CC41" s="23">
        <f t="shared" si="114"/>
        <v>243.21657094330268</v>
      </c>
      <c r="CD41" s="23">
        <f t="shared" si="114"/>
        <v>243.21657094330268</v>
      </c>
      <c r="CE41" s="23">
        <f t="shared" si="114"/>
        <v>243.21657094330268</v>
      </c>
      <c r="CF41" s="23">
        <f t="shared" si="114"/>
        <v>273.66243081591415</v>
      </c>
      <c r="CG41" s="23">
        <f t="shared" si="114"/>
        <v>292.15784899773234</v>
      </c>
      <c r="CH41" s="23">
        <f t="shared" si="114"/>
        <v>292.15784899773234</v>
      </c>
      <c r="CI41" s="23">
        <f t="shared" si="114"/>
        <v>292.15784899773234</v>
      </c>
      <c r="CJ41" s="23">
        <f t="shared" si="114"/>
        <v>292.15784899773234</v>
      </c>
      <c r="CK41" s="23">
        <f t="shared" si="114"/>
        <v>312.41262606779605</v>
      </c>
      <c r="CL41" s="23">
        <f t="shared" si="114"/>
        <v>312.41262606779605</v>
      </c>
      <c r="CM41" s="23">
        <f t="shared" si="114"/>
        <v>312.41262606779605</v>
      </c>
      <c r="CN41" s="23">
        <f t="shared" si="114"/>
        <v>312.41262606779605</v>
      </c>
      <c r="CO41" s="23">
        <f t="shared" si="114"/>
        <v>312.41262606779605</v>
      </c>
      <c r="CP41" s="23">
        <f t="shared" si="114"/>
        <v>337.97009404695069</v>
      </c>
      <c r="CQ41" s="23">
        <f t="shared" si="114"/>
        <v>337.97009404695069</v>
      </c>
      <c r="CR41" s="23">
        <f t="shared" si="114"/>
        <v>337.97009404695069</v>
      </c>
      <c r="CS41" s="23">
        <f t="shared" si="114"/>
        <v>337.97009404695069</v>
      </c>
      <c r="CT41" s="23">
        <f t="shared" si="114"/>
        <v>337.97009404695069</v>
      </c>
      <c r="CU41" s="23">
        <f t="shared" si="114"/>
        <v>337.97009404695069</v>
      </c>
      <c r="CV41" s="23">
        <f t="shared" ref="CV41:EA41" si="115">CU41+CV35+CV25</f>
        <v>337.97009404695069</v>
      </c>
      <c r="CW41" s="23">
        <f t="shared" si="115"/>
        <v>337.97009404695069</v>
      </c>
      <c r="CX41" s="23">
        <f t="shared" si="115"/>
        <v>337.97009404695069</v>
      </c>
      <c r="CY41" s="23">
        <f t="shared" si="115"/>
        <v>355.23124054376598</v>
      </c>
      <c r="CZ41" s="23">
        <f t="shared" si="115"/>
        <v>361.53124054376599</v>
      </c>
      <c r="DA41" s="23">
        <f t="shared" si="115"/>
        <v>361.53124054376599</v>
      </c>
      <c r="DB41" s="23">
        <f t="shared" si="115"/>
        <v>361.53124054376599</v>
      </c>
      <c r="DC41" s="23">
        <f t="shared" si="115"/>
        <v>361.53124054376599</v>
      </c>
      <c r="DD41" s="23">
        <f t="shared" si="115"/>
        <v>373.76053990682334</v>
      </c>
      <c r="DE41" s="23">
        <f t="shared" si="115"/>
        <v>373.76053990682334</v>
      </c>
      <c r="DF41" s="23">
        <f t="shared" si="115"/>
        <v>373.76053990682334</v>
      </c>
      <c r="DG41" s="23">
        <f t="shared" si="115"/>
        <v>373.76053990682334</v>
      </c>
      <c r="DH41" s="23">
        <f t="shared" si="115"/>
        <v>385.98983926988069</v>
      </c>
      <c r="DI41" s="23">
        <f t="shared" si="115"/>
        <v>385.98983926988069</v>
      </c>
      <c r="DJ41" s="23">
        <f t="shared" si="115"/>
        <v>385.98983926988069</v>
      </c>
      <c r="DK41" s="23">
        <f t="shared" si="115"/>
        <v>385.98983926988069</v>
      </c>
      <c r="DL41" s="23">
        <f t="shared" si="115"/>
        <v>385.98983926988069</v>
      </c>
      <c r="DM41" s="23">
        <f t="shared" si="115"/>
        <v>385.98983926988069</v>
      </c>
      <c r="DN41" s="23">
        <f t="shared" si="115"/>
        <v>396.18092207242847</v>
      </c>
      <c r="DO41" s="23">
        <f t="shared" si="115"/>
        <v>396.18092207242847</v>
      </c>
      <c r="DP41" s="23">
        <f t="shared" si="115"/>
        <v>396.18092207242847</v>
      </c>
      <c r="DQ41" s="23">
        <f t="shared" si="115"/>
        <v>396.18092207242847</v>
      </c>
      <c r="DR41" s="23">
        <f t="shared" si="115"/>
        <v>420.21920778671421</v>
      </c>
      <c r="DS41" s="23">
        <f t="shared" si="115"/>
        <v>424.54838165797395</v>
      </c>
      <c r="DT41" s="23">
        <f t="shared" si="115"/>
        <v>429.58038165797393</v>
      </c>
      <c r="DU41" s="23">
        <f t="shared" si="115"/>
        <v>437.05704943836366</v>
      </c>
      <c r="DV41" s="23">
        <f t="shared" si="115"/>
        <v>442.35033515264939</v>
      </c>
      <c r="DW41" s="23">
        <f t="shared" si="115"/>
        <v>446.80032551418026</v>
      </c>
      <c r="DX41" s="23">
        <f t="shared" si="115"/>
        <v>457.36775408560885</v>
      </c>
      <c r="DY41" s="23">
        <f t="shared" si="115"/>
        <v>457.36775408560885</v>
      </c>
      <c r="DZ41" s="23">
        <f t="shared" si="115"/>
        <v>457.36775408560885</v>
      </c>
      <c r="EA41" s="23">
        <f t="shared" si="115"/>
        <v>457.36775408560885</v>
      </c>
      <c r="EB41" s="23">
        <f t="shared" ref="EB41:FG41" si="116">EA41+EB35+EB25</f>
        <v>457.36775408560885</v>
      </c>
      <c r="EC41" s="23">
        <f t="shared" si="116"/>
        <v>457.36775408560885</v>
      </c>
      <c r="ED41" s="23">
        <f t="shared" si="116"/>
        <v>457.36775408560885</v>
      </c>
      <c r="EE41" s="23">
        <f t="shared" si="116"/>
        <v>459.79346837132312</v>
      </c>
      <c r="EF41" s="23">
        <f t="shared" si="116"/>
        <v>468.47552243256348</v>
      </c>
      <c r="EG41" s="23">
        <f t="shared" si="116"/>
        <v>468.47552243256348</v>
      </c>
      <c r="EH41" s="23">
        <f t="shared" si="116"/>
        <v>468.47552243256348</v>
      </c>
      <c r="EI41" s="23">
        <f t="shared" si="116"/>
        <v>468.47552243256348</v>
      </c>
      <c r="EJ41" s="23">
        <f t="shared" si="116"/>
        <v>469.6840938611349</v>
      </c>
      <c r="EK41" s="23">
        <f t="shared" si="116"/>
        <v>469.6840938611349</v>
      </c>
      <c r="EL41" s="23">
        <f t="shared" si="116"/>
        <v>469.6840938611349</v>
      </c>
      <c r="EM41" s="23">
        <f t="shared" si="116"/>
        <v>469.6840938611349</v>
      </c>
      <c r="EN41" s="23">
        <f t="shared" si="116"/>
        <v>469.6840938611349</v>
      </c>
      <c r="EO41" s="23">
        <f t="shared" si="116"/>
        <v>469.6840938611349</v>
      </c>
      <c r="EP41" s="23">
        <f t="shared" si="116"/>
        <v>469.6840938611349</v>
      </c>
      <c r="EQ41" s="23">
        <f t="shared" si="116"/>
        <v>470.6840938611349</v>
      </c>
      <c r="ER41" s="23">
        <f t="shared" si="116"/>
        <v>470.6840938611349</v>
      </c>
      <c r="ES41" s="23">
        <f t="shared" si="116"/>
        <v>470.6840938611349</v>
      </c>
      <c r="ET41" s="23">
        <f t="shared" si="116"/>
        <v>470.6840938611349</v>
      </c>
      <c r="EU41" s="23">
        <f t="shared" si="116"/>
        <v>470.6840938611349</v>
      </c>
      <c r="EV41" s="23">
        <f t="shared" si="116"/>
        <v>470.6840938611349</v>
      </c>
      <c r="EW41" s="23">
        <f t="shared" si="116"/>
        <v>471.6840938611349</v>
      </c>
      <c r="EX41" s="23">
        <f t="shared" si="116"/>
        <v>471.6840938611349</v>
      </c>
      <c r="EY41" s="23">
        <f t="shared" si="116"/>
        <v>471.6840938611349</v>
      </c>
      <c r="EZ41" s="23">
        <f t="shared" si="116"/>
        <v>471.6840938611349</v>
      </c>
      <c r="FA41" s="23">
        <f t="shared" si="116"/>
        <v>471.88409386113489</v>
      </c>
      <c r="FB41" s="23">
        <f t="shared" si="116"/>
        <v>471.88409386113489</v>
      </c>
      <c r="FC41" s="23">
        <f t="shared" si="116"/>
        <v>471.88409386113489</v>
      </c>
      <c r="FD41" s="23">
        <f t="shared" si="116"/>
        <v>471.88409386113489</v>
      </c>
      <c r="FE41" s="23">
        <f t="shared" si="116"/>
        <v>473.38409386113489</v>
      </c>
      <c r="FF41" s="23">
        <f t="shared" si="116"/>
        <v>473.38409386113489</v>
      </c>
      <c r="FG41" s="23">
        <f t="shared" si="116"/>
        <v>473.98409386113491</v>
      </c>
      <c r="FH41" s="23">
        <f t="shared" ref="FH41:FS41" si="117">FG41+FH35+FH25</f>
        <v>473.98409386113491</v>
      </c>
      <c r="FI41" s="23">
        <f t="shared" si="117"/>
        <v>473.98409386113491</v>
      </c>
      <c r="FJ41" s="23">
        <f t="shared" si="117"/>
        <v>473.98409386113491</v>
      </c>
      <c r="FK41" s="23">
        <f t="shared" si="117"/>
        <v>473.98409386113491</v>
      </c>
      <c r="FL41" s="23">
        <f t="shared" si="117"/>
        <v>473.98409386113491</v>
      </c>
      <c r="FM41" s="23">
        <f t="shared" si="117"/>
        <v>473.98409386113491</v>
      </c>
      <c r="FN41" s="23">
        <f t="shared" si="117"/>
        <v>473.98409386113491</v>
      </c>
      <c r="FO41" s="23">
        <f t="shared" si="117"/>
        <v>473.98409386113491</v>
      </c>
      <c r="FP41" s="23">
        <f t="shared" si="117"/>
        <v>473.98409386113491</v>
      </c>
      <c r="FQ41" s="23">
        <f t="shared" si="117"/>
        <v>473.98409386113491</v>
      </c>
      <c r="FR41" s="23">
        <f t="shared" si="117"/>
        <v>473.98409386113491</v>
      </c>
      <c r="FS41" s="23">
        <f t="shared" si="117"/>
        <v>473.98409386113491</v>
      </c>
    </row>
    <row r="42" spans="1:176" s="23" customFormat="1" x14ac:dyDescent="0.25">
      <c r="A42" s="23" t="s">
        <v>20</v>
      </c>
      <c r="B42" s="24" t="s">
        <v>8</v>
      </c>
      <c r="C42" s="23">
        <v>0</v>
      </c>
      <c r="D42" s="23">
        <f t="shared" ref="D42:AI42" si="118">C42+D36</f>
        <v>0</v>
      </c>
      <c r="E42" s="23">
        <f t="shared" si="118"/>
        <v>0</v>
      </c>
      <c r="F42" s="23">
        <f t="shared" si="118"/>
        <v>0</v>
      </c>
      <c r="G42" s="23">
        <f t="shared" si="118"/>
        <v>0</v>
      </c>
      <c r="H42" s="23">
        <f t="shared" si="118"/>
        <v>0</v>
      </c>
      <c r="I42" s="23">
        <f t="shared" si="118"/>
        <v>0</v>
      </c>
      <c r="J42" s="23">
        <f t="shared" si="118"/>
        <v>0</v>
      </c>
      <c r="K42" s="23">
        <f t="shared" si="118"/>
        <v>0</v>
      </c>
      <c r="L42" s="23">
        <f t="shared" si="118"/>
        <v>0</v>
      </c>
      <c r="M42" s="23">
        <f t="shared" si="118"/>
        <v>0</v>
      </c>
      <c r="N42" s="23">
        <f t="shared" si="118"/>
        <v>0</v>
      </c>
      <c r="O42" s="23">
        <f t="shared" si="118"/>
        <v>0</v>
      </c>
      <c r="P42" s="23">
        <f t="shared" si="118"/>
        <v>0</v>
      </c>
      <c r="Q42" s="23">
        <f t="shared" si="118"/>
        <v>0</v>
      </c>
      <c r="R42" s="23">
        <f t="shared" si="118"/>
        <v>0</v>
      </c>
      <c r="S42" s="23">
        <f t="shared" si="118"/>
        <v>0</v>
      </c>
      <c r="T42" s="23">
        <f t="shared" si="118"/>
        <v>0</v>
      </c>
      <c r="U42" s="23">
        <f t="shared" si="118"/>
        <v>0</v>
      </c>
      <c r="V42" s="23">
        <f t="shared" si="118"/>
        <v>0</v>
      </c>
      <c r="W42" s="23">
        <f t="shared" si="118"/>
        <v>0</v>
      </c>
      <c r="X42" s="23">
        <f t="shared" si="118"/>
        <v>0</v>
      </c>
      <c r="Y42" s="23">
        <f t="shared" si="118"/>
        <v>0</v>
      </c>
      <c r="Z42" s="23">
        <f t="shared" si="118"/>
        <v>0</v>
      </c>
      <c r="AA42" s="23">
        <f t="shared" si="118"/>
        <v>0</v>
      </c>
      <c r="AB42" s="23">
        <f t="shared" si="118"/>
        <v>0</v>
      </c>
      <c r="AC42" s="23">
        <f t="shared" si="118"/>
        <v>0</v>
      </c>
      <c r="AD42" s="23">
        <f t="shared" si="118"/>
        <v>0</v>
      </c>
      <c r="AE42" s="23">
        <f t="shared" si="118"/>
        <v>0</v>
      </c>
      <c r="AF42" s="23">
        <f t="shared" si="118"/>
        <v>0</v>
      </c>
      <c r="AG42" s="23">
        <f t="shared" si="118"/>
        <v>0</v>
      </c>
      <c r="AH42" s="23">
        <f t="shared" si="118"/>
        <v>0</v>
      </c>
      <c r="AI42" s="23">
        <f t="shared" si="118"/>
        <v>0</v>
      </c>
      <c r="AJ42" s="23">
        <f t="shared" ref="AJ42:BO42" si="119">AI42+AJ36</f>
        <v>0</v>
      </c>
      <c r="AK42" s="23">
        <f t="shared" si="119"/>
        <v>0</v>
      </c>
      <c r="AL42" s="23">
        <f t="shared" si="119"/>
        <v>0</v>
      </c>
      <c r="AM42" s="23">
        <f t="shared" si="119"/>
        <v>0</v>
      </c>
      <c r="AN42" s="23">
        <f t="shared" si="119"/>
        <v>0</v>
      </c>
      <c r="AO42" s="23">
        <f t="shared" si="119"/>
        <v>0</v>
      </c>
      <c r="AP42" s="23">
        <f t="shared" si="119"/>
        <v>0</v>
      </c>
      <c r="AQ42" s="23">
        <f t="shared" si="119"/>
        <v>0</v>
      </c>
      <c r="AR42" s="23">
        <f t="shared" si="119"/>
        <v>0</v>
      </c>
      <c r="AS42" s="23">
        <f t="shared" si="119"/>
        <v>0</v>
      </c>
      <c r="AT42" s="23">
        <f t="shared" si="119"/>
        <v>0</v>
      </c>
      <c r="AU42" s="23">
        <f t="shared" si="119"/>
        <v>0</v>
      </c>
      <c r="AV42" s="23">
        <f t="shared" si="119"/>
        <v>0</v>
      </c>
      <c r="AW42" s="23">
        <f t="shared" si="119"/>
        <v>0</v>
      </c>
      <c r="AX42" s="23">
        <f t="shared" si="119"/>
        <v>0</v>
      </c>
      <c r="AY42" s="23">
        <f t="shared" si="119"/>
        <v>0</v>
      </c>
      <c r="AZ42" s="23">
        <f t="shared" si="119"/>
        <v>0</v>
      </c>
      <c r="BA42" s="23">
        <f t="shared" si="119"/>
        <v>0</v>
      </c>
      <c r="BB42" s="23">
        <f t="shared" si="119"/>
        <v>0</v>
      </c>
      <c r="BC42" s="23">
        <f t="shared" si="119"/>
        <v>0</v>
      </c>
      <c r="BD42" s="23">
        <f t="shared" si="119"/>
        <v>0</v>
      </c>
      <c r="BE42" s="23">
        <f t="shared" si="119"/>
        <v>0</v>
      </c>
      <c r="BF42" s="23">
        <f t="shared" si="119"/>
        <v>0</v>
      </c>
      <c r="BG42" s="23">
        <f t="shared" si="119"/>
        <v>0</v>
      </c>
      <c r="BH42" s="23">
        <f t="shared" si="119"/>
        <v>0</v>
      </c>
      <c r="BI42" s="23">
        <f t="shared" si="119"/>
        <v>0</v>
      </c>
      <c r="BJ42" s="23">
        <f t="shared" si="119"/>
        <v>0</v>
      </c>
      <c r="BK42" s="23">
        <f t="shared" si="119"/>
        <v>0</v>
      </c>
      <c r="BL42" s="23">
        <f t="shared" si="119"/>
        <v>0</v>
      </c>
      <c r="BM42" s="23">
        <f t="shared" si="119"/>
        <v>0</v>
      </c>
      <c r="BN42" s="23">
        <f t="shared" si="119"/>
        <v>0</v>
      </c>
      <c r="BO42" s="23">
        <f t="shared" si="119"/>
        <v>0</v>
      </c>
      <c r="BP42" s="23">
        <f t="shared" ref="BP42:CU42" si="120">BO42+BP36</f>
        <v>0</v>
      </c>
      <c r="BQ42" s="23">
        <f t="shared" si="120"/>
        <v>0</v>
      </c>
      <c r="BR42" s="23">
        <f t="shared" si="120"/>
        <v>0</v>
      </c>
      <c r="BS42" s="23">
        <f t="shared" si="120"/>
        <v>0</v>
      </c>
      <c r="BT42" s="23">
        <f t="shared" si="120"/>
        <v>0</v>
      </c>
      <c r="BU42" s="23">
        <f t="shared" si="120"/>
        <v>0</v>
      </c>
      <c r="BV42" s="23">
        <f t="shared" si="120"/>
        <v>0</v>
      </c>
      <c r="BW42" s="23">
        <f t="shared" si="120"/>
        <v>0</v>
      </c>
      <c r="BX42" s="23">
        <f t="shared" si="120"/>
        <v>0</v>
      </c>
      <c r="BY42" s="23">
        <f t="shared" si="120"/>
        <v>0</v>
      </c>
      <c r="BZ42" s="23">
        <f t="shared" si="120"/>
        <v>0</v>
      </c>
      <c r="CA42" s="23">
        <f t="shared" si="120"/>
        <v>0</v>
      </c>
      <c r="CB42" s="23">
        <f t="shared" si="120"/>
        <v>0</v>
      </c>
      <c r="CC42" s="23">
        <f t="shared" si="120"/>
        <v>0</v>
      </c>
      <c r="CD42" s="23">
        <f t="shared" si="120"/>
        <v>0</v>
      </c>
      <c r="CE42" s="23">
        <f t="shared" si="120"/>
        <v>0</v>
      </c>
      <c r="CF42" s="23">
        <f t="shared" si="120"/>
        <v>0</v>
      </c>
      <c r="CG42" s="23">
        <f t="shared" si="120"/>
        <v>0</v>
      </c>
      <c r="CH42" s="23">
        <f t="shared" si="120"/>
        <v>0</v>
      </c>
      <c r="CI42" s="23">
        <f t="shared" si="120"/>
        <v>0</v>
      </c>
      <c r="CJ42" s="23">
        <f t="shared" si="120"/>
        <v>0</v>
      </c>
      <c r="CK42" s="23">
        <f t="shared" si="120"/>
        <v>0</v>
      </c>
      <c r="CL42" s="23">
        <f t="shared" si="120"/>
        <v>0</v>
      </c>
      <c r="CM42" s="23">
        <f t="shared" si="120"/>
        <v>0</v>
      </c>
      <c r="CN42" s="23">
        <f t="shared" si="120"/>
        <v>0</v>
      </c>
      <c r="CO42" s="23">
        <f t="shared" si="120"/>
        <v>0</v>
      </c>
      <c r="CP42" s="23">
        <f t="shared" si="120"/>
        <v>0</v>
      </c>
      <c r="CQ42" s="23">
        <f t="shared" si="120"/>
        <v>0</v>
      </c>
      <c r="CR42" s="23">
        <f t="shared" si="120"/>
        <v>0</v>
      </c>
      <c r="CS42" s="23">
        <f t="shared" si="120"/>
        <v>0</v>
      </c>
      <c r="CT42" s="23">
        <f t="shared" si="120"/>
        <v>0</v>
      </c>
      <c r="CU42" s="23">
        <f t="shared" si="120"/>
        <v>0</v>
      </c>
      <c r="CV42" s="23">
        <f t="shared" ref="CV42:EA42" si="121">CU42+CV36</f>
        <v>0</v>
      </c>
      <c r="CW42" s="23">
        <f t="shared" si="121"/>
        <v>0</v>
      </c>
      <c r="CX42" s="23">
        <f t="shared" si="121"/>
        <v>0</v>
      </c>
      <c r="CY42" s="23">
        <f t="shared" si="121"/>
        <v>0</v>
      </c>
      <c r="CZ42" s="23">
        <f t="shared" si="121"/>
        <v>0</v>
      </c>
      <c r="DA42" s="23">
        <f t="shared" si="121"/>
        <v>0</v>
      </c>
      <c r="DB42" s="23">
        <f t="shared" si="121"/>
        <v>0</v>
      </c>
      <c r="DC42" s="23">
        <f t="shared" si="121"/>
        <v>0</v>
      </c>
      <c r="DD42" s="23">
        <f t="shared" si="121"/>
        <v>0</v>
      </c>
      <c r="DE42" s="23">
        <f t="shared" si="121"/>
        <v>0</v>
      </c>
      <c r="DF42" s="23">
        <f t="shared" si="121"/>
        <v>0</v>
      </c>
      <c r="DG42" s="23">
        <f t="shared" si="121"/>
        <v>0</v>
      </c>
      <c r="DH42" s="23">
        <f t="shared" si="121"/>
        <v>0</v>
      </c>
      <c r="DI42" s="23">
        <f t="shared" si="121"/>
        <v>0</v>
      </c>
      <c r="DJ42" s="23">
        <f t="shared" si="121"/>
        <v>0</v>
      </c>
      <c r="DK42" s="23">
        <f t="shared" si="121"/>
        <v>0</v>
      </c>
      <c r="DL42" s="23">
        <f t="shared" si="121"/>
        <v>0</v>
      </c>
      <c r="DM42" s="23">
        <f t="shared" si="121"/>
        <v>0</v>
      </c>
      <c r="DN42" s="23">
        <f t="shared" si="121"/>
        <v>0</v>
      </c>
      <c r="DO42" s="23">
        <f t="shared" si="121"/>
        <v>0</v>
      </c>
      <c r="DP42" s="23">
        <f t="shared" si="121"/>
        <v>0</v>
      </c>
      <c r="DQ42" s="23">
        <f t="shared" si="121"/>
        <v>0</v>
      </c>
      <c r="DR42" s="23">
        <f t="shared" si="121"/>
        <v>0</v>
      </c>
      <c r="DS42" s="23">
        <f t="shared" si="121"/>
        <v>0</v>
      </c>
      <c r="DT42" s="23">
        <f t="shared" si="121"/>
        <v>0</v>
      </c>
      <c r="DU42" s="23">
        <f t="shared" si="121"/>
        <v>0</v>
      </c>
      <c r="DV42" s="23">
        <f t="shared" si="121"/>
        <v>0</v>
      </c>
      <c r="DW42" s="23">
        <f t="shared" si="121"/>
        <v>0</v>
      </c>
      <c r="DX42" s="23">
        <f t="shared" si="121"/>
        <v>0</v>
      </c>
      <c r="DY42" s="23">
        <f t="shared" si="121"/>
        <v>0</v>
      </c>
      <c r="DZ42" s="23">
        <f t="shared" si="121"/>
        <v>0</v>
      </c>
      <c r="EA42" s="23">
        <f t="shared" si="121"/>
        <v>0</v>
      </c>
      <c r="EB42" s="23">
        <f t="shared" ref="EB42:FG42" si="122">EA42+EB36</f>
        <v>0</v>
      </c>
      <c r="EC42" s="23">
        <f t="shared" si="122"/>
        <v>0</v>
      </c>
      <c r="ED42" s="23">
        <f t="shared" si="122"/>
        <v>0</v>
      </c>
      <c r="EE42" s="23">
        <f t="shared" si="122"/>
        <v>0</v>
      </c>
      <c r="EF42" s="23">
        <f t="shared" si="122"/>
        <v>0</v>
      </c>
      <c r="EG42" s="23">
        <f t="shared" si="122"/>
        <v>0</v>
      </c>
      <c r="EH42" s="23">
        <f t="shared" si="122"/>
        <v>0</v>
      </c>
      <c r="EI42" s="23">
        <f t="shared" si="122"/>
        <v>0</v>
      </c>
      <c r="EJ42" s="23">
        <f t="shared" si="122"/>
        <v>0</v>
      </c>
      <c r="EK42" s="23">
        <f t="shared" si="122"/>
        <v>0</v>
      </c>
      <c r="EL42" s="23">
        <f t="shared" si="122"/>
        <v>0</v>
      </c>
      <c r="EM42" s="23">
        <f t="shared" si="122"/>
        <v>0</v>
      </c>
      <c r="EN42" s="23">
        <f t="shared" si="122"/>
        <v>0</v>
      </c>
      <c r="EO42" s="23">
        <f t="shared" si="122"/>
        <v>0</v>
      </c>
      <c r="EP42" s="23">
        <f t="shared" si="122"/>
        <v>0</v>
      </c>
      <c r="EQ42" s="23">
        <f t="shared" si="122"/>
        <v>0</v>
      </c>
      <c r="ER42" s="23">
        <f t="shared" si="122"/>
        <v>0</v>
      </c>
      <c r="ES42" s="23">
        <f t="shared" si="122"/>
        <v>0</v>
      </c>
      <c r="ET42" s="23">
        <f t="shared" si="122"/>
        <v>0</v>
      </c>
      <c r="EU42" s="23">
        <f t="shared" si="122"/>
        <v>0</v>
      </c>
      <c r="EV42" s="23">
        <f t="shared" si="122"/>
        <v>0</v>
      </c>
      <c r="EW42" s="23">
        <f t="shared" si="122"/>
        <v>0</v>
      </c>
      <c r="EX42" s="23">
        <f t="shared" si="122"/>
        <v>0</v>
      </c>
      <c r="EY42" s="23">
        <f t="shared" si="122"/>
        <v>0</v>
      </c>
      <c r="EZ42" s="23">
        <f t="shared" si="122"/>
        <v>0</v>
      </c>
      <c r="FA42" s="23">
        <f t="shared" si="122"/>
        <v>0</v>
      </c>
      <c r="FB42" s="23">
        <f t="shared" si="122"/>
        <v>0</v>
      </c>
      <c r="FC42" s="23">
        <f t="shared" si="122"/>
        <v>0</v>
      </c>
      <c r="FD42" s="23">
        <f t="shared" si="122"/>
        <v>0</v>
      </c>
      <c r="FE42" s="23">
        <f t="shared" si="122"/>
        <v>0</v>
      </c>
      <c r="FF42" s="23">
        <f t="shared" si="122"/>
        <v>0</v>
      </c>
      <c r="FG42" s="23">
        <f t="shared" si="122"/>
        <v>0</v>
      </c>
      <c r="FH42" s="23">
        <f t="shared" ref="FH42:FS42" si="123">FG42+FH36</f>
        <v>0</v>
      </c>
      <c r="FI42" s="23">
        <f t="shared" si="123"/>
        <v>0</v>
      </c>
      <c r="FJ42" s="23">
        <f t="shared" si="123"/>
        <v>0</v>
      </c>
      <c r="FK42" s="23">
        <f t="shared" si="123"/>
        <v>0</v>
      </c>
      <c r="FL42" s="23">
        <f t="shared" si="123"/>
        <v>0</v>
      </c>
      <c r="FM42" s="23">
        <f t="shared" si="123"/>
        <v>0</v>
      </c>
      <c r="FN42" s="23">
        <f t="shared" si="123"/>
        <v>0</v>
      </c>
      <c r="FO42" s="23">
        <f t="shared" si="123"/>
        <v>0</v>
      </c>
      <c r="FP42" s="23">
        <f t="shared" si="123"/>
        <v>0</v>
      </c>
      <c r="FQ42" s="23">
        <f t="shared" si="123"/>
        <v>0</v>
      </c>
      <c r="FR42" s="23">
        <f t="shared" si="123"/>
        <v>0</v>
      </c>
      <c r="FS42" s="23">
        <f t="shared" si="123"/>
        <v>0</v>
      </c>
    </row>
    <row r="43" spans="1:176" s="23" customFormat="1" x14ac:dyDescent="0.25">
      <c r="B43" s="24"/>
      <c r="FT43" s="23">
        <f>SUM(C43:FS43)</f>
        <v>0</v>
      </c>
    </row>
    <row r="44" spans="1:176" s="14" customFormat="1" ht="4.5" customHeight="1" x14ac:dyDescent="0.25">
      <c r="B44" s="15"/>
    </row>
    <row r="45" spans="1:176" s="4" customFormat="1" x14ac:dyDescent="0.25">
      <c r="A45" s="25" t="s">
        <v>27</v>
      </c>
      <c r="B45" s="26" t="s">
        <v>9</v>
      </c>
      <c r="C45" s="78">
        <v>0</v>
      </c>
      <c r="D45" s="25" t="str">
        <f>IF(ISNUMBER('Raw Data'!C149),'Raw Data'!C149,"")</f>
        <v/>
      </c>
      <c r="E45" s="25" t="str">
        <f>IF(ISNUMBER('Raw Data'!D149),'Raw Data'!D149,"")</f>
        <v/>
      </c>
      <c r="F45" s="25" t="str">
        <f>IF(ISNUMBER('Raw Data'!E149),'Raw Data'!E149,"")</f>
        <v/>
      </c>
      <c r="G45" s="25" t="str">
        <f>IF(ISNUMBER('Raw Data'!F149),'Raw Data'!F149,"")</f>
        <v/>
      </c>
      <c r="H45" s="25" t="str">
        <f>IF(ISNUMBER('Raw Data'!G149),'Raw Data'!G149,"")</f>
        <v/>
      </c>
      <c r="I45" s="25" t="str">
        <f>IF(ISNUMBER('Raw Data'!H149),'Raw Data'!H149,"")</f>
        <v/>
      </c>
      <c r="J45" s="25" t="str">
        <f>IF(ISNUMBER('Raw Data'!I149),'Raw Data'!I149,"")</f>
        <v/>
      </c>
      <c r="K45" s="25" t="str">
        <f>IF(ISNUMBER('Raw Data'!J149),'Raw Data'!J149,"")</f>
        <v/>
      </c>
      <c r="L45" s="25" t="str">
        <f>IF(ISNUMBER('Raw Data'!K149),'Raw Data'!K149,"")</f>
        <v/>
      </c>
      <c r="M45" s="25" t="str">
        <f>IF(ISNUMBER('Raw Data'!L149),'Raw Data'!L149,"")</f>
        <v/>
      </c>
      <c r="N45" s="25" t="str">
        <f>IF(ISNUMBER('Raw Data'!M149),'Raw Data'!M149,"")</f>
        <v/>
      </c>
      <c r="O45" s="25" t="str">
        <f>IF(ISNUMBER('Raw Data'!N149),'Raw Data'!N149,"")</f>
        <v/>
      </c>
      <c r="P45" s="25" t="str">
        <f>IF(ISNUMBER('Raw Data'!O149),'Raw Data'!O149,"")</f>
        <v/>
      </c>
      <c r="Q45" s="25" t="str">
        <f>IF(ISNUMBER('Raw Data'!P149),'Raw Data'!P149,"")</f>
        <v/>
      </c>
      <c r="R45" s="25" t="str">
        <f>IF(ISNUMBER('Raw Data'!Q149),'Raw Data'!Q149,"")</f>
        <v/>
      </c>
      <c r="S45" s="25" t="str">
        <f>IF(ISNUMBER('Raw Data'!R149),'Raw Data'!R149,"")</f>
        <v/>
      </c>
      <c r="T45" s="25" t="str">
        <f>IF(ISNUMBER('Raw Data'!S149),'Raw Data'!S149,"")</f>
        <v/>
      </c>
      <c r="U45" s="25" t="str">
        <f>IF(ISNUMBER('Raw Data'!T149),'Raw Data'!T149,"")</f>
        <v/>
      </c>
      <c r="V45" s="25" t="str">
        <f>IF(ISNUMBER('Raw Data'!U149),'Raw Data'!U149,"")</f>
        <v/>
      </c>
      <c r="W45" s="25" t="str">
        <f>IF(ISNUMBER('Raw Data'!V149),'Raw Data'!V149,"")</f>
        <v/>
      </c>
      <c r="X45" s="25" t="str">
        <f>IF(ISNUMBER('Raw Data'!W149),'Raw Data'!W149,"")</f>
        <v/>
      </c>
      <c r="Y45" s="25" t="str">
        <f>IF(ISNUMBER('Raw Data'!X149),'Raw Data'!X149,"")</f>
        <v/>
      </c>
      <c r="Z45" s="25" t="str">
        <f>IF(ISNUMBER('Raw Data'!Y149),'Raw Data'!Y149,"")</f>
        <v/>
      </c>
      <c r="AA45" s="25">
        <f>IF(ISNUMBER('Raw Data'!Z149),'Raw Data'!Z149,"")</f>
        <v>9.0208309446893509</v>
      </c>
      <c r="AB45" s="25" t="str">
        <f>IF(ISNUMBER('Raw Data'!AA149),'Raw Data'!AA149,"")</f>
        <v/>
      </c>
      <c r="AC45" s="25" t="str">
        <f>IF(ISNUMBER('Raw Data'!AB149),'Raw Data'!AB149,"")</f>
        <v/>
      </c>
      <c r="AD45" s="25" t="str">
        <f>IF(ISNUMBER('Raw Data'!AC149),'Raw Data'!AC149,"")</f>
        <v/>
      </c>
      <c r="AE45" s="25">
        <f>IF(ISNUMBER('Raw Data'!AD149),'Raw Data'!AD149,"")</f>
        <v>10.2125</v>
      </c>
      <c r="AF45" s="25" t="str">
        <f>IF(ISNUMBER('Raw Data'!AE149),'Raw Data'!AE149,"")</f>
        <v/>
      </c>
      <c r="AG45" s="25">
        <f>IF(ISNUMBER('Raw Data'!AF149),'Raw Data'!AF149,"")</f>
        <v>13.387499999999999</v>
      </c>
      <c r="AH45" s="25" t="str">
        <f>IF(ISNUMBER('Raw Data'!AG149),'Raw Data'!AG149,"")</f>
        <v/>
      </c>
      <c r="AI45" s="25">
        <f>IF(ISNUMBER('Raw Data'!AH149),'Raw Data'!AH149,"")</f>
        <v>-0.55833333333332558</v>
      </c>
      <c r="AJ45" s="25" t="str">
        <f>IF(ISNUMBER('Raw Data'!AI149),'Raw Data'!AI149,"")</f>
        <v/>
      </c>
      <c r="AK45" s="25" t="str">
        <f>IF(ISNUMBER('Raw Data'!AJ149),'Raw Data'!AJ149,"")</f>
        <v/>
      </c>
      <c r="AL45" s="25" t="str">
        <f>IF(ISNUMBER('Raw Data'!AK149),'Raw Data'!AK149,"")</f>
        <v/>
      </c>
      <c r="AM45" s="25" t="str">
        <f>IF(ISNUMBER('Raw Data'!AL149),'Raw Data'!AL149,"")</f>
        <v/>
      </c>
      <c r="AN45" s="25">
        <f>IF(ISNUMBER('Raw Data'!AM149),'Raw Data'!AM149,"")</f>
        <v>13.35</v>
      </c>
      <c r="AO45" s="25" t="str">
        <f>IF(ISNUMBER('Raw Data'!AN149),'Raw Data'!AN149,"")</f>
        <v/>
      </c>
      <c r="AP45" s="25">
        <f>IF(ISNUMBER('Raw Data'!AO149),'Raw Data'!AO149,"")</f>
        <v>4.5</v>
      </c>
      <c r="AQ45" s="25" t="str">
        <f>IF(ISNUMBER('Raw Data'!AP149),'Raw Data'!AP149,"")</f>
        <v/>
      </c>
      <c r="AR45" s="25" t="str">
        <f>IF(ISNUMBER('Raw Data'!AQ149),'Raw Data'!AQ149,"")</f>
        <v/>
      </c>
      <c r="AS45" s="25" t="str">
        <f>IF(ISNUMBER('Raw Data'!AR149),'Raw Data'!AR149,"")</f>
        <v/>
      </c>
      <c r="AT45" s="25">
        <f>IF(ISNUMBER('Raw Data'!AS149),'Raw Data'!AS149,"")</f>
        <v>16.274999999999999</v>
      </c>
      <c r="AU45" s="25" t="str">
        <f>IF(ISNUMBER('Raw Data'!AT149),'Raw Data'!AT149,"")</f>
        <v/>
      </c>
      <c r="AV45" s="25">
        <f>IF(ISNUMBER('Raw Data'!AU149),'Raw Data'!AU149,"")</f>
        <v>3</v>
      </c>
      <c r="AW45" s="25" t="str">
        <f>IF(ISNUMBER('Raw Data'!AV149),'Raw Data'!AV149,"")</f>
        <v/>
      </c>
      <c r="AX45" s="25" t="str">
        <f>IF(ISNUMBER('Raw Data'!AW149),'Raw Data'!AW149,"")</f>
        <v/>
      </c>
      <c r="AY45" s="25">
        <f>IF(ISNUMBER('Raw Data'!AX149),'Raw Data'!AX149,"")</f>
        <v>15.270833333333325</v>
      </c>
      <c r="AZ45" s="25" t="str">
        <f>IF(ISNUMBER('Raw Data'!AY149),'Raw Data'!AY149,"")</f>
        <v/>
      </c>
      <c r="BA45" s="25">
        <f>IF(ISNUMBER('Raw Data'!AZ149),'Raw Data'!AZ149,"")</f>
        <v>3.7249999999999996</v>
      </c>
      <c r="BB45" s="25" t="str">
        <f>IF(ISNUMBER('Raw Data'!BA149),'Raw Data'!BA149,"")</f>
        <v/>
      </c>
      <c r="BC45" s="25">
        <f>IF(ISNUMBER('Raw Data'!BB149),'Raw Data'!BB149,"")</f>
        <v>16.725000000000001</v>
      </c>
      <c r="BD45" s="25" t="str">
        <f>IF(ISNUMBER('Raw Data'!BC149),'Raw Data'!BC149,"")</f>
        <v/>
      </c>
      <c r="BE45" s="25" t="str">
        <f>IF(ISNUMBER('Raw Data'!BD149),'Raw Data'!BD149,"")</f>
        <v/>
      </c>
      <c r="BF45" s="25" t="str">
        <f>IF(ISNUMBER('Raw Data'!BE149),'Raw Data'!BE149,"")</f>
        <v/>
      </c>
      <c r="BG45" s="25" t="str">
        <f>IF(ISNUMBER('Raw Data'!BF149),'Raw Data'!BF149,"")</f>
        <v/>
      </c>
      <c r="BH45" s="25">
        <f>IF(ISNUMBER('Raw Data'!BG149),'Raw Data'!BG149,"")</f>
        <v>17.200000000000003</v>
      </c>
      <c r="BI45" s="25" t="str">
        <f>IF(ISNUMBER('Raw Data'!BH149),'Raw Data'!BH149,"")</f>
        <v/>
      </c>
      <c r="BJ45" s="25">
        <f>IF(ISNUMBER('Raw Data'!BI149),'Raw Data'!BI149,"")</f>
        <v>14.112500000000001</v>
      </c>
      <c r="BK45" s="25" t="str">
        <f>IF(ISNUMBER('Raw Data'!BJ149),'Raw Data'!BJ149,"")</f>
        <v/>
      </c>
      <c r="BL45" s="25" t="str">
        <f>IF(ISNUMBER('Raw Data'!BK149),'Raw Data'!BK149,"")</f>
        <v/>
      </c>
      <c r="BM45" s="25">
        <f>IF(ISNUMBER('Raw Data'!BL149),'Raw Data'!BL149,"")</f>
        <v>5.6625000000000005</v>
      </c>
      <c r="BN45" s="25" t="str">
        <f>IF(ISNUMBER('Raw Data'!BM149),'Raw Data'!BM149,"")</f>
        <v/>
      </c>
      <c r="BO45" s="25">
        <f>IF(ISNUMBER('Raw Data'!BN149),'Raw Data'!BN149,"")</f>
        <v>1.9291666666666751</v>
      </c>
      <c r="BP45" s="25" t="str">
        <f>IF(ISNUMBER('Raw Data'!BO149),'Raw Data'!BO149,"")</f>
        <v/>
      </c>
      <c r="BQ45" s="25">
        <f>IF(ISNUMBER('Raw Data'!BP149),'Raw Data'!BP149,"")</f>
        <v>14.237500000000001</v>
      </c>
      <c r="BR45" s="25" t="str">
        <f>IF(ISNUMBER('Raw Data'!BQ149),'Raw Data'!BQ149,"")</f>
        <v/>
      </c>
      <c r="BS45" s="25" t="str">
        <f>IF(ISNUMBER('Raw Data'!BR149),'Raw Data'!BR149,"")</f>
        <v/>
      </c>
      <c r="BT45" s="25" t="str">
        <f>IF(ISNUMBER('Raw Data'!BS149),'Raw Data'!BS149,"")</f>
        <v/>
      </c>
      <c r="BU45" s="25" t="str">
        <f>IF(ISNUMBER('Raw Data'!BT149),'Raw Data'!BT149,"")</f>
        <v/>
      </c>
      <c r="BV45" s="25">
        <f>IF(ISNUMBER('Raw Data'!BU149),'Raw Data'!BU149,"")</f>
        <v>15.574999999999999</v>
      </c>
      <c r="BW45" s="25" t="str">
        <f>IF(ISNUMBER('Raw Data'!BV149),'Raw Data'!BV149,"")</f>
        <v/>
      </c>
      <c r="BX45" s="25">
        <f>IF(ISNUMBER('Raw Data'!BW149),'Raw Data'!BW149,"")</f>
        <v>3.2624999999999993</v>
      </c>
      <c r="BY45" s="25" t="str">
        <f>IF(ISNUMBER('Raw Data'!BX149),'Raw Data'!BX149,"")</f>
        <v/>
      </c>
      <c r="BZ45" s="25" t="str">
        <f>IF(ISNUMBER('Raw Data'!BY149),'Raw Data'!BY149,"")</f>
        <v/>
      </c>
      <c r="CA45" s="25">
        <f>IF(ISNUMBER('Raw Data'!BZ149),'Raw Data'!BZ149,"")</f>
        <v>12.75</v>
      </c>
      <c r="CB45" s="25" t="str">
        <f>IF(ISNUMBER('Raw Data'!CA149),'Raw Data'!CA149,"")</f>
        <v/>
      </c>
      <c r="CC45" s="25">
        <f>IF(ISNUMBER('Raw Data'!CB149),'Raw Data'!CB149,"")</f>
        <v>0.72083333333332522</v>
      </c>
      <c r="CD45" s="25" t="str">
        <f>IF(ISNUMBER('Raw Data'!CC149),'Raw Data'!CC149,"")</f>
        <v/>
      </c>
      <c r="CE45" s="25">
        <f>IF(ISNUMBER('Raw Data'!CD149),'Raw Data'!CD149,"")</f>
        <v>10.5</v>
      </c>
      <c r="CF45" s="25" t="str">
        <f>IF(ISNUMBER('Raw Data'!CE149),'Raw Data'!CE149,"")</f>
        <v/>
      </c>
      <c r="CG45" s="25" t="str">
        <f>IF(ISNUMBER('Raw Data'!CF149),'Raw Data'!CF149,"")</f>
        <v/>
      </c>
      <c r="CH45" s="25" t="str">
        <f>IF(ISNUMBER('Raw Data'!CG149),'Raw Data'!CG149,"")</f>
        <v/>
      </c>
      <c r="CI45" s="25" t="str">
        <f>IF(ISNUMBER('Raw Data'!CH149),'Raw Data'!CH149,"")</f>
        <v/>
      </c>
      <c r="CJ45" s="25">
        <f>IF(ISNUMBER('Raw Data'!CI149),'Raw Data'!CI149,"")</f>
        <v>6.7</v>
      </c>
      <c r="CK45" s="25" t="str">
        <f>IF(ISNUMBER('Raw Data'!CJ149),'Raw Data'!CJ149,"")</f>
        <v/>
      </c>
      <c r="CL45" s="25">
        <f>IF(ISNUMBER('Raw Data'!CK149),'Raw Data'!CK149,"")</f>
        <v>0.88333333333332487</v>
      </c>
      <c r="CM45" s="25" t="str">
        <f>IF(ISNUMBER('Raw Data'!CL149),'Raw Data'!CL149,"")</f>
        <v/>
      </c>
      <c r="CN45" s="25" t="str">
        <f>IF(ISNUMBER('Raw Data'!CM149),'Raw Data'!CM149,"")</f>
        <v/>
      </c>
      <c r="CO45" s="25">
        <f>IF(ISNUMBER('Raw Data'!CN149),'Raw Data'!CN149,"")</f>
        <v>13.9125</v>
      </c>
      <c r="CP45" s="25" t="str">
        <f>IF(ISNUMBER('Raw Data'!CO149),'Raw Data'!CO149,"")</f>
        <v/>
      </c>
      <c r="CQ45" s="25">
        <f>IF(ISNUMBER('Raw Data'!CP149),'Raw Data'!CP149,"")</f>
        <v>-0.53749999999999964</v>
      </c>
      <c r="CR45" s="25" t="str">
        <f>IF(ISNUMBER('Raw Data'!CQ149),'Raw Data'!CQ149,"")</f>
        <v/>
      </c>
      <c r="CS45" s="25">
        <f>IF(ISNUMBER('Raw Data'!CR149),'Raw Data'!CR149,"")</f>
        <v>7.7625000000000002</v>
      </c>
      <c r="CT45" s="25" t="str">
        <f>IF(ISNUMBER('Raw Data'!CS149),'Raw Data'!CS149,"")</f>
        <v/>
      </c>
      <c r="CU45" s="25" t="str">
        <f>IF(ISNUMBER('Raw Data'!CT149),'Raw Data'!CT149,"")</f>
        <v/>
      </c>
      <c r="CV45" s="25" t="str">
        <f>IF(ISNUMBER('Raw Data'!CU149),'Raw Data'!CU149,"")</f>
        <v/>
      </c>
      <c r="CW45" s="25" t="str">
        <f>IF(ISNUMBER('Raw Data'!CV149),'Raw Data'!CV149,"")</f>
        <v/>
      </c>
      <c r="CX45" s="25">
        <f>IF(ISNUMBER('Raw Data'!CW149),'Raw Data'!CW149,"")</f>
        <v>16.350000000000001</v>
      </c>
      <c r="CY45" s="25" t="str">
        <f>IF(ISNUMBER('Raw Data'!CX149),'Raw Data'!CX149,"")</f>
        <v/>
      </c>
      <c r="CZ45" s="25">
        <f>IF(ISNUMBER('Raw Data'!CY149),'Raw Data'!CY149,"")</f>
        <v>1.9750000000000005</v>
      </c>
      <c r="DA45" s="25" t="str">
        <f>IF(ISNUMBER('Raw Data'!CZ149),'Raw Data'!CZ149,"")</f>
        <v/>
      </c>
      <c r="DB45" s="25" t="str">
        <f>IF(ISNUMBER('Raw Data'!DA149),'Raw Data'!DA149,"")</f>
        <v/>
      </c>
      <c r="DC45" s="25">
        <f>IF(ISNUMBER('Raw Data'!DB149),'Raw Data'!DB149,"")</f>
        <v>15.35</v>
      </c>
      <c r="DD45" s="25" t="str">
        <f>IF(ISNUMBER('Raw Data'!DC149),'Raw Data'!DC149,"")</f>
        <v/>
      </c>
      <c r="DE45" s="25">
        <f>IF(ISNUMBER('Raw Data'!DD149),'Raw Data'!DD149,"")</f>
        <v>0.89999999999999947</v>
      </c>
      <c r="DF45" s="25" t="str">
        <f>IF(ISNUMBER('Raw Data'!DE149),'Raw Data'!DE149,"")</f>
        <v/>
      </c>
      <c r="DG45" s="25">
        <f>IF(ISNUMBER('Raw Data'!DF149),'Raw Data'!DF149,"")</f>
        <v>13.4375</v>
      </c>
      <c r="DH45" s="25" t="str">
        <f>IF(ISNUMBER('Raw Data'!DG149),'Raw Data'!DG149,"")</f>
        <v/>
      </c>
      <c r="DI45" s="25" t="str">
        <f>IF(ISNUMBER('Raw Data'!DH149),'Raw Data'!DH149,"")</f>
        <v/>
      </c>
      <c r="DJ45" s="25" t="str">
        <f>IF(ISNUMBER('Raw Data'!DI149),'Raw Data'!DI149,"")</f>
        <v/>
      </c>
      <c r="DK45" s="25" t="str">
        <f>IF(ISNUMBER('Raw Data'!DJ149),'Raw Data'!DJ149,"")</f>
        <v/>
      </c>
      <c r="DL45" s="25" t="str">
        <f>IF(ISNUMBER('Raw Data'!DK149),'Raw Data'!DK149,"")</f>
        <v/>
      </c>
      <c r="DM45" s="25">
        <f>IF(ISNUMBER('Raw Data'!DL149),'Raw Data'!DL149,"")</f>
        <v>17.212499999999999</v>
      </c>
      <c r="DN45" s="25" t="str">
        <f>IF(ISNUMBER('Raw Data'!DM149),'Raw Data'!DM149,"")</f>
        <v/>
      </c>
      <c r="DO45" s="25">
        <f>IF(ISNUMBER('Raw Data'!DN149),'Raw Data'!DN149,"")</f>
        <v>7.6250000000000009</v>
      </c>
      <c r="DP45" s="25" t="str">
        <f>IF(ISNUMBER('Raw Data'!DO149),'Raw Data'!DO149,"")</f>
        <v/>
      </c>
      <c r="DQ45" s="25" t="str">
        <f>IF(ISNUMBER('Raw Data'!DP149),'Raw Data'!DP149,"")</f>
        <v/>
      </c>
      <c r="DR45" s="25" t="str">
        <f>IF(ISNUMBER('Raw Data'!DQ149),'Raw Data'!DQ149,"")</f>
        <v/>
      </c>
      <c r="DS45" s="25" t="str">
        <f>IF(ISNUMBER('Raw Data'!DR149),'Raw Data'!DR149,"")</f>
        <v/>
      </c>
      <c r="DT45" s="25" t="str">
        <f>IF(ISNUMBER('Raw Data'!DS149),'Raw Data'!DS149,"")</f>
        <v/>
      </c>
      <c r="DU45" s="25" t="str">
        <f>IF(ISNUMBER('Raw Data'!DT149),'Raw Data'!DT149,"")</f>
        <v/>
      </c>
      <c r="DV45" s="25" t="str">
        <f>IF(ISNUMBER('Raw Data'!DU149),'Raw Data'!DU149,"")</f>
        <v/>
      </c>
      <c r="DW45" s="25" t="str">
        <f>IF(ISNUMBER('Raw Data'!DV149),'Raw Data'!DV149,"")</f>
        <v/>
      </c>
      <c r="DX45" s="25" t="str">
        <f>IF(ISNUMBER('Raw Data'!DW149),'Raw Data'!DW149,"")</f>
        <v/>
      </c>
      <c r="DY45" s="25" t="str">
        <f>IF(ISNUMBER('Raw Data'!DX149),'Raw Data'!DX149,"")</f>
        <v/>
      </c>
      <c r="DZ45" s="25">
        <f>IF(ISNUMBER('Raw Data'!DY149),'Raw Data'!DY149,"")</f>
        <v>9.5250000000000004</v>
      </c>
      <c r="EA45" s="25" t="str">
        <f>IF(ISNUMBER('Raw Data'!DZ149),'Raw Data'!DZ149,"")</f>
        <v/>
      </c>
      <c r="EB45" s="25" t="str">
        <f>IF(ISNUMBER('Raw Data'!EA149),'Raw Data'!EA149,"")</f>
        <v/>
      </c>
      <c r="EC45" s="25" t="str">
        <f>IF(ISNUMBER('Raw Data'!EB149),'Raw Data'!EB149,"")</f>
        <v/>
      </c>
      <c r="ED45" s="25" t="str">
        <f>IF(ISNUMBER('Raw Data'!EC149),'Raw Data'!EC149,"")</f>
        <v/>
      </c>
      <c r="EE45" s="25" t="str">
        <f>IF(ISNUMBER('Raw Data'!ED149),'Raw Data'!ED149,"")</f>
        <v/>
      </c>
      <c r="EF45" s="25" t="str">
        <f>IF(ISNUMBER('Raw Data'!EE149),'Raw Data'!EE149,"")</f>
        <v/>
      </c>
      <c r="EG45" s="25" t="str">
        <f>IF(ISNUMBER('Raw Data'!EF149),'Raw Data'!EF149,"")</f>
        <v/>
      </c>
      <c r="EH45" s="25">
        <f>IF(ISNUMBER('Raw Data'!EG149),'Raw Data'!EG149,"")</f>
        <v>-0.11249999999999982</v>
      </c>
      <c r="EI45" s="25" t="str">
        <f>IF(ISNUMBER('Raw Data'!EH149),'Raw Data'!EH149,"")</f>
        <v/>
      </c>
      <c r="EJ45" s="25" t="str">
        <f>IF(ISNUMBER('Raw Data'!EI149),'Raw Data'!EI149,"")</f>
        <v/>
      </c>
      <c r="EK45" s="25" t="str">
        <f>IF(ISNUMBER('Raw Data'!EJ149),'Raw Data'!EJ149,"")</f>
        <v/>
      </c>
      <c r="EL45" s="25" t="str">
        <f>IF(ISNUMBER('Raw Data'!EK149),'Raw Data'!EK149,"")</f>
        <v/>
      </c>
      <c r="EM45" s="25" t="str">
        <f>IF(ISNUMBER('Raw Data'!EL149),'Raw Data'!EL149,"")</f>
        <v/>
      </c>
      <c r="EN45" s="25" t="str">
        <f>IF(ISNUMBER('Raw Data'!EM149),'Raw Data'!EM149,"")</f>
        <v/>
      </c>
      <c r="EO45" s="25" t="str">
        <f>IF(ISNUMBER('Raw Data'!EN149),'Raw Data'!EN149,"")</f>
        <v/>
      </c>
      <c r="EP45" s="25" t="str">
        <f>IF(ISNUMBER('Raw Data'!EO149),'Raw Data'!EO149,"")</f>
        <v/>
      </c>
      <c r="EQ45" s="25" t="str">
        <f>IF(ISNUMBER('Raw Data'!EP149),'Raw Data'!EP149,"")</f>
        <v/>
      </c>
      <c r="ER45" s="25" t="str">
        <f>IF(ISNUMBER('Raw Data'!EQ149),'Raw Data'!EQ149,"")</f>
        <v/>
      </c>
      <c r="ES45" s="25" t="str">
        <f>IF(ISNUMBER('Raw Data'!ER149),'Raw Data'!ER149,"")</f>
        <v/>
      </c>
      <c r="ET45" s="25" t="str">
        <f>IF(ISNUMBER('Raw Data'!ES149),'Raw Data'!ES149,"")</f>
        <v/>
      </c>
      <c r="EU45" s="25" t="str">
        <f>IF(ISNUMBER('Raw Data'!ET149),'Raw Data'!ET149,"")</f>
        <v/>
      </c>
      <c r="EV45" s="25" t="str">
        <f>IF(ISNUMBER('Raw Data'!EU149),'Raw Data'!EU149,"")</f>
        <v/>
      </c>
      <c r="EW45" s="25" t="str">
        <f>IF(ISNUMBER('Raw Data'!EV149),'Raw Data'!EV149,"")</f>
        <v/>
      </c>
      <c r="EX45" s="25" t="str">
        <f>IF(ISNUMBER('Raw Data'!EW149),'Raw Data'!EW149,"")</f>
        <v/>
      </c>
      <c r="EY45" s="25" t="str">
        <f>IF(ISNUMBER('Raw Data'!EX149),'Raw Data'!EX149,"")</f>
        <v/>
      </c>
      <c r="EZ45" s="25" t="str">
        <f>IF(ISNUMBER('Raw Data'!EY149),'Raw Data'!EY149,"")</f>
        <v/>
      </c>
      <c r="FA45" s="25" t="str">
        <f>IF(ISNUMBER('Raw Data'!EZ149),'Raw Data'!EZ149,"")</f>
        <v/>
      </c>
      <c r="FB45" s="25" t="str">
        <f>IF(ISNUMBER('Raw Data'!FA149),'Raw Data'!FA149,"")</f>
        <v/>
      </c>
      <c r="FC45" s="25" t="str">
        <f>IF(ISNUMBER('Raw Data'!FB149),'Raw Data'!FB149,"")</f>
        <v/>
      </c>
      <c r="FD45" s="25" t="str">
        <f>IF(ISNUMBER('Raw Data'!FC149),'Raw Data'!FC149,"")</f>
        <v/>
      </c>
      <c r="FE45" s="25" t="str">
        <f>IF(ISNUMBER('Raw Data'!FD149),'Raw Data'!FD149,"")</f>
        <v/>
      </c>
      <c r="FF45" s="25" t="str">
        <f>IF(ISNUMBER('Raw Data'!FE149),'Raw Data'!FE149,"")</f>
        <v/>
      </c>
      <c r="FG45" s="25" t="str">
        <f>IF(ISNUMBER('Raw Data'!FF149),'Raw Data'!FF149,"")</f>
        <v/>
      </c>
      <c r="FH45" s="25">
        <f>IF(ISNUMBER('Raw Data'!FG149),'Raw Data'!FG149,"")</f>
        <v>-1.1500000000000004</v>
      </c>
      <c r="FI45" s="25" t="str">
        <f>IF(ISNUMBER('Raw Data'!FH149),'Raw Data'!FH149,"")</f>
        <v/>
      </c>
      <c r="FJ45" s="25" t="str">
        <f>IF(ISNUMBER('Raw Data'!FI149),'Raw Data'!FI149,"")</f>
        <v/>
      </c>
      <c r="FK45" s="25" t="str">
        <f>IF(ISNUMBER('Raw Data'!FJ149),'Raw Data'!FJ149,"")</f>
        <v/>
      </c>
      <c r="FL45" s="25" t="str">
        <f>IF(ISNUMBER('Raw Data'!FK149),'Raw Data'!FK149,"")</f>
        <v/>
      </c>
      <c r="FM45" s="25" t="str">
        <f>IF(ISNUMBER('Raw Data'!FL149),'Raw Data'!FL149,"")</f>
        <v/>
      </c>
      <c r="FN45" s="25" t="str">
        <f>IF(ISNUMBER('Raw Data'!FM149),'Raw Data'!FM149,"")</f>
        <v/>
      </c>
      <c r="FO45" s="25" t="str">
        <f>IF(ISNUMBER('Raw Data'!FN149),'Raw Data'!FN149,"")</f>
        <v/>
      </c>
      <c r="FP45" s="25" t="str">
        <f>IF(ISNUMBER('Raw Data'!FO149),'Raw Data'!FO149,"")</f>
        <v/>
      </c>
      <c r="FQ45" s="25" t="str">
        <f>IF(ISNUMBER('Raw Data'!FP149),'Raw Data'!FP149,"")</f>
        <v/>
      </c>
      <c r="FR45" s="25" t="str">
        <f>IF(ISNUMBER('Raw Data'!FQ149),'Raw Data'!FQ149,"")</f>
        <v/>
      </c>
      <c r="FS45" s="25" t="str">
        <f>IF(ISNUMBER('Raw Data'!FR149),'Raw Data'!FR149,"")</f>
        <v/>
      </c>
    </row>
    <row r="46" spans="1:176" s="4" customFormat="1" x14ac:dyDescent="0.25">
      <c r="A46" s="25" t="s">
        <v>28</v>
      </c>
      <c r="B46" s="26" t="s">
        <v>9</v>
      </c>
      <c r="C46" s="25"/>
      <c r="D46" s="25" t="str">
        <f>IF(ISNUMBER('Raw Data'!C150),'Raw Data'!C150,"")</f>
        <v/>
      </c>
      <c r="E46" s="25" t="str">
        <f>IF(ISNUMBER('Raw Data'!D150),'Raw Data'!D150,"")</f>
        <v/>
      </c>
      <c r="F46" s="25" t="str">
        <f>IF(ISNUMBER('Raw Data'!E150),'Raw Data'!E150,"")</f>
        <v/>
      </c>
      <c r="G46" s="25" t="str">
        <f>IF(ISNUMBER('Raw Data'!F150),'Raw Data'!F150,"")</f>
        <v/>
      </c>
      <c r="H46" s="25" t="str">
        <f>IF(ISNUMBER('Raw Data'!G150),'Raw Data'!G150,"")</f>
        <v/>
      </c>
      <c r="I46" s="25" t="str">
        <f>IF(ISNUMBER('Raw Data'!H150),'Raw Data'!H150,"")</f>
        <v/>
      </c>
      <c r="J46" s="25" t="str">
        <f>IF(ISNUMBER('Raw Data'!I150),'Raw Data'!I150,"")</f>
        <v/>
      </c>
      <c r="K46" s="25" t="str">
        <f>IF(ISNUMBER('Raw Data'!J150),'Raw Data'!J150,"")</f>
        <v/>
      </c>
      <c r="L46" s="25" t="str">
        <f>IF(ISNUMBER('Raw Data'!K150),'Raw Data'!K150,"")</f>
        <v/>
      </c>
      <c r="M46" s="25" t="str">
        <f>IF(ISNUMBER('Raw Data'!L150),'Raw Data'!L150,"")</f>
        <v/>
      </c>
      <c r="N46" s="25" t="str">
        <f>IF(ISNUMBER('Raw Data'!M150),'Raw Data'!M150,"")</f>
        <v/>
      </c>
      <c r="O46" s="25" t="str">
        <f>IF(ISNUMBER('Raw Data'!N150),'Raw Data'!N150,"")</f>
        <v/>
      </c>
      <c r="P46" s="25" t="str">
        <f>IF(ISNUMBER('Raw Data'!O150),'Raw Data'!O150,"")</f>
        <v/>
      </c>
      <c r="Q46" s="25" t="str">
        <f>IF(ISNUMBER('Raw Data'!P150),'Raw Data'!P150,"")</f>
        <v/>
      </c>
      <c r="R46" s="25" t="str">
        <f>IF(ISNUMBER('Raw Data'!Q150),'Raw Data'!Q150,"")</f>
        <v/>
      </c>
      <c r="S46" s="25" t="str">
        <f>IF(ISNUMBER('Raw Data'!R150),'Raw Data'!R150,"")</f>
        <v/>
      </c>
      <c r="T46" s="25" t="str">
        <f>IF(ISNUMBER('Raw Data'!S150),'Raw Data'!S150,"")</f>
        <v/>
      </c>
      <c r="U46" s="25" t="str">
        <f>IF(ISNUMBER('Raw Data'!T150),'Raw Data'!T150,"")</f>
        <v/>
      </c>
      <c r="V46" s="25" t="str">
        <f>IF(ISNUMBER('Raw Data'!U150),'Raw Data'!U150,"")</f>
        <v/>
      </c>
      <c r="W46" s="25" t="str">
        <f>IF(ISNUMBER('Raw Data'!V150),'Raw Data'!V150,"")</f>
        <v/>
      </c>
      <c r="X46" s="25" t="str">
        <f>IF(ISNUMBER('Raw Data'!W150),'Raw Data'!W150,"")</f>
        <v/>
      </c>
      <c r="Y46" s="25" t="str">
        <f>IF(ISNUMBER('Raw Data'!X150),'Raw Data'!X150,"")</f>
        <v/>
      </c>
      <c r="Z46" s="25" t="str">
        <f>IF(ISNUMBER('Raw Data'!Y150),'Raw Data'!Y150,"")</f>
        <v/>
      </c>
      <c r="AA46" s="25">
        <f>IF(ISNUMBER('Raw Data'!Z150),'Raw Data'!Z150,"")</f>
        <v>5.6375125057273507</v>
      </c>
      <c r="AB46" s="25" t="str">
        <f>IF(ISNUMBER('Raw Data'!AA150),'Raw Data'!AA150,"")</f>
        <v/>
      </c>
      <c r="AC46" s="25" t="str">
        <f>IF(ISNUMBER('Raw Data'!AB150),'Raw Data'!AB150,"")</f>
        <v/>
      </c>
      <c r="AD46" s="25" t="str">
        <f>IF(ISNUMBER('Raw Data'!AC150),'Raw Data'!AC150,"")</f>
        <v/>
      </c>
      <c r="AE46" s="25">
        <f>IF(ISNUMBER('Raw Data'!AD150),'Raw Data'!AD150,"")</f>
        <v>2.3263109409136753</v>
      </c>
      <c r="AF46" s="25" t="str">
        <f>IF(ISNUMBER('Raw Data'!AE150),'Raw Data'!AE150,"")</f>
        <v/>
      </c>
      <c r="AG46" s="25">
        <f>IF(ISNUMBER('Raw Data'!AF150),'Raw Data'!AF150,"")</f>
        <v>3.3745132867346754</v>
      </c>
      <c r="AH46" s="25" t="str">
        <f>IF(ISNUMBER('Raw Data'!AG150),'Raw Data'!AG150,"")</f>
        <v/>
      </c>
      <c r="AI46" s="25">
        <f>IF(ISNUMBER('Raw Data'!AH150),'Raw Data'!AH150,"")</f>
        <v>-0.46498582802967459</v>
      </c>
      <c r="AJ46" s="25" t="str">
        <f>IF(ISNUMBER('Raw Data'!AI150),'Raw Data'!AI150,"")</f>
        <v/>
      </c>
      <c r="AK46" s="25" t="str">
        <f>IF(ISNUMBER('Raw Data'!AJ150),'Raw Data'!AJ150,"")</f>
        <v/>
      </c>
      <c r="AL46" s="25" t="str">
        <f>IF(ISNUMBER('Raw Data'!AK150),'Raw Data'!AK150,"")</f>
        <v/>
      </c>
      <c r="AM46" s="25" t="str">
        <f>IF(ISNUMBER('Raw Data'!AL150),'Raw Data'!AL150,"")</f>
        <v/>
      </c>
      <c r="AN46" s="25">
        <f>IF(ISNUMBER('Raw Data'!AM150),'Raw Data'!AM150,"")</f>
        <v>4.3031552166473253</v>
      </c>
      <c r="AO46" s="25" t="str">
        <f>IF(ISNUMBER('Raw Data'!AN150),'Raw Data'!AN150,"")</f>
        <v/>
      </c>
      <c r="AP46" s="25">
        <f>IF(ISNUMBER('Raw Data'!AO150),'Raw Data'!AO150,"")</f>
        <v>0.66826590223047511</v>
      </c>
      <c r="AQ46" s="25" t="str">
        <f>IF(ISNUMBER('Raw Data'!AP150),'Raw Data'!AP150,"")</f>
        <v/>
      </c>
      <c r="AR46" s="25" t="str">
        <f>IF(ISNUMBER('Raw Data'!AQ150),'Raw Data'!AQ150,"")</f>
        <v/>
      </c>
      <c r="AS46" s="25" t="str">
        <f>IF(ISNUMBER('Raw Data'!AR150),'Raw Data'!AR150,"")</f>
        <v/>
      </c>
      <c r="AT46" s="25">
        <f>IF(ISNUMBER('Raw Data'!AS150),'Raw Data'!AS150,"")</f>
        <v>6.4338836935800998</v>
      </c>
      <c r="AU46" s="25" t="str">
        <f>IF(ISNUMBER('Raw Data'!AT150),'Raw Data'!AT150,"")</f>
        <v/>
      </c>
      <c r="AV46" s="25">
        <f>IF(ISNUMBER('Raw Data'!AU150),'Raw Data'!AU150,"")</f>
        <v>4.8984101632577248</v>
      </c>
      <c r="AW46" s="25" t="str">
        <f>IF(ISNUMBER('Raw Data'!AV150),'Raw Data'!AV150,"")</f>
        <v/>
      </c>
      <c r="AX46" s="25" t="str">
        <f>IF(ISNUMBER('Raw Data'!AW150),'Raw Data'!AW150,"")</f>
        <v/>
      </c>
      <c r="AY46" s="25">
        <f>IF(ISNUMBER('Raw Data'!AX150),'Raw Data'!AX150,"")</f>
        <v>9.033287101379976</v>
      </c>
      <c r="AZ46" s="25" t="str">
        <f>IF(ISNUMBER('Raw Data'!AY150),'Raw Data'!AY150,"")</f>
        <v/>
      </c>
      <c r="BA46" s="25">
        <f>IF(ISNUMBER('Raw Data'!AZ150),'Raw Data'!AZ150,"")</f>
        <v>7.4024278726278494</v>
      </c>
      <c r="BB46" s="25" t="str">
        <f>IF(ISNUMBER('Raw Data'!BA150),'Raw Data'!BA150,"")</f>
        <v/>
      </c>
      <c r="BC46" s="25">
        <f>IF(ISNUMBER('Raw Data'!BB150),'Raw Data'!BB150,"")</f>
        <v>9.7028931313703755</v>
      </c>
      <c r="BD46" s="25" t="str">
        <f>IF(ISNUMBER('Raw Data'!BC150),'Raw Data'!BC150,"")</f>
        <v/>
      </c>
      <c r="BE46" s="25" t="str">
        <f>IF(ISNUMBER('Raw Data'!BD150),'Raw Data'!BD150,"")</f>
        <v/>
      </c>
      <c r="BF46" s="25" t="str">
        <f>IF(ISNUMBER('Raw Data'!BE150),'Raw Data'!BE150,"")</f>
        <v/>
      </c>
      <c r="BG46" s="25" t="str">
        <f>IF(ISNUMBER('Raw Data'!BF150),'Raw Data'!BF150,"")</f>
        <v/>
      </c>
      <c r="BH46" s="25">
        <f>IF(ISNUMBER('Raw Data'!BG150),'Raw Data'!BG150,"")</f>
        <v>8.7923088449215001</v>
      </c>
      <c r="BI46" s="25" t="str">
        <f>IF(ISNUMBER('Raw Data'!BH150),'Raw Data'!BH150,"")</f>
        <v/>
      </c>
      <c r="BJ46" s="25">
        <f>IF(ISNUMBER('Raw Data'!BI150),'Raw Data'!BI150,"")</f>
        <v>4.6092434879330755</v>
      </c>
      <c r="BK46" s="25" t="str">
        <f>IF(ISNUMBER('Raw Data'!BJ150),'Raw Data'!BJ150,"")</f>
        <v/>
      </c>
      <c r="BL46" s="25" t="str">
        <f>IF(ISNUMBER('Raw Data'!BK150),'Raw Data'!BK150,"")</f>
        <v/>
      </c>
      <c r="BM46" s="25">
        <f>IF(ISNUMBER('Raw Data'!BL150),'Raw Data'!BL150,"")</f>
        <v>7.3609792406356247</v>
      </c>
      <c r="BN46" s="25" t="str">
        <f>IF(ISNUMBER('Raw Data'!BM150),'Raw Data'!BM150,"")</f>
        <v/>
      </c>
      <c r="BO46" s="25">
        <f>IF(ISNUMBER('Raw Data'!BN150),'Raw Data'!BN150,"")</f>
        <v>2.879972274153924</v>
      </c>
      <c r="BP46" s="25" t="str">
        <f>IF(ISNUMBER('Raw Data'!BO150),'Raw Data'!BO150,"")</f>
        <v/>
      </c>
      <c r="BQ46" s="25">
        <f>IF(ISNUMBER('Raw Data'!BP150),'Raw Data'!BP150,"")</f>
        <v>7.3246486078021755</v>
      </c>
      <c r="BR46" s="25" t="str">
        <f>IF(ISNUMBER('Raw Data'!BQ150),'Raw Data'!BQ150,"")</f>
        <v/>
      </c>
      <c r="BS46" s="25" t="str">
        <f>IF(ISNUMBER('Raw Data'!BR150),'Raw Data'!BR150,"")</f>
        <v/>
      </c>
      <c r="BT46" s="25" t="str">
        <f>IF(ISNUMBER('Raw Data'!BS150),'Raw Data'!BS150,"")</f>
        <v/>
      </c>
      <c r="BU46" s="25" t="str">
        <f>IF(ISNUMBER('Raw Data'!BT150),'Raw Data'!BT150,"")</f>
        <v/>
      </c>
      <c r="BV46" s="25">
        <f>IF(ISNUMBER('Raw Data'!BU150),'Raw Data'!BU150,"")</f>
        <v>9.3733010808346009</v>
      </c>
      <c r="BW46" s="25" t="str">
        <f>IF(ISNUMBER('Raw Data'!BV150),'Raw Data'!BV150,"")</f>
        <v/>
      </c>
      <c r="BX46" s="25">
        <f>IF(ISNUMBER('Raw Data'!BW150),'Raw Data'!BW150,"")</f>
        <v>5.9270063941435254</v>
      </c>
      <c r="BY46" s="25" t="str">
        <f>IF(ISNUMBER('Raw Data'!BX150),'Raw Data'!BX150,"")</f>
        <v/>
      </c>
      <c r="BZ46" s="25" t="str">
        <f>IF(ISNUMBER('Raw Data'!BY150),'Raw Data'!BY150,"")</f>
        <v/>
      </c>
      <c r="CA46" s="25">
        <f>IF(ISNUMBER('Raw Data'!BZ150),'Raw Data'!BZ150,"")</f>
        <v>9.0443267988685498</v>
      </c>
      <c r="CB46" s="25" t="str">
        <f>IF(ISNUMBER('Raw Data'!CA150),'Raw Data'!CA150,"")</f>
        <v/>
      </c>
      <c r="CC46" s="25">
        <f>IF(ISNUMBER('Raw Data'!CB150),'Raw Data'!CB150,"")</f>
        <v>-3.3743532174974611E-2</v>
      </c>
      <c r="CD46" s="25" t="str">
        <f>IF(ISNUMBER('Raw Data'!CC150),'Raw Data'!CC150,"")</f>
        <v/>
      </c>
      <c r="CE46" s="25">
        <f>IF(ISNUMBER('Raw Data'!CD150),'Raw Data'!CD150,"")</f>
        <v>3.3976331678511755</v>
      </c>
      <c r="CF46" s="25" t="str">
        <f>IF(ISNUMBER('Raw Data'!CE150),'Raw Data'!CE150,"")</f>
        <v/>
      </c>
      <c r="CG46" s="25" t="str">
        <f>IF(ISNUMBER('Raw Data'!CF150),'Raw Data'!CF150,"")</f>
        <v/>
      </c>
      <c r="CH46" s="25" t="str">
        <f>IF(ISNUMBER('Raw Data'!CG150),'Raw Data'!CG150,"")</f>
        <v/>
      </c>
      <c r="CI46" s="25" t="str">
        <f>IF(ISNUMBER('Raw Data'!CH150),'Raw Data'!CH150,"")</f>
        <v/>
      </c>
      <c r="CJ46" s="25">
        <f>IF(ISNUMBER('Raw Data'!CI150),'Raw Data'!CI150,"")</f>
        <v>2.4444000966053254</v>
      </c>
      <c r="CK46" s="25" t="str">
        <f>IF(ISNUMBER('Raw Data'!CJ150),'Raw Data'!CJ150,"")</f>
        <v/>
      </c>
      <c r="CL46" s="25">
        <f>IF(ISNUMBER('Raw Data'!CK150),'Raw Data'!CK150,"")</f>
        <v>-0.25265405105977479</v>
      </c>
      <c r="CM46" s="25" t="str">
        <f>IF(ISNUMBER('Raw Data'!CL150),'Raw Data'!CL150,"")</f>
        <v/>
      </c>
      <c r="CN46" s="25" t="str">
        <f>IF(ISNUMBER('Raw Data'!CM150),'Raw Data'!CM150,"")</f>
        <v/>
      </c>
      <c r="CO46" s="25">
        <f>IF(ISNUMBER('Raw Data'!CN150),'Raw Data'!CN150,"")</f>
        <v>4.9316650725520752</v>
      </c>
      <c r="CP46" s="25" t="str">
        <f>IF(ISNUMBER('Raw Data'!CO150),'Raw Data'!CO150,"")</f>
        <v/>
      </c>
      <c r="CQ46" s="25">
        <f>IF(ISNUMBER('Raw Data'!CP150),'Raw Data'!CP150,"")</f>
        <v>7.5534957267574754E-2</v>
      </c>
      <c r="CR46" s="25" t="str">
        <f>IF(ISNUMBER('Raw Data'!CQ150),'Raw Data'!CQ150,"")</f>
        <v/>
      </c>
      <c r="CS46" s="25">
        <f>IF(ISNUMBER('Raw Data'!CR150),'Raw Data'!CR150,"")</f>
        <v>1.9294713556848251</v>
      </c>
      <c r="CT46" s="25" t="str">
        <f>IF(ISNUMBER('Raw Data'!CS150),'Raw Data'!CS150,"")</f>
        <v/>
      </c>
      <c r="CU46" s="25" t="str">
        <f>IF(ISNUMBER('Raw Data'!CT150),'Raw Data'!CT150,"")</f>
        <v/>
      </c>
      <c r="CV46" s="25" t="str">
        <f>IF(ISNUMBER('Raw Data'!CU150),'Raw Data'!CU150,"")</f>
        <v/>
      </c>
      <c r="CW46" s="25" t="str">
        <f>IF(ISNUMBER('Raw Data'!CV150),'Raw Data'!CV150,"")</f>
        <v/>
      </c>
      <c r="CX46" s="25">
        <f>IF(ISNUMBER('Raw Data'!CW150),'Raw Data'!CW150,"")</f>
        <v>8.661215973386426</v>
      </c>
      <c r="CY46" s="25" t="str">
        <f>IF(ISNUMBER('Raw Data'!CX150),'Raw Data'!CX150,"")</f>
        <v/>
      </c>
      <c r="CZ46" s="25">
        <f>IF(ISNUMBER('Raw Data'!CY150),'Raw Data'!CY150,"")</f>
        <v>6.0448448654948752</v>
      </c>
      <c r="DA46" s="25" t="str">
        <f>IF(ISNUMBER('Raw Data'!CZ150),'Raw Data'!CZ150,"")</f>
        <v/>
      </c>
      <c r="DB46" s="25" t="str">
        <f>IF(ISNUMBER('Raw Data'!DA150),'Raw Data'!DA150,"")</f>
        <v/>
      </c>
      <c r="DC46" s="25">
        <f>IF(ISNUMBER('Raw Data'!DB150),'Raw Data'!DB150,"")</f>
        <v>8.2050319570679004</v>
      </c>
      <c r="DD46" s="25" t="str">
        <f>IF(ISNUMBER('Raw Data'!DC150),'Raw Data'!DC150,"")</f>
        <v/>
      </c>
      <c r="DE46" s="25">
        <f>IF(ISNUMBER('Raw Data'!DD150),'Raw Data'!DD150,"")</f>
        <v>7.0591080172230747</v>
      </c>
      <c r="DF46" s="25" t="str">
        <f>IF(ISNUMBER('Raw Data'!DE150),'Raw Data'!DE150,"")</f>
        <v/>
      </c>
      <c r="DG46" s="25">
        <f>IF(ISNUMBER('Raw Data'!DF150),'Raw Data'!DF150,"")</f>
        <v>8.5828937446380991</v>
      </c>
      <c r="DH46" s="25" t="str">
        <f>IF(ISNUMBER('Raw Data'!DG150),'Raw Data'!DG150,"")</f>
        <v/>
      </c>
      <c r="DI46" s="25" t="str">
        <f>IF(ISNUMBER('Raw Data'!DH150),'Raw Data'!DH150,"")</f>
        <v/>
      </c>
      <c r="DJ46" s="25" t="str">
        <f>IF(ISNUMBER('Raw Data'!DI150),'Raw Data'!DI150,"")</f>
        <v/>
      </c>
      <c r="DK46" s="25" t="str">
        <f>IF(ISNUMBER('Raw Data'!DJ150),'Raw Data'!DJ150,"")</f>
        <v/>
      </c>
      <c r="DL46" s="25" t="str">
        <f>IF(ISNUMBER('Raw Data'!DK150),'Raw Data'!DK150,"")</f>
        <v/>
      </c>
      <c r="DM46" s="25">
        <f>IF(ISNUMBER('Raw Data'!DL150),'Raw Data'!DL150,"")</f>
        <v>9.7854022480759237</v>
      </c>
      <c r="DN46" s="25" t="str">
        <f>IF(ISNUMBER('Raw Data'!DM150),'Raw Data'!DM150,"")</f>
        <v/>
      </c>
      <c r="DO46" s="25">
        <f>IF(ISNUMBER('Raw Data'!DN150),'Raw Data'!DN150,"")</f>
        <v>8.9218874999754245</v>
      </c>
      <c r="DP46" s="25" t="str">
        <f>IF(ISNUMBER('Raw Data'!DO150),'Raw Data'!DO150,"")</f>
        <v/>
      </c>
      <c r="DQ46" s="25" t="str">
        <f>IF(ISNUMBER('Raw Data'!DP150),'Raw Data'!DP150,"")</f>
        <v/>
      </c>
      <c r="DR46" s="25" t="str">
        <f>IF(ISNUMBER('Raw Data'!DQ150),'Raw Data'!DQ150,"")</f>
        <v/>
      </c>
      <c r="DS46" s="25" t="str">
        <f>IF(ISNUMBER('Raw Data'!DR150),'Raw Data'!DR150,"")</f>
        <v/>
      </c>
      <c r="DT46" s="25" t="str">
        <f>IF(ISNUMBER('Raw Data'!DS150),'Raw Data'!DS150,"")</f>
        <v/>
      </c>
      <c r="DU46" s="25" t="str">
        <f>IF(ISNUMBER('Raw Data'!DT150),'Raw Data'!DT150,"")</f>
        <v/>
      </c>
      <c r="DV46" s="25" t="str">
        <f>IF(ISNUMBER('Raw Data'!DU150),'Raw Data'!DU150,"")</f>
        <v/>
      </c>
      <c r="DW46" s="25" t="str">
        <f>IF(ISNUMBER('Raw Data'!DV150),'Raw Data'!DV150,"")</f>
        <v/>
      </c>
      <c r="DX46" s="25" t="str">
        <f>IF(ISNUMBER('Raw Data'!DW150),'Raw Data'!DW150,"")</f>
        <v/>
      </c>
      <c r="DY46" s="25" t="str">
        <f>IF(ISNUMBER('Raw Data'!DX150),'Raw Data'!DX150,"")</f>
        <v/>
      </c>
      <c r="DZ46" s="25">
        <f>IF(ISNUMBER('Raw Data'!DY150),'Raw Data'!DY150,"")</f>
        <v>0.59831667208452455</v>
      </c>
      <c r="EA46" s="25" t="str">
        <f>IF(ISNUMBER('Raw Data'!DZ150),'Raw Data'!DZ150,"")</f>
        <v/>
      </c>
      <c r="EB46" s="25" t="str">
        <f>IF(ISNUMBER('Raw Data'!EA150),'Raw Data'!EA150,"")</f>
        <v/>
      </c>
      <c r="EC46" s="25" t="str">
        <f>IF(ISNUMBER('Raw Data'!EB150),'Raw Data'!EB150,"")</f>
        <v/>
      </c>
      <c r="ED46" s="25" t="str">
        <f>IF(ISNUMBER('Raw Data'!EC150),'Raw Data'!EC150,"")</f>
        <v/>
      </c>
      <c r="EE46" s="25" t="str">
        <f>IF(ISNUMBER('Raw Data'!ED150),'Raw Data'!ED150,"")</f>
        <v/>
      </c>
      <c r="EF46" s="25" t="str">
        <f>IF(ISNUMBER('Raw Data'!EE150),'Raw Data'!EE150,"")</f>
        <v/>
      </c>
      <c r="EG46" s="25" t="str">
        <f>IF(ISNUMBER('Raw Data'!EF150),'Raw Data'!EF150,"")</f>
        <v/>
      </c>
      <c r="EH46" s="25">
        <f>IF(ISNUMBER('Raw Data'!EG150),'Raw Data'!EG150,"")</f>
        <v>0.67083636776202482</v>
      </c>
      <c r="EI46" s="25" t="str">
        <f>IF(ISNUMBER('Raw Data'!EH150),'Raw Data'!EH150,"")</f>
        <v/>
      </c>
      <c r="EJ46" s="25" t="str">
        <f>IF(ISNUMBER('Raw Data'!EI150),'Raw Data'!EI150,"")</f>
        <v/>
      </c>
      <c r="EK46" s="25" t="str">
        <f>IF(ISNUMBER('Raw Data'!EJ150),'Raw Data'!EJ150,"")</f>
        <v/>
      </c>
      <c r="EL46" s="25" t="str">
        <f>IF(ISNUMBER('Raw Data'!EK150),'Raw Data'!EK150,"")</f>
        <v/>
      </c>
      <c r="EM46" s="25" t="str">
        <f>IF(ISNUMBER('Raw Data'!EL150),'Raw Data'!EL150,"")</f>
        <v/>
      </c>
      <c r="EN46" s="25" t="str">
        <f>IF(ISNUMBER('Raw Data'!EM150),'Raw Data'!EM150,"")</f>
        <v/>
      </c>
      <c r="EO46" s="25" t="str">
        <f>IF(ISNUMBER('Raw Data'!EN150),'Raw Data'!EN150,"")</f>
        <v/>
      </c>
      <c r="EP46" s="25" t="str">
        <f>IF(ISNUMBER('Raw Data'!EO150),'Raw Data'!EO150,"")</f>
        <v/>
      </c>
      <c r="EQ46" s="25" t="str">
        <f>IF(ISNUMBER('Raw Data'!EP150),'Raw Data'!EP150,"")</f>
        <v/>
      </c>
      <c r="ER46" s="25" t="str">
        <f>IF(ISNUMBER('Raw Data'!EQ150),'Raw Data'!EQ150,"")</f>
        <v/>
      </c>
      <c r="ES46" s="25" t="str">
        <f>IF(ISNUMBER('Raw Data'!ER150),'Raw Data'!ER150,"")</f>
        <v/>
      </c>
      <c r="ET46" s="25" t="str">
        <f>IF(ISNUMBER('Raw Data'!ES150),'Raw Data'!ES150,"")</f>
        <v/>
      </c>
      <c r="EU46" s="25" t="str">
        <f>IF(ISNUMBER('Raw Data'!ET150),'Raw Data'!ET150,"")</f>
        <v/>
      </c>
      <c r="EV46" s="25" t="str">
        <f>IF(ISNUMBER('Raw Data'!EU150),'Raw Data'!EU150,"")</f>
        <v/>
      </c>
      <c r="EW46" s="25" t="str">
        <f>IF(ISNUMBER('Raw Data'!EV150),'Raw Data'!EV150,"")</f>
        <v/>
      </c>
      <c r="EX46" s="25" t="str">
        <f>IF(ISNUMBER('Raw Data'!EW150),'Raw Data'!EW150,"")</f>
        <v/>
      </c>
      <c r="EY46" s="25" t="str">
        <f>IF(ISNUMBER('Raw Data'!EX150),'Raw Data'!EX150,"")</f>
        <v/>
      </c>
      <c r="EZ46" s="25" t="str">
        <f>IF(ISNUMBER('Raw Data'!EY150),'Raw Data'!EY150,"")</f>
        <v/>
      </c>
      <c r="FA46" s="25" t="str">
        <f>IF(ISNUMBER('Raw Data'!EZ150),'Raw Data'!EZ150,"")</f>
        <v/>
      </c>
      <c r="FB46" s="25" t="str">
        <f>IF(ISNUMBER('Raw Data'!FA150),'Raw Data'!FA150,"")</f>
        <v/>
      </c>
      <c r="FC46" s="25" t="str">
        <f>IF(ISNUMBER('Raw Data'!FB150),'Raw Data'!FB150,"")</f>
        <v/>
      </c>
      <c r="FD46" s="25" t="str">
        <f>IF(ISNUMBER('Raw Data'!FC150),'Raw Data'!FC150,"")</f>
        <v/>
      </c>
      <c r="FE46" s="25" t="str">
        <f>IF(ISNUMBER('Raw Data'!FD150),'Raw Data'!FD150,"")</f>
        <v/>
      </c>
      <c r="FF46" s="25" t="str">
        <f>IF(ISNUMBER('Raw Data'!FE150),'Raw Data'!FE150,"")</f>
        <v/>
      </c>
      <c r="FG46" s="25" t="str">
        <f>IF(ISNUMBER('Raw Data'!FF150),'Raw Data'!FF150,"")</f>
        <v/>
      </c>
      <c r="FH46" s="25">
        <f>IF(ISNUMBER('Raw Data'!FG150),'Raw Data'!FG150,"")</f>
        <v>2.3241586620504249</v>
      </c>
      <c r="FI46" s="25" t="str">
        <f>IF(ISNUMBER('Raw Data'!FH150),'Raw Data'!FH150,"")</f>
        <v/>
      </c>
      <c r="FJ46" s="25" t="str">
        <f>IF(ISNUMBER('Raw Data'!FI150),'Raw Data'!FI150,"")</f>
        <v/>
      </c>
      <c r="FK46" s="25" t="str">
        <f>IF(ISNUMBER('Raw Data'!FJ150),'Raw Data'!FJ150,"")</f>
        <v/>
      </c>
      <c r="FL46" s="25" t="str">
        <f>IF(ISNUMBER('Raw Data'!FK150),'Raw Data'!FK150,"")</f>
        <v/>
      </c>
      <c r="FM46" s="25" t="str">
        <f>IF(ISNUMBER('Raw Data'!FL150),'Raw Data'!FL150,"")</f>
        <v/>
      </c>
      <c r="FN46" s="25" t="str">
        <f>IF(ISNUMBER('Raw Data'!FM150),'Raw Data'!FM150,"")</f>
        <v/>
      </c>
      <c r="FO46" s="25" t="str">
        <f>IF(ISNUMBER('Raw Data'!FN150),'Raw Data'!FN150,"")</f>
        <v/>
      </c>
      <c r="FP46" s="25" t="str">
        <f>IF(ISNUMBER('Raw Data'!FO150),'Raw Data'!FO150,"")</f>
        <v/>
      </c>
      <c r="FQ46" s="25" t="str">
        <f>IF(ISNUMBER('Raw Data'!FP150),'Raw Data'!FP150,"")</f>
        <v/>
      </c>
      <c r="FR46" s="25" t="str">
        <f>IF(ISNUMBER('Raw Data'!FQ150),'Raw Data'!FQ150,"")</f>
        <v/>
      </c>
      <c r="FS46" s="25" t="str">
        <f>IF(ISNUMBER('Raw Data'!FR150),'Raw Data'!FR150,"")</f>
        <v/>
      </c>
    </row>
    <row r="47" spans="1:176" s="4" customFormat="1" x14ac:dyDescent="0.25">
      <c r="A47" s="25" t="s">
        <v>29</v>
      </c>
      <c r="B47" s="26" t="s">
        <v>9</v>
      </c>
      <c r="C47" s="25"/>
      <c r="D47" s="25" t="str">
        <f>IF(ISNUMBER('Raw Data'!C151),'Raw Data'!C151,"")</f>
        <v/>
      </c>
      <c r="E47" s="25" t="str">
        <f>IF(ISNUMBER('Raw Data'!D151),'Raw Data'!D151,"")</f>
        <v/>
      </c>
      <c r="F47" s="25" t="str">
        <f>IF(ISNUMBER('Raw Data'!E151),'Raw Data'!E151,"")</f>
        <v/>
      </c>
      <c r="G47" s="25" t="str">
        <f>IF(ISNUMBER('Raw Data'!F151),'Raw Data'!F151,"")</f>
        <v/>
      </c>
      <c r="H47" s="25" t="str">
        <f>IF(ISNUMBER('Raw Data'!G151),'Raw Data'!G151,"")</f>
        <v/>
      </c>
      <c r="I47" s="25" t="str">
        <f>IF(ISNUMBER('Raw Data'!H151),'Raw Data'!H151,"")</f>
        <v/>
      </c>
      <c r="J47" s="25" t="str">
        <f>IF(ISNUMBER('Raw Data'!I151),'Raw Data'!I151,"")</f>
        <v/>
      </c>
      <c r="K47" s="25" t="str">
        <f>IF(ISNUMBER('Raw Data'!J151),'Raw Data'!J151,"")</f>
        <v/>
      </c>
      <c r="L47" s="25" t="str">
        <f>IF(ISNUMBER('Raw Data'!K151),'Raw Data'!K151,"")</f>
        <v/>
      </c>
      <c r="M47" s="25" t="str">
        <f>IF(ISNUMBER('Raw Data'!L151),'Raw Data'!L151,"")</f>
        <v/>
      </c>
      <c r="N47" s="25" t="str">
        <f>IF(ISNUMBER('Raw Data'!M151),'Raw Data'!M151,"")</f>
        <v/>
      </c>
      <c r="O47" s="25" t="str">
        <f>IF(ISNUMBER('Raw Data'!N151),'Raw Data'!N151,"")</f>
        <v/>
      </c>
      <c r="P47" s="25" t="str">
        <f>IF(ISNUMBER('Raw Data'!O151),'Raw Data'!O151,"")</f>
        <v/>
      </c>
      <c r="Q47" s="25" t="str">
        <f>IF(ISNUMBER('Raw Data'!P151),'Raw Data'!P151,"")</f>
        <v/>
      </c>
      <c r="R47" s="25" t="str">
        <f>IF(ISNUMBER('Raw Data'!Q151),'Raw Data'!Q151,"")</f>
        <v/>
      </c>
      <c r="S47" s="25" t="str">
        <f>IF(ISNUMBER('Raw Data'!R151),'Raw Data'!R151,"")</f>
        <v/>
      </c>
      <c r="T47" s="25" t="str">
        <f>IF(ISNUMBER('Raw Data'!S151),'Raw Data'!S151,"")</f>
        <v/>
      </c>
      <c r="U47" s="25" t="str">
        <f>IF(ISNUMBER('Raw Data'!T151),'Raw Data'!T151,"")</f>
        <v/>
      </c>
      <c r="V47" s="25" t="str">
        <f>IF(ISNUMBER('Raw Data'!U151),'Raw Data'!U151,"")</f>
        <v/>
      </c>
      <c r="W47" s="25" t="str">
        <f>IF(ISNUMBER('Raw Data'!V151),'Raw Data'!V151,"")</f>
        <v/>
      </c>
      <c r="X47" s="25" t="str">
        <f>IF(ISNUMBER('Raw Data'!W151),'Raw Data'!W151,"")</f>
        <v/>
      </c>
      <c r="Y47" s="25" t="str">
        <f>IF(ISNUMBER('Raw Data'!X151),'Raw Data'!X151,"")</f>
        <v/>
      </c>
      <c r="Z47" s="25" t="str">
        <f>IF(ISNUMBER('Raw Data'!Y151),'Raw Data'!Y151,"")</f>
        <v/>
      </c>
      <c r="AA47" s="25">
        <f>IF(ISNUMBER('Raw Data'!Z151),'Raw Data'!Z151,"")</f>
        <v>3.5631398569484505</v>
      </c>
      <c r="AB47" s="25" t="str">
        <f>IF(ISNUMBER('Raw Data'!AA151),'Raw Data'!AA151,"")</f>
        <v/>
      </c>
      <c r="AC47" s="25" t="str">
        <f>IF(ISNUMBER('Raw Data'!AB151),'Raw Data'!AB151,"")</f>
        <v/>
      </c>
      <c r="AD47" s="25" t="str">
        <f>IF(ISNUMBER('Raw Data'!AC151),'Raw Data'!AC151,"")</f>
        <v/>
      </c>
      <c r="AE47" s="25">
        <f>IF(ISNUMBER('Raw Data'!AD151),'Raw Data'!AD151,"")</f>
        <v>2.3583183234551495</v>
      </c>
      <c r="AF47" s="25" t="str">
        <f>IF(ISNUMBER('Raw Data'!AE151),'Raw Data'!AE151,"")</f>
        <v/>
      </c>
      <c r="AG47" s="25">
        <f>IF(ISNUMBER('Raw Data'!AF151),'Raw Data'!AF151,"")</f>
        <v>2.2070275286862002</v>
      </c>
      <c r="AH47" s="25" t="str">
        <f>IF(ISNUMBER('Raw Data'!AG151),'Raw Data'!AG151,"")</f>
        <v/>
      </c>
      <c r="AI47" s="25">
        <f>IF(ISNUMBER('Raw Data'!AH151),'Raw Data'!AH151,"")</f>
        <v>1.83148702072</v>
      </c>
      <c r="AJ47" s="25" t="str">
        <f>IF(ISNUMBER('Raw Data'!AI151),'Raw Data'!AI151,"")</f>
        <v/>
      </c>
      <c r="AK47" s="25" t="str">
        <f>IF(ISNUMBER('Raw Data'!AJ151),'Raw Data'!AJ151,"")</f>
        <v/>
      </c>
      <c r="AL47" s="25" t="str">
        <f>IF(ISNUMBER('Raw Data'!AK151),'Raw Data'!AK151,"")</f>
        <v/>
      </c>
      <c r="AM47" s="25" t="str">
        <f>IF(ISNUMBER('Raw Data'!AL151),'Raw Data'!AL151,"")</f>
        <v/>
      </c>
      <c r="AN47" s="25">
        <f>IF(ISNUMBER('Raw Data'!AM151),'Raw Data'!AM151,"")</f>
        <v>1.9719897519082745</v>
      </c>
      <c r="AO47" s="25" t="str">
        <f>IF(ISNUMBER('Raw Data'!AN151),'Raw Data'!AN151,"")</f>
        <v/>
      </c>
      <c r="AP47" s="25">
        <f>IF(ISNUMBER('Raw Data'!AO151),'Raw Data'!AO151,"")</f>
        <v>1.6252619134531749</v>
      </c>
      <c r="AQ47" s="25" t="str">
        <f>IF(ISNUMBER('Raw Data'!AP151),'Raw Data'!AP151,"")</f>
        <v/>
      </c>
      <c r="AR47" s="25" t="str">
        <f>IF(ISNUMBER('Raw Data'!AQ151),'Raw Data'!AQ151,"")</f>
        <v/>
      </c>
      <c r="AS47" s="25" t="str">
        <f>IF(ISNUMBER('Raw Data'!AR151),'Raw Data'!AR151,"")</f>
        <v/>
      </c>
      <c r="AT47" s="25">
        <f>IF(ISNUMBER('Raw Data'!AS151),'Raw Data'!AS151,"")</f>
        <v>1.8565759686912</v>
      </c>
      <c r="AU47" s="25" t="str">
        <f>IF(ISNUMBER('Raw Data'!AT151),'Raw Data'!AT151,"")</f>
        <v/>
      </c>
      <c r="AV47" s="25">
        <f>IF(ISNUMBER('Raw Data'!AU151),'Raw Data'!AU151,"")</f>
        <v>2.0232264870074994</v>
      </c>
      <c r="AW47" s="25" t="str">
        <f>IF(ISNUMBER('Raw Data'!AV151),'Raw Data'!AV151,"")</f>
        <v/>
      </c>
      <c r="AX47" s="25" t="str">
        <f>IF(ISNUMBER('Raw Data'!AW151),'Raw Data'!AW151,"")</f>
        <v/>
      </c>
      <c r="AY47" s="25">
        <f>IF(ISNUMBER('Raw Data'!AX151),'Raw Data'!AX151,"")</f>
        <v>2.5849438854999502</v>
      </c>
      <c r="AZ47" s="25" t="str">
        <f>IF(ISNUMBER('Raw Data'!AY151),'Raw Data'!AY151,"")</f>
        <v/>
      </c>
      <c r="BA47" s="25">
        <f>IF(ISNUMBER('Raw Data'!AZ151),'Raw Data'!AZ151,"")</f>
        <v>2.8509883366141002</v>
      </c>
      <c r="BB47" s="25" t="str">
        <f>IF(ISNUMBER('Raw Data'!BA151),'Raw Data'!BA151,"")</f>
        <v/>
      </c>
      <c r="BC47" s="25">
        <f>IF(ISNUMBER('Raw Data'!BB151),'Raw Data'!BB151,"")</f>
        <v>2.8361012595758002</v>
      </c>
      <c r="BD47" s="25" t="str">
        <f>IF(ISNUMBER('Raw Data'!BC151),'Raw Data'!BC151,"")</f>
        <v/>
      </c>
      <c r="BE47" s="25" t="str">
        <f>IF(ISNUMBER('Raw Data'!BD151),'Raw Data'!BD151,"")</f>
        <v/>
      </c>
      <c r="BF47" s="25" t="str">
        <f>IF(ISNUMBER('Raw Data'!BE151),'Raw Data'!BE151,"")</f>
        <v/>
      </c>
      <c r="BG47" s="25" t="str">
        <f>IF(ISNUMBER('Raw Data'!BF151),'Raw Data'!BF151,"")</f>
        <v/>
      </c>
      <c r="BH47" s="25">
        <f>IF(ISNUMBER('Raw Data'!BG151),'Raw Data'!BG151,"")</f>
        <v>3.3108014512494495</v>
      </c>
      <c r="BI47" s="25" t="str">
        <f>IF(ISNUMBER('Raw Data'!BH151),'Raw Data'!BH151,"")</f>
        <v/>
      </c>
      <c r="BJ47" s="25">
        <f>IF(ISNUMBER('Raw Data'!BI151),'Raw Data'!BI151,"")</f>
        <v>3.6245220419562503</v>
      </c>
      <c r="BK47" s="25" t="str">
        <f>IF(ISNUMBER('Raw Data'!BJ151),'Raw Data'!BJ151,"")</f>
        <v/>
      </c>
      <c r="BL47" s="25" t="str">
        <f>IF(ISNUMBER('Raw Data'!BK151),'Raw Data'!BK151,"")</f>
        <v/>
      </c>
      <c r="BM47" s="25">
        <f>IF(ISNUMBER('Raw Data'!BL151),'Raw Data'!BL151,"")</f>
        <v>3.7891569800495506</v>
      </c>
      <c r="BN47" s="25" t="str">
        <f>IF(ISNUMBER('Raw Data'!BM151),'Raw Data'!BM151,"")</f>
        <v/>
      </c>
      <c r="BO47" s="25">
        <f>IF(ISNUMBER('Raw Data'!BN151),'Raw Data'!BN151,"")</f>
        <v>3.9038463305031499</v>
      </c>
      <c r="BP47" s="25" t="str">
        <f>IF(ISNUMBER('Raw Data'!BO151),'Raw Data'!BO151,"")</f>
        <v/>
      </c>
      <c r="BQ47" s="25">
        <f>IF(ISNUMBER('Raw Data'!BP151),'Raw Data'!BP151,"")</f>
        <v>3.970947645662025</v>
      </c>
      <c r="BR47" s="25" t="str">
        <f>IF(ISNUMBER('Raw Data'!BQ151),'Raw Data'!BQ151,"")</f>
        <v/>
      </c>
      <c r="BS47" s="25" t="str">
        <f>IF(ISNUMBER('Raw Data'!BR151),'Raw Data'!BR151,"")</f>
        <v/>
      </c>
      <c r="BT47" s="25" t="str">
        <f>IF(ISNUMBER('Raw Data'!BS151),'Raw Data'!BS151,"")</f>
        <v/>
      </c>
      <c r="BU47" s="25" t="str">
        <f>IF(ISNUMBER('Raw Data'!BT151),'Raw Data'!BT151,"")</f>
        <v/>
      </c>
      <c r="BV47" s="25">
        <f>IF(ISNUMBER('Raw Data'!BU151),'Raw Data'!BU151,"")</f>
        <v>4.16477955518915</v>
      </c>
      <c r="BW47" s="25" t="str">
        <f>IF(ISNUMBER('Raw Data'!BV151),'Raw Data'!BV151,"")</f>
        <v/>
      </c>
      <c r="BX47" s="25">
        <f>IF(ISNUMBER('Raw Data'!BW151),'Raw Data'!BW151,"")</f>
        <v>5.1974114742485504</v>
      </c>
      <c r="BY47" s="25" t="str">
        <f>IF(ISNUMBER('Raw Data'!BX151),'Raw Data'!BX151,"")</f>
        <v/>
      </c>
      <c r="BZ47" s="25" t="str">
        <f>IF(ISNUMBER('Raw Data'!BY151),'Raw Data'!BY151,"")</f>
        <v/>
      </c>
      <c r="CA47" s="25">
        <f>IF(ISNUMBER('Raw Data'!BZ151),'Raw Data'!BZ151,"")</f>
        <v>4.9842446185535749</v>
      </c>
      <c r="CB47" s="25" t="str">
        <f>IF(ISNUMBER('Raw Data'!CA151),'Raw Data'!CA151,"")</f>
        <v/>
      </c>
      <c r="CC47" s="25">
        <f>IF(ISNUMBER('Raw Data'!CB151),'Raw Data'!CB151,"")</f>
        <v>0.61544293550122475</v>
      </c>
      <c r="CD47" s="25" t="str">
        <f>IF(ISNUMBER('Raw Data'!CC151),'Raw Data'!CC151,"")</f>
        <v/>
      </c>
      <c r="CE47" s="25">
        <f>IF(ISNUMBER('Raw Data'!CD151),'Raw Data'!CD151,"")</f>
        <v>1.681053049390925</v>
      </c>
      <c r="CF47" s="25" t="str">
        <f>IF(ISNUMBER('Raw Data'!CE151),'Raw Data'!CE151,"")</f>
        <v/>
      </c>
      <c r="CG47" s="25" t="str">
        <f>IF(ISNUMBER('Raw Data'!CF151),'Raw Data'!CF151,"")</f>
        <v/>
      </c>
      <c r="CH47" s="25" t="str">
        <f>IF(ISNUMBER('Raw Data'!CG151),'Raw Data'!CG151,"")</f>
        <v/>
      </c>
      <c r="CI47" s="25" t="str">
        <f>IF(ISNUMBER('Raw Data'!CH151),'Raw Data'!CH151,"")</f>
        <v/>
      </c>
      <c r="CJ47" s="25">
        <f>IF(ISNUMBER('Raw Data'!CI151),'Raw Data'!CI151,"")</f>
        <v>0.17291210484829911</v>
      </c>
      <c r="CK47" s="25" t="str">
        <f>IF(ISNUMBER('Raw Data'!CJ151),'Raw Data'!CJ151,"")</f>
        <v/>
      </c>
      <c r="CL47" s="25">
        <f>IF(ISNUMBER('Raw Data'!CK151),'Raw Data'!CK151,"")</f>
        <v>0.36239555321902506</v>
      </c>
      <c r="CM47" s="25" t="str">
        <f>IF(ISNUMBER('Raw Data'!CL151),'Raw Data'!CL151,"")</f>
        <v/>
      </c>
      <c r="CN47" s="25" t="str">
        <f>IF(ISNUMBER('Raw Data'!CM151),'Raw Data'!CM151,"")</f>
        <v/>
      </c>
      <c r="CO47" s="25">
        <f>IF(ISNUMBER('Raw Data'!CN151),'Raw Data'!CN151,"")</f>
        <v>1.0411001566969249</v>
      </c>
      <c r="CP47" s="25" t="str">
        <f>IF(ISNUMBER('Raw Data'!CO151),'Raw Data'!CO151,"")</f>
        <v/>
      </c>
      <c r="CQ47" s="25">
        <f>IF(ISNUMBER('Raw Data'!CP151),'Raw Data'!CP151,"")</f>
        <v>0.80006053359707519</v>
      </c>
      <c r="CR47" s="25" t="str">
        <f>IF(ISNUMBER('Raw Data'!CQ151),'Raw Data'!CQ151,"")</f>
        <v/>
      </c>
      <c r="CS47" s="25">
        <f>IF(ISNUMBER('Raw Data'!CR151),'Raw Data'!CR151,"")</f>
        <v>0.91119626450697577</v>
      </c>
      <c r="CT47" s="25" t="str">
        <f>IF(ISNUMBER('Raw Data'!CS151),'Raw Data'!CS151,"")</f>
        <v/>
      </c>
      <c r="CU47" s="25" t="str">
        <f>IF(ISNUMBER('Raw Data'!CT151),'Raw Data'!CT151,"")</f>
        <v/>
      </c>
      <c r="CV47" s="25" t="str">
        <f>IF(ISNUMBER('Raw Data'!CU151),'Raw Data'!CU151,"")</f>
        <v/>
      </c>
      <c r="CW47" s="25" t="str">
        <f>IF(ISNUMBER('Raw Data'!CV151),'Raw Data'!CV151,"")</f>
        <v/>
      </c>
      <c r="CX47" s="25">
        <f>IF(ISNUMBER('Raw Data'!CW151),'Raw Data'!CW151,"")</f>
        <v>2.1666357519369743</v>
      </c>
      <c r="CY47" s="25" t="str">
        <f>IF(ISNUMBER('Raw Data'!CX151),'Raw Data'!CX151,"")</f>
        <v/>
      </c>
      <c r="CZ47" s="25">
        <f>IF(ISNUMBER('Raw Data'!CY151),'Raw Data'!CY151,"")</f>
        <v>2.3932277453791504</v>
      </c>
      <c r="DA47" s="25" t="str">
        <f>IF(ISNUMBER('Raw Data'!CZ151),'Raw Data'!CZ151,"")</f>
        <v/>
      </c>
      <c r="DB47" s="25" t="str">
        <f>IF(ISNUMBER('Raw Data'!DA151),'Raw Data'!DA151,"")</f>
        <v/>
      </c>
      <c r="DC47" s="25">
        <f>IF(ISNUMBER('Raw Data'!DB151),'Raw Data'!DB151,"")</f>
        <v>2.7305148071930008</v>
      </c>
      <c r="DD47" s="25" t="str">
        <f>IF(ISNUMBER('Raw Data'!DC151),'Raw Data'!DC151,"")</f>
        <v/>
      </c>
      <c r="DE47" s="25">
        <f>IF(ISNUMBER('Raw Data'!DD151),'Raw Data'!DD151,"")</f>
        <v>2.9537842980179008</v>
      </c>
      <c r="DF47" s="25" t="str">
        <f>IF(ISNUMBER('Raw Data'!DE151),'Raw Data'!DE151,"")</f>
        <v/>
      </c>
      <c r="DG47" s="25">
        <f>IF(ISNUMBER('Raw Data'!DF151),'Raw Data'!DF151,"")</f>
        <v>3.1426157968160502</v>
      </c>
      <c r="DH47" s="25" t="str">
        <f>IF(ISNUMBER('Raw Data'!DG151),'Raw Data'!DG151,"")</f>
        <v/>
      </c>
      <c r="DI47" s="25" t="str">
        <f>IF(ISNUMBER('Raw Data'!DH151),'Raw Data'!DH151,"")</f>
        <v/>
      </c>
      <c r="DJ47" s="25" t="str">
        <f>IF(ISNUMBER('Raw Data'!DI151),'Raw Data'!DI151,"")</f>
        <v/>
      </c>
      <c r="DK47" s="25" t="str">
        <f>IF(ISNUMBER('Raw Data'!DJ151),'Raw Data'!DJ151,"")</f>
        <v/>
      </c>
      <c r="DL47" s="25" t="str">
        <f>IF(ISNUMBER('Raw Data'!DK151),'Raw Data'!DK151,"")</f>
        <v/>
      </c>
      <c r="DM47" s="25">
        <f>IF(ISNUMBER('Raw Data'!DL151),'Raw Data'!DL151,"")</f>
        <v>4.606532218652525</v>
      </c>
      <c r="DN47" s="25" t="str">
        <f>IF(ISNUMBER('Raw Data'!DM151),'Raw Data'!DM151,"")</f>
        <v/>
      </c>
      <c r="DO47" s="25">
        <f>IF(ISNUMBER('Raw Data'!DN151),'Raw Data'!DN151,"")</f>
        <v>4.3834853429621496</v>
      </c>
      <c r="DP47" s="25" t="str">
        <f>IF(ISNUMBER('Raw Data'!DO151),'Raw Data'!DO151,"")</f>
        <v/>
      </c>
      <c r="DQ47" s="25" t="str">
        <f>IF(ISNUMBER('Raw Data'!DP151),'Raw Data'!DP151,"")</f>
        <v/>
      </c>
      <c r="DR47" s="25" t="str">
        <f>IF(ISNUMBER('Raw Data'!DQ151),'Raw Data'!DQ151,"")</f>
        <v/>
      </c>
      <c r="DS47" s="25" t="str">
        <f>IF(ISNUMBER('Raw Data'!DR151),'Raw Data'!DR151,"")</f>
        <v/>
      </c>
      <c r="DT47" s="25" t="str">
        <f>IF(ISNUMBER('Raw Data'!DS151),'Raw Data'!DS151,"")</f>
        <v/>
      </c>
      <c r="DU47" s="25" t="str">
        <f>IF(ISNUMBER('Raw Data'!DT151),'Raw Data'!DT151,"")</f>
        <v/>
      </c>
      <c r="DV47" s="25" t="str">
        <f>IF(ISNUMBER('Raw Data'!DU151),'Raw Data'!DU151,"")</f>
        <v/>
      </c>
      <c r="DW47" s="25" t="str">
        <f>IF(ISNUMBER('Raw Data'!DV151),'Raw Data'!DV151,"")</f>
        <v/>
      </c>
      <c r="DX47" s="25" t="str">
        <f>IF(ISNUMBER('Raw Data'!DW151),'Raw Data'!DW151,"")</f>
        <v/>
      </c>
      <c r="DY47" s="25" t="str">
        <f>IF(ISNUMBER('Raw Data'!DX151),'Raw Data'!DX151,"")</f>
        <v/>
      </c>
      <c r="DZ47" s="25">
        <f>IF(ISNUMBER('Raw Data'!DY151),'Raw Data'!DY151,"")</f>
        <v>-0.31881019501937446</v>
      </c>
      <c r="EA47" s="25" t="str">
        <f>IF(ISNUMBER('Raw Data'!DZ151),'Raw Data'!DZ151,"")</f>
        <v/>
      </c>
      <c r="EB47" s="25" t="str">
        <f>IF(ISNUMBER('Raw Data'!EA151),'Raw Data'!EA151,"")</f>
        <v/>
      </c>
      <c r="EC47" s="25" t="str">
        <f>IF(ISNUMBER('Raw Data'!EB151),'Raw Data'!EB151,"")</f>
        <v/>
      </c>
      <c r="ED47" s="25" t="str">
        <f>IF(ISNUMBER('Raw Data'!EC151),'Raw Data'!EC151,"")</f>
        <v/>
      </c>
      <c r="EE47" s="25" t="str">
        <f>IF(ISNUMBER('Raw Data'!ED151),'Raw Data'!ED151,"")</f>
        <v/>
      </c>
      <c r="EF47" s="25" t="str">
        <f>IF(ISNUMBER('Raw Data'!EE151),'Raw Data'!EE151,"")</f>
        <v/>
      </c>
      <c r="EG47" s="25" t="str">
        <f>IF(ISNUMBER('Raw Data'!EF151),'Raw Data'!EF151,"")</f>
        <v/>
      </c>
      <c r="EH47" s="25">
        <f>IF(ISNUMBER('Raw Data'!EG151),'Raw Data'!EG151,"")</f>
        <v>-3.3329160170675554E-2</v>
      </c>
      <c r="EI47" s="25" t="str">
        <f>IF(ISNUMBER('Raw Data'!EH151),'Raw Data'!EH151,"")</f>
        <v/>
      </c>
      <c r="EJ47" s="25" t="str">
        <f>IF(ISNUMBER('Raw Data'!EI151),'Raw Data'!EI151,"")</f>
        <v/>
      </c>
      <c r="EK47" s="25" t="str">
        <f>IF(ISNUMBER('Raw Data'!EJ151),'Raw Data'!EJ151,"")</f>
        <v/>
      </c>
      <c r="EL47" s="25" t="str">
        <f>IF(ISNUMBER('Raw Data'!EK151),'Raw Data'!EK151,"")</f>
        <v/>
      </c>
      <c r="EM47" s="25" t="str">
        <f>IF(ISNUMBER('Raw Data'!EL151),'Raw Data'!EL151,"")</f>
        <v/>
      </c>
      <c r="EN47" s="25" t="str">
        <f>IF(ISNUMBER('Raw Data'!EM151),'Raw Data'!EM151,"")</f>
        <v/>
      </c>
      <c r="EO47" s="25" t="str">
        <f>IF(ISNUMBER('Raw Data'!EN151),'Raw Data'!EN151,"")</f>
        <v/>
      </c>
      <c r="EP47" s="25" t="str">
        <f>IF(ISNUMBER('Raw Data'!EO151),'Raw Data'!EO151,"")</f>
        <v/>
      </c>
      <c r="EQ47" s="25" t="str">
        <f>IF(ISNUMBER('Raw Data'!EP151),'Raw Data'!EP151,"")</f>
        <v/>
      </c>
      <c r="ER47" s="25" t="str">
        <f>IF(ISNUMBER('Raw Data'!EQ151),'Raw Data'!EQ151,"")</f>
        <v/>
      </c>
      <c r="ES47" s="25" t="str">
        <f>IF(ISNUMBER('Raw Data'!ER151),'Raw Data'!ER151,"")</f>
        <v/>
      </c>
      <c r="ET47" s="25" t="str">
        <f>IF(ISNUMBER('Raw Data'!ES151),'Raw Data'!ES151,"")</f>
        <v/>
      </c>
      <c r="EU47" s="25" t="str">
        <f>IF(ISNUMBER('Raw Data'!ET151),'Raw Data'!ET151,"")</f>
        <v/>
      </c>
      <c r="EV47" s="25" t="str">
        <f>IF(ISNUMBER('Raw Data'!EU151),'Raw Data'!EU151,"")</f>
        <v/>
      </c>
      <c r="EW47" s="25" t="str">
        <f>IF(ISNUMBER('Raw Data'!EV151),'Raw Data'!EV151,"")</f>
        <v/>
      </c>
      <c r="EX47" s="25" t="str">
        <f>IF(ISNUMBER('Raw Data'!EW151),'Raw Data'!EW151,"")</f>
        <v/>
      </c>
      <c r="EY47" s="25" t="str">
        <f>IF(ISNUMBER('Raw Data'!EX151),'Raw Data'!EX151,"")</f>
        <v/>
      </c>
      <c r="EZ47" s="25" t="str">
        <f>IF(ISNUMBER('Raw Data'!EY151),'Raw Data'!EY151,"")</f>
        <v/>
      </c>
      <c r="FA47" s="25" t="str">
        <f>IF(ISNUMBER('Raw Data'!EZ151),'Raw Data'!EZ151,"")</f>
        <v/>
      </c>
      <c r="FB47" s="25" t="str">
        <f>IF(ISNUMBER('Raw Data'!FA151),'Raw Data'!FA151,"")</f>
        <v/>
      </c>
      <c r="FC47" s="25" t="str">
        <f>IF(ISNUMBER('Raw Data'!FB151),'Raw Data'!FB151,"")</f>
        <v/>
      </c>
      <c r="FD47" s="25" t="str">
        <f>IF(ISNUMBER('Raw Data'!FC151),'Raw Data'!FC151,"")</f>
        <v/>
      </c>
      <c r="FE47" s="25" t="str">
        <f>IF(ISNUMBER('Raw Data'!FD151),'Raw Data'!FD151,"")</f>
        <v/>
      </c>
      <c r="FF47" s="25" t="str">
        <f>IF(ISNUMBER('Raw Data'!FE151),'Raw Data'!FE151,"")</f>
        <v/>
      </c>
      <c r="FG47" s="25" t="str">
        <f>IF(ISNUMBER('Raw Data'!FF151),'Raw Data'!FF151,"")</f>
        <v/>
      </c>
      <c r="FH47" s="25">
        <f>IF(ISNUMBER('Raw Data'!FG151),'Raw Data'!FG151,"")</f>
        <v>1.7899729774538495</v>
      </c>
      <c r="FI47" s="25" t="str">
        <f>IF(ISNUMBER('Raw Data'!FH151),'Raw Data'!FH151,"")</f>
        <v/>
      </c>
      <c r="FJ47" s="25" t="str">
        <f>IF(ISNUMBER('Raw Data'!FI151),'Raw Data'!FI151,"")</f>
        <v/>
      </c>
      <c r="FK47" s="25" t="str">
        <f>IF(ISNUMBER('Raw Data'!FJ151),'Raw Data'!FJ151,"")</f>
        <v/>
      </c>
      <c r="FL47" s="25" t="str">
        <f>IF(ISNUMBER('Raw Data'!FK151),'Raw Data'!FK151,"")</f>
        <v/>
      </c>
      <c r="FM47" s="25" t="str">
        <f>IF(ISNUMBER('Raw Data'!FL151),'Raw Data'!FL151,"")</f>
        <v/>
      </c>
      <c r="FN47" s="25" t="str">
        <f>IF(ISNUMBER('Raw Data'!FM151),'Raw Data'!FM151,"")</f>
        <v/>
      </c>
      <c r="FO47" s="25" t="str">
        <f>IF(ISNUMBER('Raw Data'!FN151),'Raw Data'!FN151,"")</f>
        <v/>
      </c>
      <c r="FP47" s="25" t="str">
        <f>IF(ISNUMBER('Raw Data'!FO151),'Raw Data'!FO151,"")</f>
        <v/>
      </c>
      <c r="FQ47" s="25" t="str">
        <f>IF(ISNUMBER('Raw Data'!FP151),'Raw Data'!FP151,"")</f>
        <v/>
      </c>
      <c r="FR47" s="25" t="str">
        <f>IF(ISNUMBER('Raw Data'!FQ151),'Raw Data'!FQ151,"")</f>
        <v/>
      </c>
      <c r="FS47" s="25" t="str">
        <f>IF(ISNUMBER('Raw Data'!FR151),'Raw Data'!FR151,"")</f>
        <v/>
      </c>
    </row>
    <row r="48" spans="1:176" s="4" customFormat="1" x14ac:dyDescent="0.25">
      <c r="A48" s="25" t="s">
        <v>30</v>
      </c>
      <c r="B48" s="26" t="s">
        <v>9</v>
      </c>
      <c r="C48" s="25"/>
      <c r="D48" s="25" t="str">
        <f>IF(ISNUMBER('Raw Data'!C152),'Raw Data'!C152,"")</f>
        <v/>
      </c>
      <c r="E48" s="25" t="str">
        <f>IF(ISNUMBER('Raw Data'!D152),'Raw Data'!D152,"")</f>
        <v/>
      </c>
      <c r="F48" s="25" t="str">
        <f>IF(ISNUMBER('Raw Data'!E152),'Raw Data'!E152,"")</f>
        <v/>
      </c>
      <c r="G48" s="25" t="str">
        <f>IF(ISNUMBER('Raw Data'!F152),'Raw Data'!F152,"")</f>
        <v/>
      </c>
      <c r="H48" s="25" t="str">
        <f>IF(ISNUMBER('Raw Data'!G152),'Raw Data'!G152,"")</f>
        <v/>
      </c>
      <c r="I48" s="25" t="str">
        <f>IF(ISNUMBER('Raw Data'!H152),'Raw Data'!H152,"")</f>
        <v/>
      </c>
      <c r="J48" s="25" t="str">
        <f>IF(ISNUMBER('Raw Data'!I152),'Raw Data'!I152,"")</f>
        <v/>
      </c>
      <c r="K48" s="25" t="str">
        <f>IF(ISNUMBER('Raw Data'!J152),'Raw Data'!J152,"")</f>
        <v/>
      </c>
      <c r="L48" s="25" t="str">
        <f>IF(ISNUMBER('Raw Data'!K152),'Raw Data'!K152,"")</f>
        <v/>
      </c>
      <c r="M48" s="25" t="str">
        <f>IF(ISNUMBER('Raw Data'!L152),'Raw Data'!L152,"")</f>
        <v/>
      </c>
      <c r="N48" s="25" t="str">
        <f>IF(ISNUMBER('Raw Data'!M152),'Raw Data'!M152,"")</f>
        <v/>
      </c>
      <c r="O48" s="25" t="str">
        <f>IF(ISNUMBER('Raw Data'!N152),'Raw Data'!N152,"")</f>
        <v/>
      </c>
      <c r="P48" s="25" t="str">
        <f>IF(ISNUMBER('Raw Data'!O152),'Raw Data'!O152,"")</f>
        <v/>
      </c>
      <c r="Q48" s="25" t="str">
        <f>IF(ISNUMBER('Raw Data'!P152),'Raw Data'!P152,"")</f>
        <v/>
      </c>
      <c r="R48" s="25" t="str">
        <f>IF(ISNUMBER('Raw Data'!Q152),'Raw Data'!Q152,"")</f>
        <v/>
      </c>
      <c r="S48" s="25" t="str">
        <f>IF(ISNUMBER('Raw Data'!R152),'Raw Data'!R152,"")</f>
        <v/>
      </c>
      <c r="T48" s="25" t="str">
        <f>IF(ISNUMBER('Raw Data'!S152),'Raw Data'!S152,"")</f>
        <v/>
      </c>
      <c r="U48" s="25" t="str">
        <f>IF(ISNUMBER('Raw Data'!T152),'Raw Data'!T152,"")</f>
        <v/>
      </c>
      <c r="V48" s="25" t="str">
        <f>IF(ISNUMBER('Raw Data'!U152),'Raw Data'!U152,"")</f>
        <v/>
      </c>
      <c r="W48" s="25" t="str">
        <f>IF(ISNUMBER('Raw Data'!V152),'Raw Data'!V152,"")</f>
        <v/>
      </c>
      <c r="X48" s="25" t="str">
        <f>IF(ISNUMBER('Raw Data'!W152),'Raw Data'!W152,"")</f>
        <v/>
      </c>
      <c r="Y48" s="25" t="str">
        <f>IF(ISNUMBER('Raw Data'!X152),'Raw Data'!X152,"")</f>
        <v/>
      </c>
      <c r="Z48" s="25" t="str">
        <f>IF(ISNUMBER('Raw Data'!Y152),'Raw Data'!Y152,"")</f>
        <v/>
      </c>
      <c r="AA48" s="25">
        <f>IF(ISNUMBER('Raw Data'!Z152),'Raw Data'!Z152,"")</f>
        <v>3.5550730212232202</v>
      </c>
      <c r="AB48" s="25" t="str">
        <f>IF(ISNUMBER('Raw Data'!AA152),'Raw Data'!AA152,"")</f>
        <v/>
      </c>
      <c r="AC48" s="25" t="str">
        <f>IF(ISNUMBER('Raw Data'!AB152),'Raw Data'!AB152,"")</f>
        <v/>
      </c>
      <c r="AD48" s="25" t="str">
        <f>IF(ISNUMBER('Raw Data'!AC152),'Raw Data'!AC152,"")</f>
        <v/>
      </c>
      <c r="AE48" s="25">
        <f>IF(ISNUMBER('Raw Data'!AD152),'Raw Data'!AD152,"")</f>
        <v>3.5548331345292326</v>
      </c>
      <c r="AF48" s="25" t="str">
        <f>IF(ISNUMBER('Raw Data'!AE152),'Raw Data'!AE152,"")</f>
        <v/>
      </c>
      <c r="AG48" s="25">
        <f>IF(ISNUMBER('Raw Data'!AF152),'Raw Data'!AF152,"")</f>
        <v>3.4171531978592102</v>
      </c>
      <c r="AH48" s="25" t="str">
        <f>IF(ISNUMBER('Raw Data'!AG152),'Raw Data'!AG152,"")</f>
        <v/>
      </c>
      <c r="AI48" s="25">
        <f>IF(ISNUMBER('Raw Data'!AH152),'Raw Data'!AH152,"")</f>
        <v>3.3015269532432878</v>
      </c>
      <c r="AJ48" s="25" t="str">
        <f>IF(ISNUMBER('Raw Data'!AI152),'Raw Data'!AI152,"")</f>
        <v/>
      </c>
      <c r="AK48" s="25" t="str">
        <f>IF(ISNUMBER('Raw Data'!AJ152),'Raw Data'!AJ152,"")</f>
        <v/>
      </c>
      <c r="AL48" s="25" t="str">
        <f>IF(ISNUMBER('Raw Data'!AK152),'Raw Data'!AK152,"")</f>
        <v/>
      </c>
      <c r="AM48" s="25" t="str">
        <f>IF(ISNUMBER('Raw Data'!AL152),'Raw Data'!AL152,"")</f>
        <v/>
      </c>
      <c r="AN48" s="25">
        <f>IF(ISNUMBER('Raw Data'!AM152),'Raw Data'!AM152,"")</f>
        <v>2.7502338306783849</v>
      </c>
      <c r="AO48" s="25" t="str">
        <f>IF(ISNUMBER('Raw Data'!AN152),'Raw Data'!AN152,"")</f>
        <v/>
      </c>
      <c r="AP48" s="25">
        <f>IF(ISNUMBER('Raw Data'!AO152),'Raw Data'!AO152,"")</f>
        <v>3.0066900998968631</v>
      </c>
      <c r="AQ48" s="25" t="str">
        <f>IF(ISNUMBER('Raw Data'!AP152),'Raw Data'!AP152,"")</f>
        <v/>
      </c>
      <c r="AR48" s="25" t="str">
        <f>IF(ISNUMBER('Raw Data'!AQ152),'Raw Data'!AQ152,"")</f>
        <v/>
      </c>
      <c r="AS48" s="25" t="str">
        <f>IF(ISNUMBER('Raw Data'!AR152),'Raw Data'!AR152,"")</f>
        <v/>
      </c>
      <c r="AT48" s="25">
        <f>IF(ISNUMBER('Raw Data'!AS152),'Raw Data'!AS152,"")</f>
        <v>2.8716328248041605</v>
      </c>
      <c r="AU48" s="25" t="str">
        <f>IF(ISNUMBER('Raw Data'!AT152),'Raw Data'!AT152,"")</f>
        <v/>
      </c>
      <c r="AV48" s="25">
        <f>IF(ISNUMBER('Raw Data'!AU152),'Raw Data'!AU152,"")</f>
        <v>3.0645590833103102</v>
      </c>
      <c r="AW48" s="25" t="str">
        <f>IF(ISNUMBER('Raw Data'!AV152),'Raw Data'!AV152,"")</f>
        <v/>
      </c>
      <c r="AX48" s="25" t="str">
        <f>IF(ISNUMBER('Raw Data'!AW152),'Raw Data'!AW152,"")</f>
        <v/>
      </c>
      <c r="AY48" s="25">
        <f>IF(ISNUMBER('Raw Data'!AX152),'Raw Data'!AX152,"")</f>
        <v>2.9750822128674921</v>
      </c>
      <c r="AZ48" s="25" t="str">
        <f>IF(ISNUMBER('Raw Data'!AY152),'Raw Data'!AY152,"")</f>
        <v/>
      </c>
      <c r="BA48" s="25">
        <f>IF(ISNUMBER('Raw Data'!AZ152),'Raw Data'!AZ152,"")</f>
        <v>3.1577406125529626</v>
      </c>
      <c r="BB48" s="25" t="str">
        <f>IF(ISNUMBER('Raw Data'!BA152),'Raw Data'!BA152,"")</f>
        <v/>
      </c>
      <c r="BC48" s="25">
        <f>IF(ISNUMBER('Raw Data'!BB152),'Raw Data'!BB152,"")</f>
        <v>3.4111803677376749</v>
      </c>
      <c r="BD48" s="25" t="str">
        <f>IF(ISNUMBER('Raw Data'!BC152),'Raw Data'!BC152,"")</f>
        <v/>
      </c>
      <c r="BE48" s="25" t="str">
        <f>IF(ISNUMBER('Raw Data'!BD152),'Raw Data'!BD152,"")</f>
        <v/>
      </c>
      <c r="BF48" s="25" t="str">
        <f>IF(ISNUMBER('Raw Data'!BE152),'Raw Data'!BE152,"")</f>
        <v/>
      </c>
      <c r="BG48" s="25" t="str">
        <f>IF(ISNUMBER('Raw Data'!BF152),'Raw Data'!BF152,"")</f>
        <v/>
      </c>
      <c r="BH48" s="25">
        <f>IF(ISNUMBER('Raw Data'!BG152),'Raw Data'!BG152,"")</f>
        <v>3.2789602086095075</v>
      </c>
      <c r="BI48" s="25" t="str">
        <f>IF(ISNUMBER('Raw Data'!BH152),'Raw Data'!BH152,"")</f>
        <v/>
      </c>
      <c r="BJ48" s="25">
        <f>IF(ISNUMBER('Raw Data'!BI152),'Raw Data'!BI152,"")</f>
        <v>3.4270491005626424</v>
      </c>
      <c r="BK48" s="25" t="str">
        <f>IF(ISNUMBER('Raw Data'!BJ152),'Raw Data'!BJ152,"")</f>
        <v/>
      </c>
      <c r="BL48" s="25" t="str">
        <f>IF(ISNUMBER('Raw Data'!BK152),'Raw Data'!BK152,"")</f>
        <v/>
      </c>
      <c r="BM48" s="25">
        <f>IF(ISNUMBER('Raw Data'!BL152),'Raw Data'!BL152,"")</f>
        <v>3.5301694486481932</v>
      </c>
      <c r="BN48" s="25" t="str">
        <f>IF(ISNUMBER('Raw Data'!BM152),'Raw Data'!BM152,"")</f>
        <v/>
      </c>
      <c r="BO48" s="25">
        <f>IF(ISNUMBER('Raw Data'!BN152),'Raw Data'!BN152,"")</f>
        <v>3.6647368381043126</v>
      </c>
      <c r="BP48" s="25" t="str">
        <f>IF(ISNUMBER('Raw Data'!BO152),'Raw Data'!BO152,"")</f>
        <v/>
      </c>
      <c r="BQ48" s="25">
        <f>IF(ISNUMBER('Raw Data'!BP152),'Raw Data'!BP152,"")</f>
        <v>3.7111022536882952</v>
      </c>
      <c r="BR48" s="25" t="str">
        <f>IF(ISNUMBER('Raw Data'!BQ152),'Raw Data'!BQ152,"")</f>
        <v/>
      </c>
      <c r="BS48" s="25" t="str">
        <f>IF(ISNUMBER('Raw Data'!BR152),'Raw Data'!BR152,"")</f>
        <v/>
      </c>
      <c r="BT48" s="25" t="str">
        <f>IF(ISNUMBER('Raw Data'!BS152),'Raw Data'!BS152,"")</f>
        <v/>
      </c>
      <c r="BU48" s="25" t="str">
        <f>IF(ISNUMBER('Raw Data'!BT152),'Raw Data'!BT152,"")</f>
        <v/>
      </c>
      <c r="BV48" s="25">
        <f>IF(ISNUMBER('Raw Data'!BU152),'Raw Data'!BU152,"")</f>
        <v>3.8866789179805399</v>
      </c>
      <c r="BW48" s="25" t="str">
        <f>IF(ISNUMBER('Raw Data'!BV152),'Raw Data'!BV152,"")</f>
        <v/>
      </c>
      <c r="BX48" s="25">
        <f>IF(ISNUMBER('Raw Data'!BW152),'Raw Data'!BW152,"")</f>
        <v>3.9924653495092852</v>
      </c>
      <c r="BY48" s="25" t="str">
        <f>IF(ISNUMBER('Raw Data'!BX152),'Raw Data'!BX152,"")</f>
        <v/>
      </c>
      <c r="BZ48" s="25" t="str">
        <f>IF(ISNUMBER('Raw Data'!BY152),'Raw Data'!BY152,"")</f>
        <v/>
      </c>
      <c r="CA48" s="25">
        <f>IF(ISNUMBER('Raw Data'!BZ152),'Raw Data'!BZ152,"")</f>
        <v>4.3248750143416679</v>
      </c>
      <c r="CB48" s="25" t="str">
        <f>IF(ISNUMBER('Raw Data'!CA152),'Raw Data'!CA152,"")</f>
        <v/>
      </c>
      <c r="CC48" s="25">
        <f>IF(ISNUMBER('Raw Data'!CB152),'Raw Data'!CB152,"")</f>
        <v>4.0389338628921703</v>
      </c>
      <c r="CD48" s="25" t="str">
        <f>IF(ISNUMBER('Raw Data'!CC152),'Raw Data'!CC152,"")</f>
        <v/>
      </c>
      <c r="CE48" s="25">
        <f>IF(ISNUMBER('Raw Data'!CD152),'Raw Data'!CD152,"")</f>
        <v>3.12410403994468</v>
      </c>
      <c r="CF48" s="25" t="str">
        <f>IF(ISNUMBER('Raw Data'!CE152),'Raw Data'!CE152,"")</f>
        <v/>
      </c>
      <c r="CG48" s="25" t="str">
        <f>IF(ISNUMBER('Raw Data'!CF152),'Raw Data'!CF152,"")</f>
        <v/>
      </c>
      <c r="CH48" s="25" t="str">
        <f>IF(ISNUMBER('Raw Data'!CG152),'Raw Data'!CG152,"")</f>
        <v/>
      </c>
      <c r="CI48" s="25" t="str">
        <f>IF(ISNUMBER('Raw Data'!CH152),'Raw Data'!CH152,"")</f>
        <v/>
      </c>
      <c r="CJ48" s="25">
        <f>IF(ISNUMBER('Raw Data'!CI152),'Raw Data'!CI152,"")</f>
        <v>0.91901936218422531</v>
      </c>
      <c r="CK48" s="25" t="str">
        <f>IF(ISNUMBER('Raw Data'!CJ152),'Raw Data'!CJ152,"")</f>
        <v/>
      </c>
      <c r="CL48" s="25">
        <f>IF(ISNUMBER('Raw Data'!CK152),'Raw Data'!CK152,"")</f>
        <v>1.5081159943233251</v>
      </c>
      <c r="CM48" s="25" t="str">
        <f>IF(ISNUMBER('Raw Data'!CL152),'Raw Data'!CL152,"")</f>
        <v/>
      </c>
      <c r="CN48" s="25" t="str">
        <f>IF(ISNUMBER('Raw Data'!CM152),'Raw Data'!CM152,"")</f>
        <v/>
      </c>
      <c r="CO48" s="25">
        <f>IF(ISNUMBER('Raw Data'!CN152),'Raw Data'!CN152,"")</f>
        <v>1.3058920984270497</v>
      </c>
      <c r="CP48" s="25" t="str">
        <f>IF(ISNUMBER('Raw Data'!CO152),'Raw Data'!CO152,"")</f>
        <v/>
      </c>
      <c r="CQ48" s="25">
        <f>IF(ISNUMBER('Raw Data'!CP152),'Raw Data'!CP152,"")</f>
        <v>1.7017743106162007</v>
      </c>
      <c r="CR48" s="25" t="str">
        <f>IF(ISNUMBER('Raw Data'!CQ152),'Raw Data'!CQ152,"")</f>
        <v/>
      </c>
      <c r="CS48" s="25">
        <f>IF(ISNUMBER('Raw Data'!CR152),'Raw Data'!CR152,"")</f>
        <v>1.4445975018241</v>
      </c>
      <c r="CT48" s="25" t="str">
        <f>IF(ISNUMBER('Raw Data'!CS152),'Raw Data'!CS152,"")</f>
        <v/>
      </c>
      <c r="CU48" s="25" t="str">
        <f>IF(ISNUMBER('Raw Data'!CT152),'Raw Data'!CT152,"")</f>
        <v/>
      </c>
      <c r="CV48" s="25" t="str">
        <f>IF(ISNUMBER('Raw Data'!CU152),'Raw Data'!CU152,"")</f>
        <v/>
      </c>
      <c r="CW48" s="25" t="str">
        <f>IF(ISNUMBER('Raw Data'!CV152),'Raw Data'!CV152,"")</f>
        <v/>
      </c>
      <c r="CX48" s="25">
        <f>IF(ISNUMBER('Raw Data'!CW152),'Raw Data'!CW152,"")</f>
        <v>2.0425615336601002</v>
      </c>
      <c r="CY48" s="25" t="str">
        <f>IF(ISNUMBER('Raw Data'!CX152),'Raw Data'!CX152,"")</f>
        <v/>
      </c>
      <c r="CZ48" s="25">
        <f>IF(ISNUMBER('Raw Data'!CY152),'Raw Data'!CY152,"")</f>
        <v>2.2749131348214</v>
      </c>
      <c r="DA48" s="25" t="str">
        <f>IF(ISNUMBER('Raw Data'!CZ152),'Raw Data'!CZ152,"")</f>
        <v/>
      </c>
      <c r="DB48" s="25" t="str">
        <f>IF(ISNUMBER('Raw Data'!DA152),'Raw Data'!DA152,"")</f>
        <v/>
      </c>
      <c r="DC48" s="25">
        <f>IF(ISNUMBER('Raw Data'!DB152),'Raw Data'!DB152,"")</f>
        <v>2.6193279874109501</v>
      </c>
      <c r="DD48" s="25" t="str">
        <f>IF(ISNUMBER('Raw Data'!DC152),'Raw Data'!DC152,"")</f>
        <v/>
      </c>
      <c r="DE48" s="25">
        <f>IF(ISNUMBER('Raw Data'!DD152),'Raw Data'!DD152,"")</f>
        <v>2.9182487655425255</v>
      </c>
      <c r="DF48" s="25" t="str">
        <f>IF(ISNUMBER('Raw Data'!DE152),'Raw Data'!DE152,"")</f>
        <v/>
      </c>
      <c r="DG48" s="25">
        <f>IF(ISNUMBER('Raw Data'!DF152),'Raw Data'!DF152,"")</f>
        <v>2.8387973346188504</v>
      </c>
      <c r="DH48" s="25" t="str">
        <f>IF(ISNUMBER('Raw Data'!DG152),'Raw Data'!DG152,"")</f>
        <v/>
      </c>
      <c r="DI48" s="25" t="str">
        <f>IF(ISNUMBER('Raw Data'!DH152),'Raw Data'!DH152,"")</f>
        <v/>
      </c>
      <c r="DJ48" s="25" t="str">
        <f>IF(ISNUMBER('Raw Data'!DI152),'Raw Data'!DI152,"")</f>
        <v/>
      </c>
      <c r="DK48" s="25" t="str">
        <f>IF(ISNUMBER('Raw Data'!DJ152),'Raw Data'!DJ152,"")</f>
        <v/>
      </c>
      <c r="DL48" s="25" t="str">
        <f>IF(ISNUMBER('Raw Data'!DK152),'Raw Data'!DK152,"")</f>
        <v/>
      </c>
      <c r="DM48" s="25">
        <f>IF(ISNUMBER('Raw Data'!DL152),'Raw Data'!DL152,"")</f>
        <v>3.6044487677441253</v>
      </c>
      <c r="DN48" s="25" t="str">
        <f>IF(ISNUMBER('Raw Data'!DM152),'Raw Data'!DM152,"")</f>
        <v/>
      </c>
      <c r="DO48" s="25">
        <f>IF(ISNUMBER('Raw Data'!DN152),'Raw Data'!DN152,"")</f>
        <v>3.8226209167883498</v>
      </c>
      <c r="DP48" s="25" t="str">
        <f>IF(ISNUMBER('Raw Data'!DO152),'Raw Data'!DO152,"")</f>
        <v/>
      </c>
      <c r="DQ48" s="25" t="str">
        <f>IF(ISNUMBER('Raw Data'!DP152),'Raw Data'!DP152,"")</f>
        <v/>
      </c>
      <c r="DR48" s="25" t="str">
        <f>IF(ISNUMBER('Raw Data'!DQ152),'Raw Data'!DQ152,"")</f>
        <v/>
      </c>
      <c r="DS48" s="25" t="str">
        <f>IF(ISNUMBER('Raw Data'!DR152),'Raw Data'!DR152,"")</f>
        <v/>
      </c>
      <c r="DT48" s="25" t="str">
        <f>IF(ISNUMBER('Raw Data'!DS152),'Raw Data'!DS152,"")</f>
        <v/>
      </c>
      <c r="DU48" s="25" t="str">
        <f>IF(ISNUMBER('Raw Data'!DT152),'Raw Data'!DT152,"")</f>
        <v/>
      </c>
      <c r="DV48" s="25" t="str">
        <f>IF(ISNUMBER('Raw Data'!DU152),'Raw Data'!DU152,"")</f>
        <v/>
      </c>
      <c r="DW48" s="25" t="str">
        <f>IF(ISNUMBER('Raw Data'!DV152),'Raw Data'!DV152,"")</f>
        <v/>
      </c>
      <c r="DX48" s="25" t="str">
        <f>IF(ISNUMBER('Raw Data'!DW152),'Raw Data'!DW152,"")</f>
        <v/>
      </c>
      <c r="DY48" s="25" t="str">
        <f>IF(ISNUMBER('Raw Data'!DX152),'Raw Data'!DX152,"")</f>
        <v/>
      </c>
      <c r="DZ48" s="25">
        <f>IF(ISNUMBER('Raw Data'!DY152),'Raw Data'!DY152,"")</f>
        <v>2.731307206294725</v>
      </c>
      <c r="EA48" s="25" t="str">
        <f>IF(ISNUMBER('Raw Data'!DZ152),'Raw Data'!DZ152,"")</f>
        <v/>
      </c>
      <c r="EB48" s="25" t="str">
        <f>IF(ISNUMBER('Raw Data'!EA152),'Raw Data'!EA152,"")</f>
        <v/>
      </c>
      <c r="EC48" s="25" t="str">
        <f>IF(ISNUMBER('Raw Data'!EB152),'Raw Data'!EB152,"")</f>
        <v/>
      </c>
      <c r="ED48" s="25" t="str">
        <f>IF(ISNUMBER('Raw Data'!EC152),'Raw Data'!EC152,"")</f>
        <v/>
      </c>
      <c r="EE48" s="25" t="str">
        <f>IF(ISNUMBER('Raw Data'!ED152),'Raw Data'!ED152,"")</f>
        <v/>
      </c>
      <c r="EF48" s="25" t="str">
        <f>IF(ISNUMBER('Raw Data'!EE152),'Raw Data'!EE152,"")</f>
        <v/>
      </c>
      <c r="EG48" s="25" t="str">
        <f>IF(ISNUMBER('Raw Data'!EF152),'Raw Data'!EF152,"")</f>
        <v/>
      </c>
      <c r="EH48" s="25">
        <f>IF(ISNUMBER('Raw Data'!EG152),'Raw Data'!EG152,"")</f>
        <v>1.0257082331010503</v>
      </c>
      <c r="EI48" s="25" t="str">
        <f>IF(ISNUMBER('Raw Data'!EH152),'Raw Data'!EH152,"")</f>
        <v/>
      </c>
      <c r="EJ48" s="25" t="str">
        <f>IF(ISNUMBER('Raw Data'!EI152),'Raw Data'!EI152,"")</f>
        <v/>
      </c>
      <c r="EK48" s="25" t="str">
        <f>IF(ISNUMBER('Raw Data'!EJ152),'Raw Data'!EJ152,"")</f>
        <v/>
      </c>
      <c r="EL48" s="25" t="str">
        <f>IF(ISNUMBER('Raw Data'!EK152),'Raw Data'!EK152,"")</f>
        <v/>
      </c>
      <c r="EM48" s="25" t="str">
        <f>IF(ISNUMBER('Raw Data'!EL152),'Raw Data'!EL152,"")</f>
        <v/>
      </c>
      <c r="EN48" s="25" t="str">
        <f>IF(ISNUMBER('Raw Data'!EM152),'Raw Data'!EM152,"")</f>
        <v/>
      </c>
      <c r="EO48" s="25" t="str">
        <f>IF(ISNUMBER('Raw Data'!EN152),'Raw Data'!EN152,"")</f>
        <v/>
      </c>
      <c r="EP48" s="25" t="str">
        <f>IF(ISNUMBER('Raw Data'!EO152),'Raw Data'!EO152,"")</f>
        <v/>
      </c>
      <c r="EQ48" s="25" t="str">
        <f>IF(ISNUMBER('Raw Data'!EP152),'Raw Data'!EP152,"")</f>
        <v/>
      </c>
      <c r="ER48" s="25" t="str">
        <f>IF(ISNUMBER('Raw Data'!EQ152),'Raw Data'!EQ152,"")</f>
        <v/>
      </c>
      <c r="ES48" s="25" t="str">
        <f>IF(ISNUMBER('Raw Data'!ER152),'Raw Data'!ER152,"")</f>
        <v/>
      </c>
      <c r="ET48" s="25" t="str">
        <f>IF(ISNUMBER('Raw Data'!ES152),'Raw Data'!ES152,"")</f>
        <v/>
      </c>
      <c r="EU48" s="25" t="str">
        <f>IF(ISNUMBER('Raw Data'!ET152),'Raw Data'!ET152,"")</f>
        <v/>
      </c>
      <c r="EV48" s="25" t="str">
        <f>IF(ISNUMBER('Raw Data'!EU152),'Raw Data'!EU152,"")</f>
        <v/>
      </c>
      <c r="EW48" s="25" t="str">
        <f>IF(ISNUMBER('Raw Data'!EV152),'Raw Data'!EV152,"")</f>
        <v/>
      </c>
      <c r="EX48" s="25" t="str">
        <f>IF(ISNUMBER('Raw Data'!EW152),'Raw Data'!EW152,"")</f>
        <v/>
      </c>
      <c r="EY48" s="25" t="str">
        <f>IF(ISNUMBER('Raw Data'!EX152),'Raw Data'!EX152,"")</f>
        <v/>
      </c>
      <c r="EZ48" s="25" t="str">
        <f>IF(ISNUMBER('Raw Data'!EY152),'Raw Data'!EY152,"")</f>
        <v/>
      </c>
      <c r="FA48" s="25" t="str">
        <f>IF(ISNUMBER('Raw Data'!EZ152),'Raw Data'!EZ152,"")</f>
        <v/>
      </c>
      <c r="FB48" s="25" t="str">
        <f>IF(ISNUMBER('Raw Data'!FA152),'Raw Data'!FA152,"")</f>
        <v/>
      </c>
      <c r="FC48" s="25" t="str">
        <f>IF(ISNUMBER('Raw Data'!FB152),'Raw Data'!FB152,"")</f>
        <v/>
      </c>
      <c r="FD48" s="25" t="str">
        <f>IF(ISNUMBER('Raw Data'!FC152),'Raw Data'!FC152,"")</f>
        <v/>
      </c>
      <c r="FE48" s="25" t="str">
        <f>IF(ISNUMBER('Raw Data'!FD152),'Raw Data'!FD152,"")</f>
        <v/>
      </c>
      <c r="FF48" s="25" t="str">
        <f>IF(ISNUMBER('Raw Data'!FE152),'Raw Data'!FE152,"")</f>
        <v/>
      </c>
      <c r="FG48" s="25" t="str">
        <f>IF(ISNUMBER('Raw Data'!FF152),'Raw Data'!FF152,"")</f>
        <v/>
      </c>
      <c r="FH48" s="25">
        <f>IF(ISNUMBER('Raw Data'!FG152),'Raw Data'!FG152,"")</f>
        <v>2.0421793124581256</v>
      </c>
      <c r="FI48" s="25" t="str">
        <f>IF(ISNUMBER('Raw Data'!FH152),'Raw Data'!FH152,"")</f>
        <v/>
      </c>
      <c r="FJ48" s="25" t="str">
        <f>IF(ISNUMBER('Raw Data'!FI152),'Raw Data'!FI152,"")</f>
        <v/>
      </c>
      <c r="FK48" s="25" t="str">
        <f>IF(ISNUMBER('Raw Data'!FJ152),'Raw Data'!FJ152,"")</f>
        <v/>
      </c>
      <c r="FL48" s="25" t="str">
        <f>IF(ISNUMBER('Raw Data'!FK152),'Raw Data'!FK152,"")</f>
        <v/>
      </c>
      <c r="FM48" s="25" t="str">
        <f>IF(ISNUMBER('Raw Data'!FL152),'Raw Data'!FL152,"")</f>
        <v/>
      </c>
      <c r="FN48" s="25" t="str">
        <f>IF(ISNUMBER('Raw Data'!FM152),'Raw Data'!FM152,"")</f>
        <v/>
      </c>
      <c r="FO48" s="25" t="str">
        <f>IF(ISNUMBER('Raw Data'!FN152),'Raw Data'!FN152,"")</f>
        <v/>
      </c>
      <c r="FP48" s="25" t="str">
        <f>IF(ISNUMBER('Raw Data'!FO152),'Raw Data'!FO152,"")</f>
        <v/>
      </c>
      <c r="FQ48" s="25" t="str">
        <f>IF(ISNUMBER('Raw Data'!FP152),'Raw Data'!FP152,"")</f>
        <v/>
      </c>
      <c r="FR48" s="25" t="str">
        <f>IF(ISNUMBER('Raw Data'!FQ152),'Raw Data'!FQ152,"")</f>
        <v/>
      </c>
      <c r="FS48" s="25" t="str">
        <f>IF(ISNUMBER('Raw Data'!FR152),'Raw Data'!FR152,"")</f>
        <v/>
      </c>
    </row>
    <row r="49" spans="1:175" x14ac:dyDescent="0.25">
      <c r="A49" s="45" t="s">
        <v>83</v>
      </c>
      <c r="B49" s="10" t="s">
        <v>8</v>
      </c>
      <c r="C49" s="4">
        <f t="shared" ref="C49:AH49" si="124">$C73+(IF(C6&lt;450,$B74*(C6-150),IF(C6&gt;750,$C74+$C75+$B76*(C6-750),$C74+$B75*(C6-450))))</f>
        <v>22.987500000000001</v>
      </c>
      <c r="D49" s="4">
        <f t="shared" si="124"/>
        <v>22.987500000000001</v>
      </c>
      <c r="E49" s="4">
        <f t="shared" si="124"/>
        <v>22.987500000000001</v>
      </c>
      <c r="F49" s="4">
        <f t="shared" si="124"/>
        <v>22.987500000000001</v>
      </c>
      <c r="G49" s="4">
        <f t="shared" si="124"/>
        <v>22.987500000000001</v>
      </c>
      <c r="H49" s="4">
        <f t="shared" si="124"/>
        <v>22.987500000000001</v>
      </c>
      <c r="I49" s="4">
        <f t="shared" si="124"/>
        <v>22.987500000000001</v>
      </c>
      <c r="J49" s="4">
        <f t="shared" si="124"/>
        <v>22.987500000000001</v>
      </c>
      <c r="K49" s="4">
        <f t="shared" si="124"/>
        <v>22.987500000000001</v>
      </c>
      <c r="L49" s="4">
        <f t="shared" si="124"/>
        <v>22.987500000000001</v>
      </c>
      <c r="M49" s="4">
        <f t="shared" si="124"/>
        <v>25.274999999999999</v>
      </c>
      <c r="N49" s="4">
        <f t="shared" si="124"/>
        <v>27.5625</v>
      </c>
      <c r="O49" s="4">
        <f t="shared" si="124"/>
        <v>29.85</v>
      </c>
      <c r="P49" s="4">
        <f t="shared" si="124"/>
        <v>32.137500000000003</v>
      </c>
      <c r="Q49" s="4">
        <f t="shared" si="124"/>
        <v>34.424999999999997</v>
      </c>
      <c r="R49" s="4">
        <f t="shared" si="124"/>
        <v>36.712499999999999</v>
      </c>
      <c r="S49" s="4">
        <f t="shared" si="124"/>
        <v>39</v>
      </c>
      <c r="T49" s="4">
        <f t="shared" si="124"/>
        <v>41.287500000000001</v>
      </c>
      <c r="U49" s="4">
        <f t="shared" si="124"/>
        <v>43.575000000000003</v>
      </c>
      <c r="V49" s="4">
        <f t="shared" si="124"/>
        <v>45.862499999999997</v>
      </c>
      <c r="W49" s="4">
        <f t="shared" si="124"/>
        <v>48.15</v>
      </c>
      <c r="X49" s="4">
        <f t="shared" si="124"/>
        <v>50.4375</v>
      </c>
      <c r="Y49" s="4">
        <f t="shared" si="124"/>
        <v>52.725000000000001</v>
      </c>
      <c r="Z49" s="4">
        <f t="shared" si="124"/>
        <v>55.012500000000003</v>
      </c>
      <c r="AA49" s="4">
        <f t="shared" si="124"/>
        <v>57.3</v>
      </c>
      <c r="AB49" s="4">
        <f t="shared" si="124"/>
        <v>59.587500000000006</v>
      </c>
      <c r="AC49" s="4">
        <f t="shared" si="124"/>
        <v>61.875</v>
      </c>
      <c r="AD49" s="4">
        <f t="shared" si="124"/>
        <v>64.162499999999994</v>
      </c>
      <c r="AE49" s="4">
        <f t="shared" si="124"/>
        <v>67.59375</v>
      </c>
      <c r="AF49" s="4">
        <f t="shared" si="124"/>
        <v>71.025000000000006</v>
      </c>
      <c r="AG49" s="4">
        <f t="shared" si="124"/>
        <v>74.456250000000011</v>
      </c>
      <c r="AH49" s="4">
        <f t="shared" si="124"/>
        <v>77.887500000000003</v>
      </c>
      <c r="AI49" s="4">
        <f t="shared" ref="AI49:BN49" si="125">$C73+(IF(AI6&lt;450,$B74*(AI6-150),IF(AI6&gt;750,$C74+$C75+$B76*(AI6-750),$C74+$B75*(AI6-450))))</f>
        <v>81.318749999999994</v>
      </c>
      <c r="AJ49" s="4">
        <f t="shared" si="125"/>
        <v>84.75</v>
      </c>
      <c r="AK49" s="4">
        <f t="shared" si="125"/>
        <v>88.181250000000006</v>
      </c>
      <c r="AL49" s="4">
        <f t="shared" si="125"/>
        <v>91.612500000000011</v>
      </c>
      <c r="AM49" s="4">
        <f t="shared" si="125"/>
        <v>95.043750000000003</v>
      </c>
      <c r="AN49" s="4">
        <f t="shared" si="125"/>
        <v>98.474999999999994</v>
      </c>
      <c r="AO49" s="4">
        <f t="shared" si="125"/>
        <v>101.90625</v>
      </c>
      <c r="AP49" s="4">
        <f t="shared" si="125"/>
        <v>105.33750000000001</v>
      </c>
      <c r="AQ49" s="4">
        <f t="shared" si="125"/>
        <v>108.75</v>
      </c>
      <c r="AR49" s="4">
        <f t="shared" si="125"/>
        <v>112.125</v>
      </c>
      <c r="AS49" s="4">
        <f t="shared" si="125"/>
        <v>115.5</v>
      </c>
      <c r="AT49" s="4">
        <f t="shared" si="125"/>
        <v>118.875</v>
      </c>
      <c r="AU49" s="4">
        <f t="shared" si="125"/>
        <v>123.375</v>
      </c>
      <c r="AV49" s="4">
        <f t="shared" si="125"/>
        <v>127.875</v>
      </c>
      <c r="AW49" s="4">
        <f t="shared" si="125"/>
        <v>132.375</v>
      </c>
      <c r="AX49" s="4">
        <f t="shared" si="125"/>
        <v>136.875</v>
      </c>
      <c r="AY49" s="4">
        <f t="shared" si="125"/>
        <v>141.375</v>
      </c>
      <c r="AZ49" s="4">
        <f t="shared" si="125"/>
        <v>145.875</v>
      </c>
      <c r="BA49" s="4">
        <f t="shared" si="125"/>
        <v>150.375</v>
      </c>
      <c r="BB49" s="4">
        <f t="shared" si="125"/>
        <v>154.875</v>
      </c>
      <c r="BC49" s="4">
        <f t="shared" si="125"/>
        <v>159.375</v>
      </c>
      <c r="BD49" s="4">
        <f t="shared" si="125"/>
        <v>163.875</v>
      </c>
      <c r="BE49" s="4">
        <f t="shared" si="125"/>
        <v>168.375</v>
      </c>
      <c r="BF49" s="4">
        <f t="shared" si="125"/>
        <v>172.875</v>
      </c>
      <c r="BG49" s="4">
        <f t="shared" si="125"/>
        <v>176.7225</v>
      </c>
      <c r="BH49" s="4">
        <f t="shared" si="125"/>
        <v>179.91749999999999</v>
      </c>
      <c r="BI49" s="4">
        <f t="shared" si="125"/>
        <v>183.11250000000001</v>
      </c>
      <c r="BJ49" s="4">
        <f t="shared" si="125"/>
        <v>186.3075</v>
      </c>
      <c r="BK49" s="4">
        <f t="shared" si="125"/>
        <v>189.5025</v>
      </c>
      <c r="BL49" s="4">
        <f t="shared" si="125"/>
        <v>192.69749999999999</v>
      </c>
      <c r="BM49" s="4">
        <f t="shared" si="125"/>
        <v>195.89250000000001</v>
      </c>
      <c r="BN49" s="4">
        <f t="shared" si="125"/>
        <v>199.08750000000001</v>
      </c>
      <c r="BO49" s="4">
        <f t="shared" ref="BO49:CT49" si="126">$C73+(IF(BO6&lt;450,$B74*(BO6-150),IF(BO6&gt;750,$C74+$C75+$B76*(BO6-750),$C74+$B75*(BO6-450))))</f>
        <v>200.685</v>
      </c>
      <c r="BP49" s="4">
        <f t="shared" si="126"/>
        <v>202.2825</v>
      </c>
      <c r="BQ49" s="4">
        <f t="shared" si="126"/>
        <v>203.88</v>
      </c>
      <c r="BR49" s="4">
        <f t="shared" si="126"/>
        <v>205.47749999999999</v>
      </c>
      <c r="BS49" s="4">
        <f t="shared" si="126"/>
        <v>207.07499999999999</v>
      </c>
      <c r="BT49" s="4">
        <f t="shared" si="126"/>
        <v>207.87375</v>
      </c>
      <c r="BU49" s="4">
        <f t="shared" si="126"/>
        <v>208.67250000000001</v>
      </c>
      <c r="BV49" s="4">
        <f t="shared" si="126"/>
        <v>209.47125</v>
      </c>
      <c r="BW49" s="4">
        <f t="shared" si="126"/>
        <v>210.27</v>
      </c>
      <c r="BX49" s="4">
        <f t="shared" si="126"/>
        <v>211.06874999999999</v>
      </c>
      <c r="BY49" s="4">
        <f t="shared" si="126"/>
        <v>211.86750000000001</v>
      </c>
      <c r="BZ49" s="4">
        <f t="shared" si="126"/>
        <v>212.66624999999999</v>
      </c>
      <c r="CA49" s="4">
        <f t="shared" si="126"/>
        <v>213.465</v>
      </c>
      <c r="CB49" s="4">
        <f t="shared" si="126"/>
        <v>214.26375000000002</v>
      </c>
      <c r="CC49" s="4">
        <f t="shared" si="126"/>
        <v>215.0625</v>
      </c>
      <c r="CD49" s="4">
        <f t="shared" si="126"/>
        <v>215.86124999999998</v>
      </c>
      <c r="CE49" s="4">
        <f t="shared" si="126"/>
        <v>216.66</v>
      </c>
      <c r="CF49" s="4">
        <f t="shared" si="126"/>
        <v>217.45875000000001</v>
      </c>
      <c r="CG49" s="4">
        <f t="shared" si="126"/>
        <v>218.25749999999999</v>
      </c>
      <c r="CH49" s="4">
        <f t="shared" si="126"/>
        <v>219.05625000000001</v>
      </c>
      <c r="CI49" s="4">
        <f t="shared" si="126"/>
        <v>219.85500000000002</v>
      </c>
      <c r="CJ49" s="4">
        <f t="shared" si="126"/>
        <v>220.65375</v>
      </c>
      <c r="CK49" s="4">
        <f t="shared" si="126"/>
        <v>221.45249999999999</v>
      </c>
      <c r="CL49" s="4">
        <f t="shared" si="126"/>
        <v>222.25125</v>
      </c>
      <c r="CM49" s="4">
        <f t="shared" si="126"/>
        <v>223.05</v>
      </c>
      <c r="CN49" s="4">
        <f t="shared" si="126"/>
        <v>223.05</v>
      </c>
      <c r="CO49" s="4">
        <f t="shared" si="126"/>
        <v>223.05</v>
      </c>
      <c r="CP49" s="4">
        <f t="shared" si="126"/>
        <v>223.05</v>
      </c>
      <c r="CQ49" s="4">
        <f t="shared" si="126"/>
        <v>223.05</v>
      </c>
      <c r="CR49" s="4">
        <f t="shared" si="126"/>
        <v>223.05</v>
      </c>
      <c r="CS49" s="4">
        <f t="shared" si="126"/>
        <v>223.05</v>
      </c>
      <c r="CT49" s="4">
        <f t="shared" si="126"/>
        <v>223.05</v>
      </c>
      <c r="CU49" s="4">
        <f t="shared" ref="CU49:DZ49" si="127">$C73+(IF(CU6&lt;450,$B74*(CU6-150),IF(CU6&gt;750,$C74+$C75+$B76*(CU6-750),$C74+$B75*(CU6-450))))</f>
        <v>223.05</v>
      </c>
      <c r="CV49" s="4">
        <f t="shared" si="127"/>
        <v>223.05</v>
      </c>
      <c r="CW49" s="4">
        <f t="shared" si="127"/>
        <v>223.05</v>
      </c>
      <c r="CX49" s="4">
        <f t="shared" si="127"/>
        <v>223.05</v>
      </c>
      <c r="CY49" s="4">
        <f t="shared" si="127"/>
        <v>223.05</v>
      </c>
      <c r="CZ49" s="4">
        <f t="shared" si="127"/>
        <v>223.05</v>
      </c>
      <c r="DA49" s="4">
        <f t="shared" si="127"/>
        <v>223.05</v>
      </c>
      <c r="DB49" s="4">
        <f t="shared" si="127"/>
        <v>223.05</v>
      </c>
      <c r="DC49" s="4">
        <f t="shared" si="127"/>
        <v>223.05</v>
      </c>
      <c r="DD49" s="4">
        <f t="shared" si="127"/>
        <v>223.05</v>
      </c>
      <c r="DE49" s="4">
        <f t="shared" si="127"/>
        <v>223.05</v>
      </c>
      <c r="DF49" s="4">
        <f t="shared" si="127"/>
        <v>223.05</v>
      </c>
      <c r="DG49" s="4">
        <f t="shared" si="127"/>
        <v>223.05</v>
      </c>
      <c r="DH49" s="4">
        <f t="shared" si="127"/>
        <v>223.05</v>
      </c>
      <c r="DI49" s="4">
        <f t="shared" si="127"/>
        <v>223.05</v>
      </c>
      <c r="DJ49" s="4">
        <f t="shared" si="127"/>
        <v>223.05</v>
      </c>
      <c r="DK49" s="4">
        <f t="shared" si="127"/>
        <v>223.05</v>
      </c>
      <c r="DL49" s="4">
        <f t="shared" si="127"/>
        <v>223.05</v>
      </c>
      <c r="DM49" s="4">
        <f t="shared" si="127"/>
        <v>223.05</v>
      </c>
      <c r="DN49" s="4">
        <f t="shared" si="127"/>
        <v>223.05</v>
      </c>
      <c r="DO49" s="4">
        <f t="shared" si="127"/>
        <v>223.05</v>
      </c>
      <c r="DP49" s="4">
        <f t="shared" si="127"/>
        <v>223.05</v>
      </c>
      <c r="DQ49" s="4">
        <f t="shared" si="127"/>
        <v>223.05</v>
      </c>
      <c r="DR49" s="4">
        <f t="shared" si="127"/>
        <v>223.05</v>
      </c>
      <c r="DS49" s="4">
        <f t="shared" si="127"/>
        <v>223.05</v>
      </c>
      <c r="DT49" s="4">
        <f t="shared" si="127"/>
        <v>223.05</v>
      </c>
      <c r="DU49" s="4">
        <f t="shared" si="127"/>
        <v>223.05</v>
      </c>
      <c r="DV49" s="4">
        <f t="shared" si="127"/>
        <v>223.05</v>
      </c>
      <c r="DW49" s="4">
        <f t="shared" si="127"/>
        <v>223.05</v>
      </c>
      <c r="DX49" s="4">
        <f t="shared" si="127"/>
        <v>223.05</v>
      </c>
      <c r="DY49" s="4">
        <f t="shared" si="127"/>
        <v>223.05</v>
      </c>
      <c r="DZ49" s="4">
        <f t="shared" si="127"/>
        <v>223.05</v>
      </c>
      <c r="EA49" s="4">
        <f t="shared" ref="EA49:FF49" si="128">$C73+(IF(EA6&lt;450,$B74*(EA6-150),IF(EA6&gt;750,$C74+$C75+$B76*(EA6-750),$C74+$B75*(EA6-450))))</f>
        <v>223.05</v>
      </c>
      <c r="EB49" s="4">
        <f t="shared" si="128"/>
        <v>223.05</v>
      </c>
      <c r="EC49" s="4">
        <f t="shared" si="128"/>
        <v>223.05</v>
      </c>
      <c r="ED49" s="4">
        <f t="shared" si="128"/>
        <v>223.05</v>
      </c>
      <c r="EE49" s="4">
        <f t="shared" si="128"/>
        <v>223.05</v>
      </c>
      <c r="EF49" s="4">
        <f t="shared" si="128"/>
        <v>223.05</v>
      </c>
      <c r="EG49" s="4">
        <f t="shared" si="128"/>
        <v>223.05</v>
      </c>
      <c r="EH49" s="4">
        <f t="shared" si="128"/>
        <v>223.05</v>
      </c>
      <c r="EI49" s="4">
        <f t="shared" si="128"/>
        <v>223.05</v>
      </c>
      <c r="EJ49" s="4">
        <f t="shared" si="128"/>
        <v>223.05</v>
      </c>
      <c r="EK49" s="4">
        <f t="shared" si="128"/>
        <v>223.05</v>
      </c>
      <c r="EL49" s="4">
        <f t="shared" si="128"/>
        <v>223.05</v>
      </c>
      <c r="EM49" s="4">
        <f t="shared" si="128"/>
        <v>223.05</v>
      </c>
      <c r="EN49" s="4">
        <f t="shared" si="128"/>
        <v>223.05</v>
      </c>
      <c r="EO49" s="4">
        <f t="shared" si="128"/>
        <v>223.05</v>
      </c>
      <c r="EP49" s="4">
        <f t="shared" si="128"/>
        <v>223.05</v>
      </c>
      <c r="EQ49" s="4">
        <f t="shared" si="128"/>
        <v>223.05</v>
      </c>
      <c r="ER49" s="4">
        <f t="shared" si="128"/>
        <v>223.05</v>
      </c>
      <c r="ES49" s="4">
        <f t="shared" si="128"/>
        <v>223.05</v>
      </c>
      <c r="ET49" s="4">
        <f t="shared" si="128"/>
        <v>223.05</v>
      </c>
      <c r="EU49" s="4">
        <f t="shared" si="128"/>
        <v>223.05</v>
      </c>
      <c r="EV49" s="4">
        <f t="shared" si="128"/>
        <v>223.05</v>
      </c>
      <c r="EW49" s="4">
        <f t="shared" si="128"/>
        <v>223.05</v>
      </c>
      <c r="EX49" s="4">
        <f t="shared" si="128"/>
        <v>223.05</v>
      </c>
      <c r="EY49" s="4">
        <f t="shared" si="128"/>
        <v>223.05</v>
      </c>
      <c r="EZ49" s="4">
        <f t="shared" si="128"/>
        <v>223.05</v>
      </c>
      <c r="FA49" s="4">
        <f t="shared" si="128"/>
        <v>223.05</v>
      </c>
      <c r="FB49" s="4">
        <f t="shared" si="128"/>
        <v>223.05</v>
      </c>
      <c r="FC49" s="4">
        <f t="shared" si="128"/>
        <v>223.05</v>
      </c>
      <c r="FD49" s="4">
        <f t="shared" si="128"/>
        <v>223.05</v>
      </c>
      <c r="FE49" s="4">
        <f t="shared" si="128"/>
        <v>223.05</v>
      </c>
      <c r="FF49" s="4">
        <f t="shared" si="128"/>
        <v>223.05</v>
      </c>
      <c r="FG49" s="4">
        <f t="shared" ref="FG49:FS49" si="129">$C73+(IF(FG6&lt;450,$B74*(FG6-150),IF(FG6&gt;750,$C74+$C75+$B76*(FG6-750),$C74+$B75*(FG6-450))))</f>
        <v>223.05</v>
      </c>
      <c r="FH49" s="4">
        <f t="shared" si="129"/>
        <v>223.05</v>
      </c>
      <c r="FI49" s="4">
        <f t="shared" si="129"/>
        <v>223.05</v>
      </c>
      <c r="FJ49" s="4">
        <f t="shared" si="129"/>
        <v>223.05</v>
      </c>
      <c r="FK49" s="4">
        <f t="shared" si="129"/>
        <v>223.05</v>
      </c>
      <c r="FL49" s="4">
        <f t="shared" si="129"/>
        <v>223.05</v>
      </c>
      <c r="FM49" s="4">
        <f t="shared" si="129"/>
        <v>223.05</v>
      </c>
      <c r="FN49" s="4">
        <f t="shared" si="129"/>
        <v>223.05</v>
      </c>
      <c r="FO49" s="4">
        <f t="shared" si="129"/>
        <v>223.05</v>
      </c>
      <c r="FP49" s="4">
        <f t="shared" si="129"/>
        <v>223.05</v>
      </c>
      <c r="FQ49" s="4">
        <f t="shared" si="129"/>
        <v>223.05</v>
      </c>
      <c r="FR49" s="4">
        <f t="shared" si="129"/>
        <v>223.05</v>
      </c>
      <c r="FS49" s="4">
        <f t="shared" si="129"/>
        <v>223.05</v>
      </c>
    </row>
    <row r="50" spans="1:175" s="4" customFormat="1" x14ac:dyDescent="0.25">
      <c r="A50" s="45" t="s">
        <v>100</v>
      </c>
      <c r="B50" s="10" t="s">
        <v>8</v>
      </c>
      <c r="C50" s="4">
        <f t="shared" ref="C50:AH50" si="130">C49*$B71*$B72</f>
        <v>5.7468750000000002</v>
      </c>
      <c r="D50" s="4">
        <f t="shared" si="130"/>
        <v>5.7468750000000002</v>
      </c>
      <c r="E50" s="4">
        <f t="shared" si="130"/>
        <v>5.7468750000000002</v>
      </c>
      <c r="F50" s="4">
        <f t="shared" si="130"/>
        <v>5.7468750000000002</v>
      </c>
      <c r="G50" s="4">
        <f t="shared" si="130"/>
        <v>5.7468750000000002</v>
      </c>
      <c r="H50" s="4">
        <f t="shared" si="130"/>
        <v>5.7468750000000002</v>
      </c>
      <c r="I50" s="4">
        <f t="shared" si="130"/>
        <v>5.7468750000000002</v>
      </c>
      <c r="J50" s="4">
        <f t="shared" si="130"/>
        <v>5.7468750000000002</v>
      </c>
      <c r="K50" s="4">
        <f t="shared" si="130"/>
        <v>5.7468750000000002</v>
      </c>
      <c r="L50" s="4">
        <f t="shared" si="130"/>
        <v>5.7468750000000002</v>
      </c>
      <c r="M50" s="4">
        <f t="shared" si="130"/>
        <v>6.3187499999999996</v>
      </c>
      <c r="N50" s="4">
        <f t="shared" si="130"/>
        <v>6.890625</v>
      </c>
      <c r="O50" s="4">
        <f t="shared" si="130"/>
        <v>7.4625000000000004</v>
      </c>
      <c r="P50" s="4">
        <f t="shared" si="130"/>
        <v>8.0343750000000007</v>
      </c>
      <c r="Q50" s="4">
        <f t="shared" si="130"/>
        <v>8.6062499999999993</v>
      </c>
      <c r="R50" s="4">
        <f t="shared" si="130"/>
        <v>9.1781249999999996</v>
      </c>
      <c r="S50" s="4">
        <f t="shared" si="130"/>
        <v>9.75</v>
      </c>
      <c r="T50" s="4">
        <f t="shared" si="130"/>
        <v>10.321875</v>
      </c>
      <c r="U50" s="4">
        <f t="shared" si="130"/>
        <v>10.893750000000001</v>
      </c>
      <c r="V50" s="4">
        <f t="shared" si="130"/>
        <v>11.465624999999999</v>
      </c>
      <c r="W50" s="4">
        <f t="shared" si="130"/>
        <v>12.0375</v>
      </c>
      <c r="X50" s="4">
        <f t="shared" si="130"/>
        <v>12.609375</v>
      </c>
      <c r="Y50" s="4">
        <f t="shared" si="130"/>
        <v>13.18125</v>
      </c>
      <c r="Z50" s="4">
        <f t="shared" si="130"/>
        <v>13.753125000000001</v>
      </c>
      <c r="AA50" s="4">
        <f t="shared" si="130"/>
        <v>14.324999999999999</v>
      </c>
      <c r="AB50" s="4">
        <f t="shared" si="130"/>
        <v>14.896875000000001</v>
      </c>
      <c r="AC50" s="4">
        <f t="shared" si="130"/>
        <v>15.46875</v>
      </c>
      <c r="AD50" s="4">
        <f t="shared" si="130"/>
        <v>16.040624999999999</v>
      </c>
      <c r="AE50" s="4">
        <f t="shared" si="130"/>
        <v>16.8984375</v>
      </c>
      <c r="AF50" s="4">
        <f t="shared" si="130"/>
        <v>17.756250000000001</v>
      </c>
      <c r="AG50" s="4">
        <f t="shared" si="130"/>
        <v>18.614062500000003</v>
      </c>
      <c r="AH50" s="4">
        <f t="shared" si="130"/>
        <v>19.471875000000001</v>
      </c>
      <c r="AI50" s="4">
        <f t="shared" ref="AI50:BN50" si="131">AI49*$B71*$B72</f>
        <v>20.329687499999999</v>
      </c>
      <c r="AJ50" s="4">
        <f t="shared" si="131"/>
        <v>21.1875</v>
      </c>
      <c r="AK50" s="4">
        <f t="shared" si="131"/>
        <v>22.045312500000001</v>
      </c>
      <c r="AL50" s="4">
        <f t="shared" si="131"/>
        <v>22.903125000000003</v>
      </c>
      <c r="AM50" s="4">
        <f t="shared" si="131"/>
        <v>23.760937500000001</v>
      </c>
      <c r="AN50" s="4">
        <f t="shared" si="131"/>
        <v>24.618749999999999</v>
      </c>
      <c r="AO50" s="4">
        <f t="shared" si="131"/>
        <v>25.4765625</v>
      </c>
      <c r="AP50" s="4">
        <f t="shared" si="131"/>
        <v>26.334375000000001</v>
      </c>
      <c r="AQ50" s="4">
        <f t="shared" si="131"/>
        <v>27.1875</v>
      </c>
      <c r="AR50" s="4">
        <f t="shared" si="131"/>
        <v>28.03125</v>
      </c>
      <c r="AS50" s="4">
        <f t="shared" si="131"/>
        <v>28.875</v>
      </c>
      <c r="AT50" s="4">
        <f t="shared" si="131"/>
        <v>29.71875</v>
      </c>
      <c r="AU50" s="4">
        <f t="shared" si="131"/>
        <v>30.84375</v>
      </c>
      <c r="AV50" s="4">
        <f t="shared" si="131"/>
        <v>31.96875</v>
      </c>
      <c r="AW50" s="4">
        <f t="shared" si="131"/>
        <v>33.09375</v>
      </c>
      <c r="AX50" s="4">
        <f t="shared" si="131"/>
        <v>34.21875</v>
      </c>
      <c r="AY50" s="4">
        <f t="shared" si="131"/>
        <v>35.34375</v>
      </c>
      <c r="AZ50" s="4">
        <f t="shared" si="131"/>
        <v>36.46875</v>
      </c>
      <c r="BA50" s="4">
        <f t="shared" si="131"/>
        <v>37.59375</v>
      </c>
      <c r="BB50" s="4">
        <f t="shared" si="131"/>
        <v>38.71875</v>
      </c>
      <c r="BC50" s="4">
        <f t="shared" si="131"/>
        <v>39.84375</v>
      </c>
      <c r="BD50" s="4">
        <f t="shared" si="131"/>
        <v>40.96875</v>
      </c>
      <c r="BE50" s="4">
        <f t="shared" si="131"/>
        <v>42.09375</v>
      </c>
      <c r="BF50" s="4">
        <f t="shared" si="131"/>
        <v>43.21875</v>
      </c>
      <c r="BG50" s="4">
        <f t="shared" si="131"/>
        <v>44.180624999999999</v>
      </c>
      <c r="BH50" s="4">
        <f t="shared" si="131"/>
        <v>44.979374999999997</v>
      </c>
      <c r="BI50" s="4">
        <f t="shared" si="131"/>
        <v>45.778125000000003</v>
      </c>
      <c r="BJ50" s="4">
        <f t="shared" si="131"/>
        <v>46.576875000000001</v>
      </c>
      <c r="BK50" s="4">
        <f t="shared" si="131"/>
        <v>47.375624999999999</v>
      </c>
      <c r="BL50" s="4">
        <f t="shared" si="131"/>
        <v>48.174374999999998</v>
      </c>
      <c r="BM50" s="4">
        <f t="shared" si="131"/>
        <v>48.973125000000003</v>
      </c>
      <c r="BN50" s="4">
        <f t="shared" si="131"/>
        <v>49.771875000000001</v>
      </c>
      <c r="BO50" s="4">
        <f t="shared" ref="BO50:CT50" si="132">BO49*$B71*$B72</f>
        <v>50.171250000000001</v>
      </c>
      <c r="BP50" s="4">
        <f t="shared" si="132"/>
        <v>50.570625</v>
      </c>
      <c r="BQ50" s="4">
        <f t="shared" si="132"/>
        <v>50.97</v>
      </c>
      <c r="BR50" s="4">
        <f t="shared" si="132"/>
        <v>51.369374999999998</v>
      </c>
      <c r="BS50" s="4">
        <f t="shared" si="132"/>
        <v>51.768749999999997</v>
      </c>
      <c r="BT50" s="4">
        <f t="shared" si="132"/>
        <v>51.9684375</v>
      </c>
      <c r="BU50" s="4">
        <f t="shared" si="132"/>
        <v>52.168125000000003</v>
      </c>
      <c r="BV50" s="4">
        <f t="shared" si="132"/>
        <v>52.367812499999999</v>
      </c>
      <c r="BW50" s="4">
        <f t="shared" si="132"/>
        <v>52.567500000000003</v>
      </c>
      <c r="BX50" s="4">
        <f t="shared" si="132"/>
        <v>52.767187499999999</v>
      </c>
      <c r="BY50" s="4">
        <f t="shared" si="132"/>
        <v>52.966875000000002</v>
      </c>
      <c r="BZ50" s="4">
        <f t="shared" si="132"/>
        <v>53.166562499999998</v>
      </c>
      <c r="CA50" s="4">
        <f t="shared" si="132"/>
        <v>53.366250000000001</v>
      </c>
      <c r="CB50" s="4">
        <f t="shared" si="132"/>
        <v>53.565937500000004</v>
      </c>
      <c r="CC50" s="4">
        <f t="shared" si="132"/>
        <v>53.765625</v>
      </c>
      <c r="CD50" s="4">
        <f t="shared" si="132"/>
        <v>53.965312499999996</v>
      </c>
      <c r="CE50" s="4">
        <f t="shared" si="132"/>
        <v>54.164999999999999</v>
      </c>
      <c r="CF50" s="4">
        <f t="shared" si="132"/>
        <v>54.364687500000002</v>
      </c>
      <c r="CG50" s="4">
        <f t="shared" si="132"/>
        <v>54.564374999999998</v>
      </c>
      <c r="CH50" s="4">
        <f t="shared" si="132"/>
        <v>54.764062500000001</v>
      </c>
      <c r="CI50" s="4">
        <f t="shared" si="132"/>
        <v>54.963750000000005</v>
      </c>
      <c r="CJ50" s="4">
        <f t="shared" si="132"/>
        <v>55.163437500000001</v>
      </c>
      <c r="CK50" s="4">
        <f t="shared" si="132"/>
        <v>55.363124999999997</v>
      </c>
      <c r="CL50" s="4">
        <f t="shared" si="132"/>
        <v>55.5628125</v>
      </c>
      <c r="CM50" s="4">
        <f t="shared" si="132"/>
        <v>55.762500000000003</v>
      </c>
      <c r="CN50" s="4">
        <f t="shared" si="132"/>
        <v>55.762500000000003</v>
      </c>
      <c r="CO50" s="4">
        <f t="shared" si="132"/>
        <v>55.762500000000003</v>
      </c>
      <c r="CP50" s="4">
        <f t="shared" si="132"/>
        <v>55.762500000000003</v>
      </c>
      <c r="CQ50" s="4">
        <f t="shared" si="132"/>
        <v>55.762500000000003</v>
      </c>
      <c r="CR50" s="4">
        <f t="shared" si="132"/>
        <v>55.762500000000003</v>
      </c>
      <c r="CS50" s="4">
        <f t="shared" si="132"/>
        <v>55.762500000000003</v>
      </c>
      <c r="CT50" s="4">
        <f t="shared" si="132"/>
        <v>55.762500000000003</v>
      </c>
      <c r="CU50" s="4">
        <f t="shared" ref="CU50:DZ50" si="133">CU49*$B71*$B72</f>
        <v>55.762500000000003</v>
      </c>
      <c r="CV50" s="4">
        <f t="shared" si="133"/>
        <v>55.762500000000003</v>
      </c>
      <c r="CW50" s="4">
        <f t="shared" si="133"/>
        <v>55.762500000000003</v>
      </c>
      <c r="CX50" s="4">
        <f t="shared" si="133"/>
        <v>55.762500000000003</v>
      </c>
      <c r="CY50" s="4">
        <f t="shared" si="133"/>
        <v>55.762500000000003</v>
      </c>
      <c r="CZ50" s="4">
        <f t="shared" si="133"/>
        <v>55.762500000000003</v>
      </c>
      <c r="DA50" s="4">
        <f t="shared" si="133"/>
        <v>55.762500000000003</v>
      </c>
      <c r="DB50" s="4">
        <f t="shared" si="133"/>
        <v>55.762500000000003</v>
      </c>
      <c r="DC50" s="4">
        <f t="shared" si="133"/>
        <v>55.762500000000003</v>
      </c>
      <c r="DD50" s="4">
        <f t="shared" si="133"/>
        <v>55.762500000000003</v>
      </c>
      <c r="DE50" s="4">
        <f t="shared" si="133"/>
        <v>55.762500000000003</v>
      </c>
      <c r="DF50" s="4">
        <f t="shared" si="133"/>
        <v>55.762500000000003</v>
      </c>
      <c r="DG50" s="4">
        <f t="shared" si="133"/>
        <v>55.762500000000003</v>
      </c>
      <c r="DH50" s="4">
        <f t="shared" si="133"/>
        <v>55.762500000000003</v>
      </c>
      <c r="DI50" s="4">
        <f t="shared" si="133"/>
        <v>55.762500000000003</v>
      </c>
      <c r="DJ50" s="4">
        <f t="shared" si="133"/>
        <v>55.762500000000003</v>
      </c>
      <c r="DK50" s="4">
        <f t="shared" si="133"/>
        <v>55.762500000000003</v>
      </c>
      <c r="DL50" s="4">
        <f t="shared" si="133"/>
        <v>55.762500000000003</v>
      </c>
      <c r="DM50" s="4">
        <f t="shared" si="133"/>
        <v>55.762500000000003</v>
      </c>
      <c r="DN50" s="4">
        <f t="shared" si="133"/>
        <v>55.762500000000003</v>
      </c>
      <c r="DO50" s="4">
        <f t="shared" si="133"/>
        <v>55.762500000000003</v>
      </c>
      <c r="DP50" s="4">
        <f t="shared" si="133"/>
        <v>55.762500000000003</v>
      </c>
      <c r="DQ50" s="4">
        <f t="shared" si="133"/>
        <v>55.762500000000003</v>
      </c>
      <c r="DR50" s="4">
        <f t="shared" si="133"/>
        <v>55.762500000000003</v>
      </c>
      <c r="DS50" s="4">
        <f t="shared" si="133"/>
        <v>55.762500000000003</v>
      </c>
      <c r="DT50" s="4">
        <f t="shared" si="133"/>
        <v>55.762500000000003</v>
      </c>
      <c r="DU50" s="4">
        <f t="shared" si="133"/>
        <v>55.762500000000003</v>
      </c>
      <c r="DV50" s="4">
        <f t="shared" si="133"/>
        <v>55.762500000000003</v>
      </c>
      <c r="DW50" s="4">
        <f t="shared" si="133"/>
        <v>55.762500000000003</v>
      </c>
      <c r="DX50" s="4">
        <f t="shared" si="133"/>
        <v>55.762500000000003</v>
      </c>
      <c r="DY50" s="4">
        <f t="shared" si="133"/>
        <v>55.762500000000003</v>
      </c>
      <c r="DZ50" s="4">
        <f t="shared" si="133"/>
        <v>55.762500000000003</v>
      </c>
      <c r="EA50" s="4">
        <f t="shared" ref="EA50:FF50" si="134">EA49*$B71*$B72</f>
        <v>55.762500000000003</v>
      </c>
      <c r="EB50" s="4">
        <f t="shared" si="134"/>
        <v>55.762500000000003</v>
      </c>
      <c r="EC50" s="4">
        <f t="shared" si="134"/>
        <v>55.762500000000003</v>
      </c>
      <c r="ED50" s="4">
        <f t="shared" si="134"/>
        <v>55.762500000000003</v>
      </c>
      <c r="EE50" s="4">
        <f t="shared" si="134"/>
        <v>55.762500000000003</v>
      </c>
      <c r="EF50" s="4">
        <f t="shared" si="134"/>
        <v>55.762500000000003</v>
      </c>
      <c r="EG50" s="4">
        <f t="shared" si="134"/>
        <v>55.762500000000003</v>
      </c>
      <c r="EH50" s="4">
        <f t="shared" si="134"/>
        <v>55.762500000000003</v>
      </c>
      <c r="EI50" s="4">
        <f t="shared" si="134"/>
        <v>55.762500000000003</v>
      </c>
      <c r="EJ50" s="4">
        <f t="shared" si="134"/>
        <v>55.762500000000003</v>
      </c>
      <c r="EK50" s="4">
        <f t="shared" si="134"/>
        <v>55.762500000000003</v>
      </c>
      <c r="EL50" s="4">
        <f t="shared" si="134"/>
        <v>55.762500000000003</v>
      </c>
      <c r="EM50" s="4">
        <f t="shared" si="134"/>
        <v>55.762500000000003</v>
      </c>
      <c r="EN50" s="4">
        <f t="shared" si="134"/>
        <v>55.762500000000003</v>
      </c>
      <c r="EO50" s="4">
        <f t="shared" si="134"/>
        <v>55.762500000000003</v>
      </c>
      <c r="EP50" s="4">
        <f t="shared" si="134"/>
        <v>55.762500000000003</v>
      </c>
      <c r="EQ50" s="4">
        <f t="shared" si="134"/>
        <v>55.762500000000003</v>
      </c>
      <c r="ER50" s="4">
        <f t="shared" si="134"/>
        <v>55.762500000000003</v>
      </c>
      <c r="ES50" s="4">
        <f t="shared" si="134"/>
        <v>55.762500000000003</v>
      </c>
      <c r="ET50" s="4">
        <f t="shared" si="134"/>
        <v>55.762500000000003</v>
      </c>
      <c r="EU50" s="4">
        <f t="shared" si="134"/>
        <v>55.762500000000003</v>
      </c>
      <c r="EV50" s="4">
        <f t="shared" si="134"/>
        <v>55.762500000000003</v>
      </c>
      <c r="EW50" s="4">
        <f t="shared" si="134"/>
        <v>55.762500000000003</v>
      </c>
      <c r="EX50" s="4">
        <f t="shared" si="134"/>
        <v>55.762500000000003</v>
      </c>
      <c r="EY50" s="4">
        <f t="shared" si="134"/>
        <v>55.762500000000003</v>
      </c>
      <c r="EZ50" s="4">
        <f t="shared" si="134"/>
        <v>55.762500000000003</v>
      </c>
      <c r="FA50" s="4">
        <f t="shared" si="134"/>
        <v>55.762500000000003</v>
      </c>
      <c r="FB50" s="4">
        <f t="shared" si="134"/>
        <v>55.762500000000003</v>
      </c>
      <c r="FC50" s="4">
        <f t="shared" si="134"/>
        <v>55.762500000000003</v>
      </c>
      <c r="FD50" s="4">
        <f t="shared" si="134"/>
        <v>55.762500000000003</v>
      </c>
      <c r="FE50" s="4">
        <f t="shared" si="134"/>
        <v>55.762500000000003</v>
      </c>
      <c r="FF50" s="4">
        <f t="shared" si="134"/>
        <v>55.762500000000003</v>
      </c>
      <c r="FG50" s="4">
        <f t="shared" ref="FG50:FS50" si="135">FG49*$B71*$B72</f>
        <v>55.762500000000003</v>
      </c>
      <c r="FH50" s="4">
        <f t="shared" si="135"/>
        <v>55.762500000000003</v>
      </c>
      <c r="FI50" s="4">
        <f t="shared" si="135"/>
        <v>55.762500000000003</v>
      </c>
      <c r="FJ50" s="4">
        <f t="shared" si="135"/>
        <v>55.762500000000003</v>
      </c>
      <c r="FK50" s="4">
        <f t="shared" si="135"/>
        <v>55.762500000000003</v>
      </c>
      <c r="FL50" s="4">
        <f t="shared" si="135"/>
        <v>55.762500000000003</v>
      </c>
      <c r="FM50" s="4">
        <f t="shared" si="135"/>
        <v>55.762500000000003</v>
      </c>
      <c r="FN50" s="4">
        <f t="shared" si="135"/>
        <v>55.762500000000003</v>
      </c>
      <c r="FO50" s="4">
        <f t="shared" si="135"/>
        <v>55.762500000000003</v>
      </c>
      <c r="FP50" s="4">
        <f t="shared" si="135"/>
        <v>55.762500000000003</v>
      </c>
      <c r="FQ50" s="4">
        <f t="shared" si="135"/>
        <v>55.762500000000003</v>
      </c>
      <c r="FR50" s="4">
        <f t="shared" si="135"/>
        <v>55.762500000000003</v>
      </c>
      <c r="FS50" s="4">
        <f t="shared" si="135"/>
        <v>55.762500000000003</v>
      </c>
    </row>
    <row r="51" spans="1:175" s="4" customFormat="1" x14ac:dyDescent="0.25">
      <c r="A51" s="4" t="s">
        <v>27</v>
      </c>
      <c r="B51" s="12" t="s">
        <v>8</v>
      </c>
      <c r="C51" s="4">
        <f>IF(C45&gt;0,C45*1.5,0)</f>
        <v>0</v>
      </c>
      <c r="D51" s="4">
        <f t="shared" ref="D51:AI51" si="136">IF(ISNUMBER(D45),D45*1.5,C51)</f>
        <v>0</v>
      </c>
      <c r="E51" s="4">
        <f t="shared" si="136"/>
        <v>0</v>
      </c>
      <c r="F51" s="4">
        <f t="shared" si="136"/>
        <v>0</v>
      </c>
      <c r="G51" s="4">
        <f t="shared" si="136"/>
        <v>0</v>
      </c>
      <c r="H51" s="4">
        <f t="shared" si="136"/>
        <v>0</v>
      </c>
      <c r="I51" s="4">
        <f t="shared" si="136"/>
        <v>0</v>
      </c>
      <c r="J51" s="4">
        <f t="shared" si="136"/>
        <v>0</v>
      </c>
      <c r="K51" s="4">
        <f t="shared" si="136"/>
        <v>0</v>
      </c>
      <c r="L51" s="4">
        <f t="shared" si="136"/>
        <v>0</v>
      </c>
      <c r="M51" s="4">
        <f t="shared" si="136"/>
        <v>0</v>
      </c>
      <c r="N51" s="4">
        <f t="shared" si="136"/>
        <v>0</v>
      </c>
      <c r="O51" s="4">
        <f t="shared" si="136"/>
        <v>0</v>
      </c>
      <c r="P51" s="4">
        <f t="shared" si="136"/>
        <v>0</v>
      </c>
      <c r="Q51" s="4">
        <f t="shared" si="136"/>
        <v>0</v>
      </c>
      <c r="R51" s="4">
        <f t="shared" si="136"/>
        <v>0</v>
      </c>
      <c r="S51" s="4">
        <f t="shared" si="136"/>
        <v>0</v>
      </c>
      <c r="T51" s="4">
        <f t="shared" si="136"/>
        <v>0</v>
      </c>
      <c r="U51" s="4">
        <f t="shared" si="136"/>
        <v>0</v>
      </c>
      <c r="V51" s="4">
        <f t="shared" si="136"/>
        <v>0</v>
      </c>
      <c r="W51" s="4">
        <f t="shared" si="136"/>
        <v>0</v>
      </c>
      <c r="X51" s="4">
        <f t="shared" si="136"/>
        <v>0</v>
      </c>
      <c r="Y51" s="4">
        <f t="shared" si="136"/>
        <v>0</v>
      </c>
      <c r="Z51" s="4">
        <f t="shared" si="136"/>
        <v>0</v>
      </c>
      <c r="AA51" s="4">
        <f t="shared" si="136"/>
        <v>13.531246417034026</v>
      </c>
      <c r="AB51" s="4">
        <f t="shared" si="136"/>
        <v>13.531246417034026</v>
      </c>
      <c r="AC51" s="4">
        <f t="shared" si="136"/>
        <v>13.531246417034026</v>
      </c>
      <c r="AD51" s="4">
        <f t="shared" si="136"/>
        <v>13.531246417034026</v>
      </c>
      <c r="AE51" s="4">
        <f t="shared" si="136"/>
        <v>15.318750000000001</v>
      </c>
      <c r="AF51" s="4">
        <f t="shared" si="136"/>
        <v>15.318750000000001</v>
      </c>
      <c r="AG51" s="4">
        <f t="shared" si="136"/>
        <v>20.081249999999997</v>
      </c>
      <c r="AH51" s="4">
        <f t="shared" si="136"/>
        <v>20.081249999999997</v>
      </c>
      <c r="AI51" s="4">
        <f t="shared" si="136"/>
        <v>-0.83749999999998836</v>
      </c>
      <c r="AJ51" s="4">
        <f t="shared" ref="AJ51:BO51" si="137">IF(ISNUMBER(AJ45),AJ45*1.5,AI51)</f>
        <v>-0.83749999999998836</v>
      </c>
      <c r="AK51" s="4">
        <f t="shared" si="137"/>
        <v>-0.83749999999998836</v>
      </c>
      <c r="AL51" s="4">
        <f t="shared" si="137"/>
        <v>-0.83749999999998836</v>
      </c>
      <c r="AM51" s="4">
        <f t="shared" si="137"/>
        <v>-0.83749999999998836</v>
      </c>
      <c r="AN51" s="4">
        <f t="shared" si="137"/>
        <v>20.024999999999999</v>
      </c>
      <c r="AO51" s="4">
        <f t="shared" si="137"/>
        <v>20.024999999999999</v>
      </c>
      <c r="AP51" s="4">
        <f t="shared" si="137"/>
        <v>6.75</v>
      </c>
      <c r="AQ51" s="4">
        <f t="shared" si="137"/>
        <v>6.75</v>
      </c>
      <c r="AR51" s="4">
        <f t="shared" si="137"/>
        <v>6.75</v>
      </c>
      <c r="AS51" s="4">
        <f t="shared" si="137"/>
        <v>6.75</v>
      </c>
      <c r="AT51" s="4">
        <f t="shared" si="137"/>
        <v>24.412499999999998</v>
      </c>
      <c r="AU51" s="4">
        <f t="shared" si="137"/>
        <v>24.412499999999998</v>
      </c>
      <c r="AV51" s="4">
        <f t="shared" si="137"/>
        <v>4.5</v>
      </c>
      <c r="AW51" s="4">
        <f t="shared" si="137"/>
        <v>4.5</v>
      </c>
      <c r="AX51" s="4">
        <f t="shared" si="137"/>
        <v>4.5</v>
      </c>
      <c r="AY51" s="4">
        <f t="shared" si="137"/>
        <v>22.906249999999986</v>
      </c>
      <c r="AZ51" s="4">
        <f t="shared" si="137"/>
        <v>22.906249999999986</v>
      </c>
      <c r="BA51" s="4">
        <f t="shared" si="137"/>
        <v>5.5874999999999995</v>
      </c>
      <c r="BB51" s="4">
        <f t="shared" si="137"/>
        <v>5.5874999999999995</v>
      </c>
      <c r="BC51" s="4">
        <f t="shared" si="137"/>
        <v>25.087500000000002</v>
      </c>
      <c r="BD51" s="4">
        <f t="shared" si="137"/>
        <v>25.087500000000002</v>
      </c>
      <c r="BE51" s="4">
        <f t="shared" si="137"/>
        <v>25.087500000000002</v>
      </c>
      <c r="BF51" s="4">
        <f t="shared" si="137"/>
        <v>25.087500000000002</v>
      </c>
      <c r="BG51" s="4">
        <f t="shared" si="137"/>
        <v>25.087500000000002</v>
      </c>
      <c r="BH51" s="4">
        <f t="shared" si="137"/>
        <v>25.800000000000004</v>
      </c>
      <c r="BI51" s="4">
        <f t="shared" si="137"/>
        <v>25.800000000000004</v>
      </c>
      <c r="BJ51" s="4">
        <f t="shared" si="137"/>
        <v>21.168750000000003</v>
      </c>
      <c r="BK51" s="4">
        <f t="shared" si="137"/>
        <v>21.168750000000003</v>
      </c>
      <c r="BL51" s="4">
        <f t="shared" si="137"/>
        <v>21.168750000000003</v>
      </c>
      <c r="BM51" s="4">
        <f t="shared" si="137"/>
        <v>8.4937500000000004</v>
      </c>
      <c r="BN51" s="4">
        <f t="shared" si="137"/>
        <v>8.4937500000000004</v>
      </c>
      <c r="BO51" s="4">
        <f t="shared" si="137"/>
        <v>2.8937500000000127</v>
      </c>
      <c r="BP51" s="4">
        <f t="shared" ref="BP51:CU51" si="138">IF(ISNUMBER(BP45),BP45*1.5,BO51)</f>
        <v>2.8937500000000127</v>
      </c>
      <c r="BQ51" s="4">
        <f t="shared" si="138"/>
        <v>21.356250000000003</v>
      </c>
      <c r="BR51" s="4">
        <f t="shared" si="138"/>
        <v>21.356250000000003</v>
      </c>
      <c r="BS51" s="4">
        <f t="shared" si="138"/>
        <v>21.356250000000003</v>
      </c>
      <c r="BT51" s="4">
        <f t="shared" si="138"/>
        <v>21.356250000000003</v>
      </c>
      <c r="BU51" s="4">
        <f t="shared" si="138"/>
        <v>21.356250000000003</v>
      </c>
      <c r="BV51" s="4">
        <f t="shared" si="138"/>
        <v>23.362499999999997</v>
      </c>
      <c r="BW51" s="4">
        <f t="shared" si="138"/>
        <v>23.362499999999997</v>
      </c>
      <c r="BX51" s="4">
        <f t="shared" si="138"/>
        <v>4.8937499999999989</v>
      </c>
      <c r="BY51" s="4">
        <f t="shared" si="138"/>
        <v>4.8937499999999989</v>
      </c>
      <c r="BZ51" s="4">
        <f t="shared" si="138"/>
        <v>4.8937499999999989</v>
      </c>
      <c r="CA51" s="4">
        <f t="shared" si="138"/>
        <v>19.125</v>
      </c>
      <c r="CB51" s="4">
        <f t="shared" si="138"/>
        <v>19.125</v>
      </c>
      <c r="CC51" s="4">
        <f t="shared" si="138"/>
        <v>1.0812499999999878</v>
      </c>
      <c r="CD51" s="4">
        <f t="shared" si="138"/>
        <v>1.0812499999999878</v>
      </c>
      <c r="CE51" s="4">
        <f t="shared" si="138"/>
        <v>15.75</v>
      </c>
      <c r="CF51" s="4">
        <f t="shared" si="138"/>
        <v>15.75</v>
      </c>
      <c r="CG51" s="4">
        <f t="shared" si="138"/>
        <v>15.75</v>
      </c>
      <c r="CH51" s="4">
        <f t="shared" si="138"/>
        <v>15.75</v>
      </c>
      <c r="CI51" s="4">
        <f t="shared" si="138"/>
        <v>15.75</v>
      </c>
      <c r="CJ51" s="4">
        <f t="shared" si="138"/>
        <v>10.050000000000001</v>
      </c>
      <c r="CK51" s="4">
        <f t="shared" si="138"/>
        <v>10.050000000000001</v>
      </c>
      <c r="CL51" s="4">
        <f t="shared" si="138"/>
        <v>1.3249999999999873</v>
      </c>
      <c r="CM51" s="4">
        <f t="shared" si="138"/>
        <v>1.3249999999999873</v>
      </c>
      <c r="CN51" s="4">
        <f t="shared" si="138"/>
        <v>1.3249999999999873</v>
      </c>
      <c r="CO51" s="4">
        <f t="shared" si="138"/>
        <v>20.868749999999999</v>
      </c>
      <c r="CP51" s="4">
        <f t="shared" si="138"/>
        <v>20.868749999999999</v>
      </c>
      <c r="CQ51" s="4">
        <f t="shared" si="138"/>
        <v>-0.80624999999999947</v>
      </c>
      <c r="CR51" s="4">
        <f t="shared" si="138"/>
        <v>-0.80624999999999947</v>
      </c>
      <c r="CS51" s="4">
        <f t="shared" si="138"/>
        <v>11.643750000000001</v>
      </c>
      <c r="CT51" s="4">
        <f t="shared" si="138"/>
        <v>11.643750000000001</v>
      </c>
      <c r="CU51" s="4">
        <f t="shared" si="138"/>
        <v>11.643750000000001</v>
      </c>
      <c r="CV51" s="4">
        <f t="shared" ref="CV51:EA51" si="139">IF(ISNUMBER(CV45),CV45*1.5,CU51)</f>
        <v>11.643750000000001</v>
      </c>
      <c r="CW51" s="4">
        <f t="shared" si="139"/>
        <v>11.643750000000001</v>
      </c>
      <c r="CX51" s="4">
        <f t="shared" si="139"/>
        <v>24.525000000000002</v>
      </c>
      <c r="CY51" s="4">
        <f t="shared" si="139"/>
        <v>24.525000000000002</v>
      </c>
      <c r="CZ51" s="4">
        <f t="shared" si="139"/>
        <v>2.9625000000000008</v>
      </c>
      <c r="DA51" s="4">
        <f t="shared" si="139"/>
        <v>2.9625000000000008</v>
      </c>
      <c r="DB51" s="4">
        <f t="shared" si="139"/>
        <v>2.9625000000000008</v>
      </c>
      <c r="DC51" s="4">
        <f t="shared" si="139"/>
        <v>23.024999999999999</v>
      </c>
      <c r="DD51" s="4">
        <f t="shared" si="139"/>
        <v>23.024999999999999</v>
      </c>
      <c r="DE51" s="4">
        <f t="shared" si="139"/>
        <v>1.3499999999999992</v>
      </c>
      <c r="DF51" s="4">
        <f t="shared" si="139"/>
        <v>1.3499999999999992</v>
      </c>
      <c r="DG51" s="4">
        <f t="shared" si="139"/>
        <v>20.15625</v>
      </c>
      <c r="DH51" s="4">
        <f t="shared" si="139"/>
        <v>20.15625</v>
      </c>
      <c r="DI51" s="4">
        <f t="shared" si="139"/>
        <v>20.15625</v>
      </c>
      <c r="DJ51" s="4">
        <f t="shared" si="139"/>
        <v>20.15625</v>
      </c>
      <c r="DK51" s="4">
        <f t="shared" si="139"/>
        <v>20.15625</v>
      </c>
      <c r="DL51" s="4">
        <f t="shared" si="139"/>
        <v>20.15625</v>
      </c>
      <c r="DM51" s="4">
        <f t="shared" si="139"/>
        <v>25.818749999999998</v>
      </c>
      <c r="DN51" s="4">
        <f t="shared" si="139"/>
        <v>25.818749999999998</v>
      </c>
      <c r="DO51" s="4">
        <f t="shared" si="139"/>
        <v>11.437500000000002</v>
      </c>
      <c r="DP51" s="4">
        <f t="shared" si="139"/>
        <v>11.437500000000002</v>
      </c>
      <c r="DQ51" s="4">
        <f t="shared" si="139"/>
        <v>11.437500000000002</v>
      </c>
      <c r="DR51" s="4">
        <f t="shared" si="139"/>
        <v>11.437500000000002</v>
      </c>
      <c r="DS51" s="4">
        <f t="shared" si="139"/>
        <v>11.437500000000002</v>
      </c>
      <c r="DT51" s="4">
        <f t="shared" si="139"/>
        <v>11.437500000000002</v>
      </c>
      <c r="DU51" s="4">
        <f t="shared" si="139"/>
        <v>11.437500000000002</v>
      </c>
      <c r="DV51" s="4">
        <f t="shared" si="139"/>
        <v>11.437500000000002</v>
      </c>
      <c r="DW51" s="4">
        <f t="shared" si="139"/>
        <v>11.437500000000002</v>
      </c>
      <c r="DX51" s="4">
        <f t="shared" si="139"/>
        <v>11.437500000000002</v>
      </c>
      <c r="DY51" s="4">
        <f t="shared" si="139"/>
        <v>11.437500000000002</v>
      </c>
      <c r="DZ51" s="4">
        <f t="shared" si="139"/>
        <v>14.287500000000001</v>
      </c>
      <c r="EA51" s="4">
        <f t="shared" si="139"/>
        <v>14.287500000000001</v>
      </c>
      <c r="EB51" s="4">
        <f t="shared" ref="EB51:FG51" si="140">IF(ISNUMBER(EB45),EB45*1.5,EA51)</f>
        <v>14.287500000000001</v>
      </c>
      <c r="EC51" s="4">
        <f t="shared" si="140"/>
        <v>14.287500000000001</v>
      </c>
      <c r="ED51" s="4">
        <f t="shared" si="140"/>
        <v>14.287500000000001</v>
      </c>
      <c r="EE51" s="4">
        <f t="shared" si="140"/>
        <v>14.287500000000001</v>
      </c>
      <c r="EF51" s="4">
        <f t="shared" si="140"/>
        <v>14.287500000000001</v>
      </c>
      <c r="EG51" s="4">
        <f t="shared" si="140"/>
        <v>14.287500000000001</v>
      </c>
      <c r="EH51" s="4">
        <f t="shared" si="140"/>
        <v>-0.16874999999999973</v>
      </c>
      <c r="EI51" s="4">
        <f t="shared" si="140"/>
        <v>-0.16874999999999973</v>
      </c>
      <c r="EJ51" s="4">
        <f t="shared" si="140"/>
        <v>-0.16874999999999973</v>
      </c>
      <c r="EK51" s="4">
        <f t="shared" si="140"/>
        <v>-0.16874999999999973</v>
      </c>
      <c r="EL51" s="4">
        <f t="shared" si="140"/>
        <v>-0.16874999999999973</v>
      </c>
      <c r="EM51" s="4">
        <f t="shared" si="140"/>
        <v>-0.16874999999999973</v>
      </c>
      <c r="EN51" s="4">
        <f t="shared" si="140"/>
        <v>-0.16874999999999973</v>
      </c>
      <c r="EO51" s="4">
        <f t="shared" si="140"/>
        <v>-0.16874999999999973</v>
      </c>
      <c r="EP51" s="4">
        <f t="shared" si="140"/>
        <v>-0.16874999999999973</v>
      </c>
      <c r="EQ51" s="4">
        <f t="shared" si="140"/>
        <v>-0.16874999999999973</v>
      </c>
      <c r="ER51" s="4">
        <f t="shared" si="140"/>
        <v>-0.16874999999999973</v>
      </c>
      <c r="ES51" s="4">
        <f t="shared" si="140"/>
        <v>-0.16874999999999973</v>
      </c>
      <c r="ET51" s="4">
        <f t="shared" si="140"/>
        <v>-0.16874999999999973</v>
      </c>
      <c r="EU51" s="4">
        <f t="shared" si="140"/>
        <v>-0.16874999999999973</v>
      </c>
      <c r="EV51" s="4">
        <f t="shared" si="140"/>
        <v>-0.16874999999999973</v>
      </c>
      <c r="EW51" s="4">
        <f t="shared" si="140"/>
        <v>-0.16874999999999973</v>
      </c>
      <c r="EX51" s="4">
        <f t="shared" si="140"/>
        <v>-0.16874999999999973</v>
      </c>
      <c r="EY51" s="4">
        <f t="shared" si="140"/>
        <v>-0.16874999999999973</v>
      </c>
      <c r="EZ51" s="4">
        <f t="shared" si="140"/>
        <v>-0.16874999999999973</v>
      </c>
      <c r="FA51" s="4">
        <f t="shared" si="140"/>
        <v>-0.16874999999999973</v>
      </c>
      <c r="FB51" s="4">
        <f t="shared" si="140"/>
        <v>-0.16874999999999973</v>
      </c>
      <c r="FC51" s="4">
        <f t="shared" si="140"/>
        <v>-0.16874999999999973</v>
      </c>
      <c r="FD51" s="4">
        <f t="shared" si="140"/>
        <v>-0.16874999999999973</v>
      </c>
      <c r="FE51" s="4">
        <f t="shared" si="140"/>
        <v>-0.16874999999999973</v>
      </c>
      <c r="FF51" s="4">
        <f t="shared" si="140"/>
        <v>-0.16874999999999973</v>
      </c>
      <c r="FG51" s="4">
        <f t="shared" si="140"/>
        <v>-0.16874999999999973</v>
      </c>
      <c r="FH51" s="4">
        <f t="shared" ref="FH51:FS51" si="141">IF(ISNUMBER(FH45),FH45*1.5,FG51)</f>
        <v>-1.7250000000000005</v>
      </c>
      <c r="FI51" s="4">
        <f t="shared" si="141"/>
        <v>-1.7250000000000005</v>
      </c>
      <c r="FJ51" s="4">
        <f t="shared" si="141"/>
        <v>-1.7250000000000005</v>
      </c>
      <c r="FK51" s="4">
        <f t="shared" si="141"/>
        <v>-1.7250000000000005</v>
      </c>
      <c r="FL51" s="4">
        <f t="shared" si="141"/>
        <v>-1.7250000000000005</v>
      </c>
      <c r="FM51" s="4">
        <f t="shared" si="141"/>
        <v>-1.7250000000000005</v>
      </c>
      <c r="FN51" s="4">
        <f t="shared" si="141"/>
        <v>-1.7250000000000005</v>
      </c>
      <c r="FO51" s="4">
        <f t="shared" si="141"/>
        <v>-1.7250000000000005</v>
      </c>
      <c r="FP51" s="4">
        <f t="shared" si="141"/>
        <v>-1.7250000000000005</v>
      </c>
      <c r="FQ51" s="4">
        <f t="shared" si="141"/>
        <v>-1.7250000000000005</v>
      </c>
      <c r="FR51" s="4">
        <f t="shared" si="141"/>
        <v>-1.7250000000000005</v>
      </c>
      <c r="FS51" s="4">
        <f t="shared" si="141"/>
        <v>-1.7250000000000005</v>
      </c>
    </row>
    <row r="52" spans="1:175" s="4" customFormat="1" x14ac:dyDescent="0.25">
      <c r="A52" s="4" t="s">
        <v>28</v>
      </c>
      <c r="B52" s="12" t="s">
        <v>8</v>
      </c>
      <c r="C52" s="4">
        <f>IF(C46&gt;0,C46*3,0)</f>
        <v>0</v>
      </c>
      <c r="D52" s="4">
        <f t="shared" ref="D52:AI52" si="142">IF(ISNUMBER(D46),D46*3,C52)</f>
        <v>0</v>
      </c>
      <c r="E52" s="4">
        <f t="shared" si="142"/>
        <v>0</v>
      </c>
      <c r="F52" s="4">
        <f t="shared" si="142"/>
        <v>0</v>
      </c>
      <c r="G52" s="4">
        <f t="shared" si="142"/>
        <v>0</v>
      </c>
      <c r="H52" s="4">
        <f t="shared" si="142"/>
        <v>0</v>
      </c>
      <c r="I52" s="4">
        <f t="shared" si="142"/>
        <v>0</v>
      </c>
      <c r="J52" s="4">
        <f t="shared" si="142"/>
        <v>0</v>
      </c>
      <c r="K52" s="4">
        <f t="shared" si="142"/>
        <v>0</v>
      </c>
      <c r="L52" s="4">
        <f t="shared" si="142"/>
        <v>0</v>
      </c>
      <c r="M52" s="4">
        <f t="shared" si="142"/>
        <v>0</v>
      </c>
      <c r="N52" s="4">
        <f t="shared" si="142"/>
        <v>0</v>
      </c>
      <c r="O52" s="4">
        <f t="shared" si="142"/>
        <v>0</v>
      </c>
      <c r="P52" s="4">
        <f t="shared" si="142"/>
        <v>0</v>
      </c>
      <c r="Q52" s="4">
        <f t="shared" si="142"/>
        <v>0</v>
      </c>
      <c r="R52" s="4">
        <f t="shared" si="142"/>
        <v>0</v>
      </c>
      <c r="S52" s="4">
        <f t="shared" si="142"/>
        <v>0</v>
      </c>
      <c r="T52" s="4">
        <f t="shared" si="142"/>
        <v>0</v>
      </c>
      <c r="U52" s="4">
        <f t="shared" si="142"/>
        <v>0</v>
      </c>
      <c r="V52" s="4">
        <f t="shared" si="142"/>
        <v>0</v>
      </c>
      <c r="W52" s="4">
        <f t="shared" si="142"/>
        <v>0</v>
      </c>
      <c r="X52" s="4">
        <f t="shared" si="142"/>
        <v>0</v>
      </c>
      <c r="Y52" s="4">
        <f t="shared" si="142"/>
        <v>0</v>
      </c>
      <c r="Z52" s="4">
        <f t="shared" si="142"/>
        <v>0</v>
      </c>
      <c r="AA52" s="4">
        <f t="shared" si="142"/>
        <v>16.912537517182052</v>
      </c>
      <c r="AB52" s="4">
        <f t="shared" si="142"/>
        <v>16.912537517182052</v>
      </c>
      <c r="AC52" s="4">
        <f t="shared" si="142"/>
        <v>16.912537517182052</v>
      </c>
      <c r="AD52" s="4">
        <f t="shared" si="142"/>
        <v>16.912537517182052</v>
      </c>
      <c r="AE52" s="4">
        <f t="shared" si="142"/>
        <v>6.9789328227410259</v>
      </c>
      <c r="AF52" s="4">
        <f t="shared" si="142"/>
        <v>6.9789328227410259</v>
      </c>
      <c r="AG52" s="4">
        <f t="shared" si="142"/>
        <v>10.123539860204026</v>
      </c>
      <c r="AH52" s="4">
        <f t="shared" si="142"/>
        <v>10.123539860204026</v>
      </c>
      <c r="AI52" s="4">
        <f t="shared" si="142"/>
        <v>-1.3949574840890238</v>
      </c>
      <c r="AJ52" s="4">
        <f t="shared" ref="AJ52:BO52" si="143">IF(ISNUMBER(AJ46),AJ46*3,AI52)</f>
        <v>-1.3949574840890238</v>
      </c>
      <c r="AK52" s="4">
        <f t="shared" si="143"/>
        <v>-1.3949574840890238</v>
      </c>
      <c r="AL52" s="4">
        <f t="shared" si="143"/>
        <v>-1.3949574840890238</v>
      </c>
      <c r="AM52" s="4">
        <f t="shared" si="143"/>
        <v>-1.3949574840890238</v>
      </c>
      <c r="AN52" s="4">
        <f t="shared" si="143"/>
        <v>12.909465649941975</v>
      </c>
      <c r="AO52" s="4">
        <f t="shared" si="143"/>
        <v>12.909465649941975</v>
      </c>
      <c r="AP52" s="4">
        <f t="shared" si="143"/>
        <v>2.0047977066914253</v>
      </c>
      <c r="AQ52" s="4">
        <f t="shared" si="143"/>
        <v>2.0047977066914253</v>
      </c>
      <c r="AR52" s="4">
        <f t="shared" si="143"/>
        <v>2.0047977066914253</v>
      </c>
      <c r="AS52" s="4">
        <f t="shared" si="143"/>
        <v>2.0047977066914253</v>
      </c>
      <c r="AT52" s="4">
        <f t="shared" si="143"/>
        <v>19.301651080740299</v>
      </c>
      <c r="AU52" s="4">
        <f t="shared" si="143"/>
        <v>19.301651080740299</v>
      </c>
      <c r="AV52" s="4">
        <f t="shared" si="143"/>
        <v>14.695230489773174</v>
      </c>
      <c r="AW52" s="4">
        <f t="shared" si="143"/>
        <v>14.695230489773174</v>
      </c>
      <c r="AX52" s="4">
        <f t="shared" si="143"/>
        <v>14.695230489773174</v>
      </c>
      <c r="AY52" s="4">
        <f t="shared" si="143"/>
        <v>27.099861304139928</v>
      </c>
      <c r="AZ52" s="4">
        <f t="shared" si="143"/>
        <v>27.099861304139928</v>
      </c>
      <c r="BA52" s="4">
        <f t="shared" si="143"/>
        <v>22.207283617883547</v>
      </c>
      <c r="BB52" s="4">
        <f t="shared" si="143"/>
        <v>22.207283617883547</v>
      </c>
      <c r="BC52" s="4">
        <f t="shared" si="143"/>
        <v>29.108679394111128</v>
      </c>
      <c r="BD52" s="4">
        <f t="shared" si="143"/>
        <v>29.108679394111128</v>
      </c>
      <c r="BE52" s="4">
        <f t="shared" si="143"/>
        <v>29.108679394111128</v>
      </c>
      <c r="BF52" s="4">
        <f t="shared" si="143"/>
        <v>29.108679394111128</v>
      </c>
      <c r="BG52" s="4">
        <f t="shared" si="143"/>
        <v>29.108679394111128</v>
      </c>
      <c r="BH52" s="4">
        <f t="shared" si="143"/>
        <v>26.3769265347645</v>
      </c>
      <c r="BI52" s="4">
        <f t="shared" si="143"/>
        <v>26.3769265347645</v>
      </c>
      <c r="BJ52" s="4">
        <f t="shared" si="143"/>
        <v>13.827730463799227</v>
      </c>
      <c r="BK52" s="4">
        <f t="shared" si="143"/>
        <v>13.827730463799227</v>
      </c>
      <c r="BL52" s="4">
        <f t="shared" si="143"/>
        <v>13.827730463799227</v>
      </c>
      <c r="BM52" s="4">
        <f t="shared" si="143"/>
        <v>22.082937721906873</v>
      </c>
      <c r="BN52" s="4">
        <f t="shared" si="143"/>
        <v>22.082937721906873</v>
      </c>
      <c r="BO52" s="4">
        <f t="shared" si="143"/>
        <v>8.6399168224617711</v>
      </c>
      <c r="BP52" s="4">
        <f t="shared" ref="BP52:CU52" si="144">IF(ISNUMBER(BP46),BP46*3,BO52)</f>
        <v>8.6399168224617711</v>
      </c>
      <c r="BQ52" s="4">
        <f t="shared" si="144"/>
        <v>21.973945823406527</v>
      </c>
      <c r="BR52" s="4">
        <f t="shared" si="144"/>
        <v>21.973945823406527</v>
      </c>
      <c r="BS52" s="4">
        <f t="shared" si="144"/>
        <v>21.973945823406527</v>
      </c>
      <c r="BT52" s="4">
        <f t="shared" si="144"/>
        <v>21.973945823406527</v>
      </c>
      <c r="BU52" s="4">
        <f t="shared" si="144"/>
        <v>21.973945823406527</v>
      </c>
      <c r="BV52" s="4">
        <f t="shared" si="144"/>
        <v>28.119903242503803</v>
      </c>
      <c r="BW52" s="4">
        <f t="shared" si="144"/>
        <v>28.119903242503803</v>
      </c>
      <c r="BX52" s="4">
        <f t="shared" si="144"/>
        <v>17.781019182430576</v>
      </c>
      <c r="BY52" s="4">
        <f t="shared" si="144"/>
        <v>17.781019182430576</v>
      </c>
      <c r="BZ52" s="4">
        <f t="shared" si="144"/>
        <v>17.781019182430576</v>
      </c>
      <c r="CA52" s="4">
        <f t="shared" si="144"/>
        <v>27.13298039660565</v>
      </c>
      <c r="CB52" s="4">
        <f t="shared" si="144"/>
        <v>27.13298039660565</v>
      </c>
      <c r="CC52" s="4">
        <f t="shared" si="144"/>
        <v>-0.10123059652492383</v>
      </c>
      <c r="CD52" s="4">
        <f t="shared" si="144"/>
        <v>-0.10123059652492383</v>
      </c>
      <c r="CE52" s="4">
        <f t="shared" si="144"/>
        <v>10.192899503553527</v>
      </c>
      <c r="CF52" s="4">
        <f t="shared" si="144"/>
        <v>10.192899503553527</v>
      </c>
      <c r="CG52" s="4">
        <f t="shared" si="144"/>
        <v>10.192899503553527</v>
      </c>
      <c r="CH52" s="4">
        <f t="shared" si="144"/>
        <v>10.192899503553527</v>
      </c>
      <c r="CI52" s="4">
        <f t="shared" si="144"/>
        <v>10.192899503553527</v>
      </c>
      <c r="CJ52" s="4">
        <f t="shared" si="144"/>
        <v>7.3332002898159763</v>
      </c>
      <c r="CK52" s="4">
        <f t="shared" si="144"/>
        <v>7.3332002898159763</v>
      </c>
      <c r="CL52" s="4">
        <f t="shared" si="144"/>
        <v>-0.75796215317932436</v>
      </c>
      <c r="CM52" s="4">
        <f t="shared" si="144"/>
        <v>-0.75796215317932436</v>
      </c>
      <c r="CN52" s="4">
        <f t="shared" si="144"/>
        <v>-0.75796215317932436</v>
      </c>
      <c r="CO52" s="4">
        <f t="shared" si="144"/>
        <v>14.794995217656226</v>
      </c>
      <c r="CP52" s="4">
        <f t="shared" si="144"/>
        <v>14.794995217656226</v>
      </c>
      <c r="CQ52" s="4">
        <f t="shared" si="144"/>
        <v>0.22660487180272426</v>
      </c>
      <c r="CR52" s="4">
        <f t="shared" si="144"/>
        <v>0.22660487180272426</v>
      </c>
      <c r="CS52" s="4">
        <f t="shared" si="144"/>
        <v>5.7884140670544753</v>
      </c>
      <c r="CT52" s="4">
        <f t="shared" si="144"/>
        <v>5.7884140670544753</v>
      </c>
      <c r="CU52" s="4">
        <f t="shared" si="144"/>
        <v>5.7884140670544753</v>
      </c>
      <c r="CV52" s="4">
        <f t="shared" ref="CV52:EA52" si="145">IF(ISNUMBER(CV46),CV46*3,CU52)</f>
        <v>5.7884140670544753</v>
      </c>
      <c r="CW52" s="4">
        <f t="shared" si="145"/>
        <v>5.7884140670544753</v>
      </c>
      <c r="CX52" s="4">
        <f t="shared" si="145"/>
        <v>25.983647920159278</v>
      </c>
      <c r="CY52" s="4">
        <f t="shared" si="145"/>
        <v>25.983647920159278</v>
      </c>
      <c r="CZ52" s="4">
        <f t="shared" si="145"/>
        <v>18.134534596484627</v>
      </c>
      <c r="DA52" s="4">
        <f t="shared" si="145"/>
        <v>18.134534596484627</v>
      </c>
      <c r="DB52" s="4">
        <f t="shared" si="145"/>
        <v>18.134534596484627</v>
      </c>
      <c r="DC52" s="4">
        <f t="shared" si="145"/>
        <v>24.6150958712037</v>
      </c>
      <c r="DD52" s="4">
        <f t="shared" si="145"/>
        <v>24.6150958712037</v>
      </c>
      <c r="DE52" s="4">
        <f t="shared" si="145"/>
        <v>21.177324051669224</v>
      </c>
      <c r="DF52" s="4">
        <f t="shared" si="145"/>
        <v>21.177324051669224</v>
      </c>
      <c r="DG52" s="4">
        <f t="shared" si="145"/>
        <v>25.748681233914297</v>
      </c>
      <c r="DH52" s="4">
        <f t="shared" si="145"/>
        <v>25.748681233914297</v>
      </c>
      <c r="DI52" s="4">
        <f t="shared" si="145"/>
        <v>25.748681233914297</v>
      </c>
      <c r="DJ52" s="4">
        <f t="shared" si="145"/>
        <v>25.748681233914297</v>
      </c>
      <c r="DK52" s="4">
        <f t="shared" si="145"/>
        <v>25.748681233914297</v>
      </c>
      <c r="DL52" s="4">
        <f t="shared" si="145"/>
        <v>25.748681233914297</v>
      </c>
      <c r="DM52" s="4">
        <f t="shared" si="145"/>
        <v>29.356206744227769</v>
      </c>
      <c r="DN52" s="4">
        <f t="shared" si="145"/>
        <v>29.356206744227769</v>
      </c>
      <c r="DO52" s="4">
        <f t="shared" si="145"/>
        <v>26.765662499926272</v>
      </c>
      <c r="DP52" s="4">
        <f t="shared" si="145"/>
        <v>26.765662499926272</v>
      </c>
      <c r="DQ52" s="4">
        <f t="shared" si="145"/>
        <v>26.765662499926272</v>
      </c>
      <c r="DR52" s="4">
        <f t="shared" si="145"/>
        <v>26.765662499926272</v>
      </c>
      <c r="DS52" s="4">
        <f t="shared" si="145"/>
        <v>26.765662499926272</v>
      </c>
      <c r="DT52" s="4">
        <f t="shared" si="145"/>
        <v>26.765662499926272</v>
      </c>
      <c r="DU52" s="4">
        <f t="shared" si="145"/>
        <v>26.765662499926272</v>
      </c>
      <c r="DV52" s="4">
        <f t="shared" si="145"/>
        <v>26.765662499926272</v>
      </c>
      <c r="DW52" s="4">
        <f t="shared" si="145"/>
        <v>26.765662499926272</v>
      </c>
      <c r="DX52" s="4">
        <f t="shared" si="145"/>
        <v>26.765662499926272</v>
      </c>
      <c r="DY52" s="4">
        <f t="shared" si="145"/>
        <v>26.765662499926272</v>
      </c>
      <c r="DZ52" s="4">
        <f t="shared" si="145"/>
        <v>1.7949500162535736</v>
      </c>
      <c r="EA52" s="4">
        <f t="shared" si="145"/>
        <v>1.7949500162535736</v>
      </c>
      <c r="EB52" s="4">
        <f t="shared" ref="EB52:FG52" si="146">IF(ISNUMBER(EB46),EB46*3,EA52)</f>
        <v>1.7949500162535736</v>
      </c>
      <c r="EC52" s="4">
        <f t="shared" si="146"/>
        <v>1.7949500162535736</v>
      </c>
      <c r="ED52" s="4">
        <f t="shared" si="146"/>
        <v>1.7949500162535736</v>
      </c>
      <c r="EE52" s="4">
        <f t="shared" si="146"/>
        <v>1.7949500162535736</v>
      </c>
      <c r="EF52" s="4">
        <f t="shared" si="146"/>
        <v>1.7949500162535736</v>
      </c>
      <c r="EG52" s="4">
        <f t="shared" si="146"/>
        <v>1.7949500162535736</v>
      </c>
      <c r="EH52" s="4">
        <f t="shared" si="146"/>
        <v>2.0125091032860745</v>
      </c>
      <c r="EI52" s="4">
        <f t="shared" si="146"/>
        <v>2.0125091032860745</v>
      </c>
      <c r="EJ52" s="4">
        <f t="shared" si="146"/>
        <v>2.0125091032860745</v>
      </c>
      <c r="EK52" s="4">
        <f t="shared" si="146"/>
        <v>2.0125091032860745</v>
      </c>
      <c r="EL52" s="4">
        <f t="shared" si="146"/>
        <v>2.0125091032860745</v>
      </c>
      <c r="EM52" s="4">
        <f t="shared" si="146"/>
        <v>2.0125091032860745</v>
      </c>
      <c r="EN52" s="4">
        <f t="shared" si="146"/>
        <v>2.0125091032860745</v>
      </c>
      <c r="EO52" s="4">
        <f t="shared" si="146"/>
        <v>2.0125091032860745</v>
      </c>
      <c r="EP52" s="4">
        <f t="shared" si="146"/>
        <v>2.0125091032860745</v>
      </c>
      <c r="EQ52" s="4">
        <f t="shared" si="146"/>
        <v>2.0125091032860745</v>
      </c>
      <c r="ER52" s="4">
        <f t="shared" si="146"/>
        <v>2.0125091032860745</v>
      </c>
      <c r="ES52" s="4">
        <f t="shared" si="146"/>
        <v>2.0125091032860745</v>
      </c>
      <c r="ET52" s="4">
        <f t="shared" si="146"/>
        <v>2.0125091032860745</v>
      </c>
      <c r="EU52" s="4">
        <f t="shared" si="146"/>
        <v>2.0125091032860745</v>
      </c>
      <c r="EV52" s="4">
        <f t="shared" si="146"/>
        <v>2.0125091032860745</v>
      </c>
      <c r="EW52" s="4">
        <f t="shared" si="146"/>
        <v>2.0125091032860745</v>
      </c>
      <c r="EX52" s="4">
        <f t="shared" si="146"/>
        <v>2.0125091032860745</v>
      </c>
      <c r="EY52" s="4">
        <f t="shared" si="146"/>
        <v>2.0125091032860745</v>
      </c>
      <c r="EZ52" s="4">
        <f t="shared" si="146"/>
        <v>2.0125091032860745</v>
      </c>
      <c r="FA52" s="4">
        <f t="shared" si="146"/>
        <v>2.0125091032860745</v>
      </c>
      <c r="FB52" s="4">
        <f t="shared" si="146"/>
        <v>2.0125091032860745</v>
      </c>
      <c r="FC52" s="4">
        <f t="shared" si="146"/>
        <v>2.0125091032860745</v>
      </c>
      <c r="FD52" s="4">
        <f t="shared" si="146"/>
        <v>2.0125091032860745</v>
      </c>
      <c r="FE52" s="4">
        <f t="shared" si="146"/>
        <v>2.0125091032860745</v>
      </c>
      <c r="FF52" s="4">
        <f t="shared" si="146"/>
        <v>2.0125091032860745</v>
      </c>
      <c r="FG52" s="4">
        <f t="shared" si="146"/>
        <v>2.0125091032860745</v>
      </c>
      <c r="FH52" s="4">
        <f t="shared" ref="FH52:FS52" si="147">IF(ISNUMBER(FH46),FH46*3,FG52)</f>
        <v>6.9724759861512746</v>
      </c>
      <c r="FI52" s="4">
        <f t="shared" si="147"/>
        <v>6.9724759861512746</v>
      </c>
      <c r="FJ52" s="4">
        <f t="shared" si="147"/>
        <v>6.9724759861512746</v>
      </c>
      <c r="FK52" s="4">
        <f t="shared" si="147"/>
        <v>6.9724759861512746</v>
      </c>
      <c r="FL52" s="4">
        <f t="shared" si="147"/>
        <v>6.9724759861512746</v>
      </c>
      <c r="FM52" s="4">
        <f t="shared" si="147"/>
        <v>6.9724759861512746</v>
      </c>
      <c r="FN52" s="4">
        <f t="shared" si="147"/>
        <v>6.9724759861512746</v>
      </c>
      <c r="FO52" s="4">
        <f t="shared" si="147"/>
        <v>6.9724759861512746</v>
      </c>
      <c r="FP52" s="4">
        <f t="shared" si="147"/>
        <v>6.9724759861512746</v>
      </c>
      <c r="FQ52" s="4">
        <f t="shared" si="147"/>
        <v>6.9724759861512746</v>
      </c>
      <c r="FR52" s="4">
        <f t="shared" si="147"/>
        <v>6.9724759861512746</v>
      </c>
      <c r="FS52" s="4">
        <f t="shared" si="147"/>
        <v>6.9724759861512746</v>
      </c>
    </row>
    <row r="53" spans="1:175" s="4" customFormat="1" x14ac:dyDescent="0.25">
      <c r="A53" s="4" t="s">
        <v>29</v>
      </c>
      <c r="B53" s="12" t="s">
        <v>8</v>
      </c>
      <c r="C53" s="4">
        <f>IF(C47&gt;0,C47*3,0)</f>
        <v>0</v>
      </c>
      <c r="D53" s="4">
        <f t="shared" ref="D53:AI53" si="148">IF(ISNUMBER(D47),D47*3,C53)</f>
        <v>0</v>
      </c>
      <c r="E53" s="4">
        <f t="shared" si="148"/>
        <v>0</v>
      </c>
      <c r="F53" s="4">
        <f t="shared" si="148"/>
        <v>0</v>
      </c>
      <c r="G53" s="4">
        <f t="shared" si="148"/>
        <v>0</v>
      </c>
      <c r="H53" s="4">
        <f t="shared" si="148"/>
        <v>0</v>
      </c>
      <c r="I53" s="4">
        <f t="shared" si="148"/>
        <v>0</v>
      </c>
      <c r="J53" s="4">
        <f t="shared" si="148"/>
        <v>0</v>
      </c>
      <c r="K53" s="4">
        <f t="shared" si="148"/>
        <v>0</v>
      </c>
      <c r="L53" s="4">
        <f t="shared" si="148"/>
        <v>0</v>
      </c>
      <c r="M53" s="4">
        <f t="shared" si="148"/>
        <v>0</v>
      </c>
      <c r="N53" s="4">
        <f t="shared" si="148"/>
        <v>0</v>
      </c>
      <c r="O53" s="4">
        <f t="shared" si="148"/>
        <v>0</v>
      </c>
      <c r="P53" s="4">
        <f t="shared" si="148"/>
        <v>0</v>
      </c>
      <c r="Q53" s="4">
        <f t="shared" si="148"/>
        <v>0</v>
      </c>
      <c r="R53" s="4">
        <f t="shared" si="148"/>
        <v>0</v>
      </c>
      <c r="S53" s="4">
        <f t="shared" si="148"/>
        <v>0</v>
      </c>
      <c r="T53" s="4">
        <f t="shared" si="148"/>
        <v>0</v>
      </c>
      <c r="U53" s="4">
        <f t="shared" si="148"/>
        <v>0</v>
      </c>
      <c r="V53" s="4">
        <f t="shared" si="148"/>
        <v>0</v>
      </c>
      <c r="W53" s="4">
        <f t="shared" si="148"/>
        <v>0</v>
      </c>
      <c r="X53" s="4">
        <f t="shared" si="148"/>
        <v>0</v>
      </c>
      <c r="Y53" s="4">
        <f t="shared" si="148"/>
        <v>0</v>
      </c>
      <c r="Z53" s="4">
        <f t="shared" si="148"/>
        <v>0</v>
      </c>
      <c r="AA53" s="4">
        <f t="shared" si="148"/>
        <v>10.689419570845352</v>
      </c>
      <c r="AB53" s="4">
        <f t="shared" si="148"/>
        <v>10.689419570845352</v>
      </c>
      <c r="AC53" s="4">
        <f t="shared" si="148"/>
        <v>10.689419570845352</v>
      </c>
      <c r="AD53" s="4">
        <f t="shared" si="148"/>
        <v>10.689419570845352</v>
      </c>
      <c r="AE53" s="4">
        <f t="shared" si="148"/>
        <v>7.0749549703654484</v>
      </c>
      <c r="AF53" s="4">
        <f t="shared" si="148"/>
        <v>7.0749549703654484</v>
      </c>
      <c r="AG53" s="4">
        <f t="shared" si="148"/>
        <v>6.6210825860586002</v>
      </c>
      <c r="AH53" s="4">
        <f t="shared" si="148"/>
        <v>6.6210825860586002</v>
      </c>
      <c r="AI53" s="4">
        <f t="shared" si="148"/>
        <v>5.4944610621600001</v>
      </c>
      <c r="AJ53" s="4">
        <f t="shared" ref="AJ53:BO53" si="149">IF(ISNUMBER(AJ47),AJ47*3,AI53)</f>
        <v>5.4944610621600001</v>
      </c>
      <c r="AK53" s="4">
        <f t="shared" si="149"/>
        <v>5.4944610621600001</v>
      </c>
      <c r="AL53" s="4">
        <f t="shared" si="149"/>
        <v>5.4944610621600001</v>
      </c>
      <c r="AM53" s="4">
        <f t="shared" si="149"/>
        <v>5.4944610621600001</v>
      </c>
      <c r="AN53" s="4">
        <f t="shared" si="149"/>
        <v>5.9159692557248231</v>
      </c>
      <c r="AO53" s="4">
        <f t="shared" si="149"/>
        <v>5.9159692557248231</v>
      </c>
      <c r="AP53" s="4">
        <f t="shared" si="149"/>
        <v>4.8757857403595253</v>
      </c>
      <c r="AQ53" s="4">
        <f t="shared" si="149"/>
        <v>4.8757857403595253</v>
      </c>
      <c r="AR53" s="4">
        <f t="shared" si="149"/>
        <v>4.8757857403595253</v>
      </c>
      <c r="AS53" s="4">
        <f t="shared" si="149"/>
        <v>4.8757857403595253</v>
      </c>
      <c r="AT53" s="4">
        <f t="shared" si="149"/>
        <v>5.5697279060736005</v>
      </c>
      <c r="AU53" s="4">
        <f t="shared" si="149"/>
        <v>5.5697279060736005</v>
      </c>
      <c r="AV53" s="4">
        <f t="shared" si="149"/>
        <v>6.0696794610224982</v>
      </c>
      <c r="AW53" s="4">
        <f t="shared" si="149"/>
        <v>6.0696794610224982</v>
      </c>
      <c r="AX53" s="4">
        <f t="shared" si="149"/>
        <v>6.0696794610224982</v>
      </c>
      <c r="AY53" s="4">
        <f t="shared" si="149"/>
        <v>7.7548316564998512</v>
      </c>
      <c r="AZ53" s="4">
        <f t="shared" si="149"/>
        <v>7.7548316564998512</v>
      </c>
      <c r="BA53" s="4">
        <f t="shared" si="149"/>
        <v>8.5529650098422998</v>
      </c>
      <c r="BB53" s="4">
        <f t="shared" si="149"/>
        <v>8.5529650098422998</v>
      </c>
      <c r="BC53" s="4">
        <f t="shared" si="149"/>
        <v>8.5083037787274005</v>
      </c>
      <c r="BD53" s="4">
        <f t="shared" si="149"/>
        <v>8.5083037787274005</v>
      </c>
      <c r="BE53" s="4">
        <f t="shared" si="149"/>
        <v>8.5083037787274005</v>
      </c>
      <c r="BF53" s="4">
        <f t="shared" si="149"/>
        <v>8.5083037787274005</v>
      </c>
      <c r="BG53" s="4">
        <f t="shared" si="149"/>
        <v>8.5083037787274005</v>
      </c>
      <c r="BH53" s="4">
        <f t="shared" si="149"/>
        <v>9.932404353748348</v>
      </c>
      <c r="BI53" s="4">
        <f t="shared" si="149"/>
        <v>9.932404353748348</v>
      </c>
      <c r="BJ53" s="4">
        <f t="shared" si="149"/>
        <v>10.87356612586875</v>
      </c>
      <c r="BK53" s="4">
        <f t="shared" si="149"/>
        <v>10.87356612586875</v>
      </c>
      <c r="BL53" s="4">
        <f t="shared" si="149"/>
        <v>10.87356612586875</v>
      </c>
      <c r="BM53" s="4">
        <f t="shared" si="149"/>
        <v>11.367470940148651</v>
      </c>
      <c r="BN53" s="4">
        <f t="shared" si="149"/>
        <v>11.367470940148651</v>
      </c>
      <c r="BO53" s="4">
        <f t="shared" si="149"/>
        <v>11.71153899150945</v>
      </c>
      <c r="BP53" s="4">
        <f t="shared" ref="BP53:CU53" si="150">IF(ISNUMBER(BP47),BP47*3,BO53)</f>
        <v>11.71153899150945</v>
      </c>
      <c r="BQ53" s="4">
        <f t="shared" si="150"/>
        <v>11.912842936986074</v>
      </c>
      <c r="BR53" s="4">
        <f t="shared" si="150"/>
        <v>11.912842936986074</v>
      </c>
      <c r="BS53" s="4">
        <f t="shared" si="150"/>
        <v>11.912842936986074</v>
      </c>
      <c r="BT53" s="4">
        <f t="shared" si="150"/>
        <v>11.912842936986074</v>
      </c>
      <c r="BU53" s="4">
        <f t="shared" si="150"/>
        <v>11.912842936986074</v>
      </c>
      <c r="BV53" s="4">
        <f t="shared" si="150"/>
        <v>12.494338665567451</v>
      </c>
      <c r="BW53" s="4">
        <f t="shared" si="150"/>
        <v>12.494338665567451</v>
      </c>
      <c r="BX53" s="4">
        <f t="shared" si="150"/>
        <v>15.592234422745651</v>
      </c>
      <c r="BY53" s="4">
        <f t="shared" si="150"/>
        <v>15.592234422745651</v>
      </c>
      <c r="BZ53" s="4">
        <f t="shared" si="150"/>
        <v>15.592234422745651</v>
      </c>
      <c r="CA53" s="4">
        <f t="shared" si="150"/>
        <v>14.952733855660725</v>
      </c>
      <c r="CB53" s="4">
        <f t="shared" si="150"/>
        <v>14.952733855660725</v>
      </c>
      <c r="CC53" s="4">
        <f t="shared" si="150"/>
        <v>1.8463288065036743</v>
      </c>
      <c r="CD53" s="4">
        <f t="shared" si="150"/>
        <v>1.8463288065036743</v>
      </c>
      <c r="CE53" s="4">
        <f t="shared" si="150"/>
        <v>5.0431591481727747</v>
      </c>
      <c r="CF53" s="4">
        <f t="shared" si="150"/>
        <v>5.0431591481727747</v>
      </c>
      <c r="CG53" s="4">
        <f t="shared" si="150"/>
        <v>5.0431591481727747</v>
      </c>
      <c r="CH53" s="4">
        <f t="shared" si="150"/>
        <v>5.0431591481727747</v>
      </c>
      <c r="CI53" s="4">
        <f t="shared" si="150"/>
        <v>5.0431591481727747</v>
      </c>
      <c r="CJ53" s="4">
        <f t="shared" si="150"/>
        <v>0.51873631454489733</v>
      </c>
      <c r="CK53" s="4">
        <f t="shared" si="150"/>
        <v>0.51873631454489733</v>
      </c>
      <c r="CL53" s="4">
        <f t="shared" si="150"/>
        <v>1.0871866596570752</v>
      </c>
      <c r="CM53" s="4">
        <f t="shared" si="150"/>
        <v>1.0871866596570752</v>
      </c>
      <c r="CN53" s="4">
        <f t="shared" si="150"/>
        <v>1.0871866596570752</v>
      </c>
      <c r="CO53" s="4">
        <f t="shared" si="150"/>
        <v>3.1233004700907747</v>
      </c>
      <c r="CP53" s="4">
        <f t="shared" si="150"/>
        <v>3.1233004700907747</v>
      </c>
      <c r="CQ53" s="4">
        <f t="shared" si="150"/>
        <v>2.4001816007912256</v>
      </c>
      <c r="CR53" s="4">
        <f t="shared" si="150"/>
        <v>2.4001816007912256</v>
      </c>
      <c r="CS53" s="4">
        <f t="shared" si="150"/>
        <v>2.7335887935209273</v>
      </c>
      <c r="CT53" s="4">
        <f t="shared" si="150"/>
        <v>2.7335887935209273</v>
      </c>
      <c r="CU53" s="4">
        <f t="shared" si="150"/>
        <v>2.7335887935209273</v>
      </c>
      <c r="CV53" s="4">
        <f t="shared" ref="CV53:EA53" si="151">IF(ISNUMBER(CV47),CV47*3,CU53)</f>
        <v>2.7335887935209273</v>
      </c>
      <c r="CW53" s="4">
        <f t="shared" si="151"/>
        <v>2.7335887935209273</v>
      </c>
      <c r="CX53" s="4">
        <f t="shared" si="151"/>
        <v>6.499907255810923</v>
      </c>
      <c r="CY53" s="4">
        <f t="shared" si="151"/>
        <v>6.499907255810923</v>
      </c>
      <c r="CZ53" s="4">
        <f t="shared" si="151"/>
        <v>7.1796832361374516</v>
      </c>
      <c r="DA53" s="4">
        <f t="shared" si="151"/>
        <v>7.1796832361374516</v>
      </c>
      <c r="DB53" s="4">
        <f t="shared" si="151"/>
        <v>7.1796832361374516</v>
      </c>
      <c r="DC53" s="4">
        <f t="shared" si="151"/>
        <v>8.1915444215790032</v>
      </c>
      <c r="DD53" s="4">
        <f t="shared" si="151"/>
        <v>8.1915444215790032</v>
      </c>
      <c r="DE53" s="4">
        <f t="shared" si="151"/>
        <v>8.8613528940537023</v>
      </c>
      <c r="DF53" s="4">
        <f t="shared" si="151"/>
        <v>8.8613528940537023</v>
      </c>
      <c r="DG53" s="4">
        <f t="shared" si="151"/>
        <v>9.4278473904481501</v>
      </c>
      <c r="DH53" s="4">
        <f t="shared" si="151"/>
        <v>9.4278473904481501</v>
      </c>
      <c r="DI53" s="4">
        <f t="shared" si="151"/>
        <v>9.4278473904481501</v>
      </c>
      <c r="DJ53" s="4">
        <f t="shared" si="151"/>
        <v>9.4278473904481501</v>
      </c>
      <c r="DK53" s="4">
        <f t="shared" si="151"/>
        <v>9.4278473904481501</v>
      </c>
      <c r="DL53" s="4">
        <f t="shared" si="151"/>
        <v>9.4278473904481501</v>
      </c>
      <c r="DM53" s="4">
        <f t="shared" si="151"/>
        <v>13.819596655957575</v>
      </c>
      <c r="DN53" s="4">
        <f t="shared" si="151"/>
        <v>13.819596655957575</v>
      </c>
      <c r="DO53" s="4">
        <f t="shared" si="151"/>
        <v>13.150456028886449</v>
      </c>
      <c r="DP53" s="4">
        <f t="shared" si="151"/>
        <v>13.150456028886449</v>
      </c>
      <c r="DQ53" s="4">
        <f t="shared" si="151"/>
        <v>13.150456028886449</v>
      </c>
      <c r="DR53" s="4">
        <f t="shared" si="151"/>
        <v>13.150456028886449</v>
      </c>
      <c r="DS53" s="4">
        <f t="shared" si="151"/>
        <v>13.150456028886449</v>
      </c>
      <c r="DT53" s="4">
        <f t="shared" si="151"/>
        <v>13.150456028886449</v>
      </c>
      <c r="DU53" s="4">
        <f t="shared" si="151"/>
        <v>13.150456028886449</v>
      </c>
      <c r="DV53" s="4">
        <f t="shared" si="151"/>
        <v>13.150456028886449</v>
      </c>
      <c r="DW53" s="4">
        <f t="shared" si="151"/>
        <v>13.150456028886449</v>
      </c>
      <c r="DX53" s="4">
        <f t="shared" si="151"/>
        <v>13.150456028886449</v>
      </c>
      <c r="DY53" s="4">
        <f t="shared" si="151"/>
        <v>13.150456028886449</v>
      </c>
      <c r="DZ53" s="4">
        <f t="shared" si="151"/>
        <v>-0.95643058505812339</v>
      </c>
      <c r="EA53" s="4">
        <f t="shared" si="151"/>
        <v>-0.95643058505812339</v>
      </c>
      <c r="EB53" s="4">
        <f t="shared" ref="EB53:FG53" si="152">IF(ISNUMBER(EB47),EB47*3,EA53)</f>
        <v>-0.95643058505812339</v>
      </c>
      <c r="EC53" s="4">
        <f t="shared" si="152"/>
        <v>-0.95643058505812339</v>
      </c>
      <c r="ED53" s="4">
        <f t="shared" si="152"/>
        <v>-0.95643058505812339</v>
      </c>
      <c r="EE53" s="4">
        <f t="shared" si="152"/>
        <v>-0.95643058505812339</v>
      </c>
      <c r="EF53" s="4">
        <f t="shared" si="152"/>
        <v>-0.95643058505812339</v>
      </c>
      <c r="EG53" s="4">
        <f t="shared" si="152"/>
        <v>-0.95643058505812339</v>
      </c>
      <c r="EH53" s="4">
        <f t="shared" si="152"/>
        <v>-9.9987480512026661E-2</v>
      </c>
      <c r="EI53" s="4">
        <f t="shared" si="152"/>
        <v>-9.9987480512026661E-2</v>
      </c>
      <c r="EJ53" s="4">
        <f t="shared" si="152"/>
        <v>-9.9987480512026661E-2</v>
      </c>
      <c r="EK53" s="4">
        <f t="shared" si="152"/>
        <v>-9.9987480512026661E-2</v>
      </c>
      <c r="EL53" s="4">
        <f t="shared" si="152"/>
        <v>-9.9987480512026661E-2</v>
      </c>
      <c r="EM53" s="4">
        <f t="shared" si="152"/>
        <v>-9.9987480512026661E-2</v>
      </c>
      <c r="EN53" s="4">
        <f t="shared" si="152"/>
        <v>-9.9987480512026661E-2</v>
      </c>
      <c r="EO53" s="4">
        <f t="shared" si="152"/>
        <v>-9.9987480512026661E-2</v>
      </c>
      <c r="EP53" s="4">
        <f t="shared" si="152"/>
        <v>-9.9987480512026661E-2</v>
      </c>
      <c r="EQ53" s="4">
        <f t="shared" si="152"/>
        <v>-9.9987480512026661E-2</v>
      </c>
      <c r="ER53" s="4">
        <f t="shared" si="152"/>
        <v>-9.9987480512026661E-2</v>
      </c>
      <c r="ES53" s="4">
        <f t="shared" si="152"/>
        <v>-9.9987480512026661E-2</v>
      </c>
      <c r="ET53" s="4">
        <f t="shared" si="152"/>
        <v>-9.9987480512026661E-2</v>
      </c>
      <c r="EU53" s="4">
        <f t="shared" si="152"/>
        <v>-9.9987480512026661E-2</v>
      </c>
      <c r="EV53" s="4">
        <f t="shared" si="152"/>
        <v>-9.9987480512026661E-2</v>
      </c>
      <c r="EW53" s="4">
        <f t="shared" si="152"/>
        <v>-9.9987480512026661E-2</v>
      </c>
      <c r="EX53" s="4">
        <f t="shared" si="152"/>
        <v>-9.9987480512026661E-2</v>
      </c>
      <c r="EY53" s="4">
        <f t="shared" si="152"/>
        <v>-9.9987480512026661E-2</v>
      </c>
      <c r="EZ53" s="4">
        <f t="shared" si="152"/>
        <v>-9.9987480512026661E-2</v>
      </c>
      <c r="FA53" s="4">
        <f t="shared" si="152"/>
        <v>-9.9987480512026661E-2</v>
      </c>
      <c r="FB53" s="4">
        <f t="shared" si="152"/>
        <v>-9.9987480512026661E-2</v>
      </c>
      <c r="FC53" s="4">
        <f t="shared" si="152"/>
        <v>-9.9987480512026661E-2</v>
      </c>
      <c r="FD53" s="4">
        <f t="shared" si="152"/>
        <v>-9.9987480512026661E-2</v>
      </c>
      <c r="FE53" s="4">
        <f t="shared" si="152"/>
        <v>-9.9987480512026661E-2</v>
      </c>
      <c r="FF53" s="4">
        <f t="shared" si="152"/>
        <v>-9.9987480512026661E-2</v>
      </c>
      <c r="FG53" s="4">
        <f t="shared" si="152"/>
        <v>-9.9987480512026661E-2</v>
      </c>
      <c r="FH53" s="4">
        <f t="shared" ref="FH53:FS53" si="153">IF(ISNUMBER(FH47),FH47*3,FG53)</f>
        <v>5.3699189323615482</v>
      </c>
      <c r="FI53" s="4">
        <f t="shared" si="153"/>
        <v>5.3699189323615482</v>
      </c>
      <c r="FJ53" s="4">
        <f t="shared" si="153"/>
        <v>5.3699189323615482</v>
      </c>
      <c r="FK53" s="4">
        <f t="shared" si="153"/>
        <v>5.3699189323615482</v>
      </c>
      <c r="FL53" s="4">
        <f t="shared" si="153"/>
        <v>5.3699189323615482</v>
      </c>
      <c r="FM53" s="4">
        <f t="shared" si="153"/>
        <v>5.3699189323615482</v>
      </c>
      <c r="FN53" s="4">
        <f t="shared" si="153"/>
        <v>5.3699189323615482</v>
      </c>
      <c r="FO53" s="4">
        <f t="shared" si="153"/>
        <v>5.3699189323615482</v>
      </c>
      <c r="FP53" s="4">
        <f t="shared" si="153"/>
        <v>5.3699189323615482</v>
      </c>
      <c r="FQ53" s="4">
        <f t="shared" si="153"/>
        <v>5.3699189323615482</v>
      </c>
      <c r="FR53" s="4">
        <f t="shared" si="153"/>
        <v>5.3699189323615482</v>
      </c>
      <c r="FS53" s="4">
        <f t="shared" si="153"/>
        <v>5.3699189323615482</v>
      </c>
    </row>
    <row r="54" spans="1:175" x14ac:dyDescent="0.25">
      <c r="A54" s="4" t="s">
        <v>30</v>
      </c>
      <c r="B54" s="12" t="s">
        <v>8</v>
      </c>
      <c r="C54" s="4">
        <f>IF(C48&gt;0,C48*3,0)</f>
        <v>0</v>
      </c>
      <c r="D54" s="4">
        <f t="shared" ref="D54:AI54" si="154">IF(ISNUMBER(D48),D48*3,C54)</f>
        <v>0</v>
      </c>
      <c r="E54" s="4">
        <f t="shared" si="154"/>
        <v>0</v>
      </c>
      <c r="F54" s="4">
        <f t="shared" si="154"/>
        <v>0</v>
      </c>
      <c r="G54" s="4">
        <f t="shared" si="154"/>
        <v>0</v>
      </c>
      <c r="H54" s="4">
        <f t="shared" si="154"/>
        <v>0</v>
      </c>
      <c r="I54" s="4">
        <f t="shared" si="154"/>
        <v>0</v>
      </c>
      <c r="J54" s="4">
        <f t="shared" si="154"/>
        <v>0</v>
      </c>
      <c r="K54" s="4">
        <f t="shared" si="154"/>
        <v>0</v>
      </c>
      <c r="L54" s="4">
        <f t="shared" si="154"/>
        <v>0</v>
      </c>
      <c r="M54" s="4">
        <f t="shared" si="154"/>
        <v>0</v>
      </c>
      <c r="N54" s="4">
        <f t="shared" si="154"/>
        <v>0</v>
      </c>
      <c r="O54" s="4">
        <f t="shared" si="154"/>
        <v>0</v>
      </c>
      <c r="P54" s="4">
        <f t="shared" si="154"/>
        <v>0</v>
      </c>
      <c r="Q54" s="4">
        <f t="shared" si="154"/>
        <v>0</v>
      </c>
      <c r="R54" s="4">
        <f t="shared" si="154"/>
        <v>0</v>
      </c>
      <c r="S54" s="4">
        <f t="shared" si="154"/>
        <v>0</v>
      </c>
      <c r="T54" s="4">
        <f t="shared" si="154"/>
        <v>0</v>
      </c>
      <c r="U54" s="4">
        <f t="shared" si="154"/>
        <v>0</v>
      </c>
      <c r="V54" s="4">
        <f t="shared" si="154"/>
        <v>0</v>
      </c>
      <c r="W54" s="4">
        <f t="shared" si="154"/>
        <v>0</v>
      </c>
      <c r="X54" s="4">
        <f t="shared" si="154"/>
        <v>0</v>
      </c>
      <c r="Y54" s="4">
        <f t="shared" si="154"/>
        <v>0</v>
      </c>
      <c r="Z54" s="4">
        <f t="shared" si="154"/>
        <v>0</v>
      </c>
      <c r="AA54" s="4">
        <f t="shared" si="154"/>
        <v>10.66521906366966</v>
      </c>
      <c r="AB54" s="4">
        <f t="shared" si="154"/>
        <v>10.66521906366966</v>
      </c>
      <c r="AC54" s="4">
        <f t="shared" si="154"/>
        <v>10.66521906366966</v>
      </c>
      <c r="AD54" s="4">
        <f t="shared" si="154"/>
        <v>10.66521906366966</v>
      </c>
      <c r="AE54" s="4">
        <f t="shared" si="154"/>
        <v>10.664499403587698</v>
      </c>
      <c r="AF54" s="4">
        <f t="shared" si="154"/>
        <v>10.664499403587698</v>
      </c>
      <c r="AG54" s="4">
        <f t="shared" si="154"/>
        <v>10.25145959357763</v>
      </c>
      <c r="AH54" s="4">
        <f t="shared" si="154"/>
        <v>10.25145959357763</v>
      </c>
      <c r="AI54" s="4">
        <f t="shared" si="154"/>
        <v>9.9045808597298635</v>
      </c>
      <c r="AJ54" s="4">
        <f t="shared" ref="AJ54:BO54" si="155">IF(ISNUMBER(AJ48),AJ48*3,AI54)</f>
        <v>9.9045808597298635</v>
      </c>
      <c r="AK54" s="4">
        <f t="shared" si="155"/>
        <v>9.9045808597298635</v>
      </c>
      <c r="AL54" s="4">
        <f t="shared" si="155"/>
        <v>9.9045808597298635</v>
      </c>
      <c r="AM54" s="4">
        <f t="shared" si="155"/>
        <v>9.9045808597298635</v>
      </c>
      <c r="AN54" s="4">
        <f t="shared" si="155"/>
        <v>8.2507014920351551</v>
      </c>
      <c r="AO54" s="4">
        <f t="shared" si="155"/>
        <v>8.2507014920351551</v>
      </c>
      <c r="AP54" s="4">
        <f t="shared" si="155"/>
        <v>9.0200702996905893</v>
      </c>
      <c r="AQ54" s="4">
        <f t="shared" si="155"/>
        <v>9.0200702996905893</v>
      </c>
      <c r="AR54" s="4">
        <f t="shared" si="155"/>
        <v>9.0200702996905893</v>
      </c>
      <c r="AS54" s="4">
        <f t="shared" si="155"/>
        <v>9.0200702996905893</v>
      </c>
      <c r="AT54" s="4">
        <f t="shared" si="155"/>
        <v>8.614898474412481</v>
      </c>
      <c r="AU54" s="4">
        <f t="shared" si="155"/>
        <v>8.614898474412481</v>
      </c>
      <c r="AV54" s="4">
        <f t="shared" si="155"/>
        <v>9.1936772499309303</v>
      </c>
      <c r="AW54" s="4">
        <f t="shared" si="155"/>
        <v>9.1936772499309303</v>
      </c>
      <c r="AX54" s="4">
        <f t="shared" si="155"/>
        <v>9.1936772499309303</v>
      </c>
      <c r="AY54" s="4">
        <f t="shared" si="155"/>
        <v>8.9252466386024771</v>
      </c>
      <c r="AZ54" s="4">
        <f t="shared" si="155"/>
        <v>8.9252466386024771</v>
      </c>
      <c r="BA54" s="4">
        <f t="shared" si="155"/>
        <v>9.4732218376588868</v>
      </c>
      <c r="BB54" s="4">
        <f t="shared" si="155"/>
        <v>9.4732218376588868</v>
      </c>
      <c r="BC54" s="4">
        <f t="shared" si="155"/>
        <v>10.233541103213025</v>
      </c>
      <c r="BD54" s="4">
        <f t="shared" si="155"/>
        <v>10.233541103213025</v>
      </c>
      <c r="BE54" s="4">
        <f t="shared" si="155"/>
        <v>10.233541103213025</v>
      </c>
      <c r="BF54" s="4">
        <f t="shared" si="155"/>
        <v>10.233541103213025</v>
      </c>
      <c r="BG54" s="4">
        <f t="shared" si="155"/>
        <v>10.233541103213025</v>
      </c>
      <c r="BH54" s="4">
        <f t="shared" si="155"/>
        <v>9.8368806258285222</v>
      </c>
      <c r="BI54" s="4">
        <f t="shared" si="155"/>
        <v>9.8368806258285222</v>
      </c>
      <c r="BJ54" s="4">
        <f t="shared" si="155"/>
        <v>10.281147301687927</v>
      </c>
      <c r="BK54" s="4">
        <f t="shared" si="155"/>
        <v>10.281147301687927</v>
      </c>
      <c r="BL54" s="4">
        <f t="shared" si="155"/>
        <v>10.281147301687927</v>
      </c>
      <c r="BM54" s="4">
        <f t="shared" si="155"/>
        <v>10.590508345944579</v>
      </c>
      <c r="BN54" s="4">
        <f t="shared" si="155"/>
        <v>10.590508345944579</v>
      </c>
      <c r="BO54" s="4">
        <f t="shared" si="155"/>
        <v>10.994210514312938</v>
      </c>
      <c r="BP54" s="4">
        <f t="shared" ref="BP54:CU54" si="156">IF(ISNUMBER(BP48),BP48*3,BO54)</f>
        <v>10.994210514312938</v>
      </c>
      <c r="BQ54" s="4">
        <f t="shared" si="156"/>
        <v>11.133306761064885</v>
      </c>
      <c r="BR54" s="4">
        <f t="shared" si="156"/>
        <v>11.133306761064885</v>
      </c>
      <c r="BS54" s="4">
        <f t="shared" si="156"/>
        <v>11.133306761064885</v>
      </c>
      <c r="BT54" s="4">
        <f t="shared" si="156"/>
        <v>11.133306761064885</v>
      </c>
      <c r="BU54" s="4">
        <f t="shared" si="156"/>
        <v>11.133306761064885</v>
      </c>
      <c r="BV54" s="4">
        <f t="shared" si="156"/>
        <v>11.66003675394162</v>
      </c>
      <c r="BW54" s="4">
        <f t="shared" si="156"/>
        <v>11.66003675394162</v>
      </c>
      <c r="BX54" s="4">
        <f t="shared" si="156"/>
        <v>11.977396048527856</v>
      </c>
      <c r="BY54" s="4">
        <f t="shared" si="156"/>
        <v>11.977396048527856</v>
      </c>
      <c r="BZ54" s="4">
        <f t="shared" si="156"/>
        <v>11.977396048527856</v>
      </c>
      <c r="CA54" s="4">
        <f t="shared" si="156"/>
        <v>12.974625043025004</v>
      </c>
      <c r="CB54" s="4">
        <f t="shared" si="156"/>
        <v>12.974625043025004</v>
      </c>
      <c r="CC54" s="4">
        <f t="shared" si="156"/>
        <v>12.116801588676511</v>
      </c>
      <c r="CD54" s="4">
        <f t="shared" si="156"/>
        <v>12.116801588676511</v>
      </c>
      <c r="CE54" s="4">
        <f t="shared" si="156"/>
        <v>9.3723121198340404</v>
      </c>
      <c r="CF54" s="4">
        <f t="shared" si="156"/>
        <v>9.3723121198340404</v>
      </c>
      <c r="CG54" s="4">
        <f t="shared" si="156"/>
        <v>9.3723121198340404</v>
      </c>
      <c r="CH54" s="4">
        <f t="shared" si="156"/>
        <v>9.3723121198340404</v>
      </c>
      <c r="CI54" s="4">
        <f t="shared" si="156"/>
        <v>9.3723121198340404</v>
      </c>
      <c r="CJ54" s="4">
        <f t="shared" si="156"/>
        <v>2.7570580865526759</v>
      </c>
      <c r="CK54" s="4">
        <f t="shared" si="156"/>
        <v>2.7570580865526759</v>
      </c>
      <c r="CL54" s="4">
        <f t="shared" si="156"/>
        <v>4.5243479829699753</v>
      </c>
      <c r="CM54" s="4">
        <f t="shared" si="156"/>
        <v>4.5243479829699753</v>
      </c>
      <c r="CN54" s="4">
        <f t="shared" si="156"/>
        <v>4.5243479829699753</v>
      </c>
      <c r="CO54" s="4">
        <f t="shared" si="156"/>
        <v>3.917676295281149</v>
      </c>
      <c r="CP54" s="4">
        <f t="shared" si="156"/>
        <v>3.917676295281149</v>
      </c>
      <c r="CQ54" s="4">
        <f t="shared" si="156"/>
        <v>5.105322931848602</v>
      </c>
      <c r="CR54" s="4">
        <f t="shared" si="156"/>
        <v>5.105322931848602</v>
      </c>
      <c r="CS54" s="4">
        <f t="shared" si="156"/>
        <v>4.3337925054722994</v>
      </c>
      <c r="CT54" s="4">
        <f t="shared" si="156"/>
        <v>4.3337925054722994</v>
      </c>
      <c r="CU54" s="4">
        <f t="shared" si="156"/>
        <v>4.3337925054722994</v>
      </c>
      <c r="CV54" s="4">
        <f t="shared" ref="CV54:EA54" si="157">IF(ISNUMBER(CV48),CV48*3,CU54)</f>
        <v>4.3337925054722994</v>
      </c>
      <c r="CW54" s="4">
        <f t="shared" si="157"/>
        <v>4.3337925054722994</v>
      </c>
      <c r="CX54" s="4">
        <f t="shared" si="157"/>
        <v>6.1276846009803005</v>
      </c>
      <c r="CY54" s="4">
        <f t="shared" si="157"/>
        <v>6.1276846009803005</v>
      </c>
      <c r="CZ54" s="4">
        <f t="shared" si="157"/>
        <v>6.8247394044642</v>
      </c>
      <c r="DA54" s="4">
        <f t="shared" si="157"/>
        <v>6.8247394044642</v>
      </c>
      <c r="DB54" s="4">
        <f t="shared" si="157"/>
        <v>6.8247394044642</v>
      </c>
      <c r="DC54" s="4">
        <f t="shared" si="157"/>
        <v>7.8579839622328507</v>
      </c>
      <c r="DD54" s="4">
        <f t="shared" si="157"/>
        <v>7.8579839622328507</v>
      </c>
      <c r="DE54" s="4">
        <f t="shared" si="157"/>
        <v>8.7547462966275766</v>
      </c>
      <c r="DF54" s="4">
        <f t="shared" si="157"/>
        <v>8.7547462966275766</v>
      </c>
      <c r="DG54" s="4">
        <f t="shared" si="157"/>
        <v>8.5163920038565522</v>
      </c>
      <c r="DH54" s="4">
        <f t="shared" si="157"/>
        <v>8.5163920038565522</v>
      </c>
      <c r="DI54" s="4">
        <f t="shared" si="157"/>
        <v>8.5163920038565522</v>
      </c>
      <c r="DJ54" s="4">
        <f t="shared" si="157"/>
        <v>8.5163920038565522</v>
      </c>
      <c r="DK54" s="4">
        <f t="shared" si="157"/>
        <v>8.5163920038565522</v>
      </c>
      <c r="DL54" s="4">
        <f t="shared" si="157"/>
        <v>8.5163920038565522</v>
      </c>
      <c r="DM54" s="4">
        <f t="shared" si="157"/>
        <v>10.813346303232375</v>
      </c>
      <c r="DN54" s="4">
        <f t="shared" si="157"/>
        <v>10.813346303232375</v>
      </c>
      <c r="DO54" s="4">
        <f t="shared" si="157"/>
        <v>11.46786275036505</v>
      </c>
      <c r="DP54" s="4">
        <f t="shared" si="157"/>
        <v>11.46786275036505</v>
      </c>
      <c r="DQ54" s="4">
        <f t="shared" si="157"/>
        <v>11.46786275036505</v>
      </c>
      <c r="DR54" s="4">
        <f t="shared" si="157"/>
        <v>11.46786275036505</v>
      </c>
      <c r="DS54" s="4">
        <f t="shared" si="157"/>
        <v>11.46786275036505</v>
      </c>
      <c r="DT54" s="4">
        <f t="shared" si="157"/>
        <v>11.46786275036505</v>
      </c>
      <c r="DU54" s="4">
        <f t="shared" si="157"/>
        <v>11.46786275036505</v>
      </c>
      <c r="DV54" s="4">
        <f t="shared" si="157"/>
        <v>11.46786275036505</v>
      </c>
      <c r="DW54" s="4">
        <f t="shared" si="157"/>
        <v>11.46786275036505</v>
      </c>
      <c r="DX54" s="4">
        <f t="shared" si="157"/>
        <v>11.46786275036505</v>
      </c>
      <c r="DY54" s="4">
        <f t="shared" si="157"/>
        <v>11.46786275036505</v>
      </c>
      <c r="DZ54" s="4">
        <f t="shared" si="157"/>
        <v>8.1939216188841755</v>
      </c>
      <c r="EA54" s="4">
        <f t="shared" si="157"/>
        <v>8.1939216188841755</v>
      </c>
      <c r="EB54" s="4">
        <f t="shared" ref="EB54:FG54" si="158">IF(ISNUMBER(EB48),EB48*3,EA54)</f>
        <v>8.1939216188841755</v>
      </c>
      <c r="EC54" s="4">
        <f t="shared" si="158"/>
        <v>8.1939216188841755</v>
      </c>
      <c r="ED54" s="4">
        <f t="shared" si="158"/>
        <v>8.1939216188841755</v>
      </c>
      <c r="EE54" s="4">
        <f t="shared" si="158"/>
        <v>8.1939216188841755</v>
      </c>
      <c r="EF54" s="4">
        <f t="shared" si="158"/>
        <v>8.1939216188841755</v>
      </c>
      <c r="EG54" s="4">
        <f t="shared" si="158"/>
        <v>8.1939216188841755</v>
      </c>
      <c r="EH54" s="4">
        <f t="shared" si="158"/>
        <v>3.0771246993031509</v>
      </c>
      <c r="EI54" s="4">
        <f t="shared" si="158"/>
        <v>3.0771246993031509</v>
      </c>
      <c r="EJ54" s="4">
        <f t="shared" si="158"/>
        <v>3.0771246993031509</v>
      </c>
      <c r="EK54" s="4">
        <f t="shared" si="158"/>
        <v>3.0771246993031509</v>
      </c>
      <c r="EL54" s="4">
        <f t="shared" si="158"/>
        <v>3.0771246993031509</v>
      </c>
      <c r="EM54" s="4">
        <f t="shared" si="158"/>
        <v>3.0771246993031509</v>
      </c>
      <c r="EN54" s="4">
        <f t="shared" si="158"/>
        <v>3.0771246993031509</v>
      </c>
      <c r="EO54" s="4">
        <f t="shared" si="158"/>
        <v>3.0771246993031509</v>
      </c>
      <c r="EP54" s="4">
        <f t="shared" si="158"/>
        <v>3.0771246993031509</v>
      </c>
      <c r="EQ54" s="4">
        <f t="shared" si="158"/>
        <v>3.0771246993031509</v>
      </c>
      <c r="ER54" s="4">
        <f t="shared" si="158"/>
        <v>3.0771246993031509</v>
      </c>
      <c r="ES54" s="4">
        <f t="shared" si="158"/>
        <v>3.0771246993031509</v>
      </c>
      <c r="ET54" s="4">
        <f t="shared" si="158"/>
        <v>3.0771246993031509</v>
      </c>
      <c r="EU54" s="4">
        <f t="shared" si="158"/>
        <v>3.0771246993031509</v>
      </c>
      <c r="EV54" s="4">
        <f t="shared" si="158"/>
        <v>3.0771246993031509</v>
      </c>
      <c r="EW54" s="4">
        <f t="shared" si="158"/>
        <v>3.0771246993031509</v>
      </c>
      <c r="EX54" s="4">
        <f t="shared" si="158"/>
        <v>3.0771246993031509</v>
      </c>
      <c r="EY54" s="4">
        <f t="shared" si="158"/>
        <v>3.0771246993031509</v>
      </c>
      <c r="EZ54" s="4">
        <f t="shared" si="158"/>
        <v>3.0771246993031509</v>
      </c>
      <c r="FA54" s="4">
        <f t="shared" si="158"/>
        <v>3.0771246993031509</v>
      </c>
      <c r="FB54" s="4">
        <f t="shared" si="158"/>
        <v>3.0771246993031509</v>
      </c>
      <c r="FC54" s="4">
        <f t="shared" si="158"/>
        <v>3.0771246993031509</v>
      </c>
      <c r="FD54" s="4">
        <f t="shared" si="158"/>
        <v>3.0771246993031509</v>
      </c>
      <c r="FE54" s="4">
        <f t="shared" si="158"/>
        <v>3.0771246993031509</v>
      </c>
      <c r="FF54" s="4">
        <f t="shared" si="158"/>
        <v>3.0771246993031509</v>
      </c>
      <c r="FG54" s="4">
        <f t="shared" si="158"/>
        <v>3.0771246993031509</v>
      </c>
      <c r="FH54" s="4">
        <f t="shared" ref="FH54:FS54" si="159">IF(ISNUMBER(FH48),FH48*3,FG54)</f>
        <v>6.1265379373743762</v>
      </c>
      <c r="FI54" s="4">
        <f t="shared" si="159"/>
        <v>6.1265379373743762</v>
      </c>
      <c r="FJ54" s="4">
        <f t="shared" si="159"/>
        <v>6.1265379373743762</v>
      </c>
      <c r="FK54" s="4">
        <f t="shared" si="159"/>
        <v>6.1265379373743762</v>
      </c>
      <c r="FL54" s="4">
        <f t="shared" si="159"/>
        <v>6.1265379373743762</v>
      </c>
      <c r="FM54" s="4">
        <f t="shared" si="159"/>
        <v>6.1265379373743762</v>
      </c>
      <c r="FN54" s="4">
        <f t="shared" si="159"/>
        <v>6.1265379373743762</v>
      </c>
      <c r="FO54" s="4">
        <f t="shared" si="159"/>
        <v>6.1265379373743762</v>
      </c>
      <c r="FP54" s="4">
        <f t="shared" si="159"/>
        <v>6.1265379373743762</v>
      </c>
      <c r="FQ54" s="4">
        <f t="shared" si="159"/>
        <v>6.1265379373743762</v>
      </c>
      <c r="FR54" s="4">
        <f t="shared" si="159"/>
        <v>6.1265379373743762</v>
      </c>
      <c r="FS54" s="4">
        <f t="shared" si="159"/>
        <v>6.1265379373743762</v>
      </c>
    </row>
    <row r="55" spans="1:175" x14ac:dyDescent="0.25">
      <c r="A55" s="4" t="s">
        <v>32</v>
      </c>
      <c r="B55" s="12" t="s">
        <v>8</v>
      </c>
      <c r="C55">
        <f t="shared" ref="C55:AP55" si="160">IF(C$6&lt;=450,C51+(C$6-150)/300*C52,0)</f>
        <v>0</v>
      </c>
      <c r="D55">
        <f t="shared" si="160"/>
        <v>0</v>
      </c>
      <c r="E55">
        <f t="shared" si="160"/>
        <v>0</v>
      </c>
      <c r="F55">
        <f t="shared" si="160"/>
        <v>0</v>
      </c>
      <c r="G55">
        <f t="shared" si="160"/>
        <v>0</v>
      </c>
      <c r="H55">
        <f t="shared" si="160"/>
        <v>0</v>
      </c>
      <c r="I55">
        <f t="shared" si="160"/>
        <v>0</v>
      </c>
      <c r="J55">
        <f t="shared" si="160"/>
        <v>0</v>
      </c>
      <c r="K55">
        <f t="shared" si="160"/>
        <v>0</v>
      </c>
      <c r="L55">
        <f t="shared" si="160"/>
        <v>0</v>
      </c>
      <c r="M55">
        <f t="shared" si="160"/>
        <v>0</v>
      </c>
      <c r="N55">
        <f t="shared" si="160"/>
        <v>0</v>
      </c>
      <c r="O55">
        <f t="shared" si="160"/>
        <v>0</v>
      </c>
      <c r="P55">
        <f t="shared" si="160"/>
        <v>0</v>
      </c>
      <c r="Q55">
        <f t="shared" si="160"/>
        <v>0</v>
      </c>
      <c r="R55">
        <f t="shared" si="160"/>
        <v>0</v>
      </c>
      <c r="S55">
        <f t="shared" si="160"/>
        <v>0</v>
      </c>
      <c r="T55">
        <f t="shared" si="160"/>
        <v>0</v>
      </c>
      <c r="U55">
        <f t="shared" si="160"/>
        <v>0</v>
      </c>
      <c r="V55">
        <f t="shared" si="160"/>
        <v>0</v>
      </c>
      <c r="W55">
        <f t="shared" si="160"/>
        <v>0</v>
      </c>
      <c r="X55">
        <f t="shared" si="160"/>
        <v>0</v>
      </c>
      <c r="Y55">
        <f t="shared" si="160"/>
        <v>0</v>
      </c>
      <c r="Z55">
        <f t="shared" si="160"/>
        <v>0</v>
      </c>
      <c r="AA55">
        <f t="shared" si="160"/>
        <v>18.041256421615905</v>
      </c>
      <c r="AB55">
        <f t="shared" si="160"/>
        <v>18.605007672188641</v>
      </c>
      <c r="AC55">
        <f t="shared" si="160"/>
        <v>19.168758922761377</v>
      </c>
      <c r="AD55">
        <f t="shared" si="160"/>
        <v>19.732510173334113</v>
      </c>
      <c r="AE55">
        <f t="shared" si="160"/>
        <v>18.226638676142095</v>
      </c>
      <c r="AF55">
        <f t="shared" si="160"/>
        <v>18.575585317279145</v>
      </c>
      <c r="AG55">
        <f t="shared" si="160"/>
        <v>25.311745594438744</v>
      </c>
      <c r="AH55">
        <f t="shared" si="160"/>
        <v>25.817922587448944</v>
      </c>
      <c r="AI55">
        <f t="shared" si="160"/>
        <v>-1.6977237818548865</v>
      </c>
      <c r="AJ55">
        <f t="shared" si="160"/>
        <v>-1.7674716560593375</v>
      </c>
      <c r="AK55">
        <f t="shared" si="160"/>
        <v>-1.8372195302637886</v>
      </c>
      <c r="AL55">
        <f t="shared" si="160"/>
        <v>-1.9069674044682401</v>
      </c>
      <c r="AM55">
        <f t="shared" si="160"/>
        <v>-1.9767152786726911</v>
      </c>
      <c r="AN55">
        <f t="shared" si="160"/>
        <v>31.213203563283045</v>
      </c>
      <c r="AO55">
        <f t="shared" si="160"/>
        <v>31.858676845780142</v>
      </c>
      <c r="AP55">
        <f t="shared" si="160"/>
        <v>8.6879711164683773</v>
      </c>
      <c r="AQ55">
        <f>IF(AQ$6&lt;=450,AQ51+(AQ$6-150)/300*AQ52,0)</f>
        <v>0</v>
      </c>
      <c r="AR55">
        <f>IF(AR$6&lt;=450,AR51+(AR$6-150)/300*AR52,0)</f>
        <v>0</v>
      </c>
      <c r="AS55">
        <f>IF(AS$6&lt;=450,AS51+(AS$6-150)/300*AS52,0)</f>
        <v>0</v>
      </c>
      <c r="AT55">
        <f>IF(AT$6&lt;=450,AT51+(AT$6-150)/300*AT52,0)</f>
        <v>0</v>
      </c>
      <c r="AU55">
        <f t="shared" ref="AU55:DF55" si="161">IF(AU$6&lt;=450,AU51+(AU$6-150)/300*AU52,0)</f>
        <v>0</v>
      </c>
      <c r="AV55">
        <f t="shared" si="161"/>
        <v>0</v>
      </c>
      <c r="AW55">
        <f t="shared" si="161"/>
        <v>0</v>
      </c>
      <c r="AX55">
        <f t="shared" si="161"/>
        <v>0</v>
      </c>
      <c r="AY55">
        <f t="shared" si="161"/>
        <v>0</v>
      </c>
      <c r="AZ55">
        <f t="shared" si="161"/>
        <v>0</v>
      </c>
      <c r="BA55">
        <f t="shared" si="161"/>
        <v>0</v>
      </c>
      <c r="BB55">
        <f t="shared" si="161"/>
        <v>0</v>
      </c>
      <c r="BC55">
        <f t="shared" si="161"/>
        <v>0</v>
      </c>
      <c r="BD55">
        <f t="shared" si="161"/>
        <v>0</v>
      </c>
      <c r="BE55">
        <f t="shared" si="161"/>
        <v>0</v>
      </c>
      <c r="BF55">
        <f t="shared" si="161"/>
        <v>0</v>
      </c>
      <c r="BG55">
        <f t="shared" si="161"/>
        <v>0</v>
      </c>
      <c r="BH55">
        <f t="shared" si="161"/>
        <v>0</v>
      </c>
      <c r="BI55">
        <f t="shared" si="161"/>
        <v>0</v>
      </c>
      <c r="BJ55">
        <f t="shared" si="161"/>
        <v>0</v>
      </c>
      <c r="BK55">
        <f t="shared" si="161"/>
        <v>0</v>
      </c>
      <c r="BL55">
        <f t="shared" si="161"/>
        <v>0</v>
      </c>
      <c r="BM55">
        <f t="shared" si="161"/>
        <v>0</v>
      </c>
      <c r="BN55">
        <f t="shared" si="161"/>
        <v>0</v>
      </c>
      <c r="BO55">
        <f t="shared" si="161"/>
        <v>0</v>
      </c>
      <c r="BP55">
        <f t="shared" si="161"/>
        <v>0</v>
      </c>
      <c r="BQ55">
        <f t="shared" si="161"/>
        <v>0</v>
      </c>
      <c r="BR55">
        <f t="shared" si="161"/>
        <v>0</v>
      </c>
      <c r="BS55">
        <f t="shared" si="161"/>
        <v>0</v>
      </c>
      <c r="BT55">
        <f t="shared" si="161"/>
        <v>0</v>
      </c>
      <c r="BU55">
        <f t="shared" si="161"/>
        <v>0</v>
      </c>
      <c r="BV55">
        <f t="shared" si="161"/>
        <v>0</v>
      </c>
      <c r="BW55">
        <f t="shared" si="161"/>
        <v>0</v>
      </c>
      <c r="BX55">
        <f t="shared" si="161"/>
        <v>0</v>
      </c>
      <c r="BY55">
        <f t="shared" si="161"/>
        <v>0</v>
      </c>
      <c r="BZ55">
        <f t="shared" si="161"/>
        <v>0</v>
      </c>
      <c r="CA55">
        <f t="shared" si="161"/>
        <v>0</v>
      </c>
      <c r="CB55">
        <f t="shared" si="161"/>
        <v>0</v>
      </c>
      <c r="CC55">
        <f t="shared" si="161"/>
        <v>0</v>
      </c>
      <c r="CD55">
        <f t="shared" si="161"/>
        <v>0</v>
      </c>
      <c r="CE55">
        <f t="shared" si="161"/>
        <v>0</v>
      </c>
      <c r="CF55">
        <f t="shared" si="161"/>
        <v>0</v>
      </c>
      <c r="CG55">
        <f t="shared" si="161"/>
        <v>0</v>
      </c>
      <c r="CH55">
        <f t="shared" si="161"/>
        <v>0</v>
      </c>
      <c r="CI55">
        <f t="shared" si="161"/>
        <v>0</v>
      </c>
      <c r="CJ55">
        <f t="shared" si="161"/>
        <v>0</v>
      </c>
      <c r="CK55">
        <f t="shared" si="161"/>
        <v>0</v>
      </c>
      <c r="CL55">
        <f t="shared" si="161"/>
        <v>0</v>
      </c>
      <c r="CM55">
        <f t="shared" si="161"/>
        <v>0</v>
      </c>
      <c r="CN55">
        <f t="shared" si="161"/>
        <v>0</v>
      </c>
      <c r="CO55">
        <f t="shared" si="161"/>
        <v>0</v>
      </c>
      <c r="CP55">
        <f t="shared" si="161"/>
        <v>0</v>
      </c>
      <c r="CQ55">
        <f t="shared" si="161"/>
        <v>0</v>
      </c>
      <c r="CR55">
        <f t="shared" si="161"/>
        <v>0</v>
      </c>
      <c r="CS55">
        <f t="shared" si="161"/>
        <v>0</v>
      </c>
      <c r="CT55">
        <f t="shared" si="161"/>
        <v>0</v>
      </c>
      <c r="CU55">
        <f t="shared" si="161"/>
        <v>0</v>
      </c>
      <c r="CV55">
        <f t="shared" si="161"/>
        <v>0</v>
      </c>
      <c r="CW55">
        <f t="shared" si="161"/>
        <v>0</v>
      </c>
      <c r="CX55">
        <f t="shared" si="161"/>
        <v>0</v>
      </c>
      <c r="CY55">
        <f t="shared" si="161"/>
        <v>0</v>
      </c>
      <c r="CZ55">
        <f t="shared" si="161"/>
        <v>0</v>
      </c>
      <c r="DA55">
        <f t="shared" si="161"/>
        <v>0</v>
      </c>
      <c r="DB55">
        <f t="shared" si="161"/>
        <v>0</v>
      </c>
      <c r="DC55">
        <f t="shared" si="161"/>
        <v>0</v>
      </c>
      <c r="DD55">
        <f t="shared" si="161"/>
        <v>0</v>
      </c>
      <c r="DE55">
        <f t="shared" si="161"/>
        <v>0</v>
      </c>
      <c r="DF55">
        <f t="shared" si="161"/>
        <v>0</v>
      </c>
      <c r="DG55">
        <f t="shared" ref="DG55:EI55" si="162">IF(DG$6&lt;=450,DG51+(DG$6-150)/300*DG52,0)</f>
        <v>0</v>
      </c>
      <c r="DH55">
        <f t="shared" si="162"/>
        <v>0</v>
      </c>
      <c r="DI55">
        <f t="shared" si="162"/>
        <v>0</v>
      </c>
      <c r="DJ55">
        <f t="shared" si="162"/>
        <v>0</v>
      </c>
      <c r="DK55">
        <f t="shared" si="162"/>
        <v>0</v>
      </c>
      <c r="DL55">
        <f t="shared" si="162"/>
        <v>0</v>
      </c>
      <c r="DM55">
        <f t="shared" si="162"/>
        <v>0</v>
      </c>
      <c r="DN55">
        <f t="shared" si="162"/>
        <v>0</v>
      </c>
      <c r="DO55">
        <f t="shared" si="162"/>
        <v>0</v>
      </c>
      <c r="DP55">
        <f t="shared" si="162"/>
        <v>0</v>
      </c>
      <c r="DQ55">
        <f t="shared" si="162"/>
        <v>0</v>
      </c>
      <c r="DR55">
        <f t="shared" si="162"/>
        <v>0</v>
      </c>
      <c r="DS55">
        <f t="shared" si="162"/>
        <v>0</v>
      </c>
      <c r="DT55">
        <f t="shared" si="162"/>
        <v>0</v>
      </c>
      <c r="DU55">
        <f t="shared" si="162"/>
        <v>0</v>
      </c>
      <c r="DV55">
        <f t="shared" si="162"/>
        <v>0</v>
      </c>
      <c r="DW55">
        <f t="shared" si="162"/>
        <v>0</v>
      </c>
      <c r="DX55">
        <f t="shared" si="162"/>
        <v>0</v>
      </c>
      <c r="DY55">
        <f t="shared" si="162"/>
        <v>0</v>
      </c>
      <c r="DZ55">
        <f t="shared" si="162"/>
        <v>0</v>
      </c>
      <c r="EA55">
        <f t="shared" si="162"/>
        <v>0</v>
      </c>
      <c r="EB55">
        <f t="shared" si="162"/>
        <v>0</v>
      </c>
      <c r="EC55">
        <f t="shared" si="162"/>
        <v>0</v>
      </c>
      <c r="ED55">
        <f t="shared" si="162"/>
        <v>0</v>
      </c>
      <c r="EE55">
        <f t="shared" si="162"/>
        <v>0</v>
      </c>
      <c r="EF55">
        <f t="shared" si="162"/>
        <v>0</v>
      </c>
      <c r="EG55">
        <f t="shared" si="162"/>
        <v>0</v>
      </c>
      <c r="EH55">
        <f t="shared" si="162"/>
        <v>0</v>
      </c>
      <c r="EI55">
        <f t="shared" si="162"/>
        <v>0</v>
      </c>
      <c r="EJ55">
        <f t="shared" ref="EJ55:ES55" si="163">IF(EJ$6&lt;=450,EJ51+(EJ$6-150)/300*EJ52,0)</f>
        <v>0</v>
      </c>
      <c r="EK55">
        <f t="shared" si="163"/>
        <v>0</v>
      </c>
      <c r="EL55">
        <f t="shared" si="163"/>
        <v>0</v>
      </c>
      <c r="EM55">
        <f t="shared" si="163"/>
        <v>0</v>
      </c>
      <c r="EN55">
        <f t="shared" si="163"/>
        <v>0</v>
      </c>
      <c r="EO55">
        <f t="shared" si="163"/>
        <v>0</v>
      </c>
      <c r="EP55">
        <f t="shared" si="163"/>
        <v>0</v>
      </c>
      <c r="EQ55">
        <f t="shared" si="163"/>
        <v>0</v>
      </c>
      <c r="ER55">
        <f t="shared" si="163"/>
        <v>0</v>
      </c>
      <c r="ES55">
        <f t="shared" si="163"/>
        <v>0</v>
      </c>
      <c r="ET55">
        <f t="shared" ref="ET55:FS55" si="164">IF(ET$6&lt;=450,ET51+(ET$6-150)/300*ET52,0)</f>
        <v>0</v>
      </c>
      <c r="EU55">
        <f t="shared" si="164"/>
        <v>0</v>
      </c>
      <c r="EV55">
        <f t="shared" si="164"/>
        <v>0</v>
      </c>
      <c r="EW55">
        <f t="shared" si="164"/>
        <v>0</v>
      </c>
      <c r="EX55">
        <f t="shared" si="164"/>
        <v>0</v>
      </c>
      <c r="EY55">
        <f t="shared" si="164"/>
        <v>0</v>
      </c>
      <c r="EZ55">
        <f t="shared" si="164"/>
        <v>0</v>
      </c>
      <c r="FA55">
        <f t="shared" si="164"/>
        <v>0</v>
      </c>
      <c r="FB55">
        <f t="shared" si="164"/>
        <v>0</v>
      </c>
      <c r="FC55">
        <f t="shared" si="164"/>
        <v>0</v>
      </c>
      <c r="FD55">
        <f t="shared" si="164"/>
        <v>0</v>
      </c>
      <c r="FE55">
        <f t="shared" si="164"/>
        <v>0</v>
      </c>
      <c r="FF55">
        <f t="shared" si="164"/>
        <v>0</v>
      </c>
      <c r="FG55">
        <f t="shared" si="164"/>
        <v>0</v>
      </c>
      <c r="FH55">
        <f t="shared" si="164"/>
        <v>0</v>
      </c>
      <c r="FI55">
        <f t="shared" si="164"/>
        <v>0</v>
      </c>
      <c r="FJ55">
        <f t="shared" si="164"/>
        <v>0</v>
      </c>
      <c r="FK55">
        <f t="shared" si="164"/>
        <v>0</v>
      </c>
      <c r="FL55">
        <f t="shared" si="164"/>
        <v>0</v>
      </c>
      <c r="FM55">
        <f t="shared" si="164"/>
        <v>0</v>
      </c>
      <c r="FN55">
        <f t="shared" si="164"/>
        <v>0</v>
      </c>
      <c r="FO55">
        <f t="shared" si="164"/>
        <v>0</v>
      </c>
      <c r="FP55">
        <f t="shared" si="164"/>
        <v>0</v>
      </c>
      <c r="FQ55">
        <f t="shared" si="164"/>
        <v>0</v>
      </c>
      <c r="FR55">
        <f t="shared" si="164"/>
        <v>0</v>
      </c>
      <c r="FS55">
        <f t="shared" si="164"/>
        <v>0</v>
      </c>
    </row>
    <row r="56" spans="1:175" x14ac:dyDescent="0.25">
      <c r="A56" s="4" t="s">
        <v>33</v>
      </c>
      <c r="B56" s="12" t="s">
        <v>8</v>
      </c>
      <c r="C56">
        <f t="shared" ref="C56:AP56" si="165">IF((AND(C$6&gt;450,C$6&lt;=750)),C51+C53*(C$6-450)/300+C52,0)</f>
        <v>0</v>
      </c>
      <c r="D56">
        <f t="shared" si="165"/>
        <v>0</v>
      </c>
      <c r="E56">
        <f t="shared" si="165"/>
        <v>0</v>
      </c>
      <c r="F56">
        <f t="shared" si="165"/>
        <v>0</v>
      </c>
      <c r="G56">
        <f t="shared" si="165"/>
        <v>0</v>
      </c>
      <c r="H56">
        <f t="shared" si="165"/>
        <v>0</v>
      </c>
      <c r="I56">
        <f t="shared" si="165"/>
        <v>0</v>
      </c>
      <c r="J56">
        <f t="shared" si="165"/>
        <v>0</v>
      </c>
      <c r="K56">
        <f t="shared" si="165"/>
        <v>0</v>
      </c>
      <c r="L56">
        <f t="shared" si="165"/>
        <v>0</v>
      </c>
      <c r="M56">
        <f t="shared" si="165"/>
        <v>0</v>
      </c>
      <c r="N56">
        <f t="shared" si="165"/>
        <v>0</v>
      </c>
      <c r="O56">
        <f t="shared" si="165"/>
        <v>0</v>
      </c>
      <c r="P56">
        <f t="shared" si="165"/>
        <v>0</v>
      </c>
      <c r="Q56">
        <f t="shared" si="165"/>
        <v>0</v>
      </c>
      <c r="R56">
        <f t="shared" si="165"/>
        <v>0</v>
      </c>
      <c r="S56">
        <f t="shared" si="165"/>
        <v>0</v>
      </c>
      <c r="T56">
        <f t="shared" si="165"/>
        <v>0</v>
      </c>
      <c r="U56">
        <f t="shared" si="165"/>
        <v>0</v>
      </c>
      <c r="V56">
        <f t="shared" si="165"/>
        <v>0</v>
      </c>
      <c r="W56">
        <f t="shared" si="165"/>
        <v>0</v>
      </c>
      <c r="X56">
        <f t="shared" si="165"/>
        <v>0</v>
      </c>
      <c r="Y56">
        <f t="shared" si="165"/>
        <v>0</v>
      </c>
      <c r="Z56">
        <f t="shared" si="165"/>
        <v>0</v>
      </c>
      <c r="AA56">
        <f t="shared" si="165"/>
        <v>0</v>
      </c>
      <c r="AB56">
        <f t="shared" si="165"/>
        <v>0</v>
      </c>
      <c r="AC56">
        <f t="shared" si="165"/>
        <v>0</v>
      </c>
      <c r="AD56">
        <f t="shared" si="165"/>
        <v>0</v>
      </c>
      <c r="AE56">
        <f t="shared" si="165"/>
        <v>0</v>
      </c>
      <c r="AF56">
        <f t="shared" si="165"/>
        <v>0</v>
      </c>
      <c r="AG56">
        <f t="shared" si="165"/>
        <v>0</v>
      </c>
      <c r="AH56">
        <f t="shared" si="165"/>
        <v>0</v>
      </c>
      <c r="AI56">
        <f t="shared" si="165"/>
        <v>0</v>
      </c>
      <c r="AJ56">
        <f t="shared" si="165"/>
        <v>0</v>
      </c>
      <c r="AK56">
        <f t="shared" si="165"/>
        <v>0</v>
      </c>
      <c r="AL56">
        <f t="shared" si="165"/>
        <v>0</v>
      </c>
      <c r="AM56">
        <f t="shared" si="165"/>
        <v>0</v>
      </c>
      <c r="AN56">
        <f t="shared" si="165"/>
        <v>0</v>
      </c>
      <c r="AO56">
        <f t="shared" si="165"/>
        <v>0</v>
      </c>
      <c r="AP56">
        <f t="shared" si="165"/>
        <v>0</v>
      </c>
      <c r="AQ56">
        <f>IF((AND(AQ$6&gt;450,AQ$6&lt;=750)),AQ51+AQ53*(AQ$6-450)/300+AQ52,0)</f>
        <v>8.8360608023640843</v>
      </c>
      <c r="AR56">
        <f>IF((AND(AR$6&gt;450,AR$6&lt;=750)),AR51+AR53*(AR$6-450)/300+AR52,0)</f>
        <v>9.0798500893820595</v>
      </c>
      <c r="AS56">
        <f>IF((AND(AS$6&gt;450,AS$6&lt;=750)),AS51+AS53*(AS$6-450)/300+AS52,0)</f>
        <v>9.3236393764000365</v>
      </c>
      <c r="AT56">
        <f>IF((AND(AT$6&gt;450,AT$6&lt;=750)),AT51+AT53*(AT$6-450)/300+AT52,0)</f>
        <v>44.642439065085895</v>
      </c>
      <c r="AU56">
        <f t="shared" ref="AU56:DF56" si="166">IF((AND(AU$6&gt;450,AU$6&lt;=750)),AU51+AU53*(AU$6-450)/300+AU52,0)</f>
        <v>45.013754258824136</v>
      </c>
      <c r="AV56">
        <f t="shared" si="166"/>
        <v>21.016134328079922</v>
      </c>
      <c r="AW56">
        <f t="shared" si="166"/>
        <v>21.420779625481423</v>
      </c>
      <c r="AX56">
        <f t="shared" si="166"/>
        <v>21.825424922882924</v>
      </c>
      <c r="AY56">
        <f t="shared" si="166"/>
        <v>53.883527132389844</v>
      </c>
      <c r="AZ56">
        <f t="shared" si="166"/>
        <v>54.400515909489826</v>
      </c>
      <c r="BA56">
        <f t="shared" si="166"/>
        <v>33.211661457450333</v>
      </c>
      <c r="BB56">
        <f t="shared" si="166"/>
        <v>33.781859124773156</v>
      </c>
      <c r="BC56">
        <f t="shared" si="166"/>
        <v>60.71921229113547</v>
      </c>
      <c r="BD56">
        <f t="shared" si="166"/>
        <v>61.28643254305063</v>
      </c>
      <c r="BE56">
        <f t="shared" si="166"/>
        <v>61.853652794965789</v>
      </c>
      <c r="BF56">
        <f t="shared" si="166"/>
        <v>62.420873046880949</v>
      </c>
      <c r="BG56">
        <f t="shared" si="166"/>
        <v>0</v>
      </c>
      <c r="BH56">
        <f t="shared" si="166"/>
        <v>0</v>
      </c>
      <c r="BI56">
        <f t="shared" si="166"/>
        <v>0</v>
      </c>
      <c r="BJ56">
        <f t="shared" si="166"/>
        <v>0</v>
      </c>
      <c r="BK56">
        <f t="shared" si="166"/>
        <v>0</v>
      </c>
      <c r="BL56">
        <f t="shared" si="166"/>
        <v>0</v>
      </c>
      <c r="BM56">
        <f t="shared" si="166"/>
        <v>0</v>
      </c>
      <c r="BN56">
        <f t="shared" si="166"/>
        <v>0</v>
      </c>
      <c r="BO56">
        <f t="shared" si="166"/>
        <v>0</v>
      </c>
      <c r="BP56">
        <f t="shared" si="166"/>
        <v>0</v>
      </c>
      <c r="BQ56">
        <f t="shared" si="166"/>
        <v>0</v>
      </c>
      <c r="BR56">
        <f t="shared" si="166"/>
        <v>0</v>
      </c>
      <c r="BS56">
        <f t="shared" si="166"/>
        <v>0</v>
      </c>
      <c r="BT56">
        <f t="shared" si="166"/>
        <v>0</v>
      </c>
      <c r="BU56">
        <f t="shared" si="166"/>
        <v>0</v>
      </c>
      <c r="BV56">
        <f t="shared" si="166"/>
        <v>0</v>
      </c>
      <c r="BW56">
        <f t="shared" si="166"/>
        <v>0</v>
      </c>
      <c r="BX56">
        <f t="shared" si="166"/>
        <v>0</v>
      </c>
      <c r="BY56">
        <f t="shared" si="166"/>
        <v>0</v>
      </c>
      <c r="BZ56">
        <f t="shared" si="166"/>
        <v>0</v>
      </c>
      <c r="CA56">
        <f t="shared" si="166"/>
        <v>0</v>
      </c>
      <c r="CB56">
        <f t="shared" si="166"/>
        <v>0</v>
      </c>
      <c r="CC56">
        <f t="shared" si="166"/>
        <v>0</v>
      </c>
      <c r="CD56">
        <f t="shared" si="166"/>
        <v>0</v>
      </c>
      <c r="CE56">
        <f t="shared" si="166"/>
        <v>0</v>
      </c>
      <c r="CF56">
        <f t="shared" si="166"/>
        <v>0</v>
      </c>
      <c r="CG56">
        <f t="shared" si="166"/>
        <v>0</v>
      </c>
      <c r="CH56">
        <f t="shared" si="166"/>
        <v>0</v>
      </c>
      <c r="CI56">
        <f t="shared" si="166"/>
        <v>0</v>
      </c>
      <c r="CJ56">
        <f t="shared" si="166"/>
        <v>0</v>
      </c>
      <c r="CK56">
        <f t="shared" si="166"/>
        <v>0</v>
      </c>
      <c r="CL56">
        <f t="shared" si="166"/>
        <v>0</v>
      </c>
      <c r="CM56">
        <f t="shared" si="166"/>
        <v>0</v>
      </c>
      <c r="CN56">
        <f t="shared" si="166"/>
        <v>0</v>
      </c>
      <c r="CO56">
        <f t="shared" si="166"/>
        <v>0</v>
      </c>
      <c r="CP56">
        <f t="shared" si="166"/>
        <v>0</v>
      </c>
      <c r="CQ56">
        <f t="shared" si="166"/>
        <v>0</v>
      </c>
      <c r="CR56">
        <f t="shared" si="166"/>
        <v>0</v>
      </c>
      <c r="CS56">
        <f t="shared" si="166"/>
        <v>0</v>
      </c>
      <c r="CT56">
        <f t="shared" si="166"/>
        <v>0</v>
      </c>
      <c r="CU56">
        <f t="shared" si="166"/>
        <v>0</v>
      </c>
      <c r="CV56">
        <f t="shared" si="166"/>
        <v>0</v>
      </c>
      <c r="CW56">
        <f t="shared" si="166"/>
        <v>0</v>
      </c>
      <c r="CX56">
        <f t="shared" si="166"/>
        <v>0</v>
      </c>
      <c r="CY56">
        <f t="shared" si="166"/>
        <v>0</v>
      </c>
      <c r="CZ56">
        <f t="shared" si="166"/>
        <v>0</v>
      </c>
      <c r="DA56">
        <f t="shared" si="166"/>
        <v>0</v>
      </c>
      <c r="DB56">
        <f t="shared" si="166"/>
        <v>0</v>
      </c>
      <c r="DC56">
        <f t="shared" si="166"/>
        <v>0</v>
      </c>
      <c r="DD56">
        <f t="shared" si="166"/>
        <v>0</v>
      </c>
      <c r="DE56">
        <f t="shared" si="166"/>
        <v>0</v>
      </c>
      <c r="DF56">
        <f t="shared" si="166"/>
        <v>0</v>
      </c>
      <c r="DG56">
        <f t="shared" ref="DG56:EI56" si="167">IF((AND(DG$6&gt;450,DG$6&lt;=750)),DG51+DG53*(DG$6-450)/300+DG52,0)</f>
        <v>0</v>
      </c>
      <c r="DH56">
        <f t="shared" si="167"/>
        <v>0</v>
      </c>
      <c r="DI56">
        <f t="shared" si="167"/>
        <v>0</v>
      </c>
      <c r="DJ56">
        <f t="shared" si="167"/>
        <v>0</v>
      </c>
      <c r="DK56">
        <f t="shared" si="167"/>
        <v>0</v>
      </c>
      <c r="DL56">
        <f t="shared" si="167"/>
        <v>0</v>
      </c>
      <c r="DM56">
        <f t="shared" si="167"/>
        <v>0</v>
      </c>
      <c r="DN56">
        <f t="shared" si="167"/>
        <v>0</v>
      </c>
      <c r="DO56">
        <f t="shared" si="167"/>
        <v>0</v>
      </c>
      <c r="DP56">
        <f t="shared" si="167"/>
        <v>0</v>
      </c>
      <c r="DQ56">
        <f t="shared" si="167"/>
        <v>0</v>
      </c>
      <c r="DR56">
        <f t="shared" si="167"/>
        <v>0</v>
      </c>
      <c r="DS56">
        <f t="shared" si="167"/>
        <v>0</v>
      </c>
      <c r="DT56">
        <f t="shared" si="167"/>
        <v>0</v>
      </c>
      <c r="DU56">
        <f t="shared" si="167"/>
        <v>0</v>
      </c>
      <c r="DV56">
        <f t="shared" si="167"/>
        <v>0</v>
      </c>
      <c r="DW56">
        <f t="shared" si="167"/>
        <v>0</v>
      </c>
      <c r="DX56">
        <f t="shared" si="167"/>
        <v>0</v>
      </c>
      <c r="DY56">
        <f t="shared" si="167"/>
        <v>0</v>
      </c>
      <c r="DZ56">
        <f t="shared" si="167"/>
        <v>0</v>
      </c>
      <c r="EA56">
        <f t="shared" si="167"/>
        <v>0</v>
      </c>
      <c r="EB56">
        <f t="shared" si="167"/>
        <v>0</v>
      </c>
      <c r="EC56">
        <f t="shared" si="167"/>
        <v>0</v>
      </c>
      <c r="ED56">
        <f t="shared" si="167"/>
        <v>0</v>
      </c>
      <c r="EE56">
        <f t="shared" si="167"/>
        <v>0</v>
      </c>
      <c r="EF56">
        <f t="shared" si="167"/>
        <v>0</v>
      </c>
      <c r="EG56">
        <f t="shared" si="167"/>
        <v>0</v>
      </c>
      <c r="EH56">
        <f t="shared" si="167"/>
        <v>0</v>
      </c>
      <c r="EI56">
        <f t="shared" si="167"/>
        <v>0</v>
      </c>
      <c r="EJ56">
        <f t="shared" ref="EJ56:ES56" si="168">IF((AND(EJ$6&gt;450,EJ$6&lt;=750)),EJ51+EJ53*(EJ$6-450)/300+EJ52,0)</f>
        <v>0</v>
      </c>
      <c r="EK56">
        <f t="shared" si="168"/>
        <v>0</v>
      </c>
      <c r="EL56">
        <f t="shared" si="168"/>
        <v>0</v>
      </c>
      <c r="EM56">
        <f t="shared" si="168"/>
        <v>0</v>
      </c>
      <c r="EN56">
        <f t="shared" si="168"/>
        <v>0</v>
      </c>
      <c r="EO56">
        <f t="shared" si="168"/>
        <v>0</v>
      </c>
      <c r="EP56">
        <f t="shared" si="168"/>
        <v>0</v>
      </c>
      <c r="EQ56">
        <f t="shared" si="168"/>
        <v>0</v>
      </c>
      <c r="ER56">
        <f t="shared" si="168"/>
        <v>0</v>
      </c>
      <c r="ES56">
        <f t="shared" si="168"/>
        <v>0</v>
      </c>
      <c r="ET56">
        <f t="shared" ref="ET56:FS56" si="169">IF((AND(ET$6&gt;450,ET$6&lt;=750)),ET51+ET53*(ET$6-450)/300+ET52,0)</f>
        <v>0</v>
      </c>
      <c r="EU56">
        <f t="shared" si="169"/>
        <v>0</v>
      </c>
      <c r="EV56">
        <f t="shared" si="169"/>
        <v>0</v>
      </c>
      <c r="EW56">
        <f t="shared" si="169"/>
        <v>0</v>
      </c>
      <c r="EX56">
        <f t="shared" si="169"/>
        <v>0</v>
      </c>
      <c r="EY56">
        <f t="shared" si="169"/>
        <v>0</v>
      </c>
      <c r="EZ56">
        <f t="shared" si="169"/>
        <v>0</v>
      </c>
      <c r="FA56">
        <f t="shared" si="169"/>
        <v>0</v>
      </c>
      <c r="FB56">
        <f t="shared" si="169"/>
        <v>0</v>
      </c>
      <c r="FC56">
        <f t="shared" si="169"/>
        <v>0</v>
      </c>
      <c r="FD56">
        <f t="shared" si="169"/>
        <v>0</v>
      </c>
      <c r="FE56">
        <f t="shared" si="169"/>
        <v>0</v>
      </c>
      <c r="FF56">
        <f t="shared" si="169"/>
        <v>0</v>
      </c>
      <c r="FG56">
        <f t="shared" si="169"/>
        <v>0</v>
      </c>
      <c r="FH56">
        <f t="shared" si="169"/>
        <v>0</v>
      </c>
      <c r="FI56">
        <f t="shared" si="169"/>
        <v>0</v>
      </c>
      <c r="FJ56">
        <f t="shared" si="169"/>
        <v>0</v>
      </c>
      <c r="FK56">
        <f t="shared" si="169"/>
        <v>0</v>
      </c>
      <c r="FL56">
        <f t="shared" si="169"/>
        <v>0</v>
      </c>
      <c r="FM56">
        <f t="shared" si="169"/>
        <v>0</v>
      </c>
      <c r="FN56">
        <f t="shared" si="169"/>
        <v>0</v>
      </c>
      <c r="FO56">
        <f t="shared" si="169"/>
        <v>0</v>
      </c>
      <c r="FP56">
        <f t="shared" si="169"/>
        <v>0</v>
      </c>
      <c r="FQ56">
        <f t="shared" si="169"/>
        <v>0</v>
      </c>
      <c r="FR56">
        <f t="shared" si="169"/>
        <v>0</v>
      </c>
      <c r="FS56">
        <f t="shared" si="169"/>
        <v>0</v>
      </c>
    </row>
    <row r="57" spans="1:175" s="4" customFormat="1" x14ac:dyDescent="0.25">
      <c r="A57" s="4" t="s">
        <v>34</v>
      </c>
      <c r="B57" s="12" t="s">
        <v>8</v>
      </c>
      <c r="C57">
        <f t="shared" ref="C57:AP57" si="170">IF(C$6&gt;750,C51+C54*(C$6-750)/300+C52+C53,0)</f>
        <v>0</v>
      </c>
      <c r="D57">
        <f t="shared" si="170"/>
        <v>0</v>
      </c>
      <c r="E57">
        <f t="shared" si="170"/>
        <v>0</v>
      </c>
      <c r="F57">
        <f t="shared" si="170"/>
        <v>0</v>
      </c>
      <c r="G57">
        <f t="shared" si="170"/>
        <v>0</v>
      </c>
      <c r="H57">
        <f t="shared" si="170"/>
        <v>0</v>
      </c>
      <c r="I57">
        <f t="shared" si="170"/>
        <v>0</v>
      </c>
      <c r="J57">
        <f t="shared" si="170"/>
        <v>0</v>
      </c>
      <c r="K57">
        <f t="shared" si="170"/>
        <v>0</v>
      </c>
      <c r="L57">
        <f t="shared" si="170"/>
        <v>0</v>
      </c>
      <c r="M57">
        <f t="shared" si="170"/>
        <v>0</v>
      </c>
      <c r="N57">
        <f t="shared" si="170"/>
        <v>0</v>
      </c>
      <c r="O57">
        <f t="shared" si="170"/>
        <v>0</v>
      </c>
      <c r="P57">
        <f t="shared" si="170"/>
        <v>0</v>
      </c>
      <c r="Q57">
        <f t="shared" si="170"/>
        <v>0</v>
      </c>
      <c r="R57">
        <f t="shared" si="170"/>
        <v>0</v>
      </c>
      <c r="S57">
        <f t="shared" si="170"/>
        <v>0</v>
      </c>
      <c r="T57">
        <f t="shared" si="170"/>
        <v>0</v>
      </c>
      <c r="U57">
        <f t="shared" si="170"/>
        <v>0</v>
      </c>
      <c r="V57">
        <f t="shared" si="170"/>
        <v>0</v>
      </c>
      <c r="W57">
        <f t="shared" si="170"/>
        <v>0</v>
      </c>
      <c r="X57">
        <f t="shared" si="170"/>
        <v>0</v>
      </c>
      <c r="Y57">
        <f t="shared" si="170"/>
        <v>0</v>
      </c>
      <c r="Z57">
        <f t="shared" si="170"/>
        <v>0</v>
      </c>
      <c r="AA57">
        <f t="shared" si="170"/>
        <v>0</v>
      </c>
      <c r="AB57">
        <f t="shared" si="170"/>
        <v>0</v>
      </c>
      <c r="AC57">
        <f t="shared" si="170"/>
        <v>0</v>
      </c>
      <c r="AD57">
        <f t="shared" si="170"/>
        <v>0</v>
      </c>
      <c r="AE57">
        <f t="shared" si="170"/>
        <v>0</v>
      </c>
      <c r="AF57">
        <f t="shared" si="170"/>
        <v>0</v>
      </c>
      <c r="AG57">
        <f t="shared" si="170"/>
        <v>0</v>
      </c>
      <c r="AH57">
        <f t="shared" si="170"/>
        <v>0</v>
      </c>
      <c r="AI57">
        <f t="shared" si="170"/>
        <v>0</v>
      </c>
      <c r="AJ57">
        <f t="shared" si="170"/>
        <v>0</v>
      </c>
      <c r="AK57">
        <f t="shared" si="170"/>
        <v>0</v>
      </c>
      <c r="AL57">
        <f t="shared" si="170"/>
        <v>0</v>
      </c>
      <c r="AM57">
        <f t="shared" si="170"/>
        <v>0</v>
      </c>
      <c r="AN57">
        <f t="shared" si="170"/>
        <v>0</v>
      </c>
      <c r="AO57">
        <f t="shared" si="170"/>
        <v>0</v>
      </c>
      <c r="AP57">
        <f t="shared" si="170"/>
        <v>0</v>
      </c>
      <c r="AQ57">
        <f>IF(AQ$6&gt;750,AQ51+AQ54*(AQ$6-750)/300+AQ52+AQ53,0)</f>
        <v>0</v>
      </c>
      <c r="AR57">
        <f>IF(AR$6&gt;750,AR51+AR54*(AR$6-750)/300+AR52+AR53,0)</f>
        <v>0</v>
      </c>
      <c r="AS57">
        <f>IF(AS$6&gt;750,AS51+AS54*(AS$6-750)/300+AS52+AS53,0)</f>
        <v>0</v>
      </c>
      <c r="AT57">
        <f>IF(AT$6&gt;750,AT51+AT54*(AT$6-750)/300+AT52+AT53,0)</f>
        <v>0</v>
      </c>
      <c r="AU57">
        <f t="shared" ref="AU57:DF57" si="171">IF(AU$6&gt;750,AU51+AU54*(AU$6-750)/300+AU52+AU53,0)</f>
        <v>0</v>
      </c>
      <c r="AV57">
        <f t="shared" si="171"/>
        <v>0</v>
      </c>
      <c r="AW57">
        <f t="shared" si="171"/>
        <v>0</v>
      </c>
      <c r="AX57">
        <f t="shared" si="171"/>
        <v>0</v>
      </c>
      <c r="AY57">
        <f t="shared" si="171"/>
        <v>0</v>
      </c>
      <c r="AZ57">
        <f t="shared" si="171"/>
        <v>0</v>
      </c>
      <c r="BA57">
        <f t="shared" si="171"/>
        <v>0</v>
      </c>
      <c r="BB57">
        <f t="shared" si="171"/>
        <v>0</v>
      </c>
      <c r="BC57">
        <f t="shared" si="171"/>
        <v>0</v>
      </c>
      <c r="BD57">
        <f t="shared" si="171"/>
        <v>0</v>
      </c>
      <c r="BE57">
        <f t="shared" si="171"/>
        <v>0</v>
      </c>
      <c r="BF57">
        <f t="shared" si="171"/>
        <v>0</v>
      </c>
      <c r="BG57">
        <f t="shared" si="171"/>
        <v>63.0456012096123</v>
      </c>
      <c r="BH57">
        <f t="shared" si="171"/>
        <v>63.093018951095708</v>
      </c>
      <c r="BI57">
        <f t="shared" si="171"/>
        <v>63.748810992817603</v>
      </c>
      <c r="BJ57">
        <f t="shared" si="171"/>
        <v>48.268980960061825</v>
      </c>
      <c r="BK57">
        <f t="shared" si="171"/>
        <v>48.954390780174357</v>
      </c>
      <c r="BL57">
        <f t="shared" si="171"/>
        <v>49.63980060028689</v>
      </c>
      <c r="BM57">
        <f t="shared" si="171"/>
        <v>46.533378945298175</v>
      </c>
      <c r="BN57">
        <f t="shared" si="171"/>
        <v>47.239412835027814</v>
      </c>
      <c r="BO57">
        <f t="shared" si="171"/>
        <v>29.108784754938135</v>
      </c>
      <c r="BP57">
        <f t="shared" si="171"/>
        <v>29.475258438748565</v>
      </c>
      <c r="BQ57">
        <f t="shared" si="171"/>
        <v>61.92302281703153</v>
      </c>
      <c r="BR57">
        <f t="shared" si="171"/>
        <v>62.294133042400368</v>
      </c>
      <c r="BS57">
        <f t="shared" si="171"/>
        <v>62.665243267769192</v>
      </c>
      <c r="BT57">
        <f t="shared" si="171"/>
        <v>62.850798380453604</v>
      </c>
      <c r="BU57">
        <f t="shared" si="171"/>
        <v>63.036353493138023</v>
      </c>
      <c r="BV57">
        <f t="shared" si="171"/>
        <v>72.333101581729409</v>
      </c>
      <c r="BW57">
        <f t="shared" si="171"/>
        <v>72.527435527628441</v>
      </c>
      <c r="BX57">
        <f t="shared" si="171"/>
        <v>47.250050641572116</v>
      </c>
      <c r="BY57">
        <f t="shared" si="171"/>
        <v>47.449673909047583</v>
      </c>
      <c r="BZ57">
        <f t="shared" si="171"/>
        <v>47.649297176523049</v>
      </c>
      <c r="CA57">
        <f t="shared" si="171"/>
        <v>71.590414286686382</v>
      </c>
      <c r="CB57">
        <f t="shared" si="171"/>
        <v>71.806658037403466</v>
      </c>
      <c r="CC57">
        <f t="shared" si="171"/>
        <v>12.923682867209166</v>
      </c>
      <c r="CD57">
        <f t="shared" si="171"/>
        <v>13.125629560353772</v>
      </c>
      <c r="CE57">
        <f t="shared" si="171"/>
        <v>39.108729155582473</v>
      </c>
      <c r="CF57">
        <f t="shared" si="171"/>
        <v>39.264934357579705</v>
      </c>
      <c r="CG57">
        <f t="shared" si="171"/>
        <v>39.421139559576943</v>
      </c>
      <c r="CH57">
        <f t="shared" si="171"/>
        <v>39.577344761574174</v>
      </c>
      <c r="CI57">
        <f t="shared" si="171"/>
        <v>39.733549963571406</v>
      </c>
      <c r="CJ57">
        <f t="shared" si="171"/>
        <v>20.521141786585915</v>
      </c>
      <c r="CK57">
        <f t="shared" si="171"/>
        <v>20.567092754695125</v>
      </c>
      <c r="CL57">
        <f t="shared" si="171"/>
        <v>6.1031666897315464</v>
      </c>
      <c r="CM57">
        <f t="shared" si="171"/>
        <v>6.1785724894477134</v>
      </c>
      <c r="CN57">
        <f t="shared" si="171"/>
        <v>6.1785724894477134</v>
      </c>
      <c r="CO57">
        <f t="shared" si="171"/>
        <v>42.704721983028143</v>
      </c>
      <c r="CP57">
        <f t="shared" si="171"/>
        <v>42.704721983028143</v>
      </c>
      <c r="CQ57">
        <f t="shared" si="171"/>
        <v>6.9258594044425523</v>
      </c>
      <c r="CR57">
        <f t="shared" si="171"/>
        <v>6.9258594044425523</v>
      </c>
      <c r="CS57">
        <f t="shared" si="171"/>
        <v>24.499545366047702</v>
      </c>
      <c r="CT57">
        <f t="shared" si="171"/>
        <v>24.499545366047702</v>
      </c>
      <c r="CU57">
        <f t="shared" si="171"/>
        <v>24.499545366047702</v>
      </c>
      <c r="CV57">
        <f t="shared" si="171"/>
        <v>24.499545366047702</v>
      </c>
      <c r="CW57">
        <f t="shared" si="171"/>
        <v>24.499545366047702</v>
      </c>
      <c r="CX57">
        <f t="shared" si="171"/>
        <v>63.136239776950504</v>
      </c>
      <c r="CY57">
        <f t="shared" si="171"/>
        <v>63.136239776950504</v>
      </c>
      <c r="CZ57">
        <f t="shared" si="171"/>
        <v>35.101457237086279</v>
      </c>
      <c r="DA57">
        <f t="shared" si="171"/>
        <v>35.101457237086279</v>
      </c>
      <c r="DB57">
        <f t="shared" si="171"/>
        <v>35.101457237086279</v>
      </c>
      <c r="DC57">
        <f t="shared" si="171"/>
        <v>63.689624255015552</v>
      </c>
      <c r="DD57">
        <f t="shared" si="171"/>
        <v>63.689624255015552</v>
      </c>
      <c r="DE57">
        <f t="shared" si="171"/>
        <v>40.143423242350501</v>
      </c>
      <c r="DF57">
        <f t="shared" si="171"/>
        <v>40.143423242350501</v>
      </c>
      <c r="DG57">
        <f t="shared" ref="DG57:EI57" si="172">IF(DG$6&gt;750,DG51+DG54*(DG$6-750)/300+DG52+DG53,0)</f>
        <v>63.849170628218999</v>
      </c>
      <c r="DH57">
        <f t="shared" si="172"/>
        <v>63.849170628218999</v>
      </c>
      <c r="DI57">
        <f t="shared" si="172"/>
        <v>63.849170628218999</v>
      </c>
      <c r="DJ57">
        <f t="shared" si="172"/>
        <v>63.849170628218999</v>
      </c>
      <c r="DK57">
        <f t="shared" si="172"/>
        <v>63.849170628218999</v>
      </c>
      <c r="DL57">
        <f t="shared" si="172"/>
        <v>63.849170628218999</v>
      </c>
      <c r="DM57">
        <f t="shared" si="172"/>
        <v>79.807899703417718</v>
      </c>
      <c r="DN57">
        <f t="shared" si="172"/>
        <v>79.807899703417718</v>
      </c>
      <c r="DO57">
        <f t="shared" si="172"/>
        <v>62.821481279177775</v>
      </c>
      <c r="DP57">
        <f t="shared" si="172"/>
        <v>62.821481279177775</v>
      </c>
      <c r="DQ57">
        <f t="shared" si="172"/>
        <v>62.821481279177775</v>
      </c>
      <c r="DR57">
        <f t="shared" si="172"/>
        <v>62.821481279177775</v>
      </c>
      <c r="DS57">
        <f t="shared" si="172"/>
        <v>62.821481279177775</v>
      </c>
      <c r="DT57">
        <f t="shared" si="172"/>
        <v>62.821481279177775</v>
      </c>
      <c r="DU57">
        <f t="shared" si="172"/>
        <v>62.821481279177775</v>
      </c>
      <c r="DV57">
        <f t="shared" si="172"/>
        <v>62.821481279177775</v>
      </c>
      <c r="DW57">
        <f t="shared" si="172"/>
        <v>62.821481279177775</v>
      </c>
      <c r="DX57">
        <f t="shared" si="172"/>
        <v>62.821481279177775</v>
      </c>
      <c r="DY57">
        <f t="shared" si="172"/>
        <v>62.821481279177775</v>
      </c>
      <c r="DZ57">
        <f t="shared" si="172"/>
        <v>23.319941050079628</v>
      </c>
      <c r="EA57">
        <f t="shared" si="172"/>
        <v>23.319941050079628</v>
      </c>
      <c r="EB57">
        <f t="shared" si="172"/>
        <v>23.319941050079628</v>
      </c>
      <c r="EC57">
        <f t="shared" si="172"/>
        <v>23.319941050079628</v>
      </c>
      <c r="ED57">
        <f t="shared" si="172"/>
        <v>23.319941050079628</v>
      </c>
      <c r="EE57">
        <f t="shared" si="172"/>
        <v>23.319941050079628</v>
      </c>
      <c r="EF57">
        <f t="shared" si="172"/>
        <v>23.319941050079628</v>
      </c>
      <c r="EG57">
        <f t="shared" si="172"/>
        <v>23.319941050079628</v>
      </c>
      <c r="EH57">
        <f t="shared" si="172"/>
        <v>4.8208963220771981</v>
      </c>
      <c r="EI57">
        <f t="shared" si="172"/>
        <v>4.8208963220771981</v>
      </c>
      <c r="EJ57">
        <f t="shared" ref="EJ57:ES57" si="173">IF(EJ$6&gt;750,EJ51+EJ54*(EJ$6-750)/300+EJ52+EJ53,0)</f>
        <v>4.8208963220771981</v>
      </c>
      <c r="EK57">
        <f t="shared" si="173"/>
        <v>4.8208963220771981</v>
      </c>
      <c r="EL57">
        <f t="shared" si="173"/>
        <v>4.8208963220771981</v>
      </c>
      <c r="EM57">
        <f t="shared" si="173"/>
        <v>4.8208963220771981</v>
      </c>
      <c r="EN57">
        <f t="shared" si="173"/>
        <v>4.8208963220771981</v>
      </c>
      <c r="EO57">
        <f t="shared" si="173"/>
        <v>4.8208963220771981</v>
      </c>
      <c r="EP57">
        <f t="shared" si="173"/>
        <v>4.8208963220771981</v>
      </c>
      <c r="EQ57">
        <f t="shared" si="173"/>
        <v>4.8208963220771981</v>
      </c>
      <c r="ER57">
        <f t="shared" si="173"/>
        <v>4.8208963220771981</v>
      </c>
      <c r="ES57">
        <f t="shared" si="173"/>
        <v>4.8208963220771981</v>
      </c>
      <c r="ET57">
        <f t="shared" ref="ET57:FS57" si="174">IF(ET$6&gt;750,ET51+ET54*(ET$6-750)/300+ET52+ET53,0)</f>
        <v>4.8208963220771981</v>
      </c>
      <c r="EU57">
        <f t="shared" si="174"/>
        <v>4.8208963220771981</v>
      </c>
      <c r="EV57">
        <f t="shared" si="174"/>
        <v>4.8208963220771981</v>
      </c>
      <c r="EW57">
        <f t="shared" si="174"/>
        <v>4.8208963220771981</v>
      </c>
      <c r="EX57">
        <f t="shared" si="174"/>
        <v>4.8208963220771981</v>
      </c>
      <c r="EY57">
        <f t="shared" si="174"/>
        <v>4.8208963220771981</v>
      </c>
      <c r="EZ57">
        <f t="shared" si="174"/>
        <v>4.8208963220771981</v>
      </c>
      <c r="FA57">
        <f t="shared" si="174"/>
        <v>4.8208963220771981</v>
      </c>
      <c r="FB57">
        <f t="shared" si="174"/>
        <v>4.8208963220771981</v>
      </c>
      <c r="FC57">
        <f t="shared" si="174"/>
        <v>4.8208963220771981</v>
      </c>
      <c r="FD57">
        <f t="shared" si="174"/>
        <v>4.8208963220771981</v>
      </c>
      <c r="FE57">
        <f t="shared" si="174"/>
        <v>4.8208963220771981</v>
      </c>
      <c r="FF57">
        <f t="shared" si="174"/>
        <v>4.8208963220771981</v>
      </c>
      <c r="FG57">
        <f t="shared" si="174"/>
        <v>4.8208963220771981</v>
      </c>
      <c r="FH57">
        <f t="shared" si="174"/>
        <v>16.743932855887198</v>
      </c>
      <c r="FI57">
        <f t="shared" si="174"/>
        <v>16.743932855887198</v>
      </c>
      <c r="FJ57">
        <f t="shared" si="174"/>
        <v>16.743932855887198</v>
      </c>
      <c r="FK57">
        <f t="shared" si="174"/>
        <v>16.743932855887198</v>
      </c>
      <c r="FL57">
        <f t="shared" si="174"/>
        <v>16.743932855887198</v>
      </c>
      <c r="FM57">
        <f t="shared" si="174"/>
        <v>16.743932855887198</v>
      </c>
      <c r="FN57">
        <f t="shared" si="174"/>
        <v>16.743932855887198</v>
      </c>
      <c r="FO57">
        <f t="shared" si="174"/>
        <v>16.743932855887198</v>
      </c>
      <c r="FP57">
        <f t="shared" si="174"/>
        <v>16.743932855887198</v>
      </c>
      <c r="FQ57">
        <f t="shared" si="174"/>
        <v>16.743932855887198</v>
      </c>
      <c r="FR57">
        <f t="shared" si="174"/>
        <v>16.743932855887198</v>
      </c>
      <c r="FS57">
        <f t="shared" si="174"/>
        <v>16.743932855887198</v>
      </c>
    </row>
    <row r="58" spans="1:175" x14ac:dyDescent="0.25">
      <c r="A58" s="4" t="s">
        <v>31</v>
      </c>
      <c r="B58" s="12" t="s">
        <v>8</v>
      </c>
      <c r="C58" s="4">
        <f t="shared" ref="C58:BN58" si="175">SUM(C55:C57)</f>
        <v>0</v>
      </c>
      <c r="D58" s="4">
        <f t="shared" si="175"/>
        <v>0</v>
      </c>
      <c r="E58" s="4">
        <f t="shared" si="175"/>
        <v>0</v>
      </c>
      <c r="F58" s="4">
        <f t="shared" si="175"/>
        <v>0</v>
      </c>
      <c r="G58" s="4">
        <f t="shared" si="175"/>
        <v>0</v>
      </c>
      <c r="H58" s="4">
        <f t="shared" si="175"/>
        <v>0</v>
      </c>
      <c r="I58" s="4">
        <f t="shared" si="175"/>
        <v>0</v>
      </c>
      <c r="J58" s="4">
        <f t="shared" si="175"/>
        <v>0</v>
      </c>
      <c r="K58" s="4">
        <f t="shared" si="175"/>
        <v>0</v>
      </c>
      <c r="L58" s="4">
        <f t="shared" si="175"/>
        <v>0</v>
      </c>
      <c r="M58" s="4">
        <f t="shared" si="175"/>
        <v>0</v>
      </c>
      <c r="N58" s="4">
        <f t="shared" si="175"/>
        <v>0</v>
      </c>
      <c r="O58" s="4">
        <f t="shared" si="175"/>
        <v>0</v>
      </c>
      <c r="P58" s="4">
        <f t="shared" si="175"/>
        <v>0</v>
      </c>
      <c r="Q58" s="4">
        <f t="shared" si="175"/>
        <v>0</v>
      </c>
      <c r="R58" s="4">
        <f t="shared" si="175"/>
        <v>0</v>
      </c>
      <c r="S58" s="4">
        <f t="shared" si="175"/>
        <v>0</v>
      </c>
      <c r="T58" s="4">
        <f t="shared" si="175"/>
        <v>0</v>
      </c>
      <c r="U58" s="4">
        <f t="shared" si="175"/>
        <v>0</v>
      </c>
      <c r="V58" s="4">
        <f t="shared" si="175"/>
        <v>0</v>
      </c>
      <c r="W58" s="4">
        <f t="shared" si="175"/>
        <v>0</v>
      </c>
      <c r="X58" s="4">
        <f t="shared" si="175"/>
        <v>0</v>
      </c>
      <c r="Y58" s="4">
        <f t="shared" si="175"/>
        <v>0</v>
      </c>
      <c r="Z58" s="4">
        <f t="shared" si="175"/>
        <v>0</v>
      </c>
      <c r="AA58" s="4">
        <f t="shared" si="175"/>
        <v>18.041256421615905</v>
      </c>
      <c r="AB58" s="4">
        <f t="shared" si="175"/>
        <v>18.605007672188641</v>
      </c>
      <c r="AC58" s="4">
        <f t="shared" si="175"/>
        <v>19.168758922761377</v>
      </c>
      <c r="AD58" s="4">
        <f t="shared" si="175"/>
        <v>19.732510173334113</v>
      </c>
      <c r="AE58" s="4">
        <f t="shared" si="175"/>
        <v>18.226638676142095</v>
      </c>
      <c r="AF58" s="4">
        <f t="shared" si="175"/>
        <v>18.575585317279145</v>
      </c>
      <c r="AG58" s="4">
        <f t="shared" si="175"/>
        <v>25.311745594438744</v>
      </c>
      <c r="AH58" s="4">
        <f t="shared" si="175"/>
        <v>25.817922587448944</v>
      </c>
      <c r="AI58" s="4">
        <f t="shared" si="175"/>
        <v>-1.6977237818548865</v>
      </c>
      <c r="AJ58" s="4">
        <f t="shared" si="175"/>
        <v>-1.7674716560593375</v>
      </c>
      <c r="AK58" s="4">
        <f t="shared" si="175"/>
        <v>-1.8372195302637886</v>
      </c>
      <c r="AL58" s="4">
        <f t="shared" si="175"/>
        <v>-1.9069674044682401</v>
      </c>
      <c r="AM58" s="4">
        <f t="shared" si="175"/>
        <v>-1.9767152786726911</v>
      </c>
      <c r="AN58" s="4">
        <f t="shared" si="175"/>
        <v>31.213203563283045</v>
      </c>
      <c r="AO58" s="4">
        <f t="shared" si="175"/>
        <v>31.858676845780142</v>
      </c>
      <c r="AP58" s="4">
        <f t="shared" si="175"/>
        <v>8.6879711164683773</v>
      </c>
      <c r="AQ58" s="4">
        <f t="shared" si="175"/>
        <v>8.8360608023640843</v>
      </c>
      <c r="AR58" s="4">
        <f t="shared" si="175"/>
        <v>9.0798500893820595</v>
      </c>
      <c r="AS58" s="4">
        <f t="shared" si="175"/>
        <v>9.3236393764000365</v>
      </c>
      <c r="AT58" s="4">
        <f t="shared" si="175"/>
        <v>44.642439065085895</v>
      </c>
      <c r="AU58" s="4">
        <f t="shared" si="175"/>
        <v>45.013754258824136</v>
      </c>
      <c r="AV58" s="4">
        <f t="shared" si="175"/>
        <v>21.016134328079922</v>
      </c>
      <c r="AW58" s="4">
        <f t="shared" si="175"/>
        <v>21.420779625481423</v>
      </c>
      <c r="AX58" s="4">
        <f t="shared" si="175"/>
        <v>21.825424922882924</v>
      </c>
      <c r="AY58" s="4">
        <f t="shared" si="175"/>
        <v>53.883527132389844</v>
      </c>
      <c r="AZ58" s="4">
        <f t="shared" si="175"/>
        <v>54.400515909489826</v>
      </c>
      <c r="BA58" s="4">
        <f t="shared" si="175"/>
        <v>33.211661457450333</v>
      </c>
      <c r="BB58" s="4">
        <f t="shared" si="175"/>
        <v>33.781859124773156</v>
      </c>
      <c r="BC58" s="4">
        <f t="shared" si="175"/>
        <v>60.71921229113547</v>
      </c>
      <c r="BD58" s="4">
        <f t="shared" si="175"/>
        <v>61.28643254305063</v>
      </c>
      <c r="BE58" s="4">
        <f t="shared" si="175"/>
        <v>61.853652794965789</v>
      </c>
      <c r="BF58" s="4">
        <f t="shared" si="175"/>
        <v>62.420873046880949</v>
      </c>
      <c r="BG58" s="4">
        <f t="shared" si="175"/>
        <v>63.0456012096123</v>
      </c>
      <c r="BH58" s="4">
        <f t="shared" si="175"/>
        <v>63.093018951095708</v>
      </c>
      <c r="BI58" s="4">
        <f t="shared" si="175"/>
        <v>63.748810992817603</v>
      </c>
      <c r="BJ58" s="4">
        <f t="shared" si="175"/>
        <v>48.268980960061825</v>
      </c>
      <c r="BK58" s="4">
        <f t="shared" si="175"/>
        <v>48.954390780174357</v>
      </c>
      <c r="BL58" s="4">
        <f t="shared" si="175"/>
        <v>49.63980060028689</v>
      </c>
      <c r="BM58" s="4">
        <f t="shared" si="175"/>
        <v>46.533378945298175</v>
      </c>
      <c r="BN58" s="4">
        <f t="shared" si="175"/>
        <v>47.239412835027814</v>
      </c>
      <c r="BO58" s="4">
        <f t="shared" ref="BO58:DZ58" si="176">SUM(BO55:BO57)</f>
        <v>29.108784754938135</v>
      </c>
      <c r="BP58" s="4">
        <f t="shared" si="176"/>
        <v>29.475258438748565</v>
      </c>
      <c r="BQ58" s="4">
        <f t="shared" si="176"/>
        <v>61.92302281703153</v>
      </c>
      <c r="BR58" s="4">
        <f t="shared" si="176"/>
        <v>62.294133042400368</v>
      </c>
      <c r="BS58" s="4">
        <f t="shared" si="176"/>
        <v>62.665243267769192</v>
      </c>
      <c r="BT58" s="4">
        <f t="shared" si="176"/>
        <v>62.850798380453604</v>
      </c>
      <c r="BU58" s="4">
        <f t="shared" si="176"/>
        <v>63.036353493138023</v>
      </c>
      <c r="BV58" s="4">
        <f t="shared" si="176"/>
        <v>72.333101581729409</v>
      </c>
      <c r="BW58" s="4">
        <f t="shared" si="176"/>
        <v>72.527435527628441</v>
      </c>
      <c r="BX58" s="4">
        <f t="shared" si="176"/>
        <v>47.250050641572116</v>
      </c>
      <c r="BY58" s="4">
        <f t="shared" si="176"/>
        <v>47.449673909047583</v>
      </c>
      <c r="BZ58" s="4">
        <f t="shared" si="176"/>
        <v>47.649297176523049</v>
      </c>
      <c r="CA58" s="4">
        <f t="shared" si="176"/>
        <v>71.590414286686382</v>
      </c>
      <c r="CB58" s="4">
        <f t="shared" si="176"/>
        <v>71.806658037403466</v>
      </c>
      <c r="CC58" s="4">
        <f t="shared" si="176"/>
        <v>12.923682867209166</v>
      </c>
      <c r="CD58" s="4">
        <f t="shared" si="176"/>
        <v>13.125629560353772</v>
      </c>
      <c r="CE58" s="4">
        <f t="shared" si="176"/>
        <v>39.108729155582473</v>
      </c>
      <c r="CF58" s="4">
        <f t="shared" si="176"/>
        <v>39.264934357579705</v>
      </c>
      <c r="CG58" s="4">
        <f t="shared" si="176"/>
        <v>39.421139559576943</v>
      </c>
      <c r="CH58" s="4">
        <f t="shared" si="176"/>
        <v>39.577344761574174</v>
      </c>
      <c r="CI58" s="4">
        <f t="shared" si="176"/>
        <v>39.733549963571406</v>
      </c>
      <c r="CJ58" s="4">
        <f t="shared" si="176"/>
        <v>20.521141786585915</v>
      </c>
      <c r="CK58" s="4">
        <f t="shared" si="176"/>
        <v>20.567092754695125</v>
      </c>
      <c r="CL58" s="4">
        <f t="shared" si="176"/>
        <v>6.1031666897315464</v>
      </c>
      <c r="CM58" s="4">
        <f t="shared" si="176"/>
        <v>6.1785724894477134</v>
      </c>
      <c r="CN58" s="4">
        <f t="shared" si="176"/>
        <v>6.1785724894477134</v>
      </c>
      <c r="CO58" s="4">
        <f t="shared" si="176"/>
        <v>42.704721983028143</v>
      </c>
      <c r="CP58" s="4">
        <f t="shared" si="176"/>
        <v>42.704721983028143</v>
      </c>
      <c r="CQ58" s="4">
        <f t="shared" si="176"/>
        <v>6.9258594044425523</v>
      </c>
      <c r="CR58" s="4">
        <f t="shared" si="176"/>
        <v>6.9258594044425523</v>
      </c>
      <c r="CS58" s="4">
        <f t="shared" si="176"/>
        <v>24.499545366047702</v>
      </c>
      <c r="CT58" s="4">
        <f t="shared" si="176"/>
        <v>24.499545366047702</v>
      </c>
      <c r="CU58" s="4">
        <f t="shared" si="176"/>
        <v>24.499545366047702</v>
      </c>
      <c r="CV58" s="4">
        <f t="shared" si="176"/>
        <v>24.499545366047702</v>
      </c>
      <c r="CW58" s="4">
        <f t="shared" si="176"/>
        <v>24.499545366047702</v>
      </c>
      <c r="CX58" s="4">
        <f t="shared" si="176"/>
        <v>63.136239776950504</v>
      </c>
      <c r="CY58" s="4">
        <f t="shared" si="176"/>
        <v>63.136239776950504</v>
      </c>
      <c r="CZ58" s="4">
        <f t="shared" si="176"/>
        <v>35.101457237086279</v>
      </c>
      <c r="DA58" s="4">
        <f t="shared" si="176"/>
        <v>35.101457237086279</v>
      </c>
      <c r="DB58" s="4">
        <f t="shared" si="176"/>
        <v>35.101457237086279</v>
      </c>
      <c r="DC58" s="4">
        <f t="shared" si="176"/>
        <v>63.689624255015552</v>
      </c>
      <c r="DD58" s="4">
        <f t="shared" si="176"/>
        <v>63.689624255015552</v>
      </c>
      <c r="DE58" s="4">
        <f t="shared" si="176"/>
        <v>40.143423242350501</v>
      </c>
      <c r="DF58" s="4">
        <f t="shared" si="176"/>
        <v>40.143423242350501</v>
      </c>
      <c r="DG58" s="4">
        <f t="shared" si="176"/>
        <v>63.849170628218999</v>
      </c>
      <c r="DH58" s="4">
        <f t="shared" si="176"/>
        <v>63.849170628218999</v>
      </c>
      <c r="DI58" s="4">
        <f t="shared" si="176"/>
        <v>63.849170628218999</v>
      </c>
      <c r="DJ58" s="4">
        <f t="shared" si="176"/>
        <v>63.849170628218999</v>
      </c>
      <c r="DK58" s="4">
        <f t="shared" si="176"/>
        <v>63.849170628218999</v>
      </c>
      <c r="DL58" s="4">
        <f t="shared" si="176"/>
        <v>63.849170628218999</v>
      </c>
      <c r="DM58" s="4">
        <f t="shared" si="176"/>
        <v>79.807899703417718</v>
      </c>
      <c r="DN58" s="4">
        <f t="shared" si="176"/>
        <v>79.807899703417718</v>
      </c>
      <c r="DO58" s="4">
        <f t="shared" si="176"/>
        <v>62.821481279177775</v>
      </c>
      <c r="DP58" s="4">
        <f t="shared" si="176"/>
        <v>62.821481279177775</v>
      </c>
      <c r="DQ58" s="4">
        <f t="shared" si="176"/>
        <v>62.821481279177775</v>
      </c>
      <c r="DR58" s="4">
        <f t="shared" si="176"/>
        <v>62.821481279177775</v>
      </c>
      <c r="DS58" s="4">
        <f t="shared" si="176"/>
        <v>62.821481279177775</v>
      </c>
      <c r="DT58" s="4">
        <f t="shared" si="176"/>
        <v>62.821481279177775</v>
      </c>
      <c r="DU58" s="4">
        <f t="shared" si="176"/>
        <v>62.821481279177775</v>
      </c>
      <c r="DV58" s="4">
        <f t="shared" si="176"/>
        <v>62.821481279177775</v>
      </c>
      <c r="DW58" s="4">
        <f t="shared" si="176"/>
        <v>62.821481279177775</v>
      </c>
      <c r="DX58" s="4">
        <f t="shared" si="176"/>
        <v>62.821481279177775</v>
      </c>
      <c r="DY58" s="4">
        <f t="shared" si="176"/>
        <v>62.821481279177775</v>
      </c>
      <c r="DZ58" s="4">
        <f t="shared" si="176"/>
        <v>23.319941050079628</v>
      </c>
      <c r="EA58" s="4">
        <f t="shared" ref="EA58:ES58" si="177">SUM(EA55:EA57)</f>
        <v>23.319941050079628</v>
      </c>
      <c r="EB58" s="4">
        <f t="shared" si="177"/>
        <v>23.319941050079628</v>
      </c>
      <c r="EC58" s="4">
        <f t="shared" si="177"/>
        <v>23.319941050079628</v>
      </c>
      <c r="ED58" s="4">
        <f t="shared" si="177"/>
        <v>23.319941050079628</v>
      </c>
      <c r="EE58" s="4">
        <f t="shared" si="177"/>
        <v>23.319941050079628</v>
      </c>
      <c r="EF58" s="4">
        <f t="shared" si="177"/>
        <v>23.319941050079628</v>
      </c>
      <c r="EG58" s="4">
        <f t="shared" si="177"/>
        <v>23.319941050079628</v>
      </c>
      <c r="EH58" s="4">
        <f t="shared" si="177"/>
        <v>4.8208963220771981</v>
      </c>
      <c r="EI58" s="4">
        <f t="shared" si="177"/>
        <v>4.8208963220771981</v>
      </c>
      <c r="EJ58" s="4">
        <f t="shared" si="177"/>
        <v>4.8208963220771981</v>
      </c>
      <c r="EK58" s="4">
        <f t="shared" si="177"/>
        <v>4.8208963220771981</v>
      </c>
      <c r="EL58" s="4">
        <f t="shared" si="177"/>
        <v>4.8208963220771981</v>
      </c>
      <c r="EM58" s="4">
        <f t="shared" si="177"/>
        <v>4.8208963220771981</v>
      </c>
      <c r="EN58" s="4">
        <f t="shared" si="177"/>
        <v>4.8208963220771981</v>
      </c>
      <c r="EO58" s="4">
        <f t="shared" si="177"/>
        <v>4.8208963220771981</v>
      </c>
      <c r="EP58" s="4">
        <f t="shared" si="177"/>
        <v>4.8208963220771981</v>
      </c>
      <c r="EQ58" s="4">
        <f t="shared" si="177"/>
        <v>4.8208963220771981</v>
      </c>
      <c r="ER58" s="4">
        <f t="shared" si="177"/>
        <v>4.8208963220771981</v>
      </c>
      <c r="ES58" s="4">
        <f t="shared" si="177"/>
        <v>4.8208963220771981</v>
      </c>
      <c r="ET58" s="4">
        <f t="shared" ref="ET58:FS58" si="178">SUM(ET55:ET57)</f>
        <v>4.8208963220771981</v>
      </c>
      <c r="EU58" s="4">
        <f t="shared" si="178"/>
        <v>4.8208963220771981</v>
      </c>
      <c r="EV58" s="4">
        <f t="shared" si="178"/>
        <v>4.8208963220771981</v>
      </c>
      <c r="EW58" s="4">
        <f t="shared" si="178"/>
        <v>4.8208963220771981</v>
      </c>
      <c r="EX58" s="4">
        <f t="shared" si="178"/>
        <v>4.8208963220771981</v>
      </c>
      <c r="EY58" s="4">
        <f t="shared" si="178"/>
        <v>4.8208963220771981</v>
      </c>
      <c r="EZ58" s="4">
        <f t="shared" si="178"/>
        <v>4.8208963220771981</v>
      </c>
      <c r="FA58" s="4">
        <f t="shared" si="178"/>
        <v>4.8208963220771981</v>
      </c>
      <c r="FB58" s="4">
        <f t="shared" si="178"/>
        <v>4.8208963220771981</v>
      </c>
      <c r="FC58" s="4">
        <f t="shared" si="178"/>
        <v>4.8208963220771981</v>
      </c>
      <c r="FD58" s="4">
        <f t="shared" si="178"/>
        <v>4.8208963220771981</v>
      </c>
      <c r="FE58" s="4">
        <f t="shared" si="178"/>
        <v>4.8208963220771981</v>
      </c>
      <c r="FF58" s="4">
        <f t="shared" si="178"/>
        <v>4.8208963220771981</v>
      </c>
      <c r="FG58" s="4">
        <f t="shared" si="178"/>
        <v>4.8208963220771981</v>
      </c>
      <c r="FH58" s="4">
        <f t="shared" si="178"/>
        <v>16.743932855887198</v>
      </c>
      <c r="FI58" s="4">
        <f t="shared" si="178"/>
        <v>16.743932855887198</v>
      </c>
      <c r="FJ58" s="4">
        <f t="shared" si="178"/>
        <v>16.743932855887198</v>
      </c>
      <c r="FK58" s="4">
        <f t="shared" si="178"/>
        <v>16.743932855887198</v>
      </c>
      <c r="FL58" s="4">
        <f t="shared" si="178"/>
        <v>16.743932855887198</v>
      </c>
      <c r="FM58" s="4">
        <f t="shared" si="178"/>
        <v>16.743932855887198</v>
      </c>
      <c r="FN58" s="4">
        <f t="shared" si="178"/>
        <v>16.743932855887198</v>
      </c>
      <c r="FO58" s="4">
        <f t="shared" si="178"/>
        <v>16.743932855887198</v>
      </c>
      <c r="FP58" s="4">
        <f t="shared" si="178"/>
        <v>16.743932855887198</v>
      </c>
      <c r="FQ58" s="4">
        <f t="shared" si="178"/>
        <v>16.743932855887198</v>
      </c>
      <c r="FR58" s="4">
        <f t="shared" si="178"/>
        <v>16.743932855887198</v>
      </c>
      <c r="FS58" s="4">
        <f t="shared" si="178"/>
        <v>16.743932855887198</v>
      </c>
    </row>
    <row r="59" spans="1:175" x14ac:dyDescent="0.25">
      <c r="A59" s="4" t="s">
        <v>101</v>
      </c>
      <c r="B59" s="12" t="s">
        <v>8</v>
      </c>
      <c r="D59" s="4">
        <f t="shared" ref="D59:AI59" si="179">IF(D6&lt;=150, D51, IF(AND(C6&lt;=150,  D6&gt;150), D52, IF(AND(C6&lt;=450, D6&gt;450), D53, IF(AND(C6&lt;=750, D6&gt;750), D54, C59))))</f>
        <v>0</v>
      </c>
      <c r="E59" s="4">
        <f t="shared" si="179"/>
        <v>0</v>
      </c>
      <c r="F59" s="4">
        <f t="shared" si="179"/>
        <v>0</v>
      </c>
      <c r="G59" s="4">
        <f t="shared" si="179"/>
        <v>0</v>
      </c>
      <c r="H59" s="4">
        <f t="shared" si="179"/>
        <v>0</v>
      </c>
      <c r="I59" s="4">
        <f t="shared" si="179"/>
        <v>0</v>
      </c>
      <c r="J59" s="4">
        <f t="shared" si="179"/>
        <v>0</v>
      </c>
      <c r="K59" s="4">
        <f t="shared" si="179"/>
        <v>0</v>
      </c>
      <c r="L59" s="4">
        <f t="shared" si="179"/>
        <v>0</v>
      </c>
      <c r="M59" s="4">
        <f t="shared" si="179"/>
        <v>0</v>
      </c>
      <c r="N59" s="4">
        <f t="shared" si="179"/>
        <v>0</v>
      </c>
      <c r="O59" s="4">
        <f t="shared" si="179"/>
        <v>0</v>
      </c>
      <c r="P59" s="4">
        <f t="shared" si="179"/>
        <v>0</v>
      </c>
      <c r="Q59" s="4">
        <f t="shared" si="179"/>
        <v>0</v>
      </c>
      <c r="R59" s="4">
        <f t="shared" si="179"/>
        <v>0</v>
      </c>
      <c r="S59" s="4">
        <f t="shared" si="179"/>
        <v>0</v>
      </c>
      <c r="T59" s="4">
        <f t="shared" si="179"/>
        <v>0</v>
      </c>
      <c r="U59" s="4">
        <f t="shared" si="179"/>
        <v>0</v>
      </c>
      <c r="V59" s="4">
        <f t="shared" si="179"/>
        <v>0</v>
      </c>
      <c r="W59" s="4">
        <f t="shared" si="179"/>
        <v>0</v>
      </c>
      <c r="X59" s="4">
        <f t="shared" si="179"/>
        <v>0</v>
      </c>
      <c r="Y59" s="4">
        <f t="shared" si="179"/>
        <v>0</v>
      </c>
      <c r="Z59" s="4">
        <f t="shared" si="179"/>
        <v>0</v>
      </c>
      <c r="AA59" s="4">
        <f t="shared" si="179"/>
        <v>0</v>
      </c>
      <c r="AB59" s="4">
        <f t="shared" si="179"/>
        <v>0</v>
      </c>
      <c r="AC59" s="4">
        <f t="shared" si="179"/>
        <v>0</v>
      </c>
      <c r="AD59" s="4">
        <f t="shared" si="179"/>
        <v>0</v>
      </c>
      <c r="AE59" s="4">
        <f t="shared" si="179"/>
        <v>0</v>
      </c>
      <c r="AF59" s="4">
        <f t="shared" si="179"/>
        <v>0</v>
      </c>
      <c r="AG59" s="4">
        <f t="shared" si="179"/>
        <v>0</v>
      </c>
      <c r="AH59" s="4">
        <f t="shared" si="179"/>
        <v>0</v>
      </c>
      <c r="AI59" s="4">
        <f t="shared" si="179"/>
        <v>0</v>
      </c>
      <c r="AJ59" s="4">
        <f t="shared" ref="AJ59:BO59" si="180">IF(AJ6&lt;=150, AJ51, IF(AND(AI6&lt;=150,  AJ6&gt;150), AJ52, IF(AND(AI6&lt;=450, AJ6&gt;450), AJ53, IF(AND(AI6&lt;=750, AJ6&gt;750), AJ54, AI59))))</f>
        <v>0</v>
      </c>
      <c r="AK59" s="4">
        <f t="shared" si="180"/>
        <v>0</v>
      </c>
      <c r="AL59" s="4">
        <f t="shared" si="180"/>
        <v>0</v>
      </c>
      <c r="AM59" s="4">
        <f t="shared" si="180"/>
        <v>0</v>
      </c>
      <c r="AN59" s="4">
        <f t="shared" si="180"/>
        <v>0</v>
      </c>
      <c r="AO59" s="4">
        <f t="shared" si="180"/>
        <v>0</v>
      </c>
      <c r="AP59" s="4">
        <f t="shared" si="180"/>
        <v>0</v>
      </c>
      <c r="AQ59" s="4">
        <f t="shared" si="180"/>
        <v>4.8757857403595253</v>
      </c>
      <c r="AR59" s="4">
        <f t="shared" si="180"/>
        <v>4.8757857403595253</v>
      </c>
      <c r="AS59" s="4">
        <f t="shared" si="180"/>
        <v>4.8757857403595253</v>
      </c>
      <c r="AT59" s="4">
        <f t="shared" si="180"/>
        <v>4.8757857403595253</v>
      </c>
      <c r="AU59" s="4">
        <f t="shared" si="180"/>
        <v>4.8757857403595253</v>
      </c>
      <c r="AV59" s="4">
        <f t="shared" si="180"/>
        <v>4.8757857403595253</v>
      </c>
      <c r="AW59" s="4">
        <f t="shared" si="180"/>
        <v>4.8757857403595253</v>
      </c>
      <c r="AX59" s="4">
        <f t="shared" si="180"/>
        <v>4.8757857403595253</v>
      </c>
      <c r="AY59" s="4">
        <f t="shared" si="180"/>
        <v>4.8757857403595253</v>
      </c>
      <c r="AZ59" s="4">
        <f t="shared" si="180"/>
        <v>4.8757857403595253</v>
      </c>
      <c r="BA59" s="4">
        <f t="shared" si="180"/>
        <v>4.8757857403595253</v>
      </c>
      <c r="BB59" s="4">
        <f t="shared" si="180"/>
        <v>4.8757857403595253</v>
      </c>
      <c r="BC59" s="4">
        <f t="shared" si="180"/>
        <v>4.8757857403595253</v>
      </c>
      <c r="BD59" s="4">
        <f t="shared" si="180"/>
        <v>4.8757857403595253</v>
      </c>
      <c r="BE59" s="4">
        <f t="shared" si="180"/>
        <v>4.8757857403595253</v>
      </c>
      <c r="BF59" s="4">
        <f t="shared" si="180"/>
        <v>4.8757857403595253</v>
      </c>
      <c r="BG59" s="4">
        <f t="shared" si="180"/>
        <v>10.233541103213025</v>
      </c>
      <c r="BH59" s="4">
        <f t="shared" si="180"/>
        <v>10.233541103213025</v>
      </c>
      <c r="BI59" s="4">
        <f t="shared" si="180"/>
        <v>10.233541103213025</v>
      </c>
      <c r="BJ59" s="4">
        <f t="shared" si="180"/>
        <v>10.233541103213025</v>
      </c>
      <c r="BK59" s="4">
        <f t="shared" si="180"/>
        <v>10.233541103213025</v>
      </c>
      <c r="BL59" s="4">
        <f t="shared" si="180"/>
        <v>10.233541103213025</v>
      </c>
      <c r="BM59" s="4">
        <f t="shared" si="180"/>
        <v>10.233541103213025</v>
      </c>
      <c r="BN59" s="4">
        <f t="shared" si="180"/>
        <v>10.233541103213025</v>
      </c>
      <c r="BO59" s="4">
        <f t="shared" si="180"/>
        <v>10.233541103213025</v>
      </c>
      <c r="BP59" s="4">
        <f t="shared" ref="BP59:CU59" si="181">IF(BP6&lt;=150, BP51, IF(AND(BO6&lt;=150,  BP6&gt;150), BP52, IF(AND(BO6&lt;=450, BP6&gt;450), BP53, IF(AND(BO6&lt;=750, BP6&gt;750), BP54, BO59))))</f>
        <v>10.233541103213025</v>
      </c>
      <c r="BQ59" s="4">
        <f t="shared" si="181"/>
        <v>10.233541103213025</v>
      </c>
      <c r="BR59" s="4">
        <f t="shared" si="181"/>
        <v>10.233541103213025</v>
      </c>
      <c r="BS59" s="4">
        <f t="shared" si="181"/>
        <v>10.233541103213025</v>
      </c>
      <c r="BT59" s="4">
        <f t="shared" si="181"/>
        <v>10.233541103213025</v>
      </c>
      <c r="BU59" s="4">
        <f t="shared" si="181"/>
        <v>10.233541103213025</v>
      </c>
      <c r="BV59" s="4">
        <f t="shared" si="181"/>
        <v>10.233541103213025</v>
      </c>
      <c r="BW59" s="4">
        <f t="shared" si="181"/>
        <v>10.233541103213025</v>
      </c>
      <c r="BX59" s="4">
        <f t="shared" si="181"/>
        <v>10.233541103213025</v>
      </c>
      <c r="BY59" s="4">
        <f t="shared" si="181"/>
        <v>10.233541103213025</v>
      </c>
      <c r="BZ59" s="4">
        <f t="shared" si="181"/>
        <v>10.233541103213025</v>
      </c>
      <c r="CA59" s="4">
        <f t="shared" si="181"/>
        <v>10.233541103213025</v>
      </c>
      <c r="CB59" s="4">
        <f t="shared" si="181"/>
        <v>10.233541103213025</v>
      </c>
      <c r="CC59" s="4">
        <f t="shared" si="181"/>
        <v>10.233541103213025</v>
      </c>
      <c r="CD59" s="4">
        <f t="shared" si="181"/>
        <v>10.233541103213025</v>
      </c>
      <c r="CE59" s="4">
        <f t="shared" si="181"/>
        <v>10.233541103213025</v>
      </c>
      <c r="CF59" s="4">
        <f t="shared" si="181"/>
        <v>10.233541103213025</v>
      </c>
      <c r="CG59" s="4">
        <f t="shared" si="181"/>
        <v>10.233541103213025</v>
      </c>
      <c r="CH59" s="4">
        <f t="shared" si="181"/>
        <v>10.233541103213025</v>
      </c>
      <c r="CI59" s="4">
        <f t="shared" si="181"/>
        <v>10.233541103213025</v>
      </c>
      <c r="CJ59" s="4">
        <f t="shared" si="181"/>
        <v>10.233541103213025</v>
      </c>
      <c r="CK59" s="4">
        <f t="shared" si="181"/>
        <v>10.233541103213025</v>
      </c>
      <c r="CL59" s="4">
        <f t="shared" si="181"/>
        <v>10.233541103213025</v>
      </c>
      <c r="CM59" s="4">
        <f t="shared" si="181"/>
        <v>10.233541103213025</v>
      </c>
      <c r="CN59" s="4">
        <f t="shared" si="181"/>
        <v>10.233541103213025</v>
      </c>
      <c r="CO59" s="4">
        <f t="shared" si="181"/>
        <v>10.233541103213025</v>
      </c>
      <c r="CP59" s="4">
        <f t="shared" si="181"/>
        <v>10.233541103213025</v>
      </c>
      <c r="CQ59" s="4">
        <f t="shared" si="181"/>
        <v>10.233541103213025</v>
      </c>
      <c r="CR59" s="4">
        <f t="shared" si="181"/>
        <v>10.233541103213025</v>
      </c>
      <c r="CS59" s="4">
        <f t="shared" si="181"/>
        <v>10.233541103213025</v>
      </c>
      <c r="CT59" s="4">
        <f t="shared" si="181"/>
        <v>10.233541103213025</v>
      </c>
      <c r="CU59" s="4">
        <f t="shared" si="181"/>
        <v>10.233541103213025</v>
      </c>
      <c r="CV59" s="4">
        <f t="shared" ref="CV59:EA59" si="182">IF(CV6&lt;=150, CV51, IF(AND(CU6&lt;=150,  CV6&gt;150), CV52, IF(AND(CU6&lt;=450, CV6&gt;450), CV53, IF(AND(CU6&lt;=750, CV6&gt;750), CV54, CU59))))</f>
        <v>10.233541103213025</v>
      </c>
      <c r="CW59" s="4">
        <f t="shared" si="182"/>
        <v>10.233541103213025</v>
      </c>
      <c r="CX59" s="4">
        <f t="shared" si="182"/>
        <v>10.233541103213025</v>
      </c>
      <c r="CY59" s="4">
        <f t="shared" si="182"/>
        <v>10.233541103213025</v>
      </c>
      <c r="CZ59" s="4">
        <f t="shared" si="182"/>
        <v>10.233541103213025</v>
      </c>
      <c r="DA59" s="4">
        <f t="shared" si="182"/>
        <v>10.233541103213025</v>
      </c>
      <c r="DB59" s="4">
        <f t="shared" si="182"/>
        <v>10.233541103213025</v>
      </c>
      <c r="DC59" s="4">
        <f t="shared" si="182"/>
        <v>10.233541103213025</v>
      </c>
      <c r="DD59" s="4">
        <f t="shared" si="182"/>
        <v>10.233541103213025</v>
      </c>
      <c r="DE59" s="4">
        <f t="shared" si="182"/>
        <v>10.233541103213025</v>
      </c>
      <c r="DF59" s="4">
        <f t="shared" si="182"/>
        <v>10.233541103213025</v>
      </c>
      <c r="DG59" s="4">
        <f t="shared" si="182"/>
        <v>10.233541103213025</v>
      </c>
      <c r="DH59" s="4">
        <f t="shared" si="182"/>
        <v>10.233541103213025</v>
      </c>
      <c r="DI59" s="4">
        <f t="shared" si="182"/>
        <v>10.233541103213025</v>
      </c>
      <c r="DJ59" s="4">
        <f t="shared" si="182"/>
        <v>10.233541103213025</v>
      </c>
      <c r="DK59" s="4">
        <f t="shared" si="182"/>
        <v>10.233541103213025</v>
      </c>
      <c r="DL59" s="4">
        <f t="shared" si="182"/>
        <v>10.233541103213025</v>
      </c>
      <c r="DM59" s="4">
        <f t="shared" si="182"/>
        <v>10.233541103213025</v>
      </c>
      <c r="DN59" s="4">
        <f t="shared" si="182"/>
        <v>10.233541103213025</v>
      </c>
      <c r="DO59" s="4">
        <f t="shared" si="182"/>
        <v>10.233541103213025</v>
      </c>
      <c r="DP59" s="4">
        <f t="shared" si="182"/>
        <v>10.233541103213025</v>
      </c>
      <c r="DQ59" s="4">
        <f t="shared" si="182"/>
        <v>10.233541103213025</v>
      </c>
      <c r="DR59" s="4">
        <f t="shared" si="182"/>
        <v>10.233541103213025</v>
      </c>
      <c r="DS59" s="4">
        <f t="shared" si="182"/>
        <v>10.233541103213025</v>
      </c>
      <c r="DT59" s="4">
        <f t="shared" si="182"/>
        <v>10.233541103213025</v>
      </c>
      <c r="DU59" s="4">
        <f t="shared" si="182"/>
        <v>10.233541103213025</v>
      </c>
      <c r="DV59" s="4">
        <f t="shared" si="182"/>
        <v>10.233541103213025</v>
      </c>
      <c r="DW59" s="4">
        <f t="shared" si="182"/>
        <v>10.233541103213025</v>
      </c>
      <c r="DX59" s="4">
        <f t="shared" si="182"/>
        <v>10.233541103213025</v>
      </c>
      <c r="DY59" s="4">
        <f t="shared" si="182"/>
        <v>10.233541103213025</v>
      </c>
      <c r="DZ59" s="4">
        <f t="shared" si="182"/>
        <v>10.233541103213025</v>
      </c>
      <c r="EA59" s="4">
        <f t="shared" si="182"/>
        <v>10.233541103213025</v>
      </c>
      <c r="EB59" s="4">
        <f t="shared" ref="EB59:FG59" si="183">IF(EB6&lt;=150, EB51, IF(AND(EA6&lt;=150,  EB6&gt;150), EB52, IF(AND(EA6&lt;=450, EB6&gt;450), EB53, IF(AND(EA6&lt;=750, EB6&gt;750), EB54, EA59))))</f>
        <v>10.233541103213025</v>
      </c>
      <c r="EC59" s="4">
        <f t="shared" si="183"/>
        <v>10.233541103213025</v>
      </c>
      <c r="ED59" s="4">
        <f t="shared" si="183"/>
        <v>10.233541103213025</v>
      </c>
      <c r="EE59" s="4">
        <f t="shared" si="183"/>
        <v>10.233541103213025</v>
      </c>
      <c r="EF59" s="4">
        <f t="shared" si="183"/>
        <v>10.233541103213025</v>
      </c>
      <c r="EG59" s="4">
        <f t="shared" si="183"/>
        <v>10.233541103213025</v>
      </c>
      <c r="EH59" s="4">
        <f t="shared" si="183"/>
        <v>10.233541103213025</v>
      </c>
      <c r="EI59" s="4">
        <f t="shared" si="183"/>
        <v>10.233541103213025</v>
      </c>
      <c r="EJ59" s="4">
        <f t="shared" si="183"/>
        <v>10.233541103213025</v>
      </c>
      <c r="EK59" s="4">
        <f t="shared" si="183"/>
        <v>10.233541103213025</v>
      </c>
      <c r="EL59" s="4">
        <f t="shared" si="183"/>
        <v>10.233541103213025</v>
      </c>
      <c r="EM59" s="4">
        <f t="shared" si="183"/>
        <v>10.233541103213025</v>
      </c>
      <c r="EN59" s="4">
        <f t="shared" si="183"/>
        <v>10.233541103213025</v>
      </c>
      <c r="EO59" s="4">
        <f t="shared" si="183"/>
        <v>10.233541103213025</v>
      </c>
      <c r="EP59" s="4">
        <f t="shared" si="183"/>
        <v>10.233541103213025</v>
      </c>
      <c r="EQ59" s="4">
        <f t="shared" si="183"/>
        <v>10.233541103213025</v>
      </c>
      <c r="ER59" s="4">
        <f t="shared" si="183"/>
        <v>10.233541103213025</v>
      </c>
      <c r="ES59" s="4">
        <f t="shared" si="183"/>
        <v>10.233541103213025</v>
      </c>
      <c r="ET59" s="4">
        <f t="shared" si="183"/>
        <v>10.233541103213025</v>
      </c>
      <c r="EU59" s="4">
        <f t="shared" si="183"/>
        <v>10.233541103213025</v>
      </c>
      <c r="EV59" s="4">
        <f t="shared" si="183"/>
        <v>10.233541103213025</v>
      </c>
      <c r="EW59" s="4">
        <f t="shared" si="183"/>
        <v>10.233541103213025</v>
      </c>
      <c r="EX59" s="4">
        <f t="shared" si="183"/>
        <v>10.233541103213025</v>
      </c>
      <c r="EY59" s="4">
        <f t="shared" si="183"/>
        <v>10.233541103213025</v>
      </c>
      <c r="EZ59" s="4">
        <f t="shared" si="183"/>
        <v>10.233541103213025</v>
      </c>
      <c r="FA59" s="4">
        <f t="shared" si="183"/>
        <v>10.233541103213025</v>
      </c>
      <c r="FB59" s="4">
        <f t="shared" si="183"/>
        <v>10.233541103213025</v>
      </c>
      <c r="FC59" s="4">
        <f t="shared" si="183"/>
        <v>10.233541103213025</v>
      </c>
      <c r="FD59" s="4">
        <f t="shared" si="183"/>
        <v>10.233541103213025</v>
      </c>
      <c r="FE59" s="4">
        <f t="shared" si="183"/>
        <v>10.233541103213025</v>
      </c>
      <c r="FF59" s="4">
        <f t="shared" si="183"/>
        <v>10.233541103213025</v>
      </c>
      <c r="FG59" s="4">
        <f t="shared" si="183"/>
        <v>10.233541103213025</v>
      </c>
      <c r="FH59" s="4">
        <f t="shared" ref="FH59:FS59" si="184">IF(FH6&lt;=150, FH51, IF(AND(FG6&lt;=150,  FH6&gt;150), FH52, IF(AND(FG6&lt;=450, FH6&gt;450), FH53, IF(AND(FG6&lt;=750, FH6&gt;750), FH54, FG59))))</f>
        <v>10.233541103213025</v>
      </c>
      <c r="FI59" s="4">
        <f t="shared" si="184"/>
        <v>10.233541103213025</v>
      </c>
      <c r="FJ59" s="4">
        <f t="shared" si="184"/>
        <v>10.233541103213025</v>
      </c>
      <c r="FK59" s="4">
        <f t="shared" si="184"/>
        <v>10.233541103213025</v>
      </c>
      <c r="FL59" s="4">
        <f t="shared" si="184"/>
        <v>10.233541103213025</v>
      </c>
      <c r="FM59" s="4">
        <f t="shared" si="184"/>
        <v>10.233541103213025</v>
      </c>
      <c r="FN59" s="4">
        <f t="shared" si="184"/>
        <v>10.233541103213025</v>
      </c>
      <c r="FO59" s="4">
        <f t="shared" si="184"/>
        <v>10.233541103213025</v>
      </c>
      <c r="FP59" s="4">
        <f t="shared" si="184"/>
        <v>10.233541103213025</v>
      </c>
      <c r="FQ59" s="4">
        <f t="shared" si="184"/>
        <v>10.233541103213025</v>
      </c>
      <c r="FR59" s="4">
        <f t="shared" si="184"/>
        <v>10.233541103213025</v>
      </c>
      <c r="FS59" s="4">
        <f t="shared" si="184"/>
        <v>10.233541103213025</v>
      </c>
    </row>
    <row r="61" spans="1:175" x14ac:dyDescent="0.25">
      <c r="A61" s="13" t="s">
        <v>24</v>
      </c>
    </row>
    <row r="62" spans="1:175" x14ac:dyDescent="0.25">
      <c r="A62" s="4" t="s">
        <v>171</v>
      </c>
      <c r="B62" s="6">
        <f>'Raw Data'!B199</f>
        <v>0.2</v>
      </c>
    </row>
    <row r="63" spans="1:175" x14ac:dyDescent="0.25">
      <c r="A63" t="s">
        <v>22</v>
      </c>
      <c r="B63" s="27">
        <f>'Raw Data'!B200</f>
        <v>12</v>
      </c>
    </row>
    <row r="64" spans="1:175" x14ac:dyDescent="0.25">
      <c r="A64" t="s">
        <v>85</v>
      </c>
      <c r="B64" s="20">
        <f>'Raw Data'!B201</f>
        <v>0.1</v>
      </c>
    </row>
    <row r="65" spans="1:175" x14ac:dyDescent="0.25">
      <c r="A65" s="13" t="s">
        <v>18</v>
      </c>
    </row>
    <row r="66" spans="1:175" x14ac:dyDescent="0.25">
      <c r="A66" t="s">
        <v>25</v>
      </c>
      <c r="B66" s="20">
        <f>'Raw Data'!B204</f>
        <v>0.15</v>
      </c>
    </row>
    <row r="67" spans="1:175" x14ac:dyDescent="0.25">
      <c r="A67" t="s">
        <v>26</v>
      </c>
      <c r="B67" s="28">
        <f>'Raw Data'!B205</f>
        <v>1.0125</v>
      </c>
    </row>
    <row r="68" spans="1:175" x14ac:dyDescent="0.25">
      <c r="A68" t="s">
        <v>36</v>
      </c>
      <c r="B68" s="20">
        <f>'Raw Data'!B206</f>
        <v>0.96</v>
      </c>
    </row>
    <row r="69" spans="1:175" x14ac:dyDescent="0.25">
      <c r="A69" t="s">
        <v>37</v>
      </c>
      <c r="B69" s="20">
        <f>'Raw Data'!B207</f>
        <v>0.8</v>
      </c>
    </row>
    <row r="70" spans="1:175" x14ac:dyDescent="0.25">
      <c r="A70" s="13" t="s">
        <v>78</v>
      </c>
    </row>
    <row r="71" spans="1:175" x14ac:dyDescent="0.25">
      <c r="A71" t="s">
        <v>79</v>
      </c>
      <c r="B71" s="6">
        <f>'Raw Data'!B223</f>
        <v>0.5</v>
      </c>
    </row>
    <row r="72" spans="1:175" x14ac:dyDescent="0.25">
      <c r="A72" t="s">
        <v>84</v>
      </c>
      <c r="B72" s="6">
        <f>'Raw Data'!B224</f>
        <v>0.5</v>
      </c>
    </row>
    <row r="73" spans="1:175" x14ac:dyDescent="0.25">
      <c r="A73" t="s">
        <v>80</v>
      </c>
      <c r="B73" s="72">
        <f>'Raw Data'!B327/100</f>
        <v>0.26</v>
      </c>
      <c r="C73" s="4">
        <f>B73*150</f>
        <v>39</v>
      </c>
    </row>
    <row r="74" spans="1:175" x14ac:dyDescent="0.25">
      <c r="A74" t="s">
        <v>82</v>
      </c>
      <c r="B74" s="72">
        <f>'Raw Data'!B328/100</f>
        <v>0.22875000000000001</v>
      </c>
      <c r="C74" s="4">
        <f>B74*300</f>
        <v>68.625</v>
      </c>
    </row>
    <row r="75" spans="1:175" x14ac:dyDescent="0.25">
      <c r="A75" t="s">
        <v>81</v>
      </c>
      <c r="B75" s="72">
        <f>'Raw Data'!B329/100</f>
        <v>0.22500000000000001</v>
      </c>
      <c r="C75" s="4">
        <f>B75*300</f>
        <v>67.5</v>
      </c>
    </row>
    <row r="76" spans="1:175" x14ac:dyDescent="0.25">
      <c r="A76" t="s">
        <v>98</v>
      </c>
      <c r="B76" s="72">
        <f>'Raw Data'!B330/100</f>
        <v>0.15975</v>
      </c>
      <c r="C76" s="4">
        <f>B76*300</f>
        <v>47.925000000000004</v>
      </c>
    </row>
    <row r="77" spans="1:175" x14ac:dyDescent="0.25">
      <c r="A77" t="s">
        <v>278</v>
      </c>
      <c r="B77">
        <f>'Raw Data'!GA5</f>
        <v>1050</v>
      </c>
      <c r="C77" s="4">
        <f>SUM(C73:C76)</f>
        <v>223.05</v>
      </c>
    </row>
    <row r="79" spans="1:175" x14ac:dyDescent="0.25">
      <c r="A79" s="57" t="s">
        <v>162</v>
      </c>
    </row>
    <row r="80" spans="1:175" x14ac:dyDescent="0.25">
      <c r="A80" t="s">
        <v>163</v>
      </c>
      <c r="C80">
        <v>0</v>
      </c>
      <c r="D80">
        <f t="shared" ref="D80:AI80" si="185">IF(D$29="", C80+D16,0)</f>
        <v>7.7128524780273438</v>
      </c>
      <c r="E80">
        <f t="shared" si="185"/>
        <v>14.931559085845947</v>
      </c>
      <c r="F80">
        <f t="shared" si="185"/>
        <v>22.584668159484863</v>
      </c>
      <c r="G80">
        <f t="shared" si="185"/>
        <v>31.182241439819336</v>
      </c>
      <c r="H80">
        <f t="shared" si="185"/>
        <v>39.280908584594727</v>
      </c>
      <c r="I80">
        <f t="shared" si="185"/>
        <v>46.01344108581543</v>
      </c>
      <c r="J80">
        <f t="shared" si="185"/>
        <v>51.820639610290527</v>
      </c>
      <c r="K80">
        <f t="shared" si="185"/>
        <v>61.547083854675293</v>
      </c>
      <c r="L80">
        <f t="shared" si="185"/>
        <v>69.474459171295166</v>
      </c>
      <c r="M80">
        <f t="shared" si="185"/>
        <v>74.969132900238037</v>
      </c>
      <c r="N80">
        <f t="shared" si="185"/>
        <v>83.181955814361572</v>
      </c>
      <c r="O80">
        <f t="shared" si="185"/>
        <v>90.948551177978516</v>
      </c>
      <c r="P80">
        <f t="shared" si="185"/>
        <v>99.840455055236816</v>
      </c>
      <c r="Q80">
        <f t="shared" si="185"/>
        <v>109.06506538391113</v>
      </c>
      <c r="R80">
        <f t="shared" si="185"/>
        <v>116.08841276168823</v>
      </c>
      <c r="S80">
        <f t="shared" si="185"/>
        <v>119.20562982559204</v>
      </c>
      <c r="T80">
        <f t="shared" si="185"/>
        <v>128.71182870864868</v>
      </c>
      <c r="U80">
        <f t="shared" si="185"/>
        <v>139.96756887435913</v>
      </c>
      <c r="V80">
        <f t="shared" si="185"/>
        <v>148.67315721511841</v>
      </c>
      <c r="W80">
        <f t="shared" si="185"/>
        <v>157.04348134994507</v>
      </c>
      <c r="X80">
        <f t="shared" si="185"/>
        <v>167.21505975723267</v>
      </c>
      <c r="Y80">
        <f t="shared" si="185"/>
        <v>174.43487739562988</v>
      </c>
      <c r="Z80">
        <f t="shared" si="185"/>
        <v>178.12507200241089</v>
      </c>
      <c r="AA80">
        <f t="shared" si="185"/>
        <v>0</v>
      </c>
      <c r="AB80">
        <f t="shared" si="185"/>
        <v>7.3899869918823242</v>
      </c>
      <c r="AC80">
        <f t="shared" si="185"/>
        <v>16.132369995117188</v>
      </c>
      <c r="AD80">
        <f t="shared" si="185"/>
        <v>24.330649375915527</v>
      </c>
      <c r="AE80">
        <f t="shared" si="185"/>
        <v>0</v>
      </c>
      <c r="AF80">
        <f t="shared" si="185"/>
        <v>11.489725112915039</v>
      </c>
      <c r="AG80">
        <f t="shared" si="185"/>
        <v>0</v>
      </c>
      <c r="AH80">
        <f t="shared" si="185"/>
        <v>8.7938461303710938</v>
      </c>
      <c r="AI80">
        <f t="shared" si="185"/>
        <v>0</v>
      </c>
      <c r="AJ80">
        <f t="shared" ref="AJ80:BO80" si="186">IF(AJ$29="", AI80+AJ16,0)</f>
        <v>8.4363594055175781</v>
      </c>
      <c r="AK80">
        <f t="shared" si="186"/>
        <v>15.808555126190186</v>
      </c>
      <c r="AL80">
        <f t="shared" si="186"/>
        <v>23.094268798828125</v>
      </c>
      <c r="AM80">
        <f t="shared" si="186"/>
        <v>31.473848342895508</v>
      </c>
      <c r="AN80">
        <f t="shared" si="186"/>
        <v>0</v>
      </c>
      <c r="AO80">
        <f t="shared" si="186"/>
        <v>10.380794525146484</v>
      </c>
      <c r="AP80">
        <f t="shared" si="186"/>
        <v>0</v>
      </c>
      <c r="AQ80">
        <f t="shared" si="186"/>
        <v>7.4938430786132813</v>
      </c>
      <c r="AR80">
        <f t="shared" si="186"/>
        <v>15.572324752807617</v>
      </c>
      <c r="AS80">
        <f t="shared" si="186"/>
        <v>24.168886184692383</v>
      </c>
      <c r="AT80">
        <f t="shared" si="186"/>
        <v>0</v>
      </c>
      <c r="AU80">
        <f t="shared" si="186"/>
        <v>8.692988395690918</v>
      </c>
      <c r="AV80">
        <f t="shared" si="186"/>
        <v>0</v>
      </c>
      <c r="AW80">
        <f t="shared" si="186"/>
        <v>10.337225914001465</v>
      </c>
      <c r="AX80">
        <f t="shared" si="186"/>
        <v>18.093116760253906</v>
      </c>
      <c r="AY80">
        <f t="shared" si="186"/>
        <v>0</v>
      </c>
      <c r="AZ80">
        <f t="shared" si="186"/>
        <v>8.07</v>
      </c>
      <c r="BA80">
        <f t="shared" si="186"/>
        <v>0</v>
      </c>
      <c r="BB80">
        <f t="shared" si="186"/>
        <v>8.0408697128295898</v>
      </c>
      <c r="BC80">
        <f t="shared" si="186"/>
        <v>0</v>
      </c>
      <c r="BD80">
        <f t="shared" si="186"/>
        <v>6.000185489654541</v>
      </c>
      <c r="BE80">
        <f t="shared" si="186"/>
        <v>13.456724166870117</v>
      </c>
      <c r="BF80">
        <f t="shared" si="186"/>
        <v>20.463405132293701</v>
      </c>
      <c r="BG80">
        <f t="shared" si="186"/>
        <v>27.861288547515869</v>
      </c>
      <c r="BH80">
        <f t="shared" si="186"/>
        <v>0</v>
      </c>
      <c r="BI80">
        <f t="shared" si="186"/>
        <v>8.7962779998779297</v>
      </c>
      <c r="BJ80">
        <f t="shared" si="186"/>
        <v>0</v>
      </c>
      <c r="BK80">
        <f t="shared" si="186"/>
        <v>6.7958898544311523</v>
      </c>
      <c r="BL80">
        <f t="shared" si="186"/>
        <v>12.932663440704346</v>
      </c>
      <c r="BM80">
        <f t="shared" si="186"/>
        <v>0</v>
      </c>
      <c r="BN80">
        <f t="shared" si="186"/>
        <v>5.65</v>
      </c>
      <c r="BO80">
        <f t="shared" si="186"/>
        <v>0</v>
      </c>
      <c r="BP80">
        <f t="shared" ref="BP80:CU80" si="187">IF(BP$29="", BO80+BP16,0)</f>
        <v>9.75</v>
      </c>
      <c r="BQ80">
        <f t="shared" si="187"/>
        <v>0</v>
      </c>
      <c r="BR80">
        <f t="shared" si="187"/>
        <v>4.7841014862060547</v>
      </c>
      <c r="BS80">
        <f t="shared" si="187"/>
        <v>11.297449588775635</v>
      </c>
      <c r="BT80">
        <f t="shared" si="187"/>
        <v>16.875420093536377</v>
      </c>
      <c r="BU80">
        <f t="shared" si="187"/>
        <v>24.166241645812988</v>
      </c>
      <c r="BV80">
        <f t="shared" si="187"/>
        <v>0</v>
      </c>
      <c r="BW80">
        <f t="shared" si="187"/>
        <v>6.0862069129943848</v>
      </c>
      <c r="BX80">
        <f t="shared" si="187"/>
        <v>0</v>
      </c>
      <c r="BY80">
        <f t="shared" si="187"/>
        <v>6.8672709465026855</v>
      </c>
      <c r="BZ80">
        <f t="shared" si="187"/>
        <v>11.347801685333252</v>
      </c>
      <c r="CA80">
        <f t="shared" si="187"/>
        <v>0</v>
      </c>
      <c r="CB80">
        <f t="shared" si="187"/>
        <v>2.39</v>
      </c>
      <c r="CC80">
        <f t="shared" si="187"/>
        <v>0</v>
      </c>
      <c r="CD80">
        <f t="shared" si="187"/>
        <v>6.8746871948242188</v>
      </c>
      <c r="CE80">
        <f t="shared" si="187"/>
        <v>0</v>
      </c>
      <c r="CF80">
        <f t="shared" si="187"/>
        <v>6.7468090057373047</v>
      </c>
      <c r="CG80">
        <f t="shared" si="187"/>
        <v>12.712445735931396</v>
      </c>
      <c r="CH80">
        <f t="shared" si="187"/>
        <v>18.123484134674072</v>
      </c>
      <c r="CI80">
        <f t="shared" si="187"/>
        <v>24.325449466705322</v>
      </c>
      <c r="CJ80">
        <f t="shared" si="187"/>
        <v>0</v>
      </c>
      <c r="CK80">
        <f t="shared" si="187"/>
        <v>4.2199530601501465</v>
      </c>
      <c r="CL80">
        <f t="shared" si="187"/>
        <v>0</v>
      </c>
      <c r="CM80">
        <f t="shared" si="187"/>
        <v>5.8859653472900391</v>
      </c>
      <c r="CN80">
        <f t="shared" si="187"/>
        <v>11.798287868499756</v>
      </c>
      <c r="CO80">
        <f t="shared" si="187"/>
        <v>0</v>
      </c>
      <c r="CP80">
        <f t="shared" si="187"/>
        <v>4.8899999999999997</v>
      </c>
      <c r="CQ80">
        <f t="shared" si="187"/>
        <v>0</v>
      </c>
      <c r="CR80">
        <f t="shared" si="187"/>
        <v>5.13</v>
      </c>
      <c r="CS80">
        <f t="shared" si="187"/>
        <v>0</v>
      </c>
      <c r="CT80">
        <f t="shared" si="187"/>
        <v>5.94</v>
      </c>
      <c r="CU80">
        <f t="shared" si="187"/>
        <v>11.850000000000001</v>
      </c>
      <c r="CV80">
        <f t="shared" ref="CV80:EA80" si="188">IF(CV$29="", CU80+CV16,0)</f>
        <v>17.470000000000002</v>
      </c>
      <c r="CW80">
        <f t="shared" si="188"/>
        <v>24.133537979125979</v>
      </c>
      <c r="CX80">
        <f t="shared" si="188"/>
        <v>0</v>
      </c>
      <c r="CY80">
        <f t="shared" si="188"/>
        <v>6.6505112648010254</v>
      </c>
      <c r="CZ80">
        <f t="shared" si="188"/>
        <v>0</v>
      </c>
      <c r="DA80">
        <f t="shared" si="188"/>
        <v>5.5355539321899414</v>
      </c>
      <c r="DB80">
        <f t="shared" si="188"/>
        <v>10.755406856536865</v>
      </c>
      <c r="DC80">
        <f t="shared" si="188"/>
        <v>0</v>
      </c>
      <c r="DD80">
        <f t="shared" si="188"/>
        <v>6.2651033401489258</v>
      </c>
      <c r="DE80">
        <f t="shared" si="188"/>
        <v>0</v>
      </c>
      <c r="DF80">
        <f t="shared" si="188"/>
        <v>5.1289768218994141</v>
      </c>
      <c r="DG80">
        <f t="shared" si="188"/>
        <v>0</v>
      </c>
      <c r="DH80">
        <f t="shared" si="188"/>
        <v>5.1216545104980469</v>
      </c>
      <c r="DI80">
        <f t="shared" si="188"/>
        <v>10.888589382171631</v>
      </c>
      <c r="DJ80">
        <f t="shared" si="188"/>
        <v>16.229208469390869</v>
      </c>
      <c r="DK80">
        <f t="shared" si="188"/>
        <v>21.774069309234619</v>
      </c>
      <c r="DL80">
        <f t="shared" si="188"/>
        <v>26.772966861724854</v>
      </c>
      <c r="DM80">
        <f t="shared" si="188"/>
        <v>0</v>
      </c>
      <c r="DN80">
        <f t="shared" si="188"/>
        <v>6.1471037864685059</v>
      </c>
      <c r="DO80">
        <f t="shared" si="188"/>
        <v>0</v>
      </c>
      <c r="DP80">
        <f t="shared" si="188"/>
        <v>5.5960249900817871</v>
      </c>
      <c r="DQ80">
        <f t="shared" si="188"/>
        <v>12.135964393615723</v>
      </c>
      <c r="DR80">
        <f t="shared" si="188"/>
        <v>16.66403865814209</v>
      </c>
      <c r="DS80">
        <f t="shared" si="188"/>
        <v>19.268821477890015</v>
      </c>
      <c r="DT80">
        <f t="shared" si="188"/>
        <v>20.958428859710693</v>
      </c>
      <c r="DU80">
        <f t="shared" si="188"/>
        <v>22.039539456367493</v>
      </c>
      <c r="DV80">
        <f t="shared" si="188"/>
        <v>24.851070046424866</v>
      </c>
      <c r="DW80">
        <f t="shared" si="188"/>
        <v>28.822819828987122</v>
      </c>
      <c r="DX80">
        <f t="shared" si="188"/>
        <v>29.519767701625824</v>
      </c>
      <c r="DY80">
        <f t="shared" si="188"/>
        <v>32.05145400762558</v>
      </c>
      <c r="DZ80">
        <f t="shared" si="188"/>
        <v>0</v>
      </c>
      <c r="EA80">
        <f t="shared" si="188"/>
        <v>4.7608060836791992</v>
      </c>
      <c r="EB80">
        <f t="shared" ref="EB80:FG80" si="189">IF(EB$29="", EA80+EB16,0)</f>
        <v>8.681452751159668</v>
      </c>
      <c r="EC80">
        <f t="shared" si="189"/>
        <v>12.263687610626221</v>
      </c>
      <c r="ED80">
        <f t="shared" si="189"/>
        <v>17.001510620117188</v>
      </c>
      <c r="EE80">
        <f t="shared" si="189"/>
        <v>20.850438594818115</v>
      </c>
      <c r="EF80">
        <f t="shared" si="189"/>
        <v>26.517836093902588</v>
      </c>
      <c r="EG80">
        <f t="shared" si="189"/>
        <v>31.66946268081665</v>
      </c>
      <c r="EH80">
        <f t="shared" si="189"/>
        <v>0</v>
      </c>
      <c r="EI80">
        <f t="shared" si="189"/>
        <v>4.0017728805541992</v>
      </c>
      <c r="EJ80">
        <f t="shared" si="189"/>
        <v>4.4798648953437805</v>
      </c>
      <c r="EK80">
        <f t="shared" si="189"/>
        <v>8.0138674378395081</v>
      </c>
      <c r="EL80">
        <f t="shared" si="189"/>
        <v>11.84342747926712</v>
      </c>
      <c r="EM80">
        <f t="shared" si="189"/>
        <v>15.440904200077057</v>
      </c>
      <c r="EN80">
        <f t="shared" si="189"/>
        <v>19.757327616214752</v>
      </c>
      <c r="EO80">
        <f t="shared" si="189"/>
        <v>24.420686781406403</v>
      </c>
      <c r="EP80">
        <f t="shared" si="189"/>
        <v>27.642601072788239</v>
      </c>
      <c r="EQ80">
        <f t="shared" si="189"/>
        <v>29.985959351062775</v>
      </c>
      <c r="ER80">
        <f t="shared" si="189"/>
        <v>35.669098675251007</v>
      </c>
      <c r="ES80">
        <f t="shared" si="189"/>
        <v>39.07241827249527</v>
      </c>
      <c r="ET80">
        <f t="shared" si="189"/>
        <v>42.82084447145462</v>
      </c>
      <c r="EU80">
        <f t="shared" si="189"/>
        <v>47.362445652484894</v>
      </c>
      <c r="EV80">
        <f t="shared" si="189"/>
        <v>51.292160332202911</v>
      </c>
      <c r="EW80">
        <f t="shared" si="189"/>
        <v>52.941902816295624</v>
      </c>
      <c r="EX80">
        <f t="shared" si="189"/>
        <v>57.281271159648895</v>
      </c>
      <c r="EY80">
        <f t="shared" si="189"/>
        <v>59.588940560817719</v>
      </c>
      <c r="EZ80">
        <f t="shared" si="189"/>
        <v>62.407226026058197</v>
      </c>
      <c r="FA80">
        <f t="shared" si="189"/>
        <v>64.072151243686676</v>
      </c>
      <c r="FB80">
        <f t="shared" si="189"/>
        <v>66.722055017948151</v>
      </c>
      <c r="FC80">
        <f t="shared" si="189"/>
        <v>68.979029476642609</v>
      </c>
      <c r="FD80">
        <f t="shared" si="189"/>
        <v>70.567771732807159</v>
      </c>
      <c r="FE80">
        <f t="shared" si="189"/>
        <v>72.352147996425629</v>
      </c>
      <c r="FF80">
        <f t="shared" si="189"/>
        <v>74.64649099111557</v>
      </c>
      <c r="FG80">
        <f t="shared" si="189"/>
        <v>75.383534133434296</v>
      </c>
      <c r="FH80">
        <f t="shared" ref="FH80:FS80" si="190">IF(FH$29="", FG80+FH16,0)</f>
        <v>0</v>
      </c>
      <c r="FI80">
        <f t="shared" si="190"/>
        <v>3.0242266654968262</v>
      </c>
      <c r="FJ80">
        <f t="shared" si="190"/>
        <v>5.6920034885406494</v>
      </c>
      <c r="FK80">
        <f t="shared" si="190"/>
        <v>7.2308175563812256</v>
      </c>
      <c r="FL80">
        <f t="shared" si="190"/>
        <v>9.5665860176086426</v>
      </c>
      <c r="FM80">
        <f t="shared" si="190"/>
        <v>12.084419012069702</v>
      </c>
      <c r="FN80">
        <f t="shared" si="190"/>
        <v>14.849918127059937</v>
      </c>
      <c r="FO80">
        <f t="shared" si="190"/>
        <v>15.078256204724312</v>
      </c>
      <c r="FP80">
        <f t="shared" si="190"/>
        <v>15.5172069221735</v>
      </c>
      <c r="FQ80">
        <f t="shared" si="190"/>
        <v>16.377054765820503</v>
      </c>
      <c r="FR80">
        <f t="shared" si="190"/>
        <v>18.433230713009834</v>
      </c>
      <c r="FS80">
        <f t="shared" si="190"/>
        <v>21.801596477627754</v>
      </c>
    </row>
    <row r="81" spans="1:175" x14ac:dyDescent="0.25">
      <c r="A81" t="s">
        <v>93</v>
      </c>
      <c r="C81" s="77">
        <v>20.79440724608115</v>
      </c>
      <c r="D81">
        <f t="shared" ref="D81:AI81" si="191">IF(D$29="", C81, D29)</f>
        <v>20.79440724608115</v>
      </c>
      <c r="E81">
        <f t="shared" si="191"/>
        <v>20.79440724608115</v>
      </c>
      <c r="F81">
        <f t="shared" si="191"/>
        <v>20.79440724608115</v>
      </c>
      <c r="G81">
        <f t="shared" si="191"/>
        <v>20.79440724608115</v>
      </c>
      <c r="H81">
        <f t="shared" si="191"/>
        <v>20.79440724608115</v>
      </c>
      <c r="I81">
        <f t="shared" si="191"/>
        <v>20.79440724608115</v>
      </c>
      <c r="J81">
        <f t="shared" si="191"/>
        <v>20.79440724608115</v>
      </c>
      <c r="K81">
        <f t="shared" si="191"/>
        <v>20.79440724608115</v>
      </c>
      <c r="L81">
        <f t="shared" si="191"/>
        <v>20.79440724608115</v>
      </c>
      <c r="M81">
        <f t="shared" si="191"/>
        <v>20.79440724608115</v>
      </c>
      <c r="N81">
        <f t="shared" si="191"/>
        <v>20.79440724608115</v>
      </c>
      <c r="O81">
        <f t="shared" si="191"/>
        <v>20.79440724608115</v>
      </c>
      <c r="P81">
        <f t="shared" si="191"/>
        <v>20.79440724608115</v>
      </c>
      <c r="Q81">
        <f t="shared" si="191"/>
        <v>20.79440724608115</v>
      </c>
      <c r="R81">
        <f t="shared" si="191"/>
        <v>20.79440724608115</v>
      </c>
      <c r="S81">
        <f t="shared" si="191"/>
        <v>20.79440724608115</v>
      </c>
      <c r="T81">
        <f t="shared" si="191"/>
        <v>20.79440724608115</v>
      </c>
      <c r="U81">
        <f t="shared" si="191"/>
        <v>20.79440724608115</v>
      </c>
      <c r="V81">
        <f t="shared" si="191"/>
        <v>20.79440724608115</v>
      </c>
      <c r="W81">
        <f t="shared" si="191"/>
        <v>20.79440724608115</v>
      </c>
      <c r="X81">
        <f t="shared" si="191"/>
        <v>20.79440724608115</v>
      </c>
      <c r="Y81">
        <f t="shared" si="191"/>
        <v>20.79440724608115</v>
      </c>
      <c r="Z81">
        <f t="shared" si="191"/>
        <v>20.79440724608115</v>
      </c>
      <c r="AA81">
        <f t="shared" si="191"/>
        <v>51.798422568731091</v>
      </c>
      <c r="AB81">
        <f t="shared" si="191"/>
        <v>51.798422568731091</v>
      </c>
      <c r="AC81">
        <f t="shared" si="191"/>
        <v>51.798422568731091</v>
      </c>
      <c r="AD81">
        <f t="shared" si="191"/>
        <v>51.798422568731091</v>
      </c>
      <c r="AE81">
        <f t="shared" si="191"/>
        <v>40.037137196694175</v>
      </c>
      <c r="AF81">
        <f t="shared" si="191"/>
        <v>40.037137196694175</v>
      </c>
      <c r="AG81">
        <f t="shared" si="191"/>
        <v>47.07733203984025</v>
      </c>
      <c r="AH81">
        <f t="shared" si="191"/>
        <v>47.07733203984025</v>
      </c>
      <c r="AI81">
        <f t="shared" si="191"/>
        <v>13.166584437800852</v>
      </c>
      <c r="AJ81">
        <f t="shared" ref="AJ81:BO81" si="192">IF(AJ$29="", AI81, AJ29)</f>
        <v>13.166584437800852</v>
      </c>
      <c r="AK81">
        <f t="shared" si="192"/>
        <v>13.166584437800852</v>
      </c>
      <c r="AL81">
        <f t="shared" si="192"/>
        <v>13.166584437800852</v>
      </c>
      <c r="AM81">
        <f t="shared" si="192"/>
        <v>13.166584437800852</v>
      </c>
      <c r="AN81">
        <f t="shared" si="192"/>
        <v>47.10113639770195</v>
      </c>
      <c r="AO81">
        <f t="shared" si="192"/>
        <v>47.10113639770195</v>
      </c>
      <c r="AP81">
        <f t="shared" si="192"/>
        <v>22.65065374674154</v>
      </c>
      <c r="AQ81">
        <f t="shared" si="192"/>
        <v>22.65065374674154</v>
      </c>
      <c r="AR81">
        <f t="shared" si="192"/>
        <v>22.65065374674154</v>
      </c>
      <c r="AS81">
        <f t="shared" si="192"/>
        <v>22.65065374674154</v>
      </c>
      <c r="AT81">
        <f t="shared" si="192"/>
        <v>57.898777461226373</v>
      </c>
      <c r="AU81">
        <f t="shared" si="192"/>
        <v>57.898777461226373</v>
      </c>
      <c r="AV81">
        <f t="shared" si="192"/>
        <v>34.458587200726605</v>
      </c>
      <c r="AW81">
        <f t="shared" si="192"/>
        <v>34.458587200726605</v>
      </c>
      <c r="AX81">
        <f t="shared" si="192"/>
        <v>34.458587200726605</v>
      </c>
      <c r="AY81">
        <f t="shared" si="192"/>
        <v>66.68618959924224</v>
      </c>
      <c r="AZ81">
        <f t="shared" si="192"/>
        <v>66.68618959924224</v>
      </c>
      <c r="BA81">
        <f t="shared" si="192"/>
        <v>45.820970465384733</v>
      </c>
      <c r="BB81">
        <f t="shared" si="192"/>
        <v>45.820970465384733</v>
      </c>
      <c r="BC81">
        <f t="shared" si="192"/>
        <v>72.93802427605155</v>
      </c>
      <c r="BD81">
        <f t="shared" si="192"/>
        <v>72.93802427605155</v>
      </c>
      <c r="BE81">
        <f t="shared" si="192"/>
        <v>72.93802427605155</v>
      </c>
      <c r="BF81">
        <f t="shared" si="192"/>
        <v>72.93802427605155</v>
      </c>
      <c r="BG81">
        <f t="shared" si="192"/>
        <v>72.93802427605155</v>
      </c>
      <c r="BH81">
        <f t="shared" si="192"/>
        <v>71.946211514341371</v>
      </c>
      <c r="BI81">
        <f t="shared" si="192"/>
        <v>71.946211514341371</v>
      </c>
      <c r="BJ81">
        <f t="shared" si="192"/>
        <v>56.151193891355902</v>
      </c>
      <c r="BK81">
        <f t="shared" si="192"/>
        <v>56.151193891355902</v>
      </c>
      <c r="BL81">
        <f t="shared" si="192"/>
        <v>56.151193891355902</v>
      </c>
      <c r="BM81">
        <f t="shared" si="192"/>
        <v>52.534667008000099</v>
      </c>
      <c r="BN81">
        <f t="shared" si="192"/>
        <v>52.534667008000099</v>
      </c>
      <c r="BO81">
        <f t="shared" si="192"/>
        <v>34.239416328284172</v>
      </c>
      <c r="BP81">
        <f t="shared" ref="BP81:CU81" si="193">IF(BP$29="", BO81, BP29)</f>
        <v>34.239416328284172</v>
      </c>
      <c r="BQ81">
        <f t="shared" si="193"/>
        <v>66.37634552145748</v>
      </c>
      <c r="BR81">
        <f t="shared" si="193"/>
        <v>66.37634552145748</v>
      </c>
      <c r="BS81">
        <f t="shared" si="193"/>
        <v>66.37634552145748</v>
      </c>
      <c r="BT81">
        <f t="shared" si="193"/>
        <v>66.37634552145748</v>
      </c>
      <c r="BU81">
        <f t="shared" si="193"/>
        <v>66.37634552145748</v>
      </c>
      <c r="BV81">
        <f t="shared" si="193"/>
        <v>75.636778662012873</v>
      </c>
      <c r="BW81">
        <f t="shared" si="193"/>
        <v>75.636778662012873</v>
      </c>
      <c r="BX81">
        <f t="shared" si="193"/>
        <v>50.244399653704086</v>
      </c>
      <c r="BY81">
        <f t="shared" si="193"/>
        <v>50.244399653704086</v>
      </c>
      <c r="BZ81">
        <f t="shared" si="193"/>
        <v>50.244399653704086</v>
      </c>
      <c r="CA81">
        <f t="shared" si="193"/>
        <v>74.185339295291371</v>
      </c>
      <c r="CB81">
        <f t="shared" si="193"/>
        <v>74.185339295291371</v>
      </c>
      <c r="CC81">
        <f t="shared" si="193"/>
        <v>14.943149798655249</v>
      </c>
      <c r="CD81">
        <f t="shared" si="193"/>
        <v>14.943149798655249</v>
      </c>
      <c r="CE81">
        <f t="shared" si="193"/>
        <v>40.358370771560345</v>
      </c>
      <c r="CF81">
        <f t="shared" si="193"/>
        <v>40.358370771560345</v>
      </c>
      <c r="CG81">
        <f t="shared" si="193"/>
        <v>40.358370771560345</v>
      </c>
      <c r="CH81">
        <f t="shared" si="193"/>
        <v>40.358370771560345</v>
      </c>
      <c r="CI81">
        <f t="shared" si="193"/>
        <v>40.358370771560345</v>
      </c>
      <c r="CJ81">
        <f t="shared" si="193"/>
        <v>20.658994690913552</v>
      </c>
      <c r="CK81">
        <f t="shared" si="193"/>
        <v>20.658994690913552</v>
      </c>
      <c r="CL81">
        <f t="shared" si="193"/>
        <v>6.1785724894477134</v>
      </c>
      <c r="CM81">
        <f t="shared" si="193"/>
        <v>6.1785724894477134</v>
      </c>
      <c r="CN81">
        <f t="shared" si="193"/>
        <v>6.1785724894477134</v>
      </c>
      <c r="CO81">
        <f t="shared" si="193"/>
        <v>42.704721983028151</v>
      </c>
      <c r="CP81">
        <f t="shared" si="193"/>
        <v>42.704721983028151</v>
      </c>
      <c r="CQ81">
        <f t="shared" si="193"/>
        <v>6.9258594044425523</v>
      </c>
      <c r="CR81">
        <f t="shared" si="193"/>
        <v>6.9258594044425523</v>
      </c>
      <c r="CS81">
        <f t="shared" si="193"/>
        <v>24.499545366047702</v>
      </c>
      <c r="CT81">
        <f t="shared" si="193"/>
        <v>24.499545366047702</v>
      </c>
      <c r="CU81">
        <f t="shared" si="193"/>
        <v>24.499545366047702</v>
      </c>
      <c r="CV81">
        <f t="shared" ref="CV81:EA81" si="194">IF(CV$29="", CU81, CV29)</f>
        <v>24.499545366047702</v>
      </c>
      <c r="CW81">
        <f t="shared" si="194"/>
        <v>24.499545366047702</v>
      </c>
      <c r="CX81">
        <f t="shared" si="194"/>
        <v>63.136239776950504</v>
      </c>
      <c r="CY81">
        <f t="shared" si="194"/>
        <v>63.136239776950504</v>
      </c>
      <c r="CZ81">
        <f t="shared" si="194"/>
        <v>35.101457237086279</v>
      </c>
      <c r="DA81">
        <f t="shared" si="194"/>
        <v>35.101457237086279</v>
      </c>
      <c r="DB81">
        <f t="shared" si="194"/>
        <v>35.101457237086279</v>
      </c>
      <c r="DC81">
        <f t="shared" si="194"/>
        <v>63.689624255015552</v>
      </c>
      <c r="DD81">
        <f t="shared" si="194"/>
        <v>63.689624255015552</v>
      </c>
      <c r="DE81">
        <f t="shared" si="194"/>
        <v>40.143423242350501</v>
      </c>
      <c r="DF81">
        <f t="shared" si="194"/>
        <v>40.143423242350501</v>
      </c>
      <c r="DG81">
        <f t="shared" si="194"/>
        <v>63.849170628218999</v>
      </c>
      <c r="DH81">
        <f t="shared" si="194"/>
        <v>63.849170628218999</v>
      </c>
      <c r="DI81">
        <f t="shared" si="194"/>
        <v>63.849170628218999</v>
      </c>
      <c r="DJ81">
        <f t="shared" si="194"/>
        <v>63.849170628218999</v>
      </c>
      <c r="DK81">
        <f t="shared" si="194"/>
        <v>63.849170628218999</v>
      </c>
      <c r="DL81">
        <f t="shared" si="194"/>
        <v>63.849170628218999</v>
      </c>
      <c r="DM81">
        <f t="shared" si="194"/>
        <v>79.807899703417718</v>
      </c>
      <c r="DN81">
        <f t="shared" si="194"/>
        <v>79.807899703417718</v>
      </c>
      <c r="DO81">
        <f t="shared" si="194"/>
        <v>62.821481279177767</v>
      </c>
      <c r="DP81">
        <f t="shared" si="194"/>
        <v>62.821481279177767</v>
      </c>
      <c r="DQ81">
        <f t="shared" si="194"/>
        <v>62.821481279177767</v>
      </c>
      <c r="DR81">
        <f t="shared" si="194"/>
        <v>62.821481279177767</v>
      </c>
      <c r="DS81">
        <f t="shared" si="194"/>
        <v>62.821481279177767</v>
      </c>
      <c r="DT81">
        <f t="shared" si="194"/>
        <v>62.821481279177767</v>
      </c>
      <c r="DU81">
        <f t="shared" si="194"/>
        <v>62.821481279177767</v>
      </c>
      <c r="DV81">
        <f t="shared" si="194"/>
        <v>62.821481279177767</v>
      </c>
      <c r="DW81">
        <f t="shared" si="194"/>
        <v>62.821481279177767</v>
      </c>
      <c r="DX81">
        <f t="shared" si="194"/>
        <v>62.821481279177767</v>
      </c>
      <c r="DY81">
        <f t="shared" si="194"/>
        <v>62.821481279177767</v>
      </c>
      <c r="DZ81">
        <f t="shared" si="194"/>
        <v>23.319941050079628</v>
      </c>
      <c r="EA81">
        <f t="shared" si="194"/>
        <v>23.319941050079628</v>
      </c>
      <c r="EB81">
        <f t="shared" ref="EB81:FG81" si="195">IF(EB$29="", EA81, EB29)</f>
        <v>23.319941050079628</v>
      </c>
      <c r="EC81">
        <f t="shared" si="195"/>
        <v>23.319941050079628</v>
      </c>
      <c r="ED81">
        <f t="shared" si="195"/>
        <v>23.319941050079628</v>
      </c>
      <c r="EE81">
        <f t="shared" si="195"/>
        <v>23.319941050079628</v>
      </c>
      <c r="EF81">
        <f t="shared" si="195"/>
        <v>23.319941050079628</v>
      </c>
      <c r="EG81">
        <f t="shared" si="195"/>
        <v>23.319941050079628</v>
      </c>
      <c r="EH81">
        <f t="shared" si="195"/>
        <v>4.820896322077199</v>
      </c>
      <c r="EI81">
        <f t="shared" si="195"/>
        <v>4.820896322077199</v>
      </c>
      <c r="EJ81">
        <f t="shared" si="195"/>
        <v>4.820896322077199</v>
      </c>
      <c r="EK81">
        <f t="shared" si="195"/>
        <v>4.820896322077199</v>
      </c>
      <c r="EL81">
        <f t="shared" si="195"/>
        <v>4.820896322077199</v>
      </c>
      <c r="EM81">
        <f t="shared" si="195"/>
        <v>4.820896322077199</v>
      </c>
      <c r="EN81">
        <f t="shared" si="195"/>
        <v>4.820896322077199</v>
      </c>
      <c r="EO81">
        <f t="shared" si="195"/>
        <v>4.820896322077199</v>
      </c>
      <c r="EP81">
        <f t="shared" si="195"/>
        <v>4.820896322077199</v>
      </c>
      <c r="EQ81">
        <f t="shared" si="195"/>
        <v>4.820896322077199</v>
      </c>
      <c r="ER81">
        <f t="shared" si="195"/>
        <v>4.820896322077199</v>
      </c>
      <c r="ES81">
        <f t="shared" si="195"/>
        <v>4.820896322077199</v>
      </c>
      <c r="ET81">
        <f t="shared" si="195"/>
        <v>4.820896322077199</v>
      </c>
      <c r="EU81">
        <f t="shared" si="195"/>
        <v>4.820896322077199</v>
      </c>
      <c r="EV81">
        <f t="shared" si="195"/>
        <v>4.820896322077199</v>
      </c>
      <c r="EW81">
        <f t="shared" si="195"/>
        <v>4.820896322077199</v>
      </c>
      <c r="EX81">
        <f t="shared" si="195"/>
        <v>4.820896322077199</v>
      </c>
      <c r="EY81">
        <f t="shared" si="195"/>
        <v>4.820896322077199</v>
      </c>
      <c r="EZ81">
        <f t="shared" si="195"/>
        <v>4.820896322077199</v>
      </c>
      <c r="FA81">
        <f t="shared" si="195"/>
        <v>4.820896322077199</v>
      </c>
      <c r="FB81">
        <f t="shared" si="195"/>
        <v>4.820896322077199</v>
      </c>
      <c r="FC81">
        <f t="shared" si="195"/>
        <v>4.820896322077199</v>
      </c>
      <c r="FD81">
        <f t="shared" si="195"/>
        <v>4.820896322077199</v>
      </c>
      <c r="FE81">
        <f t="shared" si="195"/>
        <v>4.820896322077199</v>
      </c>
      <c r="FF81">
        <f t="shared" si="195"/>
        <v>4.820896322077199</v>
      </c>
      <c r="FG81">
        <f t="shared" si="195"/>
        <v>4.820896322077199</v>
      </c>
      <c r="FH81">
        <f t="shared" ref="FH81:FS81" si="196">IF(FH$29="", FG81, FH29)</f>
        <v>16.743932855887198</v>
      </c>
      <c r="FI81">
        <f t="shared" si="196"/>
        <v>16.743932855887198</v>
      </c>
      <c r="FJ81">
        <f t="shared" si="196"/>
        <v>16.743932855887198</v>
      </c>
      <c r="FK81">
        <f t="shared" si="196"/>
        <v>16.743932855887198</v>
      </c>
      <c r="FL81">
        <f t="shared" si="196"/>
        <v>16.743932855887198</v>
      </c>
      <c r="FM81">
        <f t="shared" si="196"/>
        <v>16.743932855887198</v>
      </c>
      <c r="FN81">
        <f t="shared" si="196"/>
        <v>16.743932855887198</v>
      </c>
      <c r="FO81">
        <f t="shared" si="196"/>
        <v>16.743932855887198</v>
      </c>
      <c r="FP81">
        <f t="shared" si="196"/>
        <v>16.743932855887198</v>
      </c>
      <c r="FQ81">
        <f t="shared" si="196"/>
        <v>16.743932855887198</v>
      </c>
      <c r="FR81">
        <f t="shared" si="196"/>
        <v>16.743932855887198</v>
      </c>
      <c r="FS81">
        <f t="shared" si="196"/>
        <v>16.743932855887198</v>
      </c>
    </row>
    <row r="82" spans="1:175" x14ac:dyDescent="0.25">
      <c r="A82" t="s">
        <v>164</v>
      </c>
      <c r="C82">
        <v>0</v>
      </c>
      <c r="D82" t="str">
        <f>IF(D$29="","", D81-C81)</f>
        <v/>
      </c>
      <c r="E82" t="str">
        <f t="shared" ref="E82:BP82" si="197">IF(E$29="","", E81-D81)</f>
        <v/>
      </c>
      <c r="F82" t="str">
        <f t="shared" si="197"/>
        <v/>
      </c>
      <c r="G82" t="str">
        <f t="shared" si="197"/>
        <v/>
      </c>
      <c r="H82" t="str">
        <f t="shared" si="197"/>
        <v/>
      </c>
      <c r="I82" t="str">
        <f t="shared" si="197"/>
        <v/>
      </c>
      <c r="J82" t="str">
        <f t="shared" si="197"/>
        <v/>
      </c>
      <c r="K82" t="str">
        <f t="shared" si="197"/>
        <v/>
      </c>
      <c r="L82" t="str">
        <f t="shared" si="197"/>
        <v/>
      </c>
      <c r="M82" t="str">
        <f t="shared" si="197"/>
        <v/>
      </c>
      <c r="N82" t="str">
        <f t="shared" si="197"/>
        <v/>
      </c>
      <c r="O82" t="str">
        <f t="shared" si="197"/>
        <v/>
      </c>
      <c r="P82" t="str">
        <f t="shared" si="197"/>
        <v/>
      </c>
      <c r="Q82" t="str">
        <f t="shared" si="197"/>
        <v/>
      </c>
      <c r="R82" t="str">
        <f t="shared" si="197"/>
        <v/>
      </c>
      <c r="S82" t="str">
        <f t="shared" si="197"/>
        <v/>
      </c>
      <c r="T82" t="str">
        <f t="shared" si="197"/>
        <v/>
      </c>
      <c r="U82" t="str">
        <f t="shared" si="197"/>
        <v/>
      </c>
      <c r="V82" t="str">
        <f t="shared" si="197"/>
        <v/>
      </c>
      <c r="W82" t="str">
        <f t="shared" si="197"/>
        <v/>
      </c>
      <c r="X82" t="str">
        <f t="shared" si="197"/>
        <v/>
      </c>
      <c r="Y82" t="str">
        <f t="shared" si="197"/>
        <v/>
      </c>
      <c r="Z82" t="str">
        <f t="shared" si="197"/>
        <v/>
      </c>
      <c r="AA82">
        <f t="shared" si="197"/>
        <v>31.004015322649941</v>
      </c>
      <c r="AB82" t="str">
        <f t="shared" si="197"/>
        <v/>
      </c>
      <c r="AC82" t="str">
        <f t="shared" si="197"/>
        <v/>
      </c>
      <c r="AD82" t="str">
        <f t="shared" si="197"/>
        <v/>
      </c>
      <c r="AE82">
        <f t="shared" si="197"/>
        <v>-11.761285372036916</v>
      </c>
      <c r="AF82" t="str">
        <f t="shared" si="197"/>
        <v/>
      </c>
      <c r="AG82">
        <f t="shared" si="197"/>
        <v>7.0401948431460752</v>
      </c>
      <c r="AH82" t="str">
        <f t="shared" si="197"/>
        <v/>
      </c>
      <c r="AI82">
        <f t="shared" si="197"/>
        <v>-33.9107476020394</v>
      </c>
      <c r="AJ82" t="str">
        <f t="shared" si="197"/>
        <v/>
      </c>
      <c r="AK82" t="str">
        <f t="shared" si="197"/>
        <v/>
      </c>
      <c r="AL82" t="str">
        <f t="shared" si="197"/>
        <v/>
      </c>
      <c r="AM82" t="str">
        <f t="shared" si="197"/>
        <v/>
      </c>
      <c r="AN82">
        <f t="shared" si="197"/>
        <v>33.9345519599011</v>
      </c>
      <c r="AO82" t="str">
        <f t="shared" si="197"/>
        <v/>
      </c>
      <c r="AP82">
        <f t="shared" si="197"/>
        <v>-24.45048265096041</v>
      </c>
      <c r="AQ82" t="str">
        <f t="shared" si="197"/>
        <v/>
      </c>
      <c r="AR82" t="str">
        <f t="shared" si="197"/>
        <v/>
      </c>
      <c r="AS82" t="str">
        <f t="shared" si="197"/>
        <v/>
      </c>
      <c r="AT82">
        <f t="shared" si="197"/>
        <v>35.248123714484834</v>
      </c>
      <c r="AU82" t="str">
        <f t="shared" si="197"/>
        <v/>
      </c>
      <c r="AV82">
        <f t="shared" si="197"/>
        <v>-23.440190260499769</v>
      </c>
      <c r="AW82" t="str">
        <f t="shared" si="197"/>
        <v/>
      </c>
      <c r="AX82" t="str">
        <f t="shared" si="197"/>
        <v/>
      </c>
      <c r="AY82">
        <f t="shared" si="197"/>
        <v>32.227602398515636</v>
      </c>
      <c r="AZ82" t="str">
        <f t="shared" si="197"/>
        <v/>
      </c>
      <c r="BA82">
        <f t="shared" si="197"/>
        <v>-20.865219133857508</v>
      </c>
      <c r="BB82" t="str">
        <f t="shared" si="197"/>
        <v/>
      </c>
      <c r="BC82">
        <f t="shared" si="197"/>
        <v>27.117053810666818</v>
      </c>
      <c r="BD82" t="str">
        <f t="shared" si="197"/>
        <v/>
      </c>
      <c r="BE82" t="str">
        <f t="shared" si="197"/>
        <v/>
      </c>
      <c r="BF82" t="str">
        <f t="shared" si="197"/>
        <v/>
      </c>
      <c r="BG82" t="str">
        <f t="shared" si="197"/>
        <v/>
      </c>
      <c r="BH82">
        <f t="shared" si="197"/>
        <v>-0.99181276171017885</v>
      </c>
      <c r="BI82" t="str">
        <f t="shared" si="197"/>
        <v/>
      </c>
      <c r="BJ82">
        <f t="shared" si="197"/>
        <v>-15.795017622985469</v>
      </c>
      <c r="BK82" t="str">
        <f t="shared" si="197"/>
        <v/>
      </c>
      <c r="BL82" t="str">
        <f t="shared" si="197"/>
        <v/>
      </c>
      <c r="BM82">
        <f t="shared" si="197"/>
        <v>-3.6165268833558031</v>
      </c>
      <c r="BN82" t="str">
        <f t="shared" si="197"/>
        <v/>
      </c>
      <c r="BO82">
        <f t="shared" si="197"/>
        <v>-18.295250679715927</v>
      </c>
      <c r="BP82" t="str">
        <f t="shared" si="197"/>
        <v/>
      </c>
      <c r="BQ82">
        <f t="shared" ref="BQ82:EB82" si="198">IF(BQ$29="","", BQ81-BP81)</f>
        <v>32.136929193173309</v>
      </c>
      <c r="BR82" t="str">
        <f t="shared" si="198"/>
        <v/>
      </c>
      <c r="BS82" t="str">
        <f t="shared" si="198"/>
        <v/>
      </c>
      <c r="BT82" t="str">
        <f t="shared" si="198"/>
        <v/>
      </c>
      <c r="BU82" t="str">
        <f t="shared" si="198"/>
        <v/>
      </c>
      <c r="BV82">
        <f t="shared" si="198"/>
        <v>9.2604331405553921</v>
      </c>
      <c r="BW82" t="str">
        <f t="shared" si="198"/>
        <v/>
      </c>
      <c r="BX82">
        <f t="shared" si="198"/>
        <v>-25.392379008308787</v>
      </c>
      <c r="BY82" t="str">
        <f t="shared" si="198"/>
        <v/>
      </c>
      <c r="BZ82" t="str">
        <f t="shared" si="198"/>
        <v/>
      </c>
      <c r="CA82">
        <f t="shared" si="198"/>
        <v>23.940939641587285</v>
      </c>
      <c r="CB82" t="str">
        <f t="shared" si="198"/>
        <v/>
      </c>
      <c r="CC82">
        <f t="shared" si="198"/>
        <v>-59.242189496636122</v>
      </c>
      <c r="CD82" t="str">
        <f t="shared" si="198"/>
        <v/>
      </c>
      <c r="CE82">
        <f t="shared" si="198"/>
        <v>25.415220972905097</v>
      </c>
      <c r="CF82" t="str">
        <f t="shared" si="198"/>
        <v/>
      </c>
      <c r="CG82" t="str">
        <f t="shared" si="198"/>
        <v/>
      </c>
      <c r="CH82" t="str">
        <f t="shared" si="198"/>
        <v/>
      </c>
      <c r="CI82" t="str">
        <f t="shared" si="198"/>
        <v/>
      </c>
      <c r="CJ82">
        <f t="shared" si="198"/>
        <v>-19.699376080646793</v>
      </c>
      <c r="CK82" t="str">
        <f t="shared" si="198"/>
        <v/>
      </c>
      <c r="CL82">
        <f t="shared" si="198"/>
        <v>-14.480422201465839</v>
      </c>
      <c r="CM82" t="str">
        <f t="shared" si="198"/>
        <v/>
      </c>
      <c r="CN82" t="str">
        <f t="shared" si="198"/>
        <v/>
      </c>
      <c r="CO82">
        <f t="shared" si="198"/>
        <v>36.526149493580434</v>
      </c>
      <c r="CP82" t="str">
        <f t="shared" si="198"/>
        <v/>
      </c>
      <c r="CQ82">
        <f t="shared" si="198"/>
        <v>-35.778862578585596</v>
      </c>
      <c r="CR82" t="str">
        <f t="shared" si="198"/>
        <v/>
      </c>
      <c r="CS82">
        <f t="shared" si="198"/>
        <v>17.57368596160515</v>
      </c>
      <c r="CT82" t="str">
        <f t="shared" si="198"/>
        <v/>
      </c>
      <c r="CU82" t="str">
        <f t="shared" si="198"/>
        <v/>
      </c>
      <c r="CV82" t="str">
        <f t="shared" si="198"/>
        <v/>
      </c>
      <c r="CW82" t="str">
        <f t="shared" si="198"/>
        <v/>
      </c>
      <c r="CX82">
        <f t="shared" si="198"/>
        <v>38.636694410902805</v>
      </c>
      <c r="CY82" t="str">
        <f t="shared" si="198"/>
        <v/>
      </c>
      <c r="CZ82">
        <f t="shared" si="198"/>
        <v>-28.034782539864224</v>
      </c>
      <c r="DA82" t="str">
        <f t="shared" si="198"/>
        <v/>
      </c>
      <c r="DB82" t="str">
        <f t="shared" si="198"/>
        <v/>
      </c>
      <c r="DC82">
        <f t="shared" si="198"/>
        <v>28.588167017929273</v>
      </c>
      <c r="DD82" t="str">
        <f t="shared" si="198"/>
        <v/>
      </c>
      <c r="DE82">
        <f t="shared" si="198"/>
        <v>-23.546201012665051</v>
      </c>
      <c r="DF82" t="str">
        <f t="shared" si="198"/>
        <v/>
      </c>
      <c r="DG82">
        <f t="shared" si="198"/>
        <v>23.705747385868499</v>
      </c>
      <c r="DH82" t="str">
        <f t="shared" si="198"/>
        <v/>
      </c>
      <c r="DI82" t="str">
        <f t="shared" si="198"/>
        <v/>
      </c>
      <c r="DJ82" t="str">
        <f t="shared" si="198"/>
        <v/>
      </c>
      <c r="DK82" t="str">
        <f t="shared" si="198"/>
        <v/>
      </c>
      <c r="DL82" t="str">
        <f t="shared" si="198"/>
        <v/>
      </c>
      <c r="DM82">
        <f t="shared" si="198"/>
        <v>15.958729075198718</v>
      </c>
      <c r="DN82" t="str">
        <f t="shared" si="198"/>
        <v/>
      </c>
      <c r="DO82">
        <f t="shared" si="198"/>
        <v>-16.98641842423995</v>
      </c>
      <c r="DP82" t="str">
        <f t="shared" si="198"/>
        <v/>
      </c>
      <c r="DQ82" t="str">
        <f t="shared" si="198"/>
        <v/>
      </c>
      <c r="DR82" t="str">
        <f t="shared" si="198"/>
        <v/>
      </c>
      <c r="DS82" t="str">
        <f t="shared" si="198"/>
        <v/>
      </c>
      <c r="DT82" t="str">
        <f t="shared" si="198"/>
        <v/>
      </c>
      <c r="DU82" t="str">
        <f t="shared" si="198"/>
        <v/>
      </c>
      <c r="DV82" t="str">
        <f t="shared" si="198"/>
        <v/>
      </c>
      <c r="DW82" t="str">
        <f t="shared" si="198"/>
        <v/>
      </c>
      <c r="DX82" t="str">
        <f t="shared" si="198"/>
        <v/>
      </c>
      <c r="DY82" t="str">
        <f t="shared" si="198"/>
        <v/>
      </c>
      <c r="DZ82">
        <f t="shared" si="198"/>
        <v>-39.50154022909814</v>
      </c>
      <c r="EA82" t="str">
        <f t="shared" si="198"/>
        <v/>
      </c>
      <c r="EB82" t="str">
        <f t="shared" si="198"/>
        <v/>
      </c>
      <c r="EC82" t="str">
        <f t="shared" ref="EC82:ES82" si="199">IF(EC$29="","", EC81-EB81)</f>
        <v/>
      </c>
      <c r="ED82" t="str">
        <f t="shared" si="199"/>
        <v/>
      </c>
      <c r="EE82" t="str">
        <f t="shared" si="199"/>
        <v/>
      </c>
      <c r="EF82" t="str">
        <f t="shared" si="199"/>
        <v/>
      </c>
      <c r="EG82" t="str">
        <f t="shared" si="199"/>
        <v/>
      </c>
      <c r="EH82">
        <f t="shared" si="199"/>
        <v>-18.499044728002428</v>
      </c>
      <c r="EI82" t="str">
        <f t="shared" si="199"/>
        <v/>
      </c>
      <c r="EJ82" t="str">
        <f t="shared" si="199"/>
        <v/>
      </c>
      <c r="EK82" t="str">
        <f t="shared" si="199"/>
        <v/>
      </c>
      <c r="EL82" t="str">
        <f t="shared" si="199"/>
        <v/>
      </c>
      <c r="EM82" t="str">
        <f t="shared" si="199"/>
        <v/>
      </c>
      <c r="EN82" t="str">
        <f t="shared" si="199"/>
        <v/>
      </c>
      <c r="EO82" t="str">
        <f t="shared" si="199"/>
        <v/>
      </c>
      <c r="EP82" t="str">
        <f t="shared" si="199"/>
        <v/>
      </c>
      <c r="EQ82" t="str">
        <f t="shared" si="199"/>
        <v/>
      </c>
      <c r="ER82" t="str">
        <f t="shared" si="199"/>
        <v/>
      </c>
      <c r="ES82" t="str">
        <f t="shared" si="199"/>
        <v/>
      </c>
      <c r="ET82" t="str">
        <f t="shared" ref="ET82:FS82" si="200">IF(ET$29="","", ET81-ES81)</f>
        <v/>
      </c>
      <c r="EU82" t="str">
        <f t="shared" si="200"/>
        <v/>
      </c>
      <c r="EV82" t="str">
        <f t="shared" si="200"/>
        <v/>
      </c>
      <c r="EW82" t="str">
        <f t="shared" si="200"/>
        <v/>
      </c>
      <c r="EX82" t="str">
        <f t="shared" si="200"/>
        <v/>
      </c>
      <c r="EY82" t="str">
        <f t="shared" si="200"/>
        <v/>
      </c>
      <c r="EZ82" t="str">
        <f t="shared" si="200"/>
        <v/>
      </c>
      <c r="FA82" t="str">
        <f t="shared" si="200"/>
        <v/>
      </c>
      <c r="FB82" t="str">
        <f t="shared" si="200"/>
        <v/>
      </c>
      <c r="FC82" t="str">
        <f t="shared" si="200"/>
        <v/>
      </c>
      <c r="FD82" t="str">
        <f t="shared" si="200"/>
        <v/>
      </c>
      <c r="FE82" t="str">
        <f t="shared" si="200"/>
        <v/>
      </c>
      <c r="FF82" t="str">
        <f t="shared" si="200"/>
        <v/>
      </c>
      <c r="FG82" t="str">
        <f t="shared" si="200"/>
        <v/>
      </c>
      <c r="FH82">
        <f t="shared" si="200"/>
        <v>11.923036533809999</v>
      </c>
      <c r="FI82" t="str">
        <f t="shared" si="200"/>
        <v/>
      </c>
      <c r="FJ82" t="str">
        <f t="shared" si="200"/>
        <v/>
      </c>
      <c r="FK82" t="str">
        <f t="shared" si="200"/>
        <v/>
      </c>
      <c r="FL82" t="str">
        <f t="shared" si="200"/>
        <v/>
      </c>
      <c r="FM82" t="str">
        <f t="shared" si="200"/>
        <v/>
      </c>
      <c r="FN82" t="str">
        <f t="shared" si="200"/>
        <v/>
      </c>
      <c r="FO82" t="str">
        <f t="shared" si="200"/>
        <v/>
      </c>
      <c r="FP82" t="str">
        <f t="shared" si="200"/>
        <v/>
      </c>
      <c r="FQ82" t="str">
        <f t="shared" si="200"/>
        <v/>
      </c>
      <c r="FR82" t="str">
        <f t="shared" si="200"/>
        <v/>
      </c>
      <c r="FS82" t="str">
        <f t="shared" si="200"/>
        <v/>
      </c>
    </row>
    <row r="83" spans="1:175" x14ac:dyDescent="0.25">
      <c r="A83" t="s">
        <v>165</v>
      </c>
      <c r="C83">
        <v>0</v>
      </c>
      <c r="D83">
        <f t="shared" ref="D83:AI83" si="201">IF(D$29="", C83, D41)</f>
        <v>0</v>
      </c>
      <c r="E83">
        <f t="shared" si="201"/>
        <v>0</v>
      </c>
      <c r="F83">
        <f t="shared" si="201"/>
        <v>0</v>
      </c>
      <c r="G83">
        <f t="shared" si="201"/>
        <v>0</v>
      </c>
      <c r="H83">
        <f t="shared" si="201"/>
        <v>0</v>
      </c>
      <c r="I83">
        <f t="shared" si="201"/>
        <v>0</v>
      </c>
      <c r="J83">
        <f t="shared" si="201"/>
        <v>0</v>
      </c>
      <c r="K83">
        <f t="shared" si="201"/>
        <v>0</v>
      </c>
      <c r="L83">
        <f t="shared" si="201"/>
        <v>0</v>
      </c>
      <c r="M83">
        <f t="shared" si="201"/>
        <v>0</v>
      </c>
      <c r="N83">
        <f t="shared" si="201"/>
        <v>0</v>
      </c>
      <c r="O83">
        <f t="shared" si="201"/>
        <v>0</v>
      </c>
      <c r="P83">
        <f t="shared" si="201"/>
        <v>0</v>
      </c>
      <c r="Q83">
        <f t="shared" si="201"/>
        <v>0</v>
      </c>
      <c r="R83">
        <f t="shared" si="201"/>
        <v>0</v>
      </c>
      <c r="S83">
        <f t="shared" si="201"/>
        <v>0</v>
      </c>
      <c r="T83">
        <f t="shared" si="201"/>
        <v>0</v>
      </c>
      <c r="U83">
        <f t="shared" si="201"/>
        <v>0</v>
      </c>
      <c r="V83">
        <f t="shared" si="201"/>
        <v>0</v>
      </c>
      <c r="W83">
        <f t="shared" si="201"/>
        <v>0</v>
      </c>
      <c r="X83">
        <f t="shared" si="201"/>
        <v>0</v>
      </c>
      <c r="Y83">
        <f t="shared" si="201"/>
        <v>0</v>
      </c>
      <c r="Z83">
        <f t="shared" si="201"/>
        <v>0</v>
      </c>
      <c r="AA83">
        <f t="shared" si="201"/>
        <v>4.4808666666666657</v>
      </c>
      <c r="AB83">
        <f t="shared" si="201"/>
        <v>4.4808666666666657</v>
      </c>
      <c r="AC83">
        <f t="shared" si="201"/>
        <v>4.4808666666666657</v>
      </c>
      <c r="AD83">
        <f t="shared" si="201"/>
        <v>4.4808666666666657</v>
      </c>
      <c r="AE83">
        <f t="shared" si="201"/>
        <v>23.09636123363083</v>
      </c>
      <c r="AF83">
        <f t="shared" si="201"/>
        <v>23.09636123363083</v>
      </c>
      <c r="AG83">
        <f t="shared" si="201"/>
        <v>23.09636123363083</v>
      </c>
      <c r="AH83">
        <f t="shared" si="201"/>
        <v>23.09636123363083</v>
      </c>
      <c r="AI83">
        <f t="shared" si="201"/>
        <v>41.798479501182399</v>
      </c>
      <c r="AJ83">
        <f t="shared" ref="AJ83:BO83" si="202">IF(AJ$29="", AI83, AJ41)</f>
        <v>41.798479501182399</v>
      </c>
      <c r="AK83">
        <f t="shared" si="202"/>
        <v>41.798479501182399</v>
      </c>
      <c r="AL83">
        <f t="shared" si="202"/>
        <v>41.798479501182399</v>
      </c>
      <c r="AM83">
        <f t="shared" si="202"/>
        <v>41.798479501182399</v>
      </c>
      <c r="AN83">
        <f t="shared" si="202"/>
        <v>41.798479501182399</v>
      </c>
      <c r="AO83">
        <f t="shared" si="202"/>
        <v>41.798479501182399</v>
      </c>
      <c r="AP83">
        <f t="shared" si="202"/>
        <v>59.917432761439692</v>
      </c>
      <c r="AQ83">
        <f t="shared" si="202"/>
        <v>59.917432761439692</v>
      </c>
      <c r="AR83">
        <f t="shared" si="202"/>
        <v>59.917432761439692</v>
      </c>
      <c r="AS83">
        <f t="shared" si="202"/>
        <v>59.917432761439692</v>
      </c>
      <c r="AT83">
        <f t="shared" si="202"/>
        <v>59.917432761439692</v>
      </c>
      <c r="AU83">
        <f t="shared" si="202"/>
        <v>59.917432761439692</v>
      </c>
      <c r="AV83">
        <f t="shared" si="202"/>
        <v>71.233752196924783</v>
      </c>
      <c r="AW83">
        <f t="shared" si="202"/>
        <v>71.233752196924783</v>
      </c>
      <c r="AX83">
        <f t="shared" si="202"/>
        <v>71.233752196924783</v>
      </c>
      <c r="AY83">
        <f t="shared" si="202"/>
        <v>71.771832196924777</v>
      </c>
      <c r="AZ83">
        <f t="shared" si="202"/>
        <v>71.771832196924777</v>
      </c>
      <c r="BA83">
        <f t="shared" si="202"/>
        <v>83.788471632409866</v>
      </c>
      <c r="BB83">
        <f t="shared" si="202"/>
        <v>83.788471632409866</v>
      </c>
      <c r="BC83">
        <f t="shared" si="202"/>
        <v>83.788471632409866</v>
      </c>
      <c r="BD83">
        <f t="shared" si="202"/>
        <v>83.788471632409866</v>
      </c>
      <c r="BE83">
        <f t="shared" si="202"/>
        <v>83.788471632409866</v>
      </c>
      <c r="BF83">
        <f t="shared" si="202"/>
        <v>83.788471632409866</v>
      </c>
      <c r="BG83">
        <f t="shared" si="202"/>
        <v>83.788471632409866</v>
      </c>
      <c r="BH83">
        <f t="shared" si="202"/>
        <v>102.76864318230372</v>
      </c>
      <c r="BI83">
        <f t="shared" si="202"/>
        <v>102.76864318230372</v>
      </c>
      <c r="BJ83">
        <f t="shared" si="202"/>
        <v>128.11896165364129</v>
      </c>
      <c r="BK83">
        <f t="shared" si="202"/>
        <v>128.11896165364129</v>
      </c>
      <c r="BL83">
        <f t="shared" si="202"/>
        <v>128.11896165364129</v>
      </c>
      <c r="BM83">
        <f t="shared" si="202"/>
        <v>140.97889907612588</v>
      </c>
      <c r="BN83">
        <f t="shared" si="202"/>
        <v>140.97889907612588</v>
      </c>
      <c r="BO83">
        <f t="shared" si="202"/>
        <v>157.85787996784563</v>
      </c>
      <c r="BP83">
        <f t="shared" ref="BP83:CU83" si="203">IF(BP$29="", BO83, BP41)</f>
        <v>157.85787996784563</v>
      </c>
      <c r="BQ83">
        <f t="shared" si="203"/>
        <v>160.49974663451229</v>
      </c>
      <c r="BR83">
        <f t="shared" si="203"/>
        <v>160.49974663451229</v>
      </c>
      <c r="BS83">
        <f t="shared" si="203"/>
        <v>160.49974663451229</v>
      </c>
      <c r="BT83">
        <f t="shared" si="203"/>
        <v>160.49974663451229</v>
      </c>
      <c r="BU83">
        <f t="shared" si="203"/>
        <v>160.49974663451229</v>
      </c>
      <c r="BV83">
        <f t="shared" si="203"/>
        <v>172.66535173005369</v>
      </c>
      <c r="BW83">
        <f t="shared" si="203"/>
        <v>172.66535173005369</v>
      </c>
      <c r="BX83">
        <f t="shared" si="203"/>
        <v>190.94560650712376</v>
      </c>
      <c r="BY83">
        <f t="shared" si="203"/>
        <v>190.94560650712376</v>
      </c>
      <c r="BZ83">
        <f t="shared" si="203"/>
        <v>190.94560650712376</v>
      </c>
      <c r="CA83">
        <f t="shared" si="203"/>
        <v>190.94560650712376</v>
      </c>
      <c r="CB83">
        <f t="shared" si="203"/>
        <v>190.94560650712376</v>
      </c>
      <c r="CC83">
        <f t="shared" si="203"/>
        <v>243.21657094330268</v>
      </c>
      <c r="CD83">
        <f t="shared" si="203"/>
        <v>243.21657094330268</v>
      </c>
      <c r="CE83">
        <f t="shared" si="203"/>
        <v>243.21657094330268</v>
      </c>
      <c r="CF83">
        <f t="shared" si="203"/>
        <v>243.21657094330268</v>
      </c>
      <c r="CG83">
        <f t="shared" si="203"/>
        <v>243.21657094330268</v>
      </c>
      <c r="CH83">
        <f t="shared" si="203"/>
        <v>243.21657094330268</v>
      </c>
      <c r="CI83">
        <f t="shared" si="203"/>
        <v>243.21657094330268</v>
      </c>
      <c r="CJ83">
        <f t="shared" si="203"/>
        <v>292.15784899773234</v>
      </c>
      <c r="CK83">
        <f t="shared" si="203"/>
        <v>292.15784899773234</v>
      </c>
      <c r="CL83">
        <f t="shared" si="203"/>
        <v>312.41262606779605</v>
      </c>
      <c r="CM83">
        <f t="shared" si="203"/>
        <v>312.41262606779605</v>
      </c>
      <c r="CN83">
        <f t="shared" si="203"/>
        <v>312.41262606779605</v>
      </c>
      <c r="CO83">
        <f t="shared" si="203"/>
        <v>312.41262606779605</v>
      </c>
      <c r="CP83">
        <f t="shared" si="203"/>
        <v>312.41262606779605</v>
      </c>
      <c r="CQ83">
        <f t="shared" si="203"/>
        <v>337.97009404695069</v>
      </c>
      <c r="CR83">
        <f t="shared" si="203"/>
        <v>337.97009404695069</v>
      </c>
      <c r="CS83">
        <f t="shared" si="203"/>
        <v>337.97009404695069</v>
      </c>
      <c r="CT83">
        <f t="shared" si="203"/>
        <v>337.97009404695069</v>
      </c>
      <c r="CU83">
        <f t="shared" si="203"/>
        <v>337.97009404695069</v>
      </c>
      <c r="CV83">
        <f t="shared" ref="CV83:EA83" si="204">IF(CV$29="", CU83, CV41)</f>
        <v>337.97009404695069</v>
      </c>
      <c r="CW83">
        <f t="shared" si="204"/>
        <v>337.97009404695069</v>
      </c>
      <c r="CX83">
        <f t="shared" si="204"/>
        <v>337.97009404695069</v>
      </c>
      <c r="CY83">
        <f t="shared" si="204"/>
        <v>337.97009404695069</v>
      </c>
      <c r="CZ83">
        <f t="shared" si="204"/>
        <v>361.53124054376599</v>
      </c>
      <c r="DA83">
        <f t="shared" si="204"/>
        <v>361.53124054376599</v>
      </c>
      <c r="DB83">
        <f t="shared" si="204"/>
        <v>361.53124054376599</v>
      </c>
      <c r="DC83">
        <f t="shared" si="204"/>
        <v>361.53124054376599</v>
      </c>
      <c r="DD83">
        <f t="shared" si="204"/>
        <v>361.53124054376599</v>
      </c>
      <c r="DE83">
        <f t="shared" si="204"/>
        <v>373.76053990682334</v>
      </c>
      <c r="DF83">
        <f t="shared" si="204"/>
        <v>373.76053990682334</v>
      </c>
      <c r="DG83">
        <f t="shared" si="204"/>
        <v>373.76053990682334</v>
      </c>
      <c r="DH83">
        <f t="shared" si="204"/>
        <v>373.76053990682334</v>
      </c>
      <c r="DI83">
        <f t="shared" si="204"/>
        <v>373.76053990682334</v>
      </c>
      <c r="DJ83">
        <f t="shared" si="204"/>
        <v>373.76053990682334</v>
      </c>
      <c r="DK83">
        <f t="shared" si="204"/>
        <v>373.76053990682334</v>
      </c>
      <c r="DL83">
        <f t="shared" si="204"/>
        <v>373.76053990682334</v>
      </c>
      <c r="DM83">
        <f t="shared" si="204"/>
        <v>385.98983926988069</v>
      </c>
      <c r="DN83">
        <f t="shared" si="204"/>
        <v>385.98983926988069</v>
      </c>
      <c r="DO83">
        <f t="shared" si="204"/>
        <v>396.18092207242847</v>
      </c>
      <c r="DP83">
        <f t="shared" si="204"/>
        <v>396.18092207242847</v>
      </c>
      <c r="DQ83">
        <f t="shared" si="204"/>
        <v>396.18092207242847</v>
      </c>
      <c r="DR83">
        <f t="shared" si="204"/>
        <v>396.18092207242847</v>
      </c>
      <c r="DS83">
        <f t="shared" si="204"/>
        <v>396.18092207242847</v>
      </c>
      <c r="DT83">
        <f t="shared" si="204"/>
        <v>396.18092207242847</v>
      </c>
      <c r="DU83">
        <f t="shared" si="204"/>
        <v>396.18092207242847</v>
      </c>
      <c r="DV83">
        <f t="shared" si="204"/>
        <v>396.18092207242847</v>
      </c>
      <c r="DW83">
        <f t="shared" si="204"/>
        <v>396.18092207242847</v>
      </c>
      <c r="DX83">
        <f t="shared" si="204"/>
        <v>396.18092207242847</v>
      </c>
      <c r="DY83">
        <f t="shared" si="204"/>
        <v>396.18092207242847</v>
      </c>
      <c r="DZ83">
        <f t="shared" si="204"/>
        <v>457.36775408560885</v>
      </c>
      <c r="EA83">
        <f t="shared" si="204"/>
        <v>457.36775408560885</v>
      </c>
      <c r="EB83">
        <f t="shared" ref="EB83:FG83" si="205">IF(EB$29="", EA83, EB41)</f>
        <v>457.36775408560885</v>
      </c>
      <c r="EC83">
        <f t="shared" si="205"/>
        <v>457.36775408560885</v>
      </c>
      <c r="ED83">
        <f t="shared" si="205"/>
        <v>457.36775408560885</v>
      </c>
      <c r="EE83">
        <f t="shared" si="205"/>
        <v>457.36775408560885</v>
      </c>
      <c r="EF83">
        <f t="shared" si="205"/>
        <v>457.36775408560885</v>
      </c>
      <c r="EG83">
        <f t="shared" si="205"/>
        <v>457.36775408560885</v>
      </c>
      <c r="EH83">
        <f t="shared" si="205"/>
        <v>468.47552243256348</v>
      </c>
      <c r="EI83">
        <f t="shared" si="205"/>
        <v>468.47552243256348</v>
      </c>
      <c r="EJ83">
        <f t="shared" si="205"/>
        <v>468.47552243256348</v>
      </c>
      <c r="EK83">
        <f t="shared" si="205"/>
        <v>468.47552243256348</v>
      </c>
      <c r="EL83">
        <f t="shared" si="205"/>
        <v>468.47552243256348</v>
      </c>
      <c r="EM83">
        <f t="shared" si="205"/>
        <v>468.47552243256348</v>
      </c>
      <c r="EN83">
        <f t="shared" si="205"/>
        <v>468.47552243256348</v>
      </c>
      <c r="EO83">
        <f t="shared" si="205"/>
        <v>468.47552243256348</v>
      </c>
      <c r="EP83">
        <f t="shared" si="205"/>
        <v>468.47552243256348</v>
      </c>
      <c r="EQ83">
        <f t="shared" si="205"/>
        <v>468.47552243256348</v>
      </c>
      <c r="ER83">
        <f t="shared" si="205"/>
        <v>468.47552243256348</v>
      </c>
      <c r="ES83">
        <f t="shared" si="205"/>
        <v>468.47552243256348</v>
      </c>
      <c r="ET83">
        <f t="shared" si="205"/>
        <v>468.47552243256348</v>
      </c>
      <c r="EU83">
        <f t="shared" si="205"/>
        <v>468.47552243256348</v>
      </c>
      <c r="EV83">
        <f t="shared" si="205"/>
        <v>468.47552243256348</v>
      </c>
      <c r="EW83">
        <f t="shared" si="205"/>
        <v>468.47552243256348</v>
      </c>
      <c r="EX83">
        <f t="shared" si="205"/>
        <v>468.47552243256348</v>
      </c>
      <c r="EY83">
        <f t="shared" si="205"/>
        <v>468.47552243256348</v>
      </c>
      <c r="EZ83">
        <f t="shared" si="205"/>
        <v>468.47552243256348</v>
      </c>
      <c r="FA83">
        <f t="shared" si="205"/>
        <v>468.47552243256348</v>
      </c>
      <c r="FB83">
        <f t="shared" si="205"/>
        <v>468.47552243256348</v>
      </c>
      <c r="FC83">
        <f t="shared" si="205"/>
        <v>468.47552243256348</v>
      </c>
      <c r="FD83">
        <f t="shared" si="205"/>
        <v>468.47552243256348</v>
      </c>
      <c r="FE83">
        <f t="shared" si="205"/>
        <v>468.47552243256348</v>
      </c>
      <c r="FF83">
        <f t="shared" si="205"/>
        <v>468.47552243256348</v>
      </c>
      <c r="FG83">
        <f t="shared" si="205"/>
        <v>468.47552243256348</v>
      </c>
      <c r="FH83">
        <f t="shared" ref="FH83:FS83" si="206">IF(FH$29="", FG83, FH41)</f>
        <v>473.98409386113491</v>
      </c>
      <c r="FI83">
        <f t="shared" si="206"/>
        <v>473.98409386113491</v>
      </c>
      <c r="FJ83">
        <f t="shared" si="206"/>
        <v>473.98409386113491</v>
      </c>
      <c r="FK83">
        <f t="shared" si="206"/>
        <v>473.98409386113491</v>
      </c>
      <c r="FL83">
        <f t="shared" si="206"/>
        <v>473.98409386113491</v>
      </c>
      <c r="FM83">
        <f t="shared" si="206"/>
        <v>473.98409386113491</v>
      </c>
      <c r="FN83">
        <f t="shared" si="206"/>
        <v>473.98409386113491</v>
      </c>
      <c r="FO83">
        <f t="shared" si="206"/>
        <v>473.98409386113491</v>
      </c>
      <c r="FP83">
        <f t="shared" si="206"/>
        <v>473.98409386113491</v>
      </c>
      <c r="FQ83">
        <f t="shared" si="206"/>
        <v>473.98409386113491</v>
      </c>
      <c r="FR83">
        <f t="shared" si="206"/>
        <v>473.98409386113491</v>
      </c>
      <c r="FS83">
        <f t="shared" si="206"/>
        <v>473.98409386113491</v>
      </c>
    </row>
    <row r="84" spans="1:175" x14ac:dyDescent="0.25">
      <c r="A84" t="s">
        <v>166</v>
      </c>
      <c r="C84">
        <v>0</v>
      </c>
      <c r="D84" t="str">
        <f>IF(D$29="","", D83-C83)</f>
        <v/>
      </c>
      <c r="E84" t="str">
        <f t="shared" ref="E84:BP84" si="207">IF(E$29="","", E83-D83)</f>
        <v/>
      </c>
      <c r="F84" t="str">
        <f t="shared" si="207"/>
        <v/>
      </c>
      <c r="G84" t="str">
        <f t="shared" si="207"/>
        <v/>
      </c>
      <c r="H84" t="str">
        <f t="shared" si="207"/>
        <v/>
      </c>
      <c r="I84" t="str">
        <f t="shared" si="207"/>
        <v/>
      </c>
      <c r="J84" t="str">
        <f t="shared" si="207"/>
        <v/>
      </c>
      <c r="K84" t="str">
        <f t="shared" si="207"/>
        <v/>
      </c>
      <c r="L84" t="str">
        <f t="shared" si="207"/>
        <v/>
      </c>
      <c r="M84" t="str">
        <f t="shared" si="207"/>
        <v/>
      </c>
      <c r="N84" t="str">
        <f t="shared" si="207"/>
        <v/>
      </c>
      <c r="O84" t="str">
        <f t="shared" si="207"/>
        <v/>
      </c>
      <c r="P84" t="str">
        <f t="shared" si="207"/>
        <v/>
      </c>
      <c r="Q84" t="str">
        <f t="shared" si="207"/>
        <v/>
      </c>
      <c r="R84" t="str">
        <f t="shared" si="207"/>
        <v/>
      </c>
      <c r="S84" t="str">
        <f t="shared" si="207"/>
        <v/>
      </c>
      <c r="T84" t="str">
        <f t="shared" si="207"/>
        <v/>
      </c>
      <c r="U84" t="str">
        <f t="shared" si="207"/>
        <v/>
      </c>
      <c r="V84" t="str">
        <f t="shared" si="207"/>
        <v/>
      </c>
      <c r="W84" t="str">
        <f t="shared" si="207"/>
        <v/>
      </c>
      <c r="X84" t="str">
        <f t="shared" si="207"/>
        <v/>
      </c>
      <c r="Y84" t="str">
        <f t="shared" si="207"/>
        <v/>
      </c>
      <c r="Z84" t="str">
        <f t="shared" si="207"/>
        <v/>
      </c>
      <c r="AA84">
        <f t="shared" si="207"/>
        <v>4.4808666666666657</v>
      </c>
      <c r="AB84" t="str">
        <f t="shared" si="207"/>
        <v/>
      </c>
      <c r="AC84" t="str">
        <f t="shared" si="207"/>
        <v/>
      </c>
      <c r="AD84" t="str">
        <f t="shared" si="207"/>
        <v/>
      </c>
      <c r="AE84">
        <f t="shared" si="207"/>
        <v>18.615494566964166</v>
      </c>
      <c r="AF84" t="str">
        <f t="shared" si="207"/>
        <v/>
      </c>
      <c r="AG84">
        <f t="shared" si="207"/>
        <v>0</v>
      </c>
      <c r="AH84" t="str">
        <f t="shared" si="207"/>
        <v/>
      </c>
      <c r="AI84">
        <f t="shared" si="207"/>
        <v>18.702118267551569</v>
      </c>
      <c r="AJ84" t="str">
        <f t="shared" si="207"/>
        <v/>
      </c>
      <c r="AK84" t="str">
        <f t="shared" si="207"/>
        <v/>
      </c>
      <c r="AL84" t="str">
        <f t="shared" si="207"/>
        <v/>
      </c>
      <c r="AM84" t="str">
        <f t="shared" si="207"/>
        <v/>
      </c>
      <c r="AN84">
        <f t="shared" si="207"/>
        <v>0</v>
      </c>
      <c r="AO84" t="str">
        <f t="shared" si="207"/>
        <v/>
      </c>
      <c r="AP84">
        <f t="shared" si="207"/>
        <v>18.118953260257292</v>
      </c>
      <c r="AQ84" t="str">
        <f t="shared" si="207"/>
        <v/>
      </c>
      <c r="AR84" t="str">
        <f t="shared" si="207"/>
        <v/>
      </c>
      <c r="AS84" t="str">
        <f t="shared" si="207"/>
        <v/>
      </c>
      <c r="AT84">
        <f t="shared" si="207"/>
        <v>0</v>
      </c>
      <c r="AU84" t="str">
        <f t="shared" si="207"/>
        <v/>
      </c>
      <c r="AV84">
        <f t="shared" si="207"/>
        <v>11.316319435485092</v>
      </c>
      <c r="AW84" t="str">
        <f t="shared" si="207"/>
        <v/>
      </c>
      <c r="AX84" t="str">
        <f t="shared" si="207"/>
        <v/>
      </c>
      <c r="AY84">
        <f t="shared" si="207"/>
        <v>0.53807999999999367</v>
      </c>
      <c r="AZ84" t="str">
        <f t="shared" si="207"/>
        <v/>
      </c>
      <c r="BA84">
        <f t="shared" si="207"/>
        <v>12.016639435485089</v>
      </c>
      <c r="BB84" t="str">
        <f t="shared" si="207"/>
        <v/>
      </c>
      <c r="BC84">
        <f t="shared" si="207"/>
        <v>0</v>
      </c>
      <c r="BD84" t="str">
        <f t="shared" si="207"/>
        <v/>
      </c>
      <c r="BE84" t="str">
        <f t="shared" si="207"/>
        <v/>
      </c>
      <c r="BF84" t="str">
        <f t="shared" si="207"/>
        <v/>
      </c>
      <c r="BG84" t="str">
        <f t="shared" si="207"/>
        <v/>
      </c>
      <c r="BH84">
        <f t="shared" si="207"/>
        <v>18.980171549893853</v>
      </c>
      <c r="BI84" t="str">
        <f t="shared" si="207"/>
        <v/>
      </c>
      <c r="BJ84">
        <f t="shared" si="207"/>
        <v>25.350318471337573</v>
      </c>
      <c r="BK84" t="str">
        <f t="shared" si="207"/>
        <v/>
      </c>
      <c r="BL84" t="str">
        <f t="shared" si="207"/>
        <v/>
      </c>
      <c r="BM84">
        <f t="shared" si="207"/>
        <v>12.859937422484592</v>
      </c>
      <c r="BN84" t="str">
        <f t="shared" si="207"/>
        <v/>
      </c>
      <c r="BO84">
        <f t="shared" si="207"/>
        <v>16.878980891719749</v>
      </c>
      <c r="BP84" t="str">
        <f t="shared" si="207"/>
        <v/>
      </c>
      <c r="BQ84">
        <f t="shared" ref="BQ84:EB84" si="208">IF(BQ$29="","", BQ83-BP83)</f>
        <v>2.6418666666666581</v>
      </c>
      <c r="BR84" t="str">
        <f t="shared" si="208"/>
        <v/>
      </c>
      <c r="BS84" t="str">
        <f t="shared" si="208"/>
        <v/>
      </c>
      <c r="BT84" t="str">
        <f t="shared" si="208"/>
        <v/>
      </c>
      <c r="BU84" t="str">
        <f t="shared" si="208"/>
        <v/>
      </c>
      <c r="BV84">
        <f t="shared" si="208"/>
        <v>12.165605095541395</v>
      </c>
      <c r="BW84" t="str">
        <f t="shared" si="208"/>
        <v/>
      </c>
      <c r="BX84">
        <f t="shared" si="208"/>
        <v>18.28025477707007</v>
      </c>
      <c r="BY84" t="str">
        <f t="shared" si="208"/>
        <v/>
      </c>
      <c r="BZ84" t="str">
        <f t="shared" si="208"/>
        <v/>
      </c>
      <c r="CA84">
        <f t="shared" si="208"/>
        <v>0</v>
      </c>
      <c r="CB84" t="str">
        <f t="shared" si="208"/>
        <v/>
      </c>
      <c r="CC84">
        <f t="shared" si="208"/>
        <v>52.270964436178929</v>
      </c>
      <c r="CD84" t="str">
        <f t="shared" si="208"/>
        <v/>
      </c>
      <c r="CE84">
        <f t="shared" si="208"/>
        <v>0</v>
      </c>
      <c r="CF84" t="str">
        <f t="shared" si="208"/>
        <v/>
      </c>
      <c r="CG84" t="str">
        <f t="shared" si="208"/>
        <v/>
      </c>
      <c r="CH84" t="str">
        <f t="shared" si="208"/>
        <v/>
      </c>
      <c r="CI84" t="str">
        <f t="shared" si="208"/>
        <v/>
      </c>
      <c r="CJ84">
        <f t="shared" si="208"/>
        <v>48.94127805442966</v>
      </c>
      <c r="CK84" t="str">
        <f t="shared" si="208"/>
        <v/>
      </c>
      <c r="CL84">
        <f t="shared" si="208"/>
        <v>20.25477707006371</v>
      </c>
      <c r="CM84" t="str">
        <f t="shared" si="208"/>
        <v/>
      </c>
      <c r="CN84" t="str">
        <f t="shared" si="208"/>
        <v/>
      </c>
      <c r="CO84">
        <f t="shared" si="208"/>
        <v>0</v>
      </c>
      <c r="CP84" t="str">
        <f t="shared" si="208"/>
        <v/>
      </c>
      <c r="CQ84">
        <f t="shared" si="208"/>
        <v>25.557467979154637</v>
      </c>
      <c r="CR84" t="str">
        <f t="shared" si="208"/>
        <v/>
      </c>
      <c r="CS84">
        <f t="shared" si="208"/>
        <v>0</v>
      </c>
      <c r="CT84" t="str">
        <f t="shared" si="208"/>
        <v/>
      </c>
      <c r="CU84" t="str">
        <f t="shared" si="208"/>
        <v/>
      </c>
      <c r="CV84" t="str">
        <f t="shared" si="208"/>
        <v/>
      </c>
      <c r="CW84" t="str">
        <f t="shared" si="208"/>
        <v/>
      </c>
      <c r="CX84">
        <f t="shared" si="208"/>
        <v>0</v>
      </c>
      <c r="CY84" t="str">
        <f t="shared" si="208"/>
        <v/>
      </c>
      <c r="CZ84">
        <f t="shared" si="208"/>
        <v>23.561146496815297</v>
      </c>
      <c r="DA84" t="str">
        <f t="shared" si="208"/>
        <v/>
      </c>
      <c r="DB84" t="str">
        <f t="shared" si="208"/>
        <v/>
      </c>
      <c r="DC84">
        <f t="shared" si="208"/>
        <v>0</v>
      </c>
      <c r="DD84" t="str">
        <f t="shared" si="208"/>
        <v/>
      </c>
      <c r="DE84">
        <f t="shared" si="208"/>
        <v>12.229299363057351</v>
      </c>
      <c r="DF84" t="str">
        <f t="shared" si="208"/>
        <v/>
      </c>
      <c r="DG84">
        <f t="shared" si="208"/>
        <v>0</v>
      </c>
      <c r="DH84" t="str">
        <f t="shared" si="208"/>
        <v/>
      </c>
      <c r="DI84" t="str">
        <f t="shared" si="208"/>
        <v/>
      </c>
      <c r="DJ84" t="str">
        <f t="shared" si="208"/>
        <v/>
      </c>
      <c r="DK84" t="str">
        <f t="shared" si="208"/>
        <v/>
      </c>
      <c r="DL84" t="str">
        <f t="shared" si="208"/>
        <v/>
      </c>
      <c r="DM84">
        <f t="shared" si="208"/>
        <v>12.229299363057351</v>
      </c>
      <c r="DN84" t="str">
        <f t="shared" si="208"/>
        <v/>
      </c>
      <c r="DO84">
        <f t="shared" si="208"/>
        <v>10.191082802547783</v>
      </c>
      <c r="DP84" t="str">
        <f t="shared" si="208"/>
        <v/>
      </c>
      <c r="DQ84" t="str">
        <f t="shared" si="208"/>
        <v/>
      </c>
      <c r="DR84" t="str">
        <f t="shared" si="208"/>
        <v/>
      </c>
      <c r="DS84" t="str">
        <f t="shared" si="208"/>
        <v/>
      </c>
      <c r="DT84" t="str">
        <f t="shared" si="208"/>
        <v/>
      </c>
      <c r="DU84" t="str">
        <f t="shared" si="208"/>
        <v/>
      </c>
      <c r="DV84" t="str">
        <f t="shared" si="208"/>
        <v/>
      </c>
      <c r="DW84" t="str">
        <f t="shared" si="208"/>
        <v/>
      </c>
      <c r="DX84" t="str">
        <f t="shared" si="208"/>
        <v/>
      </c>
      <c r="DY84" t="str">
        <f t="shared" si="208"/>
        <v/>
      </c>
      <c r="DZ84">
        <f t="shared" si="208"/>
        <v>61.186832013180378</v>
      </c>
      <c r="EA84" t="str">
        <f t="shared" si="208"/>
        <v/>
      </c>
      <c r="EB84" t="str">
        <f t="shared" si="208"/>
        <v/>
      </c>
      <c r="EC84" t="str">
        <f t="shared" ref="EC84:ES84" si="209">IF(EC$29="","", EC83-EB83)</f>
        <v/>
      </c>
      <c r="ED84" t="str">
        <f t="shared" si="209"/>
        <v/>
      </c>
      <c r="EE84" t="str">
        <f t="shared" si="209"/>
        <v/>
      </c>
      <c r="EF84" t="str">
        <f t="shared" si="209"/>
        <v/>
      </c>
      <c r="EG84" t="str">
        <f t="shared" si="209"/>
        <v/>
      </c>
      <c r="EH84">
        <f t="shared" si="209"/>
        <v>11.107768346954629</v>
      </c>
      <c r="EI84" t="str">
        <f t="shared" si="209"/>
        <v/>
      </c>
      <c r="EJ84" t="str">
        <f t="shared" si="209"/>
        <v/>
      </c>
      <c r="EK84" t="str">
        <f t="shared" si="209"/>
        <v/>
      </c>
      <c r="EL84" t="str">
        <f t="shared" si="209"/>
        <v/>
      </c>
      <c r="EM84" t="str">
        <f t="shared" si="209"/>
        <v/>
      </c>
      <c r="EN84" t="str">
        <f t="shared" si="209"/>
        <v/>
      </c>
      <c r="EO84" t="str">
        <f t="shared" si="209"/>
        <v/>
      </c>
      <c r="EP84" t="str">
        <f t="shared" si="209"/>
        <v/>
      </c>
      <c r="EQ84" t="str">
        <f t="shared" si="209"/>
        <v/>
      </c>
      <c r="ER84" t="str">
        <f t="shared" si="209"/>
        <v/>
      </c>
      <c r="ES84" t="str">
        <f t="shared" si="209"/>
        <v/>
      </c>
      <c r="ET84" t="str">
        <f t="shared" ref="ET84:FS84" si="210">IF(ET$29="","", ET83-ES83)</f>
        <v/>
      </c>
      <c r="EU84" t="str">
        <f t="shared" si="210"/>
        <v/>
      </c>
      <c r="EV84" t="str">
        <f t="shared" si="210"/>
        <v/>
      </c>
      <c r="EW84" t="str">
        <f t="shared" si="210"/>
        <v/>
      </c>
      <c r="EX84" t="str">
        <f t="shared" si="210"/>
        <v/>
      </c>
      <c r="EY84" t="str">
        <f t="shared" si="210"/>
        <v/>
      </c>
      <c r="EZ84" t="str">
        <f t="shared" si="210"/>
        <v/>
      </c>
      <c r="FA84" t="str">
        <f t="shared" si="210"/>
        <v/>
      </c>
      <c r="FB84" t="str">
        <f t="shared" si="210"/>
        <v/>
      </c>
      <c r="FC84" t="str">
        <f t="shared" si="210"/>
        <v/>
      </c>
      <c r="FD84" t="str">
        <f t="shared" si="210"/>
        <v/>
      </c>
      <c r="FE84" t="str">
        <f t="shared" si="210"/>
        <v/>
      </c>
      <c r="FF84" t="str">
        <f t="shared" si="210"/>
        <v/>
      </c>
      <c r="FG84" t="str">
        <f t="shared" si="210"/>
        <v/>
      </c>
      <c r="FH84">
        <f t="shared" si="210"/>
        <v>5.5085714285714289</v>
      </c>
      <c r="FI84" t="str">
        <f t="shared" si="210"/>
        <v/>
      </c>
      <c r="FJ84" t="str">
        <f t="shared" si="210"/>
        <v/>
      </c>
      <c r="FK84" t="str">
        <f t="shared" si="210"/>
        <v/>
      </c>
      <c r="FL84" t="str">
        <f t="shared" si="210"/>
        <v/>
      </c>
      <c r="FM84" t="str">
        <f t="shared" si="210"/>
        <v/>
      </c>
      <c r="FN84" t="str">
        <f t="shared" si="210"/>
        <v/>
      </c>
      <c r="FO84" t="str">
        <f t="shared" si="210"/>
        <v/>
      </c>
      <c r="FP84" t="str">
        <f t="shared" si="210"/>
        <v/>
      </c>
      <c r="FQ84" t="str">
        <f t="shared" si="210"/>
        <v/>
      </c>
      <c r="FR84" t="str">
        <f t="shared" si="210"/>
        <v/>
      </c>
      <c r="FS84" t="str">
        <f t="shared" si="210"/>
        <v/>
      </c>
    </row>
    <row r="85" spans="1:175" x14ac:dyDescent="0.25">
      <c r="A85" t="s">
        <v>167</v>
      </c>
      <c r="C85">
        <v>0</v>
      </c>
      <c r="D85">
        <f t="shared" ref="D85:AI85" si="211">IF(D$29="", C85, D42)</f>
        <v>0</v>
      </c>
      <c r="E85">
        <f t="shared" si="211"/>
        <v>0</v>
      </c>
      <c r="F85">
        <f t="shared" si="211"/>
        <v>0</v>
      </c>
      <c r="G85">
        <f t="shared" si="211"/>
        <v>0</v>
      </c>
      <c r="H85">
        <f t="shared" si="211"/>
        <v>0</v>
      </c>
      <c r="I85">
        <f t="shared" si="211"/>
        <v>0</v>
      </c>
      <c r="J85">
        <f t="shared" si="211"/>
        <v>0</v>
      </c>
      <c r="K85">
        <f t="shared" si="211"/>
        <v>0</v>
      </c>
      <c r="L85">
        <f t="shared" si="211"/>
        <v>0</v>
      </c>
      <c r="M85">
        <f t="shared" si="211"/>
        <v>0</v>
      </c>
      <c r="N85">
        <f t="shared" si="211"/>
        <v>0</v>
      </c>
      <c r="O85">
        <f t="shared" si="211"/>
        <v>0</v>
      </c>
      <c r="P85">
        <f t="shared" si="211"/>
        <v>0</v>
      </c>
      <c r="Q85">
        <f t="shared" si="211"/>
        <v>0</v>
      </c>
      <c r="R85">
        <f t="shared" si="211"/>
        <v>0</v>
      </c>
      <c r="S85">
        <f t="shared" si="211"/>
        <v>0</v>
      </c>
      <c r="T85">
        <f t="shared" si="211"/>
        <v>0</v>
      </c>
      <c r="U85">
        <f t="shared" si="211"/>
        <v>0</v>
      </c>
      <c r="V85">
        <f t="shared" si="211"/>
        <v>0</v>
      </c>
      <c r="W85">
        <f t="shared" si="211"/>
        <v>0</v>
      </c>
      <c r="X85">
        <f t="shared" si="211"/>
        <v>0</v>
      </c>
      <c r="Y85">
        <f t="shared" si="211"/>
        <v>0</v>
      </c>
      <c r="Z85">
        <f t="shared" si="211"/>
        <v>0</v>
      </c>
      <c r="AA85">
        <f t="shared" si="211"/>
        <v>0</v>
      </c>
      <c r="AB85">
        <f t="shared" si="211"/>
        <v>0</v>
      </c>
      <c r="AC85">
        <f t="shared" si="211"/>
        <v>0</v>
      </c>
      <c r="AD85">
        <f t="shared" si="211"/>
        <v>0</v>
      </c>
      <c r="AE85">
        <f t="shared" si="211"/>
        <v>0</v>
      </c>
      <c r="AF85">
        <f t="shared" si="211"/>
        <v>0</v>
      </c>
      <c r="AG85">
        <f t="shared" si="211"/>
        <v>0</v>
      </c>
      <c r="AH85">
        <f t="shared" si="211"/>
        <v>0</v>
      </c>
      <c r="AI85">
        <f t="shared" si="211"/>
        <v>0</v>
      </c>
      <c r="AJ85">
        <f t="shared" ref="AJ85:BO85" si="212">IF(AJ$29="", AI85, AJ42)</f>
        <v>0</v>
      </c>
      <c r="AK85">
        <f t="shared" si="212"/>
        <v>0</v>
      </c>
      <c r="AL85">
        <f t="shared" si="212"/>
        <v>0</v>
      </c>
      <c r="AM85">
        <f t="shared" si="212"/>
        <v>0</v>
      </c>
      <c r="AN85">
        <f t="shared" si="212"/>
        <v>0</v>
      </c>
      <c r="AO85">
        <f t="shared" si="212"/>
        <v>0</v>
      </c>
      <c r="AP85">
        <f t="shared" si="212"/>
        <v>0</v>
      </c>
      <c r="AQ85">
        <f t="shared" si="212"/>
        <v>0</v>
      </c>
      <c r="AR85">
        <f t="shared" si="212"/>
        <v>0</v>
      </c>
      <c r="AS85">
        <f t="shared" si="212"/>
        <v>0</v>
      </c>
      <c r="AT85">
        <f t="shared" si="212"/>
        <v>0</v>
      </c>
      <c r="AU85">
        <f t="shared" si="212"/>
        <v>0</v>
      </c>
      <c r="AV85">
        <f t="shared" si="212"/>
        <v>0</v>
      </c>
      <c r="AW85">
        <f t="shared" si="212"/>
        <v>0</v>
      </c>
      <c r="AX85">
        <f t="shared" si="212"/>
        <v>0</v>
      </c>
      <c r="AY85">
        <f t="shared" si="212"/>
        <v>0</v>
      </c>
      <c r="AZ85">
        <f t="shared" si="212"/>
        <v>0</v>
      </c>
      <c r="BA85">
        <f t="shared" si="212"/>
        <v>0</v>
      </c>
      <c r="BB85">
        <f t="shared" si="212"/>
        <v>0</v>
      </c>
      <c r="BC85">
        <f t="shared" si="212"/>
        <v>0</v>
      </c>
      <c r="BD85">
        <f t="shared" si="212"/>
        <v>0</v>
      </c>
      <c r="BE85">
        <f t="shared" si="212"/>
        <v>0</v>
      </c>
      <c r="BF85">
        <f t="shared" si="212"/>
        <v>0</v>
      </c>
      <c r="BG85">
        <f t="shared" si="212"/>
        <v>0</v>
      </c>
      <c r="BH85">
        <f t="shared" si="212"/>
        <v>0</v>
      </c>
      <c r="BI85">
        <f t="shared" si="212"/>
        <v>0</v>
      </c>
      <c r="BJ85">
        <f t="shared" si="212"/>
        <v>0</v>
      </c>
      <c r="BK85">
        <f t="shared" si="212"/>
        <v>0</v>
      </c>
      <c r="BL85">
        <f t="shared" si="212"/>
        <v>0</v>
      </c>
      <c r="BM85">
        <f t="shared" si="212"/>
        <v>0</v>
      </c>
      <c r="BN85">
        <f t="shared" si="212"/>
        <v>0</v>
      </c>
      <c r="BO85">
        <f t="shared" si="212"/>
        <v>0</v>
      </c>
      <c r="BP85">
        <f t="shared" ref="BP85:CU85" si="213">IF(BP$29="", BO85, BP42)</f>
        <v>0</v>
      </c>
      <c r="BQ85">
        <f t="shared" si="213"/>
        <v>0</v>
      </c>
      <c r="BR85">
        <f t="shared" si="213"/>
        <v>0</v>
      </c>
      <c r="BS85">
        <f t="shared" si="213"/>
        <v>0</v>
      </c>
      <c r="BT85">
        <f t="shared" si="213"/>
        <v>0</v>
      </c>
      <c r="BU85">
        <f t="shared" si="213"/>
        <v>0</v>
      </c>
      <c r="BV85">
        <f t="shared" si="213"/>
        <v>0</v>
      </c>
      <c r="BW85">
        <f t="shared" si="213"/>
        <v>0</v>
      </c>
      <c r="BX85">
        <f t="shared" si="213"/>
        <v>0</v>
      </c>
      <c r="BY85">
        <f t="shared" si="213"/>
        <v>0</v>
      </c>
      <c r="BZ85">
        <f t="shared" si="213"/>
        <v>0</v>
      </c>
      <c r="CA85">
        <f t="shared" si="213"/>
        <v>0</v>
      </c>
      <c r="CB85">
        <f t="shared" si="213"/>
        <v>0</v>
      </c>
      <c r="CC85">
        <f t="shared" si="213"/>
        <v>0</v>
      </c>
      <c r="CD85">
        <f t="shared" si="213"/>
        <v>0</v>
      </c>
      <c r="CE85">
        <f t="shared" si="213"/>
        <v>0</v>
      </c>
      <c r="CF85">
        <f t="shared" si="213"/>
        <v>0</v>
      </c>
      <c r="CG85">
        <f t="shared" si="213"/>
        <v>0</v>
      </c>
      <c r="CH85">
        <f t="shared" si="213"/>
        <v>0</v>
      </c>
      <c r="CI85">
        <f t="shared" si="213"/>
        <v>0</v>
      </c>
      <c r="CJ85">
        <f t="shared" si="213"/>
        <v>0</v>
      </c>
      <c r="CK85">
        <f t="shared" si="213"/>
        <v>0</v>
      </c>
      <c r="CL85">
        <f t="shared" si="213"/>
        <v>0</v>
      </c>
      <c r="CM85">
        <f t="shared" si="213"/>
        <v>0</v>
      </c>
      <c r="CN85">
        <f t="shared" si="213"/>
        <v>0</v>
      </c>
      <c r="CO85">
        <f t="shared" si="213"/>
        <v>0</v>
      </c>
      <c r="CP85">
        <f t="shared" si="213"/>
        <v>0</v>
      </c>
      <c r="CQ85">
        <f t="shared" si="213"/>
        <v>0</v>
      </c>
      <c r="CR85">
        <f t="shared" si="213"/>
        <v>0</v>
      </c>
      <c r="CS85">
        <f t="shared" si="213"/>
        <v>0</v>
      </c>
      <c r="CT85">
        <f t="shared" si="213"/>
        <v>0</v>
      </c>
      <c r="CU85">
        <f t="shared" si="213"/>
        <v>0</v>
      </c>
      <c r="CV85">
        <f t="shared" ref="CV85:EA85" si="214">IF(CV$29="", CU85, CV42)</f>
        <v>0</v>
      </c>
      <c r="CW85">
        <f t="shared" si="214"/>
        <v>0</v>
      </c>
      <c r="CX85">
        <f t="shared" si="214"/>
        <v>0</v>
      </c>
      <c r="CY85">
        <f t="shared" si="214"/>
        <v>0</v>
      </c>
      <c r="CZ85">
        <f t="shared" si="214"/>
        <v>0</v>
      </c>
      <c r="DA85">
        <f t="shared" si="214"/>
        <v>0</v>
      </c>
      <c r="DB85">
        <f t="shared" si="214"/>
        <v>0</v>
      </c>
      <c r="DC85">
        <f t="shared" si="214"/>
        <v>0</v>
      </c>
      <c r="DD85">
        <f t="shared" si="214"/>
        <v>0</v>
      </c>
      <c r="DE85">
        <f t="shared" si="214"/>
        <v>0</v>
      </c>
      <c r="DF85">
        <f t="shared" si="214"/>
        <v>0</v>
      </c>
      <c r="DG85">
        <f t="shared" si="214"/>
        <v>0</v>
      </c>
      <c r="DH85">
        <f t="shared" si="214"/>
        <v>0</v>
      </c>
      <c r="DI85">
        <f t="shared" si="214"/>
        <v>0</v>
      </c>
      <c r="DJ85">
        <f t="shared" si="214"/>
        <v>0</v>
      </c>
      <c r="DK85">
        <f t="shared" si="214"/>
        <v>0</v>
      </c>
      <c r="DL85">
        <f t="shared" si="214"/>
        <v>0</v>
      </c>
      <c r="DM85">
        <f t="shared" si="214"/>
        <v>0</v>
      </c>
      <c r="DN85">
        <f t="shared" si="214"/>
        <v>0</v>
      </c>
      <c r="DO85">
        <f t="shared" si="214"/>
        <v>0</v>
      </c>
      <c r="DP85">
        <f t="shared" si="214"/>
        <v>0</v>
      </c>
      <c r="DQ85">
        <f t="shared" si="214"/>
        <v>0</v>
      </c>
      <c r="DR85">
        <f t="shared" si="214"/>
        <v>0</v>
      </c>
      <c r="DS85">
        <f t="shared" si="214"/>
        <v>0</v>
      </c>
      <c r="DT85">
        <f t="shared" si="214"/>
        <v>0</v>
      </c>
      <c r="DU85">
        <f t="shared" si="214"/>
        <v>0</v>
      </c>
      <c r="DV85">
        <f t="shared" si="214"/>
        <v>0</v>
      </c>
      <c r="DW85">
        <f t="shared" si="214"/>
        <v>0</v>
      </c>
      <c r="DX85">
        <f t="shared" si="214"/>
        <v>0</v>
      </c>
      <c r="DY85">
        <f t="shared" si="214"/>
        <v>0</v>
      </c>
      <c r="DZ85">
        <f t="shared" si="214"/>
        <v>0</v>
      </c>
      <c r="EA85">
        <f t="shared" si="214"/>
        <v>0</v>
      </c>
      <c r="EB85">
        <f t="shared" ref="EB85:FG85" si="215">IF(EB$29="", EA85, EB42)</f>
        <v>0</v>
      </c>
      <c r="EC85">
        <f t="shared" si="215"/>
        <v>0</v>
      </c>
      <c r="ED85">
        <f t="shared" si="215"/>
        <v>0</v>
      </c>
      <c r="EE85">
        <f t="shared" si="215"/>
        <v>0</v>
      </c>
      <c r="EF85">
        <f t="shared" si="215"/>
        <v>0</v>
      </c>
      <c r="EG85">
        <f t="shared" si="215"/>
        <v>0</v>
      </c>
      <c r="EH85">
        <f t="shared" si="215"/>
        <v>0</v>
      </c>
      <c r="EI85">
        <f t="shared" si="215"/>
        <v>0</v>
      </c>
      <c r="EJ85">
        <f t="shared" si="215"/>
        <v>0</v>
      </c>
      <c r="EK85">
        <f t="shared" si="215"/>
        <v>0</v>
      </c>
      <c r="EL85">
        <f t="shared" si="215"/>
        <v>0</v>
      </c>
      <c r="EM85">
        <f t="shared" si="215"/>
        <v>0</v>
      </c>
      <c r="EN85">
        <f t="shared" si="215"/>
        <v>0</v>
      </c>
      <c r="EO85">
        <f t="shared" si="215"/>
        <v>0</v>
      </c>
      <c r="EP85">
        <f t="shared" si="215"/>
        <v>0</v>
      </c>
      <c r="EQ85">
        <f t="shared" si="215"/>
        <v>0</v>
      </c>
      <c r="ER85">
        <f t="shared" si="215"/>
        <v>0</v>
      </c>
      <c r="ES85">
        <f t="shared" si="215"/>
        <v>0</v>
      </c>
      <c r="ET85">
        <f t="shared" si="215"/>
        <v>0</v>
      </c>
      <c r="EU85">
        <f t="shared" si="215"/>
        <v>0</v>
      </c>
      <c r="EV85">
        <f t="shared" si="215"/>
        <v>0</v>
      </c>
      <c r="EW85">
        <f t="shared" si="215"/>
        <v>0</v>
      </c>
      <c r="EX85">
        <f t="shared" si="215"/>
        <v>0</v>
      </c>
      <c r="EY85">
        <f t="shared" si="215"/>
        <v>0</v>
      </c>
      <c r="EZ85">
        <f t="shared" si="215"/>
        <v>0</v>
      </c>
      <c r="FA85">
        <f t="shared" si="215"/>
        <v>0</v>
      </c>
      <c r="FB85">
        <f t="shared" si="215"/>
        <v>0</v>
      </c>
      <c r="FC85">
        <f t="shared" si="215"/>
        <v>0</v>
      </c>
      <c r="FD85">
        <f t="shared" si="215"/>
        <v>0</v>
      </c>
      <c r="FE85">
        <f t="shared" si="215"/>
        <v>0</v>
      </c>
      <c r="FF85">
        <f t="shared" si="215"/>
        <v>0</v>
      </c>
      <c r="FG85">
        <f t="shared" si="215"/>
        <v>0</v>
      </c>
      <c r="FH85">
        <f t="shared" ref="FH85:FS85" si="216">IF(FH$29="", FG85, FH42)</f>
        <v>0</v>
      </c>
      <c r="FI85">
        <f t="shared" si="216"/>
        <v>0</v>
      </c>
      <c r="FJ85">
        <f t="shared" si="216"/>
        <v>0</v>
      </c>
      <c r="FK85">
        <f t="shared" si="216"/>
        <v>0</v>
      </c>
      <c r="FL85">
        <f t="shared" si="216"/>
        <v>0</v>
      </c>
      <c r="FM85">
        <f t="shared" si="216"/>
        <v>0</v>
      </c>
      <c r="FN85">
        <f t="shared" si="216"/>
        <v>0</v>
      </c>
      <c r="FO85">
        <f t="shared" si="216"/>
        <v>0</v>
      </c>
      <c r="FP85">
        <f t="shared" si="216"/>
        <v>0</v>
      </c>
      <c r="FQ85">
        <f t="shared" si="216"/>
        <v>0</v>
      </c>
      <c r="FR85">
        <f t="shared" si="216"/>
        <v>0</v>
      </c>
      <c r="FS85">
        <f t="shared" si="216"/>
        <v>0</v>
      </c>
    </row>
    <row r="86" spans="1:175" x14ac:dyDescent="0.25">
      <c r="A86" t="s">
        <v>168</v>
      </c>
      <c r="C86">
        <v>0</v>
      </c>
      <c r="D86" t="str">
        <f>IF(D$29="","", D85-C85)</f>
        <v/>
      </c>
      <c r="E86" t="str">
        <f t="shared" ref="E86:BP86" si="217">IF(E$29="","", E85-D85)</f>
        <v/>
      </c>
      <c r="F86" t="str">
        <f t="shared" si="217"/>
        <v/>
      </c>
      <c r="G86" t="str">
        <f t="shared" si="217"/>
        <v/>
      </c>
      <c r="H86" t="str">
        <f t="shared" si="217"/>
        <v/>
      </c>
      <c r="I86" t="str">
        <f t="shared" si="217"/>
        <v/>
      </c>
      <c r="J86" t="str">
        <f t="shared" si="217"/>
        <v/>
      </c>
      <c r="K86" t="str">
        <f t="shared" si="217"/>
        <v/>
      </c>
      <c r="L86" t="str">
        <f t="shared" si="217"/>
        <v/>
      </c>
      <c r="M86" t="str">
        <f t="shared" si="217"/>
        <v/>
      </c>
      <c r="N86" t="str">
        <f t="shared" si="217"/>
        <v/>
      </c>
      <c r="O86" t="str">
        <f t="shared" si="217"/>
        <v/>
      </c>
      <c r="P86" t="str">
        <f t="shared" si="217"/>
        <v/>
      </c>
      <c r="Q86" t="str">
        <f t="shared" si="217"/>
        <v/>
      </c>
      <c r="R86" t="str">
        <f t="shared" si="217"/>
        <v/>
      </c>
      <c r="S86" t="str">
        <f t="shared" si="217"/>
        <v/>
      </c>
      <c r="T86" t="str">
        <f t="shared" si="217"/>
        <v/>
      </c>
      <c r="U86" t="str">
        <f t="shared" si="217"/>
        <v/>
      </c>
      <c r="V86" t="str">
        <f t="shared" si="217"/>
        <v/>
      </c>
      <c r="W86" t="str">
        <f t="shared" si="217"/>
        <v/>
      </c>
      <c r="X86" t="str">
        <f t="shared" si="217"/>
        <v/>
      </c>
      <c r="Y86" t="str">
        <f t="shared" si="217"/>
        <v/>
      </c>
      <c r="Z86" t="str">
        <f t="shared" si="217"/>
        <v/>
      </c>
      <c r="AA86">
        <f t="shared" si="217"/>
        <v>0</v>
      </c>
      <c r="AB86" t="str">
        <f t="shared" si="217"/>
        <v/>
      </c>
      <c r="AC86" t="str">
        <f t="shared" si="217"/>
        <v/>
      </c>
      <c r="AD86" t="str">
        <f t="shared" si="217"/>
        <v/>
      </c>
      <c r="AE86">
        <f t="shared" si="217"/>
        <v>0</v>
      </c>
      <c r="AF86" t="str">
        <f t="shared" si="217"/>
        <v/>
      </c>
      <c r="AG86">
        <f t="shared" si="217"/>
        <v>0</v>
      </c>
      <c r="AH86" t="str">
        <f t="shared" si="217"/>
        <v/>
      </c>
      <c r="AI86">
        <f t="shared" si="217"/>
        <v>0</v>
      </c>
      <c r="AJ86" t="str">
        <f t="shared" si="217"/>
        <v/>
      </c>
      <c r="AK86" t="str">
        <f t="shared" si="217"/>
        <v/>
      </c>
      <c r="AL86" t="str">
        <f t="shared" si="217"/>
        <v/>
      </c>
      <c r="AM86" t="str">
        <f t="shared" si="217"/>
        <v/>
      </c>
      <c r="AN86">
        <f t="shared" si="217"/>
        <v>0</v>
      </c>
      <c r="AO86" t="str">
        <f t="shared" si="217"/>
        <v/>
      </c>
      <c r="AP86">
        <f t="shared" si="217"/>
        <v>0</v>
      </c>
      <c r="AQ86" t="str">
        <f t="shared" si="217"/>
        <v/>
      </c>
      <c r="AR86" t="str">
        <f t="shared" si="217"/>
        <v/>
      </c>
      <c r="AS86" t="str">
        <f t="shared" si="217"/>
        <v/>
      </c>
      <c r="AT86">
        <f t="shared" si="217"/>
        <v>0</v>
      </c>
      <c r="AU86" t="str">
        <f t="shared" si="217"/>
        <v/>
      </c>
      <c r="AV86">
        <f t="shared" si="217"/>
        <v>0</v>
      </c>
      <c r="AW86" t="str">
        <f t="shared" si="217"/>
        <v/>
      </c>
      <c r="AX86" t="str">
        <f t="shared" si="217"/>
        <v/>
      </c>
      <c r="AY86">
        <f t="shared" si="217"/>
        <v>0</v>
      </c>
      <c r="AZ86" t="str">
        <f t="shared" si="217"/>
        <v/>
      </c>
      <c r="BA86">
        <f t="shared" si="217"/>
        <v>0</v>
      </c>
      <c r="BB86" t="str">
        <f t="shared" si="217"/>
        <v/>
      </c>
      <c r="BC86">
        <f t="shared" si="217"/>
        <v>0</v>
      </c>
      <c r="BD86" t="str">
        <f t="shared" si="217"/>
        <v/>
      </c>
      <c r="BE86" t="str">
        <f t="shared" si="217"/>
        <v/>
      </c>
      <c r="BF86" t="str">
        <f t="shared" si="217"/>
        <v/>
      </c>
      <c r="BG86" t="str">
        <f t="shared" si="217"/>
        <v/>
      </c>
      <c r="BH86">
        <f t="shared" si="217"/>
        <v>0</v>
      </c>
      <c r="BI86" t="str">
        <f t="shared" si="217"/>
        <v/>
      </c>
      <c r="BJ86">
        <f t="shared" si="217"/>
        <v>0</v>
      </c>
      <c r="BK86" t="str">
        <f t="shared" si="217"/>
        <v/>
      </c>
      <c r="BL86" t="str">
        <f t="shared" si="217"/>
        <v/>
      </c>
      <c r="BM86">
        <f t="shared" si="217"/>
        <v>0</v>
      </c>
      <c r="BN86" t="str">
        <f t="shared" si="217"/>
        <v/>
      </c>
      <c r="BO86">
        <f t="shared" si="217"/>
        <v>0</v>
      </c>
      <c r="BP86" t="str">
        <f t="shared" si="217"/>
        <v/>
      </c>
      <c r="BQ86">
        <f t="shared" ref="BQ86:EB86" si="218">IF(BQ$29="","", BQ85-BP85)</f>
        <v>0</v>
      </c>
      <c r="BR86" t="str">
        <f t="shared" si="218"/>
        <v/>
      </c>
      <c r="BS86" t="str">
        <f t="shared" si="218"/>
        <v/>
      </c>
      <c r="BT86" t="str">
        <f t="shared" si="218"/>
        <v/>
      </c>
      <c r="BU86" t="str">
        <f t="shared" si="218"/>
        <v/>
      </c>
      <c r="BV86">
        <f t="shared" si="218"/>
        <v>0</v>
      </c>
      <c r="BW86" t="str">
        <f t="shared" si="218"/>
        <v/>
      </c>
      <c r="BX86">
        <f t="shared" si="218"/>
        <v>0</v>
      </c>
      <c r="BY86" t="str">
        <f t="shared" si="218"/>
        <v/>
      </c>
      <c r="BZ86" t="str">
        <f t="shared" si="218"/>
        <v/>
      </c>
      <c r="CA86">
        <f t="shared" si="218"/>
        <v>0</v>
      </c>
      <c r="CB86" t="str">
        <f t="shared" si="218"/>
        <v/>
      </c>
      <c r="CC86">
        <f t="shared" si="218"/>
        <v>0</v>
      </c>
      <c r="CD86" t="str">
        <f t="shared" si="218"/>
        <v/>
      </c>
      <c r="CE86">
        <f t="shared" si="218"/>
        <v>0</v>
      </c>
      <c r="CF86" t="str">
        <f t="shared" si="218"/>
        <v/>
      </c>
      <c r="CG86" t="str">
        <f t="shared" si="218"/>
        <v/>
      </c>
      <c r="CH86" t="str">
        <f t="shared" si="218"/>
        <v/>
      </c>
      <c r="CI86" t="str">
        <f t="shared" si="218"/>
        <v/>
      </c>
      <c r="CJ86">
        <f t="shared" si="218"/>
        <v>0</v>
      </c>
      <c r="CK86" t="str">
        <f t="shared" si="218"/>
        <v/>
      </c>
      <c r="CL86">
        <f t="shared" si="218"/>
        <v>0</v>
      </c>
      <c r="CM86" t="str">
        <f t="shared" si="218"/>
        <v/>
      </c>
      <c r="CN86" t="str">
        <f t="shared" si="218"/>
        <v/>
      </c>
      <c r="CO86">
        <f t="shared" si="218"/>
        <v>0</v>
      </c>
      <c r="CP86" t="str">
        <f t="shared" si="218"/>
        <v/>
      </c>
      <c r="CQ86">
        <f t="shared" si="218"/>
        <v>0</v>
      </c>
      <c r="CR86" t="str">
        <f t="shared" si="218"/>
        <v/>
      </c>
      <c r="CS86">
        <f t="shared" si="218"/>
        <v>0</v>
      </c>
      <c r="CT86" t="str">
        <f t="shared" si="218"/>
        <v/>
      </c>
      <c r="CU86" t="str">
        <f t="shared" si="218"/>
        <v/>
      </c>
      <c r="CV86" t="str">
        <f t="shared" si="218"/>
        <v/>
      </c>
      <c r="CW86" t="str">
        <f t="shared" si="218"/>
        <v/>
      </c>
      <c r="CX86">
        <f t="shared" si="218"/>
        <v>0</v>
      </c>
      <c r="CY86" t="str">
        <f t="shared" si="218"/>
        <v/>
      </c>
      <c r="CZ86">
        <f t="shared" si="218"/>
        <v>0</v>
      </c>
      <c r="DA86" t="str">
        <f t="shared" si="218"/>
        <v/>
      </c>
      <c r="DB86" t="str">
        <f t="shared" si="218"/>
        <v/>
      </c>
      <c r="DC86">
        <f t="shared" si="218"/>
        <v>0</v>
      </c>
      <c r="DD86" t="str">
        <f t="shared" si="218"/>
        <v/>
      </c>
      <c r="DE86">
        <f t="shared" si="218"/>
        <v>0</v>
      </c>
      <c r="DF86" t="str">
        <f t="shared" si="218"/>
        <v/>
      </c>
      <c r="DG86">
        <f t="shared" si="218"/>
        <v>0</v>
      </c>
      <c r="DH86" t="str">
        <f t="shared" si="218"/>
        <v/>
      </c>
      <c r="DI86" t="str">
        <f t="shared" si="218"/>
        <v/>
      </c>
      <c r="DJ86" t="str">
        <f t="shared" si="218"/>
        <v/>
      </c>
      <c r="DK86" t="str">
        <f t="shared" si="218"/>
        <v/>
      </c>
      <c r="DL86" t="str">
        <f t="shared" si="218"/>
        <v/>
      </c>
      <c r="DM86">
        <f t="shared" si="218"/>
        <v>0</v>
      </c>
      <c r="DN86" t="str">
        <f t="shared" si="218"/>
        <v/>
      </c>
      <c r="DO86">
        <f t="shared" si="218"/>
        <v>0</v>
      </c>
      <c r="DP86" t="str">
        <f t="shared" si="218"/>
        <v/>
      </c>
      <c r="DQ86" t="str">
        <f t="shared" si="218"/>
        <v/>
      </c>
      <c r="DR86" t="str">
        <f t="shared" si="218"/>
        <v/>
      </c>
      <c r="DS86" t="str">
        <f t="shared" si="218"/>
        <v/>
      </c>
      <c r="DT86" t="str">
        <f t="shared" si="218"/>
        <v/>
      </c>
      <c r="DU86" t="str">
        <f t="shared" si="218"/>
        <v/>
      </c>
      <c r="DV86" t="str">
        <f t="shared" si="218"/>
        <v/>
      </c>
      <c r="DW86" t="str">
        <f t="shared" si="218"/>
        <v/>
      </c>
      <c r="DX86" t="str">
        <f t="shared" si="218"/>
        <v/>
      </c>
      <c r="DY86" t="str">
        <f t="shared" si="218"/>
        <v/>
      </c>
      <c r="DZ86">
        <f t="shared" si="218"/>
        <v>0</v>
      </c>
      <c r="EA86" t="str">
        <f t="shared" si="218"/>
        <v/>
      </c>
      <c r="EB86" t="str">
        <f t="shared" si="218"/>
        <v/>
      </c>
      <c r="EC86" t="str">
        <f t="shared" ref="EC86:ES86" si="219">IF(EC$29="","", EC85-EB85)</f>
        <v/>
      </c>
      <c r="ED86" t="str">
        <f t="shared" si="219"/>
        <v/>
      </c>
      <c r="EE86" t="str">
        <f t="shared" si="219"/>
        <v/>
      </c>
      <c r="EF86" t="str">
        <f t="shared" si="219"/>
        <v/>
      </c>
      <c r="EG86" t="str">
        <f t="shared" si="219"/>
        <v/>
      </c>
      <c r="EH86">
        <f t="shared" si="219"/>
        <v>0</v>
      </c>
      <c r="EI86" t="str">
        <f t="shared" si="219"/>
        <v/>
      </c>
      <c r="EJ86" t="str">
        <f t="shared" si="219"/>
        <v/>
      </c>
      <c r="EK86" t="str">
        <f t="shared" si="219"/>
        <v/>
      </c>
      <c r="EL86" t="str">
        <f t="shared" si="219"/>
        <v/>
      </c>
      <c r="EM86" t="str">
        <f t="shared" si="219"/>
        <v/>
      </c>
      <c r="EN86" t="str">
        <f t="shared" si="219"/>
        <v/>
      </c>
      <c r="EO86" t="str">
        <f t="shared" si="219"/>
        <v/>
      </c>
      <c r="EP86" t="str">
        <f t="shared" si="219"/>
        <v/>
      </c>
      <c r="EQ86" t="str">
        <f t="shared" si="219"/>
        <v/>
      </c>
      <c r="ER86" t="str">
        <f t="shared" si="219"/>
        <v/>
      </c>
      <c r="ES86" t="str">
        <f t="shared" si="219"/>
        <v/>
      </c>
      <c r="ET86" t="str">
        <f t="shared" ref="ET86:FS86" si="220">IF(ET$29="","", ET85-ES85)</f>
        <v/>
      </c>
      <c r="EU86" t="str">
        <f t="shared" si="220"/>
        <v/>
      </c>
      <c r="EV86" t="str">
        <f t="shared" si="220"/>
        <v/>
      </c>
      <c r="EW86" t="str">
        <f t="shared" si="220"/>
        <v/>
      </c>
      <c r="EX86" t="str">
        <f t="shared" si="220"/>
        <v/>
      </c>
      <c r="EY86" t="str">
        <f t="shared" si="220"/>
        <v/>
      </c>
      <c r="EZ86" t="str">
        <f t="shared" si="220"/>
        <v/>
      </c>
      <c r="FA86" t="str">
        <f t="shared" si="220"/>
        <v/>
      </c>
      <c r="FB86" t="str">
        <f t="shared" si="220"/>
        <v/>
      </c>
      <c r="FC86" t="str">
        <f t="shared" si="220"/>
        <v/>
      </c>
      <c r="FD86" t="str">
        <f t="shared" si="220"/>
        <v/>
      </c>
      <c r="FE86" t="str">
        <f t="shared" si="220"/>
        <v/>
      </c>
      <c r="FF86" t="str">
        <f t="shared" si="220"/>
        <v/>
      </c>
      <c r="FG86" t="str">
        <f t="shared" si="220"/>
        <v/>
      </c>
      <c r="FH86">
        <f t="shared" si="220"/>
        <v>0</v>
      </c>
      <c r="FI86" t="str">
        <f t="shared" si="220"/>
        <v/>
      </c>
      <c r="FJ86" t="str">
        <f t="shared" si="220"/>
        <v/>
      </c>
      <c r="FK86" t="str">
        <f t="shared" si="220"/>
        <v/>
      </c>
      <c r="FL86" t="str">
        <f t="shared" si="220"/>
        <v/>
      </c>
      <c r="FM86" t="str">
        <f t="shared" si="220"/>
        <v/>
      </c>
      <c r="FN86" t="str">
        <f t="shared" si="220"/>
        <v/>
      </c>
      <c r="FO86" t="str">
        <f t="shared" si="220"/>
        <v/>
      </c>
      <c r="FP86" t="str">
        <f t="shared" si="220"/>
        <v/>
      </c>
      <c r="FQ86" t="str">
        <f t="shared" si="220"/>
        <v/>
      </c>
      <c r="FR86" t="str">
        <f t="shared" si="220"/>
        <v/>
      </c>
      <c r="FS86" t="str">
        <f t="shared" si="220"/>
        <v/>
      </c>
    </row>
    <row r="87" spans="1:175" x14ac:dyDescent="0.25">
      <c r="A87" t="s">
        <v>169</v>
      </c>
      <c r="C87">
        <v>0</v>
      </c>
      <c r="D87" t="str">
        <f t="shared" ref="D87:AI87" si="221">IF(D$29="","", (D82+D84-D86)/(C80+D16))</f>
        <v/>
      </c>
      <c r="E87" t="str">
        <f t="shared" si="221"/>
        <v/>
      </c>
      <c r="F87" t="str">
        <f t="shared" si="221"/>
        <v/>
      </c>
      <c r="G87" t="str">
        <f t="shared" si="221"/>
        <v/>
      </c>
      <c r="H87" t="str">
        <f t="shared" si="221"/>
        <v/>
      </c>
      <c r="I87" t="str">
        <f t="shared" si="221"/>
        <v/>
      </c>
      <c r="J87" t="str">
        <f t="shared" si="221"/>
        <v/>
      </c>
      <c r="K87" t="str">
        <f t="shared" si="221"/>
        <v/>
      </c>
      <c r="L87" t="str">
        <f t="shared" si="221"/>
        <v/>
      </c>
      <c r="M87" t="str">
        <f t="shared" si="221"/>
        <v/>
      </c>
      <c r="N87" t="str">
        <f t="shared" si="221"/>
        <v/>
      </c>
      <c r="O87" t="str">
        <f t="shared" si="221"/>
        <v/>
      </c>
      <c r="P87" t="str">
        <f t="shared" si="221"/>
        <v/>
      </c>
      <c r="Q87" t="str">
        <f t="shared" si="221"/>
        <v/>
      </c>
      <c r="R87" t="str">
        <f t="shared" si="221"/>
        <v/>
      </c>
      <c r="S87" t="str">
        <f t="shared" si="221"/>
        <v/>
      </c>
      <c r="T87" t="str">
        <f t="shared" si="221"/>
        <v/>
      </c>
      <c r="U87" t="str">
        <f t="shared" si="221"/>
        <v/>
      </c>
      <c r="V87" t="str">
        <f t="shared" si="221"/>
        <v/>
      </c>
      <c r="W87" t="str">
        <f t="shared" si="221"/>
        <v/>
      </c>
      <c r="X87" t="str">
        <f t="shared" si="221"/>
        <v/>
      </c>
      <c r="Y87" t="str">
        <f t="shared" si="221"/>
        <v/>
      </c>
      <c r="Z87" t="str">
        <f t="shared" si="221"/>
        <v/>
      </c>
      <c r="AA87">
        <f t="shared" si="221"/>
        <v>0.19152056635129108</v>
      </c>
      <c r="AB87" t="str">
        <f t="shared" si="221"/>
        <v/>
      </c>
      <c r="AC87" t="str">
        <f t="shared" si="221"/>
        <v/>
      </c>
      <c r="AD87" t="str">
        <f t="shared" si="221"/>
        <v/>
      </c>
      <c r="AE87">
        <f t="shared" si="221"/>
        <v>0.21116351429119695</v>
      </c>
      <c r="AF87" t="str">
        <f t="shared" si="221"/>
        <v/>
      </c>
      <c r="AG87">
        <f t="shared" si="221"/>
        <v>0.3101996498403653</v>
      </c>
      <c r="AH87" t="str">
        <f t="shared" si="221"/>
        <v/>
      </c>
      <c r="AI87">
        <f t="shared" si="221"/>
        <v>-0.77422646616681101</v>
      </c>
      <c r="AJ87" t="str">
        <f t="shared" ref="AJ87:BO87" si="222">IF(AJ$29="","", (AJ82+AJ84-AJ86)/(AI80+AJ16))</f>
        <v/>
      </c>
      <c r="AK87" t="str">
        <f t="shared" si="222"/>
        <v/>
      </c>
      <c r="AL87" t="str">
        <f t="shared" si="222"/>
        <v/>
      </c>
      <c r="AM87" t="str">
        <f t="shared" si="222"/>
        <v/>
      </c>
      <c r="AN87">
        <f t="shared" si="222"/>
        <v>0.79410562717694755</v>
      </c>
      <c r="AO87" t="str">
        <f t="shared" si="222"/>
        <v/>
      </c>
      <c r="AP87">
        <f t="shared" si="222"/>
        <v>-0.34456021496996647</v>
      </c>
      <c r="AQ87" t="str">
        <f t="shared" si="222"/>
        <v/>
      </c>
      <c r="AR87" t="str">
        <f t="shared" si="222"/>
        <v/>
      </c>
      <c r="AS87" t="str">
        <f t="shared" si="222"/>
        <v/>
      </c>
      <c r="AT87">
        <f t="shared" si="222"/>
        <v>1.0899524162261427</v>
      </c>
      <c r="AU87" t="str">
        <f t="shared" si="222"/>
        <v/>
      </c>
      <c r="AV87">
        <f t="shared" si="222"/>
        <v>-0.60560758546323568</v>
      </c>
      <c r="AW87" t="str">
        <f t="shared" si="222"/>
        <v/>
      </c>
      <c r="AX87" t="str">
        <f t="shared" si="222"/>
        <v/>
      </c>
      <c r="AY87">
        <f t="shared" si="222"/>
        <v>1.2690222374864566</v>
      </c>
      <c r="AZ87" t="str">
        <f t="shared" si="222"/>
        <v/>
      </c>
      <c r="BA87">
        <f t="shared" si="222"/>
        <v>-0.54857902655749646</v>
      </c>
      <c r="BB87" t="str">
        <f t="shared" si="222"/>
        <v/>
      </c>
      <c r="BC87">
        <f t="shared" si="222"/>
        <v>1.6148573424751491</v>
      </c>
      <c r="BD87" t="str">
        <f t="shared" si="222"/>
        <v/>
      </c>
      <c r="BE87" t="str">
        <f t="shared" si="222"/>
        <v/>
      </c>
      <c r="BF87" t="str">
        <f t="shared" si="222"/>
        <v/>
      </c>
      <c r="BG87" t="str">
        <f t="shared" si="222"/>
        <v/>
      </c>
      <c r="BH87">
        <f t="shared" si="222"/>
        <v>0.50425532447854848</v>
      </c>
      <c r="BI87" t="str">
        <f t="shared" si="222"/>
        <v/>
      </c>
      <c r="BJ87">
        <f t="shared" si="222"/>
        <v>0.47675624294666757</v>
      </c>
      <c r="BK87" t="str">
        <f t="shared" si="222"/>
        <v/>
      </c>
      <c r="BL87" t="str">
        <f t="shared" si="222"/>
        <v/>
      </c>
      <c r="BM87">
        <f t="shared" si="222"/>
        <v>0.49775207005889205</v>
      </c>
      <c r="BN87" t="str">
        <f t="shared" si="222"/>
        <v/>
      </c>
      <c r="BO87">
        <f t="shared" si="222"/>
        <v>-9.1608653816052932E-2</v>
      </c>
      <c r="BP87" t="str">
        <f t="shared" ref="BP87:CU87" si="223">IF(BP$29="","", (BP82+BP84-BP86)/(BO80+BP16))</f>
        <v/>
      </c>
      <c r="BQ87">
        <f t="shared" si="223"/>
        <v>2.0440564627555875</v>
      </c>
      <c r="BR87" t="str">
        <f t="shared" si="223"/>
        <v/>
      </c>
      <c r="BS87" t="str">
        <f t="shared" si="223"/>
        <v/>
      </c>
      <c r="BT87" t="str">
        <f t="shared" si="223"/>
        <v/>
      </c>
      <c r="BU87" t="str">
        <f t="shared" si="223"/>
        <v/>
      </c>
      <c r="BV87">
        <f t="shared" si="223"/>
        <v>0.69163606015452084</v>
      </c>
      <c r="BW87" t="str">
        <f t="shared" si="223"/>
        <v/>
      </c>
      <c r="BX87">
        <f t="shared" si="223"/>
        <v>-0.73714875856226081</v>
      </c>
      <c r="BY87" t="str">
        <f t="shared" si="223"/>
        <v/>
      </c>
      <c r="BZ87" t="str">
        <f t="shared" si="223"/>
        <v/>
      </c>
      <c r="CA87">
        <f t="shared" si="223"/>
        <v>1.7083783553745413</v>
      </c>
      <c r="CB87" t="str">
        <f t="shared" si="223"/>
        <v/>
      </c>
      <c r="CC87">
        <f t="shared" si="223"/>
        <v>-0.81439545098798982</v>
      </c>
      <c r="CD87" t="str">
        <f t="shared" si="223"/>
        <v/>
      </c>
      <c r="CE87">
        <f t="shared" si="223"/>
        <v>2.0506093394550673</v>
      </c>
      <c r="CF87" t="str">
        <f t="shared" si="223"/>
        <v/>
      </c>
      <c r="CG87" t="str">
        <f t="shared" si="223"/>
        <v/>
      </c>
      <c r="CH87" t="str">
        <f t="shared" si="223"/>
        <v/>
      </c>
      <c r="CI87" t="str">
        <f t="shared" si="223"/>
        <v/>
      </c>
      <c r="CJ87">
        <f t="shared" si="223"/>
        <v>0.9578222646248381</v>
      </c>
      <c r="CK87" t="str">
        <f t="shared" si="223"/>
        <v/>
      </c>
      <c r="CL87">
        <f t="shared" si="223"/>
        <v>0.77751119057279716</v>
      </c>
      <c r="CM87" t="str">
        <f t="shared" si="223"/>
        <v/>
      </c>
      <c r="CN87" t="str">
        <f t="shared" si="223"/>
        <v/>
      </c>
      <c r="CO87">
        <f t="shared" si="223"/>
        <v>2.2328834036425542</v>
      </c>
      <c r="CP87" t="str">
        <f t="shared" si="223"/>
        <v/>
      </c>
      <c r="CQ87">
        <f t="shared" si="223"/>
        <v>-1.0483481640442009</v>
      </c>
      <c r="CR87" t="str">
        <f t="shared" si="223"/>
        <v/>
      </c>
      <c r="CS87">
        <f t="shared" si="223"/>
        <v>1.6641748069701849</v>
      </c>
      <c r="CT87" t="str">
        <f t="shared" si="223"/>
        <v/>
      </c>
      <c r="CU87" t="str">
        <f t="shared" si="223"/>
        <v/>
      </c>
      <c r="CV87" t="str">
        <f t="shared" ref="CV87:EA87" si="224">IF(CV$29="","", (CV82+CV84-CV86)/(CU80+CV16))</f>
        <v/>
      </c>
      <c r="CW87" t="str">
        <f t="shared" si="224"/>
        <v/>
      </c>
      <c r="CX87">
        <f t="shared" si="224"/>
        <v>1.2595029150494488</v>
      </c>
      <c r="CY87" t="str">
        <f t="shared" si="224"/>
        <v/>
      </c>
      <c r="CZ87">
        <f t="shared" si="224"/>
        <v>-0.39851259833222363</v>
      </c>
      <c r="DA87" t="str">
        <f t="shared" si="224"/>
        <v/>
      </c>
      <c r="DB87" t="str">
        <f t="shared" si="224"/>
        <v/>
      </c>
      <c r="DC87">
        <f t="shared" si="224"/>
        <v>1.7799236232578997</v>
      </c>
      <c r="DD87" t="str">
        <f t="shared" si="224"/>
        <v/>
      </c>
      <c r="DE87">
        <f t="shared" si="224"/>
        <v>-0.91423011464741932</v>
      </c>
      <c r="DF87" t="str">
        <f t="shared" si="224"/>
        <v/>
      </c>
      <c r="DG87">
        <f t="shared" si="224"/>
        <v>1.958984010613753</v>
      </c>
      <c r="DH87" t="str">
        <f t="shared" si="224"/>
        <v/>
      </c>
      <c r="DI87" t="str">
        <f t="shared" si="224"/>
        <v/>
      </c>
      <c r="DJ87" t="str">
        <f t="shared" si="224"/>
        <v/>
      </c>
      <c r="DK87" t="str">
        <f t="shared" si="224"/>
        <v/>
      </c>
      <c r="DL87" t="str">
        <f t="shared" si="224"/>
        <v/>
      </c>
      <c r="DM87">
        <f t="shared" si="224"/>
        <v>0.87988948062136774</v>
      </c>
      <c r="DN87" t="str">
        <f t="shared" si="224"/>
        <v/>
      </c>
      <c r="DO87">
        <f t="shared" si="224"/>
        <v>-0.51936316869215815</v>
      </c>
      <c r="DP87" t="str">
        <f t="shared" si="224"/>
        <v/>
      </c>
      <c r="DQ87" t="str">
        <f t="shared" si="224"/>
        <v/>
      </c>
      <c r="DR87" t="str">
        <f t="shared" si="224"/>
        <v/>
      </c>
      <c r="DS87" t="str">
        <f t="shared" si="224"/>
        <v/>
      </c>
      <c r="DT87" t="str">
        <f t="shared" si="224"/>
        <v/>
      </c>
      <c r="DU87" t="str">
        <f t="shared" si="224"/>
        <v/>
      </c>
      <c r="DV87" t="str">
        <f t="shared" si="224"/>
        <v/>
      </c>
      <c r="DW87" t="str">
        <f t="shared" si="224"/>
        <v/>
      </c>
      <c r="DX87" t="str">
        <f t="shared" si="224"/>
        <v/>
      </c>
      <c r="DY87" t="str">
        <f t="shared" si="224"/>
        <v/>
      </c>
      <c r="DZ87">
        <f t="shared" si="224"/>
        <v>0.59423409259629678</v>
      </c>
      <c r="EA87" t="str">
        <f t="shared" si="224"/>
        <v/>
      </c>
      <c r="EB87" t="str">
        <f t="shared" ref="EB87:FG87" si="225">IF(EB$29="","", (EB82+EB84-EB86)/(EA80+EB16))</f>
        <v/>
      </c>
      <c r="EC87" t="str">
        <f t="shared" si="225"/>
        <v/>
      </c>
      <c r="ED87" t="str">
        <f t="shared" si="225"/>
        <v/>
      </c>
      <c r="EE87" t="str">
        <f t="shared" si="225"/>
        <v/>
      </c>
      <c r="EF87" t="str">
        <f t="shared" si="225"/>
        <v/>
      </c>
      <c r="EG87" t="str">
        <f t="shared" si="225"/>
        <v/>
      </c>
      <c r="EH87">
        <f t="shared" si="225"/>
        <v>-0.20264002081887522</v>
      </c>
      <c r="EI87" t="str">
        <f t="shared" si="225"/>
        <v/>
      </c>
      <c r="EJ87" t="str">
        <f t="shared" si="225"/>
        <v/>
      </c>
      <c r="EK87" t="str">
        <f t="shared" si="225"/>
        <v/>
      </c>
      <c r="EL87" t="str">
        <f t="shared" si="225"/>
        <v/>
      </c>
      <c r="EM87" t="str">
        <f t="shared" si="225"/>
        <v/>
      </c>
      <c r="EN87" t="str">
        <f t="shared" si="225"/>
        <v/>
      </c>
      <c r="EO87" t="str">
        <f t="shared" si="225"/>
        <v/>
      </c>
      <c r="EP87" t="str">
        <f t="shared" si="225"/>
        <v/>
      </c>
      <c r="EQ87" t="str">
        <f t="shared" si="225"/>
        <v/>
      </c>
      <c r="ER87" t="str">
        <f t="shared" si="225"/>
        <v/>
      </c>
      <c r="ES87" t="str">
        <f t="shared" si="225"/>
        <v/>
      </c>
      <c r="ET87" t="str">
        <f t="shared" si="225"/>
        <v/>
      </c>
      <c r="EU87" t="str">
        <f t="shared" si="225"/>
        <v/>
      </c>
      <c r="EV87" t="str">
        <f t="shared" si="225"/>
        <v/>
      </c>
      <c r="EW87" t="str">
        <f t="shared" si="225"/>
        <v/>
      </c>
      <c r="EX87" t="str">
        <f t="shared" si="225"/>
        <v/>
      </c>
      <c r="EY87" t="str">
        <f t="shared" si="225"/>
        <v/>
      </c>
      <c r="EZ87" t="str">
        <f t="shared" si="225"/>
        <v/>
      </c>
      <c r="FA87" t="str">
        <f t="shared" si="225"/>
        <v/>
      </c>
      <c r="FB87" t="str">
        <f t="shared" si="225"/>
        <v/>
      </c>
      <c r="FC87" t="str">
        <f t="shared" si="225"/>
        <v/>
      </c>
      <c r="FD87" t="str">
        <f t="shared" si="225"/>
        <v/>
      </c>
      <c r="FE87" t="str">
        <f t="shared" si="225"/>
        <v/>
      </c>
      <c r="FF87" t="str">
        <f t="shared" si="225"/>
        <v/>
      </c>
      <c r="FG87" t="str">
        <f t="shared" si="225"/>
        <v/>
      </c>
      <c r="FH87">
        <f t="shared" ref="FH87:FS87" si="226">IF(FH$29="","", (FH82+FH84-FH86)/(FG80+FH16))</f>
        <v>0.22175253968025788</v>
      </c>
      <c r="FI87" t="str">
        <f t="shared" si="226"/>
        <v/>
      </c>
      <c r="FJ87" t="str">
        <f t="shared" si="226"/>
        <v/>
      </c>
      <c r="FK87" t="str">
        <f t="shared" si="226"/>
        <v/>
      </c>
      <c r="FL87" t="str">
        <f t="shared" si="226"/>
        <v/>
      </c>
      <c r="FM87" t="str">
        <f t="shared" si="226"/>
        <v/>
      </c>
      <c r="FN87" t="str">
        <f t="shared" si="226"/>
        <v/>
      </c>
      <c r="FO87" t="str">
        <f t="shared" si="226"/>
        <v/>
      </c>
      <c r="FP87" t="str">
        <f t="shared" si="226"/>
        <v/>
      </c>
      <c r="FQ87" t="str">
        <f t="shared" si="226"/>
        <v/>
      </c>
      <c r="FR87" t="str">
        <f t="shared" si="226"/>
        <v/>
      </c>
      <c r="FS87" t="str">
        <f t="shared" si="226"/>
        <v/>
      </c>
    </row>
    <row r="88" spans="1:175" x14ac:dyDescent="0.25">
      <c r="AH88">
        <f t="shared" ref="AH88:AN88" si="227">IF(AH87="", AI88, AH87)</f>
        <v>-0.77422646616681101</v>
      </c>
      <c r="AI88">
        <f t="shared" si="227"/>
        <v>-0.77422646616681101</v>
      </c>
      <c r="AJ88">
        <f t="shared" si="227"/>
        <v>0.79410562717694755</v>
      </c>
      <c r="AK88">
        <f t="shared" si="227"/>
        <v>0.79410562717694755</v>
      </c>
      <c r="AL88">
        <f t="shared" si="227"/>
        <v>0.79410562717694755</v>
      </c>
      <c r="AM88">
        <f t="shared" si="227"/>
        <v>0.79410562717694755</v>
      </c>
      <c r="AN88">
        <f t="shared" si="227"/>
        <v>0.79410562717694755</v>
      </c>
      <c r="AO88">
        <f>IF(AO87="", AP88, AO87)</f>
        <v>-0.34456021496996647</v>
      </c>
      <c r="AP88">
        <f t="shared" ref="AP88:DA88" si="228">IF(AP87="", AQ88, AP87)</f>
        <v>-0.34456021496996647</v>
      </c>
      <c r="AQ88">
        <f t="shared" si="228"/>
        <v>1.0899524162261427</v>
      </c>
      <c r="AR88">
        <f t="shared" si="228"/>
        <v>1.0899524162261427</v>
      </c>
      <c r="AS88">
        <f t="shared" si="228"/>
        <v>1.0899524162261427</v>
      </c>
      <c r="AT88">
        <f t="shared" si="228"/>
        <v>1.0899524162261427</v>
      </c>
      <c r="AU88">
        <f t="shared" si="228"/>
        <v>-0.60560758546323568</v>
      </c>
      <c r="AV88">
        <f t="shared" si="228"/>
        <v>-0.60560758546323568</v>
      </c>
      <c r="AW88">
        <f t="shared" si="228"/>
        <v>1.2690222374864566</v>
      </c>
      <c r="AX88">
        <f t="shared" si="228"/>
        <v>1.2690222374864566</v>
      </c>
      <c r="AY88">
        <f t="shared" si="228"/>
        <v>1.2690222374864566</v>
      </c>
      <c r="AZ88">
        <f t="shared" si="228"/>
        <v>-0.54857902655749646</v>
      </c>
      <c r="BA88">
        <f t="shared" si="228"/>
        <v>-0.54857902655749646</v>
      </c>
      <c r="BB88">
        <f t="shared" si="228"/>
        <v>1.6148573424751491</v>
      </c>
      <c r="BC88">
        <f t="shared" si="228"/>
        <v>1.6148573424751491</v>
      </c>
      <c r="BD88">
        <f t="shared" si="228"/>
        <v>0.50425532447854848</v>
      </c>
      <c r="BE88">
        <f t="shared" si="228"/>
        <v>0.50425532447854848</v>
      </c>
      <c r="BF88">
        <f t="shared" si="228"/>
        <v>0.50425532447854848</v>
      </c>
      <c r="BG88">
        <f t="shared" si="228"/>
        <v>0.50425532447854848</v>
      </c>
      <c r="BH88">
        <f t="shared" si="228"/>
        <v>0.50425532447854848</v>
      </c>
      <c r="BI88">
        <f t="shared" si="228"/>
        <v>0.47675624294666757</v>
      </c>
      <c r="BJ88">
        <f t="shared" si="228"/>
        <v>0.47675624294666757</v>
      </c>
      <c r="BK88">
        <f t="shared" si="228"/>
        <v>0.49775207005889205</v>
      </c>
      <c r="BL88">
        <f t="shared" si="228"/>
        <v>0.49775207005889205</v>
      </c>
      <c r="BM88">
        <f t="shared" si="228"/>
        <v>0.49775207005889205</v>
      </c>
      <c r="BN88">
        <f t="shared" si="228"/>
        <v>-9.1608653816052932E-2</v>
      </c>
      <c r="BO88">
        <f t="shared" si="228"/>
        <v>-9.1608653816052932E-2</v>
      </c>
      <c r="BP88">
        <f t="shared" si="228"/>
        <v>2.0440564627555875</v>
      </c>
      <c r="BQ88">
        <f t="shared" si="228"/>
        <v>2.0440564627555875</v>
      </c>
      <c r="BR88">
        <f t="shared" si="228"/>
        <v>0.69163606015452084</v>
      </c>
      <c r="BS88">
        <f t="shared" si="228"/>
        <v>0.69163606015452084</v>
      </c>
      <c r="BT88">
        <f t="shared" si="228"/>
        <v>0.69163606015452084</v>
      </c>
      <c r="BU88">
        <f t="shared" si="228"/>
        <v>0.69163606015452084</v>
      </c>
      <c r="BV88">
        <f t="shared" si="228"/>
        <v>0.69163606015452084</v>
      </c>
      <c r="BW88">
        <f t="shared" si="228"/>
        <v>-0.73714875856226081</v>
      </c>
      <c r="BX88">
        <f t="shared" si="228"/>
        <v>-0.73714875856226081</v>
      </c>
      <c r="BY88">
        <f t="shared" si="228"/>
        <v>1.7083783553745413</v>
      </c>
      <c r="BZ88">
        <f t="shared" si="228"/>
        <v>1.7083783553745413</v>
      </c>
      <c r="CA88">
        <f t="shared" si="228"/>
        <v>1.7083783553745413</v>
      </c>
      <c r="CB88">
        <f t="shared" si="228"/>
        <v>-0.81439545098798982</v>
      </c>
      <c r="CC88">
        <f t="shared" si="228"/>
        <v>-0.81439545098798982</v>
      </c>
      <c r="CD88">
        <f t="shared" si="228"/>
        <v>2.0506093394550673</v>
      </c>
      <c r="CE88">
        <f t="shared" si="228"/>
        <v>2.0506093394550673</v>
      </c>
      <c r="CF88">
        <f t="shared" si="228"/>
        <v>0.9578222646248381</v>
      </c>
      <c r="CG88">
        <f t="shared" si="228"/>
        <v>0.9578222646248381</v>
      </c>
      <c r="CH88">
        <f t="shared" si="228"/>
        <v>0.9578222646248381</v>
      </c>
      <c r="CI88">
        <f t="shared" si="228"/>
        <v>0.9578222646248381</v>
      </c>
      <c r="CJ88">
        <f t="shared" si="228"/>
        <v>0.9578222646248381</v>
      </c>
      <c r="CK88">
        <f t="shared" si="228"/>
        <v>0.77751119057279716</v>
      </c>
      <c r="CL88">
        <f t="shared" si="228"/>
        <v>0.77751119057279716</v>
      </c>
      <c r="CM88">
        <f t="shared" si="228"/>
        <v>2.2328834036425542</v>
      </c>
      <c r="CN88">
        <f t="shared" si="228"/>
        <v>2.2328834036425542</v>
      </c>
      <c r="CO88">
        <f t="shared" si="228"/>
        <v>2.2328834036425542</v>
      </c>
      <c r="CP88">
        <f t="shared" si="228"/>
        <v>-1.0483481640442009</v>
      </c>
      <c r="CQ88">
        <f t="shared" si="228"/>
        <v>-1.0483481640442009</v>
      </c>
      <c r="CR88">
        <f t="shared" si="228"/>
        <v>1.6641748069701849</v>
      </c>
      <c r="CS88">
        <f t="shared" si="228"/>
        <v>1.6641748069701849</v>
      </c>
      <c r="CT88">
        <f t="shared" si="228"/>
        <v>1.2595029150494488</v>
      </c>
      <c r="CU88">
        <f t="shared" si="228"/>
        <v>1.2595029150494488</v>
      </c>
      <c r="CV88">
        <f t="shared" si="228"/>
        <v>1.2595029150494488</v>
      </c>
      <c r="CW88">
        <f t="shared" si="228"/>
        <v>1.2595029150494488</v>
      </c>
      <c r="CX88">
        <f t="shared" si="228"/>
        <v>1.2595029150494488</v>
      </c>
      <c r="CY88">
        <f t="shared" si="228"/>
        <v>-0.39851259833222363</v>
      </c>
      <c r="CZ88">
        <f t="shared" si="228"/>
        <v>-0.39851259833222363</v>
      </c>
      <c r="DA88">
        <f t="shared" si="228"/>
        <v>1.7799236232578997</v>
      </c>
      <c r="DB88">
        <f t="shared" ref="DB88:EG88" si="229">IF(DB87="", DC88, DB87)</f>
        <v>1.7799236232578997</v>
      </c>
      <c r="DC88">
        <f t="shared" si="229"/>
        <v>1.7799236232578997</v>
      </c>
      <c r="DD88">
        <f t="shared" si="229"/>
        <v>-0.91423011464741932</v>
      </c>
      <c r="DE88">
        <f t="shared" si="229"/>
        <v>-0.91423011464741932</v>
      </c>
      <c r="DF88">
        <f t="shared" si="229"/>
        <v>1.958984010613753</v>
      </c>
      <c r="DG88">
        <f t="shared" si="229"/>
        <v>1.958984010613753</v>
      </c>
      <c r="DH88">
        <f t="shared" si="229"/>
        <v>0.87988948062136774</v>
      </c>
      <c r="DI88">
        <f t="shared" si="229"/>
        <v>0.87988948062136774</v>
      </c>
      <c r="DJ88">
        <f t="shared" si="229"/>
        <v>0.87988948062136774</v>
      </c>
      <c r="DK88">
        <f t="shared" si="229"/>
        <v>0.87988948062136774</v>
      </c>
      <c r="DL88">
        <f t="shared" si="229"/>
        <v>0.87988948062136774</v>
      </c>
      <c r="DM88">
        <f t="shared" si="229"/>
        <v>0.87988948062136774</v>
      </c>
      <c r="DN88">
        <f t="shared" si="229"/>
        <v>-0.51936316869215815</v>
      </c>
      <c r="DO88">
        <f t="shared" si="229"/>
        <v>-0.51936316869215815</v>
      </c>
      <c r="DP88">
        <f t="shared" si="229"/>
        <v>0.59423409259629678</v>
      </c>
      <c r="DQ88">
        <f t="shared" si="229"/>
        <v>0.59423409259629678</v>
      </c>
      <c r="DR88">
        <f t="shared" si="229"/>
        <v>0.59423409259629678</v>
      </c>
      <c r="DS88">
        <f t="shared" si="229"/>
        <v>0.59423409259629678</v>
      </c>
      <c r="DT88">
        <f t="shared" si="229"/>
        <v>0.59423409259629678</v>
      </c>
      <c r="DU88">
        <f t="shared" si="229"/>
        <v>0.59423409259629678</v>
      </c>
      <c r="DV88">
        <f t="shared" si="229"/>
        <v>0.59423409259629678</v>
      </c>
      <c r="DW88">
        <f t="shared" si="229"/>
        <v>0.59423409259629678</v>
      </c>
      <c r="DX88">
        <f t="shared" si="229"/>
        <v>0.59423409259629678</v>
      </c>
      <c r="DY88">
        <f t="shared" si="229"/>
        <v>0.59423409259629678</v>
      </c>
      <c r="DZ88">
        <f t="shared" si="229"/>
        <v>0.59423409259629678</v>
      </c>
      <c r="EA88">
        <f t="shared" si="229"/>
        <v>-0.20264002081887522</v>
      </c>
      <c r="EB88">
        <f t="shared" si="229"/>
        <v>-0.20264002081887522</v>
      </c>
      <c r="EC88">
        <f t="shared" si="229"/>
        <v>-0.20264002081887522</v>
      </c>
      <c r="ED88">
        <f t="shared" si="229"/>
        <v>-0.20264002081887522</v>
      </c>
      <c r="EE88">
        <f t="shared" si="229"/>
        <v>-0.20264002081887522</v>
      </c>
      <c r="EF88">
        <f t="shared" si="229"/>
        <v>-0.20264002081887522</v>
      </c>
      <c r="EG88">
        <f t="shared" si="229"/>
        <v>-0.20264002081887522</v>
      </c>
      <c r="EH88">
        <f>IF(EH87="", EI88, EH87)</f>
        <v>-0.20264002081887522</v>
      </c>
      <c r="EI88">
        <f t="shared" ref="EI88:FS88" si="230">IF(EI87="", EJ88, EI87)</f>
        <v>0.22175253968025788</v>
      </c>
      <c r="EJ88">
        <f t="shared" si="230"/>
        <v>0.22175253968025788</v>
      </c>
      <c r="EK88">
        <f t="shared" si="230"/>
        <v>0.22175253968025788</v>
      </c>
      <c r="EL88">
        <f t="shared" si="230"/>
        <v>0.22175253968025788</v>
      </c>
      <c r="EM88">
        <f t="shared" si="230"/>
        <v>0.22175253968025788</v>
      </c>
      <c r="EN88">
        <f t="shared" si="230"/>
        <v>0.22175253968025788</v>
      </c>
      <c r="EO88">
        <f t="shared" si="230"/>
        <v>0.22175253968025788</v>
      </c>
      <c r="EP88">
        <f t="shared" si="230"/>
        <v>0.22175253968025788</v>
      </c>
      <c r="EQ88">
        <f t="shared" si="230"/>
        <v>0.22175253968025788</v>
      </c>
      <c r="ER88">
        <f t="shared" si="230"/>
        <v>0.22175253968025788</v>
      </c>
      <c r="ES88">
        <f t="shared" si="230"/>
        <v>0.22175253968025788</v>
      </c>
      <c r="ET88">
        <f t="shared" si="230"/>
        <v>0.22175253968025788</v>
      </c>
      <c r="EU88">
        <f t="shared" si="230"/>
        <v>0.22175253968025788</v>
      </c>
      <c r="EV88">
        <f t="shared" si="230"/>
        <v>0.22175253968025788</v>
      </c>
      <c r="EW88">
        <f t="shared" si="230"/>
        <v>0.22175253968025788</v>
      </c>
      <c r="EX88">
        <f t="shared" si="230"/>
        <v>0.22175253968025788</v>
      </c>
      <c r="EY88">
        <f t="shared" si="230"/>
        <v>0.22175253968025788</v>
      </c>
      <c r="EZ88">
        <f t="shared" si="230"/>
        <v>0.22175253968025788</v>
      </c>
      <c r="FA88">
        <f t="shared" si="230"/>
        <v>0.22175253968025788</v>
      </c>
      <c r="FB88">
        <f t="shared" si="230"/>
        <v>0.22175253968025788</v>
      </c>
      <c r="FC88">
        <f t="shared" si="230"/>
        <v>0.22175253968025788</v>
      </c>
      <c r="FD88">
        <f t="shared" si="230"/>
        <v>0.22175253968025788</v>
      </c>
      <c r="FE88">
        <f t="shared" si="230"/>
        <v>0.22175253968025788</v>
      </c>
      <c r="FF88">
        <f t="shared" si="230"/>
        <v>0.22175253968025788</v>
      </c>
      <c r="FG88">
        <f t="shared" si="230"/>
        <v>0.22175253968025788</v>
      </c>
      <c r="FH88">
        <f t="shared" si="230"/>
        <v>0.22175253968025788</v>
      </c>
      <c r="FI88">
        <f t="shared" si="230"/>
        <v>0</v>
      </c>
      <c r="FJ88">
        <f t="shared" si="230"/>
        <v>0</v>
      </c>
      <c r="FK88">
        <f t="shared" si="230"/>
        <v>0</v>
      </c>
      <c r="FL88">
        <f t="shared" si="230"/>
        <v>0</v>
      </c>
      <c r="FM88">
        <f t="shared" si="230"/>
        <v>0</v>
      </c>
      <c r="FN88">
        <f t="shared" si="230"/>
        <v>0</v>
      </c>
      <c r="FO88">
        <f t="shared" si="230"/>
        <v>0</v>
      </c>
      <c r="FP88">
        <f t="shared" si="230"/>
        <v>0</v>
      </c>
      <c r="FQ88">
        <f t="shared" si="230"/>
        <v>0</v>
      </c>
      <c r="FR88">
        <f t="shared" si="230"/>
        <v>0</v>
      </c>
      <c r="FS88">
        <f t="shared" si="230"/>
        <v>0</v>
      </c>
    </row>
    <row r="89" spans="1:175" x14ac:dyDescent="0.25">
      <c r="A89" t="s">
        <v>183</v>
      </c>
      <c r="D89" t="str">
        <f>IF(ISNUMBER(D88),AVERAGE(#REF!),"")</f>
        <v/>
      </c>
      <c r="E89" t="str">
        <f>IF(ISNUMBER(E88),AVERAGE(#REF!),"")</f>
        <v/>
      </c>
      <c r="F89" t="str">
        <f t="shared" ref="F89:L89" si="231">IF(ISNUMBER(F88),AVERAGE(A88:K88),"")</f>
        <v/>
      </c>
      <c r="G89" t="str">
        <f t="shared" si="231"/>
        <v/>
      </c>
      <c r="H89" t="str">
        <f t="shared" si="231"/>
        <v/>
      </c>
      <c r="I89" t="str">
        <f t="shared" si="231"/>
        <v/>
      </c>
      <c r="J89" t="str">
        <f t="shared" si="231"/>
        <v/>
      </c>
      <c r="K89" t="str">
        <f t="shared" si="231"/>
        <v/>
      </c>
      <c r="L89" t="str">
        <f t="shared" si="231"/>
        <v/>
      </c>
      <c r="M89" t="str">
        <f>IF(ISNUMBER(M88),AVERAGE(#REF!),"")</f>
        <v/>
      </c>
      <c r="N89" t="str">
        <f>IF(ISNUMBER(N88),AVERAGE(#REF!),"")</f>
        <v/>
      </c>
      <c r="O89" t="str">
        <f t="shared" ref="O89:U89" si="232">IF(ISNUMBER(O88),AVERAGE(J88:T88),"")</f>
        <v/>
      </c>
      <c r="P89" t="str">
        <f t="shared" si="232"/>
        <v/>
      </c>
      <c r="Q89" t="str">
        <f t="shared" si="232"/>
        <v/>
      </c>
      <c r="R89" t="str">
        <f t="shared" si="232"/>
        <v/>
      </c>
      <c r="S89" t="str">
        <f t="shared" si="232"/>
        <v/>
      </c>
      <c r="T89" t="str">
        <f t="shared" si="232"/>
        <v/>
      </c>
      <c r="U89" t="str">
        <f t="shared" si="232"/>
        <v/>
      </c>
      <c r="V89" t="str">
        <f>IF(ISNUMBER(V88),AVERAGE(#REF!),"")</f>
        <v/>
      </c>
      <c r="W89" t="str">
        <f>IF(ISNUMBER(W88),AVERAGE(#REF!),"")</f>
        <v/>
      </c>
      <c r="X89" t="str">
        <f t="shared" ref="X89:AG89" si="233">IF(ISNUMBER(X88),AVERAGE(S88:AC88),"")</f>
        <v/>
      </c>
      <c r="Y89" t="str">
        <f t="shared" si="233"/>
        <v/>
      </c>
      <c r="Z89" t="str">
        <f t="shared" si="233"/>
        <v/>
      </c>
      <c r="AA89" t="str">
        <f t="shared" si="233"/>
        <v/>
      </c>
      <c r="AB89" t="str">
        <f t="shared" si="233"/>
        <v/>
      </c>
      <c r="AC89" t="str">
        <f t="shared" si="233"/>
        <v/>
      </c>
      <c r="AD89" t="str">
        <f t="shared" si="233"/>
        <v/>
      </c>
      <c r="AE89" t="str">
        <f t="shared" si="233"/>
        <v/>
      </c>
      <c r="AF89" t="str">
        <f t="shared" si="233"/>
        <v/>
      </c>
      <c r="AG89" t="str">
        <f t="shared" si="233"/>
        <v/>
      </c>
      <c r="AH89">
        <f t="shared" ref="AH89:AO89" si="234">IF(ISNUMBER(AH88),AVERAGE(AA88:AO88),"")</f>
        <v>0.25968937357264366</v>
      </c>
      <c r="AI89">
        <f t="shared" si="234"/>
        <v>0.19255053040124254</v>
      </c>
      <c r="AJ89">
        <f t="shared" si="234"/>
        <v>0.28229071898373254</v>
      </c>
      <c r="AK89">
        <f t="shared" si="234"/>
        <v>0.35571450964213347</v>
      </c>
      <c r="AL89">
        <f t="shared" si="234"/>
        <v>0.41690100185746753</v>
      </c>
      <c r="AM89">
        <f t="shared" si="234"/>
        <v>0.46867418757813489</v>
      </c>
      <c r="AN89">
        <f t="shared" si="234"/>
        <v>0.39193977521803702</v>
      </c>
      <c r="AO89">
        <f t="shared" si="234"/>
        <v>0.32543661783928546</v>
      </c>
      <c r="AP89">
        <f>IF(ISNUMBER(AP88),AVERAGE(AI88:AW88),"")</f>
        <v>0.46165319808283661</v>
      </c>
      <c r="AQ89">
        <f>IF(ISNUMBER(AQ88),AVERAGE(AJ88:AX88),"")</f>
        <v>0.59786977832638777</v>
      </c>
      <c r="AR89">
        <f>IF(ISNUMBER(AR88),AVERAGE(AK88:AY88),"")</f>
        <v>0.62953088568035509</v>
      </c>
      <c r="AS89">
        <f>IF(ISNUMBER(AS88),AVERAGE(AL88:AZ88),"")</f>
        <v>0.54001857543139209</v>
      </c>
      <c r="AT89">
        <f>IF(ISNUMBER(AT88),AVERAGE(AM88:BA88),"")</f>
        <v>0.45050626518242914</v>
      </c>
      <c r="AU89">
        <f t="shared" ref="AU89:DF89" si="235">IF(ISNUMBER(AU88),AVERAGE(AN88:BB88),"")</f>
        <v>0.50522304620230929</v>
      </c>
      <c r="AV89">
        <f t="shared" si="235"/>
        <v>0.55993982722218938</v>
      </c>
      <c r="AW89">
        <f t="shared" si="235"/>
        <v>0.61652752985209036</v>
      </c>
      <c r="AX89">
        <f t="shared" si="235"/>
        <v>0.67311523248199134</v>
      </c>
      <c r="AY89">
        <f t="shared" si="235"/>
        <v>0.63406875969881837</v>
      </c>
      <c r="AZ89">
        <f t="shared" si="235"/>
        <v>0.59502228691564552</v>
      </c>
      <c r="BA89">
        <f t="shared" si="235"/>
        <v>0.55597581413247255</v>
      </c>
      <c r="BB89">
        <f t="shared" si="235"/>
        <v>0.51509606924717433</v>
      </c>
      <c r="BC89">
        <f t="shared" si="235"/>
        <v>0.58725365780783456</v>
      </c>
      <c r="BD89">
        <f t="shared" si="235"/>
        <v>0.66081096817597629</v>
      </c>
      <c r="BE89">
        <f t="shared" si="235"/>
        <v>0.60939295701413876</v>
      </c>
      <c r="BF89">
        <f t="shared" si="235"/>
        <v>0.55797494585230101</v>
      </c>
      <c r="BG89">
        <f t="shared" si="235"/>
        <v>0.46726621976546706</v>
      </c>
      <c r="BH89">
        <f t="shared" si="235"/>
        <v>0.49773091128156338</v>
      </c>
      <c r="BI89">
        <f t="shared" si="235"/>
        <v>0.67057327723576898</v>
      </c>
      <c r="BJ89">
        <f t="shared" si="235"/>
        <v>0.69918655192113155</v>
      </c>
      <c r="BK89">
        <f t="shared" si="235"/>
        <v>0.63763846643308963</v>
      </c>
      <c r="BL89">
        <f t="shared" si="235"/>
        <v>0.65013051547815448</v>
      </c>
      <c r="BM89">
        <f t="shared" si="235"/>
        <v>0.66262256452321922</v>
      </c>
      <c r="BN89">
        <f t="shared" si="235"/>
        <v>0.67511461356828406</v>
      </c>
      <c r="BO89">
        <f t="shared" si="235"/>
        <v>0.68760666261334868</v>
      </c>
      <c r="BP89">
        <f t="shared" si="235"/>
        <v>0.60484639041062815</v>
      </c>
      <c r="BQ89">
        <f t="shared" si="235"/>
        <v>0.52391939031003287</v>
      </c>
      <c r="BR89">
        <f t="shared" si="235"/>
        <v>0.60602753113855778</v>
      </c>
      <c r="BS89">
        <f t="shared" si="235"/>
        <v>0.68673595015960121</v>
      </c>
      <c r="BT89">
        <f t="shared" si="235"/>
        <v>0.76744436918064451</v>
      </c>
      <c r="BU89">
        <f t="shared" si="235"/>
        <v>0.67996786777751905</v>
      </c>
      <c r="BV89">
        <f t="shared" si="235"/>
        <v>0.63178208129938995</v>
      </c>
      <c r="BW89">
        <f t="shared" si="235"/>
        <v>0.77459661418413128</v>
      </c>
      <c r="BX89">
        <f t="shared" si="235"/>
        <v>0.7750334726307635</v>
      </c>
      <c r="BY89">
        <f t="shared" si="235"/>
        <v>0.70261785942204658</v>
      </c>
      <c r="BZ89">
        <f t="shared" si="235"/>
        <v>0.72036360638673436</v>
      </c>
      <c r="CA89">
        <f t="shared" si="235"/>
        <v>0.73810935335142225</v>
      </c>
      <c r="CB89">
        <f t="shared" si="235"/>
        <v>0.75585510031611003</v>
      </c>
      <c r="CC89">
        <f t="shared" si="235"/>
        <v>0.77360084728079781</v>
      </c>
      <c r="CD89">
        <f t="shared" si="235"/>
        <v>0.77932585597534954</v>
      </c>
      <c r="CE89">
        <f t="shared" si="235"/>
        <v>0.88030318591768675</v>
      </c>
      <c r="CF89">
        <f t="shared" si="235"/>
        <v>1.0783053300646743</v>
      </c>
      <c r="CG89">
        <f t="shared" si="235"/>
        <v>1.1132723332825418</v>
      </c>
      <c r="CH89">
        <f t="shared" si="235"/>
        <v>1.1482393365004093</v>
      </c>
      <c r="CI89">
        <f t="shared" si="235"/>
        <v>0.96445756853915998</v>
      </c>
      <c r="CJ89">
        <f t="shared" si="235"/>
        <v>0.94886072100207908</v>
      </c>
      <c r="CK89">
        <f t="shared" si="235"/>
        <v>1.1140987381992911</v>
      </c>
      <c r="CL89">
        <f t="shared" si="235"/>
        <v>1.0883364360336318</v>
      </c>
      <c r="CM89">
        <f t="shared" si="235"/>
        <v>1.035596007739924</v>
      </c>
      <c r="CN89">
        <f t="shared" si="235"/>
        <v>1.0557080511015648</v>
      </c>
      <c r="CO89">
        <f t="shared" si="235"/>
        <v>1.0758200944632057</v>
      </c>
      <c r="CP89">
        <f t="shared" si="235"/>
        <v>1.0959321378248463</v>
      </c>
      <c r="CQ89">
        <f t="shared" si="235"/>
        <v>1.1160441811864872</v>
      </c>
      <c r="CR89">
        <f t="shared" si="235"/>
        <v>1.0256218569893498</v>
      </c>
      <c r="CS89">
        <f t="shared" si="235"/>
        <v>0.94722027106234852</v>
      </c>
      <c r="CT89">
        <f t="shared" si="235"/>
        <v>1.0140477665746885</v>
      </c>
      <c r="CU89">
        <f t="shared" si="235"/>
        <v>0.98385044788237841</v>
      </c>
      <c r="CV89">
        <f t="shared" si="235"/>
        <v>0.95365312919006795</v>
      </c>
      <c r="CW89">
        <f t="shared" si="235"/>
        <v>0.74384556130406987</v>
      </c>
      <c r="CX89">
        <f t="shared" si="235"/>
        <v>0.75278676459718852</v>
      </c>
      <c r="CY89">
        <f t="shared" si="235"/>
        <v>0.9532755762410523</v>
      </c>
      <c r="CZ89">
        <f t="shared" si="235"/>
        <v>0.97292952315062331</v>
      </c>
      <c r="DA89">
        <f t="shared" si="235"/>
        <v>0.92064383472736877</v>
      </c>
      <c r="DB89">
        <f t="shared" si="235"/>
        <v>0.89533627243216318</v>
      </c>
      <c r="DC89">
        <f t="shared" si="235"/>
        <v>0.87002871013695782</v>
      </c>
      <c r="DD89">
        <f t="shared" si="235"/>
        <v>0.84472114784175234</v>
      </c>
      <c r="DE89">
        <f t="shared" si="235"/>
        <v>0.81941358554654686</v>
      </c>
      <c r="DF89">
        <f t="shared" si="235"/>
        <v>0.7941060232513415</v>
      </c>
      <c r="DG89">
        <f t="shared" ref="DG89:DZ89" si="236">IF(ISNUMBER(DG88),AVERAGE(CZ88:DN88),"")</f>
        <v>0.78604931856067917</v>
      </c>
      <c r="DH89">
        <f t="shared" si="236"/>
        <v>0.77799261387001695</v>
      </c>
      <c r="DI89">
        <f t="shared" si="236"/>
        <v>0.69894664515924354</v>
      </c>
      <c r="DJ89">
        <f t="shared" si="236"/>
        <v>0.61990067644847013</v>
      </c>
      <c r="DK89">
        <f t="shared" si="236"/>
        <v>0.54085470773769662</v>
      </c>
      <c r="DL89">
        <f t="shared" si="236"/>
        <v>0.64141898822061105</v>
      </c>
      <c r="DM89">
        <f t="shared" si="236"/>
        <v>0.7419832687035256</v>
      </c>
      <c r="DN89">
        <f t="shared" si="236"/>
        <v>0.65099994083569501</v>
      </c>
      <c r="DO89">
        <f t="shared" si="236"/>
        <v>0.56001661296786454</v>
      </c>
      <c r="DP89">
        <f t="shared" si="236"/>
        <v>0.54097292043285994</v>
      </c>
      <c r="DQ89">
        <f t="shared" si="236"/>
        <v>0.52192922789785512</v>
      </c>
      <c r="DR89">
        <f t="shared" si="236"/>
        <v>0.50288553536285041</v>
      </c>
      <c r="DS89">
        <f t="shared" si="236"/>
        <v>0.4838418428278457</v>
      </c>
      <c r="DT89">
        <f t="shared" si="236"/>
        <v>0.41167320939849616</v>
      </c>
      <c r="DU89">
        <f t="shared" si="236"/>
        <v>0.33950457596914663</v>
      </c>
      <c r="DV89">
        <f t="shared" si="236"/>
        <v>0.36061945249403216</v>
      </c>
      <c r="DW89">
        <f t="shared" si="236"/>
        <v>0.38173432901891768</v>
      </c>
      <c r="DX89">
        <f t="shared" si="236"/>
        <v>0.32860938812457285</v>
      </c>
      <c r="DY89">
        <f t="shared" si="236"/>
        <v>0.27548444723022808</v>
      </c>
      <c r="DZ89">
        <f t="shared" si="236"/>
        <v>0.22235950633588325</v>
      </c>
      <c r="EA89">
        <f t="shared" ref="EA89:FS89" si="237">IF(ISNUMBER(EA88),AVERAGE(DT88:EH88),"")</f>
        <v>0.16923456544153842</v>
      </c>
      <c r="EB89">
        <f t="shared" si="237"/>
        <v>0.14440246191380249</v>
      </c>
      <c r="EC89">
        <f t="shared" si="237"/>
        <v>0.11957035838606653</v>
      </c>
      <c r="ED89">
        <f t="shared" si="237"/>
        <v>9.4738254858330609E-2</v>
      </c>
      <c r="EE89">
        <f t="shared" si="237"/>
        <v>6.9906151330594676E-2</v>
      </c>
      <c r="EF89">
        <f t="shared" si="237"/>
        <v>4.5074047802858744E-2</v>
      </c>
      <c r="EG89">
        <f t="shared" si="237"/>
        <v>2.0241944275122818E-2</v>
      </c>
      <c r="EH89">
        <f t="shared" si="237"/>
        <v>-4.5901592526131239E-3</v>
      </c>
      <c r="EI89">
        <f t="shared" si="237"/>
        <v>2.3702678113995755E-2</v>
      </c>
      <c r="EJ89">
        <f t="shared" si="237"/>
        <v>5.1995515480604639E-2</v>
      </c>
      <c r="EK89">
        <f t="shared" si="237"/>
        <v>8.0288352847213515E-2</v>
      </c>
      <c r="EL89">
        <f t="shared" si="237"/>
        <v>0.10858119021382236</v>
      </c>
      <c r="EM89">
        <f t="shared" si="237"/>
        <v>0.13687402758043124</v>
      </c>
      <c r="EN89">
        <f t="shared" si="237"/>
        <v>0.16516686494704008</v>
      </c>
      <c r="EO89">
        <f t="shared" si="237"/>
        <v>0.19345970231364895</v>
      </c>
      <c r="EP89">
        <f t="shared" si="237"/>
        <v>0.22175253968025779</v>
      </c>
      <c r="EQ89">
        <f t="shared" si="237"/>
        <v>0.22175253968025779</v>
      </c>
      <c r="ER89">
        <f t="shared" si="237"/>
        <v>0.22175253968025779</v>
      </c>
      <c r="ES89">
        <f t="shared" si="237"/>
        <v>0.22175253968025779</v>
      </c>
      <c r="ET89">
        <f t="shared" si="237"/>
        <v>0.22175253968025779</v>
      </c>
      <c r="EU89">
        <f t="shared" si="237"/>
        <v>0.22175253968025779</v>
      </c>
      <c r="EV89">
        <f t="shared" si="237"/>
        <v>0.22175253968025779</v>
      </c>
      <c r="EW89">
        <f t="shared" si="237"/>
        <v>0.22175253968025779</v>
      </c>
      <c r="EX89">
        <f t="shared" si="237"/>
        <v>0.22175253968025779</v>
      </c>
      <c r="EY89">
        <f t="shared" si="237"/>
        <v>0.22175253968025779</v>
      </c>
      <c r="EZ89">
        <f t="shared" si="237"/>
        <v>0.22175253968025779</v>
      </c>
      <c r="FA89">
        <f t="shared" si="237"/>
        <v>0.22175253968025779</v>
      </c>
      <c r="FB89">
        <f t="shared" si="237"/>
        <v>0.20696903703490727</v>
      </c>
      <c r="FC89">
        <f t="shared" si="237"/>
        <v>0.19218553438955677</v>
      </c>
      <c r="FD89">
        <f t="shared" si="237"/>
        <v>0.17740203174420624</v>
      </c>
      <c r="FE89">
        <f t="shared" si="237"/>
        <v>0.16261852909885571</v>
      </c>
      <c r="FF89">
        <f t="shared" si="237"/>
        <v>0.14783502645350521</v>
      </c>
      <c r="FG89">
        <f t="shared" si="237"/>
        <v>0.13305152380815469</v>
      </c>
      <c r="FH89">
        <f t="shared" si="237"/>
        <v>0.11826802116280417</v>
      </c>
      <c r="FI89">
        <f t="shared" si="237"/>
        <v>0.10348451851745365</v>
      </c>
      <c r="FJ89">
        <f t="shared" si="237"/>
        <v>8.8701015872103134E-2</v>
      </c>
      <c r="FK89">
        <f t="shared" si="237"/>
        <v>7.3917513226752621E-2</v>
      </c>
      <c r="FL89">
        <f t="shared" si="237"/>
        <v>5.9134010581402101E-2</v>
      </c>
      <c r="FM89">
        <f t="shared" si="237"/>
        <v>4.7518401360055258E-2</v>
      </c>
      <c r="FN89">
        <f t="shared" si="237"/>
        <v>3.4115775335424287E-2</v>
      </c>
      <c r="FO89">
        <f t="shared" si="237"/>
        <v>1.8479378306688155E-2</v>
      </c>
      <c r="FP89">
        <f t="shared" si="237"/>
        <v>0</v>
      </c>
      <c r="FQ89">
        <f t="shared" si="237"/>
        <v>0</v>
      </c>
      <c r="FR89">
        <f t="shared" si="237"/>
        <v>0</v>
      </c>
      <c r="FS89">
        <f t="shared" si="237"/>
        <v>0</v>
      </c>
    </row>
  </sheetData>
  <phoneticPr fontId="13" type="noConversion"/>
  <pageMargins left="0.75" right="0.75" top="1" bottom="1" header="0.5" footer="0.5"/>
  <headerFooter alignWithMargins="0"/>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IV89"/>
  <sheetViews>
    <sheetView zoomScaleNormal="100" workbookViewId="0">
      <pane xSplit="1" ySplit="8" topLeftCell="DI9" activePane="bottomRight" state="frozen"/>
      <selection pane="topRight" activeCell="B1" sqref="B1"/>
      <selection pane="bottomLeft" activeCell="A9" sqref="A9"/>
      <selection pane="bottomRight" activeCell="EH7" sqref="EH7"/>
    </sheetView>
  </sheetViews>
  <sheetFormatPr defaultColWidth="7.33203125" defaultRowHeight="13.2" x14ac:dyDescent="0.25"/>
  <cols>
    <col min="1" max="1" width="18.6640625" customWidth="1"/>
    <col min="3" max="175" width="7.6640625" customWidth="1"/>
  </cols>
  <sheetData>
    <row r="1" spans="1:175" ht="15.6" x14ac:dyDescent="0.3">
      <c r="A1" s="7" t="s">
        <v>0</v>
      </c>
      <c r="B1" s="7"/>
      <c r="C1" s="7"/>
      <c r="D1" s="7" t="s">
        <v>317</v>
      </c>
      <c r="E1" s="7"/>
      <c r="F1" s="7" t="s">
        <v>256</v>
      </c>
      <c r="H1" s="97" t="s">
        <v>274</v>
      </c>
      <c r="U1" s="7" t="str">
        <f>D1</f>
        <v>Corn 13 # 10</v>
      </c>
      <c r="W1" s="29" t="str">
        <f>$H1</f>
        <v>65-40</v>
      </c>
      <c r="AJ1" s="7" t="str">
        <f>D1</f>
        <v>Corn 13 # 10</v>
      </c>
      <c r="AL1" s="29" t="str">
        <f>$H1</f>
        <v>65-40</v>
      </c>
      <c r="AZ1" s="7" t="str">
        <f>D1</f>
        <v>Corn 13 # 10</v>
      </c>
      <c r="BB1" s="29" t="str">
        <f>$H1</f>
        <v>65-40</v>
      </c>
      <c r="BS1" s="7" t="str">
        <f>D1</f>
        <v>Corn 13 # 10</v>
      </c>
      <c r="BU1" s="29" t="str">
        <f>$H1</f>
        <v>65-40</v>
      </c>
      <c r="CH1" s="7" t="str">
        <f>D1</f>
        <v>Corn 13 # 10</v>
      </c>
      <c r="CJ1" s="29" t="str">
        <f>$H1</f>
        <v>65-40</v>
      </c>
      <c r="DF1" s="7" t="str">
        <f>D1</f>
        <v>Corn 13 # 10</v>
      </c>
      <c r="DH1" s="29" t="str">
        <f>$H1</f>
        <v>65-40</v>
      </c>
      <c r="DX1" s="7" t="str">
        <f>D1</f>
        <v>Corn 13 # 10</v>
      </c>
      <c r="DZ1" s="29" t="str">
        <f>$H1</f>
        <v>65-40</v>
      </c>
    </row>
    <row r="3" spans="1:175" x14ac:dyDescent="0.25">
      <c r="A3" t="s">
        <v>1</v>
      </c>
      <c r="C3" s="144">
        <f>'Raw Data'!B3</f>
        <v>41042</v>
      </c>
      <c r="D3" s="144">
        <f>'Raw Data'!C3</f>
        <v>41043</v>
      </c>
      <c r="E3" s="144">
        <f>'Raw Data'!D3</f>
        <v>41044</v>
      </c>
      <c r="F3" s="144">
        <f>'Raw Data'!E3</f>
        <v>41045</v>
      </c>
      <c r="G3" s="144">
        <f>'Raw Data'!F3</f>
        <v>41046</v>
      </c>
      <c r="H3" s="144">
        <f>'Raw Data'!G3</f>
        <v>41047</v>
      </c>
      <c r="I3" s="144">
        <f>'Raw Data'!H3</f>
        <v>41048</v>
      </c>
      <c r="J3" s="144">
        <f>'Raw Data'!I3</f>
        <v>41049</v>
      </c>
      <c r="K3" s="144">
        <f>'Raw Data'!J3</f>
        <v>41050</v>
      </c>
      <c r="L3" s="144">
        <f>'Raw Data'!K3</f>
        <v>41051</v>
      </c>
      <c r="M3" s="144">
        <f>'Raw Data'!L3</f>
        <v>41052</v>
      </c>
      <c r="N3" s="144">
        <f>'Raw Data'!M3</f>
        <v>41053</v>
      </c>
      <c r="O3" s="144">
        <f>'Raw Data'!N3</f>
        <v>41054</v>
      </c>
      <c r="P3" s="144">
        <f>'Raw Data'!O3</f>
        <v>41055</v>
      </c>
      <c r="Q3" s="144">
        <f>'Raw Data'!P3</f>
        <v>41056</v>
      </c>
      <c r="R3" s="144">
        <f>'Raw Data'!Q3</f>
        <v>41057</v>
      </c>
      <c r="S3" s="144">
        <f>'Raw Data'!R3</f>
        <v>41058</v>
      </c>
      <c r="T3" s="144">
        <f>'Raw Data'!S3</f>
        <v>41059</v>
      </c>
      <c r="U3" s="144">
        <f>'Raw Data'!T3</f>
        <v>41060</v>
      </c>
      <c r="V3" s="144">
        <f>'Raw Data'!U3</f>
        <v>41061</v>
      </c>
      <c r="W3" s="144">
        <f>'Raw Data'!V3</f>
        <v>41062</v>
      </c>
      <c r="X3" s="144">
        <f>'Raw Data'!W3</f>
        <v>41063</v>
      </c>
      <c r="Y3" s="144">
        <f>'Raw Data'!X3</f>
        <v>41064</v>
      </c>
      <c r="Z3" s="144">
        <f>'Raw Data'!Y3</f>
        <v>41065</v>
      </c>
      <c r="AA3" s="144">
        <f>'Raw Data'!Z3</f>
        <v>41066</v>
      </c>
      <c r="AB3" s="144">
        <f>'Raw Data'!AA3</f>
        <v>41067</v>
      </c>
      <c r="AC3" s="144">
        <f>'Raw Data'!AB3</f>
        <v>41068</v>
      </c>
      <c r="AD3" s="144">
        <f>'Raw Data'!AC3</f>
        <v>41069</v>
      </c>
      <c r="AE3" s="144">
        <f>'Raw Data'!AD3</f>
        <v>41070</v>
      </c>
      <c r="AF3" s="144">
        <f>'Raw Data'!AE3</f>
        <v>41071</v>
      </c>
      <c r="AG3" s="144">
        <f>'Raw Data'!AF3</f>
        <v>41072</v>
      </c>
      <c r="AH3" s="144">
        <f>'Raw Data'!AG3</f>
        <v>41073</v>
      </c>
      <c r="AI3" s="144">
        <f>'Raw Data'!AH3</f>
        <v>41074</v>
      </c>
      <c r="AJ3" s="144">
        <f>'Raw Data'!AI3</f>
        <v>41075</v>
      </c>
      <c r="AK3" s="144">
        <f>'Raw Data'!AJ3</f>
        <v>41076</v>
      </c>
      <c r="AL3" s="144">
        <f>'Raw Data'!AK3</f>
        <v>41077</v>
      </c>
      <c r="AM3" s="144">
        <f>'Raw Data'!AL3</f>
        <v>41078</v>
      </c>
      <c r="AN3" s="144">
        <f>'Raw Data'!AM3</f>
        <v>41079</v>
      </c>
      <c r="AO3" s="144">
        <f>'Raw Data'!AN3</f>
        <v>41080</v>
      </c>
      <c r="AP3" s="144">
        <f>'Raw Data'!AO3</f>
        <v>41081</v>
      </c>
      <c r="AQ3" s="144">
        <f>'Raw Data'!AP3</f>
        <v>41082</v>
      </c>
      <c r="AR3" s="144">
        <f>'Raw Data'!AQ3</f>
        <v>41083</v>
      </c>
      <c r="AS3" s="144">
        <f>'Raw Data'!AR3</f>
        <v>41084</v>
      </c>
      <c r="AT3" s="144">
        <f>'Raw Data'!AS3</f>
        <v>41085</v>
      </c>
      <c r="AU3" s="144">
        <f>'Raw Data'!AT3</f>
        <v>41086</v>
      </c>
      <c r="AV3" s="144">
        <f>'Raw Data'!AU3</f>
        <v>41087</v>
      </c>
      <c r="AW3" s="144">
        <f>'Raw Data'!AV3</f>
        <v>41088</v>
      </c>
      <c r="AX3" s="144">
        <f>'Raw Data'!AW3</f>
        <v>41089</v>
      </c>
      <c r="AY3" s="144">
        <f>'Raw Data'!AX3</f>
        <v>41090</v>
      </c>
      <c r="AZ3" s="144">
        <f>'Raw Data'!AY3</f>
        <v>41091</v>
      </c>
      <c r="BA3" s="144">
        <f>'Raw Data'!AZ3</f>
        <v>41092</v>
      </c>
      <c r="BB3" s="144">
        <f>'Raw Data'!BA3</f>
        <v>41093</v>
      </c>
      <c r="BC3" s="144">
        <f>'Raw Data'!BB3</f>
        <v>41094</v>
      </c>
      <c r="BD3" s="144">
        <f>'Raw Data'!BC3</f>
        <v>41095</v>
      </c>
      <c r="BE3" s="144">
        <f>'Raw Data'!BD3</f>
        <v>41096</v>
      </c>
      <c r="BF3" s="144">
        <f>'Raw Data'!BE3</f>
        <v>41097</v>
      </c>
      <c r="BG3" s="144">
        <f>'Raw Data'!BF3</f>
        <v>41098</v>
      </c>
      <c r="BH3" s="144">
        <f>'Raw Data'!BG3</f>
        <v>41099</v>
      </c>
      <c r="BI3" s="144">
        <f>'Raw Data'!BH3</f>
        <v>41100</v>
      </c>
      <c r="BJ3" s="144">
        <f>'Raw Data'!BI3</f>
        <v>41101</v>
      </c>
      <c r="BK3" s="144">
        <f>'Raw Data'!BJ3</f>
        <v>41102</v>
      </c>
      <c r="BL3" s="144">
        <f>'Raw Data'!BK3</f>
        <v>41103</v>
      </c>
      <c r="BM3" s="144">
        <f>'Raw Data'!BL3</f>
        <v>41104</v>
      </c>
      <c r="BN3" s="144">
        <f>'Raw Data'!BM3</f>
        <v>41105</v>
      </c>
      <c r="BO3" s="144">
        <f>'Raw Data'!BN3</f>
        <v>41106</v>
      </c>
      <c r="BP3" s="144">
        <f>'Raw Data'!BO3</f>
        <v>41107</v>
      </c>
      <c r="BQ3" s="144">
        <f>'Raw Data'!BP3</f>
        <v>41108</v>
      </c>
      <c r="BR3" s="144">
        <f>'Raw Data'!BQ3</f>
        <v>41109</v>
      </c>
      <c r="BS3" s="144">
        <f>'Raw Data'!BR3</f>
        <v>41110</v>
      </c>
      <c r="BT3" s="144">
        <f>'Raw Data'!BS3</f>
        <v>41111</v>
      </c>
      <c r="BU3" s="144">
        <f>'Raw Data'!BT3</f>
        <v>41112</v>
      </c>
      <c r="BV3" s="144">
        <f>'Raw Data'!BU3</f>
        <v>41113</v>
      </c>
      <c r="BW3" s="144">
        <f>'Raw Data'!BV3</f>
        <v>41114</v>
      </c>
      <c r="BX3" s="144">
        <f>'Raw Data'!BW3</f>
        <v>41115</v>
      </c>
      <c r="BY3" s="144">
        <f>'Raw Data'!BX3</f>
        <v>41116</v>
      </c>
      <c r="BZ3" s="144">
        <f>'Raw Data'!BY3</f>
        <v>41117</v>
      </c>
      <c r="CA3" s="144">
        <f>'Raw Data'!BZ3</f>
        <v>41118</v>
      </c>
      <c r="CB3" s="144">
        <f>'Raw Data'!CA3</f>
        <v>41119</v>
      </c>
      <c r="CC3" s="144">
        <f>'Raw Data'!CB3</f>
        <v>41120</v>
      </c>
      <c r="CD3" s="144">
        <f>'Raw Data'!CC3</f>
        <v>41121</v>
      </c>
      <c r="CE3" s="144">
        <f>'Raw Data'!CD3</f>
        <v>41122</v>
      </c>
      <c r="CF3" s="144">
        <f>'Raw Data'!CE3</f>
        <v>41123</v>
      </c>
      <c r="CG3" s="144">
        <f>'Raw Data'!CF3</f>
        <v>41124</v>
      </c>
      <c r="CH3" s="144">
        <f>'Raw Data'!CG3</f>
        <v>41125</v>
      </c>
      <c r="CI3" s="144">
        <f>'Raw Data'!CH3</f>
        <v>41126</v>
      </c>
      <c r="CJ3" s="144">
        <f>'Raw Data'!CI3</f>
        <v>41127</v>
      </c>
      <c r="CK3" s="144">
        <f>'Raw Data'!CJ3</f>
        <v>41128</v>
      </c>
      <c r="CL3" s="144">
        <f>'Raw Data'!CK3</f>
        <v>41129</v>
      </c>
      <c r="CM3" s="144">
        <f>'Raw Data'!CL3</f>
        <v>41130</v>
      </c>
      <c r="CN3" s="144">
        <f>'Raw Data'!CM3</f>
        <v>41131</v>
      </c>
      <c r="CO3" s="144">
        <f>'Raw Data'!CN3</f>
        <v>41132</v>
      </c>
      <c r="CP3" s="144">
        <f>'Raw Data'!CO3</f>
        <v>41133</v>
      </c>
      <c r="CQ3" s="144">
        <f>'Raw Data'!CP3</f>
        <v>41134</v>
      </c>
      <c r="CR3" s="144">
        <f>'Raw Data'!CQ3</f>
        <v>41135</v>
      </c>
      <c r="CS3" s="144">
        <f>'Raw Data'!CR3</f>
        <v>41136</v>
      </c>
      <c r="CT3" s="144">
        <f>'Raw Data'!CS3</f>
        <v>41137</v>
      </c>
      <c r="CU3" s="144">
        <f>'Raw Data'!CT3</f>
        <v>41138</v>
      </c>
      <c r="CV3" s="144">
        <f>'Raw Data'!CU3</f>
        <v>41139</v>
      </c>
      <c r="CW3" s="144">
        <f>'Raw Data'!CV3</f>
        <v>41140</v>
      </c>
      <c r="CX3" s="144">
        <f>'Raw Data'!CW3</f>
        <v>41141</v>
      </c>
      <c r="CY3" s="144">
        <f>'Raw Data'!CX3</f>
        <v>41142</v>
      </c>
      <c r="CZ3" s="144">
        <f>'Raw Data'!CY3</f>
        <v>41143</v>
      </c>
      <c r="DA3" s="144">
        <f>'Raw Data'!CZ3</f>
        <v>41144</v>
      </c>
      <c r="DB3" s="144">
        <f>'Raw Data'!DA3</f>
        <v>41145</v>
      </c>
      <c r="DC3" s="144">
        <f>'Raw Data'!DB3</f>
        <v>41146</v>
      </c>
      <c r="DD3" s="144">
        <f>'Raw Data'!DC3</f>
        <v>41147</v>
      </c>
      <c r="DE3" s="144">
        <f>'Raw Data'!DD3</f>
        <v>41148</v>
      </c>
      <c r="DF3" s="144">
        <f>'Raw Data'!DE3</f>
        <v>41149</v>
      </c>
      <c r="DG3" s="144">
        <f>'Raw Data'!DF3</f>
        <v>41150</v>
      </c>
      <c r="DH3" s="144">
        <f>'Raw Data'!DG3</f>
        <v>41151</v>
      </c>
      <c r="DI3" s="144">
        <f>'Raw Data'!DH3</f>
        <v>41152</v>
      </c>
      <c r="DJ3" s="144">
        <f>'Raw Data'!DI3</f>
        <v>41153</v>
      </c>
      <c r="DK3" s="144">
        <f>'Raw Data'!DJ3</f>
        <v>41154</v>
      </c>
      <c r="DL3" s="144">
        <f>'Raw Data'!DK3</f>
        <v>41155</v>
      </c>
      <c r="DM3" s="144">
        <f>'Raw Data'!DL3</f>
        <v>41156</v>
      </c>
      <c r="DN3" s="144">
        <f>'Raw Data'!DM3</f>
        <v>41157</v>
      </c>
      <c r="DO3" s="144">
        <f>'Raw Data'!DN3</f>
        <v>41158</v>
      </c>
      <c r="DP3" s="144">
        <f>'Raw Data'!DO3</f>
        <v>41159</v>
      </c>
      <c r="DQ3" s="144">
        <f>'Raw Data'!DP3</f>
        <v>41160</v>
      </c>
      <c r="DR3" s="144">
        <f>'Raw Data'!DQ3</f>
        <v>41161</v>
      </c>
      <c r="DS3" s="144">
        <f>'Raw Data'!DR3</f>
        <v>41162</v>
      </c>
      <c r="DT3" s="144">
        <f>'Raw Data'!DS3</f>
        <v>41163</v>
      </c>
      <c r="DU3" s="144">
        <f>'Raw Data'!DT3</f>
        <v>41164</v>
      </c>
      <c r="DV3" s="144">
        <f>'Raw Data'!DU3</f>
        <v>41165</v>
      </c>
      <c r="DW3" s="144">
        <f>'Raw Data'!DV3</f>
        <v>41166</v>
      </c>
      <c r="DX3" s="144">
        <f>'Raw Data'!DW3</f>
        <v>41167</v>
      </c>
      <c r="DY3" s="144">
        <f>'Raw Data'!DX3</f>
        <v>41168</v>
      </c>
      <c r="DZ3" s="144">
        <f>'Raw Data'!DY3</f>
        <v>41169</v>
      </c>
      <c r="EA3" s="144">
        <f>'Raw Data'!DZ3</f>
        <v>41170</v>
      </c>
      <c r="EB3" s="144">
        <f>'Raw Data'!EA3</f>
        <v>41171</v>
      </c>
      <c r="EC3" s="144">
        <f>'Raw Data'!EB3</f>
        <v>41172</v>
      </c>
      <c r="ED3" s="144">
        <f>'Raw Data'!EC3</f>
        <v>41173</v>
      </c>
      <c r="EE3" s="144">
        <f>'Raw Data'!ED3</f>
        <v>41174</v>
      </c>
      <c r="EF3" s="144">
        <f>'Raw Data'!EE3</f>
        <v>41175</v>
      </c>
      <c r="EG3" s="144">
        <f>'Raw Data'!EF3</f>
        <v>41176</v>
      </c>
      <c r="EH3" s="144">
        <f>'Raw Data'!EG3</f>
        <v>41177</v>
      </c>
      <c r="EI3" s="144">
        <f>'Raw Data'!EH3</f>
        <v>41178</v>
      </c>
      <c r="EJ3" s="144">
        <f>'Raw Data'!EI3</f>
        <v>41179</v>
      </c>
      <c r="EK3" s="144">
        <f>'Raw Data'!EJ3</f>
        <v>41180</v>
      </c>
      <c r="EL3" s="144">
        <f>'Raw Data'!EK3</f>
        <v>41181</v>
      </c>
      <c r="EM3" s="144">
        <f>'Raw Data'!EL3</f>
        <v>41182</v>
      </c>
      <c r="EN3" s="144">
        <f>'Raw Data'!EM3</f>
        <v>41183</v>
      </c>
      <c r="EO3" s="144">
        <f>'Raw Data'!EN3</f>
        <v>41184</v>
      </c>
      <c r="EP3" s="144">
        <f>'Raw Data'!EO3</f>
        <v>41185</v>
      </c>
      <c r="EQ3" s="144">
        <f>'Raw Data'!EP3</f>
        <v>41186</v>
      </c>
      <c r="ER3" s="144">
        <f>'Raw Data'!EQ3</f>
        <v>41187</v>
      </c>
      <c r="ES3" s="144">
        <f>'Raw Data'!ER3</f>
        <v>41188</v>
      </c>
      <c r="ET3" s="144">
        <f>'Raw Data'!ES3</f>
        <v>41189</v>
      </c>
      <c r="EU3" s="144">
        <f>'Raw Data'!ET3</f>
        <v>41190</v>
      </c>
      <c r="EV3" s="144">
        <f>'Raw Data'!EU3</f>
        <v>41191</v>
      </c>
      <c r="EW3" s="144">
        <f>'Raw Data'!EV3</f>
        <v>41192</v>
      </c>
      <c r="EX3" s="144">
        <f>'Raw Data'!EW3</f>
        <v>41193</v>
      </c>
      <c r="EY3" s="144">
        <f>'Raw Data'!EX3</f>
        <v>41194</v>
      </c>
      <c r="EZ3" s="144">
        <f>'Raw Data'!EY3</f>
        <v>41195</v>
      </c>
      <c r="FA3" s="144">
        <f>'Raw Data'!EZ3</f>
        <v>41196</v>
      </c>
      <c r="FB3" s="144">
        <f>'Raw Data'!FA3</f>
        <v>41197</v>
      </c>
      <c r="FC3" s="144">
        <f>'Raw Data'!FB3</f>
        <v>41198</v>
      </c>
      <c r="FD3" s="144">
        <f>'Raw Data'!FC3</f>
        <v>41199</v>
      </c>
      <c r="FE3" s="144">
        <f>'Raw Data'!FD3</f>
        <v>41200</v>
      </c>
      <c r="FF3" s="144">
        <f>'Raw Data'!FE3</f>
        <v>41201</v>
      </c>
      <c r="FG3" s="144">
        <f>'Raw Data'!FF3</f>
        <v>41202</v>
      </c>
      <c r="FH3" s="144">
        <f>'Raw Data'!FG3</f>
        <v>41203</v>
      </c>
      <c r="FI3" s="144">
        <f>'Raw Data'!FH3</f>
        <v>41204</v>
      </c>
      <c r="FJ3" s="144">
        <f>'Raw Data'!FI3</f>
        <v>41205</v>
      </c>
      <c r="FK3" s="144">
        <f>'Raw Data'!FJ3</f>
        <v>41206</v>
      </c>
      <c r="FL3" s="144">
        <f>'Raw Data'!FK3</f>
        <v>41207</v>
      </c>
      <c r="FM3" s="144">
        <f>'Raw Data'!FL3</f>
        <v>41208</v>
      </c>
      <c r="FN3" s="144">
        <f>'Raw Data'!FM3</f>
        <v>41209</v>
      </c>
      <c r="FO3" s="144">
        <f>'Raw Data'!FN3</f>
        <v>41210</v>
      </c>
      <c r="FP3" s="144">
        <f>'Raw Data'!FO3</f>
        <v>41211</v>
      </c>
      <c r="FQ3" s="144">
        <f>'Raw Data'!FP3</f>
        <v>41212</v>
      </c>
      <c r="FR3" s="144">
        <f>'Raw Data'!FQ3</f>
        <v>41213</v>
      </c>
      <c r="FS3" s="144">
        <f>'Raw Data'!FR3</f>
        <v>41214</v>
      </c>
    </row>
    <row r="4" spans="1:175" x14ac:dyDescent="0.25">
      <c r="A4" t="s">
        <v>2</v>
      </c>
      <c r="C4" s="109">
        <f>'Raw Data'!B4</f>
        <v>133</v>
      </c>
      <c r="D4" s="109">
        <f>'Raw Data'!C4</f>
        <v>134</v>
      </c>
      <c r="E4" s="109">
        <f>'Raw Data'!D4</f>
        <v>135</v>
      </c>
      <c r="F4" s="109">
        <f>'Raw Data'!E4</f>
        <v>136</v>
      </c>
      <c r="G4" s="109">
        <f>'Raw Data'!F4</f>
        <v>137</v>
      </c>
      <c r="H4" s="109">
        <f>'Raw Data'!G4</f>
        <v>138</v>
      </c>
      <c r="I4" s="109">
        <f>'Raw Data'!H4</f>
        <v>139</v>
      </c>
      <c r="J4" s="109">
        <f>'Raw Data'!I4</f>
        <v>140</v>
      </c>
      <c r="K4" s="109">
        <f>'Raw Data'!J4</f>
        <v>141</v>
      </c>
      <c r="L4" s="109">
        <f>'Raw Data'!K4</f>
        <v>142</v>
      </c>
      <c r="M4" s="109">
        <f>'Raw Data'!L4</f>
        <v>143</v>
      </c>
      <c r="N4" s="109">
        <f>'Raw Data'!M4</f>
        <v>144</v>
      </c>
      <c r="O4" s="109">
        <f>'Raw Data'!N4</f>
        <v>145</v>
      </c>
      <c r="P4" s="109">
        <f>'Raw Data'!O4</f>
        <v>146</v>
      </c>
      <c r="Q4" s="109">
        <f>'Raw Data'!P4</f>
        <v>147</v>
      </c>
      <c r="R4" s="109">
        <f>'Raw Data'!Q4</f>
        <v>148</v>
      </c>
      <c r="S4" s="109">
        <f>'Raw Data'!R4</f>
        <v>149</v>
      </c>
      <c r="T4" s="109">
        <f>'Raw Data'!S4</f>
        <v>150</v>
      </c>
      <c r="U4" s="109">
        <f>'Raw Data'!T4</f>
        <v>151</v>
      </c>
      <c r="V4" s="109">
        <f>'Raw Data'!U4</f>
        <v>152</v>
      </c>
      <c r="W4" s="109">
        <f>'Raw Data'!V4</f>
        <v>153</v>
      </c>
      <c r="X4" s="109">
        <f>'Raw Data'!W4</f>
        <v>154</v>
      </c>
      <c r="Y4" s="109">
        <f>'Raw Data'!X4</f>
        <v>155</v>
      </c>
      <c r="Z4" s="109">
        <f>'Raw Data'!Y4</f>
        <v>156</v>
      </c>
      <c r="AA4" s="109">
        <f>'Raw Data'!Z4</f>
        <v>157</v>
      </c>
      <c r="AB4" s="109">
        <f>'Raw Data'!AA4</f>
        <v>158</v>
      </c>
      <c r="AC4" s="109">
        <f>'Raw Data'!AB4</f>
        <v>159</v>
      </c>
      <c r="AD4" s="109">
        <f>'Raw Data'!AC4</f>
        <v>160</v>
      </c>
      <c r="AE4" s="109">
        <f>'Raw Data'!AD4</f>
        <v>161</v>
      </c>
      <c r="AF4" s="109">
        <f>'Raw Data'!AE4</f>
        <v>162</v>
      </c>
      <c r="AG4" s="109">
        <f>'Raw Data'!AF4</f>
        <v>163</v>
      </c>
      <c r="AH4" s="109">
        <f>'Raw Data'!AG4</f>
        <v>164</v>
      </c>
      <c r="AI4" s="109">
        <f>'Raw Data'!AH4</f>
        <v>165</v>
      </c>
      <c r="AJ4" s="109">
        <f>'Raw Data'!AI4</f>
        <v>166</v>
      </c>
      <c r="AK4" s="109">
        <f>'Raw Data'!AJ4</f>
        <v>167</v>
      </c>
      <c r="AL4" s="109">
        <f>'Raw Data'!AK4</f>
        <v>168</v>
      </c>
      <c r="AM4" s="109">
        <f>'Raw Data'!AL4</f>
        <v>169</v>
      </c>
      <c r="AN4" s="109">
        <f>'Raw Data'!AM4</f>
        <v>170</v>
      </c>
      <c r="AO4" s="109">
        <f>'Raw Data'!AN4</f>
        <v>171</v>
      </c>
      <c r="AP4" s="109">
        <f>'Raw Data'!AO4</f>
        <v>172</v>
      </c>
      <c r="AQ4" s="109">
        <f>'Raw Data'!AP4</f>
        <v>173</v>
      </c>
      <c r="AR4" s="109">
        <f>'Raw Data'!AQ4</f>
        <v>174</v>
      </c>
      <c r="AS4" s="109">
        <f>'Raw Data'!AR4</f>
        <v>175</v>
      </c>
      <c r="AT4" s="109">
        <f>'Raw Data'!AS4</f>
        <v>176</v>
      </c>
      <c r="AU4" s="109">
        <f>'Raw Data'!AT4</f>
        <v>177</v>
      </c>
      <c r="AV4" s="109">
        <f>'Raw Data'!AU4</f>
        <v>178</v>
      </c>
      <c r="AW4" s="109">
        <f>'Raw Data'!AV4</f>
        <v>179</v>
      </c>
      <c r="AX4" s="109">
        <f>'Raw Data'!AW4</f>
        <v>180</v>
      </c>
      <c r="AY4" s="109">
        <f>'Raw Data'!AX4</f>
        <v>181</v>
      </c>
      <c r="AZ4" s="109">
        <f>'Raw Data'!AY4</f>
        <v>182</v>
      </c>
      <c r="BA4" s="109">
        <f>'Raw Data'!AZ4</f>
        <v>183</v>
      </c>
      <c r="BB4" s="109">
        <f>'Raw Data'!BA4</f>
        <v>184</v>
      </c>
      <c r="BC4" s="109">
        <f>'Raw Data'!BB4</f>
        <v>185</v>
      </c>
      <c r="BD4" s="109">
        <f>'Raw Data'!BC4</f>
        <v>186</v>
      </c>
      <c r="BE4" s="109">
        <f>'Raw Data'!BD4</f>
        <v>187</v>
      </c>
      <c r="BF4" s="109">
        <f>'Raw Data'!BE4</f>
        <v>188</v>
      </c>
      <c r="BG4" s="109">
        <f>'Raw Data'!BF4</f>
        <v>189</v>
      </c>
      <c r="BH4" s="109">
        <f>'Raw Data'!BG4</f>
        <v>190</v>
      </c>
      <c r="BI4" s="109">
        <f>'Raw Data'!BH4</f>
        <v>191</v>
      </c>
      <c r="BJ4" s="109">
        <f>'Raw Data'!BI4</f>
        <v>192</v>
      </c>
      <c r="BK4" s="109">
        <f>'Raw Data'!BJ4</f>
        <v>193</v>
      </c>
      <c r="BL4" s="109">
        <f>'Raw Data'!BK4</f>
        <v>194</v>
      </c>
      <c r="BM4" s="109">
        <f>'Raw Data'!BL4</f>
        <v>195</v>
      </c>
      <c r="BN4" s="109">
        <f>'Raw Data'!BM4</f>
        <v>196</v>
      </c>
      <c r="BO4" s="109">
        <f>'Raw Data'!BN4</f>
        <v>197</v>
      </c>
      <c r="BP4" s="109">
        <f>'Raw Data'!BO4</f>
        <v>198</v>
      </c>
      <c r="BQ4" s="109">
        <f>'Raw Data'!BP4</f>
        <v>199</v>
      </c>
      <c r="BR4" s="109">
        <f>'Raw Data'!BQ4</f>
        <v>200</v>
      </c>
      <c r="BS4" s="109">
        <f>'Raw Data'!BR4</f>
        <v>201</v>
      </c>
      <c r="BT4" s="109">
        <f>'Raw Data'!BS4</f>
        <v>202</v>
      </c>
      <c r="BU4" s="109">
        <f>'Raw Data'!BT4</f>
        <v>203</v>
      </c>
      <c r="BV4" s="109">
        <f>'Raw Data'!BU4</f>
        <v>204</v>
      </c>
      <c r="BW4" s="109">
        <f>'Raw Data'!BV4</f>
        <v>205</v>
      </c>
      <c r="BX4" s="109">
        <f>'Raw Data'!BW4</f>
        <v>206</v>
      </c>
      <c r="BY4" s="109">
        <f>'Raw Data'!BX4</f>
        <v>207</v>
      </c>
      <c r="BZ4" s="109">
        <f>'Raw Data'!BY4</f>
        <v>208</v>
      </c>
      <c r="CA4" s="109">
        <f>'Raw Data'!BZ4</f>
        <v>209</v>
      </c>
      <c r="CB4" s="109">
        <f>'Raw Data'!CA4</f>
        <v>210</v>
      </c>
      <c r="CC4" s="109">
        <f>'Raw Data'!CB4</f>
        <v>211</v>
      </c>
      <c r="CD4" s="109">
        <f>'Raw Data'!CC4</f>
        <v>212</v>
      </c>
      <c r="CE4" s="109">
        <f>'Raw Data'!CD4</f>
        <v>213</v>
      </c>
      <c r="CF4" s="109">
        <f>'Raw Data'!CE4</f>
        <v>214</v>
      </c>
      <c r="CG4" s="109">
        <f>'Raw Data'!CF4</f>
        <v>215</v>
      </c>
      <c r="CH4" s="109">
        <f>'Raw Data'!CG4</f>
        <v>216</v>
      </c>
      <c r="CI4" s="109">
        <f>'Raw Data'!CH4</f>
        <v>217</v>
      </c>
      <c r="CJ4" s="109">
        <f>'Raw Data'!CI4</f>
        <v>218</v>
      </c>
      <c r="CK4" s="109">
        <f>'Raw Data'!CJ4</f>
        <v>219</v>
      </c>
      <c r="CL4" s="109">
        <f>'Raw Data'!CK4</f>
        <v>220</v>
      </c>
      <c r="CM4" s="109">
        <f>'Raw Data'!CL4</f>
        <v>221</v>
      </c>
      <c r="CN4" s="109">
        <f>'Raw Data'!CM4</f>
        <v>222</v>
      </c>
      <c r="CO4" s="109">
        <f>'Raw Data'!CN4</f>
        <v>223</v>
      </c>
      <c r="CP4" s="109">
        <f>'Raw Data'!CO4</f>
        <v>224</v>
      </c>
      <c r="CQ4" s="109">
        <f>'Raw Data'!CP4</f>
        <v>225</v>
      </c>
      <c r="CR4" s="109">
        <f>'Raw Data'!CQ4</f>
        <v>226</v>
      </c>
      <c r="CS4" s="109">
        <f>'Raw Data'!CR4</f>
        <v>227</v>
      </c>
      <c r="CT4" s="109">
        <f>'Raw Data'!CS4</f>
        <v>228</v>
      </c>
      <c r="CU4" s="109">
        <f>'Raw Data'!CT4</f>
        <v>229</v>
      </c>
      <c r="CV4" s="109">
        <f>'Raw Data'!CU4</f>
        <v>230</v>
      </c>
      <c r="CW4" s="109">
        <f>'Raw Data'!CV4</f>
        <v>231</v>
      </c>
      <c r="CX4" s="109">
        <f>'Raw Data'!CW4</f>
        <v>232</v>
      </c>
      <c r="CY4" s="109">
        <f>'Raw Data'!CX4</f>
        <v>233</v>
      </c>
      <c r="CZ4" s="109">
        <f>'Raw Data'!CY4</f>
        <v>234</v>
      </c>
      <c r="DA4" s="109">
        <f>'Raw Data'!CZ4</f>
        <v>235</v>
      </c>
      <c r="DB4" s="109">
        <f>'Raw Data'!DA4</f>
        <v>236</v>
      </c>
      <c r="DC4" s="109">
        <f>'Raw Data'!DB4</f>
        <v>237</v>
      </c>
      <c r="DD4" s="109">
        <f>'Raw Data'!DC4</f>
        <v>238</v>
      </c>
      <c r="DE4" s="109">
        <f>'Raw Data'!DD4</f>
        <v>239</v>
      </c>
      <c r="DF4" s="109">
        <f>'Raw Data'!DE4</f>
        <v>240</v>
      </c>
      <c r="DG4" s="109">
        <f>'Raw Data'!DF4</f>
        <v>241</v>
      </c>
      <c r="DH4" s="109">
        <f>'Raw Data'!DG4</f>
        <v>242</v>
      </c>
      <c r="DI4" s="109">
        <f>'Raw Data'!DH4</f>
        <v>243</v>
      </c>
      <c r="DJ4" s="109">
        <f>'Raw Data'!DI4</f>
        <v>244</v>
      </c>
      <c r="DK4" s="109">
        <f>'Raw Data'!DJ4</f>
        <v>245</v>
      </c>
      <c r="DL4" s="109">
        <f>'Raw Data'!DK4</f>
        <v>246</v>
      </c>
      <c r="DM4" s="109">
        <f>'Raw Data'!DL4</f>
        <v>247</v>
      </c>
      <c r="DN4" s="109">
        <f>'Raw Data'!DM4</f>
        <v>248</v>
      </c>
      <c r="DO4" s="109">
        <f>'Raw Data'!DN4</f>
        <v>249</v>
      </c>
      <c r="DP4" s="109">
        <f>'Raw Data'!DO4</f>
        <v>250</v>
      </c>
      <c r="DQ4" s="109">
        <f>'Raw Data'!DP4</f>
        <v>251</v>
      </c>
      <c r="DR4" s="109">
        <f>'Raw Data'!DQ4</f>
        <v>252</v>
      </c>
      <c r="DS4" s="109">
        <f>'Raw Data'!DR4</f>
        <v>253</v>
      </c>
      <c r="DT4" s="109">
        <f>'Raw Data'!DS4</f>
        <v>254</v>
      </c>
      <c r="DU4" s="109">
        <f>'Raw Data'!DT4</f>
        <v>255</v>
      </c>
      <c r="DV4" s="109">
        <f>'Raw Data'!DU4</f>
        <v>256</v>
      </c>
      <c r="DW4" s="109">
        <f>'Raw Data'!DV4</f>
        <v>257</v>
      </c>
      <c r="DX4" s="109">
        <f>'Raw Data'!DW4</f>
        <v>258</v>
      </c>
      <c r="DY4" s="109">
        <f>'Raw Data'!DX4</f>
        <v>259</v>
      </c>
      <c r="DZ4" s="109">
        <f>'Raw Data'!DY4</f>
        <v>260</v>
      </c>
      <c r="EA4" s="109">
        <f>'Raw Data'!DZ4</f>
        <v>261</v>
      </c>
      <c r="EB4" s="109">
        <f>'Raw Data'!EA4</f>
        <v>262</v>
      </c>
      <c r="EC4" s="109">
        <f>'Raw Data'!EB4</f>
        <v>263</v>
      </c>
      <c r="ED4" s="109">
        <f>'Raw Data'!EC4</f>
        <v>264</v>
      </c>
      <c r="EE4" s="109">
        <f>'Raw Data'!ED4</f>
        <v>265</v>
      </c>
      <c r="EF4" s="109">
        <f>'Raw Data'!EE4</f>
        <v>266</v>
      </c>
      <c r="EG4" s="109">
        <f>'Raw Data'!EF4</f>
        <v>267</v>
      </c>
      <c r="EH4" s="109">
        <f>'Raw Data'!EG4</f>
        <v>268</v>
      </c>
      <c r="EI4" s="109">
        <f>'Raw Data'!EH4</f>
        <v>269</v>
      </c>
      <c r="EJ4" s="109">
        <f>'Raw Data'!EI4</f>
        <v>270</v>
      </c>
      <c r="EK4" s="109">
        <f>'Raw Data'!EJ4</f>
        <v>271</v>
      </c>
      <c r="EL4" s="109">
        <f>'Raw Data'!EK4</f>
        <v>272</v>
      </c>
      <c r="EM4" s="109">
        <f>'Raw Data'!EL4</f>
        <v>273</v>
      </c>
      <c r="EN4" s="109">
        <f>'Raw Data'!EM4</f>
        <v>274</v>
      </c>
      <c r="EO4" s="109">
        <f>'Raw Data'!EN4</f>
        <v>275</v>
      </c>
      <c r="EP4" s="109">
        <f>'Raw Data'!EO4</f>
        <v>276</v>
      </c>
      <c r="EQ4" s="109">
        <f>'Raw Data'!EP4</f>
        <v>277</v>
      </c>
      <c r="ER4" s="109">
        <f>'Raw Data'!EQ4</f>
        <v>278</v>
      </c>
      <c r="ES4" s="109">
        <f>'Raw Data'!ER4</f>
        <v>279</v>
      </c>
      <c r="ET4" s="109">
        <f>'Raw Data'!ES4</f>
        <v>280</v>
      </c>
      <c r="EU4" s="109">
        <f>'Raw Data'!ET4</f>
        <v>281</v>
      </c>
      <c r="EV4" s="109">
        <f>'Raw Data'!EU4</f>
        <v>282</v>
      </c>
      <c r="EW4" s="109">
        <f>'Raw Data'!EV4</f>
        <v>283</v>
      </c>
      <c r="EX4" s="109">
        <f>'Raw Data'!EW4</f>
        <v>284</v>
      </c>
      <c r="EY4" s="109">
        <f>'Raw Data'!EX4</f>
        <v>285</v>
      </c>
      <c r="EZ4" s="109">
        <f>'Raw Data'!EY4</f>
        <v>286</v>
      </c>
      <c r="FA4" s="109">
        <f>'Raw Data'!EZ4</f>
        <v>287</v>
      </c>
      <c r="FB4" s="109">
        <f>'Raw Data'!FA4</f>
        <v>288</v>
      </c>
      <c r="FC4" s="109">
        <f>'Raw Data'!FB4</f>
        <v>289</v>
      </c>
      <c r="FD4" s="109">
        <f>'Raw Data'!FC4</f>
        <v>290</v>
      </c>
      <c r="FE4" s="109">
        <f>'Raw Data'!FD4</f>
        <v>291</v>
      </c>
      <c r="FF4" s="109">
        <f>'Raw Data'!FE4</f>
        <v>292</v>
      </c>
      <c r="FG4" s="109">
        <f>'Raw Data'!FF4</f>
        <v>293</v>
      </c>
      <c r="FH4" s="109">
        <f>'Raw Data'!FG4</f>
        <v>294</v>
      </c>
      <c r="FI4" s="109">
        <f>'Raw Data'!FH4</f>
        <v>295</v>
      </c>
      <c r="FJ4" s="109">
        <f>'Raw Data'!FI4</f>
        <v>296</v>
      </c>
      <c r="FK4" s="109">
        <f>'Raw Data'!FJ4</f>
        <v>297</v>
      </c>
      <c r="FL4" s="109">
        <f>'Raw Data'!FK4</f>
        <v>298</v>
      </c>
      <c r="FM4" s="109">
        <f>'Raw Data'!FL4</f>
        <v>299</v>
      </c>
      <c r="FN4" s="109">
        <f>'Raw Data'!FM4</f>
        <v>300</v>
      </c>
      <c r="FO4" s="109">
        <f>'Raw Data'!FN4</f>
        <v>301</v>
      </c>
      <c r="FP4" s="109">
        <f>'Raw Data'!FO4</f>
        <v>302</v>
      </c>
      <c r="FQ4" s="109">
        <f>'Raw Data'!FP4</f>
        <v>303</v>
      </c>
      <c r="FR4" s="109">
        <f>'Raw Data'!FQ4</f>
        <v>304</v>
      </c>
      <c r="FS4" s="109">
        <f>'Raw Data'!FR4</f>
        <v>305</v>
      </c>
    </row>
    <row r="5" spans="1:175" x14ac:dyDescent="0.25">
      <c r="A5" t="s">
        <v>43</v>
      </c>
      <c r="C5" t="str">
        <f>IF(ISTEXT('Raw Data'!B213),'Raw Data'!B213,"")</f>
        <v/>
      </c>
      <c r="D5" t="str">
        <f>IF(ISTEXT('Raw Data'!C213),'Raw Data'!C213,"")</f>
        <v>Planting</v>
      </c>
      <c r="E5" t="str">
        <f>IF(ISTEXT('Raw Data'!D213),'Raw Data'!D213,"")</f>
        <v/>
      </c>
      <c r="F5" t="str">
        <f>IF(ISTEXT('Raw Data'!E213),'Raw Data'!E213,"")</f>
        <v/>
      </c>
      <c r="G5" t="str">
        <f>IF(ISTEXT('Raw Data'!F213),'Raw Data'!F213,"")</f>
        <v/>
      </c>
      <c r="H5" t="str">
        <f>IF(ISTEXT('Raw Data'!G213),'Raw Data'!G213,"")</f>
        <v/>
      </c>
      <c r="I5" t="str">
        <f>IF(ISTEXT('Raw Data'!H213),'Raw Data'!H213,"")</f>
        <v/>
      </c>
      <c r="J5" t="str">
        <f>IF(ISTEXT('Raw Data'!I213),'Raw Data'!I213,"")</f>
        <v/>
      </c>
      <c r="K5" t="str">
        <f>IF(ISTEXT('Raw Data'!J213),'Raw Data'!J213,"")</f>
        <v/>
      </c>
      <c r="L5" t="str">
        <f>IF(ISTEXT('Raw Data'!K213),'Raw Data'!K213,"")</f>
        <v/>
      </c>
      <c r="M5" t="str">
        <f>IF(ISTEXT('Raw Data'!L213),'Raw Data'!L213,"")</f>
        <v/>
      </c>
      <c r="N5" t="str">
        <f>IF(ISTEXT('Raw Data'!M213),'Raw Data'!M213,"")</f>
        <v>Emergence</v>
      </c>
      <c r="O5" t="str">
        <f>IF(ISTEXT('Raw Data'!N213),'Raw Data'!N213,"")</f>
        <v/>
      </c>
      <c r="P5" t="str">
        <f>IF(ISTEXT('Raw Data'!O213),'Raw Data'!O213,"")</f>
        <v/>
      </c>
      <c r="Q5" t="str">
        <f>IF(ISTEXT('Raw Data'!P213),'Raw Data'!P213,"")</f>
        <v/>
      </c>
      <c r="R5" t="str">
        <f>IF(ISTEXT('Raw Data'!Q213),'Raw Data'!Q213,"")</f>
        <v/>
      </c>
      <c r="S5" t="str">
        <f>IF(ISTEXT('Raw Data'!R213),'Raw Data'!R213,"")</f>
        <v/>
      </c>
      <c r="T5" t="str">
        <f>IF(ISTEXT('Raw Data'!S213),'Raw Data'!S213,"")</f>
        <v/>
      </c>
      <c r="U5" t="str">
        <f>IF(ISTEXT('Raw Data'!T213),'Raw Data'!T213,"")</f>
        <v/>
      </c>
      <c r="V5" t="str">
        <f>IF(ISTEXT('Raw Data'!U213),'Raw Data'!U213,"")</f>
        <v/>
      </c>
      <c r="W5" t="str">
        <f>IF(ISTEXT('Raw Data'!V213),'Raw Data'!V213,"")</f>
        <v/>
      </c>
      <c r="X5" t="str">
        <f>IF(ISTEXT('Raw Data'!W213),'Raw Data'!W213,"")</f>
        <v>V2/V3</v>
      </c>
      <c r="Y5" t="str">
        <f>IF(ISTEXT('Raw Data'!X213),'Raw Data'!X213,"")</f>
        <v/>
      </c>
      <c r="Z5" t="str">
        <f>IF(ISTEXT('Raw Data'!Y213),'Raw Data'!Y213,"")</f>
        <v/>
      </c>
      <c r="AA5" t="str">
        <f>IF(ISTEXT('Raw Data'!Z213),'Raw Data'!Z213,"")</f>
        <v/>
      </c>
      <c r="AB5" t="str">
        <f>IF(ISTEXT('Raw Data'!AA213),'Raw Data'!AA213,"")</f>
        <v/>
      </c>
      <c r="AC5" t="str">
        <f>IF(ISTEXT('Raw Data'!AB213),'Raw Data'!AB213,"")</f>
        <v/>
      </c>
      <c r="AD5" t="str">
        <f>IF(ISTEXT('Raw Data'!AC213),'Raw Data'!AC213,"")</f>
        <v/>
      </c>
      <c r="AE5" t="str">
        <f>IF(ISTEXT('Raw Data'!AD213),'Raw Data'!AD213,"")</f>
        <v/>
      </c>
      <c r="AF5" t="str">
        <f>IF(ISTEXT('Raw Data'!AE213),'Raw Data'!AE213,"")</f>
        <v>V4/V5</v>
      </c>
      <c r="AG5" t="str">
        <f>IF(ISTEXT('Raw Data'!AF213),'Raw Data'!AF213,"")</f>
        <v/>
      </c>
      <c r="AH5" t="str">
        <f>IF(ISTEXT('Raw Data'!AG213),'Raw Data'!AG213,"")</f>
        <v/>
      </c>
      <c r="AI5" t="str">
        <f>IF(ISTEXT('Raw Data'!AH213),'Raw Data'!AH213,"")</f>
        <v/>
      </c>
      <c r="AJ5" t="str">
        <f>IF(ISTEXT('Raw Data'!AI213),'Raw Data'!AI213,"")</f>
        <v/>
      </c>
      <c r="AK5" t="str">
        <f>IF(ISTEXT('Raw Data'!AJ213),'Raw Data'!AJ213,"")</f>
        <v/>
      </c>
      <c r="AL5" t="str">
        <f>IF(ISTEXT('Raw Data'!AK213),'Raw Data'!AK213,"")</f>
        <v>V5/V6</v>
      </c>
      <c r="AM5" t="str">
        <f>IF(ISTEXT('Raw Data'!AL213),'Raw Data'!AL213,"")</f>
        <v/>
      </c>
      <c r="AN5" t="str">
        <f>IF(ISTEXT('Raw Data'!AM213),'Raw Data'!AM213,"")</f>
        <v/>
      </c>
      <c r="AO5" t="str">
        <f>IF(ISTEXT('Raw Data'!AN213),'Raw Data'!AN213,"")</f>
        <v/>
      </c>
      <c r="AP5" t="str">
        <f>IF(ISTEXT('Raw Data'!AO213),'Raw Data'!AO213,"")</f>
        <v/>
      </c>
      <c r="AQ5" t="str">
        <f>IF(ISTEXT('Raw Data'!AP213),'Raw Data'!AP213,"")</f>
        <v/>
      </c>
      <c r="AR5" t="str">
        <f>IF(ISTEXT('Raw Data'!AQ213),'Raw Data'!AQ213,"")</f>
        <v/>
      </c>
      <c r="AS5" t="str">
        <f>IF(ISTEXT('Raw Data'!AR213),'Raw Data'!AR213,"")</f>
        <v>V7</v>
      </c>
      <c r="AT5" t="str">
        <f>IF(ISTEXT('Raw Data'!AS213),'Raw Data'!AS213,"")</f>
        <v/>
      </c>
      <c r="AU5" t="str">
        <f>IF(ISTEXT('Raw Data'!AT213),'Raw Data'!AT213,"")</f>
        <v/>
      </c>
      <c r="AV5" t="str">
        <f>IF(ISTEXT('Raw Data'!AU213),'Raw Data'!AU213,"")</f>
        <v/>
      </c>
      <c r="AW5" t="str">
        <f>IF(ISTEXT('Raw Data'!AV213),'Raw Data'!AV213,"")</f>
        <v/>
      </c>
      <c r="AX5" t="str">
        <f>IF(ISTEXT('Raw Data'!AW213),'Raw Data'!AW213,"")</f>
        <v/>
      </c>
      <c r="AY5" t="str">
        <f>IF(ISTEXT('Raw Data'!AX213),'Raw Data'!AX213,"")</f>
        <v/>
      </c>
      <c r="AZ5" t="str">
        <f>IF(ISTEXT('Raw Data'!AY213),'Raw Data'!AY213,"")</f>
        <v>V8</v>
      </c>
      <c r="BA5" t="str">
        <f>IF(ISTEXT('Raw Data'!AZ213),'Raw Data'!AZ213,"")</f>
        <v/>
      </c>
      <c r="BB5" t="str">
        <f>IF(ISTEXT('Raw Data'!BA213),'Raw Data'!BA213,"")</f>
        <v/>
      </c>
      <c r="BC5" t="str">
        <f>IF(ISTEXT('Raw Data'!BB213),'Raw Data'!BB213,"")</f>
        <v/>
      </c>
      <c r="BD5" t="str">
        <f>IF(ISTEXT('Raw Data'!BC213),'Raw Data'!BC213,"")</f>
        <v/>
      </c>
      <c r="BE5" t="str">
        <f>IF(ISTEXT('Raw Data'!BD213),'Raw Data'!BD213,"")</f>
        <v/>
      </c>
      <c r="BF5" t="str">
        <f>IF(ISTEXT('Raw Data'!BE213),'Raw Data'!BE213,"")</f>
        <v/>
      </c>
      <c r="BG5" t="str">
        <f>IF(ISTEXT('Raw Data'!BF213),'Raw Data'!BF213,"")</f>
        <v>V9/V10</v>
      </c>
      <c r="BH5" t="str">
        <f>IF(ISTEXT('Raw Data'!BG213),'Raw Data'!BG213,"")</f>
        <v/>
      </c>
      <c r="BI5" t="str">
        <f>IF(ISTEXT('Raw Data'!BH213),'Raw Data'!BH213,"")</f>
        <v/>
      </c>
      <c r="BJ5" t="str">
        <f>IF(ISTEXT('Raw Data'!BI213),'Raw Data'!BI213,"")</f>
        <v/>
      </c>
      <c r="BK5" t="str">
        <f>IF(ISTEXT('Raw Data'!BJ213),'Raw Data'!BJ213,"")</f>
        <v/>
      </c>
      <c r="BL5" t="str">
        <f>IF(ISTEXT('Raw Data'!BK213),'Raw Data'!BK213,"")</f>
        <v/>
      </c>
      <c r="BM5" t="str">
        <f>IF(ISTEXT('Raw Data'!BL213),'Raw Data'!BL213,"")</f>
        <v/>
      </c>
      <c r="BN5" t="str">
        <f>IF(ISTEXT('Raw Data'!BM213),'Raw Data'!BM213,"")</f>
        <v>V12/V15</v>
      </c>
      <c r="BO5" t="str">
        <f>IF(ISTEXT('Raw Data'!BN213),'Raw Data'!BN213,"")</f>
        <v/>
      </c>
      <c r="BP5" t="str">
        <f>IF(ISTEXT('Raw Data'!BO213),'Raw Data'!BO213,"")</f>
        <v/>
      </c>
      <c r="BQ5" t="str">
        <f>IF(ISTEXT('Raw Data'!BP213),'Raw Data'!BP213,"")</f>
        <v/>
      </c>
      <c r="BR5" t="str">
        <f>IF(ISTEXT('Raw Data'!BQ213),'Raw Data'!BQ213,"")</f>
        <v/>
      </c>
      <c r="BS5" t="str">
        <f>IF(ISTEXT('Raw Data'!BR213),'Raw Data'!BR213,"")</f>
        <v/>
      </c>
      <c r="BT5" t="str">
        <f>IF(ISTEXT('Raw Data'!BS213),'Raw Data'!BS213,"")</f>
        <v/>
      </c>
      <c r="BU5" t="str">
        <f>IF(ISTEXT('Raw Data'!BT213),'Raw Data'!BT213,"")</f>
        <v>V14/V17</v>
      </c>
      <c r="BV5" t="str">
        <f>IF(ISTEXT('Raw Data'!BU213),'Raw Data'!BU213,"")</f>
        <v/>
      </c>
      <c r="BW5" t="str">
        <f>IF(ISTEXT('Raw Data'!BV213),'Raw Data'!BV213,"")</f>
        <v/>
      </c>
      <c r="BX5" t="str">
        <f>IF(ISTEXT('Raw Data'!BW213),'Raw Data'!BW213,"")</f>
        <v>V16/VT</v>
      </c>
      <c r="BY5" t="str">
        <f>IF(ISTEXT('Raw Data'!BX213),'Raw Data'!BX213,"")</f>
        <v/>
      </c>
      <c r="BZ5" t="str">
        <f>IF(ISTEXT('Raw Data'!BY213),'Raw Data'!BY213,"")</f>
        <v/>
      </c>
      <c r="CA5" t="str">
        <f>IF(ISTEXT('Raw Data'!BZ213),'Raw Data'!BZ213,"")</f>
        <v/>
      </c>
      <c r="CB5" t="str">
        <f>IF(ISTEXT('Raw Data'!CA213),'Raw Data'!CA213,"")</f>
        <v>V18/R1</v>
      </c>
      <c r="CC5" t="str">
        <f>IF(ISTEXT('Raw Data'!CB213),'Raw Data'!CB213,"")</f>
        <v/>
      </c>
      <c r="CD5" t="str">
        <f>IF(ISTEXT('Raw Data'!CC213),'Raw Data'!CC213,"")</f>
        <v/>
      </c>
      <c r="CE5" t="str">
        <f>IF(ISTEXT('Raw Data'!CD213),'Raw Data'!CD213,"")</f>
        <v>R1</v>
      </c>
      <c r="CF5" t="str">
        <f>IF(ISTEXT('Raw Data'!CE213),'Raw Data'!CE213,"")</f>
        <v/>
      </c>
      <c r="CG5" t="str">
        <f>IF(ISTEXT('Raw Data'!CF213),'Raw Data'!CF213,"")</f>
        <v/>
      </c>
      <c r="CH5" t="str">
        <f>IF(ISTEXT('Raw Data'!CG213),'Raw Data'!CG213,"")</f>
        <v/>
      </c>
      <c r="CI5" t="str">
        <f>IF(ISTEXT('Raw Data'!CH213),'Raw Data'!CH213,"")</f>
        <v>R1/R2</v>
      </c>
      <c r="CJ5" t="str">
        <f>IF(ISTEXT('Raw Data'!CI213),'Raw Data'!CI213,"")</f>
        <v/>
      </c>
      <c r="CK5" t="str">
        <f>IF(ISTEXT('Raw Data'!CJ213),'Raw Data'!CJ213,"")</f>
        <v/>
      </c>
      <c r="CL5" t="str">
        <f>IF(ISTEXT('Raw Data'!CK213),'Raw Data'!CK213,"")</f>
        <v>R1/R2</v>
      </c>
      <c r="CM5" t="str">
        <f>IF(ISTEXT('Raw Data'!CL213),'Raw Data'!CL213,"")</f>
        <v/>
      </c>
      <c r="CN5" t="str">
        <f>IF(ISTEXT('Raw Data'!CM213),'Raw Data'!CM213,"")</f>
        <v/>
      </c>
      <c r="CO5" t="str">
        <f>IF(ISTEXT('Raw Data'!CN213),'Raw Data'!CN213,"")</f>
        <v/>
      </c>
      <c r="CP5" t="str">
        <f>IF(ISTEXT('Raw Data'!CO213),'Raw Data'!CO213,"")</f>
        <v>R2/R3</v>
      </c>
      <c r="CQ5" t="str">
        <f>IF(ISTEXT('Raw Data'!CP213),'Raw Data'!CP213,"")</f>
        <v/>
      </c>
      <c r="CR5" t="str">
        <f>IF(ISTEXT('Raw Data'!CQ213),'Raw Data'!CQ213,"")</f>
        <v>R2/R3</v>
      </c>
      <c r="CS5" t="str">
        <f>IF(ISTEXT('Raw Data'!CR213),'Raw Data'!CR213,"")</f>
        <v/>
      </c>
      <c r="CT5" t="str">
        <f>IF(ISTEXT('Raw Data'!CS213),'Raw Data'!CS213,"")</f>
        <v/>
      </c>
      <c r="CU5" t="str">
        <f>IF(ISTEXT('Raw Data'!CT213),'Raw Data'!CT213,"")</f>
        <v/>
      </c>
      <c r="CV5" t="str">
        <f>IF(ISTEXT('Raw Data'!CU213),'Raw Data'!CU213,"")</f>
        <v/>
      </c>
      <c r="CW5" t="str">
        <f>IF(ISTEXT('Raw Data'!CV213),'Raw Data'!CV213,"")</f>
        <v>R3</v>
      </c>
      <c r="CX5" t="str">
        <f>IF(ISTEXT('Raw Data'!CW213),'Raw Data'!CW213,"")</f>
        <v/>
      </c>
      <c r="CY5" t="str">
        <f>IF(ISTEXT('Raw Data'!CX213),'Raw Data'!CX213,"")</f>
        <v/>
      </c>
      <c r="CZ5" t="str">
        <f>IF(ISTEXT('Raw Data'!CY213),'Raw Data'!CY213,"")</f>
        <v/>
      </c>
      <c r="DA5" t="str">
        <f>IF(ISTEXT('Raw Data'!CZ213),'Raw Data'!CZ213,"")</f>
        <v/>
      </c>
      <c r="DB5" t="str">
        <f>IF(ISTEXT('Raw Data'!DA213),'Raw Data'!DA213,"")</f>
        <v/>
      </c>
      <c r="DC5" t="str">
        <f>IF(ISTEXT('Raw Data'!DB213),'Raw Data'!DB213,"")</f>
        <v/>
      </c>
      <c r="DD5" t="str">
        <f>IF(ISTEXT('Raw Data'!DC213),'Raw Data'!DC213,"")</f>
        <v>R4/R3</v>
      </c>
      <c r="DE5" t="str">
        <f>IF(ISTEXT('Raw Data'!DD213),'Raw Data'!DD213,"")</f>
        <v/>
      </c>
      <c r="DF5" t="str">
        <f>IF(ISTEXT('Raw Data'!DE213),'Raw Data'!DE213,"")</f>
        <v/>
      </c>
      <c r="DG5" t="str">
        <f>IF(ISTEXT('Raw Data'!DF213),'Raw Data'!DF213,"")</f>
        <v/>
      </c>
      <c r="DH5" t="str">
        <f>IF(ISTEXT('Raw Data'!DG213),'Raw Data'!DG213,"")</f>
        <v/>
      </c>
      <c r="DI5" t="str">
        <f>IF(ISTEXT('Raw Data'!DH213),'Raw Data'!DH213,"")</f>
        <v/>
      </c>
      <c r="DJ5" t="str">
        <f>IF(ISTEXT('Raw Data'!DI213),'Raw Data'!DI213,"")</f>
        <v/>
      </c>
      <c r="DK5" t="str">
        <f>IF(ISTEXT('Raw Data'!DJ213),'Raw Data'!DJ213,"")</f>
        <v/>
      </c>
      <c r="DL5" t="str">
        <f>IF(ISTEXT('Raw Data'!DK213),'Raw Data'!DK213,"")</f>
        <v>R4/R5</v>
      </c>
      <c r="DM5" t="str">
        <f>IF(ISTEXT('Raw Data'!DL213),'Raw Data'!DL213,"")</f>
        <v/>
      </c>
      <c r="DN5" t="str">
        <f>IF(ISTEXT('Raw Data'!DM213),'Raw Data'!DM213,"")</f>
        <v/>
      </c>
      <c r="DO5" t="str">
        <f>IF(ISTEXT('Raw Data'!DN213),'Raw Data'!DN213,"")</f>
        <v/>
      </c>
      <c r="DP5" t="str">
        <f>IF(ISTEXT('Raw Data'!DO213),'Raw Data'!DO213,"")</f>
        <v/>
      </c>
      <c r="DQ5" t="str">
        <f>IF(ISTEXT('Raw Data'!DP213),'Raw Data'!DP213,"")</f>
        <v/>
      </c>
      <c r="DR5" t="str">
        <f>IF(ISTEXT('Raw Data'!DQ213),'Raw Data'!DQ213,"")</f>
        <v>R4/R5</v>
      </c>
      <c r="DS5" t="str">
        <f>IF(ISTEXT('Raw Data'!DR213),'Raw Data'!DR213,"")</f>
        <v/>
      </c>
      <c r="DT5" t="str">
        <f>IF(ISTEXT('Raw Data'!DS213),'Raw Data'!DS213,"")</f>
        <v/>
      </c>
      <c r="DU5" t="str">
        <f>IF(ISTEXT('Raw Data'!DT213),'Raw Data'!DT213,"")</f>
        <v/>
      </c>
      <c r="DV5" t="str">
        <f>IF(ISTEXT('Raw Data'!DU213),'Raw Data'!DU213,"")</f>
        <v/>
      </c>
      <c r="DW5" t="str">
        <f>IF(ISTEXT('Raw Data'!DV213),'Raw Data'!DV213,"")</f>
        <v/>
      </c>
      <c r="DX5" t="str">
        <f>IF(ISTEXT('Raw Data'!DW213),'Raw Data'!DW213,"")</f>
        <v/>
      </c>
      <c r="DY5" t="str">
        <f>IF(ISTEXT('Raw Data'!DX213),'Raw Data'!DX213,"")</f>
        <v/>
      </c>
      <c r="DZ5" t="str">
        <f>IF(ISTEXT('Raw Data'!DY213),'Raw Data'!DY213,"")</f>
        <v/>
      </c>
      <c r="EA5" t="str">
        <f>IF(ISTEXT('Raw Data'!DZ213),'Raw Data'!DZ213,"")</f>
        <v>R5/R6</v>
      </c>
      <c r="EB5" t="str">
        <f>IF(ISTEXT('Raw Data'!EA213),'Raw Data'!EA213,"")</f>
        <v/>
      </c>
      <c r="EC5" t="str">
        <f>IF(ISTEXT('Raw Data'!EB213),'Raw Data'!EB213,"")</f>
        <v/>
      </c>
      <c r="ED5" t="str">
        <f>IF(ISTEXT('Raw Data'!EC213),'Raw Data'!EC213,"")</f>
        <v/>
      </c>
      <c r="EE5" t="str">
        <f>IF(ISTEXT('Raw Data'!ED213),'Raw Data'!ED213,"")</f>
        <v/>
      </c>
      <c r="EF5" t="str">
        <f>IF(ISTEXT('Raw Data'!EE213),'Raw Data'!EE213,"")</f>
        <v/>
      </c>
      <c r="EG5" t="str">
        <f>IF(ISTEXT('Raw Data'!EF213),'Raw Data'!EF213,"")</f>
        <v/>
      </c>
      <c r="EH5" t="str">
        <f>IF(ISTEXT('Raw Data'!EG213),'Raw Data'!EG213,"")</f>
        <v/>
      </c>
      <c r="EI5" t="str">
        <f>IF(ISTEXT('Raw Data'!EH213),'Raw Data'!EH213,"")</f>
        <v/>
      </c>
      <c r="EJ5" t="str">
        <f>IF(ISTEXT('Raw Data'!EI213),'Raw Data'!EI213,"")</f>
        <v/>
      </c>
      <c r="EK5" t="str">
        <f>IF(ISTEXT('Raw Data'!EJ213),'Raw Data'!EJ213,"")</f>
        <v/>
      </c>
      <c r="EL5" t="str">
        <f>IF(ISTEXT('Raw Data'!EK213),'Raw Data'!EK213,"")</f>
        <v/>
      </c>
      <c r="EM5" t="str">
        <f>IF(ISTEXT('Raw Data'!EL213),'Raw Data'!EL213,"")</f>
        <v/>
      </c>
      <c r="EN5" t="str">
        <f>IF(ISTEXT('Raw Data'!EM213),'Raw Data'!EM213,"")</f>
        <v/>
      </c>
      <c r="EO5" t="str">
        <f>IF(ISTEXT('Raw Data'!EN213),'Raw Data'!EN213,"")</f>
        <v/>
      </c>
      <c r="EP5" t="str">
        <f>IF(ISTEXT('Raw Data'!EO213),'Raw Data'!EO213,"")</f>
        <v/>
      </c>
      <c r="EQ5" t="str">
        <f>IF(ISTEXT('Raw Data'!EP213),'Raw Data'!EP213,"")</f>
        <v/>
      </c>
      <c r="ER5" t="str">
        <f>IF(ISTEXT('Raw Data'!EQ213),'Raw Data'!EQ213,"")</f>
        <v/>
      </c>
      <c r="ES5" t="str">
        <f>IF(ISTEXT('Raw Data'!ER213),'Raw Data'!ER213,"")</f>
        <v/>
      </c>
      <c r="ET5" t="str">
        <f>IF(ISTEXT('Raw Data'!ES213),'Raw Data'!ES213,"")</f>
        <v/>
      </c>
      <c r="EU5" t="str">
        <f>IF(ISTEXT('Raw Data'!ET213),'Raw Data'!ET213,"")</f>
        <v/>
      </c>
      <c r="EV5" t="str">
        <f>IF(ISTEXT('Raw Data'!EU213),'Raw Data'!EU213,"")</f>
        <v/>
      </c>
      <c r="EW5" t="str">
        <f>IF(ISTEXT('Raw Data'!EV213),'Raw Data'!EV213,"")</f>
        <v/>
      </c>
      <c r="EX5" t="str">
        <f>IF(ISTEXT('Raw Data'!EW213),'Raw Data'!EW213,"")</f>
        <v/>
      </c>
      <c r="EY5" t="str">
        <f>IF(ISTEXT('Raw Data'!EX213),'Raw Data'!EX213,"")</f>
        <v/>
      </c>
      <c r="EZ5" t="str">
        <f>IF(ISTEXT('Raw Data'!EY213),'Raw Data'!EY213,"")</f>
        <v/>
      </c>
      <c r="FA5" t="str">
        <f>IF(ISTEXT('Raw Data'!EZ213),'Raw Data'!EZ213,"")</f>
        <v/>
      </c>
      <c r="FB5" t="str">
        <f>IF(ISTEXT('Raw Data'!FA213),'Raw Data'!FA213,"")</f>
        <v/>
      </c>
      <c r="FC5" t="str">
        <f>IF(ISTEXT('Raw Data'!FB213),'Raw Data'!FB213,"")</f>
        <v/>
      </c>
      <c r="FD5" t="str">
        <f>IF(ISTEXT('Raw Data'!FC213),'Raw Data'!FC213,"")</f>
        <v/>
      </c>
      <c r="FE5" t="str">
        <f>IF(ISTEXT('Raw Data'!FD213),'Raw Data'!FD213,"")</f>
        <v/>
      </c>
      <c r="FF5" t="str">
        <f>IF(ISTEXT('Raw Data'!FE213),'Raw Data'!FE213,"")</f>
        <v/>
      </c>
      <c r="FG5" t="str">
        <f>IF(ISTEXT('Raw Data'!FF213),'Raw Data'!FF213,"")</f>
        <v/>
      </c>
      <c r="FH5" t="str">
        <f>IF(ISTEXT('Raw Data'!FG213),'Raw Data'!FG213,"")</f>
        <v/>
      </c>
      <c r="FI5" t="str">
        <f>IF(ISTEXT('Raw Data'!FH213),'Raw Data'!FH213,"")</f>
        <v/>
      </c>
      <c r="FJ5" t="str">
        <f>IF(ISTEXT('Raw Data'!FI213),'Raw Data'!FI213,"")</f>
        <v/>
      </c>
      <c r="FK5" t="str">
        <f>IF(ISTEXT('Raw Data'!FJ213),'Raw Data'!FJ213,"")</f>
        <v/>
      </c>
      <c r="FL5" t="str">
        <f>IF(ISTEXT('Raw Data'!FK213),'Raw Data'!FK213,"")</f>
        <v/>
      </c>
      <c r="FM5" t="str">
        <f>IF(ISTEXT('Raw Data'!FL213),'Raw Data'!FL213,"")</f>
        <v/>
      </c>
      <c r="FN5" t="str">
        <f>IF(ISTEXT('Raw Data'!FM213),'Raw Data'!FM213,"")</f>
        <v/>
      </c>
      <c r="FO5" t="str">
        <f>IF(ISTEXT('Raw Data'!FN213),'Raw Data'!FN213,"")</f>
        <v/>
      </c>
      <c r="FP5" t="str">
        <f>IF(ISTEXT('Raw Data'!FO213),'Raw Data'!FO213,"")</f>
        <v/>
      </c>
      <c r="FQ5" t="str">
        <f>IF(ISTEXT('Raw Data'!FP213),'Raw Data'!FP213,"")</f>
        <v/>
      </c>
      <c r="FR5" t="str">
        <f>IF(ISTEXT('Raw Data'!FQ213),'Raw Data'!FQ213,"")</f>
        <v/>
      </c>
      <c r="FS5" t="str">
        <f>IF(ISTEXT('Raw Data'!FR213),'Raw Data'!FR213,"")</f>
        <v/>
      </c>
    </row>
    <row r="6" spans="1:175" x14ac:dyDescent="0.25">
      <c r="A6" s="5" t="s">
        <v>5</v>
      </c>
      <c r="B6" s="8" t="s">
        <v>8</v>
      </c>
      <c r="C6" s="5">
        <f>'Raw Data'!B5</f>
        <v>80</v>
      </c>
      <c r="D6" s="5">
        <f>'Raw Data'!C5</f>
        <v>80</v>
      </c>
      <c r="E6" s="5">
        <f>'Raw Data'!D5</f>
        <v>80</v>
      </c>
      <c r="F6" s="5">
        <f>'Raw Data'!E5</f>
        <v>80</v>
      </c>
      <c r="G6" s="5">
        <f>'Raw Data'!F5</f>
        <v>80</v>
      </c>
      <c r="H6" s="5">
        <f>'Raw Data'!G5</f>
        <v>80</v>
      </c>
      <c r="I6" s="5">
        <f>'Raw Data'!H5</f>
        <v>80</v>
      </c>
      <c r="J6" s="5">
        <f>'Raw Data'!I5</f>
        <v>80</v>
      </c>
      <c r="K6" s="5">
        <f>'Raw Data'!J5</f>
        <v>80</v>
      </c>
      <c r="L6" s="5">
        <f>'Raw Data'!K5</f>
        <v>80</v>
      </c>
      <c r="M6" s="5">
        <f>'Raw Data'!L5</f>
        <v>90</v>
      </c>
      <c r="N6" s="5">
        <f>'Raw Data'!M5</f>
        <v>100</v>
      </c>
      <c r="O6" s="5">
        <f>'Raw Data'!N5</f>
        <v>110</v>
      </c>
      <c r="P6" s="5">
        <f>'Raw Data'!O5</f>
        <v>120</v>
      </c>
      <c r="Q6" s="5">
        <f>'Raw Data'!P5</f>
        <v>130</v>
      </c>
      <c r="R6" s="5">
        <f>'Raw Data'!Q5</f>
        <v>140</v>
      </c>
      <c r="S6" s="5">
        <f>'Raw Data'!R5</f>
        <v>150</v>
      </c>
      <c r="T6" s="5">
        <f>'Raw Data'!S5</f>
        <v>160</v>
      </c>
      <c r="U6" s="5">
        <f>'Raw Data'!T5</f>
        <v>170</v>
      </c>
      <c r="V6" s="5">
        <f>'Raw Data'!U5</f>
        <v>180</v>
      </c>
      <c r="W6" s="5">
        <f>'Raw Data'!V5</f>
        <v>190</v>
      </c>
      <c r="X6" s="5">
        <f>'Raw Data'!W5</f>
        <v>200</v>
      </c>
      <c r="Y6" s="5">
        <f>'Raw Data'!X5</f>
        <v>210</v>
      </c>
      <c r="Z6" s="5">
        <f>'Raw Data'!Y5</f>
        <v>220</v>
      </c>
      <c r="AA6" s="5">
        <f>'Raw Data'!Z5</f>
        <v>230</v>
      </c>
      <c r="AB6" s="5">
        <f>'Raw Data'!AA5</f>
        <v>240</v>
      </c>
      <c r="AC6" s="5">
        <f>'Raw Data'!AB5</f>
        <v>250</v>
      </c>
      <c r="AD6" s="5">
        <f>'Raw Data'!AC5</f>
        <v>260</v>
      </c>
      <c r="AE6" s="5">
        <f>'Raw Data'!AD5</f>
        <v>275</v>
      </c>
      <c r="AF6" s="5">
        <f>'Raw Data'!AE5</f>
        <v>290</v>
      </c>
      <c r="AG6" s="5">
        <f>'Raw Data'!AF5</f>
        <v>305</v>
      </c>
      <c r="AH6" s="5">
        <f>'Raw Data'!AG5</f>
        <v>320</v>
      </c>
      <c r="AI6" s="5">
        <f>'Raw Data'!AH5</f>
        <v>335</v>
      </c>
      <c r="AJ6" s="5">
        <f>'Raw Data'!AI5</f>
        <v>350</v>
      </c>
      <c r="AK6" s="5">
        <f>'Raw Data'!AJ5</f>
        <v>365</v>
      </c>
      <c r="AL6" s="5">
        <f>'Raw Data'!AK5</f>
        <v>380</v>
      </c>
      <c r="AM6" s="5">
        <f>'Raw Data'!AL5</f>
        <v>395</v>
      </c>
      <c r="AN6" s="5">
        <f>'Raw Data'!AM5</f>
        <v>410</v>
      </c>
      <c r="AO6" s="5">
        <f>'Raw Data'!AN5</f>
        <v>425</v>
      </c>
      <c r="AP6" s="5">
        <f>'Raw Data'!AO5</f>
        <v>440</v>
      </c>
      <c r="AQ6" s="5">
        <f>'Raw Data'!AP5</f>
        <v>455</v>
      </c>
      <c r="AR6" s="5">
        <f>'Raw Data'!AQ5</f>
        <v>470</v>
      </c>
      <c r="AS6" s="5">
        <f>'Raw Data'!AR5</f>
        <v>485</v>
      </c>
      <c r="AT6" s="5">
        <f>'Raw Data'!AS5</f>
        <v>500</v>
      </c>
      <c r="AU6" s="5">
        <f>'Raw Data'!AT5</f>
        <v>520</v>
      </c>
      <c r="AV6" s="5">
        <f>'Raw Data'!AU5</f>
        <v>540</v>
      </c>
      <c r="AW6" s="5">
        <f>'Raw Data'!AV5</f>
        <v>560</v>
      </c>
      <c r="AX6" s="5">
        <f>'Raw Data'!AW5</f>
        <v>580</v>
      </c>
      <c r="AY6" s="5">
        <f>'Raw Data'!AX5</f>
        <v>600</v>
      </c>
      <c r="AZ6" s="5">
        <f>'Raw Data'!AY5</f>
        <v>620</v>
      </c>
      <c r="BA6" s="5">
        <f>'Raw Data'!AZ5</f>
        <v>640</v>
      </c>
      <c r="BB6" s="5">
        <f>'Raw Data'!BA5</f>
        <v>660</v>
      </c>
      <c r="BC6" s="5">
        <f>'Raw Data'!BB5</f>
        <v>680</v>
      </c>
      <c r="BD6" s="5">
        <f>'Raw Data'!BC5</f>
        <v>700</v>
      </c>
      <c r="BE6" s="5">
        <f>'Raw Data'!BD5</f>
        <v>720</v>
      </c>
      <c r="BF6" s="5">
        <f>'Raw Data'!BE5</f>
        <v>740</v>
      </c>
      <c r="BG6" s="5">
        <f>'Raw Data'!BF5</f>
        <v>760</v>
      </c>
      <c r="BH6" s="5">
        <f>'Raw Data'!BG5</f>
        <v>780</v>
      </c>
      <c r="BI6" s="5">
        <f>'Raw Data'!BH5</f>
        <v>800</v>
      </c>
      <c r="BJ6" s="5">
        <f>'Raw Data'!BI5</f>
        <v>820</v>
      </c>
      <c r="BK6" s="5">
        <f>'Raw Data'!BJ5</f>
        <v>840</v>
      </c>
      <c r="BL6" s="5">
        <f>'Raw Data'!BK5</f>
        <v>860</v>
      </c>
      <c r="BM6" s="5">
        <f>'Raw Data'!BL5</f>
        <v>880</v>
      </c>
      <c r="BN6" s="5">
        <f>'Raw Data'!BM5</f>
        <v>900</v>
      </c>
      <c r="BO6" s="5">
        <f>'Raw Data'!BN5</f>
        <v>910</v>
      </c>
      <c r="BP6" s="5">
        <f>'Raw Data'!BO5</f>
        <v>920</v>
      </c>
      <c r="BQ6" s="5">
        <f>'Raw Data'!BP5</f>
        <v>930</v>
      </c>
      <c r="BR6" s="5">
        <f>'Raw Data'!BQ5</f>
        <v>940</v>
      </c>
      <c r="BS6" s="5">
        <f>'Raw Data'!BR5</f>
        <v>950</v>
      </c>
      <c r="BT6" s="5">
        <f>'Raw Data'!BS5</f>
        <v>955</v>
      </c>
      <c r="BU6" s="5">
        <f>'Raw Data'!BT5</f>
        <v>960</v>
      </c>
      <c r="BV6" s="5">
        <f>'Raw Data'!BU5</f>
        <v>965</v>
      </c>
      <c r="BW6" s="5">
        <f>'Raw Data'!BV5</f>
        <v>970</v>
      </c>
      <c r="BX6" s="5">
        <f>'Raw Data'!BW5</f>
        <v>975</v>
      </c>
      <c r="BY6" s="5">
        <f>'Raw Data'!BX5</f>
        <v>980</v>
      </c>
      <c r="BZ6" s="5">
        <f>'Raw Data'!BY5</f>
        <v>985</v>
      </c>
      <c r="CA6" s="5">
        <f>'Raw Data'!BZ5</f>
        <v>990</v>
      </c>
      <c r="CB6" s="5">
        <f>'Raw Data'!CA5</f>
        <v>995</v>
      </c>
      <c r="CC6" s="5">
        <f>'Raw Data'!CB5</f>
        <v>1000</v>
      </c>
      <c r="CD6" s="5">
        <f>'Raw Data'!CC5</f>
        <v>1005</v>
      </c>
      <c r="CE6" s="5">
        <f>'Raw Data'!CD5</f>
        <v>1010</v>
      </c>
      <c r="CF6" s="5">
        <f>'Raw Data'!CE5</f>
        <v>1015</v>
      </c>
      <c r="CG6" s="5">
        <f>'Raw Data'!CF5</f>
        <v>1020</v>
      </c>
      <c r="CH6" s="5">
        <f>'Raw Data'!CG5</f>
        <v>1025</v>
      </c>
      <c r="CI6" s="5">
        <f>'Raw Data'!CH5</f>
        <v>1030</v>
      </c>
      <c r="CJ6" s="5">
        <f>'Raw Data'!CI5</f>
        <v>1035</v>
      </c>
      <c r="CK6" s="5">
        <f>'Raw Data'!CJ5</f>
        <v>1040</v>
      </c>
      <c r="CL6" s="5">
        <f>'Raw Data'!CK5</f>
        <v>1045</v>
      </c>
      <c r="CM6" s="5">
        <f>'Raw Data'!CL5</f>
        <v>1050</v>
      </c>
      <c r="CN6" s="5">
        <f>'Raw Data'!CM5</f>
        <v>1050</v>
      </c>
      <c r="CO6" s="5">
        <f>'Raw Data'!CN5</f>
        <v>1050</v>
      </c>
      <c r="CP6" s="5">
        <f>'Raw Data'!CO5</f>
        <v>1050</v>
      </c>
      <c r="CQ6" s="5">
        <f>'Raw Data'!CP5</f>
        <v>1050</v>
      </c>
      <c r="CR6" s="5">
        <f>'Raw Data'!CQ5</f>
        <v>1050</v>
      </c>
      <c r="CS6" s="5">
        <f>'Raw Data'!CR5</f>
        <v>1050</v>
      </c>
      <c r="CT6" s="5">
        <f>'Raw Data'!CS5</f>
        <v>1050</v>
      </c>
      <c r="CU6" s="5">
        <f>'Raw Data'!CT5</f>
        <v>1050</v>
      </c>
      <c r="CV6" s="5">
        <f>'Raw Data'!CU5</f>
        <v>1050</v>
      </c>
      <c r="CW6" s="5">
        <f>'Raw Data'!CV5</f>
        <v>1050</v>
      </c>
      <c r="CX6" s="5">
        <f>'Raw Data'!CW5</f>
        <v>1050</v>
      </c>
      <c r="CY6" s="5">
        <f>'Raw Data'!CX5</f>
        <v>1050</v>
      </c>
      <c r="CZ6" s="5">
        <f>'Raw Data'!CY5</f>
        <v>1050</v>
      </c>
      <c r="DA6" s="5">
        <f>'Raw Data'!CZ5</f>
        <v>1050</v>
      </c>
      <c r="DB6" s="5">
        <f>'Raw Data'!DA5</f>
        <v>1050</v>
      </c>
      <c r="DC6" s="5">
        <f>'Raw Data'!DB5</f>
        <v>1050</v>
      </c>
      <c r="DD6" s="5">
        <f>'Raw Data'!DC5</f>
        <v>1050</v>
      </c>
      <c r="DE6" s="5">
        <f>'Raw Data'!DD5</f>
        <v>1050</v>
      </c>
      <c r="DF6" s="5">
        <f>'Raw Data'!DE5</f>
        <v>1050</v>
      </c>
      <c r="DG6" s="5">
        <f>'Raw Data'!DF5</f>
        <v>1050</v>
      </c>
      <c r="DH6" s="5">
        <f>'Raw Data'!DG5</f>
        <v>1050</v>
      </c>
      <c r="DI6" s="5">
        <f>'Raw Data'!DH5</f>
        <v>1050</v>
      </c>
      <c r="DJ6" s="5">
        <f>'Raw Data'!DI5</f>
        <v>1050</v>
      </c>
      <c r="DK6" s="5">
        <f>'Raw Data'!DJ5</f>
        <v>1050</v>
      </c>
      <c r="DL6" s="5">
        <f>'Raw Data'!DK5</f>
        <v>1050</v>
      </c>
      <c r="DM6" s="5">
        <f>'Raw Data'!DL5</f>
        <v>1050</v>
      </c>
      <c r="DN6" s="5">
        <f>'Raw Data'!DM5</f>
        <v>1050</v>
      </c>
      <c r="DO6" s="5">
        <f>'Raw Data'!DN5</f>
        <v>1050</v>
      </c>
      <c r="DP6" s="5">
        <f>'Raw Data'!DO5</f>
        <v>1050</v>
      </c>
      <c r="DQ6" s="5">
        <f>'Raw Data'!DP5</f>
        <v>1050</v>
      </c>
      <c r="DR6" s="5">
        <f>'Raw Data'!DQ5</f>
        <v>1050</v>
      </c>
      <c r="DS6" s="5">
        <f>'Raw Data'!DR5</f>
        <v>1050</v>
      </c>
      <c r="DT6" s="5">
        <f>'Raw Data'!DS5</f>
        <v>1050</v>
      </c>
      <c r="DU6" s="5">
        <f>'Raw Data'!DT5</f>
        <v>1050</v>
      </c>
      <c r="DV6" s="5">
        <f>'Raw Data'!DU5</f>
        <v>1050</v>
      </c>
      <c r="DW6" s="5">
        <f>'Raw Data'!DV5</f>
        <v>1050</v>
      </c>
      <c r="DX6" s="5">
        <f>'Raw Data'!DW5</f>
        <v>1050</v>
      </c>
      <c r="DY6" s="5">
        <f>'Raw Data'!DX5</f>
        <v>1050</v>
      </c>
      <c r="DZ6" s="5">
        <f>'Raw Data'!DY5</f>
        <v>1050</v>
      </c>
      <c r="EA6" s="5">
        <f>'Raw Data'!DZ5</f>
        <v>1050</v>
      </c>
      <c r="EB6" s="5">
        <f>'Raw Data'!EA5</f>
        <v>1050</v>
      </c>
      <c r="EC6" s="5">
        <f>'Raw Data'!EB5</f>
        <v>1050</v>
      </c>
      <c r="ED6" s="5">
        <f>'Raw Data'!EC5</f>
        <v>1050</v>
      </c>
      <c r="EE6" s="5">
        <f>'Raw Data'!ED5</f>
        <v>1050</v>
      </c>
      <c r="EF6" s="5">
        <f>'Raw Data'!EE5</f>
        <v>1050</v>
      </c>
      <c r="EG6" s="5">
        <f>'Raw Data'!EF5</f>
        <v>1050</v>
      </c>
      <c r="EH6" s="5">
        <f>'Raw Data'!EG5</f>
        <v>1050</v>
      </c>
      <c r="EI6" s="5">
        <f>'Raw Data'!EH5</f>
        <v>1050</v>
      </c>
      <c r="EJ6" s="5">
        <f>'Raw Data'!EI5</f>
        <v>1050</v>
      </c>
      <c r="EK6" s="5">
        <f>'Raw Data'!EJ5</f>
        <v>1050</v>
      </c>
      <c r="EL6" s="5">
        <f>'Raw Data'!EK5</f>
        <v>1050</v>
      </c>
      <c r="EM6" s="5">
        <f>'Raw Data'!EL5</f>
        <v>1050</v>
      </c>
      <c r="EN6" s="5">
        <f>'Raw Data'!EM5</f>
        <v>1050</v>
      </c>
      <c r="EO6" s="5">
        <f>'Raw Data'!EN5</f>
        <v>1050</v>
      </c>
      <c r="EP6" s="5">
        <f>'Raw Data'!EO5</f>
        <v>1050</v>
      </c>
      <c r="EQ6" s="5">
        <f>'Raw Data'!EP5</f>
        <v>1050</v>
      </c>
      <c r="ER6" s="5">
        <f>'Raw Data'!EQ5</f>
        <v>1050</v>
      </c>
      <c r="ES6" s="5">
        <f>'Raw Data'!ER5</f>
        <v>1050</v>
      </c>
      <c r="ET6" s="5">
        <f>'Raw Data'!ES5</f>
        <v>1050</v>
      </c>
      <c r="EU6" s="5">
        <f>'Raw Data'!ET5</f>
        <v>1050</v>
      </c>
      <c r="EV6" s="5">
        <f>'Raw Data'!EU5</f>
        <v>1050</v>
      </c>
      <c r="EW6" s="5">
        <f>'Raw Data'!EV5</f>
        <v>1050</v>
      </c>
      <c r="EX6" s="5">
        <f>'Raw Data'!EW5</f>
        <v>1050</v>
      </c>
      <c r="EY6" s="5">
        <f>'Raw Data'!EX5</f>
        <v>1050</v>
      </c>
      <c r="EZ6" s="5">
        <f>'Raw Data'!EY5</f>
        <v>1050</v>
      </c>
      <c r="FA6" s="5">
        <f>'Raw Data'!EZ5</f>
        <v>1050</v>
      </c>
      <c r="FB6" s="5">
        <f>'Raw Data'!FA5</f>
        <v>1050</v>
      </c>
      <c r="FC6" s="5">
        <f>'Raw Data'!FB5</f>
        <v>1050</v>
      </c>
      <c r="FD6" s="5">
        <f>'Raw Data'!FC5</f>
        <v>1050</v>
      </c>
      <c r="FE6" s="5">
        <f>'Raw Data'!FD5</f>
        <v>1050</v>
      </c>
      <c r="FF6" s="5">
        <f>'Raw Data'!FE5</f>
        <v>1050</v>
      </c>
      <c r="FG6" s="5">
        <f>'Raw Data'!FF5</f>
        <v>1050</v>
      </c>
      <c r="FH6" s="5">
        <f>'Raw Data'!FG5</f>
        <v>1050</v>
      </c>
      <c r="FI6" s="5">
        <f>'Raw Data'!FH5</f>
        <v>1050</v>
      </c>
      <c r="FJ6" s="5">
        <f>'Raw Data'!FI5</f>
        <v>1050</v>
      </c>
      <c r="FK6" s="5">
        <f>'Raw Data'!FJ5</f>
        <v>1050</v>
      </c>
      <c r="FL6" s="5">
        <f>'Raw Data'!FK5</f>
        <v>1050</v>
      </c>
      <c r="FM6" s="5">
        <f>'Raw Data'!FL5</f>
        <v>1050</v>
      </c>
      <c r="FN6" s="5">
        <f>'Raw Data'!FM5</f>
        <v>1050</v>
      </c>
      <c r="FO6" s="5">
        <f>'Raw Data'!FN5</f>
        <v>1050</v>
      </c>
      <c r="FP6" s="5">
        <f>'Raw Data'!FO5</f>
        <v>1050</v>
      </c>
      <c r="FQ6" s="5">
        <f>'Raw Data'!FP5</f>
        <v>1050</v>
      </c>
      <c r="FR6" s="5">
        <f>'Raw Data'!FQ5</f>
        <v>1050</v>
      </c>
      <c r="FS6" s="5">
        <f>'Raw Data'!FR5</f>
        <v>1050</v>
      </c>
    </row>
    <row r="7" spans="1:175" s="1" customFormat="1" x14ac:dyDescent="0.25">
      <c r="A7" s="6" t="s">
        <v>6</v>
      </c>
      <c r="B7" s="9" t="s">
        <v>9</v>
      </c>
      <c r="C7" s="6">
        <f>'Raw Data'!B17</f>
        <v>0</v>
      </c>
      <c r="D7" s="6">
        <f>'Raw Data'!C17</f>
        <v>0</v>
      </c>
      <c r="E7" s="6">
        <f>'Raw Data'!D17</f>
        <v>0</v>
      </c>
      <c r="F7" s="6">
        <f>'Raw Data'!E17</f>
        <v>0</v>
      </c>
      <c r="G7" s="6">
        <f>'Raw Data'!F17</f>
        <v>0</v>
      </c>
      <c r="H7" s="6">
        <f>'Raw Data'!G17</f>
        <v>0</v>
      </c>
      <c r="I7" s="6">
        <f>'Raw Data'!H17</f>
        <v>0</v>
      </c>
      <c r="J7" s="6">
        <f>'Raw Data'!I17</f>
        <v>0</v>
      </c>
      <c r="K7" s="6">
        <f>'Raw Data'!J17</f>
        <v>0</v>
      </c>
      <c r="L7" s="6">
        <f>'Raw Data'!K17</f>
        <v>0</v>
      </c>
      <c r="M7" s="6">
        <f>'Raw Data'!L17</f>
        <v>0</v>
      </c>
      <c r="N7" s="6">
        <f>'Raw Data'!M17</f>
        <v>0.01</v>
      </c>
      <c r="O7" s="6">
        <f>'Raw Data'!N17</f>
        <v>0.01</v>
      </c>
      <c r="P7" s="6">
        <f>'Raw Data'!O17</f>
        <v>0.01</v>
      </c>
      <c r="Q7" s="6">
        <f>'Raw Data'!P17</f>
        <v>2.2583333333333334E-2</v>
      </c>
      <c r="R7" s="6">
        <f>'Raw Data'!Q17</f>
        <v>2.8874999999999998E-2</v>
      </c>
      <c r="S7" s="6">
        <f>'Raw Data'!R17</f>
        <v>3.5166666666666666E-2</v>
      </c>
      <c r="T7" s="6">
        <f>'Raw Data'!S17</f>
        <v>4.1458333333333333E-2</v>
      </c>
      <c r="U7" s="6">
        <f>'Raw Data'!T17</f>
        <v>4.7750000000000001E-2</v>
      </c>
      <c r="V7" s="6">
        <f>'Raw Data'!U17</f>
        <v>5.4041666666666668E-2</v>
      </c>
      <c r="W7" s="6">
        <f>'Raw Data'!V17</f>
        <v>6.0333333333333336E-2</v>
      </c>
      <c r="X7" s="6">
        <f>'Raw Data'!W17</f>
        <v>6.6625000000000004E-2</v>
      </c>
      <c r="Y7" s="6">
        <f>'Raw Data'!X17</f>
        <v>7.2916666666666657E-2</v>
      </c>
      <c r="Z7" s="6">
        <f>'Raw Data'!Y17</f>
        <v>7.9208333333333325E-2</v>
      </c>
      <c r="AA7" s="6">
        <f>'Raw Data'!Z17</f>
        <v>8.5499999999999993E-2</v>
      </c>
      <c r="AB7" s="6">
        <f>'Raw Data'!AA17</f>
        <v>9.179166666666666E-2</v>
      </c>
      <c r="AC7" s="6">
        <f>'Raw Data'!AB17</f>
        <v>9.8083333333333328E-2</v>
      </c>
      <c r="AD7" s="6">
        <f>'Raw Data'!AC17</f>
        <v>0.104375</v>
      </c>
      <c r="AE7" s="6">
        <f>'Raw Data'!AD17</f>
        <v>0.11066666666666666</v>
      </c>
      <c r="AF7" s="6">
        <f>'Raw Data'!AE17</f>
        <v>0.11695833333333332</v>
      </c>
      <c r="AG7" s="6">
        <f>'Raw Data'!AF17</f>
        <v>0.12325</v>
      </c>
      <c r="AH7" s="6">
        <f>'Raw Data'!AG17</f>
        <v>0.12954166666666667</v>
      </c>
      <c r="AI7" s="6">
        <f>'Raw Data'!AH17</f>
        <v>0.13583333333333333</v>
      </c>
      <c r="AJ7" s="6">
        <f>'Raw Data'!AI17</f>
        <v>0.142125</v>
      </c>
      <c r="AK7" s="6">
        <f>'Raw Data'!AJ17</f>
        <v>0.14841666666666667</v>
      </c>
      <c r="AL7" s="6">
        <f>'Raw Data'!AK17</f>
        <v>0.15470833333333334</v>
      </c>
      <c r="AM7" s="6">
        <f>'Raw Data'!AL17</f>
        <v>0.161</v>
      </c>
      <c r="AN7" s="6">
        <f>'Raw Data'!AM17</f>
        <v>0.18171428571428572</v>
      </c>
      <c r="AO7" s="6">
        <f>'Raw Data'!AN17</f>
        <v>0.20242857142857143</v>
      </c>
      <c r="AP7" s="6">
        <f>'Raw Data'!AO17</f>
        <v>0.22314285714285714</v>
      </c>
      <c r="AQ7" s="6">
        <f>'Raw Data'!AP17</f>
        <v>0.24385714285714286</v>
      </c>
      <c r="AR7" s="6">
        <f>'Raw Data'!AQ17</f>
        <v>0.26457142857142857</v>
      </c>
      <c r="AS7" s="6">
        <f>'Raw Data'!AR17</f>
        <v>0.28528571428571425</v>
      </c>
      <c r="AT7" s="6">
        <f>'Raw Data'!AS17</f>
        <v>0.30599999999999999</v>
      </c>
      <c r="AU7" s="6">
        <f>'Raw Data'!AT17</f>
        <v>0.33850000000000002</v>
      </c>
      <c r="AV7" s="6">
        <f>'Raw Data'!AU17</f>
        <v>0.371</v>
      </c>
      <c r="AW7" s="6">
        <f>'Raw Data'!AV17</f>
        <v>0.40060000000000001</v>
      </c>
      <c r="AX7" s="6">
        <f>'Raw Data'!AW17</f>
        <v>0.43020000000000003</v>
      </c>
      <c r="AY7" s="6">
        <f>'Raw Data'!AX17</f>
        <v>0.45979999999999999</v>
      </c>
      <c r="AZ7" s="6">
        <f>'Raw Data'!AY17</f>
        <v>0.4894</v>
      </c>
      <c r="BA7" s="6">
        <f>'Raw Data'!AZ17</f>
        <v>0.51900000000000002</v>
      </c>
      <c r="BB7" s="6">
        <f>'Raw Data'!BA17</f>
        <v>0.54477777777777781</v>
      </c>
      <c r="BC7" s="6">
        <f>'Raw Data'!BB17</f>
        <v>0.57055555555555559</v>
      </c>
      <c r="BD7" s="6">
        <f>'Raw Data'!BC17</f>
        <v>0.59633333333333338</v>
      </c>
      <c r="BE7" s="6">
        <f>'Raw Data'!BD17</f>
        <v>0.62211111111111106</v>
      </c>
      <c r="BF7" s="6">
        <f>'Raw Data'!BE17</f>
        <v>0.64788888888888896</v>
      </c>
      <c r="BG7" s="6">
        <f>'Raw Data'!BF17</f>
        <v>0.67366666666666664</v>
      </c>
      <c r="BH7" s="6">
        <f>'Raw Data'!BG17</f>
        <v>0.69944444444444442</v>
      </c>
      <c r="BI7" s="6">
        <f>'Raw Data'!BH17</f>
        <v>0.72522222222222221</v>
      </c>
      <c r="BJ7" s="6">
        <f>'Raw Data'!BI17</f>
        <v>0.751</v>
      </c>
      <c r="BK7" s="6">
        <f>'Raw Data'!BJ17</f>
        <v>0.76919999999999999</v>
      </c>
      <c r="BL7" s="6">
        <f>'Raw Data'!BK17</f>
        <v>0.78739999999999999</v>
      </c>
      <c r="BM7" s="6">
        <f>'Raw Data'!BL17</f>
        <v>0.80559999999999998</v>
      </c>
      <c r="BN7" s="6">
        <f>'Raw Data'!BM17</f>
        <v>0.82379999999999998</v>
      </c>
      <c r="BO7" s="6">
        <f>'Raw Data'!BN17</f>
        <v>0.84199999999999997</v>
      </c>
      <c r="BP7" s="6">
        <f>'Raw Data'!BO17</f>
        <v>0.84477777777777774</v>
      </c>
      <c r="BQ7" s="6">
        <f>'Raw Data'!BP17</f>
        <v>0.84755555555555551</v>
      </c>
      <c r="BR7" s="6">
        <f>'Raw Data'!BQ17</f>
        <v>0.85033333333333327</v>
      </c>
      <c r="BS7" s="6">
        <f>'Raw Data'!BR17</f>
        <v>0.85311111111111104</v>
      </c>
      <c r="BT7" s="6">
        <f>'Raw Data'!BS17</f>
        <v>0.85588888888888892</v>
      </c>
      <c r="BU7" s="6">
        <f>'Raw Data'!BT17</f>
        <v>0.85866666666666669</v>
      </c>
      <c r="BV7" s="6">
        <f>'Raw Data'!BU17</f>
        <v>0.86144444444444446</v>
      </c>
      <c r="BW7" s="6">
        <f>'Raw Data'!BV17</f>
        <v>0.86422222222222222</v>
      </c>
      <c r="BX7" s="6">
        <f>'Raw Data'!BW17</f>
        <v>0.86699999999999999</v>
      </c>
      <c r="BY7" s="6">
        <f>'Raw Data'!BX17</f>
        <v>0.86219999999999997</v>
      </c>
      <c r="BZ7" s="6">
        <f>'Raw Data'!BY17</f>
        <v>0.85739999999999994</v>
      </c>
      <c r="CA7" s="6">
        <f>'Raw Data'!BZ17</f>
        <v>0.85260000000000002</v>
      </c>
      <c r="CB7" s="6">
        <f>'Raw Data'!CA17</f>
        <v>0.8478</v>
      </c>
      <c r="CC7" s="6">
        <f>'Raw Data'!CB17</f>
        <v>0.84299999999999997</v>
      </c>
      <c r="CD7" s="6">
        <f>'Raw Data'!CC17</f>
        <v>0.84299999999999997</v>
      </c>
      <c r="CE7" s="6">
        <f>'Raw Data'!CD17</f>
        <v>0.84299999999999997</v>
      </c>
      <c r="CF7" s="6">
        <f>'Raw Data'!CE17</f>
        <v>0.84299999999999997</v>
      </c>
      <c r="CG7" s="6">
        <f>'Raw Data'!CF17</f>
        <v>0.84263636363636363</v>
      </c>
      <c r="CH7" s="6">
        <f>'Raw Data'!CG17</f>
        <v>0.84227272727272728</v>
      </c>
      <c r="CI7" s="6">
        <f>'Raw Data'!CH17</f>
        <v>0.84190909090909083</v>
      </c>
      <c r="CJ7" s="6">
        <f>'Raw Data'!CI17</f>
        <v>0.84154545454545449</v>
      </c>
      <c r="CK7" s="6">
        <f>'Raw Data'!CJ17</f>
        <v>0.84118181818181814</v>
      </c>
      <c r="CL7" s="6">
        <f>'Raw Data'!CK17</f>
        <v>0.8408181818181818</v>
      </c>
      <c r="CM7" s="6">
        <f>'Raw Data'!CL17</f>
        <v>0.84045454545454545</v>
      </c>
      <c r="CN7" s="6">
        <f>'Raw Data'!CM17</f>
        <v>0.84009090909090911</v>
      </c>
      <c r="CO7" s="6">
        <f>'Raw Data'!CN17</f>
        <v>0.83972727272727266</v>
      </c>
      <c r="CP7" s="6">
        <f>'Raw Data'!CO17</f>
        <v>0.83936363636363631</v>
      </c>
      <c r="CQ7" s="6">
        <f>'Raw Data'!CP17</f>
        <v>0.83899999999999997</v>
      </c>
      <c r="CR7" s="6">
        <f>'Raw Data'!CQ17</f>
        <v>0.84066666666666667</v>
      </c>
      <c r="CS7" s="6">
        <f>'Raw Data'!CR17</f>
        <v>0.84233333333333327</v>
      </c>
      <c r="CT7" s="6">
        <f>'Raw Data'!CS17</f>
        <v>0.84399999999999997</v>
      </c>
      <c r="CU7" s="6">
        <f>'Raw Data'!CT17</f>
        <v>0.84566666666666668</v>
      </c>
      <c r="CV7" s="6">
        <f>'Raw Data'!CU17</f>
        <v>0.84733333333333327</v>
      </c>
      <c r="CW7" s="6">
        <f>'Raw Data'!CV17</f>
        <v>0.84899999999999998</v>
      </c>
      <c r="CX7" s="6">
        <f>'Raw Data'!CW17</f>
        <v>0.85066666666666668</v>
      </c>
      <c r="CY7" s="6">
        <f>'Raw Data'!CX17</f>
        <v>0.85233333333333328</v>
      </c>
      <c r="CZ7" s="6">
        <f>'Raw Data'!CY17</f>
        <v>0.85399999999999998</v>
      </c>
      <c r="DA7" s="6">
        <f>'Raw Data'!CZ17</f>
        <v>0.84514285714285708</v>
      </c>
      <c r="DB7" s="6">
        <f>'Raw Data'!DA17</f>
        <v>0.8362857142857143</v>
      </c>
      <c r="DC7" s="6">
        <f>'Raw Data'!DB17</f>
        <v>0.8274285714285714</v>
      </c>
      <c r="DD7" s="6">
        <f>'Raw Data'!DC17</f>
        <v>0.81857142857142862</v>
      </c>
      <c r="DE7" s="6">
        <f>'Raw Data'!DD17</f>
        <v>0.80971428571428572</v>
      </c>
      <c r="DF7" s="6">
        <f>'Raw Data'!DE17</f>
        <v>0.80085714285714293</v>
      </c>
      <c r="DG7" s="6">
        <f>'Raw Data'!DF17</f>
        <v>0.79200000000000004</v>
      </c>
      <c r="DH7" s="6">
        <f>'Raw Data'!DG17</f>
        <v>0.76133333333333342</v>
      </c>
      <c r="DI7" s="6">
        <f>'Raw Data'!DH17</f>
        <v>0.73066666666666669</v>
      </c>
      <c r="DJ7" s="6">
        <f>'Raw Data'!DI17</f>
        <v>0.7</v>
      </c>
      <c r="DK7" s="6">
        <f>'Raw Data'!DJ17</f>
        <v>0.66933333333333334</v>
      </c>
      <c r="DL7" s="6">
        <f>'Raw Data'!DK17</f>
        <v>0.63866666666666672</v>
      </c>
      <c r="DM7" s="6">
        <f>'Raw Data'!DL17</f>
        <v>0.60799999999999998</v>
      </c>
      <c r="DN7" s="6">
        <f>'Raw Data'!DM17</f>
        <v>0.57904761904761903</v>
      </c>
      <c r="DO7" s="6">
        <f>'Raw Data'!DN17</f>
        <v>0.55009523809523808</v>
      </c>
      <c r="DP7" s="6">
        <f>'Raw Data'!DO17</f>
        <v>0.52114285714285713</v>
      </c>
      <c r="DQ7" s="6">
        <f>'Raw Data'!DP17</f>
        <v>0.49219047619047618</v>
      </c>
      <c r="DR7" s="6">
        <f>'Raw Data'!DQ17</f>
        <v>0.46323809523809523</v>
      </c>
      <c r="DS7" s="6">
        <f>'Raw Data'!DR17</f>
        <v>0.43428571428571427</v>
      </c>
      <c r="DT7" s="6">
        <f>'Raw Data'!DS17</f>
        <v>0.40533333333333332</v>
      </c>
      <c r="DU7" s="6">
        <f>'Raw Data'!DT17</f>
        <v>0.37638095238095237</v>
      </c>
      <c r="DV7" s="6">
        <f>'Raw Data'!DU17</f>
        <v>0.34742857142857142</v>
      </c>
      <c r="DW7" s="6">
        <f>'Raw Data'!DV17</f>
        <v>0.31847619047619047</v>
      </c>
      <c r="DX7" s="6">
        <f>'Raw Data'!DW17</f>
        <v>0.28952380952380952</v>
      </c>
      <c r="DY7" s="6">
        <f>'Raw Data'!DX17</f>
        <v>0.26057142857142856</v>
      </c>
      <c r="DZ7" s="6">
        <f>'Raw Data'!DY17</f>
        <v>0.23161904761904761</v>
      </c>
      <c r="EA7" s="6">
        <f>'Raw Data'!DZ17</f>
        <v>0.20266666666666661</v>
      </c>
      <c r="EB7" s="6">
        <f>'Raw Data'!EA17</f>
        <v>0.17371428571428571</v>
      </c>
      <c r="EC7" s="6">
        <f>'Raw Data'!EB17</f>
        <v>0.14476190476190476</v>
      </c>
      <c r="ED7" s="6">
        <f>'Raw Data'!EC17</f>
        <v>0.11580952380952381</v>
      </c>
      <c r="EE7" s="6">
        <f>'Raw Data'!ED17</f>
        <v>8.6857142857142855E-2</v>
      </c>
      <c r="EF7" s="6">
        <f>'Raw Data'!EE17</f>
        <v>5.7904761904761903E-2</v>
      </c>
      <c r="EG7" s="6">
        <f>'Raw Data'!EF17</f>
        <v>2.8952380952380952E-2</v>
      </c>
      <c r="EH7" s="146">
        <f>'Raw Data'!EG17</f>
        <v>0</v>
      </c>
      <c r="EI7" s="6">
        <f>'Raw Data'!EH17</f>
        <v>0</v>
      </c>
      <c r="EJ7" s="6">
        <f>'Raw Data'!EI17</f>
        <v>0</v>
      </c>
      <c r="EK7" s="6">
        <f>'Raw Data'!EJ17</f>
        <v>0</v>
      </c>
      <c r="EL7" s="6">
        <f>'Raw Data'!EK17</f>
        <v>0</v>
      </c>
      <c r="EM7" s="6">
        <f>'Raw Data'!EL17</f>
        <v>0</v>
      </c>
      <c r="EN7" s="6">
        <f>'Raw Data'!EM17</f>
        <v>0</v>
      </c>
      <c r="EO7" s="6">
        <f>'Raw Data'!EN17</f>
        <v>0</v>
      </c>
      <c r="EP7" s="6">
        <f>'Raw Data'!EO17</f>
        <v>0</v>
      </c>
      <c r="EQ7" s="6">
        <f>'Raw Data'!EP17</f>
        <v>0</v>
      </c>
      <c r="ER7" s="6">
        <f>'Raw Data'!EQ17</f>
        <v>0</v>
      </c>
      <c r="ES7" s="6">
        <f>'Raw Data'!ER17</f>
        <v>0</v>
      </c>
      <c r="ET7" s="6">
        <f>'Raw Data'!ES17</f>
        <v>0</v>
      </c>
      <c r="EU7" s="6">
        <f>'Raw Data'!ET17</f>
        <v>0</v>
      </c>
      <c r="EV7" s="6">
        <f>'Raw Data'!EU17</f>
        <v>0</v>
      </c>
      <c r="EW7" s="6">
        <f>'Raw Data'!EV17</f>
        <v>0</v>
      </c>
      <c r="EX7" s="6">
        <f>'Raw Data'!EW17</f>
        <v>0</v>
      </c>
      <c r="EY7" s="6">
        <f>'Raw Data'!EX17</f>
        <v>0</v>
      </c>
      <c r="EZ7" s="6">
        <f>'Raw Data'!EY17</f>
        <v>0</v>
      </c>
      <c r="FA7" s="6">
        <f>'Raw Data'!EZ17</f>
        <v>0</v>
      </c>
      <c r="FB7" s="6">
        <f>'Raw Data'!FA17</f>
        <v>0</v>
      </c>
      <c r="FC7" s="6">
        <f>'Raw Data'!FB17</f>
        <v>0</v>
      </c>
      <c r="FD7" s="6">
        <f>'Raw Data'!FC17</f>
        <v>0</v>
      </c>
      <c r="FE7" s="6">
        <f>'Raw Data'!FD17</f>
        <v>0</v>
      </c>
      <c r="FF7" s="6">
        <f>'Raw Data'!FE17</f>
        <v>0</v>
      </c>
      <c r="FG7" s="6">
        <f>'Raw Data'!FF17</f>
        <v>0</v>
      </c>
      <c r="FH7" s="6">
        <f>'Raw Data'!FG17</f>
        <v>0</v>
      </c>
      <c r="FI7" s="6">
        <f>'Raw Data'!FH17</f>
        <v>0</v>
      </c>
      <c r="FJ7" s="6">
        <f>'Raw Data'!FI17</f>
        <v>0</v>
      </c>
      <c r="FK7" s="6">
        <f>'Raw Data'!FJ17</f>
        <v>0</v>
      </c>
      <c r="FL7" s="6">
        <f>'Raw Data'!FK17</f>
        <v>0</v>
      </c>
      <c r="FM7" s="6">
        <f>'Raw Data'!FL17</f>
        <v>0</v>
      </c>
      <c r="FN7" s="6">
        <f>'Raw Data'!FM17</f>
        <v>0</v>
      </c>
      <c r="FO7" s="6">
        <f>'Raw Data'!FN17</f>
        <v>0</v>
      </c>
      <c r="FP7" s="6">
        <f>'Raw Data'!FO17</f>
        <v>0</v>
      </c>
      <c r="FQ7" s="6">
        <f>'Raw Data'!FP17</f>
        <v>0</v>
      </c>
      <c r="FR7" s="6">
        <f>'Raw Data'!FQ17</f>
        <v>0</v>
      </c>
      <c r="FS7" s="6">
        <f>'Raw Data'!FR17</f>
        <v>0</v>
      </c>
    </row>
    <row r="8" spans="1:175" s="14" customFormat="1" ht="5.25" customHeight="1" x14ac:dyDescent="0.25">
      <c r="B8" s="15"/>
      <c r="CZ8" s="14">
        <v>8</v>
      </c>
    </row>
    <row r="9" spans="1:175" x14ac:dyDescent="0.25">
      <c r="A9" s="5" t="s">
        <v>35</v>
      </c>
      <c r="B9" s="8"/>
      <c r="C9" s="5">
        <f>'Raw Data'!B30</f>
        <v>0.15</v>
      </c>
      <c r="D9" s="5">
        <f>'Raw Data'!C30</f>
        <v>0.15</v>
      </c>
      <c r="E9" s="5">
        <f>'Raw Data'!D30</f>
        <v>0.15</v>
      </c>
      <c r="F9" s="5">
        <f>'Raw Data'!E30</f>
        <v>0.15</v>
      </c>
      <c r="G9" s="5">
        <f>'Raw Data'!F30</f>
        <v>0.15</v>
      </c>
      <c r="H9" s="5">
        <f>'Raw Data'!G30</f>
        <v>0.15</v>
      </c>
      <c r="I9" s="5">
        <f>'Raw Data'!H30</f>
        <v>0.15</v>
      </c>
      <c r="J9" s="5">
        <f>'Raw Data'!I30</f>
        <v>0.15</v>
      </c>
      <c r="K9" s="5">
        <f>'Raw Data'!J30</f>
        <v>0.15</v>
      </c>
      <c r="L9" s="5">
        <f>'Raw Data'!K30</f>
        <v>0.15</v>
      </c>
      <c r="M9" s="5">
        <f>'Raw Data'!L30</f>
        <v>0.15</v>
      </c>
      <c r="N9" s="5">
        <f>'Raw Data'!M30</f>
        <v>0.15</v>
      </c>
      <c r="O9" s="5">
        <f>'Raw Data'!N30</f>
        <v>0.15</v>
      </c>
      <c r="P9" s="5">
        <f>'Raw Data'!O30</f>
        <v>0.15</v>
      </c>
      <c r="Q9" s="5">
        <f>'Raw Data'!P30</f>
        <v>0.15</v>
      </c>
      <c r="R9" s="5">
        <f>'Raw Data'!Q30</f>
        <v>0.15</v>
      </c>
      <c r="S9" s="5">
        <f>'Raw Data'!R30</f>
        <v>0.15</v>
      </c>
      <c r="T9" s="5">
        <f>'Raw Data'!S30</f>
        <v>0.15</v>
      </c>
      <c r="U9" s="5">
        <f>'Raw Data'!T30</f>
        <v>0.15</v>
      </c>
      <c r="V9" s="5">
        <f>'Raw Data'!U30</f>
        <v>0.15</v>
      </c>
      <c r="W9" s="5">
        <f>'Raw Data'!V30</f>
        <v>0.16</v>
      </c>
      <c r="X9" s="5">
        <f>'Raw Data'!W30</f>
        <v>0.16</v>
      </c>
      <c r="Y9" s="5">
        <f>'Raw Data'!X30</f>
        <v>0.16</v>
      </c>
      <c r="Z9" s="5">
        <f>'Raw Data'!Y30</f>
        <v>0.16</v>
      </c>
      <c r="AA9" s="5">
        <f>'Raw Data'!Z30</f>
        <v>0.16</v>
      </c>
      <c r="AB9" s="5">
        <f>'Raw Data'!AA30</f>
        <v>0.16</v>
      </c>
      <c r="AC9" s="5">
        <f>'Raw Data'!AB30</f>
        <v>0.17</v>
      </c>
      <c r="AD9" s="5">
        <f>'Raw Data'!AC30</f>
        <v>0.17</v>
      </c>
      <c r="AE9" s="5">
        <f>'Raw Data'!AD30</f>
        <v>0.17</v>
      </c>
      <c r="AF9" s="5">
        <f>'Raw Data'!AE30</f>
        <v>0.18</v>
      </c>
      <c r="AG9" s="5">
        <f>'Raw Data'!AF30</f>
        <v>0.18</v>
      </c>
      <c r="AH9" s="5">
        <f>'Raw Data'!AG30</f>
        <v>0.19</v>
      </c>
      <c r="AI9" s="5">
        <f>'Raw Data'!AH30</f>
        <v>0.19</v>
      </c>
      <c r="AJ9" s="5">
        <f>'Raw Data'!AI30</f>
        <v>0.2</v>
      </c>
      <c r="AK9" s="5">
        <f>'Raw Data'!AJ30</f>
        <v>0.21</v>
      </c>
      <c r="AL9" s="5">
        <f>'Raw Data'!AK30</f>
        <v>0.22</v>
      </c>
      <c r="AM9" s="5">
        <f>'Raw Data'!AL30</f>
        <v>0.23</v>
      </c>
      <c r="AN9" s="5">
        <f>'Raw Data'!AM30</f>
        <v>0.24</v>
      </c>
      <c r="AO9" s="5">
        <f>'Raw Data'!AN30</f>
        <v>0.25</v>
      </c>
      <c r="AP9" s="5">
        <f>'Raw Data'!AO30</f>
        <v>0.27</v>
      </c>
      <c r="AQ9" s="5">
        <f>'Raw Data'!AP30</f>
        <v>0.31</v>
      </c>
      <c r="AR9" s="5">
        <f>'Raw Data'!AQ30</f>
        <v>0.33</v>
      </c>
      <c r="AS9" s="5">
        <f>'Raw Data'!AR30</f>
        <v>0.35</v>
      </c>
      <c r="AT9" s="5">
        <f>'Raw Data'!AS30</f>
        <v>0.37</v>
      </c>
      <c r="AU9" s="5">
        <f>'Raw Data'!AT30</f>
        <v>0.39</v>
      </c>
      <c r="AV9" s="5">
        <f>'Raw Data'!AU30</f>
        <v>0.41</v>
      </c>
      <c r="AW9" s="5">
        <f>'Raw Data'!AV30</f>
        <v>0.43</v>
      </c>
      <c r="AX9" s="5">
        <f>'Raw Data'!AW30</f>
        <v>0.45</v>
      </c>
      <c r="AY9" s="5">
        <f>'Raw Data'!AX30</f>
        <v>0.47</v>
      </c>
      <c r="AZ9" s="5">
        <f>'Raw Data'!AY30</f>
        <v>0.49</v>
      </c>
      <c r="BA9" s="5">
        <f>'Raw Data'!AZ30</f>
        <v>0.52</v>
      </c>
      <c r="BB9" s="5">
        <f>'Raw Data'!BA30</f>
        <v>0.55000000000000004</v>
      </c>
      <c r="BC9" s="5">
        <f>'Raw Data'!BB30</f>
        <v>0.57999999999999996</v>
      </c>
      <c r="BD9" s="5">
        <f>'Raw Data'!BC30</f>
        <v>0.61</v>
      </c>
      <c r="BE9" s="5">
        <f>'Raw Data'!BD30</f>
        <v>0.64</v>
      </c>
      <c r="BF9" s="5">
        <f>'Raw Data'!BE30</f>
        <v>0.67</v>
      </c>
      <c r="BG9" s="5">
        <f>'Raw Data'!BF30</f>
        <v>0.7</v>
      </c>
      <c r="BH9" s="5">
        <f>'Raw Data'!BG30</f>
        <v>0.75</v>
      </c>
      <c r="BI9" s="5">
        <f>'Raw Data'!BH30</f>
        <v>0.8</v>
      </c>
      <c r="BJ9" s="5">
        <f>'Raw Data'!BI30</f>
        <v>0.83</v>
      </c>
      <c r="BK9" s="5">
        <f>'Raw Data'!BJ30</f>
        <v>0.86</v>
      </c>
      <c r="BL9" s="5">
        <f>'Raw Data'!BK30</f>
        <v>0.88</v>
      </c>
      <c r="BM9" s="5">
        <f>'Raw Data'!BL30</f>
        <v>0.91</v>
      </c>
      <c r="BN9" s="5">
        <f>'Raw Data'!BM30</f>
        <v>0.93</v>
      </c>
      <c r="BO9" s="5">
        <f>'Raw Data'!BN30</f>
        <v>0.96</v>
      </c>
      <c r="BP9" s="5">
        <f>'Raw Data'!BO30</f>
        <v>0.96</v>
      </c>
      <c r="BQ9" s="5">
        <f>'Raw Data'!BP30</f>
        <v>0.96</v>
      </c>
      <c r="BR9" s="5">
        <f>'Raw Data'!BQ30</f>
        <v>0.96</v>
      </c>
      <c r="BS9" s="5">
        <f>'Raw Data'!BR30</f>
        <v>0.96</v>
      </c>
      <c r="BT9" s="5">
        <f>'Raw Data'!BS30</f>
        <v>0.96</v>
      </c>
      <c r="BU9" s="5">
        <f>'Raw Data'!BT30</f>
        <v>0.96</v>
      </c>
      <c r="BV9" s="5">
        <f>'Raw Data'!BU30</f>
        <v>0.96</v>
      </c>
      <c r="BW9" s="5">
        <f>'Raw Data'!BV30</f>
        <v>0.96</v>
      </c>
      <c r="BX9" s="5">
        <f>'Raw Data'!BW30</f>
        <v>0.96</v>
      </c>
      <c r="BY9" s="5">
        <f>'Raw Data'!BX30</f>
        <v>0.96</v>
      </c>
      <c r="BZ9" s="5">
        <f>'Raw Data'!BY30</f>
        <v>0.96</v>
      </c>
      <c r="CA9" s="5">
        <f>'Raw Data'!BZ30</f>
        <v>0.96</v>
      </c>
      <c r="CB9" s="5">
        <f>'Raw Data'!CA30</f>
        <v>0.96</v>
      </c>
      <c r="CC9" s="5">
        <f>'Raw Data'!CB30</f>
        <v>0.96</v>
      </c>
      <c r="CD9" s="5">
        <f>'Raw Data'!CC30</f>
        <v>0.96</v>
      </c>
      <c r="CE9" s="5">
        <f>'Raw Data'!CD30</f>
        <v>0.96</v>
      </c>
      <c r="CF9" s="5">
        <f>'Raw Data'!CE30</f>
        <v>0.96</v>
      </c>
      <c r="CG9" s="5">
        <f>'Raw Data'!CF30</f>
        <v>0.96</v>
      </c>
      <c r="CH9" s="5">
        <f>'Raw Data'!CG30</f>
        <v>0.96</v>
      </c>
      <c r="CI9" s="5">
        <f>'Raw Data'!CH30</f>
        <v>0.96</v>
      </c>
      <c r="CJ9" s="5">
        <f>'Raw Data'!CI30</f>
        <v>0.96</v>
      </c>
      <c r="CK9" s="5">
        <f>'Raw Data'!CJ30</f>
        <v>0.95</v>
      </c>
      <c r="CL9" s="5">
        <f>'Raw Data'!CK30</f>
        <v>0.96</v>
      </c>
      <c r="CM9" s="5">
        <f>'Raw Data'!CL30</f>
        <v>0.95</v>
      </c>
      <c r="CN9" s="5">
        <f>'Raw Data'!CM30</f>
        <v>0.95</v>
      </c>
      <c r="CO9" s="5">
        <f>'Raw Data'!CN30</f>
        <v>0.94</v>
      </c>
      <c r="CP9" s="5">
        <f>'Raw Data'!CO30</f>
        <v>0.94</v>
      </c>
      <c r="CQ9" s="5">
        <f>'Raw Data'!CP30</f>
        <v>0.93</v>
      </c>
      <c r="CR9" s="5">
        <f>'Raw Data'!CQ30</f>
        <v>0.93</v>
      </c>
      <c r="CS9" s="5">
        <f>'Raw Data'!CR30</f>
        <v>0.92</v>
      </c>
      <c r="CT9" s="5">
        <f>'Raw Data'!CS30</f>
        <v>0.92</v>
      </c>
      <c r="CU9" s="5">
        <f>'Raw Data'!CT30</f>
        <v>0.91</v>
      </c>
      <c r="CV9" s="5">
        <f>'Raw Data'!CU30</f>
        <v>0.91</v>
      </c>
      <c r="CW9" s="5">
        <f>'Raw Data'!CV30</f>
        <v>0.9</v>
      </c>
      <c r="CX9" s="5">
        <f>'Raw Data'!CW30</f>
        <v>0.9</v>
      </c>
      <c r="CY9" s="5">
        <f>'Raw Data'!CX30</f>
        <v>0.89</v>
      </c>
      <c r="CZ9" s="5">
        <f>'Raw Data'!CY30</f>
        <v>0.88</v>
      </c>
      <c r="DA9" s="5">
        <f>'Raw Data'!CZ30</f>
        <v>0.87</v>
      </c>
      <c r="DB9" s="5">
        <f>'Raw Data'!DA30</f>
        <v>0.86</v>
      </c>
      <c r="DC9" s="5">
        <f>'Raw Data'!DB30</f>
        <v>0.85</v>
      </c>
      <c r="DD9" s="5">
        <f>'Raw Data'!DC30</f>
        <v>0.85</v>
      </c>
      <c r="DE9" s="5">
        <f>'Raw Data'!DD30</f>
        <v>0.84</v>
      </c>
      <c r="DF9" s="5">
        <f>'Raw Data'!DE30</f>
        <v>0.84</v>
      </c>
      <c r="DG9" s="5">
        <f>'Raw Data'!DF30</f>
        <v>0.83</v>
      </c>
      <c r="DH9" s="5">
        <f>'Raw Data'!DG30</f>
        <v>0.83</v>
      </c>
      <c r="DI9" s="5">
        <f>'Raw Data'!DH30</f>
        <v>0.82</v>
      </c>
      <c r="DJ9" s="5">
        <f>'Raw Data'!DI30</f>
        <v>0.81</v>
      </c>
      <c r="DK9" s="5">
        <f>'Raw Data'!DJ30</f>
        <v>0.81</v>
      </c>
      <c r="DL9" s="5">
        <f>'Raw Data'!DK30</f>
        <v>0.8</v>
      </c>
      <c r="DM9" s="5">
        <f>'Raw Data'!DL30</f>
        <v>0.79</v>
      </c>
      <c r="DN9" s="5">
        <f>'Raw Data'!DM30</f>
        <v>0.79</v>
      </c>
      <c r="DO9" s="5">
        <f>'Raw Data'!DN30</f>
        <v>0.78</v>
      </c>
      <c r="DP9" s="5">
        <f>'Raw Data'!DO30</f>
        <v>0.78</v>
      </c>
      <c r="DQ9" s="5">
        <f>'Raw Data'!DP30</f>
        <v>0.77</v>
      </c>
      <c r="DR9" s="5">
        <f>'Raw Data'!DQ30</f>
        <v>0.76</v>
      </c>
      <c r="DS9" s="5">
        <f>'Raw Data'!DR30</f>
        <v>0.75</v>
      </c>
      <c r="DT9" s="5">
        <f>'Raw Data'!DS30</f>
        <v>0.74</v>
      </c>
      <c r="DU9" s="5">
        <f>'Raw Data'!DT30</f>
        <v>0.74</v>
      </c>
      <c r="DV9" s="5">
        <f>'Raw Data'!DU30</f>
        <v>0.73</v>
      </c>
      <c r="DW9" s="5">
        <f>'Raw Data'!DV30</f>
        <v>0.72</v>
      </c>
      <c r="DX9" s="5">
        <f>'Raw Data'!DW30</f>
        <v>0.71</v>
      </c>
      <c r="DY9" s="5">
        <f>'Raw Data'!DX30</f>
        <v>0.7</v>
      </c>
      <c r="DZ9" s="5">
        <f>'Raw Data'!DY30</f>
        <v>0.69</v>
      </c>
      <c r="EA9" s="5">
        <f>'Raw Data'!DZ30</f>
        <v>0.68</v>
      </c>
      <c r="EB9" s="5">
        <f>'Raw Data'!EA30</f>
        <v>0.67</v>
      </c>
      <c r="EC9" s="5">
        <f>'Raw Data'!EB30</f>
        <v>0.66</v>
      </c>
      <c r="ED9" s="5">
        <f>'Raw Data'!EC30</f>
        <v>0.65</v>
      </c>
      <c r="EE9" s="5">
        <f>'Raw Data'!ED30</f>
        <v>0.64</v>
      </c>
      <c r="EF9" s="5">
        <f>'Raw Data'!EE30</f>
        <v>0.63</v>
      </c>
      <c r="EG9" s="5">
        <f>'Raw Data'!EF30</f>
        <v>0.62</v>
      </c>
      <c r="EH9" s="5">
        <f>'Raw Data'!EG30</f>
        <v>0.6</v>
      </c>
      <c r="EI9" s="5">
        <f>'Raw Data'!EH30</f>
        <v>0.57999999999999996</v>
      </c>
      <c r="EJ9" s="5">
        <f>'Raw Data'!EI30</f>
        <v>0.55000000000000004</v>
      </c>
      <c r="EK9" s="5">
        <f>'Raw Data'!EJ30</f>
        <v>0.52</v>
      </c>
      <c r="EL9" s="5">
        <f>'Raw Data'!EK30</f>
        <v>0.48</v>
      </c>
      <c r="EM9" s="5">
        <f>'Raw Data'!EL30</f>
        <v>0.44</v>
      </c>
      <c r="EN9" s="5">
        <f>'Raw Data'!EM30</f>
        <v>0.4</v>
      </c>
      <c r="EO9" s="5">
        <f>'Raw Data'!EN30</f>
        <v>0.36</v>
      </c>
      <c r="EP9" s="5">
        <f>'Raw Data'!EO30</f>
        <v>0.32</v>
      </c>
      <c r="EQ9" s="5">
        <f>'Raw Data'!EP30</f>
        <v>0.28000000000000003</v>
      </c>
      <c r="ER9" s="5">
        <f>'Raw Data'!EQ30</f>
        <v>0.26</v>
      </c>
      <c r="ES9" s="5">
        <f>'Raw Data'!ER30</f>
        <v>0.24</v>
      </c>
      <c r="ET9" s="5">
        <f>'Raw Data'!ES30</f>
        <v>0.23</v>
      </c>
      <c r="EU9" s="5">
        <f>'Raw Data'!ET30</f>
        <v>0.22</v>
      </c>
      <c r="EV9" s="5">
        <f>'Raw Data'!EU30</f>
        <v>0.21</v>
      </c>
      <c r="EW9" s="5">
        <f>'Raw Data'!EV30</f>
        <v>0.2</v>
      </c>
      <c r="EX9" s="5">
        <f>'Raw Data'!EW30</f>
        <v>0.19</v>
      </c>
      <c r="EY9" s="5">
        <f>'Raw Data'!EX30</f>
        <v>0.18</v>
      </c>
      <c r="EZ9" s="5">
        <f>'Raw Data'!EY30</f>
        <v>0.17</v>
      </c>
      <c r="FA9" s="5">
        <f>'Raw Data'!EZ30</f>
        <v>0.16</v>
      </c>
      <c r="FB9" s="5">
        <f>'Raw Data'!FA30</f>
        <v>0.15</v>
      </c>
      <c r="FC9" s="5">
        <f>'Raw Data'!FB30</f>
        <v>0.15</v>
      </c>
      <c r="FD9" s="5">
        <f>'Raw Data'!FC30</f>
        <v>0.15</v>
      </c>
      <c r="FE9" s="5">
        <f>'Raw Data'!FD30</f>
        <v>0.14000000000000001</v>
      </c>
      <c r="FF9" s="5">
        <f>'Raw Data'!FE30</f>
        <v>0.14000000000000001</v>
      </c>
      <c r="FG9" s="5">
        <f>'Raw Data'!FF30</f>
        <v>0.14000000000000001</v>
      </c>
      <c r="FH9" s="5">
        <f>'Raw Data'!FG30</f>
        <v>0.13</v>
      </c>
      <c r="FI9" s="5">
        <f>'Raw Data'!FH30</f>
        <v>0.13</v>
      </c>
      <c r="FJ9" s="5">
        <f>'Raw Data'!FI30</f>
        <v>0.13</v>
      </c>
      <c r="FK9" s="5">
        <f>'Raw Data'!FJ30</f>
        <v>0.12</v>
      </c>
      <c r="FL9" s="5">
        <f>'Raw Data'!FK30</f>
        <v>0.12</v>
      </c>
      <c r="FM9" s="5">
        <f>'Raw Data'!FL30</f>
        <v>0.12</v>
      </c>
      <c r="FN9" s="5">
        <f>'Raw Data'!FM30</f>
        <v>0.12</v>
      </c>
      <c r="FO9" s="5">
        <f>'Raw Data'!FN30</f>
        <v>0.12</v>
      </c>
      <c r="FP9" s="5">
        <f>'Raw Data'!FO30</f>
        <v>0.12</v>
      </c>
      <c r="FQ9" s="5">
        <f>'Raw Data'!FP30</f>
        <v>0.12</v>
      </c>
      <c r="FR9" s="5">
        <f>'Raw Data'!FQ30</f>
        <v>0.12</v>
      </c>
      <c r="FS9" s="5">
        <f>'Raw Data'!FR30</f>
        <v>0.12</v>
      </c>
    </row>
    <row r="10" spans="1:175" s="3" customFormat="1" x14ac:dyDescent="0.25">
      <c r="A10" s="3" t="s">
        <v>18</v>
      </c>
      <c r="B10" s="11"/>
      <c r="C10" s="3">
        <f t="shared" ref="C10:AH10" si="0">IF(C7&lt;$B$69,$B$66+$B$67*C7,$B$68)</f>
        <v>0.15</v>
      </c>
      <c r="D10" s="3">
        <f t="shared" si="0"/>
        <v>0.15</v>
      </c>
      <c r="E10" s="3">
        <f t="shared" si="0"/>
        <v>0.15</v>
      </c>
      <c r="F10" s="3">
        <f t="shared" si="0"/>
        <v>0.15</v>
      </c>
      <c r="G10" s="3">
        <f t="shared" si="0"/>
        <v>0.15</v>
      </c>
      <c r="H10" s="3">
        <f t="shared" si="0"/>
        <v>0.15</v>
      </c>
      <c r="I10" s="3">
        <f t="shared" si="0"/>
        <v>0.15</v>
      </c>
      <c r="J10" s="3">
        <f t="shared" si="0"/>
        <v>0.15</v>
      </c>
      <c r="K10" s="3">
        <f t="shared" si="0"/>
        <v>0.15</v>
      </c>
      <c r="L10" s="3">
        <f t="shared" si="0"/>
        <v>0.15</v>
      </c>
      <c r="M10" s="3">
        <f t="shared" si="0"/>
        <v>0.15</v>
      </c>
      <c r="N10" s="3">
        <f t="shared" si="0"/>
        <v>0.16012499999999999</v>
      </c>
      <c r="O10" s="3">
        <f t="shared" si="0"/>
        <v>0.16012499999999999</v>
      </c>
      <c r="P10" s="3">
        <f t="shared" si="0"/>
        <v>0.16012499999999999</v>
      </c>
      <c r="Q10" s="3">
        <f t="shared" si="0"/>
        <v>0.17286562499999999</v>
      </c>
      <c r="R10" s="3">
        <f t="shared" si="0"/>
        <v>0.1792359375</v>
      </c>
      <c r="S10" s="3">
        <f t="shared" si="0"/>
        <v>0.18560625</v>
      </c>
      <c r="T10" s="3">
        <f t="shared" si="0"/>
        <v>0.1919765625</v>
      </c>
      <c r="U10" s="3">
        <f t="shared" si="0"/>
        <v>0.19834687499999998</v>
      </c>
      <c r="V10" s="3">
        <f t="shared" si="0"/>
        <v>0.20471718750000001</v>
      </c>
      <c r="W10" s="3">
        <f t="shared" si="0"/>
        <v>0.21108749999999998</v>
      </c>
      <c r="X10" s="3">
        <f t="shared" si="0"/>
        <v>0.21745781250000001</v>
      </c>
      <c r="Y10" s="3">
        <f t="shared" si="0"/>
        <v>0.22382812499999999</v>
      </c>
      <c r="Z10" s="3">
        <f t="shared" si="0"/>
        <v>0.23019843749999996</v>
      </c>
      <c r="AA10" s="3">
        <f t="shared" si="0"/>
        <v>0.23656874999999999</v>
      </c>
      <c r="AB10" s="3">
        <f t="shared" si="0"/>
        <v>0.24293906249999997</v>
      </c>
      <c r="AC10" s="3">
        <f t="shared" si="0"/>
        <v>0.249309375</v>
      </c>
      <c r="AD10" s="3">
        <f t="shared" si="0"/>
        <v>0.25567968749999997</v>
      </c>
      <c r="AE10" s="3">
        <f t="shared" si="0"/>
        <v>0.26205000000000001</v>
      </c>
      <c r="AF10" s="3">
        <f t="shared" si="0"/>
        <v>0.26842031249999998</v>
      </c>
      <c r="AG10" s="3">
        <f t="shared" si="0"/>
        <v>0.27479062499999996</v>
      </c>
      <c r="AH10" s="3">
        <f t="shared" si="0"/>
        <v>0.28116093749999999</v>
      </c>
      <c r="AI10" s="3">
        <f t="shared" ref="AI10:BN10" si="1">IF(AI7&lt;$B$69,$B$66+$B$67*AI7,$B$68)</f>
        <v>0.28753125000000002</v>
      </c>
      <c r="AJ10" s="3">
        <f t="shared" si="1"/>
        <v>0.29390156249999999</v>
      </c>
      <c r="AK10" s="3">
        <f t="shared" si="1"/>
        <v>0.30027187499999997</v>
      </c>
      <c r="AL10" s="3">
        <f t="shared" si="1"/>
        <v>0.3066421875</v>
      </c>
      <c r="AM10" s="3">
        <f t="shared" si="1"/>
        <v>0.31301250000000003</v>
      </c>
      <c r="AN10" s="3">
        <f t="shared" si="1"/>
        <v>0.33398571428571427</v>
      </c>
      <c r="AO10" s="3">
        <f t="shared" si="1"/>
        <v>0.35495892857142852</v>
      </c>
      <c r="AP10" s="3">
        <f t="shared" si="1"/>
        <v>0.37593214285714283</v>
      </c>
      <c r="AQ10" s="3">
        <f t="shared" si="1"/>
        <v>0.39690535714285713</v>
      </c>
      <c r="AR10" s="3">
        <f t="shared" si="1"/>
        <v>0.41787857142857143</v>
      </c>
      <c r="AS10" s="3">
        <f t="shared" si="1"/>
        <v>0.43885178571428562</v>
      </c>
      <c r="AT10" s="3">
        <f t="shared" si="1"/>
        <v>0.45982499999999993</v>
      </c>
      <c r="AU10" s="3">
        <f t="shared" si="1"/>
        <v>0.49273124999999995</v>
      </c>
      <c r="AV10" s="3">
        <f t="shared" si="1"/>
        <v>0.52563749999999998</v>
      </c>
      <c r="AW10" s="3">
        <f t="shared" si="1"/>
        <v>0.55560750000000003</v>
      </c>
      <c r="AX10" s="3">
        <f t="shared" si="1"/>
        <v>0.58557749999999997</v>
      </c>
      <c r="AY10" s="3">
        <f t="shared" si="1"/>
        <v>0.61554749999999991</v>
      </c>
      <c r="AZ10" s="3">
        <f t="shared" si="1"/>
        <v>0.64551749999999997</v>
      </c>
      <c r="BA10" s="3">
        <f t="shared" si="1"/>
        <v>0.67548750000000002</v>
      </c>
      <c r="BB10" s="3">
        <f t="shared" si="1"/>
        <v>0.70158750000000003</v>
      </c>
      <c r="BC10" s="3">
        <f t="shared" si="1"/>
        <v>0.72768750000000004</v>
      </c>
      <c r="BD10" s="3">
        <f t="shared" si="1"/>
        <v>0.75378750000000005</v>
      </c>
      <c r="BE10" s="3">
        <f t="shared" si="1"/>
        <v>0.77988749999999996</v>
      </c>
      <c r="BF10" s="3">
        <f t="shared" si="1"/>
        <v>0.80598750000000008</v>
      </c>
      <c r="BG10" s="3">
        <f t="shared" si="1"/>
        <v>0.83208749999999998</v>
      </c>
      <c r="BH10" s="3">
        <f t="shared" si="1"/>
        <v>0.85818749999999999</v>
      </c>
      <c r="BI10" s="3">
        <f t="shared" si="1"/>
        <v>0.8842875</v>
      </c>
      <c r="BJ10" s="3">
        <f t="shared" si="1"/>
        <v>0.91038750000000002</v>
      </c>
      <c r="BK10" s="3">
        <f t="shared" si="1"/>
        <v>0.92881499999999995</v>
      </c>
      <c r="BL10" s="3">
        <f t="shared" si="1"/>
        <v>0.94724249999999999</v>
      </c>
      <c r="BM10" s="3">
        <f t="shared" si="1"/>
        <v>0.96</v>
      </c>
      <c r="BN10" s="3">
        <f t="shared" si="1"/>
        <v>0.96</v>
      </c>
      <c r="BO10" s="3">
        <f t="shared" ref="BO10:CT10" si="2">IF(BO7&lt;$B$69,$B$66+$B$67*BO7,$B$68)</f>
        <v>0.96</v>
      </c>
      <c r="BP10" s="3">
        <f t="shared" si="2"/>
        <v>0.96</v>
      </c>
      <c r="BQ10" s="3">
        <f t="shared" si="2"/>
        <v>0.96</v>
      </c>
      <c r="BR10" s="3">
        <f t="shared" si="2"/>
        <v>0.96</v>
      </c>
      <c r="BS10" s="3">
        <f t="shared" si="2"/>
        <v>0.96</v>
      </c>
      <c r="BT10" s="3">
        <f t="shared" si="2"/>
        <v>0.96</v>
      </c>
      <c r="BU10" s="3">
        <f t="shared" si="2"/>
        <v>0.96</v>
      </c>
      <c r="BV10" s="3">
        <f t="shared" si="2"/>
        <v>0.96</v>
      </c>
      <c r="BW10" s="3">
        <f t="shared" si="2"/>
        <v>0.96</v>
      </c>
      <c r="BX10" s="3">
        <f t="shared" si="2"/>
        <v>0.96</v>
      </c>
      <c r="BY10" s="3">
        <f t="shared" si="2"/>
        <v>0.96</v>
      </c>
      <c r="BZ10" s="3">
        <f t="shared" si="2"/>
        <v>0.96</v>
      </c>
      <c r="CA10" s="3">
        <f t="shared" si="2"/>
        <v>0.96</v>
      </c>
      <c r="CB10" s="3">
        <f t="shared" si="2"/>
        <v>0.96</v>
      </c>
      <c r="CC10" s="3">
        <f t="shared" si="2"/>
        <v>0.96</v>
      </c>
      <c r="CD10" s="3">
        <f t="shared" si="2"/>
        <v>0.96</v>
      </c>
      <c r="CE10" s="3">
        <f t="shared" si="2"/>
        <v>0.96</v>
      </c>
      <c r="CF10" s="3">
        <f t="shared" si="2"/>
        <v>0.96</v>
      </c>
      <c r="CG10" s="3">
        <f t="shared" si="2"/>
        <v>0.96</v>
      </c>
      <c r="CH10" s="3">
        <f t="shared" si="2"/>
        <v>0.96</v>
      </c>
      <c r="CI10" s="3">
        <f t="shared" si="2"/>
        <v>0.96</v>
      </c>
      <c r="CJ10" s="3">
        <f t="shared" si="2"/>
        <v>0.96</v>
      </c>
      <c r="CK10" s="3">
        <f t="shared" si="2"/>
        <v>0.96</v>
      </c>
      <c r="CL10" s="3">
        <f t="shared" si="2"/>
        <v>0.96</v>
      </c>
      <c r="CM10" s="3">
        <f t="shared" si="2"/>
        <v>0.96</v>
      </c>
      <c r="CN10" s="3">
        <f t="shared" si="2"/>
        <v>0.96</v>
      </c>
      <c r="CO10" s="3">
        <f t="shared" si="2"/>
        <v>0.96</v>
      </c>
      <c r="CP10" s="3">
        <f t="shared" si="2"/>
        <v>0.96</v>
      </c>
      <c r="CQ10" s="3">
        <f t="shared" si="2"/>
        <v>0.96</v>
      </c>
      <c r="CR10" s="3">
        <f t="shared" si="2"/>
        <v>0.96</v>
      </c>
      <c r="CS10" s="3">
        <f t="shared" si="2"/>
        <v>0.96</v>
      </c>
      <c r="CT10" s="3">
        <f t="shared" si="2"/>
        <v>0.96</v>
      </c>
      <c r="CU10" s="3">
        <f t="shared" ref="CU10:DZ10" si="3">IF(CU7&lt;$B$69,$B$66+$B$67*CU7,$B$68)</f>
        <v>0.96</v>
      </c>
      <c r="CV10" s="3">
        <f t="shared" si="3"/>
        <v>0.96</v>
      </c>
      <c r="CW10" s="3">
        <f t="shared" si="3"/>
        <v>0.96</v>
      </c>
      <c r="CX10" s="3">
        <f t="shared" si="3"/>
        <v>0.96</v>
      </c>
      <c r="CY10" s="3">
        <f t="shared" si="3"/>
        <v>0.96</v>
      </c>
      <c r="CZ10" s="3">
        <f t="shared" si="3"/>
        <v>0.96</v>
      </c>
      <c r="DA10" s="3">
        <f t="shared" si="3"/>
        <v>0.96</v>
      </c>
      <c r="DB10" s="3">
        <f t="shared" si="3"/>
        <v>0.96</v>
      </c>
      <c r="DC10" s="3">
        <f t="shared" si="3"/>
        <v>0.96</v>
      </c>
      <c r="DD10" s="3">
        <f t="shared" si="3"/>
        <v>0.96</v>
      </c>
      <c r="DE10" s="3">
        <f t="shared" si="3"/>
        <v>0.96</v>
      </c>
      <c r="DF10" s="3">
        <f t="shared" si="3"/>
        <v>0.96</v>
      </c>
      <c r="DG10" s="3">
        <f t="shared" si="3"/>
        <v>0.95190000000000008</v>
      </c>
      <c r="DH10" s="3">
        <f t="shared" si="3"/>
        <v>0.92085000000000006</v>
      </c>
      <c r="DI10" s="3">
        <f t="shared" si="3"/>
        <v>0.88980000000000004</v>
      </c>
      <c r="DJ10" s="3">
        <f t="shared" si="3"/>
        <v>0.8587499999999999</v>
      </c>
      <c r="DK10" s="3">
        <f t="shared" si="3"/>
        <v>0.82769999999999999</v>
      </c>
      <c r="DL10" s="3">
        <f t="shared" si="3"/>
        <v>0.79665000000000008</v>
      </c>
      <c r="DM10" s="3">
        <f t="shared" si="3"/>
        <v>0.76559999999999995</v>
      </c>
      <c r="DN10" s="3">
        <f t="shared" si="3"/>
        <v>0.73628571428571432</v>
      </c>
      <c r="DO10" s="3">
        <f t="shared" si="3"/>
        <v>0.70697142857142858</v>
      </c>
      <c r="DP10" s="3">
        <f t="shared" si="3"/>
        <v>0.67765714285714285</v>
      </c>
      <c r="DQ10" s="3">
        <f t="shared" si="3"/>
        <v>0.64834285714285711</v>
      </c>
      <c r="DR10" s="3">
        <f t="shared" si="3"/>
        <v>0.61902857142857137</v>
      </c>
      <c r="DS10" s="3">
        <f t="shared" si="3"/>
        <v>0.58971428571428564</v>
      </c>
      <c r="DT10" s="3">
        <f t="shared" si="3"/>
        <v>0.56040000000000001</v>
      </c>
      <c r="DU10" s="3">
        <f t="shared" si="3"/>
        <v>0.53108571428571427</v>
      </c>
      <c r="DV10" s="3">
        <f t="shared" si="3"/>
        <v>0.50177142857142853</v>
      </c>
      <c r="DW10" s="3">
        <f t="shared" si="3"/>
        <v>0.4724571428571428</v>
      </c>
      <c r="DX10" s="3">
        <f t="shared" si="3"/>
        <v>0.44314285714285717</v>
      </c>
      <c r="DY10" s="3">
        <f t="shared" si="3"/>
        <v>0.41382857142857143</v>
      </c>
      <c r="DZ10" s="3">
        <f t="shared" si="3"/>
        <v>0.3845142857142857</v>
      </c>
      <c r="EA10" s="3">
        <f t="shared" ref="EA10:FF10" si="4">IF(EA7&lt;$B$69,$B$66+$B$67*EA7,$B$68)</f>
        <v>0.35519999999999996</v>
      </c>
      <c r="EB10" s="3">
        <f t="shared" si="4"/>
        <v>0.32588571428571428</v>
      </c>
      <c r="EC10" s="3">
        <f t="shared" si="4"/>
        <v>0.2965714285714286</v>
      </c>
      <c r="ED10" s="3">
        <f t="shared" si="4"/>
        <v>0.26725714285714286</v>
      </c>
      <c r="EE10" s="3">
        <f t="shared" si="4"/>
        <v>0.23794285714285712</v>
      </c>
      <c r="EF10" s="3">
        <f t="shared" si="4"/>
        <v>0.20862857142857141</v>
      </c>
      <c r="EG10" s="3">
        <f t="shared" si="4"/>
        <v>0.1793142857142857</v>
      </c>
      <c r="EH10" s="3">
        <f t="shared" si="4"/>
        <v>0.15</v>
      </c>
      <c r="EI10" s="3">
        <f t="shared" si="4"/>
        <v>0.15</v>
      </c>
      <c r="EJ10" s="3">
        <f t="shared" si="4"/>
        <v>0.15</v>
      </c>
      <c r="EK10" s="3">
        <f t="shared" si="4"/>
        <v>0.15</v>
      </c>
      <c r="EL10" s="3">
        <f t="shared" si="4"/>
        <v>0.15</v>
      </c>
      <c r="EM10" s="3">
        <f t="shared" si="4"/>
        <v>0.15</v>
      </c>
      <c r="EN10" s="3">
        <f t="shared" si="4"/>
        <v>0.15</v>
      </c>
      <c r="EO10" s="3">
        <f t="shared" si="4"/>
        <v>0.15</v>
      </c>
      <c r="EP10" s="3">
        <f t="shared" si="4"/>
        <v>0.15</v>
      </c>
      <c r="EQ10" s="3">
        <f t="shared" si="4"/>
        <v>0.15</v>
      </c>
      <c r="ER10" s="3">
        <f t="shared" si="4"/>
        <v>0.15</v>
      </c>
      <c r="ES10" s="3">
        <f t="shared" si="4"/>
        <v>0.15</v>
      </c>
      <c r="ET10" s="3">
        <f t="shared" si="4"/>
        <v>0.15</v>
      </c>
      <c r="EU10" s="3">
        <f t="shared" si="4"/>
        <v>0.15</v>
      </c>
      <c r="EV10" s="3">
        <f t="shared" si="4"/>
        <v>0.15</v>
      </c>
      <c r="EW10" s="3">
        <f t="shared" si="4"/>
        <v>0.15</v>
      </c>
      <c r="EX10" s="3">
        <f t="shared" si="4"/>
        <v>0.15</v>
      </c>
      <c r="EY10" s="3">
        <f t="shared" si="4"/>
        <v>0.15</v>
      </c>
      <c r="EZ10" s="3">
        <f t="shared" si="4"/>
        <v>0.15</v>
      </c>
      <c r="FA10" s="3">
        <f t="shared" si="4"/>
        <v>0.15</v>
      </c>
      <c r="FB10" s="3">
        <f t="shared" si="4"/>
        <v>0.15</v>
      </c>
      <c r="FC10" s="3">
        <f t="shared" si="4"/>
        <v>0.15</v>
      </c>
      <c r="FD10" s="3">
        <f t="shared" si="4"/>
        <v>0.15</v>
      </c>
      <c r="FE10" s="3">
        <f t="shared" si="4"/>
        <v>0.15</v>
      </c>
      <c r="FF10" s="3">
        <f t="shared" si="4"/>
        <v>0.15</v>
      </c>
      <c r="FG10" s="3">
        <f t="shared" ref="FG10:FS10" si="5">IF(FG7&lt;$B$69,$B$66+$B$67*FG7,$B$68)</f>
        <v>0.15</v>
      </c>
      <c r="FH10" s="3">
        <f t="shared" si="5"/>
        <v>0.15</v>
      </c>
      <c r="FI10" s="3">
        <f t="shared" si="5"/>
        <v>0.15</v>
      </c>
      <c r="FJ10" s="3">
        <f t="shared" si="5"/>
        <v>0.15</v>
      </c>
      <c r="FK10" s="3">
        <f t="shared" si="5"/>
        <v>0.15</v>
      </c>
      <c r="FL10" s="3">
        <f t="shared" si="5"/>
        <v>0.15</v>
      </c>
      <c r="FM10" s="3">
        <f t="shared" si="5"/>
        <v>0.15</v>
      </c>
      <c r="FN10" s="3">
        <f t="shared" si="5"/>
        <v>0.15</v>
      </c>
      <c r="FO10" s="3">
        <f t="shared" si="5"/>
        <v>0.15</v>
      </c>
      <c r="FP10" s="3">
        <f t="shared" si="5"/>
        <v>0.15</v>
      </c>
      <c r="FQ10" s="3">
        <f t="shared" si="5"/>
        <v>0.15</v>
      </c>
      <c r="FR10" s="3">
        <f t="shared" si="5"/>
        <v>0.15</v>
      </c>
      <c r="FS10" s="3">
        <f t="shared" si="5"/>
        <v>0.15</v>
      </c>
    </row>
    <row r="11" spans="1:175" x14ac:dyDescent="0.25">
      <c r="A11" t="s">
        <v>161</v>
      </c>
      <c r="B11" s="10"/>
      <c r="C11" s="77">
        <v>0</v>
      </c>
      <c r="D11" s="77">
        <v>0</v>
      </c>
      <c r="E11" s="77">
        <v>0</v>
      </c>
      <c r="F11" s="77">
        <v>0</v>
      </c>
      <c r="G11" s="77">
        <v>0</v>
      </c>
      <c r="H11" s="77">
        <v>0</v>
      </c>
      <c r="I11" s="77">
        <v>0</v>
      </c>
      <c r="J11" s="77">
        <v>0</v>
      </c>
      <c r="K11" s="77">
        <v>0</v>
      </c>
      <c r="L11" s="77">
        <v>0</v>
      </c>
      <c r="M11" s="77">
        <v>0</v>
      </c>
      <c r="N11" s="77">
        <v>0</v>
      </c>
      <c r="O11" s="77">
        <v>0</v>
      </c>
      <c r="P11" s="77">
        <v>0</v>
      </c>
      <c r="Q11" s="77">
        <v>0</v>
      </c>
      <c r="R11" s="77">
        <v>0</v>
      </c>
      <c r="S11" s="77">
        <v>0</v>
      </c>
      <c r="T11" s="77">
        <v>0</v>
      </c>
      <c r="U11" s="77">
        <v>0</v>
      </c>
      <c r="V11" s="77">
        <v>0</v>
      </c>
      <c r="W11" s="77">
        <v>0</v>
      </c>
      <c r="X11" s="77">
        <v>0</v>
      </c>
      <c r="Y11" s="77">
        <v>0</v>
      </c>
      <c r="Z11" s="77">
        <v>0</v>
      </c>
      <c r="AA11" s="77">
        <v>0</v>
      </c>
      <c r="AB11" s="77">
        <v>0</v>
      </c>
      <c r="AC11" s="77">
        <v>0</v>
      </c>
      <c r="AD11" s="77">
        <v>0</v>
      </c>
      <c r="AE11" s="77">
        <v>0</v>
      </c>
      <c r="AF11" s="77">
        <v>0</v>
      </c>
      <c r="AG11" s="77">
        <v>0</v>
      </c>
      <c r="AH11" s="77">
        <v>0</v>
      </c>
      <c r="AI11" s="77">
        <v>0</v>
      </c>
      <c r="AJ11" s="77">
        <v>0</v>
      </c>
      <c r="AK11" s="77">
        <v>0</v>
      </c>
      <c r="AL11" s="77">
        <v>0</v>
      </c>
      <c r="AM11" s="77">
        <v>0</v>
      </c>
      <c r="AN11" s="77">
        <v>0</v>
      </c>
      <c r="AO11" s="77">
        <v>0</v>
      </c>
      <c r="AP11" s="77">
        <v>0</v>
      </c>
      <c r="AQ11" s="77">
        <v>0</v>
      </c>
      <c r="AR11" s="77">
        <v>0</v>
      </c>
      <c r="AS11" s="77">
        <v>0</v>
      </c>
      <c r="AT11" s="77">
        <v>0</v>
      </c>
      <c r="AU11" s="77">
        <v>0</v>
      </c>
      <c r="AV11" s="77">
        <v>0</v>
      </c>
      <c r="AW11" s="77">
        <v>0</v>
      </c>
      <c r="AX11" s="77">
        <v>0</v>
      </c>
      <c r="AY11" s="77">
        <v>0</v>
      </c>
      <c r="AZ11" s="77">
        <v>0</v>
      </c>
      <c r="BA11" s="77">
        <v>0</v>
      </c>
      <c r="BB11" s="77">
        <v>0</v>
      </c>
      <c r="BC11" s="77">
        <v>0</v>
      </c>
      <c r="BD11" s="77">
        <v>0</v>
      </c>
      <c r="BE11" s="77">
        <v>0</v>
      </c>
      <c r="BF11" s="77">
        <v>0</v>
      </c>
      <c r="BG11" s="77">
        <v>0</v>
      </c>
      <c r="BH11" s="77">
        <v>0</v>
      </c>
      <c r="BI11" s="77">
        <v>0</v>
      </c>
      <c r="BJ11" s="77">
        <v>0</v>
      </c>
      <c r="BK11" s="77">
        <v>0</v>
      </c>
      <c r="BL11" s="77">
        <v>0</v>
      </c>
      <c r="BM11" s="77">
        <v>0</v>
      </c>
      <c r="BN11" s="77">
        <v>0</v>
      </c>
      <c r="BO11" s="77">
        <v>0</v>
      </c>
      <c r="BP11" s="77">
        <v>0</v>
      </c>
      <c r="BQ11" s="77">
        <v>0</v>
      </c>
      <c r="BR11" s="77">
        <v>0</v>
      </c>
      <c r="BS11" s="77">
        <v>0</v>
      </c>
      <c r="BT11" s="77">
        <v>0</v>
      </c>
      <c r="BU11" s="77">
        <v>0</v>
      </c>
      <c r="BV11" s="77">
        <v>0</v>
      </c>
      <c r="BW11" s="77">
        <v>0</v>
      </c>
      <c r="BX11" s="77">
        <v>0</v>
      </c>
      <c r="BY11" s="77">
        <v>0</v>
      </c>
      <c r="BZ11" s="77">
        <v>0</v>
      </c>
      <c r="CA11" s="77">
        <v>0</v>
      </c>
      <c r="CB11" s="77">
        <v>0</v>
      </c>
      <c r="CC11" s="77">
        <v>0</v>
      </c>
      <c r="CD11" s="77">
        <v>0</v>
      </c>
      <c r="CE11" s="77">
        <v>0</v>
      </c>
      <c r="CF11" s="77">
        <v>0</v>
      </c>
      <c r="CG11" s="77">
        <v>0</v>
      </c>
      <c r="CH11" s="77">
        <v>0</v>
      </c>
      <c r="CI11" s="77">
        <v>0</v>
      </c>
      <c r="CJ11" s="77">
        <v>0</v>
      </c>
      <c r="CK11" s="77">
        <v>0</v>
      </c>
      <c r="CL11" s="77">
        <v>0</v>
      </c>
      <c r="CM11" s="77">
        <v>0</v>
      </c>
      <c r="CN11" s="77">
        <v>0</v>
      </c>
      <c r="CO11" s="77">
        <v>0</v>
      </c>
      <c r="CP11" s="77">
        <v>0</v>
      </c>
      <c r="CQ11" s="77">
        <v>0</v>
      </c>
      <c r="CR11" s="77">
        <v>0</v>
      </c>
      <c r="CS11" s="77">
        <v>0</v>
      </c>
      <c r="CT11" s="77">
        <v>0</v>
      </c>
      <c r="CU11" s="77">
        <v>0</v>
      </c>
      <c r="CV11" s="77">
        <v>0</v>
      </c>
      <c r="CW11" s="77">
        <v>0</v>
      </c>
      <c r="CX11" s="77">
        <v>0</v>
      </c>
      <c r="CY11" s="77">
        <v>0</v>
      </c>
      <c r="CZ11" s="77">
        <v>0</v>
      </c>
      <c r="DA11" s="77">
        <v>0</v>
      </c>
      <c r="DB11" s="77">
        <v>0</v>
      </c>
      <c r="DC11" s="77">
        <v>0</v>
      </c>
      <c r="DD11" s="77">
        <v>0</v>
      </c>
      <c r="DE11" s="77">
        <v>0</v>
      </c>
      <c r="DF11" s="77">
        <v>0</v>
      </c>
      <c r="DG11" s="77">
        <v>0</v>
      </c>
      <c r="DH11" s="77">
        <v>0</v>
      </c>
      <c r="DI11" s="77">
        <v>0</v>
      </c>
      <c r="DJ11" s="77">
        <v>0</v>
      </c>
      <c r="DK11" s="77">
        <v>0</v>
      </c>
      <c r="DL11" s="77">
        <v>0</v>
      </c>
      <c r="DM11" s="77">
        <v>0</v>
      </c>
      <c r="DN11" s="77">
        <v>0</v>
      </c>
      <c r="DO11" s="77">
        <v>0</v>
      </c>
      <c r="DP11" s="77">
        <v>0</v>
      </c>
      <c r="DQ11" s="77">
        <v>0</v>
      </c>
      <c r="DR11" s="77">
        <v>0</v>
      </c>
      <c r="DS11" s="77">
        <v>0</v>
      </c>
      <c r="DT11" s="77">
        <v>0</v>
      </c>
      <c r="DU11" s="77">
        <v>0</v>
      </c>
      <c r="DV11" s="77">
        <v>0</v>
      </c>
      <c r="DW11" s="77">
        <v>0</v>
      </c>
      <c r="DX11" s="77">
        <v>0</v>
      </c>
      <c r="DY11" s="77">
        <v>0</v>
      </c>
      <c r="DZ11" s="77">
        <v>0</v>
      </c>
      <c r="EA11" s="77">
        <v>0</v>
      </c>
      <c r="EB11" s="77">
        <v>0</v>
      </c>
      <c r="EC11" s="77">
        <v>0</v>
      </c>
      <c r="ED11" s="77">
        <v>0</v>
      </c>
      <c r="EE11" s="77">
        <v>0</v>
      </c>
      <c r="EF11" s="77">
        <v>0</v>
      </c>
      <c r="EG11" s="77">
        <v>0</v>
      </c>
      <c r="EH11" s="77">
        <v>0</v>
      </c>
      <c r="EI11" s="77">
        <v>0</v>
      </c>
      <c r="EJ11" s="77">
        <v>0</v>
      </c>
      <c r="EK11" s="77">
        <v>0</v>
      </c>
      <c r="EL11" s="77">
        <v>0</v>
      </c>
      <c r="EM11" s="77">
        <v>0</v>
      </c>
      <c r="EN11" s="77">
        <v>0</v>
      </c>
      <c r="EO11" s="77">
        <v>0</v>
      </c>
      <c r="EP11" s="77">
        <v>0</v>
      </c>
      <c r="EQ11" s="77">
        <v>0</v>
      </c>
      <c r="ER11" s="77">
        <v>0</v>
      </c>
      <c r="ES11" s="77">
        <v>0</v>
      </c>
      <c r="ET11" s="77">
        <v>0</v>
      </c>
      <c r="EU11" s="77">
        <v>0</v>
      </c>
      <c r="EV11" s="77">
        <v>0</v>
      </c>
      <c r="EW11" s="77">
        <v>0</v>
      </c>
      <c r="EX11" s="77">
        <v>0</v>
      </c>
      <c r="EY11" s="77">
        <v>0</v>
      </c>
      <c r="EZ11" s="77">
        <v>0</v>
      </c>
      <c r="FA11" s="77">
        <v>0</v>
      </c>
      <c r="FB11" s="77">
        <v>0</v>
      </c>
      <c r="FC11" s="77">
        <v>0</v>
      </c>
      <c r="FD11" s="77">
        <v>0</v>
      </c>
      <c r="FE11" s="77">
        <v>0</v>
      </c>
      <c r="FF11" s="77">
        <v>0</v>
      </c>
      <c r="FG11" s="77">
        <v>0</v>
      </c>
      <c r="FH11" s="77">
        <v>0</v>
      </c>
      <c r="FI11" s="77">
        <v>0</v>
      </c>
      <c r="FJ11" s="77">
        <v>0</v>
      </c>
      <c r="FK11" s="77">
        <v>0</v>
      </c>
      <c r="FL11" s="77">
        <v>0</v>
      </c>
      <c r="FM11" s="77">
        <v>0</v>
      </c>
      <c r="FN11" s="77">
        <v>0</v>
      </c>
      <c r="FO11" s="77">
        <v>0</v>
      </c>
      <c r="FP11" s="77">
        <v>0</v>
      </c>
      <c r="FQ11" s="77">
        <v>0</v>
      </c>
      <c r="FR11" s="77">
        <v>0</v>
      </c>
      <c r="FS11" s="77">
        <v>0</v>
      </c>
    </row>
    <row r="12" spans="1:175" x14ac:dyDescent="0.25">
      <c r="A12" t="s">
        <v>175</v>
      </c>
      <c r="B12" s="10"/>
      <c r="C12">
        <f>IF(C11=1,C9,IF(C11=0,C10,""))</f>
        <v>0.15</v>
      </c>
      <c r="D12">
        <f t="shared" ref="D12:BO12" si="6">IF(D11=1,D9,IF(D11=0,D10,""))</f>
        <v>0.15</v>
      </c>
      <c r="E12">
        <f t="shared" si="6"/>
        <v>0.15</v>
      </c>
      <c r="F12">
        <f t="shared" si="6"/>
        <v>0.15</v>
      </c>
      <c r="G12">
        <f t="shared" si="6"/>
        <v>0.15</v>
      </c>
      <c r="H12">
        <f t="shared" si="6"/>
        <v>0.15</v>
      </c>
      <c r="I12">
        <f t="shared" si="6"/>
        <v>0.15</v>
      </c>
      <c r="J12">
        <f t="shared" si="6"/>
        <v>0.15</v>
      </c>
      <c r="K12">
        <f t="shared" si="6"/>
        <v>0.15</v>
      </c>
      <c r="L12">
        <f t="shared" si="6"/>
        <v>0.15</v>
      </c>
      <c r="M12">
        <f t="shared" si="6"/>
        <v>0.15</v>
      </c>
      <c r="N12">
        <f t="shared" si="6"/>
        <v>0.16012499999999999</v>
      </c>
      <c r="O12">
        <f t="shared" si="6"/>
        <v>0.16012499999999999</v>
      </c>
      <c r="P12">
        <f t="shared" si="6"/>
        <v>0.16012499999999999</v>
      </c>
      <c r="Q12">
        <f t="shared" si="6"/>
        <v>0.17286562499999999</v>
      </c>
      <c r="R12">
        <f t="shared" si="6"/>
        <v>0.1792359375</v>
      </c>
      <c r="S12">
        <f t="shared" si="6"/>
        <v>0.18560625</v>
      </c>
      <c r="T12">
        <f t="shared" si="6"/>
        <v>0.1919765625</v>
      </c>
      <c r="U12">
        <f t="shared" si="6"/>
        <v>0.19834687499999998</v>
      </c>
      <c r="V12">
        <f t="shared" si="6"/>
        <v>0.20471718750000001</v>
      </c>
      <c r="W12">
        <f t="shared" si="6"/>
        <v>0.21108749999999998</v>
      </c>
      <c r="X12">
        <f t="shared" si="6"/>
        <v>0.21745781250000001</v>
      </c>
      <c r="Y12">
        <f t="shared" si="6"/>
        <v>0.22382812499999999</v>
      </c>
      <c r="Z12">
        <f t="shared" si="6"/>
        <v>0.23019843749999996</v>
      </c>
      <c r="AA12">
        <f t="shared" si="6"/>
        <v>0.23656874999999999</v>
      </c>
      <c r="AB12">
        <f t="shared" si="6"/>
        <v>0.24293906249999997</v>
      </c>
      <c r="AC12">
        <f t="shared" si="6"/>
        <v>0.249309375</v>
      </c>
      <c r="AD12">
        <f t="shared" si="6"/>
        <v>0.25567968749999997</v>
      </c>
      <c r="AE12">
        <f t="shared" si="6"/>
        <v>0.26205000000000001</v>
      </c>
      <c r="AF12">
        <f t="shared" si="6"/>
        <v>0.26842031249999998</v>
      </c>
      <c r="AG12">
        <f t="shared" si="6"/>
        <v>0.27479062499999996</v>
      </c>
      <c r="AH12">
        <f t="shared" si="6"/>
        <v>0.28116093749999999</v>
      </c>
      <c r="AI12">
        <f t="shared" si="6"/>
        <v>0.28753125000000002</v>
      </c>
      <c r="AJ12">
        <f t="shared" si="6"/>
        <v>0.29390156249999999</v>
      </c>
      <c r="AK12">
        <f t="shared" si="6"/>
        <v>0.30027187499999997</v>
      </c>
      <c r="AL12">
        <f t="shared" si="6"/>
        <v>0.3066421875</v>
      </c>
      <c r="AM12">
        <f t="shared" si="6"/>
        <v>0.31301250000000003</v>
      </c>
      <c r="AN12">
        <f t="shared" si="6"/>
        <v>0.33398571428571427</v>
      </c>
      <c r="AO12">
        <f t="shared" si="6"/>
        <v>0.35495892857142852</v>
      </c>
      <c r="AP12">
        <f t="shared" si="6"/>
        <v>0.37593214285714283</v>
      </c>
      <c r="AQ12">
        <f t="shared" si="6"/>
        <v>0.39690535714285713</v>
      </c>
      <c r="AR12">
        <f t="shared" si="6"/>
        <v>0.41787857142857143</v>
      </c>
      <c r="AS12">
        <f t="shared" si="6"/>
        <v>0.43885178571428562</v>
      </c>
      <c r="AT12">
        <f t="shared" si="6"/>
        <v>0.45982499999999993</v>
      </c>
      <c r="AU12">
        <f t="shared" si="6"/>
        <v>0.49273124999999995</v>
      </c>
      <c r="AV12">
        <f t="shared" si="6"/>
        <v>0.52563749999999998</v>
      </c>
      <c r="AW12">
        <f t="shared" si="6"/>
        <v>0.55560750000000003</v>
      </c>
      <c r="AX12">
        <f t="shared" si="6"/>
        <v>0.58557749999999997</v>
      </c>
      <c r="AY12">
        <f t="shared" si="6"/>
        <v>0.61554749999999991</v>
      </c>
      <c r="AZ12">
        <f t="shared" si="6"/>
        <v>0.64551749999999997</v>
      </c>
      <c r="BA12">
        <f t="shared" si="6"/>
        <v>0.67548750000000002</v>
      </c>
      <c r="BB12">
        <f t="shared" si="6"/>
        <v>0.70158750000000003</v>
      </c>
      <c r="BC12">
        <f t="shared" si="6"/>
        <v>0.72768750000000004</v>
      </c>
      <c r="BD12">
        <f t="shared" si="6"/>
        <v>0.75378750000000005</v>
      </c>
      <c r="BE12">
        <f t="shared" si="6"/>
        <v>0.77988749999999996</v>
      </c>
      <c r="BF12">
        <f t="shared" si="6"/>
        <v>0.80598750000000008</v>
      </c>
      <c r="BG12">
        <f t="shared" si="6"/>
        <v>0.83208749999999998</v>
      </c>
      <c r="BH12">
        <f t="shared" si="6"/>
        <v>0.85818749999999999</v>
      </c>
      <c r="BI12">
        <f t="shared" si="6"/>
        <v>0.8842875</v>
      </c>
      <c r="BJ12">
        <f t="shared" si="6"/>
        <v>0.91038750000000002</v>
      </c>
      <c r="BK12">
        <f t="shared" si="6"/>
        <v>0.92881499999999995</v>
      </c>
      <c r="BL12">
        <f t="shared" si="6"/>
        <v>0.94724249999999999</v>
      </c>
      <c r="BM12">
        <f t="shared" si="6"/>
        <v>0.96</v>
      </c>
      <c r="BN12">
        <f t="shared" si="6"/>
        <v>0.96</v>
      </c>
      <c r="BO12">
        <f t="shared" si="6"/>
        <v>0.96</v>
      </c>
      <c r="BP12">
        <f t="shared" ref="BP12:EA12" si="7">IF(BP11=1,BP9,IF(BP11=0,BP10,""))</f>
        <v>0.96</v>
      </c>
      <c r="BQ12">
        <f t="shared" si="7"/>
        <v>0.96</v>
      </c>
      <c r="BR12">
        <f t="shared" si="7"/>
        <v>0.96</v>
      </c>
      <c r="BS12">
        <f t="shared" si="7"/>
        <v>0.96</v>
      </c>
      <c r="BT12">
        <f t="shared" si="7"/>
        <v>0.96</v>
      </c>
      <c r="BU12">
        <f t="shared" si="7"/>
        <v>0.96</v>
      </c>
      <c r="BV12">
        <f t="shared" si="7"/>
        <v>0.96</v>
      </c>
      <c r="BW12">
        <f t="shared" si="7"/>
        <v>0.96</v>
      </c>
      <c r="BX12">
        <f t="shared" si="7"/>
        <v>0.96</v>
      </c>
      <c r="BY12">
        <f t="shared" si="7"/>
        <v>0.96</v>
      </c>
      <c r="BZ12">
        <f t="shared" si="7"/>
        <v>0.96</v>
      </c>
      <c r="CA12">
        <f t="shared" si="7"/>
        <v>0.96</v>
      </c>
      <c r="CB12">
        <f t="shared" si="7"/>
        <v>0.96</v>
      </c>
      <c r="CC12">
        <f t="shared" si="7"/>
        <v>0.96</v>
      </c>
      <c r="CD12">
        <f t="shared" si="7"/>
        <v>0.96</v>
      </c>
      <c r="CE12">
        <f t="shared" si="7"/>
        <v>0.96</v>
      </c>
      <c r="CF12">
        <f t="shared" si="7"/>
        <v>0.96</v>
      </c>
      <c r="CG12">
        <f t="shared" si="7"/>
        <v>0.96</v>
      </c>
      <c r="CH12">
        <f t="shared" si="7"/>
        <v>0.96</v>
      </c>
      <c r="CI12">
        <f t="shared" si="7"/>
        <v>0.96</v>
      </c>
      <c r="CJ12">
        <f t="shared" si="7"/>
        <v>0.96</v>
      </c>
      <c r="CK12">
        <f t="shared" si="7"/>
        <v>0.96</v>
      </c>
      <c r="CL12">
        <f t="shared" si="7"/>
        <v>0.96</v>
      </c>
      <c r="CM12">
        <f t="shared" si="7"/>
        <v>0.96</v>
      </c>
      <c r="CN12">
        <f t="shared" si="7"/>
        <v>0.96</v>
      </c>
      <c r="CO12">
        <f t="shared" si="7"/>
        <v>0.96</v>
      </c>
      <c r="CP12">
        <f t="shared" si="7"/>
        <v>0.96</v>
      </c>
      <c r="CQ12">
        <f t="shared" si="7"/>
        <v>0.96</v>
      </c>
      <c r="CR12">
        <f t="shared" si="7"/>
        <v>0.96</v>
      </c>
      <c r="CS12">
        <f t="shared" si="7"/>
        <v>0.96</v>
      </c>
      <c r="CT12">
        <f t="shared" si="7"/>
        <v>0.96</v>
      </c>
      <c r="CU12">
        <f t="shared" si="7"/>
        <v>0.96</v>
      </c>
      <c r="CV12">
        <f t="shared" si="7"/>
        <v>0.96</v>
      </c>
      <c r="CW12">
        <f t="shared" si="7"/>
        <v>0.96</v>
      </c>
      <c r="CX12">
        <f t="shared" si="7"/>
        <v>0.96</v>
      </c>
      <c r="CY12">
        <f t="shared" si="7"/>
        <v>0.96</v>
      </c>
      <c r="CZ12">
        <f t="shared" si="7"/>
        <v>0.96</v>
      </c>
      <c r="DA12">
        <f t="shared" si="7"/>
        <v>0.96</v>
      </c>
      <c r="DB12">
        <f t="shared" si="7"/>
        <v>0.96</v>
      </c>
      <c r="DC12">
        <f t="shared" si="7"/>
        <v>0.96</v>
      </c>
      <c r="DD12">
        <f t="shared" si="7"/>
        <v>0.96</v>
      </c>
      <c r="DE12">
        <f t="shared" si="7"/>
        <v>0.96</v>
      </c>
      <c r="DF12">
        <f t="shared" si="7"/>
        <v>0.96</v>
      </c>
      <c r="DG12">
        <f t="shared" si="7"/>
        <v>0.95190000000000008</v>
      </c>
      <c r="DH12">
        <f t="shared" si="7"/>
        <v>0.92085000000000006</v>
      </c>
      <c r="DI12">
        <f t="shared" si="7"/>
        <v>0.88980000000000004</v>
      </c>
      <c r="DJ12">
        <f t="shared" si="7"/>
        <v>0.8587499999999999</v>
      </c>
      <c r="DK12">
        <f t="shared" si="7"/>
        <v>0.82769999999999999</v>
      </c>
      <c r="DL12">
        <f t="shared" si="7"/>
        <v>0.79665000000000008</v>
      </c>
      <c r="DM12">
        <f t="shared" si="7"/>
        <v>0.76559999999999995</v>
      </c>
      <c r="DN12">
        <f t="shared" si="7"/>
        <v>0.73628571428571432</v>
      </c>
      <c r="DO12">
        <f t="shared" si="7"/>
        <v>0.70697142857142858</v>
      </c>
      <c r="DP12">
        <f t="shared" si="7"/>
        <v>0.67765714285714285</v>
      </c>
      <c r="DQ12">
        <f t="shared" si="7"/>
        <v>0.64834285714285711</v>
      </c>
      <c r="DR12">
        <f t="shared" si="7"/>
        <v>0.61902857142857137</v>
      </c>
      <c r="DS12">
        <f t="shared" si="7"/>
        <v>0.58971428571428564</v>
      </c>
      <c r="DT12">
        <f t="shared" si="7"/>
        <v>0.56040000000000001</v>
      </c>
      <c r="DU12">
        <f t="shared" si="7"/>
        <v>0.53108571428571427</v>
      </c>
      <c r="DV12">
        <f t="shared" si="7"/>
        <v>0.50177142857142853</v>
      </c>
      <c r="DW12">
        <f t="shared" si="7"/>
        <v>0.4724571428571428</v>
      </c>
      <c r="DX12">
        <f t="shared" si="7"/>
        <v>0.44314285714285717</v>
      </c>
      <c r="DY12">
        <f t="shared" si="7"/>
        <v>0.41382857142857143</v>
      </c>
      <c r="DZ12">
        <f t="shared" si="7"/>
        <v>0.3845142857142857</v>
      </c>
      <c r="EA12">
        <f t="shared" si="7"/>
        <v>0.35519999999999996</v>
      </c>
      <c r="EB12">
        <f t="shared" ref="EB12:FS12" si="8">IF(EB11=1,EB9,IF(EB11=0,EB10,""))</f>
        <v>0.32588571428571428</v>
      </c>
      <c r="EC12">
        <f t="shared" si="8"/>
        <v>0.2965714285714286</v>
      </c>
      <c r="ED12">
        <f t="shared" si="8"/>
        <v>0.26725714285714286</v>
      </c>
      <c r="EE12">
        <f t="shared" si="8"/>
        <v>0.23794285714285712</v>
      </c>
      <c r="EF12">
        <f t="shared" si="8"/>
        <v>0.20862857142857141</v>
      </c>
      <c r="EG12">
        <f t="shared" si="8"/>
        <v>0.1793142857142857</v>
      </c>
      <c r="EH12">
        <f t="shared" si="8"/>
        <v>0.15</v>
      </c>
      <c r="EI12">
        <f t="shared" si="8"/>
        <v>0.15</v>
      </c>
      <c r="EJ12">
        <f t="shared" si="8"/>
        <v>0.15</v>
      </c>
      <c r="EK12">
        <f t="shared" si="8"/>
        <v>0.15</v>
      </c>
      <c r="EL12">
        <f t="shared" si="8"/>
        <v>0.15</v>
      </c>
      <c r="EM12">
        <f t="shared" si="8"/>
        <v>0.15</v>
      </c>
      <c r="EN12">
        <f t="shared" si="8"/>
        <v>0.15</v>
      </c>
      <c r="EO12">
        <f t="shared" si="8"/>
        <v>0.15</v>
      </c>
      <c r="EP12">
        <f t="shared" si="8"/>
        <v>0.15</v>
      </c>
      <c r="EQ12">
        <f t="shared" si="8"/>
        <v>0.15</v>
      </c>
      <c r="ER12">
        <f t="shared" si="8"/>
        <v>0.15</v>
      </c>
      <c r="ES12">
        <f t="shared" si="8"/>
        <v>0.15</v>
      </c>
      <c r="ET12">
        <f t="shared" si="8"/>
        <v>0.15</v>
      </c>
      <c r="EU12">
        <f t="shared" si="8"/>
        <v>0.15</v>
      </c>
      <c r="EV12">
        <f t="shared" si="8"/>
        <v>0.15</v>
      </c>
      <c r="EW12">
        <f t="shared" si="8"/>
        <v>0.15</v>
      </c>
      <c r="EX12">
        <f t="shared" si="8"/>
        <v>0.15</v>
      </c>
      <c r="EY12">
        <f t="shared" si="8"/>
        <v>0.15</v>
      </c>
      <c r="EZ12">
        <f t="shared" si="8"/>
        <v>0.15</v>
      </c>
      <c r="FA12">
        <f t="shared" si="8"/>
        <v>0.15</v>
      </c>
      <c r="FB12">
        <f t="shared" si="8"/>
        <v>0.15</v>
      </c>
      <c r="FC12">
        <f t="shared" si="8"/>
        <v>0.15</v>
      </c>
      <c r="FD12">
        <f t="shared" si="8"/>
        <v>0.15</v>
      </c>
      <c r="FE12">
        <f t="shared" si="8"/>
        <v>0.15</v>
      </c>
      <c r="FF12">
        <f t="shared" si="8"/>
        <v>0.15</v>
      </c>
      <c r="FG12">
        <f t="shared" si="8"/>
        <v>0.15</v>
      </c>
      <c r="FH12">
        <f t="shared" si="8"/>
        <v>0.15</v>
      </c>
      <c r="FI12">
        <f t="shared" si="8"/>
        <v>0.15</v>
      </c>
      <c r="FJ12">
        <f t="shared" si="8"/>
        <v>0.15</v>
      </c>
      <c r="FK12">
        <f t="shared" si="8"/>
        <v>0.15</v>
      </c>
      <c r="FL12">
        <f t="shared" si="8"/>
        <v>0.15</v>
      </c>
      <c r="FM12">
        <f t="shared" si="8"/>
        <v>0.15</v>
      </c>
      <c r="FN12">
        <f t="shared" si="8"/>
        <v>0.15</v>
      </c>
      <c r="FO12">
        <f t="shared" si="8"/>
        <v>0.15</v>
      </c>
      <c r="FP12">
        <f t="shared" si="8"/>
        <v>0.15</v>
      </c>
      <c r="FQ12">
        <f t="shared" si="8"/>
        <v>0.15</v>
      </c>
      <c r="FR12">
        <f t="shared" si="8"/>
        <v>0.15</v>
      </c>
      <c r="FS12">
        <f t="shared" si="8"/>
        <v>0.15</v>
      </c>
    </row>
    <row r="13" spans="1:175" x14ac:dyDescent="0.25">
      <c r="A13" s="16" t="s">
        <v>11</v>
      </c>
      <c r="B13" s="17"/>
      <c r="C13" s="3">
        <v>1</v>
      </c>
      <c r="D13" s="3">
        <f t="shared" ref="D13:AI13" si="9">IF(C30&gt;D49*$B71*$B72,(D49*$B71-C30)/((1-$B72)*D49*$B71),1)</f>
        <v>0.9973890339425584</v>
      </c>
      <c r="E13" s="3">
        <f t="shared" si="9"/>
        <v>0.80456903648247702</v>
      </c>
      <c r="F13" s="3">
        <f t="shared" si="9"/>
        <v>0.6589912321143776</v>
      </c>
      <c r="G13" s="3">
        <f t="shared" si="9"/>
        <v>0.53257873846358605</v>
      </c>
      <c r="H13" s="3">
        <f t="shared" si="9"/>
        <v>0.41780773736099547</v>
      </c>
      <c r="I13" s="3">
        <f t="shared" si="9"/>
        <v>0.33299472525701368</v>
      </c>
      <c r="J13" s="3">
        <f t="shared" si="9"/>
        <v>0.27680094201662747</v>
      </c>
      <c r="K13" s="3">
        <f t="shared" si="9"/>
        <v>0.3701915294534372</v>
      </c>
      <c r="L13" s="3">
        <f t="shared" si="9"/>
        <v>0.27994031848389456</v>
      </c>
      <c r="M13" s="3">
        <f t="shared" si="9"/>
        <v>0.40355140624160263</v>
      </c>
      <c r="N13" s="3">
        <f t="shared" si="9"/>
        <v>0.50453309015233971</v>
      </c>
      <c r="O13" s="3">
        <f t="shared" si="9"/>
        <v>0.54719138104490972</v>
      </c>
      <c r="P13" s="3">
        <f t="shared" si="9"/>
        <v>0.58127908609364998</v>
      </c>
      <c r="Q13" s="3">
        <f t="shared" si="9"/>
        <v>0.59471786472172294</v>
      </c>
      <c r="R13" s="3">
        <f t="shared" si="9"/>
        <v>0.59430112636363575</v>
      </c>
      <c r="S13" s="3">
        <f t="shared" si="9"/>
        <v>0.65442053019661817</v>
      </c>
      <c r="T13" s="3">
        <f t="shared" si="9"/>
        <v>0.84125855616190082</v>
      </c>
      <c r="U13" s="3">
        <f t="shared" si="9"/>
        <v>0.77836068445808315</v>
      </c>
      <c r="V13" s="3">
        <f t="shared" si="9"/>
        <v>0.70617898599522144</v>
      </c>
      <c r="W13" s="3">
        <f t="shared" si="9"/>
        <v>0.67707583938327009</v>
      </c>
      <c r="X13" s="3">
        <f t="shared" si="9"/>
        <v>0.65518728006024429</v>
      </c>
      <c r="Y13" s="3">
        <f t="shared" si="9"/>
        <v>0.61811513629392523</v>
      </c>
      <c r="Z13" s="3">
        <f t="shared" si="9"/>
        <v>0.71425034311234836</v>
      </c>
      <c r="AA13" s="3">
        <f t="shared" si="9"/>
        <v>0.73025804980527464</v>
      </c>
      <c r="AB13" s="3">
        <f t="shared" si="9"/>
        <v>0.70737660041390671</v>
      </c>
      <c r="AC13" s="3">
        <f t="shared" si="9"/>
        <v>1</v>
      </c>
      <c r="AD13" s="3">
        <f t="shared" si="9"/>
        <v>1</v>
      </c>
      <c r="AE13" s="3">
        <f t="shared" si="9"/>
        <v>1</v>
      </c>
      <c r="AF13" s="3">
        <f t="shared" si="9"/>
        <v>1</v>
      </c>
      <c r="AG13" s="3">
        <f t="shared" si="9"/>
        <v>1</v>
      </c>
      <c r="AH13" s="3">
        <f t="shared" si="9"/>
        <v>1</v>
      </c>
      <c r="AI13" s="3">
        <f t="shared" si="9"/>
        <v>1</v>
      </c>
      <c r="AJ13" s="3">
        <f t="shared" ref="AJ13:BO13" si="10">IF(AI30&gt;AJ49*$B71*$B72,(AJ49*$B71-AI30)/((1-$B72)*AJ49*$B71),1)</f>
        <v>1</v>
      </c>
      <c r="AK13" s="3">
        <f t="shared" si="10"/>
        <v>1</v>
      </c>
      <c r="AL13" s="3">
        <f t="shared" si="10"/>
        <v>1</v>
      </c>
      <c r="AM13" s="3">
        <f t="shared" si="10"/>
        <v>1</v>
      </c>
      <c r="AN13" s="3">
        <f t="shared" si="10"/>
        <v>1</v>
      </c>
      <c r="AO13" s="3">
        <f t="shared" si="10"/>
        <v>1</v>
      </c>
      <c r="AP13" s="3">
        <f t="shared" si="10"/>
        <v>1</v>
      </c>
      <c r="AQ13" s="3">
        <f t="shared" si="10"/>
        <v>1</v>
      </c>
      <c r="AR13" s="3">
        <f t="shared" si="10"/>
        <v>1</v>
      </c>
      <c r="AS13" s="3">
        <f t="shared" si="10"/>
        <v>1</v>
      </c>
      <c r="AT13" s="3">
        <f t="shared" si="10"/>
        <v>1</v>
      </c>
      <c r="AU13" s="3">
        <f t="shared" si="10"/>
        <v>1</v>
      </c>
      <c r="AV13" s="3">
        <f t="shared" si="10"/>
        <v>1</v>
      </c>
      <c r="AW13" s="3">
        <f t="shared" si="10"/>
        <v>1</v>
      </c>
      <c r="AX13" s="3">
        <f t="shared" si="10"/>
        <v>1</v>
      </c>
      <c r="AY13" s="3">
        <f t="shared" si="10"/>
        <v>1</v>
      </c>
      <c r="AZ13" s="3">
        <f t="shared" si="10"/>
        <v>1</v>
      </c>
      <c r="BA13" s="3">
        <f t="shared" si="10"/>
        <v>1</v>
      </c>
      <c r="BB13" s="3">
        <f t="shared" si="10"/>
        <v>1</v>
      </c>
      <c r="BC13" s="3">
        <f t="shared" si="10"/>
        <v>1</v>
      </c>
      <c r="BD13" s="3">
        <f t="shared" si="10"/>
        <v>0.89923010535199432</v>
      </c>
      <c r="BE13" s="3">
        <f t="shared" si="10"/>
        <v>1</v>
      </c>
      <c r="BF13" s="3">
        <f t="shared" si="10"/>
        <v>1</v>
      </c>
      <c r="BG13" s="3">
        <f t="shared" si="10"/>
        <v>1</v>
      </c>
      <c r="BH13" s="3">
        <f t="shared" si="10"/>
        <v>0.88502359092707406</v>
      </c>
      <c r="BI13" s="3">
        <f t="shared" si="10"/>
        <v>0.76259670268276014</v>
      </c>
      <c r="BJ13" s="3">
        <f t="shared" si="10"/>
        <v>1</v>
      </c>
      <c r="BK13" s="3">
        <f t="shared" si="10"/>
        <v>0.94186317589649871</v>
      </c>
      <c r="BL13" s="3">
        <f t="shared" si="10"/>
        <v>0.82420068357945808</v>
      </c>
      <c r="BM13" s="3">
        <f t="shared" si="10"/>
        <v>0.85758758930466483</v>
      </c>
      <c r="BN13" s="3">
        <f t="shared" si="10"/>
        <v>0.88595302708472212</v>
      </c>
      <c r="BO13" s="3">
        <f t="shared" si="10"/>
        <v>1</v>
      </c>
      <c r="BP13" s="3">
        <f t="shared" ref="BP13:CU13" si="11">IF(BO30&gt;BP49*$B71*$B72,(BP49*$B71-BO30)/((1-$B72)*BP49*$B71),1)</f>
        <v>0.91188952385116662</v>
      </c>
      <c r="BQ13" s="3">
        <f t="shared" si="11"/>
        <v>0.75527068178253443</v>
      </c>
      <c r="BR13" s="3">
        <f t="shared" si="11"/>
        <v>0.70753197150386149</v>
      </c>
      <c r="BS13" s="3">
        <f t="shared" si="11"/>
        <v>0.87079148215813063</v>
      </c>
      <c r="BT13" s="3">
        <f t="shared" si="11"/>
        <v>0.76833211348842767</v>
      </c>
      <c r="BU13" s="3">
        <f t="shared" si="11"/>
        <v>0.69503197249623683</v>
      </c>
      <c r="BV13" s="3">
        <f t="shared" si="11"/>
        <v>0.60898530402389617</v>
      </c>
      <c r="BW13" s="3">
        <f t="shared" si="11"/>
        <v>0.53913642150155039</v>
      </c>
      <c r="BX13" s="3">
        <f t="shared" si="11"/>
        <v>0.80695580709208758</v>
      </c>
      <c r="BY13" s="3">
        <f t="shared" si="11"/>
        <v>0.75832387808776802</v>
      </c>
      <c r="BZ13" s="3">
        <f t="shared" si="11"/>
        <v>0.67095360075779364</v>
      </c>
      <c r="CA13" s="3">
        <f t="shared" si="11"/>
        <v>0.62096914001294978</v>
      </c>
      <c r="CB13" s="3">
        <f t="shared" si="11"/>
        <v>0.59381392399364452</v>
      </c>
      <c r="CC13" s="3">
        <f t="shared" si="11"/>
        <v>1</v>
      </c>
      <c r="CD13" s="3">
        <f t="shared" si="11"/>
        <v>1</v>
      </c>
      <c r="CE13" s="3">
        <f t="shared" si="11"/>
        <v>1</v>
      </c>
      <c r="CF13" s="3">
        <f t="shared" si="11"/>
        <v>1</v>
      </c>
      <c r="CG13" s="3">
        <f t="shared" si="11"/>
        <v>1</v>
      </c>
      <c r="CH13" s="3">
        <f t="shared" si="11"/>
        <v>1</v>
      </c>
      <c r="CI13" s="3">
        <f t="shared" si="11"/>
        <v>1</v>
      </c>
      <c r="CJ13" s="3">
        <f t="shared" si="11"/>
        <v>1</v>
      </c>
      <c r="CK13" s="3">
        <f t="shared" si="11"/>
        <v>1</v>
      </c>
      <c r="CL13" s="3">
        <f t="shared" si="11"/>
        <v>1</v>
      </c>
      <c r="CM13" s="3">
        <f t="shared" si="11"/>
        <v>1</v>
      </c>
      <c r="CN13" s="3">
        <f t="shared" si="11"/>
        <v>1</v>
      </c>
      <c r="CO13" s="3">
        <f t="shared" si="11"/>
        <v>1</v>
      </c>
      <c r="CP13" s="3">
        <f t="shared" si="11"/>
        <v>0.96843224132853056</v>
      </c>
      <c r="CQ13" s="3">
        <f t="shared" si="11"/>
        <v>1</v>
      </c>
      <c r="CR13" s="3">
        <f t="shared" si="11"/>
        <v>1</v>
      </c>
      <c r="CS13" s="3">
        <f t="shared" si="11"/>
        <v>1</v>
      </c>
      <c r="CT13" s="3">
        <f t="shared" si="11"/>
        <v>1</v>
      </c>
      <c r="CU13" s="3">
        <f t="shared" si="11"/>
        <v>0.97562856266005615</v>
      </c>
      <c r="CV13" s="3">
        <f t="shared" ref="CV13:EA13" si="12">IF(CU30&gt;CV49*$B71*$B72,(CV49*$B71-CU30)/((1-$B72)*CV49*$B71),1)</f>
        <v>0.88340194659244231</v>
      </c>
      <c r="CW13" s="3">
        <f t="shared" si="12"/>
        <v>0.80399125939459914</v>
      </c>
      <c r="CX13" s="3">
        <f t="shared" si="12"/>
        <v>0.71829921748791525</v>
      </c>
      <c r="CY13" s="3">
        <f t="shared" si="12"/>
        <v>0.64312991254753915</v>
      </c>
      <c r="CZ13" s="3">
        <f t="shared" si="12"/>
        <v>0.8124346532254787</v>
      </c>
      <c r="DA13" s="3">
        <f t="shared" si="12"/>
        <v>0.8559866389852554</v>
      </c>
      <c r="DB13" s="3">
        <f t="shared" si="12"/>
        <v>0.78019656009951699</v>
      </c>
      <c r="DC13" s="3">
        <f t="shared" si="12"/>
        <v>0.71505673556187099</v>
      </c>
      <c r="DD13" s="3">
        <f t="shared" si="12"/>
        <v>0.65436966816366826</v>
      </c>
      <c r="DE13" s="3">
        <f t="shared" si="12"/>
        <v>0.7596546202845893</v>
      </c>
      <c r="DF13" s="3">
        <f t="shared" si="12"/>
        <v>0.68537132853266391</v>
      </c>
      <c r="DG13" s="3">
        <f t="shared" si="12"/>
        <v>0.62914484077507304</v>
      </c>
      <c r="DH13" s="3">
        <f t="shared" si="12"/>
        <v>0.55957573104110903</v>
      </c>
      <c r="DI13" s="3">
        <f t="shared" si="12"/>
        <v>0.51560424976174857</v>
      </c>
      <c r="DJ13" s="3">
        <f t="shared" si="12"/>
        <v>0.47152167119028915</v>
      </c>
      <c r="DK13" s="3">
        <f t="shared" si="12"/>
        <v>0.43549094086114398</v>
      </c>
      <c r="DL13" s="3">
        <f t="shared" si="12"/>
        <v>0.40219005510685291</v>
      </c>
      <c r="DM13" s="3">
        <f t="shared" si="12"/>
        <v>0.37550388940642471</v>
      </c>
      <c r="DN13" s="3">
        <f t="shared" si="12"/>
        <v>0.35029491854115447</v>
      </c>
      <c r="DO13" s="3">
        <f t="shared" si="12"/>
        <v>0.32387911590655549</v>
      </c>
      <c r="DP13" s="3">
        <f t="shared" si="12"/>
        <v>0.29741474330439505</v>
      </c>
      <c r="DQ13" s="3">
        <f t="shared" si="12"/>
        <v>0.27862308041901546</v>
      </c>
      <c r="DR13" s="3">
        <f t="shared" si="12"/>
        <v>0.25893929608199373</v>
      </c>
      <c r="DS13" s="3">
        <f t="shared" si="12"/>
        <v>0.62751206652291369</v>
      </c>
      <c r="DT13" s="3">
        <f t="shared" si="12"/>
        <v>0.6882095753651255</v>
      </c>
      <c r="DU13" s="3">
        <f t="shared" si="12"/>
        <v>0.7472327636792262</v>
      </c>
      <c r="DV13" s="3">
        <f t="shared" si="12"/>
        <v>0.85942427325328363</v>
      </c>
      <c r="DW13" s="3">
        <f t="shared" si="12"/>
        <v>0.91089246608593843</v>
      </c>
      <c r="DX13" s="3">
        <f t="shared" si="12"/>
        <v>0.95331068227131122</v>
      </c>
      <c r="DY13" s="3">
        <f t="shared" si="12"/>
        <v>1</v>
      </c>
      <c r="DZ13" s="3">
        <f t="shared" si="12"/>
        <v>1</v>
      </c>
      <c r="EA13" s="3">
        <f t="shared" si="12"/>
        <v>1</v>
      </c>
      <c r="EB13" s="3">
        <f t="shared" ref="EB13:FG13" si="13">IF(EA30&gt;EB49*$B71*$B72,(EB49*$B71-EA30)/((1-$B72)*EB49*$B71),1)</f>
        <v>1</v>
      </c>
      <c r="EC13" s="3">
        <f t="shared" si="13"/>
        <v>1</v>
      </c>
      <c r="ED13" s="3">
        <f t="shared" si="13"/>
        <v>0.98827358212180516</v>
      </c>
      <c r="EE13" s="3">
        <f t="shared" si="13"/>
        <v>0.96742395011958016</v>
      </c>
      <c r="EF13" s="3">
        <f t="shared" si="13"/>
        <v>0.97960219982867425</v>
      </c>
      <c r="EG13" s="3">
        <f t="shared" si="13"/>
        <v>1</v>
      </c>
      <c r="EH13" s="3">
        <f t="shared" si="13"/>
        <v>1</v>
      </c>
      <c r="EI13" s="3">
        <f t="shared" si="13"/>
        <v>1</v>
      </c>
      <c r="EJ13" s="3">
        <f t="shared" si="13"/>
        <v>1</v>
      </c>
      <c r="EK13" s="3">
        <f t="shared" si="13"/>
        <v>1</v>
      </c>
      <c r="EL13" s="3">
        <f t="shared" si="13"/>
        <v>1</v>
      </c>
      <c r="EM13" s="3">
        <f t="shared" si="13"/>
        <v>1</v>
      </c>
      <c r="EN13" s="3">
        <f t="shared" si="13"/>
        <v>1</v>
      </c>
      <c r="EO13" s="3">
        <f t="shared" si="13"/>
        <v>1</v>
      </c>
      <c r="EP13" s="3">
        <f t="shared" si="13"/>
        <v>1</v>
      </c>
      <c r="EQ13" s="3">
        <f t="shared" si="13"/>
        <v>0.99304225391617029</v>
      </c>
      <c r="ER13" s="3">
        <f t="shared" si="13"/>
        <v>1</v>
      </c>
      <c r="ES13" s="3">
        <f t="shared" si="13"/>
        <v>0.98968448710851664</v>
      </c>
      <c r="ET13" s="3">
        <f t="shared" si="13"/>
        <v>0.98126658617739493</v>
      </c>
      <c r="EU13" s="3">
        <f t="shared" si="13"/>
        <v>0.97207394542815218</v>
      </c>
      <c r="EV13" s="3">
        <f t="shared" si="13"/>
        <v>0.96104046294491519</v>
      </c>
      <c r="EW13" s="3">
        <f t="shared" si="13"/>
        <v>0.95160187546590824</v>
      </c>
      <c r="EX13" s="3">
        <f t="shared" si="13"/>
        <v>0.96433981642128042</v>
      </c>
      <c r="EY13" s="3">
        <f t="shared" si="13"/>
        <v>0.95388152045973429</v>
      </c>
      <c r="EZ13" s="3">
        <f t="shared" si="13"/>
        <v>0.94838013165097379</v>
      </c>
      <c r="FA13" s="3">
        <f t="shared" si="13"/>
        <v>0.94170020427689127</v>
      </c>
      <c r="FB13" s="3">
        <f t="shared" si="13"/>
        <v>0.94111406973340328</v>
      </c>
      <c r="FC13" s="3">
        <f t="shared" si="13"/>
        <v>0.93488136314072068</v>
      </c>
      <c r="FD13" s="3">
        <f t="shared" si="13"/>
        <v>0.92960800266957277</v>
      </c>
      <c r="FE13" s="3">
        <f t="shared" si="13"/>
        <v>0.92591688735433397</v>
      </c>
      <c r="FF13" s="3">
        <f t="shared" si="13"/>
        <v>0.94677990737088236</v>
      </c>
      <c r="FG13" s="3">
        <f t="shared" si="13"/>
        <v>0.94135100928156135</v>
      </c>
      <c r="FH13" s="3">
        <f t="shared" ref="FH13:FS13" si="14">IF(FG30&gt;FH49*$B71*$B72,(FH49*$B71-FG30)/((1-$B72)*FH49*$B71),1)</f>
        <v>0.94961388636770749</v>
      </c>
      <c r="FI13" s="3">
        <f t="shared" si="14"/>
        <v>0.94196038143458449</v>
      </c>
      <c r="FJ13" s="3">
        <f t="shared" si="14"/>
        <v>0.93484085202908362</v>
      </c>
      <c r="FK13" s="3">
        <f t="shared" si="14"/>
        <v>0.92860793292061072</v>
      </c>
      <c r="FL13" s="3">
        <f t="shared" si="14"/>
        <v>0.92503666156619246</v>
      </c>
      <c r="FM13" s="3">
        <f t="shared" si="14"/>
        <v>0.91963667041451369</v>
      </c>
      <c r="FN13" s="3">
        <f t="shared" si="14"/>
        <v>0.91384974994794455</v>
      </c>
      <c r="FO13" s="3">
        <f t="shared" si="14"/>
        <v>0.90753359705893477</v>
      </c>
      <c r="FP13" s="3">
        <f t="shared" si="14"/>
        <v>0.90701569771006052</v>
      </c>
      <c r="FQ13" s="3">
        <f t="shared" si="14"/>
        <v>0.90602067067788927</v>
      </c>
      <c r="FR13" s="3">
        <f t="shared" si="14"/>
        <v>0.90407367931273597</v>
      </c>
      <c r="FS13" s="3">
        <f t="shared" si="14"/>
        <v>0.89942779476693191</v>
      </c>
    </row>
    <row r="14" spans="1:175" x14ac:dyDescent="0.25">
      <c r="A14" t="s">
        <v>170</v>
      </c>
      <c r="B14" s="10"/>
      <c r="C14" s="3">
        <f t="shared" ref="C14:BN14" si="15">C12*C13</f>
        <v>0.15</v>
      </c>
      <c r="D14" s="3">
        <f t="shared" si="15"/>
        <v>0.14960835509138376</v>
      </c>
      <c r="E14" s="3">
        <f t="shared" si="15"/>
        <v>0.12068535547237155</v>
      </c>
      <c r="F14" s="3">
        <f t="shared" si="15"/>
        <v>9.884868481715664E-2</v>
      </c>
      <c r="G14" s="3">
        <f t="shared" si="15"/>
        <v>7.9886810769537908E-2</v>
      </c>
      <c r="H14" s="3">
        <f t="shared" si="15"/>
        <v>6.2671160604149317E-2</v>
      </c>
      <c r="I14" s="3">
        <f t="shared" si="15"/>
        <v>4.9949208788552052E-2</v>
      </c>
      <c r="J14" s="3">
        <f t="shared" si="15"/>
        <v>4.1520141302494117E-2</v>
      </c>
      <c r="K14" s="3">
        <f t="shared" si="15"/>
        <v>5.5528729418015579E-2</v>
      </c>
      <c r="L14" s="3">
        <f t="shared" si="15"/>
        <v>4.1991047772584181E-2</v>
      </c>
      <c r="M14" s="3">
        <f t="shared" si="15"/>
        <v>6.0532710936240394E-2</v>
      </c>
      <c r="N14" s="3">
        <f t="shared" si="15"/>
        <v>8.0788361060643396E-2</v>
      </c>
      <c r="O14" s="3">
        <f t="shared" si="15"/>
        <v>8.7619019889816158E-2</v>
      </c>
      <c r="P14" s="3">
        <f t="shared" si="15"/>
        <v>9.3077313660745703E-2</v>
      </c>
      <c r="Q14" s="3">
        <f t="shared" si="15"/>
        <v>0.10280627538378609</v>
      </c>
      <c r="R14" s="3">
        <f t="shared" si="15"/>
        <v>0.10652011954109222</v>
      </c>
      <c r="S14" s="3">
        <f t="shared" si="15"/>
        <v>0.12146454053280606</v>
      </c>
      <c r="T14" s="3">
        <f t="shared" si="15"/>
        <v>0.1615019257856749</v>
      </c>
      <c r="U14" s="3">
        <f t="shared" si="15"/>
        <v>0.15438540938512185</v>
      </c>
      <c r="V14" s="3">
        <f t="shared" si="15"/>
        <v>0.14456697588454362</v>
      </c>
      <c r="W14" s="3">
        <f t="shared" si="15"/>
        <v>0.14292224624581601</v>
      </c>
      <c r="X14" s="3">
        <f t="shared" si="15"/>
        <v>0.1424755926997256</v>
      </c>
      <c r="Y14" s="3">
        <f t="shared" si="15"/>
        <v>0.13835155199078872</v>
      </c>
      <c r="Z14" s="3">
        <f t="shared" si="15"/>
        <v>0.16441931296830145</v>
      </c>
      <c r="AA14" s="3">
        <f t="shared" si="15"/>
        <v>0.17275623401987156</v>
      </c>
      <c r="AB14" s="3">
        <f t="shared" si="15"/>
        <v>0.17184940813899158</v>
      </c>
      <c r="AC14" s="3">
        <f t="shared" si="15"/>
        <v>0.249309375</v>
      </c>
      <c r="AD14" s="3">
        <f t="shared" si="15"/>
        <v>0.25567968749999997</v>
      </c>
      <c r="AE14" s="3">
        <f t="shared" si="15"/>
        <v>0.26205000000000001</v>
      </c>
      <c r="AF14" s="3">
        <f t="shared" si="15"/>
        <v>0.26842031249999998</v>
      </c>
      <c r="AG14" s="3">
        <f t="shared" si="15"/>
        <v>0.27479062499999996</v>
      </c>
      <c r="AH14" s="3">
        <f t="shared" si="15"/>
        <v>0.28116093749999999</v>
      </c>
      <c r="AI14" s="3">
        <f t="shared" si="15"/>
        <v>0.28753125000000002</v>
      </c>
      <c r="AJ14" s="3">
        <f t="shared" si="15"/>
        <v>0.29390156249999999</v>
      </c>
      <c r="AK14" s="3">
        <f t="shared" si="15"/>
        <v>0.30027187499999997</v>
      </c>
      <c r="AL14" s="3">
        <f t="shared" si="15"/>
        <v>0.3066421875</v>
      </c>
      <c r="AM14" s="3">
        <f t="shared" si="15"/>
        <v>0.31301250000000003</v>
      </c>
      <c r="AN14" s="3">
        <f t="shared" si="15"/>
        <v>0.33398571428571427</v>
      </c>
      <c r="AO14" s="3">
        <f t="shared" si="15"/>
        <v>0.35495892857142852</v>
      </c>
      <c r="AP14" s="3">
        <f t="shared" si="15"/>
        <v>0.37593214285714283</v>
      </c>
      <c r="AQ14" s="3">
        <f t="shared" si="15"/>
        <v>0.39690535714285713</v>
      </c>
      <c r="AR14" s="3">
        <f t="shared" si="15"/>
        <v>0.41787857142857143</v>
      </c>
      <c r="AS14" s="3">
        <f t="shared" si="15"/>
        <v>0.43885178571428562</v>
      </c>
      <c r="AT14" s="3">
        <f t="shared" si="15"/>
        <v>0.45982499999999993</v>
      </c>
      <c r="AU14" s="3">
        <f t="shared" si="15"/>
        <v>0.49273124999999995</v>
      </c>
      <c r="AV14" s="3">
        <f t="shared" si="15"/>
        <v>0.52563749999999998</v>
      </c>
      <c r="AW14" s="3">
        <f t="shared" si="15"/>
        <v>0.55560750000000003</v>
      </c>
      <c r="AX14" s="3">
        <f t="shared" si="15"/>
        <v>0.58557749999999997</v>
      </c>
      <c r="AY14" s="3">
        <f t="shared" si="15"/>
        <v>0.61554749999999991</v>
      </c>
      <c r="AZ14" s="3">
        <f t="shared" si="15"/>
        <v>0.64551749999999997</v>
      </c>
      <c r="BA14" s="3">
        <f t="shared" si="15"/>
        <v>0.67548750000000002</v>
      </c>
      <c r="BB14" s="3">
        <f t="shared" si="15"/>
        <v>0.70158750000000003</v>
      </c>
      <c r="BC14" s="3">
        <f t="shared" si="15"/>
        <v>0.72768750000000004</v>
      </c>
      <c r="BD14" s="3">
        <f t="shared" si="15"/>
        <v>0.67782841303801644</v>
      </c>
      <c r="BE14" s="3">
        <f t="shared" si="15"/>
        <v>0.77988749999999996</v>
      </c>
      <c r="BF14" s="3">
        <f t="shared" si="15"/>
        <v>0.80598750000000008</v>
      </c>
      <c r="BG14" s="3">
        <f t="shared" si="15"/>
        <v>0.83208749999999998</v>
      </c>
      <c r="BH14" s="3">
        <f t="shared" si="15"/>
        <v>0.75951618293872836</v>
      </c>
      <c r="BI14" s="3">
        <f t="shared" si="15"/>
        <v>0.67435473172358129</v>
      </c>
      <c r="BJ14" s="3">
        <f t="shared" si="15"/>
        <v>0.91038750000000002</v>
      </c>
      <c r="BK14" s="3">
        <f t="shared" si="15"/>
        <v>0.87481664572030637</v>
      </c>
      <c r="BL14" s="3">
        <f t="shared" si="15"/>
        <v>0.78071791601551477</v>
      </c>
      <c r="BM14" s="3">
        <f t="shared" si="15"/>
        <v>0.82328408573247824</v>
      </c>
      <c r="BN14" s="3">
        <f t="shared" si="15"/>
        <v>0.85051490600133317</v>
      </c>
      <c r="BO14" s="3">
        <f t="shared" ref="BO14:DZ14" si="16">BO12*BO13</f>
        <v>0.96</v>
      </c>
      <c r="BP14" s="3">
        <f t="shared" si="16"/>
        <v>0.87541394289711993</v>
      </c>
      <c r="BQ14" s="3">
        <f t="shared" si="16"/>
        <v>0.725059854511233</v>
      </c>
      <c r="BR14" s="3">
        <f t="shared" si="16"/>
        <v>0.67923069264370706</v>
      </c>
      <c r="BS14" s="3">
        <f t="shared" si="16"/>
        <v>0.83595982287180537</v>
      </c>
      <c r="BT14" s="3">
        <f t="shared" si="16"/>
        <v>0.73759882894889051</v>
      </c>
      <c r="BU14" s="3">
        <f t="shared" si="16"/>
        <v>0.66723069359638731</v>
      </c>
      <c r="BV14" s="3">
        <f t="shared" si="16"/>
        <v>0.58462589186294034</v>
      </c>
      <c r="BW14" s="3">
        <f t="shared" si="16"/>
        <v>0.51757096464148833</v>
      </c>
      <c r="BX14" s="3">
        <f t="shared" si="16"/>
        <v>0.77467757480840405</v>
      </c>
      <c r="BY14" s="3">
        <f t="shared" si="16"/>
        <v>0.72799092296425727</v>
      </c>
      <c r="BZ14" s="3">
        <f t="shared" si="16"/>
        <v>0.64411545672748183</v>
      </c>
      <c r="CA14" s="3">
        <f t="shared" si="16"/>
        <v>0.59613037441243177</v>
      </c>
      <c r="CB14" s="3">
        <f t="shared" si="16"/>
        <v>0.57006136703389876</v>
      </c>
      <c r="CC14" s="3">
        <f t="shared" si="16"/>
        <v>0.96</v>
      </c>
      <c r="CD14" s="3">
        <f t="shared" si="16"/>
        <v>0.96</v>
      </c>
      <c r="CE14" s="3">
        <f t="shared" si="16"/>
        <v>0.96</v>
      </c>
      <c r="CF14" s="3">
        <f t="shared" si="16"/>
        <v>0.96</v>
      </c>
      <c r="CG14" s="3">
        <f t="shared" si="16"/>
        <v>0.96</v>
      </c>
      <c r="CH14" s="3">
        <f t="shared" si="16"/>
        <v>0.96</v>
      </c>
      <c r="CI14" s="3">
        <f t="shared" si="16"/>
        <v>0.96</v>
      </c>
      <c r="CJ14" s="3">
        <f t="shared" si="16"/>
        <v>0.96</v>
      </c>
      <c r="CK14" s="3">
        <f t="shared" si="16"/>
        <v>0.96</v>
      </c>
      <c r="CL14" s="3">
        <f t="shared" si="16"/>
        <v>0.96</v>
      </c>
      <c r="CM14" s="3">
        <f t="shared" si="16"/>
        <v>0.96</v>
      </c>
      <c r="CN14" s="3">
        <f t="shared" si="16"/>
        <v>0.96</v>
      </c>
      <c r="CO14" s="3">
        <f t="shared" si="16"/>
        <v>0.96</v>
      </c>
      <c r="CP14" s="3">
        <f t="shared" si="16"/>
        <v>0.92969495167538929</v>
      </c>
      <c r="CQ14" s="3">
        <f t="shared" si="16"/>
        <v>0.96</v>
      </c>
      <c r="CR14" s="3">
        <f t="shared" si="16"/>
        <v>0.96</v>
      </c>
      <c r="CS14" s="3">
        <f t="shared" si="16"/>
        <v>0.96</v>
      </c>
      <c r="CT14" s="3">
        <f t="shared" si="16"/>
        <v>0.96</v>
      </c>
      <c r="CU14" s="3">
        <f t="shared" si="16"/>
        <v>0.93660342015365383</v>
      </c>
      <c r="CV14" s="3">
        <f t="shared" si="16"/>
        <v>0.84806586872874457</v>
      </c>
      <c r="CW14" s="3">
        <f t="shared" si="16"/>
        <v>0.7718316090188152</v>
      </c>
      <c r="CX14" s="3">
        <f t="shared" si="16"/>
        <v>0.68956724878839859</v>
      </c>
      <c r="CY14" s="3">
        <f t="shared" si="16"/>
        <v>0.61740471604563751</v>
      </c>
      <c r="CZ14" s="3">
        <f t="shared" si="16"/>
        <v>0.7799372670964595</v>
      </c>
      <c r="DA14" s="3">
        <f t="shared" si="16"/>
        <v>0.82174717342584513</v>
      </c>
      <c r="DB14" s="3">
        <f t="shared" si="16"/>
        <v>0.74898869769553633</v>
      </c>
      <c r="DC14" s="3">
        <f t="shared" si="16"/>
        <v>0.68645446613939609</v>
      </c>
      <c r="DD14" s="3">
        <f t="shared" si="16"/>
        <v>0.62819488143712154</v>
      </c>
      <c r="DE14" s="3">
        <f t="shared" si="16"/>
        <v>0.72926843547320575</v>
      </c>
      <c r="DF14" s="3">
        <f t="shared" si="16"/>
        <v>0.65795647539135738</v>
      </c>
      <c r="DG14" s="3">
        <f t="shared" si="16"/>
        <v>0.59888297393379208</v>
      </c>
      <c r="DH14" s="3">
        <f t="shared" si="16"/>
        <v>0.51528531192920524</v>
      </c>
      <c r="DI14" s="3">
        <f t="shared" si="16"/>
        <v>0.45878466143800389</v>
      </c>
      <c r="DJ14" s="3">
        <f t="shared" si="16"/>
        <v>0.40491923513466077</v>
      </c>
      <c r="DK14" s="3">
        <f t="shared" si="16"/>
        <v>0.36045585175076889</v>
      </c>
      <c r="DL14" s="3">
        <f t="shared" si="16"/>
        <v>0.3204047074008744</v>
      </c>
      <c r="DM14" s="3">
        <f t="shared" si="16"/>
        <v>0.28748577772955874</v>
      </c>
      <c r="DN14" s="3">
        <f t="shared" si="16"/>
        <v>0.25791714430873003</v>
      </c>
      <c r="DO14" s="3">
        <f t="shared" si="16"/>
        <v>0.22897328125690883</v>
      </c>
      <c r="DP14" s="3">
        <f t="shared" si="16"/>
        <v>0.2015452251912469</v>
      </c>
      <c r="DQ14" s="3">
        <f t="shared" si="16"/>
        <v>0.18064328402480853</v>
      </c>
      <c r="DR14" s="3">
        <f t="shared" si="16"/>
        <v>0.16029082254035645</v>
      </c>
      <c r="DS14" s="3">
        <f t="shared" si="16"/>
        <v>0.37005283008665535</v>
      </c>
      <c r="DT14" s="3">
        <f t="shared" si="16"/>
        <v>0.38567264603461632</v>
      </c>
      <c r="DU14" s="3">
        <f t="shared" si="16"/>
        <v>0.39684464603627018</v>
      </c>
      <c r="DV14" s="3">
        <f t="shared" si="16"/>
        <v>0.43123454533926187</v>
      </c>
      <c r="DW14" s="3">
        <f t="shared" si="16"/>
        <v>0.43035765197705933</v>
      </c>
      <c r="DX14" s="3">
        <f t="shared" si="16"/>
        <v>0.42245281948651536</v>
      </c>
      <c r="DY14" s="3">
        <f t="shared" si="16"/>
        <v>0.41382857142857143</v>
      </c>
      <c r="DZ14" s="3">
        <f t="shared" si="16"/>
        <v>0.3845142857142857</v>
      </c>
      <c r="EA14" s="3">
        <f t="shared" ref="EA14:FS14" si="17">EA12*EA13</f>
        <v>0.35519999999999996</v>
      </c>
      <c r="EB14" s="3">
        <f t="shared" si="17"/>
        <v>0.32588571428571428</v>
      </c>
      <c r="EC14" s="3">
        <f t="shared" si="17"/>
        <v>0.2965714285714286</v>
      </c>
      <c r="ED14" s="3">
        <f t="shared" si="17"/>
        <v>0.26412317391906759</v>
      </c>
      <c r="EE14" s="3">
        <f t="shared" si="17"/>
        <v>0.23019161875988178</v>
      </c>
      <c r="EF14" s="3">
        <f t="shared" si="17"/>
        <v>0.20437300751854226</v>
      </c>
      <c r="EG14" s="3">
        <f t="shared" si="17"/>
        <v>0.1793142857142857</v>
      </c>
      <c r="EH14" s="3">
        <f t="shared" si="17"/>
        <v>0.15</v>
      </c>
      <c r="EI14" s="3">
        <f t="shared" si="17"/>
        <v>0.15</v>
      </c>
      <c r="EJ14" s="3">
        <f t="shared" si="17"/>
        <v>0.15</v>
      </c>
      <c r="EK14" s="3">
        <f t="shared" si="17"/>
        <v>0.15</v>
      </c>
      <c r="EL14" s="3">
        <f t="shared" si="17"/>
        <v>0.15</v>
      </c>
      <c r="EM14" s="3">
        <f t="shared" si="17"/>
        <v>0.15</v>
      </c>
      <c r="EN14" s="3">
        <f t="shared" si="17"/>
        <v>0.15</v>
      </c>
      <c r="EO14" s="3">
        <f t="shared" si="17"/>
        <v>0.15</v>
      </c>
      <c r="EP14" s="3">
        <f t="shared" si="17"/>
        <v>0.15</v>
      </c>
      <c r="EQ14" s="3">
        <f t="shared" si="17"/>
        <v>0.14895633808742553</v>
      </c>
      <c r="ER14" s="3">
        <f t="shared" si="17"/>
        <v>0.15</v>
      </c>
      <c r="ES14" s="3">
        <f t="shared" si="17"/>
        <v>0.14845267306627749</v>
      </c>
      <c r="ET14" s="3">
        <f t="shared" si="17"/>
        <v>0.14718998792660923</v>
      </c>
      <c r="EU14" s="3">
        <f t="shared" si="17"/>
        <v>0.14581109181422283</v>
      </c>
      <c r="EV14" s="3">
        <f t="shared" si="17"/>
        <v>0.14415606944173728</v>
      </c>
      <c r="EW14" s="3">
        <f t="shared" si="17"/>
        <v>0.14274028131988623</v>
      </c>
      <c r="EX14" s="3">
        <f t="shared" si="17"/>
        <v>0.14465097246319206</v>
      </c>
      <c r="EY14" s="3">
        <f t="shared" si="17"/>
        <v>0.14308222806896015</v>
      </c>
      <c r="EZ14" s="3">
        <f t="shared" si="17"/>
        <v>0.14225701974764607</v>
      </c>
      <c r="FA14" s="3">
        <f t="shared" si="17"/>
        <v>0.14125503064153369</v>
      </c>
      <c r="FB14" s="3">
        <f t="shared" si="17"/>
        <v>0.14116711046001049</v>
      </c>
      <c r="FC14" s="3">
        <f t="shared" si="17"/>
        <v>0.1402322044711081</v>
      </c>
      <c r="FD14" s="3">
        <f t="shared" si="17"/>
        <v>0.13944120040043592</v>
      </c>
      <c r="FE14" s="3">
        <f t="shared" si="17"/>
        <v>0.13888753310315008</v>
      </c>
      <c r="FF14" s="3">
        <f t="shared" si="17"/>
        <v>0.14201698610563235</v>
      </c>
      <c r="FG14" s="3">
        <f t="shared" si="17"/>
        <v>0.1412026513922342</v>
      </c>
      <c r="FH14" s="3">
        <f t="shared" si="17"/>
        <v>0.14244208295515612</v>
      </c>
      <c r="FI14" s="3">
        <f t="shared" si="17"/>
        <v>0.14129405721518767</v>
      </c>
      <c r="FJ14" s="3">
        <f t="shared" si="17"/>
        <v>0.14022612780436253</v>
      </c>
      <c r="FK14" s="3">
        <f t="shared" si="17"/>
        <v>0.13929118993809161</v>
      </c>
      <c r="FL14" s="3">
        <f t="shared" si="17"/>
        <v>0.13875549923492886</v>
      </c>
      <c r="FM14" s="3">
        <f t="shared" si="17"/>
        <v>0.13794550056217705</v>
      </c>
      <c r="FN14" s="3">
        <f t="shared" si="17"/>
        <v>0.13707746249219169</v>
      </c>
      <c r="FO14" s="3">
        <f t="shared" si="17"/>
        <v>0.1361300395588402</v>
      </c>
      <c r="FP14" s="3">
        <f t="shared" si="17"/>
        <v>0.13605235465650908</v>
      </c>
      <c r="FQ14" s="3">
        <f t="shared" si="17"/>
        <v>0.1359031006016834</v>
      </c>
      <c r="FR14" s="3">
        <f t="shared" si="17"/>
        <v>0.13561105189691039</v>
      </c>
      <c r="FS14" s="3">
        <f t="shared" si="17"/>
        <v>0.13491416921503979</v>
      </c>
    </row>
    <row r="15" spans="1:175" s="14" customFormat="1" ht="5.25" customHeight="1" x14ac:dyDescent="0.25">
      <c r="B15" s="15"/>
    </row>
    <row r="16" spans="1:175" s="3" customFormat="1" x14ac:dyDescent="0.25">
      <c r="A16" s="20" t="s">
        <v>38</v>
      </c>
      <c r="B16" s="21" t="s">
        <v>10</v>
      </c>
      <c r="C16" s="20">
        <f>'Raw Data'!B34</f>
        <v>7.3435683250427246</v>
      </c>
      <c r="D16" s="20">
        <f>'Raw Data'!C34</f>
        <v>7.7128524780273438</v>
      </c>
      <c r="E16" s="20">
        <f>'Raw Data'!D34</f>
        <v>7.2187066078186035</v>
      </c>
      <c r="F16" s="20">
        <f>'Raw Data'!E34</f>
        <v>7.653109073638916</v>
      </c>
      <c r="G16" s="20">
        <f>'Raw Data'!F34</f>
        <v>8.5975732803344727</v>
      </c>
      <c r="H16" s="20">
        <f>'Raw Data'!G34</f>
        <v>8.0986671447753906</v>
      </c>
      <c r="I16" s="20">
        <f>'Raw Data'!H34</f>
        <v>6.7325325012207031</v>
      </c>
      <c r="J16" s="20">
        <f>'Raw Data'!I34</f>
        <v>5.8071985244750977</v>
      </c>
      <c r="K16" s="20">
        <f>'Raw Data'!J34</f>
        <v>9.7264442443847656</v>
      </c>
      <c r="L16" s="20">
        <f>'Raw Data'!K34</f>
        <v>7.927375316619873</v>
      </c>
      <c r="M16" s="20">
        <f>'Raw Data'!L34</f>
        <v>5.4946737289428711</v>
      </c>
      <c r="N16" s="20">
        <f>'Raw Data'!M34</f>
        <v>8.2128229141235352</v>
      </c>
      <c r="O16" s="20">
        <f>'Raw Data'!N34</f>
        <v>7.7665953636169434</v>
      </c>
      <c r="P16" s="20">
        <f>'Raw Data'!O34</f>
        <v>8.8919038772583008</v>
      </c>
      <c r="Q16" s="20">
        <f>'Raw Data'!P34</f>
        <v>9.2246103286743164</v>
      </c>
      <c r="R16" s="20">
        <f>'Raw Data'!Q34</f>
        <v>7.0233473777770996</v>
      </c>
      <c r="S16" s="20">
        <f>'Raw Data'!R34</f>
        <v>3.1172170639038086</v>
      </c>
      <c r="T16" s="20">
        <f>'Raw Data'!S34</f>
        <v>9.5061988830566406</v>
      </c>
      <c r="U16" s="20">
        <f>'Raw Data'!T34</f>
        <v>11.255740165710449</v>
      </c>
      <c r="V16" s="20">
        <f>'Raw Data'!U34</f>
        <v>8.7055883407592773</v>
      </c>
      <c r="W16" s="20">
        <f>'Raw Data'!V34</f>
        <v>8.3703241348266602</v>
      </c>
      <c r="X16" s="20">
        <f>'Raw Data'!W34</f>
        <v>10.171578407287598</v>
      </c>
      <c r="Y16" s="20">
        <f>'Raw Data'!X34</f>
        <v>7.2198176383972168</v>
      </c>
      <c r="Z16" s="20">
        <f>'Raw Data'!Y34</f>
        <v>3.6901946067810059</v>
      </c>
      <c r="AA16" s="20">
        <f>'Raw Data'!Z34</f>
        <v>7.1546745300292969</v>
      </c>
      <c r="AB16" s="20">
        <f>'Raw Data'!AA34</f>
        <v>7.3899869918823242</v>
      </c>
      <c r="AC16" s="20">
        <f>'Raw Data'!AB34</f>
        <v>8.7423830032348633</v>
      </c>
      <c r="AD16" s="20">
        <f>'Raw Data'!AC34</f>
        <v>8.1982793807983398</v>
      </c>
      <c r="AE16" s="20">
        <f>'Raw Data'!AD34</f>
        <v>8.1286001205444336</v>
      </c>
      <c r="AF16" s="20">
        <f>'Raw Data'!AE34</f>
        <v>11.489725112915039</v>
      </c>
      <c r="AG16" s="20">
        <f>'Raw Data'!AF34</f>
        <v>11.205964088439941</v>
      </c>
      <c r="AH16" s="20">
        <f>'Raw Data'!AG34</f>
        <v>8.7938461303710938</v>
      </c>
      <c r="AI16" s="20">
        <f>'Raw Data'!AH34</f>
        <v>10.849798202514648</v>
      </c>
      <c r="AJ16" s="20">
        <f>'Raw Data'!AI34</f>
        <v>8.4363594055175781</v>
      </c>
      <c r="AK16" s="20">
        <f>'Raw Data'!AJ34</f>
        <v>7.3721957206726074</v>
      </c>
      <c r="AL16" s="20">
        <f>'Raw Data'!AK34</f>
        <v>7.2857136726379395</v>
      </c>
      <c r="AM16" s="20">
        <f>'Raw Data'!AL34</f>
        <v>8.3795795440673828</v>
      </c>
      <c r="AN16" s="20">
        <f>'Raw Data'!AM34</f>
        <v>11.259197235107422</v>
      </c>
      <c r="AO16" s="20">
        <f>'Raw Data'!AN34</f>
        <v>10.380794525146484</v>
      </c>
      <c r="AP16" s="20">
        <f>'Raw Data'!AO34</f>
        <v>7.9948887825012207</v>
      </c>
      <c r="AQ16" s="20">
        <f>'Raw Data'!AP34</f>
        <v>7.4938430786132813</v>
      </c>
      <c r="AR16" s="20">
        <f>'Raw Data'!AQ34</f>
        <v>8.0784816741943359</v>
      </c>
      <c r="AS16" s="20">
        <f>'Raw Data'!AR34</f>
        <v>8.5965614318847656</v>
      </c>
      <c r="AT16" s="20">
        <f>'Raw Data'!AS34</f>
        <v>8.1702537536621094</v>
      </c>
      <c r="AU16" s="20">
        <f>'Raw Data'!AT34</f>
        <v>8.692988395690918</v>
      </c>
      <c r="AV16" s="20">
        <f>'Raw Data'!AU34</f>
        <v>11.326362609863281</v>
      </c>
      <c r="AW16" s="20">
        <f>'Raw Data'!AV34</f>
        <v>10.337225914001465</v>
      </c>
      <c r="AX16" s="20">
        <f>'Raw Data'!AW34</f>
        <v>7.7558908462524414</v>
      </c>
      <c r="AY16" s="20">
        <f>'Raw Data'!AX34</f>
        <v>7.7265114784240723</v>
      </c>
      <c r="AZ16" s="20">
        <f>'Raw Data'!AY34</f>
        <v>8.07</v>
      </c>
      <c r="BA16" s="20">
        <f>'Raw Data'!AZ34</f>
        <v>8.06</v>
      </c>
      <c r="BB16" s="20">
        <f>'Raw Data'!BA34</f>
        <v>8.0408697128295898</v>
      </c>
      <c r="BC16" s="20">
        <f>'Raw Data'!BB34</f>
        <v>8.7513589859008789</v>
      </c>
      <c r="BD16" s="20">
        <f>'Raw Data'!BC34</f>
        <v>6.000185489654541</v>
      </c>
      <c r="BE16" s="20">
        <f>'Raw Data'!BD34</f>
        <v>7.4565386772155762</v>
      </c>
      <c r="BF16" s="20">
        <f>'Raw Data'!BE34</f>
        <v>7.006680965423584</v>
      </c>
      <c r="BG16" s="20">
        <f>'Raw Data'!BF34</f>
        <v>7.397883415222168</v>
      </c>
      <c r="BH16" s="20">
        <f>'Raw Data'!BG34</f>
        <v>7.8118276596069336</v>
      </c>
      <c r="BI16" s="20">
        <f>'Raw Data'!BH34</f>
        <v>8.7962779998779297</v>
      </c>
      <c r="BJ16" s="20">
        <f>'Raw Data'!BI34</f>
        <v>11.246041297912598</v>
      </c>
      <c r="BK16" s="20">
        <f>'Raw Data'!BJ34</f>
        <v>6.7958898544311523</v>
      </c>
      <c r="BL16" s="20">
        <f>'Raw Data'!BK34</f>
        <v>6.1367735862731934</v>
      </c>
      <c r="BM16" s="20">
        <f>'Raw Data'!BL34</f>
        <v>5.6376471519470215</v>
      </c>
      <c r="BN16" s="20">
        <f>'Raw Data'!BM34</f>
        <v>5.65</v>
      </c>
      <c r="BO16" s="20">
        <f>'Raw Data'!BN34</f>
        <v>9.81</v>
      </c>
      <c r="BP16" s="20">
        <f>'Raw Data'!BO34</f>
        <v>9.75</v>
      </c>
      <c r="BQ16" s="20">
        <f>'Raw Data'!BP34</f>
        <v>7.2645964622497559</v>
      </c>
      <c r="BR16" s="20">
        <f>'Raw Data'!BQ34</f>
        <v>4.7841014862060547</v>
      </c>
      <c r="BS16" s="20">
        <f>'Raw Data'!BR34</f>
        <v>6.5133481025695801</v>
      </c>
      <c r="BT16" s="20">
        <f>'Raw Data'!BS34</f>
        <v>5.5779705047607422</v>
      </c>
      <c r="BU16" s="20">
        <f>'Raw Data'!BT34</f>
        <v>7.2908215522766113</v>
      </c>
      <c r="BV16" s="20">
        <f>'Raw Data'!BU34</f>
        <v>6.8125338554382324</v>
      </c>
      <c r="BW16" s="20">
        <f>'Raw Data'!BV34</f>
        <v>6.0862069129943848</v>
      </c>
      <c r="BX16" s="20">
        <f>'Raw Data'!BW34</f>
        <v>3.5619463920593262</v>
      </c>
      <c r="BY16" s="20">
        <f>'Raw Data'!BX34</f>
        <v>6.8672709465026855</v>
      </c>
      <c r="BZ16" s="20">
        <f>'Raw Data'!BY34</f>
        <v>4.4805307388305664</v>
      </c>
      <c r="CA16" s="20">
        <f>'Raw Data'!BZ34</f>
        <v>2.6660375595092773</v>
      </c>
      <c r="CB16" s="20">
        <f>'Raw Data'!CA34</f>
        <v>2.39</v>
      </c>
      <c r="CC16" s="20">
        <f>'Raw Data'!CB34</f>
        <v>6.17</v>
      </c>
      <c r="CD16" s="20">
        <f>'Raw Data'!CC34</f>
        <v>6.8746871948242188</v>
      </c>
      <c r="CE16" s="20">
        <f>'Raw Data'!CD34</f>
        <v>5.5192975997924805</v>
      </c>
      <c r="CF16" s="20">
        <f>'Raw Data'!CE34</f>
        <v>6.7468090057373047</v>
      </c>
      <c r="CG16" s="20">
        <f>'Raw Data'!CF34</f>
        <v>5.9656367301940918</v>
      </c>
      <c r="CH16" s="20">
        <f>'Raw Data'!CG34</f>
        <v>5.4110383987426758</v>
      </c>
      <c r="CI16" s="20">
        <f>'Raw Data'!CH34</f>
        <v>6.20196533203125</v>
      </c>
      <c r="CJ16" s="20">
        <f>'Raw Data'!CI34</f>
        <v>6.2041206359863281</v>
      </c>
      <c r="CK16" s="20">
        <f>'Raw Data'!CJ34</f>
        <v>4.2199530601501465</v>
      </c>
      <c r="CL16" s="20">
        <f>'Raw Data'!CK34</f>
        <v>3.2067630290985107</v>
      </c>
      <c r="CM16" s="20">
        <f>'Raw Data'!CL34</f>
        <v>5.8859653472900391</v>
      </c>
      <c r="CN16" s="20">
        <f>'Raw Data'!CM34</f>
        <v>5.9123225212097168</v>
      </c>
      <c r="CO16" s="20">
        <f>'Raw Data'!CN34</f>
        <v>4.5599999999999996</v>
      </c>
      <c r="CP16" s="20">
        <f>'Raw Data'!CO34</f>
        <v>4.8899999999999997</v>
      </c>
      <c r="CQ16" s="20">
        <f>'Raw Data'!CP34</f>
        <v>4.8600000000000003</v>
      </c>
      <c r="CR16" s="20">
        <f>'Raw Data'!CQ34</f>
        <v>5.13</v>
      </c>
      <c r="CS16" s="20">
        <f>'Raw Data'!CR34</f>
        <v>5.43</v>
      </c>
      <c r="CT16" s="20">
        <f>'Raw Data'!CS34</f>
        <v>5.94</v>
      </c>
      <c r="CU16" s="20">
        <f>'Raw Data'!CT34</f>
        <v>5.91</v>
      </c>
      <c r="CV16" s="20">
        <f>'Raw Data'!CU34</f>
        <v>5.62</v>
      </c>
      <c r="CW16" s="20">
        <f>'Raw Data'!CV34</f>
        <v>6.6635379791259766</v>
      </c>
      <c r="CX16" s="20">
        <f>'Raw Data'!CW34</f>
        <v>6.542607307434082</v>
      </c>
      <c r="CY16" s="20">
        <f>'Raw Data'!CX34</f>
        <v>6.6505112648010254</v>
      </c>
      <c r="CZ16" s="20">
        <f>'Raw Data'!CY34</f>
        <v>4.575322151184082</v>
      </c>
      <c r="DA16" s="20">
        <f>'Raw Data'!CZ34</f>
        <v>5.5355539321899414</v>
      </c>
      <c r="DB16" s="20">
        <f>'Raw Data'!DA34</f>
        <v>5.2198529243469238</v>
      </c>
      <c r="DC16" s="20">
        <f>'Raw Data'!DB34</f>
        <v>5.3060503005981445</v>
      </c>
      <c r="DD16" s="20">
        <f>'Raw Data'!DC34</f>
        <v>6.2651033401489258</v>
      </c>
      <c r="DE16" s="20">
        <f>'Raw Data'!DD34</f>
        <v>6.1135106086730957</v>
      </c>
      <c r="DF16" s="20">
        <f>'Raw Data'!DE34</f>
        <v>5.1289768218994141</v>
      </c>
      <c r="DG16" s="20">
        <f>'Raw Data'!DF34</f>
        <v>6.9720649719238281</v>
      </c>
      <c r="DH16" s="20">
        <f>'Raw Data'!DG34</f>
        <v>5.1216545104980469</v>
      </c>
      <c r="DI16" s="20">
        <f>'Raw Data'!DH34</f>
        <v>5.766934871673584</v>
      </c>
      <c r="DJ16" s="20">
        <f>'Raw Data'!DI34</f>
        <v>5.3406190872192383</v>
      </c>
      <c r="DK16" s="20">
        <f>'Raw Data'!DJ34</f>
        <v>5.54486083984375</v>
      </c>
      <c r="DL16" s="20">
        <f>'Raw Data'!DK34</f>
        <v>4.9988975524902344</v>
      </c>
      <c r="DM16" s="20">
        <f>'Raw Data'!DL34</f>
        <v>5.2629070281982422</v>
      </c>
      <c r="DN16" s="20">
        <f>'Raw Data'!DM34</f>
        <v>6.1471037864685059</v>
      </c>
      <c r="DO16" s="20">
        <f>'Raw Data'!DN34</f>
        <v>6.9368729591369629</v>
      </c>
      <c r="DP16" s="20">
        <f>'Raw Data'!DO34</f>
        <v>5.5960249900817871</v>
      </c>
      <c r="DQ16" s="20">
        <f>'Raw Data'!DP34</f>
        <v>6.5399394035339355</v>
      </c>
      <c r="DR16" s="20">
        <f>'Raw Data'!DQ34</f>
        <v>4.5280742645263672</v>
      </c>
      <c r="DS16" s="20">
        <f>'Raw Data'!DR34</f>
        <v>2.6047828197479248</v>
      </c>
      <c r="DT16" s="20">
        <f>'Raw Data'!DS34</f>
        <v>1.6896073818206787</v>
      </c>
      <c r="DU16" s="20">
        <f>'Raw Data'!DT34</f>
        <v>1.0811105966567993</v>
      </c>
      <c r="DV16" s="20">
        <f>'Raw Data'!DU34</f>
        <v>2.811530590057373</v>
      </c>
      <c r="DW16" s="20">
        <f>'Raw Data'!DV34</f>
        <v>3.9717497825622559</v>
      </c>
      <c r="DX16" s="20">
        <f>'Raw Data'!DW34</f>
        <v>0.69694787263870239</v>
      </c>
      <c r="DY16" s="20">
        <f>'Raw Data'!DX34</f>
        <v>2.5316863059997559</v>
      </c>
      <c r="DZ16" s="20">
        <f>'Raw Data'!DY34</f>
        <v>4.4413895606994629</v>
      </c>
      <c r="EA16" s="20">
        <f>'Raw Data'!DZ34</f>
        <v>4.7608060836791992</v>
      </c>
      <c r="EB16" s="20">
        <f>'Raw Data'!EA34</f>
        <v>3.9206466674804688</v>
      </c>
      <c r="EC16" s="20">
        <f>'Raw Data'!EB34</f>
        <v>3.5822348594665527</v>
      </c>
      <c r="ED16" s="20">
        <f>'Raw Data'!EC34</f>
        <v>4.7378230094909668</v>
      </c>
      <c r="EE16" s="20">
        <f>'Raw Data'!ED34</f>
        <v>3.8489279747009277</v>
      </c>
      <c r="EF16" s="20">
        <f>'Raw Data'!EE34</f>
        <v>5.6673974990844727</v>
      </c>
      <c r="EG16" s="20">
        <f>'Raw Data'!EF34</f>
        <v>5.1516265869140625</v>
      </c>
      <c r="EH16" s="20">
        <f>'Raw Data'!EG34</f>
        <v>4.8054466247558594</v>
      </c>
      <c r="EI16" s="20">
        <f>'Raw Data'!EH34</f>
        <v>4.0017728805541992</v>
      </c>
      <c r="EJ16" s="20">
        <f>'Raw Data'!EI34</f>
        <v>0.4780920147895813</v>
      </c>
      <c r="EK16" s="20">
        <f>'Raw Data'!EJ34</f>
        <v>3.5340025424957275</v>
      </c>
      <c r="EL16" s="20">
        <f>'Raw Data'!EK34</f>
        <v>3.8295600414276123</v>
      </c>
      <c r="EM16" s="20">
        <f>'Raw Data'!EL34</f>
        <v>3.5974767208099365</v>
      </c>
      <c r="EN16" s="20">
        <f>'Raw Data'!EM34</f>
        <v>4.3164234161376953</v>
      </c>
      <c r="EO16" s="20">
        <f>'Raw Data'!EN34</f>
        <v>4.6633591651916504</v>
      </c>
      <c r="EP16" s="20">
        <f>'Raw Data'!EO34</f>
        <v>3.2219142913818359</v>
      </c>
      <c r="EQ16" s="20">
        <f>'Raw Data'!EP34</f>
        <v>2.3433582782745361</v>
      </c>
      <c r="ER16" s="20">
        <f>'Raw Data'!EQ34</f>
        <v>5.6831393241882324</v>
      </c>
      <c r="ES16" s="20">
        <f>'Raw Data'!ER34</f>
        <v>3.4033195972442627</v>
      </c>
      <c r="ET16" s="20">
        <f>'Raw Data'!ES34</f>
        <v>3.7484261989593506</v>
      </c>
      <c r="EU16" s="20">
        <f>'Raw Data'!ET34</f>
        <v>4.5416011810302734</v>
      </c>
      <c r="EV16" s="20">
        <f>'Raw Data'!EU34</f>
        <v>3.9297146797180176</v>
      </c>
      <c r="EW16" s="20">
        <f>'Raw Data'!EV34</f>
        <v>1.6497424840927124</v>
      </c>
      <c r="EX16" s="20">
        <f>'Raw Data'!EW34</f>
        <v>4.3393683433532715</v>
      </c>
      <c r="EY16" s="20">
        <f>'Raw Data'!EX34</f>
        <v>2.3076694011688232</v>
      </c>
      <c r="EZ16" s="20">
        <f>'Raw Data'!EY34</f>
        <v>2.8182854652404785</v>
      </c>
      <c r="FA16" s="20">
        <f>'Raw Data'!EZ34</f>
        <v>1.664925217628479</v>
      </c>
      <c r="FB16" s="20">
        <f>'Raw Data'!FA34</f>
        <v>2.6499037742614746</v>
      </c>
      <c r="FC16" s="20">
        <f>'Raw Data'!FB34</f>
        <v>2.256974458694458</v>
      </c>
      <c r="FD16" s="20">
        <f>'Raw Data'!FC34</f>
        <v>1.5887422561645508</v>
      </c>
      <c r="FE16" s="20">
        <f>'Raw Data'!FD34</f>
        <v>1.7843762636184692</v>
      </c>
      <c r="FF16" s="20">
        <f>'Raw Data'!FE34</f>
        <v>2.2943429946899414</v>
      </c>
      <c r="FG16" s="20">
        <f>'Raw Data'!FF34</f>
        <v>0.73704314231872559</v>
      </c>
      <c r="FH16" s="20">
        <f>'Raw Data'!FG34</f>
        <v>3.2248461246490479</v>
      </c>
      <c r="FI16" s="20">
        <f>'Raw Data'!FH34</f>
        <v>3.0242266654968262</v>
      </c>
      <c r="FJ16" s="20">
        <f>'Raw Data'!FI34</f>
        <v>2.6677768230438232</v>
      </c>
      <c r="FK16" s="20">
        <f>'Raw Data'!FJ34</f>
        <v>1.5388140678405762</v>
      </c>
      <c r="FL16" s="20">
        <f>'Raw Data'!FK34</f>
        <v>2.335768461227417</v>
      </c>
      <c r="FM16" s="20">
        <f>'Raw Data'!FL34</f>
        <v>2.5178329944610596</v>
      </c>
      <c r="FN16" s="20">
        <f>'Raw Data'!FM34</f>
        <v>2.7654991149902344</v>
      </c>
      <c r="FO16" s="20">
        <f>'Raw Data'!FN34</f>
        <v>0.22833807766437531</v>
      </c>
      <c r="FP16" s="20">
        <f>'Raw Data'!FO34</f>
        <v>0.43895071744918823</v>
      </c>
      <c r="FQ16" s="20">
        <f>'Raw Data'!FP34</f>
        <v>0.85984784364700317</v>
      </c>
      <c r="FR16" s="20">
        <f>'Raw Data'!FQ34</f>
        <v>2.0561759471893311</v>
      </c>
      <c r="FS16" s="20">
        <f>'Raw Data'!FR34</f>
        <v>3.3683657646179199</v>
      </c>
    </row>
    <row r="17" spans="1:256" s="18" customFormat="1" x14ac:dyDescent="0.25">
      <c r="A17" s="16" t="s">
        <v>172</v>
      </c>
      <c r="B17" s="12" t="s">
        <v>10</v>
      </c>
      <c r="C17" s="4">
        <f t="shared" ref="C17:BN17" si="18">C16*C14</f>
        <v>1.1015352487564087</v>
      </c>
      <c r="D17" s="4">
        <f t="shared" si="18"/>
        <v>1.1539071723001739</v>
      </c>
      <c r="E17" s="4">
        <f t="shared" si="18"/>
        <v>0.87119217301534557</v>
      </c>
      <c r="F17" s="4">
        <f t="shared" si="18"/>
        <v>0.7564997666914548</v>
      </c>
      <c r="G17" s="4">
        <f t="shared" si="18"/>
        <v>0.68683270972331534</v>
      </c>
      <c r="H17" s="4">
        <f t="shared" si="18"/>
        <v>0.50755286930976595</v>
      </c>
      <c r="I17" s="4">
        <f t="shared" si="18"/>
        <v>0.33628467157918546</v>
      </c>
      <c r="J17" s="4">
        <f t="shared" si="18"/>
        <v>0.24111570330784141</v>
      </c>
      <c r="K17" s="4">
        <f t="shared" si="18"/>
        <v>0.54009709064585665</v>
      </c>
      <c r="L17" s="4">
        <f t="shared" si="18"/>
        <v>0.33287879563138972</v>
      </c>
      <c r="M17" s="4">
        <f t="shared" si="18"/>
        <v>0.33260749652305294</v>
      </c>
      <c r="N17" s="4">
        <f t="shared" si="18"/>
        <v>0.66350050291333762</v>
      </c>
      <c r="O17" s="4">
        <f t="shared" si="18"/>
        <v>0.68050147364090696</v>
      </c>
      <c r="P17" s="4">
        <f t="shared" si="18"/>
        <v>0.82763452622477174</v>
      </c>
      <c r="Q17" s="4">
        <f t="shared" si="18"/>
        <v>0.94834782975780929</v>
      </c>
      <c r="R17" s="4">
        <f t="shared" si="18"/>
        <v>0.74812780225943321</v>
      </c>
      <c r="S17" s="4">
        <f t="shared" si="18"/>
        <v>0.37863133840809887</v>
      </c>
      <c r="T17" s="4">
        <f t="shared" si="18"/>
        <v>1.5352694265152793</v>
      </c>
      <c r="U17" s="4">
        <f t="shared" si="18"/>
        <v>1.7377220534157669</v>
      </c>
      <c r="V17" s="4">
        <f t="shared" si="18"/>
        <v>1.2585405797193105</v>
      </c>
      <c r="W17" s="4">
        <f t="shared" si="18"/>
        <v>1.1963055271549927</v>
      </c>
      <c r="X17" s="4">
        <f t="shared" si="18"/>
        <v>1.4492016622700314</v>
      </c>
      <c r="Y17" s="4">
        <f t="shared" si="18"/>
        <v>0.99887297536272601</v>
      </c>
      <c r="Z17" s="4">
        <f t="shared" si="18"/>
        <v>0.60673926196626426</v>
      </c>
      <c r="AA17" s="4">
        <f t="shared" si="18"/>
        <v>1.2360146274457557</v>
      </c>
      <c r="AB17" s="4">
        <f t="shared" si="18"/>
        <v>1.2699648907098242</v>
      </c>
      <c r="AC17" s="4">
        <f t="shared" si="18"/>
        <v>2.1795580425471068</v>
      </c>
      <c r="AD17" s="4">
        <f t="shared" si="18"/>
        <v>2.0961335101202128</v>
      </c>
      <c r="AE17" s="4">
        <f t="shared" si="18"/>
        <v>2.1300996615886687</v>
      </c>
      <c r="AF17" s="4">
        <f t="shared" si="18"/>
        <v>3.0840756053477523</v>
      </c>
      <c r="AG17" s="4">
        <f t="shared" si="18"/>
        <v>3.0792938755899661</v>
      </c>
      <c r="AH17" s="4">
        <f t="shared" si="18"/>
        <v>2.4724860222458838</v>
      </c>
      <c r="AI17" s="4">
        <f t="shared" si="18"/>
        <v>3.1196560394167903</v>
      </c>
      <c r="AJ17" s="4">
        <f t="shared" si="18"/>
        <v>2.4794592110931872</v>
      </c>
      <c r="AK17" s="4">
        <f t="shared" si="18"/>
        <v>2.2136630319133399</v>
      </c>
      <c r="AL17" s="4">
        <f t="shared" si="18"/>
        <v>2.2341071780763566</v>
      </c>
      <c r="AM17" s="4">
        <f t="shared" si="18"/>
        <v>2.6229131420373917</v>
      </c>
      <c r="AN17" s="4">
        <f t="shared" si="18"/>
        <v>3.7604110308510914</v>
      </c>
      <c r="AO17" s="4">
        <f t="shared" si="18"/>
        <v>3.684755702366147</v>
      </c>
      <c r="AP17" s="4">
        <f t="shared" si="18"/>
        <v>3.0055356719102178</v>
      </c>
      <c r="AQ17" s="4">
        <f t="shared" si="18"/>
        <v>2.9743464634895322</v>
      </c>
      <c r="AR17" s="4">
        <f t="shared" si="18"/>
        <v>3.375824381324223</v>
      </c>
      <c r="AS17" s="4">
        <f t="shared" si="18"/>
        <v>3.7726163353851856</v>
      </c>
      <c r="AT17" s="4">
        <f t="shared" si="18"/>
        <v>3.7568869322776788</v>
      </c>
      <c r="AU17" s="4">
        <f t="shared" si="18"/>
        <v>4.2833070384442804</v>
      </c>
      <c r="AV17" s="4">
        <f t="shared" si="18"/>
        <v>5.9535609263420106</v>
      </c>
      <c r="AW17" s="4">
        <f t="shared" si="18"/>
        <v>5.7434402470135693</v>
      </c>
      <c r="AX17" s="4">
        <f t="shared" si="18"/>
        <v>4.5416751720213888</v>
      </c>
      <c r="AY17" s="4">
        <f t="shared" si="18"/>
        <v>4.7560348242652406</v>
      </c>
      <c r="AZ17" s="4">
        <f t="shared" si="18"/>
        <v>5.2093262249999999</v>
      </c>
      <c r="BA17" s="4">
        <f t="shared" si="18"/>
        <v>5.4444292500000007</v>
      </c>
      <c r="BB17" s="4">
        <f t="shared" si="18"/>
        <v>5.6413736796498304</v>
      </c>
      <c r="BC17" s="4">
        <f t="shared" si="18"/>
        <v>6.3682545420527461</v>
      </c>
      <c r="BD17" s="4">
        <f t="shared" si="18"/>
        <v>4.0670962083862712</v>
      </c>
      <c r="BE17" s="4">
        <f t="shared" si="18"/>
        <v>5.8152613076269626</v>
      </c>
      <c r="BF17" s="4">
        <f t="shared" si="18"/>
        <v>5.6472972746193415</v>
      </c>
      <c r="BG17" s="4">
        <f t="shared" si="18"/>
        <v>6.1556863162636759</v>
      </c>
      <c r="BH17" s="4">
        <f t="shared" si="18"/>
        <v>5.9332095257998381</v>
      </c>
      <c r="BI17" s="4">
        <f t="shared" si="18"/>
        <v>5.9318116907737215</v>
      </c>
      <c r="BJ17" s="4">
        <f t="shared" si="18"/>
        <v>10.238255422103405</v>
      </c>
      <c r="BK17" s="4">
        <f t="shared" si="18"/>
        <v>5.9451575671381223</v>
      </c>
      <c r="BL17" s="4">
        <f t="shared" si="18"/>
        <v>4.7910890853342645</v>
      </c>
      <c r="BM17" s="4">
        <f t="shared" si="18"/>
        <v>4.6413851811730131</v>
      </c>
      <c r="BN17" s="4">
        <f t="shared" si="18"/>
        <v>4.805409218907533</v>
      </c>
      <c r="BO17" s="4">
        <f t="shared" ref="BO17:DZ17" si="19">BO16*BO14</f>
        <v>9.4176000000000002</v>
      </c>
      <c r="BP17" s="4">
        <f t="shared" si="19"/>
        <v>8.5352859432469188</v>
      </c>
      <c r="BQ17" s="4">
        <f t="shared" si="19"/>
        <v>5.2672672540016263</v>
      </c>
      <c r="BR17" s="4">
        <f t="shared" si="19"/>
        <v>3.2495085661535268</v>
      </c>
      <c r="BS17" s="4">
        <f t="shared" si="19"/>
        <v>5.4448973261264761</v>
      </c>
      <c r="BT17" s="4">
        <f t="shared" si="19"/>
        <v>4.1143045122229749</v>
      </c>
      <c r="BU17" s="4">
        <f t="shared" si="19"/>
        <v>4.8646599212130122</v>
      </c>
      <c r="BV17" s="4">
        <f t="shared" si="19"/>
        <v>3.9827836810820521</v>
      </c>
      <c r="BW17" s="4">
        <f t="shared" si="19"/>
        <v>3.1500439829661984</v>
      </c>
      <c r="BX17" s="4">
        <f t="shared" si="19"/>
        <v>2.7593599925980636</v>
      </c>
      <c r="BY17" s="4">
        <f t="shared" si="19"/>
        <v>4.9993109145901187</v>
      </c>
      <c r="BZ17" s="4">
        <f t="shared" si="19"/>
        <v>2.8859791032233719</v>
      </c>
      <c r="CA17" s="4">
        <f t="shared" si="19"/>
        <v>1.5893059685478714</v>
      </c>
      <c r="CB17" s="4">
        <f t="shared" si="19"/>
        <v>1.362446667211018</v>
      </c>
      <c r="CC17" s="4">
        <f t="shared" si="19"/>
        <v>5.9231999999999996</v>
      </c>
      <c r="CD17" s="4">
        <f t="shared" si="19"/>
        <v>6.5996997070312498</v>
      </c>
      <c r="CE17" s="4">
        <f t="shared" si="19"/>
        <v>5.2985256958007811</v>
      </c>
      <c r="CF17" s="4">
        <f t="shared" si="19"/>
        <v>6.4769366455078119</v>
      </c>
      <c r="CG17" s="4">
        <f t="shared" si="19"/>
        <v>5.7270112609863277</v>
      </c>
      <c r="CH17" s="4">
        <f t="shared" si="19"/>
        <v>5.1945968627929684</v>
      </c>
      <c r="CI17" s="4">
        <f t="shared" si="19"/>
        <v>5.9538867187499998</v>
      </c>
      <c r="CJ17" s="4">
        <f t="shared" si="19"/>
        <v>5.9559558105468744</v>
      </c>
      <c r="CK17" s="4">
        <f t="shared" si="19"/>
        <v>4.0511549377441405</v>
      </c>
      <c r="CL17" s="4">
        <f t="shared" si="19"/>
        <v>3.0784925079345702</v>
      </c>
      <c r="CM17" s="4">
        <f t="shared" si="19"/>
        <v>5.6505267333984373</v>
      </c>
      <c r="CN17" s="4">
        <f t="shared" si="19"/>
        <v>5.6758296203613279</v>
      </c>
      <c r="CO17" s="4">
        <f t="shared" si="19"/>
        <v>4.3775999999999993</v>
      </c>
      <c r="CP17" s="4">
        <f t="shared" si="19"/>
        <v>4.5462083136926532</v>
      </c>
      <c r="CQ17" s="4">
        <f t="shared" si="19"/>
        <v>4.6656000000000004</v>
      </c>
      <c r="CR17" s="4">
        <f t="shared" si="19"/>
        <v>4.9247999999999994</v>
      </c>
      <c r="CS17" s="4">
        <f t="shared" si="19"/>
        <v>5.2127999999999997</v>
      </c>
      <c r="CT17" s="4">
        <f t="shared" si="19"/>
        <v>5.7023999999999999</v>
      </c>
      <c r="CU17" s="4">
        <f t="shared" si="19"/>
        <v>5.5353262131080943</v>
      </c>
      <c r="CV17" s="4">
        <f t="shared" si="19"/>
        <v>4.7661301822555444</v>
      </c>
      <c r="CW17" s="4">
        <f t="shared" si="19"/>
        <v>5.143129240186787</v>
      </c>
      <c r="CX17" s="4">
        <f t="shared" si="19"/>
        <v>4.5115677208901923</v>
      </c>
      <c r="CY17" s="4">
        <f t="shared" si="19"/>
        <v>4.1060570190027903</v>
      </c>
      <c r="CZ17" s="4">
        <f t="shared" si="19"/>
        <v>3.5684642546804071</v>
      </c>
      <c r="DA17" s="4">
        <f t="shared" si="19"/>
        <v>4.5488257971234072</v>
      </c>
      <c r="DB17" s="4">
        <f t="shared" si="19"/>
        <v>3.9096108439688395</v>
      </c>
      <c r="DC17" s="4">
        <f t="shared" si="19"/>
        <v>3.6423619264058815</v>
      </c>
      <c r="DD17" s="4">
        <f t="shared" si="19"/>
        <v>3.9357058499561686</v>
      </c>
      <c r="DE17" s="4">
        <f t="shared" si="19"/>
        <v>4.4583903168358745</v>
      </c>
      <c r="DF17" s="4">
        <f t="shared" si="19"/>
        <v>3.3746435121009042</v>
      </c>
      <c r="DG17" s="4">
        <f t="shared" si="19"/>
        <v>4.175451004845363</v>
      </c>
      <c r="DH17" s="4">
        <f t="shared" si="19"/>
        <v>2.639113342035607</v>
      </c>
      <c r="DI17" s="4">
        <f t="shared" si="19"/>
        <v>2.6457812626357837</v>
      </c>
      <c r="DJ17" s="4">
        <f t="shared" si="19"/>
        <v>2.1625193959423843</v>
      </c>
      <c r="DK17" s="4">
        <f t="shared" si="19"/>
        <v>1.9986775368653626</v>
      </c>
      <c r="DL17" s="4">
        <f t="shared" si="19"/>
        <v>1.6016703076325807</v>
      </c>
      <c r="DM17" s="4">
        <f t="shared" si="19"/>
        <v>1.5130109201199324</v>
      </c>
      <c r="DN17" s="4">
        <f t="shared" si="19"/>
        <v>1.5854434543753384</v>
      </c>
      <c r="DO17" s="4">
        <f t="shared" si="19"/>
        <v>1.5883585631159132</v>
      </c>
      <c r="DP17" s="4">
        <f t="shared" si="19"/>
        <v>1.1278521168018789</v>
      </c>
      <c r="DQ17" s="4">
        <f t="shared" si="19"/>
        <v>1.1813961311776175</v>
      </c>
      <c r="DR17" s="4">
        <f t="shared" si="19"/>
        <v>0.72580874838475096</v>
      </c>
      <c r="DS17" s="4">
        <f t="shared" si="19"/>
        <v>0.96390725420881784</v>
      </c>
      <c r="DT17" s="4">
        <f t="shared" si="19"/>
        <v>0.65163534970640147</v>
      </c>
      <c r="DU17" s="4">
        <f t="shared" si="19"/>
        <v>0.42903295205632835</v>
      </c>
      <c r="DV17" s="4">
        <f t="shared" si="19"/>
        <v>1.2124291157108178</v>
      </c>
      <c r="DW17" s="4">
        <f t="shared" si="19"/>
        <v>1.7092729106638884</v>
      </c>
      <c r="DX17" s="4">
        <f t="shared" si="19"/>
        <v>0.29442759383134864</v>
      </c>
      <c r="DY17" s="4">
        <f t="shared" si="19"/>
        <v>1.0476841273171562</v>
      </c>
      <c r="DZ17" s="4">
        <f t="shared" si="19"/>
        <v>1.707777734511239</v>
      </c>
      <c r="EA17" s="4">
        <f t="shared" ref="EA17:FS17" si="20">EA16*EA14</f>
        <v>1.6910383209228514</v>
      </c>
      <c r="EB17" s="4">
        <f t="shared" si="20"/>
        <v>1.2776827396937778</v>
      </c>
      <c r="EC17" s="4">
        <f t="shared" si="20"/>
        <v>1.0623885097503663</v>
      </c>
      <c r="ED17" s="4">
        <f t="shared" si="20"/>
        <v>1.2513688507335428</v>
      </c>
      <c r="EE17" s="4">
        <f t="shared" si="20"/>
        <v>0.88599096098659991</v>
      </c>
      <c r="EF17" s="4">
        <f t="shared" si="20"/>
        <v>1.1582630716909585</v>
      </c>
      <c r="EG17" s="4">
        <f t="shared" si="20"/>
        <v>0.92376024169921866</v>
      </c>
      <c r="EH17" s="4">
        <f t="shared" si="20"/>
        <v>0.72081699371337893</v>
      </c>
      <c r="EI17" s="4">
        <f t="shared" si="20"/>
        <v>0.60026593208312984</v>
      </c>
      <c r="EJ17" s="4">
        <f t="shared" si="20"/>
        <v>7.1713802218437192E-2</v>
      </c>
      <c r="EK17" s="4">
        <f t="shared" si="20"/>
        <v>0.53010038137435911</v>
      </c>
      <c r="EL17" s="4">
        <f t="shared" si="20"/>
        <v>0.57443400621414187</v>
      </c>
      <c r="EM17" s="4">
        <f t="shared" si="20"/>
        <v>0.53962150812149046</v>
      </c>
      <c r="EN17" s="4">
        <f t="shared" si="20"/>
        <v>0.64746351242065425</v>
      </c>
      <c r="EO17" s="4">
        <f t="shared" si="20"/>
        <v>0.69950387477874754</v>
      </c>
      <c r="EP17" s="4">
        <f t="shared" si="20"/>
        <v>0.48328714370727538</v>
      </c>
      <c r="EQ17" s="4">
        <f t="shared" si="20"/>
        <v>0.3490580679586292</v>
      </c>
      <c r="ER17" s="4">
        <f t="shared" si="20"/>
        <v>0.85247089862823489</v>
      </c>
      <c r="ES17" s="4">
        <f t="shared" si="20"/>
        <v>0.50523189150975767</v>
      </c>
      <c r="ET17" s="4">
        <f t="shared" si="20"/>
        <v>0.55173080696861254</v>
      </c>
      <c r="EU17" s="4">
        <f t="shared" si="20"/>
        <v>0.66221582679078805</v>
      </c>
      <c r="EV17" s="4">
        <f t="shared" si="20"/>
        <v>0.56649222225564488</v>
      </c>
      <c r="EW17" s="4">
        <f t="shared" si="20"/>
        <v>0.2354847062847617</v>
      </c>
      <c r="EX17" s="4">
        <f t="shared" si="20"/>
        <v>0.62769385074204143</v>
      </c>
      <c r="EY17" s="4">
        <f t="shared" si="20"/>
        <v>0.33018647956579827</v>
      </c>
      <c r="EZ17" s="4">
        <f t="shared" si="20"/>
        <v>0.40092089108321866</v>
      </c>
      <c r="FA17" s="4">
        <f t="shared" si="20"/>
        <v>0.23517906263197294</v>
      </c>
      <c r="FB17" s="4">
        <f t="shared" si="20"/>
        <v>0.37407925880956827</v>
      </c>
      <c r="FC17" s="4">
        <f t="shared" si="20"/>
        <v>0.31650050377770977</v>
      </c>
      <c r="FD17" s="4">
        <f t="shared" si="20"/>
        <v>0.22153612732648184</v>
      </c>
      <c r="FE17" s="4">
        <f t="shared" si="20"/>
        <v>0.24782761738178541</v>
      </c>
      <c r="FF17" s="4">
        <f t="shared" si="20"/>
        <v>0.32583567719843631</v>
      </c>
      <c r="FG17" s="4">
        <f t="shared" si="20"/>
        <v>0.10407244588586786</v>
      </c>
      <c r="FH17" s="4">
        <f t="shared" si="20"/>
        <v>0.4593537992048734</v>
      </c>
      <c r="FI17" s="4">
        <f t="shared" si="20"/>
        <v>0.4273052555064048</v>
      </c>
      <c r="FJ17" s="4">
        <f t="shared" si="20"/>
        <v>0.3740920137416594</v>
      </c>
      <c r="FK17" s="4">
        <f t="shared" si="20"/>
        <v>0.21434324260298909</v>
      </c>
      <c r="FL17" s="4">
        <f t="shared" si="20"/>
        <v>0.32410071893481179</v>
      </c>
      <c r="FM17" s="4">
        <f t="shared" si="20"/>
        <v>0.34732373275289602</v>
      </c>
      <c r="FN17" s="4">
        <f t="shared" si="20"/>
        <v>0.37908760120726315</v>
      </c>
      <c r="FO17" s="4">
        <f t="shared" si="20"/>
        <v>3.1083671545240936E-2</v>
      </c>
      <c r="FP17" s="4">
        <f t="shared" si="20"/>
        <v>5.9720278687126066E-2</v>
      </c>
      <c r="FQ17" s="4">
        <f t="shared" si="20"/>
        <v>0.11685598799729921</v>
      </c>
      <c r="FR17" s="4">
        <f t="shared" si="20"/>
        <v>0.27884018308347125</v>
      </c>
      <c r="FS17" s="4">
        <f t="shared" si="20"/>
        <v>0.45444026874580895</v>
      </c>
    </row>
    <row r="18" spans="1:256" s="4" customFormat="1" x14ac:dyDescent="0.25">
      <c r="A18" s="4" t="s">
        <v>173</v>
      </c>
      <c r="B18" s="12" t="s">
        <v>8</v>
      </c>
      <c r="C18" s="4">
        <v>0</v>
      </c>
      <c r="D18" s="4">
        <f t="shared" ref="D18:BO18" si="21">C18+D17</f>
        <v>1.1539071723001739</v>
      </c>
      <c r="E18" s="4">
        <f t="shared" si="21"/>
        <v>2.0250993453155193</v>
      </c>
      <c r="F18" s="4">
        <f t="shared" si="21"/>
        <v>2.7815991120069743</v>
      </c>
      <c r="G18" s="4">
        <f t="shared" si="21"/>
        <v>3.4684318217302899</v>
      </c>
      <c r="H18" s="4">
        <f t="shared" si="21"/>
        <v>3.9759846910400558</v>
      </c>
      <c r="I18" s="4">
        <f t="shared" si="21"/>
        <v>4.312269362619241</v>
      </c>
      <c r="J18" s="4">
        <f t="shared" si="21"/>
        <v>4.553385065927082</v>
      </c>
      <c r="K18" s="4">
        <f t="shared" si="21"/>
        <v>5.0934821565729385</v>
      </c>
      <c r="L18" s="4">
        <f t="shared" si="21"/>
        <v>5.4263609522043286</v>
      </c>
      <c r="M18" s="4">
        <f t="shared" si="21"/>
        <v>5.7589684487273818</v>
      </c>
      <c r="N18" s="4">
        <f t="shared" si="21"/>
        <v>6.4224689516407194</v>
      </c>
      <c r="O18" s="4">
        <f t="shared" si="21"/>
        <v>7.1029704252816259</v>
      </c>
      <c r="P18" s="4">
        <f t="shared" si="21"/>
        <v>7.9306049515063979</v>
      </c>
      <c r="Q18" s="4">
        <f t="shared" si="21"/>
        <v>8.8789527812642071</v>
      </c>
      <c r="R18" s="4">
        <f t="shared" si="21"/>
        <v>9.6270805835236395</v>
      </c>
      <c r="S18" s="4">
        <f t="shared" si="21"/>
        <v>10.005711921931738</v>
      </c>
      <c r="T18" s="4">
        <f t="shared" si="21"/>
        <v>11.540981348447017</v>
      </c>
      <c r="U18" s="4">
        <f t="shared" si="21"/>
        <v>13.278703401862785</v>
      </c>
      <c r="V18" s="4">
        <f t="shared" si="21"/>
        <v>14.537243981582096</v>
      </c>
      <c r="W18" s="4">
        <f t="shared" si="21"/>
        <v>15.733549508737088</v>
      </c>
      <c r="X18" s="4">
        <f t="shared" si="21"/>
        <v>17.182751171007119</v>
      </c>
      <c r="Y18" s="4">
        <f t="shared" si="21"/>
        <v>18.181624146369845</v>
      </c>
      <c r="Z18" s="4">
        <f t="shared" si="21"/>
        <v>18.78836340833611</v>
      </c>
      <c r="AA18" s="4">
        <f t="shared" si="21"/>
        <v>20.024378035781865</v>
      </c>
      <c r="AB18" s="4">
        <f t="shared" si="21"/>
        <v>21.294342926491691</v>
      </c>
      <c r="AC18" s="4">
        <f t="shared" si="21"/>
        <v>23.473900969038798</v>
      </c>
      <c r="AD18" s="4">
        <f t="shared" si="21"/>
        <v>25.570034479159013</v>
      </c>
      <c r="AE18" s="4">
        <f t="shared" si="21"/>
        <v>27.700134140747682</v>
      </c>
      <c r="AF18" s="4">
        <f t="shared" si="21"/>
        <v>30.784209746095435</v>
      </c>
      <c r="AG18" s="4">
        <f t="shared" si="21"/>
        <v>33.863503621685403</v>
      </c>
      <c r="AH18" s="4">
        <f t="shared" si="21"/>
        <v>36.335989643931285</v>
      </c>
      <c r="AI18" s="4">
        <f t="shared" si="21"/>
        <v>39.455645683348074</v>
      </c>
      <c r="AJ18" s="4">
        <f t="shared" si="21"/>
        <v>41.93510489444126</v>
      </c>
      <c r="AK18" s="4">
        <f t="shared" si="21"/>
        <v>44.148767926354601</v>
      </c>
      <c r="AL18" s="4">
        <f t="shared" si="21"/>
        <v>46.382875104430958</v>
      </c>
      <c r="AM18" s="4">
        <f t="shared" si="21"/>
        <v>49.005788246468349</v>
      </c>
      <c r="AN18" s="4">
        <f t="shared" si="21"/>
        <v>52.766199277319437</v>
      </c>
      <c r="AO18" s="4">
        <f t="shared" si="21"/>
        <v>56.450954979685584</v>
      </c>
      <c r="AP18" s="4">
        <f t="shared" si="21"/>
        <v>59.4564906515958</v>
      </c>
      <c r="AQ18" s="4">
        <f t="shared" si="21"/>
        <v>62.430837115085332</v>
      </c>
      <c r="AR18" s="4">
        <f t="shared" si="21"/>
        <v>65.806661496409561</v>
      </c>
      <c r="AS18" s="4">
        <f t="shared" si="21"/>
        <v>69.579277831794741</v>
      </c>
      <c r="AT18" s="4">
        <f t="shared" si="21"/>
        <v>73.336164764072421</v>
      </c>
      <c r="AU18" s="4">
        <f t="shared" si="21"/>
        <v>77.619471802516699</v>
      </c>
      <c r="AV18" s="4">
        <f t="shared" si="21"/>
        <v>83.573032728858706</v>
      </c>
      <c r="AW18" s="4">
        <f t="shared" si="21"/>
        <v>89.316472975872273</v>
      </c>
      <c r="AX18" s="4">
        <f t="shared" si="21"/>
        <v>93.858148147893658</v>
      </c>
      <c r="AY18" s="4">
        <f t="shared" si="21"/>
        <v>98.6141829721589</v>
      </c>
      <c r="AZ18" s="4">
        <f t="shared" si="21"/>
        <v>103.8235091971589</v>
      </c>
      <c r="BA18" s="4">
        <f t="shared" si="21"/>
        <v>109.2679384471589</v>
      </c>
      <c r="BB18" s="4">
        <f t="shared" si="21"/>
        <v>114.90931212680873</v>
      </c>
      <c r="BC18" s="4">
        <f t="shared" si="21"/>
        <v>121.27756666886148</v>
      </c>
      <c r="BD18" s="4">
        <f t="shared" si="21"/>
        <v>125.34466287724776</v>
      </c>
      <c r="BE18" s="4">
        <f t="shared" si="21"/>
        <v>131.15992418487471</v>
      </c>
      <c r="BF18" s="4">
        <f t="shared" si="21"/>
        <v>136.80722145949406</v>
      </c>
      <c r="BG18" s="4">
        <f t="shared" si="21"/>
        <v>142.96290777575774</v>
      </c>
      <c r="BH18" s="4">
        <f t="shared" si="21"/>
        <v>148.89611730155758</v>
      </c>
      <c r="BI18" s="4">
        <f t="shared" si="21"/>
        <v>154.82792899233129</v>
      </c>
      <c r="BJ18" s="4">
        <f t="shared" si="21"/>
        <v>165.0661844144347</v>
      </c>
      <c r="BK18" s="4">
        <f t="shared" si="21"/>
        <v>171.01134198157283</v>
      </c>
      <c r="BL18" s="4">
        <f t="shared" si="21"/>
        <v>175.8024310669071</v>
      </c>
      <c r="BM18" s="4">
        <f t="shared" si="21"/>
        <v>180.44381624808011</v>
      </c>
      <c r="BN18" s="4">
        <f t="shared" si="21"/>
        <v>185.24922546698764</v>
      </c>
      <c r="BO18" s="4">
        <f t="shared" si="21"/>
        <v>194.66682546698763</v>
      </c>
      <c r="BP18" s="4">
        <f t="shared" ref="BP18:EA18" si="22">BO18+BP17</f>
        <v>203.20211141023455</v>
      </c>
      <c r="BQ18" s="4">
        <f t="shared" si="22"/>
        <v>208.46937866423619</v>
      </c>
      <c r="BR18" s="4">
        <f t="shared" si="22"/>
        <v>211.71888723038973</v>
      </c>
      <c r="BS18" s="4">
        <f t="shared" si="22"/>
        <v>217.16378455651619</v>
      </c>
      <c r="BT18" s="4">
        <f t="shared" si="22"/>
        <v>221.27808906873918</v>
      </c>
      <c r="BU18" s="4">
        <f t="shared" si="22"/>
        <v>226.1427489899522</v>
      </c>
      <c r="BV18" s="4">
        <f t="shared" si="22"/>
        <v>230.12553267103425</v>
      </c>
      <c r="BW18" s="4">
        <f t="shared" si="22"/>
        <v>233.27557665400045</v>
      </c>
      <c r="BX18" s="4">
        <f t="shared" si="22"/>
        <v>236.03493664659851</v>
      </c>
      <c r="BY18" s="4">
        <f t="shared" si="22"/>
        <v>241.03424756118864</v>
      </c>
      <c r="BZ18" s="4">
        <f t="shared" si="22"/>
        <v>243.92022666441201</v>
      </c>
      <c r="CA18" s="4">
        <f t="shared" si="22"/>
        <v>245.50953263295989</v>
      </c>
      <c r="CB18" s="4">
        <f t="shared" si="22"/>
        <v>246.87197930017092</v>
      </c>
      <c r="CC18" s="4">
        <f t="shared" si="22"/>
        <v>252.79517930017093</v>
      </c>
      <c r="CD18" s="4">
        <f t="shared" si="22"/>
        <v>259.39487900720218</v>
      </c>
      <c r="CE18" s="4">
        <f t="shared" si="22"/>
        <v>264.69340470300295</v>
      </c>
      <c r="CF18" s="4">
        <f t="shared" si="22"/>
        <v>271.17034134851076</v>
      </c>
      <c r="CG18" s="4">
        <f t="shared" si="22"/>
        <v>276.89735260949709</v>
      </c>
      <c r="CH18" s="4">
        <f t="shared" si="22"/>
        <v>282.09194947229008</v>
      </c>
      <c r="CI18" s="4">
        <f t="shared" si="22"/>
        <v>288.04583619104011</v>
      </c>
      <c r="CJ18" s="4">
        <f t="shared" si="22"/>
        <v>294.00179200158698</v>
      </c>
      <c r="CK18" s="4">
        <f t="shared" si="22"/>
        <v>298.05294693933109</v>
      </c>
      <c r="CL18" s="4">
        <f t="shared" si="22"/>
        <v>301.13143944726568</v>
      </c>
      <c r="CM18" s="4">
        <f t="shared" si="22"/>
        <v>306.78196618066414</v>
      </c>
      <c r="CN18" s="4">
        <f t="shared" si="22"/>
        <v>312.4577958010255</v>
      </c>
      <c r="CO18" s="4">
        <f t="shared" si="22"/>
        <v>316.83539580102547</v>
      </c>
      <c r="CP18" s="4">
        <f t="shared" si="22"/>
        <v>321.38160411471813</v>
      </c>
      <c r="CQ18" s="4">
        <f t="shared" si="22"/>
        <v>326.04720411471811</v>
      </c>
      <c r="CR18" s="4">
        <f t="shared" si="22"/>
        <v>330.97200411471812</v>
      </c>
      <c r="CS18" s="4">
        <f t="shared" si="22"/>
        <v>336.18480411471813</v>
      </c>
      <c r="CT18" s="4">
        <f t="shared" si="22"/>
        <v>341.88720411471814</v>
      </c>
      <c r="CU18" s="4">
        <f t="shared" si="22"/>
        <v>347.42253032782622</v>
      </c>
      <c r="CV18" s="4">
        <f t="shared" si="22"/>
        <v>352.18866051008177</v>
      </c>
      <c r="CW18" s="4">
        <f t="shared" si="22"/>
        <v>357.33178975026857</v>
      </c>
      <c r="CX18" s="4">
        <f t="shared" si="22"/>
        <v>361.84335747115875</v>
      </c>
      <c r="CY18" s="4">
        <f t="shared" si="22"/>
        <v>365.94941449016153</v>
      </c>
      <c r="CZ18" s="4">
        <f t="shared" si="22"/>
        <v>369.51787874484194</v>
      </c>
      <c r="DA18" s="4">
        <f t="shared" si="22"/>
        <v>374.06670454196535</v>
      </c>
      <c r="DB18" s="4">
        <f t="shared" si="22"/>
        <v>377.97631538593419</v>
      </c>
      <c r="DC18" s="4">
        <f t="shared" si="22"/>
        <v>381.61867731234008</v>
      </c>
      <c r="DD18" s="4">
        <f t="shared" si="22"/>
        <v>385.55438316229623</v>
      </c>
      <c r="DE18" s="4">
        <f t="shared" si="22"/>
        <v>390.01277347913208</v>
      </c>
      <c r="DF18" s="4">
        <f t="shared" si="22"/>
        <v>393.38741699123301</v>
      </c>
      <c r="DG18" s="4">
        <f t="shared" si="22"/>
        <v>397.56286799607835</v>
      </c>
      <c r="DH18" s="4">
        <f t="shared" si="22"/>
        <v>400.20198133811397</v>
      </c>
      <c r="DI18" s="4">
        <f t="shared" si="22"/>
        <v>402.84776260074977</v>
      </c>
      <c r="DJ18" s="4">
        <f t="shared" si="22"/>
        <v>405.01028199669219</v>
      </c>
      <c r="DK18" s="4">
        <f t="shared" si="22"/>
        <v>407.00895953355757</v>
      </c>
      <c r="DL18" s="4">
        <f t="shared" si="22"/>
        <v>408.61062984119013</v>
      </c>
      <c r="DM18" s="4">
        <f t="shared" si="22"/>
        <v>410.12364076131007</v>
      </c>
      <c r="DN18" s="4">
        <f t="shared" si="22"/>
        <v>411.70908421568544</v>
      </c>
      <c r="DO18" s="4">
        <f t="shared" si="22"/>
        <v>413.29744277880133</v>
      </c>
      <c r="DP18" s="4">
        <f t="shared" si="22"/>
        <v>414.4252948956032</v>
      </c>
      <c r="DQ18" s="4">
        <f t="shared" si="22"/>
        <v>415.60669102678082</v>
      </c>
      <c r="DR18" s="4">
        <f t="shared" si="22"/>
        <v>416.33249977516556</v>
      </c>
      <c r="DS18" s="4">
        <f t="shared" si="22"/>
        <v>417.29640702937439</v>
      </c>
      <c r="DT18" s="4">
        <f t="shared" si="22"/>
        <v>417.94804237908079</v>
      </c>
      <c r="DU18" s="4">
        <f t="shared" si="22"/>
        <v>418.37707533113712</v>
      </c>
      <c r="DV18" s="4">
        <f t="shared" si="22"/>
        <v>419.58950444684791</v>
      </c>
      <c r="DW18" s="4">
        <f t="shared" si="22"/>
        <v>421.29877735751182</v>
      </c>
      <c r="DX18" s="4">
        <f t="shared" si="22"/>
        <v>421.59320495134318</v>
      </c>
      <c r="DY18" s="4">
        <f t="shared" si="22"/>
        <v>422.64088907866034</v>
      </c>
      <c r="DZ18" s="4">
        <f t="shared" si="22"/>
        <v>424.34866681317158</v>
      </c>
      <c r="EA18" s="4">
        <f t="shared" si="22"/>
        <v>426.03970513409445</v>
      </c>
      <c r="EB18" s="4">
        <f t="shared" ref="EB18:FS18" si="23">EA18+EB17</f>
        <v>427.31738787378822</v>
      </c>
      <c r="EC18" s="4">
        <f t="shared" si="23"/>
        <v>428.37977638353857</v>
      </c>
      <c r="ED18" s="4">
        <f t="shared" si="23"/>
        <v>429.63114523427214</v>
      </c>
      <c r="EE18" s="4">
        <f t="shared" si="23"/>
        <v>430.51713619525873</v>
      </c>
      <c r="EF18" s="4">
        <f t="shared" si="23"/>
        <v>431.67539926694968</v>
      </c>
      <c r="EG18" s="4">
        <f t="shared" si="23"/>
        <v>432.59915950864888</v>
      </c>
      <c r="EH18" s="4">
        <f t="shared" si="23"/>
        <v>433.31997650236224</v>
      </c>
      <c r="EI18" s="4">
        <f t="shared" si="23"/>
        <v>433.92024243444536</v>
      </c>
      <c r="EJ18" s="4">
        <f t="shared" si="23"/>
        <v>433.99195623666378</v>
      </c>
      <c r="EK18" s="4">
        <f t="shared" si="23"/>
        <v>434.52205661803816</v>
      </c>
      <c r="EL18" s="4">
        <f t="shared" si="23"/>
        <v>435.09649062425228</v>
      </c>
      <c r="EM18" s="4">
        <f t="shared" si="23"/>
        <v>435.6361121323738</v>
      </c>
      <c r="EN18" s="4">
        <f t="shared" si="23"/>
        <v>436.28357564479444</v>
      </c>
      <c r="EO18" s="4">
        <f t="shared" si="23"/>
        <v>436.98307951957321</v>
      </c>
      <c r="EP18" s="4">
        <f t="shared" si="23"/>
        <v>437.4663666632805</v>
      </c>
      <c r="EQ18" s="4">
        <f t="shared" si="23"/>
        <v>437.81542473123915</v>
      </c>
      <c r="ER18" s="4">
        <f t="shared" si="23"/>
        <v>438.66789562986736</v>
      </c>
      <c r="ES18" s="4">
        <f t="shared" si="23"/>
        <v>439.17312752137713</v>
      </c>
      <c r="ET18" s="4">
        <f t="shared" si="23"/>
        <v>439.72485832834576</v>
      </c>
      <c r="EU18" s="4">
        <f t="shared" si="23"/>
        <v>440.38707415513653</v>
      </c>
      <c r="EV18" s="4">
        <f t="shared" si="23"/>
        <v>440.95356637739218</v>
      </c>
      <c r="EW18" s="4">
        <f t="shared" si="23"/>
        <v>441.18905108367693</v>
      </c>
      <c r="EX18" s="4">
        <f t="shared" si="23"/>
        <v>441.81674493441898</v>
      </c>
      <c r="EY18" s="4">
        <f t="shared" si="23"/>
        <v>442.14693141398476</v>
      </c>
      <c r="EZ18" s="4">
        <f t="shared" si="23"/>
        <v>442.54785230506798</v>
      </c>
      <c r="FA18" s="4">
        <f t="shared" si="23"/>
        <v>442.78303136769995</v>
      </c>
      <c r="FB18" s="4">
        <f t="shared" si="23"/>
        <v>443.15711062650951</v>
      </c>
      <c r="FC18" s="4">
        <f t="shared" si="23"/>
        <v>443.47361113028722</v>
      </c>
      <c r="FD18" s="4">
        <f t="shared" si="23"/>
        <v>443.69514725761371</v>
      </c>
      <c r="FE18" s="4">
        <f t="shared" si="23"/>
        <v>443.94297487499551</v>
      </c>
      <c r="FF18" s="4">
        <f t="shared" si="23"/>
        <v>444.26881055219394</v>
      </c>
      <c r="FG18" s="4">
        <f t="shared" si="23"/>
        <v>444.37288299807983</v>
      </c>
      <c r="FH18" s="4">
        <f t="shared" si="23"/>
        <v>444.83223679728468</v>
      </c>
      <c r="FI18" s="4">
        <f t="shared" si="23"/>
        <v>445.25954205279106</v>
      </c>
      <c r="FJ18" s="4">
        <f t="shared" si="23"/>
        <v>445.63363406653269</v>
      </c>
      <c r="FK18" s="4">
        <f t="shared" si="23"/>
        <v>445.84797730913567</v>
      </c>
      <c r="FL18" s="4">
        <f t="shared" si="23"/>
        <v>446.17207802807047</v>
      </c>
      <c r="FM18" s="4">
        <f t="shared" si="23"/>
        <v>446.51940176082337</v>
      </c>
      <c r="FN18" s="4">
        <f t="shared" si="23"/>
        <v>446.89848936203066</v>
      </c>
      <c r="FO18" s="4">
        <f t="shared" si="23"/>
        <v>446.92957303357588</v>
      </c>
      <c r="FP18" s="4">
        <f t="shared" si="23"/>
        <v>446.98929331226299</v>
      </c>
      <c r="FQ18" s="4">
        <f t="shared" si="23"/>
        <v>447.10614930026031</v>
      </c>
      <c r="FR18" s="4">
        <f t="shared" si="23"/>
        <v>447.38498948334376</v>
      </c>
      <c r="FS18" s="4">
        <f t="shared" si="23"/>
        <v>447.83942975208959</v>
      </c>
    </row>
    <row r="19" spans="1:256" s="23" customFormat="1" x14ac:dyDescent="0.25">
      <c r="A19" s="23" t="s">
        <v>174</v>
      </c>
      <c r="B19" s="24" t="s">
        <v>8</v>
      </c>
      <c r="C19" s="23">
        <f>C17</f>
        <v>1.1015352487564087</v>
      </c>
      <c r="D19" s="23">
        <f t="shared" ref="D19:BO19" si="24">C19+D17+(D24-D25)+(D34-D35)</f>
        <v>2.2554424210565829</v>
      </c>
      <c r="E19" s="23">
        <f t="shared" si="24"/>
        <v>3.1266345940719287</v>
      </c>
      <c r="F19" s="23">
        <f t="shared" si="24"/>
        <v>3.8831343607633837</v>
      </c>
      <c r="G19" s="23">
        <f t="shared" si="24"/>
        <v>4.5699670704866993</v>
      </c>
      <c r="H19" s="23">
        <f t="shared" si="24"/>
        <v>5.0775199397964652</v>
      </c>
      <c r="I19" s="23">
        <f t="shared" si="24"/>
        <v>5.4138046113756504</v>
      </c>
      <c r="J19" s="23">
        <f t="shared" si="24"/>
        <v>8.8549203146834916</v>
      </c>
      <c r="K19" s="23">
        <f t="shared" si="24"/>
        <v>9.395017405329348</v>
      </c>
      <c r="L19" s="23">
        <f t="shared" si="24"/>
        <v>9.7278962009607373</v>
      </c>
      <c r="M19" s="23">
        <f t="shared" si="24"/>
        <v>10.06050369748379</v>
      </c>
      <c r="N19" s="23">
        <f t="shared" si="24"/>
        <v>10.724004200397129</v>
      </c>
      <c r="O19" s="23">
        <f t="shared" si="24"/>
        <v>11.404505674038036</v>
      </c>
      <c r="P19" s="23">
        <f t="shared" si="24"/>
        <v>12.232140200262808</v>
      </c>
      <c r="Q19" s="23">
        <f t="shared" si="24"/>
        <v>13.180488030020618</v>
      </c>
      <c r="R19" s="23">
        <f t="shared" si="24"/>
        <v>15.482415832280051</v>
      </c>
      <c r="S19" s="23">
        <f t="shared" si="24"/>
        <v>21.264113837354813</v>
      </c>
      <c r="T19" s="23">
        <f t="shared" si="24"/>
        <v>22.799383263870091</v>
      </c>
      <c r="U19" s="23">
        <f t="shared" si="24"/>
        <v>24.537105317285857</v>
      </c>
      <c r="V19" s="23">
        <f t="shared" si="24"/>
        <v>25.795645897005166</v>
      </c>
      <c r="W19" s="23">
        <f t="shared" si="24"/>
        <v>26.99195142416016</v>
      </c>
      <c r="X19" s="23">
        <f t="shared" si="24"/>
        <v>28.441153086430191</v>
      </c>
      <c r="Y19" s="23">
        <f t="shared" si="24"/>
        <v>33.890026061792916</v>
      </c>
      <c r="Z19" s="23">
        <f t="shared" si="24"/>
        <v>34.496765323759178</v>
      </c>
      <c r="AA19" s="23">
        <f t="shared" si="24"/>
        <v>35.732779951204932</v>
      </c>
      <c r="AB19" s="23">
        <f t="shared" si="24"/>
        <v>40.654228696976375</v>
      </c>
      <c r="AC19" s="23">
        <f t="shared" si="24"/>
        <v>42.833786739523482</v>
      </c>
      <c r="AD19" s="23">
        <f t="shared" si="24"/>
        <v>44.929920249643693</v>
      </c>
      <c r="AE19" s="23">
        <f t="shared" si="24"/>
        <v>47.060019911232359</v>
      </c>
      <c r="AF19" s="23">
        <f t="shared" si="24"/>
        <v>50.144095516580109</v>
      </c>
      <c r="AG19" s="23">
        <f t="shared" si="24"/>
        <v>53.223389392170077</v>
      </c>
      <c r="AH19" s="23">
        <f t="shared" si="24"/>
        <v>58.945939744145122</v>
      </c>
      <c r="AI19" s="23">
        <f t="shared" si="24"/>
        <v>62.065595783561911</v>
      </c>
      <c r="AJ19" s="23">
        <f t="shared" si="24"/>
        <v>64.545054994655104</v>
      </c>
      <c r="AK19" s="23">
        <f t="shared" si="24"/>
        <v>66.758718026568445</v>
      </c>
      <c r="AL19" s="23">
        <f t="shared" si="24"/>
        <v>68.992825204644802</v>
      </c>
      <c r="AM19" s="23">
        <f t="shared" si="24"/>
        <v>71.615738346682193</v>
      </c>
      <c r="AN19" s="23">
        <f t="shared" si="24"/>
        <v>75.376149377533281</v>
      </c>
      <c r="AO19" s="23">
        <f t="shared" si="24"/>
        <v>81.451665530695351</v>
      </c>
      <c r="AP19" s="23">
        <f t="shared" si="24"/>
        <v>84.457201202605575</v>
      </c>
      <c r="AQ19" s="23">
        <f t="shared" si="24"/>
        <v>87.431547666095113</v>
      </c>
      <c r="AR19" s="23">
        <f t="shared" si="24"/>
        <v>90.807372047419335</v>
      </c>
      <c r="AS19" s="23">
        <f t="shared" si="24"/>
        <v>94.579988382804515</v>
      </c>
      <c r="AT19" s="23">
        <f t="shared" si="24"/>
        <v>98.336875315082196</v>
      </c>
      <c r="AU19" s="23">
        <f t="shared" si="24"/>
        <v>103.63832790596841</v>
      </c>
      <c r="AV19" s="23">
        <f t="shared" si="24"/>
        <v>109.59188883231042</v>
      </c>
      <c r="AW19" s="23">
        <f t="shared" si="24"/>
        <v>115.81484907932398</v>
      </c>
      <c r="AX19" s="23">
        <f t="shared" si="24"/>
        <v>120.35652425134536</v>
      </c>
      <c r="AY19" s="23">
        <f t="shared" si="24"/>
        <v>125.1125590756106</v>
      </c>
      <c r="AZ19" s="23">
        <f t="shared" si="24"/>
        <v>130.61571085305255</v>
      </c>
      <c r="BA19" s="23">
        <f t="shared" si="24"/>
        <v>136.06014010305256</v>
      </c>
      <c r="BB19" s="23">
        <f t="shared" si="24"/>
        <v>141.70151378270239</v>
      </c>
      <c r="BC19" s="23">
        <f t="shared" si="24"/>
        <v>148.06976832475513</v>
      </c>
      <c r="BD19" s="23">
        <f t="shared" si="24"/>
        <v>153.46445501255499</v>
      </c>
      <c r="BE19" s="23">
        <f t="shared" si="24"/>
        <v>159.27971632018196</v>
      </c>
      <c r="BF19" s="23">
        <f t="shared" si="24"/>
        <v>164.92701359480131</v>
      </c>
      <c r="BG19" s="23">
        <f t="shared" si="24"/>
        <v>171.08269991106499</v>
      </c>
      <c r="BH19" s="23">
        <f t="shared" si="24"/>
        <v>177.01590943686483</v>
      </c>
      <c r="BI19" s="23">
        <f t="shared" si="24"/>
        <v>182.94772112763854</v>
      </c>
      <c r="BJ19" s="23">
        <f t="shared" si="24"/>
        <v>193.18597654974195</v>
      </c>
      <c r="BK19" s="23">
        <f t="shared" si="24"/>
        <v>199.13113411688008</v>
      </c>
      <c r="BL19" s="23">
        <f t="shared" si="24"/>
        <v>205.28286320221434</v>
      </c>
      <c r="BM19" s="23">
        <f t="shared" si="24"/>
        <v>210.64851035416135</v>
      </c>
      <c r="BN19" s="23">
        <f t="shared" si="24"/>
        <v>215.45391957306887</v>
      </c>
      <c r="BO19" s="23">
        <f t="shared" si="24"/>
        <v>224.87151957306887</v>
      </c>
      <c r="BP19" s="23">
        <f t="shared" ref="BP19:EA19" si="25">BO19+BP17+(BP24-BP25)+(BP34-BP35)</f>
        <v>233.40680551631579</v>
      </c>
      <c r="BQ19" s="23">
        <f t="shared" si="25"/>
        <v>239.0399394369841</v>
      </c>
      <c r="BR19" s="23">
        <f t="shared" si="25"/>
        <v>242.28944800313764</v>
      </c>
      <c r="BS19" s="23">
        <f t="shared" si="25"/>
        <v>247.7343453292641</v>
      </c>
      <c r="BT19" s="23">
        <f t="shared" si="25"/>
        <v>251.84864984148709</v>
      </c>
      <c r="BU19" s="23">
        <f t="shared" si="25"/>
        <v>256.71330976270008</v>
      </c>
      <c r="BV19" s="23">
        <f t="shared" si="25"/>
        <v>260.6960934437821</v>
      </c>
      <c r="BW19" s="23">
        <f t="shared" si="25"/>
        <v>263.84613742674833</v>
      </c>
      <c r="BX19" s="23">
        <f t="shared" si="25"/>
        <v>266.60549741934636</v>
      </c>
      <c r="BY19" s="23">
        <f t="shared" si="25"/>
        <v>271.60480833393649</v>
      </c>
      <c r="BZ19" s="23">
        <f t="shared" si="25"/>
        <v>274.49078743715984</v>
      </c>
      <c r="CA19" s="23">
        <f t="shared" si="25"/>
        <v>276.08009340570771</v>
      </c>
      <c r="CB19" s="23">
        <f t="shared" si="25"/>
        <v>277.81472060489267</v>
      </c>
      <c r="CC19" s="23">
        <f t="shared" si="25"/>
        <v>283.73792060489268</v>
      </c>
      <c r="CD19" s="23">
        <f t="shared" si="25"/>
        <v>290.33762031192396</v>
      </c>
      <c r="CE19" s="23">
        <f t="shared" si="25"/>
        <v>295.63614600772473</v>
      </c>
      <c r="CF19" s="23">
        <f t="shared" si="25"/>
        <v>302.11308265323254</v>
      </c>
      <c r="CG19" s="23">
        <f t="shared" si="25"/>
        <v>309.35078482330977</v>
      </c>
      <c r="CH19" s="23">
        <f t="shared" si="25"/>
        <v>314.54538168610276</v>
      </c>
      <c r="CI19" s="23">
        <f t="shared" si="25"/>
        <v>320.49926840485278</v>
      </c>
      <c r="CJ19" s="23">
        <f t="shared" si="25"/>
        <v>326.45522421539965</v>
      </c>
      <c r="CK19" s="23">
        <f t="shared" si="25"/>
        <v>330.50637915314377</v>
      </c>
      <c r="CL19" s="23">
        <f t="shared" si="25"/>
        <v>333.58487166107835</v>
      </c>
      <c r="CM19" s="23">
        <f t="shared" si="25"/>
        <v>339.23539839447682</v>
      </c>
      <c r="CN19" s="23">
        <f t="shared" si="25"/>
        <v>344.91122801483817</v>
      </c>
      <c r="CO19" s="23">
        <f t="shared" si="25"/>
        <v>349.28882801483815</v>
      </c>
      <c r="CP19" s="23">
        <f t="shared" si="25"/>
        <v>354.60609087398535</v>
      </c>
      <c r="CQ19" s="23">
        <f t="shared" si="25"/>
        <v>359.27169087398534</v>
      </c>
      <c r="CR19" s="23">
        <f t="shared" si="25"/>
        <v>364.19649087398534</v>
      </c>
      <c r="CS19" s="23">
        <f t="shared" si="25"/>
        <v>369.40929087398536</v>
      </c>
      <c r="CT19" s="23">
        <f t="shared" si="25"/>
        <v>375.11169087398537</v>
      </c>
      <c r="CU19" s="23">
        <f t="shared" si="25"/>
        <v>380.64701708709345</v>
      </c>
      <c r="CV19" s="23">
        <f t="shared" si="25"/>
        <v>385.413147269349</v>
      </c>
      <c r="CW19" s="23">
        <f t="shared" si="25"/>
        <v>390.55627650953579</v>
      </c>
      <c r="CX19" s="23">
        <f t="shared" si="25"/>
        <v>395.06784423042598</v>
      </c>
      <c r="CY19" s="23">
        <f t="shared" si="25"/>
        <v>399.17390124942875</v>
      </c>
      <c r="CZ19" s="23">
        <f t="shared" si="25"/>
        <v>403.55996550410919</v>
      </c>
      <c r="DA19" s="23">
        <f t="shared" si="25"/>
        <v>408.1087913012326</v>
      </c>
      <c r="DB19" s="23">
        <f t="shared" si="25"/>
        <v>412.01840214520143</v>
      </c>
      <c r="DC19" s="23">
        <f t="shared" si="25"/>
        <v>415.66076407160733</v>
      </c>
      <c r="DD19" s="23">
        <f t="shared" si="25"/>
        <v>419.59646992156348</v>
      </c>
      <c r="DE19" s="23">
        <f t="shared" si="25"/>
        <v>424.05486023839933</v>
      </c>
      <c r="DF19" s="23">
        <f t="shared" si="25"/>
        <v>427.42950375050026</v>
      </c>
      <c r="DG19" s="23">
        <f t="shared" si="25"/>
        <v>431.6049547553456</v>
      </c>
      <c r="DH19" s="23">
        <f t="shared" si="25"/>
        <v>434.24406809738122</v>
      </c>
      <c r="DI19" s="23">
        <f t="shared" si="25"/>
        <v>436.88984936001702</v>
      </c>
      <c r="DJ19" s="23">
        <f t="shared" si="25"/>
        <v>439.05236875595944</v>
      </c>
      <c r="DK19" s="23">
        <f t="shared" si="25"/>
        <v>441.05104629282482</v>
      </c>
      <c r="DL19" s="23">
        <f t="shared" si="25"/>
        <v>442.65271660045738</v>
      </c>
      <c r="DM19" s="23">
        <f t="shared" si="25"/>
        <v>444.16572752057732</v>
      </c>
      <c r="DN19" s="23">
        <f t="shared" si="25"/>
        <v>445.75117097495269</v>
      </c>
      <c r="DO19" s="23">
        <f t="shared" si="25"/>
        <v>447.33952953806858</v>
      </c>
      <c r="DP19" s="23">
        <f t="shared" si="25"/>
        <v>448.46738165487045</v>
      </c>
      <c r="DQ19" s="23">
        <f t="shared" si="25"/>
        <v>449.64877778604807</v>
      </c>
      <c r="DR19" s="23">
        <f t="shared" si="25"/>
        <v>455.52750082014711</v>
      </c>
      <c r="DS19" s="23">
        <f t="shared" si="25"/>
        <v>453.88451221132362</v>
      </c>
      <c r="DT19" s="23">
        <f t="shared" si="25"/>
        <v>458.34201422769667</v>
      </c>
      <c r="DU19" s="23">
        <f t="shared" si="25"/>
        <v>459.60842006244872</v>
      </c>
      <c r="DV19" s="23">
        <f t="shared" si="25"/>
        <v>465.51936346387379</v>
      </c>
      <c r="DW19" s="23">
        <f t="shared" si="25"/>
        <v>466.97347515119799</v>
      </c>
      <c r="DX19" s="23">
        <f t="shared" si="25"/>
        <v>474.08847417360079</v>
      </c>
      <c r="DY19" s="23">
        <f t="shared" si="25"/>
        <v>475.13615830091794</v>
      </c>
      <c r="DZ19" s="23">
        <f t="shared" si="25"/>
        <v>476.84393603542918</v>
      </c>
      <c r="EA19" s="23">
        <f t="shared" si="25"/>
        <v>478.53497435635205</v>
      </c>
      <c r="EB19" s="23">
        <f t="shared" ref="EB19:FS19" si="26">EA19+EB17+(EB24-EB25)+(EB34-EB35)</f>
        <v>479.81265709604583</v>
      </c>
      <c r="EC19" s="23">
        <f t="shared" si="26"/>
        <v>480.87504560579617</v>
      </c>
      <c r="ED19" s="23">
        <f t="shared" si="26"/>
        <v>482.12641445652974</v>
      </c>
      <c r="EE19" s="23">
        <f t="shared" si="26"/>
        <v>487.39549113180203</v>
      </c>
      <c r="EF19" s="23">
        <f t="shared" si="26"/>
        <v>497.59786848920726</v>
      </c>
      <c r="EG19" s="23">
        <f t="shared" si="26"/>
        <v>498.52162873090646</v>
      </c>
      <c r="EH19" s="23">
        <f t="shared" si="26"/>
        <v>499.24244572461981</v>
      </c>
      <c r="EI19" s="23">
        <f t="shared" si="26"/>
        <v>499.84271165670293</v>
      </c>
      <c r="EJ19" s="23">
        <f t="shared" si="26"/>
        <v>503.11442545892135</v>
      </c>
      <c r="EK19" s="23">
        <f t="shared" si="26"/>
        <v>503.64452584029573</v>
      </c>
      <c r="EL19" s="23">
        <f t="shared" si="26"/>
        <v>504.21895984650985</v>
      </c>
      <c r="EM19" s="23">
        <f t="shared" si="26"/>
        <v>504.75858135463136</v>
      </c>
      <c r="EN19" s="23">
        <f t="shared" si="26"/>
        <v>505.406044867052</v>
      </c>
      <c r="EO19" s="23">
        <f t="shared" si="26"/>
        <v>506.10554874183077</v>
      </c>
      <c r="EP19" s="23">
        <f t="shared" si="26"/>
        <v>506.58883588553806</v>
      </c>
      <c r="EQ19" s="23">
        <f t="shared" si="26"/>
        <v>510.93789395349671</v>
      </c>
      <c r="ER19" s="23">
        <f t="shared" si="26"/>
        <v>511.79036485212492</v>
      </c>
      <c r="ES19" s="23">
        <f t="shared" si="26"/>
        <v>512.29559674363463</v>
      </c>
      <c r="ET19" s="23">
        <f t="shared" si="26"/>
        <v>512.84732755060327</v>
      </c>
      <c r="EU19" s="23">
        <f t="shared" si="26"/>
        <v>513.50954337739404</v>
      </c>
      <c r="EV19" s="23">
        <f t="shared" si="26"/>
        <v>514.07603559964969</v>
      </c>
      <c r="EW19" s="23">
        <f t="shared" si="26"/>
        <v>518.31152030593444</v>
      </c>
      <c r="EX19" s="23">
        <f t="shared" si="26"/>
        <v>518.93921415667648</v>
      </c>
      <c r="EY19" s="23">
        <f t="shared" si="26"/>
        <v>519.26940063624227</v>
      </c>
      <c r="EZ19" s="23">
        <f t="shared" si="26"/>
        <v>519.67032152732554</v>
      </c>
      <c r="FA19" s="23">
        <f t="shared" si="26"/>
        <v>520.70550058995752</v>
      </c>
      <c r="FB19" s="23">
        <f t="shared" si="26"/>
        <v>521.07957984876714</v>
      </c>
      <c r="FC19" s="23">
        <f t="shared" si="26"/>
        <v>521.3960803525448</v>
      </c>
      <c r="FD19" s="23">
        <f t="shared" si="26"/>
        <v>521.61761647987123</v>
      </c>
      <c r="FE19" s="23">
        <f t="shared" si="26"/>
        <v>527.86544409725298</v>
      </c>
      <c r="FF19" s="23">
        <f t="shared" si="26"/>
        <v>528.19127977445146</v>
      </c>
      <c r="FG19" s="23">
        <f t="shared" si="26"/>
        <v>530.69535222033733</v>
      </c>
      <c r="FH19" s="23">
        <f t="shared" si="26"/>
        <v>531.15470601954223</v>
      </c>
      <c r="FI19" s="23">
        <f t="shared" si="26"/>
        <v>531.58201127504867</v>
      </c>
      <c r="FJ19" s="23">
        <f t="shared" si="26"/>
        <v>531.95610328879036</v>
      </c>
      <c r="FK19" s="23">
        <f t="shared" si="26"/>
        <v>532.1704465313934</v>
      </c>
      <c r="FL19" s="23">
        <f t="shared" si="26"/>
        <v>532.4945472503282</v>
      </c>
      <c r="FM19" s="23">
        <f t="shared" si="26"/>
        <v>532.84187098308109</v>
      </c>
      <c r="FN19" s="23">
        <f t="shared" si="26"/>
        <v>533.22095858428838</v>
      </c>
      <c r="FO19" s="23">
        <f t="shared" si="26"/>
        <v>533.25204225583366</v>
      </c>
      <c r="FP19" s="23">
        <f t="shared" si="26"/>
        <v>533.31176253452077</v>
      </c>
      <c r="FQ19" s="23">
        <f t="shared" si="26"/>
        <v>533.42861852251804</v>
      </c>
      <c r="FR19" s="23">
        <f t="shared" si="26"/>
        <v>533.70745870560154</v>
      </c>
      <c r="FS19" s="23">
        <f t="shared" si="26"/>
        <v>534.16189897434731</v>
      </c>
    </row>
    <row r="20" spans="1:256" s="3" customFormat="1" x14ac:dyDescent="0.25">
      <c r="A20" s="20" t="s">
        <v>7</v>
      </c>
      <c r="B20" s="21" t="s">
        <v>10</v>
      </c>
      <c r="C20" s="20">
        <f>'Raw Data'!B36</f>
        <v>0.01</v>
      </c>
      <c r="D20" s="20">
        <f>'Raw Data'!C36</f>
        <v>0.01</v>
      </c>
      <c r="E20" s="20">
        <f>'Raw Data'!D36</f>
        <v>0.01</v>
      </c>
      <c r="F20" s="20">
        <f>'Raw Data'!E36</f>
        <v>0.01</v>
      </c>
      <c r="G20" s="20">
        <f>'Raw Data'!F36</f>
        <v>0.01</v>
      </c>
      <c r="H20" s="20">
        <f>'Raw Data'!G36</f>
        <v>0.01</v>
      </c>
      <c r="I20" s="20">
        <f>'Raw Data'!H36</f>
        <v>0.01</v>
      </c>
      <c r="J20" s="20">
        <f>'Raw Data'!I36</f>
        <v>0.01</v>
      </c>
      <c r="K20" s="20">
        <f>'Raw Data'!J36</f>
        <v>0.01</v>
      </c>
      <c r="L20" s="20">
        <f>'Raw Data'!K36</f>
        <v>0.01</v>
      </c>
      <c r="M20" s="20">
        <f>'Raw Data'!L36</f>
        <v>0.01</v>
      </c>
      <c r="N20" s="20">
        <f>'Raw Data'!M36</f>
        <v>0.01</v>
      </c>
      <c r="O20" s="20">
        <f>'Raw Data'!N36</f>
        <v>0.01</v>
      </c>
      <c r="P20" s="20">
        <f>'Raw Data'!O36</f>
        <v>0.01</v>
      </c>
      <c r="Q20" s="20">
        <f>'Raw Data'!P36</f>
        <v>0.01</v>
      </c>
      <c r="R20" s="20">
        <f>'Raw Data'!Q36</f>
        <v>0.01</v>
      </c>
      <c r="S20" s="20">
        <f>'Raw Data'!R36</f>
        <v>0.01</v>
      </c>
      <c r="T20" s="20">
        <f>'Raw Data'!S36</f>
        <v>0.01</v>
      </c>
      <c r="U20" s="20">
        <f>'Raw Data'!T36</f>
        <v>0.01</v>
      </c>
      <c r="V20" s="20">
        <f>'Raw Data'!U36</f>
        <v>0.01</v>
      </c>
      <c r="W20" s="20">
        <f>'Raw Data'!V36</f>
        <v>0.01</v>
      </c>
      <c r="X20" s="20">
        <f>'Raw Data'!W36</f>
        <v>0.01</v>
      </c>
      <c r="Y20" s="20">
        <f>'Raw Data'!X36</f>
        <v>0.01</v>
      </c>
      <c r="Z20" s="20">
        <f>'Raw Data'!Y36</f>
        <v>0.01</v>
      </c>
      <c r="AA20" s="20">
        <f>'Raw Data'!Z36</f>
        <v>0.01</v>
      </c>
      <c r="AB20" s="20">
        <f>'Raw Data'!AA36</f>
        <v>0.01</v>
      </c>
      <c r="AC20" s="20">
        <f>'Raw Data'!AB36</f>
        <v>0.01</v>
      </c>
      <c r="AD20" s="20">
        <f>'Raw Data'!AC36</f>
        <v>0.01</v>
      </c>
      <c r="AE20" s="20">
        <f>'Raw Data'!AD36</f>
        <v>0.01</v>
      </c>
      <c r="AF20" s="20">
        <f>'Raw Data'!AE36</f>
        <v>0.01</v>
      </c>
      <c r="AG20" s="20">
        <f>'Raw Data'!AF36</f>
        <v>0.01</v>
      </c>
      <c r="AH20" s="20">
        <f>'Raw Data'!AG36</f>
        <v>0.01</v>
      </c>
      <c r="AI20" s="20">
        <f>'Raw Data'!AH36</f>
        <v>0.01</v>
      </c>
      <c r="AJ20" s="20">
        <f>'Raw Data'!AI36</f>
        <v>0.01</v>
      </c>
      <c r="AK20" s="20">
        <f>'Raw Data'!AJ36</f>
        <v>0.01</v>
      </c>
      <c r="AL20" s="20">
        <f>'Raw Data'!AK36</f>
        <v>0.01</v>
      </c>
      <c r="AM20" s="20">
        <f>'Raw Data'!AL36</f>
        <v>0.01</v>
      </c>
      <c r="AN20" s="20">
        <f>'Raw Data'!AM36</f>
        <v>0.01</v>
      </c>
      <c r="AO20" s="20">
        <f>'Raw Data'!AN36</f>
        <v>0.01</v>
      </c>
      <c r="AP20" s="20">
        <f>'Raw Data'!AO36</f>
        <v>0.01</v>
      </c>
      <c r="AQ20" s="20">
        <f>'Raw Data'!AP36</f>
        <v>0.01</v>
      </c>
      <c r="AR20" s="20">
        <f>'Raw Data'!AQ36</f>
        <v>0.01</v>
      </c>
      <c r="AS20" s="20">
        <f>'Raw Data'!AR36</f>
        <v>0.01</v>
      </c>
      <c r="AT20" s="20">
        <f>'Raw Data'!AS36</f>
        <v>0.01</v>
      </c>
      <c r="AU20" s="20">
        <f>'Raw Data'!AT36</f>
        <v>0.01</v>
      </c>
      <c r="AV20" s="20">
        <f>'Raw Data'!AU36</f>
        <v>0.01</v>
      </c>
      <c r="AW20" s="20">
        <f>'Raw Data'!AV36</f>
        <v>0.01</v>
      </c>
      <c r="AX20" s="20">
        <f>'Raw Data'!AW36</f>
        <v>0.01</v>
      </c>
      <c r="AY20" s="20">
        <f>'Raw Data'!AX36</f>
        <v>0.01</v>
      </c>
      <c r="AZ20" s="20">
        <f>'Raw Data'!AY36</f>
        <v>0.01</v>
      </c>
      <c r="BA20" s="20">
        <f>'Raw Data'!AZ36</f>
        <v>0.01</v>
      </c>
      <c r="BB20" s="20">
        <f>'Raw Data'!BA36</f>
        <v>0.01</v>
      </c>
      <c r="BC20" s="20">
        <f>'Raw Data'!BB36</f>
        <v>0.01</v>
      </c>
      <c r="BD20" s="20">
        <f>'Raw Data'!BC36</f>
        <v>0.01</v>
      </c>
      <c r="BE20" s="20">
        <f>'Raw Data'!BD36</f>
        <v>0.01</v>
      </c>
      <c r="BF20" s="20">
        <f>'Raw Data'!BE36</f>
        <v>0.01</v>
      </c>
      <c r="BG20" s="20">
        <f>'Raw Data'!BF36</f>
        <v>0.01</v>
      </c>
      <c r="BH20" s="20">
        <f>'Raw Data'!BG36</f>
        <v>0.01</v>
      </c>
      <c r="BI20" s="20">
        <f>'Raw Data'!BH36</f>
        <v>0.01</v>
      </c>
      <c r="BJ20" s="20">
        <f>'Raw Data'!BI36</f>
        <v>0.01</v>
      </c>
      <c r="BK20" s="20">
        <f>'Raw Data'!BJ36</f>
        <v>0.01</v>
      </c>
      <c r="BL20" s="20">
        <f>'Raw Data'!BK36</f>
        <v>0.01</v>
      </c>
      <c r="BM20" s="20">
        <f>'Raw Data'!BL36</f>
        <v>0.01</v>
      </c>
      <c r="BN20" s="20">
        <f>'Raw Data'!BM36</f>
        <v>0.01</v>
      </c>
      <c r="BO20" s="20">
        <f>'Raw Data'!BN36</f>
        <v>0.01</v>
      </c>
      <c r="BP20" s="20">
        <f>'Raw Data'!BO36</f>
        <v>0.01</v>
      </c>
      <c r="BQ20" s="20">
        <f>'Raw Data'!BP36</f>
        <v>0.01</v>
      </c>
      <c r="BR20" s="20">
        <f>'Raw Data'!BQ36</f>
        <v>0.01</v>
      </c>
      <c r="BS20" s="20">
        <f>'Raw Data'!BR36</f>
        <v>0.01</v>
      </c>
      <c r="BT20" s="20">
        <f>'Raw Data'!BS36</f>
        <v>0.01</v>
      </c>
      <c r="BU20" s="20">
        <f>'Raw Data'!BT36</f>
        <v>0.01</v>
      </c>
      <c r="BV20" s="20">
        <f>'Raw Data'!BU36</f>
        <v>0.01</v>
      </c>
      <c r="BW20" s="20">
        <f>'Raw Data'!BV36</f>
        <v>0.01</v>
      </c>
      <c r="BX20" s="20">
        <f>'Raw Data'!BW36</f>
        <v>0.01</v>
      </c>
      <c r="BY20" s="20">
        <f>'Raw Data'!BX36</f>
        <v>0.01</v>
      </c>
      <c r="BZ20" s="20">
        <f>'Raw Data'!BY36</f>
        <v>0.01</v>
      </c>
      <c r="CA20" s="20">
        <f>'Raw Data'!BZ36</f>
        <v>0.01</v>
      </c>
      <c r="CB20" s="20">
        <f>'Raw Data'!CA36</f>
        <v>0.01</v>
      </c>
      <c r="CC20" s="20">
        <f>'Raw Data'!CB36</f>
        <v>0.01</v>
      </c>
      <c r="CD20" s="20">
        <f>'Raw Data'!CC36</f>
        <v>0.01</v>
      </c>
      <c r="CE20" s="20">
        <f>'Raw Data'!CD36</f>
        <v>0.01</v>
      </c>
      <c r="CF20" s="20">
        <f>'Raw Data'!CE36</f>
        <v>0.01</v>
      </c>
      <c r="CG20" s="20">
        <f>'Raw Data'!CF36</f>
        <v>0.01</v>
      </c>
      <c r="CH20" s="20">
        <f>'Raw Data'!CG36</f>
        <v>0.01</v>
      </c>
      <c r="CI20" s="20">
        <f>'Raw Data'!CH36</f>
        <v>0.01</v>
      </c>
      <c r="CJ20" s="20">
        <f>'Raw Data'!CI36</f>
        <v>0.01</v>
      </c>
      <c r="CK20" s="20">
        <f>'Raw Data'!CJ36</f>
        <v>0.01</v>
      </c>
      <c r="CL20" s="20">
        <f>'Raw Data'!CK36</f>
        <v>0.01</v>
      </c>
      <c r="CM20" s="20">
        <f>'Raw Data'!CL36</f>
        <v>0.01</v>
      </c>
      <c r="CN20" s="20">
        <f>'Raw Data'!CM36</f>
        <v>0.01</v>
      </c>
      <c r="CO20" s="20">
        <f>'Raw Data'!CN36</f>
        <v>0.01</v>
      </c>
      <c r="CP20" s="20">
        <f>'Raw Data'!CO36</f>
        <v>0.01</v>
      </c>
      <c r="CQ20" s="20">
        <f>'Raw Data'!CP36</f>
        <v>0.01</v>
      </c>
      <c r="CR20" s="20">
        <f>'Raw Data'!CQ36</f>
        <v>0.01</v>
      </c>
      <c r="CS20" s="20">
        <f>'Raw Data'!CR36</f>
        <v>0.01</v>
      </c>
      <c r="CT20" s="20">
        <f>'Raw Data'!CS36</f>
        <v>0.01</v>
      </c>
      <c r="CU20" s="20">
        <f>'Raw Data'!CT36</f>
        <v>0.01</v>
      </c>
      <c r="CV20" s="20">
        <f>'Raw Data'!CU36</f>
        <v>0.01</v>
      </c>
      <c r="CW20" s="20">
        <f>'Raw Data'!CV36</f>
        <v>0.01</v>
      </c>
      <c r="CX20" s="20">
        <f>'Raw Data'!CW36</f>
        <v>0.01</v>
      </c>
      <c r="CY20" s="20">
        <f>'Raw Data'!CX36</f>
        <v>0.01</v>
      </c>
      <c r="CZ20" s="20">
        <f>'Raw Data'!CY36</f>
        <v>0.01</v>
      </c>
      <c r="DA20" s="20">
        <f>'Raw Data'!CZ36</f>
        <v>0.01</v>
      </c>
      <c r="DB20" s="20">
        <f>'Raw Data'!DA36</f>
        <v>0.01</v>
      </c>
      <c r="DC20" s="20">
        <f>'Raw Data'!DB36</f>
        <v>0.01</v>
      </c>
      <c r="DD20" s="20">
        <f>'Raw Data'!DC36</f>
        <v>0.01</v>
      </c>
      <c r="DE20" s="20">
        <f>'Raw Data'!DD36</f>
        <v>0.01</v>
      </c>
      <c r="DF20" s="20">
        <f>'Raw Data'!DE36</f>
        <v>0.01</v>
      </c>
      <c r="DG20" s="20">
        <f>'Raw Data'!DF36</f>
        <v>0.01</v>
      </c>
      <c r="DH20" s="20">
        <f>'Raw Data'!DG36</f>
        <v>0.01</v>
      </c>
      <c r="DI20" s="20">
        <f>'Raw Data'!DH36</f>
        <v>0.01</v>
      </c>
      <c r="DJ20" s="20">
        <f>'Raw Data'!DI36</f>
        <v>0.01</v>
      </c>
      <c r="DK20" s="20">
        <f>'Raw Data'!DJ36</f>
        <v>0.01</v>
      </c>
      <c r="DL20" s="20">
        <f>'Raw Data'!DK36</f>
        <v>0.01</v>
      </c>
      <c r="DM20" s="20">
        <f>'Raw Data'!DL36</f>
        <v>0.01</v>
      </c>
      <c r="DN20" s="20">
        <f>'Raw Data'!DM36</f>
        <v>0.01</v>
      </c>
      <c r="DO20" s="20">
        <f>'Raw Data'!DN36</f>
        <v>0.01</v>
      </c>
      <c r="DP20" s="20">
        <f>'Raw Data'!DO36</f>
        <v>0.01</v>
      </c>
      <c r="DQ20" s="20">
        <f>'Raw Data'!DP36</f>
        <v>0.01</v>
      </c>
      <c r="DR20" s="20">
        <f>'Raw Data'!DQ36</f>
        <v>0.01</v>
      </c>
      <c r="DS20" s="20">
        <f>'Raw Data'!DR36</f>
        <v>0.01</v>
      </c>
      <c r="DT20" s="20">
        <f>'Raw Data'!DS36</f>
        <v>0.01</v>
      </c>
      <c r="DU20" s="20">
        <f>'Raw Data'!DT36</f>
        <v>0.01</v>
      </c>
      <c r="DV20" s="20">
        <f>'Raw Data'!DU36</f>
        <v>0.01</v>
      </c>
      <c r="DW20" s="20">
        <f>'Raw Data'!DV36</f>
        <v>0.01</v>
      </c>
      <c r="DX20" s="20">
        <f>'Raw Data'!DW36</f>
        <v>0.01</v>
      </c>
      <c r="DY20" s="20">
        <f>'Raw Data'!DX36</f>
        <v>0.01</v>
      </c>
      <c r="DZ20" s="20">
        <f>'Raw Data'!DY36</f>
        <v>0.01</v>
      </c>
      <c r="EA20" s="20">
        <f>'Raw Data'!DZ36</f>
        <v>0.01</v>
      </c>
      <c r="EB20" s="20">
        <f>'Raw Data'!EA36</f>
        <v>0.01</v>
      </c>
      <c r="EC20" s="20">
        <f>'Raw Data'!EB36</f>
        <v>0.01</v>
      </c>
      <c r="ED20" s="20">
        <f>'Raw Data'!EC36</f>
        <v>0.01</v>
      </c>
      <c r="EE20" s="20">
        <f>'Raw Data'!ED36</f>
        <v>0.01</v>
      </c>
      <c r="EF20" s="20">
        <f>'Raw Data'!EE36</f>
        <v>0.01</v>
      </c>
      <c r="EG20" s="20">
        <f>'Raw Data'!EF36</f>
        <v>0.01</v>
      </c>
      <c r="EH20" s="20">
        <f>'Raw Data'!EG36</f>
        <v>0.01</v>
      </c>
      <c r="EI20" s="20">
        <f>'Raw Data'!EH36</f>
        <v>0.01</v>
      </c>
      <c r="EJ20" s="20">
        <f>'Raw Data'!EI36</f>
        <v>0.01</v>
      </c>
      <c r="EK20" s="20">
        <f>'Raw Data'!EJ36</f>
        <v>0.01</v>
      </c>
      <c r="EL20" s="20">
        <f>'Raw Data'!EK36</f>
        <v>0.01</v>
      </c>
      <c r="EM20" s="20">
        <f>'Raw Data'!EL36</f>
        <v>0.01</v>
      </c>
      <c r="EN20" s="20">
        <f>'Raw Data'!EM36</f>
        <v>0.01</v>
      </c>
      <c r="EO20" s="20">
        <f>'Raw Data'!EN36</f>
        <v>0.01</v>
      </c>
      <c r="EP20" s="20">
        <f>'Raw Data'!EO36</f>
        <v>0.01</v>
      </c>
      <c r="EQ20" s="20">
        <f>'Raw Data'!EP36</f>
        <v>0.01</v>
      </c>
      <c r="ER20" s="20">
        <f>'Raw Data'!EQ36</f>
        <v>0.01</v>
      </c>
      <c r="ES20" s="20">
        <f>'Raw Data'!ER36</f>
        <v>0.01</v>
      </c>
      <c r="ET20" s="20">
        <f>'Raw Data'!ES36</f>
        <v>0.01</v>
      </c>
      <c r="EU20" s="20">
        <f>'Raw Data'!ET36</f>
        <v>0.01</v>
      </c>
      <c r="EV20" s="20">
        <f>'Raw Data'!EU36</f>
        <v>0.01</v>
      </c>
      <c r="EW20" s="20">
        <f>'Raw Data'!EV36</f>
        <v>0.01</v>
      </c>
      <c r="EX20" s="20">
        <f>'Raw Data'!EW36</f>
        <v>0.01</v>
      </c>
      <c r="EY20" s="20">
        <f>'Raw Data'!EX36</f>
        <v>0.01</v>
      </c>
      <c r="EZ20" s="20">
        <f>'Raw Data'!EY36</f>
        <v>0.01</v>
      </c>
      <c r="FA20" s="20">
        <f>'Raw Data'!EZ36</f>
        <v>0.01</v>
      </c>
      <c r="FB20" s="20">
        <f>'Raw Data'!FA36</f>
        <v>0.01</v>
      </c>
      <c r="FC20" s="20">
        <f>'Raw Data'!FB36</f>
        <v>0.01</v>
      </c>
      <c r="FD20" s="20">
        <f>'Raw Data'!FC36</f>
        <v>0.01</v>
      </c>
      <c r="FE20" s="20">
        <f>'Raw Data'!FD36</f>
        <v>0.01</v>
      </c>
      <c r="FF20" s="20">
        <f>'Raw Data'!FE36</f>
        <v>0.01</v>
      </c>
      <c r="FG20" s="20">
        <f>'Raw Data'!FF36</f>
        <v>0.01</v>
      </c>
      <c r="FH20" s="20">
        <f>'Raw Data'!FG36</f>
        <v>0.01</v>
      </c>
      <c r="FI20" s="20">
        <f>'Raw Data'!FH36</f>
        <v>0.01</v>
      </c>
      <c r="FJ20" s="20">
        <f>'Raw Data'!FI36</f>
        <v>0.01</v>
      </c>
      <c r="FK20" s="20">
        <f>'Raw Data'!FJ36</f>
        <v>0.01</v>
      </c>
      <c r="FL20" s="20">
        <f>'Raw Data'!FK36</f>
        <v>0.01</v>
      </c>
      <c r="FM20" s="20">
        <f>'Raw Data'!FL36</f>
        <v>0.01</v>
      </c>
      <c r="FN20" s="20">
        <f>'Raw Data'!FM36</f>
        <v>0.01</v>
      </c>
      <c r="FO20" s="20">
        <f>'Raw Data'!FN36</f>
        <v>0.01</v>
      </c>
      <c r="FP20" s="20">
        <f>'Raw Data'!FO36</f>
        <v>0.01</v>
      </c>
      <c r="FQ20" s="20">
        <f>'Raw Data'!FP36</f>
        <v>0.01</v>
      </c>
      <c r="FR20" s="20">
        <f>'Raw Data'!FQ36</f>
        <v>0.01</v>
      </c>
      <c r="FS20" s="20">
        <f>'Raw Data'!FR36</f>
        <v>0.01</v>
      </c>
    </row>
    <row r="21" spans="1:256" s="18" customFormat="1" x14ac:dyDescent="0.25">
      <c r="A21" s="16" t="s">
        <v>40</v>
      </c>
      <c r="B21" s="17"/>
      <c r="C21" s="19">
        <f t="shared" ref="C21:BN21" si="27">C20/C16</f>
        <v>1.3617358152573356E-3</v>
      </c>
      <c r="D21" s="19">
        <f t="shared" si="27"/>
        <v>1.2965371797902742E-3</v>
      </c>
      <c r="E21" s="19">
        <f t="shared" si="27"/>
        <v>1.3852897123106471E-3</v>
      </c>
      <c r="F21" s="19">
        <f t="shared" si="27"/>
        <v>1.306658497060356E-3</v>
      </c>
      <c r="G21" s="19">
        <f t="shared" si="27"/>
        <v>1.1631189027342572E-3</v>
      </c>
      <c r="H21" s="19">
        <f t="shared" si="27"/>
        <v>1.2347710828504905E-3</v>
      </c>
      <c r="I21" s="19">
        <f t="shared" si="27"/>
        <v>1.4853251726875227E-3</v>
      </c>
      <c r="J21" s="19">
        <f t="shared" si="27"/>
        <v>1.7220007130553338E-3</v>
      </c>
      <c r="K21" s="19">
        <f t="shared" si="27"/>
        <v>1.0281249497495616E-3</v>
      </c>
      <c r="L21" s="19">
        <f t="shared" si="27"/>
        <v>1.2614515650640175E-3</v>
      </c>
      <c r="M21" s="19">
        <f t="shared" si="27"/>
        <v>1.8199442757311662E-3</v>
      </c>
      <c r="N21" s="19">
        <f t="shared" si="27"/>
        <v>1.21760813602873E-3</v>
      </c>
      <c r="O21" s="19">
        <f t="shared" si="27"/>
        <v>1.2875654687568207E-3</v>
      </c>
      <c r="P21" s="19">
        <f t="shared" si="27"/>
        <v>1.1246185449187926E-3</v>
      </c>
      <c r="Q21" s="19">
        <f t="shared" si="27"/>
        <v>1.0840566315213789E-3</v>
      </c>
      <c r="R21" s="19">
        <f t="shared" si="27"/>
        <v>1.4238224968967741E-3</v>
      </c>
      <c r="S21" s="19">
        <f t="shared" si="27"/>
        <v>3.2079896250396573E-3</v>
      </c>
      <c r="T21" s="19">
        <f t="shared" si="27"/>
        <v>1.0519451699904454E-3</v>
      </c>
      <c r="U21" s="19">
        <f t="shared" si="27"/>
        <v>8.8843557622839033E-4</v>
      </c>
      <c r="V21" s="19">
        <f t="shared" si="27"/>
        <v>1.1486874417413388E-3</v>
      </c>
      <c r="W21" s="19">
        <f t="shared" si="27"/>
        <v>1.1946968646521941E-3</v>
      </c>
      <c r="X21" s="19">
        <f t="shared" si="27"/>
        <v>9.8313158485170129E-4</v>
      </c>
      <c r="Y21" s="19">
        <f t="shared" si="27"/>
        <v>1.3850765352876667E-3</v>
      </c>
      <c r="Z21" s="19">
        <f t="shared" si="27"/>
        <v>2.7098841837837656E-3</v>
      </c>
      <c r="AA21" s="19">
        <f t="shared" si="27"/>
        <v>1.3976876177984651E-3</v>
      </c>
      <c r="AB21" s="19">
        <f t="shared" si="27"/>
        <v>1.3531823548518687E-3</v>
      </c>
      <c r="AC21" s="19">
        <f t="shared" si="27"/>
        <v>1.1438528827094161E-3</v>
      </c>
      <c r="AD21" s="19">
        <f t="shared" si="27"/>
        <v>1.2197681410347607E-3</v>
      </c>
      <c r="AE21" s="19">
        <f t="shared" si="27"/>
        <v>1.2302241285957396E-3</v>
      </c>
      <c r="AF21" s="19">
        <f t="shared" si="27"/>
        <v>8.7034284125383371E-4</v>
      </c>
      <c r="AG21" s="19">
        <f t="shared" si="27"/>
        <v>8.9238194242617533E-4</v>
      </c>
      <c r="AH21" s="19">
        <f t="shared" si="27"/>
        <v>1.1371588553799278E-3</v>
      </c>
      <c r="AI21" s="19">
        <f t="shared" si="27"/>
        <v>9.2167612828801819E-4</v>
      </c>
      <c r="AJ21" s="19">
        <f t="shared" si="27"/>
        <v>1.1853454220382982E-3</v>
      </c>
      <c r="AK21" s="19">
        <f t="shared" si="27"/>
        <v>1.3564479808856247E-3</v>
      </c>
      <c r="AL21" s="19">
        <f t="shared" si="27"/>
        <v>1.3725491351047423E-3</v>
      </c>
      <c r="AM21" s="19">
        <f t="shared" si="27"/>
        <v>1.1933772986354489E-3</v>
      </c>
      <c r="AN21" s="19">
        <f t="shared" si="27"/>
        <v>8.8816278738051545E-4</v>
      </c>
      <c r="AO21" s="19">
        <f t="shared" si="27"/>
        <v>9.6331740078044647E-4</v>
      </c>
      <c r="AP21" s="19">
        <f t="shared" si="27"/>
        <v>1.2507991383053957E-3</v>
      </c>
      <c r="AQ21" s="19">
        <f t="shared" si="27"/>
        <v>1.3344287964261025E-3</v>
      </c>
      <c r="AR21" s="19">
        <f t="shared" si="27"/>
        <v>1.2378563699591851E-3</v>
      </c>
      <c r="AS21" s="19">
        <f t="shared" si="27"/>
        <v>1.1632558063169143E-3</v>
      </c>
      <c r="AT21" s="19">
        <f t="shared" si="27"/>
        <v>1.2239521931026627E-3</v>
      </c>
      <c r="AU21" s="19">
        <f t="shared" si="27"/>
        <v>1.1503523926198916E-3</v>
      </c>
      <c r="AV21" s="19">
        <f t="shared" si="27"/>
        <v>8.8289597856347534E-4</v>
      </c>
      <c r="AW21" s="19">
        <f t="shared" si="27"/>
        <v>9.6737752306015655E-4</v>
      </c>
      <c r="AX21" s="19">
        <f t="shared" si="27"/>
        <v>1.2893425395268277E-3</v>
      </c>
      <c r="AY21" s="19">
        <f t="shared" si="27"/>
        <v>1.2942451490461822E-3</v>
      </c>
      <c r="AZ21" s="19">
        <f t="shared" si="27"/>
        <v>1.2391573729863693E-3</v>
      </c>
      <c r="BA21" s="19">
        <f t="shared" si="27"/>
        <v>1.2406947890818859E-3</v>
      </c>
      <c r="BB21" s="19">
        <f t="shared" si="27"/>
        <v>1.2436465652520803E-3</v>
      </c>
      <c r="BC21" s="19">
        <f t="shared" si="27"/>
        <v>1.1426796702215941E-3</v>
      </c>
      <c r="BD21" s="19">
        <f t="shared" si="27"/>
        <v>1.6666151433554677E-3</v>
      </c>
      <c r="BE21" s="19">
        <f t="shared" si="27"/>
        <v>1.3411048252933095E-3</v>
      </c>
      <c r="BF21" s="19">
        <f t="shared" si="27"/>
        <v>1.4272092663199284E-3</v>
      </c>
      <c r="BG21" s="19">
        <f t="shared" si="27"/>
        <v>1.3517379821671178E-3</v>
      </c>
      <c r="BH21" s="19">
        <f t="shared" si="27"/>
        <v>1.2801101657308155E-3</v>
      </c>
      <c r="BI21" s="19">
        <f t="shared" si="27"/>
        <v>1.1368444699154318E-3</v>
      </c>
      <c r="BJ21" s="19">
        <f t="shared" si="27"/>
        <v>8.8920178533010742E-4</v>
      </c>
      <c r="BK21" s="19">
        <f t="shared" si="27"/>
        <v>1.4714776451945669E-3</v>
      </c>
      <c r="BL21" s="19">
        <f t="shared" si="27"/>
        <v>1.6295207668029527E-3</v>
      </c>
      <c r="BM21" s="19">
        <f t="shared" si="27"/>
        <v>1.7737896201159723E-3</v>
      </c>
      <c r="BN21" s="19">
        <f t="shared" si="27"/>
        <v>1.7699115044247787E-3</v>
      </c>
      <c r="BO21" s="19">
        <f t="shared" ref="BO21:DZ21" si="28">BO20/BO16</f>
        <v>1.0193679918450559E-3</v>
      </c>
      <c r="BP21" s="19">
        <f t="shared" si="28"/>
        <v>1.0256410256410256E-3</v>
      </c>
      <c r="BQ21" s="19">
        <f t="shared" si="28"/>
        <v>1.376538951883244E-3</v>
      </c>
      <c r="BR21" s="19">
        <f t="shared" si="28"/>
        <v>2.0902566613256192E-3</v>
      </c>
      <c r="BS21" s="19">
        <f t="shared" si="28"/>
        <v>1.5353086987712052E-3</v>
      </c>
      <c r="BT21" s="19">
        <f t="shared" si="28"/>
        <v>1.7927667404237975E-3</v>
      </c>
      <c r="BU21" s="19">
        <f t="shared" si="28"/>
        <v>1.3715875403475524E-3</v>
      </c>
      <c r="BV21" s="19">
        <f t="shared" si="28"/>
        <v>1.467882613459207E-3</v>
      </c>
      <c r="BW21" s="19">
        <f t="shared" si="28"/>
        <v>1.6430594856460521E-3</v>
      </c>
      <c r="BX21" s="19">
        <f t="shared" si="28"/>
        <v>2.8074538185900483E-3</v>
      </c>
      <c r="BY21" s="19">
        <f t="shared" si="28"/>
        <v>1.4561825327560039E-3</v>
      </c>
      <c r="BZ21" s="19">
        <f t="shared" si="28"/>
        <v>2.2318784498753454E-3</v>
      </c>
      <c r="CA21" s="19">
        <f t="shared" si="28"/>
        <v>3.7508848906992309E-3</v>
      </c>
      <c r="CB21" s="19">
        <f t="shared" si="28"/>
        <v>4.1841004184100415E-3</v>
      </c>
      <c r="CC21" s="19">
        <f t="shared" si="28"/>
        <v>1.620745542949757E-3</v>
      </c>
      <c r="CD21" s="19">
        <f t="shared" si="28"/>
        <v>1.4546116378253184E-3</v>
      </c>
      <c r="CE21" s="19">
        <f t="shared" si="28"/>
        <v>1.8118247511016599E-3</v>
      </c>
      <c r="CF21" s="19">
        <f t="shared" si="28"/>
        <v>1.4821821681177383E-3</v>
      </c>
      <c r="CG21" s="19">
        <f t="shared" si="28"/>
        <v>1.6762670025458708E-3</v>
      </c>
      <c r="CH21" s="19">
        <f t="shared" si="28"/>
        <v>1.8480741150023309E-3</v>
      </c>
      <c r="CI21" s="19">
        <f t="shared" si="28"/>
        <v>1.6123921151821126E-3</v>
      </c>
      <c r="CJ21" s="19">
        <f t="shared" si="28"/>
        <v>1.6118319721244757E-3</v>
      </c>
      <c r="CK21" s="19">
        <f t="shared" si="28"/>
        <v>2.3696946050021225E-3</v>
      </c>
      <c r="CL21" s="19">
        <f t="shared" si="28"/>
        <v>3.1184094082596469E-3</v>
      </c>
      <c r="CM21" s="19">
        <f t="shared" si="28"/>
        <v>1.6989566553605529E-3</v>
      </c>
      <c r="CN21" s="19">
        <f t="shared" si="28"/>
        <v>1.6913826950620931E-3</v>
      </c>
      <c r="CO21" s="19">
        <f t="shared" si="28"/>
        <v>2.1929824561403512E-3</v>
      </c>
      <c r="CP21" s="19">
        <f t="shared" si="28"/>
        <v>2.0449897750511249E-3</v>
      </c>
      <c r="CQ21" s="19">
        <f t="shared" si="28"/>
        <v>2.0576131687242796E-3</v>
      </c>
      <c r="CR21" s="19">
        <f t="shared" si="28"/>
        <v>1.9493177387914231E-3</v>
      </c>
      <c r="CS21" s="19">
        <f t="shared" si="28"/>
        <v>1.841620626151013E-3</v>
      </c>
      <c r="CT21" s="19">
        <f t="shared" si="28"/>
        <v>1.6835016835016834E-3</v>
      </c>
      <c r="CU21" s="19">
        <f t="shared" si="28"/>
        <v>1.6920473773265651E-3</v>
      </c>
      <c r="CV21" s="19">
        <f t="shared" si="28"/>
        <v>1.7793594306049821E-3</v>
      </c>
      <c r="CW21" s="19">
        <f t="shared" si="28"/>
        <v>1.5007042852199142E-3</v>
      </c>
      <c r="CX21" s="19">
        <f t="shared" si="28"/>
        <v>1.5284426422226857E-3</v>
      </c>
      <c r="CY21" s="19">
        <f t="shared" si="28"/>
        <v>1.5036437954667817E-3</v>
      </c>
      <c r="CZ21" s="19">
        <f t="shared" si="28"/>
        <v>2.1856384467729829E-3</v>
      </c>
      <c r="DA21" s="19">
        <f t="shared" si="28"/>
        <v>1.8065039420623733E-3</v>
      </c>
      <c r="DB21" s="19">
        <f t="shared" si="28"/>
        <v>1.9157627896673236E-3</v>
      </c>
      <c r="DC21" s="19">
        <f t="shared" si="28"/>
        <v>1.884641010446643E-3</v>
      </c>
      <c r="DD21" s="19">
        <f t="shared" si="28"/>
        <v>1.5961428658193997E-3</v>
      </c>
      <c r="DE21" s="19">
        <f t="shared" si="28"/>
        <v>1.6357213784520522E-3</v>
      </c>
      <c r="DF21" s="19">
        <f t="shared" si="28"/>
        <v>1.949706607622512E-3</v>
      </c>
      <c r="DG21" s="19">
        <f t="shared" si="28"/>
        <v>1.4342952970561121E-3</v>
      </c>
      <c r="DH21" s="19">
        <f t="shared" si="28"/>
        <v>1.9524940582193949E-3</v>
      </c>
      <c r="DI21" s="19">
        <f t="shared" si="28"/>
        <v>1.734023397614332E-3</v>
      </c>
      <c r="DJ21" s="19">
        <f t="shared" si="28"/>
        <v>1.8724420964474392E-3</v>
      </c>
      <c r="DK21" s="19">
        <f t="shared" si="28"/>
        <v>1.8034717712197431E-3</v>
      </c>
      <c r="DL21" s="19">
        <f t="shared" si="28"/>
        <v>2.0004410762565904E-3</v>
      </c>
      <c r="DM21" s="19">
        <f t="shared" si="28"/>
        <v>1.9000905671372847E-3</v>
      </c>
      <c r="DN21" s="19">
        <f t="shared" si="28"/>
        <v>1.6267823592002459E-3</v>
      </c>
      <c r="DO21" s="19">
        <f t="shared" si="28"/>
        <v>1.441571736848433E-3</v>
      </c>
      <c r="DP21" s="19">
        <f t="shared" si="28"/>
        <v>1.7869827275117025E-3</v>
      </c>
      <c r="DQ21" s="19">
        <f t="shared" si="28"/>
        <v>1.5290661553525066E-3</v>
      </c>
      <c r="DR21" s="19">
        <f t="shared" si="28"/>
        <v>2.2084443442859461E-3</v>
      </c>
      <c r="DS21" s="19">
        <f t="shared" si="28"/>
        <v>3.8390916602282182E-3</v>
      </c>
      <c r="DT21" s="19">
        <f t="shared" si="28"/>
        <v>5.9185347481284381E-3</v>
      </c>
      <c r="DU21" s="19">
        <f t="shared" si="28"/>
        <v>9.2497474642499692E-3</v>
      </c>
      <c r="DV21" s="19">
        <f t="shared" si="28"/>
        <v>3.5567815037701356E-3</v>
      </c>
      <c r="DW21" s="19">
        <f t="shared" si="28"/>
        <v>2.5177819720427603E-3</v>
      </c>
      <c r="DX21" s="19">
        <f t="shared" si="28"/>
        <v>1.4348275376950605E-2</v>
      </c>
      <c r="DY21" s="19">
        <f t="shared" si="28"/>
        <v>3.9499364420865829E-3</v>
      </c>
      <c r="DZ21" s="19">
        <f t="shared" si="28"/>
        <v>2.2515475986360283E-3</v>
      </c>
      <c r="EA21" s="19">
        <f t="shared" ref="EA21:FS21" si="29">EA20/EA16</f>
        <v>2.1004846289122323E-3</v>
      </c>
      <c r="EB21" s="19">
        <f t="shared" si="29"/>
        <v>2.5505996454473455E-3</v>
      </c>
      <c r="EC21" s="19">
        <f t="shared" si="29"/>
        <v>2.7915534274849715E-3</v>
      </c>
      <c r="ED21" s="19">
        <f t="shared" si="29"/>
        <v>2.1106740331936552E-3</v>
      </c>
      <c r="EE21" s="19">
        <f t="shared" si="29"/>
        <v>2.5981260407391821E-3</v>
      </c>
      <c r="EF21" s="19">
        <f t="shared" si="29"/>
        <v>1.7644783168315665E-3</v>
      </c>
      <c r="EG21" s="19">
        <f t="shared" si="29"/>
        <v>1.9411344807874012E-3</v>
      </c>
      <c r="EH21" s="19">
        <f t="shared" si="29"/>
        <v>2.0809720263011036E-3</v>
      </c>
      <c r="EI21" s="19">
        <f t="shared" si="29"/>
        <v>2.49889244054628E-3</v>
      </c>
      <c r="EJ21" s="19">
        <f t="shared" si="29"/>
        <v>2.0916475679689437E-2</v>
      </c>
      <c r="EK21" s="19">
        <f t="shared" si="29"/>
        <v>2.8296527463553996E-3</v>
      </c>
      <c r="EL21" s="19">
        <f t="shared" si="29"/>
        <v>2.6112660179815656E-3</v>
      </c>
      <c r="EM21" s="19">
        <f t="shared" si="29"/>
        <v>2.7797261180743924E-3</v>
      </c>
      <c r="EN21" s="19">
        <f t="shared" si="29"/>
        <v>2.3167328679140398E-3</v>
      </c>
      <c r="EO21" s="19">
        <f t="shared" si="29"/>
        <v>2.1443769707129193E-3</v>
      </c>
      <c r="EP21" s="19">
        <f t="shared" si="29"/>
        <v>3.1037448844460523E-3</v>
      </c>
      <c r="EQ21" s="19">
        <f t="shared" si="29"/>
        <v>4.2673798935104409E-3</v>
      </c>
      <c r="ER21" s="19">
        <f t="shared" si="29"/>
        <v>1.7595908580735663E-3</v>
      </c>
      <c r="ES21" s="19">
        <f t="shared" si="29"/>
        <v>2.9383076476558957E-3</v>
      </c>
      <c r="ET21" s="19">
        <f t="shared" si="29"/>
        <v>2.6677862839546451E-3</v>
      </c>
      <c r="EU21" s="19">
        <f t="shared" si="29"/>
        <v>2.2018666107822956E-3</v>
      </c>
      <c r="EV21" s="19">
        <f t="shared" si="29"/>
        <v>2.5447140098012319E-3</v>
      </c>
      <c r="EW21" s="19">
        <f t="shared" si="29"/>
        <v>6.0615520885367582E-3</v>
      </c>
      <c r="EX21" s="19">
        <f t="shared" si="29"/>
        <v>2.3044828668018634E-3</v>
      </c>
      <c r="EY21" s="19">
        <f t="shared" si="29"/>
        <v>4.3333763471210601E-3</v>
      </c>
      <c r="EZ21" s="19">
        <f t="shared" si="29"/>
        <v>3.5482565990335975E-3</v>
      </c>
      <c r="FA21" s="19">
        <f t="shared" si="29"/>
        <v>6.006275773901731E-3</v>
      </c>
      <c r="FB21" s="19">
        <f t="shared" si="29"/>
        <v>3.773721935539712E-3</v>
      </c>
      <c r="FC21" s="19">
        <f t="shared" si="29"/>
        <v>4.4307103084296655E-3</v>
      </c>
      <c r="FD21" s="19">
        <f t="shared" si="29"/>
        <v>6.2942871703692326E-3</v>
      </c>
      <c r="FE21" s="19">
        <f t="shared" si="29"/>
        <v>5.6041991837088093E-3</v>
      </c>
      <c r="FF21" s="19">
        <f t="shared" si="29"/>
        <v>4.3585462257143487E-3</v>
      </c>
      <c r="FG21" s="19">
        <f t="shared" si="29"/>
        <v>1.3567726807063377E-2</v>
      </c>
      <c r="FH21" s="19">
        <f t="shared" si="29"/>
        <v>3.1009231490349873E-3</v>
      </c>
      <c r="FI21" s="19">
        <f t="shared" si="29"/>
        <v>3.3066304566682272E-3</v>
      </c>
      <c r="FJ21" s="19">
        <f t="shared" si="29"/>
        <v>3.7484394922474859E-3</v>
      </c>
      <c r="FK21" s="19">
        <f t="shared" si="29"/>
        <v>6.4985109045909879E-3</v>
      </c>
      <c r="FL21" s="19">
        <f t="shared" si="29"/>
        <v>4.281246264771092E-3</v>
      </c>
      <c r="FM21" s="19">
        <f t="shared" si="29"/>
        <v>3.9716692973675539E-3</v>
      </c>
      <c r="FN21" s="19">
        <f t="shared" si="29"/>
        <v>3.6159838004631989E-3</v>
      </c>
      <c r="FO21" s="19">
        <f t="shared" si="29"/>
        <v>4.379471046742623E-2</v>
      </c>
      <c r="FP21" s="19">
        <f t="shared" si="29"/>
        <v>2.2781600764002791E-2</v>
      </c>
      <c r="FQ21" s="19">
        <f t="shared" si="29"/>
        <v>1.1629964619769798E-2</v>
      </c>
      <c r="FR21" s="19">
        <f t="shared" si="29"/>
        <v>4.8633970325688324E-3</v>
      </c>
      <c r="FS21" s="19">
        <f t="shared" si="29"/>
        <v>2.9687987287610731E-3</v>
      </c>
    </row>
    <row r="22" spans="1:256" s="23" customFormat="1" x14ac:dyDescent="0.25">
      <c r="A22" s="23" t="s">
        <v>16</v>
      </c>
      <c r="B22" s="24" t="s">
        <v>8</v>
      </c>
      <c r="C22" s="23">
        <f>C20</f>
        <v>0.01</v>
      </c>
      <c r="D22" s="23">
        <f t="shared" ref="D22:BO22" si="30">C22+D20</f>
        <v>0.02</v>
      </c>
      <c r="E22" s="23">
        <f t="shared" si="30"/>
        <v>0.03</v>
      </c>
      <c r="F22" s="23">
        <f t="shared" si="30"/>
        <v>0.04</v>
      </c>
      <c r="G22" s="23">
        <f t="shared" si="30"/>
        <v>0.05</v>
      </c>
      <c r="H22" s="23">
        <f t="shared" si="30"/>
        <v>6.0000000000000005E-2</v>
      </c>
      <c r="I22" s="23">
        <f t="shared" si="30"/>
        <v>7.0000000000000007E-2</v>
      </c>
      <c r="J22" s="23">
        <f t="shared" si="30"/>
        <v>0.08</v>
      </c>
      <c r="K22" s="23">
        <f t="shared" si="30"/>
        <v>0.09</v>
      </c>
      <c r="L22" s="23">
        <f t="shared" si="30"/>
        <v>9.9999999999999992E-2</v>
      </c>
      <c r="M22" s="23">
        <f t="shared" si="30"/>
        <v>0.10999999999999999</v>
      </c>
      <c r="N22" s="23">
        <f t="shared" si="30"/>
        <v>0.11999999999999998</v>
      </c>
      <c r="O22" s="23">
        <f t="shared" si="30"/>
        <v>0.12999999999999998</v>
      </c>
      <c r="P22" s="23">
        <f t="shared" si="30"/>
        <v>0.13999999999999999</v>
      </c>
      <c r="Q22" s="23">
        <f t="shared" si="30"/>
        <v>0.15</v>
      </c>
      <c r="R22" s="23">
        <f t="shared" si="30"/>
        <v>0.16</v>
      </c>
      <c r="S22" s="23">
        <f t="shared" si="30"/>
        <v>0.17</v>
      </c>
      <c r="T22" s="23">
        <f t="shared" si="30"/>
        <v>0.18000000000000002</v>
      </c>
      <c r="U22" s="23">
        <f t="shared" si="30"/>
        <v>0.19000000000000003</v>
      </c>
      <c r="V22" s="23">
        <f t="shared" si="30"/>
        <v>0.20000000000000004</v>
      </c>
      <c r="W22" s="23">
        <f t="shared" si="30"/>
        <v>0.21000000000000005</v>
      </c>
      <c r="X22" s="23">
        <f t="shared" si="30"/>
        <v>0.22000000000000006</v>
      </c>
      <c r="Y22" s="23">
        <f t="shared" si="30"/>
        <v>0.23000000000000007</v>
      </c>
      <c r="Z22" s="23">
        <f t="shared" si="30"/>
        <v>0.24000000000000007</v>
      </c>
      <c r="AA22" s="23">
        <f t="shared" si="30"/>
        <v>0.25000000000000006</v>
      </c>
      <c r="AB22" s="23">
        <f t="shared" si="30"/>
        <v>0.26000000000000006</v>
      </c>
      <c r="AC22" s="23">
        <f t="shared" si="30"/>
        <v>0.27000000000000007</v>
      </c>
      <c r="AD22" s="23">
        <f t="shared" si="30"/>
        <v>0.28000000000000008</v>
      </c>
      <c r="AE22" s="23">
        <f t="shared" si="30"/>
        <v>0.29000000000000009</v>
      </c>
      <c r="AF22" s="23">
        <f t="shared" si="30"/>
        <v>0.3000000000000001</v>
      </c>
      <c r="AG22" s="23">
        <f t="shared" si="30"/>
        <v>0.31000000000000011</v>
      </c>
      <c r="AH22" s="23">
        <f t="shared" si="30"/>
        <v>0.32000000000000012</v>
      </c>
      <c r="AI22" s="23">
        <f t="shared" si="30"/>
        <v>0.33000000000000013</v>
      </c>
      <c r="AJ22" s="23">
        <f t="shared" si="30"/>
        <v>0.34000000000000014</v>
      </c>
      <c r="AK22" s="23">
        <f t="shared" si="30"/>
        <v>0.35000000000000014</v>
      </c>
      <c r="AL22" s="23">
        <f t="shared" si="30"/>
        <v>0.36000000000000015</v>
      </c>
      <c r="AM22" s="23">
        <f t="shared" si="30"/>
        <v>0.37000000000000016</v>
      </c>
      <c r="AN22" s="23">
        <f t="shared" si="30"/>
        <v>0.38000000000000017</v>
      </c>
      <c r="AO22" s="23">
        <f t="shared" si="30"/>
        <v>0.39000000000000018</v>
      </c>
      <c r="AP22" s="23">
        <f t="shared" si="30"/>
        <v>0.40000000000000019</v>
      </c>
      <c r="AQ22" s="23">
        <f t="shared" si="30"/>
        <v>0.4100000000000002</v>
      </c>
      <c r="AR22" s="23">
        <f t="shared" si="30"/>
        <v>0.42000000000000021</v>
      </c>
      <c r="AS22" s="23">
        <f t="shared" si="30"/>
        <v>0.43000000000000022</v>
      </c>
      <c r="AT22" s="23">
        <f t="shared" si="30"/>
        <v>0.44000000000000022</v>
      </c>
      <c r="AU22" s="23">
        <f t="shared" si="30"/>
        <v>0.45000000000000023</v>
      </c>
      <c r="AV22" s="23">
        <f t="shared" si="30"/>
        <v>0.46000000000000024</v>
      </c>
      <c r="AW22" s="23">
        <f t="shared" si="30"/>
        <v>0.47000000000000025</v>
      </c>
      <c r="AX22" s="23">
        <f t="shared" si="30"/>
        <v>0.48000000000000026</v>
      </c>
      <c r="AY22" s="23">
        <f t="shared" si="30"/>
        <v>0.49000000000000027</v>
      </c>
      <c r="AZ22" s="23">
        <f t="shared" si="30"/>
        <v>0.50000000000000022</v>
      </c>
      <c r="BA22" s="23">
        <f t="shared" si="30"/>
        <v>0.51000000000000023</v>
      </c>
      <c r="BB22" s="23">
        <f t="shared" si="30"/>
        <v>0.52000000000000024</v>
      </c>
      <c r="BC22" s="23">
        <f t="shared" si="30"/>
        <v>0.53000000000000025</v>
      </c>
      <c r="BD22" s="23">
        <f t="shared" si="30"/>
        <v>0.54000000000000026</v>
      </c>
      <c r="BE22" s="23">
        <f t="shared" si="30"/>
        <v>0.55000000000000027</v>
      </c>
      <c r="BF22" s="23">
        <f t="shared" si="30"/>
        <v>0.56000000000000028</v>
      </c>
      <c r="BG22" s="23">
        <f t="shared" si="30"/>
        <v>0.57000000000000028</v>
      </c>
      <c r="BH22" s="23">
        <f t="shared" si="30"/>
        <v>0.58000000000000029</v>
      </c>
      <c r="BI22" s="23">
        <f t="shared" si="30"/>
        <v>0.5900000000000003</v>
      </c>
      <c r="BJ22" s="23">
        <f t="shared" si="30"/>
        <v>0.60000000000000031</v>
      </c>
      <c r="BK22" s="23">
        <f t="shared" si="30"/>
        <v>0.61000000000000032</v>
      </c>
      <c r="BL22" s="23">
        <f t="shared" si="30"/>
        <v>0.62000000000000033</v>
      </c>
      <c r="BM22" s="23">
        <f t="shared" si="30"/>
        <v>0.63000000000000034</v>
      </c>
      <c r="BN22" s="23">
        <f t="shared" si="30"/>
        <v>0.64000000000000035</v>
      </c>
      <c r="BO22" s="23">
        <f t="shared" si="30"/>
        <v>0.65000000000000036</v>
      </c>
      <c r="BP22" s="23">
        <f t="shared" ref="BP22:EA22" si="31">BO22+BP20</f>
        <v>0.66000000000000036</v>
      </c>
      <c r="BQ22" s="23">
        <f t="shared" si="31"/>
        <v>0.67000000000000037</v>
      </c>
      <c r="BR22" s="23">
        <f t="shared" si="31"/>
        <v>0.68000000000000038</v>
      </c>
      <c r="BS22" s="23">
        <f t="shared" si="31"/>
        <v>0.69000000000000039</v>
      </c>
      <c r="BT22" s="23">
        <f t="shared" si="31"/>
        <v>0.7000000000000004</v>
      </c>
      <c r="BU22" s="23">
        <f t="shared" si="31"/>
        <v>0.71000000000000041</v>
      </c>
      <c r="BV22" s="23">
        <f t="shared" si="31"/>
        <v>0.72000000000000042</v>
      </c>
      <c r="BW22" s="23">
        <f t="shared" si="31"/>
        <v>0.73000000000000043</v>
      </c>
      <c r="BX22" s="23">
        <f t="shared" si="31"/>
        <v>0.74000000000000044</v>
      </c>
      <c r="BY22" s="23">
        <f t="shared" si="31"/>
        <v>0.75000000000000044</v>
      </c>
      <c r="BZ22" s="23">
        <f t="shared" si="31"/>
        <v>0.76000000000000045</v>
      </c>
      <c r="CA22" s="23">
        <f t="shared" si="31"/>
        <v>0.77000000000000046</v>
      </c>
      <c r="CB22" s="23">
        <f t="shared" si="31"/>
        <v>0.78000000000000047</v>
      </c>
      <c r="CC22" s="23">
        <f t="shared" si="31"/>
        <v>0.79000000000000048</v>
      </c>
      <c r="CD22" s="23">
        <f t="shared" si="31"/>
        <v>0.80000000000000049</v>
      </c>
      <c r="CE22" s="23">
        <f t="shared" si="31"/>
        <v>0.8100000000000005</v>
      </c>
      <c r="CF22" s="23">
        <f t="shared" si="31"/>
        <v>0.82000000000000051</v>
      </c>
      <c r="CG22" s="23">
        <f t="shared" si="31"/>
        <v>0.83000000000000052</v>
      </c>
      <c r="CH22" s="23">
        <f t="shared" si="31"/>
        <v>0.84000000000000052</v>
      </c>
      <c r="CI22" s="23">
        <f t="shared" si="31"/>
        <v>0.85000000000000053</v>
      </c>
      <c r="CJ22" s="23">
        <f t="shared" si="31"/>
        <v>0.86000000000000054</v>
      </c>
      <c r="CK22" s="23">
        <f t="shared" si="31"/>
        <v>0.87000000000000055</v>
      </c>
      <c r="CL22" s="23">
        <f t="shared" si="31"/>
        <v>0.88000000000000056</v>
      </c>
      <c r="CM22" s="23">
        <f t="shared" si="31"/>
        <v>0.89000000000000057</v>
      </c>
      <c r="CN22" s="23">
        <f t="shared" si="31"/>
        <v>0.90000000000000058</v>
      </c>
      <c r="CO22" s="23">
        <f t="shared" si="31"/>
        <v>0.91000000000000059</v>
      </c>
      <c r="CP22" s="23">
        <f t="shared" si="31"/>
        <v>0.9200000000000006</v>
      </c>
      <c r="CQ22" s="23">
        <f t="shared" si="31"/>
        <v>0.9300000000000006</v>
      </c>
      <c r="CR22" s="23">
        <f t="shared" si="31"/>
        <v>0.94000000000000061</v>
      </c>
      <c r="CS22" s="23">
        <f t="shared" si="31"/>
        <v>0.95000000000000062</v>
      </c>
      <c r="CT22" s="23">
        <f t="shared" si="31"/>
        <v>0.96000000000000063</v>
      </c>
      <c r="CU22" s="23">
        <f t="shared" si="31"/>
        <v>0.97000000000000064</v>
      </c>
      <c r="CV22" s="23">
        <f t="shared" si="31"/>
        <v>0.98000000000000065</v>
      </c>
      <c r="CW22" s="23">
        <f t="shared" si="31"/>
        <v>0.99000000000000066</v>
      </c>
      <c r="CX22" s="23">
        <f t="shared" si="31"/>
        <v>1.0000000000000007</v>
      </c>
      <c r="CY22" s="23">
        <f t="shared" si="31"/>
        <v>1.0100000000000007</v>
      </c>
      <c r="CZ22" s="23">
        <f t="shared" si="31"/>
        <v>1.0200000000000007</v>
      </c>
      <c r="DA22" s="23">
        <f t="shared" si="31"/>
        <v>1.0300000000000007</v>
      </c>
      <c r="DB22" s="23">
        <f t="shared" si="31"/>
        <v>1.0400000000000007</v>
      </c>
      <c r="DC22" s="23">
        <f t="shared" si="31"/>
        <v>1.0500000000000007</v>
      </c>
      <c r="DD22" s="23">
        <f t="shared" si="31"/>
        <v>1.0600000000000007</v>
      </c>
      <c r="DE22" s="23">
        <f t="shared" si="31"/>
        <v>1.0700000000000007</v>
      </c>
      <c r="DF22" s="23">
        <f t="shared" si="31"/>
        <v>1.0800000000000007</v>
      </c>
      <c r="DG22" s="23">
        <f t="shared" si="31"/>
        <v>1.0900000000000007</v>
      </c>
      <c r="DH22" s="23">
        <f t="shared" si="31"/>
        <v>1.1000000000000008</v>
      </c>
      <c r="DI22" s="23">
        <f t="shared" si="31"/>
        <v>1.1100000000000008</v>
      </c>
      <c r="DJ22" s="23">
        <f t="shared" si="31"/>
        <v>1.1200000000000008</v>
      </c>
      <c r="DK22" s="23">
        <f t="shared" si="31"/>
        <v>1.1300000000000008</v>
      </c>
      <c r="DL22" s="23">
        <f t="shared" si="31"/>
        <v>1.1400000000000008</v>
      </c>
      <c r="DM22" s="23">
        <f t="shared" si="31"/>
        <v>1.1500000000000008</v>
      </c>
      <c r="DN22" s="23">
        <f t="shared" si="31"/>
        <v>1.1600000000000008</v>
      </c>
      <c r="DO22" s="23">
        <f t="shared" si="31"/>
        <v>1.1700000000000008</v>
      </c>
      <c r="DP22" s="23">
        <f t="shared" si="31"/>
        <v>1.1800000000000008</v>
      </c>
      <c r="DQ22" s="23">
        <f t="shared" si="31"/>
        <v>1.1900000000000008</v>
      </c>
      <c r="DR22" s="23">
        <f t="shared" si="31"/>
        <v>1.2000000000000008</v>
      </c>
      <c r="DS22" s="23">
        <f t="shared" si="31"/>
        <v>1.2100000000000009</v>
      </c>
      <c r="DT22" s="23">
        <f t="shared" si="31"/>
        <v>1.2200000000000009</v>
      </c>
      <c r="DU22" s="23">
        <f t="shared" si="31"/>
        <v>1.2300000000000009</v>
      </c>
      <c r="DV22" s="23">
        <f t="shared" si="31"/>
        <v>1.2400000000000009</v>
      </c>
      <c r="DW22" s="23">
        <f t="shared" si="31"/>
        <v>1.2500000000000009</v>
      </c>
      <c r="DX22" s="23">
        <f t="shared" si="31"/>
        <v>1.2600000000000009</v>
      </c>
      <c r="DY22" s="23">
        <f t="shared" si="31"/>
        <v>1.2700000000000009</v>
      </c>
      <c r="DZ22" s="23">
        <f t="shared" si="31"/>
        <v>1.2800000000000009</v>
      </c>
      <c r="EA22" s="23">
        <f t="shared" si="31"/>
        <v>1.2900000000000009</v>
      </c>
      <c r="EB22" s="23">
        <f t="shared" ref="EB22:FS22" si="32">EA22+EB20</f>
        <v>1.3000000000000009</v>
      </c>
      <c r="EC22" s="23">
        <f t="shared" si="32"/>
        <v>1.3100000000000009</v>
      </c>
      <c r="ED22" s="23">
        <f t="shared" si="32"/>
        <v>1.320000000000001</v>
      </c>
      <c r="EE22" s="23">
        <f t="shared" si="32"/>
        <v>1.330000000000001</v>
      </c>
      <c r="EF22" s="23">
        <f t="shared" si="32"/>
        <v>1.340000000000001</v>
      </c>
      <c r="EG22" s="23">
        <f t="shared" si="32"/>
        <v>1.350000000000001</v>
      </c>
      <c r="EH22" s="23">
        <f t="shared" si="32"/>
        <v>1.360000000000001</v>
      </c>
      <c r="EI22" s="23">
        <f t="shared" si="32"/>
        <v>1.370000000000001</v>
      </c>
      <c r="EJ22" s="23">
        <f t="shared" si="32"/>
        <v>1.380000000000001</v>
      </c>
      <c r="EK22" s="23">
        <f t="shared" si="32"/>
        <v>1.390000000000001</v>
      </c>
      <c r="EL22" s="23">
        <f t="shared" si="32"/>
        <v>1.400000000000001</v>
      </c>
      <c r="EM22" s="23">
        <f t="shared" si="32"/>
        <v>1.410000000000001</v>
      </c>
      <c r="EN22" s="23">
        <f t="shared" si="32"/>
        <v>1.420000000000001</v>
      </c>
      <c r="EO22" s="23">
        <f t="shared" si="32"/>
        <v>1.430000000000001</v>
      </c>
      <c r="EP22" s="23">
        <f t="shared" si="32"/>
        <v>1.4400000000000011</v>
      </c>
      <c r="EQ22" s="23">
        <f t="shared" si="32"/>
        <v>1.4500000000000011</v>
      </c>
      <c r="ER22" s="23">
        <f t="shared" si="32"/>
        <v>1.4600000000000011</v>
      </c>
      <c r="ES22" s="23">
        <f t="shared" si="32"/>
        <v>1.4700000000000011</v>
      </c>
      <c r="ET22" s="23">
        <f t="shared" si="32"/>
        <v>1.4800000000000011</v>
      </c>
      <c r="EU22" s="23">
        <f t="shared" si="32"/>
        <v>1.4900000000000011</v>
      </c>
      <c r="EV22" s="23">
        <f t="shared" si="32"/>
        <v>1.5000000000000011</v>
      </c>
      <c r="EW22" s="23">
        <f t="shared" si="32"/>
        <v>1.5100000000000011</v>
      </c>
      <c r="EX22" s="23">
        <f t="shared" si="32"/>
        <v>1.5200000000000011</v>
      </c>
      <c r="EY22" s="23">
        <f t="shared" si="32"/>
        <v>1.5300000000000011</v>
      </c>
      <c r="EZ22" s="23">
        <f t="shared" si="32"/>
        <v>1.5400000000000011</v>
      </c>
      <c r="FA22" s="23">
        <f t="shared" si="32"/>
        <v>1.5500000000000012</v>
      </c>
      <c r="FB22" s="23">
        <f t="shared" si="32"/>
        <v>1.5600000000000012</v>
      </c>
      <c r="FC22" s="23">
        <f t="shared" si="32"/>
        <v>1.5700000000000012</v>
      </c>
      <c r="FD22" s="23">
        <f t="shared" si="32"/>
        <v>1.5800000000000012</v>
      </c>
      <c r="FE22" s="23">
        <f t="shared" si="32"/>
        <v>1.5900000000000012</v>
      </c>
      <c r="FF22" s="23">
        <f t="shared" si="32"/>
        <v>1.6000000000000012</v>
      </c>
      <c r="FG22" s="23">
        <f t="shared" si="32"/>
        <v>1.6100000000000012</v>
      </c>
      <c r="FH22" s="23">
        <f t="shared" si="32"/>
        <v>1.6200000000000012</v>
      </c>
      <c r="FI22" s="23">
        <f t="shared" si="32"/>
        <v>1.6300000000000012</v>
      </c>
      <c r="FJ22" s="23">
        <f t="shared" si="32"/>
        <v>1.6400000000000012</v>
      </c>
      <c r="FK22" s="23">
        <f t="shared" si="32"/>
        <v>1.6500000000000012</v>
      </c>
      <c r="FL22" s="23">
        <f t="shared" si="32"/>
        <v>1.6600000000000013</v>
      </c>
      <c r="FM22" s="23">
        <f t="shared" si="32"/>
        <v>1.6700000000000013</v>
      </c>
      <c r="FN22" s="23">
        <f t="shared" si="32"/>
        <v>1.6800000000000013</v>
      </c>
      <c r="FO22" s="23">
        <f t="shared" si="32"/>
        <v>1.6900000000000013</v>
      </c>
      <c r="FP22" s="23">
        <f t="shared" si="32"/>
        <v>1.7000000000000013</v>
      </c>
      <c r="FQ22" s="23">
        <f t="shared" si="32"/>
        <v>1.7100000000000013</v>
      </c>
      <c r="FR22" s="23">
        <f t="shared" si="32"/>
        <v>1.7200000000000013</v>
      </c>
      <c r="FS22" s="23">
        <f t="shared" si="32"/>
        <v>1.7300000000000013</v>
      </c>
    </row>
    <row r="23" spans="1:256" s="14" customFormat="1" ht="6" customHeight="1" x14ac:dyDescent="0.25"/>
    <row r="24" spans="1:256" x14ac:dyDescent="0.25">
      <c r="A24" s="25" t="s">
        <v>3</v>
      </c>
      <c r="B24" s="26" t="s">
        <v>8</v>
      </c>
      <c r="C24" s="25">
        <f>'Raw Data'!B38</f>
        <v>0</v>
      </c>
      <c r="D24" s="25">
        <f>'Raw Data'!C38</f>
        <v>0</v>
      </c>
      <c r="E24" s="25">
        <f>'Raw Data'!D38</f>
        <v>0</v>
      </c>
      <c r="F24" s="25">
        <f>'Raw Data'!E38</f>
        <v>0</v>
      </c>
      <c r="G24" s="25">
        <f>'Raw Data'!F38</f>
        <v>0</v>
      </c>
      <c r="H24" s="25">
        <f>'Raw Data'!G38</f>
        <v>0</v>
      </c>
      <c r="I24" s="25">
        <f>'Raw Data'!H38</f>
        <v>0</v>
      </c>
      <c r="J24" s="25">
        <f>'Raw Data'!I38</f>
        <v>4</v>
      </c>
      <c r="K24" s="25">
        <f>'Raw Data'!J38</f>
        <v>0</v>
      </c>
      <c r="L24" s="25">
        <f>'Raw Data'!K38</f>
        <v>0</v>
      </c>
      <c r="M24" s="25">
        <f>'Raw Data'!L38</f>
        <v>0</v>
      </c>
      <c r="N24" s="25">
        <f>'Raw Data'!M38</f>
        <v>0</v>
      </c>
      <c r="O24" s="25">
        <f>'Raw Data'!N38</f>
        <v>0</v>
      </c>
      <c r="P24" s="25">
        <f>'Raw Data'!O38</f>
        <v>0</v>
      </c>
      <c r="Q24" s="25">
        <f>'Raw Data'!P38</f>
        <v>0</v>
      </c>
      <c r="R24" s="25">
        <f>'Raw Data'!Q38</f>
        <v>2</v>
      </c>
      <c r="S24" s="25">
        <f>'Raw Data'!R38</f>
        <v>7</v>
      </c>
      <c r="T24" s="25">
        <f>'Raw Data'!S38</f>
        <v>0</v>
      </c>
      <c r="U24" s="25">
        <f>'Raw Data'!T38</f>
        <v>0</v>
      </c>
      <c r="V24" s="25">
        <f>'Raw Data'!U38</f>
        <v>0</v>
      </c>
      <c r="W24" s="25">
        <f>'Raw Data'!V38</f>
        <v>0</v>
      </c>
      <c r="X24" s="25">
        <f>'Raw Data'!W38</f>
        <v>0</v>
      </c>
      <c r="Y24" s="25">
        <f>'Raw Data'!X38</f>
        <v>6</v>
      </c>
      <c r="Z24" s="25">
        <f>'Raw Data'!Y38</f>
        <v>0</v>
      </c>
      <c r="AA24" s="25">
        <f>'Raw Data'!Z38</f>
        <v>0</v>
      </c>
      <c r="AB24" s="25">
        <f>'Raw Data'!AA38</f>
        <v>0</v>
      </c>
      <c r="AC24" s="25">
        <f>'Raw Data'!AB38</f>
        <v>0</v>
      </c>
      <c r="AD24" s="25">
        <f>'Raw Data'!AC38</f>
        <v>0</v>
      </c>
      <c r="AE24" s="25">
        <f>'Raw Data'!AD38</f>
        <v>0</v>
      </c>
      <c r="AF24" s="25">
        <f>'Raw Data'!AE38</f>
        <v>0</v>
      </c>
      <c r="AG24" s="25">
        <f>'Raw Data'!AF38</f>
        <v>0</v>
      </c>
      <c r="AH24" s="25">
        <f>'Raw Data'!AG38</f>
        <v>0</v>
      </c>
      <c r="AI24" s="25">
        <f>'Raw Data'!AH38</f>
        <v>0</v>
      </c>
      <c r="AJ24" s="25">
        <f>'Raw Data'!AI38</f>
        <v>0</v>
      </c>
      <c r="AK24" s="25">
        <f>'Raw Data'!AJ38</f>
        <v>0</v>
      </c>
      <c r="AL24" s="25">
        <f>'Raw Data'!AK38</f>
        <v>0</v>
      </c>
      <c r="AM24" s="25">
        <f>'Raw Data'!AL38</f>
        <v>0</v>
      </c>
      <c r="AN24" s="25">
        <f>'Raw Data'!AM38</f>
        <v>0</v>
      </c>
      <c r="AO24" s="25">
        <f>'Raw Data'!AN38</f>
        <v>0</v>
      </c>
      <c r="AP24" s="25">
        <f>'Raw Data'!AO38</f>
        <v>0</v>
      </c>
      <c r="AQ24" s="25">
        <f>'Raw Data'!AP38</f>
        <v>0</v>
      </c>
      <c r="AR24" s="25">
        <f>'Raw Data'!AQ38</f>
        <v>0</v>
      </c>
      <c r="AS24" s="25">
        <f>'Raw Data'!AR38</f>
        <v>0</v>
      </c>
      <c r="AT24" s="25">
        <f>'Raw Data'!AS38</f>
        <v>0</v>
      </c>
      <c r="AU24" s="25">
        <f>'Raw Data'!AT38</f>
        <v>0</v>
      </c>
      <c r="AV24" s="25">
        <f>'Raw Data'!AU38</f>
        <v>0</v>
      </c>
      <c r="AW24" s="25">
        <f>'Raw Data'!AV38</f>
        <v>1</v>
      </c>
      <c r="AX24" s="25">
        <f>'Raw Data'!AW38</f>
        <v>0</v>
      </c>
      <c r="AY24" s="25">
        <f>'Raw Data'!AX38</f>
        <v>0</v>
      </c>
      <c r="AZ24" s="25">
        <f>'Raw Data'!AY38</f>
        <v>0</v>
      </c>
      <c r="BA24" s="25">
        <f>'Raw Data'!AZ38</f>
        <v>0</v>
      </c>
      <c r="BB24" s="25">
        <f>'Raw Data'!BA38</f>
        <v>0</v>
      </c>
      <c r="BC24" s="25">
        <f>'Raw Data'!BB38</f>
        <v>0</v>
      </c>
      <c r="BD24" s="25">
        <f>'Raw Data'!BC38</f>
        <v>4</v>
      </c>
      <c r="BE24" s="25">
        <f>'Raw Data'!BD38</f>
        <v>0</v>
      </c>
      <c r="BF24" s="25">
        <f>'Raw Data'!BE38</f>
        <v>0</v>
      </c>
      <c r="BG24" s="25">
        <f>'Raw Data'!BF38</f>
        <v>0</v>
      </c>
      <c r="BH24" s="25">
        <f>'Raw Data'!BG38</f>
        <v>0</v>
      </c>
      <c r="BI24" s="25">
        <f>'Raw Data'!BH38</f>
        <v>0</v>
      </c>
      <c r="BJ24" s="25">
        <f>'Raw Data'!BI38</f>
        <v>0</v>
      </c>
      <c r="BK24" s="25">
        <f>'Raw Data'!BJ38</f>
        <v>0</v>
      </c>
      <c r="BL24" s="25">
        <f>'Raw Data'!BK38</f>
        <v>8</v>
      </c>
      <c r="BM24" s="25">
        <f>'Raw Data'!BL38</f>
        <v>7</v>
      </c>
      <c r="BN24" s="25">
        <f>'Raw Data'!BM38</f>
        <v>0</v>
      </c>
      <c r="BO24" s="25">
        <f>'Raw Data'!BN38</f>
        <v>0</v>
      </c>
      <c r="BP24" s="25">
        <f>'Raw Data'!BO38</f>
        <v>0</v>
      </c>
      <c r="BQ24" s="25">
        <f>'Raw Data'!BP38</f>
        <v>3</v>
      </c>
      <c r="BR24" s="25">
        <f>'Raw Data'!BQ38</f>
        <v>0</v>
      </c>
      <c r="BS24" s="25">
        <f>'Raw Data'!BR38</f>
        <v>0</v>
      </c>
      <c r="BT24" s="25">
        <f>'Raw Data'!BS38</f>
        <v>0</v>
      </c>
      <c r="BU24" s="25">
        <f>'Raw Data'!BT38</f>
        <v>0</v>
      </c>
      <c r="BV24" s="25">
        <f>'Raw Data'!BU38</f>
        <v>0</v>
      </c>
      <c r="BW24" s="25">
        <f>'Raw Data'!BV38</f>
        <v>0</v>
      </c>
      <c r="BX24" s="25">
        <f>'Raw Data'!BW38</f>
        <v>0</v>
      </c>
      <c r="BY24" s="25">
        <f>'Raw Data'!BX38</f>
        <v>0</v>
      </c>
      <c r="BZ24" s="25">
        <f>'Raw Data'!BY38</f>
        <v>0</v>
      </c>
      <c r="CA24" s="25">
        <f>'Raw Data'!BZ38</f>
        <v>0</v>
      </c>
      <c r="CB24" s="25">
        <f>'Raw Data'!CA38</f>
        <v>0</v>
      </c>
      <c r="CC24" s="25">
        <f>'Raw Data'!CB38</f>
        <v>0</v>
      </c>
      <c r="CD24" s="25">
        <f>'Raw Data'!CC38</f>
        <v>0</v>
      </c>
      <c r="CE24" s="25">
        <f>'Raw Data'!CD38</f>
        <v>0</v>
      </c>
      <c r="CF24" s="25">
        <f>'Raw Data'!CE38</f>
        <v>0</v>
      </c>
      <c r="CG24" s="25">
        <f>'Raw Data'!CF38</f>
        <v>20</v>
      </c>
      <c r="CH24" s="25">
        <f>'Raw Data'!CG38</f>
        <v>0</v>
      </c>
      <c r="CI24" s="25">
        <f>'Raw Data'!CH38</f>
        <v>0</v>
      </c>
      <c r="CJ24" s="25">
        <f>'Raw Data'!CI38</f>
        <v>0</v>
      </c>
      <c r="CK24" s="25">
        <f>'Raw Data'!CJ38</f>
        <v>0</v>
      </c>
      <c r="CL24" s="25">
        <f>'Raw Data'!CK38</f>
        <v>0</v>
      </c>
      <c r="CM24" s="25">
        <f>'Raw Data'!CL38</f>
        <v>0</v>
      </c>
      <c r="CN24" s="25">
        <f>'Raw Data'!CM38</f>
        <v>0</v>
      </c>
      <c r="CO24" s="25">
        <f>'Raw Data'!CN38</f>
        <v>0</v>
      </c>
      <c r="CP24" s="25">
        <f>'Raw Data'!CO38</f>
        <v>6</v>
      </c>
      <c r="CQ24" s="25">
        <f>'Raw Data'!CP38</f>
        <v>0</v>
      </c>
      <c r="CR24" s="25">
        <f>'Raw Data'!CQ38</f>
        <v>0</v>
      </c>
      <c r="CS24" s="25">
        <f>'Raw Data'!CR38</f>
        <v>0</v>
      </c>
      <c r="CT24" s="25">
        <f>'Raw Data'!CS38</f>
        <v>0</v>
      </c>
      <c r="CU24" s="25">
        <f>'Raw Data'!CT38</f>
        <v>0</v>
      </c>
      <c r="CV24" s="25">
        <f>'Raw Data'!CU38</f>
        <v>0</v>
      </c>
      <c r="CW24" s="25">
        <f>'Raw Data'!CV38</f>
        <v>0</v>
      </c>
      <c r="CX24" s="25">
        <f>'Raw Data'!CW38</f>
        <v>0</v>
      </c>
      <c r="CY24" s="25">
        <f>'Raw Data'!CX38</f>
        <v>0</v>
      </c>
      <c r="CZ24" s="25">
        <f>'Raw Data'!CY38</f>
        <v>7</v>
      </c>
      <c r="DA24" s="25">
        <f>'Raw Data'!CZ38</f>
        <v>0</v>
      </c>
      <c r="DB24" s="25">
        <f>'Raw Data'!DA38</f>
        <v>0</v>
      </c>
      <c r="DC24" s="25">
        <f>'Raw Data'!DB38</f>
        <v>0</v>
      </c>
      <c r="DD24" s="25">
        <f>'Raw Data'!DC38</f>
        <v>0</v>
      </c>
      <c r="DE24" s="25">
        <f>'Raw Data'!DD38</f>
        <v>0</v>
      </c>
      <c r="DF24" s="25">
        <f>'Raw Data'!DE38</f>
        <v>0</v>
      </c>
      <c r="DG24" s="25">
        <f>'Raw Data'!DF38</f>
        <v>0</v>
      </c>
      <c r="DH24" s="25">
        <f>'Raw Data'!DG38</f>
        <v>0</v>
      </c>
      <c r="DI24" s="25">
        <f>'Raw Data'!DH38</f>
        <v>0</v>
      </c>
      <c r="DJ24" s="25">
        <f>'Raw Data'!DI38</f>
        <v>0</v>
      </c>
      <c r="DK24" s="25">
        <f>'Raw Data'!DJ38</f>
        <v>0</v>
      </c>
      <c r="DL24" s="25">
        <f>'Raw Data'!DK38</f>
        <v>0</v>
      </c>
      <c r="DM24" s="25">
        <f>'Raw Data'!DL38</f>
        <v>0</v>
      </c>
      <c r="DN24" s="25">
        <f>'Raw Data'!DM38</f>
        <v>0</v>
      </c>
      <c r="DO24" s="25">
        <f>'Raw Data'!DN38</f>
        <v>0</v>
      </c>
      <c r="DP24" s="25">
        <f>'Raw Data'!DO38</f>
        <v>0</v>
      </c>
      <c r="DQ24" s="25">
        <f>'Raw Data'!DP38</f>
        <v>0</v>
      </c>
      <c r="DR24" s="25">
        <f>'Raw Data'!DQ38</f>
        <v>28</v>
      </c>
      <c r="DS24" s="25">
        <f>'Raw Data'!DR38</f>
        <v>2</v>
      </c>
      <c r="DT24" s="25">
        <f>'Raw Data'!DS38</f>
        <v>8</v>
      </c>
      <c r="DU24" s="25">
        <f>'Raw Data'!DT38</f>
        <v>8</v>
      </c>
      <c r="DV24" s="25">
        <f>'Raw Data'!DU38</f>
        <v>9</v>
      </c>
      <c r="DW24" s="25">
        <f>'Raw Data'!DV38</f>
        <v>4</v>
      </c>
      <c r="DX24" s="25">
        <f>'Raw Data'!DW38</f>
        <v>16</v>
      </c>
      <c r="DY24" s="25">
        <f>'Raw Data'!DX38</f>
        <v>0</v>
      </c>
      <c r="DZ24" s="25">
        <f>'Raw Data'!DY38</f>
        <v>0</v>
      </c>
      <c r="EA24" s="25">
        <f>'Raw Data'!DZ38</f>
        <v>0</v>
      </c>
      <c r="EB24" s="25">
        <f>'Raw Data'!EA38</f>
        <v>0</v>
      </c>
      <c r="EC24" s="25">
        <f>'Raw Data'!EB38</f>
        <v>0</v>
      </c>
      <c r="ED24" s="25">
        <f>'Raw Data'!EC38</f>
        <v>0</v>
      </c>
      <c r="EE24" s="25">
        <f>'Raw Data'!ED38</f>
        <v>6</v>
      </c>
      <c r="EF24" s="25">
        <f>'Raw Data'!EE38</f>
        <v>16</v>
      </c>
      <c r="EG24" s="25">
        <f>'Raw Data'!EF38</f>
        <v>0</v>
      </c>
      <c r="EH24" s="25">
        <f>'Raw Data'!EG38</f>
        <v>0</v>
      </c>
      <c r="EI24" s="25">
        <f>'Raw Data'!EH38</f>
        <v>0</v>
      </c>
      <c r="EJ24" s="25">
        <f>'Raw Data'!EI38</f>
        <v>4</v>
      </c>
      <c r="EK24" s="25">
        <f>'Raw Data'!EJ38</f>
        <v>0</v>
      </c>
      <c r="EL24" s="25">
        <f>'Raw Data'!EK38</f>
        <v>0</v>
      </c>
      <c r="EM24" s="25">
        <f>'Raw Data'!EL38</f>
        <v>0</v>
      </c>
      <c r="EN24" s="25">
        <f>'Raw Data'!EM38</f>
        <v>0</v>
      </c>
      <c r="EO24" s="25">
        <f>'Raw Data'!EN38</f>
        <v>0</v>
      </c>
      <c r="EP24" s="25">
        <f>'Raw Data'!EO38</f>
        <v>0</v>
      </c>
      <c r="EQ24" s="25">
        <f>'Raw Data'!EP38</f>
        <v>5</v>
      </c>
      <c r="ER24" s="25">
        <f>'Raw Data'!EQ38</f>
        <v>0</v>
      </c>
      <c r="ES24" s="25">
        <f>'Raw Data'!ER38</f>
        <v>0</v>
      </c>
      <c r="ET24" s="25">
        <f>'Raw Data'!ES38</f>
        <v>0</v>
      </c>
      <c r="EU24" s="25">
        <f>'Raw Data'!ET38</f>
        <v>0</v>
      </c>
      <c r="EV24" s="25">
        <f>'Raw Data'!EU38</f>
        <v>0</v>
      </c>
      <c r="EW24" s="25">
        <f>'Raw Data'!EV38</f>
        <v>5</v>
      </c>
      <c r="EX24" s="25">
        <f>'Raw Data'!EW38</f>
        <v>0</v>
      </c>
      <c r="EY24" s="25">
        <f>'Raw Data'!EX38</f>
        <v>0</v>
      </c>
      <c r="EZ24" s="25">
        <f>'Raw Data'!EY38</f>
        <v>0</v>
      </c>
      <c r="FA24" s="25">
        <f>'Raw Data'!EZ38</f>
        <v>1</v>
      </c>
      <c r="FB24" s="25">
        <f>'Raw Data'!FA38</f>
        <v>0</v>
      </c>
      <c r="FC24" s="25">
        <f>'Raw Data'!FB38</f>
        <v>0</v>
      </c>
      <c r="FD24" s="25">
        <f>'Raw Data'!FC38</f>
        <v>0</v>
      </c>
      <c r="FE24" s="25">
        <f>'Raw Data'!FD38</f>
        <v>7.5</v>
      </c>
      <c r="FF24" s="25">
        <f>'Raw Data'!FE38</f>
        <v>0</v>
      </c>
      <c r="FG24" s="25">
        <f>'Raw Data'!FF38</f>
        <v>3</v>
      </c>
      <c r="FH24" s="25">
        <f>'Raw Data'!FG38</f>
        <v>0</v>
      </c>
      <c r="FI24" s="25">
        <f>'Raw Data'!FH38</f>
        <v>0</v>
      </c>
      <c r="FJ24" s="25">
        <f>'Raw Data'!FI38</f>
        <v>0</v>
      </c>
      <c r="FK24" s="25">
        <f>'Raw Data'!FJ38</f>
        <v>0</v>
      </c>
      <c r="FL24" s="25">
        <f>'Raw Data'!FK38</f>
        <v>0</v>
      </c>
      <c r="FM24" s="25">
        <f>'Raw Data'!FL38</f>
        <v>0</v>
      </c>
      <c r="FN24" s="25">
        <f>'Raw Data'!FM38</f>
        <v>0</v>
      </c>
      <c r="FO24" s="25">
        <f>'Raw Data'!FN38</f>
        <v>0</v>
      </c>
      <c r="FP24" s="25">
        <f>'Raw Data'!FO38</f>
        <v>0</v>
      </c>
      <c r="FQ24" s="25">
        <f>'Raw Data'!FP38</f>
        <v>0</v>
      </c>
      <c r="FR24" s="25">
        <f>'Raw Data'!FQ38</f>
        <v>0</v>
      </c>
      <c r="FS24" s="25">
        <f>'Raw Data'!FR38</f>
        <v>0</v>
      </c>
    </row>
    <row r="25" spans="1:256" x14ac:dyDescent="0.25">
      <c r="A25" s="166" t="s">
        <v>4</v>
      </c>
      <c r="B25" s="10" t="s">
        <v>8</v>
      </c>
      <c r="C25" s="153">
        <f>IF(C24&gt;D16,C24-$B$64*(1-C7)+(B24-B25),0)</f>
        <v>0</v>
      </c>
      <c r="D25" s="153">
        <f t="shared" ref="D25:AI25" si="33">D24-(IF(D24&lt;$B63,D24,$B63))*(1-D7-$B62+D7*$B62)+IF(D24*C24&gt;0,MAX(C24-C25-D16+D17,0),0)</f>
        <v>0</v>
      </c>
      <c r="E25" s="153">
        <f t="shared" si="33"/>
        <v>0</v>
      </c>
      <c r="F25" s="153">
        <f t="shared" si="33"/>
        <v>0</v>
      </c>
      <c r="G25" s="153">
        <f t="shared" si="33"/>
        <v>0</v>
      </c>
      <c r="H25" s="153">
        <f t="shared" si="33"/>
        <v>0</v>
      </c>
      <c r="I25" s="153">
        <f t="shared" si="33"/>
        <v>0</v>
      </c>
      <c r="J25" s="153">
        <f t="shared" si="33"/>
        <v>0.79999999999999982</v>
      </c>
      <c r="K25" s="153">
        <f t="shared" si="33"/>
        <v>0</v>
      </c>
      <c r="L25" s="153">
        <f t="shared" si="33"/>
        <v>0</v>
      </c>
      <c r="M25" s="153">
        <f t="shared" si="33"/>
        <v>0</v>
      </c>
      <c r="N25" s="153">
        <f t="shared" si="33"/>
        <v>0</v>
      </c>
      <c r="O25" s="153">
        <f t="shared" si="33"/>
        <v>0</v>
      </c>
      <c r="P25" s="153">
        <f t="shared" si="33"/>
        <v>0</v>
      </c>
      <c r="Q25" s="153">
        <f t="shared" si="33"/>
        <v>0</v>
      </c>
      <c r="R25" s="153">
        <f t="shared" si="33"/>
        <v>0.44619999999999993</v>
      </c>
      <c r="S25" s="153">
        <f t="shared" si="33"/>
        <v>1.5969333333333342</v>
      </c>
      <c r="T25" s="153">
        <f t="shared" si="33"/>
        <v>0</v>
      </c>
      <c r="U25" s="153">
        <f t="shared" si="33"/>
        <v>0</v>
      </c>
      <c r="V25" s="153">
        <f t="shared" si="33"/>
        <v>0</v>
      </c>
      <c r="W25" s="153">
        <f t="shared" si="33"/>
        <v>0</v>
      </c>
      <c r="X25" s="153">
        <f t="shared" si="33"/>
        <v>0</v>
      </c>
      <c r="Y25" s="153">
        <f t="shared" si="33"/>
        <v>1.5500000000000007</v>
      </c>
      <c r="Z25" s="153">
        <f t="shared" si="33"/>
        <v>0</v>
      </c>
      <c r="AA25" s="153">
        <f t="shared" si="33"/>
        <v>0</v>
      </c>
      <c r="AB25" s="153">
        <f t="shared" si="33"/>
        <v>0</v>
      </c>
      <c r="AC25" s="153">
        <f t="shared" si="33"/>
        <v>0</v>
      </c>
      <c r="AD25" s="153">
        <f t="shared" si="33"/>
        <v>0</v>
      </c>
      <c r="AE25" s="153">
        <f t="shared" si="33"/>
        <v>0</v>
      </c>
      <c r="AF25" s="153">
        <f t="shared" si="33"/>
        <v>0</v>
      </c>
      <c r="AG25" s="153">
        <f t="shared" si="33"/>
        <v>0</v>
      </c>
      <c r="AH25" s="153">
        <f t="shared" si="33"/>
        <v>0</v>
      </c>
      <c r="AI25" s="153">
        <f t="shared" si="33"/>
        <v>0</v>
      </c>
      <c r="AJ25" s="153">
        <f t="shared" ref="AJ25:BO25" si="34">AJ24-(IF(AJ24&lt;$B63,AJ24,$B63))*(1-AJ7-$B62+AJ7*$B62)+IF(AJ24*AI24&gt;0,MAX(AI24-AI25-AJ16+AJ17,0),0)</f>
        <v>0</v>
      </c>
      <c r="AK25" s="153">
        <f t="shared" si="34"/>
        <v>0</v>
      </c>
      <c r="AL25" s="153">
        <f t="shared" si="34"/>
        <v>0</v>
      </c>
      <c r="AM25" s="153">
        <f t="shared" si="34"/>
        <v>0</v>
      </c>
      <c r="AN25" s="153">
        <f t="shared" si="34"/>
        <v>0</v>
      </c>
      <c r="AO25" s="153">
        <f t="shared" si="34"/>
        <v>0</v>
      </c>
      <c r="AP25" s="153">
        <f t="shared" si="34"/>
        <v>0</v>
      </c>
      <c r="AQ25" s="153">
        <f t="shared" si="34"/>
        <v>0</v>
      </c>
      <c r="AR25" s="153">
        <f t="shared" si="34"/>
        <v>0</v>
      </c>
      <c r="AS25" s="153">
        <f t="shared" si="34"/>
        <v>0</v>
      </c>
      <c r="AT25" s="153">
        <f t="shared" si="34"/>
        <v>0</v>
      </c>
      <c r="AU25" s="153">
        <f t="shared" si="34"/>
        <v>0</v>
      </c>
      <c r="AV25" s="153">
        <f t="shared" si="34"/>
        <v>0</v>
      </c>
      <c r="AW25" s="153">
        <f t="shared" si="34"/>
        <v>0.52048000000000005</v>
      </c>
      <c r="AX25" s="153">
        <f t="shared" si="34"/>
        <v>0</v>
      </c>
      <c r="AY25" s="153">
        <f t="shared" si="34"/>
        <v>0</v>
      </c>
      <c r="AZ25" s="153">
        <f t="shared" si="34"/>
        <v>0</v>
      </c>
      <c r="BA25" s="153">
        <f t="shared" si="34"/>
        <v>0</v>
      </c>
      <c r="BB25" s="153">
        <f t="shared" si="34"/>
        <v>0</v>
      </c>
      <c r="BC25" s="153">
        <f t="shared" si="34"/>
        <v>0</v>
      </c>
      <c r="BD25" s="153">
        <f t="shared" si="34"/>
        <v>2.7082666666666668</v>
      </c>
      <c r="BE25" s="153">
        <f t="shared" si="34"/>
        <v>0</v>
      </c>
      <c r="BF25" s="153">
        <f t="shared" si="34"/>
        <v>0</v>
      </c>
      <c r="BG25" s="153">
        <f t="shared" si="34"/>
        <v>0</v>
      </c>
      <c r="BH25" s="153">
        <f t="shared" si="34"/>
        <v>0</v>
      </c>
      <c r="BI25" s="153">
        <f t="shared" si="34"/>
        <v>0</v>
      </c>
      <c r="BJ25" s="153">
        <f t="shared" si="34"/>
        <v>0</v>
      </c>
      <c r="BK25" s="153">
        <f t="shared" si="34"/>
        <v>0</v>
      </c>
      <c r="BL25" s="153">
        <f t="shared" si="34"/>
        <v>6.6393599999999999</v>
      </c>
      <c r="BM25" s="153">
        <f t="shared" si="34"/>
        <v>6.2757380292259919</v>
      </c>
      <c r="BN25" s="153">
        <f t="shared" si="34"/>
        <v>0</v>
      </c>
      <c r="BO25" s="153">
        <f t="shared" si="34"/>
        <v>0</v>
      </c>
      <c r="BP25" s="153">
        <f t="shared" ref="BP25:CU25" si="35">BP24-(IF(BP24&lt;$B63,BP24,$B63))*(1-BP7-$B62+BP7*$B62)+IF(BP24*BO24&gt;0,MAX(BO24-BO25-BP16+BP17,0),0)</f>
        <v>0</v>
      </c>
      <c r="BQ25" s="153">
        <f t="shared" si="35"/>
        <v>2.6341333333333332</v>
      </c>
      <c r="BR25" s="153">
        <f t="shared" si="35"/>
        <v>0</v>
      </c>
      <c r="BS25" s="153">
        <f t="shared" si="35"/>
        <v>0</v>
      </c>
      <c r="BT25" s="153">
        <f t="shared" si="35"/>
        <v>0</v>
      </c>
      <c r="BU25" s="153">
        <f t="shared" si="35"/>
        <v>0</v>
      </c>
      <c r="BV25" s="153">
        <f t="shared" si="35"/>
        <v>0</v>
      </c>
      <c r="BW25" s="153">
        <f t="shared" si="35"/>
        <v>0</v>
      </c>
      <c r="BX25" s="153">
        <f t="shared" si="35"/>
        <v>0</v>
      </c>
      <c r="BY25" s="153">
        <f t="shared" si="35"/>
        <v>0</v>
      </c>
      <c r="BZ25" s="153">
        <f t="shared" si="35"/>
        <v>0</v>
      </c>
      <c r="CA25" s="153">
        <f t="shared" si="35"/>
        <v>0</v>
      </c>
      <c r="CB25" s="153">
        <f t="shared" si="35"/>
        <v>0</v>
      </c>
      <c r="CC25" s="153">
        <f t="shared" si="35"/>
        <v>0</v>
      </c>
      <c r="CD25" s="153">
        <f t="shared" si="35"/>
        <v>0</v>
      </c>
      <c r="CE25" s="153">
        <f t="shared" si="35"/>
        <v>0</v>
      </c>
      <c r="CF25" s="153">
        <f t="shared" si="35"/>
        <v>0</v>
      </c>
      <c r="CG25" s="153">
        <f t="shared" si="35"/>
        <v>18.489309090909092</v>
      </c>
      <c r="CH25" s="153">
        <f t="shared" si="35"/>
        <v>0</v>
      </c>
      <c r="CI25" s="153">
        <f t="shared" si="35"/>
        <v>0</v>
      </c>
      <c r="CJ25" s="153">
        <f t="shared" si="35"/>
        <v>0</v>
      </c>
      <c r="CK25" s="153">
        <f t="shared" si="35"/>
        <v>0</v>
      </c>
      <c r="CL25" s="153">
        <f t="shared" si="35"/>
        <v>0</v>
      </c>
      <c r="CM25" s="153">
        <f t="shared" si="35"/>
        <v>0</v>
      </c>
      <c r="CN25" s="153">
        <f t="shared" si="35"/>
        <v>0</v>
      </c>
      <c r="CO25" s="153">
        <f t="shared" si="35"/>
        <v>0</v>
      </c>
      <c r="CP25" s="153">
        <f t="shared" si="35"/>
        <v>5.2289454545454541</v>
      </c>
      <c r="CQ25" s="153">
        <f t="shared" si="35"/>
        <v>0</v>
      </c>
      <c r="CR25" s="153">
        <f t="shared" si="35"/>
        <v>0</v>
      </c>
      <c r="CS25" s="153">
        <f t="shared" si="35"/>
        <v>0</v>
      </c>
      <c r="CT25" s="153">
        <f t="shared" si="35"/>
        <v>0</v>
      </c>
      <c r="CU25" s="153">
        <f t="shared" si="35"/>
        <v>0</v>
      </c>
      <c r="CV25" s="153">
        <f t="shared" ref="CV25:EA25" si="36">CV24-(IF(CV24&lt;$B63,CV24,$B63))*(1-CV7-$B62+CV7*$B62)+IF(CV24*CU24&gt;0,MAX(CU24-CU25-CV16+CV17,0),0)</f>
        <v>0</v>
      </c>
      <c r="CW25" s="153">
        <f t="shared" si="36"/>
        <v>0</v>
      </c>
      <c r="CX25" s="153">
        <f t="shared" si="36"/>
        <v>0</v>
      </c>
      <c r="CY25" s="153">
        <f t="shared" si="36"/>
        <v>0</v>
      </c>
      <c r="CZ25" s="153">
        <f t="shared" si="36"/>
        <v>6.1823999999999995</v>
      </c>
      <c r="DA25" s="153">
        <f t="shared" si="36"/>
        <v>0</v>
      </c>
      <c r="DB25" s="153">
        <f t="shared" si="36"/>
        <v>0</v>
      </c>
      <c r="DC25" s="153">
        <f t="shared" si="36"/>
        <v>0</v>
      </c>
      <c r="DD25" s="153">
        <f t="shared" si="36"/>
        <v>0</v>
      </c>
      <c r="DE25" s="153">
        <f t="shared" si="36"/>
        <v>0</v>
      </c>
      <c r="DF25" s="153">
        <f t="shared" si="36"/>
        <v>0</v>
      </c>
      <c r="DG25" s="153">
        <f t="shared" si="36"/>
        <v>0</v>
      </c>
      <c r="DH25" s="153">
        <f t="shared" si="36"/>
        <v>0</v>
      </c>
      <c r="DI25" s="153">
        <f t="shared" si="36"/>
        <v>0</v>
      </c>
      <c r="DJ25" s="153">
        <f t="shared" si="36"/>
        <v>0</v>
      </c>
      <c r="DK25" s="153">
        <f t="shared" si="36"/>
        <v>0</v>
      </c>
      <c r="DL25" s="153">
        <f t="shared" si="36"/>
        <v>0</v>
      </c>
      <c r="DM25" s="153">
        <f t="shared" si="36"/>
        <v>0</v>
      </c>
      <c r="DN25" s="153">
        <f t="shared" si="36"/>
        <v>0</v>
      </c>
      <c r="DO25" s="153">
        <f t="shared" si="36"/>
        <v>0</v>
      </c>
      <c r="DP25" s="153">
        <f t="shared" si="36"/>
        <v>0</v>
      </c>
      <c r="DQ25" s="153">
        <f t="shared" si="36"/>
        <v>0</v>
      </c>
      <c r="DR25" s="153">
        <f t="shared" si="36"/>
        <v>22.847085714285715</v>
      </c>
      <c r="DS25" s="153">
        <f t="shared" si="36"/>
        <v>4.6068958630323209</v>
      </c>
      <c r="DT25" s="153">
        <f t="shared" si="36"/>
        <v>4.1941333333333333</v>
      </c>
      <c r="DU25" s="153">
        <f t="shared" si="36"/>
        <v>7.1626271173042912</v>
      </c>
      <c r="DV25" s="153">
        <f t="shared" si="36"/>
        <v>4.3014857142857137</v>
      </c>
      <c r="DW25" s="153">
        <f t="shared" si="36"/>
        <v>4.2551612233397282</v>
      </c>
      <c r="DX25" s="153">
        <f t="shared" si="36"/>
        <v>9.1794285714285699</v>
      </c>
      <c r="DY25" s="153">
        <f t="shared" si="36"/>
        <v>0</v>
      </c>
      <c r="DZ25" s="153">
        <f t="shared" si="36"/>
        <v>0</v>
      </c>
      <c r="EA25" s="153">
        <f t="shared" si="36"/>
        <v>0</v>
      </c>
      <c r="EB25" s="153">
        <f t="shared" ref="EB25:FG25" si="37">EB24-(IF(EB24&lt;$B63,EB24,$B63))*(1-EB7-$B62+EB7*$B62)+IF(EB24*EA24&gt;0,MAX(EA24-EA25-EB16+EB17,0),0)</f>
        <v>0</v>
      </c>
      <c r="EC25" s="153">
        <f t="shared" si="37"/>
        <v>0</v>
      </c>
      <c r="ED25" s="153">
        <f t="shared" si="37"/>
        <v>0</v>
      </c>
      <c r="EE25" s="153">
        <f t="shared" si="37"/>
        <v>1.6169142857142855</v>
      </c>
      <c r="EF25" s="153">
        <f t="shared" si="37"/>
        <v>6.9558857142857136</v>
      </c>
      <c r="EG25" s="153">
        <f t="shared" si="37"/>
        <v>0</v>
      </c>
      <c r="EH25" s="153">
        <f t="shared" si="37"/>
        <v>0</v>
      </c>
      <c r="EI25" s="153">
        <f t="shared" si="37"/>
        <v>0</v>
      </c>
      <c r="EJ25" s="153">
        <f t="shared" si="37"/>
        <v>0.79999999999999982</v>
      </c>
      <c r="EK25" s="153">
        <f t="shared" si="37"/>
        <v>0</v>
      </c>
      <c r="EL25" s="153">
        <f t="shared" si="37"/>
        <v>0</v>
      </c>
      <c r="EM25" s="153">
        <f t="shared" si="37"/>
        <v>0</v>
      </c>
      <c r="EN25" s="153">
        <f t="shared" si="37"/>
        <v>0</v>
      </c>
      <c r="EO25" s="153">
        <f t="shared" si="37"/>
        <v>0</v>
      </c>
      <c r="EP25" s="153">
        <f t="shared" si="37"/>
        <v>0</v>
      </c>
      <c r="EQ25" s="153">
        <f t="shared" si="37"/>
        <v>1</v>
      </c>
      <c r="ER25" s="153">
        <f t="shared" si="37"/>
        <v>0</v>
      </c>
      <c r="ES25" s="153">
        <f t="shared" si="37"/>
        <v>0</v>
      </c>
      <c r="ET25" s="153">
        <f t="shared" si="37"/>
        <v>0</v>
      </c>
      <c r="EU25" s="153">
        <f t="shared" si="37"/>
        <v>0</v>
      </c>
      <c r="EV25" s="153">
        <f t="shared" si="37"/>
        <v>0</v>
      </c>
      <c r="EW25" s="153">
        <f t="shared" si="37"/>
        <v>1</v>
      </c>
      <c r="EX25" s="153">
        <f t="shared" si="37"/>
        <v>0</v>
      </c>
      <c r="EY25" s="153">
        <f t="shared" si="37"/>
        <v>0</v>
      </c>
      <c r="EZ25" s="153">
        <f t="shared" si="37"/>
        <v>0</v>
      </c>
      <c r="FA25" s="153">
        <f t="shared" si="37"/>
        <v>0.19999999999999996</v>
      </c>
      <c r="FB25" s="153">
        <f t="shared" si="37"/>
        <v>0</v>
      </c>
      <c r="FC25" s="153">
        <f t="shared" si="37"/>
        <v>0</v>
      </c>
      <c r="FD25" s="153">
        <f t="shared" si="37"/>
        <v>0</v>
      </c>
      <c r="FE25" s="153">
        <f t="shared" si="37"/>
        <v>1.5</v>
      </c>
      <c r="FF25" s="153">
        <f t="shared" si="37"/>
        <v>0</v>
      </c>
      <c r="FG25" s="153">
        <f t="shared" si="37"/>
        <v>0.59999999999999964</v>
      </c>
      <c r="FH25" s="153">
        <f t="shared" ref="FH25:FS25" si="38">FH24-(IF(FH24&lt;$B63,FH24,$B63))*(1-FH7-$B62+FH7*$B62)+IF(FH24*FG24&gt;0,MAX(FG24-FG25-FH16+FH17,0),0)</f>
        <v>0</v>
      </c>
      <c r="FI25" s="153">
        <f t="shared" si="38"/>
        <v>0</v>
      </c>
      <c r="FJ25" s="153">
        <f t="shared" si="38"/>
        <v>0</v>
      </c>
      <c r="FK25" s="153">
        <f t="shared" si="38"/>
        <v>0</v>
      </c>
      <c r="FL25" s="153">
        <f t="shared" si="38"/>
        <v>0</v>
      </c>
      <c r="FM25" s="153">
        <f t="shared" si="38"/>
        <v>0</v>
      </c>
      <c r="FN25" s="153">
        <f t="shared" si="38"/>
        <v>0</v>
      </c>
      <c r="FO25" s="153">
        <f t="shared" si="38"/>
        <v>0</v>
      </c>
      <c r="FP25" s="153">
        <f t="shared" si="38"/>
        <v>0</v>
      </c>
      <c r="FQ25" s="153">
        <f t="shared" si="38"/>
        <v>0</v>
      </c>
      <c r="FR25" s="153">
        <f t="shared" si="38"/>
        <v>0</v>
      </c>
      <c r="FS25" s="153">
        <f t="shared" si="38"/>
        <v>0</v>
      </c>
    </row>
    <row r="26" spans="1:256" x14ac:dyDescent="0.25">
      <c r="A26" s="166" t="s">
        <v>17</v>
      </c>
      <c r="B26" s="10" t="s">
        <v>8</v>
      </c>
      <c r="C26" s="166">
        <v>0</v>
      </c>
      <c r="D26" s="166">
        <f>C26+D25</f>
        <v>0</v>
      </c>
      <c r="E26" s="166">
        <f t="shared" ref="E26:P26" si="39">D26+E25</f>
        <v>0</v>
      </c>
      <c r="F26" s="166">
        <f t="shared" si="39"/>
        <v>0</v>
      </c>
      <c r="G26" s="166">
        <f t="shared" si="39"/>
        <v>0</v>
      </c>
      <c r="H26" s="166">
        <f t="shared" si="39"/>
        <v>0</v>
      </c>
      <c r="I26" s="166">
        <f t="shared" si="39"/>
        <v>0</v>
      </c>
      <c r="J26" s="166">
        <f t="shared" si="39"/>
        <v>0.79999999999999982</v>
      </c>
      <c r="K26" s="166">
        <f t="shared" si="39"/>
        <v>0.79999999999999982</v>
      </c>
      <c r="L26" s="166">
        <f t="shared" si="39"/>
        <v>0.79999999999999982</v>
      </c>
      <c r="M26" s="166">
        <f t="shared" si="39"/>
        <v>0.79999999999999982</v>
      </c>
      <c r="N26" s="166">
        <f t="shared" si="39"/>
        <v>0.79999999999999982</v>
      </c>
      <c r="O26" s="166">
        <f t="shared" si="39"/>
        <v>0.79999999999999982</v>
      </c>
      <c r="P26" s="166">
        <f t="shared" si="39"/>
        <v>0.79999999999999982</v>
      </c>
      <c r="Q26" s="166">
        <f>P26+Q25</f>
        <v>0.79999999999999982</v>
      </c>
      <c r="R26" s="166">
        <f>Q26+R25</f>
        <v>1.2461999999999998</v>
      </c>
      <c r="S26" s="166">
        <f>R26+S25</f>
        <v>2.8431333333333342</v>
      </c>
      <c r="T26" s="166">
        <f t="shared" ref="T26:CE26" si="40">S26+T25</f>
        <v>2.8431333333333342</v>
      </c>
      <c r="U26" s="166">
        <f t="shared" si="40"/>
        <v>2.8431333333333342</v>
      </c>
      <c r="V26" s="166">
        <f t="shared" si="40"/>
        <v>2.8431333333333342</v>
      </c>
      <c r="W26" s="166">
        <f t="shared" si="40"/>
        <v>2.8431333333333342</v>
      </c>
      <c r="X26" s="166">
        <f t="shared" si="40"/>
        <v>2.8431333333333342</v>
      </c>
      <c r="Y26" s="166">
        <f t="shared" si="40"/>
        <v>4.3931333333333349</v>
      </c>
      <c r="Z26" s="166">
        <f t="shared" si="40"/>
        <v>4.3931333333333349</v>
      </c>
      <c r="AA26" s="166">
        <f t="shared" si="40"/>
        <v>4.3931333333333349</v>
      </c>
      <c r="AB26" s="166">
        <f t="shared" si="40"/>
        <v>4.3931333333333349</v>
      </c>
      <c r="AC26" s="166">
        <f t="shared" si="40"/>
        <v>4.3931333333333349</v>
      </c>
      <c r="AD26" s="166">
        <f t="shared" si="40"/>
        <v>4.3931333333333349</v>
      </c>
      <c r="AE26" s="166">
        <f t="shared" si="40"/>
        <v>4.3931333333333349</v>
      </c>
      <c r="AF26" s="166">
        <f t="shared" si="40"/>
        <v>4.3931333333333349</v>
      </c>
      <c r="AG26" s="166">
        <f t="shared" si="40"/>
        <v>4.3931333333333349</v>
      </c>
      <c r="AH26" s="166">
        <f t="shared" si="40"/>
        <v>4.3931333333333349</v>
      </c>
      <c r="AI26" s="166">
        <f t="shared" si="40"/>
        <v>4.3931333333333349</v>
      </c>
      <c r="AJ26" s="166">
        <f t="shared" si="40"/>
        <v>4.3931333333333349</v>
      </c>
      <c r="AK26" s="166">
        <f t="shared" si="40"/>
        <v>4.3931333333333349</v>
      </c>
      <c r="AL26" s="166">
        <f t="shared" si="40"/>
        <v>4.3931333333333349</v>
      </c>
      <c r="AM26" s="166">
        <f t="shared" si="40"/>
        <v>4.3931333333333349</v>
      </c>
      <c r="AN26" s="166">
        <f t="shared" si="40"/>
        <v>4.3931333333333349</v>
      </c>
      <c r="AO26" s="166">
        <f t="shared" si="40"/>
        <v>4.3931333333333349</v>
      </c>
      <c r="AP26" s="166">
        <f t="shared" si="40"/>
        <v>4.3931333333333349</v>
      </c>
      <c r="AQ26" s="166">
        <f t="shared" si="40"/>
        <v>4.3931333333333349</v>
      </c>
      <c r="AR26" s="166">
        <f t="shared" si="40"/>
        <v>4.3931333333333349</v>
      </c>
      <c r="AS26" s="166">
        <f t="shared" si="40"/>
        <v>4.3931333333333349</v>
      </c>
      <c r="AT26" s="166">
        <f t="shared" si="40"/>
        <v>4.3931333333333349</v>
      </c>
      <c r="AU26" s="166">
        <f t="shared" si="40"/>
        <v>4.3931333333333349</v>
      </c>
      <c r="AV26" s="166">
        <f t="shared" si="40"/>
        <v>4.3931333333333349</v>
      </c>
      <c r="AW26" s="166">
        <f t="shared" si="40"/>
        <v>4.9136133333333349</v>
      </c>
      <c r="AX26" s="166">
        <f t="shared" si="40"/>
        <v>4.9136133333333349</v>
      </c>
      <c r="AY26" s="166">
        <f t="shared" si="40"/>
        <v>4.9136133333333349</v>
      </c>
      <c r="AZ26" s="166">
        <f t="shared" si="40"/>
        <v>4.9136133333333349</v>
      </c>
      <c r="BA26" s="166">
        <f t="shared" si="40"/>
        <v>4.9136133333333349</v>
      </c>
      <c r="BB26" s="166">
        <f t="shared" si="40"/>
        <v>4.9136133333333349</v>
      </c>
      <c r="BC26" s="166">
        <f t="shared" si="40"/>
        <v>4.9136133333333349</v>
      </c>
      <c r="BD26" s="166">
        <f t="shared" si="40"/>
        <v>7.6218800000000018</v>
      </c>
      <c r="BE26" s="166">
        <f t="shared" si="40"/>
        <v>7.6218800000000018</v>
      </c>
      <c r="BF26" s="166">
        <f t="shared" si="40"/>
        <v>7.6218800000000018</v>
      </c>
      <c r="BG26" s="166">
        <f t="shared" si="40"/>
        <v>7.6218800000000018</v>
      </c>
      <c r="BH26" s="166">
        <f t="shared" si="40"/>
        <v>7.6218800000000018</v>
      </c>
      <c r="BI26" s="166">
        <f t="shared" si="40"/>
        <v>7.6218800000000018</v>
      </c>
      <c r="BJ26" s="166">
        <f t="shared" si="40"/>
        <v>7.6218800000000018</v>
      </c>
      <c r="BK26" s="166">
        <f t="shared" si="40"/>
        <v>7.6218800000000018</v>
      </c>
      <c r="BL26" s="166">
        <f t="shared" si="40"/>
        <v>14.261240000000001</v>
      </c>
      <c r="BM26" s="166">
        <f t="shared" si="40"/>
        <v>20.536978029225992</v>
      </c>
      <c r="BN26" s="166">
        <f t="shared" si="40"/>
        <v>20.536978029225992</v>
      </c>
      <c r="BO26" s="166">
        <f t="shared" si="40"/>
        <v>20.536978029225992</v>
      </c>
      <c r="BP26" s="166">
        <f t="shared" si="40"/>
        <v>20.536978029225992</v>
      </c>
      <c r="BQ26" s="166">
        <f t="shared" si="40"/>
        <v>23.171111362559326</v>
      </c>
      <c r="BR26" s="166">
        <f t="shared" si="40"/>
        <v>23.171111362559326</v>
      </c>
      <c r="BS26" s="166">
        <f t="shared" si="40"/>
        <v>23.171111362559326</v>
      </c>
      <c r="BT26" s="166">
        <f t="shared" si="40"/>
        <v>23.171111362559326</v>
      </c>
      <c r="BU26" s="166">
        <f t="shared" si="40"/>
        <v>23.171111362559326</v>
      </c>
      <c r="BV26" s="166">
        <f t="shared" si="40"/>
        <v>23.171111362559326</v>
      </c>
      <c r="BW26" s="166">
        <f t="shared" si="40"/>
        <v>23.171111362559326</v>
      </c>
      <c r="BX26" s="166">
        <f t="shared" si="40"/>
        <v>23.171111362559326</v>
      </c>
      <c r="BY26" s="166">
        <f t="shared" si="40"/>
        <v>23.171111362559326</v>
      </c>
      <c r="BZ26" s="166">
        <f t="shared" si="40"/>
        <v>23.171111362559326</v>
      </c>
      <c r="CA26" s="166">
        <f t="shared" si="40"/>
        <v>23.171111362559326</v>
      </c>
      <c r="CB26" s="166">
        <f t="shared" si="40"/>
        <v>23.171111362559326</v>
      </c>
      <c r="CC26" s="166">
        <f t="shared" si="40"/>
        <v>23.171111362559326</v>
      </c>
      <c r="CD26" s="166">
        <f t="shared" si="40"/>
        <v>23.171111362559326</v>
      </c>
      <c r="CE26" s="166">
        <f t="shared" si="40"/>
        <v>23.171111362559326</v>
      </c>
      <c r="CF26" s="166">
        <f t="shared" ref="CF26:EQ26" si="41">CE26+CF25</f>
        <v>23.171111362559326</v>
      </c>
      <c r="CG26" s="166">
        <f t="shared" si="41"/>
        <v>41.660420453468419</v>
      </c>
      <c r="CH26" s="166">
        <f t="shared" si="41"/>
        <v>41.660420453468419</v>
      </c>
      <c r="CI26" s="166">
        <f t="shared" si="41"/>
        <v>41.660420453468419</v>
      </c>
      <c r="CJ26" s="166">
        <f t="shared" si="41"/>
        <v>41.660420453468419</v>
      </c>
      <c r="CK26" s="166">
        <f t="shared" si="41"/>
        <v>41.660420453468419</v>
      </c>
      <c r="CL26" s="166">
        <f t="shared" si="41"/>
        <v>41.660420453468419</v>
      </c>
      <c r="CM26" s="166">
        <f t="shared" si="41"/>
        <v>41.660420453468419</v>
      </c>
      <c r="CN26" s="166">
        <f t="shared" si="41"/>
        <v>41.660420453468419</v>
      </c>
      <c r="CO26" s="166">
        <f t="shared" si="41"/>
        <v>41.660420453468419</v>
      </c>
      <c r="CP26" s="166">
        <f t="shared" si="41"/>
        <v>46.889365908013872</v>
      </c>
      <c r="CQ26" s="166">
        <f t="shared" si="41"/>
        <v>46.889365908013872</v>
      </c>
      <c r="CR26" s="166">
        <f t="shared" si="41"/>
        <v>46.889365908013872</v>
      </c>
      <c r="CS26" s="166">
        <f t="shared" si="41"/>
        <v>46.889365908013872</v>
      </c>
      <c r="CT26" s="166">
        <f t="shared" si="41"/>
        <v>46.889365908013872</v>
      </c>
      <c r="CU26" s="166">
        <f t="shared" si="41"/>
        <v>46.889365908013872</v>
      </c>
      <c r="CV26" s="166">
        <f t="shared" si="41"/>
        <v>46.889365908013872</v>
      </c>
      <c r="CW26" s="166">
        <f t="shared" si="41"/>
        <v>46.889365908013872</v>
      </c>
      <c r="CX26" s="166">
        <f t="shared" si="41"/>
        <v>46.889365908013872</v>
      </c>
      <c r="CY26" s="166">
        <f t="shared" si="41"/>
        <v>46.889365908013872</v>
      </c>
      <c r="CZ26" s="166">
        <f t="shared" si="41"/>
        <v>53.071765908013873</v>
      </c>
      <c r="DA26" s="166">
        <f t="shared" si="41"/>
        <v>53.071765908013873</v>
      </c>
      <c r="DB26" s="166">
        <f t="shared" si="41"/>
        <v>53.071765908013873</v>
      </c>
      <c r="DC26" s="166">
        <f t="shared" si="41"/>
        <v>53.071765908013873</v>
      </c>
      <c r="DD26" s="166">
        <f t="shared" si="41"/>
        <v>53.071765908013873</v>
      </c>
      <c r="DE26" s="166">
        <f t="shared" si="41"/>
        <v>53.071765908013873</v>
      </c>
      <c r="DF26" s="166">
        <f t="shared" si="41"/>
        <v>53.071765908013873</v>
      </c>
      <c r="DG26" s="166">
        <f t="shared" si="41"/>
        <v>53.071765908013873</v>
      </c>
      <c r="DH26" s="166">
        <f t="shared" si="41"/>
        <v>53.071765908013873</v>
      </c>
      <c r="DI26" s="166">
        <f t="shared" si="41"/>
        <v>53.071765908013873</v>
      </c>
      <c r="DJ26" s="166">
        <f t="shared" si="41"/>
        <v>53.071765908013873</v>
      </c>
      <c r="DK26" s="166">
        <f t="shared" si="41"/>
        <v>53.071765908013873</v>
      </c>
      <c r="DL26" s="166">
        <f t="shared" si="41"/>
        <v>53.071765908013873</v>
      </c>
      <c r="DM26" s="166">
        <f t="shared" si="41"/>
        <v>53.071765908013873</v>
      </c>
      <c r="DN26" s="166">
        <f t="shared" si="41"/>
        <v>53.071765908013873</v>
      </c>
      <c r="DO26" s="166">
        <f t="shared" si="41"/>
        <v>53.071765908013873</v>
      </c>
      <c r="DP26" s="166">
        <f t="shared" si="41"/>
        <v>53.071765908013873</v>
      </c>
      <c r="DQ26" s="166">
        <f t="shared" si="41"/>
        <v>53.071765908013873</v>
      </c>
      <c r="DR26" s="166">
        <f t="shared" si="41"/>
        <v>75.918851622299584</v>
      </c>
      <c r="DS26" s="166">
        <f t="shared" si="41"/>
        <v>80.525747485331905</v>
      </c>
      <c r="DT26" s="166">
        <f t="shared" si="41"/>
        <v>84.719880818665246</v>
      </c>
      <c r="DU26" s="166">
        <f t="shared" si="41"/>
        <v>91.882507935969542</v>
      </c>
      <c r="DV26" s="166">
        <f t="shared" si="41"/>
        <v>96.18399365025526</v>
      </c>
      <c r="DW26" s="166">
        <f t="shared" si="41"/>
        <v>100.43915487359499</v>
      </c>
      <c r="DX26" s="166">
        <f t="shared" si="41"/>
        <v>109.61858344502356</v>
      </c>
      <c r="DY26" s="166">
        <f t="shared" si="41"/>
        <v>109.61858344502356</v>
      </c>
      <c r="DZ26" s="166">
        <f t="shared" si="41"/>
        <v>109.61858344502356</v>
      </c>
      <c r="EA26" s="166">
        <f t="shared" si="41"/>
        <v>109.61858344502356</v>
      </c>
      <c r="EB26" s="166">
        <f t="shared" si="41"/>
        <v>109.61858344502356</v>
      </c>
      <c r="EC26" s="166">
        <f t="shared" si="41"/>
        <v>109.61858344502356</v>
      </c>
      <c r="ED26" s="166">
        <f t="shared" si="41"/>
        <v>109.61858344502356</v>
      </c>
      <c r="EE26" s="166">
        <f t="shared" si="41"/>
        <v>111.23549773073785</v>
      </c>
      <c r="EF26" s="166">
        <f t="shared" si="41"/>
        <v>118.19138344502356</v>
      </c>
      <c r="EG26" s="166">
        <f t="shared" si="41"/>
        <v>118.19138344502356</v>
      </c>
      <c r="EH26" s="166">
        <f t="shared" si="41"/>
        <v>118.19138344502356</v>
      </c>
      <c r="EI26" s="166">
        <f t="shared" si="41"/>
        <v>118.19138344502356</v>
      </c>
      <c r="EJ26" s="166">
        <f t="shared" si="41"/>
        <v>118.99138344502356</v>
      </c>
      <c r="EK26" s="166">
        <f t="shared" si="41"/>
        <v>118.99138344502356</v>
      </c>
      <c r="EL26" s="166">
        <f t="shared" si="41"/>
        <v>118.99138344502356</v>
      </c>
      <c r="EM26" s="166">
        <f t="shared" si="41"/>
        <v>118.99138344502356</v>
      </c>
      <c r="EN26" s="166">
        <f t="shared" si="41"/>
        <v>118.99138344502356</v>
      </c>
      <c r="EO26" s="166">
        <f t="shared" si="41"/>
        <v>118.99138344502356</v>
      </c>
      <c r="EP26" s="166">
        <f t="shared" si="41"/>
        <v>118.99138344502356</v>
      </c>
      <c r="EQ26" s="166">
        <f t="shared" si="41"/>
        <v>119.99138344502356</v>
      </c>
      <c r="ER26" s="166">
        <f t="shared" ref="ER26:FS26" si="42">EQ26+ER25</f>
        <v>119.99138344502356</v>
      </c>
      <c r="ES26" s="166">
        <f t="shared" si="42"/>
        <v>119.99138344502356</v>
      </c>
      <c r="ET26" s="166">
        <f t="shared" si="42"/>
        <v>119.99138344502356</v>
      </c>
      <c r="EU26" s="166">
        <f t="shared" si="42"/>
        <v>119.99138344502356</v>
      </c>
      <c r="EV26" s="166">
        <f t="shared" si="42"/>
        <v>119.99138344502356</v>
      </c>
      <c r="EW26" s="166">
        <f t="shared" si="42"/>
        <v>120.99138344502356</v>
      </c>
      <c r="EX26" s="166">
        <f t="shared" si="42"/>
        <v>120.99138344502356</v>
      </c>
      <c r="EY26" s="166">
        <f t="shared" si="42"/>
        <v>120.99138344502356</v>
      </c>
      <c r="EZ26" s="166">
        <f t="shared" si="42"/>
        <v>120.99138344502356</v>
      </c>
      <c r="FA26" s="166">
        <f t="shared" si="42"/>
        <v>121.19138344502356</v>
      </c>
      <c r="FB26" s="166">
        <f t="shared" si="42"/>
        <v>121.19138344502356</v>
      </c>
      <c r="FC26" s="166">
        <f t="shared" si="42"/>
        <v>121.19138344502356</v>
      </c>
      <c r="FD26" s="166">
        <f t="shared" si="42"/>
        <v>121.19138344502356</v>
      </c>
      <c r="FE26" s="166">
        <f t="shared" si="42"/>
        <v>122.69138344502356</v>
      </c>
      <c r="FF26" s="166">
        <f t="shared" si="42"/>
        <v>122.69138344502356</v>
      </c>
      <c r="FG26" s="166">
        <f t="shared" si="42"/>
        <v>123.29138344502356</v>
      </c>
      <c r="FH26" s="166">
        <f t="shared" si="42"/>
        <v>123.29138344502356</v>
      </c>
      <c r="FI26" s="166">
        <f t="shared" si="42"/>
        <v>123.29138344502356</v>
      </c>
      <c r="FJ26" s="166">
        <f t="shared" si="42"/>
        <v>123.29138344502356</v>
      </c>
      <c r="FK26" s="166">
        <f t="shared" si="42"/>
        <v>123.29138344502356</v>
      </c>
      <c r="FL26" s="166">
        <f t="shared" si="42"/>
        <v>123.29138344502356</v>
      </c>
      <c r="FM26" s="166">
        <f t="shared" si="42"/>
        <v>123.29138344502356</v>
      </c>
      <c r="FN26" s="166">
        <f t="shared" si="42"/>
        <v>123.29138344502356</v>
      </c>
      <c r="FO26" s="166">
        <f t="shared" si="42"/>
        <v>123.29138344502356</v>
      </c>
      <c r="FP26" s="166">
        <f t="shared" si="42"/>
        <v>123.29138344502356</v>
      </c>
      <c r="FQ26" s="166">
        <f t="shared" si="42"/>
        <v>123.29138344502356</v>
      </c>
      <c r="FR26" s="166">
        <f t="shared" si="42"/>
        <v>123.29138344502356</v>
      </c>
      <c r="FS26" s="166">
        <f t="shared" si="42"/>
        <v>123.29138344502356</v>
      </c>
    </row>
    <row r="27" spans="1:256" s="14" customFormat="1" ht="5.25" customHeight="1" x14ac:dyDescent="0.25">
      <c r="B27" s="15"/>
    </row>
    <row r="28" spans="1:256" x14ac:dyDescent="0.25">
      <c r="A28" t="s">
        <v>96</v>
      </c>
      <c r="B28" s="10" t="s">
        <v>8</v>
      </c>
      <c r="C28" s="55">
        <f>'Raw Data'!K227</f>
        <v>57</v>
      </c>
      <c r="D28" s="4">
        <f t="shared" ref="D28:BO28" si="43">IF(C28+D17-D25-D35&gt;0, C28+D17-D25-D35, 0)</f>
        <v>58.153907172300173</v>
      </c>
      <c r="E28" s="4">
        <f t="shared" si="43"/>
        <v>59.025099345315517</v>
      </c>
      <c r="F28" s="4">
        <f t="shared" si="43"/>
        <v>59.781599112006973</v>
      </c>
      <c r="G28" s="4">
        <f t="shared" si="43"/>
        <v>60.468431821730285</v>
      </c>
      <c r="H28" s="4">
        <f t="shared" si="43"/>
        <v>60.975984691040054</v>
      </c>
      <c r="I28" s="4">
        <f t="shared" si="43"/>
        <v>61.31226936261924</v>
      </c>
      <c r="J28" s="4">
        <f t="shared" si="43"/>
        <v>60.753385065927084</v>
      </c>
      <c r="K28" s="4">
        <f t="shared" si="43"/>
        <v>61.293482156572942</v>
      </c>
      <c r="L28" s="4">
        <f t="shared" si="43"/>
        <v>61.62636095220433</v>
      </c>
      <c r="M28" s="4">
        <f t="shared" si="43"/>
        <v>61.958968448727383</v>
      </c>
      <c r="N28" s="4">
        <f t="shared" si="43"/>
        <v>62.62246895164072</v>
      </c>
      <c r="O28" s="4">
        <f t="shared" si="43"/>
        <v>63.302970425281629</v>
      </c>
      <c r="P28" s="4">
        <f t="shared" si="43"/>
        <v>64.130604951506399</v>
      </c>
      <c r="Q28" s="4">
        <f t="shared" si="43"/>
        <v>65.078952781264206</v>
      </c>
      <c r="R28" s="4">
        <f t="shared" si="43"/>
        <v>65.380880583523634</v>
      </c>
      <c r="S28" s="4">
        <f t="shared" si="43"/>
        <v>64.162578588598393</v>
      </c>
      <c r="T28" s="4">
        <f t="shared" si="43"/>
        <v>65.697848015113678</v>
      </c>
      <c r="U28" s="4">
        <f t="shared" si="43"/>
        <v>67.435570068529444</v>
      </c>
      <c r="V28" s="4">
        <f t="shared" si="43"/>
        <v>68.694110648248753</v>
      </c>
      <c r="W28" s="4">
        <f t="shared" si="43"/>
        <v>69.890416175403743</v>
      </c>
      <c r="X28" s="4">
        <f t="shared" si="43"/>
        <v>71.339617837673771</v>
      </c>
      <c r="Y28" s="4">
        <f t="shared" si="43"/>
        <v>70.788490813036503</v>
      </c>
      <c r="Z28" s="4">
        <f t="shared" si="43"/>
        <v>71.395230075002772</v>
      </c>
      <c r="AA28" s="4">
        <f t="shared" si="43"/>
        <v>72.631244702448527</v>
      </c>
      <c r="AB28" s="4">
        <f t="shared" si="43"/>
        <v>55.259699817646734</v>
      </c>
      <c r="AC28" s="4">
        <f t="shared" si="43"/>
        <v>57.439257860193841</v>
      </c>
      <c r="AD28" s="4">
        <f t="shared" si="43"/>
        <v>59.535391370314052</v>
      </c>
      <c r="AE28" s="4">
        <f t="shared" si="43"/>
        <v>61.665491031902718</v>
      </c>
      <c r="AF28" s="4">
        <f t="shared" si="43"/>
        <v>64.749566637250467</v>
      </c>
      <c r="AG28" s="4">
        <f t="shared" si="43"/>
        <v>67.828860512840436</v>
      </c>
      <c r="AH28" s="4">
        <f t="shared" si="43"/>
        <v>51.640582839337782</v>
      </c>
      <c r="AI28" s="4">
        <f t="shared" si="43"/>
        <v>54.760238878754571</v>
      </c>
      <c r="AJ28" s="4">
        <f t="shared" si="43"/>
        <v>57.239698089847757</v>
      </c>
      <c r="AK28" s="4">
        <f t="shared" si="43"/>
        <v>59.453361121761098</v>
      </c>
      <c r="AL28" s="4">
        <f t="shared" si="43"/>
        <v>61.687468299837455</v>
      </c>
      <c r="AM28" s="4">
        <f t="shared" si="43"/>
        <v>64.310381441874853</v>
      </c>
      <c r="AN28" s="4">
        <f t="shared" si="43"/>
        <v>68.070792472725941</v>
      </c>
      <c r="AO28" s="4">
        <f t="shared" si="43"/>
        <v>53.764143020792474</v>
      </c>
      <c r="AP28" s="4">
        <f t="shared" si="43"/>
        <v>56.769678692702691</v>
      </c>
      <c r="AQ28" s="4">
        <f t="shared" si="43"/>
        <v>59.744025156192222</v>
      </c>
      <c r="AR28" s="4">
        <f t="shared" si="43"/>
        <v>63.119849537516444</v>
      </c>
      <c r="AS28" s="4">
        <f t="shared" si="43"/>
        <v>66.892465872901624</v>
      </c>
      <c r="AT28" s="4">
        <f t="shared" si="43"/>
        <v>70.649352805179305</v>
      </c>
      <c r="AU28" s="4">
        <f t="shared" si="43"/>
        <v>63.657811765492269</v>
      </c>
      <c r="AV28" s="4">
        <f t="shared" si="43"/>
        <v>69.611372691834276</v>
      </c>
      <c r="AW28" s="4">
        <f t="shared" si="43"/>
        <v>74.834332938847837</v>
      </c>
      <c r="AX28" s="4">
        <f t="shared" si="43"/>
        <v>79.376008110869222</v>
      </c>
      <c r="AY28" s="4">
        <f t="shared" si="43"/>
        <v>84.132042935134464</v>
      </c>
      <c r="AZ28" s="4">
        <f t="shared" si="43"/>
        <v>77.342201082003143</v>
      </c>
      <c r="BA28" s="4">
        <f t="shared" si="43"/>
        <v>82.786630332003142</v>
      </c>
      <c r="BB28" s="4">
        <f t="shared" si="43"/>
        <v>88.428004011652973</v>
      </c>
      <c r="BC28" s="4">
        <f t="shared" si="43"/>
        <v>94.796258553705712</v>
      </c>
      <c r="BD28" s="4">
        <f t="shared" si="43"/>
        <v>79.885212757429159</v>
      </c>
      <c r="BE28" s="4">
        <f t="shared" si="43"/>
        <v>85.700474065056127</v>
      </c>
      <c r="BF28" s="4">
        <f t="shared" si="43"/>
        <v>91.347771339675475</v>
      </c>
      <c r="BG28" s="4">
        <f t="shared" si="43"/>
        <v>97.503457655939144</v>
      </c>
      <c r="BH28" s="4">
        <f t="shared" si="43"/>
        <v>103.43666718173898</v>
      </c>
      <c r="BI28" s="4">
        <f t="shared" si="43"/>
        <v>83.95446613365921</v>
      </c>
      <c r="BJ28" s="4">
        <f t="shared" si="43"/>
        <v>94.192721555762617</v>
      </c>
      <c r="BK28" s="4">
        <f t="shared" si="43"/>
        <v>100.13787912290074</v>
      </c>
      <c r="BL28" s="4">
        <f t="shared" si="43"/>
        <v>98.289608208235009</v>
      </c>
      <c r="BM28" s="4">
        <f t="shared" si="43"/>
        <v>96.655255360182025</v>
      </c>
      <c r="BN28" s="4">
        <f t="shared" si="43"/>
        <v>85.154932095013123</v>
      </c>
      <c r="BO28" s="4">
        <f t="shared" si="43"/>
        <v>94.572532095013116</v>
      </c>
      <c r="BP28" s="4">
        <f t="shared" ref="BP28:EA28" si="44">IF(BO28+BP17-BP25-BP35&gt;0, BO28+BP17-BP25-BP35, 0)</f>
        <v>103.10781803826004</v>
      </c>
      <c r="BQ28" s="4">
        <f t="shared" si="44"/>
        <v>105.74095195892832</v>
      </c>
      <c r="BR28" s="4">
        <f t="shared" si="44"/>
        <v>96.63377262699268</v>
      </c>
      <c r="BS28" s="4">
        <f t="shared" si="44"/>
        <v>102.07866995311916</v>
      </c>
      <c r="BT28" s="4">
        <f t="shared" si="44"/>
        <v>106.19297446534213</v>
      </c>
      <c r="BU28" s="4">
        <f t="shared" si="44"/>
        <v>111.05763438655515</v>
      </c>
      <c r="BV28" s="4">
        <f t="shared" si="44"/>
        <v>115.04041806763721</v>
      </c>
      <c r="BW28" s="4">
        <f t="shared" si="44"/>
        <v>99.846513006017403</v>
      </c>
      <c r="BX28" s="4">
        <f t="shared" si="44"/>
        <v>102.60587299861547</v>
      </c>
      <c r="BY28" s="4">
        <f t="shared" si="44"/>
        <v>107.60518391320559</v>
      </c>
      <c r="BZ28" s="4">
        <f t="shared" si="44"/>
        <v>110.49116301642897</v>
      </c>
      <c r="CA28" s="4">
        <f t="shared" si="44"/>
        <v>112.08046898497685</v>
      </c>
      <c r="CB28" s="4">
        <f t="shared" si="44"/>
        <v>61.203631216008937</v>
      </c>
      <c r="CC28" s="4">
        <f t="shared" si="44"/>
        <v>67.126831216008938</v>
      </c>
      <c r="CD28" s="4">
        <f t="shared" si="44"/>
        <v>73.726530923040187</v>
      </c>
      <c r="CE28" s="4">
        <f t="shared" si="44"/>
        <v>79.025056618840964</v>
      </c>
      <c r="CF28" s="4">
        <f t="shared" si="44"/>
        <v>55.056133391737305</v>
      </c>
      <c r="CG28" s="4">
        <f t="shared" si="44"/>
        <v>42.293835561814547</v>
      </c>
      <c r="CH28" s="4">
        <f t="shared" si="44"/>
        <v>47.488432424607517</v>
      </c>
      <c r="CI28" s="4">
        <f t="shared" si="44"/>
        <v>53.442319143357516</v>
      </c>
      <c r="CJ28" s="4">
        <f t="shared" si="44"/>
        <v>59.398274953904391</v>
      </c>
      <c r="CK28" s="4">
        <f t="shared" si="44"/>
        <v>43.130958554068918</v>
      </c>
      <c r="CL28" s="4">
        <f t="shared" si="44"/>
        <v>46.209451062003488</v>
      </c>
      <c r="CM28" s="4">
        <f t="shared" si="44"/>
        <v>51.859977795401925</v>
      </c>
      <c r="CN28" s="4">
        <f t="shared" si="44"/>
        <v>57.535807415763252</v>
      </c>
      <c r="CO28" s="4">
        <f t="shared" si="44"/>
        <v>61.913407415763253</v>
      </c>
      <c r="CP28" s="4">
        <f t="shared" si="44"/>
        <v>40.975893204846756</v>
      </c>
      <c r="CQ28" s="4">
        <f t="shared" si="44"/>
        <v>45.641493204846753</v>
      </c>
      <c r="CR28" s="4">
        <f t="shared" si="44"/>
        <v>50.566293204846751</v>
      </c>
      <c r="CS28" s="4">
        <f t="shared" si="44"/>
        <v>55.779093204846752</v>
      </c>
      <c r="CT28" s="4">
        <f t="shared" si="44"/>
        <v>61.48149320484675</v>
      </c>
      <c r="CU28" s="4">
        <f t="shared" si="44"/>
        <v>67.016819417954849</v>
      </c>
      <c r="CV28" s="4">
        <f t="shared" si="44"/>
        <v>71.782949600210401</v>
      </c>
      <c r="CW28" s="4">
        <f t="shared" si="44"/>
        <v>76.926078840397182</v>
      </c>
      <c r="CX28" s="4">
        <f t="shared" si="44"/>
        <v>81.43764656128738</v>
      </c>
      <c r="CY28" s="4">
        <f t="shared" si="44"/>
        <v>71.276187656723295</v>
      </c>
      <c r="CZ28" s="4">
        <f t="shared" si="44"/>
        <v>68.6622519114037</v>
      </c>
      <c r="DA28" s="4">
        <f t="shared" si="44"/>
        <v>73.211077708527114</v>
      </c>
      <c r="DB28" s="4">
        <f t="shared" si="44"/>
        <v>77.120688552495949</v>
      </c>
      <c r="DC28" s="4">
        <f t="shared" si="44"/>
        <v>80.763050478901832</v>
      </c>
      <c r="DD28" s="4">
        <f t="shared" si="44"/>
        <v>74.4439792587943</v>
      </c>
      <c r="DE28" s="4">
        <f t="shared" si="44"/>
        <v>78.902369575630175</v>
      </c>
      <c r="DF28" s="4">
        <f t="shared" si="44"/>
        <v>82.277013087731078</v>
      </c>
      <c r="DG28" s="4">
        <f t="shared" si="44"/>
        <v>86.452464092576434</v>
      </c>
      <c r="DH28" s="4">
        <f t="shared" si="44"/>
        <v>89.091577434612049</v>
      </c>
      <c r="DI28" s="4">
        <f t="shared" si="44"/>
        <v>91.737358697247828</v>
      </c>
      <c r="DJ28" s="4">
        <f t="shared" si="44"/>
        <v>93.89987809319021</v>
      </c>
      <c r="DK28" s="4">
        <f t="shared" si="44"/>
        <v>95.898555630055569</v>
      </c>
      <c r="DL28" s="4">
        <f t="shared" si="44"/>
        <v>97.500225937688143</v>
      </c>
      <c r="DM28" s="4">
        <f t="shared" si="44"/>
        <v>99.013236857808081</v>
      </c>
      <c r="DN28" s="4">
        <f t="shared" si="44"/>
        <v>100.59868031218342</v>
      </c>
      <c r="DO28" s="4">
        <f t="shared" si="44"/>
        <v>102.18703887529934</v>
      </c>
      <c r="DP28" s="4">
        <f t="shared" si="44"/>
        <v>103.31489099210121</v>
      </c>
      <c r="DQ28" s="4">
        <f t="shared" si="44"/>
        <v>104.49628712327883</v>
      </c>
      <c r="DR28" s="4">
        <f t="shared" si="44"/>
        <v>82.375010157377872</v>
      </c>
      <c r="DS28" s="4">
        <f t="shared" si="44"/>
        <v>78.732021548554371</v>
      </c>
      <c r="DT28" s="4">
        <f t="shared" si="44"/>
        <v>75.189523564927441</v>
      </c>
      <c r="DU28" s="4">
        <f t="shared" si="44"/>
        <v>68.455929399679476</v>
      </c>
      <c r="DV28" s="4">
        <f t="shared" si="44"/>
        <v>65.366872801104577</v>
      </c>
      <c r="DW28" s="4">
        <f t="shared" si="44"/>
        <v>62.820984488428735</v>
      </c>
      <c r="DX28" s="4">
        <f t="shared" si="44"/>
        <v>53.93598351083152</v>
      </c>
      <c r="DY28" s="4">
        <f t="shared" si="44"/>
        <v>54.983667638148674</v>
      </c>
      <c r="DZ28" s="4">
        <f t="shared" si="44"/>
        <v>56.691445372659913</v>
      </c>
      <c r="EA28" s="4">
        <f t="shared" si="44"/>
        <v>58.382483693582763</v>
      </c>
      <c r="EB28" s="4">
        <f t="shared" ref="EB28:FS28" si="45">IF(EA28+EB17-EB25-EB35&gt;0, EA28+EB17-EB25-EB35, 0)</f>
        <v>59.660166433276544</v>
      </c>
      <c r="EC28" s="4">
        <f t="shared" si="45"/>
        <v>60.722554943026907</v>
      </c>
      <c r="ED28" s="4">
        <f t="shared" si="45"/>
        <v>61.973923793760449</v>
      </c>
      <c r="EE28" s="4">
        <f t="shared" si="45"/>
        <v>61.243000469032758</v>
      </c>
      <c r="EF28" s="4">
        <f t="shared" si="45"/>
        <v>55.445377826438005</v>
      </c>
      <c r="EG28" s="4">
        <f t="shared" si="45"/>
        <v>56.369138068137225</v>
      </c>
      <c r="EH28" s="4">
        <f t="shared" si="45"/>
        <v>57.089955061850603</v>
      </c>
      <c r="EI28" s="4">
        <f t="shared" si="45"/>
        <v>57.690220993933735</v>
      </c>
      <c r="EJ28" s="4">
        <f t="shared" si="45"/>
        <v>56.961934796152178</v>
      </c>
      <c r="EK28" s="4">
        <f t="shared" si="45"/>
        <v>57.492035177526539</v>
      </c>
      <c r="EL28" s="4">
        <f t="shared" si="45"/>
        <v>58.066469183740679</v>
      </c>
      <c r="EM28" s="4">
        <f t="shared" si="45"/>
        <v>58.606090691862171</v>
      </c>
      <c r="EN28" s="4">
        <f t="shared" si="45"/>
        <v>59.253554204282828</v>
      </c>
      <c r="EO28" s="4">
        <f t="shared" si="45"/>
        <v>59.953058079061577</v>
      </c>
      <c r="EP28" s="4">
        <f t="shared" si="45"/>
        <v>60.43634522276885</v>
      </c>
      <c r="EQ28" s="4">
        <f t="shared" si="45"/>
        <v>59.78540329072748</v>
      </c>
      <c r="ER28" s="4">
        <f t="shared" si="45"/>
        <v>60.637874189355713</v>
      </c>
      <c r="ES28" s="4">
        <f t="shared" si="45"/>
        <v>61.143106080865472</v>
      </c>
      <c r="ET28" s="4">
        <f t="shared" si="45"/>
        <v>61.694836887834086</v>
      </c>
      <c r="EU28" s="4">
        <f t="shared" si="45"/>
        <v>62.357052714624871</v>
      </c>
      <c r="EV28" s="4">
        <f t="shared" si="45"/>
        <v>62.923544936880518</v>
      </c>
      <c r="EW28" s="4">
        <f t="shared" si="45"/>
        <v>62.159029643165276</v>
      </c>
      <c r="EX28" s="4">
        <f t="shared" si="45"/>
        <v>62.786723493907317</v>
      </c>
      <c r="EY28" s="4">
        <f t="shared" si="45"/>
        <v>63.116909973473113</v>
      </c>
      <c r="EZ28" s="4">
        <f t="shared" si="45"/>
        <v>63.517830864556331</v>
      </c>
      <c r="FA28" s="4">
        <f t="shared" si="45"/>
        <v>63.553009927188299</v>
      </c>
      <c r="FB28" s="4">
        <f t="shared" si="45"/>
        <v>63.927089185997865</v>
      </c>
      <c r="FC28" s="4">
        <f t="shared" si="45"/>
        <v>64.243589689775575</v>
      </c>
      <c r="FD28" s="4">
        <f t="shared" si="45"/>
        <v>64.465125817102063</v>
      </c>
      <c r="FE28" s="4">
        <f t="shared" si="45"/>
        <v>63.21295343448385</v>
      </c>
      <c r="FF28" s="4">
        <f t="shared" si="45"/>
        <v>63.538789111682284</v>
      </c>
      <c r="FG28" s="4">
        <f t="shared" si="45"/>
        <v>63.042861557568152</v>
      </c>
      <c r="FH28" s="4">
        <f t="shared" si="45"/>
        <v>63.502215356773029</v>
      </c>
      <c r="FI28" s="4">
        <f t="shared" si="45"/>
        <v>63.929520612279433</v>
      </c>
      <c r="FJ28" s="4">
        <f t="shared" si="45"/>
        <v>64.303612626021092</v>
      </c>
      <c r="FK28" s="4">
        <f t="shared" si="45"/>
        <v>64.517955868624085</v>
      </c>
      <c r="FL28" s="4">
        <f t="shared" si="45"/>
        <v>64.842056587558901</v>
      </c>
      <c r="FM28" s="4">
        <f t="shared" si="45"/>
        <v>65.189380320311798</v>
      </c>
      <c r="FN28" s="4">
        <f t="shared" si="45"/>
        <v>65.568467921519058</v>
      </c>
      <c r="FO28" s="4">
        <f t="shared" si="45"/>
        <v>65.599551593064305</v>
      </c>
      <c r="FP28" s="4">
        <f t="shared" si="45"/>
        <v>65.659271871751429</v>
      </c>
      <c r="FQ28" s="4">
        <f t="shared" si="45"/>
        <v>65.776127859748726</v>
      </c>
      <c r="FR28" s="4">
        <f t="shared" si="45"/>
        <v>66.054968042832201</v>
      </c>
      <c r="FS28" s="4">
        <f t="shared" si="45"/>
        <v>66.509408311578014</v>
      </c>
    </row>
    <row r="29" spans="1:256" x14ac:dyDescent="0.25">
      <c r="A29" t="s">
        <v>97</v>
      </c>
      <c r="B29" s="10" t="s">
        <v>8</v>
      </c>
      <c r="C29" s="4" t="str">
        <f t="shared" ref="C29:AH29" si="46">IF(ISNUMBER(C46),C51+C52+C53+C54,"")</f>
        <v/>
      </c>
      <c r="D29" s="4" t="str">
        <f t="shared" si="46"/>
        <v/>
      </c>
      <c r="E29" s="4" t="str">
        <f t="shared" si="46"/>
        <v/>
      </c>
      <c r="F29" s="4" t="str">
        <f t="shared" si="46"/>
        <v/>
      </c>
      <c r="G29" s="4" t="str">
        <f t="shared" si="46"/>
        <v/>
      </c>
      <c r="H29" s="4" t="str">
        <f t="shared" si="46"/>
        <v/>
      </c>
      <c r="I29" s="4" t="str">
        <f t="shared" si="46"/>
        <v/>
      </c>
      <c r="J29" s="4" t="str">
        <f t="shared" si="46"/>
        <v/>
      </c>
      <c r="K29" s="4" t="str">
        <f t="shared" si="46"/>
        <v/>
      </c>
      <c r="L29" s="4" t="str">
        <f t="shared" si="46"/>
        <v/>
      </c>
      <c r="M29" s="4" t="str">
        <f t="shared" si="46"/>
        <v/>
      </c>
      <c r="N29" s="4" t="str">
        <f t="shared" si="46"/>
        <v/>
      </c>
      <c r="O29" s="4" t="str">
        <f t="shared" si="46"/>
        <v/>
      </c>
      <c r="P29" s="4" t="str">
        <f t="shared" si="46"/>
        <v/>
      </c>
      <c r="Q29" s="4" t="str">
        <f t="shared" si="46"/>
        <v/>
      </c>
      <c r="R29" s="4" t="str">
        <f t="shared" si="46"/>
        <v/>
      </c>
      <c r="S29" s="4" t="str">
        <f t="shared" si="46"/>
        <v/>
      </c>
      <c r="T29" s="4" t="str">
        <f t="shared" si="46"/>
        <v/>
      </c>
      <c r="U29" s="4" t="str">
        <f t="shared" si="46"/>
        <v/>
      </c>
      <c r="V29" s="4" t="str">
        <f t="shared" si="46"/>
        <v/>
      </c>
      <c r="W29" s="4" t="str">
        <f t="shared" si="46"/>
        <v/>
      </c>
      <c r="X29" s="4" t="str">
        <f t="shared" si="46"/>
        <v/>
      </c>
      <c r="Y29" s="4" t="str">
        <f t="shared" si="46"/>
        <v/>
      </c>
      <c r="Z29" s="4" t="str">
        <f t="shared" si="46"/>
        <v/>
      </c>
      <c r="AA29" s="4">
        <f t="shared" si="46"/>
        <v>69.226851907494478</v>
      </c>
      <c r="AB29" s="4" t="str">
        <f t="shared" si="46"/>
        <v/>
      </c>
      <c r="AC29" s="4" t="str">
        <f t="shared" si="46"/>
        <v/>
      </c>
      <c r="AD29" s="4" t="str">
        <f t="shared" si="46"/>
        <v/>
      </c>
      <c r="AE29" s="4">
        <f t="shared" si="46"/>
        <v>56.055054788875474</v>
      </c>
      <c r="AF29" s="4" t="str">
        <f t="shared" si="46"/>
        <v/>
      </c>
      <c r="AG29" s="4">
        <f t="shared" si="46"/>
        <v>66.204722466505501</v>
      </c>
      <c r="AH29" s="4" t="str">
        <f t="shared" si="46"/>
        <v/>
      </c>
      <c r="AI29" s="4">
        <f t="shared" ref="AI29:BN29" si="47">IF(ISNUMBER(AI46),AI51+AI52+AI53+AI54,"")</f>
        <v>28.633184046832707</v>
      </c>
      <c r="AJ29" s="4" t="str">
        <f t="shared" si="47"/>
        <v/>
      </c>
      <c r="AK29" s="4" t="str">
        <f t="shared" si="47"/>
        <v/>
      </c>
      <c r="AL29" s="4" t="str">
        <f t="shared" si="47"/>
        <v/>
      </c>
      <c r="AM29" s="4" t="str">
        <f t="shared" si="47"/>
        <v/>
      </c>
      <c r="AN29" s="4">
        <f t="shared" si="47"/>
        <v>56.02922706080993</v>
      </c>
      <c r="AO29" s="4" t="str">
        <f t="shared" si="47"/>
        <v/>
      </c>
      <c r="AP29" s="4">
        <f t="shared" si="47"/>
        <v>32.997952468561657</v>
      </c>
      <c r="AQ29" s="4" t="str">
        <f t="shared" si="47"/>
        <v/>
      </c>
      <c r="AR29" s="4" t="str">
        <f t="shared" si="47"/>
        <v/>
      </c>
      <c r="AS29" s="4" t="str">
        <f t="shared" si="47"/>
        <v/>
      </c>
      <c r="AT29" s="4">
        <f t="shared" si="47"/>
        <v>67.26409747187185</v>
      </c>
      <c r="AU29" s="4" t="str">
        <f t="shared" si="47"/>
        <v/>
      </c>
      <c r="AV29" s="4">
        <f t="shared" si="47"/>
        <v>43.683116551081632</v>
      </c>
      <c r="AW29" s="4" t="str">
        <f t="shared" si="47"/>
        <v/>
      </c>
      <c r="AX29" s="4" t="str">
        <f t="shared" si="47"/>
        <v/>
      </c>
      <c r="AY29" s="4">
        <f t="shared" si="47"/>
        <v>73.654404679732039</v>
      </c>
      <c r="AZ29" s="4" t="str">
        <f t="shared" si="47"/>
        <v/>
      </c>
      <c r="BA29" s="4">
        <f t="shared" si="47"/>
        <v>55.4344803352882</v>
      </c>
      <c r="BB29" s="4" t="str">
        <f t="shared" si="47"/>
        <v/>
      </c>
      <c r="BC29" s="4">
        <f t="shared" si="47"/>
        <v>84.691208265405194</v>
      </c>
      <c r="BD29" s="4" t="str">
        <f t="shared" si="47"/>
        <v/>
      </c>
      <c r="BE29" s="4" t="str">
        <f t="shared" si="47"/>
        <v/>
      </c>
      <c r="BF29" s="4" t="str">
        <f t="shared" si="47"/>
        <v/>
      </c>
      <c r="BG29" s="4" t="str">
        <f t="shared" si="47"/>
        <v/>
      </c>
      <c r="BH29" s="4">
        <f t="shared" si="47"/>
        <v>77.912245046162084</v>
      </c>
      <c r="BI29" s="4" t="str">
        <f t="shared" si="47"/>
        <v/>
      </c>
      <c r="BJ29" s="4">
        <f t="shared" si="47"/>
        <v>67.866584205116851</v>
      </c>
      <c r="BK29" s="4" t="str">
        <f t="shared" si="47"/>
        <v/>
      </c>
      <c r="BL29" s="4" t="str">
        <f t="shared" si="47"/>
        <v/>
      </c>
      <c r="BM29" s="4">
        <f t="shared" si="47"/>
        <v>60.885451642078607</v>
      </c>
      <c r="BN29" s="4" t="str">
        <f t="shared" si="47"/>
        <v/>
      </c>
      <c r="BO29" s="4">
        <f t="shared" ref="BO29:CT29" si="48">IF(ISNUMBER(BO46),BO51+BO52+BO53+BO54,"")</f>
        <v>44.296927550439534</v>
      </c>
      <c r="BP29" s="4" t="str">
        <f t="shared" si="48"/>
        <v/>
      </c>
      <c r="BQ29" s="4">
        <f t="shared" si="48"/>
        <v>74.443071842545748</v>
      </c>
      <c r="BR29" s="4" t="str">
        <f t="shared" si="48"/>
        <v/>
      </c>
      <c r="BS29" s="4" t="str">
        <f t="shared" si="48"/>
        <v/>
      </c>
      <c r="BT29" s="4" t="str">
        <f t="shared" si="48"/>
        <v/>
      </c>
      <c r="BU29" s="4" t="str">
        <f t="shared" si="48"/>
        <v/>
      </c>
      <c r="BV29" s="4">
        <f t="shared" si="48"/>
        <v>84.842592484397699</v>
      </c>
      <c r="BW29" s="4" t="str">
        <f t="shared" si="48"/>
        <v/>
      </c>
      <c r="BX29" s="4">
        <f t="shared" si="48"/>
        <v>63.31459006999156</v>
      </c>
      <c r="BY29" s="4" t="str">
        <f t="shared" si="48"/>
        <v/>
      </c>
      <c r="BZ29" s="4" t="str">
        <f t="shared" si="48"/>
        <v/>
      </c>
      <c r="CA29" s="4">
        <f t="shared" si="48"/>
        <v>86.243859840341102</v>
      </c>
      <c r="CB29" s="4" t="str">
        <f t="shared" si="48"/>
        <v/>
      </c>
      <c r="CC29" s="4">
        <f t="shared" si="48"/>
        <v>27.54085687359791</v>
      </c>
      <c r="CD29" s="4" t="str">
        <f t="shared" si="48"/>
        <v/>
      </c>
      <c r="CE29" s="4">
        <f t="shared" si="48"/>
        <v>42.033608089070157</v>
      </c>
      <c r="CF29" s="4" t="str">
        <f t="shared" si="48"/>
        <v/>
      </c>
      <c r="CG29" s="4" t="str">
        <f t="shared" si="48"/>
        <v/>
      </c>
      <c r="CH29" s="4" t="str">
        <f t="shared" si="48"/>
        <v/>
      </c>
      <c r="CI29" s="4" t="str">
        <f t="shared" si="48"/>
        <v/>
      </c>
      <c r="CJ29" s="4">
        <f t="shared" si="48"/>
        <v>22.585102326774646</v>
      </c>
      <c r="CK29" s="4" t="str">
        <f t="shared" si="48"/>
        <v/>
      </c>
      <c r="CL29" s="4">
        <f t="shared" si="48"/>
        <v>9.3369966907045292</v>
      </c>
      <c r="CM29" s="4" t="str">
        <f t="shared" si="48"/>
        <v/>
      </c>
      <c r="CN29" s="4" t="str">
        <f t="shared" si="48"/>
        <v/>
      </c>
      <c r="CO29" s="4">
        <f t="shared" si="48"/>
        <v>38.415976913080428</v>
      </c>
      <c r="CP29" s="4" t="str">
        <f t="shared" si="48"/>
        <v/>
      </c>
      <c r="CQ29" s="4">
        <f t="shared" si="48"/>
        <v>4.5609243956240242</v>
      </c>
      <c r="CR29" s="4" t="str">
        <f t="shared" si="48"/>
        <v/>
      </c>
      <c r="CS29" s="4">
        <f t="shared" si="48"/>
        <v>27.830982883291647</v>
      </c>
      <c r="CT29" s="4" t="str">
        <f t="shared" si="48"/>
        <v/>
      </c>
      <c r="CU29" s="4" t="str">
        <f t="shared" ref="CU29:DZ29" si="49">IF(ISNUMBER(CU46),CU51+CU52+CU53+CU54,"")</f>
        <v/>
      </c>
      <c r="CV29" s="4" t="str">
        <f t="shared" si="49"/>
        <v/>
      </c>
      <c r="CW29" s="4" t="str">
        <f t="shared" si="49"/>
        <v/>
      </c>
      <c r="CX29" s="4">
        <f t="shared" si="49"/>
        <v>66.427020764132322</v>
      </c>
      <c r="CY29" s="4" t="str">
        <f t="shared" si="49"/>
        <v/>
      </c>
      <c r="CZ29" s="4">
        <f t="shared" si="49"/>
        <v>49.89356729806935</v>
      </c>
      <c r="DA29" s="4" t="str">
        <f t="shared" si="49"/>
        <v/>
      </c>
      <c r="DB29" s="4" t="str">
        <f t="shared" si="49"/>
        <v/>
      </c>
      <c r="DC29" s="4">
        <f t="shared" si="49"/>
        <v>71.588955404367965</v>
      </c>
      <c r="DD29" s="4" t="str">
        <f t="shared" si="49"/>
        <v/>
      </c>
      <c r="DE29" s="4">
        <f t="shared" si="49"/>
        <v>54.952041875014956</v>
      </c>
      <c r="DF29" s="4" t="str">
        <f t="shared" si="49"/>
        <v/>
      </c>
      <c r="DG29" s="4">
        <f t="shared" si="49"/>
        <v>74.128265555437935</v>
      </c>
      <c r="DH29" s="4" t="str">
        <f t="shared" si="49"/>
        <v/>
      </c>
      <c r="DI29" s="4" t="str">
        <f t="shared" si="49"/>
        <v/>
      </c>
      <c r="DJ29" s="4" t="str">
        <f t="shared" si="49"/>
        <v/>
      </c>
      <c r="DK29" s="4" t="str">
        <f t="shared" si="49"/>
        <v/>
      </c>
      <c r="DL29" s="4" t="str">
        <f t="shared" si="49"/>
        <v/>
      </c>
      <c r="DM29" s="4">
        <f t="shared" si="49"/>
        <v>97.912722000268658</v>
      </c>
      <c r="DN29" s="4" t="str">
        <f t="shared" si="49"/>
        <v/>
      </c>
      <c r="DO29" s="4">
        <f t="shared" si="49"/>
        <v>97.414362340479926</v>
      </c>
      <c r="DP29" s="4" t="str">
        <f t="shared" si="49"/>
        <v/>
      </c>
      <c r="DQ29" s="4" t="str">
        <f t="shared" si="49"/>
        <v/>
      </c>
      <c r="DR29" s="4" t="str">
        <f t="shared" si="49"/>
        <v/>
      </c>
      <c r="DS29" s="4" t="str">
        <f t="shared" si="49"/>
        <v/>
      </c>
      <c r="DT29" s="4" t="str">
        <f t="shared" si="49"/>
        <v/>
      </c>
      <c r="DU29" s="4" t="str">
        <f t="shared" si="49"/>
        <v/>
      </c>
      <c r="DV29" s="4" t="str">
        <f t="shared" si="49"/>
        <v/>
      </c>
      <c r="DW29" s="4" t="str">
        <f t="shared" si="49"/>
        <v/>
      </c>
      <c r="DX29" s="4" t="str">
        <f t="shared" si="49"/>
        <v/>
      </c>
      <c r="DY29" s="4" t="str">
        <f t="shared" si="49"/>
        <v/>
      </c>
      <c r="DZ29" s="4">
        <f t="shared" si="49"/>
        <v>39.230125307567619</v>
      </c>
      <c r="EA29" s="4" t="str">
        <f t="shared" ref="EA29:FF29" si="50">IF(ISNUMBER(EA46),EA51+EA52+EA53+EA54,"")</f>
        <v/>
      </c>
      <c r="EB29" s="4" t="str">
        <f t="shared" si="50"/>
        <v/>
      </c>
      <c r="EC29" s="4" t="str">
        <f t="shared" si="50"/>
        <v/>
      </c>
      <c r="ED29" s="4" t="str">
        <f t="shared" si="50"/>
        <v/>
      </c>
      <c r="EE29" s="4" t="str">
        <f t="shared" si="50"/>
        <v/>
      </c>
      <c r="EF29" s="4" t="str">
        <f t="shared" si="50"/>
        <v/>
      </c>
      <c r="EG29" s="4" t="str">
        <f t="shared" si="50"/>
        <v/>
      </c>
      <c r="EH29" s="4">
        <f t="shared" si="50"/>
        <v>9.6299928201126779</v>
      </c>
      <c r="EI29" s="4" t="str">
        <f t="shared" si="50"/>
        <v/>
      </c>
      <c r="EJ29" s="4" t="str">
        <f t="shared" si="50"/>
        <v/>
      </c>
      <c r="EK29" s="4" t="str">
        <f t="shared" si="50"/>
        <v/>
      </c>
      <c r="EL29" s="4" t="str">
        <f t="shared" si="50"/>
        <v/>
      </c>
      <c r="EM29" s="4" t="str">
        <f t="shared" si="50"/>
        <v/>
      </c>
      <c r="EN29" s="4" t="str">
        <f t="shared" si="50"/>
        <v/>
      </c>
      <c r="EO29" s="4" t="str">
        <f t="shared" si="50"/>
        <v/>
      </c>
      <c r="EP29" s="4" t="str">
        <f t="shared" si="50"/>
        <v/>
      </c>
      <c r="EQ29" s="4" t="str">
        <f t="shared" si="50"/>
        <v/>
      </c>
      <c r="ER29" s="4" t="str">
        <f t="shared" si="50"/>
        <v/>
      </c>
      <c r="ES29" s="4" t="str">
        <f t="shared" si="50"/>
        <v/>
      </c>
      <c r="ET29" s="4" t="str">
        <f t="shared" si="50"/>
        <v/>
      </c>
      <c r="EU29" s="4" t="str">
        <f t="shared" si="50"/>
        <v/>
      </c>
      <c r="EV29" s="4" t="str">
        <f t="shared" si="50"/>
        <v/>
      </c>
      <c r="EW29" s="4" t="str">
        <f t="shared" si="50"/>
        <v/>
      </c>
      <c r="EX29" s="4" t="str">
        <f t="shared" si="50"/>
        <v/>
      </c>
      <c r="EY29" s="4" t="str">
        <f t="shared" si="50"/>
        <v/>
      </c>
      <c r="EZ29" s="4" t="str">
        <f t="shared" si="50"/>
        <v/>
      </c>
      <c r="FA29" s="4" t="str">
        <f t="shared" si="50"/>
        <v/>
      </c>
      <c r="FB29" s="4" t="str">
        <f t="shared" si="50"/>
        <v/>
      </c>
      <c r="FC29" s="4" t="str">
        <f t="shared" si="50"/>
        <v/>
      </c>
      <c r="FD29" s="4" t="str">
        <f t="shared" si="50"/>
        <v/>
      </c>
      <c r="FE29" s="4" t="str">
        <f t="shared" si="50"/>
        <v/>
      </c>
      <c r="FF29" s="4" t="str">
        <f t="shared" si="50"/>
        <v/>
      </c>
      <c r="FG29" s="4" t="str">
        <f t="shared" ref="FG29:FS29" si="51">IF(ISNUMBER(FG46),FG51+FG52+FG53+FG54,"")</f>
        <v/>
      </c>
      <c r="FH29" s="4">
        <f t="shared" si="51"/>
        <v>13.432645632009674</v>
      </c>
      <c r="FI29" s="4" t="str">
        <f t="shared" si="51"/>
        <v/>
      </c>
      <c r="FJ29" s="4" t="str">
        <f t="shared" si="51"/>
        <v/>
      </c>
      <c r="FK29" s="4" t="str">
        <f t="shared" si="51"/>
        <v/>
      </c>
      <c r="FL29" s="4" t="str">
        <f t="shared" si="51"/>
        <v/>
      </c>
      <c r="FM29" s="4" t="str">
        <f t="shared" si="51"/>
        <v/>
      </c>
      <c r="FN29" s="4" t="str">
        <f t="shared" si="51"/>
        <v/>
      </c>
      <c r="FO29" s="4" t="str">
        <f t="shared" si="51"/>
        <v/>
      </c>
      <c r="FP29" s="4" t="str">
        <f t="shared" si="51"/>
        <v/>
      </c>
      <c r="FQ29" s="4" t="str">
        <f t="shared" si="51"/>
        <v/>
      </c>
      <c r="FR29" s="4" t="str">
        <f t="shared" si="51"/>
        <v/>
      </c>
      <c r="FS29" s="4" t="str">
        <f t="shared" si="51"/>
        <v/>
      </c>
    </row>
    <row r="30" spans="1:256" x14ac:dyDescent="0.25">
      <c r="A30" t="s">
        <v>77</v>
      </c>
      <c r="B30" s="10" t="s">
        <v>8</v>
      </c>
      <c r="C30" s="54">
        <f>'Raw Data'!K228</f>
        <v>6</v>
      </c>
      <c r="D30" s="4">
        <f t="shared" ref="D30:AI30" si="52">IF(D6=$B77,D28,(IF(C30+D17-D25-D35&gt;0,C30+D17-D25-D35+(D6-C6)*(IF(D6&lt;=150,D59/150,D59/300)),0)))</f>
        <v>7.1539071723001744</v>
      </c>
      <c r="E30" s="4">
        <f t="shared" si="52"/>
        <v>8.0250993453155193</v>
      </c>
      <c r="F30" s="4">
        <f t="shared" si="52"/>
        <v>8.7815991120069743</v>
      </c>
      <c r="G30" s="4">
        <f t="shared" si="52"/>
        <v>9.4684318217302899</v>
      </c>
      <c r="H30" s="4">
        <f t="shared" si="52"/>
        <v>9.9759846910400558</v>
      </c>
      <c r="I30" s="4">
        <f t="shared" si="52"/>
        <v>10.312269362619242</v>
      </c>
      <c r="J30" s="4">
        <f t="shared" si="52"/>
        <v>9.753385065927084</v>
      </c>
      <c r="K30" s="4">
        <f t="shared" si="52"/>
        <v>10.29348215657294</v>
      </c>
      <c r="L30" s="4">
        <f t="shared" si="52"/>
        <v>10.62636095220433</v>
      </c>
      <c r="M30" s="4">
        <f t="shared" si="52"/>
        <v>10.958968448727383</v>
      </c>
      <c r="N30" s="4">
        <f t="shared" si="52"/>
        <v>11.62246895164072</v>
      </c>
      <c r="O30" s="4">
        <f t="shared" si="52"/>
        <v>12.302970425281627</v>
      </c>
      <c r="P30" s="4">
        <f t="shared" si="52"/>
        <v>13.130604951506399</v>
      </c>
      <c r="Q30" s="4">
        <f t="shared" si="52"/>
        <v>14.078952781264208</v>
      </c>
      <c r="R30" s="4">
        <f t="shared" si="52"/>
        <v>14.380880583523641</v>
      </c>
      <c r="S30" s="4">
        <f t="shared" si="52"/>
        <v>13.162578588598405</v>
      </c>
      <c r="T30" s="4">
        <f t="shared" si="52"/>
        <v>14.697848015113685</v>
      </c>
      <c r="U30" s="4">
        <f t="shared" si="52"/>
        <v>16.435570068529451</v>
      </c>
      <c r="V30" s="4">
        <f t="shared" si="52"/>
        <v>17.69411064824876</v>
      </c>
      <c r="W30" s="4">
        <f t="shared" si="52"/>
        <v>18.890416175403754</v>
      </c>
      <c r="X30" s="4">
        <f t="shared" si="52"/>
        <v>20.339617837673785</v>
      </c>
      <c r="Y30" s="4">
        <f t="shared" si="52"/>
        <v>19.78849081303651</v>
      </c>
      <c r="Z30" s="4">
        <f t="shared" si="52"/>
        <v>20.395230075002775</v>
      </c>
      <c r="AA30" s="4">
        <f t="shared" si="52"/>
        <v>21.63124470244853</v>
      </c>
      <c r="AB30" s="4">
        <f t="shared" si="52"/>
        <v>4.2596998176467338</v>
      </c>
      <c r="AC30" s="4">
        <f t="shared" si="52"/>
        <v>6.4392578601938411</v>
      </c>
      <c r="AD30" s="4">
        <f t="shared" si="52"/>
        <v>8.5353913703140538</v>
      </c>
      <c r="AE30" s="4">
        <f t="shared" si="52"/>
        <v>10.665491031902722</v>
      </c>
      <c r="AF30" s="4">
        <f t="shared" si="52"/>
        <v>13.749566637250474</v>
      </c>
      <c r="AG30" s="4">
        <f t="shared" si="52"/>
        <v>16.828860512840439</v>
      </c>
      <c r="AH30" s="4">
        <f t="shared" si="52"/>
        <v>0.64058283933778171</v>
      </c>
      <c r="AI30" s="4">
        <f t="shared" si="52"/>
        <v>3.760238878754572</v>
      </c>
      <c r="AJ30" s="4">
        <f t="shared" ref="AJ30:BO30" si="53">IF(AJ6=$B77,AJ28,(IF(AI30+AJ17-AJ25-AJ35&gt;0,AI30+AJ17-AJ25-AJ35+(AJ6-AI6)*(IF(AJ6&lt;=150,AJ59/150,AJ59/300)),0)))</f>
        <v>6.2396980898477592</v>
      </c>
      <c r="AK30" s="4">
        <f t="shared" si="53"/>
        <v>8.4533611217610982</v>
      </c>
      <c r="AL30" s="4">
        <f t="shared" si="53"/>
        <v>10.687468299837455</v>
      </c>
      <c r="AM30" s="4">
        <f t="shared" si="53"/>
        <v>13.310381441874847</v>
      </c>
      <c r="AN30" s="4">
        <f t="shared" si="53"/>
        <v>17.070792472725937</v>
      </c>
      <c r="AO30" s="4">
        <f t="shared" si="53"/>
        <v>2.7641430207924707</v>
      </c>
      <c r="AP30" s="4">
        <f t="shared" si="53"/>
        <v>5.7696786927026888</v>
      </c>
      <c r="AQ30" s="4">
        <f t="shared" si="53"/>
        <v>9.081174913278284</v>
      </c>
      <c r="AR30" s="4">
        <f t="shared" si="53"/>
        <v>12.794149051688571</v>
      </c>
      <c r="AS30" s="4">
        <f t="shared" si="53"/>
        <v>16.903915144159821</v>
      </c>
      <c r="AT30" s="4">
        <f t="shared" si="53"/>
        <v>20.997951833523562</v>
      </c>
      <c r="AU30" s="4">
        <f t="shared" si="53"/>
        <v>14.455943803284612</v>
      </c>
      <c r="AV30" s="4">
        <f t="shared" si="53"/>
        <v>20.859037739074708</v>
      </c>
      <c r="AW30" s="4">
        <f t="shared" si="53"/>
        <v>26.531530995536365</v>
      </c>
      <c r="AX30" s="4">
        <f t="shared" si="53"/>
        <v>31.522739177005839</v>
      </c>
      <c r="AY30" s="4">
        <f t="shared" si="53"/>
        <v>36.728307010719163</v>
      </c>
      <c r="AZ30" s="4">
        <f t="shared" si="53"/>
        <v>30.387998167035931</v>
      </c>
      <c r="BA30" s="4">
        <f t="shared" si="53"/>
        <v>36.281960426484012</v>
      </c>
      <c r="BB30" s="4">
        <f t="shared" si="53"/>
        <v>42.372867115581926</v>
      </c>
      <c r="BC30" s="4">
        <f t="shared" si="53"/>
        <v>49.190654667082754</v>
      </c>
      <c r="BD30" s="4">
        <f t="shared" si="53"/>
        <v>34.729141880254268</v>
      </c>
      <c r="BE30" s="4">
        <f t="shared" si="53"/>
        <v>40.993936197329312</v>
      </c>
      <c r="BF30" s="4">
        <f t="shared" si="53"/>
        <v>47.090766481396734</v>
      </c>
      <c r="BG30" s="4">
        <f t="shared" si="53"/>
        <v>54.313288326964901</v>
      </c>
      <c r="BH30" s="4">
        <f t="shared" si="53"/>
        <v>61.313333382069231</v>
      </c>
      <c r="BI30" s="4">
        <f t="shared" si="53"/>
        <v>42.89796786329395</v>
      </c>
      <c r="BJ30" s="4">
        <f t="shared" si="53"/>
        <v>54.203058814701848</v>
      </c>
      <c r="BK30" s="4">
        <f t="shared" si="53"/>
        <v>61.215051911144464</v>
      </c>
      <c r="BL30" s="4">
        <f t="shared" si="53"/>
        <v>60.433616525783229</v>
      </c>
      <c r="BM30" s="4">
        <f t="shared" si="53"/>
        <v>59.866099207034743</v>
      </c>
      <c r="BN30" s="4">
        <f t="shared" si="53"/>
        <v>49.432611471170333</v>
      </c>
      <c r="BO30" s="4">
        <f t="shared" si="53"/>
        <v>59.383629235822575</v>
      </c>
      <c r="BP30" s="4">
        <f t="shared" ref="BP30:CU30" si="54">IF(BP6=$B77,BP28,(IF(BO30+BP17-BP25-BP35&gt;0,BO30+BP17-BP25-BP35+(BP6-BO6)*(IF(BP6&lt;=150,BP59/150,BP59/300)),0)))</f>
        <v>68.452332943721743</v>
      </c>
      <c r="BQ30" s="4">
        <f t="shared" si="54"/>
        <v>71.61888462904227</v>
      </c>
      <c r="BR30" s="4">
        <f t="shared" si="54"/>
        <v>63.045123061758865</v>
      </c>
      <c r="BS30" s="4">
        <f t="shared" si="54"/>
        <v>69.02343815253758</v>
      </c>
      <c r="BT30" s="4">
        <f t="shared" si="54"/>
        <v>73.40445154708668</v>
      </c>
      <c r="BU30" s="4">
        <f t="shared" si="54"/>
        <v>78.535820350625826</v>
      </c>
      <c r="BV30" s="4">
        <f t="shared" si="54"/>
        <v>82.785312914034009</v>
      </c>
      <c r="BW30" s="4">
        <f t="shared" si="54"/>
        <v>67.858116734740349</v>
      </c>
      <c r="BX30" s="4">
        <f t="shared" si="54"/>
        <v>70.884185609664542</v>
      </c>
      <c r="BY30" s="4">
        <f t="shared" si="54"/>
        <v>76.150205406580795</v>
      </c>
      <c r="BZ30" s="4">
        <f t="shared" si="54"/>
        <v>79.302893392130301</v>
      </c>
      <c r="CA30" s="4">
        <f t="shared" si="54"/>
        <v>81.158908243004305</v>
      </c>
      <c r="CB30" s="4">
        <f t="shared" si="54"/>
        <v>30.548779356362516</v>
      </c>
      <c r="CC30" s="4">
        <f t="shared" si="54"/>
        <v>36.738688238688638</v>
      </c>
      <c r="CD30" s="4">
        <f t="shared" si="54"/>
        <v>43.605096828046008</v>
      </c>
      <c r="CE30" s="4">
        <f t="shared" si="54"/>
        <v>49.170331406172913</v>
      </c>
      <c r="CF30" s="4">
        <f t="shared" si="54"/>
        <v>25.468117061395382</v>
      </c>
      <c r="CG30" s="4">
        <f t="shared" si="54"/>
        <v>12.97252811379874</v>
      </c>
      <c r="CH30" s="4">
        <f t="shared" si="54"/>
        <v>18.433833858917829</v>
      </c>
      <c r="CI30" s="4">
        <f t="shared" si="54"/>
        <v>24.654429459993949</v>
      </c>
      <c r="CJ30" s="4">
        <f t="shared" si="54"/>
        <v>30.877094152866945</v>
      </c>
      <c r="CK30" s="4">
        <f t="shared" si="54"/>
        <v>14.876486635357596</v>
      </c>
      <c r="CL30" s="4">
        <f t="shared" si="54"/>
        <v>18.221688025618288</v>
      </c>
      <c r="CM30" s="4">
        <f t="shared" si="54"/>
        <v>51.859977795401925</v>
      </c>
      <c r="CN30" s="4">
        <f t="shared" si="54"/>
        <v>57.535807415763252</v>
      </c>
      <c r="CO30" s="4">
        <f t="shared" si="54"/>
        <v>61.913407415763253</v>
      </c>
      <c r="CP30" s="4">
        <f t="shared" si="54"/>
        <v>40.975893204846756</v>
      </c>
      <c r="CQ30" s="4">
        <f t="shared" si="54"/>
        <v>45.641493204846753</v>
      </c>
      <c r="CR30" s="4">
        <f t="shared" si="54"/>
        <v>50.566293204846751</v>
      </c>
      <c r="CS30" s="4">
        <f t="shared" si="54"/>
        <v>55.779093204846752</v>
      </c>
      <c r="CT30" s="4">
        <f t="shared" si="54"/>
        <v>61.48149320484675</v>
      </c>
      <c r="CU30" s="4">
        <f t="shared" si="54"/>
        <v>67.016819417954849</v>
      </c>
      <c r="CV30" s="4">
        <f t="shared" ref="CV30:EA30" si="55">IF(CV6=$B77,CV28,(IF(CU30+CV17-CV25-CV35&gt;0,CU30+CV17-CV25-CV35+(CV6-CU6)*(IF(CV6&lt;=150,CV59/150,CV59/300)),0)))</f>
        <v>71.782949600210401</v>
      </c>
      <c r="CW30" s="4">
        <f t="shared" si="55"/>
        <v>76.926078840397182</v>
      </c>
      <c r="CX30" s="4">
        <f t="shared" si="55"/>
        <v>81.43764656128738</v>
      </c>
      <c r="CY30" s="4">
        <f t="shared" si="55"/>
        <v>71.276187656723295</v>
      </c>
      <c r="CZ30" s="4">
        <f t="shared" si="55"/>
        <v>68.6622519114037</v>
      </c>
      <c r="DA30" s="4">
        <f t="shared" si="55"/>
        <v>73.211077708527114</v>
      </c>
      <c r="DB30" s="4">
        <f t="shared" si="55"/>
        <v>77.120688552495949</v>
      </c>
      <c r="DC30" s="4">
        <f t="shared" si="55"/>
        <v>80.763050478901832</v>
      </c>
      <c r="DD30" s="4">
        <f t="shared" si="55"/>
        <v>74.4439792587943</v>
      </c>
      <c r="DE30" s="4">
        <f t="shared" si="55"/>
        <v>78.902369575630175</v>
      </c>
      <c r="DF30" s="4">
        <f t="shared" si="55"/>
        <v>82.277013087731078</v>
      </c>
      <c r="DG30" s="4">
        <f t="shared" si="55"/>
        <v>86.452464092576434</v>
      </c>
      <c r="DH30" s="4">
        <f t="shared" si="55"/>
        <v>89.091577434612049</v>
      </c>
      <c r="DI30" s="4">
        <f t="shared" si="55"/>
        <v>91.737358697247828</v>
      </c>
      <c r="DJ30" s="4">
        <f t="shared" si="55"/>
        <v>93.89987809319021</v>
      </c>
      <c r="DK30" s="4">
        <f t="shared" si="55"/>
        <v>95.898555630055569</v>
      </c>
      <c r="DL30" s="4">
        <f t="shared" si="55"/>
        <v>97.500225937688143</v>
      </c>
      <c r="DM30" s="4">
        <f t="shared" si="55"/>
        <v>99.013236857808081</v>
      </c>
      <c r="DN30" s="4">
        <f t="shared" si="55"/>
        <v>100.59868031218342</v>
      </c>
      <c r="DO30" s="4">
        <f t="shared" si="55"/>
        <v>102.18703887529934</v>
      </c>
      <c r="DP30" s="4">
        <f t="shared" si="55"/>
        <v>103.31489099210121</v>
      </c>
      <c r="DQ30" s="4">
        <f t="shared" si="55"/>
        <v>104.49628712327883</v>
      </c>
      <c r="DR30" s="4">
        <f t="shared" si="55"/>
        <v>82.375010157377872</v>
      </c>
      <c r="DS30" s="4">
        <f t="shared" si="55"/>
        <v>78.732021548554371</v>
      </c>
      <c r="DT30" s="4">
        <f t="shared" si="55"/>
        <v>75.189523564927441</v>
      </c>
      <c r="DU30" s="4">
        <f t="shared" si="55"/>
        <v>68.455929399679476</v>
      </c>
      <c r="DV30" s="4">
        <f t="shared" si="55"/>
        <v>65.366872801104577</v>
      </c>
      <c r="DW30" s="4">
        <f t="shared" si="55"/>
        <v>62.820984488428735</v>
      </c>
      <c r="DX30" s="4">
        <f t="shared" si="55"/>
        <v>53.93598351083152</v>
      </c>
      <c r="DY30" s="4">
        <f t="shared" si="55"/>
        <v>54.983667638148674</v>
      </c>
      <c r="DZ30" s="4">
        <f t="shared" si="55"/>
        <v>56.691445372659913</v>
      </c>
      <c r="EA30" s="4">
        <f t="shared" si="55"/>
        <v>58.382483693582763</v>
      </c>
      <c r="EB30" s="4">
        <f t="shared" ref="EB30:FG30" si="56">IF(EB6=$B77,EB28,(IF(EA30+EB17-EB25-EB35&gt;0,EA30+EB17-EB25-EB35+(EB6-EA6)*(IF(EB6&lt;=150,EB59/150,EB59/300)),0)))</f>
        <v>59.660166433276544</v>
      </c>
      <c r="EC30" s="4">
        <f t="shared" si="56"/>
        <v>60.722554943026907</v>
      </c>
      <c r="ED30" s="4">
        <f t="shared" si="56"/>
        <v>61.973923793760449</v>
      </c>
      <c r="EE30" s="4">
        <f t="shared" si="56"/>
        <v>61.243000469032758</v>
      </c>
      <c r="EF30" s="4">
        <f t="shared" si="56"/>
        <v>55.445377826438005</v>
      </c>
      <c r="EG30" s="4">
        <f t="shared" si="56"/>
        <v>56.369138068137225</v>
      </c>
      <c r="EH30" s="4">
        <f t="shared" si="56"/>
        <v>57.089955061850603</v>
      </c>
      <c r="EI30" s="4">
        <f t="shared" si="56"/>
        <v>57.690220993933735</v>
      </c>
      <c r="EJ30" s="4">
        <f t="shared" si="56"/>
        <v>56.961934796152178</v>
      </c>
      <c r="EK30" s="4">
        <f t="shared" si="56"/>
        <v>57.492035177526539</v>
      </c>
      <c r="EL30" s="4">
        <f t="shared" si="56"/>
        <v>58.066469183740679</v>
      </c>
      <c r="EM30" s="4">
        <f t="shared" si="56"/>
        <v>58.606090691862171</v>
      </c>
      <c r="EN30" s="4">
        <f t="shared" si="56"/>
        <v>59.253554204282828</v>
      </c>
      <c r="EO30" s="4">
        <f t="shared" si="56"/>
        <v>59.953058079061577</v>
      </c>
      <c r="EP30" s="4">
        <f t="shared" si="56"/>
        <v>60.43634522276885</v>
      </c>
      <c r="EQ30" s="4">
        <f t="shared" si="56"/>
        <v>59.78540329072748</v>
      </c>
      <c r="ER30" s="4">
        <f t="shared" si="56"/>
        <v>60.637874189355713</v>
      </c>
      <c r="ES30" s="4">
        <f t="shared" si="56"/>
        <v>61.143106080865472</v>
      </c>
      <c r="ET30" s="4">
        <f t="shared" si="56"/>
        <v>61.694836887834086</v>
      </c>
      <c r="EU30" s="4">
        <f t="shared" si="56"/>
        <v>62.357052714624871</v>
      </c>
      <c r="EV30" s="4">
        <f t="shared" si="56"/>
        <v>62.923544936880518</v>
      </c>
      <c r="EW30" s="4">
        <f t="shared" si="56"/>
        <v>62.159029643165276</v>
      </c>
      <c r="EX30" s="4">
        <f t="shared" si="56"/>
        <v>62.786723493907317</v>
      </c>
      <c r="EY30" s="4">
        <f t="shared" si="56"/>
        <v>63.116909973473113</v>
      </c>
      <c r="EZ30" s="4">
        <f t="shared" si="56"/>
        <v>63.517830864556331</v>
      </c>
      <c r="FA30" s="4">
        <f t="shared" si="56"/>
        <v>63.553009927188299</v>
      </c>
      <c r="FB30" s="4">
        <f t="shared" si="56"/>
        <v>63.927089185997865</v>
      </c>
      <c r="FC30" s="4">
        <f t="shared" si="56"/>
        <v>64.243589689775575</v>
      </c>
      <c r="FD30" s="4">
        <f t="shared" si="56"/>
        <v>64.465125817102063</v>
      </c>
      <c r="FE30" s="4">
        <f t="shared" si="56"/>
        <v>63.21295343448385</v>
      </c>
      <c r="FF30" s="4">
        <f t="shared" si="56"/>
        <v>63.538789111682284</v>
      </c>
      <c r="FG30" s="4">
        <f t="shared" si="56"/>
        <v>63.042861557568152</v>
      </c>
      <c r="FH30" s="4">
        <f t="shared" ref="FH30:FS30" si="57">IF(FH6=$B77,FH28,(IF(FG30+FH17-FH25-FH35&gt;0,FG30+FH17-FH25-FH35+(FH6-FG6)*(IF(FH6&lt;=150,FH59/150,FH59/300)),0)))</f>
        <v>63.502215356773029</v>
      </c>
      <c r="FI30" s="4">
        <f t="shared" si="57"/>
        <v>63.929520612279433</v>
      </c>
      <c r="FJ30" s="4">
        <f t="shared" si="57"/>
        <v>64.303612626021092</v>
      </c>
      <c r="FK30" s="4">
        <f t="shared" si="57"/>
        <v>64.517955868624085</v>
      </c>
      <c r="FL30" s="4">
        <f t="shared" si="57"/>
        <v>64.842056587558901</v>
      </c>
      <c r="FM30" s="4">
        <f t="shared" si="57"/>
        <v>65.189380320311798</v>
      </c>
      <c r="FN30" s="4">
        <f t="shared" si="57"/>
        <v>65.568467921519058</v>
      </c>
      <c r="FO30" s="4">
        <f t="shared" si="57"/>
        <v>65.599551593064305</v>
      </c>
      <c r="FP30" s="4">
        <f t="shared" si="57"/>
        <v>65.659271871751429</v>
      </c>
      <c r="FQ30" s="4">
        <f t="shared" si="57"/>
        <v>65.776127859748726</v>
      </c>
      <c r="FR30" s="4">
        <f t="shared" si="57"/>
        <v>66.054968042832201</v>
      </c>
      <c r="FS30" s="4">
        <f t="shared" si="57"/>
        <v>66.509408311578014</v>
      </c>
    </row>
    <row r="31" spans="1:256" x14ac:dyDescent="0.25">
      <c r="A31" t="s">
        <v>39</v>
      </c>
      <c r="B31" s="10" t="s">
        <v>8</v>
      </c>
      <c r="C31" s="4"/>
      <c r="D31" s="4" t="str">
        <f t="shared" ref="D31:AI31" si="58">IF(ISNUMBER(D46),D58,"")</f>
        <v/>
      </c>
      <c r="E31" s="4" t="str">
        <f t="shared" si="58"/>
        <v/>
      </c>
      <c r="F31" s="4" t="str">
        <f t="shared" si="58"/>
        <v/>
      </c>
      <c r="G31" s="4" t="str">
        <f t="shared" si="58"/>
        <v/>
      </c>
      <c r="H31" s="4" t="str">
        <f t="shared" si="58"/>
        <v/>
      </c>
      <c r="I31" s="4" t="str">
        <f t="shared" si="58"/>
        <v/>
      </c>
      <c r="J31" s="4" t="str">
        <f t="shared" si="58"/>
        <v/>
      </c>
      <c r="K31" s="4" t="str">
        <f t="shared" si="58"/>
        <v/>
      </c>
      <c r="L31" s="4" t="str">
        <f t="shared" si="58"/>
        <v/>
      </c>
      <c r="M31" s="4" t="str">
        <f t="shared" si="58"/>
        <v/>
      </c>
      <c r="N31" s="4" t="str">
        <f t="shared" si="58"/>
        <v/>
      </c>
      <c r="O31" s="4" t="str">
        <f t="shared" si="58"/>
        <v/>
      </c>
      <c r="P31" s="4" t="str">
        <f t="shared" si="58"/>
        <v/>
      </c>
      <c r="Q31" s="4" t="str">
        <f t="shared" si="58"/>
        <v/>
      </c>
      <c r="R31" s="4" t="str">
        <f t="shared" si="58"/>
        <v/>
      </c>
      <c r="S31" s="4" t="str">
        <f t="shared" si="58"/>
        <v/>
      </c>
      <c r="T31" s="4" t="str">
        <f t="shared" si="58"/>
        <v/>
      </c>
      <c r="U31" s="4" t="str">
        <f t="shared" si="58"/>
        <v/>
      </c>
      <c r="V31" s="4" t="str">
        <f t="shared" si="58"/>
        <v/>
      </c>
      <c r="W31" s="4" t="str">
        <f t="shared" si="58"/>
        <v/>
      </c>
      <c r="X31" s="4" t="str">
        <f t="shared" si="58"/>
        <v/>
      </c>
      <c r="Y31" s="4" t="str">
        <f t="shared" si="58"/>
        <v/>
      </c>
      <c r="Z31" s="4" t="str">
        <f t="shared" si="58"/>
        <v/>
      </c>
      <c r="AA31" s="4">
        <f t="shared" si="58"/>
        <v>18.618554956835041</v>
      </c>
      <c r="AB31" s="4" t="str">
        <f t="shared" si="58"/>
        <v/>
      </c>
      <c r="AC31" s="4" t="str">
        <f t="shared" si="58"/>
        <v/>
      </c>
      <c r="AD31" s="4" t="str">
        <f t="shared" si="58"/>
        <v/>
      </c>
      <c r="AE31" s="4">
        <f t="shared" si="58"/>
        <v>21.158012779191186</v>
      </c>
      <c r="AF31" s="4" t="str">
        <f t="shared" si="58"/>
        <v/>
      </c>
      <c r="AG31" s="4">
        <f t="shared" si="58"/>
        <v>29.877836382084723</v>
      </c>
      <c r="AH31" s="4" t="str">
        <f t="shared" si="58"/>
        <v/>
      </c>
      <c r="AI31" s="4">
        <f t="shared" si="58"/>
        <v>0.21035257586898143</v>
      </c>
      <c r="AJ31" s="4" t="str">
        <f t="shared" ref="AJ31:BO31" si="59">IF(ISNUMBER(AJ46),AJ58,"")</f>
        <v/>
      </c>
      <c r="AK31" s="4" t="str">
        <f t="shared" si="59"/>
        <v/>
      </c>
      <c r="AL31" s="4" t="str">
        <f t="shared" si="59"/>
        <v/>
      </c>
      <c r="AM31" s="4" t="str">
        <f t="shared" si="59"/>
        <v/>
      </c>
      <c r="AN31" s="4">
        <f t="shared" si="59"/>
        <v>28.415002011032559</v>
      </c>
      <c r="AO31" s="4" t="str">
        <f t="shared" si="59"/>
        <v/>
      </c>
      <c r="AP31" s="4">
        <f t="shared" si="59"/>
        <v>9.6125230298093598</v>
      </c>
      <c r="AQ31" s="4" t="str">
        <f t="shared" si="59"/>
        <v/>
      </c>
      <c r="AR31" s="4" t="str">
        <f t="shared" si="59"/>
        <v/>
      </c>
      <c r="AS31" s="4" t="str">
        <f t="shared" si="59"/>
        <v/>
      </c>
      <c r="AT31" s="4">
        <f t="shared" si="59"/>
        <v>44.550114467329593</v>
      </c>
      <c r="AU31" s="4" t="str">
        <f t="shared" si="59"/>
        <v/>
      </c>
      <c r="AV31" s="4">
        <f t="shared" si="59"/>
        <v>20.896633120464713</v>
      </c>
      <c r="AW31" s="4" t="str">
        <f t="shared" si="59"/>
        <v/>
      </c>
      <c r="AX31" s="4" t="str">
        <f t="shared" si="59"/>
        <v/>
      </c>
      <c r="AY31" s="4">
        <f t="shared" si="59"/>
        <v>52.859880316187777</v>
      </c>
      <c r="AZ31" s="4" t="str">
        <f t="shared" si="59"/>
        <v/>
      </c>
      <c r="BA31" s="4">
        <f t="shared" si="59"/>
        <v>35.715872524521799</v>
      </c>
      <c r="BB31" s="4" t="str">
        <f t="shared" si="59"/>
        <v/>
      </c>
      <c r="BC31" s="4">
        <f t="shared" si="59"/>
        <v>65.929450825507161</v>
      </c>
      <c r="BD31" s="4" t="str">
        <f t="shared" si="59"/>
        <v/>
      </c>
      <c r="BE31" s="4" t="str">
        <f t="shared" si="59"/>
        <v/>
      </c>
      <c r="BF31" s="4" t="str">
        <f t="shared" si="59"/>
        <v/>
      </c>
      <c r="BG31" s="4" t="str">
        <f t="shared" si="59"/>
        <v/>
      </c>
      <c r="BH31" s="4">
        <f t="shared" si="59"/>
        <v>64.441255380895484</v>
      </c>
      <c r="BI31" s="4" t="str">
        <f t="shared" si="59"/>
        <v/>
      </c>
      <c r="BJ31" s="4">
        <f t="shared" si="59"/>
        <v>56.137252832427059</v>
      </c>
      <c r="BK31" s="4" t="str">
        <f t="shared" si="59"/>
        <v/>
      </c>
      <c r="BL31" s="4" t="str">
        <f t="shared" si="59"/>
        <v/>
      </c>
      <c r="BM31" s="4">
        <f t="shared" si="59"/>
        <v>52.04474551338393</v>
      </c>
      <c r="BN31" s="4" t="str">
        <f t="shared" si="59"/>
        <v/>
      </c>
      <c r="BO31" s="4">
        <f t="shared" si="59"/>
        <v>36.86964618782369</v>
      </c>
      <c r="BP31" s="4" t="str">
        <f t="shared" ref="BP31:CU31" si="60">IF(ISNUMBER(BP46),BP58,"")</f>
        <v/>
      </c>
      <c r="BQ31" s="4">
        <f t="shared" si="60"/>
        <v>68.285465100724053</v>
      </c>
      <c r="BR31" s="4" t="str">
        <f t="shared" si="60"/>
        <v/>
      </c>
      <c r="BS31" s="4" t="str">
        <f t="shared" si="60"/>
        <v/>
      </c>
      <c r="BT31" s="4" t="str">
        <f t="shared" si="60"/>
        <v/>
      </c>
      <c r="BU31" s="4" t="str">
        <f t="shared" si="60"/>
        <v/>
      </c>
      <c r="BV31" s="4">
        <f t="shared" si="60"/>
        <v>80.410422452652341</v>
      </c>
      <c r="BW31" s="4" t="str">
        <f t="shared" si="60"/>
        <v/>
      </c>
      <c r="BX31" s="4">
        <f t="shared" si="60"/>
        <v>59.376738040558415</v>
      </c>
      <c r="BY31" s="4" t="str">
        <f t="shared" si="60"/>
        <v/>
      </c>
      <c r="BZ31" s="4" t="str">
        <f t="shared" si="60"/>
        <v/>
      </c>
      <c r="CA31" s="4">
        <f t="shared" si="60"/>
        <v>82.99713290883092</v>
      </c>
      <c r="CB31" s="4" t="str">
        <f t="shared" si="60"/>
        <v/>
      </c>
      <c r="CC31" s="4">
        <f t="shared" si="60"/>
        <v>25.166103833367039</v>
      </c>
      <c r="CD31" s="4" t="str">
        <f t="shared" si="60"/>
        <v/>
      </c>
      <c r="CE31" s="4">
        <f t="shared" si="60"/>
        <v>40.29067837954193</v>
      </c>
      <c r="CF31" s="4" t="str">
        <f t="shared" si="60"/>
        <v/>
      </c>
      <c r="CG31" s="4" t="str">
        <f t="shared" si="60"/>
        <v/>
      </c>
      <c r="CH31" s="4" t="str">
        <f t="shared" si="60"/>
        <v/>
      </c>
      <c r="CI31" s="4" t="str">
        <f t="shared" si="60"/>
        <v/>
      </c>
      <c r="CJ31" s="4">
        <f t="shared" si="60"/>
        <v>22.192895122218633</v>
      </c>
      <c r="CK31" s="4" t="str">
        <f t="shared" si="60"/>
        <v/>
      </c>
      <c r="CL31" s="4">
        <f t="shared" si="60"/>
        <v>9.2102139435152832</v>
      </c>
      <c r="CM31" s="4" t="str">
        <f t="shared" si="60"/>
        <v/>
      </c>
      <c r="CN31" s="4" t="str">
        <f t="shared" si="60"/>
        <v/>
      </c>
      <c r="CO31" s="4">
        <f t="shared" si="60"/>
        <v>38.415976913080428</v>
      </c>
      <c r="CP31" s="4" t="str">
        <f t="shared" si="60"/>
        <v/>
      </c>
      <c r="CQ31" s="4">
        <f t="shared" si="60"/>
        <v>4.5609243956240233</v>
      </c>
      <c r="CR31" s="4" t="str">
        <f t="shared" si="60"/>
        <v/>
      </c>
      <c r="CS31" s="4">
        <f t="shared" si="60"/>
        <v>27.830982883291647</v>
      </c>
      <c r="CT31" s="4" t="str">
        <f t="shared" si="60"/>
        <v/>
      </c>
      <c r="CU31" s="4" t="str">
        <f t="shared" si="60"/>
        <v/>
      </c>
      <c r="CV31" s="4" t="str">
        <f t="shared" ref="CV31:EA31" si="61">IF(ISNUMBER(CV46),CV58,"")</f>
        <v/>
      </c>
      <c r="CW31" s="4" t="str">
        <f t="shared" si="61"/>
        <v/>
      </c>
      <c r="CX31" s="4">
        <f t="shared" si="61"/>
        <v>66.427020764132322</v>
      </c>
      <c r="CY31" s="4" t="str">
        <f t="shared" si="61"/>
        <v/>
      </c>
      <c r="CZ31" s="4">
        <f t="shared" si="61"/>
        <v>49.89356729806935</v>
      </c>
      <c r="DA31" s="4" t="str">
        <f t="shared" si="61"/>
        <v/>
      </c>
      <c r="DB31" s="4" t="str">
        <f t="shared" si="61"/>
        <v/>
      </c>
      <c r="DC31" s="4">
        <f t="shared" si="61"/>
        <v>71.588955404367965</v>
      </c>
      <c r="DD31" s="4" t="str">
        <f t="shared" si="61"/>
        <v/>
      </c>
      <c r="DE31" s="4">
        <f t="shared" si="61"/>
        <v>54.952041875014956</v>
      </c>
      <c r="DF31" s="4" t="str">
        <f t="shared" si="61"/>
        <v/>
      </c>
      <c r="DG31" s="4">
        <f t="shared" si="61"/>
        <v>74.128265555437935</v>
      </c>
      <c r="DH31" s="4" t="str">
        <f t="shared" si="61"/>
        <v/>
      </c>
      <c r="DI31" s="4" t="str">
        <f t="shared" si="61"/>
        <v/>
      </c>
      <c r="DJ31" s="4" t="str">
        <f t="shared" si="61"/>
        <v/>
      </c>
      <c r="DK31" s="4" t="str">
        <f t="shared" si="61"/>
        <v/>
      </c>
      <c r="DL31" s="4" t="str">
        <f t="shared" si="61"/>
        <v/>
      </c>
      <c r="DM31" s="4">
        <f t="shared" si="61"/>
        <v>97.912722000268644</v>
      </c>
      <c r="DN31" s="4" t="str">
        <f t="shared" si="61"/>
        <v/>
      </c>
      <c r="DO31" s="4">
        <f t="shared" si="61"/>
        <v>97.41436234047994</v>
      </c>
      <c r="DP31" s="4" t="str">
        <f t="shared" si="61"/>
        <v/>
      </c>
      <c r="DQ31" s="4" t="str">
        <f t="shared" si="61"/>
        <v/>
      </c>
      <c r="DR31" s="4" t="str">
        <f t="shared" si="61"/>
        <v/>
      </c>
      <c r="DS31" s="4" t="str">
        <f t="shared" si="61"/>
        <v/>
      </c>
      <c r="DT31" s="4" t="str">
        <f t="shared" si="61"/>
        <v/>
      </c>
      <c r="DU31" s="4" t="str">
        <f t="shared" si="61"/>
        <v/>
      </c>
      <c r="DV31" s="4" t="str">
        <f t="shared" si="61"/>
        <v/>
      </c>
      <c r="DW31" s="4" t="str">
        <f t="shared" si="61"/>
        <v/>
      </c>
      <c r="DX31" s="4" t="str">
        <f t="shared" si="61"/>
        <v/>
      </c>
      <c r="DY31" s="4" t="str">
        <f t="shared" si="61"/>
        <v/>
      </c>
      <c r="DZ31" s="4">
        <f t="shared" si="61"/>
        <v>39.230125307567619</v>
      </c>
      <c r="EA31" s="4" t="str">
        <f t="shared" si="61"/>
        <v/>
      </c>
      <c r="EB31" s="4" t="str">
        <f t="shared" ref="EB31:FG31" si="62">IF(ISNUMBER(EB46),EB58,"")</f>
        <v/>
      </c>
      <c r="EC31" s="4" t="str">
        <f t="shared" si="62"/>
        <v/>
      </c>
      <c r="ED31" s="4" t="str">
        <f t="shared" si="62"/>
        <v/>
      </c>
      <c r="EE31" s="4" t="str">
        <f t="shared" si="62"/>
        <v/>
      </c>
      <c r="EF31" s="4" t="str">
        <f t="shared" si="62"/>
        <v/>
      </c>
      <c r="EG31" s="4" t="str">
        <f t="shared" si="62"/>
        <v/>
      </c>
      <c r="EH31" s="4">
        <f t="shared" si="62"/>
        <v>9.6299928201126779</v>
      </c>
      <c r="EI31" s="4" t="str">
        <f t="shared" si="62"/>
        <v/>
      </c>
      <c r="EJ31" s="4" t="str">
        <f t="shared" si="62"/>
        <v/>
      </c>
      <c r="EK31" s="4" t="str">
        <f t="shared" si="62"/>
        <v/>
      </c>
      <c r="EL31" s="4" t="str">
        <f t="shared" si="62"/>
        <v/>
      </c>
      <c r="EM31" s="4" t="str">
        <f t="shared" si="62"/>
        <v/>
      </c>
      <c r="EN31" s="4" t="str">
        <f t="shared" si="62"/>
        <v/>
      </c>
      <c r="EO31" s="4" t="str">
        <f t="shared" si="62"/>
        <v/>
      </c>
      <c r="EP31" s="4" t="str">
        <f t="shared" si="62"/>
        <v/>
      </c>
      <c r="EQ31" s="4" t="str">
        <f t="shared" si="62"/>
        <v/>
      </c>
      <c r="ER31" s="4" t="str">
        <f t="shared" si="62"/>
        <v/>
      </c>
      <c r="ES31" s="4" t="str">
        <f t="shared" si="62"/>
        <v/>
      </c>
      <c r="ET31" s="4" t="str">
        <f t="shared" si="62"/>
        <v/>
      </c>
      <c r="EU31" s="4" t="str">
        <f t="shared" si="62"/>
        <v/>
      </c>
      <c r="EV31" s="4" t="str">
        <f t="shared" si="62"/>
        <v/>
      </c>
      <c r="EW31" s="4" t="str">
        <f t="shared" si="62"/>
        <v/>
      </c>
      <c r="EX31" s="4" t="str">
        <f t="shared" si="62"/>
        <v/>
      </c>
      <c r="EY31" s="4" t="str">
        <f t="shared" si="62"/>
        <v/>
      </c>
      <c r="EZ31" s="4" t="str">
        <f t="shared" si="62"/>
        <v/>
      </c>
      <c r="FA31" s="4" t="str">
        <f t="shared" si="62"/>
        <v/>
      </c>
      <c r="FB31" s="4" t="str">
        <f t="shared" si="62"/>
        <v/>
      </c>
      <c r="FC31" s="4" t="str">
        <f t="shared" si="62"/>
        <v/>
      </c>
      <c r="FD31" s="4" t="str">
        <f t="shared" si="62"/>
        <v/>
      </c>
      <c r="FE31" s="4" t="str">
        <f t="shared" si="62"/>
        <v/>
      </c>
      <c r="FF31" s="4" t="str">
        <f t="shared" si="62"/>
        <v/>
      </c>
      <c r="FG31" s="4" t="str">
        <f t="shared" si="62"/>
        <v/>
      </c>
      <c r="FH31" s="4">
        <f t="shared" ref="FH31:FS31" si="63">IF(ISNUMBER(FH46),FH58,"")</f>
        <v>13.432645632009674</v>
      </c>
      <c r="FI31" s="4" t="str">
        <f t="shared" si="63"/>
        <v/>
      </c>
      <c r="FJ31" s="4" t="str">
        <f t="shared" si="63"/>
        <v/>
      </c>
      <c r="FK31" s="4" t="str">
        <f t="shared" si="63"/>
        <v/>
      </c>
      <c r="FL31" s="4" t="str">
        <f t="shared" si="63"/>
        <v/>
      </c>
      <c r="FM31" s="4" t="str">
        <f t="shared" si="63"/>
        <v/>
      </c>
      <c r="FN31" s="4" t="str">
        <f t="shared" si="63"/>
        <v/>
      </c>
      <c r="FO31" s="4" t="str">
        <f t="shared" si="63"/>
        <v/>
      </c>
      <c r="FP31" s="4" t="str">
        <f t="shared" si="63"/>
        <v/>
      </c>
      <c r="FQ31" s="4" t="str">
        <f t="shared" si="63"/>
        <v/>
      </c>
      <c r="FR31" s="4" t="str">
        <f t="shared" si="63"/>
        <v/>
      </c>
      <c r="FS31" s="4" t="str">
        <f t="shared" si="63"/>
        <v/>
      </c>
    </row>
    <row r="32" spans="1:256" ht="4.5" customHeight="1" x14ac:dyDescent="0.25">
      <c r="A32" s="14"/>
      <c r="B32" s="15"/>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c r="EN32" s="46"/>
      <c r="EO32" s="46"/>
      <c r="EP32" s="46"/>
      <c r="EQ32" s="46"/>
      <c r="ER32" s="46"/>
      <c r="ES32" s="46"/>
      <c r="ET32" s="46"/>
      <c r="EU32" s="46"/>
      <c r="EV32" s="46"/>
      <c r="EW32" s="46"/>
      <c r="EX32" s="46"/>
      <c r="EY32" s="46"/>
      <c r="EZ32" s="46"/>
      <c r="FA32" s="46"/>
      <c r="FB32" s="46"/>
      <c r="FC32" s="46"/>
      <c r="FD32" s="46"/>
      <c r="FE32" s="46"/>
      <c r="FF32" s="46"/>
      <c r="FG32" s="46"/>
      <c r="FH32" s="46"/>
      <c r="FI32" s="46"/>
      <c r="FJ32" s="46"/>
      <c r="FK32" s="46"/>
      <c r="FL32" s="46"/>
      <c r="FM32" s="46"/>
      <c r="FN32" s="46"/>
      <c r="FO32" s="46"/>
      <c r="FP32" s="46"/>
      <c r="FQ32" s="46"/>
      <c r="FR32" s="46"/>
      <c r="FS32" s="46"/>
      <c r="FT32" s="46"/>
      <c r="FU32" s="46"/>
      <c r="FV32" s="46"/>
      <c r="FW32" s="46"/>
      <c r="FX32" s="46"/>
      <c r="FY32" s="46"/>
      <c r="FZ32" s="46"/>
      <c r="GA32" s="46"/>
      <c r="GB32" s="46"/>
      <c r="GC32" s="46"/>
      <c r="GD32" s="46"/>
      <c r="GE32" s="46"/>
      <c r="GF32" s="46"/>
      <c r="GG32" s="46"/>
      <c r="GH32" s="46"/>
      <c r="GI32" s="46"/>
      <c r="GJ32" s="46"/>
      <c r="GK32" s="46"/>
      <c r="GL32" s="46"/>
      <c r="GM32" s="46"/>
      <c r="GN32" s="46"/>
      <c r="GO32" s="46"/>
      <c r="GP32" s="46"/>
      <c r="GQ32" s="46"/>
      <c r="GR32" s="46"/>
      <c r="GS32" s="46"/>
      <c r="GT32" s="46"/>
      <c r="GU32" s="46"/>
      <c r="GV32" s="46"/>
      <c r="GW32" s="46"/>
      <c r="GX32" s="46"/>
      <c r="GY32" s="46"/>
      <c r="GZ32" s="46"/>
      <c r="HA32" s="46"/>
      <c r="HB32" s="46"/>
      <c r="HC32" s="46"/>
      <c r="HD32" s="46"/>
      <c r="HE32" s="46"/>
      <c r="HF32" s="46"/>
      <c r="HG32" s="46"/>
      <c r="HH32" s="46"/>
      <c r="HI32" s="46"/>
      <c r="HJ32" s="46"/>
      <c r="HK32" s="46"/>
      <c r="HL32" s="46"/>
      <c r="HM32" s="46"/>
      <c r="HN32" s="46"/>
      <c r="HO32" s="46"/>
      <c r="HP32" s="46"/>
      <c r="HQ32" s="46"/>
      <c r="HR32" s="46"/>
      <c r="HS32" s="46"/>
      <c r="HT32" s="46"/>
      <c r="HU32" s="46"/>
      <c r="HV32" s="46"/>
      <c r="HW32" s="46"/>
      <c r="HX32" s="46"/>
      <c r="HY32" s="46"/>
      <c r="HZ32" s="46"/>
      <c r="IA32" s="46"/>
      <c r="IB32" s="46"/>
      <c r="IC32" s="46"/>
      <c r="ID32" s="46"/>
      <c r="IE32" s="46"/>
      <c r="IF32" s="46"/>
      <c r="IG32" s="46"/>
      <c r="IH32" s="46"/>
      <c r="II32" s="46"/>
      <c r="IJ32" s="46"/>
      <c r="IK32" s="46"/>
      <c r="IL32" s="46"/>
      <c r="IM32" s="46"/>
      <c r="IN32" s="46"/>
      <c r="IO32" s="46"/>
      <c r="IP32" s="46"/>
      <c r="IQ32" s="46"/>
      <c r="IR32" s="46"/>
      <c r="IS32" s="46"/>
      <c r="IT32" s="46"/>
      <c r="IU32" s="46"/>
      <c r="IV32" s="46"/>
    </row>
    <row r="33" spans="1:176" x14ac:dyDescent="0.25">
      <c r="A33" s="5" t="s">
        <v>12</v>
      </c>
      <c r="B33" s="8" t="s">
        <v>8</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row>
    <row r="34" spans="1:176" x14ac:dyDescent="0.25">
      <c r="A34" s="5" t="s">
        <v>13</v>
      </c>
      <c r="B34" s="8" t="s">
        <v>8</v>
      </c>
      <c r="C34" s="25">
        <f>'Raw Data'!B49</f>
        <v>0</v>
      </c>
      <c r="D34" s="25">
        <f>'Raw Data'!C49</f>
        <v>0</v>
      </c>
      <c r="E34" s="25">
        <f>'Raw Data'!D49</f>
        <v>0</v>
      </c>
      <c r="F34" s="25">
        <f>'Raw Data'!E49</f>
        <v>0</v>
      </c>
      <c r="G34" s="25">
        <f>'Raw Data'!F49</f>
        <v>0</v>
      </c>
      <c r="H34" s="25">
        <f>'Raw Data'!G49</f>
        <v>0</v>
      </c>
      <c r="I34" s="25">
        <f>'Raw Data'!H49</f>
        <v>0</v>
      </c>
      <c r="J34" s="25">
        <f>'Raw Data'!I49</f>
        <v>0</v>
      </c>
      <c r="K34" s="25">
        <f>'Raw Data'!J49</f>
        <v>0</v>
      </c>
      <c r="L34" s="25">
        <f>'Raw Data'!K49</f>
        <v>0</v>
      </c>
      <c r="M34" s="25">
        <f>'Raw Data'!L49</f>
        <v>0</v>
      </c>
      <c r="N34" s="25">
        <f>'Raw Data'!M49</f>
        <v>0</v>
      </c>
      <c r="O34" s="25">
        <f>'Raw Data'!N49</f>
        <v>0</v>
      </c>
      <c r="P34" s="25">
        <f>'Raw Data'!O49</f>
        <v>0</v>
      </c>
      <c r="Q34" s="25">
        <f>'Raw Data'!P49</f>
        <v>0</v>
      </c>
      <c r="R34" s="25">
        <f>'Raw Data'!Q49</f>
        <v>0</v>
      </c>
      <c r="S34" s="25">
        <f>'Raw Data'!R49</f>
        <v>0</v>
      </c>
      <c r="T34" s="25">
        <f>'Raw Data'!S49</f>
        <v>0</v>
      </c>
      <c r="U34" s="25">
        <f>'Raw Data'!T49</f>
        <v>0</v>
      </c>
      <c r="V34" s="25">
        <f>'Raw Data'!U49</f>
        <v>0</v>
      </c>
      <c r="W34" s="25">
        <f>'Raw Data'!V49</f>
        <v>0</v>
      </c>
      <c r="X34" s="25">
        <f>'Raw Data'!W49</f>
        <v>0</v>
      </c>
      <c r="Y34" s="25">
        <f>'Raw Data'!X49</f>
        <v>0</v>
      </c>
      <c r="Z34" s="25">
        <f>'Raw Data'!Y49</f>
        <v>0</v>
      </c>
      <c r="AA34" s="25">
        <f>'Raw Data'!Z49</f>
        <v>0</v>
      </c>
      <c r="AB34" s="25">
        <f>'Raw Data'!AA49</f>
        <v>22.292993630573246</v>
      </c>
      <c r="AC34" s="25">
        <f>'Raw Data'!AB49</f>
        <v>0</v>
      </c>
      <c r="AD34" s="25">
        <f>'Raw Data'!AC49</f>
        <v>0</v>
      </c>
      <c r="AE34" s="25">
        <f>'Raw Data'!AD49</f>
        <v>0</v>
      </c>
      <c r="AF34" s="25">
        <f>'Raw Data'!AE49</f>
        <v>0</v>
      </c>
      <c r="AG34" s="25">
        <f>'Raw Data'!AF49</f>
        <v>0</v>
      </c>
      <c r="AH34" s="25">
        <f>'Raw Data'!AG49</f>
        <v>21.910828025477706</v>
      </c>
      <c r="AI34" s="25">
        <f>'Raw Data'!AH49</f>
        <v>0</v>
      </c>
      <c r="AJ34" s="25">
        <f>'Raw Data'!AI49</f>
        <v>0</v>
      </c>
      <c r="AK34" s="25">
        <f>'Raw Data'!AJ49</f>
        <v>0</v>
      </c>
      <c r="AL34" s="25">
        <f>'Raw Data'!AK49</f>
        <v>0</v>
      </c>
      <c r="AM34" s="25">
        <f>'Raw Data'!AL49</f>
        <v>0</v>
      </c>
      <c r="AN34" s="25">
        <f>'Raw Data'!AM49</f>
        <v>0</v>
      </c>
      <c r="AO34" s="25">
        <f>'Raw Data'!AN49</f>
        <v>20.38216560509554</v>
      </c>
      <c r="AP34" s="25">
        <f>'Raw Data'!AO49</f>
        <v>0</v>
      </c>
      <c r="AQ34" s="25">
        <f>'Raw Data'!AP49</f>
        <v>0</v>
      </c>
      <c r="AR34" s="25">
        <f>'Raw Data'!AQ49</f>
        <v>0</v>
      </c>
      <c r="AS34" s="25">
        <f>'Raw Data'!AR49</f>
        <v>0</v>
      </c>
      <c r="AT34" s="25">
        <f>'Raw Data'!AS49</f>
        <v>0</v>
      </c>
      <c r="AU34" s="25">
        <f>'Raw Data'!AT49</f>
        <v>12.292993630573248</v>
      </c>
      <c r="AV34" s="25">
        <f>'Raw Data'!AU49</f>
        <v>0</v>
      </c>
      <c r="AW34" s="25">
        <f>'Raw Data'!AV49</f>
        <v>0</v>
      </c>
      <c r="AX34" s="25">
        <f>'Raw Data'!AW49</f>
        <v>0</v>
      </c>
      <c r="AY34" s="25">
        <f>'Raw Data'!AX49</f>
        <v>0</v>
      </c>
      <c r="AZ34" s="25">
        <f>'Raw Data'!AY49</f>
        <v>12.292993630573248</v>
      </c>
      <c r="BA34" s="25">
        <f>'Raw Data'!AZ49</f>
        <v>0</v>
      </c>
      <c r="BB34" s="25">
        <f>'Raw Data'!BA49</f>
        <v>0</v>
      </c>
      <c r="BC34" s="25">
        <f>'Raw Data'!BB49</f>
        <v>0</v>
      </c>
      <c r="BD34" s="25">
        <f>'Raw Data'!BC49</f>
        <v>16.305732484076437</v>
      </c>
      <c r="BE34" s="25">
        <f>'Raw Data'!BD49</f>
        <v>0</v>
      </c>
      <c r="BF34" s="25">
        <f>'Raw Data'!BE49</f>
        <v>0</v>
      </c>
      <c r="BG34" s="25">
        <f>'Raw Data'!BF49</f>
        <v>0</v>
      </c>
      <c r="BH34" s="25">
        <f>'Raw Data'!BG49</f>
        <v>0</v>
      </c>
      <c r="BI34" s="25">
        <f>'Raw Data'!BH49</f>
        <v>25.414012738853501</v>
      </c>
      <c r="BJ34" s="25">
        <f>'Raw Data'!BI49</f>
        <v>0</v>
      </c>
      <c r="BK34" s="25">
        <f>'Raw Data'!BJ49</f>
        <v>0</v>
      </c>
      <c r="BL34" s="25">
        <f>'Raw Data'!BK49</f>
        <v>0</v>
      </c>
      <c r="BM34" s="25">
        <f>'Raw Data'!BL49</f>
        <v>0</v>
      </c>
      <c r="BN34" s="25">
        <f>'Raw Data'!BM49</f>
        <v>16.305732484076437</v>
      </c>
      <c r="BO34" s="25">
        <f>'Raw Data'!BN49</f>
        <v>0</v>
      </c>
      <c r="BP34" s="25">
        <f>'Raw Data'!BO49</f>
        <v>0</v>
      </c>
      <c r="BQ34" s="25">
        <f>'Raw Data'!BP49</f>
        <v>0</v>
      </c>
      <c r="BR34" s="25">
        <f>'Raw Data'!BQ49</f>
        <v>12.35668789808917</v>
      </c>
      <c r="BS34" s="25">
        <f>'Raw Data'!BR49</f>
        <v>0</v>
      </c>
      <c r="BT34" s="25">
        <f>'Raw Data'!BS49</f>
        <v>0</v>
      </c>
      <c r="BU34" s="25">
        <f>'Raw Data'!BT49</f>
        <v>0</v>
      </c>
      <c r="BV34" s="25">
        <f>'Raw Data'!BU49</f>
        <v>0</v>
      </c>
      <c r="BW34" s="25">
        <f>'Raw Data'!BV49</f>
        <v>18.34394904458599</v>
      </c>
      <c r="BX34" s="25">
        <f>'Raw Data'!BW49</f>
        <v>0</v>
      </c>
      <c r="BY34" s="25">
        <f>'Raw Data'!BX49</f>
        <v>0</v>
      </c>
      <c r="BZ34" s="25">
        <f>'Raw Data'!BY49</f>
        <v>0</v>
      </c>
      <c r="CA34" s="25">
        <f>'Raw Data'!BZ49</f>
        <v>0</v>
      </c>
      <c r="CB34" s="25">
        <f>'Raw Data'!CA49</f>
        <v>52.611464968152859</v>
      </c>
      <c r="CC34" s="25">
        <f>'Raw Data'!CB49</f>
        <v>0</v>
      </c>
      <c r="CD34" s="25">
        <f>'Raw Data'!CC49</f>
        <v>0</v>
      </c>
      <c r="CE34" s="25">
        <f>'Raw Data'!CD49</f>
        <v>0</v>
      </c>
      <c r="CF34" s="25">
        <f>'Raw Data'!CE49</f>
        <v>30.445859872611464</v>
      </c>
      <c r="CG34" s="25">
        <f>'Raw Data'!CF49</f>
        <v>0</v>
      </c>
      <c r="CH34" s="25">
        <f>'Raw Data'!CG49</f>
        <v>0</v>
      </c>
      <c r="CI34" s="25">
        <f>'Raw Data'!CH49</f>
        <v>0</v>
      </c>
      <c r="CJ34" s="25">
        <f>'Raw Data'!CI49</f>
        <v>0</v>
      </c>
      <c r="CK34" s="25">
        <f>'Raw Data'!CJ49</f>
        <v>20.318471337579616</v>
      </c>
      <c r="CL34" s="25">
        <f>'Raw Data'!CK49</f>
        <v>0</v>
      </c>
      <c r="CM34" s="25">
        <f>'Raw Data'!CL49</f>
        <v>0</v>
      </c>
      <c r="CN34" s="25">
        <f>'Raw Data'!CM49</f>
        <v>0</v>
      </c>
      <c r="CO34" s="25">
        <f>'Raw Data'!CN49</f>
        <v>0</v>
      </c>
      <c r="CP34" s="25">
        <f>'Raw Data'!CO49</f>
        <v>20.254777070063696</v>
      </c>
      <c r="CQ34" s="25">
        <f>'Raw Data'!CP49</f>
        <v>0</v>
      </c>
      <c r="CR34" s="25">
        <f>'Raw Data'!CQ49</f>
        <v>0</v>
      </c>
      <c r="CS34" s="25">
        <f>'Raw Data'!CR49</f>
        <v>0</v>
      </c>
      <c r="CT34" s="25">
        <f>'Raw Data'!CS49</f>
        <v>0</v>
      </c>
      <c r="CU34" s="25">
        <f>'Raw Data'!CT49</f>
        <v>0</v>
      </c>
      <c r="CV34" s="25">
        <f>'Raw Data'!CU49</f>
        <v>0</v>
      </c>
      <c r="CW34" s="25">
        <f>'Raw Data'!CV49</f>
        <v>0</v>
      </c>
      <c r="CX34" s="25">
        <f>'Raw Data'!CW49</f>
        <v>0</v>
      </c>
      <c r="CY34" s="25">
        <f>'Raw Data'!CX49</f>
        <v>14.267515923566879</v>
      </c>
      <c r="CZ34" s="25">
        <f>'Raw Data'!CY49</f>
        <v>0</v>
      </c>
      <c r="DA34" s="25">
        <f>'Raw Data'!CZ49</f>
        <v>0</v>
      </c>
      <c r="DB34" s="25">
        <f>'Raw Data'!DA49</f>
        <v>0</v>
      </c>
      <c r="DC34" s="25">
        <f>'Raw Data'!DB49</f>
        <v>0</v>
      </c>
      <c r="DD34" s="25">
        <f>'Raw Data'!DC49</f>
        <v>10.254777070063696</v>
      </c>
      <c r="DE34" s="25">
        <f>'Raw Data'!DD49</f>
        <v>0</v>
      </c>
      <c r="DF34" s="25">
        <f>'Raw Data'!DE49</f>
        <v>0</v>
      </c>
      <c r="DG34" s="25">
        <f>'Raw Data'!DF49</f>
        <v>0</v>
      </c>
      <c r="DH34" s="25">
        <f>'Raw Data'!DG49</f>
        <v>0</v>
      </c>
      <c r="DI34" s="25">
        <f>'Raw Data'!DH49</f>
        <v>0</v>
      </c>
      <c r="DJ34" s="25">
        <f>'Raw Data'!DI49</f>
        <v>0</v>
      </c>
      <c r="DK34" s="25">
        <f>'Raw Data'!DJ49</f>
        <v>0</v>
      </c>
      <c r="DL34" s="25">
        <f>'Raw Data'!DK49</f>
        <v>0</v>
      </c>
      <c r="DM34" s="25">
        <f>'Raw Data'!DL49</f>
        <v>0</v>
      </c>
      <c r="DN34" s="25">
        <f>'Raw Data'!DM49</f>
        <v>0</v>
      </c>
      <c r="DO34" s="25">
        <f>'Raw Data'!DN49</f>
        <v>0</v>
      </c>
      <c r="DP34" s="25">
        <f>'Raw Data'!DO49</f>
        <v>0</v>
      </c>
      <c r="DQ34" s="25">
        <f>'Raw Data'!DP49</f>
        <v>0</v>
      </c>
      <c r="DR34" s="25">
        <f>'Raw Data'!DQ49</f>
        <v>0</v>
      </c>
      <c r="DS34" s="25">
        <f>'Raw Data'!DR49</f>
        <v>0</v>
      </c>
      <c r="DT34" s="25">
        <f>'Raw Data'!DS49</f>
        <v>0</v>
      </c>
      <c r="DU34" s="25">
        <f>'Raw Data'!DT49</f>
        <v>0</v>
      </c>
      <c r="DV34" s="25">
        <f>'Raw Data'!DU49</f>
        <v>0</v>
      </c>
      <c r="DW34" s="25">
        <f>'Raw Data'!DV49</f>
        <v>0</v>
      </c>
      <c r="DX34" s="25">
        <f>'Raw Data'!DW49</f>
        <v>0</v>
      </c>
      <c r="DY34" s="25">
        <f>'Raw Data'!DX49</f>
        <v>0</v>
      </c>
      <c r="DZ34" s="25">
        <f>'Raw Data'!DY49</f>
        <v>0</v>
      </c>
      <c r="EA34" s="25">
        <f>'Raw Data'!DZ49</f>
        <v>0</v>
      </c>
      <c r="EB34" s="25">
        <f>'Raw Data'!EA49</f>
        <v>0</v>
      </c>
      <c r="EC34" s="25">
        <f>'Raw Data'!EB49</f>
        <v>0</v>
      </c>
      <c r="ED34" s="25">
        <f>'Raw Data'!EC49</f>
        <v>0</v>
      </c>
      <c r="EE34" s="25">
        <f>'Raw Data'!ED49</f>
        <v>0</v>
      </c>
      <c r="EF34" s="25">
        <f>'Raw Data'!EE49</f>
        <v>0</v>
      </c>
      <c r="EG34" s="25">
        <f>'Raw Data'!EF49</f>
        <v>0</v>
      </c>
      <c r="EH34" s="25">
        <f>'Raw Data'!EG49</f>
        <v>0</v>
      </c>
      <c r="EI34" s="25">
        <f>'Raw Data'!EH49</f>
        <v>0</v>
      </c>
      <c r="EJ34" s="25">
        <f>'Raw Data'!EI49</f>
        <v>0</v>
      </c>
      <c r="EK34" s="25">
        <f>'Raw Data'!EJ49</f>
        <v>0</v>
      </c>
      <c r="EL34" s="25">
        <f>'Raw Data'!EK49</f>
        <v>0</v>
      </c>
      <c r="EM34" s="25">
        <f>'Raw Data'!EL49</f>
        <v>0</v>
      </c>
      <c r="EN34" s="25">
        <f>'Raw Data'!EM49</f>
        <v>0</v>
      </c>
      <c r="EO34" s="25">
        <f>'Raw Data'!EN49</f>
        <v>0</v>
      </c>
      <c r="EP34" s="25">
        <f>'Raw Data'!EO49</f>
        <v>0</v>
      </c>
      <c r="EQ34" s="25">
        <f>'Raw Data'!EP49</f>
        <v>0</v>
      </c>
      <c r="ER34" s="25">
        <f>'Raw Data'!EQ49</f>
        <v>0</v>
      </c>
      <c r="ES34" s="25">
        <f>'Raw Data'!ER49</f>
        <v>0</v>
      </c>
      <c r="ET34" s="25">
        <f>'Raw Data'!ES49</f>
        <v>0</v>
      </c>
      <c r="EU34" s="25">
        <f>'Raw Data'!ET49</f>
        <v>0</v>
      </c>
      <c r="EV34" s="25">
        <f>'Raw Data'!EU49</f>
        <v>0</v>
      </c>
      <c r="EW34" s="25">
        <f>'Raw Data'!EV49</f>
        <v>0</v>
      </c>
      <c r="EX34" s="25">
        <f>'Raw Data'!EW49</f>
        <v>0</v>
      </c>
      <c r="EY34" s="25">
        <f>'Raw Data'!EX49</f>
        <v>0</v>
      </c>
      <c r="EZ34" s="25">
        <f>'Raw Data'!EY49</f>
        <v>0</v>
      </c>
      <c r="FA34" s="25">
        <f>'Raw Data'!EZ49</f>
        <v>0</v>
      </c>
      <c r="FB34" s="25">
        <f>'Raw Data'!FA49</f>
        <v>0</v>
      </c>
      <c r="FC34" s="25">
        <f>'Raw Data'!FB49</f>
        <v>0</v>
      </c>
      <c r="FD34" s="25">
        <f>'Raw Data'!FC49</f>
        <v>0</v>
      </c>
      <c r="FE34" s="25">
        <f>'Raw Data'!FD49</f>
        <v>0</v>
      </c>
      <c r="FF34" s="25">
        <f>'Raw Data'!FE49</f>
        <v>0</v>
      </c>
      <c r="FG34" s="25">
        <f>'Raw Data'!FF49</f>
        <v>0</v>
      </c>
      <c r="FH34" s="25">
        <f>'Raw Data'!FG49</f>
        <v>0</v>
      </c>
      <c r="FI34" s="25">
        <f>'Raw Data'!FH49</f>
        <v>0</v>
      </c>
      <c r="FJ34" s="25">
        <f>'Raw Data'!FI49</f>
        <v>0</v>
      </c>
      <c r="FK34" s="25">
        <f>'Raw Data'!FJ49</f>
        <v>0</v>
      </c>
      <c r="FL34" s="25">
        <f>'Raw Data'!FK49</f>
        <v>0</v>
      </c>
      <c r="FM34" s="25">
        <f>'Raw Data'!FL49</f>
        <v>0</v>
      </c>
      <c r="FN34" s="25">
        <f>'Raw Data'!FM49</f>
        <v>0</v>
      </c>
      <c r="FO34" s="25">
        <f>'Raw Data'!FN49</f>
        <v>0</v>
      </c>
      <c r="FP34" s="25">
        <f>'Raw Data'!FO49</f>
        <v>0</v>
      </c>
      <c r="FQ34" s="25">
        <f>'Raw Data'!FP49</f>
        <v>0</v>
      </c>
      <c r="FR34" s="25">
        <f>'Raw Data'!FQ49</f>
        <v>0</v>
      </c>
      <c r="FS34" s="25">
        <f>'Raw Data'!FR49</f>
        <v>0</v>
      </c>
    </row>
    <row r="35" spans="1:176" x14ac:dyDescent="0.25">
      <c r="A35" s="4" t="s">
        <v>23</v>
      </c>
      <c r="B35" s="12" t="s">
        <v>8</v>
      </c>
      <c r="C35" s="79">
        <f t="shared" ref="C35:AH35" si="64">IF(C34&gt;0,C34-$B$63*(MIN(1-C$7,MAX(0.1*C34^0.5/2-C$7/2+$B$64,0)+MAX(0.1*C34^0.5/2-C$7/2-$B$64,0))*(1-$B$62)),0)</f>
        <v>0</v>
      </c>
      <c r="D35" s="79">
        <f t="shared" si="64"/>
        <v>0</v>
      </c>
      <c r="E35" s="79">
        <f t="shared" si="64"/>
        <v>0</v>
      </c>
      <c r="F35" s="79">
        <f t="shared" si="64"/>
        <v>0</v>
      </c>
      <c r="G35" s="79">
        <f t="shared" si="64"/>
        <v>0</v>
      </c>
      <c r="H35" s="79">
        <f t="shared" si="64"/>
        <v>0</v>
      </c>
      <c r="I35" s="79">
        <f t="shared" si="64"/>
        <v>0</v>
      </c>
      <c r="J35" s="79">
        <f t="shared" si="64"/>
        <v>0</v>
      </c>
      <c r="K35" s="79">
        <f t="shared" si="64"/>
        <v>0</v>
      </c>
      <c r="L35" s="79">
        <f t="shared" si="64"/>
        <v>0</v>
      </c>
      <c r="M35" s="79">
        <f t="shared" si="64"/>
        <v>0</v>
      </c>
      <c r="N35" s="79">
        <f t="shared" si="64"/>
        <v>0</v>
      </c>
      <c r="O35" s="79">
        <f t="shared" si="64"/>
        <v>0</v>
      </c>
      <c r="P35" s="79">
        <f t="shared" si="64"/>
        <v>0</v>
      </c>
      <c r="Q35" s="79">
        <f t="shared" si="64"/>
        <v>0</v>
      </c>
      <c r="R35" s="79">
        <f t="shared" si="64"/>
        <v>0</v>
      </c>
      <c r="S35" s="79">
        <f t="shared" si="64"/>
        <v>0</v>
      </c>
      <c r="T35" s="79">
        <f t="shared" si="64"/>
        <v>0</v>
      </c>
      <c r="U35" s="79">
        <f t="shared" si="64"/>
        <v>0</v>
      </c>
      <c r="V35" s="79">
        <f t="shared" si="64"/>
        <v>0</v>
      </c>
      <c r="W35" s="79">
        <f t="shared" si="64"/>
        <v>0</v>
      </c>
      <c r="X35" s="79">
        <f t="shared" si="64"/>
        <v>0</v>
      </c>
      <c r="Y35" s="79">
        <f t="shared" si="64"/>
        <v>0</v>
      </c>
      <c r="Z35" s="79">
        <f t="shared" si="64"/>
        <v>0</v>
      </c>
      <c r="AA35" s="79">
        <f t="shared" si="64"/>
        <v>0</v>
      </c>
      <c r="AB35" s="79">
        <f t="shared" si="64"/>
        <v>18.641509775511622</v>
      </c>
      <c r="AC35" s="79">
        <f t="shared" si="64"/>
        <v>0</v>
      </c>
      <c r="AD35" s="79">
        <f t="shared" si="64"/>
        <v>0</v>
      </c>
      <c r="AE35" s="79">
        <f t="shared" si="64"/>
        <v>0</v>
      </c>
      <c r="AF35" s="79">
        <f t="shared" si="64"/>
        <v>0</v>
      </c>
      <c r="AG35" s="79">
        <f t="shared" si="64"/>
        <v>0</v>
      </c>
      <c r="AH35" s="79">
        <f t="shared" si="64"/>
        <v>18.660763695748543</v>
      </c>
      <c r="AI35" s="79">
        <f t="shared" ref="AI35:BN35" si="65">IF(AI34&gt;0,AI34-$B$63*(MIN(1-AI$7,MAX(0.1*AI34^0.5/2-AI$7/2+$B$64,0)+MAX(0.1*AI34^0.5/2-AI$7/2-$B$64,0))*(1-$B$62)),0)</f>
        <v>0</v>
      </c>
      <c r="AJ35" s="79">
        <f t="shared" si="65"/>
        <v>0</v>
      </c>
      <c r="AK35" s="79">
        <f t="shared" si="65"/>
        <v>0</v>
      </c>
      <c r="AL35" s="79">
        <f t="shared" si="65"/>
        <v>0</v>
      </c>
      <c r="AM35" s="79">
        <f t="shared" si="65"/>
        <v>0</v>
      </c>
      <c r="AN35" s="79">
        <f t="shared" si="65"/>
        <v>0</v>
      </c>
      <c r="AO35" s="79">
        <f t="shared" si="65"/>
        <v>17.991405154299613</v>
      </c>
      <c r="AP35" s="79">
        <f t="shared" si="65"/>
        <v>0</v>
      </c>
      <c r="AQ35" s="79">
        <f t="shared" si="65"/>
        <v>0</v>
      </c>
      <c r="AR35" s="79">
        <f t="shared" si="65"/>
        <v>0</v>
      </c>
      <c r="AS35" s="79">
        <f t="shared" si="65"/>
        <v>0</v>
      </c>
      <c r="AT35" s="79">
        <f t="shared" si="65"/>
        <v>0</v>
      </c>
      <c r="AU35" s="79">
        <f t="shared" si="65"/>
        <v>11.274848078131317</v>
      </c>
      <c r="AV35" s="79">
        <f t="shared" si="65"/>
        <v>0</v>
      </c>
      <c r="AW35" s="79">
        <f t="shared" si="65"/>
        <v>0</v>
      </c>
      <c r="AX35" s="79">
        <f t="shared" si="65"/>
        <v>0</v>
      </c>
      <c r="AY35" s="79">
        <f t="shared" si="65"/>
        <v>0</v>
      </c>
      <c r="AZ35" s="79">
        <f t="shared" si="65"/>
        <v>11.999168078131316</v>
      </c>
      <c r="BA35" s="79">
        <f t="shared" si="65"/>
        <v>0</v>
      </c>
      <c r="BB35" s="79">
        <f t="shared" si="65"/>
        <v>0</v>
      </c>
      <c r="BC35" s="79">
        <f t="shared" si="65"/>
        <v>0</v>
      </c>
      <c r="BD35" s="79">
        <f t="shared" si="65"/>
        <v>16.269875337996172</v>
      </c>
      <c r="BE35" s="79">
        <f t="shared" si="65"/>
        <v>0</v>
      </c>
      <c r="BF35" s="79">
        <f t="shared" si="65"/>
        <v>0</v>
      </c>
      <c r="BG35" s="79">
        <f t="shared" si="65"/>
        <v>0</v>
      </c>
      <c r="BH35" s="79">
        <f t="shared" si="65"/>
        <v>0</v>
      </c>
      <c r="BI35" s="79">
        <f t="shared" si="65"/>
        <v>25.414012738853501</v>
      </c>
      <c r="BJ35" s="79">
        <f t="shared" si="65"/>
        <v>0</v>
      </c>
      <c r="BK35" s="79">
        <f t="shared" si="65"/>
        <v>0</v>
      </c>
      <c r="BL35" s="79">
        <f t="shared" si="65"/>
        <v>0</v>
      </c>
      <c r="BM35" s="79">
        <f t="shared" si="65"/>
        <v>0</v>
      </c>
      <c r="BN35" s="79">
        <f t="shared" si="65"/>
        <v>16.305732484076437</v>
      </c>
      <c r="BO35" s="79">
        <f t="shared" ref="BO35:CT35" si="66">IF(BO34&gt;0,BO34-$B$63*(MIN(1-BO$7,MAX(0.1*BO34^0.5/2-BO$7/2+$B$64,0)+MAX(0.1*BO34^0.5/2-BO$7/2-$B$64,0))*(1-$B$62)),0)</f>
        <v>0</v>
      </c>
      <c r="BP35" s="79">
        <f t="shared" si="66"/>
        <v>0</v>
      </c>
      <c r="BQ35" s="79">
        <f t="shared" si="66"/>
        <v>0</v>
      </c>
      <c r="BR35" s="79">
        <f t="shared" si="66"/>
        <v>12.35668789808917</v>
      </c>
      <c r="BS35" s="79">
        <f t="shared" si="66"/>
        <v>0</v>
      </c>
      <c r="BT35" s="79">
        <f t="shared" si="66"/>
        <v>0</v>
      </c>
      <c r="BU35" s="79">
        <f t="shared" si="66"/>
        <v>0</v>
      </c>
      <c r="BV35" s="79">
        <f t="shared" si="66"/>
        <v>0</v>
      </c>
      <c r="BW35" s="79">
        <f t="shared" si="66"/>
        <v>18.34394904458599</v>
      </c>
      <c r="BX35" s="79">
        <f t="shared" si="66"/>
        <v>0</v>
      </c>
      <c r="BY35" s="79">
        <f t="shared" si="66"/>
        <v>0</v>
      </c>
      <c r="BZ35" s="79">
        <f t="shared" si="66"/>
        <v>0</v>
      </c>
      <c r="CA35" s="79">
        <f t="shared" si="66"/>
        <v>0</v>
      </c>
      <c r="CB35" s="79">
        <f t="shared" si="66"/>
        <v>52.239284436178927</v>
      </c>
      <c r="CC35" s="79">
        <f t="shared" si="66"/>
        <v>0</v>
      </c>
      <c r="CD35" s="79">
        <f t="shared" si="66"/>
        <v>0</v>
      </c>
      <c r="CE35" s="79">
        <f t="shared" si="66"/>
        <v>0</v>
      </c>
      <c r="CF35" s="79">
        <f t="shared" si="66"/>
        <v>30.445859872611464</v>
      </c>
      <c r="CG35" s="79">
        <f t="shared" si="66"/>
        <v>0</v>
      </c>
      <c r="CH35" s="79">
        <f t="shared" si="66"/>
        <v>0</v>
      </c>
      <c r="CI35" s="79">
        <f t="shared" si="66"/>
        <v>0</v>
      </c>
      <c r="CJ35" s="79">
        <f t="shared" si="66"/>
        <v>0</v>
      </c>
      <c r="CK35" s="79">
        <f t="shared" si="66"/>
        <v>20.318471337579616</v>
      </c>
      <c r="CL35" s="79">
        <f t="shared" si="66"/>
        <v>0</v>
      </c>
      <c r="CM35" s="79">
        <f t="shared" si="66"/>
        <v>0</v>
      </c>
      <c r="CN35" s="79">
        <f t="shared" si="66"/>
        <v>0</v>
      </c>
      <c r="CO35" s="79">
        <f t="shared" si="66"/>
        <v>0</v>
      </c>
      <c r="CP35" s="79">
        <f t="shared" si="66"/>
        <v>20.254777070063696</v>
      </c>
      <c r="CQ35" s="79">
        <f t="shared" si="66"/>
        <v>0</v>
      </c>
      <c r="CR35" s="79">
        <f t="shared" si="66"/>
        <v>0</v>
      </c>
      <c r="CS35" s="79">
        <f t="shared" si="66"/>
        <v>0</v>
      </c>
      <c r="CT35" s="79">
        <f t="shared" si="66"/>
        <v>0</v>
      </c>
      <c r="CU35" s="79">
        <f t="shared" ref="CU35:DZ35" si="67">IF(CU34&gt;0,CU34-$B$63*(MIN(1-CU$7,MAX(0.1*CU34^0.5/2-CU$7/2+$B$64,0)+MAX(0.1*CU34^0.5/2-CU$7/2-$B$64,0))*(1-$B$62)),0)</f>
        <v>0</v>
      </c>
      <c r="CV35" s="79">
        <f t="shared" si="67"/>
        <v>0</v>
      </c>
      <c r="CW35" s="79">
        <f t="shared" si="67"/>
        <v>0</v>
      </c>
      <c r="CX35" s="79">
        <f t="shared" si="67"/>
        <v>0</v>
      </c>
      <c r="CY35" s="79">
        <f t="shared" si="67"/>
        <v>14.267515923566879</v>
      </c>
      <c r="CZ35" s="79">
        <f t="shared" si="67"/>
        <v>0</v>
      </c>
      <c r="DA35" s="79">
        <f t="shared" si="67"/>
        <v>0</v>
      </c>
      <c r="DB35" s="79">
        <f t="shared" si="67"/>
        <v>0</v>
      </c>
      <c r="DC35" s="79">
        <f t="shared" si="67"/>
        <v>0</v>
      </c>
      <c r="DD35" s="79">
        <f t="shared" si="67"/>
        <v>10.254777070063696</v>
      </c>
      <c r="DE35" s="79">
        <f t="shared" si="67"/>
        <v>0</v>
      </c>
      <c r="DF35" s="79">
        <f t="shared" si="67"/>
        <v>0</v>
      </c>
      <c r="DG35" s="79">
        <f t="shared" si="67"/>
        <v>0</v>
      </c>
      <c r="DH35" s="79">
        <f t="shared" si="67"/>
        <v>0</v>
      </c>
      <c r="DI35" s="79">
        <f t="shared" si="67"/>
        <v>0</v>
      </c>
      <c r="DJ35" s="79">
        <f t="shared" si="67"/>
        <v>0</v>
      </c>
      <c r="DK35" s="79">
        <f t="shared" si="67"/>
        <v>0</v>
      </c>
      <c r="DL35" s="79">
        <f t="shared" si="67"/>
        <v>0</v>
      </c>
      <c r="DM35" s="79">
        <f t="shared" si="67"/>
        <v>0</v>
      </c>
      <c r="DN35" s="79">
        <f t="shared" si="67"/>
        <v>0</v>
      </c>
      <c r="DO35" s="79">
        <f t="shared" si="67"/>
        <v>0</v>
      </c>
      <c r="DP35" s="79">
        <f t="shared" si="67"/>
        <v>0</v>
      </c>
      <c r="DQ35" s="79">
        <f t="shared" si="67"/>
        <v>0</v>
      </c>
      <c r="DR35" s="79">
        <f t="shared" si="67"/>
        <v>0</v>
      </c>
      <c r="DS35" s="79">
        <f t="shared" si="67"/>
        <v>0</v>
      </c>
      <c r="DT35" s="79">
        <f t="shared" si="67"/>
        <v>0</v>
      </c>
      <c r="DU35" s="79">
        <f t="shared" si="67"/>
        <v>0</v>
      </c>
      <c r="DV35" s="79">
        <f t="shared" si="67"/>
        <v>0</v>
      </c>
      <c r="DW35" s="79">
        <f t="shared" si="67"/>
        <v>0</v>
      </c>
      <c r="DX35" s="79">
        <f t="shared" si="67"/>
        <v>0</v>
      </c>
      <c r="DY35" s="79">
        <f t="shared" si="67"/>
        <v>0</v>
      </c>
      <c r="DZ35" s="79">
        <f t="shared" si="67"/>
        <v>0</v>
      </c>
      <c r="EA35" s="79">
        <f t="shared" ref="EA35:FF35" si="68">IF(EA34&gt;0,EA34-$B$63*(MIN(1-EA$7,MAX(0.1*EA34^0.5/2-EA$7/2+$B$64,0)+MAX(0.1*EA34^0.5/2-EA$7/2-$B$64,0))*(1-$B$62)),0)</f>
        <v>0</v>
      </c>
      <c r="EB35" s="79">
        <f t="shared" si="68"/>
        <v>0</v>
      </c>
      <c r="EC35" s="79">
        <f t="shared" si="68"/>
        <v>0</v>
      </c>
      <c r="ED35" s="79">
        <f t="shared" si="68"/>
        <v>0</v>
      </c>
      <c r="EE35" s="79">
        <f t="shared" si="68"/>
        <v>0</v>
      </c>
      <c r="EF35" s="79">
        <f t="shared" si="68"/>
        <v>0</v>
      </c>
      <c r="EG35" s="79">
        <f t="shared" si="68"/>
        <v>0</v>
      </c>
      <c r="EH35" s="79">
        <f t="shared" si="68"/>
        <v>0</v>
      </c>
      <c r="EI35" s="79">
        <f t="shared" si="68"/>
        <v>0</v>
      </c>
      <c r="EJ35" s="79">
        <f t="shared" si="68"/>
        <v>0</v>
      </c>
      <c r="EK35" s="79">
        <f t="shared" si="68"/>
        <v>0</v>
      </c>
      <c r="EL35" s="79">
        <f t="shared" si="68"/>
        <v>0</v>
      </c>
      <c r="EM35" s="79">
        <f t="shared" si="68"/>
        <v>0</v>
      </c>
      <c r="EN35" s="79">
        <f t="shared" si="68"/>
        <v>0</v>
      </c>
      <c r="EO35" s="79">
        <f t="shared" si="68"/>
        <v>0</v>
      </c>
      <c r="EP35" s="79">
        <f t="shared" si="68"/>
        <v>0</v>
      </c>
      <c r="EQ35" s="79">
        <f t="shared" si="68"/>
        <v>0</v>
      </c>
      <c r="ER35" s="79">
        <f t="shared" si="68"/>
        <v>0</v>
      </c>
      <c r="ES35" s="79">
        <f t="shared" si="68"/>
        <v>0</v>
      </c>
      <c r="ET35" s="79">
        <f t="shared" si="68"/>
        <v>0</v>
      </c>
      <c r="EU35" s="79">
        <f t="shared" si="68"/>
        <v>0</v>
      </c>
      <c r="EV35" s="79">
        <f t="shared" si="68"/>
        <v>0</v>
      </c>
      <c r="EW35" s="79">
        <f t="shared" si="68"/>
        <v>0</v>
      </c>
      <c r="EX35" s="79">
        <f t="shared" si="68"/>
        <v>0</v>
      </c>
      <c r="EY35" s="79">
        <f t="shared" si="68"/>
        <v>0</v>
      </c>
      <c r="EZ35" s="79">
        <f t="shared" si="68"/>
        <v>0</v>
      </c>
      <c r="FA35" s="79">
        <f t="shared" si="68"/>
        <v>0</v>
      </c>
      <c r="FB35" s="79">
        <f t="shared" si="68"/>
        <v>0</v>
      </c>
      <c r="FC35" s="79">
        <f t="shared" si="68"/>
        <v>0</v>
      </c>
      <c r="FD35" s="79">
        <f t="shared" si="68"/>
        <v>0</v>
      </c>
      <c r="FE35" s="79">
        <f t="shared" si="68"/>
        <v>0</v>
      </c>
      <c r="FF35" s="79">
        <f t="shared" si="68"/>
        <v>0</v>
      </c>
      <c r="FG35" s="79">
        <f t="shared" ref="FG35:FS35" si="69">IF(FG34&gt;0,FG34-$B$63*(MIN(1-FG$7,MAX(0.1*FG34^0.5/2-FG$7/2+$B$64,0)+MAX(0.1*FG34^0.5/2-FG$7/2-$B$64,0))*(1-$B$62)),0)</f>
        <v>0</v>
      </c>
      <c r="FH35" s="79">
        <f t="shared" si="69"/>
        <v>0</v>
      </c>
      <c r="FI35" s="79">
        <f t="shared" si="69"/>
        <v>0</v>
      </c>
      <c r="FJ35" s="79">
        <f t="shared" si="69"/>
        <v>0</v>
      </c>
      <c r="FK35" s="79">
        <f t="shared" si="69"/>
        <v>0</v>
      </c>
      <c r="FL35" s="79">
        <f t="shared" si="69"/>
        <v>0</v>
      </c>
      <c r="FM35" s="79">
        <f t="shared" si="69"/>
        <v>0</v>
      </c>
      <c r="FN35" s="79">
        <f t="shared" si="69"/>
        <v>0</v>
      </c>
      <c r="FO35" s="79">
        <f t="shared" si="69"/>
        <v>0</v>
      </c>
      <c r="FP35" s="79">
        <f t="shared" si="69"/>
        <v>0</v>
      </c>
      <c r="FQ35" s="79">
        <f t="shared" si="69"/>
        <v>0</v>
      </c>
      <c r="FR35" s="79">
        <f t="shared" si="69"/>
        <v>0</v>
      </c>
      <c r="FS35" s="79">
        <f t="shared" si="69"/>
        <v>0</v>
      </c>
    </row>
    <row r="36" spans="1:176" s="4" customFormat="1" x14ac:dyDescent="0.25">
      <c r="A36" s="4" t="s">
        <v>19</v>
      </c>
      <c r="B36" s="12" t="s">
        <v>8</v>
      </c>
      <c r="C36" s="4">
        <v>0</v>
      </c>
      <c r="D36" s="4">
        <f t="shared" ref="D36:BO36" si="70">IF(D28=0,D25+D34-D17-C28,0)</f>
        <v>0</v>
      </c>
      <c r="E36" s="4">
        <f t="shared" si="70"/>
        <v>0</v>
      </c>
      <c r="F36" s="4">
        <f t="shared" si="70"/>
        <v>0</v>
      </c>
      <c r="G36" s="4">
        <f t="shared" si="70"/>
        <v>0</v>
      </c>
      <c r="H36" s="4">
        <f t="shared" si="70"/>
        <v>0</v>
      </c>
      <c r="I36" s="4">
        <f t="shared" si="70"/>
        <v>0</v>
      </c>
      <c r="J36" s="4">
        <f t="shared" si="70"/>
        <v>0</v>
      </c>
      <c r="K36" s="4">
        <f t="shared" si="70"/>
        <v>0</v>
      </c>
      <c r="L36" s="4">
        <f t="shared" si="70"/>
        <v>0</v>
      </c>
      <c r="M36" s="4">
        <f t="shared" si="70"/>
        <v>0</v>
      </c>
      <c r="N36" s="4">
        <f t="shared" si="70"/>
        <v>0</v>
      </c>
      <c r="O36" s="4">
        <f t="shared" si="70"/>
        <v>0</v>
      </c>
      <c r="P36" s="4">
        <f t="shared" si="70"/>
        <v>0</v>
      </c>
      <c r="Q36" s="4">
        <f t="shared" si="70"/>
        <v>0</v>
      </c>
      <c r="R36" s="4">
        <f t="shared" si="70"/>
        <v>0</v>
      </c>
      <c r="S36" s="4">
        <f t="shared" si="70"/>
        <v>0</v>
      </c>
      <c r="T36" s="4">
        <f t="shared" si="70"/>
        <v>0</v>
      </c>
      <c r="U36" s="4">
        <f t="shared" si="70"/>
        <v>0</v>
      </c>
      <c r="V36" s="4">
        <f t="shared" si="70"/>
        <v>0</v>
      </c>
      <c r="W36" s="4">
        <f t="shared" si="70"/>
        <v>0</v>
      </c>
      <c r="X36" s="4">
        <f t="shared" si="70"/>
        <v>0</v>
      </c>
      <c r="Y36" s="4">
        <f t="shared" si="70"/>
        <v>0</v>
      </c>
      <c r="Z36" s="4">
        <f t="shared" si="70"/>
        <v>0</v>
      </c>
      <c r="AA36" s="4">
        <f t="shared" si="70"/>
        <v>0</v>
      </c>
      <c r="AB36" s="4">
        <f t="shared" si="70"/>
        <v>0</v>
      </c>
      <c r="AC36" s="4">
        <f t="shared" si="70"/>
        <v>0</v>
      </c>
      <c r="AD36" s="4">
        <f t="shared" si="70"/>
        <v>0</v>
      </c>
      <c r="AE36" s="4">
        <f t="shared" si="70"/>
        <v>0</v>
      </c>
      <c r="AF36" s="4">
        <f t="shared" si="70"/>
        <v>0</v>
      </c>
      <c r="AG36" s="4">
        <f t="shared" si="70"/>
        <v>0</v>
      </c>
      <c r="AH36" s="4">
        <f t="shared" si="70"/>
        <v>0</v>
      </c>
      <c r="AI36" s="4">
        <f t="shared" si="70"/>
        <v>0</v>
      </c>
      <c r="AJ36" s="4">
        <f t="shared" si="70"/>
        <v>0</v>
      </c>
      <c r="AK36" s="4">
        <f t="shared" si="70"/>
        <v>0</v>
      </c>
      <c r="AL36" s="4">
        <f t="shared" si="70"/>
        <v>0</v>
      </c>
      <c r="AM36" s="4">
        <f t="shared" si="70"/>
        <v>0</v>
      </c>
      <c r="AN36" s="4">
        <f t="shared" si="70"/>
        <v>0</v>
      </c>
      <c r="AO36" s="4">
        <f t="shared" si="70"/>
        <v>0</v>
      </c>
      <c r="AP36" s="4">
        <f t="shared" si="70"/>
        <v>0</v>
      </c>
      <c r="AQ36" s="4">
        <f t="shared" si="70"/>
        <v>0</v>
      </c>
      <c r="AR36" s="4">
        <f t="shared" si="70"/>
        <v>0</v>
      </c>
      <c r="AS36" s="4">
        <f t="shared" si="70"/>
        <v>0</v>
      </c>
      <c r="AT36" s="4">
        <f t="shared" si="70"/>
        <v>0</v>
      </c>
      <c r="AU36" s="4">
        <f t="shared" si="70"/>
        <v>0</v>
      </c>
      <c r="AV36" s="4">
        <f t="shared" si="70"/>
        <v>0</v>
      </c>
      <c r="AW36" s="4">
        <f t="shared" si="70"/>
        <v>0</v>
      </c>
      <c r="AX36" s="4">
        <f t="shared" si="70"/>
        <v>0</v>
      </c>
      <c r="AY36" s="4">
        <f t="shared" si="70"/>
        <v>0</v>
      </c>
      <c r="AZ36" s="4">
        <f t="shared" si="70"/>
        <v>0</v>
      </c>
      <c r="BA36" s="4">
        <f t="shared" si="70"/>
        <v>0</v>
      </c>
      <c r="BB36" s="4">
        <f t="shared" si="70"/>
        <v>0</v>
      </c>
      <c r="BC36" s="4">
        <f t="shared" si="70"/>
        <v>0</v>
      </c>
      <c r="BD36" s="4">
        <f t="shared" si="70"/>
        <v>0</v>
      </c>
      <c r="BE36" s="4">
        <f t="shared" si="70"/>
        <v>0</v>
      </c>
      <c r="BF36" s="4">
        <f t="shared" si="70"/>
        <v>0</v>
      </c>
      <c r="BG36" s="4">
        <f t="shared" si="70"/>
        <v>0</v>
      </c>
      <c r="BH36" s="4">
        <f t="shared" si="70"/>
        <v>0</v>
      </c>
      <c r="BI36" s="4">
        <f t="shared" si="70"/>
        <v>0</v>
      </c>
      <c r="BJ36" s="4">
        <f t="shared" si="70"/>
        <v>0</v>
      </c>
      <c r="BK36" s="4">
        <f t="shared" si="70"/>
        <v>0</v>
      </c>
      <c r="BL36" s="4">
        <f t="shared" si="70"/>
        <v>0</v>
      </c>
      <c r="BM36" s="4">
        <f t="shared" si="70"/>
        <v>0</v>
      </c>
      <c r="BN36" s="4">
        <f t="shared" si="70"/>
        <v>0</v>
      </c>
      <c r="BO36" s="4">
        <f t="shared" si="70"/>
        <v>0</v>
      </c>
      <c r="BP36" s="4">
        <f t="shared" ref="BP36:EA36" si="71">IF(BP28=0,BP25+BP34-BP17-BO28,0)</f>
        <v>0</v>
      </c>
      <c r="BQ36" s="4">
        <f t="shared" si="71"/>
        <v>0</v>
      </c>
      <c r="BR36" s="4">
        <f t="shared" si="71"/>
        <v>0</v>
      </c>
      <c r="BS36" s="4">
        <f t="shared" si="71"/>
        <v>0</v>
      </c>
      <c r="BT36" s="4">
        <f t="shared" si="71"/>
        <v>0</v>
      </c>
      <c r="BU36" s="4">
        <f t="shared" si="71"/>
        <v>0</v>
      </c>
      <c r="BV36" s="4">
        <f t="shared" si="71"/>
        <v>0</v>
      </c>
      <c r="BW36" s="4">
        <f t="shared" si="71"/>
        <v>0</v>
      </c>
      <c r="BX36" s="4">
        <f t="shared" si="71"/>
        <v>0</v>
      </c>
      <c r="BY36" s="4">
        <f t="shared" si="71"/>
        <v>0</v>
      </c>
      <c r="BZ36" s="4">
        <f t="shared" si="71"/>
        <v>0</v>
      </c>
      <c r="CA36" s="4">
        <f t="shared" si="71"/>
        <v>0</v>
      </c>
      <c r="CB36" s="4">
        <f t="shared" si="71"/>
        <v>0</v>
      </c>
      <c r="CC36" s="4">
        <f t="shared" si="71"/>
        <v>0</v>
      </c>
      <c r="CD36" s="4">
        <f t="shared" si="71"/>
        <v>0</v>
      </c>
      <c r="CE36" s="4">
        <f t="shared" si="71"/>
        <v>0</v>
      </c>
      <c r="CF36" s="4">
        <f t="shared" si="71"/>
        <v>0</v>
      </c>
      <c r="CG36" s="4">
        <f t="shared" si="71"/>
        <v>0</v>
      </c>
      <c r="CH36" s="4">
        <f t="shared" si="71"/>
        <v>0</v>
      </c>
      <c r="CI36" s="4">
        <f t="shared" si="71"/>
        <v>0</v>
      </c>
      <c r="CJ36" s="4">
        <f t="shared" si="71"/>
        <v>0</v>
      </c>
      <c r="CK36" s="4">
        <f t="shared" si="71"/>
        <v>0</v>
      </c>
      <c r="CL36" s="4">
        <f t="shared" si="71"/>
        <v>0</v>
      </c>
      <c r="CM36" s="4">
        <f t="shared" si="71"/>
        <v>0</v>
      </c>
      <c r="CN36" s="4">
        <f t="shared" si="71"/>
        <v>0</v>
      </c>
      <c r="CO36" s="4">
        <f t="shared" si="71"/>
        <v>0</v>
      </c>
      <c r="CP36" s="4">
        <f t="shared" si="71"/>
        <v>0</v>
      </c>
      <c r="CQ36" s="4">
        <f t="shared" si="71"/>
        <v>0</v>
      </c>
      <c r="CR36" s="4">
        <f t="shared" si="71"/>
        <v>0</v>
      </c>
      <c r="CS36" s="4">
        <f t="shared" si="71"/>
        <v>0</v>
      </c>
      <c r="CT36" s="4">
        <f t="shared" si="71"/>
        <v>0</v>
      </c>
      <c r="CU36" s="4">
        <f t="shared" si="71"/>
        <v>0</v>
      </c>
      <c r="CV36" s="4">
        <f t="shared" si="71"/>
        <v>0</v>
      </c>
      <c r="CW36" s="4">
        <f t="shared" si="71"/>
        <v>0</v>
      </c>
      <c r="CX36" s="4">
        <f t="shared" si="71"/>
        <v>0</v>
      </c>
      <c r="CY36" s="4">
        <f t="shared" si="71"/>
        <v>0</v>
      </c>
      <c r="CZ36" s="4">
        <f t="shared" si="71"/>
        <v>0</v>
      </c>
      <c r="DA36" s="4">
        <f t="shared" si="71"/>
        <v>0</v>
      </c>
      <c r="DB36" s="4">
        <f t="shared" si="71"/>
        <v>0</v>
      </c>
      <c r="DC36" s="4">
        <f t="shared" si="71"/>
        <v>0</v>
      </c>
      <c r="DD36" s="4">
        <f t="shared" si="71"/>
        <v>0</v>
      </c>
      <c r="DE36" s="4">
        <f t="shared" si="71"/>
        <v>0</v>
      </c>
      <c r="DF36" s="4">
        <f t="shared" si="71"/>
        <v>0</v>
      </c>
      <c r="DG36" s="4">
        <f t="shared" si="71"/>
        <v>0</v>
      </c>
      <c r="DH36" s="4">
        <f t="shared" si="71"/>
        <v>0</v>
      </c>
      <c r="DI36" s="4">
        <f t="shared" si="71"/>
        <v>0</v>
      </c>
      <c r="DJ36" s="4">
        <f t="shared" si="71"/>
        <v>0</v>
      </c>
      <c r="DK36" s="4">
        <f t="shared" si="71"/>
        <v>0</v>
      </c>
      <c r="DL36" s="4">
        <f t="shared" si="71"/>
        <v>0</v>
      </c>
      <c r="DM36" s="4">
        <f t="shared" si="71"/>
        <v>0</v>
      </c>
      <c r="DN36" s="4">
        <f t="shared" si="71"/>
        <v>0</v>
      </c>
      <c r="DO36" s="4">
        <f t="shared" si="71"/>
        <v>0</v>
      </c>
      <c r="DP36" s="4">
        <f t="shared" si="71"/>
        <v>0</v>
      </c>
      <c r="DQ36" s="4">
        <f t="shared" si="71"/>
        <v>0</v>
      </c>
      <c r="DR36" s="4">
        <f t="shared" si="71"/>
        <v>0</v>
      </c>
      <c r="DS36" s="4">
        <f t="shared" si="71"/>
        <v>0</v>
      </c>
      <c r="DT36" s="4">
        <f t="shared" si="71"/>
        <v>0</v>
      </c>
      <c r="DU36" s="4">
        <f t="shared" si="71"/>
        <v>0</v>
      </c>
      <c r="DV36" s="4">
        <f t="shared" si="71"/>
        <v>0</v>
      </c>
      <c r="DW36" s="4">
        <f t="shared" si="71"/>
        <v>0</v>
      </c>
      <c r="DX36" s="4">
        <f t="shared" si="71"/>
        <v>0</v>
      </c>
      <c r="DY36" s="4">
        <f t="shared" si="71"/>
        <v>0</v>
      </c>
      <c r="DZ36" s="4">
        <f t="shared" si="71"/>
        <v>0</v>
      </c>
      <c r="EA36" s="4">
        <f t="shared" si="71"/>
        <v>0</v>
      </c>
      <c r="EB36" s="4">
        <f t="shared" ref="EB36:FS36" si="72">IF(EB28=0,EB25+EB34-EB17-EA28,0)</f>
        <v>0</v>
      </c>
      <c r="EC36" s="4">
        <f t="shared" si="72"/>
        <v>0</v>
      </c>
      <c r="ED36" s="4">
        <f t="shared" si="72"/>
        <v>0</v>
      </c>
      <c r="EE36" s="4">
        <f t="shared" si="72"/>
        <v>0</v>
      </c>
      <c r="EF36" s="4">
        <f t="shared" si="72"/>
        <v>0</v>
      </c>
      <c r="EG36" s="4">
        <f t="shared" si="72"/>
        <v>0</v>
      </c>
      <c r="EH36" s="4">
        <f t="shared" si="72"/>
        <v>0</v>
      </c>
      <c r="EI36" s="4">
        <f t="shared" si="72"/>
        <v>0</v>
      </c>
      <c r="EJ36" s="4">
        <f t="shared" si="72"/>
        <v>0</v>
      </c>
      <c r="EK36" s="4">
        <f t="shared" si="72"/>
        <v>0</v>
      </c>
      <c r="EL36" s="4">
        <f t="shared" si="72"/>
        <v>0</v>
      </c>
      <c r="EM36" s="4">
        <f t="shared" si="72"/>
        <v>0</v>
      </c>
      <c r="EN36" s="4">
        <f t="shared" si="72"/>
        <v>0</v>
      </c>
      <c r="EO36" s="4">
        <f t="shared" si="72"/>
        <v>0</v>
      </c>
      <c r="EP36" s="4">
        <f t="shared" si="72"/>
        <v>0</v>
      </c>
      <c r="EQ36" s="4">
        <f t="shared" si="72"/>
        <v>0</v>
      </c>
      <c r="ER36" s="4">
        <f t="shared" si="72"/>
        <v>0</v>
      </c>
      <c r="ES36" s="4">
        <f t="shared" si="72"/>
        <v>0</v>
      </c>
      <c r="ET36" s="4">
        <f t="shared" si="72"/>
        <v>0</v>
      </c>
      <c r="EU36" s="4">
        <f t="shared" si="72"/>
        <v>0</v>
      </c>
      <c r="EV36" s="4">
        <f t="shared" si="72"/>
        <v>0</v>
      </c>
      <c r="EW36" s="4">
        <f t="shared" si="72"/>
        <v>0</v>
      </c>
      <c r="EX36" s="4">
        <f t="shared" si="72"/>
        <v>0</v>
      </c>
      <c r="EY36" s="4">
        <f t="shared" si="72"/>
        <v>0</v>
      </c>
      <c r="EZ36" s="4">
        <f t="shared" si="72"/>
        <v>0</v>
      </c>
      <c r="FA36" s="4">
        <f t="shared" si="72"/>
        <v>0</v>
      </c>
      <c r="FB36" s="4">
        <f t="shared" si="72"/>
        <v>0</v>
      </c>
      <c r="FC36" s="4">
        <f t="shared" si="72"/>
        <v>0</v>
      </c>
      <c r="FD36" s="4">
        <f t="shared" si="72"/>
        <v>0</v>
      </c>
      <c r="FE36" s="4">
        <f t="shared" si="72"/>
        <v>0</v>
      </c>
      <c r="FF36" s="4">
        <f t="shared" si="72"/>
        <v>0</v>
      </c>
      <c r="FG36" s="4">
        <f t="shared" si="72"/>
        <v>0</v>
      </c>
      <c r="FH36" s="4">
        <f t="shared" si="72"/>
        <v>0</v>
      </c>
      <c r="FI36" s="4">
        <f t="shared" si="72"/>
        <v>0</v>
      </c>
      <c r="FJ36" s="4">
        <f t="shared" si="72"/>
        <v>0</v>
      </c>
      <c r="FK36" s="4">
        <f t="shared" si="72"/>
        <v>0</v>
      </c>
      <c r="FL36" s="4">
        <f t="shared" si="72"/>
        <v>0</v>
      </c>
      <c r="FM36" s="4">
        <f t="shared" si="72"/>
        <v>0</v>
      </c>
      <c r="FN36" s="4">
        <f t="shared" si="72"/>
        <v>0</v>
      </c>
      <c r="FO36" s="4">
        <f t="shared" si="72"/>
        <v>0</v>
      </c>
      <c r="FP36" s="4">
        <f t="shared" si="72"/>
        <v>0</v>
      </c>
      <c r="FQ36" s="4">
        <f t="shared" si="72"/>
        <v>0</v>
      </c>
      <c r="FR36" s="4">
        <f t="shared" si="72"/>
        <v>0</v>
      </c>
      <c r="FS36" s="4">
        <f t="shared" si="72"/>
        <v>0</v>
      </c>
    </row>
    <row r="37" spans="1:176" s="14" customFormat="1" ht="5.25" customHeight="1" x14ac:dyDescent="0.25">
      <c r="B37" s="15"/>
    </row>
    <row r="38" spans="1:176" s="23" customFormat="1" x14ac:dyDescent="0.25">
      <c r="A38" s="23" t="s">
        <v>14</v>
      </c>
      <c r="B38" s="24" t="s">
        <v>8</v>
      </c>
      <c r="C38" s="23">
        <v>0</v>
      </c>
      <c r="D38" s="23">
        <f t="shared" ref="D38:AI38" si="73">C38+D34</f>
        <v>0</v>
      </c>
      <c r="E38" s="23">
        <f t="shared" si="73"/>
        <v>0</v>
      </c>
      <c r="F38" s="23">
        <f t="shared" si="73"/>
        <v>0</v>
      </c>
      <c r="G38" s="23">
        <f t="shared" si="73"/>
        <v>0</v>
      </c>
      <c r="H38" s="23">
        <f t="shared" si="73"/>
        <v>0</v>
      </c>
      <c r="I38" s="23">
        <f t="shared" si="73"/>
        <v>0</v>
      </c>
      <c r="J38" s="23">
        <f t="shared" si="73"/>
        <v>0</v>
      </c>
      <c r="K38" s="23">
        <f t="shared" si="73"/>
        <v>0</v>
      </c>
      <c r="L38" s="23">
        <f t="shared" si="73"/>
        <v>0</v>
      </c>
      <c r="M38" s="23">
        <f t="shared" si="73"/>
        <v>0</v>
      </c>
      <c r="N38" s="23">
        <f t="shared" si="73"/>
        <v>0</v>
      </c>
      <c r="O38" s="23">
        <f t="shared" si="73"/>
        <v>0</v>
      </c>
      <c r="P38" s="23">
        <f t="shared" si="73"/>
        <v>0</v>
      </c>
      <c r="Q38" s="23">
        <f t="shared" si="73"/>
        <v>0</v>
      </c>
      <c r="R38" s="23">
        <f t="shared" si="73"/>
        <v>0</v>
      </c>
      <c r="S38" s="23">
        <f t="shared" si="73"/>
        <v>0</v>
      </c>
      <c r="T38" s="23">
        <f t="shared" si="73"/>
        <v>0</v>
      </c>
      <c r="U38" s="23">
        <f t="shared" si="73"/>
        <v>0</v>
      </c>
      <c r="V38" s="23">
        <f t="shared" si="73"/>
        <v>0</v>
      </c>
      <c r="W38" s="23">
        <f t="shared" si="73"/>
        <v>0</v>
      </c>
      <c r="X38" s="23">
        <f t="shared" si="73"/>
        <v>0</v>
      </c>
      <c r="Y38" s="23">
        <f t="shared" si="73"/>
        <v>0</v>
      </c>
      <c r="Z38" s="23">
        <f t="shared" si="73"/>
        <v>0</v>
      </c>
      <c r="AA38" s="23">
        <f t="shared" si="73"/>
        <v>0</v>
      </c>
      <c r="AB38" s="23">
        <f t="shared" si="73"/>
        <v>22.292993630573246</v>
      </c>
      <c r="AC38" s="23">
        <f t="shared" si="73"/>
        <v>22.292993630573246</v>
      </c>
      <c r="AD38" s="23">
        <f t="shared" si="73"/>
        <v>22.292993630573246</v>
      </c>
      <c r="AE38" s="23">
        <f t="shared" si="73"/>
        <v>22.292993630573246</v>
      </c>
      <c r="AF38" s="23">
        <f t="shared" si="73"/>
        <v>22.292993630573246</v>
      </c>
      <c r="AG38" s="23">
        <f t="shared" si="73"/>
        <v>22.292993630573246</v>
      </c>
      <c r="AH38" s="23">
        <f t="shared" si="73"/>
        <v>44.203821656050948</v>
      </c>
      <c r="AI38" s="23">
        <f t="shared" si="73"/>
        <v>44.203821656050948</v>
      </c>
      <c r="AJ38" s="23">
        <f t="shared" ref="AJ38:BO38" si="74">AI38+AJ34</f>
        <v>44.203821656050948</v>
      </c>
      <c r="AK38" s="23">
        <f t="shared" si="74"/>
        <v>44.203821656050948</v>
      </c>
      <c r="AL38" s="23">
        <f t="shared" si="74"/>
        <v>44.203821656050948</v>
      </c>
      <c r="AM38" s="23">
        <f t="shared" si="74"/>
        <v>44.203821656050948</v>
      </c>
      <c r="AN38" s="23">
        <f t="shared" si="74"/>
        <v>44.203821656050948</v>
      </c>
      <c r="AO38" s="23">
        <f t="shared" si="74"/>
        <v>64.585987261146485</v>
      </c>
      <c r="AP38" s="23">
        <f t="shared" si="74"/>
        <v>64.585987261146485</v>
      </c>
      <c r="AQ38" s="23">
        <f t="shared" si="74"/>
        <v>64.585987261146485</v>
      </c>
      <c r="AR38" s="23">
        <f t="shared" si="74"/>
        <v>64.585987261146485</v>
      </c>
      <c r="AS38" s="23">
        <f t="shared" si="74"/>
        <v>64.585987261146485</v>
      </c>
      <c r="AT38" s="23">
        <f t="shared" si="74"/>
        <v>64.585987261146485</v>
      </c>
      <c r="AU38" s="23">
        <f t="shared" si="74"/>
        <v>76.878980891719735</v>
      </c>
      <c r="AV38" s="23">
        <f t="shared" si="74"/>
        <v>76.878980891719735</v>
      </c>
      <c r="AW38" s="23">
        <f t="shared" si="74"/>
        <v>76.878980891719735</v>
      </c>
      <c r="AX38" s="23">
        <f t="shared" si="74"/>
        <v>76.878980891719735</v>
      </c>
      <c r="AY38" s="23">
        <f t="shared" si="74"/>
        <v>76.878980891719735</v>
      </c>
      <c r="AZ38" s="23">
        <f t="shared" si="74"/>
        <v>89.171974522292984</v>
      </c>
      <c r="BA38" s="23">
        <f t="shared" si="74"/>
        <v>89.171974522292984</v>
      </c>
      <c r="BB38" s="23">
        <f t="shared" si="74"/>
        <v>89.171974522292984</v>
      </c>
      <c r="BC38" s="23">
        <f t="shared" si="74"/>
        <v>89.171974522292984</v>
      </c>
      <c r="BD38" s="23">
        <f t="shared" si="74"/>
        <v>105.47770700636943</v>
      </c>
      <c r="BE38" s="23">
        <f t="shared" si="74"/>
        <v>105.47770700636943</v>
      </c>
      <c r="BF38" s="23">
        <f t="shared" si="74"/>
        <v>105.47770700636943</v>
      </c>
      <c r="BG38" s="23">
        <f t="shared" si="74"/>
        <v>105.47770700636943</v>
      </c>
      <c r="BH38" s="23">
        <f t="shared" si="74"/>
        <v>105.47770700636943</v>
      </c>
      <c r="BI38" s="23">
        <f t="shared" si="74"/>
        <v>130.89171974522293</v>
      </c>
      <c r="BJ38" s="23">
        <f t="shared" si="74"/>
        <v>130.89171974522293</v>
      </c>
      <c r="BK38" s="23">
        <f t="shared" si="74"/>
        <v>130.89171974522293</v>
      </c>
      <c r="BL38" s="23">
        <f t="shared" si="74"/>
        <v>130.89171974522293</v>
      </c>
      <c r="BM38" s="23">
        <f t="shared" si="74"/>
        <v>130.89171974522293</v>
      </c>
      <c r="BN38" s="23">
        <f t="shared" si="74"/>
        <v>147.19745222929936</v>
      </c>
      <c r="BO38" s="23">
        <f t="shared" si="74"/>
        <v>147.19745222929936</v>
      </c>
      <c r="BP38" s="23">
        <f t="shared" ref="BP38:CU38" si="75">BO38+BP34</f>
        <v>147.19745222929936</v>
      </c>
      <c r="BQ38" s="23">
        <f t="shared" si="75"/>
        <v>147.19745222929936</v>
      </c>
      <c r="BR38" s="23">
        <f t="shared" si="75"/>
        <v>159.55414012738854</v>
      </c>
      <c r="BS38" s="23">
        <f t="shared" si="75"/>
        <v>159.55414012738854</v>
      </c>
      <c r="BT38" s="23">
        <f t="shared" si="75"/>
        <v>159.55414012738854</v>
      </c>
      <c r="BU38" s="23">
        <f t="shared" si="75"/>
        <v>159.55414012738854</v>
      </c>
      <c r="BV38" s="23">
        <f t="shared" si="75"/>
        <v>159.55414012738854</v>
      </c>
      <c r="BW38" s="23">
        <f t="shared" si="75"/>
        <v>177.89808917197453</v>
      </c>
      <c r="BX38" s="23">
        <f t="shared" si="75"/>
        <v>177.89808917197453</v>
      </c>
      <c r="BY38" s="23">
        <f t="shared" si="75"/>
        <v>177.89808917197453</v>
      </c>
      <c r="BZ38" s="23">
        <f t="shared" si="75"/>
        <v>177.89808917197453</v>
      </c>
      <c r="CA38" s="23">
        <f t="shared" si="75"/>
        <v>177.89808917197453</v>
      </c>
      <c r="CB38" s="23">
        <f t="shared" si="75"/>
        <v>230.50955414012739</v>
      </c>
      <c r="CC38" s="23">
        <f t="shared" si="75"/>
        <v>230.50955414012739</v>
      </c>
      <c r="CD38" s="23">
        <f t="shared" si="75"/>
        <v>230.50955414012739</v>
      </c>
      <c r="CE38" s="23">
        <f t="shared" si="75"/>
        <v>230.50955414012739</v>
      </c>
      <c r="CF38" s="23">
        <f t="shared" si="75"/>
        <v>260.95541401273886</v>
      </c>
      <c r="CG38" s="23">
        <f t="shared" si="75"/>
        <v>260.95541401273886</v>
      </c>
      <c r="CH38" s="23">
        <f t="shared" si="75"/>
        <v>260.95541401273886</v>
      </c>
      <c r="CI38" s="23">
        <f t="shared" si="75"/>
        <v>260.95541401273886</v>
      </c>
      <c r="CJ38" s="23">
        <f t="shared" si="75"/>
        <v>260.95541401273886</v>
      </c>
      <c r="CK38" s="23">
        <f t="shared" si="75"/>
        <v>281.27388535031849</v>
      </c>
      <c r="CL38" s="23">
        <f t="shared" si="75"/>
        <v>281.27388535031849</v>
      </c>
      <c r="CM38" s="23">
        <f t="shared" si="75"/>
        <v>281.27388535031849</v>
      </c>
      <c r="CN38" s="23">
        <f t="shared" si="75"/>
        <v>281.27388535031849</v>
      </c>
      <c r="CO38" s="23">
        <f t="shared" si="75"/>
        <v>281.27388535031849</v>
      </c>
      <c r="CP38" s="23">
        <f t="shared" si="75"/>
        <v>301.5286624203822</v>
      </c>
      <c r="CQ38" s="23">
        <f t="shared" si="75"/>
        <v>301.5286624203822</v>
      </c>
      <c r="CR38" s="23">
        <f t="shared" si="75"/>
        <v>301.5286624203822</v>
      </c>
      <c r="CS38" s="23">
        <f t="shared" si="75"/>
        <v>301.5286624203822</v>
      </c>
      <c r="CT38" s="23">
        <f t="shared" si="75"/>
        <v>301.5286624203822</v>
      </c>
      <c r="CU38" s="23">
        <f t="shared" si="75"/>
        <v>301.5286624203822</v>
      </c>
      <c r="CV38" s="23">
        <f t="shared" ref="CV38:EA38" si="76">CU38+CV34</f>
        <v>301.5286624203822</v>
      </c>
      <c r="CW38" s="23">
        <f t="shared" si="76"/>
        <v>301.5286624203822</v>
      </c>
      <c r="CX38" s="23">
        <f t="shared" si="76"/>
        <v>301.5286624203822</v>
      </c>
      <c r="CY38" s="23">
        <f t="shared" si="76"/>
        <v>315.79617834394907</v>
      </c>
      <c r="CZ38" s="23">
        <f t="shared" si="76"/>
        <v>315.79617834394907</v>
      </c>
      <c r="DA38" s="23">
        <f t="shared" si="76"/>
        <v>315.79617834394907</v>
      </c>
      <c r="DB38" s="23">
        <f t="shared" si="76"/>
        <v>315.79617834394907</v>
      </c>
      <c r="DC38" s="23">
        <f t="shared" si="76"/>
        <v>315.79617834394907</v>
      </c>
      <c r="DD38" s="23">
        <f t="shared" si="76"/>
        <v>326.05095541401278</v>
      </c>
      <c r="DE38" s="23">
        <f t="shared" si="76"/>
        <v>326.05095541401278</v>
      </c>
      <c r="DF38" s="23">
        <f t="shared" si="76"/>
        <v>326.05095541401278</v>
      </c>
      <c r="DG38" s="23">
        <f t="shared" si="76"/>
        <v>326.05095541401278</v>
      </c>
      <c r="DH38" s="23">
        <f t="shared" si="76"/>
        <v>326.05095541401278</v>
      </c>
      <c r="DI38" s="23">
        <f t="shared" si="76"/>
        <v>326.05095541401278</v>
      </c>
      <c r="DJ38" s="23">
        <f t="shared" si="76"/>
        <v>326.05095541401278</v>
      </c>
      <c r="DK38" s="23">
        <f t="shared" si="76"/>
        <v>326.05095541401278</v>
      </c>
      <c r="DL38" s="23">
        <f t="shared" si="76"/>
        <v>326.05095541401278</v>
      </c>
      <c r="DM38" s="23">
        <f t="shared" si="76"/>
        <v>326.05095541401278</v>
      </c>
      <c r="DN38" s="23">
        <f t="shared" si="76"/>
        <v>326.05095541401278</v>
      </c>
      <c r="DO38" s="23">
        <f t="shared" si="76"/>
        <v>326.05095541401278</v>
      </c>
      <c r="DP38" s="23">
        <f t="shared" si="76"/>
        <v>326.05095541401278</v>
      </c>
      <c r="DQ38" s="23">
        <f t="shared" si="76"/>
        <v>326.05095541401278</v>
      </c>
      <c r="DR38" s="23">
        <f t="shared" si="76"/>
        <v>326.05095541401278</v>
      </c>
      <c r="DS38" s="23">
        <f t="shared" si="76"/>
        <v>326.05095541401278</v>
      </c>
      <c r="DT38" s="23">
        <f t="shared" si="76"/>
        <v>326.05095541401278</v>
      </c>
      <c r="DU38" s="23">
        <f t="shared" si="76"/>
        <v>326.05095541401278</v>
      </c>
      <c r="DV38" s="23">
        <f t="shared" si="76"/>
        <v>326.05095541401278</v>
      </c>
      <c r="DW38" s="23">
        <f t="shared" si="76"/>
        <v>326.05095541401278</v>
      </c>
      <c r="DX38" s="23">
        <f t="shared" si="76"/>
        <v>326.05095541401278</v>
      </c>
      <c r="DY38" s="23">
        <f t="shared" si="76"/>
        <v>326.05095541401278</v>
      </c>
      <c r="DZ38" s="23">
        <f t="shared" si="76"/>
        <v>326.05095541401278</v>
      </c>
      <c r="EA38" s="23">
        <f t="shared" si="76"/>
        <v>326.05095541401278</v>
      </c>
      <c r="EB38" s="23">
        <f t="shared" ref="EB38:FG38" si="77">EA38+EB34</f>
        <v>326.05095541401278</v>
      </c>
      <c r="EC38" s="23">
        <f t="shared" si="77"/>
        <v>326.05095541401278</v>
      </c>
      <c r="ED38" s="23">
        <f t="shared" si="77"/>
        <v>326.05095541401278</v>
      </c>
      <c r="EE38" s="23">
        <f t="shared" si="77"/>
        <v>326.05095541401278</v>
      </c>
      <c r="EF38" s="23">
        <f t="shared" si="77"/>
        <v>326.05095541401278</v>
      </c>
      <c r="EG38" s="23">
        <f t="shared" si="77"/>
        <v>326.05095541401278</v>
      </c>
      <c r="EH38" s="23">
        <f t="shared" si="77"/>
        <v>326.05095541401278</v>
      </c>
      <c r="EI38" s="23">
        <f t="shared" si="77"/>
        <v>326.05095541401278</v>
      </c>
      <c r="EJ38" s="23">
        <f t="shared" si="77"/>
        <v>326.05095541401278</v>
      </c>
      <c r="EK38" s="23">
        <f t="shared" si="77"/>
        <v>326.05095541401278</v>
      </c>
      <c r="EL38" s="23">
        <f t="shared" si="77"/>
        <v>326.05095541401278</v>
      </c>
      <c r="EM38" s="23">
        <f t="shared" si="77"/>
        <v>326.05095541401278</v>
      </c>
      <c r="EN38" s="23">
        <f t="shared" si="77"/>
        <v>326.05095541401278</v>
      </c>
      <c r="EO38" s="23">
        <f t="shared" si="77"/>
        <v>326.05095541401278</v>
      </c>
      <c r="EP38" s="23">
        <f t="shared" si="77"/>
        <v>326.05095541401278</v>
      </c>
      <c r="EQ38" s="23">
        <f t="shared" si="77"/>
        <v>326.05095541401278</v>
      </c>
      <c r="ER38" s="23">
        <f t="shared" si="77"/>
        <v>326.05095541401278</v>
      </c>
      <c r="ES38" s="23">
        <f t="shared" si="77"/>
        <v>326.05095541401278</v>
      </c>
      <c r="ET38" s="23">
        <f t="shared" si="77"/>
        <v>326.05095541401278</v>
      </c>
      <c r="EU38" s="23">
        <f t="shared" si="77"/>
        <v>326.05095541401278</v>
      </c>
      <c r="EV38" s="23">
        <f t="shared" si="77"/>
        <v>326.05095541401278</v>
      </c>
      <c r="EW38" s="23">
        <f t="shared" si="77"/>
        <v>326.05095541401278</v>
      </c>
      <c r="EX38" s="23">
        <f t="shared" si="77"/>
        <v>326.05095541401278</v>
      </c>
      <c r="EY38" s="23">
        <f t="shared" si="77"/>
        <v>326.05095541401278</v>
      </c>
      <c r="EZ38" s="23">
        <f t="shared" si="77"/>
        <v>326.05095541401278</v>
      </c>
      <c r="FA38" s="23">
        <f t="shared" si="77"/>
        <v>326.05095541401278</v>
      </c>
      <c r="FB38" s="23">
        <f t="shared" si="77"/>
        <v>326.05095541401278</v>
      </c>
      <c r="FC38" s="23">
        <f t="shared" si="77"/>
        <v>326.05095541401278</v>
      </c>
      <c r="FD38" s="23">
        <f t="shared" si="77"/>
        <v>326.05095541401278</v>
      </c>
      <c r="FE38" s="23">
        <f t="shared" si="77"/>
        <v>326.05095541401278</v>
      </c>
      <c r="FF38" s="23">
        <f t="shared" si="77"/>
        <v>326.05095541401278</v>
      </c>
      <c r="FG38" s="23">
        <f t="shared" si="77"/>
        <v>326.05095541401278</v>
      </c>
      <c r="FH38" s="23">
        <f t="shared" ref="FH38:FS38" si="78">FG38+FH34</f>
        <v>326.05095541401278</v>
      </c>
      <c r="FI38" s="23">
        <f t="shared" si="78"/>
        <v>326.05095541401278</v>
      </c>
      <c r="FJ38" s="23">
        <f t="shared" si="78"/>
        <v>326.05095541401278</v>
      </c>
      <c r="FK38" s="23">
        <f t="shared" si="78"/>
        <v>326.05095541401278</v>
      </c>
      <c r="FL38" s="23">
        <f t="shared" si="78"/>
        <v>326.05095541401278</v>
      </c>
      <c r="FM38" s="23">
        <f t="shared" si="78"/>
        <v>326.05095541401278</v>
      </c>
      <c r="FN38" s="23">
        <f t="shared" si="78"/>
        <v>326.05095541401278</v>
      </c>
      <c r="FO38" s="23">
        <f t="shared" si="78"/>
        <v>326.05095541401278</v>
      </c>
      <c r="FP38" s="23">
        <f t="shared" si="78"/>
        <v>326.05095541401278</v>
      </c>
      <c r="FQ38" s="23">
        <f t="shared" si="78"/>
        <v>326.05095541401278</v>
      </c>
      <c r="FR38" s="23">
        <f t="shared" si="78"/>
        <v>326.05095541401278</v>
      </c>
      <c r="FS38" s="23">
        <f t="shared" si="78"/>
        <v>326.05095541401278</v>
      </c>
    </row>
    <row r="39" spans="1:176" s="23" customFormat="1" x14ac:dyDescent="0.25">
      <c r="A39" s="23" t="s">
        <v>42</v>
      </c>
      <c r="B39" s="24" t="s">
        <v>8</v>
      </c>
      <c r="C39" s="23">
        <v>0</v>
      </c>
      <c r="D39" s="23">
        <f t="shared" ref="D39:AI39" si="79">C39+D35</f>
        <v>0</v>
      </c>
      <c r="E39" s="23">
        <f t="shared" si="79"/>
        <v>0</v>
      </c>
      <c r="F39" s="23">
        <f t="shared" si="79"/>
        <v>0</v>
      </c>
      <c r="G39" s="23">
        <f t="shared" si="79"/>
        <v>0</v>
      </c>
      <c r="H39" s="23">
        <f t="shared" si="79"/>
        <v>0</v>
      </c>
      <c r="I39" s="23">
        <f t="shared" si="79"/>
        <v>0</v>
      </c>
      <c r="J39" s="23">
        <f t="shared" si="79"/>
        <v>0</v>
      </c>
      <c r="K39" s="23">
        <f t="shared" si="79"/>
        <v>0</v>
      </c>
      <c r="L39" s="23">
        <f t="shared" si="79"/>
        <v>0</v>
      </c>
      <c r="M39" s="23">
        <f t="shared" si="79"/>
        <v>0</v>
      </c>
      <c r="N39" s="23">
        <f t="shared" si="79"/>
        <v>0</v>
      </c>
      <c r="O39" s="23">
        <f t="shared" si="79"/>
        <v>0</v>
      </c>
      <c r="P39" s="23">
        <f t="shared" si="79"/>
        <v>0</v>
      </c>
      <c r="Q39" s="23">
        <f t="shared" si="79"/>
        <v>0</v>
      </c>
      <c r="R39" s="23">
        <f t="shared" si="79"/>
        <v>0</v>
      </c>
      <c r="S39" s="23">
        <f t="shared" si="79"/>
        <v>0</v>
      </c>
      <c r="T39" s="23">
        <f t="shared" si="79"/>
        <v>0</v>
      </c>
      <c r="U39" s="23">
        <f t="shared" si="79"/>
        <v>0</v>
      </c>
      <c r="V39" s="23">
        <f t="shared" si="79"/>
        <v>0</v>
      </c>
      <c r="W39" s="23">
        <f t="shared" si="79"/>
        <v>0</v>
      </c>
      <c r="X39" s="23">
        <f t="shared" si="79"/>
        <v>0</v>
      </c>
      <c r="Y39" s="23">
        <f t="shared" si="79"/>
        <v>0</v>
      </c>
      <c r="Z39" s="23">
        <f t="shared" si="79"/>
        <v>0</v>
      </c>
      <c r="AA39" s="23">
        <f t="shared" si="79"/>
        <v>0</v>
      </c>
      <c r="AB39" s="23">
        <f t="shared" si="79"/>
        <v>18.641509775511622</v>
      </c>
      <c r="AC39" s="23">
        <f t="shared" si="79"/>
        <v>18.641509775511622</v>
      </c>
      <c r="AD39" s="23">
        <f t="shared" si="79"/>
        <v>18.641509775511622</v>
      </c>
      <c r="AE39" s="23">
        <f t="shared" si="79"/>
        <v>18.641509775511622</v>
      </c>
      <c r="AF39" s="23">
        <f t="shared" si="79"/>
        <v>18.641509775511622</v>
      </c>
      <c r="AG39" s="23">
        <f t="shared" si="79"/>
        <v>18.641509775511622</v>
      </c>
      <c r="AH39" s="23">
        <f t="shared" si="79"/>
        <v>37.302273471260165</v>
      </c>
      <c r="AI39" s="23">
        <f t="shared" si="79"/>
        <v>37.302273471260165</v>
      </c>
      <c r="AJ39" s="23">
        <f t="shared" ref="AJ39:BO39" si="80">AI39+AJ35</f>
        <v>37.302273471260165</v>
      </c>
      <c r="AK39" s="23">
        <f t="shared" si="80"/>
        <v>37.302273471260165</v>
      </c>
      <c r="AL39" s="23">
        <f t="shared" si="80"/>
        <v>37.302273471260165</v>
      </c>
      <c r="AM39" s="23">
        <f t="shared" si="80"/>
        <v>37.302273471260165</v>
      </c>
      <c r="AN39" s="23">
        <f t="shared" si="80"/>
        <v>37.302273471260165</v>
      </c>
      <c r="AO39" s="23">
        <f t="shared" si="80"/>
        <v>55.293678625559778</v>
      </c>
      <c r="AP39" s="23">
        <f t="shared" si="80"/>
        <v>55.293678625559778</v>
      </c>
      <c r="AQ39" s="23">
        <f t="shared" si="80"/>
        <v>55.293678625559778</v>
      </c>
      <c r="AR39" s="23">
        <f t="shared" si="80"/>
        <v>55.293678625559778</v>
      </c>
      <c r="AS39" s="23">
        <f t="shared" si="80"/>
        <v>55.293678625559778</v>
      </c>
      <c r="AT39" s="23">
        <f t="shared" si="80"/>
        <v>55.293678625559778</v>
      </c>
      <c r="AU39" s="23">
        <f t="shared" si="80"/>
        <v>66.568526703691091</v>
      </c>
      <c r="AV39" s="23">
        <f t="shared" si="80"/>
        <v>66.568526703691091</v>
      </c>
      <c r="AW39" s="23">
        <f t="shared" si="80"/>
        <v>66.568526703691091</v>
      </c>
      <c r="AX39" s="23">
        <f t="shared" si="80"/>
        <v>66.568526703691091</v>
      </c>
      <c r="AY39" s="23">
        <f t="shared" si="80"/>
        <v>66.568526703691091</v>
      </c>
      <c r="AZ39" s="23">
        <f t="shared" si="80"/>
        <v>78.567694781822411</v>
      </c>
      <c r="BA39" s="23">
        <f t="shared" si="80"/>
        <v>78.567694781822411</v>
      </c>
      <c r="BB39" s="23">
        <f t="shared" si="80"/>
        <v>78.567694781822411</v>
      </c>
      <c r="BC39" s="23">
        <f t="shared" si="80"/>
        <v>78.567694781822411</v>
      </c>
      <c r="BD39" s="23">
        <f t="shared" si="80"/>
        <v>94.837570119818579</v>
      </c>
      <c r="BE39" s="23">
        <f t="shared" si="80"/>
        <v>94.837570119818579</v>
      </c>
      <c r="BF39" s="23">
        <f t="shared" si="80"/>
        <v>94.837570119818579</v>
      </c>
      <c r="BG39" s="23">
        <f t="shared" si="80"/>
        <v>94.837570119818579</v>
      </c>
      <c r="BH39" s="23">
        <f t="shared" si="80"/>
        <v>94.837570119818579</v>
      </c>
      <c r="BI39" s="23">
        <f t="shared" si="80"/>
        <v>120.25158285867208</v>
      </c>
      <c r="BJ39" s="23">
        <f t="shared" si="80"/>
        <v>120.25158285867208</v>
      </c>
      <c r="BK39" s="23">
        <f t="shared" si="80"/>
        <v>120.25158285867208</v>
      </c>
      <c r="BL39" s="23">
        <f t="shared" si="80"/>
        <v>120.25158285867208</v>
      </c>
      <c r="BM39" s="23">
        <f t="shared" si="80"/>
        <v>120.25158285867208</v>
      </c>
      <c r="BN39" s="23">
        <f t="shared" si="80"/>
        <v>136.55731534274852</v>
      </c>
      <c r="BO39" s="23">
        <f t="shared" si="80"/>
        <v>136.55731534274852</v>
      </c>
      <c r="BP39" s="23">
        <f t="shared" ref="BP39:CU39" si="81">BO39+BP35</f>
        <v>136.55731534274852</v>
      </c>
      <c r="BQ39" s="23">
        <f t="shared" si="81"/>
        <v>136.55731534274852</v>
      </c>
      <c r="BR39" s="23">
        <f t="shared" si="81"/>
        <v>148.9140032408377</v>
      </c>
      <c r="BS39" s="23">
        <f t="shared" si="81"/>
        <v>148.9140032408377</v>
      </c>
      <c r="BT39" s="23">
        <f t="shared" si="81"/>
        <v>148.9140032408377</v>
      </c>
      <c r="BU39" s="23">
        <f t="shared" si="81"/>
        <v>148.9140032408377</v>
      </c>
      <c r="BV39" s="23">
        <f t="shared" si="81"/>
        <v>148.9140032408377</v>
      </c>
      <c r="BW39" s="23">
        <f t="shared" si="81"/>
        <v>167.2579522854237</v>
      </c>
      <c r="BX39" s="23">
        <f t="shared" si="81"/>
        <v>167.2579522854237</v>
      </c>
      <c r="BY39" s="23">
        <f t="shared" si="81"/>
        <v>167.2579522854237</v>
      </c>
      <c r="BZ39" s="23">
        <f t="shared" si="81"/>
        <v>167.2579522854237</v>
      </c>
      <c r="CA39" s="23">
        <f t="shared" si="81"/>
        <v>167.2579522854237</v>
      </c>
      <c r="CB39" s="23">
        <f t="shared" si="81"/>
        <v>219.49723672160263</v>
      </c>
      <c r="CC39" s="23">
        <f t="shared" si="81"/>
        <v>219.49723672160263</v>
      </c>
      <c r="CD39" s="23">
        <f t="shared" si="81"/>
        <v>219.49723672160263</v>
      </c>
      <c r="CE39" s="23">
        <f t="shared" si="81"/>
        <v>219.49723672160263</v>
      </c>
      <c r="CF39" s="23">
        <f t="shared" si="81"/>
        <v>249.9430965942141</v>
      </c>
      <c r="CG39" s="23">
        <f t="shared" si="81"/>
        <v>249.9430965942141</v>
      </c>
      <c r="CH39" s="23">
        <f t="shared" si="81"/>
        <v>249.9430965942141</v>
      </c>
      <c r="CI39" s="23">
        <f t="shared" si="81"/>
        <v>249.9430965942141</v>
      </c>
      <c r="CJ39" s="23">
        <f t="shared" si="81"/>
        <v>249.9430965942141</v>
      </c>
      <c r="CK39" s="23">
        <f t="shared" si="81"/>
        <v>270.26156793179371</v>
      </c>
      <c r="CL39" s="23">
        <f t="shared" si="81"/>
        <v>270.26156793179371</v>
      </c>
      <c r="CM39" s="23">
        <f t="shared" si="81"/>
        <v>270.26156793179371</v>
      </c>
      <c r="CN39" s="23">
        <f t="shared" si="81"/>
        <v>270.26156793179371</v>
      </c>
      <c r="CO39" s="23">
        <f t="shared" si="81"/>
        <v>270.26156793179371</v>
      </c>
      <c r="CP39" s="23">
        <f t="shared" si="81"/>
        <v>290.51634500185742</v>
      </c>
      <c r="CQ39" s="23">
        <f t="shared" si="81"/>
        <v>290.51634500185742</v>
      </c>
      <c r="CR39" s="23">
        <f t="shared" si="81"/>
        <v>290.51634500185742</v>
      </c>
      <c r="CS39" s="23">
        <f t="shared" si="81"/>
        <v>290.51634500185742</v>
      </c>
      <c r="CT39" s="23">
        <f t="shared" si="81"/>
        <v>290.51634500185742</v>
      </c>
      <c r="CU39" s="23">
        <f t="shared" si="81"/>
        <v>290.51634500185742</v>
      </c>
      <c r="CV39" s="23">
        <f t="shared" ref="CV39:EA39" si="82">CU39+CV35</f>
        <v>290.51634500185742</v>
      </c>
      <c r="CW39" s="23">
        <f t="shared" si="82"/>
        <v>290.51634500185742</v>
      </c>
      <c r="CX39" s="23">
        <f t="shared" si="82"/>
        <v>290.51634500185742</v>
      </c>
      <c r="CY39" s="23">
        <f t="shared" si="82"/>
        <v>304.78386092542428</v>
      </c>
      <c r="CZ39" s="23">
        <f t="shared" si="82"/>
        <v>304.78386092542428</v>
      </c>
      <c r="DA39" s="23">
        <f t="shared" si="82"/>
        <v>304.78386092542428</v>
      </c>
      <c r="DB39" s="23">
        <f t="shared" si="82"/>
        <v>304.78386092542428</v>
      </c>
      <c r="DC39" s="23">
        <f t="shared" si="82"/>
        <v>304.78386092542428</v>
      </c>
      <c r="DD39" s="23">
        <f t="shared" si="82"/>
        <v>315.03863799548799</v>
      </c>
      <c r="DE39" s="23">
        <f t="shared" si="82"/>
        <v>315.03863799548799</v>
      </c>
      <c r="DF39" s="23">
        <f t="shared" si="82"/>
        <v>315.03863799548799</v>
      </c>
      <c r="DG39" s="23">
        <f t="shared" si="82"/>
        <v>315.03863799548799</v>
      </c>
      <c r="DH39" s="23">
        <f t="shared" si="82"/>
        <v>315.03863799548799</v>
      </c>
      <c r="DI39" s="23">
        <f t="shared" si="82"/>
        <v>315.03863799548799</v>
      </c>
      <c r="DJ39" s="23">
        <f t="shared" si="82"/>
        <v>315.03863799548799</v>
      </c>
      <c r="DK39" s="23">
        <f t="shared" si="82"/>
        <v>315.03863799548799</v>
      </c>
      <c r="DL39" s="23">
        <f t="shared" si="82"/>
        <v>315.03863799548799</v>
      </c>
      <c r="DM39" s="23">
        <f t="shared" si="82"/>
        <v>315.03863799548799</v>
      </c>
      <c r="DN39" s="23">
        <f t="shared" si="82"/>
        <v>315.03863799548799</v>
      </c>
      <c r="DO39" s="23">
        <f t="shared" si="82"/>
        <v>315.03863799548799</v>
      </c>
      <c r="DP39" s="23">
        <f t="shared" si="82"/>
        <v>315.03863799548799</v>
      </c>
      <c r="DQ39" s="23">
        <f t="shared" si="82"/>
        <v>315.03863799548799</v>
      </c>
      <c r="DR39" s="23">
        <f t="shared" si="82"/>
        <v>315.03863799548799</v>
      </c>
      <c r="DS39" s="23">
        <f t="shared" si="82"/>
        <v>315.03863799548799</v>
      </c>
      <c r="DT39" s="23">
        <f t="shared" si="82"/>
        <v>315.03863799548799</v>
      </c>
      <c r="DU39" s="23">
        <f t="shared" si="82"/>
        <v>315.03863799548799</v>
      </c>
      <c r="DV39" s="23">
        <f t="shared" si="82"/>
        <v>315.03863799548799</v>
      </c>
      <c r="DW39" s="23">
        <f t="shared" si="82"/>
        <v>315.03863799548799</v>
      </c>
      <c r="DX39" s="23">
        <f t="shared" si="82"/>
        <v>315.03863799548799</v>
      </c>
      <c r="DY39" s="23">
        <f t="shared" si="82"/>
        <v>315.03863799548799</v>
      </c>
      <c r="DZ39" s="23">
        <f t="shared" si="82"/>
        <v>315.03863799548799</v>
      </c>
      <c r="EA39" s="23">
        <f t="shared" si="82"/>
        <v>315.03863799548799</v>
      </c>
      <c r="EB39" s="23">
        <f t="shared" ref="EB39:FG39" si="83">EA39+EB35</f>
        <v>315.03863799548799</v>
      </c>
      <c r="EC39" s="23">
        <f t="shared" si="83"/>
        <v>315.03863799548799</v>
      </c>
      <c r="ED39" s="23">
        <f t="shared" si="83"/>
        <v>315.03863799548799</v>
      </c>
      <c r="EE39" s="23">
        <f t="shared" si="83"/>
        <v>315.03863799548799</v>
      </c>
      <c r="EF39" s="23">
        <f t="shared" si="83"/>
        <v>315.03863799548799</v>
      </c>
      <c r="EG39" s="23">
        <f t="shared" si="83"/>
        <v>315.03863799548799</v>
      </c>
      <c r="EH39" s="23">
        <f t="shared" si="83"/>
        <v>315.03863799548799</v>
      </c>
      <c r="EI39" s="23">
        <f t="shared" si="83"/>
        <v>315.03863799548799</v>
      </c>
      <c r="EJ39" s="23">
        <f t="shared" si="83"/>
        <v>315.03863799548799</v>
      </c>
      <c r="EK39" s="23">
        <f t="shared" si="83"/>
        <v>315.03863799548799</v>
      </c>
      <c r="EL39" s="23">
        <f t="shared" si="83"/>
        <v>315.03863799548799</v>
      </c>
      <c r="EM39" s="23">
        <f t="shared" si="83"/>
        <v>315.03863799548799</v>
      </c>
      <c r="EN39" s="23">
        <f t="shared" si="83"/>
        <v>315.03863799548799</v>
      </c>
      <c r="EO39" s="23">
        <f t="shared" si="83"/>
        <v>315.03863799548799</v>
      </c>
      <c r="EP39" s="23">
        <f t="shared" si="83"/>
        <v>315.03863799548799</v>
      </c>
      <c r="EQ39" s="23">
        <f t="shared" si="83"/>
        <v>315.03863799548799</v>
      </c>
      <c r="ER39" s="23">
        <f t="shared" si="83"/>
        <v>315.03863799548799</v>
      </c>
      <c r="ES39" s="23">
        <f t="shared" si="83"/>
        <v>315.03863799548799</v>
      </c>
      <c r="ET39" s="23">
        <f t="shared" si="83"/>
        <v>315.03863799548799</v>
      </c>
      <c r="EU39" s="23">
        <f t="shared" si="83"/>
        <v>315.03863799548799</v>
      </c>
      <c r="EV39" s="23">
        <f t="shared" si="83"/>
        <v>315.03863799548799</v>
      </c>
      <c r="EW39" s="23">
        <f t="shared" si="83"/>
        <v>315.03863799548799</v>
      </c>
      <c r="EX39" s="23">
        <f t="shared" si="83"/>
        <v>315.03863799548799</v>
      </c>
      <c r="EY39" s="23">
        <f t="shared" si="83"/>
        <v>315.03863799548799</v>
      </c>
      <c r="EZ39" s="23">
        <f t="shared" si="83"/>
        <v>315.03863799548799</v>
      </c>
      <c r="FA39" s="23">
        <f t="shared" si="83"/>
        <v>315.03863799548799</v>
      </c>
      <c r="FB39" s="23">
        <f t="shared" si="83"/>
        <v>315.03863799548799</v>
      </c>
      <c r="FC39" s="23">
        <f t="shared" si="83"/>
        <v>315.03863799548799</v>
      </c>
      <c r="FD39" s="23">
        <f t="shared" si="83"/>
        <v>315.03863799548799</v>
      </c>
      <c r="FE39" s="23">
        <f t="shared" si="83"/>
        <v>315.03863799548799</v>
      </c>
      <c r="FF39" s="23">
        <f t="shared" si="83"/>
        <v>315.03863799548799</v>
      </c>
      <c r="FG39" s="23">
        <f t="shared" si="83"/>
        <v>315.03863799548799</v>
      </c>
      <c r="FH39" s="23">
        <f t="shared" ref="FH39:FS39" si="84">FG39+FH35</f>
        <v>315.03863799548799</v>
      </c>
      <c r="FI39" s="23">
        <f t="shared" si="84"/>
        <v>315.03863799548799</v>
      </c>
      <c r="FJ39" s="23">
        <f t="shared" si="84"/>
        <v>315.03863799548799</v>
      </c>
      <c r="FK39" s="23">
        <f t="shared" si="84"/>
        <v>315.03863799548799</v>
      </c>
      <c r="FL39" s="23">
        <f t="shared" si="84"/>
        <v>315.03863799548799</v>
      </c>
      <c r="FM39" s="23">
        <f t="shared" si="84"/>
        <v>315.03863799548799</v>
      </c>
      <c r="FN39" s="23">
        <f t="shared" si="84"/>
        <v>315.03863799548799</v>
      </c>
      <c r="FO39" s="23">
        <f t="shared" si="84"/>
        <v>315.03863799548799</v>
      </c>
      <c r="FP39" s="23">
        <f t="shared" si="84"/>
        <v>315.03863799548799</v>
      </c>
      <c r="FQ39" s="23">
        <f t="shared" si="84"/>
        <v>315.03863799548799</v>
      </c>
      <c r="FR39" s="23">
        <f t="shared" si="84"/>
        <v>315.03863799548799</v>
      </c>
      <c r="FS39" s="23">
        <f t="shared" si="84"/>
        <v>315.03863799548799</v>
      </c>
    </row>
    <row r="40" spans="1:176" s="23" customFormat="1" x14ac:dyDescent="0.25">
      <c r="A40" s="23" t="s">
        <v>15</v>
      </c>
      <c r="B40" s="24" t="s">
        <v>8</v>
      </c>
      <c r="C40" s="23">
        <v>0</v>
      </c>
      <c r="D40" s="23">
        <f t="shared" ref="D40:AI40" si="85">C40+D34+D24</f>
        <v>0</v>
      </c>
      <c r="E40" s="23">
        <f t="shared" si="85"/>
        <v>0</v>
      </c>
      <c r="F40" s="23">
        <f t="shared" si="85"/>
        <v>0</v>
      </c>
      <c r="G40" s="23">
        <f t="shared" si="85"/>
        <v>0</v>
      </c>
      <c r="H40" s="23">
        <f t="shared" si="85"/>
        <v>0</v>
      </c>
      <c r="I40" s="23">
        <f t="shared" si="85"/>
        <v>0</v>
      </c>
      <c r="J40" s="23">
        <f t="shared" si="85"/>
        <v>4</v>
      </c>
      <c r="K40" s="23">
        <f t="shared" si="85"/>
        <v>4</v>
      </c>
      <c r="L40" s="23">
        <f t="shared" si="85"/>
        <v>4</v>
      </c>
      <c r="M40" s="23">
        <f t="shared" si="85"/>
        <v>4</v>
      </c>
      <c r="N40" s="23">
        <f t="shared" si="85"/>
        <v>4</v>
      </c>
      <c r="O40" s="23">
        <f t="shared" si="85"/>
        <v>4</v>
      </c>
      <c r="P40" s="23">
        <f t="shared" si="85"/>
        <v>4</v>
      </c>
      <c r="Q40" s="23">
        <f t="shared" si="85"/>
        <v>4</v>
      </c>
      <c r="R40" s="23">
        <f t="shared" si="85"/>
        <v>6</v>
      </c>
      <c r="S40" s="23">
        <f t="shared" si="85"/>
        <v>13</v>
      </c>
      <c r="T40" s="23">
        <f t="shared" si="85"/>
        <v>13</v>
      </c>
      <c r="U40" s="23">
        <f t="shared" si="85"/>
        <v>13</v>
      </c>
      <c r="V40" s="23">
        <f t="shared" si="85"/>
        <v>13</v>
      </c>
      <c r="W40" s="23">
        <f t="shared" si="85"/>
        <v>13</v>
      </c>
      <c r="X40" s="23">
        <f t="shared" si="85"/>
        <v>13</v>
      </c>
      <c r="Y40" s="23">
        <f t="shared" si="85"/>
        <v>19</v>
      </c>
      <c r="Z40" s="23">
        <f t="shared" si="85"/>
        <v>19</v>
      </c>
      <c r="AA40" s="23">
        <f t="shared" si="85"/>
        <v>19</v>
      </c>
      <c r="AB40" s="23">
        <f t="shared" si="85"/>
        <v>41.29299363057325</v>
      </c>
      <c r="AC40" s="23">
        <f t="shared" si="85"/>
        <v>41.29299363057325</v>
      </c>
      <c r="AD40" s="23">
        <f t="shared" si="85"/>
        <v>41.29299363057325</v>
      </c>
      <c r="AE40" s="23">
        <f t="shared" si="85"/>
        <v>41.29299363057325</v>
      </c>
      <c r="AF40" s="23">
        <f t="shared" si="85"/>
        <v>41.29299363057325</v>
      </c>
      <c r="AG40" s="23">
        <f t="shared" si="85"/>
        <v>41.29299363057325</v>
      </c>
      <c r="AH40" s="23">
        <f t="shared" si="85"/>
        <v>63.203821656050955</v>
      </c>
      <c r="AI40" s="23">
        <f t="shared" si="85"/>
        <v>63.203821656050955</v>
      </c>
      <c r="AJ40" s="23">
        <f t="shared" ref="AJ40:BO40" si="86">AI40+AJ34+AJ24</f>
        <v>63.203821656050955</v>
      </c>
      <c r="AK40" s="23">
        <f t="shared" si="86"/>
        <v>63.203821656050955</v>
      </c>
      <c r="AL40" s="23">
        <f t="shared" si="86"/>
        <v>63.203821656050955</v>
      </c>
      <c r="AM40" s="23">
        <f t="shared" si="86"/>
        <v>63.203821656050955</v>
      </c>
      <c r="AN40" s="23">
        <f t="shared" si="86"/>
        <v>63.203821656050955</v>
      </c>
      <c r="AO40" s="23">
        <f t="shared" si="86"/>
        <v>83.585987261146499</v>
      </c>
      <c r="AP40" s="23">
        <f t="shared" si="86"/>
        <v>83.585987261146499</v>
      </c>
      <c r="AQ40" s="23">
        <f t="shared" si="86"/>
        <v>83.585987261146499</v>
      </c>
      <c r="AR40" s="23">
        <f t="shared" si="86"/>
        <v>83.585987261146499</v>
      </c>
      <c r="AS40" s="23">
        <f t="shared" si="86"/>
        <v>83.585987261146499</v>
      </c>
      <c r="AT40" s="23">
        <f t="shared" si="86"/>
        <v>83.585987261146499</v>
      </c>
      <c r="AU40" s="23">
        <f t="shared" si="86"/>
        <v>95.878980891719749</v>
      </c>
      <c r="AV40" s="23">
        <f t="shared" si="86"/>
        <v>95.878980891719749</v>
      </c>
      <c r="AW40" s="23">
        <f t="shared" si="86"/>
        <v>96.878980891719749</v>
      </c>
      <c r="AX40" s="23">
        <f t="shared" si="86"/>
        <v>96.878980891719749</v>
      </c>
      <c r="AY40" s="23">
        <f t="shared" si="86"/>
        <v>96.878980891719749</v>
      </c>
      <c r="AZ40" s="23">
        <f t="shared" si="86"/>
        <v>109.171974522293</v>
      </c>
      <c r="BA40" s="23">
        <f t="shared" si="86"/>
        <v>109.171974522293</v>
      </c>
      <c r="BB40" s="23">
        <f t="shared" si="86"/>
        <v>109.171974522293</v>
      </c>
      <c r="BC40" s="23">
        <f t="shared" si="86"/>
        <v>109.171974522293</v>
      </c>
      <c r="BD40" s="23">
        <f t="shared" si="86"/>
        <v>129.47770700636943</v>
      </c>
      <c r="BE40" s="23">
        <f t="shared" si="86"/>
        <v>129.47770700636943</v>
      </c>
      <c r="BF40" s="23">
        <f t="shared" si="86"/>
        <v>129.47770700636943</v>
      </c>
      <c r="BG40" s="23">
        <f t="shared" si="86"/>
        <v>129.47770700636943</v>
      </c>
      <c r="BH40" s="23">
        <f t="shared" si="86"/>
        <v>129.47770700636943</v>
      </c>
      <c r="BI40" s="23">
        <f t="shared" si="86"/>
        <v>154.89171974522293</v>
      </c>
      <c r="BJ40" s="23">
        <f t="shared" si="86"/>
        <v>154.89171974522293</v>
      </c>
      <c r="BK40" s="23">
        <f t="shared" si="86"/>
        <v>154.89171974522293</v>
      </c>
      <c r="BL40" s="23">
        <f t="shared" si="86"/>
        <v>162.89171974522293</v>
      </c>
      <c r="BM40" s="23">
        <f t="shared" si="86"/>
        <v>169.89171974522293</v>
      </c>
      <c r="BN40" s="23">
        <f t="shared" si="86"/>
        <v>186.19745222929936</v>
      </c>
      <c r="BO40" s="23">
        <f t="shared" si="86"/>
        <v>186.19745222929936</v>
      </c>
      <c r="BP40" s="23">
        <f t="shared" ref="BP40:CU40" si="87">BO40+BP34+BP24</f>
        <v>186.19745222929936</v>
      </c>
      <c r="BQ40" s="23">
        <f t="shared" si="87"/>
        <v>189.19745222929936</v>
      </c>
      <c r="BR40" s="23">
        <f t="shared" si="87"/>
        <v>201.55414012738854</v>
      </c>
      <c r="BS40" s="23">
        <f t="shared" si="87"/>
        <v>201.55414012738854</v>
      </c>
      <c r="BT40" s="23">
        <f t="shared" si="87"/>
        <v>201.55414012738854</v>
      </c>
      <c r="BU40" s="23">
        <f t="shared" si="87"/>
        <v>201.55414012738854</v>
      </c>
      <c r="BV40" s="23">
        <f t="shared" si="87"/>
        <v>201.55414012738854</v>
      </c>
      <c r="BW40" s="23">
        <f t="shared" si="87"/>
        <v>219.89808917197453</v>
      </c>
      <c r="BX40" s="23">
        <f t="shared" si="87"/>
        <v>219.89808917197453</v>
      </c>
      <c r="BY40" s="23">
        <f t="shared" si="87"/>
        <v>219.89808917197453</v>
      </c>
      <c r="BZ40" s="23">
        <f t="shared" si="87"/>
        <v>219.89808917197453</v>
      </c>
      <c r="CA40" s="23">
        <f t="shared" si="87"/>
        <v>219.89808917197453</v>
      </c>
      <c r="CB40" s="23">
        <f t="shared" si="87"/>
        <v>272.50955414012742</v>
      </c>
      <c r="CC40" s="23">
        <f t="shared" si="87"/>
        <v>272.50955414012742</v>
      </c>
      <c r="CD40" s="23">
        <f t="shared" si="87"/>
        <v>272.50955414012742</v>
      </c>
      <c r="CE40" s="23">
        <f t="shared" si="87"/>
        <v>272.50955414012742</v>
      </c>
      <c r="CF40" s="23">
        <f t="shared" si="87"/>
        <v>302.95541401273886</v>
      </c>
      <c r="CG40" s="23">
        <f t="shared" si="87"/>
        <v>322.95541401273886</v>
      </c>
      <c r="CH40" s="23">
        <f t="shared" si="87"/>
        <v>322.95541401273886</v>
      </c>
      <c r="CI40" s="23">
        <f t="shared" si="87"/>
        <v>322.95541401273886</v>
      </c>
      <c r="CJ40" s="23">
        <f t="shared" si="87"/>
        <v>322.95541401273886</v>
      </c>
      <c r="CK40" s="23">
        <f t="shared" si="87"/>
        <v>343.27388535031849</v>
      </c>
      <c r="CL40" s="23">
        <f t="shared" si="87"/>
        <v>343.27388535031849</v>
      </c>
      <c r="CM40" s="23">
        <f t="shared" si="87"/>
        <v>343.27388535031849</v>
      </c>
      <c r="CN40" s="23">
        <f t="shared" si="87"/>
        <v>343.27388535031849</v>
      </c>
      <c r="CO40" s="23">
        <f t="shared" si="87"/>
        <v>343.27388535031849</v>
      </c>
      <c r="CP40" s="23">
        <f t="shared" si="87"/>
        <v>369.5286624203822</v>
      </c>
      <c r="CQ40" s="23">
        <f t="shared" si="87"/>
        <v>369.5286624203822</v>
      </c>
      <c r="CR40" s="23">
        <f t="shared" si="87"/>
        <v>369.5286624203822</v>
      </c>
      <c r="CS40" s="23">
        <f t="shared" si="87"/>
        <v>369.5286624203822</v>
      </c>
      <c r="CT40" s="23">
        <f t="shared" si="87"/>
        <v>369.5286624203822</v>
      </c>
      <c r="CU40" s="23">
        <f t="shared" si="87"/>
        <v>369.5286624203822</v>
      </c>
      <c r="CV40" s="23">
        <f t="shared" ref="CV40:EA40" si="88">CU40+CV34+CV24</f>
        <v>369.5286624203822</v>
      </c>
      <c r="CW40" s="23">
        <f t="shared" si="88"/>
        <v>369.5286624203822</v>
      </c>
      <c r="CX40" s="23">
        <f t="shared" si="88"/>
        <v>369.5286624203822</v>
      </c>
      <c r="CY40" s="23">
        <f t="shared" si="88"/>
        <v>383.79617834394907</v>
      </c>
      <c r="CZ40" s="23">
        <f t="shared" si="88"/>
        <v>390.79617834394907</v>
      </c>
      <c r="DA40" s="23">
        <f t="shared" si="88"/>
        <v>390.79617834394907</v>
      </c>
      <c r="DB40" s="23">
        <f t="shared" si="88"/>
        <v>390.79617834394907</v>
      </c>
      <c r="DC40" s="23">
        <f t="shared" si="88"/>
        <v>390.79617834394907</v>
      </c>
      <c r="DD40" s="23">
        <f t="shared" si="88"/>
        <v>401.05095541401278</v>
      </c>
      <c r="DE40" s="23">
        <f t="shared" si="88"/>
        <v>401.05095541401278</v>
      </c>
      <c r="DF40" s="23">
        <f t="shared" si="88"/>
        <v>401.05095541401278</v>
      </c>
      <c r="DG40" s="23">
        <f t="shared" si="88"/>
        <v>401.05095541401278</v>
      </c>
      <c r="DH40" s="23">
        <f t="shared" si="88"/>
        <v>401.05095541401278</v>
      </c>
      <c r="DI40" s="23">
        <f t="shared" si="88"/>
        <v>401.05095541401278</v>
      </c>
      <c r="DJ40" s="23">
        <f t="shared" si="88"/>
        <v>401.05095541401278</v>
      </c>
      <c r="DK40" s="23">
        <f t="shared" si="88"/>
        <v>401.05095541401278</v>
      </c>
      <c r="DL40" s="23">
        <f t="shared" si="88"/>
        <v>401.05095541401278</v>
      </c>
      <c r="DM40" s="23">
        <f t="shared" si="88"/>
        <v>401.05095541401278</v>
      </c>
      <c r="DN40" s="23">
        <f t="shared" si="88"/>
        <v>401.05095541401278</v>
      </c>
      <c r="DO40" s="23">
        <f t="shared" si="88"/>
        <v>401.05095541401278</v>
      </c>
      <c r="DP40" s="23">
        <f t="shared" si="88"/>
        <v>401.05095541401278</v>
      </c>
      <c r="DQ40" s="23">
        <f t="shared" si="88"/>
        <v>401.05095541401278</v>
      </c>
      <c r="DR40" s="23">
        <f t="shared" si="88"/>
        <v>429.05095541401278</v>
      </c>
      <c r="DS40" s="23">
        <f t="shared" si="88"/>
        <v>431.05095541401278</v>
      </c>
      <c r="DT40" s="23">
        <f t="shared" si="88"/>
        <v>439.05095541401278</v>
      </c>
      <c r="DU40" s="23">
        <f t="shared" si="88"/>
        <v>447.05095541401278</v>
      </c>
      <c r="DV40" s="23">
        <f t="shared" si="88"/>
        <v>456.05095541401278</v>
      </c>
      <c r="DW40" s="23">
        <f t="shared" si="88"/>
        <v>460.05095541401278</v>
      </c>
      <c r="DX40" s="23">
        <f t="shared" si="88"/>
        <v>476.05095541401278</v>
      </c>
      <c r="DY40" s="23">
        <f t="shared" si="88"/>
        <v>476.05095541401278</v>
      </c>
      <c r="DZ40" s="23">
        <f t="shared" si="88"/>
        <v>476.05095541401278</v>
      </c>
      <c r="EA40" s="23">
        <f t="shared" si="88"/>
        <v>476.05095541401278</v>
      </c>
      <c r="EB40" s="23">
        <f t="shared" ref="EB40:FG40" si="89">EA40+EB34+EB24</f>
        <v>476.05095541401278</v>
      </c>
      <c r="EC40" s="23">
        <f t="shared" si="89"/>
        <v>476.05095541401278</v>
      </c>
      <c r="ED40" s="23">
        <f t="shared" si="89"/>
        <v>476.05095541401278</v>
      </c>
      <c r="EE40" s="23">
        <f t="shared" si="89"/>
        <v>482.05095541401278</v>
      </c>
      <c r="EF40" s="23">
        <f t="shared" si="89"/>
        <v>498.05095541401278</v>
      </c>
      <c r="EG40" s="23">
        <f t="shared" si="89"/>
        <v>498.05095541401278</v>
      </c>
      <c r="EH40" s="23">
        <f t="shared" si="89"/>
        <v>498.05095541401278</v>
      </c>
      <c r="EI40" s="23">
        <f t="shared" si="89"/>
        <v>498.05095541401278</v>
      </c>
      <c r="EJ40" s="23">
        <f t="shared" si="89"/>
        <v>502.05095541401278</v>
      </c>
      <c r="EK40" s="23">
        <f t="shared" si="89"/>
        <v>502.05095541401278</v>
      </c>
      <c r="EL40" s="23">
        <f t="shared" si="89"/>
        <v>502.05095541401278</v>
      </c>
      <c r="EM40" s="23">
        <f t="shared" si="89"/>
        <v>502.05095541401278</v>
      </c>
      <c r="EN40" s="23">
        <f t="shared" si="89"/>
        <v>502.05095541401278</v>
      </c>
      <c r="EO40" s="23">
        <f t="shared" si="89"/>
        <v>502.05095541401278</v>
      </c>
      <c r="EP40" s="23">
        <f t="shared" si="89"/>
        <v>502.05095541401278</v>
      </c>
      <c r="EQ40" s="23">
        <f t="shared" si="89"/>
        <v>507.05095541401278</v>
      </c>
      <c r="ER40" s="23">
        <f t="shared" si="89"/>
        <v>507.05095541401278</v>
      </c>
      <c r="ES40" s="23">
        <f t="shared" si="89"/>
        <v>507.05095541401278</v>
      </c>
      <c r="ET40" s="23">
        <f t="shared" si="89"/>
        <v>507.05095541401278</v>
      </c>
      <c r="EU40" s="23">
        <f t="shared" si="89"/>
        <v>507.05095541401278</v>
      </c>
      <c r="EV40" s="23">
        <f t="shared" si="89"/>
        <v>507.05095541401278</v>
      </c>
      <c r="EW40" s="23">
        <f t="shared" si="89"/>
        <v>512.05095541401283</v>
      </c>
      <c r="EX40" s="23">
        <f t="shared" si="89"/>
        <v>512.05095541401283</v>
      </c>
      <c r="EY40" s="23">
        <f t="shared" si="89"/>
        <v>512.05095541401283</v>
      </c>
      <c r="EZ40" s="23">
        <f t="shared" si="89"/>
        <v>512.05095541401283</v>
      </c>
      <c r="FA40" s="23">
        <f t="shared" si="89"/>
        <v>513.05095541401283</v>
      </c>
      <c r="FB40" s="23">
        <f t="shared" si="89"/>
        <v>513.05095541401283</v>
      </c>
      <c r="FC40" s="23">
        <f t="shared" si="89"/>
        <v>513.05095541401283</v>
      </c>
      <c r="FD40" s="23">
        <f t="shared" si="89"/>
        <v>513.05095541401283</v>
      </c>
      <c r="FE40" s="23">
        <f t="shared" si="89"/>
        <v>520.55095541401283</v>
      </c>
      <c r="FF40" s="23">
        <f t="shared" si="89"/>
        <v>520.55095541401283</v>
      </c>
      <c r="FG40" s="23">
        <f t="shared" si="89"/>
        <v>523.55095541401283</v>
      </c>
      <c r="FH40" s="23">
        <f t="shared" ref="FH40:FS40" si="90">FG40+FH34+FH24</f>
        <v>523.55095541401283</v>
      </c>
      <c r="FI40" s="23">
        <f t="shared" si="90"/>
        <v>523.55095541401283</v>
      </c>
      <c r="FJ40" s="23">
        <f t="shared" si="90"/>
        <v>523.55095541401283</v>
      </c>
      <c r="FK40" s="23">
        <f t="shared" si="90"/>
        <v>523.55095541401283</v>
      </c>
      <c r="FL40" s="23">
        <f t="shared" si="90"/>
        <v>523.55095541401283</v>
      </c>
      <c r="FM40" s="23">
        <f t="shared" si="90"/>
        <v>523.55095541401283</v>
      </c>
      <c r="FN40" s="23">
        <f t="shared" si="90"/>
        <v>523.55095541401283</v>
      </c>
      <c r="FO40" s="23">
        <f t="shared" si="90"/>
        <v>523.55095541401283</v>
      </c>
      <c r="FP40" s="23">
        <f t="shared" si="90"/>
        <v>523.55095541401283</v>
      </c>
      <c r="FQ40" s="23">
        <f t="shared" si="90"/>
        <v>523.55095541401283</v>
      </c>
      <c r="FR40" s="23">
        <f t="shared" si="90"/>
        <v>523.55095541401283</v>
      </c>
      <c r="FS40" s="23">
        <f t="shared" si="90"/>
        <v>523.55095541401283</v>
      </c>
    </row>
    <row r="41" spans="1:176" s="23" customFormat="1" x14ac:dyDescent="0.25">
      <c r="A41" s="23" t="s">
        <v>41</v>
      </c>
      <c r="B41" s="24" t="s">
        <v>8</v>
      </c>
      <c r="C41" s="23">
        <v>0</v>
      </c>
      <c r="D41" s="23">
        <f t="shared" ref="D41:AI41" si="91">C41+D35+D25</f>
        <v>0</v>
      </c>
      <c r="E41" s="23">
        <f t="shared" si="91"/>
        <v>0</v>
      </c>
      <c r="F41" s="23">
        <f t="shared" si="91"/>
        <v>0</v>
      </c>
      <c r="G41" s="23">
        <f t="shared" si="91"/>
        <v>0</v>
      </c>
      <c r="H41" s="23">
        <f t="shared" si="91"/>
        <v>0</v>
      </c>
      <c r="I41" s="23">
        <f t="shared" si="91"/>
        <v>0</v>
      </c>
      <c r="J41" s="23">
        <f t="shared" si="91"/>
        <v>0.79999999999999982</v>
      </c>
      <c r="K41" s="23">
        <f t="shared" si="91"/>
        <v>0.79999999999999982</v>
      </c>
      <c r="L41" s="23">
        <f t="shared" si="91"/>
        <v>0.79999999999999982</v>
      </c>
      <c r="M41" s="23">
        <f t="shared" si="91"/>
        <v>0.79999999999999982</v>
      </c>
      <c r="N41" s="23">
        <f t="shared" si="91"/>
        <v>0.79999999999999982</v>
      </c>
      <c r="O41" s="23">
        <f t="shared" si="91"/>
        <v>0.79999999999999982</v>
      </c>
      <c r="P41" s="23">
        <f t="shared" si="91"/>
        <v>0.79999999999999982</v>
      </c>
      <c r="Q41" s="23">
        <f t="shared" si="91"/>
        <v>0.79999999999999982</v>
      </c>
      <c r="R41" s="23">
        <f t="shared" si="91"/>
        <v>1.2461999999999998</v>
      </c>
      <c r="S41" s="23">
        <f t="shared" si="91"/>
        <v>2.8431333333333342</v>
      </c>
      <c r="T41" s="23">
        <f t="shared" si="91"/>
        <v>2.8431333333333342</v>
      </c>
      <c r="U41" s="23">
        <f t="shared" si="91"/>
        <v>2.8431333333333342</v>
      </c>
      <c r="V41" s="23">
        <f t="shared" si="91"/>
        <v>2.8431333333333342</v>
      </c>
      <c r="W41" s="23">
        <f t="shared" si="91"/>
        <v>2.8431333333333342</v>
      </c>
      <c r="X41" s="23">
        <f t="shared" si="91"/>
        <v>2.8431333333333342</v>
      </c>
      <c r="Y41" s="23">
        <f t="shared" si="91"/>
        <v>4.3931333333333349</v>
      </c>
      <c r="Z41" s="23">
        <f t="shared" si="91"/>
        <v>4.3931333333333349</v>
      </c>
      <c r="AA41" s="23">
        <f t="shared" si="91"/>
        <v>4.3931333333333349</v>
      </c>
      <c r="AB41" s="23">
        <f t="shared" si="91"/>
        <v>23.034643108844957</v>
      </c>
      <c r="AC41" s="23">
        <f t="shared" si="91"/>
        <v>23.034643108844957</v>
      </c>
      <c r="AD41" s="23">
        <f t="shared" si="91"/>
        <v>23.034643108844957</v>
      </c>
      <c r="AE41" s="23">
        <f t="shared" si="91"/>
        <v>23.034643108844957</v>
      </c>
      <c r="AF41" s="23">
        <f t="shared" si="91"/>
        <v>23.034643108844957</v>
      </c>
      <c r="AG41" s="23">
        <f t="shared" si="91"/>
        <v>23.034643108844957</v>
      </c>
      <c r="AH41" s="23">
        <f t="shared" si="91"/>
        <v>41.695406804593503</v>
      </c>
      <c r="AI41" s="23">
        <f t="shared" si="91"/>
        <v>41.695406804593503</v>
      </c>
      <c r="AJ41" s="23">
        <f t="shared" ref="AJ41:BO41" si="92">AI41+AJ35+AJ25</f>
        <v>41.695406804593503</v>
      </c>
      <c r="AK41" s="23">
        <f t="shared" si="92"/>
        <v>41.695406804593503</v>
      </c>
      <c r="AL41" s="23">
        <f t="shared" si="92"/>
        <v>41.695406804593503</v>
      </c>
      <c r="AM41" s="23">
        <f t="shared" si="92"/>
        <v>41.695406804593503</v>
      </c>
      <c r="AN41" s="23">
        <f t="shared" si="92"/>
        <v>41.695406804593503</v>
      </c>
      <c r="AO41" s="23">
        <f t="shared" si="92"/>
        <v>59.686811958893117</v>
      </c>
      <c r="AP41" s="23">
        <f t="shared" si="92"/>
        <v>59.686811958893117</v>
      </c>
      <c r="AQ41" s="23">
        <f t="shared" si="92"/>
        <v>59.686811958893117</v>
      </c>
      <c r="AR41" s="23">
        <f t="shared" si="92"/>
        <v>59.686811958893117</v>
      </c>
      <c r="AS41" s="23">
        <f t="shared" si="92"/>
        <v>59.686811958893117</v>
      </c>
      <c r="AT41" s="23">
        <f t="shared" si="92"/>
        <v>59.686811958893117</v>
      </c>
      <c r="AU41" s="23">
        <f t="shared" si="92"/>
        <v>70.96166003702443</v>
      </c>
      <c r="AV41" s="23">
        <f t="shared" si="92"/>
        <v>70.96166003702443</v>
      </c>
      <c r="AW41" s="23">
        <f t="shared" si="92"/>
        <v>71.482140037024436</v>
      </c>
      <c r="AX41" s="23">
        <f t="shared" si="92"/>
        <v>71.482140037024436</v>
      </c>
      <c r="AY41" s="23">
        <f t="shared" si="92"/>
        <v>71.482140037024436</v>
      </c>
      <c r="AZ41" s="23">
        <f t="shared" si="92"/>
        <v>83.481308115155755</v>
      </c>
      <c r="BA41" s="23">
        <f t="shared" si="92"/>
        <v>83.481308115155755</v>
      </c>
      <c r="BB41" s="23">
        <f t="shared" si="92"/>
        <v>83.481308115155755</v>
      </c>
      <c r="BC41" s="23">
        <f t="shared" si="92"/>
        <v>83.481308115155755</v>
      </c>
      <c r="BD41" s="23">
        <f t="shared" si="92"/>
        <v>102.4594501198186</v>
      </c>
      <c r="BE41" s="23">
        <f t="shared" si="92"/>
        <v>102.4594501198186</v>
      </c>
      <c r="BF41" s="23">
        <f t="shared" si="92"/>
        <v>102.4594501198186</v>
      </c>
      <c r="BG41" s="23">
        <f t="shared" si="92"/>
        <v>102.4594501198186</v>
      </c>
      <c r="BH41" s="23">
        <f t="shared" si="92"/>
        <v>102.4594501198186</v>
      </c>
      <c r="BI41" s="23">
        <f t="shared" si="92"/>
        <v>127.8734628586721</v>
      </c>
      <c r="BJ41" s="23">
        <f t="shared" si="92"/>
        <v>127.8734628586721</v>
      </c>
      <c r="BK41" s="23">
        <f t="shared" si="92"/>
        <v>127.8734628586721</v>
      </c>
      <c r="BL41" s="23">
        <f t="shared" si="92"/>
        <v>134.51282285867211</v>
      </c>
      <c r="BM41" s="23">
        <f t="shared" si="92"/>
        <v>140.78856088789811</v>
      </c>
      <c r="BN41" s="23">
        <f t="shared" si="92"/>
        <v>157.09429337197454</v>
      </c>
      <c r="BO41" s="23">
        <f t="shared" si="92"/>
        <v>157.09429337197454</v>
      </c>
      <c r="BP41" s="23">
        <f t="shared" ref="BP41:CU41" si="93">BO41+BP35+BP25</f>
        <v>157.09429337197454</v>
      </c>
      <c r="BQ41" s="23">
        <f t="shared" si="93"/>
        <v>159.72842670530787</v>
      </c>
      <c r="BR41" s="23">
        <f t="shared" si="93"/>
        <v>172.08511460339705</v>
      </c>
      <c r="BS41" s="23">
        <f t="shared" si="93"/>
        <v>172.08511460339705</v>
      </c>
      <c r="BT41" s="23">
        <f t="shared" si="93"/>
        <v>172.08511460339705</v>
      </c>
      <c r="BU41" s="23">
        <f t="shared" si="93"/>
        <v>172.08511460339705</v>
      </c>
      <c r="BV41" s="23">
        <f t="shared" si="93"/>
        <v>172.08511460339705</v>
      </c>
      <c r="BW41" s="23">
        <f t="shared" si="93"/>
        <v>190.42906364798304</v>
      </c>
      <c r="BX41" s="23">
        <f t="shared" si="93"/>
        <v>190.42906364798304</v>
      </c>
      <c r="BY41" s="23">
        <f t="shared" si="93"/>
        <v>190.42906364798304</v>
      </c>
      <c r="BZ41" s="23">
        <f t="shared" si="93"/>
        <v>190.42906364798304</v>
      </c>
      <c r="CA41" s="23">
        <f t="shared" si="93"/>
        <v>190.42906364798304</v>
      </c>
      <c r="CB41" s="23">
        <f t="shared" si="93"/>
        <v>242.66834808416198</v>
      </c>
      <c r="CC41" s="23">
        <f t="shared" si="93"/>
        <v>242.66834808416198</v>
      </c>
      <c r="CD41" s="23">
        <f t="shared" si="93"/>
        <v>242.66834808416198</v>
      </c>
      <c r="CE41" s="23">
        <f t="shared" si="93"/>
        <v>242.66834808416198</v>
      </c>
      <c r="CF41" s="23">
        <f t="shared" si="93"/>
        <v>273.11420795677344</v>
      </c>
      <c r="CG41" s="23">
        <f t="shared" si="93"/>
        <v>291.60351704768254</v>
      </c>
      <c r="CH41" s="23">
        <f t="shared" si="93"/>
        <v>291.60351704768254</v>
      </c>
      <c r="CI41" s="23">
        <f t="shared" si="93"/>
        <v>291.60351704768254</v>
      </c>
      <c r="CJ41" s="23">
        <f t="shared" si="93"/>
        <v>291.60351704768254</v>
      </c>
      <c r="CK41" s="23">
        <f t="shared" si="93"/>
        <v>311.92198838526218</v>
      </c>
      <c r="CL41" s="23">
        <f t="shared" si="93"/>
        <v>311.92198838526218</v>
      </c>
      <c r="CM41" s="23">
        <f t="shared" si="93"/>
        <v>311.92198838526218</v>
      </c>
      <c r="CN41" s="23">
        <f t="shared" si="93"/>
        <v>311.92198838526218</v>
      </c>
      <c r="CO41" s="23">
        <f t="shared" si="93"/>
        <v>311.92198838526218</v>
      </c>
      <c r="CP41" s="23">
        <f t="shared" si="93"/>
        <v>337.40571090987135</v>
      </c>
      <c r="CQ41" s="23">
        <f t="shared" si="93"/>
        <v>337.40571090987135</v>
      </c>
      <c r="CR41" s="23">
        <f t="shared" si="93"/>
        <v>337.40571090987135</v>
      </c>
      <c r="CS41" s="23">
        <f t="shared" si="93"/>
        <v>337.40571090987135</v>
      </c>
      <c r="CT41" s="23">
        <f t="shared" si="93"/>
        <v>337.40571090987135</v>
      </c>
      <c r="CU41" s="23">
        <f t="shared" si="93"/>
        <v>337.40571090987135</v>
      </c>
      <c r="CV41" s="23">
        <f t="shared" ref="CV41:EA41" si="94">CU41+CV35+CV25</f>
        <v>337.40571090987135</v>
      </c>
      <c r="CW41" s="23">
        <f t="shared" si="94"/>
        <v>337.40571090987135</v>
      </c>
      <c r="CX41" s="23">
        <f t="shared" si="94"/>
        <v>337.40571090987135</v>
      </c>
      <c r="CY41" s="23">
        <f t="shared" si="94"/>
        <v>351.67322683343821</v>
      </c>
      <c r="CZ41" s="23">
        <f t="shared" si="94"/>
        <v>357.85562683343818</v>
      </c>
      <c r="DA41" s="23">
        <f t="shared" si="94"/>
        <v>357.85562683343818</v>
      </c>
      <c r="DB41" s="23">
        <f t="shared" si="94"/>
        <v>357.85562683343818</v>
      </c>
      <c r="DC41" s="23">
        <f t="shared" si="94"/>
        <v>357.85562683343818</v>
      </c>
      <c r="DD41" s="23">
        <f t="shared" si="94"/>
        <v>368.11040390350189</v>
      </c>
      <c r="DE41" s="23">
        <f t="shared" si="94"/>
        <v>368.11040390350189</v>
      </c>
      <c r="DF41" s="23">
        <f t="shared" si="94"/>
        <v>368.11040390350189</v>
      </c>
      <c r="DG41" s="23">
        <f t="shared" si="94"/>
        <v>368.11040390350189</v>
      </c>
      <c r="DH41" s="23">
        <f t="shared" si="94"/>
        <v>368.11040390350189</v>
      </c>
      <c r="DI41" s="23">
        <f t="shared" si="94"/>
        <v>368.11040390350189</v>
      </c>
      <c r="DJ41" s="23">
        <f t="shared" si="94"/>
        <v>368.11040390350189</v>
      </c>
      <c r="DK41" s="23">
        <f t="shared" si="94"/>
        <v>368.11040390350189</v>
      </c>
      <c r="DL41" s="23">
        <f t="shared" si="94"/>
        <v>368.11040390350189</v>
      </c>
      <c r="DM41" s="23">
        <f t="shared" si="94"/>
        <v>368.11040390350189</v>
      </c>
      <c r="DN41" s="23">
        <f t="shared" si="94"/>
        <v>368.11040390350189</v>
      </c>
      <c r="DO41" s="23">
        <f t="shared" si="94"/>
        <v>368.11040390350189</v>
      </c>
      <c r="DP41" s="23">
        <f t="shared" si="94"/>
        <v>368.11040390350189</v>
      </c>
      <c r="DQ41" s="23">
        <f t="shared" si="94"/>
        <v>368.11040390350189</v>
      </c>
      <c r="DR41" s="23">
        <f t="shared" si="94"/>
        <v>390.95748961778759</v>
      </c>
      <c r="DS41" s="23">
        <f t="shared" si="94"/>
        <v>395.56438548081991</v>
      </c>
      <c r="DT41" s="23">
        <f t="shared" si="94"/>
        <v>399.75851881415326</v>
      </c>
      <c r="DU41" s="23">
        <f t="shared" si="94"/>
        <v>406.92114593145754</v>
      </c>
      <c r="DV41" s="23">
        <f t="shared" si="94"/>
        <v>411.22263164574326</v>
      </c>
      <c r="DW41" s="23">
        <f t="shared" si="94"/>
        <v>415.47779286908298</v>
      </c>
      <c r="DX41" s="23">
        <f t="shared" si="94"/>
        <v>424.65722144051153</v>
      </c>
      <c r="DY41" s="23">
        <f t="shared" si="94"/>
        <v>424.65722144051153</v>
      </c>
      <c r="DZ41" s="23">
        <f t="shared" si="94"/>
        <v>424.65722144051153</v>
      </c>
      <c r="EA41" s="23">
        <f t="shared" si="94"/>
        <v>424.65722144051153</v>
      </c>
      <c r="EB41" s="23">
        <f t="shared" ref="EB41:FG41" si="95">EA41+EB35+EB25</f>
        <v>424.65722144051153</v>
      </c>
      <c r="EC41" s="23">
        <f t="shared" si="95"/>
        <v>424.65722144051153</v>
      </c>
      <c r="ED41" s="23">
        <f t="shared" si="95"/>
        <v>424.65722144051153</v>
      </c>
      <c r="EE41" s="23">
        <f t="shared" si="95"/>
        <v>426.27413572622584</v>
      </c>
      <c r="EF41" s="23">
        <f t="shared" si="95"/>
        <v>433.23002144051156</v>
      </c>
      <c r="EG41" s="23">
        <f t="shared" si="95"/>
        <v>433.23002144051156</v>
      </c>
      <c r="EH41" s="23">
        <f t="shared" si="95"/>
        <v>433.23002144051156</v>
      </c>
      <c r="EI41" s="23">
        <f t="shared" si="95"/>
        <v>433.23002144051156</v>
      </c>
      <c r="EJ41" s="23">
        <f t="shared" si="95"/>
        <v>434.03002144051158</v>
      </c>
      <c r="EK41" s="23">
        <f t="shared" si="95"/>
        <v>434.03002144051158</v>
      </c>
      <c r="EL41" s="23">
        <f t="shared" si="95"/>
        <v>434.03002144051158</v>
      </c>
      <c r="EM41" s="23">
        <f t="shared" si="95"/>
        <v>434.03002144051158</v>
      </c>
      <c r="EN41" s="23">
        <f t="shared" si="95"/>
        <v>434.03002144051158</v>
      </c>
      <c r="EO41" s="23">
        <f t="shared" si="95"/>
        <v>434.03002144051158</v>
      </c>
      <c r="EP41" s="23">
        <f t="shared" si="95"/>
        <v>434.03002144051158</v>
      </c>
      <c r="EQ41" s="23">
        <f t="shared" si="95"/>
        <v>435.03002144051158</v>
      </c>
      <c r="ER41" s="23">
        <f t="shared" si="95"/>
        <v>435.03002144051158</v>
      </c>
      <c r="ES41" s="23">
        <f t="shared" si="95"/>
        <v>435.03002144051158</v>
      </c>
      <c r="ET41" s="23">
        <f t="shared" si="95"/>
        <v>435.03002144051158</v>
      </c>
      <c r="EU41" s="23">
        <f t="shared" si="95"/>
        <v>435.03002144051158</v>
      </c>
      <c r="EV41" s="23">
        <f t="shared" si="95"/>
        <v>435.03002144051158</v>
      </c>
      <c r="EW41" s="23">
        <f t="shared" si="95"/>
        <v>436.03002144051158</v>
      </c>
      <c r="EX41" s="23">
        <f t="shared" si="95"/>
        <v>436.03002144051158</v>
      </c>
      <c r="EY41" s="23">
        <f t="shared" si="95"/>
        <v>436.03002144051158</v>
      </c>
      <c r="EZ41" s="23">
        <f t="shared" si="95"/>
        <v>436.03002144051158</v>
      </c>
      <c r="FA41" s="23">
        <f t="shared" si="95"/>
        <v>436.23002144051156</v>
      </c>
      <c r="FB41" s="23">
        <f t="shared" si="95"/>
        <v>436.23002144051156</v>
      </c>
      <c r="FC41" s="23">
        <f t="shared" si="95"/>
        <v>436.23002144051156</v>
      </c>
      <c r="FD41" s="23">
        <f t="shared" si="95"/>
        <v>436.23002144051156</v>
      </c>
      <c r="FE41" s="23">
        <f t="shared" si="95"/>
        <v>437.73002144051156</v>
      </c>
      <c r="FF41" s="23">
        <f t="shared" si="95"/>
        <v>437.73002144051156</v>
      </c>
      <c r="FG41" s="23">
        <f t="shared" si="95"/>
        <v>438.33002144051159</v>
      </c>
      <c r="FH41" s="23">
        <f t="shared" ref="FH41:FS41" si="96">FG41+FH35+FH25</f>
        <v>438.33002144051159</v>
      </c>
      <c r="FI41" s="23">
        <f t="shared" si="96"/>
        <v>438.33002144051159</v>
      </c>
      <c r="FJ41" s="23">
        <f t="shared" si="96"/>
        <v>438.33002144051159</v>
      </c>
      <c r="FK41" s="23">
        <f t="shared" si="96"/>
        <v>438.33002144051159</v>
      </c>
      <c r="FL41" s="23">
        <f t="shared" si="96"/>
        <v>438.33002144051159</v>
      </c>
      <c r="FM41" s="23">
        <f t="shared" si="96"/>
        <v>438.33002144051159</v>
      </c>
      <c r="FN41" s="23">
        <f t="shared" si="96"/>
        <v>438.33002144051159</v>
      </c>
      <c r="FO41" s="23">
        <f t="shared" si="96"/>
        <v>438.33002144051159</v>
      </c>
      <c r="FP41" s="23">
        <f t="shared" si="96"/>
        <v>438.33002144051159</v>
      </c>
      <c r="FQ41" s="23">
        <f t="shared" si="96"/>
        <v>438.33002144051159</v>
      </c>
      <c r="FR41" s="23">
        <f t="shared" si="96"/>
        <v>438.33002144051159</v>
      </c>
      <c r="FS41" s="23">
        <f t="shared" si="96"/>
        <v>438.33002144051159</v>
      </c>
    </row>
    <row r="42" spans="1:176" s="23" customFormat="1" x14ac:dyDescent="0.25">
      <c r="A42" s="23" t="s">
        <v>20</v>
      </c>
      <c r="B42" s="24" t="s">
        <v>8</v>
      </c>
      <c r="C42" s="23">
        <v>0</v>
      </c>
      <c r="D42" s="23">
        <f t="shared" ref="D42:AI42" si="97">C42+D36</f>
        <v>0</v>
      </c>
      <c r="E42" s="23">
        <f t="shared" si="97"/>
        <v>0</v>
      </c>
      <c r="F42" s="23">
        <f t="shared" si="97"/>
        <v>0</v>
      </c>
      <c r="G42" s="23">
        <f t="shared" si="97"/>
        <v>0</v>
      </c>
      <c r="H42" s="23">
        <f t="shared" si="97"/>
        <v>0</v>
      </c>
      <c r="I42" s="23">
        <f t="shared" si="97"/>
        <v>0</v>
      </c>
      <c r="J42" s="23">
        <f t="shared" si="97"/>
        <v>0</v>
      </c>
      <c r="K42" s="23">
        <f t="shared" si="97"/>
        <v>0</v>
      </c>
      <c r="L42" s="23">
        <f t="shared" si="97"/>
        <v>0</v>
      </c>
      <c r="M42" s="23">
        <f t="shared" si="97"/>
        <v>0</v>
      </c>
      <c r="N42" s="23">
        <f t="shared" si="97"/>
        <v>0</v>
      </c>
      <c r="O42" s="23">
        <f t="shared" si="97"/>
        <v>0</v>
      </c>
      <c r="P42" s="23">
        <f t="shared" si="97"/>
        <v>0</v>
      </c>
      <c r="Q42" s="23">
        <f t="shared" si="97"/>
        <v>0</v>
      </c>
      <c r="R42" s="23">
        <f t="shared" si="97"/>
        <v>0</v>
      </c>
      <c r="S42" s="23">
        <f t="shared" si="97"/>
        <v>0</v>
      </c>
      <c r="T42" s="23">
        <f t="shared" si="97"/>
        <v>0</v>
      </c>
      <c r="U42" s="23">
        <f t="shared" si="97"/>
        <v>0</v>
      </c>
      <c r="V42" s="23">
        <f t="shared" si="97"/>
        <v>0</v>
      </c>
      <c r="W42" s="23">
        <f t="shared" si="97"/>
        <v>0</v>
      </c>
      <c r="X42" s="23">
        <f t="shared" si="97"/>
        <v>0</v>
      </c>
      <c r="Y42" s="23">
        <f t="shared" si="97"/>
        <v>0</v>
      </c>
      <c r="Z42" s="23">
        <f t="shared" si="97"/>
        <v>0</v>
      </c>
      <c r="AA42" s="23">
        <f t="shared" si="97"/>
        <v>0</v>
      </c>
      <c r="AB42" s="23">
        <f t="shared" si="97"/>
        <v>0</v>
      </c>
      <c r="AC42" s="23">
        <f t="shared" si="97"/>
        <v>0</v>
      </c>
      <c r="AD42" s="23">
        <f t="shared" si="97"/>
        <v>0</v>
      </c>
      <c r="AE42" s="23">
        <f t="shared" si="97"/>
        <v>0</v>
      </c>
      <c r="AF42" s="23">
        <f t="shared" si="97"/>
        <v>0</v>
      </c>
      <c r="AG42" s="23">
        <f t="shared" si="97"/>
        <v>0</v>
      </c>
      <c r="AH42" s="23">
        <f t="shared" si="97"/>
        <v>0</v>
      </c>
      <c r="AI42" s="23">
        <f t="shared" si="97"/>
        <v>0</v>
      </c>
      <c r="AJ42" s="23">
        <f t="shared" ref="AJ42:BO42" si="98">AI42+AJ36</f>
        <v>0</v>
      </c>
      <c r="AK42" s="23">
        <f t="shared" si="98"/>
        <v>0</v>
      </c>
      <c r="AL42" s="23">
        <f t="shared" si="98"/>
        <v>0</v>
      </c>
      <c r="AM42" s="23">
        <f t="shared" si="98"/>
        <v>0</v>
      </c>
      <c r="AN42" s="23">
        <f t="shared" si="98"/>
        <v>0</v>
      </c>
      <c r="AO42" s="23">
        <f t="shared" si="98"/>
        <v>0</v>
      </c>
      <c r="AP42" s="23">
        <f t="shared" si="98"/>
        <v>0</v>
      </c>
      <c r="AQ42" s="23">
        <f t="shared" si="98"/>
        <v>0</v>
      </c>
      <c r="AR42" s="23">
        <f t="shared" si="98"/>
        <v>0</v>
      </c>
      <c r="AS42" s="23">
        <f t="shared" si="98"/>
        <v>0</v>
      </c>
      <c r="AT42" s="23">
        <f t="shared" si="98"/>
        <v>0</v>
      </c>
      <c r="AU42" s="23">
        <f t="shared" si="98"/>
        <v>0</v>
      </c>
      <c r="AV42" s="23">
        <f t="shared" si="98"/>
        <v>0</v>
      </c>
      <c r="AW42" s="23">
        <f t="shared" si="98"/>
        <v>0</v>
      </c>
      <c r="AX42" s="23">
        <f t="shared" si="98"/>
        <v>0</v>
      </c>
      <c r="AY42" s="23">
        <f t="shared" si="98"/>
        <v>0</v>
      </c>
      <c r="AZ42" s="23">
        <f t="shared" si="98"/>
        <v>0</v>
      </c>
      <c r="BA42" s="23">
        <f t="shared" si="98"/>
        <v>0</v>
      </c>
      <c r="BB42" s="23">
        <f t="shared" si="98"/>
        <v>0</v>
      </c>
      <c r="BC42" s="23">
        <f t="shared" si="98"/>
        <v>0</v>
      </c>
      <c r="BD42" s="23">
        <f t="shared" si="98"/>
        <v>0</v>
      </c>
      <c r="BE42" s="23">
        <f t="shared" si="98"/>
        <v>0</v>
      </c>
      <c r="BF42" s="23">
        <f t="shared" si="98"/>
        <v>0</v>
      </c>
      <c r="BG42" s="23">
        <f t="shared" si="98"/>
        <v>0</v>
      </c>
      <c r="BH42" s="23">
        <f t="shared" si="98"/>
        <v>0</v>
      </c>
      <c r="BI42" s="23">
        <f t="shared" si="98"/>
        <v>0</v>
      </c>
      <c r="BJ42" s="23">
        <f t="shared" si="98"/>
        <v>0</v>
      </c>
      <c r="BK42" s="23">
        <f t="shared" si="98"/>
        <v>0</v>
      </c>
      <c r="BL42" s="23">
        <f t="shared" si="98"/>
        <v>0</v>
      </c>
      <c r="BM42" s="23">
        <f t="shared" si="98"/>
        <v>0</v>
      </c>
      <c r="BN42" s="23">
        <f t="shared" si="98"/>
        <v>0</v>
      </c>
      <c r="BO42" s="23">
        <f t="shared" si="98"/>
        <v>0</v>
      </c>
      <c r="BP42" s="23">
        <f t="shared" ref="BP42:CU42" si="99">BO42+BP36</f>
        <v>0</v>
      </c>
      <c r="BQ42" s="23">
        <f t="shared" si="99"/>
        <v>0</v>
      </c>
      <c r="BR42" s="23">
        <f t="shared" si="99"/>
        <v>0</v>
      </c>
      <c r="BS42" s="23">
        <f t="shared" si="99"/>
        <v>0</v>
      </c>
      <c r="BT42" s="23">
        <f t="shared" si="99"/>
        <v>0</v>
      </c>
      <c r="BU42" s="23">
        <f t="shared" si="99"/>
        <v>0</v>
      </c>
      <c r="BV42" s="23">
        <f t="shared" si="99"/>
        <v>0</v>
      </c>
      <c r="BW42" s="23">
        <f t="shared" si="99"/>
        <v>0</v>
      </c>
      <c r="BX42" s="23">
        <f t="shared" si="99"/>
        <v>0</v>
      </c>
      <c r="BY42" s="23">
        <f t="shared" si="99"/>
        <v>0</v>
      </c>
      <c r="BZ42" s="23">
        <f t="shared" si="99"/>
        <v>0</v>
      </c>
      <c r="CA42" s="23">
        <f t="shared" si="99"/>
        <v>0</v>
      </c>
      <c r="CB42" s="23">
        <f t="shared" si="99"/>
        <v>0</v>
      </c>
      <c r="CC42" s="23">
        <f t="shared" si="99"/>
        <v>0</v>
      </c>
      <c r="CD42" s="23">
        <f t="shared" si="99"/>
        <v>0</v>
      </c>
      <c r="CE42" s="23">
        <f t="shared" si="99"/>
        <v>0</v>
      </c>
      <c r="CF42" s="23">
        <f t="shared" si="99"/>
        <v>0</v>
      </c>
      <c r="CG42" s="23">
        <f t="shared" si="99"/>
        <v>0</v>
      </c>
      <c r="CH42" s="23">
        <f t="shared" si="99"/>
        <v>0</v>
      </c>
      <c r="CI42" s="23">
        <f t="shared" si="99"/>
        <v>0</v>
      </c>
      <c r="CJ42" s="23">
        <f t="shared" si="99"/>
        <v>0</v>
      </c>
      <c r="CK42" s="23">
        <f t="shared" si="99"/>
        <v>0</v>
      </c>
      <c r="CL42" s="23">
        <f t="shared" si="99"/>
        <v>0</v>
      </c>
      <c r="CM42" s="23">
        <f t="shared" si="99"/>
        <v>0</v>
      </c>
      <c r="CN42" s="23">
        <f t="shared" si="99"/>
        <v>0</v>
      </c>
      <c r="CO42" s="23">
        <f t="shared" si="99"/>
        <v>0</v>
      </c>
      <c r="CP42" s="23">
        <f t="shared" si="99"/>
        <v>0</v>
      </c>
      <c r="CQ42" s="23">
        <f t="shared" si="99"/>
        <v>0</v>
      </c>
      <c r="CR42" s="23">
        <f t="shared" si="99"/>
        <v>0</v>
      </c>
      <c r="CS42" s="23">
        <f t="shared" si="99"/>
        <v>0</v>
      </c>
      <c r="CT42" s="23">
        <f t="shared" si="99"/>
        <v>0</v>
      </c>
      <c r="CU42" s="23">
        <f t="shared" si="99"/>
        <v>0</v>
      </c>
      <c r="CV42" s="23">
        <f t="shared" ref="CV42:EA42" si="100">CU42+CV36</f>
        <v>0</v>
      </c>
      <c r="CW42" s="23">
        <f t="shared" si="100"/>
        <v>0</v>
      </c>
      <c r="CX42" s="23">
        <f t="shared" si="100"/>
        <v>0</v>
      </c>
      <c r="CY42" s="23">
        <f t="shared" si="100"/>
        <v>0</v>
      </c>
      <c r="CZ42" s="23">
        <f t="shared" si="100"/>
        <v>0</v>
      </c>
      <c r="DA42" s="23">
        <f t="shared" si="100"/>
        <v>0</v>
      </c>
      <c r="DB42" s="23">
        <f t="shared" si="100"/>
        <v>0</v>
      </c>
      <c r="DC42" s="23">
        <f t="shared" si="100"/>
        <v>0</v>
      </c>
      <c r="DD42" s="23">
        <f t="shared" si="100"/>
        <v>0</v>
      </c>
      <c r="DE42" s="23">
        <f t="shared" si="100"/>
        <v>0</v>
      </c>
      <c r="DF42" s="23">
        <f t="shared" si="100"/>
        <v>0</v>
      </c>
      <c r="DG42" s="23">
        <f t="shared" si="100"/>
        <v>0</v>
      </c>
      <c r="DH42" s="23">
        <f t="shared" si="100"/>
        <v>0</v>
      </c>
      <c r="DI42" s="23">
        <f t="shared" si="100"/>
        <v>0</v>
      </c>
      <c r="DJ42" s="23">
        <f t="shared" si="100"/>
        <v>0</v>
      </c>
      <c r="DK42" s="23">
        <f t="shared" si="100"/>
        <v>0</v>
      </c>
      <c r="DL42" s="23">
        <f t="shared" si="100"/>
        <v>0</v>
      </c>
      <c r="DM42" s="23">
        <f t="shared" si="100"/>
        <v>0</v>
      </c>
      <c r="DN42" s="23">
        <f t="shared" si="100"/>
        <v>0</v>
      </c>
      <c r="DO42" s="23">
        <f t="shared" si="100"/>
        <v>0</v>
      </c>
      <c r="DP42" s="23">
        <f t="shared" si="100"/>
        <v>0</v>
      </c>
      <c r="DQ42" s="23">
        <f t="shared" si="100"/>
        <v>0</v>
      </c>
      <c r="DR42" s="23">
        <f t="shared" si="100"/>
        <v>0</v>
      </c>
      <c r="DS42" s="23">
        <f t="shared" si="100"/>
        <v>0</v>
      </c>
      <c r="DT42" s="23">
        <f t="shared" si="100"/>
        <v>0</v>
      </c>
      <c r="DU42" s="23">
        <f t="shared" si="100"/>
        <v>0</v>
      </c>
      <c r="DV42" s="23">
        <f t="shared" si="100"/>
        <v>0</v>
      </c>
      <c r="DW42" s="23">
        <f t="shared" si="100"/>
        <v>0</v>
      </c>
      <c r="DX42" s="23">
        <f t="shared" si="100"/>
        <v>0</v>
      </c>
      <c r="DY42" s="23">
        <f t="shared" si="100"/>
        <v>0</v>
      </c>
      <c r="DZ42" s="23">
        <f t="shared" si="100"/>
        <v>0</v>
      </c>
      <c r="EA42" s="23">
        <f t="shared" si="100"/>
        <v>0</v>
      </c>
      <c r="EB42" s="23">
        <f t="shared" ref="EB42:FG42" si="101">EA42+EB36</f>
        <v>0</v>
      </c>
      <c r="EC42" s="23">
        <f t="shared" si="101"/>
        <v>0</v>
      </c>
      <c r="ED42" s="23">
        <f t="shared" si="101"/>
        <v>0</v>
      </c>
      <c r="EE42" s="23">
        <f t="shared" si="101"/>
        <v>0</v>
      </c>
      <c r="EF42" s="23">
        <f t="shared" si="101"/>
        <v>0</v>
      </c>
      <c r="EG42" s="23">
        <f t="shared" si="101"/>
        <v>0</v>
      </c>
      <c r="EH42" s="23">
        <f t="shared" si="101"/>
        <v>0</v>
      </c>
      <c r="EI42" s="23">
        <f t="shared" si="101"/>
        <v>0</v>
      </c>
      <c r="EJ42" s="23">
        <f t="shared" si="101"/>
        <v>0</v>
      </c>
      <c r="EK42" s="23">
        <f t="shared" si="101"/>
        <v>0</v>
      </c>
      <c r="EL42" s="23">
        <f t="shared" si="101"/>
        <v>0</v>
      </c>
      <c r="EM42" s="23">
        <f t="shared" si="101"/>
        <v>0</v>
      </c>
      <c r="EN42" s="23">
        <f t="shared" si="101"/>
        <v>0</v>
      </c>
      <c r="EO42" s="23">
        <f t="shared" si="101"/>
        <v>0</v>
      </c>
      <c r="EP42" s="23">
        <f t="shared" si="101"/>
        <v>0</v>
      </c>
      <c r="EQ42" s="23">
        <f t="shared" si="101"/>
        <v>0</v>
      </c>
      <c r="ER42" s="23">
        <f t="shared" si="101"/>
        <v>0</v>
      </c>
      <c r="ES42" s="23">
        <f t="shared" si="101"/>
        <v>0</v>
      </c>
      <c r="ET42" s="23">
        <f t="shared" si="101"/>
        <v>0</v>
      </c>
      <c r="EU42" s="23">
        <f t="shared" si="101"/>
        <v>0</v>
      </c>
      <c r="EV42" s="23">
        <f t="shared" si="101"/>
        <v>0</v>
      </c>
      <c r="EW42" s="23">
        <f t="shared" si="101"/>
        <v>0</v>
      </c>
      <c r="EX42" s="23">
        <f t="shared" si="101"/>
        <v>0</v>
      </c>
      <c r="EY42" s="23">
        <f t="shared" si="101"/>
        <v>0</v>
      </c>
      <c r="EZ42" s="23">
        <f t="shared" si="101"/>
        <v>0</v>
      </c>
      <c r="FA42" s="23">
        <f t="shared" si="101"/>
        <v>0</v>
      </c>
      <c r="FB42" s="23">
        <f t="shared" si="101"/>
        <v>0</v>
      </c>
      <c r="FC42" s="23">
        <f t="shared" si="101"/>
        <v>0</v>
      </c>
      <c r="FD42" s="23">
        <f t="shared" si="101"/>
        <v>0</v>
      </c>
      <c r="FE42" s="23">
        <f t="shared" si="101"/>
        <v>0</v>
      </c>
      <c r="FF42" s="23">
        <f t="shared" si="101"/>
        <v>0</v>
      </c>
      <c r="FG42" s="23">
        <f t="shared" si="101"/>
        <v>0</v>
      </c>
      <c r="FH42" s="23">
        <f t="shared" ref="FH42:FS42" si="102">FG42+FH36</f>
        <v>0</v>
      </c>
      <c r="FI42" s="23">
        <f t="shared" si="102"/>
        <v>0</v>
      </c>
      <c r="FJ42" s="23">
        <f t="shared" si="102"/>
        <v>0</v>
      </c>
      <c r="FK42" s="23">
        <f t="shared" si="102"/>
        <v>0</v>
      </c>
      <c r="FL42" s="23">
        <f t="shared" si="102"/>
        <v>0</v>
      </c>
      <c r="FM42" s="23">
        <f t="shared" si="102"/>
        <v>0</v>
      </c>
      <c r="FN42" s="23">
        <f t="shared" si="102"/>
        <v>0</v>
      </c>
      <c r="FO42" s="23">
        <f t="shared" si="102"/>
        <v>0</v>
      </c>
      <c r="FP42" s="23">
        <f t="shared" si="102"/>
        <v>0</v>
      </c>
      <c r="FQ42" s="23">
        <f t="shared" si="102"/>
        <v>0</v>
      </c>
      <c r="FR42" s="23">
        <f t="shared" si="102"/>
        <v>0</v>
      </c>
      <c r="FS42" s="23">
        <f t="shared" si="102"/>
        <v>0</v>
      </c>
    </row>
    <row r="43" spans="1:176" s="23" customFormat="1" x14ac:dyDescent="0.25">
      <c r="B43" s="24"/>
      <c r="FT43" s="23">
        <f>SUM(C43:FS43)</f>
        <v>0</v>
      </c>
    </row>
    <row r="44" spans="1:176" s="14" customFormat="1" ht="4.5" customHeight="1" x14ac:dyDescent="0.25">
      <c r="B44" s="15"/>
    </row>
    <row r="45" spans="1:176" s="4" customFormat="1" x14ac:dyDescent="0.25">
      <c r="A45" s="25" t="s">
        <v>27</v>
      </c>
      <c r="B45" s="26" t="s">
        <v>9</v>
      </c>
      <c r="C45" s="78">
        <v>0</v>
      </c>
      <c r="D45" s="25" t="str">
        <f>IF(ISNUMBER('Raw Data'!C161),'Raw Data'!C161,"")</f>
        <v/>
      </c>
      <c r="E45" s="25" t="str">
        <f>IF(ISNUMBER('Raw Data'!D161),'Raw Data'!D161,"")</f>
        <v/>
      </c>
      <c r="F45" s="25" t="str">
        <f>IF(ISNUMBER('Raw Data'!E161),'Raw Data'!E161,"")</f>
        <v/>
      </c>
      <c r="G45" s="25" t="str">
        <f>IF(ISNUMBER('Raw Data'!F161),'Raw Data'!F161,"")</f>
        <v/>
      </c>
      <c r="H45" s="25" t="str">
        <f>IF(ISNUMBER('Raw Data'!G161),'Raw Data'!G161,"")</f>
        <v/>
      </c>
      <c r="I45" s="25" t="str">
        <f>IF(ISNUMBER('Raw Data'!H161),'Raw Data'!H161,"")</f>
        <v/>
      </c>
      <c r="J45" s="25" t="str">
        <f>IF(ISNUMBER('Raw Data'!I161),'Raw Data'!I161,"")</f>
        <v/>
      </c>
      <c r="K45" s="25" t="str">
        <f>IF(ISNUMBER('Raw Data'!J161),'Raw Data'!J161,"")</f>
        <v/>
      </c>
      <c r="L45" s="25" t="str">
        <f>IF(ISNUMBER('Raw Data'!K161),'Raw Data'!K161,"")</f>
        <v/>
      </c>
      <c r="M45" s="25" t="str">
        <f>IF(ISNUMBER('Raw Data'!L161),'Raw Data'!L161,"")</f>
        <v/>
      </c>
      <c r="N45" s="25" t="str">
        <f>IF(ISNUMBER('Raw Data'!M161),'Raw Data'!M161,"")</f>
        <v/>
      </c>
      <c r="O45" s="25" t="str">
        <f>IF(ISNUMBER('Raw Data'!N161),'Raw Data'!N161,"")</f>
        <v/>
      </c>
      <c r="P45" s="25" t="str">
        <f>IF(ISNUMBER('Raw Data'!O161),'Raw Data'!O161,"")</f>
        <v/>
      </c>
      <c r="Q45" s="25" t="str">
        <f>IF(ISNUMBER('Raw Data'!P161),'Raw Data'!P161,"")</f>
        <v/>
      </c>
      <c r="R45" s="25" t="str">
        <f>IF(ISNUMBER('Raw Data'!Q161),'Raw Data'!Q161,"")</f>
        <v/>
      </c>
      <c r="S45" s="25" t="str">
        <f>IF(ISNUMBER('Raw Data'!R161),'Raw Data'!R161,"")</f>
        <v/>
      </c>
      <c r="T45" s="25" t="str">
        <f>IF(ISNUMBER('Raw Data'!S161),'Raw Data'!S161,"")</f>
        <v/>
      </c>
      <c r="U45" s="25" t="str">
        <f>IF(ISNUMBER('Raw Data'!T161),'Raw Data'!T161,"")</f>
        <v/>
      </c>
      <c r="V45" s="25" t="str">
        <f>IF(ISNUMBER('Raw Data'!U161),'Raw Data'!U161,"")</f>
        <v/>
      </c>
      <c r="W45" s="25" t="str">
        <f>IF(ISNUMBER('Raw Data'!V161),'Raw Data'!V161,"")</f>
        <v/>
      </c>
      <c r="X45" s="25" t="str">
        <f>IF(ISNUMBER('Raw Data'!W161),'Raw Data'!W161,"")</f>
        <v/>
      </c>
      <c r="Y45" s="25" t="str">
        <f>IF(ISNUMBER('Raw Data'!X161),'Raw Data'!X161,"")</f>
        <v/>
      </c>
      <c r="Z45" s="25" t="str">
        <f>IF(ISNUMBER('Raw Data'!Y161),'Raw Data'!Y161,"")</f>
        <v/>
      </c>
      <c r="AA45" s="25">
        <f>IF(ISNUMBER('Raw Data'!Z161),'Raw Data'!Z161,"")</f>
        <v>8.380524737291374</v>
      </c>
      <c r="AB45" s="25" t="str">
        <f>IF(ISNUMBER('Raw Data'!AA161),'Raw Data'!AA161,"")</f>
        <v/>
      </c>
      <c r="AC45" s="25" t="str">
        <f>IF(ISNUMBER('Raw Data'!AB161),'Raw Data'!AB161,"")</f>
        <v/>
      </c>
      <c r="AD45" s="25" t="str">
        <f>IF(ISNUMBER('Raw Data'!AC161),'Raw Data'!AC161,"")</f>
        <v/>
      </c>
      <c r="AE45" s="25">
        <f>IF(ISNUMBER('Raw Data'!AD161),'Raw Data'!AD161,"")</f>
        <v>11.6</v>
      </c>
      <c r="AF45" s="25" t="str">
        <f>IF(ISNUMBER('Raw Data'!AE161),'Raw Data'!AE161,"")</f>
        <v/>
      </c>
      <c r="AG45" s="25">
        <f>IF(ISNUMBER('Raw Data'!AF161),'Raw Data'!AF161,"")</f>
        <v>15.908333333333326</v>
      </c>
      <c r="AH45" s="25" t="str">
        <f>IF(ISNUMBER('Raw Data'!AG161),'Raw Data'!AG161,"")</f>
        <v/>
      </c>
      <c r="AI45" s="25">
        <f>IF(ISNUMBER('Raw Data'!AH161),'Raw Data'!AH161,"")</f>
        <v>-7.4999999999999289E-2</v>
      </c>
      <c r="AJ45" s="25" t="str">
        <f>IF(ISNUMBER('Raw Data'!AI161),'Raw Data'!AI161,"")</f>
        <v/>
      </c>
      <c r="AK45" s="25" t="str">
        <f>IF(ISNUMBER('Raw Data'!AJ161),'Raw Data'!AJ161,"")</f>
        <v/>
      </c>
      <c r="AL45" s="25" t="str">
        <f>IF(ISNUMBER('Raw Data'!AK161),'Raw Data'!AK161,"")</f>
        <v/>
      </c>
      <c r="AM45" s="25" t="str">
        <f>IF(ISNUMBER('Raw Data'!AL161),'Raw Data'!AL161,"")</f>
        <v/>
      </c>
      <c r="AN45" s="25">
        <f>IF(ISNUMBER('Raw Data'!AM161),'Raw Data'!AM161,"")</f>
        <v>10.737500000000001</v>
      </c>
      <c r="AO45" s="25" t="str">
        <f>IF(ISNUMBER('Raw Data'!AN161),'Raw Data'!AN161,"")</f>
        <v/>
      </c>
      <c r="AP45" s="25">
        <f>IF(ISNUMBER('Raw Data'!AO161),'Raw Data'!AO161,"")</f>
        <v>5.05</v>
      </c>
      <c r="AQ45" s="25" t="str">
        <f>IF(ISNUMBER('Raw Data'!AP161),'Raw Data'!AP161,"")</f>
        <v/>
      </c>
      <c r="AR45" s="25" t="str">
        <f>IF(ISNUMBER('Raw Data'!AQ161),'Raw Data'!AQ161,"")</f>
        <v/>
      </c>
      <c r="AS45" s="25" t="str">
        <f>IF(ISNUMBER('Raw Data'!AR161),'Raw Data'!AR161,"")</f>
        <v/>
      </c>
      <c r="AT45" s="25">
        <f>IF(ISNUMBER('Raw Data'!AS161),'Raw Data'!AS161,"")</f>
        <v>17.762499999999999</v>
      </c>
      <c r="AU45" s="25" t="str">
        <f>IF(ISNUMBER('Raw Data'!AT161),'Raw Data'!AT161,"")</f>
        <v/>
      </c>
      <c r="AV45" s="25">
        <f>IF(ISNUMBER('Raw Data'!AU161),'Raw Data'!AU161,"")</f>
        <v>3</v>
      </c>
      <c r="AW45" s="25" t="str">
        <f>IF(ISNUMBER('Raw Data'!AV161),'Raw Data'!AV161,"")</f>
        <v/>
      </c>
      <c r="AX45" s="25" t="str">
        <f>IF(ISNUMBER('Raw Data'!AW161),'Raw Data'!AW161,"")</f>
        <v/>
      </c>
      <c r="AY45" s="25">
        <f>IF(ISNUMBER('Raw Data'!AX161),'Raw Data'!AX161,"")</f>
        <v>14.8125</v>
      </c>
      <c r="AZ45" s="25" t="str">
        <f>IF(ISNUMBER('Raw Data'!AY161),'Raw Data'!AY161,"")</f>
        <v/>
      </c>
      <c r="BA45" s="25">
        <f>IF(ISNUMBER('Raw Data'!AZ161),'Raw Data'!AZ161,"")</f>
        <v>3.5249999999999995</v>
      </c>
      <c r="BB45" s="25" t="str">
        <f>IF(ISNUMBER('Raw Data'!BA161),'Raw Data'!BA161,"")</f>
        <v/>
      </c>
      <c r="BC45" s="25">
        <f>IF(ISNUMBER('Raw Data'!BB161),'Raw Data'!BB161,"")</f>
        <v>18.024999999999999</v>
      </c>
      <c r="BD45" s="25" t="str">
        <f>IF(ISNUMBER('Raw Data'!BC161),'Raw Data'!BC161,"")</f>
        <v/>
      </c>
      <c r="BE45" s="25" t="str">
        <f>IF(ISNUMBER('Raw Data'!BD161),'Raw Data'!BD161,"")</f>
        <v/>
      </c>
      <c r="BF45" s="25" t="str">
        <f>IF(ISNUMBER('Raw Data'!BE161),'Raw Data'!BE161,"")</f>
        <v/>
      </c>
      <c r="BG45" s="25" t="str">
        <f>IF(ISNUMBER('Raw Data'!BF161),'Raw Data'!BF161,"")</f>
        <v/>
      </c>
      <c r="BH45" s="25">
        <f>IF(ISNUMBER('Raw Data'!BG161),'Raw Data'!BG161,"")</f>
        <v>16.55</v>
      </c>
      <c r="BI45" s="25" t="str">
        <f>IF(ISNUMBER('Raw Data'!BH161),'Raw Data'!BH161,"")</f>
        <v/>
      </c>
      <c r="BJ45" s="25">
        <f>IF(ISNUMBER('Raw Data'!BI161),'Raw Data'!BI161,"")</f>
        <v>15.675000000000001</v>
      </c>
      <c r="BK45" s="25" t="str">
        <f>IF(ISNUMBER('Raw Data'!BJ161),'Raw Data'!BJ161,"")</f>
        <v/>
      </c>
      <c r="BL45" s="25" t="str">
        <f>IF(ISNUMBER('Raw Data'!BK161),'Raw Data'!BK161,"")</f>
        <v/>
      </c>
      <c r="BM45" s="25">
        <f>IF(ISNUMBER('Raw Data'!BL161),'Raw Data'!BL161,"")</f>
        <v>6.3416666666666757</v>
      </c>
      <c r="BN45" s="25" t="str">
        <f>IF(ISNUMBER('Raw Data'!BM161),'Raw Data'!BM161,"")</f>
        <v/>
      </c>
      <c r="BO45" s="25">
        <f>IF(ISNUMBER('Raw Data'!BN161),'Raw Data'!BN161,"")</f>
        <v>2.7625000000000002</v>
      </c>
      <c r="BP45" s="25" t="str">
        <f>IF(ISNUMBER('Raw Data'!BO161),'Raw Data'!BO161,"")</f>
        <v/>
      </c>
      <c r="BQ45" s="25">
        <f>IF(ISNUMBER('Raw Data'!BP161),'Raw Data'!BP161,"")</f>
        <v>14.0625</v>
      </c>
      <c r="BR45" s="25" t="str">
        <f>IF(ISNUMBER('Raw Data'!BQ161),'Raw Data'!BQ161,"")</f>
        <v/>
      </c>
      <c r="BS45" s="25" t="str">
        <f>IF(ISNUMBER('Raw Data'!BR161),'Raw Data'!BR161,"")</f>
        <v/>
      </c>
      <c r="BT45" s="25" t="str">
        <f>IF(ISNUMBER('Raw Data'!BS161),'Raw Data'!BS161,"")</f>
        <v/>
      </c>
      <c r="BU45" s="25" t="str">
        <f>IF(ISNUMBER('Raw Data'!BT161),'Raw Data'!BT161,"")</f>
        <v/>
      </c>
      <c r="BV45" s="25">
        <f>IF(ISNUMBER('Raw Data'!BU161),'Raw Data'!BU161,"")</f>
        <v>16.737500000000001</v>
      </c>
      <c r="BW45" s="25" t="str">
        <f>IF(ISNUMBER('Raw Data'!BV161),'Raw Data'!BV161,"")</f>
        <v/>
      </c>
      <c r="BX45" s="25">
        <f>IF(ISNUMBER('Raw Data'!BW161),'Raw Data'!BW161,"")</f>
        <v>5.3375000000000004</v>
      </c>
      <c r="BY45" s="25" t="str">
        <f>IF(ISNUMBER('Raw Data'!BX161),'Raw Data'!BX161,"")</f>
        <v/>
      </c>
      <c r="BZ45" s="25" t="str">
        <f>IF(ISNUMBER('Raw Data'!BY161),'Raw Data'!BY161,"")</f>
        <v/>
      </c>
      <c r="CA45" s="25">
        <f>IF(ISNUMBER('Raw Data'!BZ161),'Raw Data'!BZ161,"")</f>
        <v>15.524999999999999</v>
      </c>
      <c r="CB45" s="25" t="str">
        <f>IF(ISNUMBER('Raw Data'!CA161),'Raw Data'!CA161,"")</f>
        <v/>
      </c>
      <c r="CC45" s="25">
        <f>IF(ISNUMBER('Raw Data'!CB161),'Raw Data'!CB161,"")</f>
        <v>2.4874999999999989</v>
      </c>
      <c r="CD45" s="25" t="str">
        <f>IF(ISNUMBER('Raw Data'!CC161),'Raw Data'!CC161,"")</f>
        <v/>
      </c>
      <c r="CE45" s="25">
        <f>IF(ISNUMBER('Raw Data'!CD161),'Raw Data'!CD161,"")</f>
        <v>7.3625000000000007</v>
      </c>
      <c r="CF45" s="25" t="str">
        <f>IF(ISNUMBER('Raw Data'!CE161),'Raw Data'!CE161,"")</f>
        <v/>
      </c>
      <c r="CG45" s="25" t="str">
        <f>IF(ISNUMBER('Raw Data'!CF161),'Raw Data'!CF161,"")</f>
        <v/>
      </c>
      <c r="CH45" s="25" t="str">
        <f>IF(ISNUMBER('Raw Data'!CG161),'Raw Data'!CG161,"")</f>
        <v/>
      </c>
      <c r="CI45" s="25" t="str">
        <f>IF(ISNUMBER('Raw Data'!CH161),'Raw Data'!CH161,"")</f>
        <v/>
      </c>
      <c r="CJ45" s="25">
        <f>IF(ISNUMBER('Raw Data'!CI161),'Raw Data'!CI161,"")</f>
        <v>4.2750000000000012</v>
      </c>
      <c r="CK45" s="25" t="str">
        <f>IF(ISNUMBER('Raw Data'!CJ161),'Raw Data'!CJ161,"")</f>
        <v/>
      </c>
      <c r="CL45" s="25">
        <f>IF(ISNUMBER('Raw Data'!CK161),'Raw Data'!CK161,"")</f>
        <v>0.19999999999999929</v>
      </c>
      <c r="CM45" s="25" t="str">
        <f>IF(ISNUMBER('Raw Data'!CL161),'Raw Data'!CL161,"")</f>
        <v/>
      </c>
      <c r="CN45" s="25" t="str">
        <f>IF(ISNUMBER('Raw Data'!CM161),'Raw Data'!CM161,"")</f>
        <v/>
      </c>
      <c r="CO45" s="25">
        <f>IF(ISNUMBER('Raw Data'!CN161),'Raw Data'!CN161,"")</f>
        <v>11.65</v>
      </c>
      <c r="CP45" s="25" t="str">
        <f>IF(ISNUMBER('Raw Data'!CO161),'Raw Data'!CO161,"")</f>
        <v/>
      </c>
      <c r="CQ45" s="25">
        <f>IF(ISNUMBER('Raw Data'!CP161),'Raw Data'!CP161,"")</f>
        <v>-1.0499999999999998</v>
      </c>
      <c r="CR45" s="25" t="str">
        <f>IF(ISNUMBER('Raw Data'!CQ161),'Raw Data'!CQ161,"")</f>
        <v/>
      </c>
      <c r="CS45" s="25">
        <f>IF(ISNUMBER('Raw Data'!CR161),'Raw Data'!CR161,"")</f>
        <v>9.875</v>
      </c>
      <c r="CT45" s="25" t="str">
        <f>IF(ISNUMBER('Raw Data'!CS161),'Raw Data'!CS161,"")</f>
        <v/>
      </c>
      <c r="CU45" s="25" t="str">
        <f>IF(ISNUMBER('Raw Data'!CT161),'Raw Data'!CT161,"")</f>
        <v/>
      </c>
      <c r="CV45" s="25" t="str">
        <f>IF(ISNUMBER('Raw Data'!CU161),'Raw Data'!CU161,"")</f>
        <v/>
      </c>
      <c r="CW45" s="25" t="str">
        <f>IF(ISNUMBER('Raw Data'!CV161),'Raw Data'!CV161,"")</f>
        <v/>
      </c>
      <c r="CX45" s="25">
        <f>IF(ISNUMBER('Raw Data'!CW161),'Raw Data'!CW161,"")</f>
        <v>16.9375</v>
      </c>
      <c r="CY45" s="25" t="str">
        <f>IF(ISNUMBER('Raw Data'!CX161),'Raw Data'!CX161,"")</f>
        <v/>
      </c>
      <c r="CZ45" s="25">
        <f>IF(ISNUMBER('Raw Data'!CY161),'Raw Data'!CY161,"")</f>
        <v>7.1249999999999991</v>
      </c>
      <c r="DA45" s="25" t="str">
        <f>IF(ISNUMBER('Raw Data'!CZ161),'Raw Data'!CZ161,"")</f>
        <v/>
      </c>
      <c r="DB45" s="25" t="str">
        <f>IF(ISNUMBER('Raw Data'!DA161),'Raw Data'!DA161,"")</f>
        <v/>
      </c>
      <c r="DC45" s="25">
        <f>IF(ISNUMBER('Raw Data'!DB161),'Raw Data'!DB161,"")</f>
        <v>17.049999999999997</v>
      </c>
      <c r="DD45" s="25" t="str">
        <f>IF(ISNUMBER('Raw Data'!DC161),'Raw Data'!DC161,"")</f>
        <v/>
      </c>
      <c r="DE45" s="25">
        <f>IF(ISNUMBER('Raw Data'!DD161),'Raw Data'!DD161,"")</f>
        <v>4.3625000000000007</v>
      </c>
      <c r="DF45" s="25" t="str">
        <f>IF(ISNUMBER('Raw Data'!DE161),'Raw Data'!DE161,"")</f>
        <v/>
      </c>
      <c r="DG45" s="25">
        <f>IF(ISNUMBER('Raw Data'!DF161),'Raw Data'!DF161,"")</f>
        <v>15.175000000000001</v>
      </c>
      <c r="DH45" s="25" t="str">
        <f>IF(ISNUMBER('Raw Data'!DG161),'Raw Data'!DG161,"")</f>
        <v/>
      </c>
      <c r="DI45" s="25" t="str">
        <f>IF(ISNUMBER('Raw Data'!DH161),'Raw Data'!DH161,"")</f>
        <v/>
      </c>
      <c r="DJ45" s="25" t="str">
        <f>IF(ISNUMBER('Raw Data'!DI161),'Raw Data'!DI161,"")</f>
        <v/>
      </c>
      <c r="DK45" s="25" t="str">
        <f>IF(ISNUMBER('Raw Data'!DJ161),'Raw Data'!DJ161,"")</f>
        <v/>
      </c>
      <c r="DL45" s="25" t="str">
        <f>IF(ISNUMBER('Raw Data'!DK161),'Raw Data'!DK161,"")</f>
        <v/>
      </c>
      <c r="DM45" s="25">
        <f>IF(ISNUMBER('Raw Data'!DL161),'Raw Data'!DL161,"")</f>
        <v>18.862500000000001</v>
      </c>
      <c r="DN45" s="25" t="str">
        <f>IF(ISNUMBER('Raw Data'!DM161),'Raw Data'!DM161,"")</f>
        <v/>
      </c>
      <c r="DO45" s="25">
        <f>IF(ISNUMBER('Raw Data'!DN161),'Raw Data'!DN161,"")</f>
        <v>18.766666666666669</v>
      </c>
      <c r="DP45" s="25" t="str">
        <f>IF(ISNUMBER('Raw Data'!DO161),'Raw Data'!DO161,"")</f>
        <v/>
      </c>
      <c r="DQ45" s="25" t="str">
        <f>IF(ISNUMBER('Raw Data'!DP161),'Raw Data'!DP161,"")</f>
        <v/>
      </c>
      <c r="DR45" s="25" t="str">
        <f>IF(ISNUMBER('Raw Data'!DQ161),'Raw Data'!DQ161,"")</f>
        <v/>
      </c>
      <c r="DS45" s="25" t="str">
        <f>IF(ISNUMBER('Raw Data'!DR161),'Raw Data'!DR161,"")</f>
        <v/>
      </c>
      <c r="DT45" s="25" t="str">
        <f>IF(ISNUMBER('Raw Data'!DS161),'Raw Data'!DS161,"")</f>
        <v/>
      </c>
      <c r="DU45" s="25" t="str">
        <f>IF(ISNUMBER('Raw Data'!DT161),'Raw Data'!DT161,"")</f>
        <v/>
      </c>
      <c r="DV45" s="25" t="str">
        <f>IF(ISNUMBER('Raw Data'!DU161),'Raw Data'!DU161,"")</f>
        <v/>
      </c>
      <c r="DW45" s="25" t="str">
        <f>IF(ISNUMBER('Raw Data'!DV161),'Raw Data'!DV161,"")</f>
        <v/>
      </c>
      <c r="DX45" s="25" t="str">
        <f>IF(ISNUMBER('Raw Data'!DW161),'Raw Data'!DW161,"")</f>
        <v/>
      </c>
      <c r="DY45" s="25" t="str">
        <f>IF(ISNUMBER('Raw Data'!DX161),'Raw Data'!DX161,"")</f>
        <v/>
      </c>
      <c r="DZ45" s="25">
        <f>IF(ISNUMBER('Raw Data'!DY161),'Raw Data'!DY161,"")</f>
        <v>9.6999999999999993</v>
      </c>
      <c r="EA45" s="25" t="str">
        <f>IF(ISNUMBER('Raw Data'!DZ161),'Raw Data'!DZ161,"")</f>
        <v/>
      </c>
      <c r="EB45" s="25" t="str">
        <f>IF(ISNUMBER('Raw Data'!EA161),'Raw Data'!EA161,"")</f>
        <v/>
      </c>
      <c r="EC45" s="25" t="str">
        <f>IF(ISNUMBER('Raw Data'!EB161),'Raw Data'!EB161,"")</f>
        <v/>
      </c>
      <c r="ED45" s="25" t="str">
        <f>IF(ISNUMBER('Raw Data'!EC161),'Raw Data'!EC161,"")</f>
        <v/>
      </c>
      <c r="EE45" s="25" t="str">
        <f>IF(ISNUMBER('Raw Data'!ED161),'Raw Data'!ED161,"")</f>
        <v/>
      </c>
      <c r="EF45" s="25" t="str">
        <f>IF(ISNUMBER('Raw Data'!EE161),'Raw Data'!EE161,"")</f>
        <v/>
      </c>
      <c r="EG45" s="25" t="str">
        <f>IF(ISNUMBER('Raw Data'!EF161),'Raw Data'!EF161,"")</f>
        <v/>
      </c>
      <c r="EH45" s="25">
        <f>IF(ISNUMBER('Raw Data'!EG161),'Raw Data'!EG161,"")</f>
        <v>8.8817841970012523E-16</v>
      </c>
      <c r="EI45" s="25" t="str">
        <f>IF(ISNUMBER('Raw Data'!EH161),'Raw Data'!EH161,"")</f>
        <v/>
      </c>
      <c r="EJ45" s="25" t="str">
        <f>IF(ISNUMBER('Raw Data'!EI161),'Raw Data'!EI161,"")</f>
        <v/>
      </c>
      <c r="EK45" s="25" t="str">
        <f>IF(ISNUMBER('Raw Data'!EJ161),'Raw Data'!EJ161,"")</f>
        <v/>
      </c>
      <c r="EL45" s="25" t="str">
        <f>IF(ISNUMBER('Raw Data'!EK161),'Raw Data'!EK161,"")</f>
        <v/>
      </c>
      <c r="EM45" s="25" t="str">
        <f>IF(ISNUMBER('Raw Data'!EL161),'Raw Data'!EL161,"")</f>
        <v/>
      </c>
      <c r="EN45" s="25" t="str">
        <f>IF(ISNUMBER('Raw Data'!EM161),'Raw Data'!EM161,"")</f>
        <v/>
      </c>
      <c r="EO45" s="25" t="str">
        <f>IF(ISNUMBER('Raw Data'!EN161),'Raw Data'!EN161,"")</f>
        <v/>
      </c>
      <c r="EP45" s="25" t="str">
        <f>IF(ISNUMBER('Raw Data'!EO161),'Raw Data'!EO161,"")</f>
        <v/>
      </c>
      <c r="EQ45" s="25" t="str">
        <f>IF(ISNUMBER('Raw Data'!EP161),'Raw Data'!EP161,"")</f>
        <v/>
      </c>
      <c r="ER45" s="25" t="str">
        <f>IF(ISNUMBER('Raw Data'!EQ161),'Raw Data'!EQ161,"")</f>
        <v/>
      </c>
      <c r="ES45" s="25" t="str">
        <f>IF(ISNUMBER('Raw Data'!ER161),'Raw Data'!ER161,"")</f>
        <v/>
      </c>
      <c r="ET45" s="25" t="str">
        <f>IF(ISNUMBER('Raw Data'!ES161),'Raw Data'!ES161,"")</f>
        <v/>
      </c>
      <c r="EU45" s="25" t="str">
        <f>IF(ISNUMBER('Raw Data'!ET161),'Raw Data'!ET161,"")</f>
        <v/>
      </c>
      <c r="EV45" s="25" t="str">
        <f>IF(ISNUMBER('Raw Data'!EU161),'Raw Data'!EU161,"")</f>
        <v/>
      </c>
      <c r="EW45" s="25" t="str">
        <f>IF(ISNUMBER('Raw Data'!EV161),'Raw Data'!EV161,"")</f>
        <v/>
      </c>
      <c r="EX45" s="25" t="str">
        <f>IF(ISNUMBER('Raw Data'!EW161),'Raw Data'!EW161,"")</f>
        <v/>
      </c>
      <c r="EY45" s="25" t="str">
        <f>IF(ISNUMBER('Raw Data'!EX161),'Raw Data'!EX161,"")</f>
        <v/>
      </c>
      <c r="EZ45" s="25" t="str">
        <f>IF(ISNUMBER('Raw Data'!EY161),'Raw Data'!EY161,"")</f>
        <v/>
      </c>
      <c r="FA45" s="25" t="str">
        <f>IF(ISNUMBER('Raw Data'!EZ161),'Raw Data'!EZ161,"")</f>
        <v/>
      </c>
      <c r="FB45" s="25" t="str">
        <f>IF(ISNUMBER('Raw Data'!FA161),'Raw Data'!FA161,"")</f>
        <v/>
      </c>
      <c r="FC45" s="25" t="str">
        <f>IF(ISNUMBER('Raw Data'!FB161),'Raw Data'!FB161,"")</f>
        <v/>
      </c>
      <c r="FD45" s="25" t="str">
        <f>IF(ISNUMBER('Raw Data'!FC161),'Raw Data'!FC161,"")</f>
        <v/>
      </c>
      <c r="FE45" s="25" t="str">
        <f>IF(ISNUMBER('Raw Data'!FD161),'Raw Data'!FD161,"")</f>
        <v/>
      </c>
      <c r="FF45" s="25" t="str">
        <f>IF(ISNUMBER('Raw Data'!FE161),'Raw Data'!FE161,"")</f>
        <v/>
      </c>
      <c r="FG45" s="25" t="str">
        <f>IF(ISNUMBER('Raw Data'!FF161),'Raw Data'!FF161,"")</f>
        <v/>
      </c>
      <c r="FH45" s="25">
        <f>IF(ISNUMBER('Raw Data'!FG161),'Raw Data'!FG161,"")</f>
        <v>-0.59999999999999964</v>
      </c>
      <c r="FI45" s="25" t="str">
        <f>IF(ISNUMBER('Raw Data'!FH161),'Raw Data'!FH161,"")</f>
        <v/>
      </c>
      <c r="FJ45" s="25" t="str">
        <f>IF(ISNUMBER('Raw Data'!FI161),'Raw Data'!FI161,"")</f>
        <v/>
      </c>
      <c r="FK45" s="25" t="str">
        <f>IF(ISNUMBER('Raw Data'!FJ161),'Raw Data'!FJ161,"")</f>
        <v/>
      </c>
      <c r="FL45" s="25" t="str">
        <f>IF(ISNUMBER('Raw Data'!FK161),'Raw Data'!FK161,"")</f>
        <v/>
      </c>
      <c r="FM45" s="25" t="str">
        <f>IF(ISNUMBER('Raw Data'!FL161),'Raw Data'!FL161,"")</f>
        <v/>
      </c>
      <c r="FN45" s="25" t="str">
        <f>IF(ISNUMBER('Raw Data'!FM161),'Raw Data'!FM161,"")</f>
        <v/>
      </c>
      <c r="FO45" s="25" t="str">
        <f>IF(ISNUMBER('Raw Data'!FN161),'Raw Data'!FN161,"")</f>
        <v/>
      </c>
      <c r="FP45" s="25" t="str">
        <f>IF(ISNUMBER('Raw Data'!FO161),'Raw Data'!FO161,"")</f>
        <v/>
      </c>
      <c r="FQ45" s="25" t="str">
        <f>IF(ISNUMBER('Raw Data'!FP161),'Raw Data'!FP161,"")</f>
        <v/>
      </c>
      <c r="FR45" s="25" t="str">
        <f>IF(ISNUMBER('Raw Data'!FQ161),'Raw Data'!FQ161,"")</f>
        <v/>
      </c>
      <c r="FS45" s="25" t="str">
        <f>IF(ISNUMBER('Raw Data'!FR161),'Raw Data'!FR161,"")</f>
        <v/>
      </c>
    </row>
    <row r="46" spans="1:176" s="4" customFormat="1" x14ac:dyDescent="0.25">
      <c r="A46" s="25" t="s">
        <v>28</v>
      </c>
      <c r="B46" s="26" t="s">
        <v>9</v>
      </c>
      <c r="C46" s="25"/>
      <c r="D46" s="25" t="str">
        <f>IF(ISNUMBER('Raw Data'!C162),'Raw Data'!C162,"")</f>
        <v/>
      </c>
      <c r="E46" s="25" t="str">
        <f>IF(ISNUMBER('Raw Data'!D162),'Raw Data'!D162,"")</f>
        <v/>
      </c>
      <c r="F46" s="25" t="str">
        <f>IF(ISNUMBER('Raw Data'!E162),'Raw Data'!E162,"")</f>
        <v/>
      </c>
      <c r="G46" s="25" t="str">
        <f>IF(ISNUMBER('Raw Data'!F162),'Raw Data'!F162,"")</f>
        <v/>
      </c>
      <c r="H46" s="25" t="str">
        <f>IF(ISNUMBER('Raw Data'!G162),'Raw Data'!G162,"")</f>
        <v/>
      </c>
      <c r="I46" s="25" t="str">
        <f>IF(ISNUMBER('Raw Data'!H162),'Raw Data'!H162,"")</f>
        <v/>
      </c>
      <c r="J46" s="25" t="str">
        <f>IF(ISNUMBER('Raw Data'!I162),'Raw Data'!I162,"")</f>
        <v/>
      </c>
      <c r="K46" s="25" t="str">
        <f>IF(ISNUMBER('Raw Data'!J162),'Raw Data'!J162,"")</f>
        <v/>
      </c>
      <c r="L46" s="25" t="str">
        <f>IF(ISNUMBER('Raw Data'!K162),'Raw Data'!K162,"")</f>
        <v/>
      </c>
      <c r="M46" s="25" t="str">
        <f>IF(ISNUMBER('Raw Data'!L162),'Raw Data'!L162,"")</f>
        <v/>
      </c>
      <c r="N46" s="25" t="str">
        <f>IF(ISNUMBER('Raw Data'!M162),'Raw Data'!M162,"")</f>
        <v/>
      </c>
      <c r="O46" s="25" t="str">
        <f>IF(ISNUMBER('Raw Data'!N162),'Raw Data'!N162,"")</f>
        <v/>
      </c>
      <c r="P46" s="25" t="str">
        <f>IF(ISNUMBER('Raw Data'!O162),'Raw Data'!O162,"")</f>
        <v/>
      </c>
      <c r="Q46" s="25" t="str">
        <f>IF(ISNUMBER('Raw Data'!P162),'Raw Data'!P162,"")</f>
        <v/>
      </c>
      <c r="R46" s="25" t="str">
        <f>IF(ISNUMBER('Raw Data'!Q162),'Raw Data'!Q162,"")</f>
        <v/>
      </c>
      <c r="S46" s="25" t="str">
        <f>IF(ISNUMBER('Raw Data'!R162),'Raw Data'!R162,"")</f>
        <v/>
      </c>
      <c r="T46" s="25" t="str">
        <f>IF(ISNUMBER('Raw Data'!S162),'Raw Data'!S162,"")</f>
        <v/>
      </c>
      <c r="U46" s="25" t="str">
        <f>IF(ISNUMBER('Raw Data'!T162),'Raw Data'!T162,"")</f>
        <v/>
      </c>
      <c r="V46" s="25" t="str">
        <f>IF(ISNUMBER('Raw Data'!U162),'Raw Data'!U162,"")</f>
        <v/>
      </c>
      <c r="W46" s="25" t="str">
        <f>IF(ISNUMBER('Raw Data'!V162),'Raw Data'!V162,"")</f>
        <v/>
      </c>
      <c r="X46" s="25" t="str">
        <f>IF(ISNUMBER('Raw Data'!W162),'Raw Data'!W162,"")</f>
        <v/>
      </c>
      <c r="Y46" s="25" t="str">
        <f>IF(ISNUMBER('Raw Data'!X162),'Raw Data'!X162,"")</f>
        <v/>
      </c>
      <c r="Z46" s="25" t="str">
        <f>IF(ISNUMBER('Raw Data'!Y162),'Raw Data'!Y162,"")</f>
        <v/>
      </c>
      <c r="AA46" s="25">
        <f>IF(ISNUMBER('Raw Data'!Z162),'Raw Data'!Z162,"")</f>
        <v>7.5597098136224741</v>
      </c>
      <c r="AB46" s="25" t="str">
        <f>IF(ISNUMBER('Raw Data'!AA162),'Raw Data'!AA162,"")</f>
        <v/>
      </c>
      <c r="AC46" s="25" t="str">
        <f>IF(ISNUMBER('Raw Data'!AB162),'Raw Data'!AB162,"")</f>
        <v/>
      </c>
      <c r="AD46" s="25" t="str">
        <f>IF(ISNUMBER('Raw Data'!AC162),'Raw Data'!AC162,"")</f>
        <v/>
      </c>
      <c r="AE46" s="25">
        <f>IF(ISNUMBER('Raw Data'!AD162),'Raw Data'!AD162,"")</f>
        <v>3.0064102233529502</v>
      </c>
      <c r="AF46" s="25" t="str">
        <f>IF(ISNUMBER('Raw Data'!AE162),'Raw Data'!AE162,"")</f>
        <v/>
      </c>
      <c r="AG46" s="25">
        <f>IF(ISNUMBER('Raw Data'!AF162),'Raw Data'!AF162,"")</f>
        <v>3.8808621819901497</v>
      </c>
      <c r="AH46" s="25" t="str">
        <f>IF(ISNUMBER('Raw Data'!AG162),'Raw Data'!AG162,"")</f>
        <v/>
      </c>
      <c r="AI46" s="25">
        <f>IF(ISNUMBER('Raw Data'!AH162),'Raw Data'!AH162,"")</f>
        <v>0.17451490587512453</v>
      </c>
      <c r="AJ46" s="25" t="str">
        <f>IF(ISNUMBER('Raw Data'!AI162),'Raw Data'!AI162,"")</f>
        <v/>
      </c>
      <c r="AK46" s="25" t="str">
        <f>IF(ISNUMBER('Raw Data'!AJ162),'Raw Data'!AJ162,"")</f>
        <v/>
      </c>
      <c r="AL46" s="25" t="str">
        <f>IF(ISNUMBER('Raw Data'!AK162),'Raw Data'!AK162,"")</f>
        <v/>
      </c>
      <c r="AM46" s="25" t="str">
        <f>IF(ISNUMBER('Raw Data'!AL162),'Raw Data'!AL162,"")</f>
        <v/>
      </c>
      <c r="AN46" s="25">
        <f>IF(ISNUMBER('Raw Data'!AM162),'Raw Data'!AM162,"")</f>
        <v>4.7341353888586752</v>
      </c>
      <c r="AO46" s="25" t="str">
        <f>IF(ISNUMBER('Raw Data'!AN162),'Raw Data'!AN162,"")</f>
        <v/>
      </c>
      <c r="AP46" s="25">
        <f>IF(ISNUMBER('Raw Data'!AO162),'Raw Data'!AO162,"")</f>
        <v>0.70259414821012456</v>
      </c>
      <c r="AQ46" s="25" t="str">
        <f>IF(ISNUMBER('Raw Data'!AP162),'Raw Data'!AP162,"")</f>
        <v/>
      </c>
      <c r="AR46" s="25" t="str">
        <f>IF(ISNUMBER('Raw Data'!AQ162),'Raw Data'!AQ162,"")</f>
        <v/>
      </c>
      <c r="AS46" s="25" t="str">
        <f>IF(ISNUMBER('Raw Data'!AR162),'Raw Data'!AR162,"")</f>
        <v/>
      </c>
      <c r="AT46" s="25">
        <f>IF(ISNUMBER('Raw Data'!AS162),'Raw Data'!AS162,"")</f>
        <v>5.524704179065651</v>
      </c>
      <c r="AU46" s="25" t="str">
        <f>IF(ISNUMBER('Raw Data'!AT162),'Raw Data'!AT162,"")</f>
        <v/>
      </c>
      <c r="AV46" s="25">
        <f>IF(ISNUMBER('Raw Data'!AU162),'Raw Data'!AU162,"")</f>
        <v>4.4850722978095243</v>
      </c>
      <c r="AW46" s="25" t="str">
        <f>IF(ISNUMBER('Raw Data'!AV162),'Raw Data'!AV162,"")</f>
        <v/>
      </c>
      <c r="AX46" s="25" t="str">
        <f>IF(ISNUMBER('Raw Data'!AW162),'Raw Data'!AW162,"")</f>
        <v/>
      </c>
      <c r="AY46" s="25">
        <f>IF(ISNUMBER('Raw Data'!AX162),'Raw Data'!AX162,"")</f>
        <v>8.44174999471735</v>
      </c>
      <c r="AZ46" s="25" t="str">
        <f>IF(ISNUMBER('Raw Data'!AY162),'Raw Data'!AY162,"")</f>
        <v/>
      </c>
      <c r="BA46" s="25">
        <f>IF(ISNUMBER('Raw Data'!AZ162),'Raw Data'!AZ162,"")</f>
        <v>8.0176773852253014</v>
      </c>
      <c r="BB46" s="25" t="str">
        <f>IF(ISNUMBER('Raw Data'!BA162),'Raw Data'!BA162,"")</f>
        <v/>
      </c>
      <c r="BC46" s="25">
        <f>IF(ISNUMBER('Raw Data'!BB162),'Raw Data'!BB162,"")</f>
        <v>9.9419758224258992</v>
      </c>
      <c r="BD46" s="25" t="str">
        <f>IF(ISNUMBER('Raw Data'!BC162),'Raw Data'!BC162,"")</f>
        <v/>
      </c>
      <c r="BE46" s="25" t="str">
        <f>IF(ISNUMBER('Raw Data'!BD162),'Raw Data'!BD162,"")</f>
        <v/>
      </c>
      <c r="BF46" s="25" t="str">
        <f>IF(ISNUMBER('Raw Data'!BE162),'Raw Data'!BE162,"")</f>
        <v/>
      </c>
      <c r="BG46" s="25" t="str">
        <f>IF(ISNUMBER('Raw Data'!BF162),'Raw Data'!BF162,"")</f>
        <v/>
      </c>
      <c r="BH46" s="25">
        <f>IF(ISNUMBER('Raw Data'!BG162),'Raw Data'!BG162,"")</f>
        <v>9.2771964013419002</v>
      </c>
      <c r="BI46" s="25" t="str">
        <f>IF(ISNUMBER('Raw Data'!BH162),'Raw Data'!BH162,"")</f>
        <v/>
      </c>
      <c r="BJ46" s="25">
        <f>IF(ISNUMBER('Raw Data'!BI162),'Raw Data'!BI162,"")</f>
        <v>5.9036920160661746</v>
      </c>
      <c r="BK46" s="25" t="str">
        <f>IF(ISNUMBER('Raw Data'!BJ162),'Raw Data'!BJ162,"")</f>
        <v/>
      </c>
      <c r="BL46" s="25" t="str">
        <f>IF(ISNUMBER('Raw Data'!BK162),'Raw Data'!BK162,"")</f>
        <v/>
      </c>
      <c r="BM46" s="25">
        <f>IF(ISNUMBER('Raw Data'!BL162),'Raw Data'!BL162,"")</f>
        <v>7.4453484681674507</v>
      </c>
      <c r="BN46" s="25" t="str">
        <f>IF(ISNUMBER('Raw Data'!BM162),'Raw Data'!BM162,"")</f>
        <v/>
      </c>
      <c r="BO46" s="25">
        <f>IF(ISNUMBER('Raw Data'!BN162),'Raw Data'!BN162,"")</f>
        <v>4.0003748551040497</v>
      </c>
      <c r="BP46" s="25" t="str">
        <f>IF(ISNUMBER('Raw Data'!BO162),'Raw Data'!BO162,"")</f>
        <v/>
      </c>
      <c r="BQ46" s="25">
        <f>IF(ISNUMBER('Raw Data'!BP162),'Raw Data'!BP162,"")</f>
        <v>7.6989317275564</v>
      </c>
      <c r="BR46" s="25" t="str">
        <f>IF(ISNUMBER('Raw Data'!BQ162),'Raw Data'!BQ162,"")</f>
        <v/>
      </c>
      <c r="BS46" s="25" t="str">
        <f>IF(ISNUMBER('Raw Data'!BR162),'Raw Data'!BR162,"")</f>
        <v/>
      </c>
      <c r="BT46" s="25" t="str">
        <f>IF(ISNUMBER('Raw Data'!BS162),'Raw Data'!BS162,"")</f>
        <v/>
      </c>
      <c r="BU46" s="25" t="str">
        <f>IF(ISNUMBER('Raw Data'!BT162),'Raw Data'!BT162,"")</f>
        <v/>
      </c>
      <c r="BV46" s="25">
        <f>IF(ISNUMBER('Raw Data'!BU162),'Raw Data'!BU162,"")</f>
        <v>9.8362896327757987</v>
      </c>
      <c r="BW46" s="25" t="str">
        <f>IF(ISNUMBER('Raw Data'!BV162),'Raw Data'!BV162,"")</f>
        <v/>
      </c>
      <c r="BX46" s="25">
        <f>IF(ISNUMBER('Raw Data'!BW162),'Raw Data'!BW162,"")</f>
        <v>7.8187026913170499</v>
      </c>
      <c r="BY46" s="25" t="str">
        <f>IF(ISNUMBER('Raw Data'!BX162),'Raw Data'!BX162,"")</f>
        <v/>
      </c>
      <c r="BZ46" s="25" t="str">
        <f>IF(ISNUMBER('Raw Data'!BY162),'Raw Data'!BY162,"")</f>
        <v/>
      </c>
      <c r="CA46" s="25">
        <f>IF(ISNUMBER('Raw Data'!BZ162),'Raw Data'!BZ162,"")</f>
        <v>9.9499701157573242</v>
      </c>
      <c r="CB46" s="25" t="str">
        <f>IF(ISNUMBER('Raw Data'!CA162),'Raw Data'!CA162,"")</f>
        <v/>
      </c>
      <c r="CC46" s="25">
        <f>IF(ISNUMBER('Raw Data'!CB162),'Raw Data'!CB162,"")</f>
        <v>0.44318675478484959</v>
      </c>
      <c r="CD46" s="25" t="str">
        <f>IF(ISNUMBER('Raw Data'!CC162),'Raw Data'!CC162,"")</f>
        <v/>
      </c>
      <c r="CE46" s="25">
        <f>IF(ISNUMBER('Raw Data'!CD162),'Raw Data'!CD162,"")</f>
        <v>3.4972261387241996</v>
      </c>
      <c r="CF46" s="25" t="str">
        <f>IF(ISNUMBER('Raw Data'!CE162),'Raw Data'!CE162,"")</f>
        <v/>
      </c>
      <c r="CG46" s="25" t="str">
        <f>IF(ISNUMBER('Raw Data'!CF162),'Raw Data'!CF162,"")</f>
        <v/>
      </c>
      <c r="CH46" s="25" t="str">
        <f>IF(ISNUMBER('Raw Data'!CG162),'Raw Data'!CG162,"")</f>
        <v/>
      </c>
      <c r="CI46" s="25" t="str">
        <f>IF(ISNUMBER('Raw Data'!CH162),'Raw Data'!CH162,"")</f>
        <v/>
      </c>
      <c r="CJ46" s="25">
        <f>IF(ISNUMBER('Raw Data'!CI162),'Raw Data'!CI162,"")</f>
        <v>2.0475500515921743</v>
      </c>
      <c r="CK46" s="25" t="str">
        <f>IF(ISNUMBER('Raw Data'!CJ162),'Raw Data'!CJ162,"")</f>
        <v/>
      </c>
      <c r="CL46" s="25">
        <f>IF(ISNUMBER('Raw Data'!CK162),'Raw Data'!CK162,"")</f>
        <v>0.13754842144867485</v>
      </c>
      <c r="CM46" s="25" t="str">
        <f>IF(ISNUMBER('Raw Data'!CL162),'Raw Data'!CL162,"")</f>
        <v/>
      </c>
      <c r="CN46" s="25" t="str">
        <f>IF(ISNUMBER('Raw Data'!CM162),'Raw Data'!CM162,"")</f>
        <v/>
      </c>
      <c r="CO46" s="25">
        <f>IF(ISNUMBER('Raw Data'!CN162),'Raw Data'!CN162,"")</f>
        <v>4.3193637280528998</v>
      </c>
      <c r="CP46" s="25" t="str">
        <f>IF(ISNUMBER('Raw Data'!CO162),'Raw Data'!CO162,"")</f>
        <v/>
      </c>
      <c r="CQ46" s="25">
        <f>IF(ISNUMBER('Raw Data'!CP162),'Raw Data'!CP162,"")</f>
        <v>-0.64075052114845032</v>
      </c>
      <c r="CR46" s="25" t="str">
        <f>IF(ISNUMBER('Raw Data'!CQ162),'Raw Data'!CQ162,"")</f>
        <v/>
      </c>
      <c r="CS46" s="25">
        <f>IF(ISNUMBER('Raw Data'!CR162),'Raw Data'!CR162,"")</f>
        <v>1.7388413191271246</v>
      </c>
      <c r="CT46" s="25" t="str">
        <f>IF(ISNUMBER('Raw Data'!CS162),'Raw Data'!CS162,"")</f>
        <v/>
      </c>
      <c r="CU46" s="25" t="str">
        <f>IF(ISNUMBER('Raw Data'!CT162),'Raw Data'!CT162,"")</f>
        <v/>
      </c>
      <c r="CV46" s="25" t="str">
        <f>IF(ISNUMBER('Raw Data'!CU162),'Raw Data'!CU162,"")</f>
        <v/>
      </c>
      <c r="CW46" s="25" t="str">
        <f>IF(ISNUMBER('Raw Data'!CV162),'Raw Data'!CV162,"")</f>
        <v/>
      </c>
      <c r="CX46" s="25">
        <f>IF(ISNUMBER('Raw Data'!CW162),'Raw Data'!CW162,"")</f>
        <v>9.104801859179549</v>
      </c>
      <c r="CY46" s="25" t="str">
        <f>IF(ISNUMBER('Raw Data'!CX162),'Raw Data'!CX162,"")</f>
        <v/>
      </c>
      <c r="CZ46" s="25">
        <f>IF(ISNUMBER('Raw Data'!CY162),'Raw Data'!CY162,"")</f>
        <v>7.789916325289175</v>
      </c>
      <c r="DA46" s="25" t="str">
        <f>IF(ISNUMBER('Raw Data'!CZ162),'Raw Data'!CZ162,"")</f>
        <v/>
      </c>
      <c r="DB46" s="25" t="str">
        <f>IF(ISNUMBER('Raw Data'!DA162),'Raw Data'!DA162,"")</f>
        <v/>
      </c>
      <c r="DC46" s="25">
        <f>IF(ISNUMBER('Raw Data'!DB162),'Raw Data'!DB162,"")</f>
        <v>9.6943261070303492</v>
      </c>
      <c r="DD46" s="25" t="str">
        <f>IF(ISNUMBER('Raw Data'!DC162),'Raw Data'!DC162,"")</f>
        <v/>
      </c>
      <c r="DE46" s="25">
        <f>IF(ISNUMBER('Raw Data'!DD162),'Raw Data'!DD162,"")</f>
        <v>9.520000051128374</v>
      </c>
      <c r="DF46" s="25" t="str">
        <f>IF(ISNUMBER('Raw Data'!DE162),'Raw Data'!DE162,"")</f>
        <v/>
      </c>
      <c r="DG46" s="25">
        <f>IF(ISNUMBER('Raw Data'!DF162),'Raw Data'!DF162,"")</f>
        <v>10.050259984462826</v>
      </c>
      <c r="DH46" s="25" t="str">
        <f>IF(ISNUMBER('Raw Data'!DG162),'Raw Data'!DG162,"")</f>
        <v/>
      </c>
      <c r="DI46" s="25" t="str">
        <f>IF(ISNUMBER('Raw Data'!DH162),'Raw Data'!DH162,"")</f>
        <v/>
      </c>
      <c r="DJ46" s="25" t="str">
        <f>IF(ISNUMBER('Raw Data'!DI162),'Raw Data'!DI162,"")</f>
        <v/>
      </c>
      <c r="DK46" s="25" t="str">
        <f>IF(ISNUMBER('Raw Data'!DJ162),'Raw Data'!DJ162,"")</f>
        <v/>
      </c>
      <c r="DL46" s="25" t="str">
        <f>IF(ISNUMBER('Raw Data'!DK162),'Raw Data'!DK162,"")</f>
        <v/>
      </c>
      <c r="DM46" s="25">
        <f>IF(ISNUMBER('Raw Data'!DL162),'Raw Data'!DL162,"")</f>
        <v>12.116526322140924</v>
      </c>
      <c r="DN46" s="25" t="str">
        <f>IF(ISNUMBER('Raw Data'!DM162),'Raw Data'!DM162,"")</f>
        <v/>
      </c>
      <c r="DO46" s="25">
        <f>IF(ISNUMBER('Raw Data'!DN162),'Raw Data'!DN162,"")</f>
        <v>12.166128942229451</v>
      </c>
      <c r="DP46" s="25" t="str">
        <f>IF(ISNUMBER('Raw Data'!DO162),'Raw Data'!DO162,"")</f>
        <v/>
      </c>
      <c r="DQ46" s="25" t="str">
        <f>IF(ISNUMBER('Raw Data'!DP162),'Raw Data'!DP162,"")</f>
        <v/>
      </c>
      <c r="DR46" s="25" t="str">
        <f>IF(ISNUMBER('Raw Data'!DQ162),'Raw Data'!DQ162,"")</f>
        <v/>
      </c>
      <c r="DS46" s="25" t="str">
        <f>IF(ISNUMBER('Raw Data'!DR162),'Raw Data'!DR162,"")</f>
        <v/>
      </c>
      <c r="DT46" s="25" t="str">
        <f>IF(ISNUMBER('Raw Data'!DS162),'Raw Data'!DS162,"")</f>
        <v/>
      </c>
      <c r="DU46" s="25" t="str">
        <f>IF(ISNUMBER('Raw Data'!DT162),'Raw Data'!DT162,"")</f>
        <v/>
      </c>
      <c r="DV46" s="25" t="str">
        <f>IF(ISNUMBER('Raw Data'!DU162),'Raw Data'!DU162,"")</f>
        <v/>
      </c>
      <c r="DW46" s="25" t="str">
        <f>IF(ISNUMBER('Raw Data'!DV162),'Raw Data'!DV162,"")</f>
        <v/>
      </c>
      <c r="DX46" s="25" t="str">
        <f>IF(ISNUMBER('Raw Data'!DW162),'Raw Data'!DW162,"")</f>
        <v/>
      </c>
      <c r="DY46" s="25" t="str">
        <f>IF(ISNUMBER('Raw Data'!DX162),'Raw Data'!DX162,"")</f>
        <v/>
      </c>
      <c r="DZ46" s="25">
        <f>IF(ISNUMBER('Raw Data'!DY162),'Raw Data'!DY162,"")</f>
        <v>0.52251732953742458</v>
      </c>
      <c r="EA46" s="25" t="str">
        <f>IF(ISNUMBER('Raw Data'!DZ162),'Raw Data'!DZ162,"")</f>
        <v/>
      </c>
      <c r="EB46" s="25" t="str">
        <f>IF(ISNUMBER('Raw Data'!EA162),'Raw Data'!EA162,"")</f>
        <v/>
      </c>
      <c r="EC46" s="25" t="str">
        <f>IF(ISNUMBER('Raw Data'!EB162),'Raw Data'!EB162,"")</f>
        <v/>
      </c>
      <c r="ED46" s="25" t="str">
        <f>IF(ISNUMBER('Raw Data'!EC162),'Raw Data'!EC162,"")</f>
        <v/>
      </c>
      <c r="EE46" s="25" t="str">
        <f>IF(ISNUMBER('Raw Data'!ED162),'Raw Data'!ED162,"")</f>
        <v/>
      </c>
      <c r="EF46" s="25" t="str">
        <f>IF(ISNUMBER('Raw Data'!EE162),'Raw Data'!EE162,"")</f>
        <v/>
      </c>
      <c r="EG46" s="25" t="str">
        <f>IF(ISNUMBER('Raw Data'!EF162),'Raw Data'!EF162,"")</f>
        <v/>
      </c>
      <c r="EH46" s="25">
        <f>IF(ISNUMBER('Raw Data'!EG162),'Raw Data'!EG162,"")</f>
        <v>-0.76499548133809991</v>
      </c>
      <c r="EI46" s="25" t="str">
        <f>IF(ISNUMBER('Raw Data'!EH162),'Raw Data'!EH162,"")</f>
        <v/>
      </c>
      <c r="EJ46" s="25" t="str">
        <f>IF(ISNUMBER('Raw Data'!EI162),'Raw Data'!EI162,"")</f>
        <v/>
      </c>
      <c r="EK46" s="25" t="str">
        <f>IF(ISNUMBER('Raw Data'!EJ162),'Raw Data'!EJ162,"")</f>
        <v/>
      </c>
      <c r="EL46" s="25" t="str">
        <f>IF(ISNUMBER('Raw Data'!EK162),'Raw Data'!EK162,"")</f>
        <v/>
      </c>
      <c r="EM46" s="25" t="str">
        <f>IF(ISNUMBER('Raw Data'!EL162),'Raw Data'!EL162,"")</f>
        <v/>
      </c>
      <c r="EN46" s="25" t="str">
        <f>IF(ISNUMBER('Raw Data'!EM162),'Raw Data'!EM162,"")</f>
        <v/>
      </c>
      <c r="EO46" s="25" t="str">
        <f>IF(ISNUMBER('Raw Data'!EN162),'Raw Data'!EN162,"")</f>
        <v/>
      </c>
      <c r="EP46" s="25" t="str">
        <f>IF(ISNUMBER('Raw Data'!EO162),'Raw Data'!EO162,"")</f>
        <v/>
      </c>
      <c r="EQ46" s="25" t="str">
        <f>IF(ISNUMBER('Raw Data'!EP162),'Raw Data'!EP162,"")</f>
        <v/>
      </c>
      <c r="ER46" s="25" t="str">
        <f>IF(ISNUMBER('Raw Data'!EQ162),'Raw Data'!EQ162,"")</f>
        <v/>
      </c>
      <c r="ES46" s="25" t="str">
        <f>IF(ISNUMBER('Raw Data'!ER162),'Raw Data'!ER162,"")</f>
        <v/>
      </c>
      <c r="ET46" s="25" t="str">
        <f>IF(ISNUMBER('Raw Data'!ES162),'Raw Data'!ES162,"")</f>
        <v/>
      </c>
      <c r="EU46" s="25" t="str">
        <f>IF(ISNUMBER('Raw Data'!ET162),'Raw Data'!ET162,"")</f>
        <v/>
      </c>
      <c r="EV46" s="25" t="str">
        <f>IF(ISNUMBER('Raw Data'!EU162),'Raw Data'!EU162,"")</f>
        <v/>
      </c>
      <c r="EW46" s="25" t="str">
        <f>IF(ISNUMBER('Raw Data'!EV162),'Raw Data'!EV162,"")</f>
        <v/>
      </c>
      <c r="EX46" s="25" t="str">
        <f>IF(ISNUMBER('Raw Data'!EW162),'Raw Data'!EW162,"")</f>
        <v/>
      </c>
      <c r="EY46" s="25" t="str">
        <f>IF(ISNUMBER('Raw Data'!EX162),'Raw Data'!EX162,"")</f>
        <v/>
      </c>
      <c r="EZ46" s="25" t="str">
        <f>IF(ISNUMBER('Raw Data'!EY162),'Raw Data'!EY162,"")</f>
        <v/>
      </c>
      <c r="FA46" s="25" t="str">
        <f>IF(ISNUMBER('Raw Data'!EZ162),'Raw Data'!EZ162,"")</f>
        <v/>
      </c>
      <c r="FB46" s="25" t="str">
        <f>IF(ISNUMBER('Raw Data'!FA162),'Raw Data'!FA162,"")</f>
        <v/>
      </c>
      <c r="FC46" s="25" t="str">
        <f>IF(ISNUMBER('Raw Data'!FB162),'Raw Data'!FB162,"")</f>
        <v/>
      </c>
      <c r="FD46" s="25" t="str">
        <f>IF(ISNUMBER('Raw Data'!FC162),'Raw Data'!FC162,"")</f>
        <v/>
      </c>
      <c r="FE46" s="25" t="str">
        <f>IF(ISNUMBER('Raw Data'!FD162),'Raw Data'!FD162,"")</f>
        <v/>
      </c>
      <c r="FF46" s="25" t="str">
        <f>IF(ISNUMBER('Raw Data'!FE162),'Raw Data'!FE162,"")</f>
        <v/>
      </c>
      <c r="FG46" s="25" t="str">
        <f>IF(ISNUMBER('Raw Data'!FF162),'Raw Data'!FF162,"")</f>
        <v/>
      </c>
      <c r="FH46" s="25">
        <f>IF(ISNUMBER('Raw Data'!FG162),'Raw Data'!FG162,"")</f>
        <v>0.81278179415242402</v>
      </c>
      <c r="FI46" s="25" t="str">
        <f>IF(ISNUMBER('Raw Data'!FH162),'Raw Data'!FH162,"")</f>
        <v/>
      </c>
      <c r="FJ46" s="25" t="str">
        <f>IF(ISNUMBER('Raw Data'!FI162),'Raw Data'!FI162,"")</f>
        <v/>
      </c>
      <c r="FK46" s="25" t="str">
        <f>IF(ISNUMBER('Raw Data'!FJ162),'Raw Data'!FJ162,"")</f>
        <v/>
      </c>
      <c r="FL46" s="25" t="str">
        <f>IF(ISNUMBER('Raw Data'!FK162),'Raw Data'!FK162,"")</f>
        <v/>
      </c>
      <c r="FM46" s="25" t="str">
        <f>IF(ISNUMBER('Raw Data'!FL162),'Raw Data'!FL162,"")</f>
        <v/>
      </c>
      <c r="FN46" s="25" t="str">
        <f>IF(ISNUMBER('Raw Data'!FM162),'Raw Data'!FM162,"")</f>
        <v/>
      </c>
      <c r="FO46" s="25" t="str">
        <f>IF(ISNUMBER('Raw Data'!FN162),'Raw Data'!FN162,"")</f>
        <v/>
      </c>
      <c r="FP46" s="25" t="str">
        <f>IF(ISNUMBER('Raw Data'!FO162),'Raw Data'!FO162,"")</f>
        <v/>
      </c>
      <c r="FQ46" s="25" t="str">
        <f>IF(ISNUMBER('Raw Data'!FP162),'Raw Data'!FP162,"")</f>
        <v/>
      </c>
      <c r="FR46" s="25" t="str">
        <f>IF(ISNUMBER('Raw Data'!FQ162),'Raw Data'!FQ162,"")</f>
        <v/>
      </c>
      <c r="FS46" s="25" t="str">
        <f>IF(ISNUMBER('Raw Data'!FR162),'Raw Data'!FR162,"")</f>
        <v/>
      </c>
    </row>
    <row r="47" spans="1:176" s="4" customFormat="1" x14ac:dyDescent="0.25">
      <c r="A47" s="25" t="s">
        <v>29</v>
      </c>
      <c r="B47" s="26" t="s">
        <v>9</v>
      </c>
      <c r="C47" s="25"/>
      <c r="D47" s="25" t="str">
        <f>IF(ISNUMBER('Raw Data'!C163),'Raw Data'!C163,"")</f>
        <v/>
      </c>
      <c r="E47" s="25" t="str">
        <f>IF(ISNUMBER('Raw Data'!D163),'Raw Data'!D163,"")</f>
        <v/>
      </c>
      <c r="F47" s="25" t="str">
        <f>IF(ISNUMBER('Raw Data'!E163),'Raw Data'!E163,"")</f>
        <v/>
      </c>
      <c r="G47" s="25" t="str">
        <f>IF(ISNUMBER('Raw Data'!F163),'Raw Data'!F163,"")</f>
        <v/>
      </c>
      <c r="H47" s="25" t="str">
        <f>IF(ISNUMBER('Raw Data'!G163),'Raw Data'!G163,"")</f>
        <v/>
      </c>
      <c r="I47" s="25" t="str">
        <f>IF(ISNUMBER('Raw Data'!H163),'Raw Data'!H163,"")</f>
        <v/>
      </c>
      <c r="J47" s="25" t="str">
        <f>IF(ISNUMBER('Raw Data'!I163),'Raw Data'!I163,"")</f>
        <v/>
      </c>
      <c r="K47" s="25" t="str">
        <f>IF(ISNUMBER('Raw Data'!J163),'Raw Data'!J163,"")</f>
        <v/>
      </c>
      <c r="L47" s="25" t="str">
        <f>IF(ISNUMBER('Raw Data'!K163),'Raw Data'!K163,"")</f>
        <v/>
      </c>
      <c r="M47" s="25" t="str">
        <f>IF(ISNUMBER('Raw Data'!L163),'Raw Data'!L163,"")</f>
        <v/>
      </c>
      <c r="N47" s="25" t="str">
        <f>IF(ISNUMBER('Raw Data'!M163),'Raw Data'!M163,"")</f>
        <v/>
      </c>
      <c r="O47" s="25" t="str">
        <f>IF(ISNUMBER('Raw Data'!N163),'Raw Data'!N163,"")</f>
        <v/>
      </c>
      <c r="P47" s="25" t="str">
        <f>IF(ISNUMBER('Raw Data'!O163),'Raw Data'!O163,"")</f>
        <v/>
      </c>
      <c r="Q47" s="25" t="str">
        <f>IF(ISNUMBER('Raw Data'!P163),'Raw Data'!P163,"")</f>
        <v/>
      </c>
      <c r="R47" s="25" t="str">
        <f>IF(ISNUMBER('Raw Data'!Q163),'Raw Data'!Q163,"")</f>
        <v/>
      </c>
      <c r="S47" s="25" t="str">
        <f>IF(ISNUMBER('Raw Data'!R163),'Raw Data'!R163,"")</f>
        <v/>
      </c>
      <c r="T47" s="25" t="str">
        <f>IF(ISNUMBER('Raw Data'!S163),'Raw Data'!S163,"")</f>
        <v/>
      </c>
      <c r="U47" s="25" t="str">
        <f>IF(ISNUMBER('Raw Data'!T163),'Raw Data'!T163,"")</f>
        <v/>
      </c>
      <c r="V47" s="25" t="str">
        <f>IF(ISNUMBER('Raw Data'!U163),'Raw Data'!U163,"")</f>
        <v/>
      </c>
      <c r="W47" s="25" t="str">
        <f>IF(ISNUMBER('Raw Data'!V163),'Raw Data'!V163,"")</f>
        <v/>
      </c>
      <c r="X47" s="25" t="str">
        <f>IF(ISNUMBER('Raw Data'!W163),'Raw Data'!W163,"")</f>
        <v/>
      </c>
      <c r="Y47" s="25" t="str">
        <f>IF(ISNUMBER('Raw Data'!X163),'Raw Data'!X163,"")</f>
        <v/>
      </c>
      <c r="Z47" s="25" t="str">
        <f>IF(ISNUMBER('Raw Data'!Y163),'Raw Data'!Y163,"")</f>
        <v/>
      </c>
      <c r="AA47" s="25">
        <f>IF(ISNUMBER('Raw Data'!Z163),'Raw Data'!Z163,"")</f>
        <v>5.1597476381860004</v>
      </c>
      <c r="AB47" s="25" t="str">
        <f>IF(ISNUMBER('Raw Data'!AA163),'Raw Data'!AA163,"")</f>
        <v/>
      </c>
      <c r="AC47" s="25" t="str">
        <f>IF(ISNUMBER('Raw Data'!AB163),'Raw Data'!AB163,"")</f>
        <v/>
      </c>
      <c r="AD47" s="25" t="str">
        <f>IF(ISNUMBER('Raw Data'!AC163),'Raw Data'!AC163,"")</f>
        <v/>
      </c>
      <c r="AE47" s="25">
        <f>IF(ISNUMBER('Raw Data'!AD163),'Raw Data'!AD163,"")</f>
        <v>3.8276053099775749</v>
      </c>
      <c r="AF47" s="25" t="str">
        <f>IF(ISNUMBER('Raw Data'!AE163),'Raw Data'!AE163,"")</f>
        <v/>
      </c>
      <c r="AG47" s="25">
        <f>IF(ISNUMBER('Raw Data'!AF163),'Raw Data'!AF163,"")</f>
        <v>4.162250339584876</v>
      </c>
      <c r="AH47" s="25" t="str">
        <f>IF(ISNUMBER('Raw Data'!AG163),'Raw Data'!AG163,"")</f>
        <v/>
      </c>
      <c r="AI47" s="25">
        <f>IF(ISNUMBER('Raw Data'!AH163),'Raw Data'!AH163,"")</f>
        <v>3.2729410748390246</v>
      </c>
      <c r="AJ47" s="25" t="str">
        <f>IF(ISNUMBER('Raw Data'!AI163),'Raw Data'!AI163,"")</f>
        <v/>
      </c>
      <c r="AK47" s="25" t="str">
        <f>IF(ISNUMBER('Raw Data'!AJ163),'Raw Data'!AJ163,"")</f>
        <v/>
      </c>
      <c r="AL47" s="25" t="str">
        <f>IF(ISNUMBER('Raw Data'!AK163),'Raw Data'!AK163,"")</f>
        <v/>
      </c>
      <c r="AM47" s="25" t="str">
        <f>IF(ISNUMBER('Raw Data'!AL163),'Raw Data'!AL163,"")</f>
        <v/>
      </c>
      <c r="AN47" s="25">
        <f>IF(ISNUMBER('Raw Data'!AM163),'Raw Data'!AM163,"")</f>
        <v>2.8560427083275255</v>
      </c>
      <c r="AO47" s="25" t="str">
        <f>IF(ISNUMBER('Raw Data'!AN163),'Raw Data'!AN163,"")</f>
        <v/>
      </c>
      <c r="AP47" s="25">
        <f>IF(ISNUMBER('Raw Data'!AO163),'Raw Data'!AO163,"")</f>
        <v>2.2476650472404249</v>
      </c>
      <c r="AQ47" s="25" t="str">
        <f>IF(ISNUMBER('Raw Data'!AP163),'Raw Data'!AP163,"")</f>
        <v/>
      </c>
      <c r="AR47" s="25" t="str">
        <f>IF(ISNUMBER('Raw Data'!AQ163),'Raw Data'!AQ163,"")</f>
        <v/>
      </c>
      <c r="AS47" s="25" t="str">
        <f>IF(ISNUMBER('Raw Data'!AR163),'Raw Data'!AR163,"")</f>
        <v/>
      </c>
      <c r="AT47" s="25">
        <f>IF(ISNUMBER('Raw Data'!AS163),'Raw Data'!AS163,"")</f>
        <v>2.6645038602652749</v>
      </c>
      <c r="AU47" s="25" t="str">
        <f>IF(ISNUMBER('Raw Data'!AT163),'Raw Data'!AT163,"")</f>
        <v/>
      </c>
      <c r="AV47" s="25">
        <f>IF(ISNUMBER('Raw Data'!AU163),'Raw Data'!AU163,"")</f>
        <v>3.2682402522623755</v>
      </c>
      <c r="AW47" s="25" t="str">
        <f>IF(ISNUMBER('Raw Data'!AV163),'Raw Data'!AV163,"")</f>
        <v/>
      </c>
      <c r="AX47" s="25" t="str">
        <f>IF(ISNUMBER('Raw Data'!AW163),'Raw Data'!AW163,"")</f>
        <v/>
      </c>
      <c r="AY47" s="25">
        <f>IF(ISNUMBER('Raw Data'!AX163),'Raw Data'!AX163,"")</f>
        <v>3.5439202213571512</v>
      </c>
      <c r="AZ47" s="25" t="str">
        <f>IF(ISNUMBER('Raw Data'!AY163),'Raw Data'!AY163,"")</f>
        <v/>
      </c>
      <c r="BA47" s="25">
        <f>IF(ISNUMBER('Raw Data'!AZ163),'Raw Data'!AZ163,"")</f>
        <v>3.3554422993925752</v>
      </c>
      <c r="BB47" s="25" t="str">
        <f>IF(ISNUMBER('Raw Data'!BA163),'Raw Data'!BA163,"")</f>
        <v/>
      </c>
      <c r="BC47" s="25">
        <f>IF(ISNUMBER('Raw Data'!BB163),'Raw Data'!BB163,"")</f>
        <v>3.9417492861867252</v>
      </c>
      <c r="BD47" s="25" t="str">
        <f>IF(ISNUMBER('Raw Data'!BC163),'Raw Data'!BC163,"")</f>
        <v/>
      </c>
      <c r="BE47" s="25" t="str">
        <f>IF(ISNUMBER('Raw Data'!BD163),'Raw Data'!BD163,"")</f>
        <v/>
      </c>
      <c r="BF47" s="25" t="str">
        <f>IF(ISNUMBER('Raw Data'!BE163),'Raw Data'!BE163,"")</f>
        <v/>
      </c>
      <c r="BG47" s="25" t="str">
        <f>IF(ISNUMBER('Raw Data'!BF163),'Raw Data'!BF163,"")</f>
        <v/>
      </c>
      <c r="BH47" s="25">
        <f>IF(ISNUMBER('Raw Data'!BG163),'Raw Data'!BG163,"")</f>
        <v>3.4292965157985669</v>
      </c>
      <c r="BI47" s="25" t="str">
        <f>IF(ISNUMBER('Raw Data'!BH163),'Raw Data'!BH163,"")</f>
        <v/>
      </c>
      <c r="BJ47" s="25">
        <f>IF(ISNUMBER('Raw Data'!BI163),'Raw Data'!BI163,"")</f>
        <v>3.7812934264989497</v>
      </c>
      <c r="BK47" s="25" t="str">
        <f>IF(ISNUMBER('Raw Data'!BJ163),'Raw Data'!BJ163,"")</f>
        <v/>
      </c>
      <c r="BL47" s="25" t="str">
        <f>IF(ISNUMBER('Raw Data'!BK163),'Raw Data'!BK163,"")</f>
        <v/>
      </c>
      <c r="BM47" s="25">
        <f>IF(ISNUMBER('Raw Data'!BL163),'Raw Data'!BL163,"")</f>
        <v>4.4785533760383496</v>
      </c>
      <c r="BN47" s="25" t="str">
        <f>IF(ISNUMBER('Raw Data'!BM163),'Raw Data'!BM163,"")</f>
        <v/>
      </c>
      <c r="BO47" s="25">
        <f>IF(ISNUMBER('Raw Data'!BN163),'Raw Data'!BN163,"")</f>
        <v>4.0788166884121004</v>
      </c>
      <c r="BP47" s="25" t="str">
        <f>IF(ISNUMBER('Raw Data'!BO163),'Raw Data'!BO163,"")</f>
        <v/>
      </c>
      <c r="BQ47" s="25">
        <f>IF(ISNUMBER('Raw Data'!BP163),'Raw Data'!BP163,"")</f>
        <v>4.9528366017741012</v>
      </c>
      <c r="BR47" s="25" t="str">
        <f>IF(ISNUMBER('Raw Data'!BQ163),'Raw Data'!BQ163,"")</f>
        <v/>
      </c>
      <c r="BS47" s="25" t="str">
        <f>IF(ISNUMBER('Raw Data'!BR163),'Raw Data'!BR163,"")</f>
        <v/>
      </c>
      <c r="BT47" s="25" t="str">
        <f>IF(ISNUMBER('Raw Data'!BS163),'Raw Data'!BS163,"")</f>
        <v/>
      </c>
      <c r="BU47" s="25" t="str">
        <f>IF(ISNUMBER('Raw Data'!BT163),'Raw Data'!BT163,"")</f>
        <v/>
      </c>
      <c r="BV47" s="25">
        <f>IF(ISNUMBER('Raw Data'!BU163),'Raw Data'!BU163,"")</f>
        <v>4.8615068442838005</v>
      </c>
      <c r="BW47" s="25" t="str">
        <f>IF(ISNUMBER('Raw Data'!BV163),'Raw Data'!BV163,"")</f>
        <v/>
      </c>
      <c r="BX47" s="25">
        <f>IF(ISNUMBER('Raw Data'!BW163),'Raw Data'!BW163,"")</f>
        <v>5.3669412927692761</v>
      </c>
      <c r="BY47" s="25" t="str">
        <f>IF(ISNUMBER('Raw Data'!BX163),'Raw Data'!BX163,"")</f>
        <v/>
      </c>
      <c r="BZ47" s="25" t="str">
        <f>IF(ISNUMBER('Raw Data'!BY163),'Raw Data'!BY163,"")</f>
        <v/>
      </c>
      <c r="CA47" s="25">
        <f>IF(ISNUMBER('Raw Data'!BZ163),'Raw Data'!BZ163,"")</f>
        <v>5.6242716118394007</v>
      </c>
      <c r="CB47" s="25" t="str">
        <f>IF(ISNUMBER('Raw Data'!CA163),'Raw Data'!CA163,"")</f>
        <v/>
      </c>
      <c r="CC47" s="25">
        <f>IF(ISNUMBER('Raw Data'!CB163),'Raw Data'!CB163,"")</f>
        <v>2.7438427892860506</v>
      </c>
      <c r="CD47" s="25" t="str">
        <f>IF(ISNUMBER('Raw Data'!CC163),'Raw Data'!CC163,"")</f>
        <v/>
      </c>
      <c r="CE47" s="25">
        <f>IF(ISNUMBER('Raw Data'!CD163),'Raw Data'!CD163,"")</f>
        <v>2.4754022838119507</v>
      </c>
      <c r="CF47" s="25" t="str">
        <f>IF(ISNUMBER('Raw Data'!CE163),'Raw Data'!CE163,"")</f>
        <v/>
      </c>
      <c r="CG47" s="25" t="str">
        <f>IF(ISNUMBER('Raw Data'!CF163),'Raw Data'!CF163,"")</f>
        <v/>
      </c>
      <c r="CH47" s="25" t="str">
        <f>IF(ISNUMBER('Raw Data'!CG163),'Raw Data'!CG163,"")</f>
        <v/>
      </c>
      <c r="CI47" s="25" t="str">
        <f>IF(ISNUMBER('Raw Data'!CH163),'Raw Data'!CH163,"")</f>
        <v/>
      </c>
      <c r="CJ47" s="25">
        <f>IF(ISNUMBER('Raw Data'!CI163),'Raw Data'!CI163,"")</f>
        <v>0.72860269362597574</v>
      </c>
      <c r="CK47" s="25" t="str">
        <f>IF(ISNUMBER('Raw Data'!CJ163),'Raw Data'!CJ163,"")</f>
        <v/>
      </c>
      <c r="CL47" s="25">
        <f>IF(ISNUMBER('Raw Data'!CK163),'Raw Data'!CK163,"")</f>
        <v>0.33912886500120054</v>
      </c>
      <c r="CM47" s="25" t="str">
        <f>IF(ISNUMBER('Raw Data'!CL163),'Raw Data'!CL163,"")</f>
        <v/>
      </c>
      <c r="CN47" s="25" t="str">
        <f>IF(ISNUMBER('Raw Data'!CM163),'Raw Data'!CM163,"")</f>
        <v/>
      </c>
      <c r="CO47" s="25">
        <f>IF(ISNUMBER('Raw Data'!CN163),'Raw Data'!CN163,"")</f>
        <v>0.50036776929520066</v>
      </c>
      <c r="CP47" s="25" t="str">
        <f>IF(ISNUMBER('Raw Data'!CO163),'Raw Data'!CO163,"")</f>
        <v/>
      </c>
      <c r="CQ47" s="25">
        <f>IF(ISNUMBER('Raw Data'!CP163),'Raw Data'!CP163,"")</f>
        <v>0.25840589755112475</v>
      </c>
      <c r="CR47" s="25" t="str">
        <f>IF(ISNUMBER('Raw Data'!CQ163),'Raw Data'!CQ163,"")</f>
        <v/>
      </c>
      <c r="CS47" s="25">
        <f>IF(ISNUMBER('Raw Data'!CR163),'Raw Data'!CR163,"")</f>
        <v>0.44901944664500038</v>
      </c>
      <c r="CT47" s="25" t="str">
        <f>IF(ISNUMBER('Raw Data'!CS163),'Raw Data'!CS163,"")</f>
        <v/>
      </c>
      <c r="CU47" s="25" t="str">
        <f>IF(ISNUMBER('Raw Data'!CT163),'Raw Data'!CT163,"")</f>
        <v/>
      </c>
      <c r="CV47" s="25" t="str">
        <f>IF(ISNUMBER('Raw Data'!CU163),'Raw Data'!CU163,"")</f>
        <v/>
      </c>
      <c r="CW47" s="25" t="str">
        <f>IF(ISNUMBER('Raw Data'!CV163),'Raw Data'!CV163,"")</f>
        <v/>
      </c>
      <c r="CX47" s="25">
        <f>IF(ISNUMBER('Raw Data'!CW163),'Raw Data'!CW163,"")</f>
        <v>2.1296334284013252</v>
      </c>
      <c r="CY47" s="25" t="str">
        <f>IF(ISNUMBER('Raw Data'!CX163),'Raw Data'!CX163,"")</f>
        <v/>
      </c>
      <c r="CZ47" s="25">
        <f>IF(ISNUMBER('Raw Data'!CY163),'Raw Data'!CY163,"")</f>
        <v>2.483244107673801</v>
      </c>
      <c r="DA47" s="25" t="str">
        <f>IF(ISNUMBER('Raw Data'!CZ163),'Raw Data'!CZ163,"")</f>
        <v/>
      </c>
      <c r="DB47" s="25" t="str">
        <f>IF(ISNUMBER('Raw Data'!DA163),'Raw Data'!DA163,"")</f>
        <v/>
      </c>
      <c r="DC47" s="25">
        <f>IF(ISNUMBER('Raw Data'!DB163),'Raw Data'!DB163,"")</f>
        <v>2.8070148599869498</v>
      </c>
      <c r="DD47" s="25" t="str">
        <f>IF(ISNUMBER('Raw Data'!DC163),'Raw Data'!DC163,"")</f>
        <v/>
      </c>
      <c r="DE47" s="25">
        <f>IF(ISNUMBER('Raw Data'!DD163),'Raw Data'!DD163,"")</f>
        <v>3.8123405339475758</v>
      </c>
      <c r="DF47" s="25" t="str">
        <f>IF(ISNUMBER('Raw Data'!DE163),'Raw Data'!DE163,"")</f>
        <v/>
      </c>
      <c r="DG47" s="25">
        <f>IF(ISNUMBER('Raw Data'!DF163),'Raw Data'!DF163,"")</f>
        <v>4.0191943707447999</v>
      </c>
      <c r="DH47" s="25" t="str">
        <f>IF(ISNUMBER('Raw Data'!DG163),'Raw Data'!DG163,"")</f>
        <v/>
      </c>
      <c r="DI47" s="25" t="str">
        <f>IF(ISNUMBER('Raw Data'!DH163),'Raw Data'!DH163,"")</f>
        <v/>
      </c>
      <c r="DJ47" s="25" t="str">
        <f>IF(ISNUMBER('Raw Data'!DI163),'Raw Data'!DI163,"")</f>
        <v/>
      </c>
      <c r="DK47" s="25" t="str">
        <f>IF(ISNUMBER('Raw Data'!DJ163),'Raw Data'!DJ163,"")</f>
        <v/>
      </c>
      <c r="DL47" s="25" t="str">
        <f>IF(ISNUMBER('Raw Data'!DK163),'Raw Data'!DK163,"")</f>
        <v/>
      </c>
      <c r="DM47" s="25">
        <f>IF(ISNUMBER('Raw Data'!DL163),'Raw Data'!DL163,"")</f>
        <v>6.9422150500876008</v>
      </c>
      <c r="DN47" s="25" t="str">
        <f>IF(ISNUMBER('Raw Data'!DM163),'Raw Data'!DM163,"")</f>
        <v/>
      </c>
      <c r="DO47" s="25">
        <f>IF(ISNUMBER('Raw Data'!DN163),'Raw Data'!DN163,"")</f>
        <v>6.933246635731825</v>
      </c>
      <c r="DP47" s="25" t="str">
        <f>IF(ISNUMBER('Raw Data'!DO163),'Raw Data'!DO163,"")</f>
        <v/>
      </c>
      <c r="DQ47" s="25" t="str">
        <f>IF(ISNUMBER('Raw Data'!DP163),'Raw Data'!DP163,"")</f>
        <v/>
      </c>
      <c r="DR47" s="25" t="str">
        <f>IF(ISNUMBER('Raw Data'!DQ163),'Raw Data'!DQ163,"")</f>
        <v/>
      </c>
      <c r="DS47" s="25" t="str">
        <f>IF(ISNUMBER('Raw Data'!DR163),'Raw Data'!DR163,"")</f>
        <v/>
      </c>
      <c r="DT47" s="25" t="str">
        <f>IF(ISNUMBER('Raw Data'!DS163),'Raw Data'!DS163,"")</f>
        <v/>
      </c>
      <c r="DU47" s="25" t="str">
        <f>IF(ISNUMBER('Raw Data'!DT163),'Raw Data'!DT163,"")</f>
        <v/>
      </c>
      <c r="DV47" s="25" t="str">
        <f>IF(ISNUMBER('Raw Data'!DU163),'Raw Data'!DU163,"")</f>
        <v/>
      </c>
      <c r="DW47" s="25" t="str">
        <f>IF(ISNUMBER('Raw Data'!DV163),'Raw Data'!DV163,"")</f>
        <v/>
      </c>
      <c r="DX47" s="25" t="str">
        <f>IF(ISNUMBER('Raw Data'!DW163),'Raw Data'!DW163,"")</f>
        <v/>
      </c>
      <c r="DY47" s="25" t="str">
        <f>IF(ISNUMBER('Raw Data'!DX163),'Raw Data'!DX163,"")</f>
        <v/>
      </c>
      <c r="DZ47" s="25">
        <f>IF(ISNUMBER('Raw Data'!DY163),'Raw Data'!DY163,"")</f>
        <v>3.3017700127508505</v>
      </c>
      <c r="EA47" s="25" t="str">
        <f>IF(ISNUMBER('Raw Data'!DZ163),'Raw Data'!DZ163,"")</f>
        <v/>
      </c>
      <c r="EB47" s="25" t="str">
        <f>IF(ISNUMBER('Raw Data'!EA163),'Raw Data'!EA163,"")</f>
        <v/>
      </c>
      <c r="EC47" s="25" t="str">
        <f>IF(ISNUMBER('Raw Data'!EB163),'Raw Data'!EB163,"")</f>
        <v/>
      </c>
      <c r="ED47" s="25" t="str">
        <f>IF(ISNUMBER('Raw Data'!EC163),'Raw Data'!EC163,"")</f>
        <v/>
      </c>
      <c r="EE47" s="25" t="str">
        <f>IF(ISNUMBER('Raw Data'!ED163),'Raw Data'!ED163,"")</f>
        <v/>
      </c>
      <c r="EF47" s="25" t="str">
        <f>IF(ISNUMBER('Raw Data'!EE163),'Raw Data'!EE163,"")</f>
        <v/>
      </c>
      <c r="EG47" s="25" t="str">
        <f>IF(ISNUMBER('Raw Data'!EF163),'Raw Data'!EF163,"")</f>
        <v/>
      </c>
      <c r="EH47" s="25">
        <f>IF(ISNUMBER('Raw Data'!EG163),'Raw Data'!EG163,"")</f>
        <v>0.71233458420962537</v>
      </c>
      <c r="EI47" s="25" t="str">
        <f>IF(ISNUMBER('Raw Data'!EH163),'Raw Data'!EH163,"")</f>
        <v/>
      </c>
      <c r="EJ47" s="25" t="str">
        <f>IF(ISNUMBER('Raw Data'!EI163),'Raw Data'!EI163,"")</f>
        <v/>
      </c>
      <c r="EK47" s="25" t="str">
        <f>IF(ISNUMBER('Raw Data'!EJ163),'Raw Data'!EJ163,"")</f>
        <v/>
      </c>
      <c r="EL47" s="25" t="str">
        <f>IF(ISNUMBER('Raw Data'!EK163),'Raw Data'!EK163,"")</f>
        <v/>
      </c>
      <c r="EM47" s="25" t="str">
        <f>IF(ISNUMBER('Raw Data'!EL163),'Raw Data'!EL163,"")</f>
        <v/>
      </c>
      <c r="EN47" s="25" t="str">
        <f>IF(ISNUMBER('Raw Data'!EM163),'Raw Data'!EM163,"")</f>
        <v/>
      </c>
      <c r="EO47" s="25" t="str">
        <f>IF(ISNUMBER('Raw Data'!EN163),'Raw Data'!EN163,"")</f>
        <v/>
      </c>
      <c r="EP47" s="25" t="str">
        <f>IF(ISNUMBER('Raw Data'!EO163),'Raw Data'!EO163,"")</f>
        <v/>
      </c>
      <c r="EQ47" s="25" t="str">
        <f>IF(ISNUMBER('Raw Data'!EP163),'Raw Data'!EP163,"")</f>
        <v/>
      </c>
      <c r="ER47" s="25" t="str">
        <f>IF(ISNUMBER('Raw Data'!EQ163),'Raw Data'!EQ163,"")</f>
        <v/>
      </c>
      <c r="ES47" s="25" t="str">
        <f>IF(ISNUMBER('Raw Data'!ER163),'Raw Data'!ER163,"")</f>
        <v/>
      </c>
      <c r="ET47" s="25" t="str">
        <f>IF(ISNUMBER('Raw Data'!ES163),'Raw Data'!ES163,"")</f>
        <v/>
      </c>
      <c r="EU47" s="25" t="str">
        <f>IF(ISNUMBER('Raw Data'!ET163),'Raw Data'!ET163,"")</f>
        <v/>
      </c>
      <c r="EV47" s="25" t="str">
        <f>IF(ISNUMBER('Raw Data'!EU163),'Raw Data'!EU163,"")</f>
        <v/>
      </c>
      <c r="EW47" s="25" t="str">
        <f>IF(ISNUMBER('Raw Data'!EV163),'Raw Data'!EV163,"")</f>
        <v/>
      </c>
      <c r="EX47" s="25" t="str">
        <f>IF(ISNUMBER('Raw Data'!EW163),'Raw Data'!EW163,"")</f>
        <v/>
      </c>
      <c r="EY47" s="25" t="str">
        <f>IF(ISNUMBER('Raw Data'!EX163),'Raw Data'!EX163,"")</f>
        <v/>
      </c>
      <c r="EZ47" s="25" t="str">
        <f>IF(ISNUMBER('Raw Data'!EY163),'Raw Data'!EY163,"")</f>
        <v/>
      </c>
      <c r="FA47" s="25" t="str">
        <f>IF(ISNUMBER('Raw Data'!EZ163),'Raw Data'!EZ163,"")</f>
        <v/>
      </c>
      <c r="FB47" s="25" t="str">
        <f>IF(ISNUMBER('Raw Data'!FA163),'Raw Data'!FA163,"")</f>
        <v/>
      </c>
      <c r="FC47" s="25" t="str">
        <f>IF(ISNUMBER('Raw Data'!FB163),'Raw Data'!FB163,"")</f>
        <v/>
      </c>
      <c r="FD47" s="25" t="str">
        <f>IF(ISNUMBER('Raw Data'!FC163),'Raw Data'!FC163,"")</f>
        <v/>
      </c>
      <c r="FE47" s="25" t="str">
        <f>IF(ISNUMBER('Raw Data'!FD163),'Raw Data'!FD163,"")</f>
        <v/>
      </c>
      <c r="FF47" s="25" t="str">
        <f>IF(ISNUMBER('Raw Data'!FE163),'Raw Data'!FE163,"")</f>
        <v/>
      </c>
      <c r="FG47" s="25" t="str">
        <f>IF(ISNUMBER('Raw Data'!FF163),'Raw Data'!FF163,"")</f>
        <v/>
      </c>
      <c r="FH47" s="25">
        <f>IF(ISNUMBER('Raw Data'!FG163),'Raw Data'!FG163,"")</f>
        <v>1.5860876239954003</v>
      </c>
      <c r="FI47" s="25" t="str">
        <f>IF(ISNUMBER('Raw Data'!FH163),'Raw Data'!FH163,"")</f>
        <v/>
      </c>
      <c r="FJ47" s="25" t="str">
        <f>IF(ISNUMBER('Raw Data'!FI163),'Raw Data'!FI163,"")</f>
        <v/>
      </c>
      <c r="FK47" s="25" t="str">
        <f>IF(ISNUMBER('Raw Data'!FJ163),'Raw Data'!FJ163,"")</f>
        <v/>
      </c>
      <c r="FL47" s="25" t="str">
        <f>IF(ISNUMBER('Raw Data'!FK163),'Raw Data'!FK163,"")</f>
        <v/>
      </c>
      <c r="FM47" s="25" t="str">
        <f>IF(ISNUMBER('Raw Data'!FL163),'Raw Data'!FL163,"")</f>
        <v/>
      </c>
      <c r="FN47" s="25" t="str">
        <f>IF(ISNUMBER('Raw Data'!FM163),'Raw Data'!FM163,"")</f>
        <v/>
      </c>
      <c r="FO47" s="25" t="str">
        <f>IF(ISNUMBER('Raw Data'!FN163),'Raw Data'!FN163,"")</f>
        <v/>
      </c>
      <c r="FP47" s="25" t="str">
        <f>IF(ISNUMBER('Raw Data'!FO163),'Raw Data'!FO163,"")</f>
        <v/>
      </c>
      <c r="FQ47" s="25" t="str">
        <f>IF(ISNUMBER('Raw Data'!FP163),'Raw Data'!FP163,"")</f>
        <v/>
      </c>
      <c r="FR47" s="25" t="str">
        <f>IF(ISNUMBER('Raw Data'!FQ163),'Raw Data'!FQ163,"")</f>
        <v/>
      </c>
      <c r="FS47" s="25" t="str">
        <f>IF(ISNUMBER('Raw Data'!FR163),'Raw Data'!FR163,"")</f>
        <v/>
      </c>
    </row>
    <row r="48" spans="1:176" s="4" customFormat="1" x14ac:dyDescent="0.25">
      <c r="A48" s="25" t="s">
        <v>30</v>
      </c>
      <c r="B48" s="26" t="s">
        <v>9</v>
      </c>
      <c r="C48" s="25"/>
      <c r="D48" s="25" t="str">
        <f>IF(ISNUMBER('Raw Data'!C164),'Raw Data'!C164,"")</f>
        <v/>
      </c>
      <c r="E48" s="25" t="str">
        <f>IF(ISNUMBER('Raw Data'!D164),'Raw Data'!D164,"")</f>
        <v/>
      </c>
      <c r="F48" s="25" t="str">
        <f>IF(ISNUMBER('Raw Data'!E164),'Raw Data'!E164,"")</f>
        <v/>
      </c>
      <c r="G48" s="25" t="str">
        <f>IF(ISNUMBER('Raw Data'!F164),'Raw Data'!F164,"")</f>
        <v/>
      </c>
      <c r="H48" s="25" t="str">
        <f>IF(ISNUMBER('Raw Data'!G164),'Raw Data'!G164,"")</f>
        <v/>
      </c>
      <c r="I48" s="25" t="str">
        <f>IF(ISNUMBER('Raw Data'!H164),'Raw Data'!H164,"")</f>
        <v/>
      </c>
      <c r="J48" s="25" t="str">
        <f>IF(ISNUMBER('Raw Data'!I164),'Raw Data'!I164,"")</f>
        <v/>
      </c>
      <c r="K48" s="25" t="str">
        <f>IF(ISNUMBER('Raw Data'!J164),'Raw Data'!J164,"")</f>
        <v/>
      </c>
      <c r="L48" s="25" t="str">
        <f>IF(ISNUMBER('Raw Data'!K164),'Raw Data'!K164,"")</f>
        <v/>
      </c>
      <c r="M48" s="25" t="str">
        <f>IF(ISNUMBER('Raw Data'!L164),'Raw Data'!L164,"")</f>
        <v/>
      </c>
      <c r="N48" s="25" t="str">
        <f>IF(ISNUMBER('Raw Data'!M164),'Raw Data'!M164,"")</f>
        <v/>
      </c>
      <c r="O48" s="25" t="str">
        <f>IF(ISNUMBER('Raw Data'!N164),'Raw Data'!N164,"")</f>
        <v/>
      </c>
      <c r="P48" s="25" t="str">
        <f>IF(ISNUMBER('Raw Data'!O164),'Raw Data'!O164,"")</f>
        <v/>
      </c>
      <c r="Q48" s="25" t="str">
        <f>IF(ISNUMBER('Raw Data'!P164),'Raw Data'!P164,"")</f>
        <v/>
      </c>
      <c r="R48" s="25" t="str">
        <f>IF(ISNUMBER('Raw Data'!Q164),'Raw Data'!Q164,"")</f>
        <v/>
      </c>
      <c r="S48" s="25" t="str">
        <f>IF(ISNUMBER('Raw Data'!R164),'Raw Data'!R164,"")</f>
        <v/>
      </c>
      <c r="T48" s="25" t="str">
        <f>IF(ISNUMBER('Raw Data'!S164),'Raw Data'!S164,"")</f>
        <v/>
      </c>
      <c r="U48" s="25" t="str">
        <f>IF(ISNUMBER('Raw Data'!T164),'Raw Data'!T164,"")</f>
        <v/>
      </c>
      <c r="V48" s="25" t="str">
        <f>IF(ISNUMBER('Raw Data'!U164),'Raw Data'!U164,"")</f>
        <v/>
      </c>
      <c r="W48" s="25" t="str">
        <f>IF(ISNUMBER('Raw Data'!V164),'Raw Data'!V164,"")</f>
        <v/>
      </c>
      <c r="X48" s="25" t="str">
        <f>IF(ISNUMBER('Raw Data'!W164),'Raw Data'!W164,"")</f>
        <v/>
      </c>
      <c r="Y48" s="25" t="str">
        <f>IF(ISNUMBER('Raw Data'!X164),'Raw Data'!X164,"")</f>
        <v/>
      </c>
      <c r="Z48" s="25" t="str">
        <f>IF(ISNUMBER('Raw Data'!Y164),'Raw Data'!Y164,"")</f>
        <v/>
      </c>
      <c r="AA48" s="25">
        <f>IF(ISNUMBER('Raw Data'!Z164),'Raw Data'!Z164,"")</f>
        <v>6.1658974820439951</v>
      </c>
      <c r="AB48" s="25" t="str">
        <f>IF(ISNUMBER('Raw Data'!AA164),'Raw Data'!AA164,"")</f>
        <v/>
      </c>
      <c r="AC48" s="25" t="str">
        <f>IF(ISNUMBER('Raw Data'!AB164),'Raw Data'!AB164,"")</f>
        <v/>
      </c>
      <c r="AD48" s="25" t="str">
        <f>IF(ISNUMBER('Raw Data'!AC164),'Raw Data'!AC164,"")</f>
        <v/>
      </c>
      <c r="AE48" s="25">
        <f>IF(ISNUMBER('Raw Data'!AD164),'Raw Data'!AD164,"")</f>
        <v>6.0510027296279674</v>
      </c>
      <c r="AF48" s="25" t="str">
        <f>IF(ISNUMBER('Raw Data'!AE164),'Raw Data'!AE164,"")</f>
        <v/>
      </c>
      <c r="AG48" s="25">
        <f>IF(ISNUMBER('Raw Data'!AF164),'Raw Data'!AF164,"")</f>
        <v>6.0709616339268075</v>
      </c>
      <c r="AH48" s="25" t="str">
        <f>IF(ISNUMBER('Raw Data'!AG164),'Raw Data'!AG164,"")</f>
        <v/>
      </c>
      <c r="AI48" s="25">
        <f>IF(ISNUMBER('Raw Data'!AH164),'Raw Data'!AH164,"")</f>
        <v>6.1344387015634192</v>
      </c>
      <c r="AJ48" s="25" t="str">
        <f>IF(ISNUMBER('Raw Data'!AI164),'Raw Data'!AI164,"")</f>
        <v/>
      </c>
      <c r="AK48" s="25" t="str">
        <f>IF(ISNUMBER('Raw Data'!AJ164),'Raw Data'!AJ164,"")</f>
        <v/>
      </c>
      <c r="AL48" s="25" t="str">
        <f>IF(ISNUMBER('Raw Data'!AK164),'Raw Data'!AK164,"")</f>
        <v/>
      </c>
      <c r="AM48" s="25" t="str">
        <f>IF(ISNUMBER('Raw Data'!AL164),'Raw Data'!AL164,"")</f>
        <v/>
      </c>
      <c r="AN48" s="25">
        <f>IF(ISNUMBER('Raw Data'!AM164),'Raw Data'!AM164,"")</f>
        <v>5.7174809230837731</v>
      </c>
      <c r="AO48" s="25" t="str">
        <f>IF(ISNUMBER('Raw Data'!AN164),'Raw Data'!AN164,"")</f>
        <v/>
      </c>
      <c r="AP48" s="25">
        <f>IF(ISNUMBER('Raw Data'!AO164),'Raw Data'!AO164,"")</f>
        <v>5.5240582940700023</v>
      </c>
      <c r="AQ48" s="25" t="str">
        <f>IF(ISNUMBER('Raw Data'!AP164),'Raw Data'!AP164,"")</f>
        <v/>
      </c>
      <c r="AR48" s="25" t="str">
        <f>IF(ISNUMBER('Raw Data'!AQ164),'Raw Data'!AQ164,"")</f>
        <v/>
      </c>
      <c r="AS48" s="25" t="str">
        <f>IF(ISNUMBER('Raw Data'!AR164),'Raw Data'!AR164,"")</f>
        <v/>
      </c>
      <c r="AT48" s="25">
        <f>IF(ISNUMBER('Raw Data'!AS164),'Raw Data'!AS164,"")</f>
        <v>5.350907784626358</v>
      </c>
      <c r="AU48" s="25" t="str">
        <f>IF(ISNUMBER('Raw Data'!AT164),'Raw Data'!AT164,"")</f>
        <v/>
      </c>
      <c r="AV48" s="25">
        <f>IF(ISNUMBER('Raw Data'!AU164),'Raw Data'!AU164,"")</f>
        <v>5.3077263002886443</v>
      </c>
      <c r="AW48" s="25" t="str">
        <f>IF(ISNUMBER('Raw Data'!AV164),'Raw Data'!AV164,"")</f>
        <v/>
      </c>
      <c r="AX48" s="25" t="str">
        <f>IF(ISNUMBER('Raw Data'!AW164),'Raw Data'!AW164,"")</f>
        <v/>
      </c>
      <c r="AY48" s="25">
        <f>IF(ISNUMBER('Raw Data'!AX164),'Raw Data'!AX164,"")</f>
        <v>5.1595480105028466</v>
      </c>
      <c r="AZ48" s="25" t="str">
        <f>IF(ISNUMBER('Raw Data'!AY164),'Raw Data'!AY164,"")</f>
        <v/>
      </c>
      <c r="BA48" s="25">
        <f>IF(ISNUMBER('Raw Data'!AZ164),'Raw Data'!AZ164,"")</f>
        <v>5.3425404271448569</v>
      </c>
      <c r="BB48" s="25" t="str">
        <f>IF(ISNUMBER('Raw Data'!BA164),'Raw Data'!BA164,"")</f>
        <v/>
      </c>
      <c r="BC48" s="25">
        <f>IF(ISNUMBER('Raw Data'!BB164),'Raw Data'!BB164,"")</f>
        <v>5.3341776465224422</v>
      </c>
      <c r="BD48" s="25" t="str">
        <f>IF(ISNUMBER('Raw Data'!BC164),'Raw Data'!BC164,"")</f>
        <v/>
      </c>
      <c r="BE48" s="25" t="str">
        <f>IF(ISNUMBER('Raw Data'!BD164),'Raw Data'!BD164,"")</f>
        <v/>
      </c>
      <c r="BF48" s="25" t="str">
        <f>IF(ISNUMBER('Raw Data'!BE164),'Raw Data'!BE164,"")</f>
        <v/>
      </c>
      <c r="BG48" s="25" t="str">
        <f>IF(ISNUMBER('Raw Data'!BF164),'Raw Data'!BF164,"")</f>
        <v/>
      </c>
      <c r="BH48" s="25">
        <f>IF(ISNUMBER('Raw Data'!BG164),'Raw Data'!BG164,"")</f>
        <v>4.9892554315802276</v>
      </c>
      <c r="BI48" s="25" t="str">
        <f>IF(ISNUMBER('Raw Data'!BH164),'Raw Data'!BH164,"")</f>
        <v/>
      </c>
      <c r="BJ48" s="25">
        <f>IF(ISNUMBER('Raw Data'!BI164),'Raw Data'!BI164,"")</f>
        <v>5.0997092924738228</v>
      </c>
      <c r="BK48" s="25" t="str">
        <f>IF(ISNUMBER('Raw Data'!BJ164),'Raw Data'!BJ164,"")</f>
        <v/>
      </c>
      <c r="BL48" s="25" t="str">
        <f>IF(ISNUMBER('Raw Data'!BK164),'Raw Data'!BK164,"")</f>
        <v/>
      </c>
      <c r="BM48" s="25">
        <f>IF(ISNUMBER('Raw Data'!BL164),'Raw Data'!BL164,"")</f>
        <v>5.2004153698203979</v>
      </c>
      <c r="BN48" s="25" t="str">
        <f>IF(ISNUMBER('Raw Data'!BM164),'Raw Data'!BM164,"")</f>
        <v/>
      </c>
      <c r="BO48" s="25">
        <f>IF(ISNUMBER('Raw Data'!BN164),'Raw Data'!BN164,"")</f>
        <v>5.3052009732970271</v>
      </c>
      <c r="BP48" s="25" t="str">
        <f>IF(ISNUMBER('Raw Data'!BO164),'Raw Data'!BO164,"")</f>
        <v/>
      </c>
      <c r="BQ48" s="25">
        <f>IF(ISNUMBER('Raw Data'!BP164),'Raw Data'!BP164,"")</f>
        <v>5.1313389515180825</v>
      </c>
      <c r="BR48" s="25" t="str">
        <f>IF(ISNUMBER('Raw Data'!BQ164),'Raw Data'!BQ164,"")</f>
        <v/>
      </c>
      <c r="BS48" s="25" t="str">
        <f>IF(ISNUMBER('Raw Data'!BR164),'Raw Data'!BR164,"")</f>
        <v/>
      </c>
      <c r="BT48" s="25" t="str">
        <f>IF(ISNUMBER('Raw Data'!BS164),'Raw Data'!BS164,"")</f>
        <v/>
      </c>
      <c r="BU48" s="25" t="str">
        <f>IF(ISNUMBER('Raw Data'!BT164),'Raw Data'!BT164,"")</f>
        <v/>
      </c>
      <c r="BV48" s="25">
        <f>IF(ISNUMBER('Raw Data'!BU164),'Raw Data'!BU164,"")</f>
        <v>5.2143176844063008</v>
      </c>
      <c r="BW48" s="25" t="str">
        <f>IF(ISNUMBER('Raw Data'!BV164),'Raw Data'!BV164,"")</f>
        <v/>
      </c>
      <c r="BX48" s="25">
        <f>IF(ISNUMBER('Raw Data'!BW164),'Raw Data'!BW164,"")</f>
        <v>5.2504693725775269</v>
      </c>
      <c r="BY48" s="25" t="str">
        <f>IF(ISNUMBER('Raw Data'!BX164),'Raw Data'!BX164,"")</f>
        <v/>
      </c>
      <c r="BZ48" s="25" t="str">
        <f>IF(ISNUMBER('Raw Data'!BY164),'Raw Data'!BY164,"")</f>
        <v/>
      </c>
      <c r="CA48" s="25">
        <f>IF(ISNUMBER('Raw Data'!BZ164),'Raw Data'!BZ164,"")</f>
        <v>5.4112115525169795</v>
      </c>
      <c r="CB48" s="25" t="str">
        <f>IF(ISNUMBER('Raw Data'!CA164),'Raw Data'!CA164,"")</f>
        <v/>
      </c>
      <c r="CC48" s="25">
        <f>IF(ISNUMBER('Raw Data'!CB164),'Raw Data'!CB164,"")</f>
        <v>4.7495060804617371</v>
      </c>
      <c r="CD48" s="25" t="str">
        <f>IF(ISNUMBER('Raw Data'!CC164),'Raw Data'!CC164,"")</f>
        <v/>
      </c>
      <c r="CE48" s="25">
        <f>IF(ISNUMBER('Raw Data'!CD164),'Raw Data'!CD164,"")</f>
        <v>4.35732427382057</v>
      </c>
      <c r="CF48" s="25" t="str">
        <f>IF(ISNUMBER('Raw Data'!CE164),'Raw Data'!CE164,"")</f>
        <v/>
      </c>
      <c r="CG48" s="25" t="str">
        <f>IF(ISNUMBER('Raw Data'!CF164),'Raw Data'!CF164,"")</f>
        <v/>
      </c>
      <c r="CH48" s="25" t="str">
        <f>IF(ISNUMBER('Raw Data'!CG164),'Raw Data'!CG164,"")</f>
        <v/>
      </c>
      <c r="CI48" s="25" t="str">
        <f>IF(ISNUMBER('Raw Data'!CH164),'Raw Data'!CH164,"")</f>
        <v/>
      </c>
      <c r="CJ48" s="25">
        <f>IF(ISNUMBER('Raw Data'!CI164),'Raw Data'!CI164,"")</f>
        <v>2.6147146970400645</v>
      </c>
      <c r="CK48" s="25" t="str">
        <f>IF(ISNUMBER('Raw Data'!CJ164),'Raw Data'!CJ164,"")</f>
        <v/>
      </c>
      <c r="CL48" s="25">
        <f>IF(ISNUMBER('Raw Data'!CK164),'Raw Data'!CK164,"")</f>
        <v>2.535654943784968</v>
      </c>
      <c r="CM48" s="25" t="str">
        <f>IF(ISNUMBER('Raw Data'!CL164),'Raw Data'!CL164,"")</f>
        <v/>
      </c>
      <c r="CN48" s="25" t="str">
        <f>IF(ISNUMBER('Raw Data'!CM164),'Raw Data'!CM164,"")</f>
        <v/>
      </c>
      <c r="CO48" s="25">
        <f>IF(ISNUMBER('Raw Data'!CN164),'Raw Data'!CN164,"")</f>
        <v>2.1605941403453754</v>
      </c>
      <c r="CP48" s="25" t="str">
        <f>IF(ISNUMBER('Raw Data'!CO164),'Raw Data'!CO164,"")</f>
        <v/>
      </c>
      <c r="CQ48" s="25">
        <f>IF(ISNUMBER('Raw Data'!CP164),'Raw Data'!CP164,"")</f>
        <v>2.4276527554720002</v>
      </c>
      <c r="CR48" s="25" t="str">
        <f>IF(ISNUMBER('Raw Data'!CQ164),'Raw Data'!CQ164,"")</f>
        <v/>
      </c>
      <c r="CS48" s="25">
        <f>IF(ISNUMBER('Raw Data'!CR164),'Raw Data'!CR164,"")</f>
        <v>2.1516335286584249</v>
      </c>
      <c r="CT48" s="25" t="str">
        <f>IF(ISNUMBER('Raw Data'!CS164),'Raw Data'!CS164,"")</f>
        <v/>
      </c>
      <c r="CU48" s="25" t="str">
        <f>IF(ISNUMBER('Raw Data'!CT164),'Raw Data'!CT164,"")</f>
        <v/>
      </c>
      <c r="CV48" s="25" t="str">
        <f>IF(ISNUMBER('Raw Data'!CU164),'Raw Data'!CU164,"")</f>
        <v/>
      </c>
      <c r="CW48" s="25" t="str">
        <f>IF(ISNUMBER('Raw Data'!CV164),'Raw Data'!CV164,"")</f>
        <v/>
      </c>
      <c r="CX48" s="25">
        <f>IF(ISNUMBER('Raw Data'!CW164),'Raw Data'!CW164,"")</f>
        <v>2.4391549671299</v>
      </c>
      <c r="CY48" s="25" t="str">
        <f>IF(ISNUMBER('Raw Data'!CX164),'Raw Data'!CX164,"")</f>
        <v/>
      </c>
      <c r="CZ48" s="25">
        <f>IF(ISNUMBER('Raw Data'!CY164),'Raw Data'!CY164,"")</f>
        <v>2.7955286663934751</v>
      </c>
      <c r="DA48" s="25" t="str">
        <f>IF(ISNUMBER('Raw Data'!CZ164),'Raw Data'!CZ164,"")</f>
        <v/>
      </c>
      <c r="DB48" s="25" t="str">
        <f>IF(ISNUMBER('Raw Data'!DA164),'Raw Data'!DA164,"")</f>
        <v/>
      </c>
      <c r="DC48" s="25">
        <f>IF(ISNUMBER('Raw Data'!DB164),'Raw Data'!DB164,"")</f>
        <v>2.8366441677720249</v>
      </c>
      <c r="DD48" s="25" t="str">
        <f>IF(ISNUMBER('Raw Data'!DC164),'Raw Data'!DC164,"")</f>
        <v/>
      </c>
      <c r="DE48" s="25">
        <f>IF(ISNUMBER('Raw Data'!DD164),'Raw Data'!DD164,"")</f>
        <v>2.8037567065957001</v>
      </c>
      <c r="DF48" s="25" t="str">
        <f>IF(ISNUMBER('Raw Data'!DE164),'Raw Data'!DE164,"")</f>
        <v/>
      </c>
      <c r="DG48" s="25">
        <f>IF(ISNUMBER('Raw Data'!DF164),'Raw Data'!DF164,"")</f>
        <v>3.0524674966050176</v>
      </c>
      <c r="DH48" s="25" t="str">
        <f>IF(ISNUMBER('Raw Data'!DG164),'Raw Data'!DG164,"")</f>
        <v/>
      </c>
      <c r="DI48" s="25" t="str">
        <f>IF(ISNUMBER('Raw Data'!DH164),'Raw Data'!DH164,"")</f>
        <v/>
      </c>
      <c r="DJ48" s="25" t="str">
        <f>IF(ISNUMBER('Raw Data'!DI164),'Raw Data'!DI164,"")</f>
        <v/>
      </c>
      <c r="DK48" s="25" t="str">
        <f>IF(ISNUMBER('Raw Data'!DJ164),'Raw Data'!DJ164,"")</f>
        <v/>
      </c>
      <c r="DL48" s="25" t="str">
        <f>IF(ISNUMBER('Raw Data'!DK164),'Raw Data'!DK164,"")</f>
        <v/>
      </c>
      <c r="DM48" s="25">
        <f>IF(ISNUMBER('Raw Data'!DL164),'Raw Data'!DL164,"")</f>
        <v>4.1475826278610253</v>
      </c>
      <c r="DN48" s="25" t="str">
        <f>IF(ISNUMBER('Raw Data'!DM164),'Raw Data'!DM164,"")</f>
        <v/>
      </c>
      <c r="DO48" s="25">
        <f>IF(ISNUMBER('Raw Data'!DN164),'Raw Data'!DN164,"")</f>
        <v>3.9887452021986998</v>
      </c>
      <c r="DP48" s="25" t="str">
        <f>IF(ISNUMBER('Raw Data'!DO164),'Raw Data'!DO164,"")</f>
        <v/>
      </c>
      <c r="DQ48" s="25" t="str">
        <f>IF(ISNUMBER('Raw Data'!DP164),'Raw Data'!DP164,"")</f>
        <v/>
      </c>
      <c r="DR48" s="25" t="str">
        <f>IF(ISNUMBER('Raw Data'!DQ164),'Raw Data'!DQ164,"")</f>
        <v/>
      </c>
      <c r="DS48" s="25" t="str">
        <f>IF(ISNUMBER('Raw Data'!DR164),'Raw Data'!DR164,"")</f>
        <v/>
      </c>
      <c r="DT48" s="25" t="str">
        <f>IF(ISNUMBER('Raw Data'!DS164),'Raw Data'!DS164,"")</f>
        <v/>
      </c>
      <c r="DU48" s="25" t="str">
        <f>IF(ISNUMBER('Raw Data'!DT164),'Raw Data'!DT164,"")</f>
        <v/>
      </c>
      <c r="DV48" s="25" t="str">
        <f>IF(ISNUMBER('Raw Data'!DU164),'Raw Data'!DU164,"")</f>
        <v/>
      </c>
      <c r="DW48" s="25" t="str">
        <f>IF(ISNUMBER('Raw Data'!DV164),'Raw Data'!DV164,"")</f>
        <v/>
      </c>
      <c r="DX48" s="25" t="str">
        <f>IF(ISNUMBER('Raw Data'!DW164),'Raw Data'!DW164,"")</f>
        <v/>
      </c>
      <c r="DY48" s="25" t="str">
        <f>IF(ISNUMBER('Raw Data'!DX164),'Raw Data'!DX164,"")</f>
        <v/>
      </c>
      <c r="DZ48" s="25">
        <f>IF(ISNUMBER('Raw Data'!DY164),'Raw Data'!DY164,"")</f>
        <v>4.4024210935675994</v>
      </c>
      <c r="EA48" s="25" t="str">
        <f>IF(ISNUMBER('Raw Data'!DZ164),'Raw Data'!DZ164,"")</f>
        <v/>
      </c>
      <c r="EB48" s="25" t="str">
        <f>IF(ISNUMBER('Raw Data'!EA164),'Raw Data'!EA164,"")</f>
        <v/>
      </c>
      <c r="EC48" s="25" t="str">
        <f>IF(ISNUMBER('Raw Data'!EB164),'Raw Data'!EB164,"")</f>
        <v/>
      </c>
      <c r="ED48" s="25" t="str">
        <f>IF(ISNUMBER('Raw Data'!EC164),'Raw Data'!EC164,"")</f>
        <v/>
      </c>
      <c r="EE48" s="25" t="str">
        <f>IF(ISNUMBER('Raw Data'!ED164),'Raw Data'!ED164,"")</f>
        <v/>
      </c>
      <c r="EF48" s="25" t="str">
        <f>IF(ISNUMBER('Raw Data'!EE164),'Raw Data'!EE164,"")</f>
        <v/>
      </c>
      <c r="EG48" s="25" t="str">
        <f>IF(ISNUMBER('Raw Data'!EF164),'Raw Data'!EF164,"")</f>
        <v/>
      </c>
      <c r="EH48" s="25">
        <f>IF(ISNUMBER('Raw Data'!EG164),'Raw Data'!EG164,"")</f>
        <v>3.2626585038327001</v>
      </c>
      <c r="EI48" s="25" t="str">
        <f>IF(ISNUMBER('Raw Data'!EH164),'Raw Data'!EH164,"")</f>
        <v/>
      </c>
      <c r="EJ48" s="25" t="str">
        <f>IF(ISNUMBER('Raw Data'!EI164),'Raw Data'!EI164,"")</f>
        <v/>
      </c>
      <c r="EK48" s="25" t="str">
        <f>IF(ISNUMBER('Raw Data'!EJ164),'Raw Data'!EJ164,"")</f>
        <v/>
      </c>
      <c r="EL48" s="25" t="str">
        <f>IF(ISNUMBER('Raw Data'!EK164),'Raw Data'!EK164,"")</f>
        <v/>
      </c>
      <c r="EM48" s="25" t="str">
        <f>IF(ISNUMBER('Raw Data'!EL164),'Raw Data'!EL164,"")</f>
        <v/>
      </c>
      <c r="EN48" s="25" t="str">
        <f>IF(ISNUMBER('Raw Data'!EM164),'Raw Data'!EM164,"")</f>
        <v/>
      </c>
      <c r="EO48" s="25" t="str">
        <f>IF(ISNUMBER('Raw Data'!EN164),'Raw Data'!EN164,"")</f>
        <v/>
      </c>
      <c r="EP48" s="25" t="str">
        <f>IF(ISNUMBER('Raw Data'!EO164),'Raw Data'!EO164,"")</f>
        <v/>
      </c>
      <c r="EQ48" s="25" t="str">
        <f>IF(ISNUMBER('Raw Data'!EP164),'Raw Data'!EP164,"")</f>
        <v/>
      </c>
      <c r="ER48" s="25" t="str">
        <f>IF(ISNUMBER('Raw Data'!EQ164),'Raw Data'!EQ164,"")</f>
        <v/>
      </c>
      <c r="ES48" s="25" t="str">
        <f>IF(ISNUMBER('Raw Data'!ER164),'Raw Data'!ER164,"")</f>
        <v/>
      </c>
      <c r="ET48" s="25" t="str">
        <f>IF(ISNUMBER('Raw Data'!ES164),'Raw Data'!ES164,"")</f>
        <v/>
      </c>
      <c r="EU48" s="25" t="str">
        <f>IF(ISNUMBER('Raw Data'!ET164),'Raw Data'!ET164,"")</f>
        <v/>
      </c>
      <c r="EV48" s="25" t="str">
        <f>IF(ISNUMBER('Raw Data'!EU164),'Raw Data'!EU164,"")</f>
        <v/>
      </c>
      <c r="EW48" s="25" t="str">
        <f>IF(ISNUMBER('Raw Data'!EV164),'Raw Data'!EV164,"")</f>
        <v/>
      </c>
      <c r="EX48" s="25" t="str">
        <f>IF(ISNUMBER('Raw Data'!EW164),'Raw Data'!EW164,"")</f>
        <v/>
      </c>
      <c r="EY48" s="25" t="str">
        <f>IF(ISNUMBER('Raw Data'!EX164),'Raw Data'!EX164,"")</f>
        <v/>
      </c>
      <c r="EZ48" s="25" t="str">
        <f>IF(ISNUMBER('Raw Data'!EY164),'Raw Data'!EY164,"")</f>
        <v/>
      </c>
      <c r="FA48" s="25" t="str">
        <f>IF(ISNUMBER('Raw Data'!EZ164),'Raw Data'!EZ164,"")</f>
        <v/>
      </c>
      <c r="FB48" s="25" t="str">
        <f>IF(ISNUMBER('Raw Data'!FA164),'Raw Data'!FA164,"")</f>
        <v/>
      </c>
      <c r="FC48" s="25" t="str">
        <f>IF(ISNUMBER('Raw Data'!FB164),'Raw Data'!FB164,"")</f>
        <v/>
      </c>
      <c r="FD48" s="25" t="str">
        <f>IF(ISNUMBER('Raw Data'!FC164),'Raw Data'!FC164,"")</f>
        <v/>
      </c>
      <c r="FE48" s="25" t="str">
        <f>IF(ISNUMBER('Raw Data'!FD164),'Raw Data'!FD164,"")</f>
        <v/>
      </c>
      <c r="FF48" s="25" t="str">
        <f>IF(ISNUMBER('Raw Data'!FE164),'Raw Data'!FE164,"")</f>
        <v/>
      </c>
      <c r="FG48" s="25" t="str">
        <f>IF(ISNUMBER('Raw Data'!FF164),'Raw Data'!FF164,"")</f>
        <v/>
      </c>
      <c r="FH48" s="25">
        <f>IF(ISNUMBER('Raw Data'!FG164),'Raw Data'!FG164,"")</f>
        <v>2.3786791258553999</v>
      </c>
      <c r="FI48" s="25" t="str">
        <f>IF(ISNUMBER('Raw Data'!FH164),'Raw Data'!FH164,"")</f>
        <v/>
      </c>
      <c r="FJ48" s="25" t="str">
        <f>IF(ISNUMBER('Raw Data'!FI164),'Raw Data'!FI164,"")</f>
        <v/>
      </c>
      <c r="FK48" s="25" t="str">
        <f>IF(ISNUMBER('Raw Data'!FJ164),'Raw Data'!FJ164,"")</f>
        <v/>
      </c>
      <c r="FL48" s="25" t="str">
        <f>IF(ISNUMBER('Raw Data'!FK164),'Raw Data'!FK164,"")</f>
        <v/>
      </c>
      <c r="FM48" s="25" t="str">
        <f>IF(ISNUMBER('Raw Data'!FL164),'Raw Data'!FL164,"")</f>
        <v/>
      </c>
      <c r="FN48" s="25" t="str">
        <f>IF(ISNUMBER('Raw Data'!FM164),'Raw Data'!FM164,"")</f>
        <v/>
      </c>
      <c r="FO48" s="25" t="str">
        <f>IF(ISNUMBER('Raw Data'!FN164),'Raw Data'!FN164,"")</f>
        <v/>
      </c>
      <c r="FP48" s="25" t="str">
        <f>IF(ISNUMBER('Raw Data'!FO164),'Raw Data'!FO164,"")</f>
        <v/>
      </c>
      <c r="FQ48" s="25" t="str">
        <f>IF(ISNUMBER('Raw Data'!FP164),'Raw Data'!FP164,"")</f>
        <v/>
      </c>
      <c r="FR48" s="25" t="str">
        <f>IF(ISNUMBER('Raw Data'!FQ164),'Raw Data'!FQ164,"")</f>
        <v/>
      </c>
      <c r="FS48" s="25" t="str">
        <f>IF(ISNUMBER('Raw Data'!FR164),'Raw Data'!FR164,"")</f>
        <v/>
      </c>
    </row>
    <row r="49" spans="1:175" x14ac:dyDescent="0.25">
      <c r="A49" s="45" t="s">
        <v>83</v>
      </c>
      <c r="B49" s="10" t="s">
        <v>8</v>
      </c>
      <c r="C49" s="4">
        <f t="shared" ref="C49:AH49" si="103">$C73+(IF(C6&lt;450,$B74*(C6-150),IF(C6&gt;750,$C74+$C75+$B76*(C6-750),$C74+$B75*(C6-450))))</f>
        <v>23.937499999999993</v>
      </c>
      <c r="D49" s="4">
        <f t="shared" si="103"/>
        <v>23.937499999999993</v>
      </c>
      <c r="E49" s="4">
        <f t="shared" si="103"/>
        <v>23.937499999999993</v>
      </c>
      <c r="F49" s="4">
        <f t="shared" si="103"/>
        <v>23.937499999999993</v>
      </c>
      <c r="G49" s="4">
        <f t="shared" si="103"/>
        <v>23.937499999999993</v>
      </c>
      <c r="H49" s="4">
        <f t="shared" si="103"/>
        <v>23.937499999999993</v>
      </c>
      <c r="I49" s="4">
        <f t="shared" si="103"/>
        <v>23.937499999999993</v>
      </c>
      <c r="J49" s="4">
        <f t="shared" si="103"/>
        <v>23.937499999999993</v>
      </c>
      <c r="K49" s="4">
        <f t="shared" si="103"/>
        <v>23.937499999999993</v>
      </c>
      <c r="L49" s="4">
        <f t="shared" si="103"/>
        <v>23.937499999999993</v>
      </c>
      <c r="M49" s="4">
        <f t="shared" si="103"/>
        <v>26.624999999999993</v>
      </c>
      <c r="N49" s="4">
        <f t="shared" si="103"/>
        <v>29.312499999999993</v>
      </c>
      <c r="O49" s="4">
        <f t="shared" si="103"/>
        <v>31.999999999999993</v>
      </c>
      <c r="P49" s="4">
        <f t="shared" si="103"/>
        <v>34.687499999999993</v>
      </c>
      <c r="Q49" s="4">
        <f t="shared" si="103"/>
        <v>37.374999999999993</v>
      </c>
      <c r="R49" s="4">
        <f t="shared" si="103"/>
        <v>40.062499999999993</v>
      </c>
      <c r="S49" s="4">
        <f t="shared" si="103"/>
        <v>42.749999999999993</v>
      </c>
      <c r="T49" s="4">
        <f t="shared" si="103"/>
        <v>45.437499999999993</v>
      </c>
      <c r="U49" s="4">
        <f t="shared" si="103"/>
        <v>48.124999999999993</v>
      </c>
      <c r="V49" s="4">
        <f t="shared" si="103"/>
        <v>50.812499999999993</v>
      </c>
      <c r="W49" s="4">
        <f t="shared" si="103"/>
        <v>53.499999999999993</v>
      </c>
      <c r="X49" s="4">
        <f t="shared" si="103"/>
        <v>56.187499999999993</v>
      </c>
      <c r="Y49" s="4">
        <f t="shared" si="103"/>
        <v>58.874999999999993</v>
      </c>
      <c r="Z49" s="4">
        <f t="shared" si="103"/>
        <v>61.562499999999993</v>
      </c>
      <c r="AA49" s="4">
        <f t="shared" si="103"/>
        <v>64.25</v>
      </c>
      <c r="AB49" s="4">
        <f t="shared" si="103"/>
        <v>66.9375</v>
      </c>
      <c r="AC49" s="4">
        <f t="shared" si="103"/>
        <v>69.625</v>
      </c>
      <c r="AD49" s="4">
        <f t="shared" si="103"/>
        <v>72.3125</v>
      </c>
      <c r="AE49" s="4">
        <f t="shared" si="103"/>
        <v>76.34375</v>
      </c>
      <c r="AF49" s="4">
        <f t="shared" si="103"/>
        <v>80.375</v>
      </c>
      <c r="AG49" s="4">
        <f t="shared" si="103"/>
        <v>84.40625</v>
      </c>
      <c r="AH49" s="4">
        <f t="shared" si="103"/>
        <v>88.4375</v>
      </c>
      <c r="AI49" s="4">
        <f t="shared" ref="AI49:BN49" si="104">$C73+(IF(AI6&lt;450,$B74*(AI6-150),IF(AI6&gt;750,$C74+$C75+$B76*(AI6-750),$C74+$B75*(AI6-450))))</f>
        <v>92.46875</v>
      </c>
      <c r="AJ49" s="4">
        <f t="shared" si="104"/>
        <v>96.5</v>
      </c>
      <c r="AK49" s="4">
        <f t="shared" si="104"/>
        <v>100.53125</v>
      </c>
      <c r="AL49" s="4">
        <f t="shared" si="104"/>
        <v>104.5625</v>
      </c>
      <c r="AM49" s="4">
        <f t="shared" si="104"/>
        <v>108.59375</v>
      </c>
      <c r="AN49" s="4">
        <f t="shared" si="104"/>
        <v>112.625</v>
      </c>
      <c r="AO49" s="4">
        <f t="shared" si="104"/>
        <v>116.65625</v>
      </c>
      <c r="AP49" s="4">
        <f t="shared" si="104"/>
        <v>120.6875</v>
      </c>
      <c r="AQ49" s="4">
        <f t="shared" si="104"/>
        <v>124.48249999999999</v>
      </c>
      <c r="AR49" s="4">
        <f t="shared" si="104"/>
        <v>127.80500000000001</v>
      </c>
      <c r="AS49" s="4">
        <f t="shared" si="104"/>
        <v>131.1275</v>
      </c>
      <c r="AT49" s="4">
        <f t="shared" si="104"/>
        <v>134.44999999999999</v>
      </c>
      <c r="AU49" s="4">
        <f t="shared" si="104"/>
        <v>138.88</v>
      </c>
      <c r="AV49" s="4">
        <f t="shared" si="104"/>
        <v>143.31</v>
      </c>
      <c r="AW49" s="4">
        <f t="shared" si="104"/>
        <v>147.73999999999998</v>
      </c>
      <c r="AX49" s="4">
        <f t="shared" si="104"/>
        <v>152.16999999999999</v>
      </c>
      <c r="AY49" s="4">
        <f t="shared" si="104"/>
        <v>156.6</v>
      </c>
      <c r="AZ49" s="4">
        <f t="shared" si="104"/>
        <v>161.03</v>
      </c>
      <c r="BA49" s="4">
        <f t="shared" si="104"/>
        <v>165.45999999999998</v>
      </c>
      <c r="BB49" s="4">
        <f t="shared" si="104"/>
        <v>169.89</v>
      </c>
      <c r="BC49" s="4">
        <f t="shared" si="104"/>
        <v>174.32</v>
      </c>
      <c r="BD49" s="4">
        <f t="shared" si="104"/>
        <v>178.75</v>
      </c>
      <c r="BE49" s="4">
        <f t="shared" si="104"/>
        <v>183.18</v>
      </c>
      <c r="BF49" s="4">
        <f t="shared" si="104"/>
        <v>187.61</v>
      </c>
      <c r="BG49" s="4">
        <f t="shared" si="104"/>
        <v>191.5</v>
      </c>
      <c r="BH49" s="4">
        <f t="shared" si="104"/>
        <v>194.85</v>
      </c>
      <c r="BI49" s="4">
        <f t="shared" si="104"/>
        <v>198.2</v>
      </c>
      <c r="BJ49" s="4">
        <f t="shared" si="104"/>
        <v>201.54999999999998</v>
      </c>
      <c r="BK49" s="4">
        <f t="shared" si="104"/>
        <v>204.89999999999998</v>
      </c>
      <c r="BL49" s="4">
        <f t="shared" si="104"/>
        <v>208.25</v>
      </c>
      <c r="BM49" s="4">
        <f t="shared" si="104"/>
        <v>211.6</v>
      </c>
      <c r="BN49" s="4">
        <f t="shared" si="104"/>
        <v>214.95</v>
      </c>
      <c r="BO49" s="4">
        <f t="shared" ref="BO49:CT49" si="105">$C73+(IF(BO6&lt;450,$B74*(BO6-150),IF(BO6&gt;750,$C74+$C75+$B76*(BO6-750),$C74+$B75*(BO6-450))))</f>
        <v>216.625</v>
      </c>
      <c r="BP49" s="4">
        <f t="shared" si="105"/>
        <v>218.29999999999998</v>
      </c>
      <c r="BQ49" s="4">
        <f t="shared" si="105"/>
        <v>219.97499999999999</v>
      </c>
      <c r="BR49" s="4">
        <f t="shared" si="105"/>
        <v>221.64999999999998</v>
      </c>
      <c r="BS49" s="4">
        <f t="shared" si="105"/>
        <v>223.32499999999999</v>
      </c>
      <c r="BT49" s="4">
        <f t="shared" si="105"/>
        <v>224.16249999999999</v>
      </c>
      <c r="BU49" s="4">
        <f t="shared" si="105"/>
        <v>225</v>
      </c>
      <c r="BV49" s="4">
        <f t="shared" si="105"/>
        <v>225.83749999999998</v>
      </c>
      <c r="BW49" s="4">
        <f t="shared" si="105"/>
        <v>226.67499999999998</v>
      </c>
      <c r="BX49" s="4">
        <f t="shared" si="105"/>
        <v>227.51249999999999</v>
      </c>
      <c r="BY49" s="4">
        <f t="shared" si="105"/>
        <v>228.35</v>
      </c>
      <c r="BZ49" s="4">
        <f t="shared" si="105"/>
        <v>229.1875</v>
      </c>
      <c r="CA49" s="4">
        <f t="shared" si="105"/>
        <v>230.02499999999998</v>
      </c>
      <c r="CB49" s="4">
        <f t="shared" si="105"/>
        <v>230.86249999999998</v>
      </c>
      <c r="CC49" s="4">
        <f t="shared" si="105"/>
        <v>231.7</v>
      </c>
      <c r="CD49" s="4">
        <f t="shared" si="105"/>
        <v>232.53749999999999</v>
      </c>
      <c r="CE49" s="4">
        <f t="shared" si="105"/>
        <v>233.375</v>
      </c>
      <c r="CF49" s="4">
        <f t="shared" si="105"/>
        <v>234.21249999999998</v>
      </c>
      <c r="CG49" s="4">
        <f t="shared" si="105"/>
        <v>235.04999999999998</v>
      </c>
      <c r="CH49" s="4">
        <f t="shared" si="105"/>
        <v>235.88749999999999</v>
      </c>
      <c r="CI49" s="4">
        <f t="shared" si="105"/>
        <v>236.72499999999999</v>
      </c>
      <c r="CJ49" s="4">
        <f t="shared" si="105"/>
        <v>237.5625</v>
      </c>
      <c r="CK49" s="4">
        <f t="shared" si="105"/>
        <v>238.39999999999998</v>
      </c>
      <c r="CL49" s="4">
        <f t="shared" si="105"/>
        <v>239.23749999999998</v>
      </c>
      <c r="CM49" s="4">
        <f t="shared" si="105"/>
        <v>240.07499999999999</v>
      </c>
      <c r="CN49" s="4">
        <f t="shared" si="105"/>
        <v>240.07499999999999</v>
      </c>
      <c r="CO49" s="4">
        <f t="shared" si="105"/>
        <v>240.07499999999999</v>
      </c>
      <c r="CP49" s="4">
        <f t="shared" si="105"/>
        <v>240.07499999999999</v>
      </c>
      <c r="CQ49" s="4">
        <f t="shared" si="105"/>
        <v>240.07499999999999</v>
      </c>
      <c r="CR49" s="4">
        <f t="shared" si="105"/>
        <v>240.07499999999999</v>
      </c>
      <c r="CS49" s="4">
        <f t="shared" si="105"/>
        <v>240.07499999999999</v>
      </c>
      <c r="CT49" s="4">
        <f t="shared" si="105"/>
        <v>240.07499999999999</v>
      </c>
      <c r="CU49" s="4">
        <f t="shared" ref="CU49:DZ49" si="106">$C73+(IF(CU6&lt;450,$B74*(CU6-150),IF(CU6&gt;750,$C74+$C75+$B76*(CU6-750),$C74+$B75*(CU6-450))))</f>
        <v>240.07499999999999</v>
      </c>
      <c r="CV49" s="4">
        <f t="shared" si="106"/>
        <v>240.07499999999999</v>
      </c>
      <c r="CW49" s="4">
        <f t="shared" si="106"/>
        <v>240.07499999999999</v>
      </c>
      <c r="CX49" s="4">
        <f t="shared" si="106"/>
        <v>240.07499999999999</v>
      </c>
      <c r="CY49" s="4">
        <f t="shared" si="106"/>
        <v>240.07499999999999</v>
      </c>
      <c r="CZ49" s="4">
        <f t="shared" si="106"/>
        <v>240.07499999999999</v>
      </c>
      <c r="DA49" s="4">
        <f t="shared" si="106"/>
        <v>240.07499999999999</v>
      </c>
      <c r="DB49" s="4">
        <f t="shared" si="106"/>
        <v>240.07499999999999</v>
      </c>
      <c r="DC49" s="4">
        <f t="shared" si="106"/>
        <v>240.07499999999999</v>
      </c>
      <c r="DD49" s="4">
        <f t="shared" si="106"/>
        <v>240.07499999999999</v>
      </c>
      <c r="DE49" s="4">
        <f t="shared" si="106"/>
        <v>240.07499999999999</v>
      </c>
      <c r="DF49" s="4">
        <f t="shared" si="106"/>
        <v>240.07499999999999</v>
      </c>
      <c r="DG49" s="4">
        <f t="shared" si="106"/>
        <v>240.07499999999999</v>
      </c>
      <c r="DH49" s="4">
        <f t="shared" si="106"/>
        <v>240.07499999999999</v>
      </c>
      <c r="DI49" s="4">
        <f t="shared" si="106"/>
        <v>240.07499999999999</v>
      </c>
      <c r="DJ49" s="4">
        <f t="shared" si="106"/>
        <v>240.07499999999999</v>
      </c>
      <c r="DK49" s="4">
        <f t="shared" si="106"/>
        <v>240.07499999999999</v>
      </c>
      <c r="DL49" s="4">
        <f t="shared" si="106"/>
        <v>240.07499999999999</v>
      </c>
      <c r="DM49" s="4">
        <f t="shared" si="106"/>
        <v>240.07499999999999</v>
      </c>
      <c r="DN49" s="4">
        <f t="shared" si="106"/>
        <v>240.07499999999999</v>
      </c>
      <c r="DO49" s="4">
        <f t="shared" si="106"/>
        <v>240.07499999999999</v>
      </c>
      <c r="DP49" s="4">
        <f t="shared" si="106"/>
        <v>240.07499999999999</v>
      </c>
      <c r="DQ49" s="4">
        <f t="shared" si="106"/>
        <v>240.07499999999999</v>
      </c>
      <c r="DR49" s="4">
        <f t="shared" si="106"/>
        <v>240.07499999999999</v>
      </c>
      <c r="DS49" s="4">
        <f t="shared" si="106"/>
        <v>240.07499999999999</v>
      </c>
      <c r="DT49" s="4">
        <f t="shared" si="106"/>
        <v>240.07499999999999</v>
      </c>
      <c r="DU49" s="4">
        <f t="shared" si="106"/>
        <v>240.07499999999999</v>
      </c>
      <c r="DV49" s="4">
        <f t="shared" si="106"/>
        <v>240.07499999999999</v>
      </c>
      <c r="DW49" s="4">
        <f t="shared" si="106"/>
        <v>240.07499999999999</v>
      </c>
      <c r="DX49" s="4">
        <f t="shared" si="106"/>
        <v>240.07499999999999</v>
      </c>
      <c r="DY49" s="4">
        <f t="shared" si="106"/>
        <v>240.07499999999999</v>
      </c>
      <c r="DZ49" s="4">
        <f t="shared" si="106"/>
        <v>240.07499999999999</v>
      </c>
      <c r="EA49" s="4">
        <f t="shared" ref="EA49:FF49" si="107">$C73+(IF(EA6&lt;450,$B74*(EA6-150),IF(EA6&gt;750,$C74+$C75+$B76*(EA6-750),$C74+$B75*(EA6-450))))</f>
        <v>240.07499999999999</v>
      </c>
      <c r="EB49" s="4">
        <f t="shared" si="107"/>
        <v>240.07499999999999</v>
      </c>
      <c r="EC49" s="4">
        <f t="shared" si="107"/>
        <v>240.07499999999999</v>
      </c>
      <c r="ED49" s="4">
        <f t="shared" si="107"/>
        <v>240.07499999999999</v>
      </c>
      <c r="EE49" s="4">
        <f t="shared" si="107"/>
        <v>240.07499999999999</v>
      </c>
      <c r="EF49" s="4">
        <f t="shared" si="107"/>
        <v>240.07499999999999</v>
      </c>
      <c r="EG49" s="4">
        <f t="shared" si="107"/>
        <v>240.07499999999999</v>
      </c>
      <c r="EH49" s="4">
        <f t="shared" si="107"/>
        <v>240.07499999999999</v>
      </c>
      <c r="EI49" s="4">
        <f t="shared" si="107"/>
        <v>240.07499999999999</v>
      </c>
      <c r="EJ49" s="4">
        <f t="shared" si="107"/>
        <v>240.07499999999999</v>
      </c>
      <c r="EK49" s="4">
        <f t="shared" si="107"/>
        <v>240.07499999999999</v>
      </c>
      <c r="EL49" s="4">
        <f t="shared" si="107"/>
        <v>240.07499999999999</v>
      </c>
      <c r="EM49" s="4">
        <f t="shared" si="107"/>
        <v>240.07499999999999</v>
      </c>
      <c r="EN49" s="4">
        <f t="shared" si="107"/>
        <v>240.07499999999999</v>
      </c>
      <c r="EO49" s="4">
        <f t="shared" si="107"/>
        <v>240.07499999999999</v>
      </c>
      <c r="EP49" s="4">
        <f t="shared" si="107"/>
        <v>240.07499999999999</v>
      </c>
      <c r="EQ49" s="4">
        <f t="shared" si="107"/>
        <v>240.07499999999999</v>
      </c>
      <c r="ER49" s="4">
        <f t="shared" si="107"/>
        <v>240.07499999999999</v>
      </c>
      <c r="ES49" s="4">
        <f t="shared" si="107"/>
        <v>240.07499999999999</v>
      </c>
      <c r="ET49" s="4">
        <f t="shared" si="107"/>
        <v>240.07499999999999</v>
      </c>
      <c r="EU49" s="4">
        <f t="shared" si="107"/>
        <v>240.07499999999999</v>
      </c>
      <c r="EV49" s="4">
        <f t="shared" si="107"/>
        <v>240.07499999999999</v>
      </c>
      <c r="EW49" s="4">
        <f t="shared" si="107"/>
        <v>240.07499999999999</v>
      </c>
      <c r="EX49" s="4">
        <f t="shared" si="107"/>
        <v>240.07499999999999</v>
      </c>
      <c r="EY49" s="4">
        <f t="shared" si="107"/>
        <v>240.07499999999999</v>
      </c>
      <c r="EZ49" s="4">
        <f t="shared" si="107"/>
        <v>240.07499999999999</v>
      </c>
      <c r="FA49" s="4">
        <f t="shared" si="107"/>
        <v>240.07499999999999</v>
      </c>
      <c r="FB49" s="4">
        <f t="shared" si="107"/>
        <v>240.07499999999999</v>
      </c>
      <c r="FC49" s="4">
        <f t="shared" si="107"/>
        <v>240.07499999999999</v>
      </c>
      <c r="FD49" s="4">
        <f t="shared" si="107"/>
        <v>240.07499999999999</v>
      </c>
      <c r="FE49" s="4">
        <f t="shared" si="107"/>
        <v>240.07499999999999</v>
      </c>
      <c r="FF49" s="4">
        <f t="shared" si="107"/>
        <v>240.07499999999999</v>
      </c>
      <c r="FG49" s="4">
        <f t="shared" ref="FG49:FS49" si="108">$C73+(IF(FG6&lt;450,$B74*(FG6-150),IF(FG6&gt;750,$C74+$C75+$B76*(FG6-750),$C74+$B75*(FG6-450))))</f>
        <v>240.07499999999999</v>
      </c>
      <c r="FH49" s="4">
        <f t="shared" si="108"/>
        <v>240.07499999999999</v>
      </c>
      <c r="FI49" s="4">
        <f t="shared" si="108"/>
        <v>240.07499999999999</v>
      </c>
      <c r="FJ49" s="4">
        <f t="shared" si="108"/>
        <v>240.07499999999999</v>
      </c>
      <c r="FK49" s="4">
        <f t="shared" si="108"/>
        <v>240.07499999999999</v>
      </c>
      <c r="FL49" s="4">
        <f t="shared" si="108"/>
        <v>240.07499999999999</v>
      </c>
      <c r="FM49" s="4">
        <f t="shared" si="108"/>
        <v>240.07499999999999</v>
      </c>
      <c r="FN49" s="4">
        <f t="shared" si="108"/>
        <v>240.07499999999999</v>
      </c>
      <c r="FO49" s="4">
        <f t="shared" si="108"/>
        <v>240.07499999999999</v>
      </c>
      <c r="FP49" s="4">
        <f t="shared" si="108"/>
        <v>240.07499999999999</v>
      </c>
      <c r="FQ49" s="4">
        <f t="shared" si="108"/>
        <v>240.07499999999999</v>
      </c>
      <c r="FR49" s="4">
        <f t="shared" si="108"/>
        <v>240.07499999999999</v>
      </c>
      <c r="FS49" s="4">
        <f t="shared" si="108"/>
        <v>240.07499999999999</v>
      </c>
    </row>
    <row r="50" spans="1:175" s="4" customFormat="1" x14ac:dyDescent="0.25">
      <c r="A50" s="45" t="s">
        <v>100</v>
      </c>
      <c r="B50" s="10" t="s">
        <v>8</v>
      </c>
      <c r="C50" s="4">
        <f t="shared" ref="C50:AH50" si="109">C49*$B71*$B72</f>
        <v>5.9843749999999982</v>
      </c>
      <c r="D50" s="4">
        <f t="shared" si="109"/>
        <v>5.9843749999999982</v>
      </c>
      <c r="E50" s="4">
        <f t="shared" si="109"/>
        <v>5.9843749999999982</v>
      </c>
      <c r="F50" s="4">
        <f t="shared" si="109"/>
        <v>5.9843749999999982</v>
      </c>
      <c r="G50" s="4">
        <f t="shared" si="109"/>
        <v>5.9843749999999982</v>
      </c>
      <c r="H50" s="4">
        <f t="shared" si="109"/>
        <v>5.9843749999999982</v>
      </c>
      <c r="I50" s="4">
        <f t="shared" si="109"/>
        <v>5.9843749999999982</v>
      </c>
      <c r="J50" s="4">
        <f t="shared" si="109"/>
        <v>5.9843749999999982</v>
      </c>
      <c r="K50" s="4">
        <f t="shared" si="109"/>
        <v>5.9843749999999982</v>
      </c>
      <c r="L50" s="4">
        <f t="shared" si="109"/>
        <v>5.9843749999999982</v>
      </c>
      <c r="M50" s="4">
        <f t="shared" si="109"/>
        <v>6.6562499999999982</v>
      </c>
      <c r="N50" s="4">
        <f t="shared" si="109"/>
        <v>7.3281249999999982</v>
      </c>
      <c r="O50" s="4">
        <f t="shared" si="109"/>
        <v>7.9999999999999982</v>
      </c>
      <c r="P50" s="4">
        <f t="shared" si="109"/>
        <v>8.6718749999999982</v>
      </c>
      <c r="Q50" s="4">
        <f t="shared" si="109"/>
        <v>9.3437499999999982</v>
      </c>
      <c r="R50" s="4">
        <f t="shared" si="109"/>
        <v>10.015624999999998</v>
      </c>
      <c r="S50" s="4">
        <f t="shared" si="109"/>
        <v>10.687499999999998</v>
      </c>
      <c r="T50" s="4">
        <f t="shared" si="109"/>
        <v>11.359374999999998</v>
      </c>
      <c r="U50" s="4">
        <f t="shared" si="109"/>
        <v>12.031249999999998</v>
      </c>
      <c r="V50" s="4">
        <f t="shared" si="109"/>
        <v>12.703124999999998</v>
      </c>
      <c r="W50" s="4">
        <f t="shared" si="109"/>
        <v>13.374999999999998</v>
      </c>
      <c r="X50" s="4">
        <f t="shared" si="109"/>
        <v>14.046874999999998</v>
      </c>
      <c r="Y50" s="4">
        <f t="shared" si="109"/>
        <v>14.718749999999998</v>
      </c>
      <c r="Z50" s="4">
        <f t="shared" si="109"/>
        <v>15.390624999999998</v>
      </c>
      <c r="AA50" s="4">
        <f t="shared" si="109"/>
        <v>16.0625</v>
      </c>
      <c r="AB50" s="4">
        <f t="shared" si="109"/>
        <v>16.734375</v>
      </c>
      <c r="AC50" s="4">
        <f t="shared" si="109"/>
        <v>17.40625</v>
      </c>
      <c r="AD50" s="4">
        <f t="shared" si="109"/>
        <v>18.078125</v>
      </c>
      <c r="AE50" s="4">
        <f t="shared" si="109"/>
        <v>19.0859375</v>
      </c>
      <c r="AF50" s="4">
        <f t="shared" si="109"/>
        <v>20.09375</v>
      </c>
      <c r="AG50" s="4">
        <f t="shared" si="109"/>
        <v>21.1015625</v>
      </c>
      <c r="AH50" s="4">
        <f t="shared" si="109"/>
        <v>22.109375</v>
      </c>
      <c r="AI50" s="4">
        <f t="shared" ref="AI50:BN50" si="110">AI49*$B71*$B72</f>
        <v>23.1171875</v>
      </c>
      <c r="AJ50" s="4">
        <f t="shared" si="110"/>
        <v>24.125</v>
      </c>
      <c r="AK50" s="4">
        <f t="shared" si="110"/>
        <v>25.1328125</v>
      </c>
      <c r="AL50" s="4">
        <f t="shared" si="110"/>
        <v>26.140625</v>
      </c>
      <c r="AM50" s="4">
        <f t="shared" si="110"/>
        <v>27.1484375</v>
      </c>
      <c r="AN50" s="4">
        <f t="shared" si="110"/>
        <v>28.15625</v>
      </c>
      <c r="AO50" s="4">
        <f t="shared" si="110"/>
        <v>29.1640625</v>
      </c>
      <c r="AP50" s="4">
        <f t="shared" si="110"/>
        <v>30.171875</v>
      </c>
      <c r="AQ50" s="4">
        <f t="shared" si="110"/>
        <v>31.120624999999997</v>
      </c>
      <c r="AR50" s="4">
        <f t="shared" si="110"/>
        <v>31.951250000000002</v>
      </c>
      <c r="AS50" s="4">
        <f t="shared" si="110"/>
        <v>32.781874999999999</v>
      </c>
      <c r="AT50" s="4">
        <f t="shared" si="110"/>
        <v>33.612499999999997</v>
      </c>
      <c r="AU50" s="4">
        <f t="shared" si="110"/>
        <v>34.72</v>
      </c>
      <c r="AV50" s="4">
        <f t="shared" si="110"/>
        <v>35.827500000000001</v>
      </c>
      <c r="AW50" s="4">
        <f t="shared" si="110"/>
        <v>36.934999999999995</v>
      </c>
      <c r="AX50" s="4">
        <f t="shared" si="110"/>
        <v>38.042499999999997</v>
      </c>
      <c r="AY50" s="4">
        <f t="shared" si="110"/>
        <v>39.15</v>
      </c>
      <c r="AZ50" s="4">
        <f t="shared" si="110"/>
        <v>40.2575</v>
      </c>
      <c r="BA50" s="4">
        <f t="shared" si="110"/>
        <v>41.364999999999995</v>
      </c>
      <c r="BB50" s="4">
        <f t="shared" si="110"/>
        <v>42.472499999999997</v>
      </c>
      <c r="BC50" s="4">
        <f t="shared" si="110"/>
        <v>43.58</v>
      </c>
      <c r="BD50" s="4">
        <f t="shared" si="110"/>
        <v>44.6875</v>
      </c>
      <c r="BE50" s="4">
        <f t="shared" si="110"/>
        <v>45.795000000000002</v>
      </c>
      <c r="BF50" s="4">
        <f t="shared" si="110"/>
        <v>46.902500000000003</v>
      </c>
      <c r="BG50" s="4">
        <f t="shared" si="110"/>
        <v>47.875</v>
      </c>
      <c r="BH50" s="4">
        <f t="shared" si="110"/>
        <v>48.712499999999999</v>
      </c>
      <c r="BI50" s="4">
        <f t="shared" si="110"/>
        <v>49.55</v>
      </c>
      <c r="BJ50" s="4">
        <f t="shared" si="110"/>
        <v>50.387499999999996</v>
      </c>
      <c r="BK50" s="4">
        <f t="shared" si="110"/>
        <v>51.224999999999994</v>
      </c>
      <c r="BL50" s="4">
        <f t="shared" si="110"/>
        <v>52.0625</v>
      </c>
      <c r="BM50" s="4">
        <f t="shared" si="110"/>
        <v>52.9</v>
      </c>
      <c r="BN50" s="4">
        <f t="shared" si="110"/>
        <v>53.737499999999997</v>
      </c>
      <c r="BO50" s="4">
        <f t="shared" ref="BO50:CT50" si="111">BO49*$B71*$B72</f>
        <v>54.15625</v>
      </c>
      <c r="BP50" s="4">
        <f t="shared" si="111"/>
        <v>54.574999999999996</v>
      </c>
      <c r="BQ50" s="4">
        <f t="shared" si="111"/>
        <v>54.993749999999999</v>
      </c>
      <c r="BR50" s="4">
        <f t="shared" si="111"/>
        <v>55.412499999999994</v>
      </c>
      <c r="BS50" s="4">
        <f t="shared" si="111"/>
        <v>55.831249999999997</v>
      </c>
      <c r="BT50" s="4">
        <f t="shared" si="111"/>
        <v>56.040624999999999</v>
      </c>
      <c r="BU50" s="4">
        <f t="shared" si="111"/>
        <v>56.25</v>
      </c>
      <c r="BV50" s="4">
        <f t="shared" si="111"/>
        <v>56.459374999999994</v>
      </c>
      <c r="BW50" s="4">
        <f t="shared" si="111"/>
        <v>56.668749999999996</v>
      </c>
      <c r="BX50" s="4">
        <f t="shared" si="111"/>
        <v>56.878124999999997</v>
      </c>
      <c r="BY50" s="4">
        <f t="shared" si="111"/>
        <v>57.087499999999999</v>
      </c>
      <c r="BZ50" s="4">
        <f t="shared" si="111"/>
        <v>57.296875</v>
      </c>
      <c r="CA50" s="4">
        <f t="shared" si="111"/>
        <v>57.506249999999994</v>
      </c>
      <c r="CB50" s="4">
        <f t="shared" si="111"/>
        <v>57.715624999999996</v>
      </c>
      <c r="CC50" s="4">
        <f t="shared" si="111"/>
        <v>57.924999999999997</v>
      </c>
      <c r="CD50" s="4">
        <f t="shared" si="111"/>
        <v>58.134374999999999</v>
      </c>
      <c r="CE50" s="4">
        <f t="shared" si="111"/>
        <v>58.34375</v>
      </c>
      <c r="CF50" s="4">
        <f t="shared" si="111"/>
        <v>58.553124999999994</v>
      </c>
      <c r="CG50" s="4">
        <f t="shared" si="111"/>
        <v>58.762499999999996</v>
      </c>
      <c r="CH50" s="4">
        <f t="shared" si="111"/>
        <v>58.971874999999997</v>
      </c>
      <c r="CI50" s="4">
        <f t="shared" si="111"/>
        <v>59.181249999999999</v>
      </c>
      <c r="CJ50" s="4">
        <f t="shared" si="111"/>
        <v>59.390625</v>
      </c>
      <c r="CK50" s="4">
        <f t="shared" si="111"/>
        <v>59.599999999999994</v>
      </c>
      <c r="CL50" s="4">
        <f t="shared" si="111"/>
        <v>59.809374999999996</v>
      </c>
      <c r="CM50" s="4">
        <f t="shared" si="111"/>
        <v>60.018749999999997</v>
      </c>
      <c r="CN50" s="4">
        <f t="shared" si="111"/>
        <v>60.018749999999997</v>
      </c>
      <c r="CO50" s="4">
        <f t="shared" si="111"/>
        <v>60.018749999999997</v>
      </c>
      <c r="CP50" s="4">
        <f t="shared" si="111"/>
        <v>60.018749999999997</v>
      </c>
      <c r="CQ50" s="4">
        <f t="shared" si="111"/>
        <v>60.018749999999997</v>
      </c>
      <c r="CR50" s="4">
        <f t="shared" si="111"/>
        <v>60.018749999999997</v>
      </c>
      <c r="CS50" s="4">
        <f t="shared" si="111"/>
        <v>60.018749999999997</v>
      </c>
      <c r="CT50" s="4">
        <f t="shared" si="111"/>
        <v>60.018749999999997</v>
      </c>
      <c r="CU50" s="4">
        <f t="shared" ref="CU50:DZ50" si="112">CU49*$B71*$B72</f>
        <v>60.018749999999997</v>
      </c>
      <c r="CV50" s="4">
        <f t="shared" si="112"/>
        <v>60.018749999999997</v>
      </c>
      <c r="CW50" s="4">
        <f t="shared" si="112"/>
        <v>60.018749999999997</v>
      </c>
      <c r="CX50" s="4">
        <f t="shared" si="112"/>
        <v>60.018749999999997</v>
      </c>
      <c r="CY50" s="4">
        <f t="shared" si="112"/>
        <v>60.018749999999997</v>
      </c>
      <c r="CZ50" s="4">
        <f t="shared" si="112"/>
        <v>60.018749999999997</v>
      </c>
      <c r="DA50" s="4">
        <f t="shared" si="112"/>
        <v>60.018749999999997</v>
      </c>
      <c r="DB50" s="4">
        <f t="shared" si="112"/>
        <v>60.018749999999997</v>
      </c>
      <c r="DC50" s="4">
        <f t="shared" si="112"/>
        <v>60.018749999999997</v>
      </c>
      <c r="DD50" s="4">
        <f t="shared" si="112"/>
        <v>60.018749999999997</v>
      </c>
      <c r="DE50" s="4">
        <f t="shared" si="112"/>
        <v>60.018749999999997</v>
      </c>
      <c r="DF50" s="4">
        <f t="shared" si="112"/>
        <v>60.018749999999997</v>
      </c>
      <c r="DG50" s="4">
        <f t="shared" si="112"/>
        <v>60.018749999999997</v>
      </c>
      <c r="DH50" s="4">
        <f t="shared" si="112"/>
        <v>60.018749999999997</v>
      </c>
      <c r="DI50" s="4">
        <f t="shared" si="112"/>
        <v>60.018749999999997</v>
      </c>
      <c r="DJ50" s="4">
        <f t="shared" si="112"/>
        <v>60.018749999999997</v>
      </c>
      <c r="DK50" s="4">
        <f t="shared" si="112"/>
        <v>60.018749999999997</v>
      </c>
      <c r="DL50" s="4">
        <f t="shared" si="112"/>
        <v>60.018749999999997</v>
      </c>
      <c r="DM50" s="4">
        <f t="shared" si="112"/>
        <v>60.018749999999997</v>
      </c>
      <c r="DN50" s="4">
        <f t="shared" si="112"/>
        <v>60.018749999999997</v>
      </c>
      <c r="DO50" s="4">
        <f t="shared" si="112"/>
        <v>60.018749999999997</v>
      </c>
      <c r="DP50" s="4">
        <f t="shared" si="112"/>
        <v>60.018749999999997</v>
      </c>
      <c r="DQ50" s="4">
        <f t="shared" si="112"/>
        <v>60.018749999999997</v>
      </c>
      <c r="DR50" s="4">
        <f t="shared" si="112"/>
        <v>60.018749999999997</v>
      </c>
      <c r="DS50" s="4">
        <f t="shared" si="112"/>
        <v>60.018749999999997</v>
      </c>
      <c r="DT50" s="4">
        <f t="shared" si="112"/>
        <v>60.018749999999997</v>
      </c>
      <c r="DU50" s="4">
        <f t="shared" si="112"/>
        <v>60.018749999999997</v>
      </c>
      <c r="DV50" s="4">
        <f t="shared" si="112"/>
        <v>60.018749999999997</v>
      </c>
      <c r="DW50" s="4">
        <f t="shared" si="112"/>
        <v>60.018749999999997</v>
      </c>
      <c r="DX50" s="4">
        <f t="shared" si="112"/>
        <v>60.018749999999997</v>
      </c>
      <c r="DY50" s="4">
        <f t="shared" si="112"/>
        <v>60.018749999999997</v>
      </c>
      <c r="DZ50" s="4">
        <f t="shared" si="112"/>
        <v>60.018749999999997</v>
      </c>
      <c r="EA50" s="4">
        <f t="shared" ref="EA50:FF50" si="113">EA49*$B71*$B72</f>
        <v>60.018749999999997</v>
      </c>
      <c r="EB50" s="4">
        <f t="shared" si="113"/>
        <v>60.018749999999997</v>
      </c>
      <c r="EC50" s="4">
        <f t="shared" si="113"/>
        <v>60.018749999999997</v>
      </c>
      <c r="ED50" s="4">
        <f t="shared" si="113"/>
        <v>60.018749999999997</v>
      </c>
      <c r="EE50" s="4">
        <f t="shared" si="113"/>
        <v>60.018749999999997</v>
      </c>
      <c r="EF50" s="4">
        <f t="shared" si="113"/>
        <v>60.018749999999997</v>
      </c>
      <c r="EG50" s="4">
        <f t="shared" si="113"/>
        <v>60.018749999999997</v>
      </c>
      <c r="EH50" s="4">
        <f t="shared" si="113"/>
        <v>60.018749999999997</v>
      </c>
      <c r="EI50" s="4">
        <f t="shared" si="113"/>
        <v>60.018749999999997</v>
      </c>
      <c r="EJ50" s="4">
        <f t="shared" si="113"/>
        <v>60.018749999999997</v>
      </c>
      <c r="EK50" s="4">
        <f t="shared" si="113"/>
        <v>60.018749999999997</v>
      </c>
      <c r="EL50" s="4">
        <f t="shared" si="113"/>
        <v>60.018749999999997</v>
      </c>
      <c r="EM50" s="4">
        <f t="shared" si="113"/>
        <v>60.018749999999997</v>
      </c>
      <c r="EN50" s="4">
        <f t="shared" si="113"/>
        <v>60.018749999999997</v>
      </c>
      <c r="EO50" s="4">
        <f t="shared" si="113"/>
        <v>60.018749999999997</v>
      </c>
      <c r="EP50" s="4">
        <f t="shared" si="113"/>
        <v>60.018749999999997</v>
      </c>
      <c r="EQ50" s="4">
        <f t="shared" si="113"/>
        <v>60.018749999999997</v>
      </c>
      <c r="ER50" s="4">
        <f t="shared" si="113"/>
        <v>60.018749999999997</v>
      </c>
      <c r="ES50" s="4">
        <f t="shared" si="113"/>
        <v>60.018749999999997</v>
      </c>
      <c r="ET50" s="4">
        <f t="shared" si="113"/>
        <v>60.018749999999997</v>
      </c>
      <c r="EU50" s="4">
        <f t="shared" si="113"/>
        <v>60.018749999999997</v>
      </c>
      <c r="EV50" s="4">
        <f t="shared" si="113"/>
        <v>60.018749999999997</v>
      </c>
      <c r="EW50" s="4">
        <f t="shared" si="113"/>
        <v>60.018749999999997</v>
      </c>
      <c r="EX50" s="4">
        <f t="shared" si="113"/>
        <v>60.018749999999997</v>
      </c>
      <c r="EY50" s="4">
        <f t="shared" si="113"/>
        <v>60.018749999999997</v>
      </c>
      <c r="EZ50" s="4">
        <f t="shared" si="113"/>
        <v>60.018749999999997</v>
      </c>
      <c r="FA50" s="4">
        <f t="shared" si="113"/>
        <v>60.018749999999997</v>
      </c>
      <c r="FB50" s="4">
        <f t="shared" si="113"/>
        <v>60.018749999999997</v>
      </c>
      <c r="FC50" s="4">
        <f t="shared" si="113"/>
        <v>60.018749999999997</v>
      </c>
      <c r="FD50" s="4">
        <f t="shared" si="113"/>
        <v>60.018749999999997</v>
      </c>
      <c r="FE50" s="4">
        <f t="shared" si="113"/>
        <v>60.018749999999997</v>
      </c>
      <c r="FF50" s="4">
        <f t="shared" si="113"/>
        <v>60.018749999999997</v>
      </c>
      <c r="FG50" s="4">
        <f t="shared" ref="FG50:FS50" si="114">FG49*$B71*$B72</f>
        <v>60.018749999999997</v>
      </c>
      <c r="FH50" s="4">
        <f t="shared" si="114"/>
        <v>60.018749999999997</v>
      </c>
      <c r="FI50" s="4">
        <f t="shared" si="114"/>
        <v>60.018749999999997</v>
      </c>
      <c r="FJ50" s="4">
        <f t="shared" si="114"/>
        <v>60.018749999999997</v>
      </c>
      <c r="FK50" s="4">
        <f t="shared" si="114"/>
        <v>60.018749999999997</v>
      </c>
      <c r="FL50" s="4">
        <f t="shared" si="114"/>
        <v>60.018749999999997</v>
      </c>
      <c r="FM50" s="4">
        <f t="shared" si="114"/>
        <v>60.018749999999997</v>
      </c>
      <c r="FN50" s="4">
        <f t="shared" si="114"/>
        <v>60.018749999999997</v>
      </c>
      <c r="FO50" s="4">
        <f t="shared" si="114"/>
        <v>60.018749999999997</v>
      </c>
      <c r="FP50" s="4">
        <f t="shared" si="114"/>
        <v>60.018749999999997</v>
      </c>
      <c r="FQ50" s="4">
        <f t="shared" si="114"/>
        <v>60.018749999999997</v>
      </c>
      <c r="FR50" s="4">
        <f t="shared" si="114"/>
        <v>60.018749999999997</v>
      </c>
      <c r="FS50" s="4">
        <f t="shared" si="114"/>
        <v>60.018749999999997</v>
      </c>
    </row>
    <row r="51" spans="1:175" s="4" customFormat="1" x14ac:dyDescent="0.25">
      <c r="A51" s="4" t="s">
        <v>27</v>
      </c>
      <c r="B51" s="12" t="s">
        <v>8</v>
      </c>
      <c r="C51" s="4">
        <f>IF(C45&gt;0,C45*1.5,0)</f>
        <v>0</v>
      </c>
      <c r="D51" s="4">
        <f t="shared" ref="D51:AI51" si="115">IF(ISNUMBER(D45),D45*1.5,C51)</f>
        <v>0</v>
      </c>
      <c r="E51" s="4">
        <f t="shared" si="115"/>
        <v>0</v>
      </c>
      <c r="F51" s="4">
        <f t="shared" si="115"/>
        <v>0</v>
      </c>
      <c r="G51" s="4">
        <f t="shared" si="115"/>
        <v>0</v>
      </c>
      <c r="H51" s="4">
        <f t="shared" si="115"/>
        <v>0</v>
      </c>
      <c r="I51" s="4">
        <f t="shared" si="115"/>
        <v>0</v>
      </c>
      <c r="J51" s="4">
        <f t="shared" si="115"/>
        <v>0</v>
      </c>
      <c r="K51" s="4">
        <f t="shared" si="115"/>
        <v>0</v>
      </c>
      <c r="L51" s="4">
        <f t="shared" si="115"/>
        <v>0</v>
      </c>
      <c r="M51" s="4">
        <f t="shared" si="115"/>
        <v>0</v>
      </c>
      <c r="N51" s="4">
        <f t="shared" si="115"/>
        <v>0</v>
      </c>
      <c r="O51" s="4">
        <f t="shared" si="115"/>
        <v>0</v>
      </c>
      <c r="P51" s="4">
        <f t="shared" si="115"/>
        <v>0</v>
      </c>
      <c r="Q51" s="4">
        <f t="shared" si="115"/>
        <v>0</v>
      </c>
      <c r="R51" s="4">
        <f t="shared" si="115"/>
        <v>0</v>
      </c>
      <c r="S51" s="4">
        <f t="shared" si="115"/>
        <v>0</v>
      </c>
      <c r="T51" s="4">
        <f t="shared" si="115"/>
        <v>0</v>
      </c>
      <c r="U51" s="4">
        <f t="shared" si="115"/>
        <v>0</v>
      </c>
      <c r="V51" s="4">
        <f t="shared" si="115"/>
        <v>0</v>
      </c>
      <c r="W51" s="4">
        <f t="shared" si="115"/>
        <v>0</v>
      </c>
      <c r="X51" s="4">
        <f t="shared" si="115"/>
        <v>0</v>
      </c>
      <c r="Y51" s="4">
        <f t="shared" si="115"/>
        <v>0</v>
      </c>
      <c r="Z51" s="4">
        <f t="shared" si="115"/>
        <v>0</v>
      </c>
      <c r="AA51" s="4">
        <f t="shared" si="115"/>
        <v>12.570787105937061</v>
      </c>
      <c r="AB51" s="4">
        <f t="shared" si="115"/>
        <v>12.570787105937061</v>
      </c>
      <c r="AC51" s="4">
        <f t="shared" si="115"/>
        <v>12.570787105937061</v>
      </c>
      <c r="AD51" s="4">
        <f t="shared" si="115"/>
        <v>12.570787105937061</v>
      </c>
      <c r="AE51" s="4">
        <f t="shared" si="115"/>
        <v>17.399999999999999</v>
      </c>
      <c r="AF51" s="4">
        <f t="shared" si="115"/>
        <v>17.399999999999999</v>
      </c>
      <c r="AG51" s="4">
        <f t="shared" si="115"/>
        <v>23.86249999999999</v>
      </c>
      <c r="AH51" s="4">
        <f t="shared" si="115"/>
        <v>23.86249999999999</v>
      </c>
      <c r="AI51" s="4">
        <f t="shared" si="115"/>
        <v>-0.11249999999999893</v>
      </c>
      <c r="AJ51" s="4">
        <f t="shared" ref="AJ51:BO51" si="116">IF(ISNUMBER(AJ45),AJ45*1.5,AI51)</f>
        <v>-0.11249999999999893</v>
      </c>
      <c r="AK51" s="4">
        <f t="shared" si="116"/>
        <v>-0.11249999999999893</v>
      </c>
      <c r="AL51" s="4">
        <f t="shared" si="116"/>
        <v>-0.11249999999999893</v>
      </c>
      <c r="AM51" s="4">
        <f t="shared" si="116"/>
        <v>-0.11249999999999893</v>
      </c>
      <c r="AN51" s="4">
        <f t="shared" si="116"/>
        <v>16.106250000000003</v>
      </c>
      <c r="AO51" s="4">
        <f t="shared" si="116"/>
        <v>16.106250000000003</v>
      </c>
      <c r="AP51" s="4">
        <f t="shared" si="116"/>
        <v>7.5749999999999993</v>
      </c>
      <c r="AQ51" s="4">
        <f t="shared" si="116"/>
        <v>7.5749999999999993</v>
      </c>
      <c r="AR51" s="4">
        <f t="shared" si="116"/>
        <v>7.5749999999999993</v>
      </c>
      <c r="AS51" s="4">
        <f t="shared" si="116"/>
        <v>7.5749999999999993</v>
      </c>
      <c r="AT51" s="4">
        <f t="shared" si="116"/>
        <v>26.643749999999997</v>
      </c>
      <c r="AU51" s="4">
        <f t="shared" si="116"/>
        <v>26.643749999999997</v>
      </c>
      <c r="AV51" s="4">
        <f t="shared" si="116"/>
        <v>4.5</v>
      </c>
      <c r="AW51" s="4">
        <f t="shared" si="116"/>
        <v>4.5</v>
      </c>
      <c r="AX51" s="4">
        <f t="shared" si="116"/>
        <v>4.5</v>
      </c>
      <c r="AY51" s="4">
        <f t="shared" si="116"/>
        <v>22.21875</v>
      </c>
      <c r="AZ51" s="4">
        <f t="shared" si="116"/>
        <v>22.21875</v>
      </c>
      <c r="BA51" s="4">
        <f t="shared" si="116"/>
        <v>5.2874999999999996</v>
      </c>
      <c r="BB51" s="4">
        <f t="shared" si="116"/>
        <v>5.2874999999999996</v>
      </c>
      <c r="BC51" s="4">
        <f t="shared" si="116"/>
        <v>27.037499999999998</v>
      </c>
      <c r="BD51" s="4">
        <f t="shared" si="116"/>
        <v>27.037499999999998</v>
      </c>
      <c r="BE51" s="4">
        <f t="shared" si="116"/>
        <v>27.037499999999998</v>
      </c>
      <c r="BF51" s="4">
        <f t="shared" si="116"/>
        <v>27.037499999999998</v>
      </c>
      <c r="BG51" s="4">
        <f t="shared" si="116"/>
        <v>27.037499999999998</v>
      </c>
      <c r="BH51" s="4">
        <f t="shared" si="116"/>
        <v>24.825000000000003</v>
      </c>
      <c r="BI51" s="4">
        <f t="shared" si="116"/>
        <v>24.825000000000003</v>
      </c>
      <c r="BJ51" s="4">
        <f t="shared" si="116"/>
        <v>23.512500000000003</v>
      </c>
      <c r="BK51" s="4">
        <f t="shared" si="116"/>
        <v>23.512500000000003</v>
      </c>
      <c r="BL51" s="4">
        <f t="shared" si="116"/>
        <v>23.512500000000003</v>
      </c>
      <c r="BM51" s="4">
        <f t="shared" si="116"/>
        <v>9.5125000000000135</v>
      </c>
      <c r="BN51" s="4">
        <f t="shared" si="116"/>
        <v>9.5125000000000135</v>
      </c>
      <c r="BO51" s="4">
        <f t="shared" si="116"/>
        <v>4.1437500000000007</v>
      </c>
      <c r="BP51" s="4">
        <f t="shared" ref="BP51:CU51" si="117">IF(ISNUMBER(BP45),BP45*1.5,BO51)</f>
        <v>4.1437500000000007</v>
      </c>
      <c r="BQ51" s="4">
        <f t="shared" si="117"/>
        <v>21.09375</v>
      </c>
      <c r="BR51" s="4">
        <f t="shared" si="117"/>
        <v>21.09375</v>
      </c>
      <c r="BS51" s="4">
        <f t="shared" si="117"/>
        <v>21.09375</v>
      </c>
      <c r="BT51" s="4">
        <f t="shared" si="117"/>
        <v>21.09375</v>
      </c>
      <c r="BU51" s="4">
        <f t="shared" si="117"/>
        <v>21.09375</v>
      </c>
      <c r="BV51" s="4">
        <f t="shared" si="117"/>
        <v>25.106250000000003</v>
      </c>
      <c r="BW51" s="4">
        <f t="shared" si="117"/>
        <v>25.106250000000003</v>
      </c>
      <c r="BX51" s="4">
        <f t="shared" si="117"/>
        <v>8.0062500000000014</v>
      </c>
      <c r="BY51" s="4">
        <f t="shared" si="117"/>
        <v>8.0062500000000014</v>
      </c>
      <c r="BZ51" s="4">
        <f t="shared" si="117"/>
        <v>8.0062500000000014</v>
      </c>
      <c r="CA51" s="4">
        <f t="shared" si="117"/>
        <v>23.287499999999998</v>
      </c>
      <c r="CB51" s="4">
        <f t="shared" si="117"/>
        <v>23.287499999999998</v>
      </c>
      <c r="CC51" s="4">
        <f t="shared" si="117"/>
        <v>3.7312499999999984</v>
      </c>
      <c r="CD51" s="4">
        <f t="shared" si="117"/>
        <v>3.7312499999999984</v>
      </c>
      <c r="CE51" s="4">
        <f t="shared" si="117"/>
        <v>11.043750000000001</v>
      </c>
      <c r="CF51" s="4">
        <f t="shared" si="117"/>
        <v>11.043750000000001</v>
      </c>
      <c r="CG51" s="4">
        <f t="shared" si="117"/>
        <v>11.043750000000001</v>
      </c>
      <c r="CH51" s="4">
        <f t="shared" si="117"/>
        <v>11.043750000000001</v>
      </c>
      <c r="CI51" s="4">
        <f t="shared" si="117"/>
        <v>11.043750000000001</v>
      </c>
      <c r="CJ51" s="4">
        <f t="shared" si="117"/>
        <v>6.4125000000000014</v>
      </c>
      <c r="CK51" s="4">
        <f t="shared" si="117"/>
        <v>6.4125000000000014</v>
      </c>
      <c r="CL51" s="4">
        <f t="shared" si="117"/>
        <v>0.29999999999999893</v>
      </c>
      <c r="CM51" s="4">
        <f t="shared" si="117"/>
        <v>0.29999999999999893</v>
      </c>
      <c r="CN51" s="4">
        <f t="shared" si="117"/>
        <v>0.29999999999999893</v>
      </c>
      <c r="CO51" s="4">
        <f t="shared" si="117"/>
        <v>17.475000000000001</v>
      </c>
      <c r="CP51" s="4">
        <f t="shared" si="117"/>
        <v>17.475000000000001</v>
      </c>
      <c r="CQ51" s="4">
        <f t="shared" si="117"/>
        <v>-1.5749999999999997</v>
      </c>
      <c r="CR51" s="4">
        <f t="shared" si="117"/>
        <v>-1.5749999999999997</v>
      </c>
      <c r="CS51" s="4">
        <f t="shared" si="117"/>
        <v>14.8125</v>
      </c>
      <c r="CT51" s="4">
        <f t="shared" si="117"/>
        <v>14.8125</v>
      </c>
      <c r="CU51" s="4">
        <f t="shared" si="117"/>
        <v>14.8125</v>
      </c>
      <c r="CV51" s="4">
        <f t="shared" ref="CV51:EA51" si="118">IF(ISNUMBER(CV45),CV45*1.5,CU51)</f>
        <v>14.8125</v>
      </c>
      <c r="CW51" s="4">
        <f t="shared" si="118"/>
        <v>14.8125</v>
      </c>
      <c r="CX51" s="4">
        <f t="shared" si="118"/>
        <v>25.40625</v>
      </c>
      <c r="CY51" s="4">
        <f t="shared" si="118"/>
        <v>25.40625</v>
      </c>
      <c r="CZ51" s="4">
        <f t="shared" si="118"/>
        <v>10.687499999999998</v>
      </c>
      <c r="DA51" s="4">
        <f t="shared" si="118"/>
        <v>10.687499999999998</v>
      </c>
      <c r="DB51" s="4">
        <f t="shared" si="118"/>
        <v>10.687499999999998</v>
      </c>
      <c r="DC51" s="4">
        <f t="shared" si="118"/>
        <v>25.574999999999996</v>
      </c>
      <c r="DD51" s="4">
        <f t="shared" si="118"/>
        <v>25.574999999999996</v>
      </c>
      <c r="DE51" s="4">
        <f t="shared" si="118"/>
        <v>6.5437500000000011</v>
      </c>
      <c r="DF51" s="4">
        <f t="shared" si="118"/>
        <v>6.5437500000000011</v>
      </c>
      <c r="DG51" s="4">
        <f t="shared" si="118"/>
        <v>22.762500000000003</v>
      </c>
      <c r="DH51" s="4">
        <f t="shared" si="118"/>
        <v>22.762500000000003</v>
      </c>
      <c r="DI51" s="4">
        <f t="shared" si="118"/>
        <v>22.762500000000003</v>
      </c>
      <c r="DJ51" s="4">
        <f t="shared" si="118"/>
        <v>22.762500000000003</v>
      </c>
      <c r="DK51" s="4">
        <f t="shared" si="118"/>
        <v>22.762500000000003</v>
      </c>
      <c r="DL51" s="4">
        <f t="shared" si="118"/>
        <v>22.762500000000003</v>
      </c>
      <c r="DM51" s="4">
        <f t="shared" si="118"/>
        <v>28.293750000000003</v>
      </c>
      <c r="DN51" s="4">
        <f t="shared" si="118"/>
        <v>28.293750000000003</v>
      </c>
      <c r="DO51" s="4">
        <f t="shared" si="118"/>
        <v>28.150000000000006</v>
      </c>
      <c r="DP51" s="4">
        <f t="shared" si="118"/>
        <v>28.150000000000006</v>
      </c>
      <c r="DQ51" s="4">
        <f t="shared" si="118"/>
        <v>28.150000000000006</v>
      </c>
      <c r="DR51" s="4">
        <f t="shared" si="118"/>
        <v>28.150000000000006</v>
      </c>
      <c r="DS51" s="4">
        <f t="shared" si="118"/>
        <v>28.150000000000006</v>
      </c>
      <c r="DT51" s="4">
        <f t="shared" si="118"/>
        <v>28.150000000000006</v>
      </c>
      <c r="DU51" s="4">
        <f t="shared" si="118"/>
        <v>28.150000000000006</v>
      </c>
      <c r="DV51" s="4">
        <f t="shared" si="118"/>
        <v>28.150000000000006</v>
      </c>
      <c r="DW51" s="4">
        <f t="shared" si="118"/>
        <v>28.150000000000006</v>
      </c>
      <c r="DX51" s="4">
        <f t="shared" si="118"/>
        <v>28.150000000000006</v>
      </c>
      <c r="DY51" s="4">
        <f t="shared" si="118"/>
        <v>28.150000000000006</v>
      </c>
      <c r="DZ51" s="4">
        <f t="shared" si="118"/>
        <v>14.549999999999999</v>
      </c>
      <c r="EA51" s="4">
        <f t="shared" si="118"/>
        <v>14.549999999999999</v>
      </c>
      <c r="EB51" s="4">
        <f t="shared" ref="EB51:FG51" si="119">IF(ISNUMBER(EB45),EB45*1.5,EA51)</f>
        <v>14.549999999999999</v>
      </c>
      <c r="EC51" s="4">
        <f t="shared" si="119"/>
        <v>14.549999999999999</v>
      </c>
      <c r="ED51" s="4">
        <f t="shared" si="119"/>
        <v>14.549999999999999</v>
      </c>
      <c r="EE51" s="4">
        <f t="shared" si="119"/>
        <v>14.549999999999999</v>
      </c>
      <c r="EF51" s="4">
        <f t="shared" si="119"/>
        <v>14.549999999999999</v>
      </c>
      <c r="EG51" s="4">
        <f t="shared" si="119"/>
        <v>14.549999999999999</v>
      </c>
      <c r="EH51" s="4">
        <f t="shared" si="119"/>
        <v>1.3322676295501878E-15</v>
      </c>
      <c r="EI51" s="4">
        <f t="shared" si="119"/>
        <v>1.3322676295501878E-15</v>
      </c>
      <c r="EJ51" s="4">
        <f t="shared" si="119"/>
        <v>1.3322676295501878E-15</v>
      </c>
      <c r="EK51" s="4">
        <f t="shared" si="119"/>
        <v>1.3322676295501878E-15</v>
      </c>
      <c r="EL51" s="4">
        <f t="shared" si="119"/>
        <v>1.3322676295501878E-15</v>
      </c>
      <c r="EM51" s="4">
        <f t="shared" si="119"/>
        <v>1.3322676295501878E-15</v>
      </c>
      <c r="EN51" s="4">
        <f t="shared" si="119"/>
        <v>1.3322676295501878E-15</v>
      </c>
      <c r="EO51" s="4">
        <f t="shared" si="119"/>
        <v>1.3322676295501878E-15</v>
      </c>
      <c r="EP51" s="4">
        <f t="shared" si="119"/>
        <v>1.3322676295501878E-15</v>
      </c>
      <c r="EQ51" s="4">
        <f t="shared" si="119"/>
        <v>1.3322676295501878E-15</v>
      </c>
      <c r="ER51" s="4">
        <f t="shared" si="119"/>
        <v>1.3322676295501878E-15</v>
      </c>
      <c r="ES51" s="4">
        <f t="shared" si="119"/>
        <v>1.3322676295501878E-15</v>
      </c>
      <c r="ET51" s="4">
        <f t="shared" si="119"/>
        <v>1.3322676295501878E-15</v>
      </c>
      <c r="EU51" s="4">
        <f t="shared" si="119"/>
        <v>1.3322676295501878E-15</v>
      </c>
      <c r="EV51" s="4">
        <f t="shared" si="119"/>
        <v>1.3322676295501878E-15</v>
      </c>
      <c r="EW51" s="4">
        <f t="shared" si="119"/>
        <v>1.3322676295501878E-15</v>
      </c>
      <c r="EX51" s="4">
        <f t="shared" si="119"/>
        <v>1.3322676295501878E-15</v>
      </c>
      <c r="EY51" s="4">
        <f t="shared" si="119"/>
        <v>1.3322676295501878E-15</v>
      </c>
      <c r="EZ51" s="4">
        <f t="shared" si="119"/>
        <v>1.3322676295501878E-15</v>
      </c>
      <c r="FA51" s="4">
        <f t="shared" si="119"/>
        <v>1.3322676295501878E-15</v>
      </c>
      <c r="FB51" s="4">
        <f t="shared" si="119"/>
        <v>1.3322676295501878E-15</v>
      </c>
      <c r="FC51" s="4">
        <f t="shared" si="119"/>
        <v>1.3322676295501878E-15</v>
      </c>
      <c r="FD51" s="4">
        <f t="shared" si="119"/>
        <v>1.3322676295501878E-15</v>
      </c>
      <c r="FE51" s="4">
        <f t="shared" si="119"/>
        <v>1.3322676295501878E-15</v>
      </c>
      <c r="FF51" s="4">
        <f t="shared" si="119"/>
        <v>1.3322676295501878E-15</v>
      </c>
      <c r="FG51" s="4">
        <f t="shared" si="119"/>
        <v>1.3322676295501878E-15</v>
      </c>
      <c r="FH51" s="4">
        <f t="shared" ref="FH51:FS51" si="120">IF(ISNUMBER(FH45),FH45*1.5,FG51)</f>
        <v>-0.89999999999999947</v>
      </c>
      <c r="FI51" s="4">
        <f t="shared" si="120"/>
        <v>-0.89999999999999947</v>
      </c>
      <c r="FJ51" s="4">
        <f t="shared" si="120"/>
        <v>-0.89999999999999947</v>
      </c>
      <c r="FK51" s="4">
        <f t="shared" si="120"/>
        <v>-0.89999999999999947</v>
      </c>
      <c r="FL51" s="4">
        <f t="shared" si="120"/>
        <v>-0.89999999999999947</v>
      </c>
      <c r="FM51" s="4">
        <f t="shared" si="120"/>
        <v>-0.89999999999999947</v>
      </c>
      <c r="FN51" s="4">
        <f t="shared" si="120"/>
        <v>-0.89999999999999947</v>
      </c>
      <c r="FO51" s="4">
        <f t="shared" si="120"/>
        <v>-0.89999999999999947</v>
      </c>
      <c r="FP51" s="4">
        <f t="shared" si="120"/>
        <v>-0.89999999999999947</v>
      </c>
      <c r="FQ51" s="4">
        <f t="shared" si="120"/>
        <v>-0.89999999999999947</v>
      </c>
      <c r="FR51" s="4">
        <f t="shared" si="120"/>
        <v>-0.89999999999999947</v>
      </c>
      <c r="FS51" s="4">
        <f t="shared" si="120"/>
        <v>-0.89999999999999947</v>
      </c>
    </row>
    <row r="52" spans="1:175" s="4" customFormat="1" x14ac:dyDescent="0.25">
      <c r="A52" s="4" t="s">
        <v>28</v>
      </c>
      <c r="B52" s="12" t="s">
        <v>8</v>
      </c>
      <c r="C52" s="4">
        <f>IF(C46&gt;0,C46*3,0)</f>
        <v>0</v>
      </c>
      <c r="D52" s="4">
        <f t="shared" ref="D52:AI52" si="121">IF(ISNUMBER(D46),D46*3,C52)</f>
        <v>0</v>
      </c>
      <c r="E52" s="4">
        <f t="shared" si="121"/>
        <v>0</v>
      </c>
      <c r="F52" s="4">
        <f t="shared" si="121"/>
        <v>0</v>
      </c>
      <c r="G52" s="4">
        <f t="shared" si="121"/>
        <v>0</v>
      </c>
      <c r="H52" s="4">
        <f t="shared" si="121"/>
        <v>0</v>
      </c>
      <c r="I52" s="4">
        <f t="shared" si="121"/>
        <v>0</v>
      </c>
      <c r="J52" s="4">
        <f t="shared" si="121"/>
        <v>0</v>
      </c>
      <c r="K52" s="4">
        <f t="shared" si="121"/>
        <v>0</v>
      </c>
      <c r="L52" s="4">
        <f t="shared" si="121"/>
        <v>0</v>
      </c>
      <c r="M52" s="4">
        <f t="shared" si="121"/>
        <v>0</v>
      </c>
      <c r="N52" s="4">
        <f t="shared" si="121"/>
        <v>0</v>
      </c>
      <c r="O52" s="4">
        <f t="shared" si="121"/>
        <v>0</v>
      </c>
      <c r="P52" s="4">
        <f t="shared" si="121"/>
        <v>0</v>
      </c>
      <c r="Q52" s="4">
        <f t="shared" si="121"/>
        <v>0</v>
      </c>
      <c r="R52" s="4">
        <f t="shared" si="121"/>
        <v>0</v>
      </c>
      <c r="S52" s="4">
        <f t="shared" si="121"/>
        <v>0</v>
      </c>
      <c r="T52" s="4">
        <f t="shared" si="121"/>
        <v>0</v>
      </c>
      <c r="U52" s="4">
        <f t="shared" si="121"/>
        <v>0</v>
      </c>
      <c r="V52" s="4">
        <f t="shared" si="121"/>
        <v>0</v>
      </c>
      <c r="W52" s="4">
        <f t="shared" si="121"/>
        <v>0</v>
      </c>
      <c r="X52" s="4">
        <f t="shared" si="121"/>
        <v>0</v>
      </c>
      <c r="Y52" s="4">
        <f t="shared" si="121"/>
        <v>0</v>
      </c>
      <c r="Z52" s="4">
        <f t="shared" si="121"/>
        <v>0</v>
      </c>
      <c r="AA52" s="4">
        <f t="shared" si="121"/>
        <v>22.67912944086742</v>
      </c>
      <c r="AB52" s="4">
        <f t="shared" si="121"/>
        <v>22.67912944086742</v>
      </c>
      <c r="AC52" s="4">
        <f t="shared" si="121"/>
        <v>22.67912944086742</v>
      </c>
      <c r="AD52" s="4">
        <f t="shared" si="121"/>
        <v>22.67912944086742</v>
      </c>
      <c r="AE52" s="4">
        <f t="shared" si="121"/>
        <v>9.0192306700588496</v>
      </c>
      <c r="AF52" s="4">
        <f t="shared" si="121"/>
        <v>9.0192306700588496</v>
      </c>
      <c r="AG52" s="4">
        <f t="shared" si="121"/>
        <v>11.642586545970449</v>
      </c>
      <c r="AH52" s="4">
        <f t="shared" si="121"/>
        <v>11.642586545970449</v>
      </c>
      <c r="AI52" s="4">
        <f t="shared" si="121"/>
        <v>0.52354471762537358</v>
      </c>
      <c r="AJ52" s="4">
        <f t="shared" ref="AJ52:BO52" si="122">IF(ISNUMBER(AJ46),AJ46*3,AI52)</f>
        <v>0.52354471762537358</v>
      </c>
      <c r="AK52" s="4">
        <f t="shared" si="122"/>
        <v>0.52354471762537358</v>
      </c>
      <c r="AL52" s="4">
        <f t="shared" si="122"/>
        <v>0.52354471762537358</v>
      </c>
      <c r="AM52" s="4">
        <f t="shared" si="122"/>
        <v>0.52354471762537358</v>
      </c>
      <c r="AN52" s="4">
        <f t="shared" si="122"/>
        <v>14.202406166576026</v>
      </c>
      <c r="AO52" s="4">
        <f t="shared" si="122"/>
        <v>14.202406166576026</v>
      </c>
      <c r="AP52" s="4">
        <f t="shared" si="122"/>
        <v>2.1077824446303737</v>
      </c>
      <c r="AQ52" s="4">
        <f t="shared" si="122"/>
        <v>2.1077824446303737</v>
      </c>
      <c r="AR52" s="4">
        <f t="shared" si="122"/>
        <v>2.1077824446303737</v>
      </c>
      <c r="AS52" s="4">
        <f t="shared" si="122"/>
        <v>2.1077824446303737</v>
      </c>
      <c r="AT52" s="4">
        <f t="shared" si="122"/>
        <v>16.574112537196953</v>
      </c>
      <c r="AU52" s="4">
        <f t="shared" si="122"/>
        <v>16.574112537196953</v>
      </c>
      <c r="AV52" s="4">
        <f t="shared" si="122"/>
        <v>13.455216893428574</v>
      </c>
      <c r="AW52" s="4">
        <f t="shared" si="122"/>
        <v>13.455216893428574</v>
      </c>
      <c r="AX52" s="4">
        <f t="shared" si="122"/>
        <v>13.455216893428574</v>
      </c>
      <c r="AY52" s="4">
        <f t="shared" si="122"/>
        <v>25.325249984152052</v>
      </c>
      <c r="AZ52" s="4">
        <f t="shared" si="122"/>
        <v>25.325249984152052</v>
      </c>
      <c r="BA52" s="4">
        <f t="shared" si="122"/>
        <v>24.053032155675904</v>
      </c>
      <c r="BB52" s="4">
        <f t="shared" si="122"/>
        <v>24.053032155675904</v>
      </c>
      <c r="BC52" s="4">
        <f t="shared" si="122"/>
        <v>29.825927467277698</v>
      </c>
      <c r="BD52" s="4">
        <f t="shared" si="122"/>
        <v>29.825927467277698</v>
      </c>
      <c r="BE52" s="4">
        <f t="shared" si="122"/>
        <v>29.825927467277698</v>
      </c>
      <c r="BF52" s="4">
        <f t="shared" si="122"/>
        <v>29.825927467277698</v>
      </c>
      <c r="BG52" s="4">
        <f t="shared" si="122"/>
        <v>29.825927467277698</v>
      </c>
      <c r="BH52" s="4">
        <f t="shared" si="122"/>
        <v>27.8315892040257</v>
      </c>
      <c r="BI52" s="4">
        <f t="shared" si="122"/>
        <v>27.8315892040257</v>
      </c>
      <c r="BJ52" s="4">
        <f t="shared" si="122"/>
        <v>17.711076048198525</v>
      </c>
      <c r="BK52" s="4">
        <f t="shared" si="122"/>
        <v>17.711076048198525</v>
      </c>
      <c r="BL52" s="4">
        <f t="shared" si="122"/>
        <v>17.711076048198525</v>
      </c>
      <c r="BM52" s="4">
        <f t="shared" si="122"/>
        <v>22.33604540450235</v>
      </c>
      <c r="BN52" s="4">
        <f t="shared" si="122"/>
        <v>22.33604540450235</v>
      </c>
      <c r="BO52" s="4">
        <f t="shared" si="122"/>
        <v>12.00112456531215</v>
      </c>
      <c r="BP52" s="4">
        <f t="shared" ref="BP52:CU52" si="123">IF(ISNUMBER(BP46),BP46*3,BO52)</f>
        <v>12.00112456531215</v>
      </c>
      <c r="BQ52" s="4">
        <f t="shared" si="123"/>
        <v>23.096795182669201</v>
      </c>
      <c r="BR52" s="4">
        <f t="shared" si="123"/>
        <v>23.096795182669201</v>
      </c>
      <c r="BS52" s="4">
        <f t="shared" si="123"/>
        <v>23.096795182669201</v>
      </c>
      <c r="BT52" s="4">
        <f t="shared" si="123"/>
        <v>23.096795182669201</v>
      </c>
      <c r="BU52" s="4">
        <f t="shared" si="123"/>
        <v>23.096795182669201</v>
      </c>
      <c r="BV52" s="4">
        <f t="shared" si="123"/>
        <v>29.508868898327396</v>
      </c>
      <c r="BW52" s="4">
        <f t="shared" si="123"/>
        <v>29.508868898327396</v>
      </c>
      <c r="BX52" s="4">
        <f t="shared" si="123"/>
        <v>23.45610807395115</v>
      </c>
      <c r="BY52" s="4">
        <f t="shared" si="123"/>
        <v>23.45610807395115</v>
      </c>
      <c r="BZ52" s="4">
        <f t="shared" si="123"/>
        <v>23.45610807395115</v>
      </c>
      <c r="CA52" s="4">
        <f t="shared" si="123"/>
        <v>29.849910347271972</v>
      </c>
      <c r="CB52" s="4">
        <f t="shared" si="123"/>
        <v>29.849910347271972</v>
      </c>
      <c r="CC52" s="4">
        <f t="shared" si="123"/>
        <v>1.3295602643545488</v>
      </c>
      <c r="CD52" s="4">
        <f t="shared" si="123"/>
        <v>1.3295602643545488</v>
      </c>
      <c r="CE52" s="4">
        <f t="shared" si="123"/>
        <v>10.491678416172599</v>
      </c>
      <c r="CF52" s="4">
        <f t="shared" si="123"/>
        <v>10.491678416172599</v>
      </c>
      <c r="CG52" s="4">
        <f t="shared" si="123"/>
        <v>10.491678416172599</v>
      </c>
      <c r="CH52" s="4">
        <f t="shared" si="123"/>
        <v>10.491678416172599</v>
      </c>
      <c r="CI52" s="4">
        <f t="shared" si="123"/>
        <v>10.491678416172599</v>
      </c>
      <c r="CJ52" s="4">
        <f t="shared" si="123"/>
        <v>6.1426501547765229</v>
      </c>
      <c r="CK52" s="4">
        <f t="shared" si="123"/>
        <v>6.1426501547765229</v>
      </c>
      <c r="CL52" s="4">
        <f t="shared" si="123"/>
        <v>0.41264526434602455</v>
      </c>
      <c r="CM52" s="4">
        <f t="shared" si="123"/>
        <v>0.41264526434602455</v>
      </c>
      <c r="CN52" s="4">
        <f t="shared" si="123"/>
        <v>0.41264526434602455</v>
      </c>
      <c r="CO52" s="4">
        <f t="shared" si="123"/>
        <v>12.9580911841587</v>
      </c>
      <c r="CP52" s="4">
        <f t="shared" si="123"/>
        <v>12.9580911841587</v>
      </c>
      <c r="CQ52" s="4">
        <f t="shared" si="123"/>
        <v>-1.922251563445351</v>
      </c>
      <c r="CR52" s="4">
        <f t="shared" si="123"/>
        <v>-1.922251563445351</v>
      </c>
      <c r="CS52" s="4">
        <f t="shared" si="123"/>
        <v>5.2165239573813738</v>
      </c>
      <c r="CT52" s="4">
        <f t="shared" si="123"/>
        <v>5.2165239573813738</v>
      </c>
      <c r="CU52" s="4">
        <f t="shared" si="123"/>
        <v>5.2165239573813738</v>
      </c>
      <c r="CV52" s="4">
        <f t="shared" ref="CV52:EA52" si="124">IF(ISNUMBER(CV46),CV46*3,CU52)</f>
        <v>5.2165239573813738</v>
      </c>
      <c r="CW52" s="4">
        <f t="shared" si="124"/>
        <v>5.2165239573813738</v>
      </c>
      <c r="CX52" s="4">
        <f t="shared" si="124"/>
        <v>27.314405577538647</v>
      </c>
      <c r="CY52" s="4">
        <f t="shared" si="124"/>
        <v>27.314405577538647</v>
      </c>
      <c r="CZ52" s="4">
        <f t="shared" si="124"/>
        <v>23.369748975867523</v>
      </c>
      <c r="DA52" s="4">
        <f t="shared" si="124"/>
        <v>23.369748975867523</v>
      </c>
      <c r="DB52" s="4">
        <f t="shared" si="124"/>
        <v>23.369748975867523</v>
      </c>
      <c r="DC52" s="4">
        <f t="shared" si="124"/>
        <v>29.082978321091048</v>
      </c>
      <c r="DD52" s="4">
        <f t="shared" si="124"/>
        <v>29.082978321091048</v>
      </c>
      <c r="DE52" s="4">
        <f t="shared" si="124"/>
        <v>28.560000153385122</v>
      </c>
      <c r="DF52" s="4">
        <f t="shared" si="124"/>
        <v>28.560000153385122</v>
      </c>
      <c r="DG52" s="4">
        <f t="shared" si="124"/>
        <v>30.150779953388479</v>
      </c>
      <c r="DH52" s="4">
        <f t="shared" si="124"/>
        <v>30.150779953388479</v>
      </c>
      <c r="DI52" s="4">
        <f t="shared" si="124"/>
        <v>30.150779953388479</v>
      </c>
      <c r="DJ52" s="4">
        <f t="shared" si="124"/>
        <v>30.150779953388479</v>
      </c>
      <c r="DK52" s="4">
        <f t="shared" si="124"/>
        <v>30.150779953388479</v>
      </c>
      <c r="DL52" s="4">
        <f t="shared" si="124"/>
        <v>30.150779953388479</v>
      </c>
      <c r="DM52" s="4">
        <f t="shared" si="124"/>
        <v>36.349578966422769</v>
      </c>
      <c r="DN52" s="4">
        <f t="shared" si="124"/>
        <v>36.349578966422769</v>
      </c>
      <c r="DO52" s="4">
        <f t="shared" si="124"/>
        <v>36.498386826688353</v>
      </c>
      <c r="DP52" s="4">
        <f t="shared" si="124"/>
        <v>36.498386826688353</v>
      </c>
      <c r="DQ52" s="4">
        <f t="shared" si="124"/>
        <v>36.498386826688353</v>
      </c>
      <c r="DR52" s="4">
        <f t="shared" si="124"/>
        <v>36.498386826688353</v>
      </c>
      <c r="DS52" s="4">
        <f t="shared" si="124"/>
        <v>36.498386826688353</v>
      </c>
      <c r="DT52" s="4">
        <f t="shared" si="124"/>
        <v>36.498386826688353</v>
      </c>
      <c r="DU52" s="4">
        <f t="shared" si="124"/>
        <v>36.498386826688353</v>
      </c>
      <c r="DV52" s="4">
        <f t="shared" si="124"/>
        <v>36.498386826688353</v>
      </c>
      <c r="DW52" s="4">
        <f t="shared" si="124"/>
        <v>36.498386826688353</v>
      </c>
      <c r="DX52" s="4">
        <f t="shared" si="124"/>
        <v>36.498386826688353</v>
      </c>
      <c r="DY52" s="4">
        <f t="shared" si="124"/>
        <v>36.498386826688353</v>
      </c>
      <c r="DZ52" s="4">
        <f t="shared" si="124"/>
        <v>1.5675519886122737</v>
      </c>
      <c r="EA52" s="4">
        <f t="shared" si="124"/>
        <v>1.5675519886122737</v>
      </c>
      <c r="EB52" s="4">
        <f t="shared" ref="EB52:FG52" si="125">IF(ISNUMBER(EB46),EB46*3,EA52)</f>
        <v>1.5675519886122737</v>
      </c>
      <c r="EC52" s="4">
        <f t="shared" si="125"/>
        <v>1.5675519886122737</v>
      </c>
      <c r="ED52" s="4">
        <f t="shared" si="125"/>
        <v>1.5675519886122737</v>
      </c>
      <c r="EE52" s="4">
        <f t="shared" si="125"/>
        <v>1.5675519886122737</v>
      </c>
      <c r="EF52" s="4">
        <f t="shared" si="125"/>
        <v>1.5675519886122737</v>
      </c>
      <c r="EG52" s="4">
        <f t="shared" si="125"/>
        <v>1.5675519886122737</v>
      </c>
      <c r="EH52" s="4">
        <f t="shared" si="125"/>
        <v>-2.2949864440142997</v>
      </c>
      <c r="EI52" s="4">
        <f t="shared" si="125"/>
        <v>-2.2949864440142997</v>
      </c>
      <c r="EJ52" s="4">
        <f t="shared" si="125"/>
        <v>-2.2949864440142997</v>
      </c>
      <c r="EK52" s="4">
        <f t="shared" si="125"/>
        <v>-2.2949864440142997</v>
      </c>
      <c r="EL52" s="4">
        <f t="shared" si="125"/>
        <v>-2.2949864440142997</v>
      </c>
      <c r="EM52" s="4">
        <f t="shared" si="125"/>
        <v>-2.2949864440142997</v>
      </c>
      <c r="EN52" s="4">
        <f t="shared" si="125"/>
        <v>-2.2949864440142997</v>
      </c>
      <c r="EO52" s="4">
        <f t="shared" si="125"/>
        <v>-2.2949864440142997</v>
      </c>
      <c r="EP52" s="4">
        <f t="shared" si="125"/>
        <v>-2.2949864440142997</v>
      </c>
      <c r="EQ52" s="4">
        <f t="shared" si="125"/>
        <v>-2.2949864440142997</v>
      </c>
      <c r="ER52" s="4">
        <f t="shared" si="125"/>
        <v>-2.2949864440142997</v>
      </c>
      <c r="ES52" s="4">
        <f t="shared" si="125"/>
        <v>-2.2949864440142997</v>
      </c>
      <c r="ET52" s="4">
        <f t="shared" si="125"/>
        <v>-2.2949864440142997</v>
      </c>
      <c r="EU52" s="4">
        <f t="shared" si="125"/>
        <v>-2.2949864440142997</v>
      </c>
      <c r="EV52" s="4">
        <f t="shared" si="125"/>
        <v>-2.2949864440142997</v>
      </c>
      <c r="EW52" s="4">
        <f t="shared" si="125"/>
        <v>-2.2949864440142997</v>
      </c>
      <c r="EX52" s="4">
        <f t="shared" si="125"/>
        <v>-2.2949864440142997</v>
      </c>
      <c r="EY52" s="4">
        <f t="shared" si="125"/>
        <v>-2.2949864440142997</v>
      </c>
      <c r="EZ52" s="4">
        <f t="shared" si="125"/>
        <v>-2.2949864440142997</v>
      </c>
      <c r="FA52" s="4">
        <f t="shared" si="125"/>
        <v>-2.2949864440142997</v>
      </c>
      <c r="FB52" s="4">
        <f t="shared" si="125"/>
        <v>-2.2949864440142997</v>
      </c>
      <c r="FC52" s="4">
        <f t="shared" si="125"/>
        <v>-2.2949864440142997</v>
      </c>
      <c r="FD52" s="4">
        <f t="shared" si="125"/>
        <v>-2.2949864440142997</v>
      </c>
      <c r="FE52" s="4">
        <f t="shared" si="125"/>
        <v>-2.2949864440142997</v>
      </c>
      <c r="FF52" s="4">
        <f t="shared" si="125"/>
        <v>-2.2949864440142997</v>
      </c>
      <c r="FG52" s="4">
        <f t="shared" si="125"/>
        <v>-2.2949864440142997</v>
      </c>
      <c r="FH52" s="4">
        <f t="shared" ref="FH52:FS52" si="126">IF(ISNUMBER(FH46),FH46*3,FG52)</f>
        <v>2.4383453824572721</v>
      </c>
      <c r="FI52" s="4">
        <f t="shared" si="126"/>
        <v>2.4383453824572721</v>
      </c>
      <c r="FJ52" s="4">
        <f t="shared" si="126"/>
        <v>2.4383453824572721</v>
      </c>
      <c r="FK52" s="4">
        <f t="shared" si="126"/>
        <v>2.4383453824572721</v>
      </c>
      <c r="FL52" s="4">
        <f t="shared" si="126"/>
        <v>2.4383453824572721</v>
      </c>
      <c r="FM52" s="4">
        <f t="shared" si="126"/>
        <v>2.4383453824572721</v>
      </c>
      <c r="FN52" s="4">
        <f t="shared" si="126"/>
        <v>2.4383453824572721</v>
      </c>
      <c r="FO52" s="4">
        <f t="shared" si="126"/>
        <v>2.4383453824572721</v>
      </c>
      <c r="FP52" s="4">
        <f t="shared" si="126"/>
        <v>2.4383453824572721</v>
      </c>
      <c r="FQ52" s="4">
        <f t="shared" si="126"/>
        <v>2.4383453824572721</v>
      </c>
      <c r="FR52" s="4">
        <f t="shared" si="126"/>
        <v>2.4383453824572721</v>
      </c>
      <c r="FS52" s="4">
        <f t="shared" si="126"/>
        <v>2.4383453824572721</v>
      </c>
    </row>
    <row r="53" spans="1:175" s="4" customFormat="1" x14ac:dyDescent="0.25">
      <c r="A53" s="4" t="s">
        <v>29</v>
      </c>
      <c r="B53" s="12" t="s">
        <v>8</v>
      </c>
      <c r="C53" s="4">
        <f>IF(C47&gt;0,C47*3,0)</f>
        <v>0</v>
      </c>
      <c r="D53" s="4">
        <f t="shared" ref="D53:AI53" si="127">IF(ISNUMBER(D47),D47*3,C53)</f>
        <v>0</v>
      </c>
      <c r="E53" s="4">
        <f t="shared" si="127"/>
        <v>0</v>
      </c>
      <c r="F53" s="4">
        <f t="shared" si="127"/>
        <v>0</v>
      </c>
      <c r="G53" s="4">
        <f t="shared" si="127"/>
        <v>0</v>
      </c>
      <c r="H53" s="4">
        <f t="shared" si="127"/>
        <v>0</v>
      </c>
      <c r="I53" s="4">
        <f t="shared" si="127"/>
        <v>0</v>
      </c>
      <c r="J53" s="4">
        <f t="shared" si="127"/>
        <v>0</v>
      </c>
      <c r="K53" s="4">
        <f t="shared" si="127"/>
        <v>0</v>
      </c>
      <c r="L53" s="4">
        <f t="shared" si="127"/>
        <v>0</v>
      </c>
      <c r="M53" s="4">
        <f t="shared" si="127"/>
        <v>0</v>
      </c>
      <c r="N53" s="4">
        <f t="shared" si="127"/>
        <v>0</v>
      </c>
      <c r="O53" s="4">
        <f t="shared" si="127"/>
        <v>0</v>
      </c>
      <c r="P53" s="4">
        <f t="shared" si="127"/>
        <v>0</v>
      </c>
      <c r="Q53" s="4">
        <f t="shared" si="127"/>
        <v>0</v>
      </c>
      <c r="R53" s="4">
        <f t="shared" si="127"/>
        <v>0</v>
      </c>
      <c r="S53" s="4">
        <f t="shared" si="127"/>
        <v>0</v>
      </c>
      <c r="T53" s="4">
        <f t="shared" si="127"/>
        <v>0</v>
      </c>
      <c r="U53" s="4">
        <f t="shared" si="127"/>
        <v>0</v>
      </c>
      <c r="V53" s="4">
        <f t="shared" si="127"/>
        <v>0</v>
      </c>
      <c r="W53" s="4">
        <f t="shared" si="127"/>
        <v>0</v>
      </c>
      <c r="X53" s="4">
        <f t="shared" si="127"/>
        <v>0</v>
      </c>
      <c r="Y53" s="4">
        <f t="shared" si="127"/>
        <v>0</v>
      </c>
      <c r="Z53" s="4">
        <f t="shared" si="127"/>
        <v>0</v>
      </c>
      <c r="AA53" s="4">
        <f t="shared" si="127"/>
        <v>15.479242914558</v>
      </c>
      <c r="AB53" s="4">
        <f t="shared" si="127"/>
        <v>15.479242914558</v>
      </c>
      <c r="AC53" s="4">
        <f t="shared" si="127"/>
        <v>15.479242914558</v>
      </c>
      <c r="AD53" s="4">
        <f t="shared" si="127"/>
        <v>15.479242914558</v>
      </c>
      <c r="AE53" s="4">
        <f t="shared" si="127"/>
        <v>11.482815929932725</v>
      </c>
      <c r="AF53" s="4">
        <f t="shared" si="127"/>
        <v>11.482815929932725</v>
      </c>
      <c r="AG53" s="4">
        <f t="shared" si="127"/>
        <v>12.486751018754628</v>
      </c>
      <c r="AH53" s="4">
        <f t="shared" si="127"/>
        <v>12.486751018754628</v>
      </c>
      <c r="AI53" s="4">
        <f t="shared" si="127"/>
        <v>9.8188232245170735</v>
      </c>
      <c r="AJ53" s="4">
        <f t="shared" ref="AJ53:BO53" si="128">IF(ISNUMBER(AJ47),AJ47*3,AI53)</f>
        <v>9.8188232245170735</v>
      </c>
      <c r="AK53" s="4">
        <f t="shared" si="128"/>
        <v>9.8188232245170735</v>
      </c>
      <c r="AL53" s="4">
        <f t="shared" si="128"/>
        <v>9.8188232245170735</v>
      </c>
      <c r="AM53" s="4">
        <f t="shared" si="128"/>
        <v>9.8188232245170735</v>
      </c>
      <c r="AN53" s="4">
        <f t="shared" si="128"/>
        <v>8.5681281249825769</v>
      </c>
      <c r="AO53" s="4">
        <f t="shared" si="128"/>
        <v>8.5681281249825769</v>
      </c>
      <c r="AP53" s="4">
        <f t="shared" si="128"/>
        <v>6.7429951417212752</v>
      </c>
      <c r="AQ53" s="4">
        <f t="shared" si="128"/>
        <v>6.7429951417212752</v>
      </c>
      <c r="AR53" s="4">
        <f t="shared" si="128"/>
        <v>6.7429951417212752</v>
      </c>
      <c r="AS53" s="4">
        <f t="shared" si="128"/>
        <v>6.7429951417212752</v>
      </c>
      <c r="AT53" s="4">
        <f t="shared" si="128"/>
        <v>7.9935115807958246</v>
      </c>
      <c r="AU53" s="4">
        <f t="shared" si="128"/>
        <v>7.9935115807958246</v>
      </c>
      <c r="AV53" s="4">
        <f t="shared" si="128"/>
        <v>9.8047207567871268</v>
      </c>
      <c r="AW53" s="4">
        <f t="shared" si="128"/>
        <v>9.8047207567871268</v>
      </c>
      <c r="AX53" s="4">
        <f t="shared" si="128"/>
        <v>9.8047207567871268</v>
      </c>
      <c r="AY53" s="4">
        <f t="shared" si="128"/>
        <v>10.631760664071454</v>
      </c>
      <c r="AZ53" s="4">
        <f t="shared" si="128"/>
        <v>10.631760664071454</v>
      </c>
      <c r="BA53" s="4">
        <f t="shared" si="128"/>
        <v>10.066326898177726</v>
      </c>
      <c r="BB53" s="4">
        <f t="shared" si="128"/>
        <v>10.066326898177726</v>
      </c>
      <c r="BC53" s="4">
        <f t="shared" si="128"/>
        <v>11.825247858560175</v>
      </c>
      <c r="BD53" s="4">
        <f t="shared" si="128"/>
        <v>11.825247858560175</v>
      </c>
      <c r="BE53" s="4">
        <f t="shared" si="128"/>
        <v>11.825247858560175</v>
      </c>
      <c r="BF53" s="4">
        <f t="shared" si="128"/>
        <v>11.825247858560175</v>
      </c>
      <c r="BG53" s="4">
        <f t="shared" si="128"/>
        <v>11.825247858560175</v>
      </c>
      <c r="BH53" s="4">
        <f t="shared" si="128"/>
        <v>10.2878895473957</v>
      </c>
      <c r="BI53" s="4">
        <f t="shared" si="128"/>
        <v>10.2878895473957</v>
      </c>
      <c r="BJ53" s="4">
        <f t="shared" si="128"/>
        <v>11.343880279496849</v>
      </c>
      <c r="BK53" s="4">
        <f t="shared" si="128"/>
        <v>11.343880279496849</v>
      </c>
      <c r="BL53" s="4">
        <f t="shared" si="128"/>
        <v>11.343880279496849</v>
      </c>
      <c r="BM53" s="4">
        <f t="shared" si="128"/>
        <v>13.43566012811505</v>
      </c>
      <c r="BN53" s="4">
        <f t="shared" si="128"/>
        <v>13.43566012811505</v>
      </c>
      <c r="BO53" s="4">
        <f t="shared" si="128"/>
        <v>12.236450065236301</v>
      </c>
      <c r="BP53" s="4">
        <f t="shared" ref="BP53:CU53" si="129">IF(ISNUMBER(BP47),BP47*3,BO53)</f>
        <v>12.236450065236301</v>
      </c>
      <c r="BQ53" s="4">
        <f t="shared" si="129"/>
        <v>14.858509805322303</v>
      </c>
      <c r="BR53" s="4">
        <f t="shared" si="129"/>
        <v>14.858509805322303</v>
      </c>
      <c r="BS53" s="4">
        <f t="shared" si="129"/>
        <v>14.858509805322303</v>
      </c>
      <c r="BT53" s="4">
        <f t="shared" si="129"/>
        <v>14.858509805322303</v>
      </c>
      <c r="BU53" s="4">
        <f t="shared" si="129"/>
        <v>14.858509805322303</v>
      </c>
      <c r="BV53" s="4">
        <f t="shared" si="129"/>
        <v>14.584520532851402</v>
      </c>
      <c r="BW53" s="4">
        <f t="shared" si="129"/>
        <v>14.584520532851402</v>
      </c>
      <c r="BX53" s="4">
        <f t="shared" si="129"/>
        <v>16.100823878307828</v>
      </c>
      <c r="BY53" s="4">
        <f t="shared" si="129"/>
        <v>16.100823878307828</v>
      </c>
      <c r="BZ53" s="4">
        <f t="shared" si="129"/>
        <v>16.100823878307828</v>
      </c>
      <c r="CA53" s="4">
        <f t="shared" si="129"/>
        <v>16.872814835518202</v>
      </c>
      <c r="CB53" s="4">
        <f t="shared" si="129"/>
        <v>16.872814835518202</v>
      </c>
      <c r="CC53" s="4">
        <f t="shared" si="129"/>
        <v>8.2315283678581519</v>
      </c>
      <c r="CD53" s="4">
        <f t="shared" si="129"/>
        <v>8.2315283678581519</v>
      </c>
      <c r="CE53" s="4">
        <f t="shared" si="129"/>
        <v>7.4262068514358521</v>
      </c>
      <c r="CF53" s="4">
        <f t="shared" si="129"/>
        <v>7.4262068514358521</v>
      </c>
      <c r="CG53" s="4">
        <f t="shared" si="129"/>
        <v>7.4262068514358521</v>
      </c>
      <c r="CH53" s="4">
        <f t="shared" si="129"/>
        <v>7.4262068514358521</v>
      </c>
      <c r="CI53" s="4">
        <f t="shared" si="129"/>
        <v>7.4262068514358521</v>
      </c>
      <c r="CJ53" s="4">
        <f t="shared" si="129"/>
        <v>2.1858080808779272</v>
      </c>
      <c r="CK53" s="4">
        <f t="shared" si="129"/>
        <v>2.1858080808779272</v>
      </c>
      <c r="CL53" s="4">
        <f t="shared" si="129"/>
        <v>1.0173865950036016</v>
      </c>
      <c r="CM53" s="4">
        <f t="shared" si="129"/>
        <v>1.0173865950036016</v>
      </c>
      <c r="CN53" s="4">
        <f t="shared" si="129"/>
        <v>1.0173865950036016</v>
      </c>
      <c r="CO53" s="4">
        <f t="shared" si="129"/>
        <v>1.501103307885602</v>
      </c>
      <c r="CP53" s="4">
        <f t="shared" si="129"/>
        <v>1.501103307885602</v>
      </c>
      <c r="CQ53" s="4">
        <f t="shared" si="129"/>
        <v>0.77521769265337426</v>
      </c>
      <c r="CR53" s="4">
        <f t="shared" si="129"/>
        <v>0.77521769265337426</v>
      </c>
      <c r="CS53" s="4">
        <f t="shared" si="129"/>
        <v>1.3470583399350011</v>
      </c>
      <c r="CT53" s="4">
        <f t="shared" si="129"/>
        <v>1.3470583399350011</v>
      </c>
      <c r="CU53" s="4">
        <f t="shared" si="129"/>
        <v>1.3470583399350011</v>
      </c>
      <c r="CV53" s="4">
        <f t="shared" ref="CV53:EA53" si="130">IF(ISNUMBER(CV47),CV47*3,CU53)</f>
        <v>1.3470583399350011</v>
      </c>
      <c r="CW53" s="4">
        <f t="shared" si="130"/>
        <v>1.3470583399350011</v>
      </c>
      <c r="CX53" s="4">
        <f t="shared" si="130"/>
        <v>6.3889002852039756</v>
      </c>
      <c r="CY53" s="4">
        <f t="shared" si="130"/>
        <v>6.3889002852039756</v>
      </c>
      <c r="CZ53" s="4">
        <f t="shared" si="130"/>
        <v>7.4497323230214025</v>
      </c>
      <c r="DA53" s="4">
        <f t="shared" si="130"/>
        <v>7.4497323230214025</v>
      </c>
      <c r="DB53" s="4">
        <f t="shared" si="130"/>
        <v>7.4497323230214025</v>
      </c>
      <c r="DC53" s="4">
        <f t="shared" si="130"/>
        <v>8.4210445799608493</v>
      </c>
      <c r="DD53" s="4">
        <f t="shared" si="130"/>
        <v>8.4210445799608493</v>
      </c>
      <c r="DE53" s="4">
        <f t="shared" si="130"/>
        <v>11.437021601842726</v>
      </c>
      <c r="DF53" s="4">
        <f t="shared" si="130"/>
        <v>11.437021601842726</v>
      </c>
      <c r="DG53" s="4">
        <f t="shared" si="130"/>
        <v>12.057583112234401</v>
      </c>
      <c r="DH53" s="4">
        <f t="shared" si="130"/>
        <v>12.057583112234401</v>
      </c>
      <c r="DI53" s="4">
        <f t="shared" si="130"/>
        <v>12.057583112234401</v>
      </c>
      <c r="DJ53" s="4">
        <f t="shared" si="130"/>
        <v>12.057583112234401</v>
      </c>
      <c r="DK53" s="4">
        <f t="shared" si="130"/>
        <v>12.057583112234401</v>
      </c>
      <c r="DL53" s="4">
        <f t="shared" si="130"/>
        <v>12.057583112234401</v>
      </c>
      <c r="DM53" s="4">
        <f t="shared" si="130"/>
        <v>20.826645150262802</v>
      </c>
      <c r="DN53" s="4">
        <f t="shared" si="130"/>
        <v>20.826645150262802</v>
      </c>
      <c r="DO53" s="4">
        <f t="shared" si="130"/>
        <v>20.799739907195473</v>
      </c>
      <c r="DP53" s="4">
        <f t="shared" si="130"/>
        <v>20.799739907195473</v>
      </c>
      <c r="DQ53" s="4">
        <f t="shared" si="130"/>
        <v>20.799739907195473</v>
      </c>
      <c r="DR53" s="4">
        <f t="shared" si="130"/>
        <v>20.799739907195473</v>
      </c>
      <c r="DS53" s="4">
        <f t="shared" si="130"/>
        <v>20.799739907195473</v>
      </c>
      <c r="DT53" s="4">
        <f t="shared" si="130"/>
        <v>20.799739907195473</v>
      </c>
      <c r="DU53" s="4">
        <f t="shared" si="130"/>
        <v>20.799739907195473</v>
      </c>
      <c r="DV53" s="4">
        <f t="shared" si="130"/>
        <v>20.799739907195473</v>
      </c>
      <c r="DW53" s="4">
        <f t="shared" si="130"/>
        <v>20.799739907195473</v>
      </c>
      <c r="DX53" s="4">
        <f t="shared" si="130"/>
        <v>20.799739907195473</v>
      </c>
      <c r="DY53" s="4">
        <f t="shared" si="130"/>
        <v>20.799739907195473</v>
      </c>
      <c r="DZ53" s="4">
        <f t="shared" si="130"/>
        <v>9.9053100382525514</v>
      </c>
      <c r="EA53" s="4">
        <f t="shared" si="130"/>
        <v>9.9053100382525514</v>
      </c>
      <c r="EB53" s="4">
        <f t="shared" ref="EB53:FG53" si="131">IF(ISNUMBER(EB47),EB47*3,EA53)</f>
        <v>9.9053100382525514</v>
      </c>
      <c r="EC53" s="4">
        <f t="shared" si="131"/>
        <v>9.9053100382525514</v>
      </c>
      <c r="ED53" s="4">
        <f t="shared" si="131"/>
        <v>9.9053100382525514</v>
      </c>
      <c r="EE53" s="4">
        <f t="shared" si="131"/>
        <v>9.9053100382525514</v>
      </c>
      <c r="EF53" s="4">
        <f t="shared" si="131"/>
        <v>9.9053100382525514</v>
      </c>
      <c r="EG53" s="4">
        <f t="shared" si="131"/>
        <v>9.9053100382525514</v>
      </c>
      <c r="EH53" s="4">
        <f t="shared" si="131"/>
        <v>2.1370037526288761</v>
      </c>
      <c r="EI53" s="4">
        <f t="shared" si="131"/>
        <v>2.1370037526288761</v>
      </c>
      <c r="EJ53" s="4">
        <f t="shared" si="131"/>
        <v>2.1370037526288761</v>
      </c>
      <c r="EK53" s="4">
        <f t="shared" si="131"/>
        <v>2.1370037526288761</v>
      </c>
      <c r="EL53" s="4">
        <f t="shared" si="131"/>
        <v>2.1370037526288761</v>
      </c>
      <c r="EM53" s="4">
        <f t="shared" si="131"/>
        <v>2.1370037526288761</v>
      </c>
      <c r="EN53" s="4">
        <f t="shared" si="131"/>
        <v>2.1370037526288761</v>
      </c>
      <c r="EO53" s="4">
        <f t="shared" si="131"/>
        <v>2.1370037526288761</v>
      </c>
      <c r="EP53" s="4">
        <f t="shared" si="131"/>
        <v>2.1370037526288761</v>
      </c>
      <c r="EQ53" s="4">
        <f t="shared" si="131"/>
        <v>2.1370037526288761</v>
      </c>
      <c r="ER53" s="4">
        <f t="shared" si="131"/>
        <v>2.1370037526288761</v>
      </c>
      <c r="ES53" s="4">
        <f t="shared" si="131"/>
        <v>2.1370037526288761</v>
      </c>
      <c r="ET53" s="4">
        <f t="shared" si="131"/>
        <v>2.1370037526288761</v>
      </c>
      <c r="EU53" s="4">
        <f t="shared" si="131"/>
        <v>2.1370037526288761</v>
      </c>
      <c r="EV53" s="4">
        <f t="shared" si="131"/>
        <v>2.1370037526288761</v>
      </c>
      <c r="EW53" s="4">
        <f t="shared" si="131"/>
        <v>2.1370037526288761</v>
      </c>
      <c r="EX53" s="4">
        <f t="shared" si="131"/>
        <v>2.1370037526288761</v>
      </c>
      <c r="EY53" s="4">
        <f t="shared" si="131"/>
        <v>2.1370037526288761</v>
      </c>
      <c r="EZ53" s="4">
        <f t="shared" si="131"/>
        <v>2.1370037526288761</v>
      </c>
      <c r="FA53" s="4">
        <f t="shared" si="131"/>
        <v>2.1370037526288761</v>
      </c>
      <c r="FB53" s="4">
        <f t="shared" si="131"/>
        <v>2.1370037526288761</v>
      </c>
      <c r="FC53" s="4">
        <f t="shared" si="131"/>
        <v>2.1370037526288761</v>
      </c>
      <c r="FD53" s="4">
        <f t="shared" si="131"/>
        <v>2.1370037526288761</v>
      </c>
      <c r="FE53" s="4">
        <f t="shared" si="131"/>
        <v>2.1370037526288761</v>
      </c>
      <c r="FF53" s="4">
        <f t="shared" si="131"/>
        <v>2.1370037526288761</v>
      </c>
      <c r="FG53" s="4">
        <f t="shared" si="131"/>
        <v>2.1370037526288761</v>
      </c>
      <c r="FH53" s="4">
        <f t="shared" ref="FH53:FS53" si="132">IF(ISNUMBER(FH47),FH47*3,FG53)</f>
        <v>4.7582628719862008</v>
      </c>
      <c r="FI53" s="4">
        <f t="shared" si="132"/>
        <v>4.7582628719862008</v>
      </c>
      <c r="FJ53" s="4">
        <f t="shared" si="132"/>
        <v>4.7582628719862008</v>
      </c>
      <c r="FK53" s="4">
        <f t="shared" si="132"/>
        <v>4.7582628719862008</v>
      </c>
      <c r="FL53" s="4">
        <f t="shared" si="132"/>
        <v>4.7582628719862008</v>
      </c>
      <c r="FM53" s="4">
        <f t="shared" si="132"/>
        <v>4.7582628719862008</v>
      </c>
      <c r="FN53" s="4">
        <f t="shared" si="132"/>
        <v>4.7582628719862008</v>
      </c>
      <c r="FO53" s="4">
        <f t="shared" si="132"/>
        <v>4.7582628719862008</v>
      </c>
      <c r="FP53" s="4">
        <f t="shared" si="132"/>
        <v>4.7582628719862008</v>
      </c>
      <c r="FQ53" s="4">
        <f t="shared" si="132"/>
        <v>4.7582628719862008</v>
      </c>
      <c r="FR53" s="4">
        <f t="shared" si="132"/>
        <v>4.7582628719862008</v>
      </c>
      <c r="FS53" s="4">
        <f t="shared" si="132"/>
        <v>4.7582628719862008</v>
      </c>
    </row>
    <row r="54" spans="1:175" x14ac:dyDescent="0.25">
      <c r="A54" s="4" t="s">
        <v>30</v>
      </c>
      <c r="B54" s="12" t="s">
        <v>8</v>
      </c>
      <c r="C54" s="4">
        <f>IF(C48&gt;0,C48*3,0)</f>
        <v>0</v>
      </c>
      <c r="D54" s="4">
        <f t="shared" ref="D54:AI54" si="133">IF(ISNUMBER(D48),D48*3,C54)</f>
        <v>0</v>
      </c>
      <c r="E54" s="4">
        <f t="shared" si="133"/>
        <v>0</v>
      </c>
      <c r="F54" s="4">
        <f t="shared" si="133"/>
        <v>0</v>
      </c>
      <c r="G54" s="4">
        <f t="shared" si="133"/>
        <v>0</v>
      </c>
      <c r="H54" s="4">
        <f t="shared" si="133"/>
        <v>0</v>
      </c>
      <c r="I54" s="4">
        <f t="shared" si="133"/>
        <v>0</v>
      </c>
      <c r="J54" s="4">
        <f t="shared" si="133"/>
        <v>0</v>
      </c>
      <c r="K54" s="4">
        <f t="shared" si="133"/>
        <v>0</v>
      </c>
      <c r="L54" s="4">
        <f t="shared" si="133"/>
        <v>0</v>
      </c>
      <c r="M54" s="4">
        <f t="shared" si="133"/>
        <v>0</v>
      </c>
      <c r="N54" s="4">
        <f t="shared" si="133"/>
        <v>0</v>
      </c>
      <c r="O54" s="4">
        <f t="shared" si="133"/>
        <v>0</v>
      </c>
      <c r="P54" s="4">
        <f t="shared" si="133"/>
        <v>0</v>
      </c>
      <c r="Q54" s="4">
        <f t="shared" si="133"/>
        <v>0</v>
      </c>
      <c r="R54" s="4">
        <f t="shared" si="133"/>
        <v>0</v>
      </c>
      <c r="S54" s="4">
        <f t="shared" si="133"/>
        <v>0</v>
      </c>
      <c r="T54" s="4">
        <f t="shared" si="133"/>
        <v>0</v>
      </c>
      <c r="U54" s="4">
        <f t="shared" si="133"/>
        <v>0</v>
      </c>
      <c r="V54" s="4">
        <f t="shared" si="133"/>
        <v>0</v>
      </c>
      <c r="W54" s="4">
        <f t="shared" si="133"/>
        <v>0</v>
      </c>
      <c r="X54" s="4">
        <f t="shared" si="133"/>
        <v>0</v>
      </c>
      <c r="Y54" s="4">
        <f t="shared" si="133"/>
        <v>0</v>
      </c>
      <c r="Z54" s="4">
        <f t="shared" si="133"/>
        <v>0</v>
      </c>
      <c r="AA54" s="4">
        <f t="shared" si="133"/>
        <v>18.497692446131985</v>
      </c>
      <c r="AB54" s="4">
        <f t="shared" si="133"/>
        <v>18.497692446131985</v>
      </c>
      <c r="AC54" s="4">
        <f t="shared" si="133"/>
        <v>18.497692446131985</v>
      </c>
      <c r="AD54" s="4">
        <f t="shared" si="133"/>
        <v>18.497692446131985</v>
      </c>
      <c r="AE54" s="4">
        <f t="shared" si="133"/>
        <v>18.153008188883902</v>
      </c>
      <c r="AF54" s="4">
        <f t="shared" si="133"/>
        <v>18.153008188883902</v>
      </c>
      <c r="AG54" s="4">
        <f t="shared" si="133"/>
        <v>18.212884901780424</v>
      </c>
      <c r="AH54" s="4">
        <f t="shared" si="133"/>
        <v>18.212884901780424</v>
      </c>
      <c r="AI54" s="4">
        <f t="shared" si="133"/>
        <v>18.403316104690258</v>
      </c>
      <c r="AJ54" s="4">
        <f t="shared" ref="AJ54:BO54" si="134">IF(ISNUMBER(AJ48),AJ48*3,AI54)</f>
        <v>18.403316104690258</v>
      </c>
      <c r="AK54" s="4">
        <f t="shared" si="134"/>
        <v>18.403316104690258</v>
      </c>
      <c r="AL54" s="4">
        <f t="shared" si="134"/>
        <v>18.403316104690258</v>
      </c>
      <c r="AM54" s="4">
        <f t="shared" si="134"/>
        <v>18.403316104690258</v>
      </c>
      <c r="AN54" s="4">
        <f t="shared" si="134"/>
        <v>17.152442769251319</v>
      </c>
      <c r="AO54" s="4">
        <f t="shared" si="134"/>
        <v>17.152442769251319</v>
      </c>
      <c r="AP54" s="4">
        <f t="shared" si="134"/>
        <v>16.572174882210007</v>
      </c>
      <c r="AQ54" s="4">
        <f t="shared" si="134"/>
        <v>16.572174882210007</v>
      </c>
      <c r="AR54" s="4">
        <f t="shared" si="134"/>
        <v>16.572174882210007</v>
      </c>
      <c r="AS54" s="4">
        <f t="shared" si="134"/>
        <v>16.572174882210007</v>
      </c>
      <c r="AT54" s="4">
        <f t="shared" si="134"/>
        <v>16.052723353879074</v>
      </c>
      <c r="AU54" s="4">
        <f t="shared" si="134"/>
        <v>16.052723353879074</v>
      </c>
      <c r="AV54" s="4">
        <f t="shared" si="134"/>
        <v>15.923178900865933</v>
      </c>
      <c r="AW54" s="4">
        <f t="shared" si="134"/>
        <v>15.923178900865933</v>
      </c>
      <c r="AX54" s="4">
        <f t="shared" si="134"/>
        <v>15.923178900865933</v>
      </c>
      <c r="AY54" s="4">
        <f t="shared" si="134"/>
        <v>15.478644031508541</v>
      </c>
      <c r="AZ54" s="4">
        <f t="shared" si="134"/>
        <v>15.478644031508541</v>
      </c>
      <c r="BA54" s="4">
        <f t="shared" si="134"/>
        <v>16.02762128143457</v>
      </c>
      <c r="BB54" s="4">
        <f t="shared" si="134"/>
        <v>16.02762128143457</v>
      </c>
      <c r="BC54" s="4">
        <f t="shared" si="134"/>
        <v>16.002532939567327</v>
      </c>
      <c r="BD54" s="4">
        <f t="shared" si="134"/>
        <v>16.002532939567327</v>
      </c>
      <c r="BE54" s="4">
        <f t="shared" si="134"/>
        <v>16.002532939567327</v>
      </c>
      <c r="BF54" s="4">
        <f t="shared" si="134"/>
        <v>16.002532939567327</v>
      </c>
      <c r="BG54" s="4">
        <f t="shared" si="134"/>
        <v>16.002532939567327</v>
      </c>
      <c r="BH54" s="4">
        <f t="shared" si="134"/>
        <v>14.967766294740683</v>
      </c>
      <c r="BI54" s="4">
        <f t="shared" si="134"/>
        <v>14.967766294740683</v>
      </c>
      <c r="BJ54" s="4">
        <f t="shared" si="134"/>
        <v>15.299127877421469</v>
      </c>
      <c r="BK54" s="4">
        <f t="shared" si="134"/>
        <v>15.299127877421469</v>
      </c>
      <c r="BL54" s="4">
        <f t="shared" si="134"/>
        <v>15.299127877421469</v>
      </c>
      <c r="BM54" s="4">
        <f t="shared" si="134"/>
        <v>15.601246109461194</v>
      </c>
      <c r="BN54" s="4">
        <f t="shared" si="134"/>
        <v>15.601246109461194</v>
      </c>
      <c r="BO54" s="4">
        <f t="shared" si="134"/>
        <v>15.915602919891082</v>
      </c>
      <c r="BP54" s="4">
        <f t="shared" ref="BP54:CU54" si="135">IF(ISNUMBER(BP48),BP48*3,BO54)</f>
        <v>15.915602919891082</v>
      </c>
      <c r="BQ54" s="4">
        <f t="shared" si="135"/>
        <v>15.394016854554248</v>
      </c>
      <c r="BR54" s="4">
        <f t="shared" si="135"/>
        <v>15.394016854554248</v>
      </c>
      <c r="BS54" s="4">
        <f t="shared" si="135"/>
        <v>15.394016854554248</v>
      </c>
      <c r="BT54" s="4">
        <f t="shared" si="135"/>
        <v>15.394016854554248</v>
      </c>
      <c r="BU54" s="4">
        <f t="shared" si="135"/>
        <v>15.394016854554248</v>
      </c>
      <c r="BV54" s="4">
        <f t="shared" si="135"/>
        <v>15.642953053218903</v>
      </c>
      <c r="BW54" s="4">
        <f t="shared" si="135"/>
        <v>15.642953053218903</v>
      </c>
      <c r="BX54" s="4">
        <f t="shared" si="135"/>
        <v>15.751408117732581</v>
      </c>
      <c r="BY54" s="4">
        <f t="shared" si="135"/>
        <v>15.751408117732581</v>
      </c>
      <c r="BZ54" s="4">
        <f t="shared" si="135"/>
        <v>15.751408117732581</v>
      </c>
      <c r="CA54" s="4">
        <f t="shared" si="135"/>
        <v>16.233634657550937</v>
      </c>
      <c r="CB54" s="4">
        <f t="shared" si="135"/>
        <v>16.233634657550937</v>
      </c>
      <c r="CC54" s="4">
        <f t="shared" si="135"/>
        <v>14.248518241385211</v>
      </c>
      <c r="CD54" s="4">
        <f t="shared" si="135"/>
        <v>14.248518241385211</v>
      </c>
      <c r="CE54" s="4">
        <f t="shared" si="135"/>
        <v>13.07197282146171</v>
      </c>
      <c r="CF54" s="4">
        <f t="shared" si="135"/>
        <v>13.07197282146171</v>
      </c>
      <c r="CG54" s="4">
        <f t="shared" si="135"/>
        <v>13.07197282146171</v>
      </c>
      <c r="CH54" s="4">
        <f t="shared" si="135"/>
        <v>13.07197282146171</v>
      </c>
      <c r="CI54" s="4">
        <f t="shared" si="135"/>
        <v>13.07197282146171</v>
      </c>
      <c r="CJ54" s="4">
        <f t="shared" si="135"/>
        <v>7.8441440911201941</v>
      </c>
      <c r="CK54" s="4">
        <f t="shared" si="135"/>
        <v>7.8441440911201941</v>
      </c>
      <c r="CL54" s="4">
        <f t="shared" si="135"/>
        <v>7.6069648313549045</v>
      </c>
      <c r="CM54" s="4">
        <f t="shared" si="135"/>
        <v>7.6069648313549045</v>
      </c>
      <c r="CN54" s="4">
        <f t="shared" si="135"/>
        <v>7.6069648313549045</v>
      </c>
      <c r="CO54" s="4">
        <f t="shared" si="135"/>
        <v>6.4817824210361259</v>
      </c>
      <c r="CP54" s="4">
        <f t="shared" si="135"/>
        <v>6.4817824210361259</v>
      </c>
      <c r="CQ54" s="4">
        <f t="shared" si="135"/>
        <v>7.2829582664160011</v>
      </c>
      <c r="CR54" s="4">
        <f t="shared" si="135"/>
        <v>7.2829582664160011</v>
      </c>
      <c r="CS54" s="4">
        <f t="shared" si="135"/>
        <v>6.4549005859752748</v>
      </c>
      <c r="CT54" s="4">
        <f t="shared" si="135"/>
        <v>6.4549005859752748</v>
      </c>
      <c r="CU54" s="4">
        <f t="shared" si="135"/>
        <v>6.4549005859752748</v>
      </c>
      <c r="CV54" s="4">
        <f t="shared" ref="CV54:EA54" si="136">IF(ISNUMBER(CV48),CV48*3,CU54)</f>
        <v>6.4549005859752748</v>
      </c>
      <c r="CW54" s="4">
        <f t="shared" si="136"/>
        <v>6.4549005859752748</v>
      </c>
      <c r="CX54" s="4">
        <f t="shared" si="136"/>
        <v>7.3174649013897</v>
      </c>
      <c r="CY54" s="4">
        <f t="shared" si="136"/>
        <v>7.3174649013897</v>
      </c>
      <c r="CZ54" s="4">
        <f t="shared" si="136"/>
        <v>8.3865859991804257</v>
      </c>
      <c r="DA54" s="4">
        <f t="shared" si="136"/>
        <v>8.3865859991804257</v>
      </c>
      <c r="DB54" s="4">
        <f t="shared" si="136"/>
        <v>8.3865859991804257</v>
      </c>
      <c r="DC54" s="4">
        <f t="shared" si="136"/>
        <v>8.5099325033160742</v>
      </c>
      <c r="DD54" s="4">
        <f t="shared" si="136"/>
        <v>8.5099325033160742</v>
      </c>
      <c r="DE54" s="4">
        <f t="shared" si="136"/>
        <v>8.4112701197871012</v>
      </c>
      <c r="DF54" s="4">
        <f t="shared" si="136"/>
        <v>8.4112701197871012</v>
      </c>
      <c r="DG54" s="4">
        <f t="shared" si="136"/>
        <v>9.1574024898150519</v>
      </c>
      <c r="DH54" s="4">
        <f t="shared" si="136"/>
        <v>9.1574024898150519</v>
      </c>
      <c r="DI54" s="4">
        <f t="shared" si="136"/>
        <v>9.1574024898150519</v>
      </c>
      <c r="DJ54" s="4">
        <f t="shared" si="136"/>
        <v>9.1574024898150519</v>
      </c>
      <c r="DK54" s="4">
        <f t="shared" si="136"/>
        <v>9.1574024898150519</v>
      </c>
      <c r="DL54" s="4">
        <f t="shared" si="136"/>
        <v>9.1574024898150519</v>
      </c>
      <c r="DM54" s="4">
        <f t="shared" si="136"/>
        <v>12.442747883583076</v>
      </c>
      <c r="DN54" s="4">
        <f t="shared" si="136"/>
        <v>12.442747883583076</v>
      </c>
      <c r="DO54" s="4">
        <f t="shared" si="136"/>
        <v>11.966235606596099</v>
      </c>
      <c r="DP54" s="4">
        <f t="shared" si="136"/>
        <v>11.966235606596099</v>
      </c>
      <c r="DQ54" s="4">
        <f t="shared" si="136"/>
        <v>11.966235606596099</v>
      </c>
      <c r="DR54" s="4">
        <f t="shared" si="136"/>
        <v>11.966235606596099</v>
      </c>
      <c r="DS54" s="4">
        <f t="shared" si="136"/>
        <v>11.966235606596099</v>
      </c>
      <c r="DT54" s="4">
        <f t="shared" si="136"/>
        <v>11.966235606596099</v>
      </c>
      <c r="DU54" s="4">
        <f t="shared" si="136"/>
        <v>11.966235606596099</v>
      </c>
      <c r="DV54" s="4">
        <f t="shared" si="136"/>
        <v>11.966235606596099</v>
      </c>
      <c r="DW54" s="4">
        <f t="shared" si="136"/>
        <v>11.966235606596099</v>
      </c>
      <c r="DX54" s="4">
        <f t="shared" si="136"/>
        <v>11.966235606596099</v>
      </c>
      <c r="DY54" s="4">
        <f t="shared" si="136"/>
        <v>11.966235606596099</v>
      </c>
      <c r="DZ54" s="4">
        <f t="shared" si="136"/>
        <v>13.207263280702797</v>
      </c>
      <c r="EA54" s="4">
        <f t="shared" si="136"/>
        <v>13.207263280702797</v>
      </c>
      <c r="EB54" s="4">
        <f t="shared" ref="EB54:FG54" si="137">IF(ISNUMBER(EB48),EB48*3,EA54)</f>
        <v>13.207263280702797</v>
      </c>
      <c r="EC54" s="4">
        <f t="shared" si="137"/>
        <v>13.207263280702797</v>
      </c>
      <c r="ED54" s="4">
        <f t="shared" si="137"/>
        <v>13.207263280702797</v>
      </c>
      <c r="EE54" s="4">
        <f t="shared" si="137"/>
        <v>13.207263280702797</v>
      </c>
      <c r="EF54" s="4">
        <f t="shared" si="137"/>
        <v>13.207263280702797</v>
      </c>
      <c r="EG54" s="4">
        <f t="shared" si="137"/>
        <v>13.207263280702797</v>
      </c>
      <c r="EH54" s="4">
        <f t="shared" si="137"/>
        <v>9.7879755114981002</v>
      </c>
      <c r="EI54" s="4">
        <f t="shared" si="137"/>
        <v>9.7879755114981002</v>
      </c>
      <c r="EJ54" s="4">
        <f t="shared" si="137"/>
        <v>9.7879755114981002</v>
      </c>
      <c r="EK54" s="4">
        <f t="shared" si="137"/>
        <v>9.7879755114981002</v>
      </c>
      <c r="EL54" s="4">
        <f t="shared" si="137"/>
        <v>9.7879755114981002</v>
      </c>
      <c r="EM54" s="4">
        <f t="shared" si="137"/>
        <v>9.7879755114981002</v>
      </c>
      <c r="EN54" s="4">
        <f t="shared" si="137"/>
        <v>9.7879755114981002</v>
      </c>
      <c r="EO54" s="4">
        <f t="shared" si="137"/>
        <v>9.7879755114981002</v>
      </c>
      <c r="EP54" s="4">
        <f t="shared" si="137"/>
        <v>9.7879755114981002</v>
      </c>
      <c r="EQ54" s="4">
        <f t="shared" si="137"/>
        <v>9.7879755114981002</v>
      </c>
      <c r="ER54" s="4">
        <f t="shared" si="137"/>
        <v>9.7879755114981002</v>
      </c>
      <c r="ES54" s="4">
        <f t="shared" si="137"/>
        <v>9.7879755114981002</v>
      </c>
      <c r="ET54" s="4">
        <f t="shared" si="137"/>
        <v>9.7879755114981002</v>
      </c>
      <c r="EU54" s="4">
        <f t="shared" si="137"/>
        <v>9.7879755114981002</v>
      </c>
      <c r="EV54" s="4">
        <f t="shared" si="137"/>
        <v>9.7879755114981002</v>
      </c>
      <c r="EW54" s="4">
        <f t="shared" si="137"/>
        <v>9.7879755114981002</v>
      </c>
      <c r="EX54" s="4">
        <f t="shared" si="137"/>
        <v>9.7879755114981002</v>
      </c>
      <c r="EY54" s="4">
        <f t="shared" si="137"/>
        <v>9.7879755114981002</v>
      </c>
      <c r="EZ54" s="4">
        <f t="shared" si="137"/>
        <v>9.7879755114981002</v>
      </c>
      <c r="FA54" s="4">
        <f t="shared" si="137"/>
        <v>9.7879755114981002</v>
      </c>
      <c r="FB54" s="4">
        <f t="shared" si="137"/>
        <v>9.7879755114981002</v>
      </c>
      <c r="FC54" s="4">
        <f t="shared" si="137"/>
        <v>9.7879755114981002</v>
      </c>
      <c r="FD54" s="4">
        <f t="shared" si="137"/>
        <v>9.7879755114981002</v>
      </c>
      <c r="FE54" s="4">
        <f t="shared" si="137"/>
        <v>9.7879755114981002</v>
      </c>
      <c r="FF54" s="4">
        <f t="shared" si="137"/>
        <v>9.7879755114981002</v>
      </c>
      <c r="FG54" s="4">
        <f t="shared" si="137"/>
        <v>9.7879755114981002</v>
      </c>
      <c r="FH54" s="4">
        <f t="shared" ref="FH54:FS54" si="138">IF(ISNUMBER(FH48),FH48*3,FG54)</f>
        <v>7.1360373775661996</v>
      </c>
      <c r="FI54" s="4">
        <f t="shared" si="138"/>
        <v>7.1360373775661996</v>
      </c>
      <c r="FJ54" s="4">
        <f t="shared" si="138"/>
        <v>7.1360373775661996</v>
      </c>
      <c r="FK54" s="4">
        <f t="shared" si="138"/>
        <v>7.1360373775661996</v>
      </c>
      <c r="FL54" s="4">
        <f t="shared" si="138"/>
        <v>7.1360373775661996</v>
      </c>
      <c r="FM54" s="4">
        <f t="shared" si="138"/>
        <v>7.1360373775661996</v>
      </c>
      <c r="FN54" s="4">
        <f t="shared" si="138"/>
        <v>7.1360373775661996</v>
      </c>
      <c r="FO54" s="4">
        <f t="shared" si="138"/>
        <v>7.1360373775661996</v>
      </c>
      <c r="FP54" s="4">
        <f t="shared" si="138"/>
        <v>7.1360373775661996</v>
      </c>
      <c r="FQ54" s="4">
        <f t="shared" si="138"/>
        <v>7.1360373775661996</v>
      </c>
      <c r="FR54" s="4">
        <f t="shared" si="138"/>
        <v>7.1360373775661996</v>
      </c>
      <c r="FS54" s="4">
        <f t="shared" si="138"/>
        <v>7.1360373775661996</v>
      </c>
    </row>
    <row r="55" spans="1:175" x14ac:dyDescent="0.25">
      <c r="A55" s="4" t="s">
        <v>32</v>
      </c>
      <c r="B55" s="12" t="s">
        <v>8</v>
      </c>
      <c r="C55">
        <f t="shared" ref="C55:AP55" si="139">IF(C$6&lt;=450,C51+(C$6-150)/300*C52,0)</f>
        <v>0</v>
      </c>
      <c r="D55">
        <f t="shared" si="139"/>
        <v>0</v>
      </c>
      <c r="E55">
        <f t="shared" si="139"/>
        <v>0</v>
      </c>
      <c r="F55">
        <f t="shared" si="139"/>
        <v>0</v>
      </c>
      <c r="G55">
        <f t="shared" si="139"/>
        <v>0</v>
      </c>
      <c r="H55">
        <f t="shared" si="139"/>
        <v>0</v>
      </c>
      <c r="I55">
        <f t="shared" si="139"/>
        <v>0</v>
      </c>
      <c r="J55">
        <f t="shared" si="139"/>
        <v>0</v>
      </c>
      <c r="K55">
        <f t="shared" si="139"/>
        <v>0</v>
      </c>
      <c r="L55">
        <f t="shared" si="139"/>
        <v>0</v>
      </c>
      <c r="M55">
        <f t="shared" si="139"/>
        <v>0</v>
      </c>
      <c r="N55">
        <f t="shared" si="139"/>
        <v>0</v>
      </c>
      <c r="O55">
        <f t="shared" si="139"/>
        <v>0</v>
      </c>
      <c r="P55">
        <f t="shared" si="139"/>
        <v>0</v>
      </c>
      <c r="Q55">
        <f t="shared" si="139"/>
        <v>0</v>
      </c>
      <c r="R55">
        <f t="shared" si="139"/>
        <v>0</v>
      </c>
      <c r="S55">
        <f t="shared" si="139"/>
        <v>0</v>
      </c>
      <c r="T55">
        <f t="shared" si="139"/>
        <v>0</v>
      </c>
      <c r="U55">
        <f t="shared" si="139"/>
        <v>0</v>
      </c>
      <c r="V55">
        <f t="shared" si="139"/>
        <v>0</v>
      </c>
      <c r="W55">
        <f t="shared" si="139"/>
        <v>0</v>
      </c>
      <c r="X55">
        <f t="shared" si="139"/>
        <v>0</v>
      </c>
      <c r="Y55">
        <f t="shared" si="139"/>
        <v>0</v>
      </c>
      <c r="Z55">
        <f t="shared" si="139"/>
        <v>0</v>
      </c>
      <c r="AA55">
        <f t="shared" si="139"/>
        <v>18.618554956835041</v>
      </c>
      <c r="AB55">
        <f t="shared" si="139"/>
        <v>19.374525938197287</v>
      </c>
      <c r="AC55">
        <f t="shared" si="139"/>
        <v>20.130496919559533</v>
      </c>
      <c r="AD55">
        <f t="shared" si="139"/>
        <v>20.88646790092178</v>
      </c>
      <c r="AE55">
        <f t="shared" si="139"/>
        <v>21.158012779191186</v>
      </c>
      <c r="AF55">
        <f t="shared" si="139"/>
        <v>21.60897431269413</v>
      </c>
      <c r="AG55">
        <f t="shared" si="139"/>
        <v>29.877836382084723</v>
      </c>
      <c r="AH55">
        <f t="shared" si="139"/>
        <v>30.459965709383244</v>
      </c>
      <c r="AI55">
        <f t="shared" si="139"/>
        <v>0.21035257586898143</v>
      </c>
      <c r="AJ55">
        <f t="shared" si="139"/>
        <v>0.23652981175025012</v>
      </c>
      <c r="AK55">
        <f t="shared" si="139"/>
        <v>0.26270704763151881</v>
      </c>
      <c r="AL55">
        <f t="shared" si="139"/>
        <v>0.2888842835127875</v>
      </c>
      <c r="AM55">
        <f t="shared" si="139"/>
        <v>0.31506151939405613</v>
      </c>
      <c r="AN55">
        <f t="shared" si="139"/>
        <v>28.415002011032559</v>
      </c>
      <c r="AO55">
        <f t="shared" si="139"/>
        <v>29.12512231936136</v>
      </c>
      <c r="AP55">
        <f t="shared" si="139"/>
        <v>9.6125230298093598</v>
      </c>
      <c r="AQ55">
        <f>IF(AQ$6&lt;=450,AQ51+(AQ$6-150)/300*AQ52,0)</f>
        <v>0</v>
      </c>
      <c r="AR55">
        <f>IF(AR$6&lt;=450,AR51+(AR$6-150)/300*AR52,0)</f>
        <v>0</v>
      </c>
      <c r="AS55">
        <f>IF(AS$6&lt;=450,AS51+(AS$6-150)/300*AS52,0)</f>
        <v>0</v>
      </c>
      <c r="AT55">
        <f>IF(AT$6&lt;=450,AT51+(AT$6-150)/300*AT52,0)</f>
        <v>0</v>
      </c>
      <c r="AU55">
        <f t="shared" ref="AU55:DF55" si="140">IF(AU$6&lt;=450,AU51+(AU$6-150)/300*AU52,0)</f>
        <v>0</v>
      </c>
      <c r="AV55">
        <f t="shared" si="140"/>
        <v>0</v>
      </c>
      <c r="AW55">
        <f t="shared" si="140"/>
        <v>0</v>
      </c>
      <c r="AX55">
        <f t="shared" si="140"/>
        <v>0</v>
      </c>
      <c r="AY55">
        <f t="shared" si="140"/>
        <v>0</v>
      </c>
      <c r="AZ55">
        <f t="shared" si="140"/>
        <v>0</v>
      </c>
      <c r="BA55">
        <f t="shared" si="140"/>
        <v>0</v>
      </c>
      <c r="BB55">
        <f t="shared" si="140"/>
        <v>0</v>
      </c>
      <c r="BC55">
        <f t="shared" si="140"/>
        <v>0</v>
      </c>
      <c r="BD55">
        <f t="shared" si="140"/>
        <v>0</v>
      </c>
      <c r="BE55">
        <f t="shared" si="140"/>
        <v>0</v>
      </c>
      <c r="BF55">
        <f t="shared" si="140"/>
        <v>0</v>
      </c>
      <c r="BG55">
        <f t="shared" si="140"/>
        <v>0</v>
      </c>
      <c r="BH55">
        <f t="shared" si="140"/>
        <v>0</v>
      </c>
      <c r="BI55">
        <f t="shared" si="140"/>
        <v>0</v>
      </c>
      <c r="BJ55">
        <f t="shared" si="140"/>
        <v>0</v>
      </c>
      <c r="BK55">
        <f t="shared" si="140"/>
        <v>0</v>
      </c>
      <c r="BL55">
        <f t="shared" si="140"/>
        <v>0</v>
      </c>
      <c r="BM55">
        <f t="shared" si="140"/>
        <v>0</v>
      </c>
      <c r="BN55">
        <f t="shared" si="140"/>
        <v>0</v>
      </c>
      <c r="BO55">
        <f t="shared" si="140"/>
        <v>0</v>
      </c>
      <c r="BP55">
        <f t="shared" si="140"/>
        <v>0</v>
      </c>
      <c r="BQ55">
        <f t="shared" si="140"/>
        <v>0</v>
      </c>
      <c r="BR55">
        <f t="shared" si="140"/>
        <v>0</v>
      </c>
      <c r="BS55">
        <f t="shared" si="140"/>
        <v>0</v>
      </c>
      <c r="BT55">
        <f t="shared" si="140"/>
        <v>0</v>
      </c>
      <c r="BU55">
        <f t="shared" si="140"/>
        <v>0</v>
      </c>
      <c r="BV55">
        <f t="shared" si="140"/>
        <v>0</v>
      </c>
      <c r="BW55">
        <f t="shared" si="140"/>
        <v>0</v>
      </c>
      <c r="BX55">
        <f t="shared" si="140"/>
        <v>0</v>
      </c>
      <c r="BY55">
        <f t="shared" si="140"/>
        <v>0</v>
      </c>
      <c r="BZ55">
        <f t="shared" si="140"/>
        <v>0</v>
      </c>
      <c r="CA55">
        <f t="shared" si="140"/>
        <v>0</v>
      </c>
      <c r="CB55">
        <f t="shared" si="140"/>
        <v>0</v>
      </c>
      <c r="CC55">
        <f t="shared" si="140"/>
        <v>0</v>
      </c>
      <c r="CD55">
        <f t="shared" si="140"/>
        <v>0</v>
      </c>
      <c r="CE55">
        <f t="shared" si="140"/>
        <v>0</v>
      </c>
      <c r="CF55">
        <f t="shared" si="140"/>
        <v>0</v>
      </c>
      <c r="CG55">
        <f t="shared" si="140"/>
        <v>0</v>
      </c>
      <c r="CH55">
        <f t="shared" si="140"/>
        <v>0</v>
      </c>
      <c r="CI55">
        <f t="shared" si="140"/>
        <v>0</v>
      </c>
      <c r="CJ55">
        <f t="shared" si="140"/>
        <v>0</v>
      </c>
      <c r="CK55">
        <f t="shared" si="140"/>
        <v>0</v>
      </c>
      <c r="CL55">
        <f t="shared" si="140"/>
        <v>0</v>
      </c>
      <c r="CM55">
        <f t="shared" si="140"/>
        <v>0</v>
      </c>
      <c r="CN55">
        <f t="shared" si="140"/>
        <v>0</v>
      </c>
      <c r="CO55">
        <f t="shared" si="140"/>
        <v>0</v>
      </c>
      <c r="CP55">
        <f t="shared" si="140"/>
        <v>0</v>
      </c>
      <c r="CQ55">
        <f t="shared" si="140"/>
        <v>0</v>
      </c>
      <c r="CR55">
        <f t="shared" si="140"/>
        <v>0</v>
      </c>
      <c r="CS55">
        <f t="shared" si="140"/>
        <v>0</v>
      </c>
      <c r="CT55">
        <f t="shared" si="140"/>
        <v>0</v>
      </c>
      <c r="CU55">
        <f t="shared" si="140"/>
        <v>0</v>
      </c>
      <c r="CV55">
        <f t="shared" si="140"/>
        <v>0</v>
      </c>
      <c r="CW55">
        <f t="shared" si="140"/>
        <v>0</v>
      </c>
      <c r="CX55">
        <f t="shared" si="140"/>
        <v>0</v>
      </c>
      <c r="CY55">
        <f t="shared" si="140"/>
        <v>0</v>
      </c>
      <c r="CZ55">
        <f t="shared" si="140"/>
        <v>0</v>
      </c>
      <c r="DA55">
        <f t="shared" si="140"/>
        <v>0</v>
      </c>
      <c r="DB55">
        <f t="shared" si="140"/>
        <v>0</v>
      </c>
      <c r="DC55">
        <f t="shared" si="140"/>
        <v>0</v>
      </c>
      <c r="DD55">
        <f t="shared" si="140"/>
        <v>0</v>
      </c>
      <c r="DE55">
        <f t="shared" si="140"/>
        <v>0</v>
      </c>
      <c r="DF55">
        <f t="shared" si="140"/>
        <v>0</v>
      </c>
      <c r="DG55">
        <f t="shared" ref="DG55:FR55" si="141">IF(DG$6&lt;=450,DG51+(DG$6-150)/300*DG52,0)</f>
        <v>0</v>
      </c>
      <c r="DH55">
        <f t="shared" si="141"/>
        <v>0</v>
      </c>
      <c r="DI55">
        <f t="shared" si="141"/>
        <v>0</v>
      </c>
      <c r="DJ55">
        <f t="shared" si="141"/>
        <v>0</v>
      </c>
      <c r="DK55">
        <f t="shared" si="141"/>
        <v>0</v>
      </c>
      <c r="DL55">
        <f t="shared" si="141"/>
        <v>0</v>
      </c>
      <c r="DM55">
        <f t="shared" si="141"/>
        <v>0</v>
      </c>
      <c r="DN55">
        <f t="shared" si="141"/>
        <v>0</v>
      </c>
      <c r="DO55">
        <f t="shared" si="141"/>
        <v>0</v>
      </c>
      <c r="DP55">
        <f t="shared" si="141"/>
        <v>0</v>
      </c>
      <c r="DQ55">
        <f t="shared" si="141"/>
        <v>0</v>
      </c>
      <c r="DR55">
        <f t="shared" si="141"/>
        <v>0</v>
      </c>
      <c r="DS55">
        <f t="shared" si="141"/>
        <v>0</v>
      </c>
      <c r="DT55">
        <f t="shared" si="141"/>
        <v>0</v>
      </c>
      <c r="DU55">
        <f t="shared" si="141"/>
        <v>0</v>
      </c>
      <c r="DV55">
        <f t="shared" si="141"/>
        <v>0</v>
      </c>
      <c r="DW55">
        <f t="shared" si="141"/>
        <v>0</v>
      </c>
      <c r="DX55">
        <f t="shared" si="141"/>
        <v>0</v>
      </c>
      <c r="DY55">
        <f t="shared" si="141"/>
        <v>0</v>
      </c>
      <c r="DZ55">
        <f t="shared" si="141"/>
        <v>0</v>
      </c>
      <c r="EA55">
        <f t="shared" si="141"/>
        <v>0</v>
      </c>
      <c r="EB55">
        <f t="shared" si="141"/>
        <v>0</v>
      </c>
      <c r="EC55">
        <f t="shared" si="141"/>
        <v>0</v>
      </c>
      <c r="ED55">
        <f t="shared" si="141"/>
        <v>0</v>
      </c>
      <c r="EE55">
        <f t="shared" si="141"/>
        <v>0</v>
      </c>
      <c r="EF55">
        <f t="shared" si="141"/>
        <v>0</v>
      </c>
      <c r="EG55">
        <f t="shared" si="141"/>
        <v>0</v>
      </c>
      <c r="EH55">
        <f t="shared" si="141"/>
        <v>0</v>
      </c>
      <c r="EI55">
        <f t="shared" si="141"/>
        <v>0</v>
      </c>
      <c r="EJ55">
        <f t="shared" si="141"/>
        <v>0</v>
      </c>
      <c r="EK55">
        <f t="shared" si="141"/>
        <v>0</v>
      </c>
      <c r="EL55">
        <f t="shared" si="141"/>
        <v>0</v>
      </c>
      <c r="EM55">
        <f t="shared" si="141"/>
        <v>0</v>
      </c>
      <c r="EN55">
        <f t="shared" si="141"/>
        <v>0</v>
      </c>
      <c r="EO55">
        <f t="shared" si="141"/>
        <v>0</v>
      </c>
      <c r="EP55">
        <f t="shared" si="141"/>
        <v>0</v>
      </c>
      <c r="EQ55">
        <f t="shared" si="141"/>
        <v>0</v>
      </c>
      <c r="ER55">
        <f t="shared" si="141"/>
        <v>0</v>
      </c>
      <c r="ES55">
        <f t="shared" si="141"/>
        <v>0</v>
      </c>
      <c r="ET55">
        <f t="shared" si="141"/>
        <v>0</v>
      </c>
      <c r="EU55">
        <f t="shared" si="141"/>
        <v>0</v>
      </c>
      <c r="EV55">
        <f t="shared" si="141"/>
        <v>0</v>
      </c>
      <c r="EW55">
        <f t="shared" si="141"/>
        <v>0</v>
      </c>
      <c r="EX55">
        <f t="shared" si="141"/>
        <v>0</v>
      </c>
      <c r="EY55">
        <f t="shared" si="141"/>
        <v>0</v>
      </c>
      <c r="EZ55">
        <f t="shared" si="141"/>
        <v>0</v>
      </c>
      <c r="FA55">
        <f t="shared" si="141"/>
        <v>0</v>
      </c>
      <c r="FB55">
        <f t="shared" si="141"/>
        <v>0</v>
      </c>
      <c r="FC55">
        <f t="shared" si="141"/>
        <v>0</v>
      </c>
      <c r="FD55">
        <f t="shared" si="141"/>
        <v>0</v>
      </c>
      <c r="FE55">
        <f t="shared" si="141"/>
        <v>0</v>
      </c>
      <c r="FF55">
        <f t="shared" si="141"/>
        <v>0</v>
      </c>
      <c r="FG55">
        <f t="shared" si="141"/>
        <v>0</v>
      </c>
      <c r="FH55">
        <f t="shared" si="141"/>
        <v>0</v>
      </c>
      <c r="FI55">
        <f t="shared" si="141"/>
        <v>0</v>
      </c>
      <c r="FJ55">
        <f t="shared" si="141"/>
        <v>0</v>
      </c>
      <c r="FK55">
        <f t="shared" si="141"/>
        <v>0</v>
      </c>
      <c r="FL55">
        <f t="shared" si="141"/>
        <v>0</v>
      </c>
      <c r="FM55">
        <f t="shared" si="141"/>
        <v>0</v>
      </c>
      <c r="FN55">
        <f t="shared" si="141"/>
        <v>0</v>
      </c>
      <c r="FO55">
        <f t="shared" si="141"/>
        <v>0</v>
      </c>
      <c r="FP55">
        <f t="shared" si="141"/>
        <v>0</v>
      </c>
      <c r="FQ55">
        <f t="shared" si="141"/>
        <v>0</v>
      </c>
      <c r="FR55">
        <f t="shared" si="141"/>
        <v>0</v>
      </c>
      <c r="FS55">
        <f>IF(FS$6&lt;=450,FS51+(FS$6-150)/300*FS52,0)</f>
        <v>0</v>
      </c>
    </row>
    <row r="56" spans="1:175" x14ac:dyDescent="0.25">
      <c r="A56" s="4" t="s">
        <v>33</v>
      </c>
      <c r="B56" s="12" t="s">
        <v>8</v>
      </c>
      <c r="C56">
        <f t="shared" ref="C56:AP56" si="142">IF((AND(C$6&gt;450,C$6&lt;=750)),C51+C53*(C$6-450)/300+C52,0)</f>
        <v>0</v>
      </c>
      <c r="D56">
        <f t="shared" si="142"/>
        <v>0</v>
      </c>
      <c r="E56">
        <f t="shared" si="142"/>
        <v>0</v>
      </c>
      <c r="F56">
        <f t="shared" si="142"/>
        <v>0</v>
      </c>
      <c r="G56">
        <f t="shared" si="142"/>
        <v>0</v>
      </c>
      <c r="H56">
        <f t="shared" si="142"/>
        <v>0</v>
      </c>
      <c r="I56">
        <f t="shared" si="142"/>
        <v>0</v>
      </c>
      <c r="J56">
        <f t="shared" si="142"/>
        <v>0</v>
      </c>
      <c r="K56">
        <f t="shared" si="142"/>
        <v>0</v>
      </c>
      <c r="L56">
        <f t="shared" si="142"/>
        <v>0</v>
      </c>
      <c r="M56">
        <f t="shared" si="142"/>
        <v>0</v>
      </c>
      <c r="N56">
        <f t="shared" si="142"/>
        <v>0</v>
      </c>
      <c r="O56">
        <f t="shared" si="142"/>
        <v>0</v>
      </c>
      <c r="P56">
        <f t="shared" si="142"/>
        <v>0</v>
      </c>
      <c r="Q56">
        <f t="shared" si="142"/>
        <v>0</v>
      </c>
      <c r="R56">
        <f t="shared" si="142"/>
        <v>0</v>
      </c>
      <c r="S56">
        <f t="shared" si="142"/>
        <v>0</v>
      </c>
      <c r="T56">
        <f t="shared" si="142"/>
        <v>0</v>
      </c>
      <c r="U56">
        <f t="shared" si="142"/>
        <v>0</v>
      </c>
      <c r="V56">
        <f t="shared" si="142"/>
        <v>0</v>
      </c>
      <c r="W56">
        <f t="shared" si="142"/>
        <v>0</v>
      </c>
      <c r="X56">
        <f t="shared" si="142"/>
        <v>0</v>
      </c>
      <c r="Y56">
        <f t="shared" si="142"/>
        <v>0</v>
      </c>
      <c r="Z56">
        <f t="shared" si="142"/>
        <v>0</v>
      </c>
      <c r="AA56">
        <f t="shared" si="142"/>
        <v>0</v>
      </c>
      <c r="AB56">
        <f t="shared" si="142"/>
        <v>0</v>
      </c>
      <c r="AC56">
        <f t="shared" si="142"/>
        <v>0</v>
      </c>
      <c r="AD56">
        <f t="shared" si="142"/>
        <v>0</v>
      </c>
      <c r="AE56">
        <f t="shared" si="142"/>
        <v>0</v>
      </c>
      <c r="AF56">
        <f t="shared" si="142"/>
        <v>0</v>
      </c>
      <c r="AG56">
        <f t="shared" si="142"/>
        <v>0</v>
      </c>
      <c r="AH56">
        <f t="shared" si="142"/>
        <v>0</v>
      </c>
      <c r="AI56">
        <f t="shared" si="142"/>
        <v>0</v>
      </c>
      <c r="AJ56">
        <f t="shared" si="142"/>
        <v>0</v>
      </c>
      <c r="AK56">
        <f t="shared" si="142"/>
        <v>0</v>
      </c>
      <c r="AL56">
        <f t="shared" si="142"/>
        <v>0</v>
      </c>
      <c r="AM56">
        <f t="shared" si="142"/>
        <v>0</v>
      </c>
      <c r="AN56">
        <f t="shared" si="142"/>
        <v>0</v>
      </c>
      <c r="AO56">
        <f t="shared" si="142"/>
        <v>0</v>
      </c>
      <c r="AP56">
        <f t="shared" si="142"/>
        <v>0</v>
      </c>
      <c r="AQ56">
        <f>IF((AND(AQ$6&gt;450,AQ$6&lt;=750)),AQ51+AQ53*(AQ$6-450)/300+AQ52,0)</f>
        <v>9.7951656969923953</v>
      </c>
      <c r="AR56">
        <f>IF((AND(AR$6&gt;450,AR$6&lt;=750)),AR51+AR53*(AR$6-450)/300+AR52,0)</f>
        <v>10.132315454078459</v>
      </c>
      <c r="AS56">
        <f>IF((AND(AS$6&gt;450,AS$6&lt;=750)),AS51+AS53*(AS$6-450)/300+AS52,0)</f>
        <v>10.469465211164522</v>
      </c>
      <c r="AT56">
        <f>IF((AND(AT$6&gt;450,AT$6&lt;=750)),AT51+AT53*(AT$6-450)/300+AT52,0)</f>
        <v>44.550114467329593</v>
      </c>
      <c r="AU56">
        <f t="shared" ref="AU56:DF56" si="143">IF((AND(AU$6&gt;450,AU$6&lt;=750)),AU51+AU53*(AU$6-450)/300+AU52,0)</f>
        <v>45.083015239382647</v>
      </c>
      <c r="AV56">
        <f t="shared" si="143"/>
        <v>20.896633120464713</v>
      </c>
      <c r="AW56">
        <f t="shared" si="143"/>
        <v>21.550281170917188</v>
      </c>
      <c r="AX56">
        <f t="shared" si="143"/>
        <v>22.203929221369663</v>
      </c>
      <c r="AY56">
        <f t="shared" si="143"/>
        <v>52.859880316187777</v>
      </c>
      <c r="AZ56">
        <f t="shared" si="143"/>
        <v>53.568664360459209</v>
      </c>
      <c r="BA56">
        <f t="shared" si="143"/>
        <v>35.715872524521799</v>
      </c>
      <c r="BB56">
        <f t="shared" si="143"/>
        <v>36.386960984400311</v>
      </c>
      <c r="BC56">
        <f t="shared" si="143"/>
        <v>65.929450825507161</v>
      </c>
      <c r="BD56">
        <f t="shared" si="143"/>
        <v>66.71780068274451</v>
      </c>
      <c r="BE56">
        <f t="shared" si="143"/>
        <v>67.506150539981846</v>
      </c>
      <c r="BF56">
        <f t="shared" si="143"/>
        <v>68.294500397219196</v>
      </c>
      <c r="BG56">
        <f t="shared" si="143"/>
        <v>0</v>
      </c>
      <c r="BH56">
        <f t="shared" si="143"/>
        <v>0</v>
      </c>
      <c r="BI56">
        <f t="shared" si="143"/>
        <v>0</v>
      </c>
      <c r="BJ56">
        <f t="shared" si="143"/>
        <v>0</v>
      </c>
      <c r="BK56">
        <f t="shared" si="143"/>
        <v>0</v>
      </c>
      <c r="BL56">
        <f t="shared" si="143"/>
        <v>0</v>
      </c>
      <c r="BM56">
        <f t="shared" si="143"/>
        <v>0</v>
      </c>
      <c r="BN56">
        <f t="shared" si="143"/>
        <v>0</v>
      </c>
      <c r="BO56">
        <f t="shared" si="143"/>
        <v>0</v>
      </c>
      <c r="BP56">
        <f t="shared" si="143"/>
        <v>0</v>
      </c>
      <c r="BQ56">
        <f t="shared" si="143"/>
        <v>0</v>
      </c>
      <c r="BR56">
        <f t="shared" si="143"/>
        <v>0</v>
      </c>
      <c r="BS56">
        <f t="shared" si="143"/>
        <v>0</v>
      </c>
      <c r="BT56">
        <f t="shared" si="143"/>
        <v>0</v>
      </c>
      <c r="BU56">
        <f t="shared" si="143"/>
        <v>0</v>
      </c>
      <c r="BV56">
        <f t="shared" si="143"/>
        <v>0</v>
      </c>
      <c r="BW56">
        <f t="shared" si="143"/>
        <v>0</v>
      </c>
      <c r="BX56">
        <f t="shared" si="143"/>
        <v>0</v>
      </c>
      <c r="BY56">
        <f t="shared" si="143"/>
        <v>0</v>
      </c>
      <c r="BZ56">
        <f t="shared" si="143"/>
        <v>0</v>
      </c>
      <c r="CA56">
        <f t="shared" si="143"/>
        <v>0</v>
      </c>
      <c r="CB56">
        <f t="shared" si="143"/>
        <v>0</v>
      </c>
      <c r="CC56">
        <f t="shared" si="143"/>
        <v>0</v>
      </c>
      <c r="CD56">
        <f t="shared" si="143"/>
        <v>0</v>
      </c>
      <c r="CE56">
        <f t="shared" si="143"/>
        <v>0</v>
      </c>
      <c r="CF56">
        <f t="shared" si="143"/>
        <v>0</v>
      </c>
      <c r="CG56">
        <f t="shared" si="143"/>
        <v>0</v>
      </c>
      <c r="CH56">
        <f t="shared" si="143"/>
        <v>0</v>
      </c>
      <c r="CI56">
        <f t="shared" si="143"/>
        <v>0</v>
      </c>
      <c r="CJ56">
        <f t="shared" si="143"/>
        <v>0</v>
      </c>
      <c r="CK56">
        <f t="shared" si="143"/>
        <v>0</v>
      </c>
      <c r="CL56">
        <f t="shared" si="143"/>
        <v>0</v>
      </c>
      <c r="CM56">
        <f t="shared" si="143"/>
        <v>0</v>
      </c>
      <c r="CN56">
        <f t="shared" si="143"/>
        <v>0</v>
      </c>
      <c r="CO56">
        <f t="shared" si="143"/>
        <v>0</v>
      </c>
      <c r="CP56">
        <f t="shared" si="143"/>
        <v>0</v>
      </c>
      <c r="CQ56">
        <f t="shared" si="143"/>
        <v>0</v>
      </c>
      <c r="CR56">
        <f t="shared" si="143"/>
        <v>0</v>
      </c>
      <c r="CS56">
        <f t="shared" si="143"/>
        <v>0</v>
      </c>
      <c r="CT56">
        <f t="shared" si="143"/>
        <v>0</v>
      </c>
      <c r="CU56">
        <f t="shared" si="143"/>
        <v>0</v>
      </c>
      <c r="CV56">
        <f t="shared" si="143"/>
        <v>0</v>
      </c>
      <c r="CW56">
        <f t="shared" si="143"/>
        <v>0</v>
      </c>
      <c r="CX56">
        <f t="shared" si="143"/>
        <v>0</v>
      </c>
      <c r="CY56">
        <f t="shared" si="143"/>
        <v>0</v>
      </c>
      <c r="CZ56">
        <f t="shared" si="143"/>
        <v>0</v>
      </c>
      <c r="DA56">
        <f t="shared" si="143"/>
        <v>0</v>
      </c>
      <c r="DB56">
        <f t="shared" si="143"/>
        <v>0</v>
      </c>
      <c r="DC56">
        <f t="shared" si="143"/>
        <v>0</v>
      </c>
      <c r="DD56">
        <f t="shared" si="143"/>
        <v>0</v>
      </c>
      <c r="DE56">
        <f t="shared" si="143"/>
        <v>0</v>
      </c>
      <c r="DF56">
        <f t="shared" si="143"/>
        <v>0</v>
      </c>
      <c r="DG56">
        <f t="shared" ref="DG56:FR56" si="144">IF((AND(DG$6&gt;450,DG$6&lt;=750)),DG51+DG53*(DG$6-450)/300+DG52,0)</f>
        <v>0</v>
      </c>
      <c r="DH56">
        <f t="shared" si="144"/>
        <v>0</v>
      </c>
      <c r="DI56">
        <f t="shared" si="144"/>
        <v>0</v>
      </c>
      <c r="DJ56">
        <f t="shared" si="144"/>
        <v>0</v>
      </c>
      <c r="DK56">
        <f t="shared" si="144"/>
        <v>0</v>
      </c>
      <c r="DL56">
        <f t="shared" si="144"/>
        <v>0</v>
      </c>
      <c r="DM56">
        <f t="shared" si="144"/>
        <v>0</v>
      </c>
      <c r="DN56">
        <f t="shared" si="144"/>
        <v>0</v>
      </c>
      <c r="DO56">
        <f t="shared" si="144"/>
        <v>0</v>
      </c>
      <c r="DP56">
        <f t="shared" si="144"/>
        <v>0</v>
      </c>
      <c r="DQ56">
        <f t="shared" si="144"/>
        <v>0</v>
      </c>
      <c r="DR56">
        <f t="shared" si="144"/>
        <v>0</v>
      </c>
      <c r="DS56">
        <f t="shared" si="144"/>
        <v>0</v>
      </c>
      <c r="DT56">
        <f t="shared" si="144"/>
        <v>0</v>
      </c>
      <c r="DU56">
        <f t="shared" si="144"/>
        <v>0</v>
      </c>
      <c r="DV56">
        <f t="shared" si="144"/>
        <v>0</v>
      </c>
      <c r="DW56">
        <f t="shared" si="144"/>
        <v>0</v>
      </c>
      <c r="DX56">
        <f t="shared" si="144"/>
        <v>0</v>
      </c>
      <c r="DY56">
        <f t="shared" si="144"/>
        <v>0</v>
      </c>
      <c r="DZ56">
        <f t="shared" si="144"/>
        <v>0</v>
      </c>
      <c r="EA56">
        <f t="shared" si="144"/>
        <v>0</v>
      </c>
      <c r="EB56">
        <f t="shared" si="144"/>
        <v>0</v>
      </c>
      <c r="EC56">
        <f t="shared" si="144"/>
        <v>0</v>
      </c>
      <c r="ED56">
        <f t="shared" si="144"/>
        <v>0</v>
      </c>
      <c r="EE56">
        <f t="shared" si="144"/>
        <v>0</v>
      </c>
      <c r="EF56">
        <f t="shared" si="144"/>
        <v>0</v>
      </c>
      <c r="EG56">
        <f t="shared" si="144"/>
        <v>0</v>
      </c>
      <c r="EH56">
        <f t="shared" si="144"/>
        <v>0</v>
      </c>
      <c r="EI56">
        <f t="shared" si="144"/>
        <v>0</v>
      </c>
      <c r="EJ56">
        <f t="shared" si="144"/>
        <v>0</v>
      </c>
      <c r="EK56">
        <f t="shared" si="144"/>
        <v>0</v>
      </c>
      <c r="EL56">
        <f t="shared" si="144"/>
        <v>0</v>
      </c>
      <c r="EM56">
        <f t="shared" si="144"/>
        <v>0</v>
      </c>
      <c r="EN56">
        <f t="shared" si="144"/>
        <v>0</v>
      </c>
      <c r="EO56">
        <f t="shared" si="144"/>
        <v>0</v>
      </c>
      <c r="EP56">
        <f t="shared" si="144"/>
        <v>0</v>
      </c>
      <c r="EQ56">
        <f t="shared" si="144"/>
        <v>0</v>
      </c>
      <c r="ER56">
        <f t="shared" si="144"/>
        <v>0</v>
      </c>
      <c r="ES56">
        <f t="shared" si="144"/>
        <v>0</v>
      </c>
      <c r="ET56">
        <f t="shared" si="144"/>
        <v>0</v>
      </c>
      <c r="EU56">
        <f t="shared" si="144"/>
        <v>0</v>
      </c>
      <c r="EV56">
        <f t="shared" si="144"/>
        <v>0</v>
      </c>
      <c r="EW56">
        <f t="shared" si="144"/>
        <v>0</v>
      </c>
      <c r="EX56">
        <f t="shared" si="144"/>
        <v>0</v>
      </c>
      <c r="EY56">
        <f t="shared" si="144"/>
        <v>0</v>
      </c>
      <c r="EZ56">
        <f t="shared" si="144"/>
        <v>0</v>
      </c>
      <c r="FA56">
        <f t="shared" si="144"/>
        <v>0</v>
      </c>
      <c r="FB56">
        <f t="shared" si="144"/>
        <v>0</v>
      </c>
      <c r="FC56">
        <f t="shared" si="144"/>
        <v>0</v>
      </c>
      <c r="FD56">
        <f t="shared" si="144"/>
        <v>0</v>
      </c>
      <c r="FE56">
        <f t="shared" si="144"/>
        <v>0</v>
      </c>
      <c r="FF56">
        <f t="shared" si="144"/>
        <v>0</v>
      </c>
      <c r="FG56">
        <f t="shared" si="144"/>
        <v>0</v>
      </c>
      <c r="FH56">
        <f t="shared" si="144"/>
        <v>0</v>
      </c>
      <c r="FI56">
        <f t="shared" si="144"/>
        <v>0</v>
      </c>
      <c r="FJ56">
        <f t="shared" si="144"/>
        <v>0</v>
      </c>
      <c r="FK56">
        <f t="shared" si="144"/>
        <v>0</v>
      </c>
      <c r="FL56">
        <f t="shared" si="144"/>
        <v>0</v>
      </c>
      <c r="FM56">
        <f t="shared" si="144"/>
        <v>0</v>
      </c>
      <c r="FN56">
        <f t="shared" si="144"/>
        <v>0</v>
      </c>
      <c r="FO56">
        <f t="shared" si="144"/>
        <v>0</v>
      </c>
      <c r="FP56">
        <f t="shared" si="144"/>
        <v>0</v>
      </c>
      <c r="FQ56">
        <f t="shared" si="144"/>
        <v>0</v>
      </c>
      <c r="FR56">
        <f t="shared" si="144"/>
        <v>0</v>
      </c>
      <c r="FS56">
        <f>IF((AND(FS$6&gt;450,FS$6&lt;=750)),FS51+FS53*(FS$6-450)/300+FS52,0)</f>
        <v>0</v>
      </c>
    </row>
    <row r="57" spans="1:175" s="4" customFormat="1" x14ac:dyDescent="0.25">
      <c r="A57" s="4" t="s">
        <v>34</v>
      </c>
      <c r="B57" s="12" t="s">
        <v>8</v>
      </c>
      <c r="C57">
        <f t="shared" ref="C57:AP57" si="145">IF(C$6&gt;750,C51+C54*(C$6-750)/300+C52+C53,0)</f>
        <v>0</v>
      </c>
      <c r="D57">
        <f t="shared" si="145"/>
        <v>0</v>
      </c>
      <c r="E57">
        <f t="shared" si="145"/>
        <v>0</v>
      </c>
      <c r="F57">
        <f t="shared" si="145"/>
        <v>0</v>
      </c>
      <c r="G57">
        <f t="shared" si="145"/>
        <v>0</v>
      </c>
      <c r="H57">
        <f t="shared" si="145"/>
        <v>0</v>
      </c>
      <c r="I57">
        <f t="shared" si="145"/>
        <v>0</v>
      </c>
      <c r="J57">
        <f t="shared" si="145"/>
        <v>0</v>
      </c>
      <c r="K57">
        <f t="shared" si="145"/>
        <v>0</v>
      </c>
      <c r="L57">
        <f t="shared" si="145"/>
        <v>0</v>
      </c>
      <c r="M57">
        <f t="shared" si="145"/>
        <v>0</v>
      </c>
      <c r="N57">
        <f t="shared" si="145"/>
        <v>0</v>
      </c>
      <c r="O57">
        <f t="shared" si="145"/>
        <v>0</v>
      </c>
      <c r="P57">
        <f t="shared" si="145"/>
        <v>0</v>
      </c>
      <c r="Q57">
        <f t="shared" si="145"/>
        <v>0</v>
      </c>
      <c r="R57">
        <f t="shared" si="145"/>
        <v>0</v>
      </c>
      <c r="S57">
        <f t="shared" si="145"/>
        <v>0</v>
      </c>
      <c r="T57">
        <f t="shared" si="145"/>
        <v>0</v>
      </c>
      <c r="U57">
        <f t="shared" si="145"/>
        <v>0</v>
      </c>
      <c r="V57">
        <f t="shared" si="145"/>
        <v>0</v>
      </c>
      <c r="W57">
        <f t="shared" si="145"/>
        <v>0</v>
      </c>
      <c r="X57">
        <f t="shared" si="145"/>
        <v>0</v>
      </c>
      <c r="Y57">
        <f t="shared" si="145"/>
        <v>0</v>
      </c>
      <c r="Z57">
        <f t="shared" si="145"/>
        <v>0</v>
      </c>
      <c r="AA57">
        <f t="shared" si="145"/>
        <v>0</v>
      </c>
      <c r="AB57">
        <f t="shared" si="145"/>
        <v>0</v>
      </c>
      <c r="AC57">
        <f t="shared" si="145"/>
        <v>0</v>
      </c>
      <c r="AD57">
        <f t="shared" si="145"/>
        <v>0</v>
      </c>
      <c r="AE57">
        <f t="shared" si="145"/>
        <v>0</v>
      </c>
      <c r="AF57">
        <f t="shared" si="145"/>
        <v>0</v>
      </c>
      <c r="AG57">
        <f t="shared" si="145"/>
        <v>0</v>
      </c>
      <c r="AH57">
        <f t="shared" si="145"/>
        <v>0</v>
      </c>
      <c r="AI57">
        <f t="shared" si="145"/>
        <v>0</v>
      </c>
      <c r="AJ57">
        <f t="shared" si="145"/>
        <v>0</v>
      </c>
      <c r="AK57">
        <f t="shared" si="145"/>
        <v>0</v>
      </c>
      <c r="AL57">
        <f t="shared" si="145"/>
        <v>0</v>
      </c>
      <c r="AM57">
        <f t="shared" si="145"/>
        <v>0</v>
      </c>
      <c r="AN57">
        <f t="shared" si="145"/>
        <v>0</v>
      </c>
      <c r="AO57">
        <f t="shared" si="145"/>
        <v>0</v>
      </c>
      <c r="AP57">
        <f t="shared" si="145"/>
        <v>0</v>
      </c>
      <c r="AQ57">
        <f>IF(AQ$6&gt;750,AQ51+AQ54*(AQ$6-750)/300+AQ52+AQ53,0)</f>
        <v>0</v>
      </c>
      <c r="AR57">
        <f>IF(AR$6&gt;750,AR51+AR54*(AR$6-750)/300+AR52+AR53,0)</f>
        <v>0</v>
      </c>
      <c r="AS57">
        <f>IF(AS$6&gt;750,AS51+AS54*(AS$6-750)/300+AS52+AS53,0)</f>
        <v>0</v>
      </c>
      <c r="AT57">
        <f>IF(AT$6&gt;750,AT51+AT54*(AT$6-750)/300+AT52+AT53,0)</f>
        <v>0</v>
      </c>
      <c r="AU57">
        <f t="shared" ref="AU57:DF57" si="146">IF(AU$6&gt;750,AU51+AU54*(AU$6-750)/300+AU52+AU53,0)</f>
        <v>0</v>
      </c>
      <c r="AV57">
        <f t="shared" si="146"/>
        <v>0</v>
      </c>
      <c r="AW57">
        <f t="shared" si="146"/>
        <v>0</v>
      </c>
      <c r="AX57">
        <f t="shared" si="146"/>
        <v>0</v>
      </c>
      <c r="AY57">
        <f t="shared" si="146"/>
        <v>0</v>
      </c>
      <c r="AZ57">
        <f t="shared" si="146"/>
        <v>0</v>
      </c>
      <c r="BA57">
        <f t="shared" si="146"/>
        <v>0</v>
      </c>
      <c r="BB57">
        <f t="shared" si="146"/>
        <v>0</v>
      </c>
      <c r="BC57">
        <f t="shared" si="146"/>
        <v>0</v>
      </c>
      <c r="BD57">
        <f t="shared" si="146"/>
        <v>0</v>
      </c>
      <c r="BE57">
        <f t="shared" si="146"/>
        <v>0</v>
      </c>
      <c r="BF57">
        <f t="shared" si="146"/>
        <v>0</v>
      </c>
      <c r="BG57">
        <f t="shared" si="146"/>
        <v>69.222093090490119</v>
      </c>
      <c r="BH57">
        <f t="shared" si="146"/>
        <v>64.441255380895484</v>
      </c>
      <c r="BI57">
        <f t="shared" si="146"/>
        <v>65.439106467211516</v>
      </c>
      <c r="BJ57">
        <f t="shared" si="146"/>
        <v>56.137252832427059</v>
      </c>
      <c r="BK57">
        <f t="shared" si="146"/>
        <v>57.15719469092182</v>
      </c>
      <c r="BL57">
        <f t="shared" si="146"/>
        <v>58.177136549416581</v>
      </c>
      <c r="BM57">
        <f t="shared" si="146"/>
        <v>52.04474551338393</v>
      </c>
      <c r="BN57">
        <f t="shared" si="146"/>
        <v>53.084828587348014</v>
      </c>
      <c r="BO57">
        <f t="shared" si="146"/>
        <v>36.86964618782369</v>
      </c>
      <c r="BP57">
        <f t="shared" si="146"/>
        <v>37.400166285153404</v>
      </c>
      <c r="BQ57">
        <f t="shared" si="146"/>
        <v>68.285465100724053</v>
      </c>
      <c r="BR57">
        <f t="shared" si="146"/>
        <v>68.798598995875864</v>
      </c>
      <c r="BS57">
        <f t="shared" si="146"/>
        <v>69.31173289102766</v>
      </c>
      <c r="BT57">
        <f t="shared" si="146"/>
        <v>69.568299838603565</v>
      </c>
      <c r="BU57">
        <f t="shared" si="146"/>
        <v>69.82486678617947</v>
      </c>
      <c r="BV57">
        <f t="shared" si="146"/>
        <v>80.410422452652341</v>
      </c>
      <c r="BW57">
        <f t="shared" si="146"/>
        <v>80.671138336872659</v>
      </c>
      <c r="BX57">
        <f t="shared" si="146"/>
        <v>59.376738040558415</v>
      </c>
      <c r="BY57">
        <f t="shared" si="146"/>
        <v>59.639261509187293</v>
      </c>
      <c r="BZ57">
        <f t="shared" si="146"/>
        <v>59.90178497781617</v>
      </c>
      <c r="CA57">
        <f t="shared" si="146"/>
        <v>82.99713290883092</v>
      </c>
      <c r="CB57">
        <f t="shared" si="146"/>
        <v>83.267693486456764</v>
      </c>
      <c r="CC57">
        <f t="shared" si="146"/>
        <v>25.166103833367039</v>
      </c>
      <c r="CD57">
        <f t="shared" si="146"/>
        <v>25.403579137390125</v>
      </c>
      <c r="CE57">
        <f t="shared" si="146"/>
        <v>40.29067837954193</v>
      </c>
      <c r="CF57">
        <f t="shared" si="146"/>
        <v>40.508544593232962</v>
      </c>
      <c r="CG57">
        <f t="shared" si="146"/>
        <v>40.726410806923987</v>
      </c>
      <c r="CH57">
        <f t="shared" si="146"/>
        <v>40.944277020615019</v>
      </c>
      <c r="CI57">
        <f t="shared" si="146"/>
        <v>41.162143234306043</v>
      </c>
      <c r="CJ57">
        <f t="shared" si="146"/>
        <v>22.192895122218633</v>
      </c>
      <c r="CK57">
        <f t="shared" si="146"/>
        <v>22.323630857070636</v>
      </c>
      <c r="CL57">
        <f t="shared" si="146"/>
        <v>9.2102139435152832</v>
      </c>
      <c r="CM57">
        <f t="shared" si="146"/>
        <v>9.3369966907045292</v>
      </c>
      <c r="CN57">
        <f t="shared" si="146"/>
        <v>9.3369966907045292</v>
      </c>
      <c r="CO57">
        <f t="shared" si="146"/>
        <v>38.415976913080428</v>
      </c>
      <c r="CP57">
        <f t="shared" si="146"/>
        <v>38.415976913080428</v>
      </c>
      <c r="CQ57">
        <f t="shared" si="146"/>
        <v>4.5609243956240233</v>
      </c>
      <c r="CR57">
        <f t="shared" si="146"/>
        <v>4.5609243956240233</v>
      </c>
      <c r="CS57">
        <f t="shared" si="146"/>
        <v>27.830982883291647</v>
      </c>
      <c r="CT57">
        <f t="shared" si="146"/>
        <v>27.830982883291647</v>
      </c>
      <c r="CU57">
        <f t="shared" si="146"/>
        <v>27.830982883291647</v>
      </c>
      <c r="CV57">
        <f t="shared" si="146"/>
        <v>27.830982883291647</v>
      </c>
      <c r="CW57">
        <f t="shared" si="146"/>
        <v>27.830982883291647</v>
      </c>
      <c r="CX57">
        <f t="shared" si="146"/>
        <v>66.427020764132322</v>
      </c>
      <c r="CY57">
        <f t="shared" si="146"/>
        <v>66.427020764132322</v>
      </c>
      <c r="CZ57">
        <f t="shared" si="146"/>
        <v>49.89356729806935</v>
      </c>
      <c r="DA57">
        <f t="shared" si="146"/>
        <v>49.89356729806935</v>
      </c>
      <c r="DB57">
        <f t="shared" si="146"/>
        <v>49.89356729806935</v>
      </c>
      <c r="DC57">
        <f t="shared" si="146"/>
        <v>71.588955404367965</v>
      </c>
      <c r="DD57">
        <f t="shared" si="146"/>
        <v>71.588955404367965</v>
      </c>
      <c r="DE57">
        <f t="shared" si="146"/>
        <v>54.952041875014956</v>
      </c>
      <c r="DF57">
        <f t="shared" si="146"/>
        <v>54.952041875014956</v>
      </c>
      <c r="DG57">
        <f t="shared" ref="DG57:FR57" si="147">IF(DG$6&gt;750,DG51+DG54*(DG$6-750)/300+DG52+DG53,0)</f>
        <v>74.128265555437935</v>
      </c>
      <c r="DH57">
        <f t="shared" si="147"/>
        <v>74.128265555437935</v>
      </c>
      <c r="DI57">
        <f t="shared" si="147"/>
        <v>74.128265555437935</v>
      </c>
      <c r="DJ57">
        <f t="shared" si="147"/>
        <v>74.128265555437935</v>
      </c>
      <c r="DK57">
        <f t="shared" si="147"/>
        <v>74.128265555437935</v>
      </c>
      <c r="DL57">
        <f t="shared" si="147"/>
        <v>74.128265555437935</v>
      </c>
      <c r="DM57">
        <f t="shared" si="147"/>
        <v>97.912722000268644</v>
      </c>
      <c r="DN57">
        <f t="shared" si="147"/>
        <v>97.912722000268644</v>
      </c>
      <c r="DO57">
        <f t="shared" si="147"/>
        <v>97.41436234047994</v>
      </c>
      <c r="DP57">
        <f t="shared" si="147"/>
        <v>97.41436234047994</v>
      </c>
      <c r="DQ57">
        <f t="shared" si="147"/>
        <v>97.41436234047994</v>
      </c>
      <c r="DR57">
        <f t="shared" si="147"/>
        <v>97.41436234047994</v>
      </c>
      <c r="DS57">
        <f t="shared" si="147"/>
        <v>97.41436234047994</v>
      </c>
      <c r="DT57">
        <f t="shared" si="147"/>
        <v>97.41436234047994</v>
      </c>
      <c r="DU57">
        <f t="shared" si="147"/>
        <v>97.41436234047994</v>
      </c>
      <c r="DV57">
        <f t="shared" si="147"/>
        <v>97.41436234047994</v>
      </c>
      <c r="DW57">
        <f t="shared" si="147"/>
        <v>97.41436234047994</v>
      </c>
      <c r="DX57">
        <f t="shared" si="147"/>
        <v>97.41436234047994</v>
      </c>
      <c r="DY57">
        <f t="shared" si="147"/>
        <v>97.41436234047994</v>
      </c>
      <c r="DZ57">
        <f t="shared" si="147"/>
        <v>39.230125307567619</v>
      </c>
      <c r="EA57">
        <f t="shared" si="147"/>
        <v>39.230125307567619</v>
      </c>
      <c r="EB57">
        <f t="shared" si="147"/>
        <v>39.230125307567619</v>
      </c>
      <c r="EC57">
        <f t="shared" si="147"/>
        <v>39.230125307567619</v>
      </c>
      <c r="ED57">
        <f t="shared" si="147"/>
        <v>39.230125307567619</v>
      </c>
      <c r="EE57">
        <f t="shared" si="147"/>
        <v>39.230125307567619</v>
      </c>
      <c r="EF57">
        <f t="shared" si="147"/>
        <v>39.230125307567619</v>
      </c>
      <c r="EG57">
        <f t="shared" si="147"/>
        <v>39.230125307567619</v>
      </c>
      <c r="EH57">
        <f t="shared" si="147"/>
        <v>9.6299928201126779</v>
      </c>
      <c r="EI57">
        <f t="shared" si="147"/>
        <v>9.6299928201126779</v>
      </c>
      <c r="EJ57">
        <f t="shared" si="147"/>
        <v>9.6299928201126779</v>
      </c>
      <c r="EK57">
        <f t="shared" si="147"/>
        <v>9.6299928201126779</v>
      </c>
      <c r="EL57">
        <f t="shared" si="147"/>
        <v>9.6299928201126779</v>
      </c>
      <c r="EM57">
        <f t="shared" si="147"/>
        <v>9.6299928201126779</v>
      </c>
      <c r="EN57">
        <f t="shared" si="147"/>
        <v>9.6299928201126779</v>
      </c>
      <c r="EO57">
        <f t="shared" si="147"/>
        <v>9.6299928201126779</v>
      </c>
      <c r="EP57">
        <f t="shared" si="147"/>
        <v>9.6299928201126779</v>
      </c>
      <c r="EQ57">
        <f t="shared" si="147"/>
        <v>9.6299928201126779</v>
      </c>
      <c r="ER57">
        <f t="shared" si="147"/>
        <v>9.6299928201126779</v>
      </c>
      <c r="ES57">
        <f t="shared" si="147"/>
        <v>9.6299928201126779</v>
      </c>
      <c r="ET57">
        <f t="shared" si="147"/>
        <v>9.6299928201126779</v>
      </c>
      <c r="EU57">
        <f t="shared" si="147"/>
        <v>9.6299928201126779</v>
      </c>
      <c r="EV57">
        <f t="shared" si="147"/>
        <v>9.6299928201126779</v>
      </c>
      <c r="EW57">
        <f t="shared" si="147"/>
        <v>9.6299928201126779</v>
      </c>
      <c r="EX57">
        <f t="shared" si="147"/>
        <v>9.6299928201126779</v>
      </c>
      <c r="EY57">
        <f t="shared" si="147"/>
        <v>9.6299928201126779</v>
      </c>
      <c r="EZ57">
        <f t="shared" si="147"/>
        <v>9.6299928201126779</v>
      </c>
      <c r="FA57">
        <f t="shared" si="147"/>
        <v>9.6299928201126779</v>
      </c>
      <c r="FB57">
        <f t="shared" si="147"/>
        <v>9.6299928201126779</v>
      </c>
      <c r="FC57">
        <f t="shared" si="147"/>
        <v>9.6299928201126779</v>
      </c>
      <c r="FD57">
        <f t="shared" si="147"/>
        <v>9.6299928201126779</v>
      </c>
      <c r="FE57">
        <f t="shared" si="147"/>
        <v>9.6299928201126779</v>
      </c>
      <c r="FF57">
        <f t="shared" si="147"/>
        <v>9.6299928201126779</v>
      </c>
      <c r="FG57">
        <f t="shared" si="147"/>
        <v>9.6299928201126779</v>
      </c>
      <c r="FH57">
        <f t="shared" si="147"/>
        <v>13.432645632009674</v>
      </c>
      <c r="FI57">
        <f t="shared" si="147"/>
        <v>13.432645632009674</v>
      </c>
      <c r="FJ57">
        <f t="shared" si="147"/>
        <v>13.432645632009674</v>
      </c>
      <c r="FK57">
        <f t="shared" si="147"/>
        <v>13.432645632009674</v>
      </c>
      <c r="FL57">
        <f t="shared" si="147"/>
        <v>13.432645632009674</v>
      </c>
      <c r="FM57">
        <f t="shared" si="147"/>
        <v>13.432645632009674</v>
      </c>
      <c r="FN57">
        <f t="shared" si="147"/>
        <v>13.432645632009674</v>
      </c>
      <c r="FO57">
        <f t="shared" si="147"/>
        <v>13.432645632009674</v>
      </c>
      <c r="FP57">
        <f t="shared" si="147"/>
        <v>13.432645632009674</v>
      </c>
      <c r="FQ57">
        <f t="shared" si="147"/>
        <v>13.432645632009674</v>
      </c>
      <c r="FR57">
        <f t="shared" si="147"/>
        <v>13.432645632009674</v>
      </c>
      <c r="FS57">
        <f>IF(FS$6&gt;750,FS51+FS54*(FS$6-750)/300+FS52+FS53,0)</f>
        <v>13.432645632009674</v>
      </c>
    </row>
    <row r="58" spans="1:175" x14ac:dyDescent="0.25">
      <c r="A58" s="4" t="s">
        <v>31</v>
      </c>
      <c r="B58" s="12" t="s">
        <v>8</v>
      </c>
      <c r="C58" s="4">
        <f t="shared" ref="C58:BN58" si="148">SUM(C55:C57)</f>
        <v>0</v>
      </c>
      <c r="D58" s="4">
        <f t="shared" si="148"/>
        <v>0</v>
      </c>
      <c r="E58" s="4">
        <f t="shared" si="148"/>
        <v>0</v>
      </c>
      <c r="F58" s="4">
        <f t="shared" si="148"/>
        <v>0</v>
      </c>
      <c r="G58" s="4">
        <f t="shared" si="148"/>
        <v>0</v>
      </c>
      <c r="H58" s="4">
        <f t="shared" si="148"/>
        <v>0</v>
      </c>
      <c r="I58" s="4">
        <f t="shared" si="148"/>
        <v>0</v>
      </c>
      <c r="J58" s="4">
        <f t="shared" si="148"/>
        <v>0</v>
      </c>
      <c r="K58" s="4">
        <f t="shared" si="148"/>
        <v>0</v>
      </c>
      <c r="L58" s="4">
        <f t="shared" si="148"/>
        <v>0</v>
      </c>
      <c r="M58" s="4">
        <f t="shared" si="148"/>
        <v>0</v>
      </c>
      <c r="N58" s="4">
        <f t="shared" si="148"/>
        <v>0</v>
      </c>
      <c r="O58" s="4">
        <f t="shared" si="148"/>
        <v>0</v>
      </c>
      <c r="P58" s="4">
        <f t="shared" si="148"/>
        <v>0</v>
      </c>
      <c r="Q58" s="4">
        <f t="shared" si="148"/>
        <v>0</v>
      </c>
      <c r="R58" s="4">
        <f t="shared" si="148"/>
        <v>0</v>
      </c>
      <c r="S58" s="4">
        <f t="shared" si="148"/>
        <v>0</v>
      </c>
      <c r="T58" s="4">
        <f t="shared" si="148"/>
        <v>0</v>
      </c>
      <c r="U58" s="4">
        <f t="shared" si="148"/>
        <v>0</v>
      </c>
      <c r="V58" s="4">
        <f t="shared" si="148"/>
        <v>0</v>
      </c>
      <c r="W58" s="4">
        <f t="shared" si="148"/>
        <v>0</v>
      </c>
      <c r="X58" s="4">
        <f t="shared" si="148"/>
        <v>0</v>
      </c>
      <c r="Y58" s="4">
        <f t="shared" si="148"/>
        <v>0</v>
      </c>
      <c r="Z58" s="4">
        <f t="shared" si="148"/>
        <v>0</v>
      </c>
      <c r="AA58" s="4">
        <f t="shared" si="148"/>
        <v>18.618554956835041</v>
      </c>
      <c r="AB58" s="4">
        <f t="shared" si="148"/>
        <v>19.374525938197287</v>
      </c>
      <c r="AC58" s="4">
        <f t="shared" si="148"/>
        <v>20.130496919559533</v>
      </c>
      <c r="AD58" s="4">
        <f t="shared" si="148"/>
        <v>20.88646790092178</v>
      </c>
      <c r="AE58" s="4">
        <f t="shared" si="148"/>
        <v>21.158012779191186</v>
      </c>
      <c r="AF58" s="4">
        <f t="shared" si="148"/>
        <v>21.60897431269413</v>
      </c>
      <c r="AG58" s="4">
        <f t="shared" si="148"/>
        <v>29.877836382084723</v>
      </c>
      <c r="AH58" s="4">
        <f t="shared" si="148"/>
        <v>30.459965709383244</v>
      </c>
      <c r="AI58" s="4">
        <f t="shared" si="148"/>
        <v>0.21035257586898143</v>
      </c>
      <c r="AJ58" s="4">
        <f t="shared" si="148"/>
        <v>0.23652981175025012</v>
      </c>
      <c r="AK58" s="4">
        <f t="shared" si="148"/>
        <v>0.26270704763151881</v>
      </c>
      <c r="AL58" s="4">
        <f t="shared" si="148"/>
        <v>0.2888842835127875</v>
      </c>
      <c r="AM58" s="4">
        <f t="shared" si="148"/>
        <v>0.31506151939405613</v>
      </c>
      <c r="AN58" s="4">
        <f t="shared" si="148"/>
        <v>28.415002011032559</v>
      </c>
      <c r="AO58" s="4">
        <f t="shared" si="148"/>
        <v>29.12512231936136</v>
      </c>
      <c r="AP58" s="4">
        <f t="shared" si="148"/>
        <v>9.6125230298093598</v>
      </c>
      <c r="AQ58" s="4">
        <f t="shared" si="148"/>
        <v>9.7951656969923953</v>
      </c>
      <c r="AR58" s="4">
        <f t="shared" si="148"/>
        <v>10.132315454078459</v>
      </c>
      <c r="AS58" s="4">
        <f t="shared" si="148"/>
        <v>10.469465211164522</v>
      </c>
      <c r="AT58" s="4">
        <f t="shared" si="148"/>
        <v>44.550114467329593</v>
      </c>
      <c r="AU58" s="4">
        <f t="shared" si="148"/>
        <v>45.083015239382647</v>
      </c>
      <c r="AV58" s="4">
        <f t="shared" si="148"/>
        <v>20.896633120464713</v>
      </c>
      <c r="AW58" s="4">
        <f t="shared" si="148"/>
        <v>21.550281170917188</v>
      </c>
      <c r="AX58" s="4">
        <f t="shared" si="148"/>
        <v>22.203929221369663</v>
      </c>
      <c r="AY58" s="4">
        <f t="shared" si="148"/>
        <v>52.859880316187777</v>
      </c>
      <c r="AZ58" s="4">
        <f t="shared" si="148"/>
        <v>53.568664360459209</v>
      </c>
      <c r="BA58" s="4">
        <f t="shared" si="148"/>
        <v>35.715872524521799</v>
      </c>
      <c r="BB58" s="4">
        <f t="shared" si="148"/>
        <v>36.386960984400311</v>
      </c>
      <c r="BC58" s="4">
        <f t="shared" si="148"/>
        <v>65.929450825507161</v>
      </c>
      <c r="BD58" s="4">
        <f t="shared" si="148"/>
        <v>66.71780068274451</v>
      </c>
      <c r="BE58" s="4">
        <f t="shared" si="148"/>
        <v>67.506150539981846</v>
      </c>
      <c r="BF58" s="4">
        <f t="shared" si="148"/>
        <v>68.294500397219196</v>
      </c>
      <c r="BG58" s="4">
        <f t="shared" si="148"/>
        <v>69.222093090490119</v>
      </c>
      <c r="BH58" s="4">
        <f t="shared" si="148"/>
        <v>64.441255380895484</v>
      </c>
      <c r="BI58" s="4">
        <f t="shared" si="148"/>
        <v>65.439106467211516</v>
      </c>
      <c r="BJ58" s="4">
        <f t="shared" si="148"/>
        <v>56.137252832427059</v>
      </c>
      <c r="BK58" s="4">
        <f t="shared" si="148"/>
        <v>57.15719469092182</v>
      </c>
      <c r="BL58" s="4">
        <f t="shared" si="148"/>
        <v>58.177136549416581</v>
      </c>
      <c r="BM58" s="4">
        <f t="shared" si="148"/>
        <v>52.04474551338393</v>
      </c>
      <c r="BN58" s="4">
        <f t="shared" si="148"/>
        <v>53.084828587348014</v>
      </c>
      <c r="BO58" s="4">
        <f t="shared" ref="BO58:DZ58" si="149">SUM(BO55:BO57)</f>
        <v>36.86964618782369</v>
      </c>
      <c r="BP58" s="4">
        <f t="shared" si="149"/>
        <v>37.400166285153404</v>
      </c>
      <c r="BQ58" s="4">
        <f t="shared" si="149"/>
        <v>68.285465100724053</v>
      </c>
      <c r="BR58" s="4">
        <f t="shared" si="149"/>
        <v>68.798598995875864</v>
      </c>
      <c r="BS58" s="4">
        <f t="shared" si="149"/>
        <v>69.31173289102766</v>
      </c>
      <c r="BT58" s="4">
        <f t="shared" si="149"/>
        <v>69.568299838603565</v>
      </c>
      <c r="BU58" s="4">
        <f t="shared" si="149"/>
        <v>69.82486678617947</v>
      </c>
      <c r="BV58" s="4">
        <f t="shared" si="149"/>
        <v>80.410422452652341</v>
      </c>
      <c r="BW58" s="4">
        <f t="shared" si="149"/>
        <v>80.671138336872659</v>
      </c>
      <c r="BX58" s="4">
        <f t="shared" si="149"/>
        <v>59.376738040558415</v>
      </c>
      <c r="BY58" s="4">
        <f t="shared" si="149"/>
        <v>59.639261509187293</v>
      </c>
      <c r="BZ58" s="4">
        <f t="shared" si="149"/>
        <v>59.90178497781617</v>
      </c>
      <c r="CA58" s="4">
        <f t="shared" si="149"/>
        <v>82.99713290883092</v>
      </c>
      <c r="CB58" s="4">
        <f t="shared" si="149"/>
        <v>83.267693486456764</v>
      </c>
      <c r="CC58" s="4">
        <f t="shared" si="149"/>
        <v>25.166103833367039</v>
      </c>
      <c r="CD58" s="4">
        <f t="shared" si="149"/>
        <v>25.403579137390125</v>
      </c>
      <c r="CE58" s="4">
        <f t="shared" si="149"/>
        <v>40.29067837954193</v>
      </c>
      <c r="CF58" s="4">
        <f t="shared" si="149"/>
        <v>40.508544593232962</v>
      </c>
      <c r="CG58" s="4">
        <f t="shared" si="149"/>
        <v>40.726410806923987</v>
      </c>
      <c r="CH58" s="4">
        <f t="shared" si="149"/>
        <v>40.944277020615019</v>
      </c>
      <c r="CI58" s="4">
        <f t="shared" si="149"/>
        <v>41.162143234306043</v>
      </c>
      <c r="CJ58" s="4">
        <f t="shared" si="149"/>
        <v>22.192895122218633</v>
      </c>
      <c r="CK58" s="4">
        <f t="shared" si="149"/>
        <v>22.323630857070636</v>
      </c>
      <c r="CL58" s="4">
        <f t="shared" si="149"/>
        <v>9.2102139435152832</v>
      </c>
      <c r="CM58" s="4">
        <f t="shared" si="149"/>
        <v>9.3369966907045292</v>
      </c>
      <c r="CN58" s="4">
        <f t="shared" si="149"/>
        <v>9.3369966907045292</v>
      </c>
      <c r="CO58" s="4">
        <f t="shared" si="149"/>
        <v>38.415976913080428</v>
      </c>
      <c r="CP58" s="4">
        <f t="shared" si="149"/>
        <v>38.415976913080428</v>
      </c>
      <c r="CQ58" s="4">
        <f t="shared" si="149"/>
        <v>4.5609243956240233</v>
      </c>
      <c r="CR58" s="4">
        <f t="shared" si="149"/>
        <v>4.5609243956240233</v>
      </c>
      <c r="CS58" s="4">
        <f t="shared" si="149"/>
        <v>27.830982883291647</v>
      </c>
      <c r="CT58" s="4">
        <f t="shared" si="149"/>
        <v>27.830982883291647</v>
      </c>
      <c r="CU58" s="4">
        <f t="shared" si="149"/>
        <v>27.830982883291647</v>
      </c>
      <c r="CV58" s="4">
        <f t="shared" si="149"/>
        <v>27.830982883291647</v>
      </c>
      <c r="CW58" s="4">
        <f t="shared" si="149"/>
        <v>27.830982883291647</v>
      </c>
      <c r="CX58" s="4">
        <f t="shared" si="149"/>
        <v>66.427020764132322</v>
      </c>
      <c r="CY58" s="4">
        <f t="shared" si="149"/>
        <v>66.427020764132322</v>
      </c>
      <c r="CZ58" s="4">
        <f t="shared" si="149"/>
        <v>49.89356729806935</v>
      </c>
      <c r="DA58" s="4">
        <f t="shared" si="149"/>
        <v>49.89356729806935</v>
      </c>
      <c r="DB58" s="4">
        <f t="shared" si="149"/>
        <v>49.89356729806935</v>
      </c>
      <c r="DC58" s="4">
        <f t="shared" si="149"/>
        <v>71.588955404367965</v>
      </c>
      <c r="DD58" s="4">
        <f t="shared" si="149"/>
        <v>71.588955404367965</v>
      </c>
      <c r="DE58" s="4">
        <f t="shared" si="149"/>
        <v>54.952041875014956</v>
      </c>
      <c r="DF58" s="4">
        <f t="shared" si="149"/>
        <v>54.952041875014956</v>
      </c>
      <c r="DG58" s="4">
        <f t="shared" si="149"/>
        <v>74.128265555437935</v>
      </c>
      <c r="DH58" s="4">
        <f t="shared" si="149"/>
        <v>74.128265555437935</v>
      </c>
      <c r="DI58" s="4">
        <f t="shared" si="149"/>
        <v>74.128265555437935</v>
      </c>
      <c r="DJ58" s="4">
        <f t="shared" si="149"/>
        <v>74.128265555437935</v>
      </c>
      <c r="DK58" s="4">
        <f t="shared" si="149"/>
        <v>74.128265555437935</v>
      </c>
      <c r="DL58" s="4">
        <f t="shared" si="149"/>
        <v>74.128265555437935</v>
      </c>
      <c r="DM58" s="4">
        <f t="shared" si="149"/>
        <v>97.912722000268644</v>
      </c>
      <c r="DN58" s="4">
        <f t="shared" si="149"/>
        <v>97.912722000268644</v>
      </c>
      <c r="DO58" s="4">
        <f t="shared" si="149"/>
        <v>97.41436234047994</v>
      </c>
      <c r="DP58" s="4">
        <f t="shared" si="149"/>
        <v>97.41436234047994</v>
      </c>
      <c r="DQ58" s="4">
        <f t="shared" si="149"/>
        <v>97.41436234047994</v>
      </c>
      <c r="DR58" s="4">
        <f t="shared" si="149"/>
        <v>97.41436234047994</v>
      </c>
      <c r="DS58" s="4">
        <f t="shared" si="149"/>
        <v>97.41436234047994</v>
      </c>
      <c r="DT58" s="4">
        <f t="shared" si="149"/>
        <v>97.41436234047994</v>
      </c>
      <c r="DU58" s="4">
        <f t="shared" si="149"/>
        <v>97.41436234047994</v>
      </c>
      <c r="DV58" s="4">
        <f t="shared" si="149"/>
        <v>97.41436234047994</v>
      </c>
      <c r="DW58" s="4">
        <f t="shared" si="149"/>
        <v>97.41436234047994</v>
      </c>
      <c r="DX58" s="4">
        <f t="shared" si="149"/>
        <v>97.41436234047994</v>
      </c>
      <c r="DY58" s="4">
        <f t="shared" si="149"/>
        <v>97.41436234047994</v>
      </c>
      <c r="DZ58" s="4">
        <f t="shared" si="149"/>
        <v>39.230125307567619</v>
      </c>
      <c r="EA58" s="4">
        <f t="shared" ref="EA58:FS58" si="150">SUM(EA55:EA57)</f>
        <v>39.230125307567619</v>
      </c>
      <c r="EB58" s="4">
        <f t="shared" si="150"/>
        <v>39.230125307567619</v>
      </c>
      <c r="EC58" s="4">
        <f t="shared" si="150"/>
        <v>39.230125307567619</v>
      </c>
      <c r="ED58" s="4">
        <f t="shared" si="150"/>
        <v>39.230125307567619</v>
      </c>
      <c r="EE58" s="4">
        <f t="shared" si="150"/>
        <v>39.230125307567619</v>
      </c>
      <c r="EF58" s="4">
        <f t="shared" si="150"/>
        <v>39.230125307567619</v>
      </c>
      <c r="EG58" s="4">
        <f t="shared" si="150"/>
        <v>39.230125307567619</v>
      </c>
      <c r="EH58" s="4">
        <f t="shared" si="150"/>
        <v>9.6299928201126779</v>
      </c>
      <c r="EI58" s="4">
        <f t="shared" si="150"/>
        <v>9.6299928201126779</v>
      </c>
      <c r="EJ58" s="4">
        <f t="shared" si="150"/>
        <v>9.6299928201126779</v>
      </c>
      <c r="EK58" s="4">
        <f t="shared" si="150"/>
        <v>9.6299928201126779</v>
      </c>
      <c r="EL58" s="4">
        <f t="shared" si="150"/>
        <v>9.6299928201126779</v>
      </c>
      <c r="EM58" s="4">
        <f t="shared" si="150"/>
        <v>9.6299928201126779</v>
      </c>
      <c r="EN58" s="4">
        <f t="shared" si="150"/>
        <v>9.6299928201126779</v>
      </c>
      <c r="EO58" s="4">
        <f t="shared" si="150"/>
        <v>9.6299928201126779</v>
      </c>
      <c r="EP58" s="4">
        <f t="shared" si="150"/>
        <v>9.6299928201126779</v>
      </c>
      <c r="EQ58" s="4">
        <f t="shared" si="150"/>
        <v>9.6299928201126779</v>
      </c>
      <c r="ER58" s="4">
        <f t="shared" si="150"/>
        <v>9.6299928201126779</v>
      </c>
      <c r="ES58" s="4">
        <f t="shared" si="150"/>
        <v>9.6299928201126779</v>
      </c>
      <c r="ET58" s="4">
        <f t="shared" si="150"/>
        <v>9.6299928201126779</v>
      </c>
      <c r="EU58" s="4">
        <f t="shared" si="150"/>
        <v>9.6299928201126779</v>
      </c>
      <c r="EV58" s="4">
        <f t="shared" si="150"/>
        <v>9.6299928201126779</v>
      </c>
      <c r="EW58" s="4">
        <f t="shared" si="150"/>
        <v>9.6299928201126779</v>
      </c>
      <c r="EX58" s="4">
        <f t="shared" si="150"/>
        <v>9.6299928201126779</v>
      </c>
      <c r="EY58" s="4">
        <f t="shared" si="150"/>
        <v>9.6299928201126779</v>
      </c>
      <c r="EZ58" s="4">
        <f t="shared" si="150"/>
        <v>9.6299928201126779</v>
      </c>
      <c r="FA58" s="4">
        <f t="shared" si="150"/>
        <v>9.6299928201126779</v>
      </c>
      <c r="FB58" s="4">
        <f t="shared" si="150"/>
        <v>9.6299928201126779</v>
      </c>
      <c r="FC58" s="4">
        <f t="shared" si="150"/>
        <v>9.6299928201126779</v>
      </c>
      <c r="FD58" s="4">
        <f t="shared" si="150"/>
        <v>9.6299928201126779</v>
      </c>
      <c r="FE58" s="4">
        <f t="shared" si="150"/>
        <v>9.6299928201126779</v>
      </c>
      <c r="FF58" s="4">
        <f t="shared" si="150"/>
        <v>9.6299928201126779</v>
      </c>
      <c r="FG58" s="4">
        <f t="shared" si="150"/>
        <v>9.6299928201126779</v>
      </c>
      <c r="FH58" s="4">
        <f t="shared" si="150"/>
        <v>13.432645632009674</v>
      </c>
      <c r="FI58" s="4">
        <f t="shared" si="150"/>
        <v>13.432645632009674</v>
      </c>
      <c r="FJ58" s="4">
        <f t="shared" si="150"/>
        <v>13.432645632009674</v>
      </c>
      <c r="FK58" s="4">
        <f t="shared" si="150"/>
        <v>13.432645632009674</v>
      </c>
      <c r="FL58" s="4">
        <f t="shared" si="150"/>
        <v>13.432645632009674</v>
      </c>
      <c r="FM58" s="4">
        <f t="shared" si="150"/>
        <v>13.432645632009674</v>
      </c>
      <c r="FN58" s="4">
        <f t="shared" si="150"/>
        <v>13.432645632009674</v>
      </c>
      <c r="FO58" s="4">
        <f t="shared" si="150"/>
        <v>13.432645632009674</v>
      </c>
      <c r="FP58" s="4">
        <f t="shared" si="150"/>
        <v>13.432645632009674</v>
      </c>
      <c r="FQ58" s="4">
        <f t="shared" si="150"/>
        <v>13.432645632009674</v>
      </c>
      <c r="FR58" s="4">
        <f t="shared" si="150"/>
        <v>13.432645632009674</v>
      </c>
      <c r="FS58" s="4">
        <f t="shared" si="150"/>
        <v>13.432645632009674</v>
      </c>
    </row>
    <row r="59" spans="1:175" x14ac:dyDescent="0.25">
      <c r="A59" s="4" t="s">
        <v>101</v>
      </c>
      <c r="B59" s="12" t="s">
        <v>8</v>
      </c>
      <c r="D59" s="4">
        <f t="shared" ref="D59:AI59" si="151">IF(D6&lt;=150, D51, IF(AND(C6&lt;=150,  D6&gt;150), D52, IF(AND(C6&lt;=450, D6&gt;450), D53, IF(AND(C6&lt;=750, D6&gt;750), D54, C59))))</f>
        <v>0</v>
      </c>
      <c r="E59" s="4">
        <f t="shared" si="151"/>
        <v>0</v>
      </c>
      <c r="F59" s="4">
        <f t="shared" si="151"/>
        <v>0</v>
      </c>
      <c r="G59" s="4">
        <f t="shared" si="151"/>
        <v>0</v>
      </c>
      <c r="H59" s="4">
        <f t="shared" si="151"/>
        <v>0</v>
      </c>
      <c r="I59" s="4">
        <f t="shared" si="151"/>
        <v>0</v>
      </c>
      <c r="J59" s="4">
        <f t="shared" si="151"/>
        <v>0</v>
      </c>
      <c r="K59" s="4">
        <f t="shared" si="151"/>
        <v>0</v>
      </c>
      <c r="L59" s="4">
        <f t="shared" si="151"/>
        <v>0</v>
      </c>
      <c r="M59" s="4">
        <f t="shared" si="151"/>
        <v>0</v>
      </c>
      <c r="N59" s="4">
        <f t="shared" si="151"/>
        <v>0</v>
      </c>
      <c r="O59" s="4">
        <f t="shared" si="151"/>
        <v>0</v>
      </c>
      <c r="P59" s="4">
        <f t="shared" si="151"/>
        <v>0</v>
      </c>
      <c r="Q59" s="4">
        <f t="shared" si="151"/>
        <v>0</v>
      </c>
      <c r="R59" s="4">
        <f t="shared" si="151"/>
        <v>0</v>
      </c>
      <c r="S59" s="4">
        <f t="shared" si="151"/>
        <v>0</v>
      </c>
      <c r="T59" s="4">
        <f t="shared" si="151"/>
        <v>0</v>
      </c>
      <c r="U59" s="4">
        <f t="shared" si="151"/>
        <v>0</v>
      </c>
      <c r="V59" s="4">
        <f t="shared" si="151"/>
        <v>0</v>
      </c>
      <c r="W59" s="4">
        <f t="shared" si="151"/>
        <v>0</v>
      </c>
      <c r="X59" s="4">
        <f t="shared" si="151"/>
        <v>0</v>
      </c>
      <c r="Y59" s="4">
        <f t="shared" si="151"/>
        <v>0</v>
      </c>
      <c r="Z59" s="4">
        <f t="shared" si="151"/>
        <v>0</v>
      </c>
      <c r="AA59" s="4">
        <f t="shared" si="151"/>
        <v>0</v>
      </c>
      <c r="AB59" s="4">
        <f t="shared" si="151"/>
        <v>0</v>
      </c>
      <c r="AC59" s="4">
        <f t="shared" si="151"/>
        <v>0</v>
      </c>
      <c r="AD59" s="4">
        <f t="shared" si="151"/>
        <v>0</v>
      </c>
      <c r="AE59" s="4">
        <f t="shared" si="151"/>
        <v>0</v>
      </c>
      <c r="AF59" s="4">
        <f t="shared" si="151"/>
        <v>0</v>
      </c>
      <c r="AG59" s="4">
        <f t="shared" si="151"/>
        <v>0</v>
      </c>
      <c r="AH59" s="4">
        <f t="shared" si="151"/>
        <v>0</v>
      </c>
      <c r="AI59" s="4">
        <f t="shared" si="151"/>
        <v>0</v>
      </c>
      <c r="AJ59" s="4">
        <f t="shared" ref="AJ59:BO59" si="152">IF(AJ6&lt;=150, AJ51, IF(AND(AI6&lt;=150,  AJ6&gt;150), AJ52, IF(AND(AI6&lt;=450, AJ6&gt;450), AJ53, IF(AND(AI6&lt;=750, AJ6&gt;750), AJ54, AI59))))</f>
        <v>0</v>
      </c>
      <c r="AK59" s="4">
        <f t="shared" si="152"/>
        <v>0</v>
      </c>
      <c r="AL59" s="4">
        <f t="shared" si="152"/>
        <v>0</v>
      </c>
      <c r="AM59" s="4">
        <f t="shared" si="152"/>
        <v>0</v>
      </c>
      <c r="AN59" s="4">
        <f t="shared" si="152"/>
        <v>0</v>
      </c>
      <c r="AO59" s="4">
        <f t="shared" si="152"/>
        <v>0</v>
      </c>
      <c r="AP59" s="4">
        <f t="shared" si="152"/>
        <v>0</v>
      </c>
      <c r="AQ59" s="4">
        <f t="shared" si="152"/>
        <v>6.7429951417212752</v>
      </c>
      <c r="AR59" s="4">
        <f t="shared" si="152"/>
        <v>6.7429951417212752</v>
      </c>
      <c r="AS59" s="4">
        <f t="shared" si="152"/>
        <v>6.7429951417212752</v>
      </c>
      <c r="AT59" s="4">
        <f t="shared" si="152"/>
        <v>6.7429951417212752</v>
      </c>
      <c r="AU59" s="4">
        <f t="shared" si="152"/>
        <v>6.7429951417212752</v>
      </c>
      <c r="AV59" s="4">
        <f t="shared" si="152"/>
        <v>6.7429951417212752</v>
      </c>
      <c r="AW59" s="4">
        <f t="shared" si="152"/>
        <v>6.7429951417212752</v>
      </c>
      <c r="AX59" s="4">
        <f t="shared" si="152"/>
        <v>6.7429951417212752</v>
      </c>
      <c r="AY59" s="4">
        <f t="shared" si="152"/>
        <v>6.7429951417212752</v>
      </c>
      <c r="AZ59" s="4">
        <f t="shared" si="152"/>
        <v>6.7429951417212752</v>
      </c>
      <c r="BA59" s="4">
        <f t="shared" si="152"/>
        <v>6.7429951417212752</v>
      </c>
      <c r="BB59" s="4">
        <f t="shared" si="152"/>
        <v>6.7429951417212752</v>
      </c>
      <c r="BC59" s="4">
        <f t="shared" si="152"/>
        <v>6.7429951417212752</v>
      </c>
      <c r="BD59" s="4">
        <f t="shared" si="152"/>
        <v>6.7429951417212752</v>
      </c>
      <c r="BE59" s="4">
        <f t="shared" si="152"/>
        <v>6.7429951417212752</v>
      </c>
      <c r="BF59" s="4">
        <f t="shared" si="152"/>
        <v>6.7429951417212752</v>
      </c>
      <c r="BG59" s="4">
        <f t="shared" si="152"/>
        <v>16.002532939567327</v>
      </c>
      <c r="BH59" s="4">
        <f t="shared" si="152"/>
        <v>16.002532939567327</v>
      </c>
      <c r="BI59" s="4">
        <f t="shared" si="152"/>
        <v>16.002532939567327</v>
      </c>
      <c r="BJ59" s="4">
        <f t="shared" si="152"/>
        <v>16.002532939567327</v>
      </c>
      <c r="BK59" s="4">
        <f t="shared" si="152"/>
        <v>16.002532939567327</v>
      </c>
      <c r="BL59" s="4">
        <f t="shared" si="152"/>
        <v>16.002532939567327</v>
      </c>
      <c r="BM59" s="4">
        <f t="shared" si="152"/>
        <v>16.002532939567327</v>
      </c>
      <c r="BN59" s="4">
        <f t="shared" si="152"/>
        <v>16.002532939567327</v>
      </c>
      <c r="BO59" s="4">
        <f t="shared" si="152"/>
        <v>16.002532939567327</v>
      </c>
      <c r="BP59" s="4">
        <f t="shared" ref="BP59:CU59" si="153">IF(BP6&lt;=150, BP51, IF(AND(BO6&lt;=150,  BP6&gt;150), BP52, IF(AND(BO6&lt;=450, BP6&gt;450), BP53, IF(AND(BO6&lt;=750, BP6&gt;750), BP54, BO59))))</f>
        <v>16.002532939567327</v>
      </c>
      <c r="BQ59" s="4">
        <f t="shared" si="153"/>
        <v>16.002532939567327</v>
      </c>
      <c r="BR59" s="4">
        <f t="shared" si="153"/>
        <v>16.002532939567327</v>
      </c>
      <c r="BS59" s="4">
        <f t="shared" si="153"/>
        <v>16.002532939567327</v>
      </c>
      <c r="BT59" s="4">
        <f t="shared" si="153"/>
        <v>16.002532939567327</v>
      </c>
      <c r="BU59" s="4">
        <f t="shared" si="153"/>
        <v>16.002532939567327</v>
      </c>
      <c r="BV59" s="4">
        <f t="shared" si="153"/>
        <v>16.002532939567327</v>
      </c>
      <c r="BW59" s="4">
        <f t="shared" si="153"/>
        <v>16.002532939567327</v>
      </c>
      <c r="BX59" s="4">
        <f t="shared" si="153"/>
        <v>16.002532939567327</v>
      </c>
      <c r="BY59" s="4">
        <f t="shared" si="153"/>
        <v>16.002532939567327</v>
      </c>
      <c r="BZ59" s="4">
        <f t="shared" si="153"/>
        <v>16.002532939567327</v>
      </c>
      <c r="CA59" s="4">
        <f t="shared" si="153"/>
        <v>16.002532939567327</v>
      </c>
      <c r="CB59" s="4">
        <f t="shared" si="153"/>
        <v>16.002532939567327</v>
      </c>
      <c r="CC59" s="4">
        <f t="shared" si="153"/>
        <v>16.002532939567327</v>
      </c>
      <c r="CD59" s="4">
        <f t="shared" si="153"/>
        <v>16.002532939567327</v>
      </c>
      <c r="CE59" s="4">
        <f t="shared" si="153"/>
        <v>16.002532939567327</v>
      </c>
      <c r="CF59" s="4">
        <f t="shared" si="153"/>
        <v>16.002532939567327</v>
      </c>
      <c r="CG59" s="4">
        <f t="shared" si="153"/>
        <v>16.002532939567327</v>
      </c>
      <c r="CH59" s="4">
        <f t="shared" si="153"/>
        <v>16.002532939567327</v>
      </c>
      <c r="CI59" s="4">
        <f t="shared" si="153"/>
        <v>16.002532939567327</v>
      </c>
      <c r="CJ59" s="4">
        <f t="shared" si="153"/>
        <v>16.002532939567327</v>
      </c>
      <c r="CK59" s="4">
        <f t="shared" si="153"/>
        <v>16.002532939567327</v>
      </c>
      <c r="CL59" s="4">
        <f t="shared" si="153"/>
        <v>16.002532939567327</v>
      </c>
      <c r="CM59" s="4">
        <f t="shared" si="153"/>
        <v>16.002532939567327</v>
      </c>
      <c r="CN59" s="4">
        <f t="shared" si="153"/>
        <v>16.002532939567327</v>
      </c>
      <c r="CO59" s="4">
        <f t="shared" si="153"/>
        <v>16.002532939567327</v>
      </c>
      <c r="CP59" s="4">
        <f t="shared" si="153"/>
        <v>16.002532939567327</v>
      </c>
      <c r="CQ59" s="4">
        <f t="shared" si="153"/>
        <v>16.002532939567327</v>
      </c>
      <c r="CR59" s="4">
        <f t="shared" si="153"/>
        <v>16.002532939567327</v>
      </c>
      <c r="CS59" s="4">
        <f t="shared" si="153"/>
        <v>16.002532939567327</v>
      </c>
      <c r="CT59" s="4">
        <f t="shared" si="153"/>
        <v>16.002532939567327</v>
      </c>
      <c r="CU59" s="4">
        <f t="shared" si="153"/>
        <v>16.002532939567327</v>
      </c>
      <c r="CV59" s="4">
        <f t="shared" ref="CV59:EA59" si="154">IF(CV6&lt;=150, CV51, IF(AND(CU6&lt;=150,  CV6&gt;150), CV52, IF(AND(CU6&lt;=450, CV6&gt;450), CV53, IF(AND(CU6&lt;=750, CV6&gt;750), CV54, CU59))))</f>
        <v>16.002532939567327</v>
      </c>
      <c r="CW59" s="4">
        <f t="shared" si="154"/>
        <v>16.002532939567327</v>
      </c>
      <c r="CX59" s="4">
        <f t="shared" si="154"/>
        <v>16.002532939567327</v>
      </c>
      <c r="CY59" s="4">
        <f t="shared" si="154"/>
        <v>16.002532939567327</v>
      </c>
      <c r="CZ59" s="4">
        <f t="shared" si="154"/>
        <v>16.002532939567327</v>
      </c>
      <c r="DA59" s="4">
        <f t="shared" si="154"/>
        <v>16.002532939567327</v>
      </c>
      <c r="DB59" s="4">
        <f t="shared" si="154"/>
        <v>16.002532939567327</v>
      </c>
      <c r="DC59" s="4">
        <f t="shared" si="154"/>
        <v>16.002532939567327</v>
      </c>
      <c r="DD59" s="4">
        <f t="shared" si="154"/>
        <v>16.002532939567327</v>
      </c>
      <c r="DE59" s="4">
        <f t="shared" si="154"/>
        <v>16.002532939567327</v>
      </c>
      <c r="DF59" s="4">
        <f t="shared" si="154"/>
        <v>16.002532939567327</v>
      </c>
      <c r="DG59" s="4">
        <f t="shared" si="154"/>
        <v>16.002532939567327</v>
      </c>
      <c r="DH59" s="4">
        <f t="shared" si="154"/>
        <v>16.002532939567327</v>
      </c>
      <c r="DI59" s="4">
        <f t="shared" si="154"/>
        <v>16.002532939567327</v>
      </c>
      <c r="DJ59" s="4">
        <f t="shared" si="154"/>
        <v>16.002532939567327</v>
      </c>
      <c r="DK59" s="4">
        <f t="shared" si="154"/>
        <v>16.002532939567327</v>
      </c>
      <c r="DL59" s="4">
        <f t="shared" si="154"/>
        <v>16.002532939567327</v>
      </c>
      <c r="DM59" s="4">
        <f t="shared" si="154"/>
        <v>16.002532939567327</v>
      </c>
      <c r="DN59" s="4">
        <f t="shared" si="154"/>
        <v>16.002532939567327</v>
      </c>
      <c r="DO59" s="4">
        <f t="shared" si="154"/>
        <v>16.002532939567327</v>
      </c>
      <c r="DP59" s="4">
        <f t="shared" si="154"/>
        <v>16.002532939567327</v>
      </c>
      <c r="DQ59" s="4">
        <f t="shared" si="154"/>
        <v>16.002532939567327</v>
      </c>
      <c r="DR59" s="4">
        <f t="shared" si="154"/>
        <v>16.002532939567327</v>
      </c>
      <c r="DS59" s="4">
        <f t="shared" si="154"/>
        <v>16.002532939567327</v>
      </c>
      <c r="DT59" s="4">
        <f t="shared" si="154"/>
        <v>16.002532939567327</v>
      </c>
      <c r="DU59" s="4">
        <f t="shared" si="154"/>
        <v>16.002532939567327</v>
      </c>
      <c r="DV59" s="4">
        <f t="shared" si="154"/>
        <v>16.002532939567327</v>
      </c>
      <c r="DW59" s="4">
        <f t="shared" si="154"/>
        <v>16.002532939567327</v>
      </c>
      <c r="DX59" s="4">
        <f t="shared" si="154"/>
        <v>16.002532939567327</v>
      </c>
      <c r="DY59" s="4">
        <f t="shared" si="154"/>
        <v>16.002532939567327</v>
      </c>
      <c r="DZ59" s="4">
        <f t="shared" si="154"/>
        <v>16.002532939567327</v>
      </c>
      <c r="EA59" s="4">
        <f t="shared" si="154"/>
        <v>16.002532939567327</v>
      </c>
      <c r="EB59" s="4">
        <f t="shared" ref="EB59:FG59" si="155">IF(EB6&lt;=150, EB51, IF(AND(EA6&lt;=150,  EB6&gt;150), EB52, IF(AND(EA6&lt;=450, EB6&gt;450), EB53, IF(AND(EA6&lt;=750, EB6&gt;750), EB54, EA59))))</f>
        <v>16.002532939567327</v>
      </c>
      <c r="EC59" s="4">
        <f t="shared" si="155"/>
        <v>16.002532939567327</v>
      </c>
      <c r="ED59" s="4">
        <f t="shared" si="155"/>
        <v>16.002532939567327</v>
      </c>
      <c r="EE59" s="4">
        <f t="shared" si="155"/>
        <v>16.002532939567327</v>
      </c>
      <c r="EF59" s="4">
        <f t="shared" si="155"/>
        <v>16.002532939567327</v>
      </c>
      <c r="EG59" s="4">
        <f t="shared" si="155"/>
        <v>16.002532939567327</v>
      </c>
      <c r="EH59" s="4">
        <f t="shared" si="155"/>
        <v>16.002532939567327</v>
      </c>
      <c r="EI59" s="4">
        <f t="shared" si="155"/>
        <v>16.002532939567327</v>
      </c>
      <c r="EJ59" s="4">
        <f t="shared" si="155"/>
        <v>16.002532939567327</v>
      </c>
      <c r="EK59" s="4">
        <f t="shared" si="155"/>
        <v>16.002532939567327</v>
      </c>
      <c r="EL59" s="4">
        <f t="shared" si="155"/>
        <v>16.002532939567327</v>
      </c>
      <c r="EM59" s="4">
        <f t="shared" si="155"/>
        <v>16.002532939567327</v>
      </c>
      <c r="EN59" s="4">
        <f t="shared" si="155"/>
        <v>16.002532939567327</v>
      </c>
      <c r="EO59" s="4">
        <f t="shared" si="155"/>
        <v>16.002532939567327</v>
      </c>
      <c r="EP59" s="4">
        <f t="shared" si="155"/>
        <v>16.002532939567327</v>
      </c>
      <c r="EQ59" s="4">
        <f t="shared" si="155"/>
        <v>16.002532939567327</v>
      </c>
      <c r="ER59" s="4">
        <f t="shared" si="155"/>
        <v>16.002532939567327</v>
      </c>
      <c r="ES59" s="4">
        <f t="shared" si="155"/>
        <v>16.002532939567327</v>
      </c>
      <c r="ET59" s="4">
        <f t="shared" si="155"/>
        <v>16.002532939567327</v>
      </c>
      <c r="EU59" s="4">
        <f t="shared" si="155"/>
        <v>16.002532939567327</v>
      </c>
      <c r="EV59" s="4">
        <f t="shared" si="155"/>
        <v>16.002532939567327</v>
      </c>
      <c r="EW59" s="4">
        <f t="shared" si="155"/>
        <v>16.002532939567327</v>
      </c>
      <c r="EX59" s="4">
        <f t="shared" si="155"/>
        <v>16.002532939567327</v>
      </c>
      <c r="EY59" s="4">
        <f t="shared" si="155"/>
        <v>16.002532939567327</v>
      </c>
      <c r="EZ59" s="4">
        <f t="shared" si="155"/>
        <v>16.002532939567327</v>
      </c>
      <c r="FA59" s="4">
        <f t="shared" si="155"/>
        <v>16.002532939567327</v>
      </c>
      <c r="FB59" s="4">
        <f t="shared" si="155"/>
        <v>16.002532939567327</v>
      </c>
      <c r="FC59" s="4">
        <f t="shared" si="155"/>
        <v>16.002532939567327</v>
      </c>
      <c r="FD59" s="4">
        <f t="shared" si="155"/>
        <v>16.002532939567327</v>
      </c>
      <c r="FE59" s="4">
        <f t="shared" si="155"/>
        <v>16.002532939567327</v>
      </c>
      <c r="FF59" s="4">
        <f t="shared" si="155"/>
        <v>16.002532939567327</v>
      </c>
      <c r="FG59" s="4">
        <f t="shared" si="155"/>
        <v>16.002532939567327</v>
      </c>
      <c r="FH59" s="4">
        <f t="shared" ref="FH59:FS59" si="156">IF(FH6&lt;=150, FH51, IF(AND(FG6&lt;=150,  FH6&gt;150), FH52, IF(AND(FG6&lt;=450, FH6&gt;450), FH53, IF(AND(FG6&lt;=750, FH6&gt;750), FH54, FG59))))</f>
        <v>16.002532939567327</v>
      </c>
      <c r="FI59" s="4">
        <f t="shared" si="156"/>
        <v>16.002532939567327</v>
      </c>
      <c r="FJ59" s="4">
        <f t="shared" si="156"/>
        <v>16.002532939567327</v>
      </c>
      <c r="FK59" s="4">
        <f t="shared" si="156"/>
        <v>16.002532939567327</v>
      </c>
      <c r="FL59" s="4">
        <f t="shared" si="156"/>
        <v>16.002532939567327</v>
      </c>
      <c r="FM59" s="4">
        <f t="shared" si="156"/>
        <v>16.002532939567327</v>
      </c>
      <c r="FN59" s="4">
        <f t="shared" si="156"/>
        <v>16.002532939567327</v>
      </c>
      <c r="FO59" s="4">
        <f t="shared" si="156"/>
        <v>16.002532939567327</v>
      </c>
      <c r="FP59" s="4">
        <f t="shared" si="156"/>
        <v>16.002532939567327</v>
      </c>
      <c r="FQ59" s="4">
        <f t="shared" si="156"/>
        <v>16.002532939567327</v>
      </c>
      <c r="FR59" s="4">
        <f t="shared" si="156"/>
        <v>16.002532939567327</v>
      </c>
      <c r="FS59" s="4">
        <f t="shared" si="156"/>
        <v>16.002532939567327</v>
      </c>
    </row>
    <row r="61" spans="1:175" x14ac:dyDescent="0.25">
      <c r="A61" s="13" t="s">
        <v>24</v>
      </c>
    </row>
    <row r="62" spans="1:175" x14ac:dyDescent="0.25">
      <c r="A62" s="4" t="s">
        <v>171</v>
      </c>
      <c r="B62" s="6">
        <f>'Raw Data'!B199</f>
        <v>0.2</v>
      </c>
    </row>
    <row r="63" spans="1:175" x14ac:dyDescent="0.25">
      <c r="A63" t="s">
        <v>22</v>
      </c>
      <c r="B63" s="27">
        <f>'Raw Data'!B200</f>
        <v>12</v>
      </c>
    </row>
    <row r="64" spans="1:175" x14ac:dyDescent="0.25">
      <c r="A64" t="s">
        <v>85</v>
      </c>
      <c r="B64" s="20">
        <f>'Raw Data'!B201</f>
        <v>0.1</v>
      </c>
    </row>
    <row r="65" spans="1:175" x14ac:dyDescent="0.25">
      <c r="A65" s="13" t="s">
        <v>18</v>
      </c>
    </row>
    <row r="66" spans="1:175" x14ac:dyDescent="0.25">
      <c r="A66" t="s">
        <v>25</v>
      </c>
      <c r="B66" s="20">
        <f>'Raw Data'!B204</f>
        <v>0.15</v>
      </c>
    </row>
    <row r="67" spans="1:175" x14ac:dyDescent="0.25">
      <c r="A67" t="s">
        <v>26</v>
      </c>
      <c r="B67" s="28">
        <f>'Raw Data'!B205</f>
        <v>1.0125</v>
      </c>
    </row>
    <row r="68" spans="1:175" x14ac:dyDescent="0.25">
      <c r="A68" t="s">
        <v>36</v>
      </c>
      <c r="B68" s="20">
        <f>'Raw Data'!B206</f>
        <v>0.96</v>
      </c>
    </row>
    <row r="69" spans="1:175" x14ac:dyDescent="0.25">
      <c r="A69" t="s">
        <v>37</v>
      </c>
      <c r="B69" s="20">
        <f>'Raw Data'!B207</f>
        <v>0.8</v>
      </c>
    </row>
    <row r="70" spans="1:175" x14ac:dyDescent="0.25">
      <c r="A70" s="13" t="s">
        <v>78</v>
      </c>
    </row>
    <row r="71" spans="1:175" x14ac:dyDescent="0.25">
      <c r="A71" t="s">
        <v>79</v>
      </c>
      <c r="B71" s="6">
        <f>'Raw Data'!B223</f>
        <v>0.5</v>
      </c>
    </row>
    <row r="72" spans="1:175" x14ac:dyDescent="0.25">
      <c r="A72" t="s">
        <v>84</v>
      </c>
      <c r="B72" s="6">
        <f>'Raw Data'!B224</f>
        <v>0.5</v>
      </c>
    </row>
    <row r="73" spans="1:175" x14ac:dyDescent="0.25">
      <c r="A73" t="s">
        <v>80</v>
      </c>
      <c r="B73" s="72">
        <f>'Raw Data'!B339/100</f>
        <v>0.28499999999999998</v>
      </c>
      <c r="C73" s="4">
        <f>B73*150</f>
        <v>42.749999999999993</v>
      </c>
    </row>
    <row r="74" spans="1:175" x14ac:dyDescent="0.25">
      <c r="A74" t="s">
        <v>82</v>
      </c>
      <c r="B74" s="72">
        <f>'Raw Data'!B340/100</f>
        <v>0.26874999999999999</v>
      </c>
      <c r="C74" s="4">
        <f>B74*300</f>
        <v>80.625</v>
      </c>
    </row>
    <row r="75" spans="1:175" x14ac:dyDescent="0.25">
      <c r="A75" t="s">
        <v>81</v>
      </c>
      <c r="B75" s="72">
        <f>'Raw Data'!B341/100</f>
        <v>0.22149999999999997</v>
      </c>
      <c r="C75" s="4">
        <f>B75*300</f>
        <v>66.449999999999989</v>
      </c>
    </row>
    <row r="76" spans="1:175" x14ac:dyDescent="0.25">
      <c r="A76" t="s">
        <v>98</v>
      </c>
      <c r="B76" s="72">
        <f>'Raw Data'!B342/100</f>
        <v>0.16750000000000001</v>
      </c>
      <c r="C76" s="4">
        <f>B76*300</f>
        <v>50.25</v>
      </c>
    </row>
    <row r="77" spans="1:175" x14ac:dyDescent="0.25">
      <c r="A77" t="s">
        <v>278</v>
      </c>
      <c r="B77">
        <f>'Raw Data'!GA5</f>
        <v>1050</v>
      </c>
      <c r="C77" s="4">
        <f>SUM(C73:C76)</f>
        <v>240.07499999999999</v>
      </c>
    </row>
    <row r="79" spans="1:175" x14ac:dyDescent="0.25">
      <c r="A79" s="57" t="s">
        <v>162</v>
      </c>
    </row>
    <row r="80" spans="1:175" x14ac:dyDescent="0.25">
      <c r="A80" t="s">
        <v>163</v>
      </c>
      <c r="C80">
        <v>0</v>
      </c>
      <c r="D80">
        <f t="shared" ref="D80:AI80" si="157">IF(D$29="", C80+D16,0)</f>
        <v>7.7128524780273438</v>
      </c>
      <c r="E80">
        <f t="shared" si="157"/>
        <v>14.931559085845947</v>
      </c>
      <c r="F80">
        <f t="shared" si="157"/>
        <v>22.584668159484863</v>
      </c>
      <c r="G80">
        <f t="shared" si="157"/>
        <v>31.182241439819336</v>
      </c>
      <c r="H80">
        <f t="shared" si="157"/>
        <v>39.280908584594727</v>
      </c>
      <c r="I80">
        <f t="shared" si="157"/>
        <v>46.01344108581543</v>
      </c>
      <c r="J80">
        <f t="shared" si="157"/>
        <v>51.820639610290527</v>
      </c>
      <c r="K80">
        <f t="shared" si="157"/>
        <v>61.547083854675293</v>
      </c>
      <c r="L80">
        <f t="shared" si="157"/>
        <v>69.474459171295166</v>
      </c>
      <c r="M80">
        <f t="shared" si="157"/>
        <v>74.969132900238037</v>
      </c>
      <c r="N80">
        <f t="shared" si="157"/>
        <v>83.181955814361572</v>
      </c>
      <c r="O80">
        <f t="shared" si="157"/>
        <v>90.948551177978516</v>
      </c>
      <c r="P80">
        <f t="shared" si="157"/>
        <v>99.840455055236816</v>
      </c>
      <c r="Q80">
        <f t="shared" si="157"/>
        <v>109.06506538391113</v>
      </c>
      <c r="R80">
        <f t="shared" si="157"/>
        <v>116.08841276168823</v>
      </c>
      <c r="S80">
        <f t="shared" si="157"/>
        <v>119.20562982559204</v>
      </c>
      <c r="T80">
        <f t="shared" si="157"/>
        <v>128.71182870864868</v>
      </c>
      <c r="U80">
        <f t="shared" si="157"/>
        <v>139.96756887435913</v>
      </c>
      <c r="V80">
        <f t="shared" si="157"/>
        <v>148.67315721511841</v>
      </c>
      <c r="W80">
        <f t="shared" si="157"/>
        <v>157.04348134994507</v>
      </c>
      <c r="X80">
        <f t="shared" si="157"/>
        <v>167.21505975723267</v>
      </c>
      <c r="Y80">
        <f t="shared" si="157"/>
        <v>174.43487739562988</v>
      </c>
      <c r="Z80">
        <f t="shared" si="157"/>
        <v>178.12507200241089</v>
      </c>
      <c r="AA80">
        <f t="shared" si="157"/>
        <v>0</v>
      </c>
      <c r="AB80">
        <f t="shared" si="157"/>
        <v>7.3899869918823242</v>
      </c>
      <c r="AC80">
        <f t="shared" si="157"/>
        <v>16.132369995117188</v>
      </c>
      <c r="AD80">
        <f t="shared" si="157"/>
        <v>24.330649375915527</v>
      </c>
      <c r="AE80">
        <f t="shared" si="157"/>
        <v>0</v>
      </c>
      <c r="AF80">
        <f t="shared" si="157"/>
        <v>11.489725112915039</v>
      </c>
      <c r="AG80">
        <f t="shared" si="157"/>
        <v>0</v>
      </c>
      <c r="AH80">
        <f t="shared" si="157"/>
        <v>8.7938461303710938</v>
      </c>
      <c r="AI80">
        <f t="shared" si="157"/>
        <v>0</v>
      </c>
      <c r="AJ80">
        <f t="shared" ref="AJ80:BO80" si="158">IF(AJ$29="", AI80+AJ16,0)</f>
        <v>8.4363594055175781</v>
      </c>
      <c r="AK80">
        <f t="shared" si="158"/>
        <v>15.808555126190186</v>
      </c>
      <c r="AL80">
        <f t="shared" si="158"/>
        <v>23.094268798828125</v>
      </c>
      <c r="AM80">
        <f t="shared" si="158"/>
        <v>31.473848342895508</v>
      </c>
      <c r="AN80">
        <f t="shared" si="158"/>
        <v>0</v>
      </c>
      <c r="AO80">
        <f t="shared" si="158"/>
        <v>10.380794525146484</v>
      </c>
      <c r="AP80">
        <f t="shared" si="158"/>
        <v>0</v>
      </c>
      <c r="AQ80">
        <f t="shared" si="158"/>
        <v>7.4938430786132813</v>
      </c>
      <c r="AR80">
        <f t="shared" si="158"/>
        <v>15.572324752807617</v>
      </c>
      <c r="AS80">
        <f t="shared" si="158"/>
        <v>24.168886184692383</v>
      </c>
      <c r="AT80">
        <f t="shared" si="158"/>
        <v>0</v>
      </c>
      <c r="AU80">
        <f t="shared" si="158"/>
        <v>8.692988395690918</v>
      </c>
      <c r="AV80">
        <f t="shared" si="158"/>
        <v>0</v>
      </c>
      <c r="AW80">
        <f t="shared" si="158"/>
        <v>10.337225914001465</v>
      </c>
      <c r="AX80">
        <f t="shared" si="158"/>
        <v>18.093116760253906</v>
      </c>
      <c r="AY80">
        <f t="shared" si="158"/>
        <v>0</v>
      </c>
      <c r="AZ80">
        <f t="shared" si="158"/>
        <v>8.07</v>
      </c>
      <c r="BA80">
        <f t="shared" si="158"/>
        <v>0</v>
      </c>
      <c r="BB80">
        <f t="shared" si="158"/>
        <v>8.0408697128295898</v>
      </c>
      <c r="BC80">
        <f t="shared" si="158"/>
        <v>0</v>
      </c>
      <c r="BD80">
        <f t="shared" si="158"/>
        <v>6.000185489654541</v>
      </c>
      <c r="BE80">
        <f t="shared" si="158"/>
        <v>13.456724166870117</v>
      </c>
      <c r="BF80">
        <f t="shared" si="158"/>
        <v>20.463405132293701</v>
      </c>
      <c r="BG80">
        <f t="shared" si="158"/>
        <v>27.861288547515869</v>
      </c>
      <c r="BH80">
        <f t="shared" si="158"/>
        <v>0</v>
      </c>
      <c r="BI80">
        <f t="shared" si="158"/>
        <v>8.7962779998779297</v>
      </c>
      <c r="BJ80">
        <f t="shared" si="158"/>
        <v>0</v>
      </c>
      <c r="BK80">
        <f t="shared" si="158"/>
        <v>6.7958898544311523</v>
      </c>
      <c r="BL80">
        <f t="shared" si="158"/>
        <v>12.932663440704346</v>
      </c>
      <c r="BM80">
        <f t="shared" si="158"/>
        <v>0</v>
      </c>
      <c r="BN80">
        <f t="shared" si="158"/>
        <v>5.65</v>
      </c>
      <c r="BO80">
        <f t="shared" si="158"/>
        <v>0</v>
      </c>
      <c r="BP80">
        <f t="shared" ref="BP80:CU80" si="159">IF(BP$29="", BO80+BP16,0)</f>
        <v>9.75</v>
      </c>
      <c r="BQ80">
        <f t="shared" si="159"/>
        <v>0</v>
      </c>
      <c r="BR80">
        <f t="shared" si="159"/>
        <v>4.7841014862060547</v>
      </c>
      <c r="BS80">
        <f t="shared" si="159"/>
        <v>11.297449588775635</v>
      </c>
      <c r="BT80">
        <f t="shared" si="159"/>
        <v>16.875420093536377</v>
      </c>
      <c r="BU80">
        <f t="shared" si="159"/>
        <v>24.166241645812988</v>
      </c>
      <c r="BV80">
        <f t="shared" si="159"/>
        <v>0</v>
      </c>
      <c r="BW80">
        <f t="shared" si="159"/>
        <v>6.0862069129943848</v>
      </c>
      <c r="BX80">
        <f t="shared" si="159"/>
        <v>0</v>
      </c>
      <c r="BY80">
        <f t="shared" si="159"/>
        <v>6.8672709465026855</v>
      </c>
      <c r="BZ80">
        <f t="shared" si="159"/>
        <v>11.347801685333252</v>
      </c>
      <c r="CA80">
        <f t="shared" si="159"/>
        <v>0</v>
      </c>
      <c r="CB80">
        <f t="shared" si="159"/>
        <v>2.39</v>
      </c>
      <c r="CC80">
        <f t="shared" si="159"/>
        <v>0</v>
      </c>
      <c r="CD80">
        <f t="shared" si="159"/>
        <v>6.8746871948242188</v>
      </c>
      <c r="CE80">
        <f t="shared" si="159"/>
        <v>0</v>
      </c>
      <c r="CF80">
        <f t="shared" si="159"/>
        <v>6.7468090057373047</v>
      </c>
      <c r="CG80">
        <f t="shared" si="159"/>
        <v>12.712445735931396</v>
      </c>
      <c r="CH80">
        <f t="shared" si="159"/>
        <v>18.123484134674072</v>
      </c>
      <c r="CI80">
        <f t="shared" si="159"/>
        <v>24.325449466705322</v>
      </c>
      <c r="CJ80">
        <f t="shared" si="159"/>
        <v>0</v>
      </c>
      <c r="CK80">
        <f t="shared" si="159"/>
        <v>4.2199530601501465</v>
      </c>
      <c r="CL80">
        <f t="shared" si="159"/>
        <v>0</v>
      </c>
      <c r="CM80">
        <f t="shared" si="159"/>
        <v>5.8859653472900391</v>
      </c>
      <c r="CN80">
        <f t="shared" si="159"/>
        <v>11.798287868499756</v>
      </c>
      <c r="CO80">
        <f t="shared" si="159"/>
        <v>0</v>
      </c>
      <c r="CP80">
        <f t="shared" si="159"/>
        <v>4.8899999999999997</v>
      </c>
      <c r="CQ80">
        <f t="shared" si="159"/>
        <v>0</v>
      </c>
      <c r="CR80">
        <f t="shared" si="159"/>
        <v>5.13</v>
      </c>
      <c r="CS80">
        <f t="shared" si="159"/>
        <v>0</v>
      </c>
      <c r="CT80">
        <f t="shared" si="159"/>
        <v>5.94</v>
      </c>
      <c r="CU80">
        <f t="shared" si="159"/>
        <v>11.850000000000001</v>
      </c>
      <c r="CV80">
        <f t="shared" ref="CV80:EA80" si="160">IF(CV$29="", CU80+CV16,0)</f>
        <v>17.470000000000002</v>
      </c>
      <c r="CW80">
        <f t="shared" si="160"/>
        <v>24.133537979125979</v>
      </c>
      <c r="CX80">
        <f t="shared" si="160"/>
        <v>0</v>
      </c>
      <c r="CY80">
        <f t="shared" si="160"/>
        <v>6.6505112648010254</v>
      </c>
      <c r="CZ80">
        <f t="shared" si="160"/>
        <v>0</v>
      </c>
      <c r="DA80">
        <f t="shared" si="160"/>
        <v>5.5355539321899414</v>
      </c>
      <c r="DB80">
        <f t="shared" si="160"/>
        <v>10.755406856536865</v>
      </c>
      <c r="DC80">
        <f t="shared" si="160"/>
        <v>0</v>
      </c>
      <c r="DD80">
        <f t="shared" si="160"/>
        <v>6.2651033401489258</v>
      </c>
      <c r="DE80">
        <f t="shared" si="160"/>
        <v>0</v>
      </c>
      <c r="DF80">
        <f t="shared" si="160"/>
        <v>5.1289768218994141</v>
      </c>
      <c r="DG80">
        <f t="shared" si="160"/>
        <v>0</v>
      </c>
      <c r="DH80">
        <f t="shared" si="160"/>
        <v>5.1216545104980469</v>
      </c>
      <c r="DI80">
        <f t="shared" si="160"/>
        <v>10.888589382171631</v>
      </c>
      <c r="DJ80">
        <f t="shared" si="160"/>
        <v>16.229208469390869</v>
      </c>
      <c r="DK80">
        <f t="shared" si="160"/>
        <v>21.774069309234619</v>
      </c>
      <c r="DL80">
        <f t="shared" si="160"/>
        <v>26.772966861724854</v>
      </c>
      <c r="DM80">
        <f t="shared" si="160"/>
        <v>0</v>
      </c>
      <c r="DN80">
        <f t="shared" si="160"/>
        <v>6.1471037864685059</v>
      </c>
      <c r="DO80">
        <f t="shared" si="160"/>
        <v>0</v>
      </c>
      <c r="DP80">
        <f t="shared" si="160"/>
        <v>5.5960249900817871</v>
      </c>
      <c r="DQ80">
        <f t="shared" si="160"/>
        <v>12.135964393615723</v>
      </c>
      <c r="DR80">
        <f t="shared" si="160"/>
        <v>16.66403865814209</v>
      </c>
      <c r="DS80">
        <f t="shared" si="160"/>
        <v>19.268821477890015</v>
      </c>
      <c r="DT80">
        <f t="shared" si="160"/>
        <v>20.958428859710693</v>
      </c>
      <c r="DU80">
        <f t="shared" si="160"/>
        <v>22.039539456367493</v>
      </c>
      <c r="DV80">
        <f t="shared" si="160"/>
        <v>24.851070046424866</v>
      </c>
      <c r="DW80">
        <f t="shared" si="160"/>
        <v>28.822819828987122</v>
      </c>
      <c r="DX80">
        <f t="shared" si="160"/>
        <v>29.519767701625824</v>
      </c>
      <c r="DY80">
        <f t="shared" si="160"/>
        <v>32.05145400762558</v>
      </c>
      <c r="DZ80">
        <f t="shared" si="160"/>
        <v>0</v>
      </c>
      <c r="EA80">
        <f t="shared" si="160"/>
        <v>4.7608060836791992</v>
      </c>
      <c r="EB80">
        <f t="shared" ref="EB80:FG80" si="161">IF(EB$29="", EA80+EB16,0)</f>
        <v>8.681452751159668</v>
      </c>
      <c r="EC80">
        <f t="shared" si="161"/>
        <v>12.263687610626221</v>
      </c>
      <c r="ED80">
        <f t="shared" si="161"/>
        <v>17.001510620117188</v>
      </c>
      <c r="EE80">
        <f t="shared" si="161"/>
        <v>20.850438594818115</v>
      </c>
      <c r="EF80">
        <f t="shared" si="161"/>
        <v>26.517836093902588</v>
      </c>
      <c r="EG80">
        <f t="shared" si="161"/>
        <v>31.66946268081665</v>
      </c>
      <c r="EH80">
        <f t="shared" si="161"/>
        <v>0</v>
      </c>
      <c r="EI80">
        <f t="shared" si="161"/>
        <v>4.0017728805541992</v>
      </c>
      <c r="EJ80">
        <f t="shared" si="161"/>
        <v>4.4798648953437805</v>
      </c>
      <c r="EK80">
        <f t="shared" si="161"/>
        <v>8.0138674378395081</v>
      </c>
      <c r="EL80">
        <f t="shared" si="161"/>
        <v>11.84342747926712</v>
      </c>
      <c r="EM80">
        <f t="shared" si="161"/>
        <v>15.440904200077057</v>
      </c>
      <c r="EN80">
        <f t="shared" si="161"/>
        <v>19.757327616214752</v>
      </c>
      <c r="EO80">
        <f t="shared" si="161"/>
        <v>24.420686781406403</v>
      </c>
      <c r="EP80">
        <f t="shared" si="161"/>
        <v>27.642601072788239</v>
      </c>
      <c r="EQ80">
        <f t="shared" si="161"/>
        <v>29.985959351062775</v>
      </c>
      <c r="ER80">
        <f t="shared" si="161"/>
        <v>35.669098675251007</v>
      </c>
      <c r="ES80">
        <f t="shared" si="161"/>
        <v>39.07241827249527</v>
      </c>
      <c r="ET80">
        <f t="shared" si="161"/>
        <v>42.82084447145462</v>
      </c>
      <c r="EU80">
        <f t="shared" si="161"/>
        <v>47.362445652484894</v>
      </c>
      <c r="EV80">
        <f t="shared" si="161"/>
        <v>51.292160332202911</v>
      </c>
      <c r="EW80">
        <f t="shared" si="161"/>
        <v>52.941902816295624</v>
      </c>
      <c r="EX80">
        <f t="shared" si="161"/>
        <v>57.281271159648895</v>
      </c>
      <c r="EY80">
        <f t="shared" si="161"/>
        <v>59.588940560817719</v>
      </c>
      <c r="EZ80">
        <f t="shared" si="161"/>
        <v>62.407226026058197</v>
      </c>
      <c r="FA80">
        <f t="shared" si="161"/>
        <v>64.072151243686676</v>
      </c>
      <c r="FB80">
        <f t="shared" si="161"/>
        <v>66.722055017948151</v>
      </c>
      <c r="FC80">
        <f t="shared" si="161"/>
        <v>68.979029476642609</v>
      </c>
      <c r="FD80">
        <f t="shared" si="161"/>
        <v>70.567771732807159</v>
      </c>
      <c r="FE80">
        <f t="shared" si="161"/>
        <v>72.352147996425629</v>
      </c>
      <c r="FF80">
        <f t="shared" si="161"/>
        <v>74.64649099111557</v>
      </c>
      <c r="FG80">
        <f t="shared" si="161"/>
        <v>75.383534133434296</v>
      </c>
      <c r="FH80">
        <f t="shared" ref="FH80:FS80" si="162">IF(FH$29="", FG80+FH16,0)</f>
        <v>0</v>
      </c>
      <c r="FI80">
        <f t="shared" si="162"/>
        <v>3.0242266654968262</v>
      </c>
      <c r="FJ80">
        <f t="shared" si="162"/>
        <v>5.6920034885406494</v>
      </c>
      <c r="FK80">
        <f t="shared" si="162"/>
        <v>7.2308175563812256</v>
      </c>
      <c r="FL80">
        <f t="shared" si="162"/>
        <v>9.5665860176086426</v>
      </c>
      <c r="FM80">
        <f t="shared" si="162"/>
        <v>12.084419012069702</v>
      </c>
      <c r="FN80">
        <f t="shared" si="162"/>
        <v>14.849918127059937</v>
      </c>
      <c r="FO80">
        <f t="shared" si="162"/>
        <v>15.078256204724312</v>
      </c>
      <c r="FP80">
        <f t="shared" si="162"/>
        <v>15.5172069221735</v>
      </c>
      <c r="FQ80">
        <f t="shared" si="162"/>
        <v>16.377054765820503</v>
      </c>
      <c r="FR80">
        <f t="shared" si="162"/>
        <v>18.433230713009834</v>
      </c>
      <c r="FS80">
        <f t="shared" si="162"/>
        <v>21.801596477627754</v>
      </c>
    </row>
    <row r="81" spans="1:175" x14ac:dyDescent="0.25">
      <c r="A81" t="s">
        <v>93</v>
      </c>
      <c r="C81" s="77">
        <v>20.79440724608115</v>
      </c>
      <c r="D81">
        <f t="shared" ref="D81:AI81" si="163">IF(D$29="", C81, D29)</f>
        <v>20.79440724608115</v>
      </c>
      <c r="E81">
        <f t="shared" si="163"/>
        <v>20.79440724608115</v>
      </c>
      <c r="F81">
        <f t="shared" si="163"/>
        <v>20.79440724608115</v>
      </c>
      <c r="G81">
        <f t="shared" si="163"/>
        <v>20.79440724608115</v>
      </c>
      <c r="H81">
        <f t="shared" si="163"/>
        <v>20.79440724608115</v>
      </c>
      <c r="I81">
        <f t="shared" si="163"/>
        <v>20.79440724608115</v>
      </c>
      <c r="J81">
        <f t="shared" si="163"/>
        <v>20.79440724608115</v>
      </c>
      <c r="K81">
        <f t="shared" si="163"/>
        <v>20.79440724608115</v>
      </c>
      <c r="L81">
        <f t="shared" si="163"/>
        <v>20.79440724608115</v>
      </c>
      <c r="M81">
        <f t="shared" si="163"/>
        <v>20.79440724608115</v>
      </c>
      <c r="N81">
        <f t="shared" si="163"/>
        <v>20.79440724608115</v>
      </c>
      <c r="O81">
        <f t="shared" si="163"/>
        <v>20.79440724608115</v>
      </c>
      <c r="P81">
        <f t="shared" si="163"/>
        <v>20.79440724608115</v>
      </c>
      <c r="Q81">
        <f t="shared" si="163"/>
        <v>20.79440724608115</v>
      </c>
      <c r="R81">
        <f t="shared" si="163"/>
        <v>20.79440724608115</v>
      </c>
      <c r="S81">
        <f t="shared" si="163"/>
        <v>20.79440724608115</v>
      </c>
      <c r="T81">
        <f t="shared" si="163"/>
        <v>20.79440724608115</v>
      </c>
      <c r="U81">
        <f t="shared" si="163"/>
        <v>20.79440724608115</v>
      </c>
      <c r="V81">
        <f t="shared" si="163"/>
        <v>20.79440724608115</v>
      </c>
      <c r="W81">
        <f t="shared" si="163"/>
        <v>20.79440724608115</v>
      </c>
      <c r="X81">
        <f t="shared" si="163"/>
        <v>20.79440724608115</v>
      </c>
      <c r="Y81">
        <f t="shared" si="163"/>
        <v>20.79440724608115</v>
      </c>
      <c r="Z81">
        <f t="shared" si="163"/>
        <v>20.79440724608115</v>
      </c>
      <c r="AA81">
        <f t="shared" si="163"/>
        <v>69.226851907494478</v>
      </c>
      <c r="AB81">
        <f t="shared" si="163"/>
        <v>69.226851907494478</v>
      </c>
      <c r="AC81">
        <f t="shared" si="163"/>
        <v>69.226851907494478</v>
      </c>
      <c r="AD81">
        <f t="shared" si="163"/>
        <v>69.226851907494478</v>
      </c>
      <c r="AE81">
        <f t="shared" si="163"/>
        <v>56.055054788875474</v>
      </c>
      <c r="AF81">
        <f t="shared" si="163"/>
        <v>56.055054788875474</v>
      </c>
      <c r="AG81">
        <f t="shared" si="163"/>
        <v>66.204722466505501</v>
      </c>
      <c r="AH81">
        <f t="shared" si="163"/>
        <v>66.204722466505501</v>
      </c>
      <c r="AI81">
        <f t="shared" si="163"/>
        <v>28.633184046832707</v>
      </c>
      <c r="AJ81">
        <f t="shared" ref="AJ81:BO81" si="164">IF(AJ$29="", AI81, AJ29)</f>
        <v>28.633184046832707</v>
      </c>
      <c r="AK81">
        <f t="shared" si="164"/>
        <v>28.633184046832707</v>
      </c>
      <c r="AL81">
        <f t="shared" si="164"/>
        <v>28.633184046832707</v>
      </c>
      <c r="AM81">
        <f t="shared" si="164"/>
        <v>28.633184046832707</v>
      </c>
      <c r="AN81">
        <f t="shared" si="164"/>
        <v>56.02922706080993</v>
      </c>
      <c r="AO81">
        <f t="shared" si="164"/>
        <v>56.02922706080993</v>
      </c>
      <c r="AP81">
        <f t="shared" si="164"/>
        <v>32.997952468561657</v>
      </c>
      <c r="AQ81">
        <f t="shared" si="164"/>
        <v>32.997952468561657</v>
      </c>
      <c r="AR81">
        <f t="shared" si="164"/>
        <v>32.997952468561657</v>
      </c>
      <c r="AS81">
        <f t="shared" si="164"/>
        <v>32.997952468561657</v>
      </c>
      <c r="AT81">
        <f t="shared" si="164"/>
        <v>67.26409747187185</v>
      </c>
      <c r="AU81">
        <f t="shared" si="164"/>
        <v>67.26409747187185</v>
      </c>
      <c r="AV81">
        <f t="shared" si="164"/>
        <v>43.683116551081632</v>
      </c>
      <c r="AW81">
        <f t="shared" si="164"/>
        <v>43.683116551081632</v>
      </c>
      <c r="AX81">
        <f t="shared" si="164"/>
        <v>43.683116551081632</v>
      </c>
      <c r="AY81">
        <f t="shared" si="164"/>
        <v>73.654404679732039</v>
      </c>
      <c r="AZ81">
        <f t="shared" si="164"/>
        <v>73.654404679732039</v>
      </c>
      <c r="BA81">
        <f t="shared" si="164"/>
        <v>55.4344803352882</v>
      </c>
      <c r="BB81">
        <f t="shared" si="164"/>
        <v>55.4344803352882</v>
      </c>
      <c r="BC81">
        <f t="shared" si="164"/>
        <v>84.691208265405194</v>
      </c>
      <c r="BD81">
        <f t="shared" si="164"/>
        <v>84.691208265405194</v>
      </c>
      <c r="BE81">
        <f t="shared" si="164"/>
        <v>84.691208265405194</v>
      </c>
      <c r="BF81">
        <f t="shared" si="164"/>
        <v>84.691208265405194</v>
      </c>
      <c r="BG81">
        <f t="shared" si="164"/>
        <v>84.691208265405194</v>
      </c>
      <c r="BH81">
        <f t="shared" si="164"/>
        <v>77.912245046162084</v>
      </c>
      <c r="BI81">
        <f t="shared" si="164"/>
        <v>77.912245046162084</v>
      </c>
      <c r="BJ81">
        <f t="shared" si="164"/>
        <v>67.866584205116851</v>
      </c>
      <c r="BK81">
        <f t="shared" si="164"/>
        <v>67.866584205116851</v>
      </c>
      <c r="BL81">
        <f t="shared" si="164"/>
        <v>67.866584205116851</v>
      </c>
      <c r="BM81">
        <f t="shared" si="164"/>
        <v>60.885451642078607</v>
      </c>
      <c r="BN81">
        <f t="shared" si="164"/>
        <v>60.885451642078607</v>
      </c>
      <c r="BO81">
        <f t="shared" si="164"/>
        <v>44.296927550439534</v>
      </c>
      <c r="BP81">
        <f t="shared" ref="BP81:CU81" si="165">IF(BP$29="", BO81, BP29)</f>
        <v>44.296927550439534</v>
      </c>
      <c r="BQ81">
        <f t="shared" si="165"/>
        <v>74.443071842545748</v>
      </c>
      <c r="BR81">
        <f t="shared" si="165"/>
        <v>74.443071842545748</v>
      </c>
      <c r="BS81">
        <f t="shared" si="165"/>
        <v>74.443071842545748</v>
      </c>
      <c r="BT81">
        <f t="shared" si="165"/>
        <v>74.443071842545748</v>
      </c>
      <c r="BU81">
        <f t="shared" si="165"/>
        <v>74.443071842545748</v>
      </c>
      <c r="BV81">
        <f t="shared" si="165"/>
        <v>84.842592484397699</v>
      </c>
      <c r="BW81">
        <f t="shared" si="165"/>
        <v>84.842592484397699</v>
      </c>
      <c r="BX81">
        <f t="shared" si="165"/>
        <v>63.31459006999156</v>
      </c>
      <c r="BY81">
        <f t="shared" si="165"/>
        <v>63.31459006999156</v>
      </c>
      <c r="BZ81">
        <f t="shared" si="165"/>
        <v>63.31459006999156</v>
      </c>
      <c r="CA81">
        <f t="shared" si="165"/>
        <v>86.243859840341102</v>
      </c>
      <c r="CB81">
        <f t="shared" si="165"/>
        <v>86.243859840341102</v>
      </c>
      <c r="CC81">
        <f t="shared" si="165"/>
        <v>27.54085687359791</v>
      </c>
      <c r="CD81">
        <f t="shared" si="165"/>
        <v>27.54085687359791</v>
      </c>
      <c r="CE81">
        <f t="shared" si="165"/>
        <v>42.033608089070157</v>
      </c>
      <c r="CF81">
        <f t="shared" si="165"/>
        <v>42.033608089070157</v>
      </c>
      <c r="CG81">
        <f t="shared" si="165"/>
        <v>42.033608089070157</v>
      </c>
      <c r="CH81">
        <f t="shared" si="165"/>
        <v>42.033608089070157</v>
      </c>
      <c r="CI81">
        <f t="shared" si="165"/>
        <v>42.033608089070157</v>
      </c>
      <c r="CJ81">
        <f t="shared" si="165"/>
        <v>22.585102326774646</v>
      </c>
      <c r="CK81">
        <f t="shared" si="165"/>
        <v>22.585102326774646</v>
      </c>
      <c r="CL81">
        <f t="shared" si="165"/>
        <v>9.3369966907045292</v>
      </c>
      <c r="CM81">
        <f t="shared" si="165"/>
        <v>9.3369966907045292</v>
      </c>
      <c r="CN81">
        <f t="shared" si="165"/>
        <v>9.3369966907045292</v>
      </c>
      <c r="CO81">
        <f t="shared" si="165"/>
        <v>38.415976913080428</v>
      </c>
      <c r="CP81">
        <f t="shared" si="165"/>
        <v>38.415976913080428</v>
      </c>
      <c r="CQ81">
        <f t="shared" si="165"/>
        <v>4.5609243956240242</v>
      </c>
      <c r="CR81">
        <f t="shared" si="165"/>
        <v>4.5609243956240242</v>
      </c>
      <c r="CS81">
        <f t="shared" si="165"/>
        <v>27.830982883291647</v>
      </c>
      <c r="CT81">
        <f t="shared" si="165"/>
        <v>27.830982883291647</v>
      </c>
      <c r="CU81">
        <f t="shared" si="165"/>
        <v>27.830982883291647</v>
      </c>
      <c r="CV81">
        <f t="shared" ref="CV81:EA81" si="166">IF(CV$29="", CU81, CV29)</f>
        <v>27.830982883291647</v>
      </c>
      <c r="CW81">
        <f t="shared" si="166"/>
        <v>27.830982883291647</v>
      </c>
      <c r="CX81">
        <f t="shared" si="166"/>
        <v>66.427020764132322</v>
      </c>
      <c r="CY81">
        <f t="shared" si="166"/>
        <v>66.427020764132322</v>
      </c>
      <c r="CZ81">
        <f t="shared" si="166"/>
        <v>49.89356729806935</v>
      </c>
      <c r="DA81">
        <f t="shared" si="166"/>
        <v>49.89356729806935</v>
      </c>
      <c r="DB81">
        <f t="shared" si="166"/>
        <v>49.89356729806935</v>
      </c>
      <c r="DC81">
        <f t="shared" si="166"/>
        <v>71.588955404367965</v>
      </c>
      <c r="DD81">
        <f t="shared" si="166"/>
        <v>71.588955404367965</v>
      </c>
      <c r="DE81">
        <f t="shared" si="166"/>
        <v>54.952041875014956</v>
      </c>
      <c r="DF81">
        <f t="shared" si="166"/>
        <v>54.952041875014956</v>
      </c>
      <c r="DG81">
        <f t="shared" si="166"/>
        <v>74.128265555437935</v>
      </c>
      <c r="DH81">
        <f t="shared" si="166"/>
        <v>74.128265555437935</v>
      </c>
      <c r="DI81">
        <f t="shared" si="166"/>
        <v>74.128265555437935</v>
      </c>
      <c r="DJ81">
        <f t="shared" si="166"/>
        <v>74.128265555437935</v>
      </c>
      <c r="DK81">
        <f t="shared" si="166"/>
        <v>74.128265555437935</v>
      </c>
      <c r="DL81">
        <f t="shared" si="166"/>
        <v>74.128265555437935</v>
      </c>
      <c r="DM81">
        <f t="shared" si="166"/>
        <v>97.912722000268658</v>
      </c>
      <c r="DN81">
        <f t="shared" si="166"/>
        <v>97.912722000268658</v>
      </c>
      <c r="DO81">
        <f t="shared" si="166"/>
        <v>97.414362340479926</v>
      </c>
      <c r="DP81">
        <f t="shared" si="166"/>
        <v>97.414362340479926</v>
      </c>
      <c r="DQ81">
        <f t="shared" si="166"/>
        <v>97.414362340479926</v>
      </c>
      <c r="DR81">
        <f t="shared" si="166"/>
        <v>97.414362340479926</v>
      </c>
      <c r="DS81">
        <f t="shared" si="166"/>
        <v>97.414362340479926</v>
      </c>
      <c r="DT81">
        <f t="shared" si="166"/>
        <v>97.414362340479926</v>
      </c>
      <c r="DU81">
        <f t="shared" si="166"/>
        <v>97.414362340479926</v>
      </c>
      <c r="DV81">
        <f t="shared" si="166"/>
        <v>97.414362340479926</v>
      </c>
      <c r="DW81">
        <f t="shared" si="166"/>
        <v>97.414362340479926</v>
      </c>
      <c r="DX81">
        <f t="shared" si="166"/>
        <v>97.414362340479926</v>
      </c>
      <c r="DY81">
        <f t="shared" si="166"/>
        <v>97.414362340479926</v>
      </c>
      <c r="DZ81">
        <f t="shared" si="166"/>
        <v>39.230125307567619</v>
      </c>
      <c r="EA81">
        <f t="shared" si="166"/>
        <v>39.230125307567619</v>
      </c>
      <c r="EB81">
        <f t="shared" ref="EB81:FG81" si="167">IF(EB$29="", EA81, EB29)</f>
        <v>39.230125307567619</v>
      </c>
      <c r="EC81">
        <f t="shared" si="167"/>
        <v>39.230125307567619</v>
      </c>
      <c r="ED81">
        <f t="shared" si="167"/>
        <v>39.230125307567619</v>
      </c>
      <c r="EE81">
        <f t="shared" si="167"/>
        <v>39.230125307567619</v>
      </c>
      <c r="EF81">
        <f t="shared" si="167"/>
        <v>39.230125307567619</v>
      </c>
      <c r="EG81">
        <f t="shared" si="167"/>
        <v>39.230125307567619</v>
      </c>
      <c r="EH81">
        <f t="shared" si="167"/>
        <v>9.6299928201126779</v>
      </c>
      <c r="EI81">
        <f t="shared" si="167"/>
        <v>9.6299928201126779</v>
      </c>
      <c r="EJ81">
        <f t="shared" si="167"/>
        <v>9.6299928201126779</v>
      </c>
      <c r="EK81">
        <f t="shared" si="167"/>
        <v>9.6299928201126779</v>
      </c>
      <c r="EL81">
        <f t="shared" si="167"/>
        <v>9.6299928201126779</v>
      </c>
      <c r="EM81">
        <f t="shared" si="167"/>
        <v>9.6299928201126779</v>
      </c>
      <c r="EN81">
        <f t="shared" si="167"/>
        <v>9.6299928201126779</v>
      </c>
      <c r="EO81">
        <f t="shared" si="167"/>
        <v>9.6299928201126779</v>
      </c>
      <c r="EP81">
        <f t="shared" si="167"/>
        <v>9.6299928201126779</v>
      </c>
      <c r="EQ81">
        <f t="shared" si="167"/>
        <v>9.6299928201126779</v>
      </c>
      <c r="ER81">
        <f t="shared" si="167"/>
        <v>9.6299928201126779</v>
      </c>
      <c r="ES81">
        <f t="shared" si="167"/>
        <v>9.6299928201126779</v>
      </c>
      <c r="ET81">
        <f t="shared" si="167"/>
        <v>9.6299928201126779</v>
      </c>
      <c r="EU81">
        <f t="shared" si="167"/>
        <v>9.6299928201126779</v>
      </c>
      <c r="EV81">
        <f t="shared" si="167"/>
        <v>9.6299928201126779</v>
      </c>
      <c r="EW81">
        <f t="shared" si="167"/>
        <v>9.6299928201126779</v>
      </c>
      <c r="EX81">
        <f t="shared" si="167"/>
        <v>9.6299928201126779</v>
      </c>
      <c r="EY81">
        <f t="shared" si="167"/>
        <v>9.6299928201126779</v>
      </c>
      <c r="EZ81">
        <f t="shared" si="167"/>
        <v>9.6299928201126779</v>
      </c>
      <c r="FA81">
        <f t="shared" si="167"/>
        <v>9.6299928201126779</v>
      </c>
      <c r="FB81">
        <f t="shared" si="167"/>
        <v>9.6299928201126779</v>
      </c>
      <c r="FC81">
        <f t="shared" si="167"/>
        <v>9.6299928201126779</v>
      </c>
      <c r="FD81">
        <f t="shared" si="167"/>
        <v>9.6299928201126779</v>
      </c>
      <c r="FE81">
        <f t="shared" si="167"/>
        <v>9.6299928201126779</v>
      </c>
      <c r="FF81">
        <f t="shared" si="167"/>
        <v>9.6299928201126779</v>
      </c>
      <c r="FG81">
        <f t="shared" si="167"/>
        <v>9.6299928201126779</v>
      </c>
      <c r="FH81">
        <f t="shared" ref="FH81:FS81" si="168">IF(FH$29="", FG81, FH29)</f>
        <v>13.432645632009674</v>
      </c>
      <c r="FI81">
        <f t="shared" si="168"/>
        <v>13.432645632009674</v>
      </c>
      <c r="FJ81">
        <f t="shared" si="168"/>
        <v>13.432645632009674</v>
      </c>
      <c r="FK81">
        <f t="shared" si="168"/>
        <v>13.432645632009674</v>
      </c>
      <c r="FL81">
        <f t="shared" si="168"/>
        <v>13.432645632009674</v>
      </c>
      <c r="FM81">
        <f t="shared" si="168"/>
        <v>13.432645632009674</v>
      </c>
      <c r="FN81">
        <f t="shared" si="168"/>
        <v>13.432645632009674</v>
      </c>
      <c r="FO81">
        <f t="shared" si="168"/>
        <v>13.432645632009674</v>
      </c>
      <c r="FP81">
        <f t="shared" si="168"/>
        <v>13.432645632009674</v>
      </c>
      <c r="FQ81">
        <f t="shared" si="168"/>
        <v>13.432645632009674</v>
      </c>
      <c r="FR81">
        <f t="shared" si="168"/>
        <v>13.432645632009674</v>
      </c>
      <c r="FS81">
        <f t="shared" si="168"/>
        <v>13.432645632009674</v>
      </c>
    </row>
    <row r="82" spans="1:175" x14ac:dyDescent="0.25">
      <c r="A82" t="s">
        <v>164</v>
      </c>
      <c r="C82">
        <v>0</v>
      </c>
      <c r="D82" t="str">
        <f>IF(D$29="","", D81-C81)</f>
        <v/>
      </c>
      <c r="E82" t="str">
        <f t="shared" ref="E82:BP82" si="169">IF(E$29="","", E81-D81)</f>
        <v/>
      </c>
      <c r="F82" t="str">
        <f t="shared" si="169"/>
        <v/>
      </c>
      <c r="G82" t="str">
        <f t="shared" si="169"/>
        <v/>
      </c>
      <c r="H82" t="str">
        <f t="shared" si="169"/>
        <v/>
      </c>
      <c r="I82" t="str">
        <f t="shared" si="169"/>
        <v/>
      </c>
      <c r="J82" t="str">
        <f t="shared" si="169"/>
        <v/>
      </c>
      <c r="K82" t="str">
        <f t="shared" si="169"/>
        <v/>
      </c>
      <c r="L82" t="str">
        <f t="shared" si="169"/>
        <v/>
      </c>
      <c r="M82" t="str">
        <f t="shared" si="169"/>
        <v/>
      </c>
      <c r="N82" t="str">
        <f t="shared" si="169"/>
        <v/>
      </c>
      <c r="O82" t="str">
        <f t="shared" si="169"/>
        <v/>
      </c>
      <c r="P82" t="str">
        <f t="shared" si="169"/>
        <v/>
      </c>
      <c r="Q82" t="str">
        <f t="shared" si="169"/>
        <v/>
      </c>
      <c r="R82" t="str">
        <f t="shared" si="169"/>
        <v/>
      </c>
      <c r="S82" t="str">
        <f t="shared" si="169"/>
        <v/>
      </c>
      <c r="T82" t="str">
        <f t="shared" si="169"/>
        <v/>
      </c>
      <c r="U82" t="str">
        <f t="shared" si="169"/>
        <v/>
      </c>
      <c r="V82" t="str">
        <f t="shared" si="169"/>
        <v/>
      </c>
      <c r="W82" t="str">
        <f t="shared" si="169"/>
        <v/>
      </c>
      <c r="X82" t="str">
        <f t="shared" si="169"/>
        <v/>
      </c>
      <c r="Y82" t="str">
        <f t="shared" si="169"/>
        <v/>
      </c>
      <c r="Z82" t="str">
        <f t="shared" si="169"/>
        <v/>
      </c>
      <c r="AA82">
        <f t="shared" si="169"/>
        <v>48.432444661413328</v>
      </c>
      <c r="AB82" t="str">
        <f t="shared" si="169"/>
        <v/>
      </c>
      <c r="AC82" t="str">
        <f t="shared" si="169"/>
        <v/>
      </c>
      <c r="AD82" t="str">
        <f t="shared" si="169"/>
        <v/>
      </c>
      <c r="AE82">
        <f t="shared" si="169"/>
        <v>-13.171797118619004</v>
      </c>
      <c r="AF82" t="str">
        <f t="shared" si="169"/>
        <v/>
      </c>
      <c r="AG82">
        <f t="shared" si="169"/>
        <v>10.149667677630028</v>
      </c>
      <c r="AH82" t="str">
        <f t="shared" si="169"/>
        <v/>
      </c>
      <c r="AI82">
        <f t="shared" si="169"/>
        <v>-37.571538419672791</v>
      </c>
      <c r="AJ82" t="str">
        <f t="shared" si="169"/>
        <v/>
      </c>
      <c r="AK82" t="str">
        <f t="shared" si="169"/>
        <v/>
      </c>
      <c r="AL82" t="str">
        <f t="shared" si="169"/>
        <v/>
      </c>
      <c r="AM82" t="str">
        <f t="shared" si="169"/>
        <v/>
      </c>
      <c r="AN82">
        <f t="shared" si="169"/>
        <v>27.396043013977224</v>
      </c>
      <c r="AO82" t="str">
        <f t="shared" si="169"/>
        <v/>
      </c>
      <c r="AP82">
        <f t="shared" si="169"/>
        <v>-23.031274592248273</v>
      </c>
      <c r="AQ82" t="str">
        <f t="shared" si="169"/>
        <v/>
      </c>
      <c r="AR82" t="str">
        <f t="shared" si="169"/>
        <v/>
      </c>
      <c r="AS82" t="str">
        <f t="shared" si="169"/>
        <v/>
      </c>
      <c r="AT82">
        <f t="shared" si="169"/>
        <v>34.266145003310193</v>
      </c>
      <c r="AU82" t="str">
        <f t="shared" si="169"/>
        <v/>
      </c>
      <c r="AV82">
        <f t="shared" si="169"/>
        <v>-23.580980920790218</v>
      </c>
      <c r="AW82" t="str">
        <f t="shared" si="169"/>
        <v/>
      </c>
      <c r="AX82" t="str">
        <f t="shared" si="169"/>
        <v/>
      </c>
      <c r="AY82">
        <f t="shared" si="169"/>
        <v>29.971288128650407</v>
      </c>
      <c r="AZ82" t="str">
        <f t="shared" si="169"/>
        <v/>
      </c>
      <c r="BA82">
        <f t="shared" si="169"/>
        <v>-18.219924344443839</v>
      </c>
      <c r="BB82" t="str">
        <f t="shared" si="169"/>
        <v/>
      </c>
      <c r="BC82">
        <f t="shared" si="169"/>
        <v>29.256727930116995</v>
      </c>
      <c r="BD82" t="str">
        <f t="shared" si="169"/>
        <v/>
      </c>
      <c r="BE82" t="str">
        <f t="shared" si="169"/>
        <v/>
      </c>
      <c r="BF82" t="str">
        <f t="shared" si="169"/>
        <v/>
      </c>
      <c r="BG82" t="str">
        <f t="shared" si="169"/>
        <v/>
      </c>
      <c r="BH82">
        <f t="shared" si="169"/>
        <v>-6.77896321924311</v>
      </c>
      <c r="BI82" t="str">
        <f t="shared" si="169"/>
        <v/>
      </c>
      <c r="BJ82">
        <f t="shared" si="169"/>
        <v>-10.045660841045233</v>
      </c>
      <c r="BK82" t="str">
        <f t="shared" si="169"/>
        <v/>
      </c>
      <c r="BL82" t="str">
        <f t="shared" si="169"/>
        <v/>
      </c>
      <c r="BM82">
        <f t="shared" si="169"/>
        <v>-6.9811325630382441</v>
      </c>
      <c r="BN82" t="str">
        <f t="shared" si="169"/>
        <v/>
      </c>
      <c r="BO82">
        <f t="shared" si="169"/>
        <v>-16.588524091639073</v>
      </c>
      <c r="BP82" t="str">
        <f t="shared" si="169"/>
        <v/>
      </c>
      <c r="BQ82">
        <f t="shared" ref="BQ82:EB82" si="170">IF(BQ$29="","", BQ81-BP81)</f>
        <v>30.146144292106214</v>
      </c>
      <c r="BR82" t="str">
        <f t="shared" si="170"/>
        <v/>
      </c>
      <c r="BS82" t="str">
        <f t="shared" si="170"/>
        <v/>
      </c>
      <c r="BT82" t="str">
        <f t="shared" si="170"/>
        <v/>
      </c>
      <c r="BU82" t="str">
        <f t="shared" si="170"/>
        <v/>
      </c>
      <c r="BV82">
        <f t="shared" si="170"/>
        <v>10.39952064185195</v>
      </c>
      <c r="BW82" t="str">
        <f t="shared" si="170"/>
        <v/>
      </c>
      <c r="BX82">
        <f t="shared" si="170"/>
        <v>-21.528002414406139</v>
      </c>
      <c r="BY82" t="str">
        <f t="shared" si="170"/>
        <v/>
      </c>
      <c r="BZ82" t="str">
        <f t="shared" si="170"/>
        <v/>
      </c>
      <c r="CA82">
        <f t="shared" si="170"/>
        <v>22.929269770349542</v>
      </c>
      <c r="CB82" t="str">
        <f t="shared" si="170"/>
        <v/>
      </c>
      <c r="CC82">
        <f t="shared" si="170"/>
        <v>-58.703002966743192</v>
      </c>
      <c r="CD82" t="str">
        <f t="shared" si="170"/>
        <v/>
      </c>
      <c r="CE82">
        <f t="shared" si="170"/>
        <v>14.492751215472246</v>
      </c>
      <c r="CF82" t="str">
        <f t="shared" si="170"/>
        <v/>
      </c>
      <c r="CG82" t="str">
        <f t="shared" si="170"/>
        <v/>
      </c>
      <c r="CH82" t="str">
        <f t="shared" si="170"/>
        <v/>
      </c>
      <c r="CI82" t="str">
        <f t="shared" si="170"/>
        <v/>
      </c>
      <c r="CJ82">
        <f t="shared" si="170"/>
        <v>-19.448505762295511</v>
      </c>
      <c r="CK82" t="str">
        <f t="shared" si="170"/>
        <v/>
      </c>
      <c r="CL82">
        <f t="shared" si="170"/>
        <v>-13.248105636070116</v>
      </c>
      <c r="CM82" t="str">
        <f t="shared" si="170"/>
        <v/>
      </c>
      <c r="CN82" t="str">
        <f t="shared" si="170"/>
        <v/>
      </c>
      <c r="CO82">
        <f t="shared" si="170"/>
        <v>29.078980222375897</v>
      </c>
      <c r="CP82" t="str">
        <f t="shared" si="170"/>
        <v/>
      </c>
      <c r="CQ82">
        <f t="shared" si="170"/>
        <v>-33.8550525174564</v>
      </c>
      <c r="CR82" t="str">
        <f t="shared" si="170"/>
        <v/>
      </c>
      <c r="CS82">
        <f t="shared" si="170"/>
        <v>23.270058487667622</v>
      </c>
      <c r="CT82" t="str">
        <f t="shared" si="170"/>
        <v/>
      </c>
      <c r="CU82" t="str">
        <f t="shared" si="170"/>
        <v/>
      </c>
      <c r="CV82" t="str">
        <f t="shared" si="170"/>
        <v/>
      </c>
      <c r="CW82" t="str">
        <f t="shared" si="170"/>
        <v/>
      </c>
      <c r="CX82">
        <f t="shared" si="170"/>
        <v>38.596037880840676</v>
      </c>
      <c r="CY82" t="str">
        <f t="shared" si="170"/>
        <v/>
      </c>
      <c r="CZ82">
        <f t="shared" si="170"/>
        <v>-16.533453466062973</v>
      </c>
      <c r="DA82" t="str">
        <f t="shared" si="170"/>
        <v/>
      </c>
      <c r="DB82" t="str">
        <f t="shared" si="170"/>
        <v/>
      </c>
      <c r="DC82">
        <f t="shared" si="170"/>
        <v>21.695388106298616</v>
      </c>
      <c r="DD82" t="str">
        <f t="shared" si="170"/>
        <v/>
      </c>
      <c r="DE82">
        <f t="shared" si="170"/>
        <v>-16.636913529353009</v>
      </c>
      <c r="DF82" t="str">
        <f t="shared" si="170"/>
        <v/>
      </c>
      <c r="DG82">
        <f t="shared" si="170"/>
        <v>19.176223680422979</v>
      </c>
      <c r="DH82" t="str">
        <f t="shared" si="170"/>
        <v/>
      </c>
      <c r="DI82" t="str">
        <f t="shared" si="170"/>
        <v/>
      </c>
      <c r="DJ82" t="str">
        <f t="shared" si="170"/>
        <v/>
      </c>
      <c r="DK82" t="str">
        <f t="shared" si="170"/>
        <v/>
      </c>
      <c r="DL82" t="str">
        <f t="shared" si="170"/>
        <v/>
      </c>
      <c r="DM82">
        <f t="shared" si="170"/>
        <v>23.784456444830724</v>
      </c>
      <c r="DN82" t="str">
        <f t="shared" si="170"/>
        <v/>
      </c>
      <c r="DO82">
        <f t="shared" si="170"/>
        <v>-0.49835965978873276</v>
      </c>
      <c r="DP82" t="str">
        <f t="shared" si="170"/>
        <v/>
      </c>
      <c r="DQ82" t="str">
        <f t="shared" si="170"/>
        <v/>
      </c>
      <c r="DR82" t="str">
        <f t="shared" si="170"/>
        <v/>
      </c>
      <c r="DS82" t="str">
        <f t="shared" si="170"/>
        <v/>
      </c>
      <c r="DT82" t="str">
        <f t="shared" si="170"/>
        <v/>
      </c>
      <c r="DU82" t="str">
        <f t="shared" si="170"/>
        <v/>
      </c>
      <c r="DV82" t="str">
        <f t="shared" si="170"/>
        <v/>
      </c>
      <c r="DW82" t="str">
        <f t="shared" si="170"/>
        <v/>
      </c>
      <c r="DX82" t="str">
        <f t="shared" si="170"/>
        <v/>
      </c>
      <c r="DY82" t="str">
        <f t="shared" si="170"/>
        <v/>
      </c>
      <c r="DZ82">
        <f t="shared" si="170"/>
        <v>-58.184237032912307</v>
      </c>
      <c r="EA82" t="str">
        <f t="shared" si="170"/>
        <v/>
      </c>
      <c r="EB82" t="str">
        <f t="shared" si="170"/>
        <v/>
      </c>
      <c r="EC82" t="str">
        <f t="shared" ref="EC82:FS82" si="171">IF(EC$29="","", EC81-EB81)</f>
        <v/>
      </c>
      <c r="ED82" t="str">
        <f t="shared" si="171"/>
        <v/>
      </c>
      <c r="EE82" t="str">
        <f t="shared" si="171"/>
        <v/>
      </c>
      <c r="EF82" t="str">
        <f t="shared" si="171"/>
        <v/>
      </c>
      <c r="EG82" t="str">
        <f t="shared" si="171"/>
        <v/>
      </c>
      <c r="EH82">
        <f t="shared" si="171"/>
        <v>-29.600132487454943</v>
      </c>
      <c r="EI82" t="str">
        <f t="shared" si="171"/>
        <v/>
      </c>
      <c r="EJ82" t="str">
        <f t="shared" si="171"/>
        <v/>
      </c>
      <c r="EK82" t="str">
        <f t="shared" si="171"/>
        <v/>
      </c>
      <c r="EL82" t="str">
        <f t="shared" si="171"/>
        <v/>
      </c>
      <c r="EM82" t="str">
        <f t="shared" si="171"/>
        <v/>
      </c>
      <c r="EN82" t="str">
        <f t="shared" si="171"/>
        <v/>
      </c>
      <c r="EO82" t="str">
        <f t="shared" si="171"/>
        <v/>
      </c>
      <c r="EP82" t="str">
        <f t="shared" si="171"/>
        <v/>
      </c>
      <c r="EQ82" t="str">
        <f t="shared" si="171"/>
        <v/>
      </c>
      <c r="ER82" t="str">
        <f t="shared" si="171"/>
        <v/>
      </c>
      <c r="ES82" t="str">
        <f t="shared" si="171"/>
        <v/>
      </c>
      <c r="ET82" t="str">
        <f t="shared" si="171"/>
        <v/>
      </c>
      <c r="EU82" t="str">
        <f t="shared" si="171"/>
        <v/>
      </c>
      <c r="EV82" t="str">
        <f t="shared" si="171"/>
        <v/>
      </c>
      <c r="EW82" t="str">
        <f t="shared" si="171"/>
        <v/>
      </c>
      <c r="EX82" t="str">
        <f t="shared" si="171"/>
        <v/>
      </c>
      <c r="EY82" t="str">
        <f t="shared" si="171"/>
        <v/>
      </c>
      <c r="EZ82" t="str">
        <f t="shared" si="171"/>
        <v/>
      </c>
      <c r="FA82" t="str">
        <f t="shared" si="171"/>
        <v/>
      </c>
      <c r="FB82" t="str">
        <f t="shared" si="171"/>
        <v/>
      </c>
      <c r="FC82" t="str">
        <f t="shared" si="171"/>
        <v/>
      </c>
      <c r="FD82" t="str">
        <f t="shared" si="171"/>
        <v/>
      </c>
      <c r="FE82" t="str">
        <f t="shared" si="171"/>
        <v/>
      </c>
      <c r="FF82" t="str">
        <f t="shared" si="171"/>
        <v/>
      </c>
      <c r="FG82" t="str">
        <f t="shared" si="171"/>
        <v/>
      </c>
      <c r="FH82">
        <f t="shared" si="171"/>
        <v>3.802652811896996</v>
      </c>
      <c r="FI82" t="str">
        <f t="shared" si="171"/>
        <v/>
      </c>
      <c r="FJ82" t="str">
        <f t="shared" si="171"/>
        <v/>
      </c>
      <c r="FK82" t="str">
        <f t="shared" si="171"/>
        <v/>
      </c>
      <c r="FL82" t="str">
        <f t="shared" si="171"/>
        <v/>
      </c>
      <c r="FM82" t="str">
        <f t="shared" si="171"/>
        <v/>
      </c>
      <c r="FN82" t="str">
        <f t="shared" si="171"/>
        <v/>
      </c>
      <c r="FO82" t="str">
        <f t="shared" si="171"/>
        <v/>
      </c>
      <c r="FP82" t="str">
        <f t="shared" si="171"/>
        <v/>
      </c>
      <c r="FQ82" t="str">
        <f t="shared" si="171"/>
        <v/>
      </c>
      <c r="FR82" t="str">
        <f t="shared" si="171"/>
        <v/>
      </c>
      <c r="FS82" t="str">
        <f t="shared" si="171"/>
        <v/>
      </c>
    </row>
    <row r="83" spans="1:175" x14ac:dyDescent="0.25">
      <c r="A83" t="s">
        <v>165</v>
      </c>
      <c r="C83">
        <v>0</v>
      </c>
      <c r="D83">
        <f t="shared" ref="D83:AI83" si="172">IF(D$29="", C83, D41)</f>
        <v>0</v>
      </c>
      <c r="E83">
        <f t="shared" si="172"/>
        <v>0</v>
      </c>
      <c r="F83">
        <f t="shared" si="172"/>
        <v>0</v>
      </c>
      <c r="G83">
        <f t="shared" si="172"/>
        <v>0</v>
      </c>
      <c r="H83">
        <f t="shared" si="172"/>
        <v>0</v>
      </c>
      <c r="I83">
        <f t="shared" si="172"/>
        <v>0</v>
      </c>
      <c r="J83">
        <f t="shared" si="172"/>
        <v>0</v>
      </c>
      <c r="K83">
        <f t="shared" si="172"/>
        <v>0</v>
      </c>
      <c r="L83">
        <f t="shared" si="172"/>
        <v>0</v>
      </c>
      <c r="M83">
        <f t="shared" si="172"/>
        <v>0</v>
      </c>
      <c r="N83">
        <f t="shared" si="172"/>
        <v>0</v>
      </c>
      <c r="O83">
        <f t="shared" si="172"/>
        <v>0</v>
      </c>
      <c r="P83">
        <f t="shared" si="172"/>
        <v>0</v>
      </c>
      <c r="Q83">
        <f t="shared" si="172"/>
        <v>0</v>
      </c>
      <c r="R83">
        <f t="shared" si="172"/>
        <v>0</v>
      </c>
      <c r="S83">
        <f t="shared" si="172"/>
        <v>0</v>
      </c>
      <c r="T83">
        <f t="shared" si="172"/>
        <v>0</v>
      </c>
      <c r="U83">
        <f t="shared" si="172"/>
        <v>0</v>
      </c>
      <c r="V83">
        <f t="shared" si="172"/>
        <v>0</v>
      </c>
      <c r="W83">
        <f t="shared" si="172"/>
        <v>0</v>
      </c>
      <c r="X83">
        <f t="shared" si="172"/>
        <v>0</v>
      </c>
      <c r="Y83">
        <f t="shared" si="172"/>
        <v>0</v>
      </c>
      <c r="Z83">
        <f t="shared" si="172"/>
        <v>0</v>
      </c>
      <c r="AA83">
        <f t="shared" si="172"/>
        <v>4.3931333333333349</v>
      </c>
      <c r="AB83">
        <f t="shared" si="172"/>
        <v>4.3931333333333349</v>
      </c>
      <c r="AC83">
        <f t="shared" si="172"/>
        <v>4.3931333333333349</v>
      </c>
      <c r="AD83">
        <f t="shared" si="172"/>
        <v>4.3931333333333349</v>
      </c>
      <c r="AE83">
        <f t="shared" si="172"/>
        <v>23.034643108844957</v>
      </c>
      <c r="AF83">
        <f t="shared" si="172"/>
        <v>23.034643108844957</v>
      </c>
      <c r="AG83">
        <f t="shared" si="172"/>
        <v>23.034643108844957</v>
      </c>
      <c r="AH83">
        <f t="shared" si="172"/>
        <v>23.034643108844957</v>
      </c>
      <c r="AI83">
        <f t="shared" si="172"/>
        <v>41.695406804593503</v>
      </c>
      <c r="AJ83">
        <f t="shared" ref="AJ83:BO83" si="173">IF(AJ$29="", AI83, AJ41)</f>
        <v>41.695406804593503</v>
      </c>
      <c r="AK83">
        <f t="shared" si="173"/>
        <v>41.695406804593503</v>
      </c>
      <c r="AL83">
        <f t="shared" si="173"/>
        <v>41.695406804593503</v>
      </c>
      <c r="AM83">
        <f t="shared" si="173"/>
        <v>41.695406804593503</v>
      </c>
      <c r="AN83">
        <f t="shared" si="173"/>
        <v>41.695406804593503</v>
      </c>
      <c r="AO83">
        <f t="shared" si="173"/>
        <v>41.695406804593503</v>
      </c>
      <c r="AP83">
        <f t="shared" si="173"/>
        <v>59.686811958893117</v>
      </c>
      <c r="AQ83">
        <f t="shared" si="173"/>
        <v>59.686811958893117</v>
      </c>
      <c r="AR83">
        <f t="shared" si="173"/>
        <v>59.686811958893117</v>
      </c>
      <c r="AS83">
        <f t="shared" si="173"/>
        <v>59.686811958893117</v>
      </c>
      <c r="AT83">
        <f t="shared" si="173"/>
        <v>59.686811958893117</v>
      </c>
      <c r="AU83">
        <f t="shared" si="173"/>
        <v>59.686811958893117</v>
      </c>
      <c r="AV83">
        <f t="shared" si="173"/>
        <v>70.96166003702443</v>
      </c>
      <c r="AW83">
        <f t="shared" si="173"/>
        <v>70.96166003702443</v>
      </c>
      <c r="AX83">
        <f t="shared" si="173"/>
        <v>70.96166003702443</v>
      </c>
      <c r="AY83">
        <f t="shared" si="173"/>
        <v>71.482140037024436</v>
      </c>
      <c r="AZ83">
        <f t="shared" si="173"/>
        <v>71.482140037024436</v>
      </c>
      <c r="BA83">
        <f t="shared" si="173"/>
        <v>83.481308115155755</v>
      </c>
      <c r="BB83">
        <f t="shared" si="173"/>
        <v>83.481308115155755</v>
      </c>
      <c r="BC83">
        <f t="shared" si="173"/>
        <v>83.481308115155755</v>
      </c>
      <c r="BD83">
        <f t="shared" si="173"/>
        <v>83.481308115155755</v>
      </c>
      <c r="BE83">
        <f t="shared" si="173"/>
        <v>83.481308115155755</v>
      </c>
      <c r="BF83">
        <f t="shared" si="173"/>
        <v>83.481308115155755</v>
      </c>
      <c r="BG83">
        <f t="shared" si="173"/>
        <v>83.481308115155755</v>
      </c>
      <c r="BH83">
        <f t="shared" si="173"/>
        <v>102.4594501198186</v>
      </c>
      <c r="BI83">
        <f t="shared" si="173"/>
        <v>102.4594501198186</v>
      </c>
      <c r="BJ83">
        <f t="shared" si="173"/>
        <v>127.8734628586721</v>
      </c>
      <c r="BK83">
        <f t="shared" si="173"/>
        <v>127.8734628586721</v>
      </c>
      <c r="BL83">
        <f t="shared" si="173"/>
        <v>127.8734628586721</v>
      </c>
      <c r="BM83">
        <f t="shared" si="173"/>
        <v>140.78856088789811</v>
      </c>
      <c r="BN83">
        <f t="shared" si="173"/>
        <v>140.78856088789811</v>
      </c>
      <c r="BO83">
        <f t="shared" si="173"/>
        <v>157.09429337197454</v>
      </c>
      <c r="BP83">
        <f t="shared" ref="BP83:CU83" si="174">IF(BP$29="", BO83, BP41)</f>
        <v>157.09429337197454</v>
      </c>
      <c r="BQ83">
        <f t="shared" si="174"/>
        <v>159.72842670530787</v>
      </c>
      <c r="BR83">
        <f t="shared" si="174"/>
        <v>159.72842670530787</v>
      </c>
      <c r="BS83">
        <f t="shared" si="174"/>
        <v>159.72842670530787</v>
      </c>
      <c r="BT83">
        <f t="shared" si="174"/>
        <v>159.72842670530787</v>
      </c>
      <c r="BU83">
        <f t="shared" si="174"/>
        <v>159.72842670530787</v>
      </c>
      <c r="BV83">
        <f t="shared" si="174"/>
        <v>172.08511460339705</v>
      </c>
      <c r="BW83">
        <f t="shared" si="174"/>
        <v>172.08511460339705</v>
      </c>
      <c r="BX83">
        <f t="shared" si="174"/>
        <v>190.42906364798304</v>
      </c>
      <c r="BY83">
        <f t="shared" si="174"/>
        <v>190.42906364798304</v>
      </c>
      <c r="BZ83">
        <f t="shared" si="174"/>
        <v>190.42906364798304</v>
      </c>
      <c r="CA83">
        <f t="shared" si="174"/>
        <v>190.42906364798304</v>
      </c>
      <c r="CB83">
        <f t="shared" si="174"/>
        <v>190.42906364798304</v>
      </c>
      <c r="CC83">
        <f t="shared" si="174"/>
        <v>242.66834808416198</v>
      </c>
      <c r="CD83">
        <f t="shared" si="174"/>
        <v>242.66834808416198</v>
      </c>
      <c r="CE83">
        <f t="shared" si="174"/>
        <v>242.66834808416198</v>
      </c>
      <c r="CF83">
        <f t="shared" si="174"/>
        <v>242.66834808416198</v>
      </c>
      <c r="CG83">
        <f t="shared" si="174"/>
        <v>242.66834808416198</v>
      </c>
      <c r="CH83">
        <f t="shared" si="174"/>
        <v>242.66834808416198</v>
      </c>
      <c r="CI83">
        <f t="shared" si="174"/>
        <v>242.66834808416198</v>
      </c>
      <c r="CJ83">
        <f t="shared" si="174"/>
        <v>291.60351704768254</v>
      </c>
      <c r="CK83">
        <f t="shared" si="174"/>
        <v>291.60351704768254</v>
      </c>
      <c r="CL83">
        <f t="shared" si="174"/>
        <v>311.92198838526218</v>
      </c>
      <c r="CM83">
        <f t="shared" si="174"/>
        <v>311.92198838526218</v>
      </c>
      <c r="CN83">
        <f t="shared" si="174"/>
        <v>311.92198838526218</v>
      </c>
      <c r="CO83">
        <f t="shared" si="174"/>
        <v>311.92198838526218</v>
      </c>
      <c r="CP83">
        <f t="shared" si="174"/>
        <v>311.92198838526218</v>
      </c>
      <c r="CQ83">
        <f t="shared" si="174"/>
        <v>337.40571090987135</v>
      </c>
      <c r="CR83">
        <f t="shared" si="174"/>
        <v>337.40571090987135</v>
      </c>
      <c r="CS83">
        <f t="shared" si="174"/>
        <v>337.40571090987135</v>
      </c>
      <c r="CT83">
        <f t="shared" si="174"/>
        <v>337.40571090987135</v>
      </c>
      <c r="CU83">
        <f t="shared" si="174"/>
        <v>337.40571090987135</v>
      </c>
      <c r="CV83">
        <f t="shared" ref="CV83:EA83" si="175">IF(CV$29="", CU83, CV41)</f>
        <v>337.40571090987135</v>
      </c>
      <c r="CW83">
        <f t="shared" si="175"/>
        <v>337.40571090987135</v>
      </c>
      <c r="CX83">
        <f t="shared" si="175"/>
        <v>337.40571090987135</v>
      </c>
      <c r="CY83">
        <f t="shared" si="175"/>
        <v>337.40571090987135</v>
      </c>
      <c r="CZ83">
        <f t="shared" si="175"/>
        <v>357.85562683343818</v>
      </c>
      <c r="DA83">
        <f t="shared" si="175"/>
        <v>357.85562683343818</v>
      </c>
      <c r="DB83">
        <f t="shared" si="175"/>
        <v>357.85562683343818</v>
      </c>
      <c r="DC83">
        <f t="shared" si="175"/>
        <v>357.85562683343818</v>
      </c>
      <c r="DD83">
        <f t="shared" si="175"/>
        <v>357.85562683343818</v>
      </c>
      <c r="DE83">
        <f t="shared" si="175"/>
        <v>368.11040390350189</v>
      </c>
      <c r="DF83">
        <f t="shared" si="175"/>
        <v>368.11040390350189</v>
      </c>
      <c r="DG83">
        <f t="shared" si="175"/>
        <v>368.11040390350189</v>
      </c>
      <c r="DH83">
        <f t="shared" si="175"/>
        <v>368.11040390350189</v>
      </c>
      <c r="DI83">
        <f t="shared" si="175"/>
        <v>368.11040390350189</v>
      </c>
      <c r="DJ83">
        <f t="shared" si="175"/>
        <v>368.11040390350189</v>
      </c>
      <c r="DK83">
        <f t="shared" si="175"/>
        <v>368.11040390350189</v>
      </c>
      <c r="DL83">
        <f t="shared" si="175"/>
        <v>368.11040390350189</v>
      </c>
      <c r="DM83">
        <f t="shared" si="175"/>
        <v>368.11040390350189</v>
      </c>
      <c r="DN83">
        <f t="shared" si="175"/>
        <v>368.11040390350189</v>
      </c>
      <c r="DO83">
        <f t="shared" si="175"/>
        <v>368.11040390350189</v>
      </c>
      <c r="DP83">
        <f t="shared" si="175"/>
        <v>368.11040390350189</v>
      </c>
      <c r="DQ83">
        <f t="shared" si="175"/>
        <v>368.11040390350189</v>
      </c>
      <c r="DR83">
        <f t="shared" si="175"/>
        <v>368.11040390350189</v>
      </c>
      <c r="DS83">
        <f t="shared" si="175"/>
        <v>368.11040390350189</v>
      </c>
      <c r="DT83">
        <f t="shared" si="175"/>
        <v>368.11040390350189</v>
      </c>
      <c r="DU83">
        <f t="shared" si="175"/>
        <v>368.11040390350189</v>
      </c>
      <c r="DV83">
        <f t="shared" si="175"/>
        <v>368.11040390350189</v>
      </c>
      <c r="DW83">
        <f t="shared" si="175"/>
        <v>368.11040390350189</v>
      </c>
      <c r="DX83">
        <f t="shared" si="175"/>
        <v>368.11040390350189</v>
      </c>
      <c r="DY83">
        <f t="shared" si="175"/>
        <v>368.11040390350189</v>
      </c>
      <c r="DZ83">
        <f t="shared" si="175"/>
        <v>424.65722144051153</v>
      </c>
      <c r="EA83">
        <f t="shared" si="175"/>
        <v>424.65722144051153</v>
      </c>
      <c r="EB83">
        <f t="shared" ref="EB83:FG83" si="176">IF(EB$29="", EA83, EB41)</f>
        <v>424.65722144051153</v>
      </c>
      <c r="EC83">
        <f t="shared" si="176"/>
        <v>424.65722144051153</v>
      </c>
      <c r="ED83">
        <f t="shared" si="176"/>
        <v>424.65722144051153</v>
      </c>
      <c r="EE83">
        <f t="shared" si="176"/>
        <v>424.65722144051153</v>
      </c>
      <c r="EF83">
        <f t="shared" si="176"/>
        <v>424.65722144051153</v>
      </c>
      <c r="EG83">
        <f t="shared" si="176"/>
        <v>424.65722144051153</v>
      </c>
      <c r="EH83">
        <f t="shared" si="176"/>
        <v>433.23002144051156</v>
      </c>
      <c r="EI83">
        <f t="shared" si="176"/>
        <v>433.23002144051156</v>
      </c>
      <c r="EJ83">
        <f t="shared" si="176"/>
        <v>433.23002144051156</v>
      </c>
      <c r="EK83">
        <f t="shared" si="176"/>
        <v>433.23002144051156</v>
      </c>
      <c r="EL83">
        <f t="shared" si="176"/>
        <v>433.23002144051156</v>
      </c>
      <c r="EM83">
        <f t="shared" si="176"/>
        <v>433.23002144051156</v>
      </c>
      <c r="EN83">
        <f t="shared" si="176"/>
        <v>433.23002144051156</v>
      </c>
      <c r="EO83">
        <f t="shared" si="176"/>
        <v>433.23002144051156</v>
      </c>
      <c r="EP83">
        <f t="shared" si="176"/>
        <v>433.23002144051156</v>
      </c>
      <c r="EQ83">
        <f t="shared" si="176"/>
        <v>433.23002144051156</v>
      </c>
      <c r="ER83">
        <f t="shared" si="176"/>
        <v>433.23002144051156</v>
      </c>
      <c r="ES83">
        <f t="shared" si="176"/>
        <v>433.23002144051156</v>
      </c>
      <c r="ET83">
        <f t="shared" si="176"/>
        <v>433.23002144051156</v>
      </c>
      <c r="EU83">
        <f t="shared" si="176"/>
        <v>433.23002144051156</v>
      </c>
      <c r="EV83">
        <f t="shared" si="176"/>
        <v>433.23002144051156</v>
      </c>
      <c r="EW83">
        <f t="shared" si="176"/>
        <v>433.23002144051156</v>
      </c>
      <c r="EX83">
        <f t="shared" si="176"/>
        <v>433.23002144051156</v>
      </c>
      <c r="EY83">
        <f t="shared" si="176"/>
        <v>433.23002144051156</v>
      </c>
      <c r="EZ83">
        <f t="shared" si="176"/>
        <v>433.23002144051156</v>
      </c>
      <c r="FA83">
        <f t="shared" si="176"/>
        <v>433.23002144051156</v>
      </c>
      <c r="FB83">
        <f t="shared" si="176"/>
        <v>433.23002144051156</v>
      </c>
      <c r="FC83">
        <f t="shared" si="176"/>
        <v>433.23002144051156</v>
      </c>
      <c r="FD83">
        <f t="shared" si="176"/>
        <v>433.23002144051156</v>
      </c>
      <c r="FE83">
        <f t="shared" si="176"/>
        <v>433.23002144051156</v>
      </c>
      <c r="FF83">
        <f t="shared" si="176"/>
        <v>433.23002144051156</v>
      </c>
      <c r="FG83">
        <f t="shared" si="176"/>
        <v>433.23002144051156</v>
      </c>
      <c r="FH83">
        <f t="shared" ref="FH83:FS83" si="177">IF(FH$29="", FG83, FH41)</f>
        <v>438.33002144051159</v>
      </c>
      <c r="FI83">
        <f t="shared" si="177"/>
        <v>438.33002144051159</v>
      </c>
      <c r="FJ83">
        <f t="shared" si="177"/>
        <v>438.33002144051159</v>
      </c>
      <c r="FK83">
        <f t="shared" si="177"/>
        <v>438.33002144051159</v>
      </c>
      <c r="FL83">
        <f t="shared" si="177"/>
        <v>438.33002144051159</v>
      </c>
      <c r="FM83">
        <f t="shared" si="177"/>
        <v>438.33002144051159</v>
      </c>
      <c r="FN83">
        <f t="shared" si="177"/>
        <v>438.33002144051159</v>
      </c>
      <c r="FO83">
        <f t="shared" si="177"/>
        <v>438.33002144051159</v>
      </c>
      <c r="FP83">
        <f t="shared" si="177"/>
        <v>438.33002144051159</v>
      </c>
      <c r="FQ83">
        <f t="shared" si="177"/>
        <v>438.33002144051159</v>
      </c>
      <c r="FR83">
        <f t="shared" si="177"/>
        <v>438.33002144051159</v>
      </c>
      <c r="FS83">
        <f t="shared" si="177"/>
        <v>438.33002144051159</v>
      </c>
    </row>
    <row r="84" spans="1:175" x14ac:dyDescent="0.25">
      <c r="A84" t="s">
        <v>166</v>
      </c>
      <c r="C84">
        <v>0</v>
      </c>
      <c r="D84" t="str">
        <f>IF(D$29="","", D83-C83)</f>
        <v/>
      </c>
      <c r="E84" t="str">
        <f t="shared" ref="E84:BP84" si="178">IF(E$29="","", E83-D83)</f>
        <v/>
      </c>
      <c r="F84" t="str">
        <f t="shared" si="178"/>
        <v/>
      </c>
      <c r="G84" t="str">
        <f t="shared" si="178"/>
        <v/>
      </c>
      <c r="H84" t="str">
        <f t="shared" si="178"/>
        <v/>
      </c>
      <c r="I84" t="str">
        <f t="shared" si="178"/>
        <v/>
      </c>
      <c r="J84" t="str">
        <f t="shared" si="178"/>
        <v/>
      </c>
      <c r="K84" t="str">
        <f t="shared" si="178"/>
        <v/>
      </c>
      <c r="L84" t="str">
        <f t="shared" si="178"/>
        <v/>
      </c>
      <c r="M84" t="str">
        <f t="shared" si="178"/>
        <v/>
      </c>
      <c r="N84" t="str">
        <f t="shared" si="178"/>
        <v/>
      </c>
      <c r="O84" t="str">
        <f t="shared" si="178"/>
        <v/>
      </c>
      <c r="P84" t="str">
        <f t="shared" si="178"/>
        <v/>
      </c>
      <c r="Q84" t="str">
        <f t="shared" si="178"/>
        <v/>
      </c>
      <c r="R84" t="str">
        <f t="shared" si="178"/>
        <v/>
      </c>
      <c r="S84" t="str">
        <f t="shared" si="178"/>
        <v/>
      </c>
      <c r="T84" t="str">
        <f t="shared" si="178"/>
        <v/>
      </c>
      <c r="U84" t="str">
        <f t="shared" si="178"/>
        <v/>
      </c>
      <c r="V84" t="str">
        <f t="shared" si="178"/>
        <v/>
      </c>
      <c r="W84" t="str">
        <f t="shared" si="178"/>
        <v/>
      </c>
      <c r="X84" t="str">
        <f t="shared" si="178"/>
        <v/>
      </c>
      <c r="Y84" t="str">
        <f t="shared" si="178"/>
        <v/>
      </c>
      <c r="Z84" t="str">
        <f t="shared" si="178"/>
        <v/>
      </c>
      <c r="AA84">
        <f t="shared" si="178"/>
        <v>4.3931333333333349</v>
      </c>
      <c r="AB84" t="str">
        <f t="shared" si="178"/>
        <v/>
      </c>
      <c r="AC84" t="str">
        <f t="shared" si="178"/>
        <v/>
      </c>
      <c r="AD84" t="str">
        <f t="shared" si="178"/>
        <v/>
      </c>
      <c r="AE84">
        <f t="shared" si="178"/>
        <v>18.641509775511622</v>
      </c>
      <c r="AF84" t="str">
        <f t="shared" si="178"/>
        <v/>
      </c>
      <c r="AG84">
        <f t="shared" si="178"/>
        <v>0</v>
      </c>
      <c r="AH84" t="str">
        <f t="shared" si="178"/>
        <v/>
      </c>
      <c r="AI84">
        <f t="shared" si="178"/>
        <v>18.660763695748546</v>
      </c>
      <c r="AJ84" t="str">
        <f t="shared" si="178"/>
        <v/>
      </c>
      <c r="AK84" t="str">
        <f t="shared" si="178"/>
        <v/>
      </c>
      <c r="AL84" t="str">
        <f t="shared" si="178"/>
        <v/>
      </c>
      <c r="AM84" t="str">
        <f t="shared" si="178"/>
        <v/>
      </c>
      <c r="AN84">
        <f t="shared" si="178"/>
        <v>0</v>
      </c>
      <c r="AO84" t="str">
        <f t="shared" si="178"/>
        <v/>
      </c>
      <c r="AP84">
        <f t="shared" si="178"/>
        <v>17.991405154299613</v>
      </c>
      <c r="AQ84" t="str">
        <f t="shared" si="178"/>
        <v/>
      </c>
      <c r="AR84" t="str">
        <f t="shared" si="178"/>
        <v/>
      </c>
      <c r="AS84" t="str">
        <f t="shared" si="178"/>
        <v/>
      </c>
      <c r="AT84">
        <f t="shared" si="178"/>
        <v>0</v>
      </c>
      <c r="AU84" t="str">
        <f t="shared" si="178"/>
        <v/>
      </c>
      <c r="AV84">
        <f t="shared" si="178"/>
        <v>11.274848078131313</v>
      </c>
      <c r="AW84" t="str">
        <f t="shared" si="178"/>
        <v/>
      </c>
      <c r="AX84" t="str">
        <f t="shared" si="178"/>
        <v/>
      </c>
      <c r="AY84">
        <f t="shared" si="178"/>
        <v>0.52048000000000627</v>
      </c>
      <c r="AZ84" t="str">
        <f t="shared" si="178"/>
        <v/>
      </c>
      <c r="BA84">
        <f t="shared" si="178"/>
        <v>11.999168078131319</v>
      </c>
      <c r="BB84" t="str">
        <f t="shared" si="178"/>
        <v/>
      </c>
      <c r="BC84">
        <f t="shared" si="178"/>
        <v>0</v>
      </c>
      <c r="BD84" t="str">
        <f t="shared" si="178"/>
        <v/>
      </c>
      <c r="BE84" t="str">
        <f t="shared" si="178"/>
        <v/>
      </c>
      <c r="BF84" t="str">
        <f t="shared" si="178"/>
        <v/>
      </c>
      <c r="BG84" t="str">
        <f t="shared" si="178"/>
        <v/>
      </c>
      <c r="BH84">
        <f t="shared" si="178"/>
        <v>18.978142004662843</v>
      </c>
      <c r="BI84" t="str">
        <f t="shared" si="178"/>
        <v/>
      </c>
      <c r="BJ84">
        <f t="shared" si="178"/>
        <v>25.414012738853501</v>
      </c>
      <c r="BK84" t="str">
        <f t="shared" si="178"/>
        <v/>
      </c>
      <c r="BL84" t="str">
        <f t="shared" si="178"/>
        <v/>
      </c>
      <c r="BM84">
        <f t="shared" si="178"/>
        <v>12.915098029226016</v>
      </c>
      <c r="BN84" t="str">
        <f t="shared" si="178"/>
        <v/>
      </c>
      <c r="BO84">
        <f t="shared" si="178"/>
        <v>16.30573248407643</v>
      </c>
      <c r="BP84" t="str">
        <f t="shared" si="178"/>
        <v/>
      </c>
      <c r="BQ84">
        <f t="shared" ref="BQ84:EB84" si="179">IF(BQ$29="","", BQ83-BP83)</f>
        <v>2.6341333333333239</v>
      </c>
      <c r="BR84" t="str">
        <f t="shared" si="179"/>
        <v/>
      </c>
      <c r="BS84" t="str">
        <f t="shared" si="179"/>
        <v/>
      </c>
      <c r="BT84" t="str">
        <f t="shared" si="179"/>
        <v/>
      </c>
      <c r="BU84" t="str">
        <f t="shared" si="179"/>
        <v/>
      </c>
      <c r="BV84">
        <f t="shared" si="179"/>
        <v>12.356687898089177</v>
      </c>
      <c r="BW84" t="str">
        <f t="shared" si="179"/>
        <v/>
      </c>
      <c r="BX84">
        <f t="shared" si="179"/>
        <v>18.343949044585997</v>
      </c>
      <c r="BY84" t="str">
        <f t="shared" si="179"/>
        <v/>
      </c>
      <c r="BZ84" t="str">
        <f t="shared" si="179"/>
        <v/>
      </c>
      <c r="CA84">
        <f t="shared" si="179"/>
        <v>0</v>
      </c>
      <c r="CB84" t="str">
        <f t="shared" si="179"/>
        <v/>
      </c>
      <c r="CC84">
        <f t="shared" si="179"/>
        <v>52.239284436178934</v>
      </c>
      <c r="CD84" t="str">
        <f t="shared" si="179"/>
        <v/>
      </c>
      <c r="CE84">
        <f t="shared" si="179"/>
        <v>0</v>
      </c>
      <c r="CF84" t="str">
        <f t="shared" si="179"/>
        <v/>
      </c>
      <c r="CG84" t="str">
        <f t="shared" si="179"/>
        <v/>
      </c>
      <c r="CH84" t="str">
        <f t="shared" si="179"/>
        <v/>
      </c>
      <c r="CI84" t="str">
        <f t="shared" si="179"/>
        <v/>
      </c>
      <c r="CJ84">
        <f t="shared" si="179"/>
        <v>48.935168963520567</v>
      </c>
      <c r="CK84" t="str">
        <f t="shared" si="179"/>
        <v/>
      </c>
      <c r="CL84">
        <f t="shared" si="179"/>
        <v>20.318471337579638</v>
      </c>
      <c r="CM84" t="str">
        <f t="shared" si="179"/>
        <v/>
      </c>
      <c r="CN84" t="str">
        <f t="shared" si="179"/>
        <v/>
      </c>
      <c r="CO84">
        <f t="shared" si="179"/>
        <v>0</v>
      </c>
      <c r="CP84" t="str">
        <f t="shared" si="179"/>
        <v/>
      </c>
      <c r="CQ84">
        <f t="shared" si="179"/>
        <v>25.483722524609163</v>
      </c>
      <c r="CR84" t="str">
        <f t="shared" si="179"/>
        <v/>
      </c>
      <c r="CS84">
        <f t="shared" si="179"/>
        <v>0</v>
      </c>
      <c r="CT84" t="str">
        <f t="shared" si="179"/>
        <v/>
      </c>
      <c r="CU84" t="str">
        <f t="shared" si="179"/>
        <v/>
      </c>
      <c r="CV84" t="str">
        <f t="shared" si="179"/>
        <v/>
      </c>
      <c r="CW84" t="str">
        <f t="shared" si="179"/>
        <v/>
      </c>
      <c r="CX84">
        <f t="shared" si="179"/>
        <v>0</v>
      </c>
      <c r="CY84" t="str">
        <f t="shared" si="179"/>
        <v/>
      </c>
      <c r="CZ84">
        <f t="shared" si="179"/>
        <v>20.449915923566834</v>
      </c>
      <c r="DA84" t="str">
        <f t="shared" si="179"/>
        <v/>
      </c>
      <c r="DB84" t="str">
        <f t="shared" si="179"/>
        <v/>
      </c>
      <c r="DC84">
        <f t="shared" si="179"/>
        <v>0</v>
      </c>
      <c r="DD84" t="str">
        <f t="shared" si="179"/>
        <v/>
      </c>
      <c r="DE84">
        <f t="shared" si="179"/>
        <v>10.25477707006371</v>
      </c>
      <c r="DF84" t="str">
        <f t="shared" si="179"/>
        <v/>
      </c>
      <c r="DG84">
        <f t="shared" si="179"/>
        <v>0</v>
      </c>
      <c r="DH84" t="str">
        <f t="shared" si="179"/>
        <v/>
      </c>
      <c r="DI84" t="str">
        <f t="shared" si="179"/>
        <v/>
      </c>
      <c r="DJ84" t="str">
        <f t="shared" si="179"/>
        <v/>
      </c>
      <c r="DK84" t="str">
        <f t="shared" si="179"/>
        <v/>
      </c>
      <c r="DL84" t="str">
        <f t="shared" si="179"/>
        <v/>
      </c>
      <c r="DM84">
        <f t="shared" si="179"/>
        <v>0</v>
      </c>
      <c r="DN84" t="str">
        <f t="shared" si="179"/>
        <v/>
      </c>
      <c r="DO84">
        <f t="shared" si="179"/>
        <v>0</v>
      </c>
      <c r="DP84" t="str">
        <f t="shared" si="179"/>
        <v/>
      </c>
      <c r="DQ84" t="str">
        <f t="shared" si="179"/>
        <v/>
      </c>
      <c r="DR84" t="str">
        <f t="shared" si="179"/>
        <v/>
      </c>
      <c r="DS84" t="str">
        <f t="shared" si="179"/>
        <v/>
      </c>
      <c r="DT84" t="str">
        <f t="shared" si="179"/>
        <v/>
      </c>
      <c r="DU84" t="str">
        <f t="shared" si="179"/>
        <v/>
      </c>
      <c r="DV84" t="str">
        <f t="shared" si="179"/>
        <v/>
      </c>
      <c r="DW84" t="str">
        <f t="shared" si="179"/>
        <v/>
      </c>
      <c r="DX84" t="str">
        <f t="shared" si="179"/>
        <v/>
      </c>
      <c r="DY84" t="str">
        <f t="shared" si="179"/>
        <v/>
      </c>
      <c r="DZ84">
        <f t="shared" si="179"/>
        <v>56.546817537009645</v>
      </c>
      <c r="EA84" t="str">
        <f t="shared" si="179"/>
        <v/>
      </c>
      <c r="EB84" t="str">
        <f t="shared" si="179"/>
        <v/>
      </c>
      <c r="EC84" t="str">
        <f t="shared" ref="EC84:FS84" si="180">IF(EC$29="","", EC83-EB83)</f>
        <v/>
      </c>
      <c r="ED84" t="str">
        <f t="shared" si="180"/>
        <v/>
      </c>
      <c r="EE84" t="str">
        <f t="shared" si="180"/>
        <v/>
      </c>
      <c r="EF84" t="str">
        <f t="shared" si="180"/>
        <v/>
      </c>
      <c r="EG84" t="str">
        <f t="shared" si="180"/>
        <v/>
      </c>
      <c r="EH84">
        <f t="shared" si="180"/>
        <v>8.5728000000000293</v>
      </c>
      <c r="EI84" t="str">
        <f t="shared" si="180"/>
        <v/>
      </c>
      <c r="EJ84" t="str">
        <f t="shared" si="180"/>
        <v/>
      </c>
      <c r="EK84" t="str">
        <f t="shared" si="180"/>
        <v/>
      </c>
      <c r="EL84" t="str">
        <f t="shared" si="180"/>
        <v/>
      </c>
      <c r="EM84" t="str">
        <f t="shared" si="180"/>
        <v/>
      </c>
      <c r="EN84" t="str">
        <f t="shared" si="180"/>
        <v/>
      </c>
      <c r="EO84" t="str">
        <f t="shared" si="180"/>
        <v/>
      </c>
      <c r="EP84" t="str">
        <f t="shared" si="180"/>
        <v/>
      </c>
      <c r="EQ84" t="str">
        <f t="shared" si="180"/>
        <v/>
      </c>
      <c r="ER84" t="str">
        <f t="shared" si="180"/>
        <v/>
      </c>
      <c r="ES84" t="str">
        <f t="shared" si="180"/>
        <v/>
      </c>
      <c r="ET84" t="str">
        <f t="shared" si="180"/>
        <v/>
      </c>
      <c r="EU84" t="str">
        <f t="shared" si="180"/>
        <v/>
      </c>
      <c r="EV84" t="str">
        <f t="shared" si="180"/>
        <v/>
      </c>
      <c r="EW84" t="str">
        <f t="shared" si="180"/>
        <v/>
      </c>
      <c r="EX84" t="str">
        <f t="shared" si="180"/>
        <v/>
      </c>
      <c r="EY84" t="str">
        <f t="shared" si="180"/>
        <v/>
      </c>
      <c r="EZ84" t="str">
        <f t="shared" si="180"/>
        <v/>
      </c>
      <c r="FA84" t="str">
        <f t="shared" si="180"/>
        <v/>
      </c>
      <c r="FB84" t="str">
        <f t="shared" si="180"/>
        <v/>
      </c>
      <c r="FC84" t="str">
        <f t="shared" si="180"/>
        <v/>
      </c>
      <c r="FD84" t="str">
        <f t="shared" si="180"/>
        <v/>
      </c>
      <c r="FE84" t="str">
        <f t="shared" si="180"/>
        <v/>
      </c>
      <c r="FF84" t="str">
        <f t="shared" si="180"/>
        <v/>
      </c>
      <c r="FG84" t="str">
        <f t="shared" si="180"/>
        <v/>
      </c>
      <c r="FH84">
        <f t="shared" si="180"/>
        <v>5.1000000000000227</v>
      </c>
      <c r="FI84" t="str">
        <f t="shared" si="180"/>
        <v/>
      </c>
      <c r="FJ84" t="str">
        <f t="shared" si="180"/>
        <v/>
      </c>
      <c r="FK84" t="str">
        <f t="shared" si="180"/>
        <v/>
      </c>
      <c r="FL84" t="str">
        <f t="shared" si="180"/>
        <v/>
      </c>
      <c r="FM84" t="str">
        <f t="shared" si="180"/>
        <v/>
      </c>
      <c r="FN84" t="str">
        <f t="shared" si="180"/>
        <v/>
      </c>
      <c r="FO84" t="str">
        <f t="shared" si="180"/>
        <v/>
      </c>
      <c r="FP84" t="str">
        <f t="shared" si="180"/>
        <v/>
      </c>
      <c r="FQ84" t="str">
        <f t="shared" si="180"/>
        <v/>
      </c>
      <c r="FR84" t="str">
        <f t="shared" si="180"/>
        <v/>
      </c>
      <c r="FS84" t="str">
        <f t="shared" si="180"/>
        <v/>
      </c>
    </row>
    <row r="85" spans="1:175" x14ac:dyDescent="0.25">
      <c r="A85" t="s">
        <v>167</v>
      </c>
      <c r="C85">
        <v>0</v>
      </c>
      <c r="D85">
        <f t="shared" ref="D85:AI85" si="181">IF(D$29="", C85, D42)</f>
        <v>0</v>
      </c>
      <c r="E85">
        <f t="shared" si="181"/>
        <v>0</v>
      </c>
      <c r="F85">
        <f t="shared" si="181"/>
        <v>0</v>
      </c>
      <c r="G85">
        <f t="shared" si="181"/>
        <v>0</v>
      </c>
      <c r="H85">
        <f t="shared" si="181"/>
        <v>0</v>
      </c>
      <c r="I85">
        <f t="shared" si="181"/>
        <v>0</v>
      </c>
      <c r="J85">
        <f t="shared" si="181"/>
        <v>0</v>
      </c>
      <c r="K85">
        <f t="shared" si="181"/>
        <v>0</v>
      </c>
      <c r="L85">
        <f t="shared" si="181"/>
        <v>0</v>
      </c>
      <c r="M85">
        <f t="shared" si="181"/>
        <v>0</v>
      </c>
      <c r="N85">
        <f t="shared" si="181"/>
        <v>0</v>
      </c>
      <c r="O85">
        <f t="shared" si="181"/>
        <v>0</v>
      </c>
      <c r="P85">
        <f t="shared" si="181"/>
        <v>0</v>
      </c>
      <c r="Q85">
        <f t="shared" si="181"/>
        <v>0</v>
      </c>
      <c r="R85">
        <f t="shared" si="181"/>
        <v>0</v>
      </c>
      <c r="S85">
        <f t="shared" si="181"/>
        <v>0</v>
      </c>
      <c r="T85">
        <f t="shared" si="181"/>
        <v>0</v>
      </c>
      <c r="U85">
        <f t="shared" si="181"/>
        <v>0</v>
      </c>
      <c r="V85">
        <f t="shared" si="181"/>
        <v>0</v>
      </c>
      <c r="W85">
        <f t="shared" si="181"/>
        <v>0</v>
      </c>
      <c r="X85">
        <f t="shared" si="181"/>
        <v>0</v>
      </c>
      <c r="Y85">
        <f t="shared" si="181"/>
        <v>0</v>
      </c>
      <c r="Z85">
        <f t="shared" si="181"/>
        <v>0</v>
      </c>
      <c r="AA85">
        <f t="shared" si="181"/>
        <v>0</v>
      </c>
      <c r="AB85">
        <f t="shared" si="181"/>
        <v>0</v>
      </c>
      <c r="AC85">
        <f t="shared" si="181"/>
        <v>0</v>
      </c>
      <c r="AD85">
        <f t="shared" si="181"/>
        <v>0</v>
      </c>
      <c r="AE85">
        <f t="shared" si="181"/>
        <v>0</v>
      </c>
      <c r="AF85">
        <f t="shared" si="181"/>
        <v>0</v>
      </c>
      <c r="AG85">
        <f t="shared" si="181"/>
        <v>0</v>
      </c>
      <c r="AH85">
        <f t="shared" si="181"/>
        <v>0</v>
      </c>
      <c r="AI85">
        <f t="shared" si="181"/>
        <v>0</v>
      </c>
      <c r="AJ85">
        <f t="shared" ref="AJ85:BO85" si="182">IF(AJ$29="", AI85, AJ42)</f>
        <v>0</v>
      </c>
      <c r="AK85">
        <f t="shared" si="182"/>
        <v>0</v>
      </c>
      <c r="AL85">
        <f t="shared" si="182"/>
        <v>0</v>
      </c>
      <c r="AM85">
        <f t="shared" si="182"/>
        <v>0</v>
      </c>
      <c r="AN85">
        <f t="shared" si="182"/>
        <v>0</v>
      </c>
      <c r="AO85">
        <f t="shared" si="182"/>
        <v>0</v>
      </c>
      <c r="AP85">
        <f t="shared" si="182"/>
        <v>0</v>
      </c>
      <c r="AQ85">
        <f t="shared" si="182"/>
        <v>0</v>
      </c>
      <c r="AR85">
        <f t="shared" si="182"/>
        <v>0</v>
      </c>
      <c r="AS85">
        <f t="shared" si="182"/>
        <v>0</v>
      </c>
      <c r="AT85">
        <f t="shared" si="182"/>
        <v>0</v>
      </c>
      <c r="AU85">
        <f t="shared" si="182"/>
        <v>0</v>
      </c>
      <c r="AV85">
        <f t="shared" si="182"/>
        <v>0</v>
      </c>
      <c r="AW85">
        <f t="shared" si="182"/>
        <v>0</v>
      </c>
      <c r="AX85">
        <f t="shared" si="182"/>
        <v>0</v>
      </c>
      <c r="AY85">
        <f t="shared" si="182"/>
        <v>0</v>
      </c>
      <c r="AZ85">
        <f t="shared" si="182"/>
        <v>0</v>
      </c>
      <c r="BA85">
        <f t="shared" si="182"/>
        <v>0</v>
      </c>
      <c r="BB85">
        <f t="shared" si="182"/>
        <v>0</v>
      </c>
      <c r="BC85">
        <f t="shared" si="182"/>
        <v>0</v>
      </c>
      <c r="BD85">
        <f t="shared" si="182"/>
        <v>0</v>
      </c>
      <c r="BE85">
        <f t="shared" si="182"/>
        <v>0</v>
      </c>
      <c r="BF85">
        <f t="shared" si="182"/>
        <v>0</v>
      </c>
      <c r="BG85">
        <f t="shared" si="182"/>
        <v>0</v>
      </c>
      <c r="BH85">
        <f t="shared" si="182"/>
        <v>0</v>
      </c>
      <c r="BI85">
        <f t="shared" si="182"/>
        <v>0</v>
      </c>
      <c r="BJ85">
        <f t="shared" si="182"/>
        <v>0</v>
      </c>
      <c r="BK85">
        <f t="shared" si="182"/>
        <v>0</v>
      </c>
      <c r="BL85">
        <f t="shared" si="182"/>
        <v>0</v>
      </c>
      <c r="BM85">
        <f t="shared" si="182"/>
        <v>0</v>
      </c>
      <c r="BN85">
        <f t="shared" si="182"/>
        <v>0</v>
      </c>
      <c r="BO85">
        <f t="shared" si="182"/>
        <v>0</v>
      </c>
      <c r="BP85">
        <f t="shared" ref="BP85:CU85" si="183">IF(BP$29="", BO85, BP42)</f>
        <v>0</v>
      </c>
      <c r="BQ85">
        <f t="shared" si="183"/>
        <v>0</v>
      </c>
      <c r="BR85">
        <f t="shared" si="183"/>
        <v>0</v>
      </c>
      <c r="BS85">
        <f t="shared" si="183"/>
        <v>0</v>
      </c>
      <c r="BT85">
        <f t="shared" si="183"/>
        <v>0</v>
      </c>
      <c r="BU85">
        <f t="shared" si="183"/>
        <v>0</v>
      </c>
      <c r="BV85">
        <f t="shared" si="183"/>
        <v>0</v>
      </c>
      <c r="BW85">
        <f t="shared" si="183"/>
        <v>0</v>
      </c>
      <c r="BX85">
        <f t="shared" si="183"/>
        <v>0</v>
      </c>
      <c r="BY85">
        <f t="shared" si="183"/>
        <v>0</v>
      </c>
      <c r="BZ85">
        <f t="shared" si="183"/>
        <v>0</v>
      </c>
      <c r="CA85">
        <f t="shared" si="183"/>
        <v>0</v>
      </c>
      <c r="CB85">
        <f t="shared" si="183"/>
        <v>0</v>
      </c>
      <c r="CC85">
        <f t="shared" si="183"/>
        <v>0</v>
      </c>
      <c r="CD85">
        <f t="shared" si="183"/>
        <v>0</v>
      </c>
      <c r="CE85">
        <f t="shared" si="183"/>
        <v>0</v>
      </c>
      <c r="CF85">
        <f t="shared" si="183"/>
        <v>0</v>
      </c>
      <c r="CG85">
        <f t="shared" si="183"/>
        <v>0</v>
      </c>
      <c r="CH85">
        <f t="shared" si="183"/>
        <v>0</v>
      </c>
      <c r="CI85">
        <f t="shared" si="183"/>
        <v>0</v>
      </c>
      <c r="CJ85">
        <f t="shared" si="183"/>
        <v>0</v>
      </c>
      <c r="CK85">
        <f t="shared" si="183"/>
        <v>0</v>
      </c>
      <c r="CL85">
        <f t="shared" si="183"/>
        <v>0</v>
      </c>
      <c r="CM85">
        <f t="shared" si="183"/>
        <v>0</v>
      </c>
      <c r="CN85">
        <f t="shared" si="183"/>
        <v>0</v>
      </c>
      <c r="CO85">
        <f t="shared" si="183"/>
        <v>0</v>
      </c>
      <c r="CP85">
        <f t="shared" si="183"/>
        <v>0</v>
      </c>
      <c r="CQ85">
        <f t="shared" si="183"/>
        <v>0</v>
      </c>
      <c r="CR85">
        <f t="shared" si="183"/>
        <v>0</v>
      </c>
      <c r="CS85">
        <f t="shared" si="183"/>
        <v>0</v>
      </c>
      <c r="CT85">
        <f t="shared" si="183"/>
        <v>0</v>
      </c>
      <c r="CU85">
        <f t="shared" si="183"/>
        <v>0</v>
      </c>
      <c r="CV85">
        <f t="shared" ref="CV85:EA85" si="184">IF(CV$29="", CU85, CV42)</f>
        <v>0</v>
      </c>
      <c r="CW85">
        <f t="shared" si="184"/>
        <v>0</v>
      </c>
      <c r="CX85">
        <f t="shared" si="184"/>
        <v>0</v>
      </c>
      <c r="CY85">
        <f t="shared" si="184"/>
        <v>0</v>
      </c>
      <c r="CZ85">
        <f t="shared" si="184"/>
        <v>0</v>
      </c>
      <c r="DA85">
        <f t="shared" si="184"/>
        <v>0</v>
      </c>
      <c r="DB85">
        <f t="shared" si="184"/>
        <v>0</v>
      </c>
      <c r="DC85">
        <f t="shared" si="184"/>
        <v>0</v>
      </c>
      <c r="DD85">
        <f t="shared" si="184"/>
        <v>0</v>
      </c>
      <c r="DE85">
        <f t="shared" si="184"/>
        <v>0</v>
      </c>
      <c r="DF85">
        <f t="shared" si="184"/>
        <v>0</v>
      </c>
      <c r="DG85">
        <f t="shared" si="184"/>
        <v>0</v>
      </c>
      <c r="DH85">
        <f t="shared" si="184"/>
        <v>0</v>
      </c>
      <c r="DI85">
        <f t="shared" si="184"/>
        <v>0</v>
      </c>
      <c r="DJ85">
        <f t="shared" si="184"/>
        <v>0</v>
      </c>
      <c r="DK85">
        <f t="shared" si="184"/>
        <v>0</v>
      </c>
      <c r="DL85">
        <f t="shared" si="184"/>
        <v>0</v>
      </c>
      <c r="DM85">
        <f t="shared" si="184"/>
        <v>0</v>
      </c>
      <c r="DN85">
        <f t="shared" si="184"/>
        <v>0</v>
      </c>
      <c r="DO85">
        <f t="shared" si="184"/>
        <v>0</v>
      </c>
      <c r="DP85">
        <f t="shared" si="184"/>
        <v>0</v>
      </c>
      <c r="DQ85">
        <f t="shared" si="184"/>
        <v>0</v>
      </c>
      <c r="DR85">
        <f t="shared" si="184"/>
        <v>0</v>
      </c>
      <c r="DS85">
        <f t="shared" si="184"/>
        <v>0</v>
      </c>
      <c r="DT85">
        <f t="shared" si="184"/>
        <v>0</v>
      </c>
      <c r="DU85">
        <f t="shared" si="184"/>
        <v>0</v>
      </c>
      <c r="DV85">
        <f t="shared" si="184"/>
        <v>0</v>
      </c>
      <c r="DW85">
        <f t="shared" si="184"/>
        <v>0</v>
      </c>
      <c r="DX85">
        <f t="shared" si="184"/>
        <v>0</v>
      </c>
      <c r="DY85">
        <f t="shared" si="184"/>
        <v>0</v>
      </c>
      <c r="DZ85">
        <f t="shared" si="184"/>
        <v>0</v>
      </c>
      <c r="EA85">
        <f t="shared" si="184"/>
        <v>0</v>
      </c>
      <c r="EB85">
        <f t="shared" ref="EB85:FG85" si="185">IF(EB$29="", EA85, EB42)</f>
        <v>0</v>
      </c>
      <c r="EC85">
        <f t="shared" si="185"/>
        <v>0</v>
      </c>
      <c r="ED85">
        <f t="shared" si="185"/>
        <v>0</v>
      </c>
      <c r="EE85">
        <f t="shared" si="185"/>
        <v>0</v>
      </c>
      <c r="EF85">
        <f t="shared" si="185"/>
        <v>0</v>
      </c>
      <c r="EG85">
        <f t="shared" si="185"/>
        <v>0</v>
      </c>
      <c r="EH85">
        <f t="shared" si="185"/>
        <v>0</v>
      </c>
      <c r="EI85">
        <f t="shared" si="185"/>
        <v>0</v>
      </c>
      <c r="EJ85">
        <f t="shared" si="185"/>
        <v>0</v>
      </c>
      <c r="EK85">
        <f t="shared" si="185"/>
        <v>0</v>
      </c>
      <c r="EL85">
        <f t="shared" si="185"/>
        <v>0</v>
      </c>
      <c r="EM85">
        <f t="shared" si="185"/>
        <v>0</v>
      </c>
      <c r="EN85">
        <f t="shared" si="185"/>
        <v>0</v>
      </c>
      <c r="EO85">
        <f t="shared" si="185"/>
        <v>0</v>
      </c>
      <c r="EP85">
        <f t="shared" si="185"/>
        <v>0</v>
      </c>
      <c r="EQ85">
        <f t="shared" si="185"/>
        <v>0</v>
      </c>
      <c r="ER85">
        <f t="shared" si="185"/>
        <v>0</v>
      </c>
      <c r="ES85">
        <f t="shared" si="185"/>
        <v>0</v>
      </c>
      <c r="ET85">
        <f t="shared" si="185"/>
        <v>0</v>
      </c>
      <c r="EU85">
        <f t="shared" si="185"/>
        <v>0</v>
      </c>
      <c r="EV85">
        <f t="shared" si="185"/>
        <v>0</v>
      </c>
      <c r="EW85">
        <f t="shared" si="185"/>
        <v>0</v>
      </c>
      <c r="EX85">
        <f t="shared" si="185"/>
        <v>0</v>
      </c>
      <c r="EY85">
        <f t="shared" si="185"/>
        <v>0</v>
      </c>
      <c r="EZ85">
        <f t="shared" si="185"/>
        <v>0</v>
      </c>
      <c r="FA85">
        <f t="shared" si="185"/>
        <v>0</v>
      </c>
      <c r="FB85">
        <f t="shared" si="185"/>
        <v>0</v>
      </c>
      <c r="FC85">
        <f t="shared" si="185"/>
        <v>0</v>
      </c>
      <c r="FD85">
        <f t="shared" si="185"/>
        <v>0</v>
      </c>
      <c r="FE85">
        <f t="shared" si="185"/>
        <v>0</v>
      </c>
      <c r="FF85">
        <f t="shared" si="185"/>
        <v>0</v>
      </c>
      <c r="FG85">
        <f t="shared" si="185"/>
        <v>0</v>
      </c>
      <c r="FH85">
        <f t="shared" ref="FH85:FS85" si="186">IF(FH$29="", FG85, FH42)</f>
        <v>0</v>
      </c>
      <c r="FI85">
        <f t="shared" si="186"/>
        <v>0</v>
      </c>
      <c r="FJ85">
        <f t="shared" si="186"/>
        <v>0</v>
      </c>
      <c r="FK85">
        <f t="shared" si="186"/>
        <v>0</v>
      </c>
      <c r="FL85">
        <f t="shared" si="186"/>
        <v>0</v>
      </c>
      <c r="FM85">
        <f t="shared" si="186"/>
        <v>0</v>
      </c>
      <c r="FN85">
        <f t="shared" si="186"/>
        <v>0</v>
      </c>
      <c r="FO85">
        <f t="shared" si="186"/>
        <v>0</v>
      </c>
      <c r="FP85">
        <f t="shared" si="186"/>
        <v>0</v>
      </c>
      <c r="FQ85">
        <f t="shared" si="186"/>
        <v>0</v>
      </c>
      <c r="FR85">
        <f t="shared" si="186"/>
        <v>0</v>
      </c>
      <c r="FS85">
        <f t="shared" si="186"/>
        <v>0</v>
      </c>
    </row>
    <row r="86" spans="1:175" x14ac:dyDescent="0.25">
      <c r="A86" t="s">
        <v>168</v>
      </c>
      <c r="C86">
        <v>0</v>
      </c>
      <c r="D86" t="str">
        <f>IF(D$29="","", D85-C85)</f>
        <v/>
      </c>
      <c r="E86" t="str">
        <f t="shared" ref="E86:BP86" si="187">IF(E$29="","", E85-D85)</f>
        <v/>
      </c>
      <c r="F86" t="str">
        <f t="shared" si="187"/>
        <v/>
      </c>
      <c r="G86" t="str">
        <f t="shared" si="187"/>
        <v/>
      </c>
      <c r="H86" t="str">
        <f t="shared" si="187"/>
        <v/>
      </c>
      <c r="I86" t="str">
        <f t="shared" si="187"/>
        <v/>
      </c>
      <c r="J86" t="str">
        <f t="shared" si="187"/>
        <v/>
      </c>
      <c r="K86" t="str">
        <f t="shared" si="187"/>
        <v/>
      </c>
      <c r="L86" t="str">
        <f t="shared" si="187"/>
        <v/>
      </c>
      <c r="M86" t="str">
        <f t="shared" si="187"/>
        <v/>
      </c>
      <c r="N86" t="str">
        <f t="shared" si="187"/>
        <v/>
      </c>
      <c r="O86" t="str">
        <f t="shared" si="187"/>
        <v/>
      </c>
      <c r="P86" t="str">
        <f t="shared" si="187"/>
        <v/>
      </c>
      <c r="Q86" t="str">
        <f t="shared" si="187"/>
        <v/>
      </c>
      <c r="R86" t="str">
        <f t="shared" si="187"/>
        <v/>
      </c>
      <c r="S86" t="str">
        <f t="shared" si="187"/>
        <v/>
      </c>
      <c r="T86" t="str">
        <f t="shared" si="187"/>
        <v/>
      </c>
      <c r="U86" t="str">
        <f t="shared" si="187"/>
        <v/>
      </c>
      <c r="V86" t="str">
        <f t="shared" si="187"/>
        <v/>
      </c>
      <c r="W86" t="str">
        <f t="shared" si="187"/>
        <v/>
      </c>
      <c r="X86" t="str">
        <f t="shared" si="187"/>
        <v/>
      </c>
      <c r="Y86" t="str">
        <f t="shared" si="187"/>
        <v/>
      </c>
      <c r="Z86" t="str">
        <f t="shared" si="187"/>
        <v/>
      </c>
      <c r="AA86">
        <f t="shared" si="187"/>
        <v>0</v>
      </c>
      <c r="AB86" t="str">
        <f t="shared" si="187"/>
        <v/>
      </c>
      <c r="AC86" t="str">
        <f t="shared" si="187"/>
        <v/>
      </c>
      <c r="AD86" t="str">
        <f t="shared" si="187"/>
        <v/>
      </c>
      <c r="AE86">
        <f t="shared" si="187"/>
        <v>0</v>
      </c>
      <c r="AF86" t="str">
        <f t="shared" si="187"/>
        <v/>
      </c>
      <c r="AG86">
        <f t="shared" si="187"/>
        <v>0</v>
      </c>
      <c r="AH86" t="str">
        <f t="shared" si="187"/>
        <v/>
      </c>
      <c r="AI86">
        <f t="shared" si="187"/>
        <v>0</v>
      </c>
      <c r="AJ86" t="str">
        <f t="shared" si="187"/>
        <v/>
      </c>
      <c r="AK86" t="str">
        <f t="shared" si="187"/>
        <v/>
      </c>
      <c r="AL86" t="str">
        <f t="shared" si="187"/>
        <v/>
      </c>
      <c r="AM86" t="str">
        <f t="shared" si="187"/>
        <v/>
      </c>
      <c r="AN86">
        <f t="shared" si="187"/>
        <v>0</v>
      </c>
      <c r="AO86" t="str">
        <f t="shared" si="187"/>
        <v/>
      </c>
      <c r="AP86">
        <f t="shared" si="187"/>
        <v>0</v>
      </c>
      <c r="AQ86" t="str">
        <f t="shared" si="187"/>
        <v/>
      </c>
      <c r="AR86" t="str">
        <f t="shared" si="187"/>
        <v/>
      </c>
      <c r="AS86" t="str">
        <f t="shared" si="187"/>
        <v/>
      </c>
      <c r="AT86">
        <f t="shared" si="187"/>
        <v>0</v>
      </c>
      <c r="AU86" t="str">
        <f t="shared" si="187"/>
        <v/>
      </c>
      <c r="AV86">
        <f t="shared" si="187"/>
        <v>0</v>
      </c>
      <c r="AW86" t="str">
        <f t="shared" si="187"/>
        <v/>
      </c>
      <c r="AX86" t="str">
        <f t="shared" si="187"/>
        <v/>
      </c>
      <c r="AY86">
        <f t="shared" si="187"/>
        <v>0</v>
      </c>
      <c r="AZ86" t="str">
        <f t="shared" si="187"/>
        <v/>
      </c>
      <c r="BA86">
        <f t="shared" si="187"/>
        <v>0</v>
      </c>
      <c r="BB86" t="str">
        <f t="shared" si="187"/>
        <v/>
      </c>
      <c r="BC86">
        <f t="shared" si="187"/>
        <v>0</v>
      </c>
      <c r="BD86" t="str">
        <f t="shared" si="187"/>
        <v/>
      </c>
      <c r="BE86" t="str">
        <f t="shared" si="187"/>
        <v/>
      </c>
      <c r="BF86" t="str">
        <f t="shared" si="187"/>
        <v/>
      </c>
      <c r="BG86" t="str">
        <f t="shared" si="187"/>
        <v/>
      </c>
      <c r="BH86">
        <f t="shared" si="187"/>
        <v>0</v>
      </c>
      <c r="BI86" t="str">
        <f t="shared" si="187"/>
        <v/>
      </c>
      <c r="BJ86">
        <f t="shared" si="187"/>
        <v>0</v>
      </c>
      <c r="BK86" t="str">
        <f t="shared" si="187"/>
        <v/>
      </c>
      <c r="BL86" t="str">
        <f t="shared" si="187"/>
        <v/>
      </c>
      <c r="BM86">
        <f t="shared" si="187"/>
        <v>0</v>
      </c>
      <c r="BN86" t="str">
        <f t="shared" si="187"/>
        <v/>
      </c>
      <c r="BO86">
        <f t="shared" si="187"/>
        <v>0</v>
      </c>
      <c r="BP86" t="str">
        <f t="shared" si="187"/>
        <v/>
      </c>
      <c r="BQ86">
        <f t="shared" ref="BQ86:EB86" si="188">IF(BQ$29="","", BQ85-BP85)</f>
        <v>0</v>
      </c>
      <c r="BR86" t="str">
        <f t="shared" si="188"/>
        <v/>
      </c>
      <c r="BS86" t="str">
        <f t="shared" si="188"/>
        <v/>
      </c>
      <c r="BT86" t="str">
        <f t="shared" si="188"/>
        <v/>
      </c>
      <c r="BU86" t="str">
        <f t="shared" si="188"/>
        <v/>
      </c>
      <c r="BV86">
        <f t="shared" si="188"/>
        <v>0</v>
      </c>
      <c r="BW86" t="str">
        <f t="shared" si="188"/>
        <v/>
      </c>
      <c r="BX86">
        <f t="shared" si="188"/>
        <v>0</v>
      </c>
      <c r="BY86" t="str">
        <f t="shared" si="188"/>
        <v/>
      </c>
      <c r="BZ86" t="str">
        <f t="shared" si="188"/>
        <v/>
      </c>
      <c r="CA86">
        <f t="shared" si="188"/>
        <v>0</v>
      </c>
      <c r="CB86" t="str">
        <f t="shared" si="188"/>
        <v/>
      </c>
      <c r="CC86">
        <f t="shared" si="188"/>
        <v>0</v>
      </c>
      <c r="CD86" t="str">
        <f t="shared" si="188"/>
        <v/>
      </c>
      <c r="CE86">
        <f t="shared" si="188"/>
        <v>0</v>
      </c>
      <c r="CF86" t="str">
        <f t="shared" si="188"/>
        <v/>
      </c>
      <c r="CG86" t="str">
        <f t="shared" si="188"/>
        <v/>
      </c>
      <c r="CH86" t="str">
        <f t="shared" si="188"/>
        <v/>
      </c>
      <c r="CI86" t="str">
        <f t="shared" si="188"/>
        <v/>
      </c>
      <c r="CJ86">
        <f t="shared" si="188"/>
        <v>0</v>
      </c>
      <c r="CK86" t="str">
        <f t="shared" si="188"/>
        <v/>
      </c>
      <c r="CL86">
        <f t="shared" si="188"/>
        <v>0</v>
      </c>
      <c r="CM86" t="str">
        <f t="shared" si="188"/>
        <v/>
      </c>
      <c r="CN86" t="str">
        <f t="shared" si="188"/>
        <v/>
      </c>
      <c r="CO86">
        <f t="shared" si="188"/>
        <v>0</v>
      </c>
      <c r="CP86" t="str">
        <f t="shared" si="188"/>
        <v/>
      </c>
      <c r="CQ86">
        <f t="shared" si="188"/>
        <v>0</v>
      </c>
      <c r="CR86" t="str">
        <f t="shared" si="188"/>
        <v/>
      </c>
      <c r="CS86">
        <f t="shared" si="188"/>
        <v>0</v>
      </c>
      <c r="CT86" t="str">
        <f t="shared" si="188"/>
        <v/>
      </c>
      <c r="CU86" t="str">
        <f t="shared" si="188"/>
        <v/>
      </c>
      <c r="CV86" t="str">
        <f t="shared" si="188"/>
        <v/>
      </c>
      <c r="CW86" t="str">
        <f t="shared" si="188"/>
        <v/>
      </c>
      <c r="CX86">
        <f t="shared" si="188"/>
        <v>0</v>
      </c>
      <c r="CY86" t="str">
        <f t="shared" si="188"/>
        <v/>
      </c>
      <c r="CZ86">
        <f t="shared" si="188"/>
        <v>0</v>
      </c>
      <c r="DA86" t="str">
        <f t="shared" si="188"/>
        <v/>
      </c>
      <c r="DB86" t="str">
        <f t="shared" si="188"/>
        <v/>
      </c>
      <c r="DC86">
        <f t="shared" si="188"/>
        <v>0</v>
      </c>
      <c r="DD86" t="str">
        <f t="shared" si="188"/>
        <v/>
      </c>
      <c r="DE86">
        <f t="shared" si="188"/>
        <v>0</v>
      </c>
      <c r="DF86" t="str">
        <f t="shared" si="188"/>
        <v/>
      </c>
      <c r="DG86">
        <f t="shared" si="188"/>
        <v>0</v>
      </c>
      <c r="DH86" t="str">
        <f t="shared" si="188"/>
        <v/>
      </c>
      <c r="DI86" t="str">
        <f t="shared" si="188"/>
        <v/>
      </c>
      <c r="DJ86" t="str">
        <f t="shared" si="188"/>
        <v/>
      </c>
      <c r="DK86" t="str">
        <f t="shared" si="188"/>
        <v/>
      </c>
      <c r="DL86" t="str">
        <f t="shared" si="188"/>
        <v/>
      </c>
      <c r="DM86">
        <f t="shared" si="188"/>
        <v>0</v>
      </c>
      <c r="DN86" t="str">
        <f t="shared" si="188"/>
        <v/>
      </c>
      <c r="DO86">
        <f t="shared" si="188"/>
        <v>0</v>
      </c>
      <c r="DP86" t="str">
        <f t="shared" si="188"/>
        <v/>
      </c>
      <c r="DQ86" t="str">
        <f t="shared" si="188"/>
        <v/>
      </c>
      <c r="DR86" t="str">
        <f t="shared" si="188"/>
        <v/>
      </c>
      <c r="DS86" t="str">
        <f t="shared" si="188"/>
        <v/>
      </c>
      <c r="DT86" t="str">
        <f t="shared" si="188"/>
        <v/>
      </c>
      <c r="DU86" t="str">
        <f t="shared" si="188"/>
        <v/>
      </c>
      <c r="DV86" t="str">
        <f t="shared" si="188"/>
        <v/>
      </c>
      <c r="DW86" t="str">
        <f t="shared" si="188"/>
        <v/>
      </c>
      <c r="DX86" t="str">
        <f t="shared" si="188"/>
        <v/>
      </c>
      <c r="DY86" t="str">
        <f t="shared" si="188"/>
        <v/>
      </c>
      <c r="DZ86">
        <f t="shared" si="188"/>
        <v>0</v>
      </c>
      <c r="EA86" t="str">
        <f t="shared" si="188"/>
        <v/>
      </c>
      <c r="EB86" t="str">
        <f t="shared" si="188"/>
        <v/>
      </c>
      <c r="EC86" t="str">
        <f t="shared" ref="EC86:FS86" si="189">IF(EC$29="","", EC85-EB85)</f>
        <v/>
      </c>
      <c r="ED86" t="str">
        <f t="shared" si="189"/>
        <v/>
      </c>
      <c r="EE86" t="str">
        <f t="shared" si="189"/>
        <v/>
      </c>
      <c r="EF86" t="str">
        <f t="shared" si="189"/>
        <v/>
      </c>
      <c r="EG86" t="str">
        <f t="shared" si="189"/>
        <v/>
      </c>
      <c r="EH86">
        <f t="shared" si="189"/>
        <v>0</v>
      </c>
      <c r="EI86" t="str">
        <f t="shared" si="189"/>
        <v/>
      </c>
      <c r="EJ86" t="str">
        <f t="shared" si="189"/>
        <v/>
      </c>
      <c r="EK86" t="str">
        <f t="shared" si="189"/>
        <v/>
      </c>
      <c r="EL86" t="str">
        <f t="shared" si="189"/>
        <v/>
      </c>
      <c r="EM86" t="str">
        <f t="shared" si="189"/>
        <v/>
      </c>
      <c r="EN86" t="str">
        <f t="shared" si="189"/>
        <v/>
      </c>
      <c r="EO86" t="str">
        <f t="shared" si="189"/>
        <v/>
      </c>
      <c r="EP86" t="str">
        <f t="shared" si="189"/>
        <v/>
      </c>
      <c r="EQ86" t="str">
        <f t="shared" si="189"/>
        <v/>
      </c>
      <c r="ER86" t="str">
        <f t="shared" si="189"/>
        <v/>
      </c>
      <c r="ES86" t="str">
        <f t="shared" si="189"/>
        <v/>
      </c>
      <c r="ET86" t="str">
        <f t="shared" si="189"/>
        <v/>
      </c>
      <c r="EU86" t="str">
        <f t="shared" si="189"/>
        <v/>
      </c>
      <c r="EV86" t="str">
        <f t="shared" si="189"/>
        <v/>
      </c>
      <c r="EW86" t="str">
        <f t="shared" si="189"/>
        <v/>
      </c>
      <c r="EX86" t="str">
        <f t="shared" si="189"/>
        <v/>
      </c>
      <c r="EY86" t="str">
        <f t="shared" si="189"/>
        <v/>
      </c>
      <c r="EZ86" t="str">
        <f t="shared" si="189"/>
        <v/>
      </c>
      <c r="FA86" t="str">
        <f t="shared" si="189"/>
        <v/>
      </c>
      <c r="FB86" t="str">
        <f t="shared" si="189"/>
        <v/>
      </c>
      <c r="FC86" t="str">
        <f t="shared" si="189"/>
        <v/>
      </c>
      <c r="FD86" t="str">
        <f t="shared" si="189"/>
        <v/>
      </c>
      <c r="FE86" t="str">
        <f t="shared" si="189"/>
        <v/>
      </c>
      <c r="FF86" t="str">
        <f t="shared" si="189"/>
        <v/>
      </c>
      <c r="FG86" t="str">
        <f t="shared" si="189"/>
        <v/>
      </c>
      <c r="FH86">
        <f t="shared" si="189"/>
        <v>0</v>
      </c>
      <c r="FI86" t="str">
        <f t="shared" si="189"/>
        <v/>
      </c>
      <c r="FJ86" t="str">
        <f t="shared" si="189"/>
        <v/>
      </c>
      <c r="FK86" t="str">
        <f t="shared" si="189"/>
        <v/>
      </c>
      <c r="FL86" t="str">
        <f t="shared" si="189"/>
        <v/>
      </c>
      <c r="FM86" t="str">
        <f t="shared" si="189"/>
        <v/>
      </c>
      <c r="FN86" t="str">
        <f t="shared" si="189"/>
        <v/>
      </c>
      <c r="FO86" t="str">
        <f t="shared" si="189"/>
        <v/>
      </c>
      <c r="FP86" t="str">
        <f t="shared" si="189"/>
        <v/>
      </c>
      <c r="FQ86" t="str">
        <f t="shared" si="189"/>
        <v/>
      </c>
      <c r="FR86" t="str">
        <f t="shared" si="189"/>
        <v/>
      </c>
      <c r="FS86" t="str">
        <f t="shared" si="189"/>
        <v/>
      </c>
    </row>
    <row r="87" spans="1:175" x14ac:dyDescent="0.25">
      <c r="A87" t="s">
        <v>169</v>
      </c>
      <c r="C87">
        <v>0</v>
      </c>
      <c r="D87" t="str">
        <f t="shared" ref="D87:AI87" si="190">IF(D$29="","", (D82+D84-D86)/(C80+D16))</f>
        <v/>
      </c>
      <c r="E87" t="str">
        <f t="shared" si="190"/>
        <v/>
      </c>
      <c r="F87" t="str">
        <f t="shared" si="190"/>
        <v/>
      </c>
      <c r="G87" t="str">
        <f t="shared" si="190"/>
        <v/>
      </c>
      <c r="H87" t="str">
        <f t="shared" si="190"/>
        <v/>
      </c>
      <c r="I87" t="str">
        <f t="shared" si="190"/>
        <v/>
      </c>
      <c r="J87" t="str">
        <f t="shared" si="190"/>
        <v/>
      </c>
      <c r="K87" t="str">
        <f t="shared" si="190"/>
        <v/>
      </c>
      <c r="L87" t="str">
        <f t="shared" si="190"/>
        <v/>
      </c>
      <c r="M87" t="str">
        <f t="shared" si="190"/>
        <v/>
      </c>
      <c r="N87" t="str">
        <f t="shared" si="190"/>
        <v/>
      </c>
      <c r="O87" t="str">
        <f t="shared" si="190"/>
        <v/>
      </c>
      <c r="P87" t="str">
        <f t="shared" si="190"/>
        <v/>
      </c>
      <c r="Q87" t="str">
        <f t="shared" si="190"/>
        <v/>
      </c>
      <c r="R87" t="str">
        <f t="shared" si="190"/>
        <v/>
      </c>
      <c r="S87" t="str">
        <f t="shared" si="190"/>
        <v/>
      </c>
      <c r="T87" t="str">
        <f t="shared" si="190"/>
        <v/>
      </c>
      <c r="U87" t="str">
        <f t="shared" si="190"/>
        <v/>
      </c>
      <c r="V87" t="str">
        <f t="shared" si="190"/>
        <v/>
      </c>
      <c r="W87" t="str">
        <f t="shared" si="190"/>
        <v/>
      </c>
      <c r="X87" t="str">
        <f t="shared" si="190"/>
        <v/>
      </c>
      <c r="Y87" t="str">
        <f t="shared" si="190"/>
        <v/>
      </c>
      <c r="Z87" t="str">
        <f t="shared" si="190"/>
        <v/>
      </c>
      <c r="AA87">
        <f t="shared" si="190"/>
        <v>0.28511253379493134</v>
      </c>
      <c r="AB87" t="str">
        <f t="shared" si="190"/>
        <v/>
      </c>
      <c r="AC87" t="str">
        <f t="shared" si="190"/>
        <v/>
      </c>
      <c r="AD87" t="str">
        <f t="shared" si="190"/>
        <v/>
      </c>
      <c r="AE87">
        <f t="shared" si="190"/>
        <v>0.16851013938227841</v>
      </c>
      <c r="AF87" t="str">
        <f t="shared" si="190"/>
        <v/>
      </c>
      <c r="AG87">
        <f t="shared" si="190"/>
        <v>0.44720685005785465</v>
      </c>
      <c r="AH87" t="str">
        <f t="shared" si="190"/>
        <v/>
      </c>
      <c r="AI87">
        <f t="shared" si="190"/>
        <v>-0.9626917695850058</v>
      </c>
      <c r="AJ87" t="str">
        <f t="shared" ref="AJ87:BO87" si="191">IF(AJ$29="","", (AJ82+AJ84-AJ86)/(AI80+AJ16))</f>
        <v/>
      </c>
      <c r="AK87" t="str">
        <f t="shared" si="191"/>
        <v/>
      </c>
      <c r="AL87" t="str">
        <f t="shared" si="191"/>
        <v/>
      </c>
      <c r="AM87" t="str">
        <f t="shared" si="191"/>
        <v/>
      </c>
      <c r="AN87">
        <f t="shared" si="191"/>
        <v>0.64109736723467914</v>
      </c>
      <c r="AO87" t="str">
        <f t="shared" si="191"/>
        <v/>
      </c>
      <c r="AP87">
        <f t="shared" si="191"/>
        <v>-0.27426840970050548</v>
      </c>
      <c r="AQ87" t="str">
        <f t="shared" si="191"/>
        <v/>
      </c>
      <c r="AR87" t="str">
        <f t="shared" si="191"/>
        <v/>
      </c>
      <c r="AS87" t="str">
        <f t="shared" si="191"/>
        <v/>
      </c>
      <c r="AT87">
        <f t="shared" si="191"/>
        <v>1.0595873937472979</v>
      </c>
      <c r="AU87" t="str">
        <f t="shared" si="191"/>
        <v/>
      </c>
      <c r="AV87">
        <f t="shared" si="191"/>
        <v>-0.61471187748517286</v>
      </c>
      <c r="AW87" t="str">
        <f t="shared" si="191"/>
        <v/>
      </c>
      <c r="AX87" t="str">
        <f t="shared" si="191"/>
        <v/>
      </c>
      <c r="AY87">
        <f t="shared" si="191"/>
        <v>1.1809530271614654</v>
      </c>
      <c r="AZ87" t="str">
        <f t="shared" si="191"/>
        <v/>
      </c>
      <c r="BA87">
        <f t="shared" si="191"/>
        <v>-0.38566374868645498</v>
      </c>
      <c r="BB87" t="str">
        <f t="shared" si="191"/>
        <v/>
      </c>
      <c r="BC87">
        <f t="shared" si="191"/>
        <v>1.7422778390535421</v>
      </c>
      <c r="BD87" t="str">
        <f t="shared" si="191"/>
        <v/>
      </c>
      <c r="BE87" t="str">
        <f t="shared" si="191"/>
        <v/>
      </c>
      <c r="BF87" t="str">
        <f t="shared" si="191"/>
        <v/>
      </c>
      <c r="BG87" t="str">
        <f t="shared" si="191"/>
        <v/>
      </c>
      <c r="BH87">
        <f t="shared" si="191"/>
        <v>0.34197121200709513</v>
      </c>
      <c r="BI87" t="str">
        <f t="shared" si="191"/>
        <v/>
      </c>
      <c r="BJ87">
        <f t="shared" si="191"/>
        <v>0.76679508341644276</v>
      </c>
      <c r="BK87" t="str">
        <f t="shared" si="191"/>
        <v/>
      </c>
      <c r="BL87" t="str">
        <f t="shared" si="191"/>
        <v/>
      </c>
      <c r="BM87">
        <f t="shared" si="191"/>
        <v>0.31954045338024434</v>
      </c>
      <c r="BN87" t="str">
        <f t="shared" si="191"/>
        <v/>
      </c>
      <c r="BO87">
        <f t="shared" si="191"/>
        <v>-1.829182455127059E-2</v>
      </c>
      <c r="BP87" t="str">
        <f t="shared" ref="BP87:CU87" si="192">IF(BP$29="","", (BP82+BP84-BP86)/(BO80+BP16))</f>
        <v/>
      </c>
      <c r="BQ87">
        <f t="shared" si="192"/>
        <v>1.9265974187615358</v>
      </c>
      <c r="BR87" t="str">
        <f t="shared" si="192"/>
        <v/>
      </c>
      <c r="BS87" t="str">
        <f t="shared" si="192"/>
        <v/>
      </c>
      <c r="BT87" t="str">
        <f t="shared" si="192"/>
        <v/>
      </c>
      <c r="BU87" t="str">
        <f t="shared" si="192"/>
        <v/>
      </c>
      <c r="BV87">
        <f t="shared" si="192"/>
        <v>0.73457417769859923</v>
      </c>
      <c r="BW87" t="str">
        <f t="shared" si="192"/>
        <v/>
      </c>
      <c r="BX87">
        <f t="shared" si="192"/>
        <v>-0.33001687153461079</v>
      </c>
      <c r="BY87" t="str">
        <f t="shared" si="192"/>
        <v/>
      </c>
      <c r="BZ87" t="str">
        <f t="shared" si="192"/>
        <v/>
      </c>
      <c r="CA87">
        <f t="shared" si="192"/>
        <v>1.6361875835551725</v>
      </c>
      <c r="CB87" t="str">
        <f t="shared" si="192"/>
        <v/>
      </c>
      <c r="CC87">
        <f t="shared" si="192"/>
        <v>-0.75510730497245993</v>
      </c>
      <c r="CD87" t="str">
        <f t="shared" si="192"/>
        <v/>
      </c>
      <c r="CE87">
        <f t="shared" si="192"/>
        <v>1.1693375016699343</v>
      </c>
      <c r="CF87" t="str">
        <f t="shared" si="192"/>
        <v/>
      </c>
      <c r="CG87" t="str">
        <f t="shared" si="192"/>
        <v/>
      </c>
      <c r="CH87" t="str">
        <f t="shared" si="192"/>
        <v/>
      </c>
      <c r="CI87" t="str">
        <f t="shared" si="192"/>
        <v/>
      </c>
      <c r="CJ87">
        <f t="shared" si="192"/>
        <v>0.9658394501475589</v>
      </c>
      <c r="CK87" t="str">
        <f t="shared" si="192"/>
        <v/>
      </c>
      <c r="CL87">
        <f t="shared" si="192"/>
        <v>0.95201777158884404</v>
      </c>
      <c r="CM87" t="str">
        <f t="shared" si="192"/>
        <v/>
      </c>
      <c r="CN87" t="str">
        <f t="shared" si="192"/>
        <v/>
      </c>
      <c r="CO87">
        <f t="shared" si="192"/>
        <v>1.7776298140816846</v>
      </c>
      <c r="CP87" t="str">
        <f t="shared" si="192"/>
        <v/>
      </c>
      <c r="CQ87">
        <f t="shared" si="192"/>
        <v>-0.85859794798433198</v>
      </c>
      <c r="CR87" t="str">
        <f t="shared" si="192"/>
        <v/>
      </c>
      <c r="CS87">
        <f t="shared" si="192"/>
        <v>2.2036040234533738</v>
      </c>
      <c r="CT87" t="str">
        <f t="shared" si="192"/>
        <v/>
      </c>
      <c r="CU87" t="str">
        <f t="shared" si="192"/>
        <v/>
      </c>
      <c r="CV87" t="str">
        <f t="shared" ref="CV87:EA87" si="193">IF(CV$29="","", (CV82+CV84-CV86)/(CU80+CV16))</f>
        <v/>
      </c>
      <c r="CW87" t="str">
        <f t="shared" si="193"/>
        <v/>
      </c>
      <c r="CX87">
        <f t="shared" si="193"/>
        <v>1.2581775682797574</v>
      </c>
      <c r="CY87" t="str">
        <f t="shared" si="193"/>
        <v/>
      </c>
      <c r="CZ87">
        <f t="shared" si="193"/>
        <v>0.34887943837889007</v>
      </c>
      <c r="DA87" t="str">
        <f t="shared" si="193"/>
        <v/>
      </c>
      <c r="DB87" t="str">
        <f t="shared" si="193"/>
        <v/>
      </c>
      <c r="DC87">
        <f t="shared" si="193"/>
        <v>1.3507733385610554</v>
      </c>
      <c r="DD87" t="str">
        <f t="shared" si="193"/>
        <v/>
      </c>
      <c r="DE87">
        <f t="shared" si="193"/>
        <v>-0.51557763136289092</v>
      </c>
      <c r="DF87" t="str">
        <f t="shared" si="193"/>
        <v/>
      </c>
      <c r="DG87">
        <f t="shared" si="193"/>
        <v>1.5846754359786721</v>
      </c>
      <c r="DH87" t="str">
        <f t="shared" si="193"/>
        <v/>
      </c>
      <c r="DI87" t="str">
        <f t="shared" si="193"/>
        <v/>
      </c>
      <c r="DJ87" t="str">
        <f t="shared" si="193"/>
        <v/>
      </c>
      <c r="DK87" t="str">
        <f t="shared" si="193"/>
        <v/>
      </c>
      <c r="DL87" t="str">
        <f t="shared" si="193"/>
        <v/>
      </c>
      <c r="DM87">
        <f t="shared" si="193"/>
        <v>0.74243195383261074</v>
      </c>
      <c r="DN87" t="str">
        <f t="shared" si="193"/>
        <v/>
      </c>
      <c r="DO87">
        <f t="shared" si="193"/>
        <v>-3.8089311031228895E-2</v>
      </c>
      <c r="DP87" t="str">
        <f t="shared" si="193"/>
        <v/>
      </c>
      <c r="DQ87" t="str">
        <f t="shared" si="193"/>
        <v/>
      </c>
      <c r="DR87" t="str">
        <f t="shared" si="193"/>
        <v/>
      </c>
      <c r="DS87" t="str">
        <f t="shared" si="193"/>
        <v/>
      </c>
      <c r="DT87" t="str">
        <f t="shared" si="193"/>
        <v/>
      </c>
      <c r="DU87" t="str">
        <f t="shared" si="193"/>
        <v/>
      </c>
      <c r="DV87" t="str">
        <f t="shared" si="193"/>
        <v/>
      </c>
      <c r="DW87" t="str">
        <f t="shared" si="193"/>
        <v/>
      </c>
      <c r="DX87" t="str">
        <f t="shared" si="193"/>
        <v/>
      </c>
      <c r="DY87" t="str">
        <f t="shared" si="193"/>
        <v/>
      </c>
      <c r="DZ87">
        <f t="shared" si="193"/>
        <v>-4.4869605538876263E-2</v>
      </c>
      <c r="EA87" t="str">
        <f t="shared" si="193"/>
        <v/>
      </c>
      <c r="EB87" t="str">
        <f t="shared" ref="EB87:FG87" si="194">IF(EB$29="","", (EB82+EB84-EB86)/(EA80+EB16))</f>
        <v/>
      </c>
      <c r="EC87" t="str">
        <f t="shared" si="194"/>
        <v/>
      </c>
      <c r="ED87" t="str">
        <f t="shared" si="194"/>
        <v/>
      </c>
      <c r="EE87" t="str">
        <f t="shared" si="194"/>
        <v/>
      </c>
      <c r="EF87" t="str">
        <f t="shared" si="194"/>
        <v/>
      </c>
      <c r="EG87" t="str">
        <f t="shared" si="194"/>
        <v/>
      </c>
      <c r="EH87">
        <f t="shared" si="194"/>
        <v>-0.57648758798263633</v>
      </c>
      <c r="EI87" t="str">
        <f t="shared" si="194"/>
        <v/>
      </c>
      <c r="EJ87" t="str">
        <f t="shared" si="194"/>
        <v/>
      </c>
      <c r="EK87" t="str">
        <f t="shared" si="194"/>
        <v/>
      </c>
      <c r="EL87" t="str">
        <f t="shared" si="194"/>
        <v/>
      </c>
      <c r="EM87" t="str">
        <f t="shared" si="194"/>
        <v/>
      </c>
      <c r="EN87" t="str">
        <f t="shared" si="194"/>
        <v/>
      </c>
      <c r="EO87" t="str">
        <f t="shared" si="194"/>
        <v/>
      </c>
      <c r="EP87" t="str">
        <f t="shared" si="194"/>
        <v/>
      </c>
      <c r="EQ87" t="str">
        <f t="shared" si="194"/>
        <v/>
      </c>
      <c r="ER87" t="str">
        <f t="shared" si="194"/>
        <v/>
      </c>
      <c r="ES87" t="str">
        <f t="shared" si="194"/>
        <v/>
      </c>
      <c r="ET87" t="str">
        <f t="shared" si="194"/>
        <v/>
      </c>
      <c r="EU87" t="str">
        <f t="shared" si="194"/>
        <v/>
      </c>
      <c r="EV87" t="str">
        <f t="shared" si="194"/>
        <v/>
      </c>
      <c r="EW87" t="str">
        <f t="shared" si="194"/>
        <v/>
      </c>
      <c r="EX87" t="str">
        <f t="shared" si="194"/>
        <v/>
      </c>
      <c r="EY87" t="str">
        <f t="shared" si="194"/>
        <v/>
      </c>
      <c r="EZ87" t="str">
        <f t="shared" si="194"/>
        <v/>
      </c>
      <c r="FA87" t="str">
        <f t="shared" si="194"/>
        <v/>
      </c>
      <c r="FB87" t="str">
        <f t="shared" si="194"/>
        <v/>
      </c>
      <c r="FC87" t="str">
        <f t="shared" si="194"/>
        <v/>
      </c>
      <c r="FD87" t="str">
        <f t="shared" si="194"/>
        <v/>
      </c>
      <c r="FE87" t="str">
        <f t="shared" si="194"/>
        <v/>
      </c>
      <c r="FF87" t="str">
        <f t="shared" si="194"/>
        <v/>
      </c>
      <c r="FG87" t="str">
        <f t="shared" si="194"/>
        <v/>
      </c>
      <c r="FH87">
        <f t="shared" ref="FH87:FS87" si="195">IF(FH$29="","", (FH82+FH84-FH86)/(FG80+FH16))</f>
        <v>0.11325322799767973</v>
      </c>
      <c r="FI87" t="str">
        <f t="shared" si="195"/>
        <v/>
      </c>
      <c r="FJ87" t="str">
        <f t="shared" si="195"/>
        <v/>
      </c>
      <c r="FK87" t="str">
        <f t="shared" si="195"/>
        <v/>
      </c>
      <c r="FL87" t="str">
        <f t="shared" si="195"/>
        <v/>
      </c>
      <c r="FM87" t="str">
        <f t="shared" si="195"/>
        <v/>
      </c>
      <c r="FN87" t="str">
        <f t="shared" si="195"/>
        <v/>
      </c>
      <c r="FO87" t="str">
        <f t="shared" si="195"/>
        <v/>
      </c>
      <c r="FP87" t="str">
        <f t="shared" si="195"/>
        <v/>
      </c>
      <c r="FQ87" t="str">
        <f t="shared" si="195"/>
        <v/>
      </c>
      <c r="FR87" t="str">
        <f t="shared" si="195"/>
        <v/>
      </c>
      <c r="FS87" t="str">
        <f t="shared" si="195"/>
        <v/>
      </c>
    </row>
    <row r="88" spans="1:175" x14ac:dyDescent="0.25">
      <c r="AH88">
        <f t="shared" ref="AH88:AN88" si="196">IF(AH87="", AI88, AH87)</f>
        <v>-0.9626917695850058</v>
      </c>
      <c r="AI88">
        <f t="shared" si="196"/>
        <v>-0.9626917695850058</v>
      </c>
      <c r="AJ88">
        <f t="shared" si="196"/>
        <v>0.64109736723467914</v>
      </c>
      <c r="AK88">
        <f t="shared" si="196"/>
        <v>0.64109736723467914</v>
      </c>
      <c r="AL88">
        <f t="shared" si="196"/>
        <v>0.64109736723467914</v>
      </c>
      <c r="AM88">
        <f t="shared" si="196"/>
        <v>0.64109736723467914</v>
      </c>
      <c r="AN88">
        <f t="shared" si="196"/>
        <v>0.64109736723467914</v>
      </c>
      <c r="AO88">
        <f>IF(AO87="", AP88, AO87)</f>
        <v>-0.27426840970050548</v>
      </c>
      <c r="AP88">
        <f t="shared" ref="AP88:DA88" si="197">IF(AP87="", AQ88, AP87)</f>
        <v>-0.27426840970050548</v>
      </c>
      <c r="AQ88">
        <f t="shared" si="197"/>
        <v>1.0595873937472979</v>
      </c>
      <c r="AR88">
        <f t="shared" si="197"/>
        <v>1.0595873937472979</v>
      </c>
      <c r="AS88">
        <f t="shared" si="197"/>
        <v>1.0595873937472979</v>
      </c>
      <c r="AT88">
        <f t="shared" si="197"/>
        <v>1.0595873937472979</v>
      </c>
      <c r="AU88">
        <f t="shared" si="197"/>
        <v>-0.61471187748517286</v>
      </c>
      <c r="AV88">
        <f t="shared" si="197"/>
        <v>-0.61471187748517286</v>
      </c>
      <c r="AW88">
        <f t="shared" si="197"/>
        <v>1.1809530271614654</v>
      </c>
      <c r="AX88">
        <f t="shared" si="197"/>
        <v>1.1809530271614654</v>
      </c>
      <c r="AY88">
        <f t="shared" si="197"/>
        <v>1.1809530271614654</v>
      </c>
      <c r="AZ88">
        <f t="shared" si="197"/>
        <v>-0.38566374868645498</v>
      </c>
      <c r="BA88">
        <f t="shared" si="197"/>
        <v>-0.38566374868645498</v>
      </c>
      <c r="BB88">
        <f t="shared" si="197"/>
        <v>1.7422778390535421</v>
      </c>
      <c r="BC88">
        <f t="shared" si="197"/>
        <v>1.7422778390535421</v>
      </c>
      <c r="BD88">
        <f t="shared" si="197"/>
        <v>0.34197121200709513</v>
      </c>
      <c r="BE88">
        <f t="shared" si="197"/>
        <v>0.34197121200709513</v>
      </c>
      <c r="BF88">
        <f t="shared" si="197"/>
        <v>0.34197121200709513</v>
      </c>
      <c r="BG88">
        <f t="shared" si="197"/>
        <v>0.34197121200709513</v>
      </c>
      <c r="BH88">
        <f t="shared" si="197"/>
        <v>0.34197121200709513</v>
      </c>
      <c r="BI88">
        <f t="shared" si="197"/>
        <v>0.76679508341644276</v>
      </c>
      <c r="BJ88">
        <f t="shared" si="197"/>
        <v>0.76679508341644276</v>
      </c>
      <c r="BK88">
        <f t="shared" si="197"/>
        <v>0.31954045338024434</v>
      </c>
      <c r="BL88">
        <f t="shared" si="197"/>
        <v>0.31954045338024434</v>
      </c>
      <c r="BM88">
        <f t="shared" si="197"/>
        <v>0.31954045338024434</v>
      </c>
      <c r="BN88">
        <f t="shared" si="197"/>
        <v>-1.829182455127059E-2</v>
      </c>
      <c r="BO88">
        <f t="shared" si="197"/>
        <v>-1.829182455127059E-2</v>
      </c>
      <c r="BP88">
        <f t="shared" si="197"/>
        <v>1.9265974187615358</v>
      </c>
      <c r="BQ88">
        <f t="shared" si="197"/>
        <v>1.9265974187615358</v>
      </c>
      <c r="BR88">
        <f t="shared" si="197"/>
        <v>0.73457417769859923</v>
      </c>
      <c r="BS88">
        <f t="shared" si="197"/>
        <v>0.73457417769859923</v>
      </c>
      <c r="BT88">
        <f t="shared" si="197"/>
        <v>0.73457417769859923</v>
      </c>
      <c r="BU88">
        <f t="shared" si="197"/>
        <v>0.73457417769859923</v>
      </c>
      <c r="BV88">
        <f t="shared" si="197"/>
        <v>0.73457417769859923</v>
      </c>
      <c r="BW88">
        <f t="shared" si="197"/>
        <v>-0.33001687153461079</v>
      </c>
      <c r="BX88">
        <f t="shared" si="197"/>
        <v>-0.33001687153461079</v>
      </c>
      <c r="BY88">
        <f t="shared" si="197"/>
        <v>1.6361875835551725</v>
      </c>
      <c r="BZ88">
        <f t="shared" si="197"/>
        <v>1.6361875835551725</v>
      </c>
      <c r="CA88">
        <f t="shared" si="197"/>
        <v>1.6361875835551725</v>
      </c>
      <c r="CB88">
        <f t="shared" si="197"/>
        <v>-0.75510730497245993</v>
      </c>
      <c r="CC88">
        <f t="shared" si="197"/>
        <v>-0.75510730497245993</v>
      </c>
      <c r="CD88">
        <f t="shared" si="197"/>
        <v>1.1693375016699343</v>
      </c>
      <c r="CE88">
        <f t="shared" si="197"/>
        <v>1.1693375016699343</v>
      </c>
      <c r="CF88">
        <f t="shared" si="197"/>
        <v>0.9658394501475589</v>
      </c>
      <c r="CG88">
        <f t="shared" si="197"/>
        <v>0.9658394501475589</v>
      </c>
      <c r="CH88">
        <f t="shared" si="197"/>
        <v>0.9658394501475589</v>
      </c>
      <c r="CI88">
        <f t="shared" si="197"/>
        <v>0.9658394501475589</v>
      </c>
      <c r="CJ88">
        <f t="shared" si="197"/>
        <v>0.9658394501475589</v>
      </c>
      <c r="CK88">
        <f t="shared" si="197"/>
        <v>0.95201777158884404</v>
      </c>
      <c r="CL88">
        <f t="shared" si="197"/>
        <v>0.95201777158884404</v>
      </c>
      <c r="CM88">
        <f t="shared" si="197"/>
        <v>1.7776298140816846</v>
      </c>
      <c r="CN88">
        <f t="shared" si="197"/>
        <v>1.7776298140816846</v>
      </c>
      <c r="CO88">
        <f t="shared" si="197"/>
        <v>1.7776298140816846</v>
      </c>
      <c r="CP88">
        <f t="shared" si="197"/>
        <v>-0.85859794798433198</v>
      </c>
      <c r="CQ88">
        <f t="shared" si="197"/>
        <v>-0.85859794798433198</v>
      </c>
      <c r="CR88">
        <f t="shared" si="197"/>
        <v>2.2036040234533738</v>
      </c>
      <c r="CS88">
        <f t="shared" si="197"/>
        <v>2.2036040234533738</v>
      </c>
      <c r="CT88">
        <f t="shared" si="197"/>
        <v>1.2581775682797574</v>
      </c>
      <c r="CU88">
        <f t="shared" si="197"/>
        <v>1.2581775682797574</v>
      </c>
      <c r="CV88">
        <f t="shared" si="197"/>
        <v>1.2581775682797574</v>
      </c>
      <c r="CW88">
        <f t="shared" si="197"/>
        <v>1.2581775682797574</v>
      </c>
      <c r="CX88">
        <f t="shared" si="197"/>
        <v>1.2581775682797574</v>
      </c>
      <c r="CY88">
        <f t="shared" si="197"/>
        <v>0.34887943837889007</v>
      </c>
      <c r="CZ88">
        <f t="shared" si="197"/>
        <v>0.34887943837889007</v>
      </c>
      <c r="DA88">
        <f t="shared" si="197"/>
        <v>1.3507733385610554</v>
      </c>
      <c r="DB88">
        <f t="shared" ref="DB88:EG88" si="198">IF(DB87="", DC88, DB87)</f>
        <v>1.3507733385610554</v>
      </c>
      <c r="DC88">
        <f t="shared" si="198"/>
        <v>1.3507733385610554</v>
      </c>
      <c r="DD88">
        <f t="shared" si="198"/>
        <v>-0.51557763136289092</v>
      </c>
      <c r="DE88">
        <f t="shared" si="198"/>
        <v>-0.51557763136289092</v>
      </c>
      <c r="DF88">
        <f t="shared" si="198"/>
        <v>1.5846754359786721</v>
      </c>
      <c r="DG88">
        <f t="shared" si="198"/>
        <v>1.5846754359786721</v>
      </c>
      <c r="DH88">
        <f t="shared" si="198"/>
        <v>0.74243195383261074</v>
      </c>
      <c r="DI88">
        <f t="shared" si="198"/>
        <v>0.74243195383261074</v>
      </c>
      <c r="DJ88">
        <f t="shared" si="198"/>
        <v>0.74243195383261074</v>
      </c>
      <c r="DK88">
        <f t="shared" si="198"/>
        <v>0.74243195383261074</v>
      </c>
      <c r="DL88">
        <f t="shared" si="198"/>
        <v>0.74243195383261074</v>
      </c>
      <c r="DM88">
        <f t="shared" si="198"/>
        <v>0.74243195383261074</v>
      </c>
      <c r="DN88">
        <f t="shared" si="198"/>
        <v>-3.8089311031228895E-2</v>
      </c>
      <c r="DO88">
        <f t="shared" si="198"/>
        <v>-3.8089311031228895E-2</v>
      </c>
      <c r="DP88">
        <f t="shared" si="198"/>
        <v>-4.4869605538876263E-2</v>
      </c>
      <c r="DQ88">
        <f t="shared" si="198"/>
        <v>-4.4869605538876263E-2</v>
      </c>
      <c r="DR88">
        <f t="shared" si="198"/>
        <v>-4.4869605538876263E-2</v>
      </c>
      <c r="DS88">
        <f t="shared" si="198"/>
        <v>-4.4869605538876263E-2</v>
      </c>
      <c r="DT88">
        <f t="shared" si="198"/>
        <v>-4.4869605538876263E-2</v>
      </c>
      <c r="DU88">
        <f t="shared" si="198"/>
        <v>-4.4869605538876263E-2</v>
      </c>
      <c r="DV88">
        <f t="shared" si="198"/>
        <v>-4.4869605538876263E-2</v>
      </c>
      <c r="DW88">
        <f t="shared" si="198"/>
        <v>-4.4869605538876263E-2</v>
      </c>
      <c r="DX88">
        <f t="shared" si="198"/>
        <v>-4.4869605538876263E-2</v>
      </c>
      <c r="DY88">
        <f t="shared" si="198"/>
        <v>-4.4869605538876263E-2</v>
      </c>
      <c r="DZ88">
        <f t="shared" si="198"/>
        <v>-4.4869605538876263E-2</v>
      </c>
      <c r="EA88">
        <f t="shared" si="198"/>
        <v>-0.57648758798263633</v>
      </c>
      <c r="EB88">
        <f t="shared" si="198"/>
        <v>-0.57648758798263633</v>
      </c>
      <c r="EC88">
        <f t="shared" si="198"/>
        <v>-0.57648758798263633</v>
      </c>
      <c r="ED88">
        <f t="shared" si="198"/>
        <v>-0.57648758798263633</v>
      </c>
      <c r="EE88">
        <f t="shared" si="198"/>
        <v>-0.57648758798263633</v>
      </c>
      <c r="EF88">
        <f t="shared" si="198"/>
        <v>-0.57648758798263633</v>
      </c>
      <c r="EG88">
        <f t="shared" si="198"/>
        <v>-0.57648758798263633</v>
      </c>
      <c r="EH88">
        <f>IF(EH87="", EI88, EH87)</f>
        <v>-0.57648758798263633</v>
      </c>
      <c r="EI88">
        <f t="shared" ref="EI88:FS88" si="199">IF(EI87="", EJ88, EI87)</f>
        <v>0.11325322799767973</v>
      </c>
      <c r="EJ88">
        <f t="shared" si="199"/>
        <v>0.11325322799767973</v>
      </c>
      <c r="EK88">
        <f t="shared" si="199"/>
        <v>0.11325322799767973</v>
      </c>
      <c r="EL88">
        <f t="shared" si="199"/>
        <v>0.11325322799767973</v>
      </c>
      <c r="EM88">
        <f t="shared" si="199"/>
        <v>0.11325322799767973</v>
      </c>
      <c r="EN88">
        <f t="shared" si="199"/>
        <v>0.11325322799767973</v>
      </c>
      <c r="EO88">
        <f t="shared" si="199"/>
        <v>0.11325322799767973</v>
      </c>
      <c r="EP88">
        <f t="shared" si="199"/>
        <v>0.11325322799767973</v>
      </c>
      <c r="EQ88">
        <f t="shared" si="199"/>
        <v>0.11325322799767973</v>
      </c>
      <c r="ER88">
        <f t="shared" si="199"/>
        <v>0.11325322799767973</v>
      </c>
      <c r="ES88">
        <f t="shared" si="199"/>
        <v>0.11325322799767973</v>
      </c>
      <c r="ET88">
        <f t="shared" si="199"/>
        <v>0.11325322799767973</v>
      </c>
      <c r="EU88">
        <f t="shared" si="199"/>
        <v>0.11325322799767973</v>
      </c>
      <c r="EV88">
        <f t="shared" si="199"/>
        <v>0.11325322799767973</v>
      </c>
      <c r="EW88">
        <f t="shared" si="199"/>
        <v>0.11325322799767973</v>
      </c>
      <c r="EX88">
        <f t="shared" si="199"/>
        <v>0.11325322799767973</v>
      </c>
      <c r="EY88">
        <f t="shared" si="199"/>
        <v>0.11325322799767973</v>
      </c>
      <c r="EZ88">
        <f t="shared" si="199"/>
        <v>0.11325322799767973</v>
      </c>
      <c r="FA88">
        <f t="shared" si="199"/>
        <v>0.11325322799767973</v>
      </c>
      <c r="FB88">
        <f t="shared" si="199"/>
        <v>0.11325322799767973</v>
      </c>
      <c r="FC88">
        <f t="shared" si="199"/>
        <v>0.11325322799767973</v>
      </c>
      <c r="FD88">
        <f t="shared" si="199"/>
        <v>0.11325322799767973</v>
      </c>
      <c r="FE88">
        <f t="shared" si="199"/>
        <v>0.11325322799767973</v>
      </c>
      <c r="FF88">
        <f t="shared" si="199"/>
        <v>0.11325322799767973</v>
      </c>
      <c r="FG88">
        <f t="shared" si="199"/>
        <v>0.11325322799767973</v>
      </c>
      <c r="FH88">
        <f t="shared" si="199"/>
        <v>0.11325322799767973</v>
      </c>
      <c r="FI88">
        <f t="shared" si="199"/>
        <v>0</v>
      </c>
      <c r="FJ88">
        <f t="shared" si="199"/>
        <v>0</v>
      </c>
      <c r="FK88">
        <f t="shared" si="199"/>
        <v>0</v>
      </c>
      <c r="FL88">
        <f t="shared" si="199"/>
        <v>0</v>
      </c>
      <c r="FM88">
        <f t="shared" si="199"/>
        <v>0</v>
      </c>
      <c r="FN88">
        <f t="shared" si="199"/>
        <v>0</v>
      </c>
      <c r="FO88">
        <f t="shared" si="199"/>
        <v>0</v>
      </c>
      <c r="FP88">
        <f t="shared" si="199"/>
        <v>0</v>
      </c>
      <c r="FQ88">
        <f t="shared" si="199"/>
        <v>0</v>
      </c>
      <c r="FR88">
        <f t="shared" si="199"/>
        <v>0</v>
      </c>
      <c r="FS88">
        <f t="shared" si="199"/>
        <v>0</v>
      </c>
    </row>
    <row r="89" spans="1:175" x14ac:dyDescent="0.25">
      <c r="A89" t="s">
        <v>183</v>
      </c>
      <c r="D89" t="str">
        <f>IF(ISNUMBER(D88),AVERAGE(#REF!),"")</f>
        <v/>
      </c>
      <c r="E89" t="str">
        <f>IF(ISNUMBER(E88),AVERAGE(#REF!),"")</f>
        <v/>
      </c>
      <c r="F89" t="str">
        <f t="shared" ref="F89:L89" si="200">IF(ISNUMBER(F88),AVERAGE(A88:K88),"")</f>
        <v/>
      </c>
      <c r="G89" t="str">
        <f t="shared" si="200"/>
        <v/>
      </c>
      <c r="H89" t="str">
        <f t="shared" si="200"/>
        <v/>
      </c>
      <c r="I89" t="str">
        <f t="shared" si="200"/>
        <v/>
      </c>
      <c r="J89" t="str">
        <f t="shared" si="200"/>
        <v/>
      </c>
      <c r="K89" t="str">
        <f t="shared" si="200"/>
        <v/>
      </c>
      <c r="L89" t="str">
        <f t="shared" si="200"/>
        <v/>
      </c>
      <c r="M89" t="str">
        <f>IF(ISNUMBER(M88),AVERAGE(#REF!),"")</f>
        <v/>
      </c>
      <c r="N89" t="str">
        <f>IF(ISNUMBER(N88),AVERAGE(#REF!),"")</f>
        <v/>
      </c>
      <c r="O89" t="str">
        <f t="shared" ref="O89:U89" si="201">IF(ISNUMBER(O88),AVERAGE(J88:T88),"")</f>
        <v/>
      </c>
      <c r="P89" t="str">
        <f t="shared" si="201"/>
        <v/>
      </c>
      <c r="Q89" t="str">
        <f t="shared" si="201"/>
        <v/>
      </c>
      <c r="R89" t="str">
        <f t="shared" si="201"/>
        <v/>
      </c>
      <c r="S89" t="str">
        <f t="shared" si="201"/>
        <v/>
      </c>
      <c r="T89" t="str">
        <f t="shared" si="201"/>
        <v/>
      </c>
      <c r="U89" t="str">
        <f t="shared" si="201"/>
        <v/>
      </c>
      <c r="V89" t="str">
        <f>IF(ISNUMBER(V88),AVERAGE(#REF!),"")</f>
        <v/>
      </c>
      <c r="W89" t="str">
        <f>IF(ISNUMBER(W88),AVERAGE(#REF!),"")</f>
        <v/>
      </c>
      <c r="X89" t="str">
        <f t="shared" ref="X89:AG89" si="202">IF(ISNUMBER(X88),AVERAGE(S88:AC88),"")</f>
        <v/>
      </c>
      <c r="Y89" t="str">
        <f t="shared" si="202"/>
        <v/>
      </c>
      <c r="Z89" t="str">
        <f t="shared" si="202"/>
        <v/>
      </c>
      <c r="AA89" t="str">
        <f t="shared" si="202"/>
        <v/>
      </c>
      <c r="AB89" t="str">
        <f t="shared" si="202"/>
        <v/>
      </c>
      <c r="AC89" t="str">
        <f t="shared" si="202"/>
        <v/>
      </c>
      <c r="AD89" t="str">
        <f t="shared" si="202"/>
        <v/>
      </c>
      <c r="AE89" t="str">
        <f t="shared" si="202"/>
        <v/>
      </c>
      <c r="AF89" t="str">
        <f t="shared" si="202"/>
        <v/>
      </c>
      <c r="AG89" t="str">
        <f t="shared" si="202"/>
        <v/>
      </c>
      <c r="AH89">
        <f t="shared" ref="AH89:AO89" si="203">IF(ISNUMBER(AH88),AVERAGE(AA88:AO88),"")</f>
        <v>0.12572936091285983</v>
      </c>
      <c r="AI89">
        <f t="shared" si="203"/>
        <v>8.1285164178041464E-2</v>
      </c>
      <c r="AJ89">
        <f t="shared" si="203"/>
        <v>0.17911538713496711</v>
      </c>
      <c r="AK89">
        <f t="shared" si="203"/>
        <v>0.2591582968269972</v>
      </c>
      <c r="AL89">
        <f t="shared" si="203"/>
        <v>0.32586072157035556</v>
      </c>
      <c r="AM89">
        <f t="shared" si="203"/>
        <v>0.38230123481473571</v>
      </c>
      <c r="AN89">
        <f t="shared" si="203"/>
        <v>0.31108601250759937</v>
      </c>
      <c r="AO89">
        <f t="shared" si="203"/>
        <v>0.24936615317474789</v>
      </c>
      <c r="AP89">
        <f>IF(ISNUMBER(AP88),AVERAGE(AI88:AW88),"")</f>
        <v>0.39227580629117936</v>
      </c>
      <c r="AQ89">
        <f>IF(ISNUMBER(AQ88),AVERAGE(AJ88:AX88),"")</f>
        <v>0.53518545940761075</v>
      </c>
      <c r="AR89">
        <f>IF(ISNUMBER(AR88),AVERAGE(AK88:AY88),"")</f>
        <v>0.5711758367360632</v>
      </c>
      <c r="AS89">
        <f>IF(ISNUMBER(AS88),AVERAGE(AL88:AZ88),"")</f>
        <v>0.50272509567465418</v>
      </c>
      <c r="AT89">
        <f>IF(ISNUMBER(AT88),AVERAGE(AM88:BA88),"")</f>
        <v>0.43427435461324532</v>
      </c>
      <c r="AU89">
        <f t="shared" ref="AU89:DF89" si="204">IF(ISNUMBER(AU88),AVERAGE(AN88:BB88),"")</f>
        <v>0.50768638606783623</v>
      </c>
      <c r="AV89">
        <f t="shared" si="204"/>
        <v>0.58109841752242697</v>
      </c>
      <c r="AW89">
        <f t="shared" si="204"/>
        <v>0.62218105896960041</v>
      </c>
      <c r="AX89">
        <f t="shared" si="204"/>
        <v>0.66326370041677385</v>
      </c>
      <c r="AY89">
        <f t="shared" si="204"/>
        <v>0.61542262163409367</v>
      </c>
      <c r="AZ89">
        <f t="shared" si="204"/>
        <v>0.56758154285141349</v>
      </c>
      <c r="BA89">
        <f t="shared" si="204"/>
        <v>0.51974046406873331</v>
      </c>
      <c r="BB89">
        <f t="shared" si="204"/>
        <v>0.50022097671334298</v>
      </c>
      <c r="BC89">
        <f t="shared" si="204"/>
        <v>0.59232144077345084</v>
      </c>
      <c r="BD89">
        <f t="shared" si="204"/>
        <v>0.65460492949781168</v>
      </c>
      <c r="BE89">
        <f t="shared" si="204"/>
        <v>0.59717742457906364</v>
      </c>
      <c r="BF89">
        <f t="shared" si="204"/>
        <v>0.53974991966031571</v>
      </c>
      <c r="BG89">
        <f t="shared" si="204"/>
        <v>0.45980026287946651</v>
      </c>
      <c r="BH89">
        <f t="shared" si="204"/>
        <v>0.4842917244884789</v>
      </c>
      <c r="BI89">
        <f t="shared" si="204"/>
        <v>0.63844246898501167</v>
      </c>
      <c r="BJ89">
        <f t="shared" si="204"/>
        <v>0.65073044096554444</v>
      </c>
      <c r="BK89">
        <f t="shared" si="204"/>
        <v>0.58355019687521492</v>
      </c>
      <c r="BL89">
        <f t="shared" si="204"/>
        <v>0.60972372792131524</v>
      </c>
      <c r="BM89">
        <f t="shared" si="204"/>
        <v>0.63589725896741556</v>
      </c>
      <c r="BN89">
        <f t="shared" si="204"/>
        <v>0.66207079001351576</v>
      </c>
      <c r="BO89">
        <f t="shared" si="204"/>
        <v>0.68824432105961608</v>
      </c>
      <c r="BP89">
        <f t="shared" si="204"/>
        <v>0.64344511549016892</v>
      </c>
      <c r="BQ89">
        <f t="shared" si="204"/>
        <v>0.57032431849343213</v>
      </c>
      <c r="BR89">
        <f t="shared" si="204"/>
        <v>0.62828381850268067</v>
      </c>
      <c r="BS89">
        <f t="shared" si="204"/>
        <v>0.71606029384767589</v>
      </c>
      <c r="BT89">
        <f t="shared" si="204"/>
        <v>0.803836769192671</v>
      </c>
      <c r="BU89">
        <f t="shared" si="204"/>
        <v>0.73219358530249079</v>
      </c>
      <c r="BV89">
        <f t="shared" si="204"/>
        <v>0.68307255327441141</v>
      </c>
      <c r="BW89">
        <f t="shared" si="204"/>
        <v>0.76224784168915838</v>
      </c>
      <c r="BX89">
        <f t="shared" si="204"/>
        <v>0.71176384721638508</v>
      </c>
      <c r="BY89">
        <f t="shared" si="204"/>
        <v>0.64771331597545334</v>
      </c>
      <c r="BZ89">
        <f t="shared" si="204"/>
        <v>0.66313100080538401</v>
      </c>
      <c r="CA89">
        <f t="shared" si="204"/>
        <v>0.67854868563531467</v>
      </c>
      <c r="CB89">
        <f t="shared" si="204"/>
        <v>0.69396637046524534</v>
      </c>
      <c r="CC89">
        <f t="shared" si="204"/>
        <v>0.70938405529517601</v>
      </c>
      <c r="CD89">
        <f t="shared" si="204"/>
        <v>0.72388029488785899</v>
      </c>
      <c r="CE89">
        <f t="shared" si="204"/>
        <v>0.80934927109608923</v>
      </c>
      <c r="CF89">
        <f t="shared" si="204"/>
        <v>0.94985905013717564</v>
      </c>
      <c r="CG89">
        <f t="shared" si="204"/>
        <v>0.9592885321722765</v>
      </c>
      <c r="CH89">
        <f t="shared" si="204"/>
        <v>0.96871801420737724</v>
      </c>
      <c r="CI89">
        <f t="shared" si="204"/>
        <v>0.80239897877141031</v>
      </c>
      <c r="CJ89">
        <f t="shared" si="204"/>
        <v>0.7954996025706188</v>
      </c>
      <c r="CK89">
        <f t="shared" si="204"/>
        <v>0.99274702446567431</v>
      </c>
      <c r="CL89">
        <f t="shared" si="204"/>
        <v>1.0616981259179035</v>
      </c>
      <c r="CM89">
        <f t="shared" si="204"/>
        <v>1.0676207970252249</v>
      </c>
      <c r="CN89">
        <f t="shared" si="204"/>
        <v>1.087110004900705</v>
      </c>
      <c r="CO89">
        <f t="shared" si="204"/>
        <v>1.106599212776185</v>
      </c>
      <c r="CP89">
        <f t="shared" si="204"/>
        <v>1.1260884206516648</v>
      </c>
      <c r="CQ89">
        <f t="shared" si="204"/>
        <v>1.1455776285271446</v>
      </c>
      <c r="CR89">
        <f t="shared" si="204"/>
        <v>1.1044469610759002</v>
      </c>
      <c r="CS89">
        <f t="shared" si="204"/>
        <v>1.0642377388619033</v>
      </c>
      <c r="CT89">
        <f t="shared" si="204"/>
        <v>1.0908214433267176</v>
      </c>
      <c r="CU89">
        <f t="shared" si="204"/>
        <v>1.0623643449586755</v>
      </c>
      <c r="CV89">
        <f t="shared" si="204"/>
        <v>1.0339072465906334</v>
      </c>
      <c r="CW89">
        <f t="shared" si="204"/>
        <v>0.88102675022766164</v>
      </c>
      <c r="CX89">
        <f t="shared" si="204"/>
        <v>0.90389477133575769</v>
      </c>
      <c r="CY89">
        <f t="shared" si="204"/>
        <v>1.066779663599958</v>
      </c>
      <c r="CZ89">
        <f t="shared" si="204"/>
        <v>1.0255177577683114</v>
      </c>
      <c r="DA89">
        <f t="shared" si="204"/>
        <v>0.92810628646026028</v>
      </c>
      <c r="DB89">
        <f t="shared" si="204"/>
        <v>0.89372324549711724</v>
      </c>
      <c r="DC89">
        <f t="shared" si="204"/>
        <v>0.85934020453397408</v>
      </c>
      <c r="DD89">
        <f t="shared" si="204"/>
        <v>0.82495716357083115</v>
      </c>
      <c r="DE89">
        <f t="shared" si="204"/>
        <v>0.79057412260768811</v>
      </c>
      <c r="DF89">
        <f t="shared" si="204"/>
        <v>0.75619108164454496</v>
      </c>
      <c r="DG89">
        <f t="shared" ref="DG89:FR89" si="205">IF(ISNUMBER(DG88),AVERAGE(CZ88:DN88),"")</f>
        <v>0.73039316501720364</v>
      </c>
      <c r="DH89">
        <f t="shared" si="205"/>
        <v>0.70459524838986254</v>
      </c>
      <c r="DI89">
        <f t="shared" si="205"/>
        <v>0.61155238544986701</v>
      </c>
      <c r="DJ89">
        <f t="shared" si="205"/>
        <v>0.51850952250987159</v>
      </c>
      <c r="DK89">
        <f t="shared" si="205"/>
        <v>0.42546665956987617</v>
      </c>
      <c r="DL89">
        <f t="shared" si="205"/>
        <v>0.45684719462481044</v>
      </c>
      <c r="DM89">
        <f t="shared" si="205"/>
        <v>0.48822772967974476</v>
      </c>
      <c r="DN89">
        <f t="shared" si="205"/>
        <v>0.37959139357857485</v>
      </c>
      <c r="DO89">
        <f t="shared" si="205"/>
        <v>0.27095505747740495</v>
      </c>
      <c r="DP89">
        <f t="shared" si="205"/>
        <v>0.21846828685263908</v>
      </c>
      <c r="DQ89">
        <f t="shared" si="205"/>
        <v>0.16598151622787327</v>
      </c>
      <c r="DR89">
        <f t="shared" si="205"/>
        <v>0.11349474560310746</v>
      </c>
      <c r="DS89">
        <f t="shared" si="205"/>
        <v>6.1007974978341692E-2</v>
      </c>
      <c r="DT89">
        <f t="shared" si="205"/>
        <v>-2.6919994476008163E-2</v>
      </c>
      <c r="DU89">
        <f t="shared" si="205"/>
        <v>-0.11484796393035795</v>
      </c>
      <c r="DV89">
        <f t="shared" si="205"/>
        <v>-0.15074118239378512</v>
      </c>
      <c r="DW89">
        <f t="shared" si="205"/>
        <v>-0.18663440085721231</v>
      </c>
      <c r="DX89">
        <f t="shared" si="205"/>
        <v>-0.2220755996867963</v>
      </c>
      <c r="DY89">
        <f t="shared" si="205"/>
        <v>-0.25751679851638021</v>
      </c>
      <c r="DZ89">
        <f t="shared" si="205"/>
        <v>-0.29295799734596423</v>
      </c>
      <c r="EA89">
        <f t="shared" si="205"/>
        <v>-0.32839919617554819</v>
      </c>
      <c r="EB89">
        <f t="shared" si="205"/>
        <v>-0.31785767393977787</v>
      </c>
      <c r="EC89">
        <f t="shared" si="205"/>
        <v>-0.3073161517040075</v>
      </c>
      <c r="ED89">
        <f t="shared" si="205"/>
        <v>-0.29677462946823702</v>
      </c>
      <c r="EE89">
        <f t="shared" si="205"/>
        <v>-0.28623310723246664</v>
      </c>
      <c r="EF89">
        <f t="shared" si="205"/>
        <v>-0.27569158499669627</v>
      </c>
      <c r="EG89">
        <f t="shared" si="205"/>
        <v>-0.26515006276092584</v>
      </c>
      <c r="EH89">
        <f t="shared" si="205"/>
        <v>-0.25460854052515547</v>
      </c>
      <c r="EI89">
        <f t="shared" si="205"/>
        <v>-0.20862581945980108</v>
      </c>
      <c r="EJ89">
        <f t="shared" si="205"/>
        <v>-0.16264309839444671</v>
      </c>
      <c r="EK89">
        <f t="shared" si="205"/>
        <v>-0.11666037732909232</v>
      </c>
      <c r="EL89">
        <f t="shared" si="205"/>
        <v>-7.0677656263737926E-2</v>
      </c>
      <c r="EM89">
        <f t="shared" si="205"/>
        <v>-2.4694935198383519E-2</v>
      </c>
      <c r="EN89">
        <f t="shared" si="205"/>
        <v>2.1287785866970901E-2</v>
      </c>
      <c r="EO89">
        <f t="shared" si="205"/>
        <v>6.7270506932325322E-2</v>
      </c>
      <c r="EP89">
        <f t="shared" si="205"/>
        <v>0.11325322799767969</v>
      </c>
      <c r="EQ89">
        <f t="shared" si="205"/>
        <v>0.11325322799767969</v>
      </c>
      <c r="ER89">
        <f t="shared" si="205"/>
        <v>0.11325322799767969</v>
      </c>
      <c r="ES89">
        <f t="shared" si="205"/>
        <v>0.11325322799767969</v>
      </c>
      <c r="ET89">
        <f t="shared" si="205"/>
        <v>0.11325322799767969</v>
      </c>
      <c r="EU89">
        <f t="shared" si="205"/>
        <v>0.11325322799767969</v>
      </c>
      <c r="EV89">
        <f t="shared" si="205"/>
        <v>0.11325322799767969</v>
      </c>
      <c r="EW89">
        <f t="shared" si="205"/>
        <v>0.11325322799767969</v>
      </c>
      <c r="EX89">
        <f t="shared" si="205"/>
        <v>0.11325322799767969</v>
      </c>
      <c r="EY89">
        <f t="shared" si="205"/>
        <v>0.11325322799767969</v>
      </c>
      <c r="EZ89">
        <f t="shared" si="205"/>
        <v>0.11325322799767969</v>
      </c>
      <c r="FA89">
        <f t="shared" si="205"/>
        <v>0.11325322799767969</v>
      </c>
      <c r="FB89">
        <f t="shared" si="205"/>
        <v>0.10570301279783438</v>
      </c>
      <c r="FC89">
        <f t="shared" si="205"/>
        <v>9.8152797597989061E-2</v>
      </c>
      <c r="FD89">
        <f t="shared" si="205"/>
        <v>9.0602582398143755E-2</v>
      </c>
      <c r="FE89">
        <f t="shared" si="205"/>
        <v>8.3052367198298435E-2</v>
      </c>
      <c r="FF89">
        <f t="shared" si="205"/>
        <v>7.5502151998453129E-2</v>
      </c>
      <c r="FG89">
        <f t="shared" si="205"/>
        <v>6.7951936798607823E-2</v>
      </c>
      <c r="FH89">
        <f t="shared" si="205"/>
        <v>6.040172159876251E-2</v>
      </c>
      <c r="FI89">
        <f t="shared" si="205"/>
        <v>5.2851506398917197E-2</v>
      </c>
      <c r="FJ89">
        <f t="shared" si="205"/>
        <v>4.5301291199071884E-2</v>
      </c>
      <c r="FK89">
        <f t="shared" si="205"/>
        <v>3.7751075999226572E-2</v>
      </c>
      <c r="FL89">
        <f t="shared" si="205"/>
        <v>3.0200860799381262E-2</v>
      </c>
      <c r="FM89">
        <f t="shared" si="205"/>
        <v>2.4268548856645655E-2</v>
      </c>
      <c r="FN89">
        <f t="shared" si="205"/>
        <v>1.7423573538104573E-2</v>
      </c>
      <c r="FO89">
        <f t="shared" si="205"/>
        <v>9.4377689998066446E-3</v>
      </c>
      <c r="FP89">
        <f t="shared" si="205"/>
        <v>0</v>
      </c>
      <c r="FQ89">
        <f t="shared" si="205"/>
        <v>0</v>
      </c>
      <c r="FR89">
        <f t="shared" si="205"/>
        <v>0</v>
      </c>
      <c r="FS89">
        <f>IF(ISNUMBER(FS88),AVERAGE(FL88:FZ88),"")</f>
        <v>0</v>
      </c>
    </row>
  </sheetData>
  <phoneticPr fontId="0" type="noConversion"/>
  <pageMargins left="0.75" right="0.75" top="1" bottom="1" header="0.5" footer="0.5"/>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IV89"/>
  <sheetViews>
    <sheetView zoomScaleNormal="100" workbookViewId="0">
      <pane xSplit="1" ySplit="8" topLeftCell="DP21" activePane="bottomRight" state="frozen"/>
      <selection pane="topRight" activeCell="B1" sqref="B1"/>
      <selection pane="bottomLeft" activeCell="A9" sqref="A9"/>
      <selection pane="bottomRight" activeCell="DZ45" sqref="DZ45"/>
    </sheetView>
  </sheetViews>
  <sheetFormatPr defaultColWidth="7.33203125" defaultRowHeight="13.2" x14ac:dyDescent="0.25"/>
  <cols>
    <col min="1" max="1" width="18.44140625" customWidth="1"/>
    <col min="3" max="175" width="7.6640625" customWidth="1"/>
  </cols>
  <sheetData>
    <row r="1" spans="1:175" ht="15.6" x14ac:dyDescent="0.3">
      <c r="A1" s="7" t="s">
        <v>0</v>
      </c>
      <c r="B1" s="7"/>
      <c r="C1" s="7"/>
      <c r="D1" s="7" t="s">
        <v>318</v>
      </c>
      <c r="E1" s="7"/>
      <c r="F1" s="7" t="s">
        <v>257</v>
      </c>
      <c r="H1" s="97" t="s">
        <v>275</v>
      </c>
      <c r="U1" s="7" t="str">
        <f>D1</f>
        <v>Corn 13 #11</v>
      </c>
      <c r="W1" s="29" t="str">
        <f>$H1</f>
        <v>50-50</v>
      </c>
      <c r="AJ1" s="7" t="str">
        <f>D1</f>
        <v>Corn 13 #11</v>
      </c>
      <c r="AL1" s="29" t="str">
        <f>$H1</f>
        <v>50-50</v>
      </c>
      <c r="AZ1" s="7" t="str">
        <f>D1</f>
        <v>Corn 13 #11</v>
      </c>
      <c r="BB1" s="29" t="str">
        <f>$H1</f>
        <v>50-50</v>
      </c>
      <c r="BS1" s="7" t="str">
        <f>D1</f>
        <v>Corn 13 #11</v>
      </c>
      <c r="BU1" s="29" t="str">
        <f>$H1</f>
        <v>50-50</v>
      </c>
      <c r="CH1" s="7" t="str">
        <f>D1</f>
        <v>Corn 13 #11</v>
      </c>
      <c r="CJ1" s="29" t="str">
        <f>$H1</f>
        <v>50-50</v>
      </c>
      <c r="DF1" s="7" t="str">
        <f>D1</f>
        <v>Corn 13 #11</v>
      </c>
      <c r="DH1" s="29" t="str">
        <f>$H1</f>
        <v>50-50</v>
      </c>
      <c r="DX1" s="7" t="str">
        <f>D1</f>
        <v>Corn 13 #11</v>
      </c>
      <c r="DZ1" s="29" t="str">
        <f>$H1</f>
        <v>50-50</v>
      </c>
    </row>
    <row r="3" spans="1:175" x14ac:dyDescent="0.25">
      <c r="A3" t="s">
        <v>1</v>
      </c>
      <c r="C3" s="144">
        <f>'Raw Data'!B3</f>
        <v>41042</v>
      </c>
      <c r="D3" s="144">
        <f>'Raw Data'!C3</f>
        <v>41043</v>
      </c>
      <c r="E3" s="144">
        <f>'Raw Data'!D3</f>
        <v>41044</v>
      </c>
      <c r="F3" s="144">
        <f>'Raw Data'!E3</f>
        <v>41045</v>
      </c>
      <c r="G3" s="144">
        <f>'Raw Data'!F3</f>
        <v>41046</v>
      </c>
      <c r="H3" s="144">
        <f>'Raw Data'!G3</f>
        <v>41047</v>
      </c>
      <c r="I3" s="144">
        <f>'Raw Data'!H3</f>
        <v>41048</v>
      </c>
      <c r="J3" s="144">
        <f>'Raw Data'!I3</f>
        <v>41049</v>
      </c>
      <c r="K3" s="144">
        <f>'Raw Data'!J3</f>
        <v>41050</v>
      </c>
      <c r="L3" s="144">
        <f>'Raw Data'!K3</f>
        <v>41051</v>
      </c>
      <c r="M3" s="144">
        <f>'Raw Data'!L3</f>
        <v>41052</v>
      </c>
      <c r="N3" s="144">
        <f>'Raw Data'!M3</f>
        <v>41053</v>
      </c>
      <c r="O3" s="144">
        <f>'Raw Data'!N3</f>
        <v>41054</v>
      </c>
      <c r="P3" s="144">
        <f>'Raw Data'!O3</f>
        <v>41055</v>
      </c>
      <c r="Q3" s="144">
        <f>'Raw Data'!P3</f>
        <v>41056</v>
      </c>
      <c r="R3" s="144">
        <f>'Raw Data'!Q3</f>
        <v>41057</v>
      </c>
      <c r="S3" s="144">
        <f>'Raw Data'!R3</f>
        <v>41058</v>
      </c>
      <c r="T3" s="144">
        <f>'Raw Data'!S3</f>
        <v>41059</v>
      </c>
      <c r="U3" s="144">
        <f>'Raw Data'!T3</f>
        <v>41060</v>
      </c>
      <c r="V3" s="144">
        <f>'Raw Data'!U3</f>
        <v>41061</v>
      </c>
      <c r="W3" s="144">
        <f>'Raw Data'!V3</f>
        <v>41062</v>
      </c>
      <c r="X3" s="144">
        <f>'Raw Data'!W3</f>
        <v>41063</v>
      </c>
      <c r="Y3" s="144">
        <f>'Raw Data'!X3</f>
        <v>41064</v>
      </c>
      <c r="Z3" s="144">
        <f>'Raw Data'!Y3</f>
        <v>41065</v>
      </c>
      <c r="AA3" s="144">
        <f>'Raw Data'!Z3</f>
        <v>41066</v>
      </c>
      <c r="AB3" s="144">
        <f>'Raw Data'!AA3</f>
        <v>41067</v>
      </c>
      <c r="AC3" s="144">
        <f>'Raw Data'!AB3</f>
        <v>41068</v>
      </c>
      <c r="AD3" s="144">
        <f>'Raw Data'!AC3</f>
        <v>41069</v>
      </c>
      <c r="AE3" s="144">
        <f>'Raw Data'!AD3</f>
        <v>41070</v>
      </c>
      <c r="AF3" s="144">
        <f>'Raw Data'!AE3</f>
        <v>41071</v>
      </c>
      <c r="AG3" s="144">
        <f>'Raw Data'!AF3</f>
        <v>41072</v>
      </c>
      <c r="AH3" s="144">
        <f>'Raw Data'!AG3</f>
        <v>41073</v>
      </c>
      <c r="AI3" s="144">
        <f>'Raw Data'!AH3</f>
        <v>41074</v>
      </c>
      <c r="AJ3" s="144">
        <f>'Raw Data'!AI3</f>
        <v>41075</v>
      </c>
      <c r="AK3" s="144">
        <f>'Raw Data'!AJ3</f>
        <v>41076</v>
      </c>
      <c r="AL3" s="144">
        <f>'Raw Data'!AK3</f>
        <v>41077</v>
      </c>
      <c r="AM3" s="144">
        <f>'Raw Data'!AL3</f>
        <v>41078</v>
      </c>
      <c r="AN3" s="144">
        <f>'Raw Data'!AM3</f>
        <v>41079</v>
      </c>
      <c r="AO3" s="144">
        <f>'Raw Data'!AN3</f>
        <v>41080</v>
      </c>
      <c r="AP3" s="144">
        <f>'Raw Data'!AO3</f>
        <v>41081</v>
      </c>
      <c r="AQ3" s="144">
        <f>'Raw Data'!AP3</f>
        <v>41082</v>
      </c>
      <c r="AR3" s="144">
        <f>'Raw Data'!AQ3</f>
        <v>41083</v>
      </c>
      <c r="AS3" s="144">
        <f>'Raw Data'!AR3</f>
        <v>41084</v>
      </c>
      <c r="AT3" s="144">
        <f>'Raw Data'!AS3</f>
        <v>41085</v>
      </c>
      <c r="AU3" s="144">
        <f>'Raw Data'!AT3</f>
        <v>41086</v>
      </c>
      <c r="AV3" s="144">
        <f>'Raw Data'!AU3</f>
        <v>41087</v>
      </c>
      <c r="AW3" s="144">
        <f>'Raw Data'!AV3</f>
        <v>41088</v>
      </c>
      <c r="AX3" s="144">
        <f>'Raw Data'!AW3</f>
        <v>41089</v>
      </c>
      <c r="AY3" s="144">
        <f>'Raw Data'!AX3</f>
        <v>41090</v>
      </c>
      <c r="AZ3" s="144">
        <f>'Raw Data'!AY3</f>
        <v>41091</v>
      </c>
      <c r="BA3" s="144">
        <f>'Raw Data'!AZ3</f>
        <v>41092</v>
      </c>
      <c r="BB3" s="144">
        <f>'Raw Data'!BA3</f>
        <v>41093</v>
      </c>
      <c r="BC3" s="144">
        <f>'Raw Data'!BB3</f>
        <v>41094</v>
      </c>
      <c r="BD3" s="144">
        <f>'Raw Data'!BC3</f>
        <v>41095</v>
      </c>
      <c r="BE3" s="144">
        <f>'Raw Data'!BD3</f>
        <v>41096</v>
      </c>
      <c r="BF3" s="144">
        <f>'Raw Data'!BE3</f>
        <v>41097</v>
      </c>
      <c r="BG3" s="144">
        <f>'Raw Data'!BF3</f>
        <v>41098</v>
      </c>
      <c r="BH3" s="144">
        <f>'Raw Data'!BG3</f>
        <v>41099</v>
      </c>
      <c r="BI3" s="144">
        <f>'Raw Data'!BH3</f>
        <v>41100</v>
      </c>
      <c r="BJ3" s="144">
        <f>'Raw Data'!BI3</f>
        <v>41101</v>
      </c>
      <c r="BK3" s="144">
        <f>'Raw Data'!BJ3</f>
        <v>41102</v>
      </c>
      <c r="BL3" s="144">
        <f>'Raw Data'!BK3</f>
        <v>41103</v>
      </c>
      <c r="BM3" s="144">
        <f>'Raw Data'!BL3</f>
        <v>41104</v>
      </c>
      <c r="BN3" s="144">
        <f>'Raw Data'!BM3</f>
        <v>41105</v>
      </c>
      <c r="BO3" s="144">
        <f>'Raw Data'!BN3</f>
        <v>41106</v>
      </c>
      <c r="BP3" s="144">
        <f>'Raw Data'!BO3</f>
        <v>41107</v>
      </c>
      <c r="BQ3" s="144">
        <f>'Raw Data'!BP3</f>
        <v>41108</v>
      </c>
      <c r="BR3" s="144">
        <f>'Raw Data'!BQ3</f>
        <v>41109</v>
      </c>
      <c r="BS3" s="144">
        <f>'Raw Data'!BR3</f>
        <v>41110</v>
      </c>
      <c r="BT3" s="144">
        <f>'Raw Data'!BS3</f>
        <v>41111</v>
      </c>
      <c r="BU3" s="144">
        <f>'Raw Data'!BT3</f>
        <v>41112</v>
      </c>
      <c r="BV3" s="144">
        <f>'Raw Data'!BU3</f>
        <v>41113</v>
      </c>
      <c r="BW3" s="144">
        <f>'Raw Data'!BV3</f>
        <v>41114</v>
      </c>
      <c r="BX3" s="144">
        <f>'Raw Data'!BW3</f>
        <v>41115</v>
      </c>
      <c r="BY3" s="144">
        <f>'Raw Data'!BX3</f>
        <v>41116</v>
      </c>
      <c r="BZ3" s="144">
        <f>'Raw Data'!BY3</f>
        <v>41117</v>
      </c>
      <c r="CA3" s="144">
        <f>'Raw Data'!BZ3</f>
        <v>41118</v>
      </c>
      <c r="CB3" s="144">
        <f>'Raw Data'!CA3</f>
        <v>41119</v>
      </c>
      <c r="CC3" s="144">
        <f>'Raw Data'!CB3</f>
        <v>41120</v>
      </c>
      <c r="CD3" s="144">
        <f>'Raw Data'!CC3</f>
        <v>41121</v>
      </c>
      <c r="CE3" s="144">
        <f>'Raw Data'!CD3</f>
        <v>41122</v>
      </c>
      <c r="CF3" s="144">
        <f>'Raw Data'!CE3</f>
        <v>41123</v>
      </c>
      <c r="CG3" s="144">
        <f>'Raw Data'!CF3</f>
        <v>41124</v>
      </c>
      <c r="CH3" s="144">
        <f>'Raw Data'!CG3</f>
        <v>41125</v>
      </c>
      <c r="CI3" s="144">
        <f>'Raw Data'!CH3</f>
        <v>41126</v>
      </c>
      <c r="CJ3" s="144">
        <f>'Raw Data'!CI3</f>
        <v>41127</v>
      </c>
      <c r="CK3" s="144">
        <f>'Raw Data'!CJ3</f>
        <v>41128</v>
      </c>
      <c r="CL3" s="144">
        <f>'Raw Data'!CK3</f>
        <v>41129</v>
      </c>
      <c r="CM3" s="144">
        <f>'Raw Data'!CL3</f>
        <v>41130</v>
      </c>
      <c r="CN3" s="144">
        <f>'Raw Data'!CM3</f>
        <v>41131</v>
      </c>
      <c r="CO3" s="144">
        <f>'Raw Data'!CN3</f>
        <v>41132</v>
      </c>
      <c r="CP3" s="144">
        <f>'Raw Data'!CO3</f>
        <v>41133</v>
      </c>
      <c r="CQ3" s="144">
        <f>'Raw Data'!CP3</f>
        <v>41134</v>
      </c>
      <c r="CR3" s="144">
        <f>'Raw Data'!CQ3</f>
        <v>41135</v>
      </c>
      <c r="CS3" s="144">
        <f>'Raw Data'!CR3</f>
        <v>41136</v>
      </c>
      <c r="CT3" s="144">
        <f>'Raw Data'!CS3</f>
        <v>41137</v>
      </c>
      <c r="CU3" s="144">
        <f>'Raw Data'!CT3</f>
        <v>41138</v>
      </c>
      <c r="CV3" s="144">
        <f>'Raw Data'!CU3</f>
        <v>41139</v>
      </c>
      <c r="CW3" s="144">
        <f>'Raw Data'!CV3</f>
        <v>41140</v>
      </c>
      <c r="CX3" s="144">
        <f>'Raw Data'!CW3</f>
        <v>41141</v>
      </c>
      <c r="CY3" s="144">
        <f>'Raw Data'!CX3</f>
        <v>41142</v>
      </c>
      <c r="CZ3" s="144">
        <f>'Raw Data'!CY3</f>
        <v>41143</v>
      </c>
      <c r="DA3" s="144">
        <f>'Raw Data'!CZ3</f>
        <v>41144</v>
      </c>
      <c r="DB3" s="144">
        <f>'Raw Data'!DA3</f>
        <v>41145</v>
      </c>
      <c r="DC3" s="144">
        <f>'Raw Data'!DB3</f>
        <v>41146</v>
      </c>
      <c r="DD3" s="144">
        <f>'Raw Data'!DC3</f>
        <v>41147</v>
      </c>
      <c r="DE3" s="144">
        <f>'Raw Data'!DD3</f>
        <v>41148</v>
      </c>
      <c r="DF3" s="144">
        <f>'Raw Data'!DE3</f>
        <v>41149</v>
      </c>
      <c r="DG3" s="144">
        <f>'Raw Data'!DF3</f>
        <v>41150</v>
      </c>
      <c r="DH3" s="144">
        <f>'Raw Data'!DG3</f>
        <v>41151</v>
      </c>
      <c r="DI3" s="144">
        <f>'Raw Data'!DH3</f>
        <v>41152</v>
      </c>
      <c r="DJ3" s="144">
        <f>'Raw Data'!DI3</f>
        <v>41153</v>
      </c>
      <c r="DK3" s="144">
        <f>'Raw Data'!DJ3</f>
        <v>41154</v>
      </c>
      <c r="DL3" s="144">
        <f>'Raw Data'!DK3</f>
        <v>41155</v>
      </c>
      <c r="DM3" s="144">
        <f>'Raw Data'!DL3</f>
        <v>41156</v>
      </c>
      <c r="DN3" s="144">
        <f>'Raw Data'!DM3</f>
        <v>41157</v>
      </c>
      <c r="DO3" s="144">
        <f>'Raw Data'!DN3</f>
        <v>41158</v>
      </c>
      <c r="DP3" s="144">
        <f>'Raw Data'!DO3</f>
        <v>41159</v>
      </c>
      <c r="DQ3" s="144">
        <f>'Raw Data'!DP3</f>
        <v>41160</v>
      </c>
      <c r="DR3" s="144">
        <f>'Raw Data'!DQ3</f>
        <v>41161</v>
      </c>
      <c r="DS3" s="144">
        <f>'Raw Data'!DR3</f>
        <v>41162</v>
      </c>
      <c r="DT3" s="144">
        <f>'Raw Data'!DS3</f>
        <v>41163</v>
      </c>
      <c r="DU3" s="144">
        <f>'Raw Data'!DT3</f>
        <v>41164</v>
      </c>
      <c r="DV3" s="144">
        <f>'Raw Data'!DU3</f>
        <v>41165</v>
      </c>
      <c r="DW3" s="144">
        <f>'Raw Data'!DV3</f>
        <v>41166</v>
      </c>
      <c r="DX3" s="144">
        <f>'Raw Data'!DW3</f>
        <v>41167</v>
      </c>
      <c r="DY3" s="144">
        <f>'Raw Data'!DX3</f>
        <v>41168</v>
      </c>
      <c r="DZ3" s="144">
        <f>'Raw Data'!DY3</f>
        <v>41169</v>
      </c>
      <c r="EA3" s="144">
        <f>'Raw Data'!DZ3</f>
        <v>41170</v>
      </c>
      <c r="EB3" s="144">
        <f>'Raw Data'!EA3</f>
        <v>41171</v>
      </c>
      <c r="EC3" s="144">
        <f>'Raw Data'!EB3</f>
        <v>41172</v>
      </c>
      <c r="ED3" s="144">
        <f>'Raw Data'!EC3</f>
        <v>41173</v>
      </c>
      <c r="EE3" s="144">
        <f>'Raw Data'!ED3</f>
        <v>41174</v>
      </c>
      <c r="EF3" s="144">
        <f>'Raw Data'!EE3</f>
        <v>41175</v>
      </c>
      <c r="EG3" s="144">
        <f>'Raw Data'!EF3</f>
        <v>41176</v>
      </c>
      <c r="EH3" s="144">
        <f>'Raw Data'!EG3</f>
        <v>41177</v>
      </c>
      <c r="EI3" s="144">
        <f>'Raw Data'!EH3</f>
        <v>41178</v>
      </c>
      <c r="EJ3" s="144">
        <f>'Raw Data'!EI3</f>
        <v>41179</v>
      </c>
      <c r="EK3" s="144">
        <f>'Raw Data'!EJ3</f>
        <v>41180</v>
      </c>
      <c r="EL3" s="144">
        <f>'Raw Data'!EK3</f>
        <v>41181</v>
      </c>
      <c r="EM3" s="144">
        <f>'Raw Data'!EL3</f>
        <v>41182</v>
      </c>
      <c r="EN3" s="144">
        <f>'Raw Data'!EM3</f>
        <v>41183</v>
      </c>
      <c r="EO3" s="144">
        <f>'Raw Data'!EN3</f>
        <v>41184</v>
      </c>
      <c r="EP3" s="144">
        <f>'Raw Data'!EO3</f>
        <v>41185</v>
      </c>
      <c r="EQ3" s="144">
        <f>'Raw Data'!EP3</f>
        <v>41186</v>
      </c>
      <c r="ER3" s="144">
        <f>'Raw Data'!EQ3</f>
        <v>41187</v>
      </c>
      <c r="ES3" s="144">
        <f>'Raw Data'!ER3</f>
        <v>41188</v>
      </c>
      <c r="ET3" s="144">
        <f>'Raw Data'!ES3</f>
        <v>41189</v>
      </c>
      <c r="EU3" s="144">
        <f>'Raw Data'!ET3</f>
        <v>41190</v>
      </c>
      <c r="EV3" s="144">
        <f>'Raw Data'!EU3</f>
        <v>41191</v>
      </c>
      <c r="EW3" s="144">
        <f>'Raw Data'!EV3</f>
        <v>41192</v>
      </c>
      <c r="EX3" s="144">
        <f>'Raw Data'!EW3</f>
        <v>41193</v>
      </c>
      <c r="EY3" s="144">
        <f>'Raw Data'!EX3</f>
        <v>41194</v>
      </c>
      <c r="EZ3" s="144">
        <f>'Raw Data'!EY3</f>
        <v>41195</v>
      </c>
      <c r="FA3" s="144">
        <f>'Raw Data'!EZ3</f>
        <v>41196</v>
      </c>
      <c r="FB3" s="144">
        <f>'Raw Data'!FA3</f>
        <v>41197</v>
      </c>
      <c r="FC3" s="144">
        <f>'Raw Data'!FB3</f>
        <v>41198</v>
      </c>
      <c r="FD3" s="144">
        <f>'Raw Data'!FC3</f>
        <v>41199</v>
      </c>
      <c r="FE3" s="144">
        <f>'Raw Data'!FD3</f>
        <v>41200</v>
      </c>
      <c r="FF3" s="144">
        <f>'Raw Data'!FE3</f>
        <v>41201</v>
      </c>
      <c r="FG3" s="144">
        <f>'Raw Data'!FF3</f>
        <v>41202</v>
      </c>
      <c r="FH3" s="144">
        <f>'Raw Data'!FG3</f>
        <v>41203</v>
      </c>
      <c r="FI3" s="144">
        <f>'Raw Data'!FH3</f>
        <v>41204</v>
      </c>
      <c r="FJ3" s="144">
        <f>'Raw Data'!FI3</f>
        <v>41205</v>
      </c>
      <c r="FK3" s="144">
        <f>'Raw Data'!FJ3</f>
        <v>41206</v>
      </c>
      <c r="FL3" s="144">
        <f>'Raw Data'!FK3</f>
        <v>41207</v>
      </c>
      <c r="FM3" s="144">
        <f>'Raw Data'!FL3</f>
        <v>41208</v>
      </c>
      <c r="FN3" s="144">
        <f>'Raw Data'!FM3</f>
        <v>41209</v>
      </c>
      <c r="FO3" s="144">
        <f>'Raw Data'!FN3</f>
        <v>41210</v>
      </c>
      <c r="FP3" s="144">
        <f>'Raw Data'!FO3</f>
        <v>41211</v>
      </c>
      <c r="FQ3" s="144">
        <f>'Raw Data'!FP3</f>
        <v>41212</v>
      </c>
      <c r="FR3" s="144">
        <f>'Raw Data'!FQ3</f>
        <v>41213</v>
      </c>
      <c r="FS3" s="144">
        <f>'Raw Data'!FR3</f>
        <v>41214</v>
      </c>
    </row>
    <row r="4" spans="1:175" x14ac:dyDescent="0.25">
      <c r="A4" t="s">
        <v>2</v>
      </c>
      <c r="C4" s="109">
        <f>'Raw Data'!B4</f>
        <v>133</v>
      </c>
      <c r="D4" s="109">
        <f>'Raw Data'!C4</f>
        <v>134</v>
      </c>
      <c r="E4" s="109">
        <f>'Raw Data'!D4</f>
        <v>135</v>
      </c>
      <c r="F4" s="109">
        <f>'Raw Data'!E4</f>
        <v>136</v>
      </c>
      <c r="G4" s="109">
        <f>'Raw Data'!F4</f>
        <v>137</v>
      </c>
      <c r="H4" s="109">
        <f>'Raw Data'!G4</f>
        <v>138</v>
      </c>
      <c r="I4" s="109">
        <f>'Raw Data'!H4</f>
        <v>139</v>
      </c>
      <c r="J4" s="109">
        <f>'Raw Data'!I4</f>
        <v>140</v>
      </c>
      <c r="K4" s="109">
        <f>'Raw Data'!J4</f>
        <v>141</v>
      </c>
      <c r="L4" s="109">
        <f>'Raw Data'!K4</f>
        <v>142</v>
      </c>
      <c r="M4" s="109">
        <f>'Raw Data'!L4</f>
        <v>143</v>
      </c>
      <c r="N4" s="109">
        <f>'Raw Data'!M4</f>
        <v>144</v>
      </c>
      <c r="O4" s="109">
        <f>'Raw Data'!N4</f>
        <v>145</v>
      </c>
      <c r="P4" s="109">
        <f>'Raw Data'!O4</f>
        <v>146</v>
      </c>
      <c r="Q4" s="109">
        <f>'Raw Data'!P4</f>
        <v>147</v>
      </c>
      <c r="R4" s="109">
        <f>'Raw Data'!Q4</f>
        <v>148</v>
      </c>
      <c r="S4" s="109">
        <f>'Raw Data'!R4</f>
        <v>149</v>
      </c>
      <c r="T4" s="109">
        <f>'Raw Data'!S4</f>
        <v>150</v>
      </c>
      <c r="U4" s="109">
        <f>'Raw Data'!T4</f>
        <v>151</v>
      </c>
      <c r="V4" s="109">
        <f>'Raw Data'!U4</f>
        <v>152</v>
      </c>
      <c r="W4" s="109">
        <f>'Raw Data'!V4</f>
        <v>153</v>
      </c>
      <c r="X4" s="109">
        <f>'Raw Data'!W4</f>
        <v>154</v>
      </c>
      <c r="Y4" s="109">
        <f>'Raw Data'!X4</f>
        <v>155</v>
      </c>
      <c r="Z4" s="109">
        <f>'Raw Data'!Y4</f>
        <v>156</v>
      </c>
      <c r="AA4" s="109">
        <f>'Raw Data'!Z4</f>
        <v>157</v>
      </c>
      <c r="AB4" s="109">
        <f>'Raw Data'!AA4</f>
        <v>158</v>
      </c>
      <c r="AC4" s="109">
        <f>'Raw Data'!AB4</f>
        <v>159</v>
      </c>
      <c r="AD4" s="109">
        <f>'Raw Data'!AC4</f>
        <v>160</v>
      </c>
      <c r="AE4" s="109">
        <f>'Raw Data'!AD4</f>
        <v>161</v>
      </c>
      <c r="AF4" s="109">
        <f>'Raw Data'!AE4</f>
        <v>162</v>
      </c>
      <c r="AG4" s="109">
        <f>'Raw Data'!AF4</f>
        <v>163</v>
      </c>
      <c r="AH4" s="109">
        <f>'Raw Data'!AG4</f>
        <v>164</v>
      </c>
      <c r="AI4" s="109">
        <f>'Raw Data'!AH4</f>
        <v>165</v>
      </c>
      <c r="AJ4" s="109">
        <f>'Raw Data'!AI4</f>
        <v>166</v>
      </c>
      <c r="AK4" s="109">
        <f>'Raw Data'!AJ4</f>
        <v>167</v>
      </c>
      <c r="AL4" s="109">
        <f>'Raw Data'!AK4</f>
        <v>168</v>
      </c>
      <c r="AM4" s="109">
        <f>'Raw Data'!AL4</f>
        <v>169</v>
      </c>
      <c r="AN4" s="109">
        <f>'Raw Data'!AM4</f>
        <v>170</v>
      </c>
      <c r="AO4" s="109">
        <f>'Raw Data'!AN4</f>
        <v>171</v>
      </c>
      <c r="AP4" s="109">
        <f>'Raw Data'!AO4</f>
        <v>172</v>
      </c>
      <c r="AQ4" s="109">
        <f>'Raw Data'!AP4</f>
        <v>173</v>
      </c>
      <c r="AR4" s="109">
        <f>'Raw Data'!AQ4</f>
        <v>174</v>
      </c>
      <c r="AS4" s="109">
        <f>'Raw Data'!AR4</f>
        <v>175</v>
      </c>
      <c r="AT4" s="109">
        <f>'Raw Data'!AS4</f>
        <v>176</v>
      </c>
      <c r="AU4" s="109">
        <f>'Raw Data'!AT4</f>
        <v>177</v>
      </c>
      <c r="AV4" s="109">
        <f>'Raw Data'!AU4</f>
        <v>178</v>
      </c>
      <c r="AW4" s="109">
        <f>'Raw Data'!AV4</f>
        <v>179</v>
      </c>
      <c r="AX4" s="109">
        <f>'Raw Data'!AW4</f>
        <v>180</v>
      </c>
      <c r="AY4" s="109">
        <f>'Raw Data'!AX4</f>
        <v>181</v>
      </c>
      <c r="AZ4" s="109">
        <f>'Raw Data'!AY4</f>
        <v>182</v>
      </c>
      <c r="BA4" s="109">
        <f>'Raw Data'!AZ4</f>
        <v>183</v>
      </c>
      <c r="BB4" s="109">
        <f>'Raw Data'!BA4</f>
        <v>184</v>
      </c>
      <c r="BC4" s="109">
        <f>'Raw Data'!BB4</f>
        <v>185</v>
      </c>
      <c r="BD4" s="109">
        <f>'Raw Data'!BC4</f>
        <v>186</v>
      </c>
      <c r="BE4" s="109">
        <f>'Raw Data'!BD4</f>
        <v>187</v>
      </c>
      <c r="BF4" s="109">
        <f>'Raw Data'!BE4</f>
        <v>188</v>
      </c>
      <c r="BG4" s="109">
        <f>'Raw Data'!BF4</f>
        <v>189</v>
      </c>
      <c r="BH4" s="109">
        <f>'Raw Data'!BG4</f>
        <v>190</v>
      </c>
      <c r="BI4" s="109">
        <f>'Raw Data'!BH4</f>
        <v>191</v>
      </c>
      <c r="BJ4" s="109">
        <f>'Raw Data'!BI4</f>
        <v>192</v>
      </c>
      <c r="BK4" s="109">
        <f>'Raw Data'!BJ4</f>
        <v>193</v>
      </c>
      <c r="BL4" s="109">
        <f>'Raw Data'!BK4</f>
        <v>194</v>
      </c>
      <c r="BM4" s="109">
        <f>'Raw Data'!BL4</f>
        <v>195</v>
      </c>
      <c r="BN4" s="109">
        <f>'Raw Data'!BM4</f>
        <v>196</v>
      </c>
      <c r="BO4" s="109">
        <f>'Raw Data'!BN4</f>
        <v>197</v>
      </c>
      <c r="BP4" s="109">
        <f>'Raw Data'!BO4</f>
        <v>198</v>
      </c>
      <c r="BQ4" s="109">
        <f>'Raw Data'!BP4</f>
        <v>199</v>
      </c>
      <c r="BR4" s="109">
        <f>'Raw Data'!BQ4</f>
        <v>200</v>
      </c>
      <c r="BS4" s="109">
        <f>'Raw Data'!BR4</f>
        <v>201</v>
      </c>
      <c r="BT4" s="109">
        <f>'Raw Data'!BS4</f>
        <v>202</v>
      </c>
      <c r="BU4" s="109">
        <f>'Raw Data'!BT4</f>
        <v>203</v>
      </c>
      <c r="BV4" s="109">
        <f>'Raw Data'!BU4</f>
        <v>204</v>
      </c>
      <c r="BW4" s="109">
        <f>'Raw Data'!BV4</f>
        <v>205</v>
      </c>
      <c r="BX4" s="109">
        <f>'Raw Data'!BW4</f>
        <v>206</v>
      </c>
      <c r="BY4" s="109">
        <f>'Raw Data'!BX4</f>
        <v>207</v>
      </c>
      <c r="BZ4" s="109">
        <f>'Raw Data'!BY4</f>
        <v>208</v>
      </c>
      <c r="CA4" s="109">
        <f>'Raw Data'!BZ4</f>
        <v>209</v>
      </c>
      <c r="CB4" s="109">
        <f>'Raw Data'!CA4</f>
        <v>210</v>
      </c>
      <c r="CC4" s="109">
        <f>'Raw Data'!CB4</f>
        <v>211</v>
      </c>
      <c r="CD4" s="109">
        <f>'Raw Data'!CC4</f>
        <v>212</v>
      </c>
      <c r="CE4" s="109">
        <f>'Raw Data'!CD4</f>
        <v>213</v>
      </c>
      <c r="CF4" s="109">
        <f>'Raw Data'!CE4</f>
        <v>214</v>
      </c>
      <c r="CG4" s="109">
        <f>'Raw Data'!CF4</f>
        <v>215</v>
      </c>
      <c r="CH4" s="109">
        <f>'Raw Data'!CG4</f>
        <v>216</v>
      </c>
      <c r="CI4" s="109">
        <f>'Raw Data'!CH4</f>
        <v>217</v>
      </c>
      <c r="CJ4" s="109">
        <f>'Raw Data'!CI4</f>
        <v>218</v>
      </c>
      <c r="CK4" s="109">
        <f>'Raw Data'!CJ4</f>
        <v>219</v>
      </c>
      <c r="CL4" s="109">
        <f>'Raw Data'!CK4</f>
        <v>220</v>
      </c>
      <c r="CM4" s="109">
        <f>'Raw Data'!CL4</f>
        <v>221</v>
      </c>
      <c r="CN4" s="109">
        <f>'Raw Data'!CM4</f>
        <v>222</v>
      </c>
      <c r="CO4" s="109">
        <f>'Raw Data'!CN4</f>
        <v>223</v>
      </c>
      <c r="CP4" s="109">
        <f>'Raw Data'!CO4</f>
        <v>224</v>
      </c>
      <c r="CQ4" s="109">
        <f>'Raw Data'!CP4</f>
        <v>225</v>
      </c>
      <c r="CR4" s="109">
        <f>'Raw Data'!CQ4</f>
        <v>226</v>
      </c>
      <c r="CS4" s="109">
        <f>'Raw Data'!CR4</f>
        <v>227</v>
      </c>
      <c r="CT4" s="109">
        <f>'Raw Data'!CS4</f>
        <v>228</v>
      </c>
      <c r="CU4" s="109">
        <f>'Raw Data'!CT4</f>
        <v>229</v>
      </c>
      <c r="CV4" s="109">
        <f>'Raw Data'!CU4</f>
        <v>230</v>
      </c>
      <c r="CW4" s="109">
        <f>'Raw Data'!CV4</f>
        <v>231</v>
      </c>
      <c r="CX4" s="109">
        <f>'Raw Data'!CW4</f>
        <v>232</v>
      </c>
      <c r="CY4" s="109">
        <f>'Raw Data'!CX4</f>
        <v>233</v>
      </c>
      <c r="CZ4" s="109">
        <f>'Raw Data'!CY4</f>
        <v>234</v>
      </c>
      <c r="DA4" s="109">
        <f>'Raw Data'!CZ4</f>
        <v>235</v>
      </c>
      <c r="DB4" s="109">
        <f>'Raw Data'!DA4</f>
        <v>236</v>
      </c>
      <c r="DC4" s="109">
        <f>'Raw Data'!DB4</f>
        <v>237</v>
      </c>
      <c r="DD4" s="109">
        <f>'Raw Data'!DC4</f>
        <v>238</v>
      </c>
      <c r="DE4" s="109">
        <f>'Raw Data'!DD4</f>
        <v>239</v>
      </c>
      <c r="DF4" s="109">
        <f>'Raw Data'!DE4</f>
        <v>240</v>
      </c>
      <c r="DG4" s="109">
        <f>'Raw Data'!DF4</f>
        <v>241</v>
      </c>
      <c r="DH4" s="109">
        <f>'Raw Data'!DG4</f>
        <v>242</v>
      </c>
      <c r="DI4" s="109">
        <f>'Raw Data'!DH4</f>
        <v>243</v>
      </c>
      <c r="DJ4" s="109">
        <f>'Raw Data'!DI4</f>
        <v>244</v>
      </c>
      <c r="DK4" s="109">
        <f>'Raw Data'!DJ4</f>
        <v>245</v>
      </c>
      <c r="DL4" s="109">
        <f>'Raw Data'!DK4</f>
        <v>246</v>
      </c>
      <c r="DM4" s="109">
        <f>'Raw Data'!DL4</f>
        <v>247</v>
      </c>
      <c r="DN4" s="109">
        <f>'Raw Data'!DM4</f>
        <v>248</v>
      </c>
      <c r="DO4" s="109">
        <f>'Raw Data'!DN4</f>
        <v>249</v>
      </c>
      <c r="DP4" s="109">
        <f>'Raw Data'!DO4</f>
        <v>250</v>
      </c>
      <c r="DQ4" s="109">
        <f>'Raw Data'!DP4</f>
        <v>251</v>
      </c>
      <c r="DR4" s="109">
        <f>'Raw Data'!DQ4</f>
        <v>252</v>
      </c>
      <c r="DS4" s="109">
        <f>'Raw Data'!DR4</f>
        <v>253</v>
      </c>
      <c r="DT4" s="109">
        <f>'Raw Data'!DS4</f>
        <v>254</v>
      </c>
      <c r="DU4" s="109">
        <f>'Raw Data'!DT4</f>
        <v>255</v>
      </c>
      <c r="DV4" s="109">
        <f>'Raw Data'!DU4</f>
        <v>256</v>
      </c>
      <c r="DW4" s="109">
        <f>'Raw Data'!DV4</f>
        <v>257</v>
      </c>
      <c r="DX4" s="109">
        <f>'Raw Data'!DW4</f>
        <v>258</v>
      </c>
      <c r="DY4" s="109">
        <f>'Raw Data'!DX4</f>
        <v>259</v>
      </c>
      <c r="DZ4" s="109">
        <f>'Raw Data'!DY4</f>
        <v>260</v>
      </c>
      <c r="EA4" s="109">
        <f>'Raw Data'!DZ4</f>
        <v>261</v>
      </c>
      <c r="EB4" s="109">
        <f>'Raw Data'!EA4</f>
        <v>262</v>
      </c>
      <c r="EC4" s="109">
        <f>'Raw Data'!EB4</f>
        <v>263</v>
      </c>
      <c r="ED4" s="109">
        <f>'Raw Data'!EC4</f>
        <v>264</v>
      </c>
      <c r="EE4" s="109">
        <f>'Raw Data'!ED4</f>
        <v>265</v>
      </c>
      <c r="EF4" s="109">
        <f>'Raw Data'!EE4</f>
        <v>266</v>
      </c>
      <c r="EG4" s="109">
        <f>'Raw Data'!EF4</f>
        <v>267</v>
      </c>
      <c r="EH4" s="109">
        <f>'Raw Data'!EG4</f>
        <v>268</v>
      </c>
      <c r="EI4" s="109">
        <f>'Raw Data'!EH4</f>
        <v>269</v>
      </c>
      <c r="EJ4" s="109">
        <f>'Raw Data'!EI4</f>
        <v>270</v>
      </c>
      <c r="EK4" s="109">
        <f>'Raw Data'!EJ4</f>
        <v>271</v>
      </c>
      <c r="EL4" s="109">
        <f>'Raw Data'!EK4</f>
        <v>272</v>
      </c>
      <c r="EM4" s="109">
        <f>'Raw Data'!EL4</f>
        <v>273</v>
      </c>
      <c r="EN4" s="109">
        <f>'Raw Data'!EM4</f>
        <v>274</v>
      </c>
      <c r="EO4" s="109">
        <f>'Raw Data'!EN4</f>
        <v>275</v>
      </c>
      <c r="EP4" s="109">
        <f>'Raw Data'!EO4</f>
        <v>276</v>
      </c>
      <c r="EQ4" s="109">
        <f>'Raw Data'!EP4</f>
        <v>277</v>
      </c>
      <c r="ER4" s="109">
        <f>'Raw Data'!EQ4</f>
        <v>278</v>
      </c>
      <c r="ES4" s="109">
        <f>'Raw Data'!ER4</f>
        <v>279</v>
      </c>
      <c r="ET4" s="109">
        <f>'Raw Data'!ES4</f>
        <v>280</v>
      </c>
      <c r="EU4" s="109">
        <f>'Raw Data'!ET4</f>
        <v>281</v>
      </c>
      <c r="EV4" s="109">
        <f>'Raw Data'!EU4</f>
        <v>282</v>
      </c>
      <c r="EW4" s="109">
        <f>'Raw Data'!EV4</f>
        <v>283</v>
      </c>
      <c r="EX4" s="109">
        <f>'Raw Data'!EW4</f>
        <v>284</v>
      </c>
      <c r="EY4" s="109">
        <f>'Raw Data'!EX4</f>
        <v>285</v>
      </c>
      <c r="EZ4" s="109">
        <f>'Raw Data'!EY4</f>
        <v>286</v>
      </c>
      <c r="FA4" s="109">
        <f>'Raw Data'!EZ4</f>
        <v>287</v>
      </c>
      <c r="FB4" s="109">
        <f>'Raw Data'!FA4</f>
        <v>288</v>
      </c>
      <c r="FC4" s="109">
        <f>'Raw Data'!FB4</f>
        <v>289</v>
      </c>
      <c r="FD4" s="109">
        <f>'Raw Data'!FC4</f>
        <v>290</v>
      </c>
      <c r="FE4" s="109">
        <f>'Raw Data'!FD4</f>
        <v>291</v>
      </c>
      <c r="FF4" s="109">
        <f>'Raw Data'!FE4</f>
        <v>292</v>
      </c>
      <c r="FG4" s="109">
        <f>'Raw Data'!FF4</f>
        <v>293</v>
      </c>
      <c r="FH4" s="109">
        <f>'Raw Data'!FG4</f>
        <v>294</v>
      </c>
      <c r="FI4" s="109">
        <f>'Raw Data'!FH4</f>
        <v>295</v>
      </c>
      <c r="FJ4" s="109">
        <f>'Raw Data'!FI4</f>
        <v>296</v>
      </c>
      <c r="FK4" s="109">
        <f>'Raw Data'!FJ4</f>
        <v>297</v>
      </c>
      <c r="FL4" s="109">
        <f>'Raw Data'!FK4</f>
        <v>298</v>
      </c>
      <c r="FM4" s="109">
        <f>'Raw Data'!FL4</f>
        <v>299</v>
      </c>
      <c r="FN4" s="109">
        <f>'Raw Data'!FM4</f>
        <v>300</v>
      </c>
      <c r="FO4" s="109">
        <f>'Raw Data'!FN4</f>
        <v>301</v>
      </c>
      <c r="FP4" s="109">
        <f>'Raw Data'!FO4</f>
        <v>302</v>
      </c>
      <c r="FQ4" s="109">
        <f>'Raw Data'!FP4</f>
        <v>303</v>
      </c>
      <c r="FR4" s="109">
        <f>'Raw Data'!FQ4</f>
        <v>304</v>
      </c>
      <c r="FS4" s="109">
        <f>'Raw Data'!FR4</f>
        <v>305</v>
      </c>
    </row>
    <row r="5" spans="1:175" x14ac:dyDescent="0.25">
      <c r="A5" t="s">
        <v>43</v>
      </c>
      <c r="C5" t="str">
        <f>IF(ISTEXT('Raw Data'!B214),'Raw Data'!B214,"")</f>
        <v/>
      </c>
      <c r="D5" t="str">
        <f>IF(ISTEXT('Raw Data'!C214),'Raw Data'!C214,"")</f>
        <v>Planting</v>
      </c>
      <c r="E5" t="str">
        <f>IF(ISTEXT('Raw Data'!D214),'Raw Data'!D214,"")</f>
        <v/>
      </c>
      <c r="F5" t="str">
        <f>IF(ISTEXT('Raw Data'!E214),'Raw Data'!E214,"")</f>
        <v/>
      </c>
      <c r="G5" t="str">
        <f>IF(ISTEXT('Raw Data'!F214),'Raw Data'!F214,"")</f>
        <v/>
      </c>
      <c r="H5" t="str">
        <f>IF(ISTEXT('Raw Data'!G214),'Raw Data'!G214,"")</f>
        <v/>
      </c>
      <c r="I5" t="str">
        <f>IF(ISTEXT('Raw Data'!H214),'Raw Data'!H214,"")</f>
        <v/>
      </c>
      <c r="J5" t="str">
        <f>IF(ISTEXT('Raw Data'!I214),'Raw Data'!I214,"")</f>
        <v/>
      </c>
      <c r="K5" t="str">
        <f>IF(ISTEXT('Raw Data'!J214),'Raw Data'!J214,"")</f>
        <v/>
      </c>
      <c r="L5" t="str">
        <f>IF(ISTEXT('Raw Data'!K214),'Raw Data'!K214,"")</f>
        <v/>
      </c>
      <c r="M5" t="str">
        <f>IF(ISTEXT('Raw Data'!L214),'Raw Data'!L214,"")</f>
        <v/>
      </c>
      <c r="N5" t="str">
        <f>IF(ISTEXT('Raw Data'!M214),'Raw Data'!M214,"")</f>
        <v>Emergence</v>
      </c>
      <c r="O5" t="str">
        <f>IF(ISTEXT('Raw Data'!N214),'Raw Data'!N214,"")</f>
        <v/>
      </c>
      <c r="P5" t="str">
        <f>IF(ISTEXT('Raw Data'!O214),'Raw Data'!O214,"")</f>
        <v/>
      </c>
      <c r="Q5" t="str">
        <f>IF(ISTEXT('Raw Data'!P214),'Raw Data'!P214,"")</f>
        <v/>
      </c>
      <c r="R5" t="str">
        <f>IF(ISTEXT('Raw Data'!Q214),'Raw Data'!Q214,"")</f>
        <v/>
      </c>
      <c r="S5" t="str">
        <f>IF(ISTEXT('Raw Data'!R214),'Raw Data'!R214,"")</f>
        <v/>
      </c>
      <c r="T5" t="str">
        <f>IF(ISTEXT('Raw Data'!S214),'Raw Data'!S214,"")</f>
        <v/>
      </c>
      <c r="U5" t="str">
        <f>IF(ISTEXT('Raw Data'!T214),'Raw Data'!T214,"")</f>
        <v/>
      </c>
      <c r="V5" t="str">
        <f>IF(ISTEXT('Raw Data'!U214),'Raw Data'!U214,"")</f>
        <v/>
      </c>
      <c r="W5" t="str">
        <f>IF(ISTEXT('Raw Data'!V214),'Raw Data'!V214,"")</f>
        <v/>
      </c>
      <c r="X5" t="str">
        <f>IF(ISTEXT('Raw Data'!W214),'Raw Data'!W214,"")</f>
        <v>V2/V3</v>
      </c>
      <c r="Y5" t="str">
        <f>IF(ISTEXT('Raw Data'!X214),'Raw Data'!X214,"")</f>
        <v/>
      </c>
      <c r="Z5" t="str">
        <f>IF(ISTEXT('Raw Data'!Y214),'Raw Data'!Y214,"")</f>
        <v/>
      </c>
      <c r="AA5" t="str">
        <f>IF(ISTEXT('Raw Data'!Z214),'Raw Data'!Z214,"")</f>
        <v/>
      </c>
      <c r="AB5" t="str">
        <f>IF(ISTEXT('Raw Data'!AA214),'Raw Data'!AA214,"")</f>
        <v/>
      </c>
      <c r="AC5" t="str">
        <f>IF(ISTEXT('Raw Data'!AB214),'Raw Data'!AB214,"")</f>
        <v/>
      </c>
      <c r="AD5" t="str">
        <f>IF(ISTEXT('Raw Data'!AC214),'Raw Data'!AC214,"")</f>
        <v/>
      </c>
      <c r="AE5" t="str">
        <f>IF(ISTEXT('Raw Data'!AD214),'Raw Data'!AD214,"")</f>
        <v/>
      </c>
      <c r="AF5" t="str">
        <f>IF(ISTEXT('Raw Data'!AE214),'Raw Data'!AE214,"")</f>
        <v>V4/V5</v>
      </c>
      <c r="AG5" t="str">
        <f>IF(ISTEXT('Raw Data'!AF214),'Raw Data'!AF214,"")</f>
        <v/>
      </c>
      <c r="AH5" t="str">
        <f>IF(ISTEXT('Raw Data'!AG214),'Raw Data'!AG214,"")</f>
        <v/>
      </c>
      <c r="AI5" t="str">
        <f>IF(ISTEXT('Raw Data'!AH214),'Raw Data'!AH214,"")</f>
        <v/>
      </c>
      <c r="AJ5" t="str">
        <f>IF(ISTEXT('Raw Data'!AI214),'Raw Data'!AI214,"")</f>
        <v/>
      </c>
      <c r="AK5" t="str">
        <f>IF(ISTEXT('Raw Data'!AJ214),'Raw Data'!AJ214,"")</f>
        <v/>
      </c>
      <c r="AL5" t="str">
        <f>IF(ISTEXT('Raw Data'!AK214),'Raw Data'!AK214,"")</f>
        <v>V5/V6</v>
      </c>
      <c r="AM5" t="str">
        <f>IF(ISTEXT('Raw Data'!AL214),'Raw Data'!AL214,"")</f>
        <v/>
      </c>
      <c r="AN5" t="str">
        <f>IF(ISTEXT('Raw Data'!AM214),'Raw Data'!AM214,"")</f>
        <v/>
      </c>
      <c r="AO5" t="str">
        <f>IF(ISTEXT('Raw Data'!AN214),'Raw Data'!AN214,"")</f>
        <v/>
      </c>
      <c r="AP5" t="str">
        <f>IF(ISTEXT('Raw Data'!AO214),'Raw Data'!AO214,"")</f>
        <v/>
      </c>
      <c r="AQ5" t="str">
        <f>IF(ISTEXT('Raw Data'!AP214),'Raw Data'!AP214,"")</f>
        <v/>
      </c>
      <c r="AR5" t="str">
        <f>IF(ISTEXT('Raw Data'!AQ214),'Raw Data'!AQ214,"")</f>
        <v/>
      </c>
      <c r="AS5" t="str">
        <f>IF(ISTEXT('Raw Data'!AR214),'Raw Data'!AR214,"")</f>
        <v>V7</v>
      </c>
      <c r="AT5" t="str">
        <f>IF(ISTEXT('Raw Data'!AS214),'Raw Data'!AS214,"")</f>
        <v/>
      </c>
      <c r="AU5" t="str">
        <f>IF(ISTEXT('Raw Data'!AT214),'Raw Data'!AT214,"")</f>
        <v/>
      </c>
      <c r="AV5" t="str">
        <f>IF(ISTEXT('Raw Data'!AU214),'Raw Data'!AU214,"")</f>
        <v/>
      </c>
      <c r="AW5" t="str">
        <f>IF(ISTEXT('Raw Data'!AV214),'Raw Data'!AV214,"")</f>
        <v/>
      </c>
      <c r="AX5" t="str">
        <f>IF(ISTEXT('Raw Data'!AW214),'Raw Data'!AW214,"")</f>
        <v/>
      </c>
      <c r="AY5" t="str">
        <f>IF(ISTEXT('Raw Data'!AX214),'Raw Data'!AX214,"")</f>
        <v/>
      </c>
      <c r="AZ5" t="str">
        <f>IF(ISTEXT('Raw Data'!AY214),'Raw Data'!AY214,"")</f>
        <v>V8</v>
      </c>
      <c r="BA5" t="str">
        <f>IF(ISTEXT('Raw Data'!AZ214),'Raw Data'!AZ214,"")</f>
        <v/>
      </c>
      <c r="BB5" t="str">
        <f>IF(ISTEXT('Raw Data'!BA214),'Raw Data'!BA214,"")</f>
        <v/>
      </c>
      <c r="BC5" t="str">
        <f>IF(ISTEXT('Raw Data'!BB214),'Raw Data'!BB214,"")</f>
        <v/>
      </c>
      <c r="BD5" t="str">
        <f>IF(ISTEXT('Raw Data'!BC214),'Raw Data'!BC214,"")</f>
        <v/>
      </c>
      <c r="BE5" t="str">
        <f>IF(ISTEXT('Raw Data'!BD214),'Raw Data'!BD214,"")</f>
        <v/>
      </c>
      <c r="BF5" t="str">
        <f>IF(ISTEXT('Raw Data'!BE214),'Raw Data'!BE214,"")</f>
        <v/>
      </c>
      <c r="BG5" t="str">
        <f>IF(ISTEXT('Raw Data'!BF214),'Raw Data'!BF214,"")</f>
        <v>V9/V10</v>
      </c>
      <c r="BH5" t="str">
        <f>IF(ISTEXT('Raw Data'!BG214),'Raw Data'!BG214,"")</f>
        <v/>
      </c>
      <c r="BI5" t="str">
        <f>IF(ISTEXT('Raw Data'!BH214),'Raw Data'!BH214,"")</f>
        <v/>
      </c>
      <c r="BJ5" t="str">
        <f>IF(ISTEXT('Raw Data'!BI214),'Raw Data'!BI214,"")</f>
        <v/>
      </c>
      <c r="BK5" t="str">
        <f>IF(ISTEXT('Raw Data'!BJ214),'Raw Data'!BJ214,"")</f>
        <v/>
      </c>
      <c r="BL5" t="str">
        <f>IF(ISTEXT('Raw Data'!BK214),'Raw Data'!BK214,"")</f>
        <v/>
      </c>
      <c r="BM5" t="str">
        <f>IF(ISTEXT('Raw Data'!BL214),'Raw Data'!BL214,"")</f>
        <v/>
      </c>
      <c r="BN5" t="str">
        <f>IF(ISTEXT('Raw Data'!BM214),'Raw Data'!BM214,"")</f>
        <v>V12/V15</v>
      </c>
      <c r="BO5" t="str">
        <f>IF(ISTEXT('Raw Data'!BN214),'Raw Data'!BN214,"")</f>
        <v/>
      </c>
      <c r="BP5" t="str">
        <f>IF(ISTEXT('Raw Data'!BO214),'Raw Data'!BO214,"")</f>
        <v/>
      </c>
      <c r="BQ5" t="str">
        <f>IF(ISTEXT('Raw Data'!BP214),'Raw Data'!BP214,"")</f>
        <v/>
      </c>
      <c r="BR5" t="str">
        <f>IF(ISTEXT('Raw Data'!BQ214),'Raw Data'!BQ214,"")</f>
        <v/>
      </c>
      <c r="BS5" t="str">
        <f>IF(ISTEXT('Raw Data'!BR214),'Raw Data'!BR214,"")</f>
        <v/>
      </c>
      <c r="BT5" t="str">
        <f>IF(ISTEXT('Raw Data'!BS214),'Raw Data'!BS214,"")</f>
        <v/>
      </c>
      <c r="BU5" t="str">
        <f>IF(ISTEXT('Raw Data'!BT214),'Raw Data'!BT214,"")</f>
        <v>V14/V17</v>
      </c>
      <c r="BV5" t="str">
        <f>IF(ISTEXT('Raw Data'!BU214),'Raw Data'!BU214,"")</f>
        <v/>
      </c>
      <c r="BW5" t="str">
        <f>IF(ISTEXT('Raw Data'!BV214),'Raw Data'!BV214,"")</f>
        <v/>
      </c>
      <c r="BX5" t="str">
        <f>IF(ISTEXT('Raw Data'!BW214),'Raw Data'!BW214,"")</f>
        <v>V16/VT</v>
      </c>
      <c r="BY5" t="str">
        <f>IF(ISTEXT('Raw Data'!BX214),'Raw Data'!BX214,"")</f>
        <v/>
      </c>
      <c r="BZ5" t="str">
        <f>IF(ISTEXT('Raw Data'!BY214),'Raw Data'!BY214,"")</f>
        <v/>
      </c>
      <c r="CA5" t="str">
        <f>IF(ISTEXT('Raw Data'!BZ214),'Raw Data'!BZ214,"")</f>
        <v/>
      </c>
      <c r="CB5" t="str">
        <f>IF(ISTEXT('Raw Data'!CA214),'Raw Data'!CA214,"")</f>
        <v>V18/R1</v>
      </c>
      <c r="CC5" t="str">
        <f>IF(ISTEXT('Raw Data'!CB214),'Raw Data'!CB214,"")</f>
        <v/>
      </c>
      <c r="CD5" t="str">
        <f>IF(ISTEXT('Raw Data'!CC214),'Raw Data'!CC214,"")</f>
        <v/>
      </c>
      <c r="CE5" t="str">
        <f>IF(ISTEXT('Raw Data'!CD214),'Raw Data'!CD214,"")</f>
        <v>R1</v>
      </c>
      <c r="CF5" t="str">
        <f>IF(ISTEXT('Raw Data'!CE214),'Raw Data'!CE214,"")</f>
        <v/>
      </c>
      <c r="CG5" t="str">
        <f>IF(ISTEXT('Raw Data'!CF214),'Raw Data'!CF214,"")</f>
        <v/>
      </c>
      <c r="CH5" t="str">
        <f>IF(ISTEXT('Raw Data'!CG214),'Raw Data'!CG214,"")</f>
        <v/>
      </c>
      <c r="CI5" t="str">
        <f>IF(ISTEXT('Raw Data'!CH214),'Raw Data'!CH214,"")</f>
        <v>R1/R2</v>
      </c>
      <c r="CJ5" t="str">
        <f>IF(ISTEXT('Raw Data'!CI214),'Raw Data'!CI214,"")</f>
        <v/>
      </c>
      <c r="CK5" t="str">
        <f>IF(ISTEXT('Raw Data'!CJ214),'Raw Data'!CJ214,"")</f>
        <v/>
      </c>
      <c r="CL5" t="str">
        <f>IF(ISTEXT('Raw Data'!CK214),'Raw Data'!CK214,"")</f>
        <v>R1/R2</v>
      </c>
      <c r="CM5" t="str">
        <f>IF(ISTEXT('Raw Data'!CL214),'Raw Data'!CL214,"")</f>
        <v/>
      </c>
      <c r="CN5" t="str">
        <f>IF(ISTEXT('Raw Data'!CM214),'Raw Data'!CM214,"")</f>
        <v/>
      </c>
      <c r="CO5" t="str">
        <f>IF(ISTEXT('Raw Data'!CN214),'Raw Data'!CN214,"")</f>
        <v/>
      </c>
      <c r="CP5" t="str">
        <f>IF(ISTEXT('Raw Data'!CO214),'Raw Data'!CO214,"")</f>
        <v>R2/R3</v>
      </c>
      <c r="CQ5" t="str">
        <f>IF(ISTEXT('Raw Data'!CP214),'Raw Data'!CP214,"")</f>
        <v/>
      </c>
      <c r="CR5" t="str">
        <f>IF(ISTEXT('Raw Data'!CQ214),'Raw Data'!CQ214,"")</f>
        <v>R2/R3</v>
      </c>
      <c r="CS5" t="str">
        <f>IF(ISTEXT('Raw Data'!CR214),'Raw Data'!CR214,"")</f>
        <v/>
      </c>
      <c r="CT5" t="str">
        <f>IF(ISTEXT('Raw Data'!CS214),'Raw Data'!CS214,"")</f>
        <v/>
      </c>
      <c r="CU5" t="str">
        <f>IF(ISTEXT('Raw Data'!CT214),'Raw Data'!CT214,"")</f>
        <v/>
      </c>
      <c r="CV5" t="str">
        <f>IF(ISTEXT('Raw Data'!CU214),'Raw Data'!CU214,"")</f>
        <v/>
      </c>
      <c r="CW5" t="str">
        <f>IF(ISTEXT('Raw Data'!CV214),'Raw Data'!CV214,"")</f>
        <v>R3</v>
      </c>
      <c r="CX5" t="str">
        <f>IF(ISTEXT('Raw Data'!CW214),'Raw Data'!CW214,"")</f>
        <v/>
      </c>
      <c r="CY5" t="str">
        <f>IF(ISTEXT('Raw Data'!CX214),'Raw Data'!CX214,"")</f>
        <v/>
      </c>
      <c r="CZ5" t="str">
        <f>IF(ISTEXT('Raw Data'!CY214),'Raw Data'!CY214,"")</f>
        <v/>
      </c>
      <c r="DA5" t="str">
        <f>IF(ISTEXT('Raw Data'!CZ214),'Raw Data'!CZ214,"")</f>
        <v/>
      </c>
      <c r="DB5" t="str">
        <f>IF(ISTEXT('Raw Data'!DA214),'Raw Data'!DA214,"")</f>
        <v/>
      </c>
      <c r="DC5" t="str">
        <f>IF(ISTEXT('Raw Data'!DB214),'Raw Data'!DB214,"")</f>
        <v/>
      </c>
      <c r="DD5" t="str">
        <f>IF(ISTEXT('Raw Data'!DC214),'Raw Data'!DC214,"")</f>
        <v>R4/R3</v>
      </c>
      <c r="DE5" t="str">
        <f>IF(ISTEXT('Raw Data'!DD214),'Raw Data'!DD214,"")</f>
        <v/>
      </c>
      <c r="DF5" t="str">
        <f>IF(ISTEXT('Raw Data'!DE214),'Raw Data'!DE214,"")</f>
        <v/>
      </c>
      <c r="DG5" t="str">
        <f>IF(ISTEXT('Raw Data'!DF214),'Raw Data'!DF214,"")</f>
        <v/>
      </c>
      <c r="DH5" t="str">
        <f>IF(ISTEXT('Raw Data'!DG214),'Raw Data'!DG214,"")</f>
        <v/>
      </c>
      <c r="DI5" t="str">
        <f>IF(ISTEXT('Raw Data'!DH214),'Raw Data'!DH214,"")</f>
        <v/>
      </c>
      <c r="DJ5" t="str">
        <f>IF(ISTEXT('Raw Data'!DI214),'Raw Data'!DI214,"")</f>
        <v/>
      </c>
      <c r="DK5" t="str">
        <f>IF(ISTEXT('Raw Data'!DJ214),'Raw Data'!DJ214,"")</f>
        <v/>
      </c>
      <c r="DL5" t="str">
        <f>IF(ISTEXT('Raw Data'!DK214),'Raw Data'!DK214,"")</f>
        <v>R4/R5</v>
      </c>
      <c r="DM5" t="str">
        <f>IF(ISTEXT('Raw Data'!DL214),'Raw Data'!DL214,"")</f>
        <v/>
      </c>
      <c r="DN5" t="str">
        <f>IF(ISTEXT('Raw Data'!DM214),'Raw Data'!DM214,"")</f>
        <v/>
      </c>
      <c r="DO5" t="str">
        <f>IF(ISTEXT('Raw Data'!DN214),'Raw Data'!DN214,"")</f>
        <v/>
      </c>
      <c r="DP5" t="str">
        <f>IF(ISTEXT('Raw Data'!DO214),'Raw Data'!DO214,"")</f>
        <v/>
      </c>
      <c r="DQ5" t="str">
        <f>IF(ISTEXT('Raw Data'!DP214),'Raw Data'!DP214,"")</f>
        <v/>
      </c>
      <c r="DR5" t="str">
        <f>IF(ISTEXT('Raw Data'!DQ214),'Raw Data'!DQ214,"")</f>
        <v>R4/R5</v>
      </c>
      <c r="DS5" t="str">
        <f>IF(ISTEXT('Raw Data'!DR214),'Raw Data'!DR214,"")</f>
        <v/>
      </c>
      <c r="DT5" t="str">
        <f>IF(ISTEXT('Raw Data'!DS214),'Raw Data'!DS214,"")</f>
        <v/>
      </c>
      <c r="DU5" t="str">
        <f>IF(ISTEXT('Raw Data'!DT214),'Raw Data'!DT214,"")</f>
        <v/>
      </c>
      <c r="DV5" t="str">
        <f>IF(ISTEXT('Raw Data'!DU214),'Raw Data'!DU214,"")</f>
        <v/>
      </c>
      <c r="DW5" t="str">
        <f>IF(ISTEXT('Raw Data'!DV214),'Raw Data'!DV214,"")</f>
        <v/>
      </c>
      <c r="DX5" t="str">
        <f>IF(ISTEXT('Raw Data'!DW214),'Raw Data'!DW214,"")</f>
        <v/>
      </c>
      <c r="DY5" t="str">
        <f>IF(ISTEXT('Raw Data'!DX214),'Raw Data'!DX214,"")</f>
        <v/>
      </c>
      <c r="DZ5" t="str">
        <f>IF(ISTEXT('Raw Data'!DY214),'Raw Data'!DY214,"")</f>
        <v/>
      </c>
      <c r="EA5" t="str">
        <f>IF(ISTEXT('Raw Data'!DZ214),'Raw Data'!DZ214,"")</f>
        <v>R5/R6</v>
      </c>
      <c r="EB5" t="str">
        <f>IF(ISTEXT('Raw Data'!EA214),'Raw Data'!EA214,"")</f>
        <v/>
      </c>
      <c r="EC5" t="str">
        <f>IF(ISTEXT('Raw Data'!EB214),'Raw Data'!EB214,"")</f>
        <v/>
      </c>
      <c r="ED5" t="str">
        <f>IF(ISTEXT('Raw Data'!EC214),'Raw Data'!EC214,"")</f>
        <v/>
      </c>
      <c r="EE5" t="str">
        <f>IF(ISTEXT('Raw Data'!ED214),'Raw Data'!ED214,"")</f>
        <v/>
      </c>
      <c r="EF5" t="str">
        <f>IF(ISTEXT('Raw Data'!EE214),'Raw Data'!EE214,"")</f>
        <v/>
      </c>
      <c r="EG5" t="str">
        <f>IF(ISTEXT('Raw Data'!EF214),'Raw Data'!EF214,"")</f>
        <v/>
      </c>
      <c r="EH5" t="str">
        <f>IF(ISTEXT('Raw Data'!EG214),'Raw Data'!EG214,"")</f>
        <v/>
      </c>
      <c r="EI5" t="str">
        <f>IF(ISTEXT('Raw Data'!EH214),'Raw Data'!EH214,"")</f>
        <v/>
      </c>
      <c r="EJ5" t="str">
        <f>IF(ISTEXT('Raw Data'!EI214),'Raw Data'!EI214,"")</f>
        <v/>
      </c>
      <c r="EK5" t="str">
        <f>IF(ISTEXT('Raw Data'!EJ214),'Raw Data'!EJ214,"")</f>
        <v/>
      </c>
      <c r="EL5" t="str">
        <f>IF(ISTEXT('Raw Data'!EK214),'Raw Data'!EK214,"")</f>
        <v/>
      </c>
      <c r="EM5" t="str">
        <f>IF(ISTEXT('Raw Data'!EL214),'Raw Data'!EL214,"")</f>
        <v/>
      </c>
      <c r="EN5" t="str">
        <f>IF(ISTEXT('Raw Data'!EM214),'Raw Data'!EM214,"")</f>
        <v/>
      </c>
      <c r="EO5" t="str">
        <f>IF(ISTEXT('Raw Data'!EN214),'Raw Data'!EN214,"")</f>
        <v/>
      </c>
      <c r="EP5" t="str">
        <f>IF(ISTEXT('Raw Data'!EO214),'Raw Data'!EO214,"")</f>
        <v/>
      </c>
      <c r="EQ5" t="str">
        <f>IF(ISTEXT('Raw Data'!EP214),'Raw Data'!EP214,"")</f>
        <v/>
      </c>
      <c r="ER5" t="str">
        <f>IF(ISTEXT('Raw Data'!EQ214),'Raw Data'!EQ214,"")</f>
        <v/>
      </c>
      <c r="ES5" t="str">
        <f>IF(ISTEXT('Raw Data'!ER214),'Raw Data'!ER214,"")</f>
        <v/>
      </c>
      <c r="ET5" t="str">
        <f>IF(ISTEXT('Raw Data'!ES214),'Raw Data'!ES214,"")</f>
        <v/>
      </c>
      <c r="EU5" t="str">
        <f>IF(ISTEXT('Raw Data'!ET214),'Raw Data'!ET214,"")</f>
        <v/>
      </c>
      <c r="EV5" t="str">
        <f>IF(ISTEXT('Raw Data'!EU214),'Raw Data'!EU214,"")</f>
        <v/>
      </c>
      <c r="EW5" t="str">
        <f>IF(ISTEXT('Raw Data'!EV214),'Raw Data'!EV214,"")</f>
        <v/>
      </c>
      <c r="EX5" t="str">
        <f>IF(ISTEXT('Raw Data'!EW214),'Raw Data'!EW214,"")</f>
        <v/>
      </c>
      <c r="EY5" t="str">
        <f>IF(ISTEXT('Raw Data'!EX214),'Raw Data'!EX214,"")</f>
        <v/>
      </c>
      <c r="EZ5" t="str">
        <f>IF(ISTEXT('Raw Data'!EY214),'Raw Data'!EY214,"")</f>
        <v/>
      </c>
      <c r="FA5" t="str">
        <f>IF(ISTEXT('Raw Data'!EZ214),'Raw Data'!EZ214,"")</f>
        <v/>
      </c>
      <c r="FB5" t="str">
        <f>IF(ISTEXT('Raw Data'!FA214),'Raw Data'!FA214,"")</f>
        <v/>
      </c>
      <c r="FC5" t="str">
        <f>IF(ISTEXT('Raw Data'!FB214),'Raw Data'!FB214,"")</f>
        <v/>
      </c>
      <c r="FD5" t="str">
        <f>IF(ISTEXT('Raw Data'!FC214),'Raw Data'!FC214,"")</f>
        <v/>
      </c>
      <c r="FE5" t="str">
        <f>IF(ISTEXT('Raw Data'!FD214),'Raw Data'!FD214,"")</f>
        <v/>
      </c>
      <c r="FF5" t="str">
        <f>IF(ISTEXT('Raw Data'!FE214),'Raw Data'!FE214,"")</f>
        <v/>
      </c>
      <c r="FG5" t="str">
        <f>IF(ISTEXT('Raw Data'!FF214),'Raw Data'!FF214,"")</f>
        <v/>
      </c>
      <c r="FH5" t="str">
        <f>IF(ISTEXT('Raw Data'!FG214),'Raw Data'!FG214,"")</f>
        <v/>
      </c>
      <c r="FI5" t="str">
        <f>IF(ISTEXT('Raw Data'!FH214),'Raw Data'!FH214,"")</f>
        <v/>
      </c>
      <c r="FJ5" t="str">
        <f>IF(ISTEXT('Raw Data'!FI214),'Raw Data'!FI214,"")</f>
        <v/>
      </c>
      <c r="FK5" t="str">
        <f>IF(ISTEXT('Raw Data'!FJ214),'Raw Data'!FJ214,"")</f>
        <v/>
      </c>
      <c r="FL5" t="str">
        <f>IF(ISTEXT('Raw Data'!FK214),'Raw Data'!FK214,"")</f>
        <v/>
      </c>
      <c r="FM5" t="str">
        <f>IF(ISTEXT('Raw Data'!FL214),'Raw Data'!FL214,"")</f>
        <v/>
      </c>
      <c r="FN5" t="str">
        <f>IF(ISTEXT('Raw Data'!FM214),'Raw Data'!FM214,"")</f>
        <v/>
      </c>
      <c r="FO5" t="str">
        <f>IF(ISTEXT('Raw Data'!FN214),'Raw Data'!FN214,"")</f>
        <v/>
      </c>
      <c r="FP5" t="str">
        <f>IF(ISTEXT('Raw Data'!FO214),'Raw Data'!FO214,"")</f>
        <v/>
      </c>
      <c r="FQ5" t="str">
        <f>IF(ISTEXT('Raw Data'!FP214),'Raw Data'!FP214,"")</f>
        <v/>
      </c>
      <c r="FR5" t="str">
        <f>IF(ISTEXT('Raw Data'!FQ214),'Raw Data'!FQ214,"")</f>
        <v/>
      </c>
      <c r="FS5" t="str">
        <f>IF(ISTEXT('Raw Data'!FR214),'Raw Data'!FR214,"")</f>
        <v/>
      </c>
    </row>
    <row r="6" spans="1:175" x14ac:dyDescent="0.25">
      <c r="A6" s="5" t="s">
        <v>5</v>
      </c>
      <c r="B6" s="8" t="s">
        <v>8</v>
      </c>
      <c r="C6" s="5">
        <f>'Raw Data'!B5</f>
        <v>80</v>
      </c>
      <c r="D6" s="5">
        <f>'Raw Data'!C5</f>
        <v>80</v>
      </c>
      <c r="E6" s="5">
        <f>'Raw Data'!D5</f>
        <v>80</v>
      </c>
      <c r="F6" s="5">
        <f>'Raw Data'!E5</f>
        <v>80</v>
      </c>
      <c r="G6" s="5">
        <f>'Raw Data'!F5</f>
        <v>80</v>
      </c>
      <c r="H6" s="5">
        <f>'Raw Data'!G5</f>
        <v>80</v>
      </c>
      <c r="I6" s="5">
        <f>'Raw Data'!H5</f>
        <v>80</v>
      </c>
      <c r="J6" s="5">
        <f>'Raw Data'!I5</f>
        <v>80</v>
      </c>
      <c r="K6" s="5">
        <f>'Raw Data'!J5</f>
        <v>80</v>
      </c>
      <c r="L6" s="5">
        <f>'Raw Data'!K5</f>
        <v>80</v>
      </c>
      <c r="M6" s="5">
        <f>'Raw Data'!L5</f>
        <v>90</v>
      </c>
      <c r="N6" s="5">
        <f>'Raw Data'!M5</f>
        <v>100</v>
      </c>
      <c r="O6" s="5">
        <f>'Raw Data'!N5</f>
        <v>110</v>
      </c>
      <c r="P6" s="5">
        <f>'Raw Data'!O5</f>
        <v>120</v>
      </c>
      <c r="Q6" s="5">
        <f>'Raw Data'!P5</f>
        <v>130</v>
      </c>
      <c r="R6" s="5">
        <f>'Raw Data'!Q5</f>
        <v>140</v>
      </c>
      <c r="S6" s="5">
        <f>'Raw Data'!R5</f>
        <v>150</v>
      </c>
      <c r="T6" s="5">
        <f>'Raw Data'!S5</f>
        <v>160</v>
      </c>
      <c r="U6" s="5">
        <f>'Raw Data'!T5</f>
        <v>170</v>
      </c>
      <c r="V6" s="5">
        <f>'Raw Data'!U5</f>
        <v>180</v>
      </c>
      <c r="W6" s="5">
        <f>'Raw Data'!V5</f>
        <v>190</v>
      </c>
      <c r="X6" s="5">
        <f>'Raw Data'!W5</f>
        <v>200</v>
      </c>
      <c r="Y6" s="5">
        <f>'Raw Data'!X5</f>
        <v>210</v>
      </c>
      <c r="Z6" s="5">
        <f>'Raw Data'!Y5</f>
        <v>220</v>
      </c>
      <c r="AA6" s="5">
        <f>'Raw Data'!Z5</f>
        <v>230</v>
      </c>
      <c r="AB6" s="5">
        <f>'Raw Data'!AA5</f>
        <v>240</v>
      </c>
      <c r="AC6" s="5">
        <f>'Raw Data'!AB5</f>
        <v>250</v>
      </c>
      <c r="AD6" s="5">
        <f>'Raw Data'!AC5</f>
        <v>260</v>
      </c>
      <c r="AE6" s="5">
        <f>'Raw Data'!AD5</f>
        <v>275</v>
      </c>
      <c r="AF6" s="5">
        <f>'Raw Data'!AE5</f>
        <v>290</v>
      </c>
      <c r="AG6" s="5">
        <f>'Raw Data'!AF5</f>
        <v>305</v>
      </c>
      <c r="AH6" s="5">
        <f>'Raw Data'!AG5</f>
        <v>320</v>
      </c>
      <c r="AI6" s="5">
        <f>'Raw Data'!AH5</f>
        <v>335</v>
      </c>
      <c r="AJ6" s="5">
        <f>'Raw Data'!AI5</f>
        <v>350</v>
      </c>
      <c r="AK6" s="5">
        <f>'Raw Data'!AJ5</f>
        <v>365</v>
      </c>
      <c r="AL6" s="5">
        <f>'Raw Data'!AK5</f>
        <v>380</v>
      </c>
      <c r="AM6" s="5">
        <f>'Raw Data'!AL5</f>
        <v>395</v>
      </c>
      <c r="AN6" s="5">
        <f>'Raw Data'!AM5</f>
        <v>410</v>
      </c>
      <c r="AO6" s="5">
        <f>'Raw Data'!AN5</f>
        <v>425</v>
      </c>
      <c r="AP6" s="5">
        <f>'Raw Data'!AO5</f>
        <v>440</v>
      </c>
      <c r="AQ6" s="5">
        <f>'Raw Data'!AP5</f>
        <v>455</v>
      </c>
      <c r="AR6" s="5">
        <f>'Raw Data'!AQ5</f>
        <v>470</v>
      </c>
      <c r="AS6" s="5">
        <f>'Raw Data'!AR5</f>
        <v>485</v>
      </c>
      <c r="AT6" s="5">
        <f>'Raw Data'!AS5</f>
        <v>500</v>
      </c>
      <c r="AU6" s="5">
        <f>'Raw Data'!AT5</f>
        <v>520</v>
      </c>
      <c r="AV6" s="5">
        <f>'Raw Data'!AU5</f>
        <v>540</v>
      </c>
      <c r="AW6" s="5">
        <f>'Raw Data'!AV5</f>
        <v>560</v>
      </c>
      <c r="AX6" s="5">
        <f>'Raw Data'!AW5</f>
        <v>580</v>
      </c>
      <c r="AY6" s="5">
        <f>'Raw Data'!AX5</f>
        <v>600</v>
      </c>
      <c r="AZ6" s="5">
        <f>'Raw Data'!AY5</f>
        <v>620</v>
      </c>
      <c r="BA6" s="5">
        <f>'Raw Data'!AZ5</f>
        <v>640</v>
      </c>
      <c r="BB6" s="5">
        <f>'Raw Data'!BA5</f>
        <v>660</v>
      </c>
      <c r="BC6" s="5">
        <f>'Raw Data'!BB5</f>
        <v>680</v>
      </c>
      <c r="BD6" s="5">
        <f>'Raw Data'!BC5</f>
        <v>700</v>
      </c>
      <c r="BE6" s="5">
        <f>'Raw Data'!BD5</f>
        <v>720</v>
      </c>
      <c r="BF6" s="5">
        <f>'Raw Data'!BE5</f>
        <v>740</v>
      </c>
      <c r="BG6" s="5">
        <f>'Raw Data'!BF5</f>
        <v>760</v>
      </c>
      <c r="BH6" s="5">
        <f>'Raw Data'!BG5</f>
        <v>780</v>
      </c>
      <c r="BI6" s="5">
        <f>'Raw Data'!BH5</f>
        <v>800</v>
      </c>
      <c r="BJ6" s="5">
        <f>'Raw Data'!BI5</f>
        <v>820</v>
      </c>
      <c r="BK6" s="5">
        <f>'Raw Data'!BJ5</f>
        <v>840</v>
      </c>
      <c r="BL6" s="5">
        <f>'Raw Data'!BK5</f>
        <v>860</v>
      </c>
      <c r="BM6" s="5">
        <f>'Raw Data'!BL5</f>
        <v>880</v>
      </c>
      <c r="BN6" s="5">
        <f>'Raw Data'!BM5</f>
        <v>900</v>
      </c>
      <c r="BO6" s="5">
        <f>'Raw Data'!BN5</f>
        <v>910</v>
      </c>
      <c r="BP6" s="5">
        <f>'Raw Data'!BO5</f>
        <v>920</v>
      </c>
      <c r="BQ6" s="5">
        <f>'Raw Data'!BP5</f>
        <v>930</v>
      </c>
      <c r="BR6" s="5">
        <f>'Raw Data'!BQ5</f>
        <v>940</v>
      </c>
      <c r="BS6" s="5">
        <f>'Raw Data'!BR5</f>
        <v>950</v>
      </c>
      <c r="BT6" s="5">
        <f>'Raw Data'!BS5</f>
        <v>955</v>
      </c>
      <c r="BU6" s="5">
        <f>'Raw Data'!BT5</f>
        <v>960</v>
      </c>
      <c r="BV6" s="5">
        <f>'Raw Data'!BU5</f>
        <v>965</v>
      </c>
      <c r="BW6" s="5">
        <f>'Raw Data'!BV5</f>
        <v>970</v>
      </c>
      <c r="BX6" s="5">
        <f>'Raw Data'!BW5</f>
        <v>975</v>
      </c>
      <c r="BY6" s="5">
        <f>'Raw Data'!BX5</f>
        <v>980</v>
      </c>
      <c r="BZ6" s="5">
        <f>'Raw Data'!BY5</f>
        <v>985</v>
      </c>
      <c r="CA6" s="5">
        <f>'Raw Data'!BZ5</f>
        <v>990</v>
      </c>
      <c r="CB6" s="5">
        <f>'Raw Data'!CA5</f>
        <v>995</v>
      </c>
      <c r="CC6" s="5">
        <f>'Raw Data'!CB5</f>
        <v>1000</v>
      </c>
      <c r="CD6" s="5">
        <f>'Raw Data'!CC5</f>
        <v>1005</v>
      </c>
      <c r="CE6" s="5">
        <f>'Raw Data'!CD5</f>
        <v>1010</v>
      </c>
      <c r="CF6" s="5">
        <f>'Raw Data'!CE5</f>
        <v>1015</v>
      </c>
      <c r="CG6" s="5">
        <f>'Raw Data'!CF5</f>
        <v>1020</v>
      </c>
      <c r="CH6" s="5">
        <f>'Raw Data'!CG5</f>
        <v>1025</v>
      </c>
      <c r="CI6" s="5">
        <f>'Raw Data'!CH5</f>
        <v>1030</v>
      </c>
      <c r="CJ6" s="5">
        <f>'Raw Data'!CI5</f>
        <v>1035</v>
      </c>
      <c r="CK6" s="5">
        <f>'Raw Data'!CJ5</f>
        <v>1040</v>
      </c>
      <c r="CL6" s="5">
        <f>'Raw Data'!CK5</f>
        <v>1045</v>
      </c>
      <c r="CM6" s="5">
        <f>'Raw Data'!CL5</f>
        <v>1050</v>
      </c>
      <c r="CN6" s="5">
        <f>'Raw Data'!CM5</f>
        <v>1050</v>
      </c>
      <c r="CO6" s="5">
        <f>'Raw Data'!CN5</f>
        <v>1050</v>
      </c>
      <c r="CP6" s="5">
        <f>'Raw Data'!CO5</f>
        <v>1050</v>
      </c>
      <c r="CQ6" s="5">
        <f>'Raw Data'!CP5</f>
        <v>1050</v>
      </c>
      <c r="CR6" s="5">
        <f>'Raw Data'!CQ5</f>
        <v>1050</v>
      </c>
      <c r="CS6" s="5">
        <f>'Raw Data'!CR5</f>
        <v>1050</v>
      </c>
      <c r="CT6" s="5">
        <f>'Raw Data'!CS5</f>
        <v>1050</v>
      </c>
      <c r="CU6" s="5">
        <f>'Raw Data'!CT5</f>
        <v>1050</v>
      </c>
      <c r="CV6" s="5">
        <f>'Raw Data'!CU5</f>
        <v>1050</v>
      </c>
      <c r="CW6" s="5">
        <f>'Raw Data'!CV5</f>
        <v>1050</v>
      </c>
      <c r="CX6" s="5">
        <f>'Raw Data'!CW5</f>
        <v>1050</v>
      </c>
      <c r="CY6" s="5">
        <f>'Raw Data'!CX5</f>
        <v>1050</v>
      </c>
      <c r="CZ6" s="5">
        <f>'Raw Data'!CY5</f>
        <v>1050</v>
      </c>
      <c r="DA6" s="5">
        <f>'Raw Data'!CZ5</f>
        <v>1050</v>
      </c>
      <c r="DB6" s="5">
        <f>'Raw Data'!DA5</f>
        <v>1050</v>
      </c>
      <c r="DC6" s="5">
        <f>'Raw Data'!DB5</f>
        <v>1050</v>
      </c>
      <c r="DD6" s="5">
        <f>'Raw Data'!DC5</f>
        <v>1050</v>
      </c>
      <c r="DE6" s="5">
        <f>'Raw Data'!DD5</f>
        <v>1050</v>
      </c>
      <c r="DF6" s="5">
        <f>'Raw Data'!DE5</f>
        <v>1050</v>
      </c>
      <c r="DG6" s="5">
        <f>'Raw Data'!DF5</f>
        <v>1050</v>
      </c>
      <c r="DH6" s="5">
        <f>'Raw Data'!DG5</f>
        <v>1050</v>
      </c>
      <c r="DI6" s="5">
        <f>'Raw Data'!DH5</f>
        <v>1050</v>
      </c>
      <c r="DJ6" s="5">
        <f>'Raw Data'!DI5</f>
        <v>1050</v>
      </c>
      <c r="DK6" s="5">
        <f>'Raw Data'!DJ5</f>
        <v>1050</v>
      </c>
      <c r="DL6" s="5">
        <f>'Raw Data'!DK5</f>
        <v>1050</v>
      </c>
      <c r="DM6" s="5">
        <f>'Raw Data'!DL5</f>
        <v>1050</v>
      </c>
      <c r="DN6" s="5">
        <f>'Raw Data'!DM5</f>
        <v>1050</v>
      </c>
      <c r="DO6" s="5">
        <f>'Raw Data'!DN5</f>
        <v>1050</v>
      </c>
      <c r="DP6" s="5">
        <f>'Raw Data'!DO5</f>
        <v>1050</v>
      </c>
      <c r="DQ6" s="5">
        <f>'Raw Data'!DP5</f>
        <v>1050</v>
      </c>
      <c r="DR6" s="5">
        <f>'Raw Data'!DQ5</f>
        <v>1050</v>
      </c>
      <c r="DS6" s="5">
        <f>'Raw Data'!DR5</f>
        <v>1050</v>
      </c>
      <c r="DT6" s="5">
        <f>'Raw Data'!DS5</f>
        <v>1050</v>
      </c>
      <c r="DU6" s="5">
        <f>'Raw Data'!DT5</f>
        <v>1050</v>
      </c>
      <c r="DV6" s="5">
        <f>'Raw Data'!DU5</f>
        <v>1050</v>
      </c>
      <c r="DW6" s="5">
        <f>'Raw Data'!DV5</f>
        <v>1050</v>
      </c>
      <c r="DX6" s="5">
        <f>'Raw Data'!DW5</f>
        <v>1050</v>
      </c>
      <c r="DY6" s="5">
        <f>'Raw Data'!DX5</f>
        <v>1050</v>
      </c>
      <c r="DZ6" s="5">
        <f>'Raw Data'!DY5</f>
        <v>1050</v>
      </c>
      <c r="EA6" s="5">
        <f>'Raw Data'!DZ5</f>
        <v>1050</v>
      </c>
      <c r="EB6" s="5">
        <f>'Raw Data'!EA5</f>
        <v>1050</v>
      </c>
      <c r="EC6" s="5">
        <f>'Raw Data'!EB5</f>
        <v>1050</v>
      </c>
      <c r="ED6" s="5">
        <f>'Raw Data'!EC5</f>
        <v>1050</v>
      </c>
      <c r="EE6" s="5">
        <f>'Raw Data'!ED5</f>
        <v>1050</v>
      </c>
      <c r="EF6" s="5">
        <f>'Raw Data'!EE5</f>
        <v>1050</v>
      </c>
      <c r="EG6" s="5">
        <f>'Raw Data'!EF5</f>
        <v>1050</v>
      </c>
      <c r="EH6" s="5">
        <f>'Raw Data'!EG5</f>
        <v>1050</v>
      </c>
      <c r="EI6" s="5">
        <f>'Raw Data'!EH5</f>
        <v>1050</v>
      </c>
      <c r="EJ6" s="5">
        <f>'Raw Data'!EI5</f>
        <v>1050</v>
      </c>
      <c r="EK6" s="5">
        <f>'Raw Data'!EJ5</f>
        <v>1050</v>
      </c>
      <c r="EL6" s="5">
        <f>'Raw Data'!EK5</f>
        <v>1050</v>
      </c>
      <c r="EM6" s="5">
        <f>'Raw Data'!EL5</f>
        <v>1050</v>
      </c>
      <c r="EN6" s="5">
        <f>'Raw Data'!EM5</f>
        <v>1050</v>
      </c>
      <c r="EO6" s="5">
        <f>'Raw Data'!EN5</f>
        <v>1050</v>
      </c>
      <c r="EP6" s="5">
        <f>'Raw Data'!EO5</f>
        <v>1050</v>
      </c>
      <c r="EQ6" s="5">
        <f>'Raw Data'!EP5</f>
        <v>1050</v>
      </c>
      <c r="ER6" s="5">
        <f>'Raw Data'!EQ5</f>
        <v>1050</v>
      </c>
      <c r="ES6" s="5">
        <f>'Raw Data'!ER5</f>
        <v>1050</v>
      </c>
      <c r="ET6" s="5">
        <f>'Raw Data'!ES5</f>
        <v>1050</v>
      </c>
      <c r="EU6" s="5">
        <f>'Raw Data'!ET5</f>
        <v>1050</v>
      </c>
      <c r="EV6" s="5">
        <f>'Raw Data'!EU5</f>
        <v>1050</v>
      </c>
      <c r="EW6" s="5">
        <f>'Raw Data'!EV5</f>
        <v>1050</v>
      </c>
      <c r="EX6" s="5">
        <f>'Raw Data'!EW5</f>
        <v>1050</v>
      </c>
      <c r="EY6" s="5">
        <f>'Raw Data'!EX5</f>
        <v>1050</v>
      </c>
      <c r="EZ6" s="5">
        <f>'Raw Data'!EY5</f>
        <v>1050</v>
      </c>
      <c r="FA6" s="5">
        <f>'Raw Data'!EZ5</f>
        <v>1050</v>
      </c>
      <c r="FB6" s="5">
        <f>'Raw Data'!FA5</f>
        <v>1050</v>
      </c>
      <c r="FC6" s="5">
        <f>'Raw Data'!FB5</f>
        <v>1050</v>
      </c>
      <c r="FD6" s="5">
        <f>'Raw Data'!FC5</f>
        <v>1050</v>
      </c>
      <c r="FE6" s="5">
        <f>'Raw Data'!FD5</f>
        <v>1050</v>
      </c>
      <c r="FF6" s="5">
        <f>'Raw Data'!FE5</f>
        <v>1050</v>
      </c>
      <c r="FG6" s="5">
        <f>'Raw Data'!FF5</f>
        <v>1050</v>
      </c>
      <c r="FH6" s="5">
        <f>'Raw Data'!FG5</f>
        <v>1050</v>
      </c>
      <c r="FI6" s="5">
        <f>'Raw Data'!FH5</f>
        <v>1050</v>
      </c>
      <c r="FJ6" s="5">
        <f>'Raw Data'!FI5</f>
        <v>1050</v>
      </c>
      <c r="FK6" s="5">
        <f>'Raw Data'!FJ5</f>
        <v>1050</v>
      </c>
      <c r="FL6" s="5">
        <f>'Raw Data'!FK5</f>
        <v>1050</v>
      </c>
      <c r="FM6" s="5">
        <f>'Raw Data'!FL5</f>
        <v>1050</v>
      </c>
      <c r="FN6" s="5">
        <f>'Raw Data'!FM5</f>
        <v>1050</v>
      </c>
      <c r="FO6" s="5">
        <f>'Raw Data'!FN5</f>
        <v>1050</v>
      </c>
      <c r="FP6" s="5">
        <f>'Raw Data'!FO5</f>
        <v>1050</v>
      </c>
      <c r="FQ6" s="5">
        <f>'Raw Data'!FP5</f>
        <v>1050</v>
      </c>
      <c r="FR6" s="5">
        <f>'Raw Data'!FQ5</f>
        <v>1050</v>
      </c>
      <c r="FS6" s="5">
        <f>'Raw Data'!FR5</f>
        <v>1050</v>
      </c>
    </row>
    <row r="7" spans="1:175" s="1" customFormat="1" x14ac:dyDescent="0.25">
      <c r="A7" s="6" t="s">
        <v>6</v>
      </c>
      <c r="B7" s="9" t="s">
        <v>9</v>
      </c>
      <c r="C7" s="6">
        <f>'Raw Data'!B18</f>
        <v>0</v>
      </c>
      <c r="D7" s="6">
        <f>'Raw Data'!C18</f>
        <v>0</v>
      </c>
      <c r="E7" s="6">
        <f>'Raw Data'!D18</f>
        <v>0</v>
      </c>
      <c r="F7" s="6">
        <f>'Raw Data'!E18</f>
        <v>0</v>
      </c>
      <c r="G7" s="6">
        <f>'Raw Data'!F18</f>
        <v>0</v>
      </c>
      <c r="H7" s="6">
        <f>'Raw Data'!G18</f>
        <v>0</v>
      </c>
      <c r="I7" s="6">
        <f>'Raw Data'!H18</f>
        <v>0</v>
      </c>
      <c r="J7" s="6">
        <f>'Raw Data'!I18</f>
        <v>0</v>
      </c>
      <c r="K7" s="6">
        <f>'Raw Data'!J18</f>
        <v>0</v>
      </c>
      <c r="L7" s="6">
        <f>'Raw Data'!K18</f>
        <v>0</v>
      </c>
      <c r="M7" s="6">
        <f>'Raw Data'!L18</f>
        <v>0</v>
      </c>
      <c r="N7" s="6">
        <f>'Raw Data'!M18</f>
        <v>0.01</v>
      </c>
      <c r="O7" s="6">
        <f>'Raw Data'!N18</f>
        <v>0.01</v>
      </c>
      <c r="P7" s="6">
        <f>'Raw Data'!O18</f>
        <v>0.01</v>
      </c>
      <c r="Q7" s="6">
        <f>'Raw Data'!P18</f>
        <v>2.2666666666666668E-2</v>
      </c>
      <c r="R7" s="6">
        <f>'Raw Data'!Q18</f>
        <v>2.8999999999999998E-2</v>
      </c>
      <c r="S7" s="6">
        <f>'Raw Data'!R18</f>
        <v>3.5333333333333335E-2</v>
      </c>
      <c r="T7" s="6">
        <f>'Raw Data'!S18</f>
        <v>4.1666666666666671E-2</v>
      </c>
      <c r="U7" s="6">
        <f>'Raw Data'!T18</f>
        <v>4.8000000000000001E-2</v>
      </c>
      <c r="V7" s="6">
        <f>'Raw Data'!U18</f>
        <v>5.4333333333333338E-2</v>
      </c>
      <c r="W7" s="6">
        <f>'Raw Data'!V18</f>
        <v>6.0666666666666667E-2</v>
      </c>
      <c r="X7" s="6">
        <f>'Raw Data'!W18</f>
        <v>6.699999999999999E-2</v>
      </c>
      <c r="Y7" s="6">
        <f>'Raw Data'!X18</f>
        <v>7.3333333333333334E-2</v>
      </c>
      <c r="Z7" s="6">
        <f>'Raw Data'!Y18</f>
        <v>7.9666666666666663E-2</v>
      </c>
      <c r="AA7" s="6">
        <f>'Raw Data'!Z18</f>
        <v>8.5999999999999993E-2</v>
      </c>
      <c r="AB7" s="6">
        <f>'Raw Data'!AA18</f>
        <v>9.2333333333333323E-2</v>
      </c>
      <c r="AC7" s="6">
        <f>'Raw Data'!AB18</f>
        <v>9.8666666666666666E-2</v>
      </c>
      <c r="AD7" s="6">
        <f>'Raw Data'!AC18</f>
        <v>0.10499999999999998</v>
      </c>
      <c r="AE7" s="6">
        <f>'Raw Data'!AD18</f>
        <v>0.11133333333333333</v>
      </c>
      <c r="AF7" s="6">
        <f>'Raw Data'!AE18</f>
        <v>0.11766666666666667</v>
      </c>
      <c r="AG7" s="6">
        <f>'Raw Data'!AF18</f>
        <v>0.12399999999999999</v>
      </c>
      <c r="AH7" s="6">
        <f>'Raw Data'!AG18</f>
        <v>0.13033333333333333</v>
      </c>
      <c r="AI7" s="6">
        <f>'Raw Data'!AH18</f>
        <v>0.13666666666666669</v>
      </c>
      <c r="AJ7" s="6">
        <f>'Raw Data'!AI18</f>
        <v>0.14299999999999999</v>
      </c>
      <c r="AK7" s="6">
        <f>'Raw Data'!AJ18</f>
        <v>0.14933333333333335</v>
      </c>
      <c r="AL7" s="6">
        <f>'Raw Data'!AK18</f>
        <v>0.15566666666666668</v>
      </c>
      <c r="AM7" s="6">
        <f>'Raw Data'!AL18</f>
        <v>0.16200000000000001</v>
      </c>
      <c r="AN7" s="6">
        <f>'Raw Data'!AM18</f>
        <v>0.17942857142857144</v>
      </c>
      <c r="AO7" s="6">
        <f>'Raw Data'!AN18</f>
        <v>0.19685714285714284</v>
      </c>
      <c r="AP7" s="6">
        <f>'Raw Data'!AO18</f>
        <v>0.21428571428571427</v>
      </c>
      <c r="AQ7" s="6">
        <f>'Raw Data'!AP18</f>
        <v>0.23171428571428571</v>
      </c>
      <c r="AR7" s="6">
        <f>'Raw Data'!AQ18</f>
        <v>0.24914285714285711</v>
      </c>
      <c r="AS7" s="6">
        <f>'Raw Data'!AR18</f>
        <v>0.26657142857142857</v>
      </c>
      <c r="AT7" s="6">
        <f>'Raw Data'!AS18</f>
        <v>0.28399999999999997</v>
      </c>
      <c r="AU7" s="6">
        <f>'Raw Data'!AT18</f>
        <v>0.30642857142857138</v>
      </c>
      <c r="AV7" s="6">
        <f>'Raw Data'!AU18</f>
        <v>0.32885714285714285</v>
      </c>
      <c r="AW7" s="6">
        <f>'Raw Data'!AV18</f>
        <v>0.35128571428571426</v>
      </c>
      <c r="AX7" s="6">
        <f>'Raw Data'!AW18</f>
        <v>0.37371428571428572</v>
      </c>
      <c r="AY7" s="6">
        <f>'Raw Data'!AX18</f>
        <v>0.39614285714285713</v>
      </c>
      <c r="AZ7" s="6">
        <f>'Raw Data'!AY18</f>
        <v>0.41857142857142859</v>
      </c>
      <c r="BA7" s="6">
        <f>'Raw Data'!AZ18</f>
        <v>0.441</v>
      </c>
      <c r="BB7" s="6">
        <f>'Raw Data'!BA18</f>
        <v>0.46733333333333332</v>
      </c>
      <c r="BC7" s="6">
        <f>'Raw Data'!BB18</f>
        <v>0.4936666666666667</v>
      </c>
      <c r="BD7" s="6">
        <f>'Raw Data'!BC18</f>
        <v>0.52</v>
      </c>
      <c r="BE7" s="6">
        <f>'Raw Data'!BD18</f>
        <v>0.54633333333333334</v>
      </c>
      <c r="BF7" s="6">
        <f>'Raw Data'!BE18</f>
        <v>0.57266666666666666</v>
      </c>
      <c r="BG7" s="6">
        <f>'Raw Data'!BF18</f>
        <v>0.59899999999999998</v>
      </c>
      <c r="BH7" s="6">
        <f>'Raw Data'!BG18</f>
        <v>0.6253333333333333</v>
      </c>
      <c r="BI7" s="6">
        <f>'Raw Data'!BH18</f>
        <v>0.65166666666666673</v>
      </c>
      <c r="BJ7" s="6">
        <f>'Raw Data'!BI18</f>
        <v>0.67800000000000005</v>
      </c>
      <c r="BK7" s="6">
        <f>'Raw Data'!BJ18</f>
        <v>0.70440000000000003</v>
      </c>
      <c r="BL7" s="6">
        <f>'Raw Data'!BK18</f>
        <v>0.73080000000000001</v>
      </c>
      <c r="BM7" s="6">
        <f>'Raw Data'!BL18</f>
        <v>0.7572000000000001</v>
      </c>
      <c r="BN7" s="6">
        <f>'Raw Data'!BM18</f>
        <v>0.78360000000000007</v>
      </c>
      <c r="BO7" s="6">
        <f>'Raw Data'!BN18</f>
        <v>0.81</v>
      </c>
      <c r="BP7" s="6">
        <f>'Raw Data'!BO18</f>
        <v>0.81333333333333335</v>
      </c>
      <c r="BQ7" s="6">
        <f>'Raw Data'!BP18</f>
        <v>0.81666666666666665</v>
      </c>
      <c r="BR7" s="6">
        <f>'Raw Data'!BQ18</f>
        <v>0.82000000000000006</v>
      </c>
      <c r="BS7" s="6">
        <f>'Raw Data'!BR18</f>
        <v>0.82333333333333336</v>
      </c>
      <c r="BT7" s="6">
        <f>'Raw Data'!BS18</f>
        <v>0.82666666666666666</v>
      </c>
      <c r="BU7" s="6">
        <f>'Raw Data'!BT18</f>
        <v>0.83</v>
      </c>
      <c r="BV7" s="6">
        <f>'Raw Data'!BU18</f>
        <v>0.83333333333333337</v>
      </c>
      <c r="BW7" s="6">
        <f>'Raw Data'!BV18</f>
        <v>0.83666666666666667</v>
      </c>
      <c r="BX7" s="6">
        <f>'Raw Data'!BW18</f>
        <v>0.84</v>
      </c>
      <c r="BY7" s="6">
        <f>'Raw Data'!BX18</f>
        <v>0.83939999999999992</v>
      </c>
      <c r="BZ7" s="6">
        <f>'Raw Data'!BY18</f>
        <v>0.83879999999999999</v>
      </c>
      <c r="CA7" s="6">
        <f>'Raw Data'!BZ18</f>
        <v>0.83819999999999995</v>
      </c>
      <c r="CB7" s="6">
        <f>'Raw Data'!CA18</f>
        <v>0.83760000000000001</v>
      </c>
      <c r="CC7" s="6">
        <f>'Raw Data'!CB18</f>
        <v>0.83699999999999997</v>
      </c>
      <c r="CD7" s="6">
        <f>'Raw Data'!CC18</f>
        <v>0.83966666666666667</v>
      </c>
      <c r="CE7" s="6">
        <f>'Raw Data'!CD18</f>
        <v>0.84233333333333327</v>
      </c>
      <c r="CF7" s="6">
        <f>'Raw Data'!CE18</f>
        <v>0.84499999999999997</v>
      </c>
      <c r="CG7" s="6">
        <f>'Raw Data'!CF18</f>
        <v>0.84427272727272729</v>
      </c>
      <c r="CH7" s="6">
        <f>'Raw Data'!CG18</f>
        <v>0.84354545454545449</v>
      </c>
      <c r="CI7" s="6">
        <f>'Raw Data'!CH18</f>
        <v>0.8428181818181818</v>
      </c>
      <c r="CJ7" s="6">
        <f>'Raw Data'!CI18</f>
        <v>0.84209090909090911</v>
      </c>
      <c r="CK7" s="6">
        <f>'Raw Data'!CJ18</f>
        <v>0.84136363636363631</v>
      </c>
      <c r="CL7" s="6">
        <f>'Raw Data'!CK18</f>
        <v>0.84063636363636363</v>
      </c>
      <c r="CM7" s="6">
        <f>'Raw Data'!CL18</f>
        <v>0.83990909090909083</v>
      </c>
      <c r="CN7" s="6">
        <f>'Raw Data'!CM18</f>
        <v>0.83918181818181814</v>
      </c>
      <c r="CO7" s="6">
        <f>'Raw Data'!CN18</f>
        <v>0.83845454545454545</v>
      </c>
      <c r="CP7" s="6">
        <f>'Raw Data'!CO18</f>
        <v>0.83772727272727265</v>
      </c>
      <c r="CQ7" s="6">
        <f>'Raw Data'!CP18</f>
        <v>0.83699999999999997</v>
      </c>
      <c r="CR7" s="6">
        <f>'Raw Data'!CQ18</f>
        <v>0.83833333333333326</v>
      </c>
      <c r="CS7" s="6">
        <f>'Raw Data'!CR18</f>
        <v>0.83966666666666667</v>
      </c>
      <c r="CT7" s="6">
        <f>'Raw Data'!CS18</f>
        <v>0.84099999999999997</v>
      </c>
      <c r="CU7" s="6">
        <f>'Raw Data'!CT18</f>
        <v>0.84233333333333327</v>
      </c>
      <c r="CV7" s="6">
        <f>'Raw Data'!CU18</f>
        <v>0.84366666666666668</v>
      </c>
      <c r="CW7" s="6">
        <f>'Raw Data'!CV18</f>
        <v>0.84499999999999997</v>
      </c>
      <c r="CX7" s="6">
        <f>'Raw Data'!CW18</f>
        <v>0.84633333333333327</v>
      </c>
      <c r="CY7" s="6">
        <f>'Raw Data'!CX18</f>
        <v>0.84766666666666668</v>
      </c>
      <c r="CZ7" s="6">
        <f>'Raw Data'!CY18</f>
        <v>0.84899999999999998</v>
      </c>
      <c r="DA7" s="6">
        <f>'Raw Data'!CZ18</f>
        <v>0.84114285714285708</v>
      </c>
      <c r="DB7" s="6">
        <f>'Raw Data'!DA18</f>
        <v>0.8332857142857143</v>
      </c>
      <c r="DC7" s="6">
        <f>'Raw Data'!DB18</f>
        <v>0.8254285714285714</v>
      </c>
      <c r="DD7" s="6">
        <f>'Raw Data'!DC18</f>
        <v>0.81757142857142862</v>
      </c>
      <c r="DE7" s="6">
        <f>'Raw Data'!DD18</f>
        <v>0.80971428571428572</v>
      </c>
      <c r="DF7" s="6">
        <f>'Raw Data'!DE18</f>
        <v>0.80185714285714293</v>
      </c>
      <c r="DG7" s="6">
        <f>'Raw Data'!DF18</f>
        <v>0.79400000000000004</v>
      </c>
      <c r="DH7" s="6">
        <f>'Raw Data'!DG18</f>
        <v>0.78849999999999998</v>
      </c>
      <c r="DI7" s="6">
        <f>'Raw Data'!DH18</f>
        <v>0.78300000000000003</v>
      </c>
      <c r="DJ7" s="6">
        <f>'Raw Data'!DI18</f>
        <v>0.77750000000000008</v>
      </c>
      <c r="DK7" s="6">
        <f>'Raw Data'!DJ18</f>
        <v>0.77200000000000002</v>
      </c>
      <c r="DL7" s="6">
        <f>'Raw Data'!DK18</f>
        <v>0.76649999999999996</v>
      </c>
      <c r="DM7" s="6">
        <f>'Raw Data'!DL18</f>
        <v>0.76100000000000001</v>
      </c>
      <c r="DN7" s="6">
        <f>'Raw Data'!DM18</f>
        <v>0.73382142857142862</v>
      </c>
      <c r="DO7" s="6">
        <f>'Raw Data'!DN18</f>
        <v>0.70664285714285713</v>
      </c>
      <c r="DP7" s="6">
        <f>'Raw Data'!DO18</f>
        <v>0.67946428571428574</v>
      </c>
      <c r="DQ7" s="6">
        <f>'Raw Data'!DP18</f>
        <v>0.65228571428571425</v>
      </c>
      <c r="DR7" s="6">
        <f>'Raw Data'!DQ18</f>
        <v>0.62510714285714286</v>
      </c>
      <c r="DS7" s="6">
        <f>'Raw Data'!DR18</f>
        <v>0.59792857142857148</v>
      </c>
      <c r="DT7" s="6">
        <f>'Raw Data'!DS18</f>
        <v>0.57074999999999998</v>
      </c>
      <c r="DU7" s="6">
        <f>'Raw Data'!DT18</f>
        <v>0.54357142857142859</v>
      </c>
      <c r="DV7" s="6">
        <f>'Raw Data'!DU18</f>
        <v>0.5163928571428571</v>
      </c>
      <c r="DW7" s="6">
        <f>'Raw Data'!DV18</f>
        <v>0.48921428571428571</v>
      </c>
      <c r="DX7" s="6">
        <f>'Raw Data'!DW18</f>
        <v>0.46203571428571427</v>
      </c>
      <c r="DY7" s="6">
        <f>'Raw Data'!DX18</f>
        <v>0.43485714285714289</v>
      </c>
      <c r="DZ7" s="6">
        <f>'Raw Data'!DY18</f>
        <v>0.40767857142857139</v>
      </c>
      <c r="EA7" s="6">
        <f>'Raw Data'!DZ18</f>
        <v>0.3805</v>
      </c>
      <c r="EB7" s="6">
        <f>'Raw Data'!EA18</f>
        <v>0.35332142857142856</v>
      </c>
      <c r="EC7" s="6">
        <f>'Raw Data'!EB18</f>
        <v>0.32614285714285712</v>
      </c>
      <c r="ED7" s="6">
        <f>'Raw Data'!EC18</f>
        <v>0.29896428571428574</v>
      </c>
      <c r="EE7" s="6">
        <f>'Raw Data'!ED18</f>
        <v>0.2717857142857143</v>
      </c>
      <c r="EF7" s="6">
        <f>'Raw Data'!EE18</f>
        <v>0.24460714285714291</v>
      </c>
      <c r="EG7" s="6">
        <f>'Raw Data'!EF18</f>
        <v>0.21742857142857142</v>
      </c>
      <c r="EH7" s="6">
        <f>'Raw Data'!EG18</f>
        <v>0.19025000000000003</v>
      </c>
      <c r="EI7" s="6">
        <f>'Raw Data'!EH18</f>
        <v>0.16307142857142853</v>
      </c>
      <c r="EJ7" s="6">
        <f>'Raw Data'!EI18</f>
        <v>0.13589285714285715</v>
      </c>
      <c r="EK7" s="6">
        <f>'Raw Data'!EJ18</f>
        <v>0.10871428571428576</v>
      </c>
      <c r="EL7" s="6">
        <f>'Raw Data'!EK18</f>
        <v>8.1535714285714378E-2</v>
      </c>
      <c r="EM7" s="6">
        <f>'Raw Data'!EL18</f>
        <v>5.4357142857142771E-2</v>
      </c>
      <c r="EN7" s="6">
        <f>'Raw Data'!EM18</f>
        <v>2.7178571428571385E-2</v>
      </c>
      <c r="EO7" s="146">
        <f>'Raw Data'!EN18</f>
        <v>0</v>
      </c>
      <c r="EP7" s="6">
        <f>'Raw Data'!EO18</f>
        <v>0</v>
      </c>
      <c r="EQ7" s="6">
        <f>'Raw Data'!EP18</f>
        <v>0</v>
      </c>
      <c r="ER7" s="6">
        <f>'Raw Data'!EQ18</f>
        <v>0</v>
      </c>
      <c r="ES7" s="6">
        <f>'Raw Data'!ER18</f>
        <v>0</v>
      </c>
      <c r="ET7" s="6">
        <f>'Raw Data'!ES18</f>
        <v>0</v>
      </c>
      <c r="EU7" s="6">
        <f>'Raw Data'!ET18</f>
        <v>0</v>
      </c>
      <c r="EV7" s="6">
        <f>'Raw Data'!EU18</f>
        <v>0</v>
      </c>
      <c r="EW7" s="6">
        <f>'Raw Data'!EV18</f>
        <v>0</v>
      </c>
      <c r="EX7" s="6">
        <f>'Raw Data'!EW18</f>
        <v>0</v>
      </c>
      <c r="EY7" s="6">
        <f>'Raw Data'!EX18</f>
        <v>0</v>
      </c>
      <c r="EZ7" s="6">
        <f>'Raw Data'!EY18</f>
        <v>0</v>
      </c>
      <c r="FA7" s="6">
        <f>'Raw Data'!EZ18</f>
        <v>0</v>
      </c>
      <c r="FB7" s="6">
        <f>'Raw Data'!FA18</f>
        <v>0</v>
      </c>
      <c r="FC7" s="6">
        <f>'Raw Data'!FB18</f>
        <v>0</v>
      </c>
      <c r="FD7" s="6">
        <f>'Raw Data'!FC18</f>
        <v>0</v>
      </c>
      <c r="FE7" s="6">
        <f>'Raw Data'!FD18</f>
        <v>0</v>
      </c>
      <c r="FF7" s="6">
        <f>'Raw Data'!FE18</f>
        <v>0</v>
      </c>
      <c r="FG7" s="6">
        <f>'Raw Data'!FF18</f>
        <v>0</v>
      </c>
      <c r="FH7" s="6">
        <f>'Raw Data'!FG18</f>
        <v>0</v>
      </c>
      <c r="FI7" s="6">
        <f>'Raw Data'!FH18</f>
        <v>0</v>
      </c>
      <c r="FJ7" s="6">
        <f>'Raw Data'!FI18</f>
        <v>0</v>
      </c>
      <c r="FK7" s="6">
        <f>'Raw Data'!FJ18</f>
        <v>0</v>
      </c>
      <c r="FL7" s="6">
        <f>'Raw Data'!FK18</f>
        <v>0</v>
      </c>
      <c r="FM7" s="6">
        <f>'Raw Data'!FL18</f>
        <v>0</v>
      </c>
      <c r="FN7" s="6">
        <f>'Raw Data'!FM18</f>
        <v>0</v>
      </c>
      <c r="FO7" s="6">
        <f>'Raw Data'!FN18</f>
        <v>0</v>
      </c>
      <c r="FP7" s="6">
        <f>'Raw Data'!FO18</f>
        <v>0</v>
      </c>
      <c r="FQ7" s="6">
        <f>'Raw Data'!FP18</f>
        <v>0</v>
      </c>
      <c r="FR7" s="6">
        <f>'Raw Data'!FQ18</f>
        <v>0</v>
      </c>
      <c r="FS7" s="6">
        <f>'Raw Data'!FR18</f>
        <v>0</v>
      </c>
    </row>
    <row r="8" spans="1:175" s="14" customFormat="1" ht="5.25" customHeight="1" x14ac:dyDescent="0.25">
      <c r="B8" s="15"/>
      <c r="CZ8" s="14">
        <v>8</v>
      </c>
    </row>
    <row r="9" spans="1:175" x14ac:dyDescent="0.25">
      <c r="A9" s="5" t="s">
        <v>35</v>
      </c>
      <c r="B9" s="8"/>
      <c r="C9" s="5">
        <f>'Raw Data'!B31</f>
        <v>0.15</v>
      </c>
      <c r="D9" s="5">
        <f>'Raw Data'!C31</f>
        <v>0.15</v>
      </c>
      <c r="E9" s="5">
        <f>'Raw Data'!D31</f>
        <v>0.15</v>
      </c>
      <c r="F9" s="5">
        <f>'Raw Data'!E31</f>
        <v>0.15</v>
      </c>
      <c r="G9" s="5">
        <f>'Raw Data'!F31</f>
        <v>0.15</v>
      </c>
      <c r="H9" s="5">
        <f>'Raw Data'!G31</f>
        <v>0.15</v>
      </c>
      <c r="I9" s="5">
        <f>'Raw Data'!H31</f>
        <v>0.15</v>
      </c>
      <c r="J9" s="5">
        <f>'Raw Data'!I31</f>
        <v>0.15</v>
      </c>
      <c r="K9" s="5">
        <f>'Raw Data'!J31</f>
        <v>0.15</v>
      </c>
      <c r="L9" s="5">
        <f>'Raw Data'!K31</f>
        <v>0.15</v>
      </c>
      <c r="M9" s="5">
        <f>'Raw Data'!L31</f>
        <v>0.15</v>
      </c>
      <c r="N9" s="5">
        <f>'Raw Data'!M31</f>
        <v>0.15</v>
      </c>
      <c r="O9" s="5">
        <f>'Raw Data'!N31</f>
        <v>0.15</v>
      </c>
      <c r="P9" s="5">
        <f>'Raw Data'!O31</f>
        <v>0.15</v>
      </c>
      <c r="Q9" s="5">
        <f>'Raw Data'!P31</f>
        <v>0.15</v>
      </c>
      <c r="R9" s="5">
        <f>'Raw Data'!Q31</f>
        <v>0.15</v>
      </c>
      <c r="S9" s="5">
        <f>'Raw Data'!R31</f>
        <v>0.15</v>
      </c>
      <c r="T9" s="5">
        <f>'Raw Data'!S31</f>
        <v>0.15</v>
      </c>
      <c r="U9" s="5">
        <f>'Raw Data'!T31</f>
        <v>0.15</v>
      </c>
      <c r="V9" s="5">
        <f>'Raw Data'!U31</f>
        <v>0.15</v>
      </c>
      <c r="W9" s="5">
        <f>'Raw Data'!V31</f>
        <v>0.15</v>
      </c>
      <c r="X9" s="5">
        <f>'Raw Data'!W31</f>
        <v>0.15</v>
      </c>
      <c r="Y9" s="5">
        <f>'Raw Data'!X31</f>
        <v>0.15</v>
      </c>
      <c r="Z9" s="5">
        <f>'Raw Data'!Y31</f>
        <v>0.16</v>
      </c>
      <c r="AA9" s="5">
        <f>'Raw Data'!Z31</f>
        <v>0.16</v>
      </c>
      <c r="AB9" s="5">
        <f>'Raw Data'!AA31</f>
        <v>0.16</v>
      </c>
      <c r="AC9" s="5">
        <f>'Raw Data'!AB31</f>
        <v>0.16</v>
      </c>
      <c r="AD9" s="5">
        <f>'Raw Data'!AC31</f>
        <v>0.16</v>
      </c>
      <c r="AE9" s="5">
        <f>'Raw Data'!AD31</f>
        <v>0.16</v>
      </c>
      <c r="AF9" s="5">
        <f>'Raw Data'!AE31</f>
        <v>0.16</v>
      </c>
      <c r="AG9" s="5">
        <f>'Raw Data'!AF31</f>
        <v>0.17</v>
      </c>
      <c r="AH9" s="5">
        <f>'Raw Data'!AG31</f>
        <v>0.17</v>
      </c>
      <c r="AI9" s="5">
        <f>'Raw Data'!AH31</f>
        <v>0.17</v>
      </c>
      <c r="AJ9" s="5">
        <f>'Raw Data'!AI31</f>
        <v>0.18</v>
      </c>
      <c r="AK9" s="5">
        <f>'Raw Data'!AJ31</f>
        <v>0.18</v>
      </c>
      <c r="AL9" s="5">
        <f>'Raw Data'!AK31</f>
        <v>0.19</v>
      </c>
      <c r="AM9" s="5">
        <f>'Raw Data'!AL31</f>
        <v>0.19</v>
      </c>
      <c r="AN9" s="5">
        <f>'Raw Data'!AM31</f>
        <v>0.2</v>
      </c>
      <c r="AO9" s="5">
        <f>'Raw Data'!AN31</f>
        <v>0.21</v>
      </c>
      <c r="AP9" s="5">
        <f>'Raw Data'!AO31</f>
        <v>0.22</v>
      </c>
      <c r="AQ9" s="5">
        <f>'Raw Data'!AP31</f>
        <v>0.23</v>
      </c>
      <c r="AR9" s="5">
        <f>'Raw Data'!AQ31</f>
        <v>0.24</v>
      </c>
      <c r="AS9" s="5">
        <f>'Raw Data'!AR31</f>
        <v>0.25</v>
      </c>
      <c r="AT9" s="5">
        <f>'Raw Data'!AS31</f>
        <v>0.26</v>
      </c>
      <c r="AU9" s="5">
        <f>'Raw Data'!AT31</f>
        <v>0.27</v>
      </c>
      <c r="AV9" s="5">
        <f>'Raw Data'!AU31</f>
        <v>0.28999999999999998</v>
      </c>
      <c r="AW9" s="5">
        <f>'Raw Data'!AV31</f>
        <v>0.31</v>
      </c>
      <c r="AX9" s="5">
        <f>'Raw Data'!AW31</f>
        <v>0.33</v>
      </c>
      <c r="AY9" s="5">
        <f>'Raw Data'!AX31</f>
        <v>0.35</v>
      </c>
      <c r="AZ9" s="5">
        <f>'Raw Data'!AY31</f>
        <v>0.37</v>
      </c>
      <c r="BA9" s="5">
        <f>'Raw Data'!AZ31</f>
        <v>0.39</v>
      </c>
      <c r="BB9" s="5">
        <f>'Raw Data'!BA31</f>
        <v>0.4</v>
      </c>
      <c r="BC9" s="5">
        <f>'Raw Data'!BB31</f>
        <v>0.41</v>
      </c>
      <c r="BD9" s="5">
        <f>'Raw Data'!BC31</f>
        <v>0.43</v>
      </c>
      <c r="BE9" s="5">
        <f>'Raw Data'!BD31</f>
        <v>0.45</v>
      </c>
      <c r="BF9" s="5">
        <f>'Raw Data'!BE31</f>
        <v>0.47</v>
      </c>
      <c r="BG9" s="5">
        <f>'Raw Data'!BF31</f>
        <v>0.49</v>
      </c>
      <c r="BH9" s="5">
        <f>'Raw Data'!BG31</f>
        <v>0.51</v>
      </c>
      <c r="BI9" s="5">
        <f>'Raw Data'!BH31</f>
        <v>0.53</v>
      </c>
      <c r="BJ9" s="5">
        <f>'Raw Data'!BI31</f>
        <v>0.55000000000000004</v>
      </c>
      <c r="BK9" s="5">
        <f>'Raw Data'!BJ31</f>
        <v>0.57999999999999996</v>
      </c>
      <c r="BL9" s="5">
        <f>'Raw Data'!BK31</f>
        <v>0.61</v>
      </c>
      <c r="BM9" s="5">
        <f>'Raw Data'!BL31</f>
        <v>0.64</v>
      </c>
      <c r="BN9" s="5">
        <f>'Raw Data'!BM31</f>
        <v>0.67</v>
      </c>
      <c r="BO9" s="5">
        <f>'Raw Data'!BN31</f>
        <v>0.7</v>
      </c>
      <c r="BP9" s="5">
        <f>'Raw Data'!BO31</f>
        <v>0.75</v>
      </c>
      <c r="BQ9" s="5">
        <f>'Raw Data'!BP31</f>
        <v>0.8</v>
      </c>
      <c r="BR9" s="5">
        <f>'Raw Data'!BQ31</f>
        <v>0.82</v>
      </c>
      <c r="BS9" s="5">
        <f>'Raw Data'!BR31</f>
        <v>0.84</v>
      </c>
      <c r="BT9" s="5">
        <f>'Raw Data'!BS31</f>
        <v>0.86</v>
      </c>
      <c r="BU9" s="5">
        <f>'Raw Data'!BT31</f>
        <v>0.88</v>
      </c>
      <c r="BV9" s="5">
        <f>'Raw Data'!BU31</f>
        <v>0.91</v>
      </c>
      <c r="BW9" s="5">
        <f>'Raw Data'!BV31</f>
        <v>0.93</v>
      </c>
      <c r="BX9" s="5">
        <f>'Raw Data'!BW31</f>
        <v>0.96</v>
      </c>
      <c r="BY9" s="5">
        <f>'Raw Data'!BX31</f>
        <v>0.96</v>
      </c>
      <c r="BZ9" s="5">
        <f>'Raw Data'!BY31</f>
        <v>0.96</v>
      </c>
      <c r="CA9" s="5">
        <f>'Raw Data'!BZ31</f>
        <v>0.96</v>
      </c>
      <c r="CB9" s="5">
        <f>'Raw Data'!CA31</f>
        <v>0.96</v>
      </c>
      <c r="CC9" s="5">
        <f>'Raw Data'!CB31</f>
        <v>0.96</v>
      </c>
      <c r="CD9" s="5">
        <f>'Raw Data'!CC31</f>
        <v>0.96</v>
      </c>
      <c r="CE9" s="5">
        <f>'Raw Data'!CD31</f>
        <v>0.96</v>
      </c>
      <c r="CF9" s="5">
        <f>'Raw Data'!CE31</f>
        <v>0.96</v>
      </c>
      <c r="CG9" s="5">
        <f>'Raw Data'!CF31</f>
        <v>0.96</v>
      </c>
      <c r="CH9" s="5">
        <f>'Raw Data'!CG31</f>
        <v>0.96</v>
      </c>
      <c r="CI9" s="5">
        <f>'Raw Data'!CH31</f>
        <v>0.96</v>
      </c>
      <c r="CJ9" s="5">
        <f>'Raw Data'!CI31</f>
        <v>0.96</v>
      </c>
      <c r="CK9" s="5">
        <f>'Raw Data'!CJ31</f>
        <v>0.95</v>
      </c>
      <c r="CL9" s="5">
        <f>'Raw Data'!CK31</f>
        <v>0.96</v>
      </c>
      <c r="CM9" s="5">
        <f>'Raw Data'!CL31</f>
        <v>0.95</v>
      </c>
      <c r="CN9" s="5">
        <f>'Raw Data'!CM31</f>
        <v>0.95</v>
      </c>
      <c r="CO9" s="5">
        <f>'Raw Data'!CN31</f>
        <v>0.94</v>
      </c>
      <c r="CP9" s="5">
        <f>'Raw Data'!CO31</f>
        <v>0.94</v>
      </c>
      <c r="CQ9" s="5">
        <f>'Raw Data'!CP31</f>
        <v>0.93</v>
      </c>
      <c r="CR9" s="5">
        <f>'Raw Data'!CQ31</f>
        <v>0.93</v>
      </c>
      <c r="CS9" s="5">
        <f>'Raw Data'!CR31</f>
        <v>0.92</v>
      </c>
      <c r="CT9" s="5">
        <f>'Raw Data'!CS31</f>
        <v>0.92</v>
      </c>
      <c r="CU9" s="5">
        <f>'Raw Data'!CT31</f>
        <v>0.91</v>
      </c>
      <c r="CV9" s="5">
        <f>'Raw Data'!CU31</f>
        <v>0.91</v>
      </c>
      <c r="CW9" s="5">
        <f>'Raw Data'!CV31</f>
        <v>0.9</v>
      </c>
      <c r="CX9" s="5">
        <f>'Raw Data'!CW31</f>
        <v>0.9</v>
      </c>
      <c r="CY9" s="5">
        <f>'Raw Data'!CX31</f>
        <v>0.89</v>
      </c>
      <c r="CZ9" s="5">
        <f>'Raw Data'!CY31</f>
        <v>0.88</v>
      </c>
      <c r="DA9" s="5">
        <f>'Raw Data'!CZ31</f>
        <v>0.87</v>
      </c>
      <c r="DB9" s="5">
        <f>'Raw Data'!DA31</f>
        <v>0.86</v>
      </c>
      <c r="DC9" s="5">
        <f>'Raw Data'!DB31</f>
        <v>0.85</v>
      </c>
      <c r="DD9" s="5">
        <f>'Raw Data'!DC31</f>
        <v>0.85</v>
      </c>
      <c r="DE9" s="5">
        <f>'Raw Data'!DD31</f>
        <v>0.84</v>
      </c>
      <c r="DF9" s="5">
        <f>'Raw Data'!DE31</f>
        <v>0.84</v>
      </c>
      <c r="DG9" s="5">
        <f>'Raw Data'!DF31</f>
        <v>0.83</v>
      </c>
      <c r="DH9" s="5">
        <f>'Raw Data'!DG31</f>
        <v>0.83</v>
      </c>
      <c r="DI9" s="5">
        <f>'Raw Data'!DH31</f>
        <v>0.82</v>
      </c>
      <c r="DJ9" s="5">
        <f>'Raw Data'!DI31</f>
        <v>0.81</v>
      </c>
      <c r="DK9" s="5">
        <f>'Raw Data'!DJ31</f>
        <v>0.81</v>
      </c>
      <c r="DL9" s="5">
        <f>'Raw Data'!DK31</f>
        <v>0.8</v>
      </c>
      <c r="DM9" s="5">
        <f>'Raw Data'!DL31</f>
        <v>0.79</v>
      </c>
      <c r="DN9" s="5">
        <f>'Raw Data'!DM31</f>
        <v>0.79</v>
      </c>
      <c r="DO9" s="5">
        <f>'Raw Data'!DN31</f>
        <v>0.78</v>
      </c>
      <c r="DP9" s="5">
        <f>'Raw Data'!DO31</f>
        <v>0.78</v>
      </c>
      <c r="DQ9" s="5">
        <f>'Raw Data'!DP31</f>
        <v>0.77</v>
      </c>
      <c r="DR9" s="5">
        <f>'Raw Data'!DQ31</f>
        <v>0.76</v>
      </c>
      <c r="DS9" s="5">
        <f>'Raw Data'!DR31</f>
        <v>0.75</v>
      </c>
      <c r="DT9" s="5">
        <f>'Raw Data'!DS31</f>
        <v>0.74</v>
      </c>
      <c r="DU9" s="5">
        <f>'Raw Data'!DT31</f>
        <v>0.74</v>
      </c>
      <c r="DV9" s="5">
        <f>'Raw Data'!DU31</f>
        <v>0.73</v>
      </c>
      <c r="DW9" s="5">
        <f>'Raw Data'!DV31</f>
        <v>0.72</v>
      </c>
      <c r="DX9" s="5">
        <f>'Raw Data'!DW31</f>
        <v>0.71</v>
      </c>
      <c r="DY9" s="5">
        <f>'Raw Data'!DX31</f>
        <v>0.7</v>
      </c>
      <c r="DZ9" s="5">
        <f>'Raw Data'!DY31</f>
        <v>0.69</v>
      </c>
      <c r="EA9" s="5">
        <f>'Raw Data'!DZ31</f>
        <v>0.68</v>
      </c>
      <c r="EB9" s="5">
        <f>'Raw Data'!EA31</f>
        <v>0.67</v>
      </c>
      <c r="EC9" s="5">
        <f>'Raw Data'!EB31</f>
        <v>0.66</v>
      </c>
      <c r="ED9" s="5">
        <f>'Raw Data'!EC31</f>
        <v>0.65</v>
      </c>
      <c r="EE9" s="5">
        <f>'Raw Data'!ED31</f>
        <v>0.64</v>
      </c>
      <c r="EF9" s="5">
        <f>'Raw Data'!EE31</f>
        <v>0.63</v>
      </c>
      <c r="EG9" s="5">
        <f>'Raw Data'!EF31</f>
        <v>0.62</v>
      </c>
      <c r="EH9" s="5">
        <f>'Raw Data'!EG31</f>
        <v>0.6</v>
      </c>
      <c r="EI9" s="5">
        <f>'Raw Data'!EH31</f>
        <v>0.57999999999999996</v>
      </c>
      <c r="EJ9" s="5">
        <f>'Raw Data'!EI31</f>
        <v>0.55000000000000004</v>
      </c>
      <c r="EK9" s="5">
        <f>'Raw Data'!EJ31</f>
        <v>0.52</v>
      </c>
      <c r="EL9" s="5">
        <f>'Raw Data'!EK31</f>
        <v>0.48</v>
      </c>
      <c r="EM9" s="5">
        <f>'Raw Data'!EL31</f>
        <v>0.44</v>
      </c>
      <c r="EN9" s="5">
        <f>'Raw Data'!EM31</f>
        <v>0.4</v>
      </c>
      <c r="EO9" s="5">
        <f>'Raw Data'!EN31</f>
        <v>0.36</v>
      </c>
      <c r="EP9" s="5">
        <f>'Raw Data'!EO31</f>
        <v>0.32</v>
      </c>
      <c r="EQ9" s="5">
        <f>'Raw Data'!EP31</f>
        <v>0.28000000000000003</v>
      </c>
      <c r="ER9" s="5">
        <f>'Raw Data'!EQ31</f>
        <v>0.26</v>
      </c>
      <c r="ES9" s="5">
        <f>'Raw Data'!ER31</f>
        <v>0.24</v>
      </c>
      <c r="ET9" s="5">
        <f>'Raw Data'!ES31</f>
        <v>0.23</v>
      </c>
      <c r="EU9" s="5">
        <f>'Raw Data'!ET31</f>
        <v>0.22</v>
      </c>
      <c r="EV9" s="5">
        <f>'Raw Data'!EU31</f>
        <v>0.21</v>
      </c>
      <c r="EW9" s="5">
        <f>'Raw Data'!EV31</f>
        <v>0.2</v>
      </c>
      <c r="EX9" s="5">
        <f>'Raw Data'!EW31</f>
        <v>0.19</v>
      </c>
      <c r="EY9" s="5">
        <f>'Raw Data'!EX31</f>
        <v>0.18</v>
      </c>
      <c r="EZ9" s="5">
        <f>'Raw Data'!EY31</f>
        <v>0.17</v>
      </c>
      <c r="FA9" s="5">
        <f>'Raw Data'!EZ31</f>
        <v>0.16</v>
      </c>
      <c r="FB9" s="5">
        <f>'Raw Data'!FA31</f>
        <v>0.15</v>
      </c>
      <c r="FC9" s="5">
        <f>'Raw Data'!FB31</f>
        <v>0.15</v>
      </c>
      <c r="FD9" s="5">
        <f>'Raw Data'!FC31</f>
        <v>0.15</v>
      </c>
      <c r="FE9" s="5">
        <f>'Raw Data'!FD31</f>
        <v>0.14000000000000001</v>
      </c>
      <c r="FF9" s="5">
        <f>'Raw Data'!FE31</f>
        <v>0.14000000000000001</v>
      </c>
      <c r="FG9" s="5">
        <f>'Raw Data'!FF31</f>
        <v>0.14000000000000001</v>
      </c>
      <c r="FH9" s="5">
        <f>'Raw Data'!FG31</f>
        <v>0.13</v>
      </c>
      <c r="FI9" s="5">
        <f>'Raw Data'!FH31</f>
        <v>0.13</v>
      </c>
      <c r="FJ9" s="5">
        <f>'Raw Data'!FI31</f>
        <v>0.13</v>
      </c>
      <c r="FK9" s="5">
        <f>'Raw Data'!FJ31</f>
        <v>0.12</v>
      </c>
      <c r="FL9" s="5">
        <f>'Raw Data'!FK31</f>
        <v>0.12</v>
      </c>
      <c r="FM9" s="5">
        <f>'Raw Data'!FL31</f>
        <v>0.12</v>
      </c>
      <c r="FN9" s="5">
        <f>'Raw Data'!FM31</f>
        <v>0.12</v>
      </c>
      <c r="FO9" s="5">
        <f>'Raw Data'!FN31</f>
        <v>0.12</v>
      </c>
      <c r="FP9" s="5">
        <f>'Raw Data'!FO31</f>
        <v>0.12</v>
      </c>
      <c r="FQ9" s="5">
        <f>'Raw Data'!FP31</f>
        <v>0.12</v>
      </c>
      <c r="FR9" s="5">
        <f>'Raw Data'!FQ31</f>
        <v>0.12</v>
      </c>
      <c r="FS9" s="5">
        <f>'Raw Data'!FR31</f>
        <v>0.12</v>
      </c>
    </row>
    <row r="10" spans="1:175" s="3" customFormat="1" x14ac:dyDescent="0.25">
      <c r="A10" s="3" t="s">
        <v>18</v>
      </c>
      <c r="B10" s="11"/>
      <c r="C10" s="3">
        <f t="shared" ref="C10:AH10" si="0">IF(C7&lt;$B$69,$B$66+$B$67*C7,$B$68)</f>
        <v>0.15</v>
      </c>
      <c r="D10" s="3">
        <f t="shared" si="0"/>
        <v>0.15</v>
      </c>
      <c r="E10" s="3">
        <f t="shared" si="0"/>
        <v>0.15</v>
      </c>
      <c r="F10" s="3">
        <f t="shared" si="0"/>
        <v>0.15</v>
      </c>
      <c r="G10" s="3">
        <f t="shared" si="0"/>
        <v>0.15</v>
      </c>
      <c r="H10" s="3">
        <f t="shared" si="0"/>
        <v>0.15</v>
      </c>
      <c r="I10" s="3">
        <f t="shared" si="0"/>
        <v>0.15</v>
      </c>
      <c r="J10" s="3">
        <f t="shared" si="0"/>
        <v>0.15</v>
      </c>
      <c r="K10" s="3">
        <f t="shared" si="0"/>
        <v>0.15</v>
      </c>
      <c r="L10" s="3">
        <f t="shared" si="0"/>
        <v>0.15</v>
      </c>
      <c r="M10" s="3">
        <f t="shared" si="0"/>
        <v>0.15</v>
      </c>
      <c r="N10" s="3">
        <f t="shared" si="0"/>
        <v>0.16012499999999999</v>
      </c>
      <c r="O10" s="3">
        <f t="shared" si="0"/>
        <v>0.16012499999999999</v>
      </c>
      <c r="P10" s="3">
        <f t="shared" si="0"/>
        <v>0.16012499999999999</v>
      </c>
      <c r="Q10" s="3">
        <f t="shared" si="0"/>
        <v>0.17294999999999999</v>
      </c>
      <c r="R10" s="3">
        <f t="shared" si="0"/>
        <v>0.17936249999999998</v>
      </c>
      <c r="S10" s="3">
        <f t="shared" si="0"/>
        <v>0.185775</v>
      </c>
      <c r="T10" s="3">
        <f t="shared" si="0"/>
        <v>0.19218750000000001</v>
      </c>
      <c r="U10" s="3">
        <f t="shared" si="0"/>
        <v>0.1986</v>
      </c>
      <c r="V10" s="3">
        <f t="shared" si="0"/>
        <v>0.20501249999999999</v>
      </c>
      <c r="W10" s="3">
        <f t="shared" si="0"/>
        <v>0.211425</v>
      </c>
      <c r="X10" s="3">
        <f t="shared" si="0"/>
        <v>0.21783749999999996</v>
      </c>
      <c r="Y10" s="3">
        <f t="shared" si="0"/>
        <v>0.22425</v>
      </c>
      <c r="Z10" s="3">
        <f t="shared" si="0"/>
        <v>0.23066249999999999</v>
      </c>
      <c r="AA10" s="3">
        <f t="shared" si="0"/>
        <v>0.23707499999999998</v>
      </c>
      <c r="AB10" s="3">
        <f t="shared" si="0"/>
        <v>0.24348749999999997</v>
      </c>
      <c r="AC10" s="3">
        <f t="shared" si="0"/>
        <v>0.24989999999999998</v>
      </c>
      <c r="AD10" s="3">
        <f t="shared" si="0"/>
        <v>0.25631249999999994</v>
      </c>
      <c r="AE10" s="3">
        <f t="shared" si="0"/>
        <v>0.26272499999999999</v>
      </c>
      <c r="AF10" s="3">
        <f t="shared" si="0"/>
        <v>0.26913749999999997</v>
      </c>
      <c r="AG10" s="3">
        <f t="shared" si="0"/>
        <v>0.27554999999999996</v>
      </c>
      <c r="AH10" s="3">
        <f t="shared" si="0"/>
        <v>0.2819625</v>
      </c>
      <c r="AI10" s="3">
        <f t="shared" ref="AI10:BN10" si="1">IF(AI7&lt;$B$69,$B$66+$B$67*AI7,$B$68)</f>
        <v>0.28837500000000005</v>
      </c>
      <c r="AJ10" s="3">
        <f t="shared" si="1"/>
        <v>0.29478749999999998</v>
      </c>
      <c r="AK10" s="3">
        <f t="shared" si="1"/>
        <v>0.30120000000000002</v>
      </c>
      <c r="AL10" s="3">
        <f t="shared" si="1"/>
        <v>0.30761249999999996</v>
      </c>
      <c r="AM10" s="3">
        <f t="shared" si="1"/>
        <v>0.314025</v>
      </c>
      <c r="AN10" s="3">
        <f t="shared" si="1"/>
        <v>0.33167142857142856</v>
      </c>
      <c r="AO10" s="3">
        <f t="shared" si="1"/>
        <v>0.34931785714285712</v>
      </c>
      <c r="AP10" s="3">
        <f t="shared" si="1"/>
        <v>0.36696428571428569</v>
      </c>
      <c r="AQ10" s="3">
        <f t="shared" si="1"/>
        <v>0.38461071428571425</v>
      </c>
      <c r="AR10" s="3">
        <f t="shared" si="1"/>
        <v>0.40225714285714276</v>
      </c>
      <c r="AS10" s="3">
        <f t="shared" si="1"/>
        <v>0.41990357142857138</v>
      </c>
      <c r="AT10" s="3">
        <f t="shared" si="1"/>
        <v>0.43754999999999999</v>
      </c>
      <c r="AU10" s="3">
        <f t="shared" si="1"/>
        <v>0.46025892857142847</v>
      </c>
      <c r="AV10" s="3">
        <f t="shared" si="1"/>
        <v>0.48296785714285706</v>
      </c>
      <c r="AW10" s="3">
        <f t="shared" si="1"/>
        <v>0.50567678571428565</v>
      </c>
      <c r="AX10" s="3">
        <f t="shared" si="1"/>
        <v>0.52838571428571424</v>
      </c>
      <c r="AY10" s="3">
        <f t="shared" si="1"/>
        <v>0.55109464285714282</v>
      </c>
      <c r="AZ10" s="3">
        <f t="shared" si="1"/>
        <v>0.57380357142857141</v>
      </c>
      <c r="BA10" s="3">
        <f t="shared" si="1"/>
        <v>0.5965125</v>
      </c>
      <c r="BB10" s="3">
        <f t="shared" si="1"/>
        <v>0.62317499999999992</v>
      </c>
      <c r="BC10" s="3">
        <f t="shared" si="1"/>
        <v>0.64983749999999996</v>
      </c>
      <c r="BD10" s="3">
        <f t="shared" si="1"/>
        <v>0.67649999999999999</v>
      </c>
      <c r="BE10" s="3">
        <f t="shared" si="1"/>
        <v>0.70316250000000002</v>
      </c>
      <c r="BF10" s="3">
        <f t="shared" si="1"/>
        <v>0.72982499999999995</v>
      </c>
      <c r="BG10" s="3">
        <f t="shared" si="1"/>
        <v>0.75648749999999998</v>
      </c>
      <c r="BH10" s="3">
        <f t="shared" si="1"/>
        <v>0.7831499999999999</v>
      </c>
      <c r="BI10" s="3">
        <f t="shared" si="1"/>
        <v>0.80981250000000005</v>
      </c>
      <c r="BJ10" s="3">
        <f t="shared" si="1"/>
        <v>0.83647500000000008</v>
      </c>
      <c r="BK10" s="3">
        <f t="shared" si="1"/>
        <v>0.863205</v>
      </c>
      <c r="BL10" s="3">
        <f t="shared" si="1"/>
        <v>0.88993500000000003</v>
      </c>
      <c r="BM10" s="3">
        <f t="shared" si="1"/>
        <v>0.91666500000000006</v>
      </c>
      <c r="BN10" s="3">
        <f t="shared" si="1"/>
        <v>0.94339500000000009</v>
      </c>
      <c r="BO10" s="3">
        <f t="shared" ref="BO10:CT10" si="2">IF(BO7&lt;$B$69,$B$66+$B$67*BO7,$B$68)</f>
        <v>0.96</v>
      </c>
      <c r="BP10" s="3">
        <f t="shared" si="2"/>
        <v>0.96</v>
      </c>
      <c r="BQ10" s="3">
        <f t="shared" si="2"/>
        <v>0.96</v>
      </c>
      <c r="BR10" s="3">
        <f t="shared" si="2"/>
        <v>0.96</v>
      </c>
      <c r="BS10" s="3">
        <f t="shared" si="2"/>
        <v>0.96</v>
      </c>
      <c r="BT10" s="3">
        <f t="shared" si="2"/>
        <v>0.96</v>
      </c>
      <c r="BU10" s="3">
        <f t="shared" si="2"/>
        <v>0.96</v>
      </c>
      <c r="BV10" s="3">
        <f t="shared" si="2"/>
        <v>0.96</v>
      </c>
      <c r="BW10" s="3">
        <f t="shared" si="2"/>
        <v>0.96</v>
      </c>
      <c r="BX10" s="3">
        <f t="shared" si="2"/>
        <v>0.96</v>
      </c>
      <c r="BY10" s="3">
        <f t="shared" si="2"/>
        <v>0.96</v>
      </c>
      <c r="BZ10" s="3">
        <f t="shared" si="2"/>
        <v>0.96</v>
      </c>
      <c r="CA10" s="3">
        <f t="shared" si="2"/>
        <v>0.96</v>
      </c>
      <c r="CB10" s="3">
        <f t="shared" si="2"/>
        <v>0.96</v>
      </c>
      <c r="CC10" s="3">
        <f t="shared" si="2"/>
        <v>0.96</v>
      </c>
      <c r="CD10" s="3">
        <f t="shared" si="2"/>
        <v>0.96</v>
      </c>
      <c r="CE10" s="3">
        <f t="shared" si="2"/>
        <v>0.96</v>
      </c>
      <c r="CF10" s="3">
        <f t="shared" si="2"/>
        <v>0.96</v>
      </c>
      <c r="CG10" s="3">
        <f t="shared" si="2"/>
        <v>0.96</v>
      </c>
      <c r="CH10" s="3">
        <f t="shared" si="2"/>
        <v>0.96</v>
      </c>
      <c r="CI10" s="3">
        <f t="shared" si="2"/>
        <v>0.96</v>
      </c>
      <c r="CJ10" s="3">
        <f t="shared" si="2"/>
        <v>0.96</v>
      </c>
      <c r="CK10" s="3">
        <f t="shared" si="2"/>
        <v>0.96</v>
      </c>
      <c r="CL10" s="3">
        <f t="shared" si="2"/>
        <v>0.96</v>
      </c>
      <c r="CM10" s="3">
        <f t="shared" si="2"/>
        <v>0.96</v>
      </c>
      <c r="CN10" s="3">
        <f t="shared" si="2"/>
        <v>0.96</v>
      </c>
      <c r="CO10" s="3">
        <f t="shared" si="2"/>
        <v>0.96</v>
      </c>
      <c r="CP10" s="3">
        <f t="shared" si="2"/>
        <v>0.96</v>
      </c>
      <c r="CQ10" s="3">
        <f t="shared" si="2"/>
        <v>0.96</v>
      </c>
      <c r="CR10" s="3">
        <f t="shared" si="2"/>
        <v>0.96</v>
      </c>
      <c r="CS10" s="3">
        <f t="shared" si="2"/>
        <v>0.96</v>
      </c>
      <c r="CT10" s="3">
        <f t="shared" si="2"/>
        <v>0.96</v>
      </c>
      <c r="CU10" s="3">
        <f t="shared" ref="CU10:DZ10" si="3">IF(CU7&lt;$B$69,$B$66+$B$67*CU7,$B$68)</f>
        <v>0.96</v>
      </c>
      <c r="CV10" s="3">
        <f t="shared" si="3"/>
        <v>0.96</v>
      </c>
      <c r="CW10" s="3">
        <f t="shared" si="3"/>
        <v>0.96</v>
      </c>
      <c r="CX10" s="3">
        <f t="shared" si="3"/>
        <v>0.96</v>
      </c>
      <c r="CY10" s="3">
        <f t="shared" si="3"/>
        <v>0.96</v>
      </c>
      <c r="CZ10" s="3">
        <f t="shared" si="3"/>
        <v>0.96</v>
      </c>
      <c r="DA10" s="3">
        <f t="shared" si="3"/>
        <v>0.96</v>
      </c>
      <c r="DB10" s="3">
        <f t="shared" si="3"/>
        <v>0.96</v>
      </c>
      <c r="DC10" s="3">
        <f t="shared" si="3"/>
        <v>0.96</v>
      </c>
      <c r="DD10" s="3">
        <f t="shared" si="3"/>
        <v>0.96</v>
      </c>
      <c r="DE10" s="3">
        <f t="shared" si="3"/>
        <v>0.96</v>
      </c>
      <c r="DF10" s="3">
        <f t="shared" si="3"/>
        <v>0.96</v>
      </c>
      <c r="DG10" s="3">
        <f t="shared" si="3"/>
        <v>0.95392500000000002</v>
      </c>
      <c r="DH10" s="3">
        <f t="shared" si="3"/>
        <v>0.94835625000000001</v>
      </c>
      <c r="DI10" s="3">
        <f t="shared" si="3"/>
        <v>0.9427875</v>
      </c>
      <c r="DJ10" s="3">
        <f t="shared" si="3"/>
        <v>0.9372187500000001</v>
      </c>
      <c r="DK10" s="3">
        <f t="shared" si="3"/>
        <v>0.93164999999999998</v>
      </c>
      <c r="DL10" s="3">
        <f t="shared" si="3"/>
        <v>0.92608124999999997</v>
      </c>
      <c r="DM10" s="3">
        <f t="shared" si="3"/>
        <v>0.92051249999999996</v>
      </c>
      <c r="DN10" s="3">
        <f t="shared" si="3"/>
        <v>0.89299419642857147</v>
      </c>
      <c r="DO10" s="3">
        <f t="shared" si="3"/>
        <v>0.86547589285714288</v>
      </c>
      <c r="DP10" s="3">
        <f t="shared" si="3"/>
        <v>0.83795758928571429</v>
      </c>
      <c r="DQ10" s="3">
        <f t="shared" si="3"/>
        <v>0.8104392857142857</v>
      </c>
      <c r="DR10" s="3">
        <f t="shared" si="3"/>
        <v>0.7829209821428571</v>
      </c>
      <c r="DS10" s="3">
        <f t="shared" si="3"/>
        <v>0.75540267857142862</v>
      </c>
      <c r="DT10" s="3">
        <f t="shared" si="3"/>
        <v>0.72788437500000003</v>
      </c>
      <c r="DU10" s="3">
        <f t="shared" si="3"/>
        <v>0.70036607142857144</v>
      </c>
      <c r="DV10" s="3">
        <f t="shared" si="3"/>
        <v>0.67284776785714284</v>
      </c>
      <c r="DW10" s="3">
        <f t="shared" si="3"/>
        <v>0.64532946428571425</v>
      </c>
      <c r="DX10" s="3">
        <f t="shared" si="3"/>
        <v>0.61781116071428566</v>
      </c>
      <c r="DY10" s="3">
        <f t="shared" si="3"/>
        <v>0.59029285714285717</v>
      </c>
      <c r="DZ10" s="3">
        <f t="shared" si="3"/>
        <v>0.56277455357142847</v>
      </c>
      <c r="EA10" s="3">
        <f t="shared" ref="EA10:FF10" si="4">IF(EA7&lt;$B$69,$B$66+$B$67*EA7,$B$68)</f>
        <v>0.53525624999999999</v>
      </c>
      <c r="EB10" s="3">
        <f t="shared" si="4"/>
        <v>0.5077379464285714</v>
      </c>
      <c r="EC10" s="3">
        <f t="shared" si="4"/>
        <v>0.4802196428571428</v>
      </c>
      <c r="ED10" s="3">
        <f t="shared" si="4"/>
        <v>0.45270133928571432</v>
      </c>
      <c r="EE10" s="3">
        <f t="shared" si="4"/>
        <v>0.42518303571428573</v>
      </c>
      <c r="EF10" s="3">
        <f t="shared" si="4"/>
        <v>0.39766473214285719</v>
      </c>
      <c r="EG10" s="3">
        <f t="shared" si="4"/>
        <v>0.37014642857142854</v>
      </c>
      <c r="EH10" s="3">
        <f t="shared" si="4"/>
        <v>0.34262812500000001</v>
      </c>
      <c r="EI10" s="3">
        <f t="shared" si="4"/>
        <v>0.31510982142857136</v>
      </c>
      <c r="EJ10" s="3">
        <f t="shared" si="4"/>
        <v>0.28759151785714288</v>
      </c>
      <c r="EK10" s="3">
        <f t="shared" si="4"/>
        <v>0.26007321428571434</v>
      </c>
      <c r="EL10" s="3">
        <f t="shared" si="4"/>
        <v>0.2325549107142858</v>
      </c>
      <c r="EM10" s="3">
        <f t="shared" si="4"/>
        <v>0.20503660714285704</v>
      </c>
      <c r="EN10" s="3">
        <f t="shared" si="4"/>
        <v>0.17751830357142853</v>
      </c>
      <c r="EO10" s="3">
        <f t="shared" si="4"/>
        <v>0.15</v>
      </c>
      <c r="EP10" s="3">
        <f t="shared" si="4"/>
        <v>0.15</v>
      </c>
      <c r="EQ10" s="3">
        <f t="shared" si="4"/>
        <v>0.15</v>
      </c>
      <c r="ER10" s="3">
        <f t="shared" si="4"/>
        <v>0.15</v>
      </c>
      <c r="ES10" s="3">
        <f t="shared" si="4"/>
        <v>0.15</v>
      </c>
      <c r="ET10" s="3">
        <f t="shared" si="4"/>
        <v>0.15</v>
      </c>
      <c r="EU10" s="3">
        <f t="shared" si="4"/>
        <v>0.15</v>
      </c>
      <c r="EV10" s="3">
        <f t="shared" si="4"/>
        <v>0.15</v>
      </c>
      <c r="EW10" s="3">
        <f t="shared" si="4"/>
        <v>0.15</v>
      </c>
      <c r="EX10" s="3">
        <f t="shared" si="4"/>
        <v>0.15</v>
      </c>
      <c r="EY10" s="3">
        <f t="shared" si="4"/>
        <v>0.15</v>
      </c>
      <c r="EZ10" s="3">
        <f t="shared" si="4"/>
        <v>0.15</v>
      </c>
      <c r="FA10" s="3">
        <f t="shared" si="4"/>
        <v>0.15</v>
      </c>
      <c r="FB10" s="3">
        <f t="shared" si="4"/>
        <v>0.15</v>
      </c>
      <c r="FC10" s="3">
        <f t="shared" si="4"/>
        <v>0.15</v>
      </c>
      <c r="FD10" s="3">
        <f t="shared" si="4"/>
        <v>0.15</v>
      </c>
      <c r="FE10" s="3">
        <f t="shared" si="4"/>
        <v>0.15</v>
      </c>
      <c r="FF10" s="3">
        <f t="shared" si="4"/>
        <v>0.15</v>
      </c>
      <c r="FG10" s="3">
        <f t="shared" ref="FG10:FS10" si="5">IF(FG7&lt;$B$69,$B$66+$B$67*FG7,$B$68)</f>
        <v>0.15</v>
      </c>
      <c r="FH10" s="3">
        <f t="shared" si="5"/>
        <v>0.15</v>
      </c>
      <c r="FI10" s="3">
        <f t="shared" si="5"/>
        <v>0.15</v>
      </c>
      <c r="FJ10" s="3">
        <f t="shared" si="5"/>
        <v>0.15</v>
      </c>
      <c r="FK10" s="3">
        <f t="shared" si="5"/>
        <v>0.15</v>
      </c>
      <c r="FL10" s="3">
        <f t="shared" si="5"/>
        <v>0.15</v>
      </c>
      <c r="FM10" s="3">
        <f t="shared" si="5"/>
        <v>0.15</v>
      </c>
      <c r="FN10" s="3">
        <f t="shared" si="5"/>
        <v>0.15</v>
      </c>
      <c r="FO10" s="3">
        <f t="shared" si="5"/>
        <v>0.15</v>
      </c>
      <c r="FP10" s="3">
        <f t="shared" si="5"/>
        <v>0.15</v>
      </c>
      <c r="FQ10" s="3">
        <f t="shared" si="5"/>
        <v>0.15</v>
      </c>
      <c r="FR10" s="3">
        <f t="shared" si="5"/>
        <v>0.15</v>
      </c>
      <c r="FS10" s="3">
        <f t="shared" si="5"/>
        <v>0.15</v>
      </c>
    </row>
    <row r="11" spans="1:175" x14ac:dyDescent="0.25">
      <c r="A11" t="s">
        <v>161</v>
      </c>
      <c r="B11" s="10"/>
      <c r="C11" s="77">
        <v>0</v>
      </c>
      <c r="D11" s="77">
        <v>0</v>
      </c>
      <c r="E11" s="77">
        <v>0</v>
      </c>
      <c r="F11" s="77">
        <v>0</v>
      </c>
      <c r="G11" s="77">
        <v>0</v>
      </c>
      <c r="H11" s="77">
        <v>0</v>
      </c>
      <c r="I11" s="77">
        <v>0</v>
      </c>
      <c r="J11" s="77">
        <v>0</v>
      </c>
      <c r="K11" s="77">
        <v>0</v>
      </c>
      <c r="L11" s="77">
        <v>0</v>
      </c>
      <c r="M11" s="77">
        <v>0</v>
      </c>
      <c r="N11" s="77">
        <v>0</v>
      </c>
      <c r="O11" s="77">
        <v>0</v>
      </c>
      <c r="P11" s="77">
        <v>0</v>
      </c>
      <c r="Q11" s="77">
        <v>0</v>
      </c>
      <c r="R11" s="77">
        <v>0</v>
      </c>
      <c r="S11" s="77">
        <v>0</v>
      </c>
      <c r="T11" s="77">
        <v>0</v>
      </c>
      <c r="U11" s="77">
        <v>0</v>
      </c>
      <c r="V11" s="77">
        <v>0</v>
      </c>
      <c r="W11" s="77">
        <v>0</v>
      </c>
      <c r="X11" s="77">
        <v>0</v>
      </c>
      <c r="Y11" s="77">
        <v>0</v>
      </c>
      <c r="Z11" s="77">
        <v>0</v>
      </c>
      <c r="AA11" s="77">
        <v>0</v>
      </c>
      <c r="AB11" s="77">
        <v>0</v>
      </c>
      <c r="AC11" s="77">
        <v>0</v>
      </c>
      <c r="AD11" s="77">
        <v>0</v>
      </c>
      <c r="AE11" s="77">
        <v>0</v>
      </c>
      <c r="AF11" s="77">
        <v>0</v>
      </c>
      <c r="AG11" s="77">
        <v>0</v>
      </c>
      <c r="AH11" s="77">
        <v>0</v>
      </c>
      <c r="AI11" s="77">
        <v>0</v>
      </c>
      <c r="AJ11" s="77">
        <v>0</v>
      </c>
      <c r="AK11" s="77">
        <v>0</v>
      </c>
      <c r="AL11" s="77">
        <v>0</v>
      </c>
      <c r="AM11" s="77">
        <v>0</v>
      </c>
      <c r="AN11" s="77">
        <v>0</v>
      </c>
      <c r="AO11" s="77">
        <v>0</v>
      </c>
      <c r="AP11" s="77">
        <v>0</v>
      </c>
      <c r="AQ11" s="77">
        <v>0</v>
      </c>
      <c r="AR11" s="77">
        <v>0</v>
      </c>
      <c r="AS11" s="77">
        <v>0</v>
      </c>
      <c r="AT11" s="77">
        <v>0</v>
      </c>
      <c r="AU11" s="77">
        <v>0</v>
      </c>
      <c r="AV11" s="77">
        <v>0</v>
      </c>
      <c r="AW11" s="77">
        <v>0</v>
      </c>
      <c r="AX11" s="77">
        <v>0</v>
      </c>
      <c r="AY11" s="77">
        <v>0</v>
      </c>
      <c r="AZ11" s="77">
        <v>0</v>
      </c>
      <c r="BA11" s="77">
        <v>0</v>
      </c>
      <c r="BB11" s="77">
        <v>0</v>
      </c>
      <c r="BC11" s="77">
        <v>0</v>
      </c>
      <c r="BD11" s="77">
        <v>0</v>
      </c>
      <c r="BE11" s="77">
        <v>0</v>
      </c>
      <c r="BF11" s="77">
        <v>0</v>
      </c>
      <c r="BG11" s="77">
        <v>0</v>
      </c>
      <c r="BH11" s="77">
        <v>0</v>
      </c>
      <c r="BI11" s="77">
        <v>0</v>
      </c>
      <c r="BJ11" s="77">
        <v>0</v>
      </c>
      <c r="BK11" s="77">
        <v>0</v>
      </c>
      <c r="BL11" s="77">
        <v>0</v>
      </c>
      <c r="BM11" s="77">
        <v>0</v>
      </c>
      <c r="BN11" s="77">
        <v>0</v>
      </c>
      <c r="BO11" s="77">
        <v>0</v>
      </c>
      <c r="BP11" s="77">
        <v>0</v>
      </c>
      <c r="BQ11" s="77">
        <v>0</v>
      </c>
      <c r="BR11" s="77">
        <v>0</v>
      </c>
      <c r="BS11" s="77">
        <v>0</v>
      </c>
      <c r="BT11" s="77">
        <v>0</v>
      </c>
      <c r="BU11" s="77">
        <v>0</v>
      </c>
      <c r="BV11" s="77">
        <v>0</v>
      </c>
      <c r="BW11" s="77">
        <v>0</v>
      </c>
      <c r="BX11" s="77">
        <v>0</v>
      </c>
      <c r="BY11" s="77">
        <v>0</v>
      </c>
      <c r="BZ11" s="77">
        <v>0</v>
      </c>
      <c r="CA11" s="77">
        <v>0</v>
      </c>
      <c r="CB11" s="77">
        <v>0</v>
      </c>
      <c r="CC11" s="77">
        <v>0</v>
      </c>
      <c r="CD11" s="77">
        <v>0</v>
      </c>
      <c r="CE11" s="77">
        <v>0</v>
      </c>
      <c r="CF11" s="77">
        <v>0</v>
      </c>
      <c r="CG11" s="77">
        <v>0</v>
      </c>
      <c r="CH11" s="77">
        <v>0</v>
      </c>
      <c r="CI11" s="77">
        <v>0</v>
      </c>
      <c r="CJ11" s="77">
        <v>0</v>
      </c>
      <c r="CK11" s="77">
        <v>0</v>
      </c>
      <c r="CL11" s="77">
        <v>0</v>
      </c>
      <c r="CM11" s="77">
        <v>0</v>
      </c>
      <c r="CN11" s="77">
        <v>0</v>
      </c>
      <c r="CO11" s="77">
        <v>0</v>
      </c>
      <c r="CP11" s="77">
        <v>0</v>
      </c>
      <c r="CQ11" s="77">
        <v>0</v>
      </c>
      <c r="CR11" s="77">
        <v>0</v>
      </c>
      <c r="CS11" s="77">
        <v>0</v>
      </c>
      <c r="CT11" s="77">
        <v>0</v>
      </c>
      <c r="CU11" s="77">
        <v>0</v>
      </c>
      <c r="CV11" s="77">
        <v>0</v>
      </c>
      <c r="CW11" s="77">
        <v>0</v>
      </c>
      <c r="CX11" s="77">
        <v>0</v>
      </c>
      <c r="CY11" s="77">
        <v>0</v>
      </c>
      <c r="CZ11" s="77">
        <v>0</v>
      </c>
      <c r="DA11" s="77">
        <v>0</v>
      </c>
      <c r="DB11" s="77">
        <v>0</v>
      </c>
      <c r="DC11" s="77">
        <v>0</v>
      </c>
      <c r="DD11" s="77">
        <v>0</v>
      </c>
      <c r="DE11" s="77">
        <v>0</v>
      </c>
      <c r="DF11" s="77">
        <v>0</v>
      </c>
      <c r="DG11" s="77">
        <v>0</v>
      </c>
      <c r="DH11" s="77">
        <v>0</v>
      </c>
      <c r="DI11" s="77">
        <v>0</v>
      </c>
      <c r="DJ11" s="77">
        <v>0</v>
      </c>
      <c r="DK11" s="77">
        <v>0</v>
      </c>
      <c r="DL11" s="77">
        <v>0</v>
      </c>
      <c r="DM11" s="77">
        <v>0</v>
      </c>
      <c r="DN11" s="77">
        <v>0</v>
      </c>
      <c r="DO11" s="77">
        <v>0</v>
      </c>
      <c r="DP11" s="77">
        <v>0</v>
      </c>
      <c r="DQ11" s="77">
        <v>0</v>
      </c>
      <c r="DR11" s="77">
        <v>0</v>
      </c>
      <c r="DS11" s="77">
        <v>0</v>
      </c>
      <c r="DT11" s="77">
        <v>0</v>
      </c>
      <c r="DU11" s="77">
        <v>0</v>
      </c>
      <c r="DV11" s="77">
        <v>0</v>
      </c>
      <c r="DW11" s="77">
        <v>0</v>
      </c>
      <c r="DX11" s="77">
        <v>0</v>
      </c>
      <c r="DY11" s="77">
        <v>0</v>
      </c>
      <c r="DZ11" s="77">
        <v>0</v>
      </c>
      <c r="EA11" s="77">
        <v>0</v>
      </c>
      <c r="EB11" s="77">
        <v>0</v>
      </c>
      <c r="EC11" s="77">
        <v>0</v>
      </c>
      <c r="ED11" s="77">
        <v>0</v>
      </c>
      <c r="EE11" s="77">
        <v>0</v>
      </c>
      <c r="EF11" s="77">
        <v>0</v>
      </c>
      <c r="EG11" s="77">
        <v>0</v>
      </c>
      <c r="EH11" s="77">
        <v>0</v>
      </c>
      <c r="EI11" s="77">
        <v>0</v>
      </c>
      <c r="EJ11" s="77">
        <v>0</v>
      </c>
      <c r="EK11" s="77">
        <v>0</v>
      </c>
      <c r="EL11" s="77">
        <v>0</v>
      </c>
      <c r="EM11" s="77">
        <v>0</v>
      </c>
      <c r="EN11" s="77">
        <v>0</v>
      </c>
      <c r="EO11" s="77">
        <v>0</v>
      </c>
      <c r="EP11" s="77">
        <v>0</v>
      </c>
      <c r="EQ11" s="77">
        <v>0</v>
      </c>
      <c r="ER11" s="77">
        <v>0</v>
      </c>
      <c r="ES11" s="77">
        <v>0</v>
      </c>
      <c r="ET11" s="77">
        <v>0</v>
      </c>
      <c r="EU11" s="77">
        <v>0</v>
      </c>
      <c r="EV11" s="77">
        <v>0</v>
      </c>
      <c r="EW11" s="77">
        <v>0</v>
      </c>
      <c r="EX11" s="77">
        <v>0</v>
      </c>
      <c r="EY11" s="77">
        <v>0</v>
      </c>
      <c r="EZ11" s="77">
        <v>0</v>
      </c>
      <c r="FA11" s="77">
        <v>0</v>
      </c>
      <c r="FB11" s="77">
        <v>0</v>
      </c>
      <c r="FC11" s="77">
        <v>0</v>
      </c>
      <c r="FD11" s="77">
        <v>0</v>
      </c>
      <c r="FE11" s="77">
        <v>0</v>
      </c>
      <c r="FF11" s="77">
        <v>0</v>
      </c>
      <c r="FG11" s="77">
        <v>0</v>
      </c>
      <c r="FH11" s="77">
        <v>0</v>
      </c>
      <c r="FI11" s="77">
        <v>0</v>
      </c>
      <c r="FJ11" s="77">
        <v>0</v>
      </c>
      <c r="FK11" s="77">
        <v>0</v>
      </c>
      <c r="FL11" s="77">
        <v>0</v>
      </c>
      <c r="FM11" s="77">
        <v>0</v>
      </c>
      <c r="FN11" s="77">
        <v>0</v>
      </c>
      <c r="FO11" s="77">
        <v>0</v>
      </c>
      <c r="FP11" s="77">
        <v>0</v>
      </c>
      <c r="FQ11" s="77">
        <v>0</v>
      </c>
      <c r="FR11" s="77">
        <v>0</v>
      </c>
      <c r="FS11" s="77">
        <v>0</v>
      </c>
    </row>
    <row r="12" spans="1:175" x14ac:dyDescent="0.25">
      <c r="A12" t="s">
        <v>175</v>
      </c>
      <c r="B12" s="10"/>
      <c r="C12">
        <f>IF(C11=1,C9,IF(C11=0,C10,""))</f>
        <v>0.15</v>
      </c>
      <c r="D12">
        <f t="shared" ref="D12:BO12" si="6">IF(D11=1,D9,IF(D11=0,D10,""))</f>
        <v>0.15</v>
      </c>
      <c r="E12">
        <f t="shared" si="6"/>
        <v>0.15</v>
      </c>
      <c r="F12">
        <f t="shared" si="6"/>
        <v>0.15</v>
      </c>
      <c r="G12">
        <f t="shared" si="6"/>
        <v>0.15</v>
      </c>
      <c r="H12">
        <f t="shared" si="6"/>
        <v>0.15</v>
      </c>
      <c r="I12">
        <f t="shared" si="6"/>
        <v>0.15</v>
      </c>
      <c r="J12">
        <f t="shared" si="6"/>
        <v>0.15</v>
      </c>
      <c r="K12">
        <f t="shared" si="6"/>
        <v>0.15</v>
      </c>
      <c r="L12">
        <f t="shared" si="6"/>
        <v>0.15</v>
      </c>
      <c r="M12">
        <f t="shared" si="6"/>
        <v>0.15</v>
      </c>
      <c r="N12">
        <f t="shared" si="6"/>
        <v>0.16012499999999999</v>
      </c>
      <c r="O12">
        <f t="shared" si="6"/>
        <v>0.16012499999999999</v>
      </c>
      <c r="P12">
        <f t="shared" si="6"/>
        <v>0.16012499999999999</v>
      </c>
      <c r="Q12">
        <f t="shared" si="6"/>
        <v>0.17294999999999999</v>
      </c>
      <c r="R12">
        <f t="shared" si="6"/>
        <v>0.17936249999999998</v>
      </c>
      <c r="S12">
        <f t="shared" si="6"/>
        <v>0.185775</v>
      </c>
      <c r="T12">
        <f t="shared" si="6"/>
        <v>0.19218750000000001</v>
      </c>
      <c r="U12">
        <f t="shared" si="6"/>
        <v>0.1986</v>
      </c>
      <c r="V12">
        <f t="shared" si="6"/>
        <v>0.20501249999999999</v>
      </c>
      <c r="W12">
        <f t="shared" si="6"/>
        <v>0.211425</v>
      </c>
      <c r="X12">
        <f t="shared" si="6"/>
        <v>0.21783749999999996</v>
      </c>
      <c r="Y12">
        <f t="shared" si="6"/>
        <v>0.22425</v>
      </c>
      <c r="Z12">
        <f t="shared" si="6"/>
        <v>0.23066249999999999</v>
      </c>
      <c r="AA12">
        <f t="shared" si="6"/>
        <v>0.23707499999999998</v>
      </c>
      <c r="AB12">
        <f t="shared" si="6"/>
        <v>0.24348749999999997</v>
      </c>
      <c r="AC12">
        <f t="shared" si="6"/>
        <v>0.24989999999999998</v>
      </c>
      <c r="AD12">
        <f t="shared" si="6"/>
        <v>0.25631249999999994</v>
      </c>
      <c r="AE12">
        <f t="shared" si="6"/>
        <v>0.26272499999999999</v>
      </c>
      <c r="AF12">
        <f t="shared" si="6"/>
        <v>0.26913749999999997</v>
      </c>
      <c r="AG12">
        <f t="shared" si="6"/>
        <v>0.27554999999999996</v>
      </c>
      <c r="AH12">
        <f t="shared" si="6"/>
        <v>0.2819625</v>
      </c>
      <c r="AI12">
        <f t="shared" si="6"/>
        <v>0.28837500000000005</v>
      </c>
      <c r="AJ12">
        <f t="shared" si="6"/>
        <v>0.29478749999999998</v>
      </c>
      <c r="AK12">
        <f t="shared" si="6"/>
        <v>0.30120000000000002</v>
      </c>
      <c r="AL12">
        <f t="shared" si="6"/>
        <v>0.30761249999999996</v>
      </c>
      <c r="AM12">
        <f t="shared" si="6"/>
        <v>0.314025</v>
      </c>
      <c r="AN12">
        <f t="shared" si="6"/>
        <v>0.33167142857142856</v>
      </c>
      <c r="AO12">
        <f t="shared" si="6"/>
        <v>0.34931785714285712</v>
      </c>
      <c r="AP12">
        <f t="shared" si="6"/>
        <v>0.36696428571428569</v>
      </c>
      <c r="AQ12">
        <f t="shared" si="6"/>
        <v>0.38461071428571425</v>
      </c>
      <c r="AR12">
        <f t="shared" si="6"/>
        <v>0.40225714285714276</v>
      </c>
      <c r="AS12">
        <f t="shared" si="6"/>
        <v>0.41990357142857138</v>
      </c>
      <c r="AT12">
        <f t="shared" si="6"/>
        <v>0.43754999999999999</v>
      </c>
      <c r="AU12">
        <f t="shared" si="6"/>
        <v>0.46025892857142847</v>
      </c>
      <c r="AV12">
        <f t="shared" si="6"/>
        <v>0.48296785714285706</v>
      </c>
      <c r="AW12">
        <f t="shared" si="6"/>
        <v>0.50567678571428565</v>
      </c>
      <c r="AX12">
        <f t="shared" si="6"/>
        <v>0.52838571428571424</v>
      </c>
      <c r="AY12">
        <f t="shared" si="6"/>
        <v>0.55109464285714282</v>
      </c>
      <c r="AZ12">
        <f t="shared" si="6"/>
        <v>0.57380357142857141</v>
      </c>
      <c r="BA12">
        <f t="shared" si="6"/>
        <v>0.5965125</v>
      </c>
      <c r="BB12">
        <f t="shared" si="6"/>
        <v>0.62317499999999992</v>
      </c>
      <c r="BC12">
        <f t="shared" si="6"/>
        <v>0.64983749999999996</v>
      </c>
      <c r="BD12">
        <f t="shared" si="6"/>
        <v>0.67649999999999999</v>
      </c>
      <c r="BE12">
        <f t="shared" si="6"/>
        <v>0.70316250000000002</v>
      </c>
      <c r="BF12">
        <f t="shared" si="6"/>
        <v>0.72982499999999995</v>
      </c>
      <c r="BG12">
        <f t="shared" si="6"/>
        <v>0.75648749999999998</v>
      </c>
      <c r="BH12">
        <f t="shared" si="6"/>
        <v>0.7831499999999999</v>
      </c>
      <c r="BI12">
        <f t="shared" si="6"/>
        <v>0.80981250000000005</v>
      </c>
      <c r="BJ12">
        <f t="shared" si="6"/>
        <v>0.83647500000000008</v>
      </c>
      <c r="BK12">
        <f t="shared" si="6"/>
        <v>0.863205</v>
      </c>
      <c r="BL12">
        <f t="shared" si="6"/>
        <v>0.88993500000000003</v>
      </c>
      <c r="BM12">
        <f t="shared" si="6"/>
        <v>0.91666500000000006</v>
      </c>
      <c r="BN12">
        <f t="shared" si="6"/>
        <v>0.94339500000000009</v>
      </c>
      <c r="BO12">
        <f t="shared" si="6"/>
        <v>0.96</v>
      </c>
      <c r="BP12">
        <f t="shared" ref="BP12:EA12" si="7">IF(BP11=1,BP9,IF(BP11=0,BP10,""))</f>
        <v>0.96</v>
      </c>
      <c r="BQ12">
        <f t="shared" si="7"/>
        <v>0.96</v>
      </c>
      <c r="BR12">
        <f t="shared" si="7"/>
        <v>0.96</v>
      </c>
      <c r="BS12">
        <f t="shared" si="7"/>
        <v>0.96</v>
      </c>
      <c r="BT12">
        <f t="shared" si="7"/>
        <v>0.96</v>
      </c>
      <c r="BU12">
        <f t="shared" si="7"/>
        <v>0.96</v>
      </c>
      <c r="BV12">
        <f t="shared" si="7"/>
        <v>0.96</v>
      </c>
      <c r="BW12">
        <f t="shared" si="7"/>
        <v>0.96</v>
      </c>
      <c r="BX12">
        <f t="shared" si="7"/>
        <v>0.96</v>
      </c>
      <c r="BY12">
        <f t="shared" si="7"/>
        <v>0.96</v>
      </c>
      <c r="BZ12">
        <f t="shared" si="7"/>
        <v>0.96</v>
      </c>
      <c r="CA12">
        <f t="shared" si="7"/>
        <v>0.96</v>
      </c>
      <c r="CB12">
        <f t="shared" si="7"/>
        <v>0.96</v>
      </c>
      <c r="CC12">
        <f t="shared" si="7"/>
        <v>0.96</v>
      </c>
      <c r="CD12">
        <f t="shared" si="7"/>
        <v>0.96</v>
      </c>
      <c r="CE12">
        <f t="shared" si="7"/>
        <v>0.96</v>
      </c>
      <c r="CF12">
        <f t="shared" si="7"/>
        <v>0.96</v>
      </c>
      <c r="CG12">
        <f t="shared" si="7"/>
        <v>0.96</v>
      </c>
      <c r="CH12">
        <f t="shared" si="7"/>
        <v>0.96</v>
      </c>
      <c r="CI12">
        <f t="shared" si="7"/>
        <v>0.96</v>
      </c>
      <c r="CJ12">
        <f t="shared" si="7"/>
        <v>0.96</v>
      </c>
      <c r="CK12">
        <f t="shared" si="7"/>
        <v>0.96</v>
      </c>
      <c r="CL12">
        <f t="shared" si="7"/>
        <v>0.96</v>
      </c>
      <c r="CM12">
        <f t="shared" si="7"/>
        <v>0.96</v>
      </c>
      <c r="CN12">
        <f t="shared" si="7"/>
        <v>0.96</v>
      </c>
      <c r="CO12">
        <f t="shared" si="7"/>
        <v>0.96</v>
      </c>
      <c r="CP12">
        <f t="shared" si="7"/>
        <v>0.96</v>
      </c>
      <c r="CQ12">
        <f t="shared" si="7"/>
        <v>0.96</v>
      </c>
      <c r="CR12">
        <f t="shared" si="7"/>
        <v>0.96</v>
      </c>
      <c r="CS12">
        <f t="shared" si="7"/>
        <v>0.96</v>
      </c>
      <c r="CT12">
        <f t="shared" si="7"/>
        <v>0.96</v>
      </c>
      <c r="CU12">
        <f t="shared" si="7"/>
        <v>0.96</v>
      </c>
      <c r="CV12">
        <f t="shared" si="7"/>
        <v>0.96</v>
      </c>
      <c r="CW12">
        <f t="shared" si="7"/>
        <v>0.96</v>
      </c>
      <c r="CX12">
        <f t="shared" si="7"/>
        <v>0.96</v>
      </c>
      <c r="CY12">
        <f t="shared" si="7"/>
        <v>0.96</v>
      </c>
      <c r="CZ12">
        <f t="shared" si="7"/>
        <v>0.96</v>
      </c>
      <c r="DA12">
        <f t="shared" si="7"/>
        <v>0.96</v>
      </c>
      <c r="DB12">
        <f t="shared" si="7"/>
        <v>0.96</v>
      </c>
      <c r="DC12">
        <f t="shared" si="7"/>
        <v>0.96</v>
      </c>
      <c r="DD12">
        <f t="shared" si="7"/>
        <v>0.96</v>
      </c>
      <c r="DE12">
        <f t="shared" si="7"/>
        <v>0.96</v>
      </c>
      <c r="DF12">
        <f t="shared" si="7"/>
        <v>0.96</v>
      </c>
      <c r="DG12">
        <f t="shared" si="7"/>
        <v>0.95392500000000002</v>
      </c>
      <c r="DH12">
        <f t="shared" si="7"/>
        <v>0.94835625000000001</v>
      </c>
      <c r="DI12">
        <f t="shared" si="7"/>
        <v>0.9427875</v>
      </c>
      <c r="DJ12">
        <f t="shared" si="7"/>
        <v>0.9372187500000001</v>
      </c>
      <c r="DK12">
        <f t="shared" si="7"/>
        <v>0.93164999999999998</v>
      </c>
      <c r="DL12">
        <f t="shared" si="7"/>
        <v>0.92608124999999997</v>
      </c>
      <c r="DM12">
        <f t="shared" si="7"/>
        <v>0.92051249999999996</v>
      </c>
      <c r="DN12">
        <f t="shared" si="7"/>
        <v>0.89299419642857147</v>
      </c>
      <c r="DO12">
        <f t="shared" si="7"/>
        <v>0.86547589285714288</v>
      </c>
      <c r="DP12">
        <f t="shared" si="7"/>
        <v>0.83795758928571429</v>
      </c>
      <c r="DQ12">
        <f t="shared" si="7"/>
        <v>0.8104392857142857</v>
      </c>
      <c r="DR12">
        <f t="shared" si="7"/>
        <v>0.7829209821428571</v>
      </c>
      <c r="DS12">
        <f t="shared" si="7"/>
        <v>0.75540267857142862</v>
      </c>
      <c r="DT12">
        <f t="shared" si="7"/>
        <v>0.72788437500000003</v>
      </c>
      <c r="DU12">
        <f t="shared" si="7"/>
        <v>0.70036607142857144</v>
      </c>
      <c r="DV12">
        <f t="shared" si="7"/>
        <v>0.67284776785714284</v>
      </c>
      <c r="DW12">
        <f t="shared" si="7"/>
        <v>0.64532946428571425</v>
      </c>
      <c r="DX12">
        <f t="shared" si="7"/>
        <v>0.61781116071428566</v>
      </c>
      <c r="DY12">
        <f t="shared" si="7"/>
        <v>0.59029285714285717</v>
      </c>
      <c r="DZ12">
        <f t="shared" si="7"/>
        <v>0.56277455357142847</v>
      </c>
      <c r="EA12">
        <f t="shared" si="7"/>
        <v>0.53525624999999999</v>
      </c>
      <c r="EB12">
        <f t="shared" ref="EB12:FS12" si="8">IF(EB11=1,EB9,IF(EB11=0,EB10,""))</f>
        <v>0.5077379464285714</v>
      </c>
      <c r="EC12">
        <f t="shared" si="8"/>
        <v>0.4802196428571428</v>
      </c>
      <c r="ED12">
        <f t="shared" si="8"/>
        <v>0.45270133928571432</v>
      </c>
      <c r="EE12">
        <f t="shared" si="8"/>
        <v>0.42518303571428573</v>
      </c>
      <c r="EF12">
        <f t="shared" si="8"/>
        <v>0.39766473214285719</v>
      </c>
      <c r="EG12">
        <f t="shared" si="8"/>
        <v>0.37014642857142854</v>
      </c>
      <c r="EH12">
        <f t="shared" si="8"/>
        <v>0.34262812500000001</v>
      </c>
      <c r="EI12">
        <f t="shared" si="8"/>
        <v>0.31510982142857136</v>
      </c>
      <c r="EJ12">
        <f t="shared" si="8"/>
        <v>0.28759151785714288</v>
      </c>
      <c r="EK12">
        <f t="shared" si="8"/>
        <v>0.26007321428571434</v>
      </c>
      <c r="EL12">
        <f t="shared" si="8"/>
        <v>0.2325549107142858</v>
      </c>
      <c r="EM12">
        <f t="shared" si="8"/>
        <v>0.20503660714285704</v>
      </c>
      <c r="EN12">
        <f t="shared" si="8"/>
        <v>0.17751830357142853</v>
      </c>
      <c r="EO12">
        <f t="shared" si="8"/>
        <v>0.15</v>
      </c>
      <c r="EP12">
        <f t="shared" si="8"/>
        <v>0.15</v>
      </c>
      <c r="EQ12">
        <f t="shared" si="8"/>
        <v>0.15</v>
      </c>
      <c r="ER12">
        <f t="shared" si="8"/>
        <v>0.15</v>
      </c>
      <c r="ES12">
        <f t="shared" si="8"/>
        <v>0.15</v>
      </c>
      <c r="ET12">
        <f t="shared" si="8"/>
        <v>0.15</v>
      </c>
      <c r="EU12">
        <f t="shared" si="8"/>
        <v>0.15</v>
      </c>
      <c r="EV12">
        <f t="shared" si="8"/>
        <v>0.15</v>
      </c>
      <c r="EW12">
        <f t="shared" si="8"/>
        <v>0.15</v>
      </c>
      <c r="EX12">
        <f t="shared" si="8"/>
        <v>0.15</v>
      </c>
      <c r="EY12">
        <f t="shared" si="8"/>
        <v>0.15</v>
      </c>
      <c r="EZ12">
        <f t="shared" si="8"/>
        <v>0.15</v>
      </c>
      <c r="FA12">
        <f t="shared" si="8"/>
        <v>0.15</v>
      </c>
      <c r="FB12">
        <f t="shared" si="8"/>
        <v>0.15</v>
      </c>
      <c r="FC12">
        <f t="shared" si="8"/>
        <v>0.15</v>
      </c>
      <c r="FD12">
        <f t="shared" si="8"/>
        <v>0.15</v>
      </c>
      <c r="FE12">
        <f t="shared" si="8"/>
        <v>0.15</v>
      </c>
      <c r="FF12">
        <f t="shared" si="8"/>
        <v>0.15</v>
      </c>
      <c r="FG12">
        <f t="shared" si="8"/>
        <v>0.15</v>
      </c>
      <c r="FH12">
        <f t="shared" si="8"/>
        <v>0.15</v>
      </c>
      <c r="FI12">
        <f t="shared" si="8"/>
        <v>0.15</v>
      </c>
      <c r="FJ12">
        <f t="shared" si="8"/>
        <v>0.15</v>
      </c>
      <c r="FK12">
        <f t="shared" si="8"/>
        <v>0.15</v>
      </c>
      <c r="FL12">
        <f t="shared" si="8"/>
        <v>0.15</v>
      </c>
      <c r="FM12">
        <f t="shared" si="8"/>
        <v>0.15</v>
      </c>
      <c r="FN12">
        <f t="shared" si="8"/>
        <v>0.15</v>
      </c>
      <c r="FO12">
        <f t="shared" si="8"/>
        <v>0.15</v>
      </c>
      <c r="FP12">
        <f t="shared" si="8"/>
        <v>0.15</v>
      </c>
      <c r="FQ12">
        <f t="shared" si="8"/>
        <v>0.15</v>
      </c>
      <c r="FR12">
        <f t="shared" si="8"/>
        <v>0.15</v>
      </c>
      <c r="FS12">
        <f t="shared" si="8"/>
        <v>0.15</v>
      </c>
    </row>
    <row r="13" spans="1:175" x14ac:dyDescent="0.25">
      <c r="A13" s="16" t="s">
        <v>11</v>
      </c>
      <c r="B13" s="17"/>
      <c r="C13" s="3">
        <v>1</v>
      </c>
      <c r="D13" s="3">
        <f t="shared" ref="D13:AI13" si="9">IF(C30&gt;D49*$B71*$B72,(D49*$B71-C30)/((1-$B72)*D49*$B71),1)</f>
        <v>0.93569844789357004</v>
      </c>
      <c r="E13" s="3">
        <f t="shared" si="9"/>
        <v>0.74367439221670284</v>
      </c>
      <c r="F13" s="3">
        <f t="shared" si="9"/>
        <v>0.60083535232773966</v>
      </c>
      <c r="G13" s="3">
        <f t="shared" si="9"/>
        <v>0.47848701121920412</v>
      </c>
      <c r="H13" s="3">
        <f t="shared" si="9"/>
        <v>0.36902819589382935</v>
      </c>
      <c r="I13" s="3">
        <f t="shared" si="9"/>
        <v>0.2895079335723813</v>
      </c>
      <c r="J13" s="3">
        <f t="shared" si="9"/>
        <v>0.23764660571063501</v>
      </c>
      <c r="K13" s="3">
        <f t="shared" si="9"/>
        <v>0.34283345223757122</v>
      </c>
      <c r="L13" s="3">
        <f t="shared" si="9"/>
        <v>0.25410927152895874</v>
      </c>
      <c r="M13" s="3">
        <f t="shared" si="9"/>
        <v>0.39452076490097976</v>
      </c>
      <c r="N13" s="3">
        <f t="shared" si="9"/>
        <v>0.50431623583635532</v>
      </c>
      <c r="O13" s="3">
        <f t="shared" si="9"/>
        <v>0.55062630800190937</v>
      </c>
      <c r="P13" s="3">
        <f t="shared" si="9"/>
        <v>0.58681316471667688</v>
      </c>
      <c r="Q13" s="3">
        <f t="shared" si="9"/>
        <v>0.60088028234196211</v>
      </c>
      <c r="R13" s="3">
        <f t="shared" si="9"/>
        <v>0.60031556199307612</v>
      </c>
      <c r="S13" s="3">
        <f t="shared" si="9"/>
        <v>0.66217285117862401</v>
      </c>
      <c r="T13" s="3">
        <f t="shared" si="9"/>
        <v>0.85390195615989983</v>
      </c>
      <c r="U13" s="3">
        <f t="shared" si="9"/>
        <v>0.78768624227542927</v>
      </c>
      <c r="V13" s="3">
        <f t="shared" si="9"/>
        <v>0.71259409775845484</v>
      </c>
      <c r="W13" s="3">
        <f t="shared" si="9"/>
        <v>0.68253144556178746</v>
      </c>
      <c r="X13" s="3">
        <f t="shared" si="9"/>
        <v>0.66006284347256572</v>
      </c>
      <c r="Y13" s="3">
        <f t="shared" si="9"/>
        <v>0.62213595380822762</v>
      </c>
      <c r="Z13" s="3">
        <f t="shared" si="9"/>
        <v>0.71988912235458324</v>
      </c>
      <c r="AA13" s="3">
        <f t="shared" si="9"/>
        <v>0.73624314449567141</v>
      </c>
      <c r="AB13" s="3">
        <f t="shared" si="9"/>
        <v>0.71278874158160554</v>
      </c>
      <c r="AC13" s="3">
        <f t="shared" si="9"/>
        <v>1</v>
      </c>
      <c r="AD13" s="3">
        <f t="shared" si="9"/>
        <v>1</v>
      </c>
      <c r="AE13" s="3">
        <f t="shared" si="9"/>
        <v>1</v>
      </c>
      <c r="AF13" s="3">
        <f t="shared" si="9"/>
        <v>1</v>
      </c>
      <c r="AG13" s="3">
        <f t="shared" si="9"/>
        <v>1</v>
      </c>
      <c r="AH13" s="3">
        <f t="shared" si="9"/>
        <v>1</v>
      </c>
      <c r="AI13" s="3">
        <f t="shared" si="9"/>
        <v>1</v>
      </c>
      <c r="AJ13" s="3">
        <f t="shared" ref="AJ13:BO13" si="10">IF(AI30&gt;AJ49*$B71*$B72,(AJ49*$B71-AI30)/((1-$B72)*AJ49*$B71),1)</f>
        <v>1</v>
      </c>
      <c r="AK13" s="3">
        <f t="shared" si="10"/>
        <v>1</v>
      </c>
      <c r="AL13" s="3">
        <f t="shared" si="10"/>
        <v>1</v>
      </c>
      <c r="AM13" s="3">
        <f t="shared" si="10"/>
        <v>1</v>
      </c>
      <c r="AN13" s="3">
        <f t="shared" si="10"/>
        <v>1</v>
      </c>
      <c r="AO13" s="3">
        <f t="shared" si="10"/>
        <v>1</v>
      </c>
      <c r="AP13" s="3">
        <f t="shared" si="10"/>
        <v>1</v>
      </c>
      <c r="AQ13" s="3">
        <f t="shared" si="10"/>
        <v>1</v>
      </c>
      <c r="AR13" s="3">
        <f t="shared" si="10"/>
        <v>1</v>
      </c>
      <c r="AS13" s="3">
        <f t="shared" si="10"/>
        <v>1</v>
      </c>
      <c r="AT13" s="3">
        <f t="shared" si="10"/>
        <v>1</v>
      </c>
      <c r="AU13" s="3">
        <f t="shared" si="10"/>
        <v>1</v>
      </c>
      <c r="AV13" s="3">
        <f t="shared" si="10"/>
        <v>1</v>
      </c>
      <c r="AW13" s="3">
        <f t="shared" si="10"/>
        <v>1</v>
      </c>
      <c r="AX13" s="3">
        <f t="shared" si="10"/>
        <v>0.99774517941880581</v>
      </c>
      <c r="AY13" s="3">
        <f t="shared" si="10"/>
        <v>0.91149340020687508</v>
      </c>
      <c r="AZ13" s="3">
        <f t="shared" si="10"/>
        <v>0.8355772838030523</v>
      </c>
      <c r="BA13" s="3">
        <f t="shared" si="10"/>
        <v>1</v>
      </c>
      <c r="BB13" s="3">
        <f t="shared" si="10"/>
        <v>0.99462883182799111</v>
      </c>
      <c r="BC13" s="3">
        <f t="shared" si="10"/>
        <v>0.89883841259288999</v>
      </c>
      <c r="BD13" s="3">
        <f t="shared" si="10"/>
        <v>0.80566694353459622</v>
      </c>
      <c r="BE13" s="3">
        <f t="shared" si="10"/>
        <v>1</v>
      </c>
      <c r="BF13" s="3">
        <f t="shared" si="10"/>
        <v>0.95887256344708194</v>
      </c>
      <c r="BG13" s="3">
        <f t="shared" si="10"/>
        <v>0.873073125099605</v>
      </c>
      <c r="BH13" s="3">
        <f t="shared" si="10"/>
        <v>0.78344324840638746</v>
      </c>
      <c r="BI13" s="3">
        <f t="shared" si="10"/>
        <v>0.69926538162279572</v>
      </c>
      <c r="BJ13" s="3">
        <f t="shared" si="10"/>
        <v>0.96755655274574448</v>
      </c>
      <c r="BK13" s="3">
        <f t="shared" si="10"/>
        <v>0.80541044512400561</v>
      </c>
      <c r="BL13" s="3">
        <f t="shared" si="10"/>
        <v>0.72692547229582383</v>
      </c>
      <c r="BM13" s="3">
        <f t="shared" si="10"/>
        <v>0.77332899820373602</v>
      </c>
      <c r="BN13" s="3">
        <f t="shared" si="10"/>
        <v>0.80810156564121816</v>
      </c>
      <c r="BO13" s="3">
        <f t="shared" si="10"/>
        <v>0.95136701619392561</v>
      </c>
      <c r="BP13" s="3">
        <f t="shared" ref="BP13:CU13" si="11">IF(BO30&gt;BP49*$B71*$B72,(BP49*$B71-BO30)/((1-$B72)*BP49*$B71),1)</f>
        <v>0.80279507495585067</v>
      </c>
      <c r="BQ13" s="3">
        <f t="shared" si="11"/>
        <v>0.68084425230833001</v>
      </c>
      <c r="BR13" s="3">
        <f t="shared" si="11"/>
        <v>0.64841571349577709</v>
      </c>
      <c r="BS13" s="3">
        <f t="shared" si="11"/>
        <v>0.60373451230390984</v>
      </c>
      <c r="BT13" s="3">
        <f t="shared" si="11"/>
        <v>0.54053892381337376</v>
      </c>
      <c r="BU13" s="3">
        <f t="shared" si="11"/>
        <v>0.49623976276554194</v>
      </c>
      <c r="BV13" s="3">
        <f t="shared" si="11"/>
        <v>0.44305202514982045</v>
      </c>
      <c r="BW13" s="3">
        <f t="shared" si="11"/>
        <v>0.39952168379847958</v>
      </c>
      <c r="BX13" s="3">
        <f t="shared" si="11"/>
        <v>0.65585459482713404</v>
      </c>
      <c r="BY13" s="3">
        <f t="shared" si="11"/>
        <v>0.62213952438266595</v>
      </c>
      <c r="BZ13" s="3">
        <f t="shared" si="11"/>
        <v>0.55943061496847413</v>
      </c>
      <c r="CA13" s="3">
        <f t="shared" si="11"/>
        <v>0.52385662757003915</v>
      </c>
      <c r="CB13" s="3">
        <f t="shared" si="11"/>
        <v>0.50523186042302237</v>
      </c>
      <c r="CC13" s="3">
        <f t="shared" si="11"/>
        <v>1</v>
      </c>
      <c r="CD13" s="3">
        <f t="shared" si="11"/>
        <v>1</v>
      </c>
      <c r="CE13" s="3">
        <f t="shared" si="11"/>
        <v>1</v>
      </c>
      <c r="CF13" s="3">
        <f t="shared" si="11"/>
        <v>1</v>
      </c>
      <c r="CG13" s="3">
        <f t="shared" si="11"/>
        <v>1</v>
      </c>
      <c r="CH13" s="3">
        <f t="shared" si="11"/>
        <v>1</v>
      </c>
      <c r="CI13" s="3">
        <f t="shared" si="11"/>
        <v>1</v>
      </c>
      <c r="CJ13" s="3">
        <f t="shared" si="11"/>
        <v>1</v>
      </c>
      <c r="CK13" s="3">
        <f t="shared" si="11"/>
        <v>1</v>
      </c>
      <c r="CL13" s="3">
        <f t="shared" si="11"/>
        <v>1</v>
      </c>
      <c r="CM13" s="3">
        <f t="shared" si="11"/>
        <v>1</v>
      </c>
      <c r="CN13" s="3">
        <f t="shared" si="11"/>
        <v>1</v>
      </c>
      <c r="CO13" s="3">
        <f t="shared" si="11"/>
        <v>1</v>
      </c>
      <c r="CP13" s="3">
        <f t="shared" si="11"/>
        <v>0.99010244919493118</v>
      </c>
      <c r="CQ13" s="3">
        <f t="shared" si="11"/>
        <v>1</v>
      </c>
      <c r="CR13" s="3">
        <f t="shared" si="11"/>
        <v>1</v>
      </c>
      <c r="CS13" s="3">
        <f t="shared" si="11"/>
        <v>1</v>
      </c>
      <c r="CT13" s="3">
        <f t="shared" si="11"/>
        <v>1</v>
      </c>
      <c r="CU13" s="3">
        <f t="shared" si="11"/>
        <v>0.99490977270953085</v>
      </c>
      <c r="CV13" s="3">
        <f t="shared" ref="CV13:EA13" si="12">IF(CU30&gt;CV49*$B71*$B72,(CV49*$B71-CU30)/((1-$B72)*CV49*$B71),1)</f>
        <v>0.91072304509663315</v>
      </c>
      <c r="CW13" s="3">
        <f t="shared" si="12"/>
        <v>0.83744141984823106</v>
      </c>
      <c r="CX13" s="3">
        <f t="shared" si="12"/>
        <v>0.75754418199299189</v>
      </c>
      <c r="CY13" s="3">
        <f t="shared" si="12"/>
        <v>0.68658129553841962</v>
      </c>
      <c r="CZ13" s="3">
        <f t="shared" si="12"/>
        <v>0.87864206395367006</v>
      </c>
      <c r="DA13" s="3">
        <f t="shared" si="12"/>
        <v>0.91287222535199131</v>
      </c>
      <c r="DB13" s="3">
        <f t="shared" si="12"/>
        <v>0.84052139314962238</v>
      </c>
      <c r="DC13" s="3">
        <f t="shared" si="12"/>
        <v>0.77770406086136168</v>
      </c>
      <c r="DD13" s="3">
        <f t="shared" si="12"/>
        <v>0.71862165383267507</v>
      </c>
      <c r="DE13" s="3">
        <f t="shared" si="12"/>
        <v>0.83750076291234743</v>
      </c>
      <c r="DF13" s="3">
        <f t="shared" si="12"/>
        <v>0.76419327585965569</v>
      </c>
      <c r="DG13" s="3">
        <f t="shared" si="12"/>
        <v>0.70807473126066778</v>
      </c>
      <c r="DH13" s="3">
        <f t="shared" si="12"/>
        <v>0.63783934578477675</v>
      </c>
      <c r="DI13" s="3">
        <f t="shared" si="12"/>
        <v>0.77402452146656986</v>
      </c>
      <c r="DJ13" s="3">
        <f t="shared" si="12"/>
        <v>0.71125991647830489</v>
      </c>
      <c r="DK13" s="3">
        <f t="shared" si="12"/>
        <v>0.65816387739228399</v>
      </c>
      <c r="DL13" s="3">
        <f t="shared" si="12"/>
        <v>0.6074556183768185</v>
      </c>
      <c r="DM13" s="3">
        <f t="shared" si="12"/>
        <v>0.56551458770581453</v>
      </c>
      <c r="DN13" s="3">
        <f t="shared" si="12"/>
        <v>0.52465439425594818</v>
      </c>
      <c r="DO13" s="3">
        <f t="shared" si="12"/>
        <v>0.63274370782921385</v>
      </c>
      <c r="DP13" s="3">
        <f t="shared" si="12"/>
        <v>0.57608746519092124</v>
      </c>
      <c r="DQ13" s="3">
        <f t="shared" si="12"/>
        <v>0.53579801624156298</v>
      </c>
      <c r="DR13" s="3">
        <f t="shared" si="12"/>
        <v>0.49344381180073926</v>
      </c>
      <c r="DS13" s="3">
        <f t="shared" si="12"/>
        <v>0.83127690499477613</v>
      </c>
      <c r="DT13" s="3">
        <f t="shared" si="12"/>
        <v>0.86633841615225904</v>
      </c>
      <c r="DU13" s="3">
        <f t="shared" si="12"/>
        <v>0.92878947343079776</v>
      </c>
      <c r="DV13" s="3">
        <f t="shared" si="12"/>
        <v>1</v>
      </c>
      <c r="DW13" s="3">
        <f t="shared" si="12"/>
        <v>1</v>
      </c>
      <c r="DX13" s="3">
        <f t="shared" si="12"/>
        <v>1</v>
      </c>
      <c r="DY13" s="3">
        <f t="shared" si="12"/>
        <v>1</v>
      </c>
      <c r="DZ13" s="3">
        <f t="shared" si="12"/>
        <v>1</v>
      </c>
      <c r="EA13" s="3">
        <f t="shared" si="12"/>
        <v>1</v>
      </c>
      <c r="EB13" s="3">
        <f t="shared" ref="EB13:FG13" si="13">IF(EA30&gt;EB49*$B71*$B72,(EB49*$B71-EA30)/((1-$B72)*EB49*$B71),1)</f>
        <v>1</v>
      </c>
      <c r="EC13" s="3">
        <f t="shared" si="13"/>
        <v>1</v>
      </c>
      <c r="ED13" s="3">
        <f t="shared" si="13"/>
        <v>1</v>
      </c>
      <c r="EE13" s="3">
        <f t="shared" si="13"/>
        <v>1</v>
      </c>
      <c r="EF13" s="3">
        <f t="shared" si="13"/>
        <v>1</v>
      </c>
      <c r="EG13" s="3">
        <f t="shared" si="13"/>
        <v>1</v>
      </c>
      <c r="EH13" s="3">
        <f t="shared" si="13"/>
        <v>1</v>
      </c>
      <c r="EI13" s="3">
        <f t="shared" si="13"/>
        <v>1</v>
      </c>
      <c r="EJ13" s="3">
        <f t="shared" si="13"/>
        <v>1</v>
      </c>
      <c r="EK13" s="3">
        <f t="shared" si="13"/>
        <v>1</v>
      </c>
      <c r="EL13" s="3">
        <f t="shared" si="13"/>
        <v>1</v>
      </c>
      <c r="EM13" s="3">
        <f t="shared" si="13"/>
        <v>1</v>
      </c>
      <c r="EN13" s="3">
        <f t="shared" si="13"/>
        <v>1</v>
      </c>
      <c r="EO13" s="3">
        <f t="shared" si="13"/>
        <v>1</v>
      </c>
      <c r="EP13" s="3">
        <f t="shared" si="13"/>
        <v>1</v>
      </c>
      <c r="EQ13" s="3">
        <f t="shared" si="13"/>
        <v>1</v>
      </c>
      <c r="ER13" s="3">
        <f t="shared" si="13"/>
        <v>1</v>
      </c>
      <c r="ES13" s="3">
        <f t="shared" si="13"/>
        <v>1</v>
      </c>
      <c r="ET13" s="3">
        <f t="shared" si="13"/>
        <v>1</v>
      </c>
      <c r="EU13" s="3">
        <f t="shared" si="13"/>
        <v>1</v>
      </c>
      <c r="EV13" s="3">
        <f t="shared" si="13"/>
        <v>1</v>
      </c>
      <c r="EW13" s="3">
        <f t="shared" si="13"/>
        <v>1</v>
      </c>
      <c r="EX13" s="3">
        <f t="shared" si="13"/>
        <v>1</v>
      </c>
      <c r="EY13" s="3">
        <f t="shared" si="13"/>
        <v>1</v>
      </c>
      <c r="EZ13" s="3">
        <f t="shared" si="13"/>
        <v>1</v>
      </c>
      <c r="FA13" s="3">
        <f t="shared" si="13"/>
        <v>1</v>
      </c>
      <c r="FB13" s="3">
        <f t="shared" si="13"/>
        <v>1</v>
      </c>
      <c r="FC13" s="3">
        <f t="shared" si="13"/>
        <v>1</v>
      </c>
      <c r="FD13" s="3">
        <f t="shared" si="13"/>
        <v>1</v>
      </c>
      <c r="FE13" s="3">
        <f t="shared" si="13"/>
        <v>1</v>
      </c>
      <c r="FF13" s="3">
        <f t="shared" si="13"/>
        <v>1</v>
      </c>
      <c r="FG13" s="3">
        <f t="shared" si="13"/>
        <v>1</v>
      </c>
      <c r="FH13" s="3">
        <f t="shared" ref="FH13:FS13" si="14">IF(FG30&gt;FH49*$B71*$B72,(FH49*$B71-FG30)/((1-$B72)*FH49*$B71),1)</f>
        <v>1</v>
      </c>
      <c r="FI13" s="3">
        <f t="shared" si="14"/>
        <v>1</v>
      </c>
      <c r="FJ13" s="3">
        <f t="shared" si="14"/>
        <v>1</v>
      </c>
      <c r="FK13" s="3">
        <f t="shared" si="14"/>
        <v>1</v>
      </c>
      <c r="FL13" s="3">
        <f t="shared" si="14"/>
        <v>1</v>
      </c>
      <c r="FM13" s="3">
        <f t="shared" si="14"/>
        <v>0.99896330052112625</v>
      </c>
      <c r="FN13" s="3">
        <f t="shared" si="14"/>
        <v>0.99333640397010203</v>
      </c>
      <c r="FO13" s="3">
        <f t="shared" si="14"/>
        <v>0.98719083138382269</v>
      </c>
      <c r="FP13" s="3">
        <f t="shared" si="14"/>
        <v>0.9866865511674332</v>
      </c>
      <c r="FQ13" s="3">
        <f t="shared" si="14"/>
        <v>0.98571763221993347</v>
      </c>
      <c r="FR13" s="3">
        <f t="shared" si="14"/>
        <v>0.98382150877360419</v>
      </c>
      <c r="FS13" s="3">
        <f t="shared" si="14"/>
        <v>0.97929598277211016</v>
      </c>
    </row>
    <row r="14" spans="1:175" x14ac:dyDescent="0.25">
      <c r="A14" t="s">
        <v>170</v>
      </c>
      <c r="B14" s="10"/>
      <c r="C14" s="3">
        <f t="shared" ref="C14:K14" si="15">C12*C13</f>
        <v>0.15</v>
      </c>
      <c r="D14" s="3">
        <f t="shared" si="15"/>
        <v>0.1403547671840355</v>
      </c>
      <c r="E14" s="3">
        <f t="shared" si="15"/>
        <v>0.11155115883250542</v>
      </c>
      <c r="F14" s="3">
        <f t="shared" si="15"/>
        <v>9.012530284916094E-2</v>
      </c>
      <c r="G14" s="3">
        <f t="shared" si="15"/>
        <v>7.1773051682880618E-2</v>
      </c>
      <c r="H14" s="3">
        <f t="shared" si="15"/>
        <v>5.5354229384074402E-2</v>
      </c>
      <c r="I14" s="3">
        <f t="shared" si="15"/>
        <v>4.3426190035857196E-2</v>
      </c>
      <c r="J14" s="3">
        <f t="shared" si="15"/>
        <v>3.564699085659525E-2</v>
      </c>
      <c r="K14" s="3">
        <f t="shared" si="15"/>
        <v>5.1425017835635682E-2</v>
      </c>
      <c r="L14" s="3">
        <f t="shared" ref="L14:BW14" si="16">L12*L13</f>
        <v>3.8116390729343808E-2</v>
      </c>
      <c r="M14" s="3">
        <f t="shared" si="16"/>
        <v>5.9178114735146961E-2</v>
      </c>
      <c r="N14" s="3">
        <f t="shared" si="16"/>
        <v>8.0753637263296388E-2</v>
      </c>
      <c r="O14" s="3">
        <f t="shared" si="16"/>
        <v>8.816903756880573E-2</v>
      </c>
      <c r="P14" s="3">
        <f t="shared" si="16"/>
        <v>9.3963458000257877E-2</v>
      </c>
      <c r="Q14" s="3">
        <f t="shared" si="16"/>
        <v>0.10392224483104234</v>
      </c>
      <c r="R14" s="3">
        <f t="shared" si="16"/>
        <v>0.10767409998798311</v>
      </c>
      <c r="S14" s="3">
        <f t="shared" si="16"/>
        <v>0.12301516142770887</v>
      </c>
      <c r="T14" s="3">
        <f t="shared" si="16"/>
        <v>0.16410928219948076</v>
      </c>
      <c r="U14" s="3">
        <f t="shared" si="16"/>
        <v>0.15643448771590024</v>
      </c>
      <c r="V14" s="3">
        <f t="shared" si="16"/>
        <v>0.14609069746670522</v>
      </c>
      <c r="W14" s="3">
        <f t="shared" si="16"/>
        <v>0.14430421087790091</v>
      </c>
      <c r="X14" s="3">
        <f t="shared" si="16"/>
        <v>0.143786439664955</v>
      </c>
      <c r="Y14" s="3">
        <f t="shared" si="16"/>
        <v>0.13951398764149506</v>
      </c>
      <c r="Z14" s="3">
        <f t="shared" si="16"/>
        <v>0.16605142468511405</v>
      </c>
      <c r="AA14" s="3">
        <f t="shared" si="16"/>
        <v>0.17454484348131127</v>
      </c>
      <c r="AB14" s="3">
        <f t="shared" si="16"/>
        <v>0.17355514871585115</v>
      </c>
      <c r="AC14" s="3">
        <f t="shared" si="16"/>
        <v>0.24989999999999998</v>
      </c>
      <c r="AD14" s="3">
        <f t="shared" si="16"/>
        <v>0.25631249999999994</v>
      </c>
      <c r="AE14" s="3">
        <f t="shared" si="16"/>
        <v>0.26272499999999999</v>
      </c>
      <c r="AF14" s="3">
        <f t="shared" si="16"/>
        <v>0.26913749999999997</v>
      </c>
      <c r="AG14" s="3">
        <f t="shared" si="16"/>
        <v>0.27554999999999996</v>
      </c>
      <c r="AH14" s="3">
        <f t="shared" si="16"/>
        <v>0.2819625</v>
      </c>
      <c r="AI14" s="3">
        <f t="shared" si="16"/>
        <v>0.28837500000000005</v>
      </c>
      <c r="AJ14" s="3">
        <f t="shared" si="16"/>
        <v>0.29478749999999998</v>
      </c>
      <c r="AK14" s="3">
        <f t="shared" si="16"/>
        <v>0.30120000000000002</v>
      </c>
      <c r="AL14" s="3">
        <f t="shared" si="16"/>
        <v>0.30761249999999996</v>
      </c>
      <c r="AM14" s="3">
        <f t="shared" si="16"/>
        <v>0.314025</v>
      </c>
      <c r="AN14" s="3">
        <f t="shared" si="16"/>
        <v>0.33167142857142856</v>
      </c>
      <c r="AO14" s="3">
        <f t="shared" si="16"/>
        <v>0.34931785714285712</v>
      </c>
      <c r="AP14" s="3">
        <f t="shared" si="16"/>
        <v>0.36696428571428569</v>
      </c>
      <c r="AQ14" s="3">
        <f t="shared" si="16"/>
        <v>0.38461071428571425</v>
      </c>
      <c r="AR14" s="3">
        <f t="shared" si="16"/>
        <v>0.40225714285714276</v>
      </c>
      <c r="AS14" s="3">
        <f t="shared" si="16"/>
        <v>0.41990357142857138</v>
      </c>
      <c r="AT14" s="3">
        <f t="shared" si="16"/>
        <v>0.43754999999999999</v>
      </c>
      <c r="AU14" s="3">
        <f t="shared" si="16"/>
        <v>0.46025892857142847</v>
      </c>
      <c r="AV14" s="3">
        <f t="shared" si="16"/>
        <v>0.48296785714285706</v>
      </c>
      <c r="AW14" s="3">
        <f t="shared" si="16"/>
        <v>0.50567678571428565</v>
      </c>
      <c r="AX14" s="3">
        <f t="shared" si="16"/>
        <v>0.52719429930233386</v>
      </c>
      <c r="AY14" s="3">
        <f t="shared" si="16"/>
        <v>0.50231912985365057</v>
      </c>
      <c r="AZ14" s="3">
        <f t="shared" si="16"/>
        <v>0.47945722965077642</v>
      </c>
      <c r="BA14" s="3">
        <f t="shared" si="16"/>
        <v>0.5965125</v>
      </c>
      <c r="BB14" s="3">
        <f t="shared" si="16"/>
        <v>0.61982782227440825</v>
      </c>
      <c r="BC14" s="3">
        <f t="shared" si="16"/>
        <v>0.58409890694333211</v>
      </c>
      <c r="BD14" s="3">
        <f t="shared" si="16"/>
        <v>0.54503368730115431</v>
      </c>
      <c r="BE14" s="3">
        <f t="shared" si="16"/>
        <v>0.70316250000000002</v>
      </c>
      <c r="BF14" s="3">
        <f t="shared" si="16"/>
        <v>0.69980916861776654</v>
      </c>
      <c r="BG14" s="3">
        <f t="shared" si="16"/>
        <v>0.66046890572378747</v>
      </c>
      <c r="BH14" s="3">
        <f t="shared" si="16"/>
        <v>0.61355357998946225</v>
      </c>
      <c r="BI14" s="3">
        <f t="shared" si="16"/>
        <v>0.56627384685541027</v>
      </c>
      <c r="BJ14" s="3">
        <f t="shared" si="16"/>
        <v>0.80933686745799671</v>
      </c>
      <c r="BK14" s="3">
        <f t="shared" si="16"/>
        <v>0.69523432328326729</v>
      </c>
      <c r="BL14" s="3">
        <f t="shared" si="16"/>
        <v>0.646916420187584</v>
      </c>
      <c r="BM14" s="3">
        <f t="shared" si="16"/>
        <v>0.7088836261384277</v>
      </c>
      <c r="BN14" s="3">
        <f t="shared" si="16"/>
        <v>0.76235897651809703</v>
      </c>
      <c r="BO14" s="3">
        <f t="shared" si="16"/>
        <v>0.91331233554616853</v>
      </c>
      <c r="BP14" s="3">
        <f t="shared" si="16"/>
        <v>0.77068327195761666</v>
      </c>
      <c r="BQ14" s="3">
        <f t="shared" si="16"/>
        <v>0.65361048221599682</v>
      </c>
      <c r="BR14" s="3">
        <f t="shared" si="16"/>
        <v>0.62247908495594595</v>
      </c>
      <c r="BS14" s="3">
        <f t="shared" si="16"/>
        <v>0.57958513181175342</v>
      </c>
      <c r="BT14" s="3">
        <f t="shared" si="16"/>
        <v>0.51891736686083878</v>
      </c>
      <c r="BU14" s="3">
        <f t="shared" si="16"/>
        <v>0.47639017225492025</v>
      </c>
      <c r="BV14" s="3">
        <f t="shared" si="16"/>
        <v>0.42532994414382763</v>
      </c>
      <c r="BW14" s="3">
        <f t="shared" si="16"/>
        <v>0.38354081644654037</v>
      </c>
      <c r="BX14" s="3">
        <f t="shared" ref="BX14:EI14" si="17">BX12*BX13</f>
        <v>0.62962041103404864</v>
      </c>
      <c r="BY14" s="3">
        <f t="shared" si="17"/>
        <v>0.59725394340735927</v>
      </c>
      <c r="BZ14" s="3">
        <f t="shared" si="17"/>
        <v>0.5370533903697351</v>
      </c>
      <c r="CA14" s="3">
        <f t="shared" si="17"/>
        <v>0.50290236246723752</v>
      </c>
      <c r="CB14" s="3">
        <f t="shared" si="17"/>
        <v>0.48502258600610149</v>
      </c>
      <c r="CC14" s="3">
        <f t="shared" si="17"/>
        <v>0.96</v>
      </c>
      <c r="CD14" s="3">
        <f t="shared" si="17"/>
        <v>0.96</v>
      </c>
      <c r="CE14" s="3">
        <f t="shared" si="17"/>
        <v>0.96</v>
      </c>
      <c r="CF14" s="3">
        <f t="shared" si="17"/>
        <v>0.96</v>
      </c>
      <c r="CG14" s="3">
        <f t="shared" si="17"/>
        <v>0.96</v>
      </c>
      <c r="CH14" s="3">
        <f t="shared" si="17"/>
        <v>0.96</v>
      </c>
      <c r="CI14" s="3">
        <f t="shared" si="17"/>
        <v>0.96</v>
      </c>
      <c r="CJ14" s="3">
        <f t="shared" si="17"/>
        <v>0.96</v>
      </c>
      <c r="CK14" s="3">
        <f t="shared" si="17"/>
        <v>0.96</v>
      </c>
      <c r="CL14" s="3">
        <f t="shared" si="17"/>
        <v>0.96</v>
      </c>
      <c r="CM14" s="3">
        <f t="shared" si="17"/>
        <v>0.96</v>
      </c>
      <c r="CN14" s="3">
        <f t="shared" si="17"/>
        <v>0.96</v>
      </c>
      <c r="CO14" s="3">
        <f t="shared" si="17"/>
        <v>0.96</v>
      </c>
      <c r="CP14" s="3">
        <f t="shared" si="17"/>
        <v>0.95049835122713389</v>
      </c>
      <c r="CQ14" s="3">
        <f t="shared" si="17"/>
        <v>0.96</v>
      </c>
      <c r="CR14" s="3">
        <f t="shared" si="17"/>
        <v>0.96</v>
      </c>
      <c r="CS14" s="3">
        <f t="shared" si="17"/>
        <v>0.96</v>
      </c>
      <c r="CT14" s="3">
        <f t="shared" si="17"/>
        <v>0.96</v>
      </c>
      <c r="CU14" s="3">
        <f t="shared" si="17"/>
        <v>0.95511338180114957</v>
      </c>
      <c r="CV14" s="3">
        <f t="shared" si="17"/>
        <v>0.87429412329276779</v>
      </c>
      <c r="CW14" s="3">
        <f t="shared" si="17"/>
        <v>0.80394376305430182</v>
      </c>
      <c r="CX14" s="3">
        <f t="shared" si="17"/>
        <v>0.72724241471327222</v>
      </c>
      <c r="CY14" s="3">
        <f t="shared" si="17"/>
        <v>0.65911804371688276</v>
      </c>
      <c r="CZ14" s="3">
        <f t="shared" si="17"/>
        <v>0.84349638139552319</v>
      </c>
      <c r="DA14" s="3">
        <f t="shared" si="17"/>
        <v>0.87635733633791157</v>
      </c>
      <c r="DB14" s="3">
        <f t="shared" si="17"/>
        <v>0.80690053742363743</v>
      </c>
      <c r="DC14" s="3">
        <f t="shared" si="17"/>
        <v>0.74659589842690721</v>
      </c>
      <c r="DD14" s="3">
        <f t="shared" si="17"/>
        <v>0.689876787679368</v>
      </c>
      <c r="DE14" s="3">
        <f t="shared" si="17"/>
        <v>0.80400073239585346</v>
      </c>
      <c r="DF14" s="3">
        <f t="shared" si="17"/>
        <v>0.73362554482526943</v>
      </c>
      <c r="DG14" s="3">
        <f t="shared" si="17"/>
        <v>0.67545018801783252</v>
      </c>
      <c r="DH14" s="3">
        <f t="shared" si="17"/>
        <v>0.60489893007090423</v>
      </c>
      <c r="DI14" s="3">
        <f t="shared" si="17"/>
        <v>0.72974064353216372</v>
      </c>
      <c r="DJ14" s="3">
        <f t="shared" si="17"/>
        <v>0.66660612984690137</v>
      </c>
      <c r="DK14" s="3">
        <f t="shared" si="17"/>
        <v>0.61317837637252137</v>
      </c>
      <c r="DL14" s="3">
        <f t="shared" si="17"/>
        <v>0.56255325838592707</v>
      </c>
      <c r="DM14" s="3">
        <f t="shared" si="17"/>
        <v>0.52056324691554856</v>
      </c>
      <c r="DN14" s="3">
        <f t="shared" si="17"/>
        <v>0.46851332920130939</v>
      </c>
      <c r="DO14" s="3">
        <f t="shared" si="17"/>
        <v>0.54762442548322798</v>
      </c>
      <c r="DP14" s="3">
        <f t="shared" si="17"/>
        <v>0.48273686354910222</v>
      </c>
      <c r="DQ14" s="3">
        <f t="shared" si="17"/>
        <v>0.43423176156994353</v>
      </c>
      <c r="DR14" s="3">
        <f t="shared" si="17"/>
        <v>0.38632751376734992</v>
      </c>
      <c r="DS14" s="3">
        <f t="shared" si="17"/>
        <v>0.62794880066762093</v>
      </c>
      <c r="DT14" s="3">
        <f t="shared" si="17"/>
        <v>0.63059419657947702</v>
      </c>
      <c r="DU14" s="3">
        <f t="shared" si="17"/>
        <v>0.65049263469093932</v>
      </c>
      <c r="DV14" s="3">
        <f t="shared" si="17"/>
        <v>0.67284776785714284</v>
      </c>
      <c r="DW14" s="3">
        <f t="shared" si="17"/>
        <v>0.64532946428571425</v>
      </c>
      <c r="DX14" s="3">
        <f t="shared" si="17"/>
        <v>0.61781116071428566</v>
      </c>
      <c r="DY14" s="3">
        <f t="shared" si="17"/>
        <v>0.59029285714285717</v>
      </c>
      <c r="DZ14" s="3">
        <f t="shared" si="17"/>
        <v>0.56277455357142847</v>
      </c>
      <c r="EA14" s="3">
        <f t="shared" si="17"/>
        <v>0.53525624999999999</v>
      </c>
      <c r="EB14" s="3">
        <f t="shared" si="17"/>
        <v>0.5077379464285714</v>
      </c>
      <c r="EC14" s="3">
        <f t="shared" si="17"/>
        <v>0.4802196428571428</v>
      </c>
      <c r="ED14" s="3">
        <f t="shared" si="17"/>
        <v>0.45270133928571432</v>
      </c>
      <c r="EE14" s="3">
        <f t="shared" si="17"/>
        <v>0.42518303571428573</v>
      </c>
      <c r="EF14" s="3">
        <f t="shared" si="17"/>
        <v>0.39766473214285719</v>
      </c>
      <c r="EG14" s="3">
        <f t="shared" si="17"/>
        <v>0.37014642857142854</v>
      </c>
      <c r="EH14" s="3">
        <f t="shared" si="17"/>
        <v>0.34262812500000001</v>
      </c>
      <c r="EI14" s="3">
        <f t="shared" si="17"/>
        <v>0.31510982142857136</v>
      </c>
      <c r="EJ14" s="3">
        <f t="shared" ref="EJ14:FS14" si="18">EJ12*EJ13</f>
        <v>0.28759151785714288</v>
      </c>
      <c r="EK14" s="3">
        <f t="shared" si="18"/>
        <v>0.26007321428571434</v>
      </c>
      <c r="EL14" s="3">
        <f t="shared" si="18"/>
        <v>0.2325549107142858</v>
      </c>
      <c r="EM14" s="3">
        <f t="shared" si="18"/>
        <v>0.20503660714285704</v>
      </c>
      <c r="EN14" s="3">
        <f t="shared" si="18"/>
        <v>0.17751830357142853</v>
      </c>
      <c r="EO14" s="3">
        <f t="shared" si="18"/>
        <v>0.15</v>
      </c>
      <c r="EP14" s="3">
        <f t="shared" si="18"/>
        <v>0.15</v>
      </c>
      <c r="EQ14" s="3">
        <f t="shared" si="18"/>
        <v>0.15</v>
      </c>
      <c r="ER14" s="3">
        <f t="shared" si="18"/>
        <v>0.15</v>
      </c>
      <c r="ES14" s="3">
        <f t="shared" si="18"/>
        <v>0.15</v>
      </c>
      <c r="ET14" s="3">
        <f t="shared" si="18"/>
        <v>0.15</v>
      </c>
      <c r="EU14" s="3">
        <f t="shared" si="18"/>
        <v>0.15</v>
      </c>
      <c r="EV14" s="3">
        <f t="shared" si="18"/>
        <v>0.15</v>
      </c>
      <c r="EW14" s="3">
        <f t="shared" si="18"/>
        <v>0.15</v>
      </c>
      <c r="EX14" s="3">
        <f t="shared" si="18"/>
        <v>0.15</v>
      </c>
      <c r="EY14" s="3">
        <f t="shared" si="18"/>
        <v>0.15</v>
      </c>
      <c r="EZ14" s="3">
        <f t="shared" si="18"/>
        <v>0.15</v>
      </c>
      <c r="FA14" s="3">
        <f t="shared" si="18"/>
        <v>0.15</v>
      </c>
      <c r="FB14" s="3">
        <f t="shared" si="18"/>
        <v>0.15</v>
      </c>
      <c r="FC14" s="3">
        <f t="shared" si="18"/>
        <v>0.15</v>
      </c>
      <c r="FD14" s="3">
        <f t="shared" si="18"/>
        <v>0.15</v>
      </c>
      <c r="FE14" s="3">
        <f t="shared" si="18"/>
        <v>0.15</v>
      </c>
      <c r="FF14" s="3">
        <f t="shared" si="18"/>
        <v>0.15</v>
      </c>
      <c r="FG14" s="3">
        <f t="shared" si="18"/>
        <v>0.15</v>
      </c>
      <c r="FH14" s="3">
        <f t="shared" si="18"/>
        <v>0.15</v>
      </c>
      <c r="FI14" s="3">
        <f t="shared" si="18"/>
        <v>0.15</v>
      </c>
      <c r="FJ14" s="3">
        <f t="shared" si="18"/>
        <v>0.15</v>
      </c>
      <c r="FK14" s="3">
        <f t="shared" si="18"/>
        <v>0.15</v>
      </c>
      <c r="FL14" s="3">
        <f t="shared" si="18"/>
        <v>0.15</v>
      </c>
      <c r="FM14" s="3">
        <f t="shared" si="18"/>
        <v>0.14984449507816894</v>
      </c>
      <c r="FN14" s="3">
        <f t="shared" si="18"/>
        <v>0.1490004605955153</v>
      </c>
      <c r="FO14" s="3">
        <f t="shared" si="18"/>
        <v>0.14807862470757341</v>
      </c>
      <c r="FP14" s="3">
        <f t="shared" si="18"/>
        <v>0.14800298267511497</v>
      </c>
      <c r="FQ14" s="3">
        <f t="shared" si="18"/>
        <v>0.14785764483299002</v>
      </c>
      <c r="FR14" s="3">
        <f t="shared" si="18"/>
        <v>0.14757322631604061</v>
      </c>
      <c r="FS14" s="3">
        <f t="shared" si="18"/>
        <v>0.14689439741581653</v>
      </c>
    </row>
    <row r="15" spans="1:175" s="14" customFormat="1" ht="5.25" customHeight="1" x14ac:dyDescent="0.25">
      <c r="B15" s="15"/>
    </row>
    <row r="16" spans="1:175" s="3" customFormat="1" x14ac:dyDescent="0.25">
      <c r="A16" s="20" t="s">
        <v>38</v>
      </c>
      <c r="B16" s="21" t="s">
        <v>10</v>
      </c>
      <c r="C16" s="20">
        <f>'Raw Data'!B34</f>
        <v>7.3435683250427246</v>
      </c>
      <c r="D16" s="20">
        <f>'Raw Data'!C34</f>
        <v>7.7128524780273438</v>
      </c>
      <c r="E16" s="20">
        <f>'Raw Data'!D34</f>
        <v>7.2187066078186035</v>
      </c>
      <c r="F16" s="20">
        <f>'Raw Data'!E34</f>
        <v>7.653109073638916</v>
      </c>
      <c r="G16" s="20">
        <f>'Raw Data'!F34</f>
        <v>8.5975732803344727</v>
      </c>
      <c r="H16" s="20">
        <f>'Raw Data'!G34</f>
        <v>8.0986671447753906</v>
      </c>
      <c r="I16" s="20">
        <f>'Raw Data'!H34</f>
        <v>6.7325325012207031</v>
      </c>
      <c r="J16" s="20">
        <f>'Raw Data'!I34</f>
        <v>5.8071985244750977</v>
      </c>
      <c r="K16" s="20">
        <f>'Raw Data'!J34</f>
        <v>9.7264442443847656</v>
      </c>
      <c r="L16" s="20">
        <f>'Raw Data'!K34</f>
        <v>7.927375316619873</v>
      </c>
      <c r="M16" s="20">
        <f>'Raw Data'!L34</f>
        <v>5.4946737289428711</v>
      </c>
      <c r="N16" s="20">
        <f>'Raw Data'!M34</f>
        <v>8.2128229141235352</v>
      </c>
      <c r="O16" s="20">
        <f>'Raw Data'!N34</f>
        <v>7.7665953636169434</v>
      </c>
      <c r="P16" s="20">
        <f>'Raw Data'!O34</f>
        <v>8.8919038772583008</v>
      </c>
      <c r="Q16" s="20">
        <f>'Raw Data'!P34</f>
        <v>9.2246103286743164</v>
      </c>
      <c r="R16" s="20">
        <f>'Raw Data'!Q34</f>
        <v>7.0233473777770996</v>
      </c>
      <c r="S16" s="20">
        <f>'Raw Data'!R34</f>
        <v>3.1172170639038086</v>
      </c>
      <c r="T16" s="20">
        <f>'Raw Data'!S34</f>
        <v>9.5061988830566406</v>
      </c>
      <c r="U16" s="20">
        <f>'Raw Data'!T34</f>
        <v>11.255740165710449</v>
      </c>
      <c r="V16" s="20">
        <f>'Raw Data'!U34</f>
        <v>8.7055883407592773</v>
      </c>
      <c r="W16" s="20">
        <f>'Raw Data'!V34</f>
        <v>8.3703241348266602</v>
      </c>
      <c r="X16" s="20">
        <f>'Raw Data'!W34</f>
        <v>10.171578407287598</v>
      </c>
      <c r="Y16" s="20">
        <f>'Raw Data'!X34</f>
        <v>7.2198176383972168</v>
      </c>
      <c r="Z16" s="20">
        <f>'Raw Data'!Y34</f>
        <v>3.6901946067810059</v>
      </c>
      <c r="AA16" s="20">
        <f>'Raw Data'!Z34</f>
        <v>7.1546745300292969</v>
      </c>
      <c r="AB16" s="20">
        <f>'Raw Data'!AA34</f>
        <v>7.3899869918823242</v>
      </c>
      <c r="AC16" s="20">
        <f>'Raw Data'!AB34</f>
        <v>8.7423830032348633</v>
      </c>
      <c r="AD16" s="20">
        <f>'Raw Data'!AC34</f>
        <v>8.1982793807983398</v>
      </c>
      <c r="AE16" s="20">
        <f>'Raw Data'!AD34</f>
        <v>8.1286001205444336</v>
      </c>
      <c r="AF16" s="20">
        <f>'Raw Data'!AE34</f>
        <v>11.489725112915039</v>
      </c>
      <c r="AG16" s="20">
        <f>'Raw Data'!AF34</f>
        <v>11.205964088439941</v>
      </c>
      <c r="AH16" s="20">
        <f>'Raw Data'!AG34</f>
        <v>8.7938461303710938</v>
      </c>
      <c r="AI16" s="20">
        <f>'Raw Data'!AH34</f>
        <v>10.849798202514648</v>
      </c>
      <c r="AJ16" s="20">
        <f>'Raw Data'!AI34</f>
        <v>8.4363594055175781</v>
      </c>
      <c r="AK16" s="20">
        <f>'Raw Data'!AJ34</f>
        <v>7.3721957206726074</v>
      </c>
      <c r="AL16" s="20">
        <f>'Raw Data'!AK34</f>
        <v>7.2857136726379395</v>
      </c>
      <c r="AM16" s="20">
        <f>'Raw Data'!AL34</f>
        <v>8.3795795440673828</v>
      </c>
      <c r="AN16" s="20">
        <f>'Raw Data'!AM34</f>
        <v>11.259197235107422</v>
      </c>
      <c r="AO16" s="20">
        <f>'Raw Data'!AN34</f>
        <v>10.380794525146484</v>
      </c>
      <c r="AP16" s="20">
        <f>'Raw Data'!AO34</f>
        <v>7.9948887825012207</v>
      </c>
      <c r="AQ16" s="20">
        <f>'Raw Data'!AP34</f>
        <v>7.4938430786132813</v>
      </c>
      <c r="AR16" s="20">
        <f>'Raw Data'!AQ34</f>
        <v>8.0784816741943359</v>
      </c>
      <c r="AS16" s="20">
        <f>'Raw Data'!AR34</f>
        <v>8.5965614318847656</v>
      </c>
      <c r="AT16" s="20">
        <f>'Raw Data'!AS34</f>
        <v>8.1702537536621094</v>
      </c>
      <c r="AU16" s="20">
        <f>'Raw Data'!AT34</f>
        <v>8.692988395690918</v>
      </c>
      <c r="AV16" s="20">
        <f>'Raw Data'!AU34</f>
        <v>11.326362609863281</v>
      </c>
      <c r="AW16" s="20">
        <f>'Raw Data'!AV34</f>
        <v>10.337225914001465</v>
      </c>
      <c r="AX16" s="20">
        <f>'Raw Data'!AW34</f>
        <v>7.7558908462524414</v>
      </c>
      <c r="AY16" s="20">
        <f>'Raw Data'!AX34</f>
        <v>7.7265114784240723</v>
      </c>
      <c r="AZ16" s="20">
        <f>'Raw Data'!AY34</f>
        <v>8.07</v>
      </c>
      <c r="BA16" s="20">
        <f>'Raw Data'!AZ34</f>
        <v>8.06</v>
      </c>
      <c r="BB16" s="20">
        <f>'Raw Data'!BA34</f>
        <v>8.0408697128295898</v>
      </c>
      <c r="BC16" s="20">
        <f>'Raw Data'!BB34</f>
        <v>8.7513589859008789</v>
      </c>
      <c r="BD16" s="20">
        <f>'Raw Data'!BC34</f>
        <v>6.000185489654541</v>
      </c>
      <c r="BE16" s="20">
        <f>'Raw Data'!BD34</f>
        <v>7.4565386772155762</v>
      </c>
      <c r="BF16" s="20">
        <f>'Raw Data'!BE34</f>
        <v>7.006680965423584</v>
      </c>
      <c r="BG16" s="20">
        <f>'Raw Data'!BF34</f>
        <v>7.397883415222168</v>
      </c>
      <c r="BH16" s="20">
        <f>'Raw Data'!BG34</f>
        <v>7.8118276596069336</v>
      </c>
      <c r="BI16" s="20">
        <f>'Raw Data'!BH34</f>
        <v>8.7962779998779297</v>
      </c>
      <c r="BJ16" s="20">
        <f>'Raw Data'!BI34</f>
        <v>11.246041297912598</v>
      </c>
      <c r="BK16" s="20">
        <f>'Raw Data'!BJ34</f>
        <v>6.7958898544311523</v>
      </c>
      <c r="BL16" s="20">
        <f>'Raw Data'!BK34</f>
        <v>6.1367735862731934</v>
      </c>
      <c r="BM16" s="20">
        <f>'Raw Data'!BL34</f>
        <v>5.6376471519470215</v>
      </c>
      <c r="BN16" s="20">
        <f>'Raw Data'!BM34</f>
        <v>5.65</v>
      </c>
      <c r="BO16" s="20">
        <f>'Raw Data'!BN34</f>
        <v>9.81</v>
      </c>
      <c r="BP16" s="20">
        <f>'Raw Data'!BO34</f>
        <v>9.75</v>
      </c>
      <c r="BQ16" s="20">
        <f>'Raw Data'!BP34</f>
        <v>7.2645964622497559</v>
      </c>
      <c r="BR16" s="20">
        <f>'Raw Data'!BQ34</f>
        <v>4.7841014862060547</v>
      </c>
      <c r="BS16" s="20">
        <f>'Raw Data'!BR34</f>
        <v>6.5133481025695801</v>
      </c>
      <c r="BT16" s="20">
        <f>'Raw Data'!BS34</f>
        <v>5.5779705047607422</v>
      </c>
      <c r="BU16" s="20">
        <f>'Raw Data'!BT34</f>
        <v>7.2908215522766113</v>
      </c>
      <c r="BV16" s="20">
        <f>'Raw Data'!BU34</f>
        <v>6.8125338554382324</v>
      </c>
      <c r="BW16" s="20">
        <f>'Raw Data'!BV34</f>
        <v>6.0862069129943848</v>
      </c>
      <c r="BX16" s="20">
        <f>'Raw Data'!BW34</f>
        <v>3.5619463920593262</v>
      </c>
      <c r="BY16" s="20">
        <f>'Raw Data'!BX34</f>
        <v>6.8672709465026855</v>
      </c>
      <c r="BZ16" s="20">
        <f>'Raw Data'!BY34</f>
        <v>4.4805307388305664</v>
      </c>
      <c r="CA16" s="20">
        <f>'Raw Data'!BZ34</f>
        <v>2.6660375595092773</v>
      </c>
      <c r="CB16" s="20">
        <f>'Raw Data'!CA34</f>
        <v>2.39</v>
      </c>
      <c r="CC16" s="20">
        <f>'Raw Data'!CB34</f>
        <v>6.17</v>
      </c>
      <c r="CD16" s="20">
        <f>'Raw Data'!CC34</f>
        <v>6.8746871948242188</v>
      </c>
      <c r="CE16" s="20">
        <f>'Raw Data'!CD34</f>
        <v>5.5192975997924805</v>
      </c>
      <c r="CF16" s="20">
        <f>'Raw Data'!CE34</f>
        <v>6.7468090057373047</v>
      </c>
      <c r="CG16" s="20">
        <f>'Raw Data'!CF34</f>
        <v>5.9656367301940918</v>
      </c>
      <c r="CH16" s="20">
        <f>'Raw Data'!CG34</f>
        <v>5.4110383987426758</v>
      </c>
      <c r="CI16" s="20">
        <f>'Raw Data'!CH34</f>
        <v>6.20196533203125</v>
      </c>
      <c r="CJ16" s="20">
        <f>'Raw Data'!CI34</f>
        <v>6.2041206359863281</v>
      </c>
      <c r="CK16" s="20">
        <f>'Raw Data'!CJ34</f>
        <v>4.2199530601501465</v>
      </c>
      <c r="CL16" s="20">
        <f>'Raw Data'!CK34</f>
        <v>3.2067630290985107</v>
      </c>
      <c r="CM16" s="20">
        <f>'Raw Data'!CL34</f>
        <v>5.8859653472900391</v>
      </c>
      <c r="CN16" s="20">
        <f>'Raw Data'!CM34</f>
        <v>5.9123225212097168</v>
      </c>
      <c r="CO16" s="20">
        <f>'Raw Data'!CN34</f>
        <v>4.5599999999999996</v>
      </c>
      <c r="CP16" s="20">
        <f>'Raw Data'!CO34</f>
        <v>4.8899999999999997</v>
      </c>
      <c r="CQ16" s="20">
        <f>'Raw Data'!CP34</f>
        <v>4.8600000000000003</v>
      </c>
      <c r="CR16" s="20">
        <f>'Raw Data'!CQ34</f>
        <v>5.13</v>
      </c>
      <c r="CS16" s="20">
        <f>'Raw Data'!CR34</f>
        <v>5.43</v>
      </c>
      <c r="CT16" s="20">
        <f>'Raw Data'!CS34</f>
        <v>5.94</v>
      </c>
      <c r="CU16" s="20">
        <f>'Raw Data'!CT34</f>
        <v>5.91</v>
      </c>
      <c r="CV16" s="20">
        <f>'Raw Data'!CU34</f>
        <v>5.62</v>
      </c>
      <c r="CW16" s="20">
        <f>'Raw Data'!CV34</f>
        <v>6.6635379791259766</v>
      </c>
      <c r="CX16" s="20">
        <f>'Raw Data'!CW34</f>
        <v>6.542607307434082</v>
      </c>
      <c r="CY16" s="20">
        <f>'Raw Data'!CX34</f>
        <v>6.6505112648010254</v>
      </c>
      <c r="CZ16" s="20">
        <f>'Raw Data'!CY34</f>
        <v>4.575322151184082</v>
      </c>
      <c r="DA16" s="20">
        <f>'Raw Data'!CZ34</f>
        <v>5.5355539321899414</v>
      </c>
      <c r="DB16" s="20">
        <f>'Raw Data'!DA34</f>
        <v>5.2198529243469238</v>
      </c>
      <c r="DC16" s="20">
        <f>'Raw Data'!DB34</f>
        <v>5.3060503005981445</v>
      </c>
      <c r="DD16" s="20">
        <f>'Raw Data'!DC34</f>
        <v>6.2651033401489258</v>
      </c>
      <c r="DE16" s="20">
        <f>'Raw Data'!DD34</f>
        <v>6.1135106086730957</v>
      </c>
      <c r="DF16" s="20">
        <f>'Raw Data'!DE34</f>
        <v>5.1289768218994141</v>
      </c>
      <c r="DG16" s="20">
        <f>'Raw Data'!DF34</f>
        <v>6.9720649719238281</v>
      </c>
      <c r="DH16" s="20">
        <f>'Raw Data'!DG34</f>
        <v>5.1216545104980469</v>
      </c>
      <c r="DI16" s="20">
        <f>'Raw Data'!DH34</f>
        <v>5.766934871673584</v>
      </c>
      <c r="DJ16" s="20">
        <f>'Raw Data'!DI34</f>
        <v>5.3406190872192383</v>
      </c>
      <c r="DK16" s="20">
        <f>'Raw Data'!DJ34</f>
        <v>5.54486083984375</v>
      </c>
      <c r="DL16" s="20">
        <f>'Raw Data'!DK34</f>
        <v>4.9988975524902344</v>
      </c>
      <c r="DM16" s="20">
        <f>'Raw Data'!DL34</f>
        <v>5.2629070281982422</v>
      </c>
      <c r="DN16" s="20">
        <f>'Raw Data'!DM34</f>
        <v>6.1471037864685059</v>
      </c>
      <c r="DO16" s="20">
        <f>'Raw Data'!DN34</f>
        <v>6.9368729591369629</v>
      </c>
      <c r="DP16" s="20">
        <f>'Raw Data'!DO34</f>
        <v>5.5960249900817871</v>
      </c>
      <c r="DQ16" s="20">
        <f>'Raw Data'!DP34</f>
        <v>6.5399394035339355</v>
      </c>
      <c r="DR16" s="20">
        <f>'Raw Data'!DQ34</f>
        <v>4.5280742645263672</v>
      </c>
      <c r="DS16" s="20">
        <f>'Raw Data'!DR34</f>
        <v>2.6047828197479248</v>
      </c>
      <c r="DT16" s="20">
        <f>'Raw Data'!DS34</f>
        <v>1.6896073818206787</v>
      </c>
      <c r="DU16" s="20">
        <f>'Raw Data'!DT34</f>
        <v>1.0811105966567993</v>
      </c>
      <c r="DV16" s="20">
        <f>'Raw Data'!DU34</f>
        <v>2.811530590057373</v>
      </c>
      <c r="DW16" s="20">
        <f>'Raw Data'!DV34</f>
        <v>3.9717497825622559</v>
      </c>
      <c r="DX16" s="20">
        <f>'Raw Data'!DW34</f>
        <v>0.69694787263870239</v>
      </c>
      <c r="DY16" s="20">
        <f>'Raw Data'!DX34</f>
        <v>2.5316863059997559</v>
      </c>
      <c r="DZ16" s="20">
        <f>'Raw Data'!DY34</f>
        <v>4.4413895606994629</v>
      </c>
      <c r="EA16" s="20">
        <f>'Raw Data'!DZ34</f>
        <v>4.7608060836791992</v>
      </c>
      <c r="EB16" s="20">
        <f>'Raw Data'!EA34</f>
        <v>3.9206466674804688</v>
      </c>
      <c r="EC16" s="20">
        <f>'Raw Data'!EB34</f>
        <v>3.5822348594665527</v>
      </c>
      <c r="ED16" s="20">
        <f>'Raw Data'!EC34</f>
        <v>4.7378230094909668</v>
      </c>
      <c r="EE16" s="20">
        <f>'Raw Data'!ED34</f>
        <v>3.8489279747009277</v>
      </c>
      <c r="EF16" s="20">
        <f>'Raw Data'!EE34</f>
        <v>5.6673974990844727</v>
      </c>
      <c r="EG16" s="20">
        <f>'Raw Data'!EF34</f>
        <v>5.1516265869140625</v>
      </c>
      <c r="EH16" s="20">
        <f>'Raw Data'!EG34</f>
        <v>4.8054466247558594</v>
      </c>
      <c r="EI16" s="20">
        <f>'Raw Data'!EH34</f>
        <v>4.0017728805541992</v>
      </c>
      <c r="EJ16" s="20">
        <f>'Raw Data'!EI34</f>
        <v>0.4780920147895813</v>
      </c>
      <c r="EK16" s="20">
        <f>'Raw Data'!EJ34</f>
        <v>3.5340025424957275</v>
      </c>
      <c r="EL16" s="20">
        <f>'Raw Data'!EK34</f>
        <v>3.8295600414276123</v>
      </c>
      <c r="EM16" s="20">
        <f>'Raw Data'!EL34</f>
        <v>3.5974767208099365</v>
      </c>
      <c r="EN16" s="20">
        <f>'Raw Data'!EM34</f>
        <v>4.3164234161376953</v>
      </c>
      <c r="EO16" s="20">
        <f>'Raw Data'!EN34</f>
        <v>4.6633591651916504</v>
      </c>
      <c r="EP16" s="20">
        <f>'Raw Data'!EO34</f>
        <v>3.2219142913818359</v>
      </c>
      <c r="EQ16" s="20">
        <f>'Raw Data'!EP34</f>
        <v>2.3433582782745361</v>
      </c>
      <c r="ER16" s="20">
        <f>'Raw Data'!EQ34</f>
        <v>5.6831393241882324</v>
      </c>
      <c r="ES16" s="20">
        <f>'Raw Data'!ER34</f>
        <v>3.4033195972442627</v>
      </c>
      <c r="ET16" s="20">
        <f>'Raw Data'!ES34</f>
        <v>3.7484261989593506</v>
      </c>
      <c r="EU16" s="20">
        <f>'Raw Data'!ET34</f>
        <v>4.5416011810302734</v>
      </c>
      <c r="EV16" s="20">
        <f>'Raw Data'!EU34</f>
        <v>3.9297146797180176</v>
      </c>
      <c r="EW16" s="20">
        <f>'Raw Data'!EV34</f>
        <v>1.6497424840927124</v>
      </c>
      <c r="EX16" s="20">
        <f>'Raw Data'!EW34</f>
        <v>4.3393683433532715</v>
      </c>
      <c r="EY16" s="20">
        <f>'Raw Data'!EX34</f>
        <v>2.3076694011688232</v>
      </c>
      <c r="EZ16" s="20">
        <f>'Raw Data'!EY34</f>
        <v>2.8182854652404785</v>
      </c>
      <c r="FA16" s="20">
        <f>'Raw Data'!EZ34</f>
        <v>1.664925217628479</v>
      </c>
      <c r="FB16" s="20">
        <f>'Raw Data'!FA34</f>
        <v>2.6499037742614746</v>
      </c>
      <c r="FC16" s="20">
        <f>'Raw Data'!FB34</f>
        <v>2.256974458694458</v>
      </c>
      <c r="FD16" s="20">
        <f>'Raw Data'!FC34</f>
        <v>1.5887422561645508</v>
      </c>
      <c r="FE16" s="20">
        <f>'Raw Data'!FD34</f>
        <v>1.7843762636184692</v>
      </c>
      <c r="FF16" s="20">
        <f>'Raw Data'!FE34</f>
        <v>2.2943429946899414</v>
      </c>
      <c r="FG16" s="20">
        <f>'Raw Data'!FF34</f>
        <v>0.73704314231872559</v>
      </c>
      <c r="FH16" s="20">
        <f>'Raw Data'!FG34</f>
        <v>3.2248461246490479</v>
      </c>
      <c r="FI16" s="20">
        <f>'Raw Data'!FH34</f>
        <v>3.0242266654968262</v>
      </c>
      <c r="FJ16" s="20">
        <f>'Raw Data'!FI34</f>
        <v>2.6677768230438232</v>
      </c>
      <c r="FK16" s="20">
        <f>'Raw Data'!FJ34</f>
        <v>1.5388140678405762</v>
      </c>
      <c r="FL16" s="20">
        <f>'Raw Data'!FK34</f>
        <v>2.335768461227417</v>
      </c>
      <c r="FM16" s="20">
        <f>'Raw Data'!FL34</f>
        <v>2.5178329944610596</v>
      </c>
      <c r="FN16" s="20">
        <f>'Raw Data'!FM34</f>
        <v>2.7654991149902344</v>
      </c>
      <c r="FO16" s="20">
        <f>'Raw Data'!FN34</f>
        <v>0.22833807766437531</v>
      </c>
      <c r="FP16" s="20">
        <f>'Raw Data'!FO34</f>
        <v>0.43895071744918823</v>
      </c>
      <c r="FQ16" s="20">
        <f>'Raw Data'!FP34</f>
        <v>0.85984784364700317</v>
      </c>
      <c r="FR16" s="20">
        <f>'Raw Data'!FQ34</f>
        <v>2.0561759471893311</v>
      </c>
      <c r="FS16" s="20">
        <f>'Raw Data'!FR34</f>
        <v>3.3683657646179199</v>
      </c>
    </row>
    <row r="17" spans="1:256" s="18" customFormat="1" x14ac:dyDescent="0.25">
      <c r="A17" s="16" t="s">
        <v>172</v>
      </c>
      <c r="B17" s="12" t="s">
        <v>10</v>
      </c>
      <c r="C17" s="4">
        <f t="shared" ref="C17:AH17" si="19">C16*C14</f>
        <v>1.1015352487564087</v>
      </c>
      <c r="D17" s="4">
        <f t="shared" si="19"/>
        <v>1.0825356138783391</v>
      </c>
      <c r="E17" s="4">
        <f t="shared" si="19"/>
        <v>0.80525508737402951</v>
      </c>
      <c r="F17" s="4">
        <f t="shared" si="19"/>
        <v>0.68973877299936881</v>
      </c>
      <c r="G17" s="4">
        <f t="shared" si="19"/>
        <v>0.61707407139679959</v>
      </c>
      <c r="H17" s="4">
        <f t="shared" si="19"/>
        <v>0.44829547883716386</v>
      </c>
      <c r="I17" s="4">
        <f t="shared" si="19"/>
        <v>0.29236823582059523</v>
      </c>
      <c r="J17" s="4">
        <f t="shared" si="19"/>
        <v>0.20700915270439724</v>
      </c>
      <c r="K17" s="4">
        <f t="shared" si="19"/>
        <v>0.5001825687448026</v>
      </c>
      <c r="L17" s="4">
        <f t="shared" si="19"/>
        <v>0.30216293502643865</v>
      </c>
      <c r="M17" s="4">
        <f t="shared" si="19"/>
        <v>0.325164432363579</v>
      </c>
      <c r="N17" s="4">
        <f t="shared" si="19"/>
        <v>0.66321532251482074</v>
      </c>
      <c r="O17" s="4">
        <f t="shared" si="19"/>
        <v>0.68477323839645465</v>
      </c>
      <c r="P17" s="4">
        <f t="shared" si="19"/>
        <v>0.83551403651309053</v>
      </c>
      <c r="Q17" s="4">
        <f t="shared" si="19"/>
        <v>0.95864221304745434</v>
      </c>
      <c r="R17" s="4">
        <f t="shared" si="19"/>
        <v>0.75623260780511037</v>
      </c>
      <c r="S17" s="4">
        <f t="shared" si="19"/>
        <v>0.3834649603213357</v>
      </c>
      <c r="T17" s="4">
        <f t="shared" si="19"/>
        <v>1.5600554751439311</v>
      </c>
      <c r="U17" s="4">
        <f t="shared" si="19"/>
        <v>1.7607859466861961</v>
      </c>
      <c r="V17" s="4">
        <f t="shared" si="19"/>
        <v>1.2718054725595398</v>
      </c>
      <c r="W17" s="4">
        <f t="shared" si="19"/>
        <v>1.2078730190684099</v>
      </c>
      <c r="X17" s="4">
        <f t="shared" si="19"/>
        <v>1.4625350449568173</v>
      </c>
      <c r="Y17" s="4">
        <f t="shared" si="19"/>
        <v>1.0072655487771973</v>
      </c>
      <c r="Z17" s="4">
        <f t="shared" si="19"/>
        <v>0.61276207182131026</v>
      </c>
      <c r="AA17" s="4">
        <f t="shared" si="19"/>
        <v>1.2488115460036879</v>
      </c>
      <c r="AB17" s="4">
        <f t="shared" si="19"/>
        <v>1.2825702913843422</v>
      </c>
      <c r="AC17" s="4">
        <f t="shared" si="19"/>
        <v>2.1847215125083923</v>
      </c>
      <c r="AD17" s="4">
        <f t="shared" si="19"/>
        <v>2.101321483790874</v>
      </c>
      <c r="AE17" s="4">
        <f t="shared" si="19"/>
        <v>2.1355864666700364</v>
      </c>
      <c r="AF17" s="4">
        <f t="shared" si="19"/>
        <v>3.092315892577171</v>
      </c>
      <c r="AG17" s="4">
        <f t="shared" si="19"/>
        <v>3.0878034045696254</v>
      </c>
      <c r="AH17" s="4">
        <f t="shared" si="19"/>
        <v>2.4795348395347596</v>
      </c>
      <c r="AI17" s="4">
        <f t="shared" ref="AI17:BN17" si="20">AI16*AI14</f>
        <v>3.1288105566501621</v>
      </c>
      <c r="AJ17" s="4">
        <f t="shared" si="20"/>
        <v>2.4869332982540131</v>
      </c>
      <c r="AK17" s="4">
        <f t="shared" si="20"/>
        <v>2.2205053510665893</v>
      </c>
      <c r="AL17" s="4">
        <f t="shared" si="20"/>
        <v>2.2411765971243378</v>
      </c>
      <c r="AM17" s="4">
        <f t="shared" si="20"/>
        <v>2.63139746632576</v>
      </c>
      <c r="AN17" s="4">
        <f t="shared" si="20"/>
        <v>3.734354031535557</v>
      </c>
      <c r="AO17" s="4">
        <f t="shared" si="20"/>
        <v>3.6261968989644728</v>
      </c>
      <c r="AP17" s="4">
        <f t="shared" si="20"/>
        <v>2.9338386514357158</v>
      </c>
      <c r="AQ17" s="4">
        <f t="shared" si="20"/>
        <v>2.8822123392105099</v>
      </c>
      <c r="AR17" s="4">
        <f t="shared" si="20"/>
        <v>3.249626956885201</v>
      </c>
      <c r="AS17" s="4">
        <f t="shared" si="20"/>
        <v>3.6097268472535267</v>
      </c>
      <c r="AT17" s="4">
        <f t="shared" si="20"/>
        <v>3.574894529914856</v>
      </c>
      <c r="AU17" s="4">
        <f t="shared" si="20"/>
        <v>4.0010255250845628</v>
      </c>
      <c r="AV17" s="4">
        <f t="shared" si="20"/>
        <v>5.4702690789086468</v>
      </c>
      <c r="AW17" s="4">
        <f t="shared" si="20"/>
        <v>5.2272951733946798</v>
      </c>
      <c r="AX17" s="4">
        <f t="shared" si="20"/>
        <v>4.0888614401554406</v>
      </c>
      <c r="AY17" s="4">
        <f t="shared" si="20"/>
        <v>3.8811745226462233</v>
      </c>
      <c r="AZ17" s="4">
        <f t="shared" si="20"/>
        <v>3.8692198432817659</v>
      </c>
      <c r="BA17" s="4">
        <f t="shared" si="20"/>
        <v>4.8078907500000003</v>
      </c>
      <c r="BB17" s="4">
        <f t="shared" si="20"/>
        <v>4.9839547632954107</v>
      </c>
      <c r="BC17" s="4">
        <f t="shared" si="20"/>
        <v>5.1116592179334104</v>
      </c>
      <c r="BD17" s="4">
        <f t="shared" si="20"/>
        <v>3.2703032219172967</v>
      </c>
      <c r="BE17" s="4">
        <f t="shared" si="20"/>
        <v>5.2431583776175978</v>
      </c>
      <c r="BF17" s="4">
        <f t="shared" si="20"/>
        <v>4.9033395811830083</v>
      </c>
      <c r="BG17" s="4">
        <f t="shared" si="20"/>
        <v>4.8860719639239409</v>
      </c>
      <c r="BH17" s="4">
        <f t="shared" si="20"/>
        <v>4.7929748268125367</v>
      </c>
      <c r="BI17" s="4">
        <f t="shared" si="20"/>
        <v>4.9811021810004892</v>
      </c>
      <c r="BJ17" s="4">
        <f t="shared" si="20"/>
        <v>9.1018358353558462</v>
      </c>
      <c r="BK17" s="4">
        <f t="shared" si="20"/>
        <v>4.7247358840530644</v>
      </c>
      <c r="BL17" s="4">
        <f t="shared" si="20"/>
        <v>3.9699795999335761</v>
      </c>
      <c r="BM17" s="4">
        <f t="shared" si="20"/>
        <v>3.9964357559611843</v>
      </c>
      <c r="BN17" s="4">
        <f t="shared" si="20"/>
        <v>4.3073282173272487</v>
      </c>
      <c r="BO17" s="4">
        <f t="shared" ref="BO17:CT17" si="21">BO16*BO14</f>
        <v>8.9595940117079138</v>
      </c>
      <c r="BP17" s="4">
        <f t="shared" si="21"/>
        <v>7.5141619015867622</v>
      </c>
      <c r="BQ17" s="4">
        <f t="shared" si="21"/>
        <v>4.7482163967956872</v>
      </c>
      <c r="BR17" s="4">
        <f t="shared" si="21"/>
        <v>2.9780031154699258</v>
      </c>
      <c r="BS17" s="4">
        <f t="shared" si="21"/>
        <v>3.7750397185636242</v>
      </c>
      <c r="BT17" s="4">
        <f t="shared" si="21"/>
        <v>2.894505766757868</v>
      </c>
      <c r="BU17" s="4">
        <f t="shared" si="21"/>
        <v>3.4732757351689401</v>
      </c>
      <c r="BV17" s="4">
        <f t="shared" si="21"/>
        <v>2.897574644211478</v>
      </c>
      <c r="BW17" s="4">
        <f t="shared" si="21"/>
        <v>2.3343087684724444</v>
      </c>
      <c r="BX17" s="4">
        <f t="shared" si="21"/>
        <v>2.2426741514496396</v>
      </c>
      <c r="BY17" s="4">
        <f t="shared" si="21"/>
        <v>4.1015046532455175</v>
      </c>
      <c r="BZ17" s="4">
        <f t="shared" si="21"/>
        <v>2.4062842239447697</v>
      </c>
      <c r="CA17" s="4">
        <f t="shared" si="21"/>
        <v>1.340756587103604</v>
      </c>
      <c r="CB17" s="4">
        <f t="shared" si="21"/>
        <v>1.1592039805545826</v>
      </c>
      <c r="CC17" s="4">
        <f t="shared" si="21"/>
        <v>5.9231999999999996</v>
      </c>
      <c r="CD17" s="4">
        <f t="shared" si="21"/>
        <v>6.5996997070312498</v>
      </c>
      <c r="CE17" s="4">
        <f t="shared" si="21"/>
        <v>5.2985256958007811</v>
      </c>
      <c r="CF17" s="4">
        <f t="shared" si="21"/>
        <v>6.4769366455078119</v>
      </c>
      <c r="CG17" s="4">
        <f t="shared" si="21"/>
        <v>5.7270112609863277</v>
      </c>
      <c r="CH17" s="4">
        <f t="shared" si="21"/>
        <v>5.1945968627929684</v>
      </c>
      <c r="CI17" s="4">
        <f t="shared" si="21"/>
        <v>5.9538867187499998</v>
      </c>
      <c r="CJ17" s="4">
        <f t="shared" si="21"/>
        <v>5.9559558105468744</v>
      </c>
      <c r="CK17" s="4">
        <f t="shared" si="21"/>
        <v>4.0511549377441405</v>
      </c>
      <c r="CL17" s="4">
        <f t="shared" si="21"/>
        <v>3.0784925079345702</v>
      </c>
      <c r="CM17" s="4">
        <f t="shared" si="21"/>
        <v>5.6505267333984373</v>
      </c>
      <c r="CN17" s="4">
        <f t="shared" si="21"/>
        <v>5.6758296203613279</v>
      </c>
      <c r="CO17" s="4">
        <f t="shared" si="21"/>
        <v>4.3775999999999993</v>
      </c>
      <c r="CP17" s="4">
        <f t="shared" si="21"/>
        <v>4.6479369375006847</v>
      </c>
      <c r="CQ17" s="4">
        <f t="shared" si="21"/>
        <v>4.6656000000000004</v>
      </c>
      <c r="CR17" s="4">
        <f t="shared" si="21"/>
        <v>4.9247999999999994</v>
      </c>
      <c r="CS17" s="4">
        <f t="shared" si="21"/>
        <v>5.2127999999999997</v>
      </c>
      <c r="CT17" s="4">
        <f t="shared" si="21"/>
        <v>5.7023999999999999</v>
      </c>
      <c r="CU17" s="4">
        <f t="shared" ref="CU17:DZ17" si="22">CU16*CU14</f>
        <v>5.6447200864447939</v>
      </c>
      <c r="CV17" s="4">
        <f t="shared" si="22"/>
        <v>4.9135329729053554</v>
      </c>
      <c r="CW17" s="4">
        <f t="shared" si="22"/>
        <v>5.357109798193795</v>
      </c>
      <c r="CX17" s="4">
        <f t="shared" si="22"/>
        <v>4.7580615367790617</v>
      </c>
      <c r="CY17" s="4">
        <f t="shared" si="22"/>
        <v>4.3834719745727435</v>
      </c>
      <c r="CZ17" s="4">
        <f t="shared" si="22"/>
        <v>3.8592676782425541</v>
      </c>
      <c r="DA17" s="4">
        <f t="shared" si="22"/>
        <v>4.8511232991688296</v>
      </c>
      <c r="DB17" s="4">
        <f t="shared" si="22"/>
        <v>4.2119021299278785</v>
      </c>
      <c r="DC17" s="4">
        <f t="shared" si="22"/>
        <v>3.9614753912734328</v>
      </c>
      <c r="DD17" s="4">
        <f t="shared" si="22"/>
        <v>4.3221493667812201</v>
      </c>
      <c r="DE17" s="4">
        <f t="shared" si="22"/>
        <v>4.9152670068829885</v>
      </c>
      <c r="DF17" s="4">
        <f t="shared" si="22"/>
        <v>3.7627484153621364</v>
      </c>
      <c r="DG17" s="4">
        <f t="shared" si="22"/>
        <v>4.7092825961584941</v>
      </c>
      <c r="DH17" s="4">
        <f t="shared" si="22"/>
        <v>3.0980833335930891</v>
      </c>
      <c r="DI17" s="4">
        <f t="shared" si="22"/>
        <v>4.2083667644631575</v>
      </c>
      <c r="DJ17" s="4">
        <f t="shared" si="22"/>
        <v>3.5600894207177074</v>
      </c>
      <c r="DK17" s="4">
        <f t="shared" si="22"/>
        <v>3.3999887669869659</v>
      </c>
      <c r="DL17" s="4">
        <f t="shared" si="22"/>
        <v>2.8121461064908173</v>
      </c>
      <c r="DM17" s="4">
        <f t="shared" si="22"/>
        <v>2.7396759708135376</v>
      </c>
      <c r="DN17" s="4">
        <f t="shared" si="22"/>
        <v>2.8800000599443347</v>
      </c>
      <c r="DO17" s="4">
        <f t="shared" si="22"/>
        <v>3.7988010688975189</v>
      </c>
      <c r="DP17" s="4">
        <f t="shared" si="22"/>
        <v>2.7014075520544778</v>
      </c>
      <c r="DQ17" s="4">
        <f t="shared" si="22"/>
        <v>2.8398494077572267</v>
      </c>
      <c r="DR17" s="4">
        <f t="shared" si="22"/>
        <v>1.7493196727683931</v>
      </c>
      <c r="DS17" s="4">
        <f t="shared" si="22"/>
        <v>1.6356702476603333</v>
      </c>
      <c r="DT17" s="4">
        <f t="shared" si="22"/>
        <v>1.0654566094739646</v>
      </c>
      <c r="DU17" s="4">
        <f t="shared" si="22"/>
        <v>0.70325448041157479</v>
      </c>
      <c r="DV17" s="4">
        <f t="shared" si="22"/>
        <v>1.8917320817821792</v>
      </c>
      <c r="DW17" s="4">
        <f t="shared" si="22"/>
        <v>2.5630871594578024</v>
      </c>
      <c r="DX17" s="4">
        <f t="shared" si="22"/>
        <v>0.43058217415226885</v>
      </c>
      <c r="DY17" s="4">
        <f t="shared" si="22"/>
        <v>1.4944363429580416</v>
      </c>
      <c r="DZ17" s="4">
        <f t="shared" si="22"/>
        <v>2.4995010272594431</v>
      </c>
      <c r="EA17" s="4">
        <f t="shared" ref="EA17:FF17" si="23">EA16*EA14</f>
        <v>2.5482512113273144</v>
      </c>
      <c r="EB17" s="4">
        <f t="shared" si="23"/>
        <v>1.9906610876185553</v>
      </c>
      <c r="EC17" s="4">
        <f t="shared" si="23"/>
        <v>1.720259544843435</v>
      </c>
      <c r="ED17" s="4">
        <f t="shared" si="23"/>
        <v>2.1448188216952344</v>
      </c>
      <c r="EE17" s="4">
        <f t="shared" si="23"/>
        <v>1.636498880528978</v>
      </c>
      <c r="EF17" s="4">
        <f t="shared" si="23"/>
        <v>2.2537241084205255</v>
      </c>
      <c r="EG17" s="4">
        <f t="shared" si="23"/>
        <v>1.9068561824798582</v>
      </c>
      <c r="EH17" s="4">
        <f t="shared" si="23"/>
        <v>1.6464811668276786</v>
      </c>
      <c r="EI17" s="4">
        <f t="shared" si="23"/>
        <v>1.2609979377891334</v>
      </c>
      <c r="EJ17" s="4">
        <f t="shared" si="23"/>
        <v>0.13749520820871527</v>
      </c>
      <c r="EK17" s="4">
        <f t="shared" si="23"/>
        <v>0.91909940052075068</v>
      </c>
      <c r="EL17" s="4">
        <f t="shared" si="23"/>
        <v>0.89058299350919501</v>
      </c>
      <c r="EM17" s="4">
        <f t="shared" si="23"/>
        <v>0.73761442111028053</v>
      </c>
      <c r="EN17" s="4">
        <f t="shared" si="23"/>
        <v>0.76624416232875403</v>
      </c>
      <c r="EO17" s="4">
        <f t="shared" si="23"/>
        <v>0.69950387477874754</v>
      </c>
      <c r="EP17" s="4">
        <f t="shared" si="23"/>
        <v>0.48328714370727538</v>
      </c>
      <c r="EQ17" s="4">
        <f t="shared" si="23"/>
        <v>0.35150374174118043</v>
      </c>
      <c r="ER17" s="4">
        <f t="shared" si="23"/>
        <v>0.85247089862823489</v>
      </c>
      <c r="ES17" s="4">
        <f t="shared" si="23"/>
        <v>0.51049793958663936</v>
      </c>
      <c r="ET17" s="4">
        <f t="shared" si="23"/>
        <v>0.56226392984390261</v>
      </c>
      <c r="EU17" s="4">
        <f t="shared" si="23"/>
        <v>0.68124017715454099</v>
      </c>
      <c r="EV17" s="4">
        <f t="shared" si="23"/>
        <v>0.58945720195770257</v>
      </c>
      <c r="EW17" s="4">
        <f t="shared" si="23"/>
        <v>0.24746137261390685</v>
      </c>
      <c r="EX17" s="4">
        <f t="shared" si="23"/>
        <v>0.65090525150299072</v>
      </c>
      <c r="EY17" s="4">
        <f t="shared" si="23"/>
        <v>0.3461504101753235</v>
      </c>
      <c r="EZ17" s="4">
        <f t="shared" si="23"/>
        <v>0.42274281978607176</v>
      </c>
      <c r="FA17" s="4">
        <f t="shared" si="23"/>
        <v>0.24973878264427185</v>
      </c>
      <c r="FB17" s="4">
        <f t="shared" si="23"/>
        <v>0.3974855661392212</v>
      </c>
      <c r="FC17" s="4">
        <f t="shared" si="23"/>
        <v>0.33854616880416871</v>
      </c>
      <c r="FD17" s="4">
        <f t="shared" si="23"/>
        <v>0.23831133842468261</v>
      </c>
      <c r="FE17" s="4">
        <f t="shared" si="23"/>
        <v>0.26765643954277035</v>
      </c>
      <c r="FF17" s="4">
        <f t="shared" si="23"/>
        <v>0.34415144920349122</v>
      </c>
      <c r="FG17" s="4">
        <f t="shared" ref="FG17:FS17" si="24">FG16*FG14</f>
        <v>0.11055647134780884</v>
      </c>
      <c r="FH17" s="4">
        <f t="shared" si="24"/>
        <v>0.48372691869735718</v>
      </c>
      <c r="FI17" s="4">
        <f t="shared" si="24"/>
        <v>0.4536339998245239</v>
      </c>
      <c r="FJ17" s="4">
        <f t="shared" si="24"/>
        <v>0.4001665234565735</v>
      </c>
      <c r="FK17" s="4">
        <f t="shared" si="24"/>
        <v>0.23082211017608642</v>
      </c>
      <c r="FL17" s="4">
        <f t="shared" si="24"/>
        <v>0.35036526918411254</v>
      </c>
      <c r="FM17" s="4">
        <f t="shared" si="24"/>
        <v>0.37728341374617158</v>
      </c>
      <c r="FN17" s="4">
        <f t="shared" si="24"/>
        <v>0.41206064191003489</v>
      </c>
      <c r="FO17" s="4">
        <f t="shared" si="24"/>
        <v>3.3811988508911782E-2</v>
      </c>
      <c r="FP17" s="4">
        <f t="shared" si="24"/>
        <v>6.4966015429861496E-2</v>
      </c>
      <c r="FQ17" s="4">
        <f t="shared" si="24"/>
        <v>0.12713507707637092</v>
      </c>
      <c r="FR17" s="4">
        <f t="shared" si="24"/>
        <v>0.30343651840017033</v>
      </c>
      <c r="FS17" s="4">
        <f t="shared" si="24"/>
        <v>0.49479405926961545</v>
      </c>
    </row>
    <row r="18" spans="1:256" s="4" customFormat="1" x14ac:dyDescent="0.25">
      <c r="A18" s="4" t="s">
        <v>173</v>
      </c>
      <c r="B18" s="12" t="s">
        <v>8</v>
      </c>
      <c r="C18" s="4">
        <v>0</v>
      </c>
      <c r="D18" s="4">
        <f t="shared" ref="D18:AI18" si="25">C18+D17</f>
        <v>1.0825356138783391</v>
      </c>
      <c r="E18" s="4">
        <f t="shared" si="25"/>
        <v>1.8877907012523685</v>
      </c>
      <c r="F18" s="4">
        <f t="shared" si="25"/>
        <v>2.5775294742517372</v>
      </c>
      <c r="G18" s="4">
        <f t="shared" si="25"/>
        <v>3.1946035456485369</v>
      </c>
      <c r="H18" s="4">
        <f t="shared" si="25"/>
        <v>3.6428990244857009</v>
      </c>
      <c r="I18" s="4">
        <f t="shared" si="25"/>
        <v>3.9352672603062961</v>
      </c>
      <c r="J18" s="4">
        <f t="shared" si="25"/>
        <v>4.142276413010693</v>
      </c>
      <c r="K18" s="4">
        <f t="shared" si="25"/>
        <v>4.642458981755496</v>
      </c>
      <c r="L18" s="4">
        <f t="shared" si="25"/>
        <v>4.9446219167819345</v>
      </c>
      <c r="M18" s="4">
        <f t="shared" si="25"/>
        <v>5.2697863491455132</v>
      </c>
      <c r="N18" s="4">
        <f t="shared" si="25"/>
        <v>5.9330016716603335</v>
      </c>
      <c r="O18" s="4">
        <f t="shared" si="25"/>
        <v>6.617774910056788</v>
      </c>
      <c r="P18" s="4">
        <f t="shared" si="25"/>
        <v>7.4532889465698782</v>
      </c>
      <c r="Q18" s="4">
        <f t="shared" si="25"/>
        <v>8.4119311596173318</v>
      </c>
      <c r="R18" s="4">
        <f t="shared" si="25"/>
        <v>9.1681637674224419</v>
      </c>
      <c r="S18" s="4">
        <f t="shared" si="25"/>
        <v>9.5516287277437772</v>
      </c>
      <c r="T18" s="4">
        <f t="shared" si="25"/>
        <v>11.111684202887709</v>
      </c>
      <c r="U18" s="4">
        <f t="shared" si="25"/>
        <v>12.872470149573905</v>
      </c>
      <c r="V18" s="4">
        <f t="shared" si="25"/>
        <v>14.144275622133446</v>
      </c>
      <c r="W18" s="4">
        <f t="shared" si="25"/>
        <v>15.352148641201856</v>
      </c>
      <c r="X18" s="4">
        <f t="shared" si="25"/>
        <v>16.814683686158673</v>
      </c>
      <c r="Y18" s="4">
        <f t="shared" si="25"/>
        <v>17.821949234935872</v>
      </c>
      <c r="Z18" s="4">
        <f t="shared" si="25"/>
        <v>18.434711306757183</v>
      </c>
      <c r="AA18" s="4">
        <f t="shared" si="25"/>
        <v>19.68352285276087</v>
      </c>
      <c r="AB18" s="4">
        <f t="shared" si="25"/>
        <v>20.966093144145212</v>
      </c>
      <c r="AC18" s="4">
        <f t="shared" si="25"/>
        <v>23.150814656653605</v>
      </c>
      <c r="AD18" s="4">
        <f t="shared" si="25"/>
        <v>25.252136140444478</v>
      </c>
      <c r="AE18" s="4">
        <f t="shared" si="25"/>
        <v>27.387722607114515</v>
      </c>
      <c r="AF18" s="4">
        <f t="shared" si="25"/>
        <v>30.480038499691688</v>
      </c>
      <c r="AG18" s="4">
        <f t="shared" si="25"/>
        <v>33.567841904261314</v>
      </c>
      <c r="AH18" s="4">
        <f t="shared" si="25"/>
        <v>36.047376743796072</v>
      </c>
      <c r="AI18" s="4">
        <f t="shared" si="25"/>
        <v>39.17618730044623</v>
      </c>
      <c r="AJ18" s="4">
        <f t="shared" ref="AJ18:BO18" si="26">AI18+AJ17</f>
        <v>41.663120598700246</v>
      </c>
      <c r="AK18" s="4">
        <f t="shared" si="26"/>
        <v>43.883625949766838</v>
      </c>
      <c r="AL18" s="4">
        <f t="shared" si="26"/>
        <v>46.124802546891175</v>
      </c>
      <c r="AM18" s="4">
        <f t="shared" si="26"/>
        <v>48.756200013216933</v>
      </c>
      <c r="AN18" s="4">
        <f t="shared" si="26"/>
        <v>52.490554044752493</v>
      </c>
      <c r="AO18" s="4">
        <f t="shared" si="26"/>
        <v>56.116750943716966</v>
      </c>
      <c r="AP18" s="4">
        <f t="shared" si="26"/>
        <v>59.05058959515268</v>
      </c>
      <c r="AQ18" s="4">
        <f t="shared" si="26"/>
        <v>61.932801934363191</v>
      </c>
      <c r="AR18" s="4">
        <f t="shared" si="26"/>
        <v>65.182428891248392</v>
      </c>
      <c r="AS18" s="4">
        <f t="shared" si="26"/>
        <v>68.792155738501918</v>
      </c>
      <c r="AT18" s="4">
        <f t="shared" si="26"/>
        <v>72.367050268416776</v>
      </c>
      <c r="AU18" s="4">
        <f t="shared" si="26"/>
        <v>76.368075793501333</v>
      </c>
      <c r="AV18" s="4">
        <f t="shared" si="26"/>
        <v>81.838344872409976</v>
      </c>
      <c r="AW18" s="4">
        <f t="shared" si="26"/>
        <v>87.065640045804656</v>
      </c>
      <c r="AX18" s="4">
        <f t="shared" si="26"/>
        <v>91.154501485960097</v>
      </c>
      <c r="AY18" s="4">
        <f t="shared" si="26"/>
        <v>95.035676008606316</v>
      </c>
      <c r="AZ18" s="4">
        <f t="shared" si="26"/>
        <v>98.904895851888085</v>
      </c>
      <c r="BA18" s="4">
        <f t="shared" si="26"/>
        <v>103.71278660188808</v>
      </c>
      <c r="BB18" s="4">
        <f t="shared" si="26"/>
        <v>108.6967413651835</v>
      </c>
      <c r="BC18" s="4">
        <f t="shared" si="26"/>
        <v>113.80840058311691</v>
      </c>
      <c r="BD18" s="4">
        <f t="shared" si="26"/>
        <v>117.07870380503421</v>
      </c>
      <c r="BE18" s="4">
        <f t="shared" si="26"/>
        <v>122.32186218265181</v>
      </c>
      <c r="BF18" s="4">
        <f t="shared" si="26"/>
        <v>127.22520176383482</v>
      </c>
      <c r="BG18" s="4">
        <f t="shared" si="26"/>
        <v>132.11127372775877</v>
      </c>
      <c r="BH18" s="4">
        <f t="shared" si="26"/>
        <v>136.9042485545713</v>
      </c>
      <c r="BI18" s="4">
        <f t="shared" si="26"/>
        <v>141.88535073557179</v>
      </c>
      <c r="BJ18" s="4">
        <f t="shared" si="26"/>
        <v>150.98718657092763</v>
      </c>
      <c r="BK18" s="4">
        <f t="shared" si="26"/>
        <v>155.71192245498071</v>
      </c>
      <c r="BL18" s="4">
        <f t="shared" si="26"/>
        <v>159.68190205491427</v>
      </c>
      <c r="BM18" s="4">
        <f t="shared" si="26"/>
        <v>163.67833781087546</v>
      </c>
      <c r="BN18" s="4">
        <f t="shared" si="26"/>
        <v>167.9856660282027</v>
      </c>
      <c r="BO18" s="4">
        <f t="shared" si="26"/>
        <v>176.94526003991061</v>
      </c>
      <c r="BP18" s="4">
        <f t="shared" ref="BP18:CU18" si="27">BO18+BP17</f>
        <v>184.45942194149737</v>
      </c>
      <c r="BQ18" s="4">
        <f t="shared" si="27"/>
        <v>189.20763833829307</v>
      </c>
      <c r="BR18" s="4">
        <f t="shared" si="27"/>
        <v>192.185641453763</v>
      </c>
      <c r="BS18" s="4">
        <f t="shared" si="27"/>
        <v>195.96068117232662</v>
      </c>
      <c r="BT18" s="4">
        <f t="shared" si="27"/>
        <v>198.85518693908449</v>
      </c>
      <c r="BU18" s="4">
        <f t="shared" si="27"/>
        <v>202.32846267425344</v>
      </c>
      <c r="BV18" s="4">
        <f t="shared" si="27"/>
        <v>205.22603731846493</v>
      </c>
      <c r="BW18" s="4">
        <f t="shared" si="27"/>
        <v>207.56034608693739</v>
      </c>
      <c r="BX18" s="4">
        <f t="shared" si="27"/>
        <v>209.80302023838703</v>
      </c>
      <c r="BY18" s="4">
        <f t="shared" si="27"/>
        <v>213.90452489163255</v>
      </c>
      <c r="BZ18" s="4">
        <f t="shared" si="27"/>
        <v>216.31080911557731</v>
      </c>
      <c r="CA18" s="4">
        <f t="shared" si="27"/>
        <v>217.65156570268093</v>
      </c>
      <c r="CB18" s="4">
        <f t="shared" si="27"/>
        <v>218.81076968323552</v>
      </c>
      <c r="CC18" s="4">
        <f t="shared" si="27"/>
        <v>224.73396968323553</v>
      </c>
      <c r="CD18" s="4">
        <f t="shared" si="27"/>
        <v>231.33366939026678</v>
      </c>
      <c r="CE18" s="4">
        <f t="shared" si="27"/>
        <v>236.63219508606755</v>
      </c>
      <c r="CF18" s="4">
        <f t="shared" si="27"/>
        <v>243.10913173157536</v>
      </c>
      <c r="CG18" s="4">
        <f t="shared" si="27"/>
        <v>248.83614299256169</v>
      </c>
      <c r="CH18" s="4">
        <f t="shared" si="27"/>
        <v>254.03073985535465</v>
      </c>
      <c r="CI18" s="4">
        <f t="shared" si="27"/>
        <v>259.98462657410465</v>
      </c>
      <c r="CJ18" s="4">
        <f t="shared" si="27"/>
        <v>265.94058238465152</v>
      </c>
      <c r="CK18" s="4">
        <f t="shared" si="27"/>
        <v>269.99173732239564</v>
      </c>
      <c r="CL18" s="4">
        <f t="shared" si="27"/>
        <v>273.07022983033022</v>
      </c>
      <c r="CM18" s="4">
        <f t="shared" si="27"/>
        <v>278.72075656372868</v>
      </c>
      <c r="CN18" s="4">
        <f t="shared" si="27"/>
        <v>284.39658618409004</v>
      </c>
      <c r="CO18" s="4">
        <f t="shared" si="27"/>
        <v>288.77418618409001</v>
      </c>
      <c r="CP18" s="4">
        <f t="shared" si="27"/>
        <v>293.42212312159069</v>
      </c>
      <c r="CQ18" s="4">
        <f t="shared" si="27"/>
        <v>298.08772312159067</v>
      </c>
      <c r="CR18" s="4">
        <f t="shared" si="27"/>
        <v>303.01252312159068</v>
      </c>
      <c r="CS18" s="4">
        <f t="shared" si="27"/>
        <v>308.22532312159069</v>
      </c>
      <c r="CT18" s="4">
        <f t="shared" si="27"/>
        <v>313.9277231215907</v>
      </c>
      <c r="CU18" s="4">
        <f t="shared" si="27"/>
        <v>319.57244320803551</v>
      </c>
      <c r="CV18" s="4">
        <f t="shared" ref="CV18:EA18" si="28">CU18+CV17</f>
        <v>324.48597618094084</v>
      </c>
      <c r="CW18" s="4">
        <f t="shared" si="28"/>
        <v>329.84308597913463</v>
      </c>
      <c r="CX18" s="4">
        <f t="shared" si="28"/>
        <v>334.60114751591368</v>
      </c>
      <c r="CY18" s="4">
        <f t="shared" si="28"/>
        <v>338.98461949048641</v>
      </c>
      <c r="CZ18" s="4">
        <f t="shared" si="28"/>
        <v>342.84388716872894</v>
      </c>
      <c r="DA18" s="4">
        <f t="shared" si="28"/>
        <v>347.69501046789776</v>
      </c>
      <c r="DB18" s="4">
        <f t="shared" si="28"/>
        <v>351.90691259782562</v>
      </c>
      <c r="DC18" s="4">
        <f t="shared" si="28"/>
        <v>355.86838798909906</v>
      </c>
      <c r="DD18" s="4">
        <f t="shared" si="28"/>
        <v>360.19053735588028</v>
      </c>
      <c r="DE18" s="4">
        <f t="shared" si="28"/>
        <v>365.10580436276325</v>
      </c>
      <c r="DF18" s="4">
        <f t="shared" si="28"/>
        <v>368.86855277812538</v>
      </c>
      <c r="DG18" s="4">
        <f t="shared" si="28"/>
        <v>373.57783537428389</v>
      </c>
      <c r="DH18" s="4">
        <f t="shared" si="28"/>
        <v>376.67591870787697</v>
      </c>
      <c r="DI18" s="4">
        <f t="shared" si="28"/>
        <v>380.88428547234014</v>
      </c>
      <c r="DJ18" s="4">
        <f t="shared" si="28"/>
        <v>384.44437489305784</v>
      </c>
      <c r="DK18" s="4">
        <f t="shared" si="28"/>
        <v>387.84436366004479</v>
      </c>
      <c r="DL18" s="4">
        <f t="shared" si="28"/>
        <v>390.65650976653563</v>
      </c>
      <c r="DM18" s="4">
        <f t="shared" si="28"/>
        <v>393.39618573734919</v>
      </c>
      <c r="DN18" s="4">
        <f t="shared" si="28"/>
        <v>396.27618579729352</v>
      </c>
      <c r="DO18" s="4">
        <f t="shared" si="28"/>
        <v>400.07498686619107</v>
      </c>
      <c r="DP18" s="4">
        <f t="shared" si="28"/>
        <v>402.77639441824556</v>
      </c>
      <c r="DQ18" s="4">
        <f t="shared" si="28"/>
        <v>405.6162438260028</v>
      </c>
      <c r="DR18" s="4">
        <f t="shared" si="28"/>
        <v>407.36556349877117</v>
      </c>
      <c r="DS18" s="4">
        <f t="shared" si="28"/>
        <v>409.00123374643152</v>
      </c>
      <c r="DT18" s="4">
        <f t="shared" si="28"/>
        <v>410.06669035590551</v>
      </c>
      <c r="DU18" s="4">
        <f t="shared" si="28"/>
        <v>410.76994483631711</v>
      </c>
      <c r="DV18" s="4">
        <f t="shared" si="28"/>
        <v>412.66167691809926</v>
      </c>
      <c r="DW18" s="4">
        <f t="shared" si="28"/>
        <v>415.22476407755704</v>
      </c>
      <c r="DX18" s="4">
        <f t="shared" si="28"/>
        <v>415.65534625170932</v>
      </c>
      <c r="DY18" s="4">
        <f t="shared" si="28"/>
        <v>417.14978259466739</v>
      </c>
      <c r="DZ18" s="4">
        <f t="shared" si="28"/>
        <v>419.64928362192683</v>
      </c>
      <c r="EA18" s="4">
        <f t="shared" si="28"/>
        <v>422.19753483325417</v>
      </c>
      <c r="EB18" s="4">
        <f t="shared" ref="EB18:FG18" si="29">EA18+EB17</f>
        <v>424.18819592087272</v>
      </c>
      <c r="EC18" s="4">
        <f t="shared" si="29"/>
        <v>425.90845546571614</v>
      </c>
      <c r="ED18" s="4">
        <f t="shared" si="29"/>
        <v>428.0532742874114</v>
      </c>
      <c r="EE18" s="4">
        <f t="shared" si="29"/>
        <v>429.68977316794036</v>
      </c>
      <c r="EF18" s="4">
        <f t="shared" si="29"/>
        <v>431.94349727636086</v>
      </c>
      <c r="EG18" s="4">
        <f t="shared" si="29"/>
        <v>433.85035345884074</v>
      </c>
      <c r="EH18" s="4">
        <f t="shared" si="29"/>
        <v>435.49683462566844</v>
      </c>
      <c r="EI18" s="4">
        <f t="shared" si="29"/>
        <v>436.75783256345755</v>
      </c>
      <c r="EJ18" s="4">
        <f t="shared" si="29"/>
        <v>436.89532777166625</v>
      </c>
      <c r="EK18" s="4">
        <f t="shared" si="29"/>
        <v>437.81442717218698</v>
      </c>
      <c r="EL18" s="4">
        <f t="shared" si="29"/>
        <v>438.70501016569619</v>
      </c>
      <c r="EM18" s="4">
        <f t="shared" si="29"/>
        <v>439.44262458680646</v>
      </c>
      <c r="EN18" s="4">
        <f t="shared" si="29"/>
        <v>440.20886874913521</v>
      </c>
      <c r="EO18" s="4">
        <f t="shared" si="29"/>
        <v>440.90837262391398</v>
      </c>
      <c r="EP18" s="4">
        <f t="shared" si="29"/>
        <v>441.39165976762126</v>
      </c>
      <c r="EQ18" s="4">
        <f t="shared" si="29"/>
        <v>441.74316350936243</v>
      </c>
      <c r="ER18" s="4">
        <f t="shared" si="29"/>
        <v>442.59563440799064</v>
      </c>
      <c r="ES18" s="4">
        <f t="shared" si="29"/>
        <v>443.10613234757727</v>
      </c>
      <c r="ET18" s="4">
        <f t="shared" si="29"/>
        <v>443.66839627742115</v>
      </c>
      <c r="EU18" s="4">
        <f t="shared" si="29"/>
        <v>444.34963645457572</v>
      </c>
      <c r="EV18" s="4">
        <f t="shared" si="29"/>
        <v>444.93909365653343</v>
      </c>
      <c r="EW18" s="4">
        <f t="shared" si="29"/>
        <v>445.18655502914731</v>
      </c>
      <c r="EX18" s="4">
        <f t="shared" si="29"/>
        <v>445.8374602806503</v>
      </c>
      <c r="EY18" s="4">
        <f t="shared" si="29"/>
        <v>446.18361069082562</v>
      </c>
      <c r="EZ18" s="4">
        <f t="shared" si="29"/>
        <v>446.60635351061171</v>
      </c>
      <c r="FA18" s="4">
        <f t="shared" si="29"/>
        <v>446.85609229325598</v>
      </c>
      <c r="FB18" s="4">
        <f t="shared" si="29"/>
        <v>447.25357785939519</v>
      </c>
      <c r="FC18" s="4">
        <f t="shared" si="29"/>
        <v>447.59212402819935</v>
      </c>
      <c r="FD18" s="4">
        <f t="shared" si="29"/>
        <v>447.83043536662404</v>
      </c>
      <c r="FE18" s="4">
        <f t="shared" si="29"/>
        <v>448.09809180616679</v>
      </c>
      <c r="FF18" s="4">
        <f t="shared" si="29"/>
        <v>448.44224325537027</v>
      </c>
      <c r="FG18" s="4">
        <f t="shared" si="29"/>
        <v>448.55279972671809</v>
      </c>
      <c r="FH18" s="4">
        <f t="shared" ref="FH18:FS18" si="30">FG18+FH17</f>
        <v>449.03652664541545</v>
      </c>
      <c r="FI18" s="4">
        <f t="shared" si="30"/>
        <v>449.49016064524</v>
      </c>
      <c r="FJ18" s="4">
        <f t="shared" si="30"/>
        <v>449.89032716869656</v>
      </c>
      <c r="FK18" s="4">
        <f t="shared" si="30"/>
        <v>450.12114927887262</v>
      </c>
      <c r="FL18" s="4">
        <f t="shared" si="30"/>
        <v>450.47151454805675</v>
      </c>
      <c r="FM18" s="4">
        <f t="shared" si="30"/>
        <v>450.84879796180292</v>
      </c>
      <c r="FN18" s="4">
        <f t="shared" si="30"/>
        <v>451.26085860371296</v>
      </c>
      <c r="FO18" s="4">
        <f t="shared" si="30"/>
        <v>451.29467059222185</v>
      </c>
      <c r="FP18" s="4">
        <f t="shared" si="30"/>
        <v>451.35963660765174</v>
      </c>
      <c r="FQ18" s="4">
        <f t="shared" si="30"/>
        <v>451.48677168472813</v>
      </c>
      <c r="FR18" s="4">
        <f t="shared" si="30"/>
        <v>451.79020820312832</v>
      </c>
      <c r="FS18" s="4">
        <f t="shared" si="30"/>
        <v>452.28500226239794</v>
      </c>
    </row>
    <row r="19" spans="1:256" s="23" customFormat="1" x14ac:dyDescent="0.25">
      <c r="A19" s="23" t="s">
        <v>174</v>
      </c>
      <c r="B19" s="24" t="s">
        <v>8</v>
      </c>
      <c r="C19" s="23">
        <f>C17</f>
        <v>1.1015352487564087</v>
      </c>
      <c r="D19" s="23">
        <f t="shared" ref="D19:AI19" si="31">C19+D17+(D24-D25)+(D34-D35)</f>
        <v>2.1840708626347478</v>
      </c>
      <c r="E19" s="23">
        <f t="shared" si="31"/>
        <v>2.9893259500087774</v>
      </c>
      <c r="F19" s="23">
        <f t="shared" si="31"/>
        <v>3.6790647230081461</v>
      </c>
      <c r="G19" s="23">
        <f t="shared" si="31"/>
        <v>4.2961387944049454</v>
      </c>
      <c r="H19" s="23">
        <f t="shared" si="31"/>
        <v>4.744434273242109</v>
      </c>
      <c r="I19" s="23">
        <f t="shared" si="31"/>
        <v>5.0368025090627047</v>
      </c>
      <c r="J19" s="23">
        <f t="shared" si="31"/>
        <v>8.4438116617671017</v>
      </c>
      <c r="K19" s="23">
        <f t="shared" si="31"/>
        <v>8.9439942305119047</v>
      </c>
      <c r="L19" s="23">
        <f t="shared" si="31"/>
        <v>9.2461571655383441</v>
      </c>
      <c r="M19" s="23">
        <f t="shared" si="31"/>
        <v>9.5713215979019228</v>
      </c>
      <c r="N19" s="23">
        <f t="shared" si="31"/>
        <v>10.234536920416744</v>
      </c>
      <c r="O19" s="23">
        <f t="shared" si="31"/>
        <v>10.919310158813198</v>
      </c>
      <c r="P19" s="23">
        <f t="shared" si="31"/>
        <v>11.75482419532629</v>
      </c>
      <c r="Q19" s="23">
        <f t="shared" si="31"/>
        <v>12.713466408373744</v>
      </c>
      <c r="R19" s="23">
        <f t="shared" si="31"/>
        <v>15.023299016178854</v>
      </c>
      <c r="S19" s="23">
        <f t="shared" si="31"/>
        <v>20.808897309833522</v>
      </c>
      <c r="T19" s="23">
        <f t="shared" si="31"/>
        <v>22.368952784977452</v>
      </c>
      <c r="U19" s="23">
        <f t="shared" si="31"/>
        <v>24.129738731663647</v>
      </c>
      <c r="V19" s="23">
        <f t="shared" si="31"/>
        <v>25.401544204223185</v>
      </c>
      <c r="W19" s="23">
        <f t="shared" si="31"/>
        <v>26.609417223291594</v>
      </c>
      <c r="X19" s="23">
        <f t="shared" si="31"/>
        <v>28.07195226824841</v>
      </c>
      <c r="Y19" s="23">
        <f t="shared" si="31"/>
        <v>33.527217817025608</v>
      </c>
      <c r="Z19" s="23">
        <f t="shared" si="31"/>
        <v>34.139979888846916</v>
      </c>
      <c r="AA19" s="23">
        <f t="shared" si="31"/>
        <v>35.388791434850603</v>
      </c>
      <c r="AB19" s="23">
        <f t="shared" si="31"/>
        <v>40.19289897942101</v>
      </c>
      <c r="AC19" s="23">
        <f t="shared" si="31"/>
        <v>42.377620491929399</v>
      </c>
      <c r="AD19" s="23">
        <f t="shared" si="31"/>
        <v>44.478941975720275</v>
      </c>
      <c r="AE19" s="23">
        <f t="shared" si="31"/>
        <v>46.614528442390309</v>
      </c>
      <c r="AF19" s="23">
        <f t="shared" si="31"/>
        <v>49.706844334967478</v>
      </c>
      <c r="AG19" s="23">
        <f t="shared" si="31"/>
        <v>52.794647739537105</v>
      </c>
      <c r="AH19" s="23">
        <f t="shared" si="31"/>
        <v>58.410898817697827</v>
      </c>
      <c r="AI19" s="23">
        <f t="shared" si="31"/>
        <v>61.539709374347993</v>
      </c>
      <c r="AJ19" s="23">
        <f t="shared" ref="AJ19:BO19" si="32">AI19+AJ17+(AJ24-AJ25)+(AJ34-AJ35)</f>
        <v>64.026642672602009</v>
      </c>
      <c r="AK19" s="23">
        <f t="shared" si="32"/>
        <v>66.247148023668601</v>
      </c>
      <c r="AL19" s="23">
        <f t="shared" si="32"/>
        <v>68.488324620792937</v>
      </c>
      <c r="AM19" s="23">
        <f t="shared" si="32"/>
        <v>71.119722087118703</v>
      </c>
      <c r="AN19" s="23">
        <f t="shared" si="32"/>
        <v>74.854076118654262</v>
      </c>
      <c r="AO19" s="23">
        <f t="shared" si="32"/>
        <v>80.910953970282293</v>
      </c>
      <c r="AP19" s="23">
        <f t="shared" si="32"/>
        <v>83.844792621718014</v>
      </c>
      <c r="AQ19" s="23">
        <f t="shared" si="32"/>
        <v>86.727004960928525</v>
      </c>
      <c r="AR19" s="23">
        <f t="shared" si="32"/>
        <v>89.976631917813719</v>
      </c>
      <c r="AS19" s="23">
        <f t="shared" si="32"/>
        <v>93.586358765067246</v>
      </c>
      <c r="AT19" s="23">
        <f t="shared" si="32"/>
        <v>97.161253294982103</v>
      </c>
      <c r="AU19" s="23">
        <f t="shared" si="32"/>
        <v>101.16227882006666</v>
      </c>
      <c r="AV19" s="23">
        <f t="shared" si="32"/>
        <v>106.6325478989753</v>
      </c>
      <c r="AW19" s="23">
        <f t="shared" si="32"/>
        <v>112.37881450094142</v>
      </c>
      <c r="AX19" s="23">
        <f t="shared" si="32"/>
        <v>116.46767594109686</v>
      </c>
      <c r="AY19" s="23">
        <f t="shared" si="32"/>
        <v>120.34885046374308</v>
      </c>
      <c r="AZ19" s="23">
        <f t="shared" si="32"/>
        <v>125.02795945606155</v>
      </c>
      <c r="BA19" s="23">
        <f t="shared" si="32"/>
        <v>129.83585020606156</v>
      </c>
      <c r="BB19" s="23">
        <f t="shared" si="32"/>
        <v>134.81980496935697</v>
      </c>
      <c r="BC19" s="23">
        <f t="shared" si="32"/>
        <v>139.93146418729037</v>
      </c>
      <c r="BD19" s="23">
        <f t="shared" si="32"/>
        <v>144.875970328215</v>
      </c>
      <c r="BE19" s="23">
        <f t="shared" si="32"/>
        <v>150.11912870583259</v>
      </c>
      <c r="BF19" s="23">
        <f t="shared" si="32"/>
        <v>155.02246828701561</v>
      </c>
      <c r="BG19" s="23">
        <f t="shared" si="32"/>
        <v>159.90854025093955</v>
      </c>
      <c r="BH19" s="23">
        <f t="shared" si="32"/>
        <v>164.70151507775208</v>
      </c>
      <c r="BI19" s="23">
        <f t="shared" si="32"/>
        <v>169.68261725875257</v>
      </c>
      <c r="BJ19" s="23">
        <f t="shared" si="32"/>
        <v>178.78445309410841</v>
      </c>
      <c r="BK19" s="23">
        <f t="shared" si="32"/>
        <v>183.50918897816149</v>
      </c>
      <c r="BL19" s="23">
        <f t="shared" si="32"/>
        <v>189.20204857809506</v>
      </c>
      <c r="BM19" s="23">
        <f t="shared" si="32"/>
        <v>194.47649573004207</v>
      </c>
      <c r="BN19" s="23">
        <f t="shared" si="32"/>
        <v>198.78382394736931</v>
      </c>
      <c r="BO19" s="23">
        <f t="shared" si="32"/>
        <v>207.74341795907722</v>
      </c>
      <c r="BP19" s="23">
        <f t="shared" ref="BP19:CU19" si="33">BO19+BP17+(BP24-BP25)+(BP34-BP35)</f>
        <v>215.25757986066398</v>
      </c>
      <c r="BQ19" s="23">
        <f t="shared" si="33"/>
        <v>220.44579625745968</v>
      </c>
      <c r="BR19" s="23">
        <f t="shared" si="33"/>
        <v>223.42379937292961</v>
      </c>
      <c r="BS19" s="23">
        <f t="shared" si="33"/>
        <v>227.19883909149323</v>
      </c>
      <c r="BT19" s="23">
        <f t="shared" si="33"/>
        <v>230.0933448582511</v>
      </c>
      <c r="BU19" s="23">
        <f t="shared" si="33"/>
        <v>233.56662059342005</v>
      </c>
      <c r="BV19" s="23">
        <f t="shared" si="33"/>
        <v>236.46419523763154</v>
      </c>
      <c r="BW19" s="23">
        <f t="shared" si="33"/>
        <v>238.798504006104</v>
      </c>
      <c r="BX19" s="23">
        <f t="shared" si="33"/>
        <v>241.04117815755365</v>
      </c>
      <c r="BY19" s="23">
        <f t="shared" si="33"/>
        <v>245.14268281079916</v>
      </c>
      <c r="BZ19" s="23">
        <f t="shared" si="33"/>
        <v>247.54896703474392</v>
      </c>
      <c r="CA19" s="23">
        <f t="shared" si="33"/>
        <v>248.88972362184754</v>
      </c>
      <c r="CB19" s="23">
        <f t="shared" si="33"/>
        <v>250.72619446279231</v>
      </c>
      <c r="CC19" s="23">
        <f t="shared" si="33"/>
        <v>256.64939446279232</v>
      </c>
      <c r="CD19" s="23">
        <f t="shared" si="33"/>
        <v>263.24909416982359</v>
      </c>
      <c r="CE19" s="23">
        <f t="shared" si="33"/>
        <v>268.54761986562437</v>
      </c>
      <c r="CF19" s="23">
        <f t="shared" si="33"/>
        <v>275.02455651113218</v>
      </c>
      <c r="CG19" s="23">
        <f t="shared" si="33"/>
        <v>282.24654959030033</v>
      </c>
      <c r="CH19" s="23">
        <f t="shared" si="33"/>
        <v>287.44114645309332</v>
      </c>
      <c r="CI19" s="23">
        <f t="shared" si="33"/>
        <v>293.39503317184335</v>
      </c>
      <c r="CJ19" s="23">
        <f t="shared" si="33"/>
        <v>299.35098898239022</v>
      </c>
      <c r="CK19" s="23">
        <f t="shared" si="33"/>
        <v>303.40214392013434</v>
      </c>
      <c r="CL19" s="23">
        <f t="shared" si="33"/>
        <v>306.48063642806892</v>
      </c>
      <c r="CM19" s="23">
        <f t="shared" si="33"/>
        <v>312.13116316146738</v>
      </c>
      <c r="CN19" s="23">
        <f t="shared" si="33"/>
        <v>317.80699278182874</v>
      </c>
      <c r="CO19" s="23">
        <f t="shared" si="33"/>
        <v>322.18459278182871</v>
      </c>
      <c r="CP19" s="23">
        <f t="shared" si="33"/>
        <v>327.6114388102385</v>
      </c>
      <c r="CQ19" s="23">
        <f t="shared" si="33"/>
        <v>332.27703881023848</v>
      </c>
      <c r="CR19" s="23">
        <f t="shared" si="33"/>
        <v>337.20183881023848</v>
      </c>
      <c r="CS19" s="23">
        <f t="shared" si="33"/>
        <v>342.4146388102385</v>
      </c>
      <c r="CT19" s="23">
        <f t="shared" si="33"/>
        <v>348.11703881023851</v>
      </c>
      <c r="CU19" s="23">
        <f t="shared" si="33"/>
        <v>353.76175889668332</v>
      </c>
      <c r="CV19" s="23">
        <f t="shared" ref="CV19:EA19" si="34">CU19+CV17+(CV24-CV25)+(CV34-CV35)</f>
        <v>358.67529186958865</v>
      </c>
      <c r="CW19" s="23">
        <f t="shared" si="34"/>
        <v>364.03240166778244</v>
      </c>
      <c r="CX19" s="23">
        <f t="shared" si="34"/>
        <v>368.79046320456149</v>
      </c>
      <c r="CY19" s="23">
        <f t="shared" si="34"/>
        <v>373.17393517913422</v>
      </c>
      <c r="CZ19" s="23">
        <f t="shared" si="34"/>
        <v>377.87880285737674</v>
      </c>
      <c r="DA19" s="23">
        <f t="shared" si="34"/>
        <v>382.72992615654556</v>
      </c>
      <c r="DB19" s="23">
        <f t="shared" si="34"/>
        <v>386.94182828647342</v>
      </c>
      <c r="DC19" s="23">
        <f t="shared" si="34"/>
        <v>390.90330367774686</v>
      </c>
      <c r="DD19" s="23">
        <f t="shared" si="34"/>
        <v>395.22545304452808</v>
      </c>
      <c r="DE19" s="23">
        <f t="shared" si="34"/>
        <v>400.14072005141105</v>
      </c>
      <c r="DF19" s="23">
        <f t="shared" si="34"/>
        <v>403.90346846677318</v>
      </c>
      <c r="DG19" s="23">
        <f t="shared" si="34"/>
        <v>408.61275106293169</v>
      </c>
      <c r="DH19" s="23">
        <f t="shared" si="34"/>
        <v>411.71083439652477</v>
      </c>
      <c r="DI19" s="23">
        <f t="shared" si="34"/>
        <v>415.91920116098794</v>
      </c>
      <c r="DJ19" s="23">
        <f t="shared" si="34"/>
        <v>419.47929058170564</v>
      </c>
      <c r="DK19" s="23">
        <f t="shared" si="34"/>
        <v>422.87927934869259</v>
      </c>
      <c r="DL19" s="23">
        <f t="shared" si="34"/>
        <v>425.69142545518343</v>
      </c>
      <c r="DM19" s="23">
        <f t="shared" si="34"/>
        <v>428.43110142599699</v>
      </c>
      <c r="DN19" s="23">
        <f t="shared" si="34"/>
        <v>431.31110148594132</v>
      </c>
      <c r="DO19" s="23">
        <f t="shared" si="34"/>
        <v>435.10990255483887</v>
      </c>
      <c r="DP19" s="23">
        <f t="shared" si="34"/>
        <v>437.81131010689336</v>
      </c>
      <c r="DQ19" s="23">
        <f t="shared" si="34"/>
        <v>440.6511595146506</v>
      </c>
      <c r="DR19" s="23">
        <f t="shared" si="34"/>
        <v>445.99945061599038</v>
      </c>
      <c r="DS19" s="23">
        <f t="shared" si="34"/>
        <v>445.64857629288122</v>
      </c>
      <c r="DT19" s="23">
        <f t="shared" si="34"/>
        <v>449.46123290235522</v>
      </c>
      <c r="DU19" s="23">
        <f t="shared" si="34"/>
        <v>450.71628635615491</v>
      </c>
      <c r="DV19" s="23">
        <f t="shared" si="34"/>
        <v>456.08998986650852</v>
      </c>
      <c r="DW19" s="23">
        <f t="shared" si="34"/>
        <v>458.21428250621364</v>
      </c>
      <c r="DX19" s="23">
        <f t="shared" si="34"/>
        <v>463.80932182322306</v>
      </c>
      <c r="DY19" s="23">
        <f t="shared" si="34"/>
        <v>465.30375816618113</v>
      </c>
      <c r="DZ19" s="23">
        <f t="shared" si="34"/>
        <v>467.80325919344057</v>
      </c>
      <c r="EA19" s="23">
        <f t="shared" si="34"/>
        <v>470.35151040476791</v>
      </c>
      <c r="EB19" s="23">
        <f t="shared" ref="EB19:FG19" si="35">EA19+EB17+(EB24-EB25)+(EB34-EB35)</f>
        <v>472.34217149238646</v>
      </c>
      <c r="EC19" s="23">
        <f t="shared" si="35"/>
        <v>474.06243103722989</v>
      </c>
      <c r="ED19" s="23">
        <f t="shared" si="35"/>
        <v>476.20724985892514</v>
      </c>
      <c r="EE19" s="23">
        <f t="shared" si="35"/>
        <v>481.33917731088269</v>
      </c>
      <c r="EF19" s="23">
        <f t="shared" si="35"/>
        <v>490.76291766711</v>
      </c>
      <c r="EG19" s="23">
        <f t="shared" si="35"/>
        <v>492.66977384958989</v>
      </c>
      <c r="EH19" s="23">
        <f t="shared" si="35"/>
        <v>494.31625501641759</v>
      </c>
      <c r="EI19" s="23">
        <f t="shared" si="35"/>
        <v>495.5772529542067</v>
      </c>
      <c r="EJ19" s="23">
        <f t="shared" si="35"/>
        <v>498.47989101955824</v>
      </c>
      <c r="EK19" s="23">
        <f t="shared" si="35"/>
        <v>499.39899042007897</v>
      </c>
      <c r="EL19" s="23">
        <f t="shared" si="35"/>
        <v>500.28957341358819</v>
      </c>
      <c r="EM19" s="23">
        <f t="shared" si="35"/>
        <v>501.02718783469845</v>
      </c>
      <c r="EN19" s="23">
        <f t="shared" si="35"/>
        <v>501.7934319970272</v>
      </c>
      <c r="EO19" s="23">
        <f t="shared" si="35"/>
        <v>502.49293587180597</v>
      </c>
      <c r="EP19" s="23">
        <f t="shared" si="35"/>
        <v>502.97622301551326</v>
      </c>
      <c r="EQ19" s="23">
        <f t="shared" si="35"/>
        <v>507.32772675725442</v>
      </c>
      <c r="ER19" s="23">
        <f t="shared" si="35"/>
        <v>508.18019765588264</v>
      </c>
      <c r="ES19" s="23">
        <f t="shared" si="35"/>
        <v>508.69069559546926</v>
      </c>
      <c r="ET19" s="23">
        <f t="shared" si="35"/>
        <v>509.25295952531314</v>
      </c>
      <c r="EU19" s="23">
        <f t="shared" si="35"/>
        <v>509.93419970246771</v>
      </c>
      <c r="EV19" s="23">
        <f t="shared" si="35"/>
        <v>510.52365690442542</v>
      </c>
      <c r="EW19" s="23">
        <f t="shared" si="35"/>
        <v>514.77111827703925</v>
      </c>
      <c r="EX19" s="23">
        <f t="shared" si="35"/>
        <v>515.42202352854224</v>
      </c>
      <c r="EY19" s="23">
        <f t="shared" si="35"/>
        <v>515.76817393871761</v>
      </c>
      <c r="EZ19" s="23">
        <f t="shared" si="35"/>
        <v>516.1909167585037</v>
      </c>
      <c r="FA19" s="23">
        <f t="shared" si="35"/>
        <v>517.24065554114793</v>
      </c>
      <c r="FB19" s="23">
        <f t="shared" si="35"/>
        <v>517.6381411072872</v>
      </c>
      <c r="FC19" s="23">
        <f t="shared" si="35"/>
        <v>517.97668727609141</v>
      </c>
      <c r="FD19" s="23">
        <f t="shared" si="35"/>
        <v>518.21499861451605</v>
      </c>
      <c r="FE19" s="23">
        <f t="shared" si="35"/>
        <v>524.4826550540588</v>
      </c>
      <c r="FF19" s="23">
        <f t="shared" si="35"/>
        <v>524.82680650326233</v>
      </c>
      <c r="FG19" s="23">
        <f t="shared" si="35"/>
        <v>527.33736297461007</v>
      </c>
      <c r="FH19" s="23">
        <f t="shared" ref="FH19:FS19" si="36">FG19+FH17+(FH24-FH25)+(FH34-FH35)</f>
        <v>527.82108989330743</v>
      </c>
      <c r="FI19" s="23">
        <f t="shared" si="36"/>
        <v>528.27472389313198</v>
      </c>
      <c r="FJ19" s="23">
        <f t="shared" si="36"/>
        <v>528.6748904165886</v>
      </c>
      <c r="FK19" s="23">
        <f t="shared" si="36"/>
        <v>528.90571252676466</v>
      </c>
      <c r="FL19" s="23">
        <f t="shared" si="36"/>
        <v>529.25607779594873</v>
      </c>
      <c r="FM19" s="23">
        <f t="shared" si="36"/>
        <v>529.63336120969495</v>
      </c>
      <c r="FN19" s="23">
        <f t="shared" si="36"/>
        <v>530.04542185160494</v>
      </c>
      <c r="FO19" s="23">
        <f t="shared" si="36"/>
        <v>530.07923384011383</v>
      </c>
      <c r="FP19" s="23">
        <f t="shared" si="36"/>
        <v>530.14419985554366</v>
      </c>
      <c r="FQ19" s="23">
        <f t="shared" si="36"/>
        <v>530.27133493261999</v>
      </c>
      <c r="FR19" s="23">
        <f t="shared" si="36"/>
        <v>530.57477145102018</v>
      </c>
      <c r="FS19" s="23">
        <f t="shared" si="36"/>
        <v>531.06956551028975</v>
      </c>
    </row>
    <row r="20" spans="1:256" s="3" customFormat="1" x14ac:dyDescent="0.25">
      <c r="A20" s="20" t="s">
        <v>7</v>
      </c>
      <c r="B20" s="21" t="s">
        <v>10</v>
      </c>
      <c r="C20" s="20">
        <f>'Raw Data'!B36</f>
        <v>0.01</v>
      </c>
      <c r="D20" s="20">
        <f>'Raw Data'!C36</f>
        <v>0.01</v>
      </c>
      <c r="E20" s="20">
        <f>'Raw Data'!D36</f>
        <v>0.01</v>
      </c>
      <c r="F20" s="20">
        <f>'Raw Data'!E36</f>
        <v>0.01</v>
      </c>
      <c r="G20" s="20">
        <f>'Raw Data'!F36</f>
        <v>0.01</v>
      </c>
      <c r="H20" s="20">
        <f>'Raw Data'!G36</f>
        <v>0.01</v>
      </c>
      <c r="I20" s="20">
        <f>'Raw Data'!H36</f>
        <v>0.01</v>
      </c>
      <c r="J20" s="20">
        <f>'Raw Data'!I36</f>
        <v>0.01</v>
      </c>
      <c r="K20" s="20">
        <f>'Raw Data'!J36</f>
        <v>0.01</v>
      </c>
      <c r="L20" s="20">
        <f>'Raw Data'!K36</f>
        <v>0.01</v>
      </c>
      <c r="M20" s="20">
        <f>'Raw Data'!L36</f>
        <v>0.01</v>
      </c>
      <c r="N20" s="20">
        <f>'Raw Data'!M36</f>
        <v>0.01</v>
      </c>
      <c r="O20" s="20">
        <f>'Raw Data'!N36</f>
        <v>0.01</v>
      </c>
      <c r="P20" s="20">
        <f>'Raw Data'!O36</f>
        <v>0.01</v>
      </c>
      <c r="Q20" s="20">
        <f>'Raw Data'!P36</f>
        <v>0.01</v>
      </c>
      <c r="R20" s="20">
        <f>'Raw Data'!Q36</f>
        <v>0.01</v>
      </c>
      <c r="S20" s="20">
        <f>'Raw Data'!R36</f>
        <v>0.01</v>
      </c>
      <c r="T20" s="20">
        <f>'Raw Data'!S36</f>
        <v>0.01</v>
      </c>
      <c r="U20" s="20">
        <f>'Raw Data'!T36</f>
        <v>0.01</v>
      </c>
      <c r="V20" s="20">
        <f>'Raw Data'!U36</f>
        <v>0.01</v>
      </c>
      <c r="W20" s="20">
        <f>'Raw Data'!V36</f>
        <v>0.01</v>
      </c>
      <c r="X20" s="20">
        <f>'Raw Data'!W36</f>
        <v>0.01</v>
      </c>
      <c r="Y20" s="20">
        <f>'Raw Data'!X36</f>
        <v>0.01</v>
      </c>
      <c r="Z20" s="20">
        <f>'Raw Data'!Y36</f>
        <v>0.01</v>
      </c>
      <c r="AA20" s="20">
        <f>'Raw Data'!Z36</f>
        <v>0.01</v>
      </c>
      <c r="AB20" s="20">
        <f>'Raw Data'!AA36</f>
        <v>0.01</v>
      </c>
      <c r="AC20" s="20">
        <f>'Raw Data'!AB36</f>
        <v>0.01</v>
      </c>
      <c r="AD20" s="20">
        <f>'Raw Data'!AC36</f>
        <v>0.01</v>
      </c>
      <c r="AE20" s="20">
        <f>'Raw Data'!AD36</f>
        <v>0.01</v>
      </c>
      <c r="AF20" s="20">
        <f>'Raw Data'!AE36</f>
        <v>0.01</v>
      </c>
      <c r="AG20" s="20">
        <f>'Raw Data'!AF36</f>
        <v>0.01</v>
      </c>
      <c r="AH20" s="20">
        <f>'Raw Data'!AG36</f>
        <v>0.01</v>
      </c>
      <c r="AI20" s="20">
        <f>'Raw Data'!AH36</f>
        <v>0.01</v>
      </c>
      <c r="AJ20" s="20">
        <f>'Raw Data'!AI36</f>
        <v>0.01</v>
      </c>
      <c r="AK20" s="20">
        <f>'Raw Data'!AJ36</f>
        <v>0.01</v>
      </c>
      <c r="AL20" s="20">
        <f>'Raw Data'!AK36</f>
        <v>0.01</v>
      </c>
      <c r="AM20" s="20">
        <f>'Raw Data'!AL36</f>
        <v>0.01</v>
      </c>
      <c r="AN20" s="20">
        <f>'Raw Data'!AM36</f>
        <v>0.01</v>
      </c>
      <c r="AO20" s="20">
        <f>'Raw Data'!AN36</f>
        <v>0.01</v>
      </c>
      <c r="AP20" s="20">
        <f>'Raw Data'!AO36</f>
        <v>0.01</v>
      </c>
      <c r="AQ20" s="20">
        <f>'Raw Data'!AP36</f>
        <v>0.01</v>
      </c>
      <c r="AR20" s="20">
        <f>'Raw Data'!AQ36</f>
        <v>0.01</v>
      </c>
      <c r="AS20" s="20">
        <f>'Raw Data'!AR36</f>
        <v>0.01</v>
      </c>
      <c r="AT20" s="20">
        <f>'Raw Data'!AS36</f>
        <v>0.01</v>
      </c>
      <c r="AU20" s="20">
        <f>'Raw Data'!AT36</f>
        <v>0.01</v>
      </c>
      <c r="AV20" s="20">
        <f>'Raw Data'!AU36</f>
        <v>0.01</v>
      </c>
      <c r="AW20" s="20">
        <f>'Raw Data'!AV36</f>
        <v>0.01</v>
      </c>
      <c r="AX20" s="20">
        <f>'Raw Data'!AW36</f>
        <v>0.01</v>
      </c>
      <c r="AY20" s="20">
        <f>'Raw Data'!AX36</f>
        <v>0.01</v>
      </c>
      <c r="AZ20" s="20">
        <f>'Raw Data'!AY36</f>
        <v>0.01</v>
      </c>
      <c r="BA20" s="20">
        <f>'Raw Data'!AZ36</f>
        <v>0.01</v>
      </c>
      <c r="BB20" s="20">
        <f>'Raw Data'!BA36</f>
        <v>0.01</v>
      </c>
      <c r="BC20" s="20">
        <f>'Raw Data'!BB36</f>
        <v>0.01</v>
      </c>
      <c r="BD20" s="20">
        <f>'Raw Data'!BC36</f>
        <v>0.01</v>
      </c>
      <c r="BE20" s="20">
        <f>'Raw Data'!BD36</f>
        <v>0.01</v>
      </c>
      <c r="BF20" s="20">
        <f>'Raw Data'!BE36</f>
        <v>0.01</v>
      </c>
      <c r="BG20" s="20">
        <f>'Raw Data'!BF36</f>
        <v>0.01</v>
      </c>
      <c r="BH20" s="20">
        <f>'Raw Data'!BG36</f>
        <v>0.01</v>
      </c>
      <c r="BI20" s="20">
        <f>'Raw Data'!BH36</f>
        <v>0.01</v>
      </c>
      <c r="BJ20" s="20">
        <f>'Raw Data'!BI36</f>
        <v>0.01</v>
      </c>
      <c r="BK20" s="20">
        <f>'Raw Data'!BJ36</f>
        <v>0.01</v>
      </c>
      <c r="BL20" s="20">
        <f>'Raw Data'!BK36</f>
        <v>0.01</v>
      </c>
      <c r="BM20" s="20">
        <f>'Raw Data'!BL36</f>
        <v>0.01</v>
      </c>
      <c r="BN20" s="20">
        <f>'Raw Data'!BM36</f>
        <v>0.01</v>
      </c>
      <c r="BO20" s="20">
        <f>'Raw Data'!BN36</f>
        <v>0.01</v>
      </c>
      <c r="BP20" s="20">
        <f>'Raw Data'!BO36</f>
        <v>0.01</v>
      </c>
      <c r="BQ20" s="20">
        <f>'Raw Data'!BP36</f>
        <v>0.01</v>
      </c>
      <c r="BR20" s="20">
        <f>'Raw Data'!BQ36</f>
        <v>0.01</v>
      </c>
      <c r="BS20" s="20">
        <f>'Raw Data'!BR36</f>
        <v>0.01</v>
      </c>
      <c r="BT20" s="20">
        <f>'Raw Data'!BS36</f>
        <v>0.01</v>
      </c>
      <c r="BU20" s="20">
        <f>'Raw Data'!BT36</f>
        <v>0.01</v>
      </c>
      <c r="BV20" s="20">
        <f>'Raw Data'!BU36</f>
        <v>0.01</v>
      </c>
      <c r="BW20" s="20">
        <f>'Raw Data'!BV36</f>
        <v>0.01</v>
      </c>
      <c r="BX20" s="20">
        <f>'Raw Data'!BW36</f>
        <v>0.01</v>
      </c>
      <c r="BY20" s="20">
        <f>'Raw Data'!BX36</f>
        <v>0.01</v>
      </c>
      <c r="BZ20" s="20">
        <f>'Raw Data'!BY36</f>
        <v>0.01</v>
      </c>
      <c r="CA20" s="20">
        <f>'Raw Data'!BZ36</f>
        <v>0.01</v>
      </c>
      <c r="CB20" s="20">
        <f>'Raw Data'!CA36</f>
        <v>0.01</v>
      </c>
      <c r="CC20" s="20">
        <f>'Raw Data'!CB36</f>
        <v>0.01</v>
      </c>
      <c r="CD20" s="20">
        <f>'Raw Data'!CC36</f>
        <v>0.01</v>
      </c>
      <c r="CE20" s="20">
        <f>'Raw Data'!CD36</f>
        <v>0.01</v>
      </c>
      <c r="CF20" s="20">
        <f>'Raw Data'!CE36</f>
        <v>0.01</v>
      </c>
      <c r="CG20" s="20">
        <f>'Raw Data'!CF36</f>
        <v>0.01</v>
      </c>
      <c r="CH20" s="20">
        <f>'Raw Data'!CG36</f>
        <v>0.01</v>
      </c>
      <c r="CI20" s="20">
        <f>'Raw Data'!CH36</f>
        <v>0.01</v>
      </c>
      <c r="CJ20" s="20">
        <f>'Raw Data'!CI36</f>
        <v>0.01</v>
      </c>
      <c r="CK20" s="20">
        <f>'Raw Data'!CJ36</f>
        <v>0.01</v>
      </c>
      <c r="CL20" s="20">
        <f>'Raw Data'!CK36</f>
        <v>0.01</v>
      </c>
      <c r="CM20" s="20">
        <f>'Raw Data'!CL36</f>
        <v>0.01</v>
      </c>
      <c r="CN20" s="20">
        <f>'Raw Data'!CM36</f>
        <v>0.01</v>
      </c>
      <c r="CO20" s="20">
        <f>'Raw Data'!CN36</f>
        <v>0.01</v>
      </c>
      <c r="CP20" s="20">
        <f>'Raw Data'!CO36</f>
        <v>0.01</v>
      </c>
      <c r="CQ20" s="20">
        <f>'Raw Data'!CP36</f>
        <v>0.01</v>
      </c>
      <c r="CR20" s="20">
        <f>'Raw Data'!CQ36</f>
        <v>0.01</v>
      </c>
      <c r="CS20" s="20">
        <f>'Raw Data'!CR36</f>
        <v>0.01</v>
      </c>
      <c r="CT20" s="20">
        <f>'Raw Data'!CS36</f>
        <v>0.01</v>
      </c>
      <c r="CU20" s="20">
        <f>'Raw Data'!CT36</f>
        <v>0.01</v>
      </c>
      <c r="CV20" s="20">
        <f>'Raw Data'!CU36</f>
        <v>0.01</v>
      </c>
      <c r="CW20" s="20">
        <f>'Raw Data'!CV36</f>
        <v>0.01</v>
      </c>
      <c r="CX20" s="20">
        <f>'Raw Data'!CW36</f>
        <v>0.01</v>
      </c>
      <c r="CY20" s="20">
        <f>'Raw Data'!CX36</f>
        <v>0.01</v>
      </c>
      <c r="CZ20" s="20">
        <f>'Raw Data'!CY36</f>
        <v>0.01</v>
      </c>
      <c r="DA20" s="20">
        <f>'Raw Data'!CZ36</f>
        <v>0.01</v>
      </c>
      <c r="DB20" s="20">
        <f>'Raw Data'!DA36</f>
        <v>0.01</v>
      </c>
      <c r="DC20" s="20">
        <f>'Raw Data'!DB36</f>
        <v>0.01</v>
      </c>
      <c r="DD20" s="20">
        <f>'Raw Data'!DC36</f>
        <v>0.01</v>
      </c>
      <c r="DE20" s="20">
        <f>'Raw Data'!DD36</f>
        <v>0.01</v>
      </c>
      <c r="DF20" s="20">
        <f>'Raw Data'!DE36</f>
        <v>0.01</v>
      </c>
      <c r="DG20" s="20">
        <f>'Raw Data'!DF36</f>
        <v>0.01</v>
      </c>
      <c r="DH20" s="20">
        <f>'Raw Data'!DG36</f>
        <v>0.01</v>
      </c>
      <c r="DI20" s="20">
        <f>'Raw Data'!DH36</f>
        <v>0.01</v>
      </c>
      <c r="DJ20" s="20">
        <f>'Raw Data'!DI36</f>
        <v>0.01</v>
      </c>
      <c r="DK20" s="20">
        <f>'Raw Data'!DJ36</f>
        <v>0.01</v>
      </c>
      <c r="DL20" s="20">
        <f>'Raw Data'!DK36</f>
        <v>0.01</v>
      </c>
      <c r="DM20" s="20">
        <f>'Raw Data'!DL36</f>
        <v>0.01</v>
      </c>
      <c r="DN20" s="20">
        <f>'Raw Data'!DM36</f>
        <v>0.01</v>
      </c>
      <c r="DO20" s="20">
        <f>'Raw Data'!DN36</f>
        <v>0.01</v>
      </c>
      <c r="DP20" s="20">
        <f>'Raw Data'!DO36</f>
        <v>0.01</v>
      </c>
      <c r="DQ20" s="20">
        <f>'Raw Data'!DP36</f>
        <v>0.01</v>
      </c>
      <c r="DR20" s="20">
        <f>'Raw Data'!DQ36</f>
        <v>0.01</v>
      </c>
      <c r="DS20" s="20">
        <f>'Raw Data'!DR36</f>
        <v>0.01</v>
      </c>
      <c r="DT20" s="20">
        <f>'Raw Data'!DS36</f>
        <v>0.01</v>
      </c>
      <c r="DU20" s="20">
        <f>'Raw Data'!DT36</f>
        <v>0.01</v>
      </c>
      <c r="DV20" s="20">
        <f>'Raw Data'!DU36</f>
        <v>0.01</v>
      </c>
      <c r="DW20" s="20">
        <f>'Raw Data'!DV36</f>
        <v>0.01</v>
      </c>
      <c r="DX20" s="20">
        <f>'Raw Data'!DW36</f>
        <v>0.01</v>
      </c>
      <c r="DY20" s="20">
        <f>'Raw Data'!DX36</f>
        <v>0.01</v>
      </c>
      <c r="DZ20" s="20">
        <f>'Raw Data'!DY36</f>
        <v>0.01</v>
      </c>
      <c r="EA20" s="20">
        <f>'Raw Data'!DZ36</f>
        <v>0.01</v>
      </c>
      <c r="EB20" s="20">
        <f>'Raw Data'!EA36</f>
        <v>0.01</v>
      </c>
      <c r="EC20" s="20">
        <f>'Raw Data'!EB36</f>
        <v>0.01</v>
      </c>
      <c r="ED20" s="20">
        <f>'Raw Data'!EC36</f>
        <v>0.01</v>
      </c>
      <c r="EE20" s="20">
        <f>'Raw Data'!ED36</f>
        <v>0.01</v>
      </c>
      <c r="EF20" s="20">
        <f>'Raw Data'!EE36</f>
        <v>0.01</v>
      </c>
      <c r="EG20" s="20">
        <f>'Raw Data'!EF36</f>
        <v>0.01</v>
      </c>
      <c r="EH20" s="20">
        <f>'Raw Data'!EG36</f>
        <v>0.01</v>
      </c>
      <c r="EI20" s="20">
        <f>'Raw Data'!EH36</f>
        <v>0.01</v>
      </c>
      <c r="EJ20" s="20">
        <f>'Raw Data'!EI36</f>
        <v>0.01</v>
      </c>
      <c r="EK20" s="20">
        <f>'Raw Data'!EJ36</f>
        <v>0.01</v>
      </c>
      <c r="EL20" s="20">
        <f>'Raw Data'!EK36</f>
        <v>0.01</v>
      </c>
      <c r="EM20" s="20">
        <f>'Raw Data'!EL36</f>
        <v>0.01</v>
      </c>
      <c r="EN20" s="20">
        <f>'Raw Data'!EM36</f>
        <v>0.01</v>
      </c>
      <c r="EO20" s="20">
        <f>'Raw Data'!EN36</f>
        <v>0.01</v>
      </c>
      <c r="EP20" s="20">
        <f>'Raw Data'!EO36</f>
        <v>0.01</v>
      </c>
      <c r="EQ20" s="20">
        <f>'Raw Data'!EP36</f>
        <v>0.01</v>
      </c>
      <c r="ER20" s="20">
        <f>'Raw Data'!EQ36</f>
        <v>0.01</v>
      </c>
      <c r="ES20" s="20">
        <f>'Raw Data'!ER36</f>
        <v>0.01</v>
      </c>
      <c r="ET20" s="20">
        <f>'Raw Data'!ES36</f>
        <v>0.01</v>
      </c>
      <c r="EU20" s="20">
        <f>'Raw Data'!ET36</f>
        <v>0.01</v>
      </c>
      <c r="EV20" s="20">
        <f>'Raw Data'!EU36</f>
        <v>0.01</v>
      </c>
      <c r="EW20" s="20">
        <f>'Raw Data'!EV36</f>
        <v>0.01</v>
      </c>
      <c r="EX20" s="20">
        <f>'Raw Data'!EW36</f>
        <v>0.01</v>
      </c>
      <c r="EY20" s="20">
        <f>'Raw Data'!EX36</f>
        <v>0.01</v>
      </c>
      <c r="EZ20" s="20">
        <f>'Raw Data'!EY36</f>
        <v>0.01</v>
      </c>
      <c r="FA20" s="20">
        <f>'Raw Data'!EZ36</f>
        <v>0.01</v>
      </c>
      <c r="FB20" s="20">
        <f>'Raw Data'!FA36</f>
        <v>0.01</v>
      </c>
      <c r="FC20" s="20">
        <f>'Raw Data'!FB36</f>
        <v>0.01</v>
      </c>
      <c r="FD20" s="20">
        <f>'Raw Data'!FC36</f>
        <v>0.01</v>
      </c>
      <c r="FE20" s="20">
        <f>'Raw Data'!FD36</f>
        <v>0.01</v>
      </c>
      <c r="FF20" s="20">
        <f>'Raw Data'!FE36</f>
        <v>0.01</v>
      </c>
      <c r="FG20" s="20">
        <f>'Raw Data'!FF36</f>
        <v>0.01</v>
      </c>
      <c r="FH20" s="20">
        <f>'Raw Data'!FG36</f>
        <v>0.01</v>
      </c>
      <c r="FI20" s="20">
        <f>'Raw Data'!FH36</f>
        <v>0.01</v>
      </c>
      <c r="FJ20" s="20">
        <f>'Raw Data'!FI36</f>
        <v>0.01</v>
      </c>
      <c r="FK20" s="20">
        <f>'Raw Data'!FJ36</f>
        <v>0.01</v>
      </c>
      <c r="FL20" s="20">
        <f>'Raw Data'!FK36</f>
        <v>0.01</v>
      </c>
      <c r="FM20" s="20">
        <f>'Raw Data'!FL36</f>
        <v>0.01</v>
      </c>
      <c r="FN20" s="20">
        <f>'Raw Data'!FM36</f>
        <v>0.01</v>
      </c>
      <c r="FO20" s="20">
        <f>'Raw Data'!FN36</f>
        <v>0.01</v>
      </c>
      <c r="FP20" s="20">
        <f>'Raw Data'!FO36</f>
        <v>0.01</v>
      </c>
      <c r="FQ20" s="20">
        <f>'Raw Data'!FP36</f>
        <v>0.01</v>
      </c>
      <c r="FR20" s="20">
        <f>'Raw Data'!FQ36</f>
        <v>0.01</v>
      </c>
      <c r="FS20" s="20">
        <f>'Raw Data'!FR36</f>
        <v>0.01</v>
      </c>
    </row>
    <row r="21" spans="1:256" s="18" customFormat="1" x14ac:dyDescent="0.25">
      <c r="A21" s="16" t="s">
        <v>40</v>
      </c>
      <c r="B21" s="17"/>
      <c r="C21" s="19">
        <f t="shared" ref="C21:AH21" si="37">C20/C16</f>
        <v>1.3617358152573356E-3</v>
      </c>
      <c r="D21" s="19">
        <f t="shared" si="37"/>
        <v>1.2965371797902742E-3</v>
      </c>
      <c r="E21" s="19">
        <f t="shared" si="37"/>
        <v>1.3852897123106471E-3</v>
      </c>
      <c r="F21" s="19">
        <f t="shared" si="37"/>
        <v>1.306658497060356E-3</v>
      </c>
      <c r="G21" s="19">
        <f t="shared" si="37"/>
        <v>1.1631189027342572E-3</v>
      </c>
      <c r="H21" s="19">
        <f t="shared" si="37"/>
        <v>1.2347710828504905E-3</v>
      </c>
      <c r="I21" s="19">
        <f t="shared" si="37"/>
        <v>1.4853251726875227E-3</v>
      </c>
      <c r="J21" s="19">
        <f t="shared" si="37"/>
        <v>1.7220007130553338E-3</v>
      </c>
      <c r="K21" s="19">
        <f t="shared" si="37"/>
        <v>1.0281249497495616E-3</v>
      </c>
      <c r="L21" s="19">
        <f t="shared" si="37"/>
        <v>1.2614515650640175E-3</v>
      </c>
      <c r="M21" s="19">
        <f t="shared" si="37"/>
        <v>1.8199442757311662E-3</v>
      </c>
      <c r="N21" s="19">
        <f t="shared" si="37"/>
        <v>1.21760813602873E-3</v>
      </c>
      <c r="O21" s="19">
        <f t="shared" si="37"/>
        <v>1.2875654687568207E-3</v>
      </c>
      <c r="P21" s="19">
        <f t="shared" si="37"/>
        <v>1.1246185449187926E-3</v>
      </c>
      <c r="Q21" s="19">
        <f t="shared" si="37"/>
        <v>1.0840566315213789E-3</v>
      </c>
      <c r="R21" s="19">
        <f t="shared" si="37"/>
        <v>1.4238224968967741E-3</v>
      </c>
      <c r="S21" s="19">
        <f t="shared" si="37"/>
        <v>3.2079896250396573E-3</v>
      </c>
      <c r="T21" s="19">
        <f t="shared" si="37"/>
        <v>1.0519451699904454E-3</v>
      </c>
      <c r="U21" s="19">
        <f t="shared" si="37"/>
        <v>8.8843557622839033E-4</v>
      </c>
      <c r="V21" s="19">
        <f t="shared" si="37"/>
        <v>1.1486874417413388E-3</v>
      </c>
      <c r="W21" s="19">
        <f t="shared" si="37"/>
        <v>1.1946968646521941E-3</v>
      </c>
      <c r="X21" s="19">
        <f t="shared" si="37"/>
        <v>9.8313158485170129E-4</v>
      </c>
      <c r="Y21" s="19">
        <f t="shared" si="37"/>
        <v>1.3850765352876667E-3</v>
      </c>
      <c r="Z21" s="19">
        <f t="shared" si="37"/>
        <v>2.7098841837837656E-3</v>
      </c>
      <c r="AA21" s="19">
        <f t="shared" si="37"/>
        <v>1.3976876177984651E-3</v>
      </c>
      <c r="AB21" s="19">
        <f t="shared" si="37"/>
        <v>1.3531823548518687E-3</v>
      </c>
      <c r="AC21" s="19">
        <f t="shared" si="37"/>
        <v>1.1438528827094161E-3</v>
      </c>
      <c r="AD21" s="19">
        <f t="shared" si="37"/>
        <v>1.2197681410347607E-3</v>
      </c>
      <c r="AE21" s="19">
        <f t="shared" si="37"/>
        <v>1.2302241285957396E-3</v>
      </c>
      <c r="AF21" s="19">
        <f t="shared" si="37"/>
        <v>8.7034284125383371E-4</v>
      </c>
      <c r="AG21" s="19">
        <f t="shared" si="37"/>
        <v>8.9238194242617533E-4</v>
      </c>
      <c r="AH21" s="19">
        <f t="shared" si="37"/>
        <v>1.1371588553799278E-3</v>
      </c>
      <c r="AI21" s="19">
        <f t="shared" ref="AI21:BN21" si="38">AI20/AI16</f>
        <v>9.2167612828801819E-4</v>
      </c>
      <c r="AJ21" s="19">
        <f t="shared" si="38"/>
        <v>1.1853454220382982E-3</v>
      </c>
      <c r="AK21" s="19">
        <f t="shared" si="38"/>
        <v>1.3564479808856247E-3</v>
      </c>
      <c r="AL21" s="19">
        <f t="shared" si="38"/>
        <v>1.3725491351047423E-3</v>
      </c>
      <c r="AM21" s="19">
        <f t="shared" si="38"/>
        <v>1.1933772986354489E-3</v>
      </c>
      <c r="AN21" s="19">
        <f t="shared" si="38"/>
        <v>8.8816278738051545E-4</v>
      </c>
      <c r="AO21" s="19">
        <f t="shared" si="38"/>
        <v>9.6331740078044647E-4</v>
      </c>
      <c r="AP21" s="19">
        <f t="shared" si="38"/>
        <v>1.2507991383053957E-3</v>
      </c>
      <c r="AQ21" s="19">
        <f t="shared" si="38"/>
        <v>1.3344287964261025E-3</v>
      </c>
      <c r="AR21" s="19">
        <f t="shared" si="38"/>
        <v>1.2378563699591851E-3</v>
      </c>
      <c r="AS21" s="19">
        <f t="shared" si="38"/>
        <v>1.1632558063169143E-3</v>
      </c>
      <c r="AT21" s="19">
        <f t="shared" si="38"/>
        <v>1.2239521931026627E-3</v>
      </c>
      <c r="AU21" s="19">
        <f t="shared" si="38"/>
        <v>1.1503523926198916E-3</v>
      </c>
      <c r="AV21" s="19">
        <f t="shared" si="38"/>
        <v>8.8289597856347534E-4</v>
      </c>
      <c r="AW21" s="19">
        <f t="shared" si="38"/>
        <v>9.6737752306015655E-4</v>
      </c>
      <c r="AX21" s="19">
        <f t="shared" si="38"/>
        <v>1.2893425395268277E-3</v>
      </c>
      <c r="AY21" s="19">
        <f t="shared" si="38"/>
        <v>1.2942451490461822E-3</v>
      </c>
      <c r="AZ21" s="19">
        <f t="shared" si="38"/>
        <v>1.2391573729863693E-3</v>
      </c>
      <c r="BA21" s="19">
        <f t="shared" si="38"/>
        <v>1.2406947890818859E-3</v>
      </c>
      <c r="BB21" s="19">
        <f t="shared" si="38"/>
        <v>1.2436465652520803E-3</v>
      </c>
      <c r="BC21" s="19">
        <f t="shared" si="38"/>
        <v>1.1426796702215941E-3</v>
      </c>
      <c r="BD21" s="19">
        <f t="shared" si="38"/>
        <v>1.6666151433554677E-3</v>
      </c>
      <c r="BE21" s="19">
        <f t="shared" si="38"/>
        <v>1.3411048252933095E-3</v>
      </c>
      <c r="BF21" s="19">
        <f t="shared" si="38"/>
        <v>1.4272092663199284E-3</v>
      </c>
      <c r="BG21" s="19">
        <f t="shared" si="38"/>
        <v>1.3517379821671178E-3</v>
      </c>
      <c r="BH21" s="19">
        <f t="shared" si="38"/>
        <v>1.2801101657308155E-3</v>
      </c>
      <c r="BI21" s="19">
        <f t="shared" si="38"/>
        <v>1.1368444699154318E-3</v>
      </c>
      <c r="BJ21" s="19">
        <f t="shared" si="38"/>
        <v>8.8920178533010742E-4</v>
      </c>
      <c r="BK21" s="19">
        <f t="shared" si="38"/>
        <v>1.4714776451945669E-3</v>
      </c>
      <c r="BL21" s="19">
        <f t="shared" si="38"/>
        <v>1.6295207668029527E-3</v>
      </c>
      <c r="BM21" s="19">
        <f t="shared" si="38"/>
        <v>1.7737896201159723E-3</v>
      </c>
      <c r="BN21" s="19">
        <f t="shared" si="38"/>
        <v>1.7699115044247787E-3</v>
      </c>
      <c r="BO21" s="19">
        <f t="shared" ref="BO21:CT21" si="39">BO20/BO16</f>
        <v>1.0193679918450559E-3</v>
      </c>
      <c r="BP21" s="19">
        <f t="shared" si="39"/>
        <v>1.0256410256410256E-3</v>
      </c>
      <c r="BQ21" s="19">
        <f t="shared" si="39"/>
        <v>1.376538951883244E-3</v>
      </c>
      <c r="BR21" s="19">
        <f t="shared" si="39"/>
        <v>2.0902566613256192E-3</v>
      </c>
      <c r="BS21" s="19">
        <f t="shared" si="39"/>
        <v>1.5353086987712052E-3</v>
      </c>
      <c r="BT21" s="19">
        <f t="shared" si="39"/>
        <v>1.7927667404237975E-3</v>
      </c>
      <c r="BU21" s="19">
        <f t="shared" si="39"/>
        <v>1.3715875403475524E-3</v>
      </c>
      <c r="BV21" s="19">
        <f t="shared" si="39"/>
        <v>1.467882613459207E-3</v>
      </c>
      <c r="BW21" s="19">
        <f t="shared" si="39"/>
        <v>1.6430594856460521E-3</v>
      </c>
      <c r="BX21" s="19">
        <f t="shared" si="39"/>
        <v>2.8074538185900483E-3</v>
      </c>
      <c r="BY21" s="19">
        <f t="shared" si="39"/>
        <v>1.4561825327560039E-3</v>
      </c>
      <c r="BZ21" s="19">
        <f t="shared" si="39"/>
        <v>2.2318784498753454E-3</v>
      </c>
      <c r="CA21" s="19">
        <f t="shared" si="39"/>
        <v>3.7508848906992309E-3</v>
      </c>
      <c r="CB21" s="19">
        <f t="shared" si="39"/>
        <v>4.1841004184100415E-3</v>
      </c>
      <c r="CC21" s="19">
        <f t="shared" si="39"/>
        <v>1.620745542949757E-3</v>
      </c>
      <c r="CD21" s="19">
        <f t="shared" si="39"/>
        <v>1.4546116378253184E-3</v>
      </c>
      <c r="CE21" s="19">
        <f t="shared" si="39"/>
        <v>1.8118247511016599E-3</v>
      </c>
      <c r="CF21" s="19">
        <f t="shared" si="39"/>
        <v>1.4821821681177383E-3</v>
      </c>
      <c r="CG21" s="19">
        <f t="shared" si="39"/>
        <v>1.6762670025458708E-3</v>
      </c>
      <c r="CH21" s="19">
        <f t="shared" si="39"/>
        <v>1.8480741150023309E-3</v>
      </c>
      <c r="CI21" s="19">
        <f t="shared" si="39"/>
        <v>1.6123921151821126E-3</v>
      </c>
      <c r="CJ21" s="19">
        <f t="shared" si="39"/>
        <v>1.6118319721244757E-3</v>
      </c>
      <c r="CK21" s="19">
        <f t="shared" si="39"/>
        <v>2.3696946050021225E-3</v>
      </c>
      <c r="CL21" s="19">
        <f t="shared" si="39"/>
        <v>3.1184094082596469E-3</v>
      </c>
      <c r="CM21" s="19">
        <f t="shared" si="39"/>
        <v>1.6989566553605529E-3</v>
      </c>
      <c r="CN21" s="19">
        <f t="shared" si="39"/>
        <v>1.6913826950620931E-3</v>
      </c>
      <c r="CO21" s="19">
        <f t="shared" si="39"/>
        <v>2.1929824561403512E-3</v>
      </c>
      <c r="CP21" s="19">
        <f t="shared" si="39"/>
        <v>2.0449897750511249E-3</v>
      </c>
      <c r="CQ21" s="19">
        <f t="shared" si="39"/>
        <v>2.0576131687242796E-3</v>
      </c>
      <c r="CR21" s="19">
        <f t="shared" si="39"/>
        <v>1.9493177387914231E-3</v>
      </c>
      <c r="CS21" s="19">
        <f t="shared" si="39"/>
        <v>1.841620626151013E-3</v>
      </c>
      <c r="CT21" s="19">
        <f t="shared" si="39"/>
        <v>1.6835016835016834E-3</v>
      </c>
      <c r="CU21" s="19">
        <f t="shared" ref="CU21:DZ21" si="40">CU20/CU16</f>
        <v>1.6920473773265651E-3</v>
      </c>
      <c r="CV21" s="19">
        <f t="shared" si="40"/>
        <v>1.7793594306049821E-3</v>
      </c>
      <c r="CW21" s="19">
        <f t="shared" si="40"/>
        <v>1.5007042852199142E-3</v>
      </c>
      <c r="CX21" s="19">
        <f t="shared" si="40"/>
        <v>1.5284426422226857E-3</v>
      </c>
      <c r="CY21" s="19">
        <f t="shared" si="40"/>
        <v>1.5036437954667817E-3</v>
      </c>
      <c r="CZ21" s="19">
        <f t="shared" si="40"/>
        <v>2.1856384467729829E-3</v>
      </c>
      <c r="DA21" s="19">
        <f t="shared" si="40"/>
        <v>1.8065039420623733E-3</v>
      </c>
      <c r="DB21" s="19">
        <f t="shared" si="40"/>
        <v>1.9157627896673236E-3</v>
      </c>
      <c r="DC21" s="19">
        <f t="shared" si="40"/>
        <v>1.884641010446643E-3</v>
      </c>
      <c r="DD21" s="19">
        <f t="shared" si="40"/>
        <v>1.5961428658193997E-3</v>
      </c>
      <c r="DE21" s="19">
        <f t="shared" si="40"/>
        <v>1.6357213784520522E-3</v>
      </c>
      <c r="DF21" s="19">
        <f t="shared" si="40"/>
        <v>1.949706607622512E-3</v>
      </c>
      <c r="DG21" s="19">
        <f t="shared" si="40"/>
        <v>1.4342952970561121E-3</v>
      </c>
      <c r="DH21" s="19">
        <f t="shared" si="40"/>
        <v>1.9524940582193949E-3</v>
      </c>
      <c r="DI21" s="19">
        <f t="shared" si="40"/>
        <v>1.734023397614332E-3</v>
      </c>
      <c r="DJ21" s="19">
        <f t="shared" si="40"/>
        <v>1.8724420964474392E-3</v>
      </c>
      <c r="DK21" s="19">
        <f t="shared" si="40"/>
        <v>1.8034717712197431E-3</v>
      </c>
      <c r="DL21" s="19">
        <f t="shared" si="40"/>
        <v>2.0004410762565904E-3</v>
      </c>
      <c r="DM21" s="19">
        <f t="shared" si="40"/>
        <v>1.9000905671372847E-3</v>
      </c>
      <c r="DN21" s="19">
        <f t="shared" si="40"/>
        <v>1.6267823592002459E-3</v>
      </c>
      <c r="DO21" s="19">
        <f t="shared" si="40"/>
        <v>1.441571736848433E-3</v>
      </c>
      <c r="DP21" s="19">
        <f t="shared" si="40"/>
        <v>1.7869827275117025E-3</v>
      </c>
      <c r="DQ21" s="19">
        <f t="shared" si="40"/>
        <v>1.5290661553525066E-3</v>
      </c>
      <c r="DR21" s="19">
        <f t="shared" si="40"/>
        <v>2.2084443442859461E-3</v>
      </c>
      <c r="DS21" s="19">
        <f t="shared" si="40"/>
        <v>3.8390916602282182E-3</v>
      </c>
      <c r="DT21" s="19">
        <f t="shared" si="40"/>
        <v>5.9185347481284381E-3</v>
      </c>
      <c r="DU21" s="19">
        <f t="shared" si="40"/>
        <v>9.2497474642499692E-3</v>
      </c>
      <c r="DV21" s="19">
        <f t="shared" si="40"/>
        <v>3.5567815037701356E-3</v>
      </c>
      <c r="DW21" s="19">
        <f t="shared" si="40"/>
        <v>2.5177819720427603E-3</v>
      </c>
      <c r="DX21" s="19">
        <f t="shared" si="40"/>
        <v>1.4348275376950605E-2</v>
      </c>
      <c r="DY21" s="19">
        <f t="shared" si="40"/>
        <v>3.9499364420865829E-3</v>
      </c>
      <c r="DZ21" s="19">
        <f t="shared" si="40"/>
        <v>2.2515475986360283E-3</v>
      </c>
      <c r="EA21" s="19">
        <f t="shared" ref="EA21:FF21" si="41">EA20/EA16</f>
        <v>2.1004846289122323E-3</v>
      </c>
      <c r="EB21" s="19">
        <f t="shared" si="41"/>
        <v>2.5505996454473455E-3</v>
      </c>
      <c r="EC21" s="19">
        <f t="shared" si="41"/>
        <v>2.7915534274849715E-3</v>
      </c>
      <c r="ED21" s="19">
        <f t="shared" si="41"/>
        <v>2.1106740331936552E-3</v>
      </c>
      <c r="EE21" s="19">
        <f t="shared" si="41"/>
        <v>2.5981260407391821E-3</v>
      </c>
      <c r="EF21" s="19">
        <f t="shared" si="41"/>
        <v>1.7644783168315665E-3</v>
      </c>
      <c r="EG21" s="19">
        <f t="shared" si="41"/>
        <v>1.9411344807874012E-3</v>
      </c>
      <c r="EH21" s="19">
        <f t="shared" si="41"/>
        <v>2.0809720263011036E-3</v>
      </c>
      <c r="EI21" s="19">
        <f t="shared" si="41"/>
        <v>2.49889244054628E-3</v>
      </c>
      <c r="EJ21" s="19">
        <f t="shared" si="41"/>
        <v>2.0916475679689437E-2</v>
      </c>
      <c r="EK21" s="19">
        <f t="shared" si="41"/>
        <v>2.8296527463553996E-3</v>
      </c>
      <c r="EL21" s="19">
        <f t="shared" si="41"/>
        <v>2.6112660179815656E-3</v>
      </c>
      <c r="EM21" s="19">
        <f t="shared" si="41"/>
        <v>2.7797261180743924E-3</v>
      </c>
      <c r="EN21" s="19">
        <f t="shared" si="41"/>
        <v>2.3167328679140398E-3</v>
      </c>
      <c r="EO21" s="19">
        <f t="shared" si="41"/>
        <v>2.1443769707129193E-3</v>
      </c>
      <c r="EP21" s="19">
        <f t="shared" si="41"/>
        <v>3.1037448844460523E-3</v>
      </c>
      <c r="EQ21" s="19">
        <f t="shared" si="41"/>
        <v>4.2673798935104409E-3</v>
      </c>
      <c r="ER21" s="19">
        <f t="shared" si="41"/>
        <v>1.7595908580735663E-3</v>
      </c>
      <c r="ES21" s="19">
        <f t="shared" si="41"/>
        <v>2.9383076476558957E-3</v>
      </c>
      <c r="ET21" s="19">
        <f t="shared" si="41"/>
        <v>2.6677862839546451E-3</v>
      </c>
      <c r="EU21" s="19">
        <f t="shared" si="41"/>
        <v>2.2018666107822956E-3</v>
      </c>
      <c r="EV21" s="19">
        <f t="shared" si="41"/>
        <v>2.5447140098012319E-3</v>
      </c>
      <c r="EW21" s="19">
        <f t="shared" si="41"/>
        <v>6.0615520885367582E-3</v>
      </c>
      <c r="EX21" s="19">
        <f t="shared" si="41"/>
        <v>2.3044828668018634E-3</v>
      </c>
      <c r="EY21" s="19">
        <f t="shared" si="41"/>
        <v>4.3333763471210601E-3</v>
      </c>
      <c r="EZ21" s="19">
        <f t="shared" si="41"/>
        <v>3.5482565990335975E-3</v>
      </c>
      <c r="FA21" s="19">
        <f t="shared" si="41"/>
        <v>6.006275773901731E-3</v>
      </c>
      <c r="FB21" s="19">
        <f t="shared" si="41"/>
        <v>3.773721935539712E-3</v>
      </c>
      <c r="FC21" s="19">
        <f t="shared" si="41"/>
        <v>4.4307103084296655E-3</v>
      </c>
      <c r="FD21" s="19">
        <f t="shared" si="41"/>
        <v>6.2942871703692326E-3</v>
      </c>
      <c r="FE21" s="19">
        <f t="shared" si="41"/>
        <v>5.6041991837088093E-3</v>
      </c>
      <c r="FF21" s="19">
        <f t="shared" si="41"/>
        <v>4.3585462257143487E-3</v>
      </c>
      <c r="FG21" s="19">
        <f t="shared" ref="FG21:FS21" si="42">FG20/FG16</f>
        <v>1.3567726807063377E-2</v>
      </c>
      <c r="FH21" s="19">
        <f t="shared" si="42"/>
        <v>3.1009231490349873E-3</v>
      </c>
      <c r="FI21" s="19">
        <f t="shared" si="42"/>
        <v>3.3066304566682272E-3</v>
      </c>
      <c r="FJ21" s="19">
        <f t="shared" si="42"/>
        <v>3.7484394922474859E-3</v>
      </c>
      <c r="FK21" s="19">
        <f t="shared" si="42"/>
        <v>6.4985109045909879E-3</v>
      </c>
      <c r="FL21" s="19">
        <f t="shared" si="42"/>
        <v>4.281246264771092E-3</v>
      </c>
      <c r="FM21" s="19">
        <f t="shared" si="42"/>
        <v>3.9716692973675539E-3</v>
      </c>
      <c r="FN21" s="19">
        <f t="shared" si="42"/>
        <v>3.6159838004631989E-3</v>
      </c>
      <c r="FO21" s="19">
        <f t="shared" si="42"/>
        <v>4.379471046742623E-2</v>
      </c>
      <c r="FP21" s="19">
        <f t="shared" si="42"/>
        <v>2.2781600764002791E-2</v>
      </c>
      <c r="FQ21" s="19">
        <f t="shared" si="42"/>
        <v>1.1629964619769798E-2</v>
      </c>
      <c r="FR21" s="19">
        <f t="shared" si="42"/>
        <v>4.8633970325688324E-3</v>
      </c>
      <c r="FS21" s="19">
        <f t="shared" si="42"/>
        <v>2.9687987287610731E-3</v>
      </c>
    </row>
    <row r="22" spans="1:256" s="23" customFormat="1" x14ac:dyDescent="0.25">
      <c r="A22" s="23" t="s">
        <v>16</v>
      </c>
      <c r="B22" s="24" t="s">
        <v>8</v>
      </c>
      <c r="C22" s="23">
        <f>C20</f>
        <v>0.01</v>
      </c>
      <c r="D22" s="23">
        <f t="shared" ref="D22:BO22" si="43">C22+D20</f>
        <v>0.02</v>
      </c>
      <c r="E22" s="23">
        <f t="shared" si="43"/>
        <v>0.03</v>
      </c>
      <c r="F22" s="23">
        <f t="shared" si="43"/>
        <v>0.04</v>
      </c>
      <c r="G22" s="23">
        <f t="shared" si="43"/>
        <v>0.05</v>
      </c>
      <c r="H22" s="23">
        <f t="shared" si="43"/>
        <v>6.0000000000000005E-2</v>
      </c>
      <c r="I22" s="23">
        <f t="shared" si="43"/>
        <v>7.0000000000000007E-2</v>
      </c>
      <c r="J22" s="23">
        <f t="shared" si="43"/>
        <v>0.08</v>
      </c>
      <c r="K22" s="23">
        <f t="shared" si="43"/>
        <v>0.09</v>
      </c>
      <c r="L22" s="23">
        <f t="shared" si="43"/>
        <v>9.9999999999999992E-2</v>
      </c>
      <c r="M22" s="23">
        <f t="shared" si="43"/>
        <v>0.10999999999999999</v>
      </c>
      <c r="N22" s="23">
        <f t="shared" si="43"/>
        <v>0.11999999999999998</v>
      </c>
      <c r="O22" s="23">
        <f t="shared" si="43"/>
        <v>0.12999999999999998</v>
      </c>
      <c r="P22" s="23">
        <f t="shared" si="43"/>
        <v>0.13999999999999999</v>
      </c>
      <c r="Q22" s="23">
        <f t="shared" si="43"/>
        <v>0.15</v>
      </c>
      <c r="R22" s="23">
        <f t="shared" si="43"/>
        <v>0.16</v>
      </c>
      <c r="S22" s="23">
        <f t="shared" si="43"/>
        <v>0.17</v>
      </c>
      <c r="T22" s="23">
        <f t="shared" si="43"/>
        <v>0.18000000000000002</v>
      </c>
      <c r="U22" s="23">
        <f t="shared" si="43"/>
        <v>0.19000000000000003</v>
      </c>
      <c r="V22" s="23">
        <f t="shared" si="43"/>
        <v>0.20000000000000004</v>
      </c>
      <c r="W22" s="23">
        <f t="shared" si="43"/>
        <v>0.21000000000000005</v>
      </c>
      <c r="X22" s="23">
        <f t="shared" si="43"/>
        <v>0.22000000000000006</v>
      </c>
      <c r="Y22" s="23">
        <f t="shared" si="43"/>
        <v>0.23000000000000007</v>
      </c>
      <c r="Z22" s="23">
        <f t="shared" si="43"/>
        <v>0.24000000000000007</v>
      </c>
      <c r="AA22" s="23">
        <f t="shared" si="43"/>
        <v>0.25000000000000006</v>
      </c>
      <c r="AB22" s="23">
        <f t="shared" si="43"/>
        <v>0.26000000000000006</v>
      </c>
      <c r="AC22" s="23">
        <f t="shared" si="43"/>
        <v>0.27000000000000007</v>
      </c>
      <c r="AD22" s="23">
        <f t="shared" si="43"/>
        <v>0.28000000000000008</v>
      </c>
      <c r="AE22" s="23">
        <f t="shared" si="43"/>
        <v>0.29000000000000009</v>
      </c>
      <c r="AF22" s="23">
        <f t="shared" si="43"/>
        <v>0.3000000000000001</v>
      </c>
      <c r="AG22" s="23">
        <f t="shared" si="43"/>
        <v>0.31000000000000011</v>
      </c>
      <c r="AH22" s="23">
        <f t="shared" si="43"/>
        <v>0.32000000000000012</v>
      </c>
      <c r="AI22" s="23">
        <f t="shared" si="43"/>
        <v>0.33000000000000013</v>
      </c>
      <c r="AJ22" s="23">
        <f t="shared" si="43"/>
        <v>0.34000000000000014</v>
      </c>
      <c r="AK22" s="23">
        <f t="shared" si="43"/>
        <v>0.35000000000000014</v>
      </c>
      <c r="AL22" s="23">
        <f t="shared" si="43"/>
        <v>0.36000000000000015</v>
      </c>
      <c r="AM22" s="23">
        <f t="shared" si="43"/>
        <v>0.37000000000000016</v>
      </c>
      <c r="AN22" s="23">
        <f t="shared" si="43"/>
        <v>0.38000000000000017</v>
      </c>
      <c r="AO22" s="23">
        <f t="shared" si="43"/>
        <v>0.39000000000000018</v>
      </c>
      <c r="AP22" s="23">
        <f t="shared" si="43"/>
        <v>0.40000000000000019</v>
      </c>
      <c r="AQ22" s="23">
        <f t="shared" si="43"/>
        <v>0.4100000000000002</v>
      </c>
      <c r="AR22" s="23">
        <f t="shared" si="43"/>
        <v>0.42000000000000021</v>
      </c>
      <c r="AS22" s="23">
        <f t="shared" si="43"/>
        <v>0.43000000000000022</v>
      </c>
      <c r="AT22" s="23">
        <f t="shared" si="43"/>
        <v>0.44000000000000022</v>
      </c>
      <c r="AU22" s="23">
        <f t="shared" si="43"/>
        <v>0.45000000000000023</v>
      </c>
      <c r="AV22" s="23">
        <f t="shared" si="43"/>
        <v>0.46000000000000024</v>
      </c>
      <c r="AW22" s="23">
        <f t="shared" si="43"/>
        <v>0.47000000000000025</v>
      </c>
      <c r="AX22" s="23">
        <f t="shared" si="43"/>
        <v>0.48000000000000026</v>
      </c>
      <c r="AY22" s="23">
        <f t="shared" si="43"/>
        <v>0.49000000000000027</v>
      </c>
      <c r="AZ22" s="23">
        <f t="shared" si="43"/>
        <v>0.50000000000000022</v>
      </c>
      <c r="BA22" s="23">
        <f t="shared" si="43"/>
        <v>0.51000000000000023</v>
      </c>
      <c r="BB22" s="23">
        <f t="shared" si="43"/>
        <v>0.52000000000000024</v>
      </c>
      <c r="BC22" s="23">
        <f t="shared" si="43"/>
        <v>0.53000000000000025</v>
      </c>
      <c r="BD22" s="23">
        <f t="shared" si="43"/>
        <v>0.54000000000000026</v>
      </c>
      <c r="BE22" s="23">
        <f t="shared" si="43"/>
        <v>0.55000000000000027</v>
      </c>
      <c r="BF22" s="23">
        <f t="shared" si="43"/>
        <v>0.56000000000000028</v>
      </c>
      <c r="BG22" s="23">
        <f t="shared" si="43"/>
        <v>0.57000000000000028</v>
      </c>
      <c r="BH22" s="23">
        <f t="shared" si="43"/>
        <v>0.58000000000000029</v>
      </c>
      <c r="BI22" s="23">
        <f t="shared" si="43"/>
        <v>0.5900000000000003</v>
      </c>
      <c r="BJ22" s="23">
        <f t="shared" si="43"/>
        <v>0.60000000000000031</v>
      </c>
      <c r="BK22" s="23">
        <f t="shared" si="43"/>
        <v>0.61000000000000032</v>
      </c>
      <c r="BL22" s="23">
        <f t="shared" si="43"/>
        <v>0.62000000000000033</v>
      </c>
      <c r="BM22" s="23">
        <f t="shared" si="43"/>
        <v>0.63000000000000034</v>
      </c>
      <c r="BN22" s="23">
        <f t="shared" si="43"/>
        <v>0.64000000000000035</v>
      </c>
      <c r="BO22" s="23">
        <f t="shared" si="43"/>
        <v>0.65000000000000036</v>
      </c>
      <c r="BP22" s="23">
        <f t="shared" ref="BP22:EA22" si="44">BO22+BP20</f>
        <v>0.66000000000000036</v>
      </c>
      <c r="BQ22" s="23">
        <f t="shared" si="44"/>
        <v>0.67000000000000037</v>
      </c>
      <c r="BR22" s="23">
        <f t="shared" si="44"/>
        <v>0.68000000000000038</v>
      </c>
      <c r="BS22" s="23">
        <f t="shared" si="44"/>
        <v>0.69000000000000039</v>
      </c>
      <c r="BT22" s="23">
        <f t="shared" si="44"/>
        <v>0.7000000000000004</v>
      </c>
      <c r="BU22" s="23">
        <f t="shared" si="44"/>
        <v>0.71000000000000041</v>
      </c>
      <c r="BV22" s="23">
        <f t="shared" si="44"/>
        <v>0.72000000000000042</v>
      </c>
      <c r="BW22" s="23">
        <f t="shared" si="44"/>
        <v>0.73000000000000043</v>
      </c>
      <c r="BX22" s="23">
        <f t="shared" si="44"/>
        <v>0.74000000000000044</v>
      </c>
      <c r="BY22" s="23">
        <f t="shared" si="44"/>
        <v>0.75000000000000044</v>
      </c>
      <c r="BZ22" s="23">
        <f t="shared" si="44"/>
        <v>0.76000000000000045</v>
      </c>
      <c r="CA22" s="23">
        <f t="shared" si="44"/>
        <v>0.77000000000000046</v>
      </c>
      <c r="CB22" s="23">
        <f t="shared" si="44"/>
        <v>0.78000000000000047</v>
      </c>
      <c r="CC22" s="23">
        <f t="shared" si="44"/>
        <v>0.79000000000000048</v>
      </c>
      <c r="CD22" s="23">
        <f t="shared" si="44"/>
        <v>0.80000000000000049</v>
      </c>
      <c r="CE22" s="23">
        <f t="shared" si="44"/>
        <v>0.8100000000000005</v>
      </c>
      <c r="CF22" s="23">
        <f t="shared" si="44"/>
        <v>0.82000000000000051</v>
      </c>
      <c r="CG22" s="23">
        <f t="shared" si="44"/>
        <v>0.83000000000000052</v>
      </c>
      <c r="CH22" s="23">
        <f t="shared" si="44"/>
        <v>0.84000000000000052</v>
      </c>
      <c r="CI22" s="23">
        <f t="shared" si="44"/>
        <v>0.85000000000000053</v>
      </c>
      <c r="CJ22" s="23">
        <f t="shared" si="44"/>
        <v>0.86000000000000054</v>
      </c>
      <c r="CK22" s="23">
        <f t="shared" si="44"/>
        <v>0.87000000000000055</v>
      </c>
      <c r="CL22" s="23">
        <f t="shared" si="44"/>
        <v>0.88000000000000056</v>
      </c>
      <c r="CM22" s="23">
        <f t="shared" si="44"/>
        <v>0.89000000000000057</v>
      </c>
      <c r="CN22" s="23">
        <f t="shared" si="44"/>
        <v>0.90000000000000058</v>
      </c>
      <c r="CO22" s="23">
        <f t="shared" si="44"/>
        <v>0.91000000000000059</v>
      </c>
      <c r="CP22" s="23">
        <f t="shared" si="44"/>
        <v>0.9200000000000006</v>
      </c>
      <c r="CQ22" s="23">
        <f t="shared" si="44"/>
        <v>0.9300000000000006</v>
      </c>
      <c r="CR22" s="23">
        <f t="shared" si="44"/>
        <v>0.94000000000000061</v>
      </c>
      <c r="CS22" s="23">
        <f t="shared" si="44"/>
        <v>0.95000000000000062</v>
      </c>
      <c r="CT22" s="23">
        <f t="shared" si="44"/>
        <v>0.96000000000000063</v>
      </c>
      <c r="CU22" s="23">
        <f t="shared" si="44"/>
        <v>0.97000000000000064</v>
      </c>
      <c r="CV22" s="23">
        <f t="shared" si="44"/>
        <v>0.98000000000000065</v>
      </c>
      <c r="CW22" s="23">
        <f t="shared" si="44"/>
        <v>0.99000000000000066</v>
      </c>
      <c r="CX22" s="23">
        <f t="shared" si="44"/>
        <v>1.0000000000000007</v>
      </c>
      <c r="CY22" s="23">
        <f t="shared" si="44"/>
        <v>1.0100000000000007</v>
      </c>
      <c r="CZ22" s="23">
        <f t="shared" si="44"/>
        <v>1.0200000000000007</v>
      </c>
      <c r="DA22" s="23">
        <f t="shared" si="44"/>
        <v>1.0300000000000007</v>
      </c>
      <c r="DB22" s="23">
        <f t="shared" si="44"/>
        <v>1.0400000000000007</v>
      </c>
      <c r="DC22" s="23">
        <f t="shared" si="44"/>
        <v>1.0500000000000007</v>
      </c>
      <c r="DD22" s="23">
        <f t="shared" si="44"/>
        <v>1.0600000000000007</v>
      </c>
      <c r="DE22" s="23">
        <f t="shared" si="44"/>
        <v>1.0700000000000007</v>
      </c>
      <c r="DF22" s="23">
        <f t="shared" si="44"/>
        <v>1.0800000000000007</v>
      </c>
      <c r="DG22" s="23">
        <f t="shared" si="44"/>
        <v>1.0900000000000007</v>
      </c>
      <c r="DH22" s="23">
        <f t="shared" si="44"/>
        <v>1.1000000000000008</v>
      </c>
      <c r="DI22" s="23">
        <f t="shared" si="44"/>
        <v>1.1100000000000008</v>
      </c>
      <c r="DJ22" s="23">
        <f t="shared" si="44"/>
        <v>1.1200000000000008</v>
      </c>
      <c r="DK22" s="23">
        <f t="shared" si="44"/>
        <v>1.1300000000000008</v>
      </c>
      <c r="DL22" s="23">
        <f t="shared" si="44"/>
        <v>1.1400000000000008</v>
      </c>
      <c r="DM22" s="23">
        <f t="shared" si="44"/>
        <v>1.1500000000000008</v>
      </c>
      <c r="DN22" s="23">
        <f t="shared" si="44"/>
        <v>1.1600000000000008</v>
      </c>
      <c r="DO22" s="23">
        <f t="shared" si="44"/>
        <v>1.1700000000000008</v>
      </c>
      <c r="DP22" s="23">
        <f t="shared" si="44"/>
        <v>1.1800000000000008</v>
      </c>
      <c r="DQ22" s="23">
        <f t="shared" si="44"/>
        <v>1.1900000000000008</v>
      </c>
      <c r="DR22" s="23">
        <f t="shared" si="44"/>
        <v>1.2000000000000008</v>
      </c>
      <c r="DS22" s="23">
        <f t="shared" si="44"/>
        <v>1.2100000000000009</v>
      </c>
      <c r="DT22" s="23">
        <f t="shared" si="44"/>
        <v>1.2200000000000009</v>
      </c>
      <c r="DU22" s="23">
        <f t="shared" si="44"/>
        <v>1.2300000000000009</v>
      </c>
      <c r="DV22" s="23">
        <f t="shared" si="44"/>
        <v>1.2400000000000009</v>
      </c>
      <c r="DW22" s="23">
        <f t="shared" si="44"/>
        <v>1.2500000000000009</v>
      </c>
      <c r="DX22" s="23">
        <f t="shared" si="44"/>
        <v>1.2600000000000009</v>
      </c>
      <c r="DY22" s="23">
        <f t="shared" si="44"/>
        <v>1.2700000000000009</v>
      </c>
      <c r="DZ22" s="23">
        <f t="shared" si="44"/>
        <v>1.2800000000000009</v>
      </c>
      <c r="EA22" s="23">
        <f t="shared" si="44"/>
        <v>1.2900000000000009</v>
      </c>
      <c r="EB22" s="23">
        <f t="shared" ref="EB22:EI22" si="45">EA22+EB20</f>
        <v>1.3000000000000009</v>
      </c>
      <c r="EC22" s="23">
        <f t="shared" si="45"/>
        <v>1.3100000000000009</v>
      </c>
      <c r="ED22" s="23">
        <f t="shared" si="45"/>
        <v>1.320000000000001</v>
      </c>
      <c r="EE22" s="23">
        <f t="shared" si="45"/>
        <v>1.330000000000001</v>
      </c>
      <c r="EF22" s="23">
        <f t="shared" si="45"/>
        <v>1.340000000000001</v>
      </c>
      <c r="EG22" s="23">
        <f t="shared" si="45"/>
        <v>1.350000000000001</v>
      </c>
      <c r="EH22" s="23">
        <f t="shared" si="45"/>
        <v>1.360000000000001</v>
      </c>
      <c r="EI22" s="23">
        <f t="shared" si="45"/>
        <v>1.370000000000001</v>
      </c>
      <c r="EJ22" s="23">
        <f t="shared" ref="EJ22:ES22" si="46">EI22+EJ20</f>
        <v>1.380000000000001</v>
      </c>
      <c r="EK22" s="23">
        <f t="shared" si="46"/>
        <v>1.390000000000001</v>
      </c>
      <c r="EL22" s="23">
        <f t="shared" si="46"/>
        <v>1.400000000000001</v>
      </c>
      <c r="EM22" s="23">
        <f t="shared" si="46"/>
        <v>1.410000000000001</v>
      </c>
      <c r="EN22" s="23">
        <f t="shared" si="46"/>
        <v>1.420000000000001</v>
      </c>
      <c r="EO22" s="23">
        <f t="shared" si="46"/>
        <v>1.430000000000001</v>
      </c>
      <c r="EP22" s="23">
        <f t="shared" si="46"/>
        <v>1.4400000000000011</v>
      </c>
      <c r="EQ22" s="23">
        <f t="shared" si="46"/>
        <v>1.4500000000000011</v>
      </c>
      <c r="ER22" s="23">
        <f t="shared" si="46"/>
        <v>1.4600000000000011</v>
      </c>
      <c r="ES22" s="23">
        <f t="shared" si="46"/>
        <v>1.4700000000000011</v>
      </c>
      <c r="ET22" s="23">
        <f t="shared" ref="ET22:FS22" si="47">ES22+ET20</f>
        <v>1.4800000000000011</v>
      </c>
      <c r="EU22" s="23">
        <f t="shared" si="47"/>
        <v>1.4900000000000011</v>
      </c>
      <c r="EV22" s="23">
        <f t="shared" si="47"/>
        <v>1.5000000000000011</v>
      </c>
      <c r="EW22" s="23">
        <f t="shared" si="47"/>
        <v>1.5100000000000011</v>
      </c>
      <c r="EX22" s="23">
        <f t="shared" si="47"/>
        <v>1.5200000000000011</v>
      </c>
      <c r="EY22" s="23">
        <f t="shared" si="47"/>
        <v>1.5300000000000011</v>
      </c>
      <c r="EZ22" s="23">
        <f t="shared" si="47"/>
        <v>1.5400000000000011</v>
      </c>
      <c r="FA22" s="23">
        <f t="shared" si="47"/>
        <v>1.5500000000000012</v>
      </c>
      <c r="FB22" s="23">
        <f t="shared" si="47"/>
        <v>1.5600000000000012</v>
      </c>
      <c r="FC22" s="23">
        <f t="shared" si="47"/>
        <v>1.5700000000000012</v>
      </c>
      <c r="FD22" s="23">
        <f t="shared" si="47"/>
        <v>1.5800000000000012</v>
      </c>
      <c r="FE22" s="23">
        <f t="shared" si="47"/>
        <v>1.5900000000000012</v>
      </c>
      <c r="FF22" s="23">
        <f t="shared" si="47"/>
        <v>1.6000000000000012</v>
      </c>
      <c r="FG22" s="23">
        <f t="shared" si="47"/>
        <v>1.6100000000000012</v>
      </c>
      <c r="FH22" s="23">
        <f t="shared" si="47"/>
        <v>1.6200000000000012</v>
      </c>
      <c r="FI22" s="23">
        <f t="shared" si="47"/>
        <v>1.6300000000000012</v>
      </c>
      <c r="FJ22" s="23">
        <f t="shared" si="47"/>
        <v>1.6400000000000012</v>
      </c>
      <c r="FK22" s="23">
        <f t="shared" si="47"/>
        <v>1.6500000000000012</v>
      </c>
      <c r="FL22" s="23">
        <f t="shared" si="47"/>
        <v>1.6600000000000013</v>
      </c>
      <c r="FM22" s="23">
        <f t="shared" si="47"/>
        <v>1.6700000000000013</v>
      </c>
      <c r="FN22" s="23">
        <f t="shared" si="47"/>
        <v>1.6800000000000013</v>
      </c>
      <c r="FO22" s="23">
        <f t="shared" si="47"/>
        <v>1.6900000000000013</v>
      </c>
      <c r="FP22" s="23">
        <f t="shared" si="47"/>
        <v>1.7000000000000013</v>
      </c>
      <c r="FQ22" s="23">
        <f t="shared" si="47"/>
        <v>1.7100000000000013</v>
      </c>
      <c r="FR22" s="23">
        <f t="shared" si="47"/>
        <v>1.7200000000000013</v>
      </c>
      <c r="FS22" s="23">
        <f t="shared" si="47"/>
        <v>1.7300000000000013</v>
      </c>
    </row>
    <row r="23" spans="1:256" s="14" customFormat="1" ht="6" customHeight="1" x14ac:dyDescent="0.25"/>
    <row r="24" spans="1:256" x14ac:dyDescent="0.25">
      <c r="A24" s="25" t="s">
        <v>3</v>
      </c>
      <c r="B24" s="26" t="s">
        <v>8</v>
      </c>
      <c r="C24" s="25">
        <f>'Raw Data'!B38</f>
        <v>0</v>
      </c>
      <c r="D24" s="25">
        <f>'Raw Data'!C38</f>
        <v>0</v>
      </c>
      <c r="E24" s="25">
        <f>'Raw Data'!D38</f>
        <v>0</v>
      </c>
      <c r="F24" s="25">
        <f>'Raw Data'!E38</f>
        <v>0</v>
      </c>
      <c r="G24" s="25">
        <f>'Raw Data'!F38</f>
        <v>0</v>
      </c>
      <c r="H24" s="25">
        <f>'Raw Data'!G38</f>
        <v>0</v>
      </c>
      <c r="I24" s="25">
        <f>'Raw Data'!H38</f>
        <v>0</v>
      </c>
      <c r="J24" s="25">
        <f>'Raw Data'!I38</f>
        <v>4</v>
      </c>
      <c r="K24" s="25">
        <f>'Raw Data'!J38</f>
        <v>0</v>
      </c>
      <c r="L24" s="25">
        <f>'Raw Data'!K38</f>
        <v>0</v>
      </c>
      <c r="M24" s="25">
        <f>'Raw Data'!L38</f>
        <v>0</v>
      </c>
      <c r="N24" s="25">
        <f>'Raw Data'!M38</f>
        <v>0</v>
      </c>
      <c r="O24" s="25">
        <f>'Raw Data'!N38</f>
        <v>0</v>
      </c>
      <c r="P24" s="25">
        <f>'Raw Data'!O38</f>
        <v>0</v>
      </c>
      <c r="Q24" s="25">
        <f>'Raw Data'!P38</f>
        <v>0</v>
      </c>
      <c r="R24" s="25">
        <f>'Raw Data'!Q38</f>
        <v>2</v>
      </c>
      <c r="S24" s="25">
        <f>'Raw Data'!R38</f>
        <v>7</v>
      </c>
      <c r="T24" s="25">
        <f>'Raw Data'!S38</f>
        <v>0</v>
      </c>
      <c r="U24" s="25">
        <f>'Raw Data'!T38</f>
        <v>0</v>
      </c>
      <c r="V24" s="25">
        <f>'Raw Data'!U38</f>
        <v>0</v>
      </c>
      <c r="W24" s="25">
        <f>'Raw Data'!V38</f>
        <v>0</v>
      </c>
      <c r="X24" s="25">
        <f>'Raw Data'!W38</f>
        <v>0</v>
      </c>
      <c r="Y24" s="25">
        <f>'Raw Data'!X38</f>
        <v>6</v>
      </c>
      <c r="Z24" s="25">
        <f>'Raw Data'!Y38</f>
        <v>0</v>
      </c>
      <c r="AA24" s="25">
        <f>'Raw Data'!Z38</f>
        <v>0</v>
      </c>
      <c r="AB24" s="25">
        <f>'Raw Data'!AA38</f>
        <v>0</v>
      </c>
      <c r="AC24" s="25">
        <f>'Raw Data'!AB38</f>
        <v>0</v>
      </c>
      <c r="AD24" s="25">
        <f>'Raw Data'!AC38</f>
        <v>0</v>
      </c>
      <c r="AE24" s="25">
        <f>'Raw Data'!AD38</f>
        <v>0</v>
      </c>
      <c r="AF24" s="25">
        <f>'Raw Data'!AE38</f>
        <v>0</v>
      </c>
      <c r="AG24" s="25">
        <f>'Raw Data'!AF38</f>
        <v>0</v>
      </c>
      <c r="AH24" s="25">
        <f>'Raw Data'!AG38</f>
        <v>0</v>
      </c>
      <c r="AI24" s="25">
        <f>'Raw Data'!AH38</f>
        <v>0</v>
      </c>
      <c r="AJ24" s="25">
        <f>'Raw Data'!AI38</f>
        <v>0</v>
      </c>
      <c r="AK24" s="25">
        <f>'Raw Data'!AJ38</f>
        <v>0</v>
      </c>
      <c r="AL24" s="25">
        <f>'Raw Data'!AK38</f>
        <v>0</v>
      </c>
      <c r="AM24" s="25">
        <f>'Raw Data'!AL38</f>
        <v>0</v>
      </c>
      <c r="AN24" s="25">
        <f>'Raw Data'!AM38</f>
        <v>0</v>
      </c>
      <c r="AO24" s="25">
        <f>'Raw Data'!AN38</f>
        <v>0</v>
      </c>
      <c r="AP24" s="25">
        <f>'Raw Data'!AO38</f>
        <v>0</v>
      </c>
      <c r="AQ24" s="25">
        <f>'Raw Data'!AP38</f>
        <v>0</v>
      </c>
      <c r="AR24" s="25">
        <f>'Raw Data'!AQ38</f>
        <v>0</v>
      </c>
      <c r="AS24" s="25">
        <f>'Raw Data'!AR38</f>
        <v>0</v>
      </c>
      <c r="AT24" s="25">
        <f>'Raw Data'!AS38</f>
        <v>0</v>
      </c>
      <c r="AU24" s="25">
        <f>'Raw Data'!AT38</f>
        <v>0</v>
      </c>
      <c r="AV24" s="25">
        <f>'Raw Data'!AU38</f>
        <v>0</v>
      </c>
      <c r="AW24" s="25">
        <f>'Raw Data'!AV38</f>
        <v>1</v>
      </c>
      <c r="AX24" s="25">
        <f>'Raw Data'!AW38</f>
        <v>0</v>
      </c>
      <c r="AY24" s="25">
        <f>'Raw Data'!AX38</f>
        <v>0</v>
      </c>
      <c r="AZ24" s="25">
        <f>'Raw Data'!AY38</f>
        <v>0</v>
      </c>
      <c r="BA24" s="25">
        <f>'Raw Data'!AZ38</f>
        <v>0</v>
      </c>
      <c r="BB24" s="25">
        <f>'Raw Data'!BA38</f>
        <v>0</v>
      </c>
      <c r="BC24" s="25">
        <f>'Raw Data'!BB38</f>
        <v>0</v>
      </c>
      <c r="BD24" s="25">
        <f>'Raw Data'!BC38</f>
        <v>4</v>
      </c>
      <c r="BE24" s="25">
        <f>'Raw Data'!BD38</f>
        <v>0</v>
      </c>
      <c r="BF24" s="25">
        <f>'Raw Data'!BE38</f>
        <v>0</v>
      </c>
      <c r="BG24" s="25">
        <f>'Raw Data'!BF38</f>
        <v>0</v>
      </c>
      <c r="BH24" s="25">
        <f>'Raw Data'!BG38</f>
        <v>0</v>
      </c>
      <c r="BI24" s="25">
        <f>'Raw Data'!BH38</f>
        <v>0</v>
      </c>
      <c r="BJ24" s="25">
        <f>'Raw Data'!BI38</f>
        <v>0</v>
      </c>
      <c r="BK24" s="25">
        <f>'Raw Data'!BJ38</f>
        <v>0</v>
      </c>
      <c r="BL24" s="25">
        <f>'Raw Data'!BK38</f>
        <v>8</v>
      </c>
      <c r="BM24" s="25">
        <f>'Raw Data'!BL38</f>
        <v>7</v>
      </c>
      <c r="BN24" s="25">
        <f>'Raw Data'!BM38</f>
        <v>0</v>
      </c>
      <c r="BO24" s="25">
        <f>'Raw Data'!BN38</f>
        <v>0</v>
      </c>
      <c r="BP24" s="25">
        <f>'Raw Data'!BO38</f>
        <v>0</v>
      </c>
      <c r="BQ24" s="25">
        <f>'Raw Data'!BP38</f>
        <v>3</v>
      </c>
      <c r="BR24" s="25">
        <f>'Raw Data'!BQ38</f>
        <v>0</v>
      </c>
      <c r="BS24" s="25">
        <f>'Raw Data'!BR38</f>
        <v>0</v>
      </c>
      <c r="BT24" s="25">
        <f>'Raw Data'!BS38</f>
        <v>0</v>
      </c>
      <c r="BU24" s="25">
        <f>'Raw Data'!BT38</f>
        <v>0</v>
      </c>
      <c r="BV24" s="25">
        <f>'Raw Data'!BU38</f>
        <v>0</v>
      </c>
      <c r="BW24" s="25">
        <f>'Raw Data'!BV38</f>
        <v>0</v>
      </c>
      <c r="BX24" s="25">
        <f>'Raw Data'!BW38</f>
        <v>0</v>
      </c>
      <c r="BY24" s="25">
        <f>'Raw Data'!BX38</f>
        <v>0</v>
      </c>
      <c r="BZ24" s="25">
        <f>'Raw Data'!BY38</f>
        <v>0</v>
      </c>
      <c r="CA24" s="25">
        <f>'Raw Data'!BZ38</f>
        <v>0</v>
      </c>
      <c r="CB24" s="25">
        <f>'Raw Data'!CA38</f>
        <v>0</v>
      </c>
      <c r="CC24" s="25">
        <f>'Raw Data'!CB38</f>
        <v>0</v>
      </c>
      <c r="CD24" s="25">
        <f>'Raw Data'!CC38</f>
        <v>0</v>
      </c>
      <c r="CE24" s="25">
        <f>'Raw Data'!CD38</f>
        <v>0</v>
      </c>
      <c r="CF24" s="25">
        <f>'Raw Data'!CE38</f>
        <v>0</v>
      </c>
      <c r="CG24" s="25">
        <f>'Raw Data'!CF38</f>
        <v>20</v>
      </c>
      <c r="CH24" s="25">
        <f>'Raw Data'!CG38</f>
        <v>0</v>
      </c>
      <c r="CI24" s="25">
        <f>'Raw Data'!CH38</f>
        <v>0</v>
      </c>
      <c r="CJ24" s="25">
        <f>'Raw Data'!CI38</f>
        <v>0</v>
      </c>
      <c r="CK24" s="25">
        <f>'Raw Data'!CJ38</f>
        <v>0</v>
      </c>
      <c r="CL24" s="25">
        <f>'Raw Data'!CK38</f>
        <v>0</v>
      </c>
      <c r="CM24" s="25">
        <f>'Raw Data'!CL38</f>
        <v>0</v>
      </c>
      <c r="CN24" s="25">
        <f>'Raw Data'!CM38</f>
        <v>0</v>
      </c>
      <c r="CO24" s="25">
        <f>'Raw Data'!CN38</f>
        <v>0</v>
      </c>
      <c r="CP24" s="25">
        <f>'Raw Data'!CO38</f>
        <v>6</v>
      </c>
      <c r="CQ24" s="25">
        <f>'Raw Data'!CP38</f>
        <v>0</v>
      </c>
      <c r="CR24" s="25">
        <f>'Raw Data'!CQ38</f>
        <v>0</v>
      </c>
      <c r="CS24" s="25">
        <f>'Raw Data'!CR38</f>
        <v>0</v>
      </c>
      <c r="CT24" s="25">
        <f>'Raw Data'!CS38</f>
        <v>0</v>
      </c>
      <c r="CU24" s="25">
        <f>'Raw Data'!CT38</f>
        <v>0</v>
      </c>
      <c r="CV24" s="25">
        <f>'Raw Data'!CU38</f>
        <v>0</v>
      </c>
      <c r="CW24" s="25">
        <f>'Raw Data'!CV38</f>
        <v>0</v>
      </c>
      <c r="CX24" s="25">
        <f>'Raw Data'!CW38</f>
        <v>0</v>
      </c>
      <c r="CY24" s="25">
        <f>'Raw Data'!CX38</f>
        <v>0</v>
      </c>
      <c r="CZ24" s="25">
        <f>'Raw Data'!CY38</f>
        <v>7</v>
      </c>
      <c r="DA24" s="25">
        <f>'Raw Data'!CZ38</f>
        <v>0</v>
      </c>
      <c r="DB24" s="25">
        <f>'Raw Data'!DA38</f>
        <v>0</v>
      </c>
      <c r="DC24" s="25">
        <f>'Raw Data'!DB38</f>
        <v>0</v>
      </c>
      <c r="DD24" s="25">
        <f>'Raw Data'!DC38</f>
        <v>0</v>
      </c>
      <c r="DE24" s="25">
        <f>'Raw Data'!DD38</f>
        <v>0</v>
      </c>
      <c r="DF24" s="25">
        <f>'Raw Data'!DE38</f>
        <v>0</v>
      </c>
      <c r="DG24" s="25">
        <f>'Raw Data'!DF38</f>
        <v>0</v>
      </c>
      <c r="DH24" s="25">
        <f>'Raw Data'!DG38</f>
        <v>0</v>
      </c>
      <c r="DI24" s="25">
        <f>'Raw Data'!DH38</f>
        <v>0</v>
      </c>
      <c r="DJ24" s="25">
        <f>'Raw Data'!DI38</f>
        <v>0</v>
      </c>
      <c r="DK24" s="25">
        <f>'Raw Data'!DJ38</f>
        <v>0</v>
      </c>
      <c r="DL24" s="25">
        <f>'Raw Data'!DK38</f>
        <v>0</v>
      </c>
      <c r="DM24" s="25">
        <f>'Raw Data'!DL38</f>
        <v>0</v>
      </c>
      <c r="DN24" s="25">
        <f>'Raw Data'!DM38</f>
        <v>0</v>
      </c>
      <c r="DO24" s="25">
        <f>'Raw Data'!DN38</f>
        <v>0</v>
      </c>
      <c r="DP24" s="25">
        <f>'Raw Data'!DO38</f>
        <v>0</v>
      </c>
      <c r="DQ24" s="25">
        <f>'Raw Data'!DP38</f>
        <v>0</v>
      </c>
      <c r="DR24" s="25">
        <f>'Raw Data'!DQ38</f>
        <v>28</v>
      </c>
      <c r="DS24" s="25">
        <f>'Raw Data'!DR38</f>
        <v>2</v>
      </c>
      <c r="DT24" s="25">
        <f>'Raw Data'!DS38</f>
        <v>8</v>
      </c>
      <c r="DU24" s="25">
        <f>'Raw Data'!DT38</f>
        <v>8</v>
      </c>
      <c r="DV24" s="25">
        <f>'Raw Data'!DU38</f>
        <v>9</v>
      </c>
      <c r="DW24" s="25">
        <f>'Raw Data'!DV38</f>
        <v>4</v>
      </c>
      <c r="DX24" s="25">
        <f>'Raw Data'!DW38</f>
        <v>16</v>
      </c>
      <c r="DY24" s="25">
        <f>'Raw Data'!DX38</f>
        <v>0</v>
      </c>
      <c r="DZ24" s="25">
        <f>'Raw Data'!DY38</f>
        <v>0</v>
      </c>
      <c r="EA24" s="25">
        <f>'Raw Data'!DZ38</f>
        <v>0</v>
      </c>
      <c r="EB24" s="25">
        <f>'Raw Data'!EA38</f>
        <v>0</v>
      </c>
      <c r="EC24" s="25">
        <f>'Raw Data'!EB38</f>
        <v>0</v>
      </c>
      <c r="ED24" s="25">
        <f>'Raw Data'!EC38</f>
        <v>0</v>
      </c>
      <c r="EE24" s="25">
        <f>'Raw Data'!ED38</f>
        <v>6</v>
      </c>
      <c r="EF24" s="25">
        <f>'Raw Data'!EE38</f>
        <v>16</v>
      </c>
      <c r="EG24" s="25">
        <f>'Raw Data'!EF38</f>
        <v>0</v>
      </c>
      <c r="EH24" s="25">
        <f>'Raw Data'!EG38</f>
        <v>0</v>
      </c>
      <c r="EI24" s="25">
        <f>'Raw Data'!EH38</f>
        <v>0</v>
      </c>
      <c r="EJ24" s="25">
        <f>'Raw Data'!EI38</f>
        <v>4</v>
      </c>
      <c r="EK24" s="25">
        <f>'Raw Data'!EJ38</f>
        <v>0</v>
      </c>
      <c r="EL24" s="25">
        <f>'Raw Data'!EK38</f>
        <v>0</v>
      </c>
      <c r="EM24" s="25">
        <f>'Raw Data'!EL38</f>
        <v>0</v>
      </c>
      <c r="EN24" s="25">
        <f>'Raw Data'!EM38</f>
        <v>0</v>
      </c>
      <c r="EO24" s="25">
        <f>'Raw Data'!EN38</f>
        <v>0</v>
      </c>
      <c r="EP24" s="25">
        <f>'Raw Data'!EO38</f>
        <v>0</v>
      </c>
      <c r="EQ24" s="25">
        <f>'Raw Data'!EP38</f>
        <v>5</v>
      </c>
      <c r="ER24" s="25">
        <f>'Raw Data'!EQ38</f>
        <v>0</v>
      </c>
      <c r="ES24" s="25">
        <f>'Raw Data'!ER38</f>
        <v>0</v>
      </c>
      <c r="ET24" s="25">
        <f>'Raw Data'!ES38</f>
        <v>0</v>
      </c>
      <c r="EU24" s="25">
        <f>'Raw Data'!ET38</f>
        <v>0</v>
      </c>
      <c r="EV24" s="25">
        <f>'Raw Data'!EU38</f>
        <v>0</v>
      </c>
      <c r="EW24" s="25">
        <f>'Raw Data'!EV38</f>
        <v>5</v>
      </c>
      <c r="EX24" s="25">
        <f>'Raw Data'!EW38</f>
        <v>0</v>
      </c>
      <c r="EY24" s="25">
        <f>'Raw Data'!EX38</f>
        <v>0</v>
      </c>
      <c r="EZ24" s="25">
        <f>'Raw Data'!EY38</f>
        <v>0</v>
      </c>
      <c r="FA24" s="25">
        <f>'Raw Data'!EZ38</f>
        <v>1</v>
      </c>
      <c r="FB24" s="25">
        <f>'Raw Data'!FA38</f>
        <v>0</v>
      </c>
      <c r="FC24" s="25">
        <f>'Raw Data'!FB38</f>
        <v>0</v>
      </c>
      <c r="FD24" s="25">
        <f>'Raw Data'!FC38</f>
        <v>0</v>
      </c>
      <c r="FE24" s="25">
        <f>'Raw Data'!FD38</f>
        <v>7.5</v>
      </c>
      <c r="FF24" s="25">
        <f>'Raw Data'!FE38</f>
        <v>0</v>
      </c>
      <c r="FG24" s="25">
        <f>'Raw Data'!FF38</f>
        <v>3</v>
      </c>
      <c r="FH24" s="25">
        <f>'Raw Data'!FG38</f>
        <v>0</v>
      </c>
      <c r="FI24" s="25">
        <f>'Raw Data'!FH38</f>
        <v>0</v>
      </c>
      <c r="FJ24" s="25">
        <f>'Raw Data'!FI38</f>
        <v>0</v>
      </c>
      <c r="FK24" s="25">
        <f>'Raw Data'!FJ38</f>
        <v>0</v>
      </c>
      <c r="FL24" s="25">
        <f>'Raw Data'!FK38</f>
        <v>0</v>
      </c>
      <c r="FM24" s="25">
        <f>'Raw Data'!FL38</f>
        <v>0</v>
      </c>
      <c r="FN24" s="25">
        <f>'Raw Data'!FM38</f>
        <v>0</v>
      </c>
      <c r="FO24" s="25">
        <f>'Raw Data'!FN38</f>
        <v>0</v>
      </c>
      <c r="FP24" s="25">
        <f>'Raw Data'!FO38</f>
        <v>0</v>
      </c>
      <c r="FQ24" s="25">
        <f>'Raw Data'!FP38</f>
        <v>0</v>
      </c>
      <c r="FR24" s="25">
        <f>'Raw Data'!FQ38</f>
        <v>0</v>
      </c>
      <c r="FS24" s="25">
        <f>'Raw Data'!FR38</f>
        <v>0</v>
      </c>
    </row>
    <row r="25" spans="1:256" x14ac:dyDescent="0.25">
      <c r="A25" s="166" t="s">
        <v>4</v>
      </c>
      <c r="B25" s="10" t="s">
        <v>8</v>
      </c>
      <c r="C25" s="153">
        <f>IF(C24&gt;D16,C24-$B$64*(1-C7)+(B24-B25),0)</f>
        <v>0</v>
      </c>
      <c r="D25" s="153">
        <f t="shared" ref="D25:AI25" si="48">D24-(IF(D24&lt;$B63,D24,$B63))*(1-D7-$B62+D7*$B62)+IF(D24*C24&gt;0,MAX(C24-C25-D16+D17,0),0)</f>
        <v>0</v>
      </c>
      <c r="E25" s="153">
        <f t="shared" si="48"/>
        <v>0</v>
      </c>
      <c r="F25" s="153">
        <f t="shared" si="48"/>
        <v>0</v>
      </c>
      <c r="G25" s="153">
        <f t="shared" si="48"/>
        <v>0</v>
      </c>
      <c r="H25" s="153">
        <f t="shared" si="48"/>
        <v>0</v>
      </c>
      <c r="I25" s="153">
        <f t="shared" si="48"/>
        <v>0</v>
      </c>
      <c r="J25" s="153">
        <f t="shared" si="48"/>
        <v>0.79999999999999982</v>
      </c>
      <c r="K25" s="153">
        <f t="shared" si="48"/>
        <v>0</v>
      </c>
      <c r="L25" s="153">
        <f t="shared" si="48"/>
        <v>0</v>
      </c>
      <c r="M25" s="153">
        <f t="shared" si="48"/>
        <v>0</v>
      </c>
      <c r="N25" s="153">
        <f t="shared" si="48"/>
        <v>0</v>
      </c>
      <c r="O25" s="153">
        <f t="shared" si="48"/>
        <v>0</v>
      </c>
      <c r="P25" s="153">
        <f t="shared" si="48"/>
        <v>0</v>
      </c>
      <c r="Q25" s="153">
        <f t="shared" si="48"/>
        <v>0</v>
      </c>
      <c r="R25" s="153">
        <f t="shared" si="48"/>
        <v>0.44640000000000013</v>
      </c>
      <c r="S25" s="153">
        <f t="shared" si="48"/>
        <v>1.5978666666666674</v>
      </c>
      <c r="T25" s="153">
        <f t="shared" si="48"/>
        <v>0</v>
      </c>
      <c r="U25" s="153">
        <f t="shared" si="48"/>
        <v>0</v>
      </c>
      <c r="V25" s="153">
        <f t="shared" si="48"/>
        <v>0</v>
      </c>
      <c r="W25" s="153">
        <f t="shared" si="48"/>
        <v>0</v>
      </c>
      <c r="X25" s="153">
        <f t="shared" si="48"/>
        <v>0</v>
      </c>
      <c r="Y25" s="153">
        <f t="shared" si="48"/>
        <v>1.5520000000000005</v>
      </c>
      <c r="Z25" s="153">
        <f t="shared" si="48"/>
        <v>0</v>
      </c>
      <c r="AA25" s="153">
        <f t="shared" si="48"/>
        <v>0</v>
      </c>
      <c r="AB25" s="153">
        <f t="shared" si="48"/>
        <v>0</v>
      </c>
      <c r="AC25" s="153">
        <f t="shared" si="48"/>
        <v>0</v>
      </c>
      <c r="AD25" s="153">
        <f t="shared" si="48"/>
        <v>0</v>
      </c>
      <c r="AE25" s="153">
        <f t="shared" si="48"/>
        <v>0</v>
      </c>
      <c r="AF25" s="153">
        <f t="shared" si="48"/>
        <v>0</v>
      </c>
      <c r="AG25" s="153">
        <f t="shared" si="48"/>
        <v>0</v>
      </c>
      <c r="AH25" s="153">
        <f t="shared" si="48"/>
        <v>0</v>
      </c>
      <c r="AI25" s="153">
        <f t="shared" si="48"/>
        <v>0</v>
      </c>
      <c r="AJ25" s="153">
        <f t="shared" ref="AJ25:BO25" si="49">AJ24-(IF(AJ24&lt;$B63,AJ24,$B63))*(1-AJ7-$B62+AJ7*$B62)+IF(AJ24*AI24&gt;0,MAX(AI24-AI25-AJ16+AJ17,0),0)</f>
        <v>0</v>
      </c>
      <c r="AK25" s="153">
        <f t="shared" si="49"/>
        <v>0</v>
      </c>
      <c r="AL25" s="153">
        <f t="shared" si="49"/>
        <v>0</v>
      </c>
      <c r="AM25" s="153">
        <f t="shared" si="49"/>
        <v>0</v>
      </c>
      <c r="AN25" s="153">
        <f t="shared" si="49"/>
        <v>0</v>
      </c>
      <c r="AO25" s="153">
        <f t="shared" si="49"/>
        <v>0</v>
      </c>
      <c r="AP25" s="153">
        <f t="shared" si="49"/>
        <v>0</v>
      </c>
      <c r="AQ25" s="153">
        <f t="shared" si="49"/>
        <v>0</v>
      </c>
      <c r="AR25" s="153">
        <f t="shared" si="49"/>
        <v>0</v>
      </c>
      <c r="AS25" s="153">
        <f t="shared" si="49"/>
        <v>0</v>
      </c>
      <c r="AT25" s="153">
        <f t="shared" si="49"/>
        <v>0</v>
      </c>
      <c r="AU25" s="153">
        <f t="shared" si="49"/>
        <v>0</v>
      </c>
      <c r="AV25" s="153">
        <f t="shared" si="49"/>
        <v>0</v>
      </c>
      <c r="AW25" s="153">
        <f t="shared" si="49"/>
        <v>0.48102857142857136</v>
      </c>
      <c r="AX25" s="153">
        <f t="shared" si="49"/>
        <v>0</v>
      </c>
      <c r="AY25" s="153">
        <f t="shared" si="49"/>
        <v>0</v>
      </c>
      <c r="AZ25" s="153">
        <f t="shared" si="49"/>
        <v>0</v>
      </c>
      <c r="BA25" s="153">
        <f t="shared" si="49"/>
        <v>0</v>
      </c>
      <c r="BB25" s="153">
        <f t="shared" si="49"/>
        <v>0</v>
      </c>
      <c r="BC25" s="153">
        <f t="shared" si="49"/>
        <v>0</v>
      </c>
      <c r="BD25" s="153">
        <f t="shared" si="49"/>
        <v>2.464</v>
      </c>
      <c r="BE25" s="153">
        <f t="shared" si="49"/>
        <v>0</v>
      </c>
      <c r="BF25" s="153">
        <f t="shared" si="49"/>
        <v>0</v>
      </c>
      <c r="BG25" s="153">
        <f t="shared" si="49"/>
        <v>0</v>
      </c>
      <c r="BH25" s="153">
        <f t="shared" si="49"/>
        <v>0</v>
      </c>
      <c r="BI25" s="153">
        <f t="shared" si="49"/>
        <v>0</v>
      </c>
      <c r="BJ25" s="153">
        <f t="shared" si="49"/>
        <v>0</v>
      </c>
      <c r="BK25" s="153">
        <f t="shared" si="49"/>
        <v>0</v>
      </c>
      <c r="BL25" s="153">
        <f t="shared" si="49"/>
        <v>6.27712</v>
      </c>
      <c r="BM25" s="153">
        <f t="shared" si="49"/>
        <v>5.7219886040141636</v>
      </c>
      <c r="BN25" s="153">
        <f t="shared" si="49"/>
        <v>0</v>
      </c>
      <c r="BO25" s="153">
        <f t="shared" si="49"/>
        <v>0</v>
      </c>
      <c r="BP25" s="153">
        <f t="shared" ref="BP25:CU25" si="50">BP24-(IF(BP24&lt;$B63,BP24,$B63))*(1-BP7-$B62+BP7*$B62)+IF(BP24*BO24&gt;0,MAX(BO24-BO25-BP16+BP17,0),0)</f>
        <v>0</v>
      </c>
      <c r="BQ25" s="153">
        <f t="shared" si="50"/>
        <v>2.56</v>
      </c>
      <c r="BR25" s="153">
        <f t="shared" si="50"/>
        <v>0</v>
      </c>
      <c r="BS25" s="153">
        <f t="shared" si="50"/>
        <v>0</v>
      </c>
      <c r="BT25" s="153">
        <f t="shared" si="50"/>
        <v>0</v>
      </c>
      <c r="BU25" s="153">
        <f t="shared" si="50"/>
        <v>0</v>
      </c>
      <c r="BV25" s="153">
        <f t="shared" si="50"/>
        <v>0</v>
      </c>
      <c r="BW25" s="153">
        <f t="shared" si="50"/>
        <v>0</v>
      </c>
      <c r="BX25" s="153">
        <f t="shared" si="50"/>
        <v>0</v>
      </c>
      <c r="BY25" s="153">
        <f t="shared" si="50"/>
        <v>0</v>
      </c>
      <c r="BZ25" s="153">
        <f t="shared" si="50"/>
        <v>0</v>
      </c>
      <c r="CA25" s="153">
        <f t="shared" si="50"/>
        <v>0</v>
      </c>
      <c r="CB25" s="153">
        <f t="shared" si="50"/>
        <v>0</v>
      </c>
      <c r="CC25" s="153">
        <f t="shared" si="50"/>
        <v>0</v>
      </c>
      <c r="CD25" s="153">
        <f t="shared" si="50"/>
        <v>0</v>
      </c>
      <c r="CE25" s="153">
        <f t="shared" si="50"/>
        <v>0</v>
      </c>
      <c r="CF25" s="153">
        <f t="shared" si="50"/>
        <v>0</v>
      </c>
      <c r="CG25" s="153">
        <f t="shared" si="50"/>
        <v>18.505018181818183</v>
      </c>
      <c r="CH25" s="153">
        <f t="shared" si="50"/>
        <v>0</v>
      </c>
      <c r="CI25" s="153">
        <f t="shared" si="50"/>
        <v>0</v>
      </c>
      <c r="CJ25" s="153">
        <f t="shared" si="50"/>
        <v>0</v>
      </c>
      <c r="CK25" s="153">
        <f t="shared" si="50"/>
        <v>0</v>
      </c>
      <c r="CL25" s="153">
        <f t="shared" si="50"/>
        <v>0</v>
      </c>
      <c r="CM25" s="153">
        <f t="shared" si="50"/>
        <v>0</v>
      </c>
      <c r="CN25" s="153">
        <f t="shared" si="50"/>
        <v>0</v>
      </c>
      <c r="CO25" s="153">
        <f t="shared" si="50"/>
        <v>0</v>
      </c>
      <c r="CP25" s="153">
        <f t="shared" si="50"/>
        <v>5.2210909090909086</v>
      </c>
      <c r="CQ25" s="153">
        <f t="shared" si="50"/>
        <v>0</v>
      </c>
      <c r="CR25" s="153">
        <f t="shared" si="50"/>
        <v>0</v>
      </c>
      <c r="CS25" s="153">
        <f t="shared" si="50"/>
        <v>0</v>
      </c>
      <c r="CT25" s="153">
        <f t="shared" si="50"/>
        <v>0</v>
      </c>
      <c r="CU25" s="153">
        <f t="shared" si="50"/>
        <v>0</v>
      </c>
      <c r="CV25" s="153">
        <f t="shared" ref="CV25:EA25" si="51">CV24-(IF(CV24&lt;$B63,CV24,$B63))*(1-CV7-$B62+CV7*$B62)+IF(CV24*CU24&gt;0,MAX(CU24-CU25-CV16+CV17,0),0)</f>
        <v>0</v>
      </c>
      <c r="CW25" s="153">
        <f t="shared" si="51"/>
        <v>0</v>
      </c>
      <c r="CX25" s="153">
        <f t="shared" si="51"/>
        <v>0</v>
      </c>
      <c r="CY25" s="153">
        <f t="shared" si="51"/>
        <v>0</v>
      </c>
      <c r="CZ25" s="153">
        <f t="shared" si="51"/>
        <v>6.1543999999999999</v>
      </c>
      <c r="DA25" s="153">
        <f t="shared" si="51"/>
        <v>0</v>
      </c>
      <c r="DB25" s="153">
        <f t="shared" si="51"/>
        <v>0</v>
      </c>
      <c r="DC25" s="153">
        <f t="shared" si="51"/>
        <v>0</v>
      </c>
      <c r="DD25" s="153">
        <f t="shared" si="51"/>
        <v>0</v>
      </c>
      <c r="DE25" s="153">
        <f t="shared" si="51"/>
        <v>0</v>
      </c>
      <c r="DF25" s="153">
        <f t="shared" si="51"/>
        <v>0</v>
      </c>
      <c r="DG25" s="153">
        <f t="shared" si="51"/>
        <v>0</v>
      </c>
      <c r="DH25" s="153">
        <f t="shared" si="51"/>
        <v>0</v>
      </c>
      <c r="DI25" s="153">
        <f t="shared" si="51"/>
        <v>0</v>
      </c>
      <c r="DJ25" s="153">
        <f t="shared" si="51"/>
        <v>0</v>
      </c>
      <c r="DK25" s="153">
        <f t="shared" si="51"/>
        <v>0</v>
      </c>
      <c r="DL25" s="153">
        <f t="shared" si="51"/>
        <v>0</v>
      </c>
      <c r="DM25" s="153">
        <f t="shared" si="51"/>
        <v>0</v>
      </c>
      <c r="DN25" s="153">
        <f t="shared" si="51"/>
        <v>0</v>
      </c>
      <c r="DO25" s="153">
        <f t="shared" si="51"/>
        <v>0</v>
      </c>
      <c r="DP25" s="153">
        <f t="shared" si="51"/>
        <v>0</v>
      </c>
      <c r="DQ25" s="153">
        <f t="shared" si="51"/>
        <v>0</v>
      </c>
      <c r="DR25" s="153">
        <f t="shared" si="51"/>
        <v>24.401028571428572</v>
      </c>
      <c r="DS25" s="153">
        <f t="shared" si="51"/>
        <v>3.9865445707695506</v>
      </c>
      <c r="DT25" s="153">
        <f t="shared" si="51"/>
        <v>5.2527999999999997</v>
      </c>
      <c r="DU25" s="153">
        <f t="shared" si="51"/>
        <v>7.448201026611919</v>
      </c>
      <c r="DV25" s="153">
        <f t="shared" si="51"/>
        <v>5.5180285714285713</v>
      </c>
      <c r="DW25" s="153">
        <f t="shared" si="51"/>
        <v>4.4387945197526895</v>
      </c>
      <c r="DX25" s="153">
        <f t="shared" si="51"/>
        <v>10.835542857142858</v>
      </c>
      <c r="DY25" s="153">
        <f t="shared" si="51"/>
        <v>0</v>
      </c>
      <c r="DZ25" s="153">
        <f t="shared" si="51"/>
        <v>0</v>
      </c>
      <c r="EA25" s="153">
        <f t="shared" si="51"/>
        <v>0</v>
      </c>
      <c r="EB25" s="153">
        <f t="shared" ref="EB25:FG25" si="52">EB24-(IF(EB24&lt;$B63,EB24,$B63))*(1-EB7-$B62+EB7*$B62)+IF(EB24*EA24&gt;0,MAX(EA24-EA25-EB16+EB17,0),0)</f>
        <v>0</v>
      </c>
      <c r="EC25" s="153">
        <f t="shared" si="52"/>
        <v>0</v>
      </c>
      <c r="ED25" s="153">
        <f t="shared" si="52"/>
        <v>0</v>
      </c>
      <c r="EE25" s="153">
        <f t="shared" si="52"/>
        <v>2.5045714285714284</v>
      </c>
      <c r="EF25" s="153">
        <f t="shared" si="52"/>
        <v>8.829983752193197</v>
      </c>
      <c r="EG25" s="153">
        <f t="shared" si="52"/>
        <v>0</v>
      </c>
      <c r="EH25" s="153">
        <f t="shared" si="52"/>
        <v>0</v>
      </c>
      <c r="EI25" s="153">
        <f t="shared" si="52"/>
        <v>0</v>
      </c>
      <c r="EJ25" s="153">
        <f t="shared" si="52"/>
        <v>1.2348571428571433</v>
      </c>
      <c r="EK25" s="153">
        <f t="shared" si="52"/>
        <v>0</v>
      </c>
      <c r="EL25" s="153">
        <f t="shared" si="52"/>
        <v>0</v>
      </c>
      <c r="EM25" s="153">
        <f t="shared" si="52"/>
        <v>0</v>
      </c>
      <c r="EN25" s="153">
        <f t="shared" si="52"/>
        <v>0</v>
      </c>
      <c r="EO25" s="153">
        <f t="shared" si="52"/>
        <v>0</v>
      </c>
      <c r="EP25" s="153">
        <f t="shared" si="52"/>
        <v>0</v>
      </c>
      <c r="EQ25" s="153">
        <f t="shared" si="52"/>
        <v>1</v>
      </c>
      <c r="ER25" s="153">
        <f t="shared" si="52"/>
        <v>0</v>
      </c>
      <c r="ES25" s="153">
        <f t="shared" si="52"/>
        <v>0</v>
      </c>
      <c r="ET25" s="153">
        <f t="shared" si="52"/>
        <v>0</v>
      </c>
      <c r="EU25" s="153">
        <f t="shared" si="52"/>
        <v>0</v>
      </c>
      <c r="EV25" s="153">
        <f t="shared" si="52"/>
        <v>0</v>
      </c>
      <c r="EW25" s="153">
        <f t="shared" si="52"/>
        <v>1</v>
      </c>
      <c r="EX25" s="153">
        <f t="shared" si="52"/>
        <v>0</v>
      </c>
      <c r="EY25" s="153">
        <f t="shared" si="52"/>
        <v>0</v>
      </c>
      <c r="EZ25" s="153">
        <f t="shared" si="52"/>
        <v>0</v>
      </c>
      <c r="FA25" s="153">
        <f t="shared" si="52"/>
        <v>0.19999999999999996</v>
      </c>
      <c r="FB25" s="153">
        <f t="shared" si="52"/>
        <v>0</v>
      </c>
      <c r="FC25" s="153">
        <f t="shared" si="52"/>
        <v>0</v>
      </c>
      <c r="FD25" s="153">
        <f t="shared" si="52"/>
        <v>0</v>
      </c>
      <c r="FE25" s="153">
        <f t="shared" si="52"/>
        <v>1.5</v>
      </c>
      <c r="FF25" s="153">
        <f t="shared" si="52"/>
        <v>0</v>
      </c>
      <c r="FG25" s="153">
        <f t="shared" si="52"/>
        <v>0.59999999999999964</v>
      </c>
      <c r="FH25" s="153">
        <f t="shared" ref="FH25:FS25" si="53">FH24-(IF(FH24&lt;$B63,FH24,$B63))*(1-FH7-$B62+FH7*$B62)+IF(FH24*FG24&gt;0,MAX(FG24-FG25-FH16+FH17,0),0)</f>
        <v>0</v>
      </c>
      <c r="FI25" s="153">
        <f t="shared" si="53"/>
        <v>0</v>
      </c>
      <c r="FJ25" s="153">
        <f t="shared" si="53"/>
        <v>0</v>
      </c>
      <c r="FK25" s="153">
        <f t="shared" si="53"/>
        <v>0</v>
      </c>
      <c r="FL25" s="153">
        <f t="shared" si="53"/>
        <v>0</v>
      </c>
      <c r="FM25" s="153">
        <f t="shared" si="53"/>
        <v>0</v>
      </c>
      <c r="FN25" s="153">
        <f t="shared" si="53"/>
        <v>0</v>
      </c>
      <c r="FO25" s="153">
        <f t="shared" si="53"/>
        <v>0</v>
      </c>
      <c r="FP25" s="153">
        <f t="shared" si="53"/>
        <v>0</v>
      </c>
      <c r="FQ25" s="153">
        <f t="shared" si="53"/>
        <v>0</v>
      </c>
      <c r="FR25" s="153">
        <f t="shared" si="53"/>
        <v>0</v>
      </c>
      <c r="FS25" s="153">
        <f t="shared" si="53"/>
        <v>0</v>
      </c>
    </row>
    <row r="26" spans="1:256" s="4" customFormat="1" x14ac:dyDescent="0.25">
      <c r="A26" s="166" t="s">
        <v>17</v>
      </c>
      <c r="B26" s="10" t="s">
        <v>8</v>
      </c>
      <c r="C26" s="166">
        <v>0</v>
      </c>
      <c r="D26" s="166">
        <f>C26+D25</f>
        <v>0</v>
      </c>
      <c r="E26" s="166">
        <f t="shared" ref="E26:P26" si="54">D26+E25</f>
        <v>0</v>
      </c>
      <c r="F26" s="166">
        <f t="shared" si="54"/>
        <v>0</v>
      </c>
      <c r="G26" s="166">
        <f t="shared" si="54"/>
        <v>0</v>
      </c>
      <c r="H26" s="166">
        <f t="shared" si="54"/>
        <v>0</v>
      </c>
      <c r="I26" s="166">
        <f t="shared" si="54"/>
        <v>0</v>
      </c>
      <c r="J26" s="166">
        <f t="shared" si="54"/>
        <v>0.79999999999999982</v>
      </c>
      <c r="K26" s="166">
        <f t="shared" si="54"/>
        <v>0.79999999999999982</v>
      </c>
      <c r="L26" s="166">
        <f t="shared" si="54"/>
        <v>0.79999999999999982</v>
      </c>
      <c r="M26" s="166">
        <f t="shared" si="54"/>
        <v>0.79999999999999982</v>
      </c>
      <c r="N26" s="166">
        <f t="shared" si="54"/>
        <v>0.79999999999999982</v>
      </c>
      <c r="O26" s="166">
        <f t="shared" si="54"/>
        <v>0.79999999999999982</v>
      </c>
      <c r="P26" s="166">
        <f t="shared" si="54"/>
        <v>0.79999999999999982</v>
      </c>
      <c r="Q26" s="166">
        <f>P26+Q25</f>
        <v>0.79999999999999982</v>
      </c>
      <c r="R26" s="166">
        <f>Q26+R25</f>
        <v>1.2464</v>
      </c>
      <c r="S26" s="166">
        <f>R26+S25</f>
        <v>2.8442666666666674</v>
      </c>
      <c r="T26" s="166">
        <f t="shared" ref="T26:CE26" si="55">S26+T25</f>
        <v>2.8442666666666674</v>
      </c>
      <c r="U26" s="166">
        <f t="shared" si="55"/>
        <v>2.8442666666666674</v>
      </c>
      <c r="V26" s="166">
        <f t="shared" si="55"/>
        <v>2.8442666666666674</v>
      </c>
      <c r="W26" s="166">
        <f t="shared" si="55"/>
        <v>2.8442666666666674</v>
      </c>
      <c r="X26" s="166">
        <f t="shared" si="55"/>
        <v>2.8442666666666674</v>
      </c>
      <c r="Y26" s="166">
        <f t="shared" si="55"/>
        <v>4.3962666666666674</v>
      </c>
      <c r="Z26" s="166">
        <f t="shared" si="55"/>
        <v>4.3962666666666674</v>
      </c>
      <c r="AA26" s="166">
        <f t="shared" si="55"/>
        <v>4.3962666666666674</v>
      </c>
      <c r="AB26" s="166">
        <f t="shared" si="55"/>
        <v>4.3962666666666674</v>
      </c>
      <c r="AC26" s="166">
        <f t="shared" si="55"/>
        <v>4.3962666666666674</v>
      </c>
      <c r="AD26" s="166">
        <f t="shared" si="55"/>
        <v>4.3962666666666674</v>
      </c>
      <c r="AE26" s="166">
        <f t="shared" si="55"/>
        <v>4.3962666666666674</v>
      </c>
      <c r="AF26" s="166">
        <f t="shared" si="55"/>
        <v>4.3962666666666674</v>
      </c>
      <c r="AG26" s="166">
        <f t="shared" si="55"/>
        <v>4.3962666666666674</v>
      </c>
      <c r="AH26" s="166">
        <f t="shared" si="55"/>
        <v>4.3962666666666674</v>
      </c>
      <c r="AI26" s="166">
        <f t="shared" si="55"/>
        <v>4.3962666666666674</v>
      </c>
      <c r="AJ26" s="166">
        <f t="shared" si="55"/>
        <v>4.3962666666666674</v>
      </c>
      <c r="AK26" s="166">
        <f t="shared" si="55"/>
        <v>4.3962666666666674</v>
      </c>
      <c r="AL26" s="166">
        <f t="shared" si="55"/>
        <v>4.3962666666666674</v>
      </c>
      <c r="AM26" s="166">
        <f t="shared" si="55"/>
        <v>4.3962666666666674</v>
      </c>
      <c r="AN26" s="166">
        <f t="shared" si="55"/>
        <v>4.3962666666666674</v>
      </c>
      <c r="AO26" s="166">
        <f t="shared" si="55"/>
        <v>4.3962666666666674</v>
      </c>
      <c r="AP26" s="166">
        <f t="shared" si="55"/>
        <v>4.3962666666666674</v>
      </c>
      <c r="AQ26" s="166">
        <f t="shared" si="55"/>
        <v>4.3962666666666674</v>
      </c>
      <c r="AR26" s="166">
        <f t="shared" si="55"/>
        <v>4.3962666666666674</v>
      </c>
      <c r="AS26" s="166">
        <f t="shared" si="55"/>
        <v>4.3962666666666674</v>
      </c>
      <c r="AT26" s="166">
        <f t="shared" si="55"/>
        <v>4.3962666666666674</v>
      </c>
      <c r="AU26" s="166">
        <f t="shared" si="55"/>
        <v>4.3962666666666674</v>
      </c>
      <c r="AV26" s="166">
        <f t="shared" si="55"/>
        <v>4.3962666666666674</v>
      </c>
      <c r="AW26" s="166">
        <f t="shared" si="55"/>
        <v>4.8772952380952388</v>
      </c>
      <c r="AX26" s="166">
        <f t="shared" si="55"/>
        <v>4.8772952380952388</v>
      </c>
      <c r="AY26" s="166">
        <f t="shared" si="55"/>
        <v>4.8772952380952388</v>
      </c>
      <c r="AZ26" s="166">
        <f t="shared" si="55"/>
        <v>4.8772952380952388</v>
      </c>
      <c r="BA26" s="166">
        <f t="shared" si="55"/>
        <v>4.8772952380952388</v>
      </c>
      <c r="BB26" s="166">
        <f t="shared" si="55"/>
        <v>4.8772952380952388</v>
      </c>
      <c r="BC26" s="166">
        <f t="shared" si="55"/>
        <v>4.8772952380952388</v>
      </c>
      <c r="BD26" s="166">
        <f t="shared" si="55"/>
        <v>7.3412952380952383</v>
      </c>
      <c r="BE26" s="166">
        <f t="shared" si="55"/>
        <v>7.3412952380952383</v>
      </c>
      <c r="BF26" s="166">
        <f t="shared" si="55"/>
        <v>7.3412952380952383</v>
      </c>
      <c r="BG26" s="166">
        <f t="shared" si="55"/>
        <v>7.3412952380952383</v>
      </c>
      <c r="BH26" s="166">
        <f t="shared" si="55"/>
        <v>7.3412952380952383</v>
      </c>
      <c r="BI26" s="166">
        <f t="shared" si="55"/>
        <v>7.3412952380952383</v>
      </c>
      <c r="BJ26" s="166">
        <f t="shared" si="55"/>
        <v>7.3412952380952383</v>
      </c>
      <c r="BK26" s="166">
        <f t="shared" si="55"/>
        <v>7.3412952380952383</v>
      </c>
      <c r="BL26" s="166">
        <f t="shared" si="55"/>
        <v>13.618415238095238</v>
      </c>
      <c r="BM26" s="166">
        <f t="shared" si="55"/>
        <v>19.340403842109403</v>
      </c>
      <c r="BN26" s="166">
        <f t="shared" si="55"/>
        <v>19.340403842109403</v>
      </c>
      <c r="BO26" s="166">
        <f t="shared" si="55"/>
        <v>19.340403842109403</v>
      </c>
      <c r="BP26" s="166">
        <f t="shared" si="55"/>
        <v>19.340403842109403</v>
      </c>
      <c r="BQ26" s="166">
        <f t="shared" si="55"/>
        <v>21.900403842109402</v>
      </c>
      <c r="BR26" s="166">
        <f t="shared" si="55"/>
        <v>21.900403842109402</v>
      </c>
      <c r="BS26" s="166">
        <f t="shared" si="55"/>
        <v>21.900403842109402</v>
      </c>
      <c r="BT26" s="166">
        <f t="shared" si="55"/>
        <v>21.900403842109402</v>
      </c>
      <c r="BU26" s="166">
        <f t="shared" si="55"/>
        <v>21.900403842109402</v>
      </c>
      <c r="BV26" s="166">
        <f t="shared" si="55"/>
        <v>21.900403842109402</v>
      </c>
      <c r="BW26" s="166">
        <f t="shared" si="55"/>
        <v>21.900403842109402</v>
      </c>
      <c r="BX26" s="166">
        <f t="shared" si="55"/>
        <v>21.900403842109402</v>
      </c>
      <c r="BY26" s="166">
        <f t="shared" si="55"/>
        <v>21.900403842109402</v>
      </c>
      <c r="BZ26" s="166">
        <f t="shared" si="55"/>
        <v>21.900403842109402</v>
      </c>
      <c r="CA26" s="166">
        <f t="shared" si="55"/>
        <v>21.900403842109402</v>
      </c>
      <c r="CB26" s="166">
        <f t="shared" si="55"/>
        <v>21.900403842109402</v>
      </c>
      <c r="CC26" s="166">
        <f t="shared" si="55"/>
        <v>21.900403842109402</v>
      </c>
      <c r="CD26" s="166">
        <f t="shared" si="55"/>
        <v>21.900403842109402</v>
      </c>
      <c r="CE26" s="166">
        <f t="shared" si="55"/>
        <v>21.900403842109402</v>
      </c>
      <c r="CF26" s="166">
        <f t="shared" ref="CF26:EQ26" si="56">CE26+CF25</f>
        <v>21.900403842109402</v>
      </c>
      <c r="CG26" s="166">
        <f t="shared" si="56"/>
        <v>40.405422023927585</v>
      </c>
      <c r="CH26" s="166">
        <f t="shared" si="56"/>
        <v>40.405422023927585</v>
      </c>
      <c r="CI26" s="166">
        <f t="shared" si="56"/>
        <v>40.405422023927585</v>
      </c>
      <c r="CJ26" s="166">
        <f t="shared" si="56"/>
        <v>40.405422023927585</v>
      </c>
      <c r="CK26" s="166">
        <f t="shared" si="56"/>
        <v>40.405422023927585</v>
      </c>
      <c r="CL26" s="166">
        <f t="shared" si="56"/>
        <v>40.405422023927585</v>
      </c>
      <c r="CM26" s="166">
        <f t="shared" si="56"/>
        <v>40.405422023927585</v>
      </c>
      <c r="CN26" s="166">
        <f t="shared" si="56"/>
        <v>40.405422023927585</v>
      </c>
      <c r="CO26" s="166">
        <f t="shared" si="56"/>
        <v>40.405422023927585</v>
      </c>
      <c r="CP26" s="166">
        <f t="shared" si="56"/>
        <v>45.626512933018496</v>
      </c>
      <c r="CQ26" s="166">
        <f t="shared" si="56"/>
        <v>45.626512933018496</v>
      </c>
      <c r="CR26" s="166">
        <f t="shared" si="56"/>
        <v>45.626512933018496</v>
      </c>
      <c r="CS26" s="166">
        <f t="shared" si="56"/>
        <v>45.626512933018496</v>
      </c>
      <c r="CT26" s="166">
        <f t="shared" si="56"/>
        <v>45.626512933018496</v>
      </c>
      <c r="CU26" s="166">
        <f t="shared" si="56"/>
        <v>45.626512933018496</v>
      </c>
      <c r="CV26" s="166">
        <f t="shared" si="56"/>
        <v>45.626512933018496</v>
      </c>
      <c r="CW26" s="166">
        <f t="shared" si="56"/>
        <v>45.626512933018496</v>
      </c>
      <c r="CX26" s="166">
        <f t="shared" si="56"/>
        <v>45.626512933018496</v>
      </c>
      <c r="CY26" s="166">
        <f t="shared" si="56"/>
        <v>45.626512933018496</v>
      </c>
      <c r="CZ26" s="166">
        <f t="shared" si="56"/>
        <v>51.780912933018499</v>
      </c>
      <c r="DA26" s="166">
        <f t="shared" si="56"/>
        <v>51.780912933018499</v>
      </c>
      <c r="DB26" s="166">
        <f t="shared" si="56"/>
        <v>51.780912933018499</v>
      </c>
      <c r="DC26" s="166">
        <f t="shared" si="56"/>
        <v>51.780912933018499</v>
      </c>
      <c r="DD26" s="166">
        <f t="shared" si="56"/>
        <v>51.780912933018499</v>
      </c>
      <c r="DE26" s="166">
        <f t="shared" si="56"/>
        <v>51.780912933018499</v>
      </c>
      <c r="DF26" s="166">
        <f t="shared" si="56"/>
        <v>51.780912933018499</v>
      </c>
      <c r="DG26" s="166">
        <f t="shared" si="56"/>
        <v>51.780912933018499</v>
      </c>
      <c r="DH26" s="166">
        <f t="shared" si="56"/>
        <v>51.780912933018499</v>
      </c>
      <c r="DI26" s="166">
        <f t="shared" si="56"/>
        <v>51.780912933018499</v>
      </c>
      <c r="DJ26" s="166">
        <f t="shared" si="56"/>
        <v>51.780912933018499</v>
      </c>
      <c r="DK26" s="166">
        <f t="shared" si="56"/>
        <v>51.780912933018499</v>
      </c>
      <c r="DL26" s="166">
        <f t="shared" si="56"/>
        <v>51.780912933018499</v>
      </c>
      <c r="DM26" s="166">
        <f t="shared" si="56"/>
        <v>51.780912933018499</v>
      </c>
      <c r="DN26" s="166">
        <f t="shared" si="56"/>
        <v>51.780912933018499</v>
      </c>
      <c r="DO26" s="166">
        <f t="shared" si="56"/>
        <v>51.780912933018499</v>
      </c>
      <c r="DP26" s="166">
        <f t="shared" si="56"/>
        <v>51.780912933018499</v>
      </c>
      <c r="DQ26" s="166">
        <f t="shared" si="56"/>
        <v>51.780912933018499</v>
      </c>
      <c r="DR26" s="166">
        <f t="shared" si="56"/>
        <v>76.181941504447067</v>
      </c>
      <c r="DS26" s="166">
        <f t="shared" si="56"/>
        <v>80.16848607521662</v>
      </c>
      <c r="DT26" s="166">
        <f t="shared" si="56"/>
        <v>85.421286075216614</v>
      </c>
      <c r="DU26" s="166">
        <f t="shared" si="56"/>
        <v>92.869487101828526</v>
      </c>
      <c r="DV26" s="166">
        <f t="shared" si="56"/>
        <v>98.387515673257099</v>
      </c>
      <c r="DW26" s="166">
        <f t="shared" si="56"/>
        <v>102.82631019300979</v>
      </c>
      <c r="DX26" s="166">
        <f t="shared" si="56"/>
        <v>113.66185305015264</v>
      </c>
      <c r="DY26" s="166">
        <f t="shared" si="56"/>
        <v>113.66185305015264</v>
      </c>
      <c r="DZ26" s="166">
        <f t="shared" si="56"/>
        <v>113.66185305015264</v>
      </c>
      <c r="EA26" s="166">
        <f t="shared" si="56"/>
        <v>113.66185305015264</v>
      </c>
      <c r="EB26" s="166">
        <f t="shared" si="56"/>
        <v>113.66185305015264</v>
      </c>
      <c r="EC26" s="166">
        <f t="shared" si="56"/>
        <v>113.66185305015264</v>
      </c>
      <c r="ED26" s="166">
        <f t="shared" si="56"/>
        <v>113.66185305015264</v>
      </c>
      <c r="EE26" s="166">
        <f t="shared" si="56"/>
        <v>116.16642447872407</v>
      </c>
      <c r="EF26" s="166">
        <f t="shared" si="56"/>
        <v>124.99640823091727</v>
      </c>
      <c r="EG26" s="166">
        <f t="shared" si="56"/>
        <v>124.99640823091727</v>
      </c>
      <c r="EH26" s="166">
        <f t="shared" si="56"/>
        <v>124.99640823091727</v>
      </c>
      <c r="EI26" s="166">
        <f t="shared" si="56"/>
        <v>124.99640823091727</v>
      </c>
      <c r="EJ26" s="166">
        <f t="shared" si="56"/>
        <v>126.23126537377441</v>
      </c>
      <c r="EK26" s="166">
        <f t="shared" si="56"/>
        <v>126.23126537377441</v>
      </c>
      <c r="EL26" s="166">
        <f t="shared" si="56"/>
        <v>126.23126537377441</v>
      </c>
      <c r="EM26" s="166">
        <f t="shared" si="56"/>
        <v>126.23126537377441</v>
      </c>
      <c r="EN26" s="166">
        <f t="shared" si="56"/>
        <v>126.23126537377441</v>
      </c>
      <c r="EO26" s="166">
        <f t="shared" si="56"/>
        <v>126.23126537377441</v>
      </c>
      <c r="EP26" s="166">
        <f t="shared" si="56"/>
        <v>126.23126537377441</v>
      </c>
      <c r="EQ26" s="166">
        <f t="shared" si="56"/>
        <v>127.23126537377441</v>
      </c>
      <c r="ER26" s="166">
        <f t="shared" ref="ER26:FS26" si="57">EQ26+ER25</f>
        <v>127.23126537377441</v>
      </c>
      <c r="ES26" s="166">
        <f t="shared" si="57"/>
        <v>127.23126537377441</v>
      </c>
      <c r="ET26" s="166">
        <f t="shared" si="57"/>
        <v>127.23126537377441</v>
      </c>
      <c r="EU26" s="166">
        <f t="shared" si="57"/>
        <v>127.23126537377441</v>
      </c>
      <c r="EV26" s="166">
        <f t="shared" si="57"/>
        <v>127.23126537377441</v>
      </c>
      <c r="EW26" s="166">
        <f t="shared" si="57"/>
        <v>128.23126537377442</v>
      </c>
      <c r="EX26" s="166">
        <f t="shared" si="57"/>
        <v>128.23126537377442</v>
      </c>
      <c r="EY26" s="166">
        <f t="shared" si="57"/>
        <v>128.23126537377442</v>
      </c>
      <c r="EZ26" s="166">
        <f t="shared" si="57"/>
        <v>128.23126537377442</v>
      </c>
      <c r="FA26" s="166">
        <f t="shared" si="57"/>
        <v>128.43126537377441</v>
      </c>
      <c r="FB26" s="166">
        <f t="shared" si="57"/>
        <v>128.43126537377441</v>
      </c>
      <c r="FC26" s="166">
        <f t="shared" si="57"/>
        <v>128.43126537377441</v>
      </c>
      <c r="FD26" s="166">
        <f t="shared" si="57"/>
        <v>128.43126537377441</v>
      </c>
      <c r="FE26" s="166">
        <f t="shared" si="57"/>
        <v>129.93126537377441</v>
      </c>
      <c r="FF26" s="166">
        <f t="shared" si="57"/>
        <v>129.93126537377441</v>
      </c>
      <c r="FG26" s="166">
        <f t="shared" si="57"/>
        <v>130.5312653737744</v>
      </c>
      <c r="FH26" s="166">
        <f t="shared" si="57"/>
        <v>130.5312653737744</v>
      </c>
      <c r="FI26" s="166">
        <f t="shared" si="57"/>
        <v>130.5312653737744</v>
      </c>
      <c r="FJ26" s="166">
        <f t="shared" si="57"/>
        <v>130.5312653737744</v>
      </c>
      <c r="FK26" s="166">
        <f t="shared" si="57"/>
        <v>130.5312653737744</v>
      </c>
      <c r="FL26" s="166">
        <f t="shared" si="57"/>
        <v>130.5312653737744</v>
      </c>
      <c r="FM26" s="166">
        <f t="shared" si="57"/>
        <v>130.5312653737744</v>
      </c>
      <c r="FN26" s="166">
        <f t="shared" si="57"/>
        <v>130.5312653737744</v>
      </c>
      <c r="FO26" s="166">
        <f t="shared" si="57"/>
        <v>130.5312653737744</v>
      </c>
      <c r="FP26" s="166">
        <f t="shared" si="57"/>
        <v>130.5312653737744</v>
      </c>
      <c r="FQ26" s="166">
        <f t="shared" si="57"/>
        <v>130.5312653737744</v>
      </c>
      <c r="FR26" s="166">
        <f t="shared" si="57"/>
        <v>130.5312653737744</v>
      </c>
      <c r="FS26" s="166">
        <f t="shared" si="57"/>
        <v>130.5312653737744</v>
      </c>
    </row>
    <row r="27" spans="1:256" s="14" customFormat="1" ht="5.25" customHeight="1" x14ac:dyDescent="0.25">
      <c r="B27" s="15"/>
    </row>
    <row r="28" spans="1:256" x14ac:dyDescent="0.25">
      <c r="A28" t="s">
        <v>96</v>
      </c>
      <c r="B28" s="10" t="s">
        <v>8</v>
      </c>
      <c r="C28" s="55">
        <f>'Raw Data'!L227</f>
        <v>60</v>
      </c>
      <c r="D28" s="4">
        <f t="shared" ref="D28:AI28" si="58">IF(C28+D17-D25-D35&gt;0, C28+D17-D25-D35, 0)</f>
        <v>61.082535613878342</v>
      </c>
      <c r="E28" s="4">
        <f t="shared" si="58"/>
        <v>61.887790701252371</v>
      </c>
      <c r="F28" s="4">
        <f t="shared" si="58"/>
        <v>62.57752947425174</v>
      </c>
      <c r="G28" s="4">
        <f t="shared" si="58"/>
        <v>63.19460354564854</v>
      </c>
      <c r="H28" s="4">
        <f t="shared" si="58"/>
        <v>63.642899024485708</v>
      </c>
      <c r="I28" s="4">
        <f t="shared" si="58"/>
        <v>63.935267260306304</v>
      </c>
      <c r="J28" s="4">
        <f t="shared" si="58"/>
        <v>63.342276413010708</v>
      </c>
      <c r="K28" s="4">
        <f t="shared" si="58"/>
        <v>63.842458981755513</v>
      </c>
      <c r="L28" s="4">
        <f t="shared" si="58"/>
        <v>64.144621916781958</v>
      </c>
      <c r="M28" s="4">
        <f t="shared" si="58"/>
        <v>64.469786349145537</v>
      </c>
      <c r="N28" s="4">
        <f t="shared" si="58"/>
        <v>65.133001671660352</v>
      </c>
      <c r="O28" s="4">
        <f t="shared" si="58"/>
        <v>65.817774910056812</v>
      </c>
      <c r="P28" s="4">
        <f t="shared" si="58"/>
        <v>66.653288946569901</v>
      </c>
      <c r="Q28" s="4">
        <f t="shared" si="58"/>
        <v>67.611931159617356</v>
      </c>
      <c r="R28" s="4">
        <f t="shared" si="58"/>
        <v>67.921763767422476</v>
      </c>
      <c r="S28" s="4">
        <f t="shared" si="58"/>
        <v>66.707362061077148</v>
      </c>
      <c r="T28" s="4">
        <f t="shared" si="58"/>
        <v>68.267417536221075</v>
      </c>
      <c r="U28" s="4">
        <f t="shared" si="58"/>
        <v>70.028203482907273</v>
      </c>
      <c r="V28" s="4">
        <f t="shared" si="58"/>
        <v>71.300008955466808</v>
      </c>
      <c r="W28" s="4">
        <f t="shared" si="58"/>
        <v>72.507881974535223</v>
      </c>
      <c r="X28" s="4">
        <f t="shared" si="58"/>
        <v>73.970417019492047</v>
      </c>
      <c r="Y28" s="4">
        <f t="shared" si="58"/>
        <v>73.425682568269238</v>
      </c>
      <c r="Z28" s="4">
        <f t="shared" si="58"/>
        <v>74.038444640090546</v>
      </c>
      <c r="AA28" s="4">
        <f t="shared" si="58"/>
        <v>75.28725618609424</v>
      </c>
      <c r="AB28" s="4">
        <f t="shared" si="58"/>
        <v>59.008561182893942</v>
      </c>
      <c r="AC28" s="4">
        <f t="shared" si="58"/>
        <v>61.193282695402331</v>
      </c>
      <c r="AD28" s="4">
        <f t="shared" si="58"/>
        <v>63.294604179193207</v>
      </c>
      <c r="AE28" s="4">
        <f t="shared" si="58"/>
        <v>65.430190645863249</v>
      </c>
      <c r="AF28" s="4">
        <f t="shared" si="58"/>
        <v>68.522506538440425</v>
      </c>
      <c r="AG28" s="4">
        <f t="shared" si="58"/>
        <v>71.610309943010051</v>
      </c>
      <c r="AH28" s="4">
        <f t="shared" si="58"/>
        <v>56.334841275947852</v>
      </c>
      <c r="AI28" s="4">
        <f t="shared" si="58"/>
        <v>59.463651832598018</v>
      </c>
      <c r="AJ28" s="4">
        <f t="shared" ref="AJ28:BO28" si="59">IF(AI28+AJ17-AJ25-AJ35&gt;0, AI28+AJ17-AJ25-AJ35, 0)</f>
        <v>61.950585130852033</v>
      </c>
      <c r="AK28" s="4">
        <f t="shared" si="59"/>
        <v>64.171090481918625</v>
      </c>
      <c r="AL28" s="4">
        <f t="shared" si="59"/>
        <v>66.412267079042962</v>
      </c>
      <c r="AM28" s="4">
        <f t="shared" si="59"/>
        <v>69.043664545368728</v>
      </c>
      <c r="AN28" s="4">
        <f t="shared" si="59"/>
        <v>72.778018576904287</v>
      </c>
      <c r="AO28" s="4">
        <f t="shared" si="59"/>
        <v>58.580119358468622</v>
      </c>
      <c r="AP28" s="4">
        <f t="shared" si="59"/>
        <v>61.513958009904336</v>
      </c>
      <c r="AQ28" s="4">
        <f t="shared" si="59"/>
        <v>64.39617034911484</v>
      </c>
      <c r="AR28" s="4">
        <f t="shared" si="59"/>
        <v>67.645797306000034</v>
      </c>
      <c r="AS28" s="4">
        <f t="shared" si="59"/>
        <v>71.25552415325356</v>
      </c>
      <c r="AT28" s="4">
        <f t="shared" si="59"/>
        <v>74.830418683168418</v>
      </c>
      <c r="AU28" s="4">
        <f t="shared" si="59"/>
        <v>78.831444208252975</v>
      </c>
      <c r="AV28" s="4">
        <f t="shared" si="59"/>
        <v>84.301713287161618</v>
      </c>
      <c r="AW28" s="4">
        <f t="shared" si="59"/>
        <v>89.047979889127731</v>
      </c>
      <c r="AX28" s="4">
        <f t="shared" si="59"/>
        <v>93.136841329283172</v>
      </c>
      <c r="AY28" s="4">
        <f t="shared" si="59"/>
        <v>97.018015851929391</v>
      </c>
      <c r="AZ28" s="4">
        <f t="shared" si="59"/>
        <v>86.697124844247867</v>
      </c>
      <c r="BA28" s="4">
        <f t="shared" si="59"/>
        <v>91.505015594247865</v>
      </c>
      <c r="BB28" s="4">
        <f t="shared" si="59"/>
        <v>96.48897035754328</v>
      </c>
      <c r="BC28" s="4">
        <f t="shared" si="59"/>
        <v>101.60062957547669</v>
      </c>
      <c r="BD28" s="4">
        <f t="shared" si="59"/>
        <v>90.379530620859938</v>
      </c>
      <c r="BE28" s="4">
        <f t="shared" si="59"/>
        <v>95.622688998477543</v>
      </c>
      <c r="BF28" s="4">
        <f t="shared" si="59"/>
        <v>100.52602857966055</v>
      </c>
      <c r="BG28" s="4">
        <f t="shared" si="59"/>
        <v>105.41210054358449</v>
      </c>
      <c r="BH28" s="4">
        <f t="shared" si="59"/>
        <v>110.20507537039703</v>
      </c>
      <c r="BI28" s="4">
        <f t="shared" si="59"/>
        <v>96.014203029104522</v>
      </c>
      <c r="BJ28" s="4">
        <f t="shared" si="59"/>
        <v>105.11603886446036</v>
      </c>
      <c r="BK28" s="4">
        <f t="shared" si="59"/>
        <v>109.84077474851343</v>
      </c>
      <c r="BL28" s="4">
        <f t="shared" si="59"/>
        <v>107.53363434844701</v>
      </c>
      <c r="BM28" s="4">
        <f t="shared" si="59"/>
        <v>105.80808150039404</v>
      </c>
      <c r="BN28" s="4">
        <f t="shared" si="59"/>
        <v>96.930696341925113</v>
      </c>
      <c r="BO28" s="4">
        <f t="shared" si="59"/>
        <v>105.89029035363302</v>
      </c>
      <c r="BP28" s="4">
        <f t="shared" ref="BP28:CU28" si="60">IF(BO28+BP17-BP25-BP35&gt;0, BO28+BP17-BP25-BP35, 0)</f>
        <v>113.40445225521978</v>
      </c>
      <c r="BQ28" s="4">
        <f t="shared" si="60"/>
        <v>115.59266865201546</v>
      </c>
      <c r="BR28" s="4">
        <f t="shared" si="60"/>
        <v>118.57067176748539</v>
      </c>
      <c r="BS28" s="4">
        <f t="shared" si="60"/>
        <v>122.34571148604901</v>
      </c>
      <c r="BT28" s="4">
        <f t="shared" si="60"/>
        <v>125.24021725280689</v>
      </c>
      <c r="BU28" s="4">
        <f t="shared" si="60"/>
        <v>128.71349298797583</v>
      </c>
      <c r="BV28" s="4">
        <f t="shared" si="60"/>
        <v>131.61106763218731</v>
      </c>
      <c r="BW28" s="4">
        <f t="shared" si="60"/>
        <v>115.6651216235897</v>
      </c>
      <c r="BX28" s="4">
        <f t="shared" si="60"/>
        <v>117.90779577503933</v>
      </c>
      <c r="BY28" s="4">
        <f t="shared" si="60"/>
        <v>122.00930042828485</v>
      </c>
      <c r="BZ28" s="4">
        <f t="shared" si="60"/>
        <v>124.41558465222961</v>
      </c>
      <c r="CA28" s="4">
        <f t="shared" si="60"/>
        <v>125.75634123933321</v>
      </c>
      <c r="CB28" s="4">
        <f t="shared" si="60"/>
        <v>66.955869405118733</v>
      </c>
      <c r="CC28" s="4">
        <f t="shared" si="60"/>
        <v>72.879069405118727</v>
      </c>
      <c r="CD28" s="4">
        <f t="shared" si="60"/>
        <v>79.478769112149976</v>
      </c>
      <c r="CE28" s="4">
        <f t="shared" si="60"/>
        <v>84.777294807950753</v>
      </c>
      <c r="CF28" s="4">
        <f t="shared" si="60"/>
        <v>60.808371580847094</v>
      </c>
      <c r="CG28" s="4">
        <f t="shared" si="60"/>
        <v>48.030364660015238</v>
      </c>
      <c r="CH28" s="4">
        <f t="shared" si="60"/>
        <v>53.224961522808208</v>
      </c>
      <c r="CI28" s="4">
        <f t="shared" si="60"/>
        <v>59.178848241558207</v>
      </c>
      <c r="CJ28" s="4">
        <f t="shared" si="60"/>
        <v>65.134804052105082</v>
      </c>
      <c r="CK28" s="4">
        <f t="shared" si="60"/>
        <v>48.93118191978553</v>
      </c>
      <c r="CL28" s="4">
        <f t="shared" si="60"/>
        <v>52.0096744277201</v>
      </c>
      <c r="CM28" s="4">
        <f t="shared" si="60"/>
        <v>57.660201161118536</v>
      </c>
      <c r="CN28" s="4">
        <f t="shared" si="60"/>
        <v>63.336030781479863</v>
      </c>
      <c r="CO28" s="4">
        <f t="shared" si="60"/>
        <v>67.713630781479864</v>
      </c>
      <c r="CP28" s="4">
        <f t="shared" si="60"/>
        <v>46.885699739825952</v>
      </c>
      <c r="CQ28" s="4">
        <f t="shared" si="60"/>
        <v>51.55129973982595</v>
      </c>
      <c r="CR28" s="4">
        <f t="shared" si="60"/>
        <v>56.476099739825948</v>
      </c>
      <c r="CS28" s="4">
        <f t="shared" si="60"/>
        <v>61.688899739825949</v>
      </c>
      <c r="CT28" s="4">
        <f t="shared" si="60"/>
        <v>67.391299739825953</v>
      </c>
      <c r="CU28" s="4">
        <f t="shared" si="60"/>
        <v>73.036019826270746</v>
      </c>
      <c r="CV28" s="4">
        <f t="shared" ref="CV28:EA28" si="61">IF(CU28+CV17-CV25-CV35&gt;0, CU28+CV17-CV25-CV35, 0)</f>
        <v>77.949552799176104</v>
      </c>
      <c r="CW28" s="4">
        <f t="shared" si="61"/>
        <v>83.306662597369893</v>
      </c>
      <c r="CX28" s="4">
        <f t="shared" si="61"/>
        <v>88.06472413414896</v>
      </c>
      <c r="CY28" s="4">
        <f t="shared" si="61"/>
        <v>75.187049611906417</v>
      </c>
      <c r="CZ28" s="4">
        <f t="shared" si="61"/>
        <v>72.891917290148982</v>
      </c>
      <c r="DA28" s="4">
        <f t="shared" si="61"/>
        <v>77.743040589317815</v>
      </c>
      <c r="DB28" s="4">
        <f t="shared" si="61"/>
        <v>81.954942719245693</v>
      </c>
      <c r="DC28" s="4">
        <f t="shared" si="61"/>
        <v>85.916418110519132</v>
      </c>
      <c r="DD28" s="4">
        <f t="shared" si="61"/>
        <v>77.9455738467271</v>
      </c>
      <c r="DE28" s="4">
        <f t="shared" si="61"/>
        <v>82.860840853610085</v>
      </c>
      <c r="DF28" s="4">
        <f t="shared" si="61"/>
        <v>86.623589268972225</v>
      </c>
      <c r="DG28" s="4">
        <f t="shared" si="61"/>
        <v>91.332871865130713</v>
      </c>
      <c r="DH28" s="4">
        <f t="shared" si="61"/>
        <v>82.201655835666486</v>
      </c>
      <c r="DI28" s="4">
        <f t="shared" si="61"/>
        <v>86.410022600129651</v>
      </c>
      <c r="DJ28" s="4">
        <f t="shared" si="61"/>
        <v>89.970112020847353</v>
      </c>
      <c r="DK28" s="4">
        <f t="shared" si="61"/>
        <v>93.370100787834318</v>
      </c>
      <c r="DL28" s="4">
        <f t="shared" si="61"/>
        <v>96.182246894325132</v>
      </c>
      <c r="DM28" s="4">
        <f t="shared" si="61"/>
        <v>98.921922865138669</v>
      </c>
      <c r="DN28" s="4">
        <f t="shared" si="61"/>
        <v>91.674534390051207</v>
      </c>
      <c r="DO28" s="4">
        <f t="shared" si="61"/>
        <v>95.473335458948725</v>
      </c>
      <c r="DP28" s="4">
        <f t="shared" si="61"/>
        <v>98.174743011003201</v>
      </c>
      <c r="DQ28" s="4">
        <f t="shared" si="61"/>
        <v>101.01459241876043</v>
      </c>
      <c r="DR28" s="4">
        <f t="shared" si="61"/>
        <v>78.362883520100254</v>
      </c>
      <c r="DS28" s="4">
        <f t="shared" si="61"/>
        <v>76.012009196991031</v>
      </c>
      <c r="DT28" s="4">
        <f t="shared" si="61"/>
        <v>71.824665806465006</v>
      </c>
      <c r="DU28" s="4">
        <f t="shared" si="61"/>
        <v>65.079719260264653</v>
      </c>
      <c r="DV28" s="4">
        <f t="shared" si="61"/>
        <v>61.453422770618261</v>
      </c>
      <c r="DW28" s="4">
        <f t="shared" si="61"/>
        <v>59.577715410323378</v>
      </c>
      <c r="DX28" s="4">
        <f t="shared" si="61"/>
        <v>49.172754727332787</v>
      </c>
      <c r="DY28" s="4">
        <f t="shared" si="61"/>
        <v>50.667191070290826</v>
      </c>
      <c r="DZ28" s="4">
        <f t="shared" si="61"/>
        <v>53.166692097550268</v>
      </c>
      <c r="EA28" s="4">
        <f t="shared" si="61"/>
        <v>55.714943308877579</v>
      </c>
      <c r="EB28" s="4">
        <f t="shared" ref="EB28:FG28" si="62">IF(EA28+EB17-EB25-EB35&gt;0, EA28+EB17-EB25-EB35, 0)</f>
        <v>57.705604396496135</v>
      </c>
      <c r="EC28" s="4">
        <f t="shared" si="62"/>
        <v>59.425863941339571</v>
      </c>
      <c r="ED28" s="4">
        <f t="shared" si="62"/>
        <v>61.570682763034803</v>
      </c>
      <c r="EE28" s="4">
        <f t="shared" si="62"/>
        <v>60.702610214992347</v>
      </c>
      <c r="EF28" s="4">
        <f t="shared" si="62"/>
        <v>54.126350571219675</v>
      </c>
      <c r="EG28" s="4">
        <f t="shared" si="62"/>
        <v>56.033206753699531</v>
      </c>
      <c r="EH28" s="4">
        <f t="shared" si="62"/>
        <v>57.679687920527208</v>
      </c>
      <c r="EI28" s="4">
        <f t="shared" si="62"/>
        <v>58.940685858316343</v>
      </c>
      <c r="EJ28" s="4">
        <f t="shared" si="62"/>
        <v>57.84332392366791</v>
      </c>
      <c r="EK28" s="4">
        <f t="shared" si="62"/>
        <v>58.76242332418866</v>
      </c>
      <c r="EL28" s="4">
        <f t="shared" si="62"/>
        <v>59.653006317697852</v>
      </c>
      <c r="EM28" s="4">
        <f t="shared" si="62"/>
        <v>60.390620738808131</v>
      </c>
      <c r="EN28" s="4">
        <f t="shared" si="62"/>
        <v>61.156864901136885</v>
      </c>
      <c r="EO28" s="4">
        <f t="shared" si="62"/>
        <v>61.856368775915634</v>
      </c>
      <c r="EP28" s="4">
        <f t="shared" si="62"/>
        <v>62.339655919622906</v>
      </c>
      <c r="EQ28" s="4">
        <f t="shared" si="62"/>
        <v>61.69115966136409</v>
      </c>
      <c r="ER28" s="4">
        <f t="shared" si="62"/>
        <v>62.543630559992323</v>
      </c>
      <c r="ES28" s="4">
        <f t="shared" si="62"/>
        <v>63.054128499578965</v>
      </c>
      <c r="ET28" s="4">
        <f t="shared" si="62"/>
        <v>63.616392429422866</v>
      </c>
      <c r="EU28" s="4">
        <f t="shared" si="62"/>
        <v>64.297632606577409</v>
      </c>
      <c r="EV28" s="4">
        <f t="shared" si="62"/>
        <v>64.887089808535109</v>
      </c>
      <c r="EW28" s="4">
        <f t="shared" si="62"/>
        <v>64.134551181149021</v>
      </c>
      <c r="EX28" s="4">
        <f t="shared" si="62"/>
        <v>64.785456432652012</v>
      </c>
      <c r="EY28" s="4">
        <f t="shared" si="62"/>
        <v>65.131606842827338</v>
      </c>
      <c r="EZ28" s="4">
        <f t="shared" si="62"/>
        <v>65.554349662613404</v>
      </c>
      <c r="FA28" s="4">
        <f t="shared" si="62"/>
        <v>65.604088445257673</v>
      </c>
      <c r="FB28" s="4">
        <f t="shared" si="62"/>
        <v>66.001574011396897</v>
      </c>
      <c r="FC28" s="4">
        <f t="shared" si="62"/>
        <v>66.340120180201069</v>
      </c>
      <c r="FD28" s="4">
        <f t="shared" si="62"/>
        <v>66.578431518625749</v>
      </c>
      <c r="FE28" s="4">
        <f t="shared" si="62"/>
        <v>65.346087958168525</v>
      </c>
      <c r="FF28" s="4">
        <f t="shared" si="62"/>
        <v>65.690239407372019</v>
      </c>
      <c r="FG28" s="4">
        <f t="shared" si="62"/>
        <v>65.200795878719831</v>
      </c>
      <c r="FH28" s="4">
        <f t="shared" ref="FH28:FS28" si="63">IF(FG28+FH17-FH25-FH35&gt;0, FG28+FH17-FH25-FH35, 0)</f>
        <v>65.684522797417188</v>
      </c>
      <c r="FI28" s="4">
        <f t="shared" si="63"/>
        <v>66.138156797241706</v>
      </c>
      <c r="FJ28" s="4">
        <f t="shared" si="63"/>
        <v>66.538323320698282</v>
      </c>
      <c r="FK28" s="4">
        <f t="shared" si="63"/>
        <v>66.769145430874374</v>
      </c>
      <c r="FL28" s="4">
        <f t="shared" si="63"/>
        <v>67.119510700058484</v>
      </c>
      <c r="FM28" s="4">
        <f t="shared" si="63"/>
        <v>67.496794113804654</v>
      </c>
      <c r="FN28" s="4">
        <f t="shared" si="63"/>
        <v>67.908854755714685</v>
      </c>
      <c r="FO28" s="4">
        <f t="shared" si="63"/>
        <v>67.942666744223601</v>
      </c>
      <c r="FP28" s="4">
        <f t="shared" si="63"/>
        <v>68.007632759653461</v>
      </c>
      <c r="FQ28" s="4">
        <f t="shared" si="63"/>
        <v>68.134767836729836</v>
      </c>
      <c r="FR28" s="4">
        <f t="shared" si="63"/>
        <v>68.438204355130011</v>
      </c>
      <c r="FS28" s="4">
        <f t="shared" si="63"/>
        <v>68.93299841439962</v>
      </c>
    </row>
    <row r="29" spans="1:256" x14ac:dyDescent="0.25">
      <c r="A29" t="s">
        <v>97</v>
      </c>
      <c r="B29" s="10" t="s">
        <v>8</v>
      </c>
      <c r="C29" s="4" t="str">
        <f t="shared" ref="C29:AH29" si="64">IF(ISNUMBER(C46),C51+C52+C53+C54,"")</f>
        <v/>
      </c>
      <c r="D29" s="4" t="str">
        <f t="shared" si="64"/>
        <v/>
      </c>
      <c r="E29" s="4" t="str">
        <f t="shared" si="64"/>
        <v/>
      </c>
      <c r="F29" s="4" t="str">
        <f t="shared" si="64"/>
        <v/>
      </c>
      <c r="G29" s="4" t="str">
        <f t="shared" si="64"/>
        <v/>
      </c>
      <c r="H29" s="4" t="str">
        <f t="shared" si="64"/>
        <v/>
      </c>
      <c r="I29" s="4" t="str">
        <f t="shared" si="64"/>
        <v/>
      </c>
      <c r="J29" s="4" t="str">
        <f t="shared" si="64"/>
        <v/>
      </c>
      <c r="K29" s="4" t="str">
        <f t="shared" si="64"/>
        <v/>
      </c>
      <c r="L29" s="4" t="str">
        <f t="shared" si="64"/>
        <v/>
      </c>
      <c r="M29" s="4" t="str">
        <f t="shared" si="64"/>
        <v/>
      </c>
      <c r="N29" s="4" t="str">
        <f t="shared" si="64"/>
        <v/>
      </c>
      <c r="O29" s="4" t="str">
        <f t="shared" si="64"/>
        <v/>
      </c>
      <c r="P29" s="4" t="str">
        <f t="shared" si="64"/>
        <v/>
      </c>
      <c r="Q29" s="4" t="str">
        <f t="shared" si="64"/>
        <v/>
      </c>
      <c r="R29" s="4" t="str">
        <f t="shared" si="64"/>
        <v/>
      </c>
      <c r="S29" s="4" t="str">
        <f t="shared" si="64"/>
        <v/>
      </c>
      <c r="T29" s="4" t="str">
        <f t="shared" si="64"/>
        <v/>
      </c>
      <c r="U29" s="4" t="str">
        <f t="shared" si="64"/>
        <v/>
      </c>
      <c r="V29" s="4" t="str">
        <f t="shared" si="64"/>
        <v/>
      </c>
      <c r="W29" s="4" t="str">
        <f t="shared" si="64"/>
        <v/>
      </c>
      <c r="X29" s="4" t="str">
        <f t="shared" si="64"/>
        <v/>
      </c>
      <c r="Y29" s="4" t="str">
        <f t="shared" si="64"/>
        <v/>
      </c>
      <c r="Z29" s="4" t="str">
        <f t="shared" si="64"/>
        <v/>
      </c>
      <c r="AA29" s="4">
        <f t="shared" si="64"/>
        <v>73.63170410081598</v>
      </c>
      <c r="AB29" s="4" t="str">
        <f t="shared" si="64"/>
        <v/>
      </c>
      <c r="AC29" s="4" t="str">
        <f t="shared" si="64"/>
        <v/>
      </c>
      <c r="AD29" s="4" t="str">
        <f t="shared" si="64"/>
        <v/>
      </c>
      <c r="AE29" s="4">
        <f t="shared" si="64"/>
        <v>57.740943389112374</v>
      </c>
      <c r="AF29" s="4" t="str">
        <f t="shared" si="64"/>
        <v/>
      </c>
      <c r="AG29" s="4">
        <f t="shared" si="64"/>
        <v>65.769839900209178</v>
      </c>
      <c r="AH29" s="4" t="str">
        <f t="shared" si="64"/>
        <v/>
      </c>
      <c r="AI29" s="4">
        <f t="shared" ref="AI29:BN29" si="65">IF(ISNUMBER(AI46),AI51+AI52+AI53+AI54,"")</f>
        <v>34.256657943911776</v>
      </c>
      <c r="AJ29" s="4" t="str">
        <f t="shared" si="65"/>
        <v/>
      </c>
      <c r="AK29" s="4" t="str">
        <f t="shared" si="65"/>
        <v/>
      </c>
      <c r="AL29" s="4" t="str">
        <f t="shared" si="65"/>
        <v/>
      </c>
      <c r="AM29" s="4" t="str">
        <f t="shared" si="65"/>
        <v/>
      </c>
      <c r="AN29" s="4">
        <f t="shared" si="65"/>
        <v>70.828437461980116</v>
      </c>
      <c r="AO29" s="4" t="str">
        <f t="shared" si="65"/>
        <v/>
      </c>
      <c r="AP29" s="4">
        <f t="shared" si="65"/>
        <v>34.202982768880346</v>
      </c>
      <c r="AQ29" s="4" t="str">
        <f t="shared" si="65"/>
        <v/>
      </c>
      <c r="AR29" s="4" t="str">
        <f t="shared" si="65"/>
        <v/>
      </c>
      <c r="AS29" s="4" t="str">
        <f t="shared" si="65"/>
        <v/>
      </c>
      <c r="AT29" s="4">
        <f t="shared" si="65"/>
        <v>71.77722953350785</v>
      </c>
      <c r="AU29" s="4" t="str">
        <f t="shared" si="65"/>
        <v/>
      </c>
      <c r="AV29" s="4">
        <f t="shared" si="65"/>
        <v>72.305822807312893</v>
      </c>
      <c r="AW29" s="4" t="str">
        <f t="shared" si="65"/>
        <v/>
      </c>
      <c r="AX29" s="4" t="str">
        <f t="shared" si="65"/>
        <v/>
      </c>
      <c r="AY29" s="4">
        <f t="shared" si="65"/>
        <v>87.773976707746002</v>
      </c>
      <c r="AZ29" s="4" t="str">
        <f t="shared" si="65"/>
        <v/>
      </c>
      <c r="BA29" s="4">
        <f t="shared" si="65"/>
        <v>56.160740745624103</v>
      </c>
      <c r="BB29" s="4" t="str">
        <f t="shared" si="65"/>
        <v/>
      </c>
      <c r="BC29" s="4">
        <f t="shared" si="65"/>
        <v>85.057247809992788</v>
      </c>
      <c r="BD29" s="4" t="str">
        <f t="shared" si="65"/>
        <v/>
      </c>
      <c r="BE29" s="4" t="str">
        <f t="shared" si="65"/>
        <v/>
      </c>
      <c r="BF29" s="4" t="str">
        <f t="shared" si="65"/>
        <v/>
      </c>
      <c r="BG29" s="4" t="str">
        <f t="shared" si="65"/>
        <v/>
      </c>
      <c r="BH29" s="4">
        <f t="shared" si="65"/>
        <v>76.458724846471341</v>
      </c>
      <c r="BI29" s="4" t="str">
        <f t="shared" si="65"/>
        <v/>
      </c>
      <c r="BJ29" s="4">
        <f t="shared" si="65"/>
        <v>76.642037517653677</v>
      </c>
      <c r="BK29" s="4" t="str">
        <f t="shared" si="65"/>
        <v/>
      </c>
      <c r="BL29" s="4" t="str">
        <f t="shared" si="65"/>
        <v/>
      </c>
      <c r="BM29" s="4">
        <f t="shared" si="65"/>
        <v>75.193088202803438</v>
      </c>
      <c r="BN29" s="4" t="str">
        <f t="shared" si="65"/>
        <v/>
      </c>
      <c r="BO29" s="4">
        <f t="shared" ref="BO29:CT29" si="66">IF(ISNUMBER(BO46),BO51+BO52+BO53+BO54,"")</f>
        <v>55.545180643659805</v>
      </c>
      <c r="BP29" s="4" t="str">
        <f t="shared" si="66"/>
        <v/>
      </c>
      <c r="BQ29" s="4">
        <f t="shared" si="66"/>
        <v>85.214526015117514</v>
      </c>
      <c r="BR29" s="4" t="str">
        <f t="shared" si="66"/>
        <v/>
      </c>
      <c r="BS29" s="4" t="str">
        <f t="shared" si="66"/>
        <v/>
      </c>
      <c r="BT29" s="4" t="str">
        <f t="shared" si="66"/>
        <v/>
      </c>
      <c r="BU29" s="4" t="str">
        <f t="shared" si="66"/>
        <v/>
      </c>
      <c r="BV29" s="4">
        <f t="shared" si="66"/>
        <v>101.06045784119732</v>
      </c>
      <c r="BW29" s="4" t="str">
        <f t="shared" si="66"/>
        <v/>
      </c>
      <c r="BX29" s="4">
        <f t="shared" si="66"/>
        <v>68.942978534999853</v>
      </c>
      <c r="BY29" s="4" t="str">
        <f t="shared" si="66"/>
        <v/>
      </c>
      <c r="BZ29" s="4" t="str">
        <f t="shared" si="66"/>
        <v/>
      </c>
      <c r="CA29" s="4">
        <f t="shared" si="66"/>
        <v>94.215505872737026</v>
      </c>
      <c r="CB29" s="4" t="str">
        <f t="shared" si="66"/>
        <v/>
      </c>
      <c r="CC29" s="4">
        <f t="shared" si="66"/>
        <v>21.465338070545776</v>
      </c>
      <c r="CD29" s="4" t="str">
        <f t="shared" si="66"/>
        <v/>
      </c>
      <c r="CE29" s="4">
        <f t="shared" si="66"/>
        <v>44.340634685881355</v>
      </c>
      <c r="CF29" s="4" t="str">
        <f t="shared" si="66"/>
        <v/>
      </c>
      <c r="CG29" s="4" t="str">
        <f t="shared" si="66"/>
        <v/>
      </c>
      <c r="CH29" s="4" t="str">
        <f t="shared" si="66"/>
        <v/>
      </c>
      <c r="CI29" s="4" t="str">
        <f t="shared" si="66"/>
        <v/>
      </c>
      <c r="CJ29" s="4">
        <f t="shared" si="66"/>
        <v>21.016237991674647</v>
      </c>
      <c r="CK29" s="4" t="str">
        <f t="shared" si="66"/>
        <v/>
      </c>
      <c r="CL29" s="4">
        <f t="shared" si="66"/>
        <v>9.7747201499188527</v>
      </c>
      <c r="CM29" s="4" t="str">
        <f t="shared" si="66"/>
        <v/>
      </c>
      <c r="CN29" s="4" t="str">
        <f t="shared" si="66"/>
        <v/>
      </c>
      <c r="CO29" s="4">
        <f t="shared" si="66"/>
        <v>47.298291674987212</v>
      </c>
      <c r="CP29" s="4" t="str">
        <f t="shared" si="66"/>
        <v/>
      </c>
      <c r="CQ29" s="4">
        <f t="shared" si="66"/>
        <v>7.4554525985111653</v>
      </c>
      <c r="CR29" s="4" t="str">
        <f t="shared" si="66"/>
        <v/>
      </c>
      <c r="CS29" s="4">
        <f t="shared" si="66"/>
        <v>21.485062389275029</v>
      </c>
      <c r="CT29" s="4" t="str">
        <f t="shared" si="66"/>
        <v/>
      </c>
      <c r="CU29" s="4" t="str">
        <f t="shared" ref="CU29:DZ29" si="67">IF(ISNUMBER(CU46),CU51+CU52+CU53+CU54,"")</f>
        <v/>
      </c>
      <c r="CV29" s="4" t="str">
        <f t="shared" si="67"/>
        <v/>
      </c>
      <c r="CW29" s="4" t="str">
        <f t="shared" si="67"/>
        <v/>
      </c>
      <c r="CX29" s="4">
        <f t="shared" si="67"/>
        <v>70.414248813524409</v>
      </c>
      <c r="CY29" s="4" t="str">
        <f t="shared" si="67"/>
        <v/>
      </c>
      <c r="CZ29" s="4">
        <f t="shared" si="67"/>
        <v>41.214419933847005</v>
      </c>
      <c r="DA29" s="4" t="str">
        <f t="shared" si="67"/>
        <v/>
      </c>
      <c r="DB29" s="4" t="str">
        <f t="shared" si="67"/>
        <v/>
      </c>
      <c r="DC29" s="4">
        <f t="shared" si="67"/>
        <v>68.247627816356783</v>
      </c>
      <c r="DD29" s="4" t="str">
        <f t="shared" si="67"/>
        <v/>
      </c>
      <c r="DE29" s="4">
        <f t="shared" si="67"/>
        <v>47.821456937615551</v>
      </c>
      <c r="DF29" s="4" t="str">
        <f t="shared" si="67"/>
        <v/>
      </c>
      <c r="DG29" s="4">
        <f t="shared" si="67"/>
        <v>68.760410004872256</v>
      </c>
      <c r="DH29" s="4" t="str">
        <f t="shared" si="67"/>
        <v/>
      </c>
      <c r="DI29" s="4" t="str">
        <f t="shared" si="67"/>
        <v/>
      </c>
      <c r="DJ29" s="4" t="str">
        <f t="shared" si="67"/>
        <v/>
      </c>
      <c r="DK29" s="4" t="str">
        <f t="shared" si="67"/>
        <v/>
      </c>
      <c r="DL29" s="4" t="str">
        <f t="shared" si="67"/>
        <v/>
      </c>
      <c r="DM29" s="4">
        <f t="shared" si="67"/>
        <v>86.806613755128964</v>
      </c>
      <c r="DN29" s="4" t="str">
        <f t="shared" si="67"/>
        <v/>
      </c>
      <c r="DO29" s="4">
        <f t="shared" si="67"/>
        <v>70.14794783768491</v>
      </c>
      <c r="DP29" s="4" t="str">
        <f t="shared" si="67"/>
        <v/>
      </c>
      <c r="DQ29" s="4" t="str">
        <f t="shared" si="67"/>
        <v/>
      </c>
      <c r="DR29" s="4" t="str">
        <f t="shared" si="67"/>
        <v/>
      </c>
      <c r="DS29" s="4" t="str">
        <f t="shared" si="67"/>
        <v/>
      </c>
      <c r="DT29" s="4" t="str">
        <f t="shared" si="67"/>
        <v/>
      </c>
      <c r="DU29" s="4" t="str">
        <f t="shared" si="67"/>
        <v/>
      </c>
      <c r="DV29" s="4" t="str">
        <f t="shared" si="67"/>
        <v/>
      </c>
      <c r="DW29" s="4" t="str">
        <f t="shared" si="67"/>
        <v/>
      </c>
      <c r="DX29" s="4" t="str">
        <f t="shared" si="67"/>
        <v/>
      </c>
      <c r="DY29" s="4" t="str">
        <f t="shared" si="67"/>
        <v/>
      </c>
      <c r="DZ29" s="4">
        <f t="shared" si="67"/>
        <v>36.093088069749754</v>
      </c>
      <c r="EA29" s="4" t="str">
        <f t="shared" ref="EA29:FF29" si="68">IF(ISNUMBER(EA46),EA51+EA52+EA53+EA54,"")</f>
        <v/>
      </c>
      <c r="EB29" s="4" t="str">
        <f t="shared" si="68"/>
        <v/>
      </c>
      <c r="EC29" s="4" t="str">
        <f t="shared" si="68"/>
        <v/>
      </c>
      <c r="ED29" s="4" t="str">
        <f t="shared" si="68"/>
        <v/>
      </c>
      <c r="EE29" s="4" t="str">
        <f t="shared" si="68"/>
        <v/>
      </c>
      <c r="EF29" s="4" t="str">
        <f t="shared" si="68"/>
        <v/>
      </c>
      <c r="EG29" s="4" t="str">
        <f t="shared" si="68"/>
        <v/>
      </c>
      <c r="EH29" s="4">
        <f t="shared" si="68"/>
        <v>9.2454212383349272</v>
      </c>
      <c r="EI29" s="4" t="str">
        <f t="shared" si="68"/>
        <v/>
      </c>
      <c r="EJ29" s="4" t="str">
        <f t="shared" si="68"/>
        <v/>
      </c>
      <c r="EK29" s="4" t="str">
        <f t="shared" si="68"/>
        <v/>
      </c>
      <c r="EL29" s="4" t="str">
        <f t="shared" si="68"/>
        <v/>
      </c>
      <c r="EM29" s="4" t="str">
        <f t="shared" si="68"/>
        <v/>
      </c>
      <c r="EN29" s="4" t="str">
        <f t="shared" si="68"/>
        <v/>
      </c>
      <c r="EO29" s="4" t="str">
        <f t="shared" si="68"/>
        <v/>
      </c>
      <c r="EP29" s="4" t="str">
        <f t="shared" si="68"/>
        <v/>
      </c>
      <c r="EQ29" s="4" t="str">
        <f t="shared" si="68"/>
        <v/>
      </c>
      <c r="ER29" s="4" t="str">
        <f t="shared" si="68"/>
        <v/>
      </c>
      <c r="ES29" s="4" t="str">
        <f t="shared" si="68"/>
        <v/>
      </c>
      <c r="ET29" s="4" t="str">
        <f t="shared" si="68"/>
        <v/>
      </c>
      <c r="EU29" s="4" t="str">
        <f t="shared" si="68"/>
        <v/>
      </c>
      <c r="EV29" s="4" t="str">
        <f t="shared" si="68"/>
        <v/>
      </c>
      <c r="EW29" s="4" t="str">
        <f t="shared" si="68"/>
        <v/>
      </c>
      <c r="EX29" s="4" t="str">
        <f t="shared" si="68"/>
        <v/>
      </c>
      <c r="EY29" s="4" t="str">
        <f t="shared" si="68"/>
        <v/>
      </c>
      <c r="EZ29" s="4" t="str">
        <f t="shared" si="68"/>
        <v/>
      </c>
      <c r="FA29" s="4" t="str">
        <f t="shared" si="68"/>
        <v/>
      </c>
      <c r="FB29" s="4" t="str">
        <f t="shared" si="68"/>
        <v/>
      </c>
      <c r="FC29" s="4" t="str">
        <f t="shared" si="68"/>
        <v/>
      </c>
      <c r="FD29" s="4" t="str">
        <f t="shared" si="68"/>
        <v/>
      </c>
      <c r="FE29" s="4" t="str">
        <f t="shared" si="68"/>
        <v/>
      </c>
      <c r="FF29" s="4" t="str">
        <f t="shared" si="68"/>
        <v/>
      </c>
      <c r="FG29" s="4" t="str">
        <f t="shared" ref="FG29:FS29" si="69">IF(ISNUMBER(FG46),FG51+FG52+FG53+FG54,"")</f>
        <v/>
      </c>
      <c r="FH29" s="4">
        <f t="shared" si="69"/>
        <v>21.413332161415276</v>
      </c>
      <c r="FI29" s="4" t="str">
        <f t="shared" si="69"/>
        <v/>
      </c>
      <c r="FJ29" s="4" t="str">
        <f t="shared" si="69"/>
        <v/>
      </c>
      <c r="FK29" s="4" t="str">
        <f t="shared" si="69"/>
        <v/>
      </c>
      <c r="FL29" s="4" t="str">
        <f t="shared" si="69"/>
        <v/>
      </c>
      <c r="FM29" s="4" t="str">
        <f t="shared" si="69"/>
        <v/>
      </c>
      <c r="FN29" s="4" t="str">
        <f t="shared" si="69"/>
        <v/>
      </c>
      <c r="FO29" s="4" t="str">
        <f t="shared" si="69"/>
        <v/>
      </c>
      <c r="FP29" s="4" t="str">
        <f t="shared" si="69"/>
        <v/>
      </c>
      <c r="FQ29" s="4" t="str">
        <f t="shared" si="69"/>
        <v/>
      </c>
      <c r="FR29" s="4" t="str">
        <f t="shared" si="69"/>
        <v/>
      </c>
      <c r="FS29" s="4" t="str">
        <f t="shared" si="69"/>
        <v/>
      </c>
    </row>
    <row r="30" spans="1:256" x14ac:dyDescent="0.25">
      <c r="A30" t="s">
        <v>77</v>
      </c>
      <c r="B30" s="10" t="s">
        <v>8</v>
      </c>
      <c r="C30" s="54">
        <f>'Raw Data'!L228</f>
        <v>6</v>
      </c>
      <c r="D30" s="4">
        <f t="shared" ref="D30:AI30" si="70">IF(D6=$B77,D28,(IF(C30+D17-D25-D35&gt;0,C30+D17-D25-D35+(D6-C6)*(IF(D6&lt;=150,D59/150,D59/300)),0)))</f>
        <v>7.0825356138783393</v>
      </c>
      <c r="E30" s="4">
        <f t="shared" si="70"/>
        <v>7.8877907012523689</v>
      </c>
      <c r="F30" s="4">
        <f t="shared" si="70"/>
        <v>8.5775294742517385</v>
      </c>
      <c r="G30" s="4">
        <f t="shared" si="70"/>
        <v>9.1946035456485387</v>
      </c>
      <c r="H30" s="4">
        <f t="shared" si="70"/>
        <v>9.6428990244857022</v>
      </c>
      <c r="I30" s="4">
        <f t="shared" si="70"/>
        <v>9.935267260306297</v>
      </c>
      <c r="J30" s="4">
        <f t="shared" si="70"/>
        <v>9.3422764130106941</v>
      </c>
      <c r="K30" s="4">
        <f t="shared" si="70"/>
        <v>9.842458981755497</v>
      </c>
      <c r="L30" s="4">
        <f t="shared" si="70"/>
        <v>10.144621916781936</v>
      </c>
      <c r="M30" s="4">
        <f t="shared" si="70"/>
        <v>10.469786349145515</v>
      </c>
      <c r="N30" s="4">
        <f t="shared" si="70"/>
        <v>11.133001671660336</v>
      </c>
      <c r="O30" s="4">
        <f t="shared" si="70"/>
        <v>11.817774910056791</v>
      </c>
      <c r="P30" s="4">
        <f t="shared" si="70"/>
        <v>12.653288946569882</v>
      </c>
      <c r="Q30" s="4">
        <f t="shared" si="70"/>
        <v>13.611931159617336</v>
      </c>
      <c r="R30" s="4">
        <f t="shared" si="70"/>
        <v>13.921763767422446</v>
      </c>
      <c r="S30" s="4">
        <f t="shared" si="70"/>
        <v>12.707362061077113</v>
      </c>
      <c r="T30" s="4">
        <f t="shared" si="70"/>
        <v>14.267417536221044</v>
      </c>
      <c r="U30" s="4">
        <f t="shared" si="70"/>
        <v>16.028203482907241</v>
      </c>
      <c r="V30" s="4">
        <f t="shared" si="70"/>
        <v>17.30000895546678</v>
      </c>
      <c r="W30" s="4">
        <f t="shared" si="70"/>
        <v>18.507881974535188</v>
      </c>
      <c r="X30" s="4">
        <f t="shared" si="70"/>
        <v>19.970417019492004</v>
      </c>
      <c r="Y30" s="4">
        <f t="shared" si="70"/>
        <v>19.425682568269202</v>
      </c>
      <c r="Z30" s="4">
        <f t="shared" si="70"/>
        <v>20.038444640090514</v>
      </c>
      <c r="AA30" s="4">
        <f t="shared" si="70"/>
        <v>21.287256186094201</v>
      </c>
      <c r="AB30" s="4">
        <f t="shared" si="70"/>
        <v>5.008561182893903</v>
      </c>
      <c r="AC30" s="4">
        <f t="shared" si="70"/>
        <v>7.1932826954022957</v>
      </c>
      <c r="AD30" s="4">
        <f t="shared" si="70"/>
        <v>9.2946041791931702</v>
      </c>
      <c r="AE30" s="4">
        <f t="shared" si="70"/>
        <v>11.430190645863206</v>
      </c>
      <c r="AF30" s="4">
        <f t="shared" si="70"/>
        <v>14.522506538440377</v>
      </c>
      <c r="AG30" s="4">
        <f t="shared" si="70"/>
        <v>17.610309943010002</v>
      </c>
      <c r="AH30" s="4">
        <f t="shared" si="70"/>
        <v>2.3348412759477988</v>
      </c>
      <c r="AI30" s="4">
        <f t="shared" si="70"/>
        <v>5.4636518325979608</v>
      </c>
      <c r="AJ30" s="4">
        <f t="shared" ref="AJ30:BO30" si="71">IF(AJ6=$B77,AJ28,(IF(AI30+AJ17-AJ25-AJ35&gt;0,AI30+AJ17-AJ25-AJ35+(AJ6-AI6)*(IF(AJ6&lt;=150,AJ59/150,AJ59/300)),0)))</f>
        <v>7.9505851308519739</v>
      </c>
      <c r="AK30" s="4">
        <f t="shared" si="71"/>
        <v>10.171090481918563</v>
      </c>
      <c r="AL30" s="4">
        <f t="shared" si="71"/>
        <v>12.412267079042902</v>
      </c>
      <c r="AM30" s="4">
        <f t="shared" si="71"/>
        <v>15.043664545368662</v>
      </c>
      <c r="AN30" s="4">
        <f t="shared" si="71"/>
        <v>18.77801857690422</v>
      </c>
      <c r="AO30" s="4">
        <f t="shared" si="71"/>
        <v>4.5801193584685436</v>
      </c>
      <c r="AP30" s="4">
        <f t="shared" si="71"/>
        <v>7.5139580099042593</v>
      </c>
      <c r="AQ30" s="4">
        <f t="shared" si="71"/>
        <v>10.948145808021875</v>
      </c>
      <c r="AR30" s="4">
        <f t="shared" si="71"/>
        <v>14.749748223814183</v>
      </c>
      <c r="AS30" s="4">
        <f t="shared" si="71"/>
        <v>18.911450529974818</v>
      </c>
      <c r="AT30" s="4">
        <f t="shared" si="71"/>
        <v>23.038320518796784</v>
      </c>
      <c r="AU30" s="4">
        <f t="shared" si="71"/>
        <v>27.775313322424154</v>
      </c>
      <c r="AV30" s="4">
        <f t="shared" si="71"/>
        <v>33.981549679875606</v>
      </c>
      <c r="AW30" s="4">
        <f t="shared" si="71"/>
        <v>39.46378356038452</v>
      </c>
      <c r="AX30" s="4">
        <f t="shared" si="71"/>
        <v>44.28861227908277</v>
      </c>
      <c r="AY30" s="4">
        <f t="shared" si="71"/>
        <v>48.905754080271805</v>
      </c>
      <c r="AZ30" s="4">
        <f t="shared" si="71"/>
        <v>39.32083035113309</v>
      </c>
      <c r="BA30" s="4">
        <f t="shared" si="71"/>
        <v>44.864688379675897</v>
      </c>
      <c r="BB30" s="4">
        <f t="shared" si="71"/>
        <v>50.584610421514114</v>
      </c>
      <c r="BC30" s="4">
        <f t="shared" si="71"/>
        <v>56.43223691799033</v>
      </c>
      <c r="BD30" s="4">
        <f t="shared" si="71"/>
        <v>45.947105241916383</v>
      </c>
      <c r="BE30" s="4">
        <f t="shared" si="71"/>
        <v>51.926230898076788</v>
      </c>
      <c r="BF30" s="4">
        <f t="shared" si="71"/>
        <v>57.565537757802609</v>
      </c>
      <c r="BG30" s="4">
        <f t="shared" si="71"/>
        <v>63.483733038003429</v>
      </c>
      <c r="BH30" s="4">
        <f t="shared" si="71"/>
        <v>69.308831181092842</v>
      </c>
      <c r="BI30" s="4">
        <f t="shared" si="71"/>
        <v>56.150082156077218</v>
      </c>
      <c r="BJ30" s="4">
        <f t="shared" si="71"/>
        <v>66.284041307709941</v>
      </c>
      <c r="BK30" s="4">
        <f t="shared" si="71"/>
        <v>72.040900508039883</v>
      </c>
      <c r="BL30" s="4">
        <f t="shared" si="71"/>
        <v>70.765883424250347</v>
      </c>
      <c r="BM30" s="4">
        <f t="shared" si="71"/>
        <v>70.072453892474257</v>
      </c>
      <c r="BN30" s="4">
        <f t="shared" si="71"/>
        <v>62.227192050282213</v>
      </c>
      <c r="BO30" s="4">
        <f t="shared" si="71"/>
        <v>71.70284772012856</v>
      </c>
      <c r="BP30" s="4">
        <f t="shared" ref="BP30:CU30" si="72">IF(BP6=$B77,BP28,(IF(BO30+BP17-BP25-BP35&gt;0,BO30+BP17-BP25-BP35+(BP6-BO6)*(IF(BP6&lt;=150,BP59/150,BP59/300)),0)))</f>
        <v>79.73307127985376</v>
      </c>
      <c r="BQ30" s="4">
        <f t="shared" si="72"/>
        <v>82.437349334787882</v>
      </c>
      <c r="BR30" s="4">
        <f t="shared" si="72"/>
        <v>85.931414108396254</v>
      </c>
      <c r="BS30" s="4">
        <f t="shared" si="72"/>
        <v>90.222515485098313</v>
      </c>
      <c r="BT30" s="4">
        <f t="shared" si="72"/>
        <v>93.3750520809254</v>
      </c>
      <c r="BU30" s="4">
        <f t="shared" si="72"/>
        <v>97.106358645163553</v>
      </c>
      <c r="BV30" s="4">
        <f t="shared" si="72"/>
        <v>100.26196411844424</v>
      </c>
      <c r="BW30" s="4">
        <f t="shared" si="72"/>
        <v>84.574048938915837</v>
      </c>
      <c r="BX30" s="4">
        <f t="shared" si="72"/>
        <v>87.074753919434684</v>
      </c>
      <c r="BY30" s="4">
        <f t="shared" si="72"/>
        <v>91.43428940174941</v>
      </c>
      <c r="BZ30" s="4">
        <f t="shared" si="72"/>
        <v>94.09860445476339</v>
      </c>
      <c r="CA30" s="4">
        <f t="shared" si="72"/>
        <v>95.697391870936201</v>
      </c>
      <c r="CB30" s="4">
        <f t="shared" si="72"/>
        <v>37.154950865790944</v>
      </c>
      <c r="CC30" s="4">
        <f t="shared" si="72"/>
        <v>43.336181694860166</v>
      </c>
      <c r="CD30" s="4">
        <f t="shared" si="72"/>
        <v>50.193912230960635</v>
      </c>
      <c r="CE30" s="4">
        <f t="shared" si="72"/>
        <v>55.750468755830639</v>
      </c>
      <c r="CF30" s="4">
        <f t="shared" si="72"/>
        <v>32.039576357796207</v>
      </c>
      <c r="CG30" s="4">
        <f t="shared" si="72"/>
        <v>19.519600266033574</v>
      </c>
      <c r="CH30" s="4">
        <f t="shared" si="72"/>
        <v>24.972227957895761</v>
      </c>
      <c r="CI30" s="4">
        <f t="shared" si="72"/>
        <v>31.18414550571498</v>
      </c>
      <c r="CJ30" s="4">
        <f t="shared" si="72"/>
        <v>37.398132145331076</v>
      </c>
      <c r="CK30" s="4">
        <f t="shared" si="72"/>
        <v>21.452540842080744</v>
      </c>
      <c r="CL30" s="4">
        <f t="shared" si="72"/>
        <v>24.789064179084534</v>
      </c>
      <c r="CM30" s="4">
        <f t="shared" si="72"/>
        <v>57.660201161118536</v>
      </c>
      <c r="CN30" s="4">
        <f t="shared" si="72"/>
        <v>63.336030781479863</v>
      </c>
      <c r="CO30" s="4">
        <f t="shared" si="72"/>
        <v>67.713630781479864</v>
      </c>
      <c r="CP30" s="4">
        <f t="shared" si="72"/>
        <v>46.885699739825952</v>
      </c>
      <c r="CQ30" s="4">
        <f t="shared" si="72"/>
        <v>51.55129973982595</v>
      </c>
      <c r="CR30" s="4">
        <f t="shared" si="72"/>
        <v>56.476099739825948</v>
      </c>
      <c r="CS30" s="4">
        <f t="shared" si="72"/>
        <v>61.688899739825949</v>
      </c>
      <c r="CT30" s="4">
        <f t="shared" si="72"/>
        <v>67.391299739825953</v>
      </c>
      <c r="CU30" s="4">
        <f t="shared" si="72"/>
        <v>73.036019826270746</v>
      </c>
      <c r="CV30" s="4">
        <f t="shared" ref="CV30:EA30" si="73">IF(CV6=$B77,CV28,(IF(CU30+CV17-CV25-CV35&gt;0,CU30+CV17-CV25-CV35+(CV6-CU6)*(IF(CV6&lt;=150,CV59/150,CV59/300)),0)))</f>
        <v>77.949552799176104</v>
      </c>
      <c r="CW30" s="4">
        <f t="shared" si="73"/>
        <v>83.306662597369893</v>
      </c>
      <c r="CX30" s="4">
        <f t="shared" si="73"/>
        <v>88.06472413414896</v>
      </c>
      <c r="CY30" s="4">
        <f t="shared" si="73"/>
        <v>75.187049611906417</v>
      </c>
      <c r="CZ30" s="4">
        <f t="shared" si="73"/>
        <v>72.891917290148982</v>
      </c>
      <c r="DA30" s="4">
        <f t="shared" si="73"/>
        <v>77.743040589317815</v>
      </c>
      <c r="DB30" s="4">
        <f t="shared" si="73"/>
        <v>81.954942719245693</v>
      </c>
      <c r="DC30" s="4">
        <f t="shared" si="73"/>
        <v>85.916418110519132</v>
      </c>
      <c r="DD30" s="4">
        <f t="shared" si="73"/>
        <v>77.9455738467271</v>
      </c>
      <c r="DE30" s="4">
        <f t="shared" si="73"/>
        <v>82.860840853610085</v>
      </c>
      <c r="DF30" s="4">
        <f t="shared" si="73"/>
        <v>86.623589268972225</v>
      </c>
      <c r="DG30" s="4">
        <f t="shared" si="73"/>
        <v>91.332871865130713</v>
      </c>
      <c r="DH30" s="4">
        <f t="shared" si="73"/>
        <v>82.201655835666486</v>
      </c>
      <c r="DI30" s="4">
        <f t="shared" si="73"/>
        <v>86.410022600129651</v>
      </c>
      <c r="DJ30" s="4">
        <f t="shared" si="73"/>
        <v>89.970112020847353</v>
      </c>
      <c r="DK30" s="4">
        <f t="shared" si="73"/>
        <v>93.370100787834318</v>
      </c>
      <c r="DL30" s="4">
        <f t="shared" si="73"/>
        <v>96.182246894325132</v>
      </c>
      <c r="DM30" s="4">
        <f t="shared" si="73"/>
        <v>98.921922865138669</v>
      </c>
      <c r="DN30" s="4">
        <f t="shared" si="73"/>
        <v>91.674534390051207</v>
      </c>
      <c r="DO30" s="4">
        <f t="shared" si="73"/>
        <v>95.473335458948725</v>
      </c>
      <c r="DP30" s="4">
        <f t="shared" si="73"/>
        <v>98.174743011003201</v>
      </c>
      <c r="DQ30" s="4">
        <f t="shared" si="73"/>
        <v>101.01459241876043</v>
      </c>
      <c r="DR30" s="4">
        <f t="shared" si="73"/>
        <v>78.362883520100254</v>
      </c>
      <c r="DS30" s="4">
        <f t="shared" si="73"/>
        <v>76.012009196991031</v>
      </c>
      <c r="DT30" s="4">
        <f t="shared" si="73"/>
        <v>71.824665806465006</v>
      </c>
      <c r="DU30" s="4">
        <f t="shared" si="73"/>
        <v>65.079719260264653</v>
      </c>
      <c r="DV30" s="4">
        <f t="shared" si="73"/>
        <v>61.453422770618261</v>
      </c>
      <c r="DW30" s="4">
        <f t="shared" si="73"/>
        <v>59.577715410323378</v>
      </c>
      <c r="DX30" s="4">
        <f t="shared" si="73"/>
        <v>49.172754727332787</v>
      </c>
      <c r="DY30" s="4">
        <f t="shared" si="73"/>
        <v>50.667191070290826</v>
      </c>
      <c r="DZ30" s="4">
        <f t="shared" si="73"/>
        <v>53.166692097550268</v>
      </c>
      <c r="EA30" s="4">
        <f t="shared" si="73"/>
        <v>55.714943308877579</v>
      </c>
      <c r="EB30" s="4">
        <f t="shared" ref="EB30:FG30" si="74">IF(EB6=$B77,EB28,(IF(EA30+EB17-EB25-EB35&gt;0,EA30+EB17-EB25-EB35+(EB6-EA6)*(IF(EB6&lt;=150,EB59/150,EB59/300)),0)))</f>
        <v>57.705604396496135</v>
      </c>
      <c r="EC30" s="4">
        <f t="shared" si="74"/>
        <v>59.425863941339571</v>
      </c>
      <c r="ED30" s="4">
        <f t="shared" si="74"/>
        <v>61.570682763034803</v>
      </c>
      <c r="EE30" s="4">
        <f t="shared" si="74"/>
        <v>60.702610214992347</v>
      </c>
      <c r="EF30" s="4">
        <f t="shared" si="74"/>
        <v>54.126350571219675</v>
      </c>
      <c r="EG30" s="4">
        <f t="shared" si="74"/>
        <v>56.033206753699531</v>
      </c>
      <c r="EH30" s="4">
        <f t="shared" si="74"/>
        <v>57.679687920527208</v>
      </c>
      <c r="EI30" s="4">
        <f t="shared" si="74"/>
        <v>58.940685858316343</v>
      </c>
      <c r="EJ30" s="4">
        <f t="shared" si="74"/>
        <v>57.84332392366791</v>
      </c>
      <c r="EK30" s="4">
        <f t="shared" si="74"/>
        <v>58.76242332418866</v>
      </c>
      <c r="EL30" s="4">
        <f t="shared" si="74"/>
        <v>59.653006317697852</v>
      </c>
      <c r="EM30" s="4">
        <f t="shared" si="74"/>
        <v>60.390620738808131</v>
      </c>
      <c r="EN30" s="4">
        <f t="shared" si="74"/>
        <v>61.156864901136885</v>
      </c>
      <c r="EO30" s="4">
        <f t="shared" si="74"/>
        <v>61.856368775915634</v>
      </c>
      <c r="EP30" s="4">
        <f t="shared" si="74"/>
        <v>62.339655919622906</v>
      </c>
      <c r="EQ30" s="4">
        <f t="shared" si="74"/>
        <v>61.69115966136409</v>
      </c>
      <c r="ER30" s="4">
        <f t="shared" si="74"/>
        <v>62.543630559992323</v>
      </c>
      <c r="ES30" s="4">
        <f t="shared" si="74"/>
        <v>63.054128499578965</v>
      </c>
      <c r="ET30" s="4">
        <f t="shared" si="74"/>
        <v>63.616392429422866</v>
      </c>
      <c r="EU30" s="4">
        <f t="shared" si="74"/>
        <v>64.297632606577409</v>
      </c>
      <c r="EV30" s="4">
        <f t="shared" si="74"/>
        <v>64.887089808535109</v>
      </c>
      <c r="EW30" s="4">
        <f t="shared" si="74"/>
        <v>64.134551181149021</v>
      </c>
      <c r="EX30" s="4">
        <f t="shared" si="74"/>
        <v>64.785456432652012</v>
      </c>
      <c r="EY30" s="4">
        <f t="shared" si="74"/>
        <v>65.131606842827338</v>
      </c>
      <c r="EZ30" s="4">
        <f t="shared" si="74"/>
        <v>65.554349662613404</v>
      </c>
      <c r="FA30" s="4">
        <f t="shared" si="74"/>
        <v>65.604088445257673</v>
      </c>
      <c r="FB30" s="4">
        <f t="shared" si="74"/>
        <v>66.001574011396897</v>
      </c>
      <c r="FC30" s="4">
        <f t="shared" si="74"/>
        <v>66.340120180201069</v>
      </c>
      <c r="FD30" s="4">
        <f t="shared" si="74"/>
        <v>66.578431518625749</v>
      </c>
      <c r="FE30" s="4">
        <f t="shared" si="74"/>
        <v>65.346087958168525</v>
      </c>
      <c r="FF30" s="4">
        <f t="shared" si="74"/>
        <v>65.690239407372019</v>
      </c>
      <c r="FG30" s="4">
        <f t="shared" si="74"/>
        <v>65.200795878719831</v>
      </c>
      <c r="FH30" s="4">
        <f t="shared" ref="FH30:FS30" si="75">IF(FH6=$B77,FH28,(IF(FG30+FH17-FH25-FH35&gt;0,FG30+FH17-FH25-FH35+(FH6-FG6)*(IF(FH6&lt;=150,FH59/150,FH59/300)),0)))</f>
        <v>65.684522797417188</v>
      </c>
      <c r="FI30" s="4">
        <f t="shared" si="75"/>
        <v>66.138156797241706</v>
      </c>
      <c r="FJ30" s="4">
        <f t="shared" si="75"/>
        <v>66.538323320698282</v>
      </c>
      <c r="FK30" s="4">
        <f t="shared" si="75"/>
        <v>66.769145430874374</v>
      </c>
      <c r="FL30" s="4">
        <f t="shared" si="75"/>
        <v>67.119510700058484</v>
      </c>
      <c r="FM30" s="4">
        <f t="shared" si="75"/>
        <v>67.496794113804654</v>
      </c>
      <c r="FN30" s="4">
        <f t="shared" si="75"/>
        <v>67.908854755714685</v>
      </c>
      <c r="FO30" s="4">
        <f t="shared" si="75"/>
        <v>67.942666744223601</v>
      </c>
      <c r="FP30" s="4">
        <f t="shared" si="75"/>
        <v>68.007632759653461</v>
      </c>
      <c r="FQ30" s="4">
        <f t="shared" si="75"/>
        <v>68.134767836729836</v>
      </c>
      <c r="FR30" s="4">
        <f t="shared" si="75"/>
        <v>68.438204355130011</v>
      </c>
      <c r="FS30" s="4">
        <f t="shared" si="75"/>
        <v>68.93299841439962</v>
      </c>
    </row>
    <row r="31" spans="1:256" x14ac:dyDescent="0.25">
      <c r="A31" t="s">
        <v>39</v>
      </c>
      <c r="B31" s="10" t="s">
        <v>8</v>
      </c>
      <c r="C31" s="4"/>
      <c r="D31" s="4" t="str">
        <f t="shared" ref="D31:AI31" si="76">IF(ISNUMBER(D46),D58,"")</f>
        <v/>
      </c>
      <c r="E31" s="4" t="str">
        <f t="shared" si="76"/>
        <v/>
      </c>
      <c r="F31" s="4" t="str">
        <f t="shared" si="76"/>
        <v/>
      </c>
      <c r="G31" s="4" t="str">
        <f t="shared" si="76"/>
        <v/>
      </c>
      <c r="H31" s="4" t="str">
        <f t="shared" si="76"/>
        <v/>
      </c>
      <c r="I31" s="4" t="str">
        <f t="shared" si="76"/>
        <v/>
      </c>
      <c r="J31" s="4" t="str">
        <f t="shared" si="76"/>
        <v/>
      </c>
      <c r="K31" s="4" t="str">
        <f t="shared" si="76"/>
        <v/>
      </c>
      <c r="L31" s="4" t="str">
        <f t="shared" si="76"/>
        <v/>
      </c>
      <c r="M31" s="4" t="str">
        <f t="shared" si="76"/>
        <v/>
      </c>
      <c r="N31" s="4" t="str">
        <f t="shared" si="76"/>
        <v/>
      </c>
      <c r="O31" s="4" t="str">
        <f t="shared" si="76"/>
        <v/>
      </c>
      <c r="P31" s="4" t="str">
        <f t="shared" si="76"/>
        <v/>
      </c>
      <c r="Q31" s="4" t="str">
        <f t="shared" si="76"/>
        <v/>
      </c>
      <c r="R31" s="4" t="str">
        <f t="shared" si="76"/>
        <v/>
      </c>
      <c r="S31" s="4" t="str">
        <f t="shared" si="76"/>
        <v/>
      </c>
      <c r="T31" s="4" t="str">
        <f t="shared" si="76"/>
        <v/>
      </c>
      <c r="U31" s="4" t="str">
        <f t="shared" si="76"/>
        <v/>
      </c>
      <c r="V31" s="4" t="str">
        <f t="shared" si="76"/>
        <v/>
      </c>
      <c r="W31" s="4" t="str">
        <f t="shared" si="76"/>
        <v/>
      </c>
      <c r="X31" s="4" t="str">
        <f t="shared" si="76"/>
        <v/>
      </c>
      <c r="Y31" s="4" t="str">
        <f t="shared" si="76"/>
        <v/>
      </c>
      <c r="Z31" s="4" t="str">
        <f t="shared" si="76"/>
        <v/>
      </c>
      <c r="AA31" s="4">
        <f t="shared" si="76"/>
        <v>20.493840193537213</v>
      </c>
      <c r="AB31" s="4" t="str">
        <f t="shared" si="76"/>
        <v/>
      </c>
      <c r="AC31" s="4" t="str">
        <f t="shared" si="76"/>
        <v/>
      </c>
      <c r="AD31" s="4" t="str">
        <f t="shared" si="76"/>
        <v/>
      </c>
      <c r="AE31" s="4">
        <f t="shared" si="76"/>
        <v>17.952715291440342</v>
      </c>
      <c r="AF31" s="4" t="str">
        <f t="shared" si="76"/>
        <v/>
      </c>
      <c r="AG31" s="4">
        <f t="shared" si="76"/>
        <v>27.568201772742441</v>
      </c>
      <c r="AH31" s="4" t="str">
        <f t="shared" si="76"/>
        <v/>
      </c>
      <c r="AI31" s="4">
        <f t="shared" si="76"/>
        <v>2.5434240908103343</v>
      </c>
      <c r="AJ31" s="4" t="str">
        <f t="shared" ref="AJ31:BO31" si="77">IF(ISNUMBER(AJ46),AJ58,"")</f>
        <v/>
      </c>
      <c r="AK31" s="4" t="str">
        <f t="shared" si="77"/>
        <v/>
      </c>
      <c r="AL31" s="4" t="str">
        <f t="shared" si="77"/>
        <v/>
      </c>
      <c r="AM31" s="4" t="str">
        <f t="shared" si="77"/>
        <v/>
      </c>
      <c r="AN31" s="4">
        <f t="shared" si="77"/>
        <v>37.078398294410611</v>
      </c>
      <c r="AO31" s="4" t="str">
        <f t="shared" si="77"/>
        <v/>
      </c>
      <c r="AP31" s="4">
        <f t="shared" si="77"/>
        <v>5.3625844514053771</v>
      </c>
      <c r="AQ31" s="4" t="str">
        <f t="shared" si="77"/>
        <v/>
      </c>
      <c r="AR31" s="4" t="str">
        <f t="shared" si="77"/>
        <v/>
      </c>
      <c r="AS31" s="4" t="str">
        <f t="shared" si="77"/>
        <v/>
      </c>
      <c r="AT31" s="4">
        <f t="shared" si="77"/>
        <v>45.750922213137812</v>
      </c>
      <c r="AU31" s="4" t="str">
        <f t="shared" si="77"/>
        <v/>
      </c>
      <c r="AV31" s="4">
        <f t="shared" si="77"/>
        <v>49.458466564914552</v>
      </c>
      <c r="AW31" s="4" t="str">
        <f t="shared" si="77"/>
        <v/>
      </c>
      <c r="AX31" s="4" t="str">
        <f t="shared" si="77"/>
        <v/>
      </c>
      <c r="AY31" s="4">
        <f t="shared" si="77"/>
        <v>66.347660721572339</v>
      </c>
      <c r="AZ31" s="4" t="str">
        <f t="shared" si="77"/>
        <v/>
      </c>
      <c r="BA31" s="4">
        <f t="shared" si="77"/>
        <v>35.607874326760538</v>
      </c>
      <c r="BB31" s="4" t="str">
        <f t="shared" si="77"/>
        <v/>
      </c>
      <c r="BC31" s="4">
        <f t="shared" si="77"/>
        <v>66.187041136617211</v>
      </c>
      <c r="BD31" s="4" t="str">
        <f t="shared" si="77"/>
        <v/>
      </c>
      <c r="BE31" s="4" t="str">
        <f t="shared" si="77"/>
        <v/>
      </c>
      <c r="BF31" s="4" t="str">
        <f t="shared" si="77"/>
        <v/>
      </c>
      <c r="BG31" s="4" t="str">
        <f t="shared" si="77"/>
        <v/>
      </c>
      <c r="BH31" s="4">
        <f t="shared" si="77"/>
        <v>62.891851317529678</v>
      </c>
      <c r="BI31" s="4" t="str">
        <f t="shared" si="77"/>
        <v/>
      </c>
      <c r="BJ31" s="4">
        <f t="shared" si="77"/>
        <v>65.04102538054164</v>
      </c>
      <c r="BK31" s="4" t="str">
        <f t="shared" si="77"/>
        <v/>
      </c>
      <c r="BL31" s="4" t="str">
        <f t="shared" si="77"/>
        <v/>
      </c>
      <c r="BM31" s="4">
        <f t="shared" si="77"/>
        <v>66.446633275225992</v>
      </c>
      <c r="BN31" s="4" t="str">
        <f t="shared" si="77"/>
        <v/>
      </c>
      <c r="BO31" s="4">
        <f t="shared" si="77"/>
        <v>48.120371486572708</v>
      </c>
      <c r="BP31" s="4" t="str">
        <f t="shared" ref="BP31:CU31" si="78">IF(ISNUMBER(BP46),BP58,"")</f>
        <v/>
      </c>
      <c r="BQ31" s="4">
        <f t="shared" si="78"/>
        <v>78.762562465120482</v>
      </c>
      <c r="BR31" s="4" t="str">
        <f t="shared" si="78"/>
        <v/>
      </c>
      <c r="BS31" s="4" t="str">
        <f t="shared" si="78"/>
        <v/>
      </c>
      <c r="BT31" s="4" t="str">
        <f t="shared" si="78"/>
        <v/>
      </c>
      <c r="BU31" s="4" t="str">
        <f t="shared" si="78"/>
        <v/>
      </c>
      <c r="BV31" s="4">
        <f t="shared" si="78"/>
        <v>96.461057349973814</v>
      </c>
      <c r="BW31" s="4" t="str">
        <f t="shared" si="78"/>
        <v/>
      </c>
      <c r="BX31" s="4">
        <f t="shared" si="78"/>
        <v>65.187509570182016</v>
      </c>
      <c r="BY31" s="4" t="str">
        <f t="shared" si="78"/>
        <v/>
      </c>
      <c r="BZ31" s="4" t="str">
        <f t="shared" si="78"/>
        <v/>
      </c>
      <c r="CA31" s="4">
        <f t="shared" si="78"/>
        <v>90.98946658681929</v>
      </c>
      <c r="CB31" s="4" t="str">
        <f t="shared" si="78"/>
        <v/>
      </c>
      <c r="CC31" s="4">
        <f t="shared" si="78"/>
        <v>19.264866799120277</v>
      </c>
      <c r="CD31" s="4" t="str">
        <f t="shared" si="78"/>
        <v/>
      </c>
      <c r="CE31" s="4">
        <f t="shared" si="78"/>
        <v>42.589035276155023</v>
      </c>
      <c r="CF31" s="4" t="str">
        <f t="shared" si="78"/>
        <v/>
      </c>
      <c r="CG31" s="4" t="str">
        <f t="shared" si="78"/>
        <v/>
      </c>
      <c r="CH31" s="4" t="str">
        <f t="shared" si="78"/>
        <v/>
      </c>
      <c r="CI31" s="4" t="str">
        <f t="shared" si="78"/>
        <v/>
      </c>
      <c r="CJ31" s="4">
        <f t="shared" si="78"/>
        <v>20.719012017787843</v>
      </c>
      <c r="CK31" s="4" t="str">
        <f t="shared" si="78"/>
        <v/>
      </c>
      <c r="CL31" s="4">
        <f t="shared" si="78"/>
        <v>9.6743996600176647</v>
      </c>
      <c r="CM31" s="4" t="str">
        <f t="shared" si="78"/>
        <v/>
      </c>
      <c r="CN31" s="4" t="str">
        <f t="shared" si="78"/>
        <v/>
      </c>
      <c r="CO31" s="4">
        <f t="shared" si="78"/>
        <v>47.298291674987212</v>
      </c>
      <c r="CP31" s="4" t="str">
        <f t="shared" si="78"/>
        <v/>
      </c>
      <c r="CQ31" s="4">
        <f t="shared" si="78"/>
        <v>7.4554525985111644</v>
      </c>
      <c r="CR31" s="4" t="str">
        <f t="shared" si="78"/>
        <v/>
      </c>
      <c r="CS31" s="4">
        <f t="shared" si="78"/>
        <v>21.485062389275022</v>
      </c>
      <c r="CT31" s="4" t="str">
        <f t="shared" si="78"/>
        <v/>
      </c>
      <c r="CU31" s="4" t="str">
        <f t="shared" si="78"/>
        <v/>
      </c>
      <c r="CV31" s="4" t="str">
        <f t="shared" ref="CV31:EA31" si="79">IF(ISNUMBER(CV46),CV58,"")</f>
        <v/>
      </c>
      <c r="CW31" s="4" t="str">
        <f t="shared" si="79"/>
        <v/>
      </c>
      <c r="CX31" s="4">
        <f t="shared" si="79"/>
        <v>70.414248813524409</v>
      </c>
      <c r="CY31" s="4" t="str">
        <f t="shared" si="79"/>
        <v/>
      </c>
      <c r="CZ31" s="4">
        <f t="shared" si="79"/>
        <v>41.214419933847005</v>
      </c>
      <c r="DA31" s="4" t="str">
        <f t="shared" si="79"/>
        <v/>
      </c>
      <c r="DB31" s="4" t="str">
        <f t="shared" si="79"/>
        <v/>
      </c>
      <c r="DC31" s="4">
        <f t="shared" si="79"/>
        <v>68.247627816356768</v>
      </c>
      <c r="DD31" s="4" t="str">
        <f t="shared" si="79"/>
        <v/>
      </c>
      <c r="DE31" s="4">
        <f t="shared" si="79"/>
        <v>47.821456937615551</v>
      </c>
      <c r="DF31" s="4" t="str">
        <f t="shared" si="79"/>
        <v/>
      </c>
      <c r="DG31" s="4">
        <f t="shared" si="79"/>
        <v>68.760410004872256</v>
      </c>
      <c r="DH31" s="4" t="str">
        <f t="shared" si="79"/>
        <v/>
      </c>
      <c r="DI31" s="4" t="str">
        <f t="shared" si="79"/>
        <v/>
      </c>
      <c r="DJ31" s="4" t="str">
        <f t="shared" si="79"/>
        <v/>
      </c>
      <c r="DK31" s="4" t="str">
        <f t="shared" si="79"/>
        <v/>
      </c>
      <c r="DL31" s="4" t="str">
        <f t="shared" si="79"/>
        <v/>
      </c>
      <c r="DM31" s="4">
        <f t="shared" si="79"/>
        <v>86.806613755128964</v>
      </c>
      <c r="DN31" s="4" t="str">
        <f t="shared" si="79"/>
        <v/>
      </c>
      <c r="DO31" s="4">
        <f t="shared" si="79"/>
        <v>70.14794783768491</v>
      </c>
      <c r="DP31" s="4" t="str">
        <f t="shared" si="79"/>
        <v/>
      </c>
      <c r="DQ31" s="4" t="str">
        <f t="shared" si="79"/>
        <v/>
      </c>
      <c r="DR31" s="4" t="str">
        <f t="shared" si="79"/>
        <v/>
      </c>
      <c r="DS31" s="4" t="str">
        <f t="shared" si="79"/>
        <v/>
      </c>
      <c r="DT31" s="4" t="str">
        <f t="shared" si="79"/>
        <v/>
      </c>
      <c r="DU31" s="4" t="str">
        <f t="shared" si="79"/>
        <v/>
      </c>
      <c r="DV31" s="4" t="str">
        <f t="shared" si="79"/>
        <v/>
      </c>
      <c r="DW31" s="4" t="str">
        <f t="shared" si="79"/>
        <v/>
      </c>
      <c r="DX31" s="4" t="str">
        <f t="shared" si="79"/>
        <v/>
      </c>
      <c r="DY31" s="4" t="str">
        <f t="shared" si="79"/>
        <v/>
      </c>
      <c r="DZ31" s="4">
        <f t="shared" si="79"/>
        <v>36.093088069749754</v>
      </c>
      <c r="EA31" s="4" t="str">
        <f t="shared" si="79"/>
        <v/>
      </c>
      <c r="EB31" s="4" t="str">
        <f t="shared" ref="EB31:FG31" si="80">IF(ISNUMBER(EB46),EB58,"")</f>
        <v/>
      </c>
      <c r="EC31" s="4" t="str">
        <f t="shared" si="80"/>
        <v/>
      </c>
      <c r="ED31" s="4" t="str">
        <f t="shared" si="80"/>
        <v/>
      </c>
      <c r="EE31" s="4" t="str">
        <f t="shared" si="80"/>
        <v/>
      </c>
      <c r="EF31" s="4" t="str">
        <f t="shared" si="80"/>
        <v/>
      </c>
      <c r="EG31" s="4" t="str">
        <f t="shared" si="80"/>
        <v/>
      </c>
      <c r="EH31" s="4">
        <f t="shared" si="80"/>
        <v>9.2454212383349272</v>
      </c>
      <c r="EI31" s="4" t="str">
        <f t="shared" si="80"/>
        <v/>
      </c>
      <c r="EJ31" s="4" t="str">
        <f t="shared" si="80"/>
        <v/>
      </c>
      <c r="EK31" s="4" t="str">
        <f t="shared" si="80"/>
        <v/>
      </c>
      <c r="EL31" s="4" t="str">
        <f t="shared" si="80"/>
        <v/>
      </c>
      <c r="EM31" s="4" t="str">
        <f t="shared" si="80"/>
        <v/>
      </c>
      <c r="EN31" s="4" t="str">
        <f t="shared" si="80"/>
        <v/>
      </c>
      <c r="EO31" s="4" t="str">
        <f t="shared" si="80"/>
        <v/>
      </c>
      <c r="EP31" s="4" t="str">
        <f t="shared" si="80"/>
        <v/>
      </c>
      <c r="EQ31" s="4" t="str">
        <f t="shared" si="80"/>
        <v/>
      </c>
      <c r="ER31" s="4" t="str">
        <f t="shared" si="80"/>
        <v/>
      </c>
      <c r="ES31" s="4" t="str">
        <f t="shared" si="80"/>
        <v/>
      </c>
      <c r="ET31" s="4" t="str">
        <f t="shared" si="80"/>
        <v/>
      </c>
      <c r="EU31" s="4" t="str">
        <f t="shared" si="80"/>
        <v/>
      </c>
      <c r="EV31" s="4" t="str">
        <f t="shared" si="80"/>
        <v/>
      </c>
      <c r="EW31" s="4" t="str">
        <f t="shared" si="80"/>
        <v/>
      </c>
      <c r="EX31" s="4" t="str">
        <f t="shared" si="80"/>
        <v/>
      </c>
      <c r="EY31" s="4" t="str">
        <f t="shared" si="80"/>
        <v/>
      </c>
      <c r="EZ31" s="4" t="str">
        <f t="shared" si="80"/>
        <v/>
      </c>
      <c r="FA31" s="4" t="str">
        <f t="shared" si="80"/>
        <v/>
      </c>
      <c r="FB31" s="4" t="str">
        <f t="shared" si="80"/>
        <v/>
      </c>
      <c r="FC31" s="4" t="str">
        <f t="shared" si="80"/>
        <v/>
      </c>
      <c r="FD31" s="4" t="str">
        <f t="shared" si="80"/>
        <v/>
      </c>
      <c r="FE31" s="4" t="str">
        <f t="shared" si="80"/>
        <v/>
      </c>
      <c r="FF31" s="4" t="str">
        <f t="shared" si="80"/>
        <v/>
      </c>
      <c r="FG31" s="4" t="str">
        <f t="shared" si="80"/>
        <v/>
      </c>
      <c r="FH31" s="4">
        <f t="shared" ref="FH31:FS31" si="81">IF(ISNUMBER(FH46),FH58,"")</f>
        <v>21.413332161415276</v>
      </c>
      <c r="FI31" s="4" t="str">
        <f t="shared" si="81"/>
        <v/>
      </c>
      <c r="FJ31" s="4" t="str">
        <f t="shared" si="81"/>
        <v/>
      </c>
      <c r="FK31" s="4" t="str">
        <f t="shared" si="81"/>
        <v/>
      </c>
      <c r="FL31" s="4" t="str">
        <f t="shared" si="81"/>
        <v/>
      </c>
      <c r="FM31" s="4" t="str">
        <f t="shared" si="81"/>
        <v/>
      </c>
      <c r="FN31" s="4" t="str">
        <f t="shared" si="81"/>
        <v/>
      </c>
      <c r="FO31" s="4" t="str">
        <f t="shared" si="81"/>
        <v/>
      </c>
      <c r="FP31" s="4" t="str">
        <f t="shared" si="81"/>
        <v/>
      </c>
      <c r="FQ31" s="4" t="str">
        <f t="shared" si="81"/>
        <v/>
      </c>
      <c r="FR31" s="4" t="str">
        <f t="shared" si="81"/>
        <v/>
      </c>
      <c r="FS31" s="4" t="str">
        <f t="shared" si="81"/>
        <v/>
      </c>
    </row>
    <row r="32" spans="1:256" ht="4.5" customHeight="1" x14ac:dyDescent="0.25">
      <c r="A32" s="14"/>
      <c r="B32" s="15"/>
      <c r="C32" s="46"/>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7"/>
      <c r="EW32" s="47"/>
      <c r="EX32" s="47"/>
      <c r="EY32" s="47"/>
      <c r="EZ32" s="47"/>
      <c r="FA32" s="47"/>
      <c r="FB32" s="47"/>
      <c r="FC32" s="47"/>
      <c r="FD32" s="47"/>
      <c r="FE32" s="47"/>
      <c r="FF32" s="47"/>
      <c r="FG32" s="47"/>
      <c r="FH32" s="47"/>
      <c r="FI32" s="47"/>
      <c r="FJ32" s="47"/>
      <c r="FK32" s="47"/>
      <c r="FL32" s="47"/>
      <c r="FM32" s="47"/>
      <c r="FN32" s="47"/>
      <c r="FO32" s="47"/>
      <c r="FP32" s="47"/>
      <c r="FQ32" s="47"/>
      <c r="FR32" s="47"/>
      <c r="FS32" s="47"/>
      <c r="FT32" s="47"/>
      <c r="FU32" s="47"/>
      <c r="FV32" s="47"/>
      <c r="FW32" s="47"/>
      <c r="FX32" s="47"/>
      <c r="FY32" s="47"/>
      <c r="FZ32" s="47"/>
      <c r="GA32" s="47"/>
      <c r="GB32" s="47"/>
      <c r="GC32" s="47"/>
      <c r="GD32" s="47"/>
      <c r="GE32" s="47"/>
      <c r="GF32" s="47"/>
      <c r="GG32" s="47"/>
      <c r="GH32" s="47"/>
      <c r="GI32" s="47"/>
      <c r="GJ32" s="47"/>
      <c r="GK32" s="47"/>
      <c r="GL32" s="47"/>
      <c r="GM32" s="47"/>
      <c r="GN32" s="47"/>
      <c r="GO32" s="47"/>
      <c r="GP32" s="47"/>
      <c r="GQ32" s="47"/>
      <c r="GR32" s="47"/>
      <c r="GS32" s="47"/>
      <c r="GT32" s="47"/>
      <c r="GU32" s="47"/>
      <c r="GV32" s="47"/>
      <c r="GW32" s="47"/>
      <c r="GX32" s="47"/>
      <c r="GY32" s="47"/>
      <c r="GZ32" s="47"/>
      <c r="HA32" s="47"/>
      <c r="HB32" s="47"/>
      <c r="HC32" s="47"/>
      <c r="HD32" s="47"/>
      <c r="HE32" s="47"/>
      <c r="HF32" s="47"/>
      <c r="HG32" s="47"/>
      <c r="HH32" s="47"/>
      <c r="HI32" s="47"/>
      <c r="HJ32" s="47"/>
      <c r="HK32" s="47"/>
      <c r="HL32" s="47"/>
      <c r="HM32" s="47"/>
      <c r="HN32" s="47"/>
      <c r="HO32" s="47"/>
      <c r="HP32" s="47"/>
      <c r="HQ32" s="47"/>
      <c r="HR32" s="47"/>
      <c r="HS32" s="47"/>
      <c r="HT32" s="47"/>
      <c r="HU32" s="47"/>
      <c r="HV32" s="47"/>
      <c r="HW32" s="47"/>
      <c r="HX32" s="47"/>
      <c r="HY32" s="47"/>
      <c r="HZ32" s="47"/>
      <c r="IA32" s="47"/>
      <c r="IB32" s="47"/>
      <c r="IC32" s="47"/>
      <c r="ID32" s="47"/>
      <c r="IE32" s="47"/>
      <c r="IF32" s="47"/>
      <c r="IG32" s="47"/>
      <c r="IH32" s="47"/>
      <c r="II32" s="47"/>
      <c r="IJ32" s="47"/>
      <c r="IK32" s="47"/>
      <c r="IL32" s="47"/>
      <c r="IM32" s="47"/>
      <c r="IN32" s="47"/>
      <c r="IO32" s="47"/>
      <c r="IP32" s="47"/>
      <c r="IQ32" s="47"/>
      <c r="IR32" s="47"/>
      <c r="IS32" s="47"/>
      <c r="IT32" s="47"/>
      <c r="IU32" s="47"/>
      <c r="IV32" s="47"/>
    </row>
    <row r="33" spans="1:176" x14ac:dyDescent="0.25">
      <c r="A33" s="5" t="s">
        <v>12</v>
      </c>
      <c r="B33" s="8" t="s">
        <v>8</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row>
    <row r="34" spans="1:176" x14ac:dyDescent="0.25">
      <c r="A34" s="5" t="s">
        <v>13</v>
      </c>
      <c r="B34" s="8" t="s">
        <v>8</v>
      </c>
      <c r="C34" s="25">
        <f>'Raw Data'!B50</f>
        <v>0</v>
      </c>
      <c r="D34" s="25">
        <f>'Raw Data'!C50</f>
        <v>0</v>
      </c>
      <c r="E34" s="25">
        <f>'Raw Data'!D50</f>
        <v>0</v>
      </c>
      <c r="F34" s="25">
        <f>'Raw Data'!E50</f>
        <v>0</v>
      </c>
      <c r="G34" s="25">
        <f>'Raw Data'!F50</f>
        <v>0</v>
      </c>
      <c r="H34" s="25">
        <f>'Raw Data'!G50</f>
        <v>0</v>
      </c>
      <c r="I34" s="25">
        <f>'Raw Data'!H50</f>
        <v>0</v>
      </c>
      <c r="J34" s="25">
        <f>'Raw Data'!I50</f>
        <v>0</v>
      </c>
      <c r="K34" s="25">
        <f>'Raw Data'!J50</f>
        <v>0</v>
      </c>
      <c r="L34" s="25">
        <f>'Raw Data'!K50</f>
        <v>0</v>
      </c>
      <c r="M34" s="25">
        <f>'Raw Data'!L50</f>
        <v>0</v>
      </c>
      <c r="N34" s="25">
        <f>'Raw Data'!M50</f>
        <v>0</v>
      </c>
      <c r="O34" s="25">
        <f>'Raw Data'!N50</f>
        <v>0</v>
      </c>
      <c r="P34" s="25">
        <f>'Raw Data'!O50</f>
        <v>0</v>
      </c>
      <c r="Q34" s="25">
        <f>'Raw Data'!P50</f>
        <v>0</v>
      </c>
      <c r="R34" s="25">
        <f>'Raw Data'!Q50</f>
        <v>0</v>
      </c>
      <c r="S34" s="25">
        <f>'Raw Data'!R50</f>
        <v>0</v>
      </c>
      <c r="T34" s="25">
        <f>'Raw Data'!S50</f>
        <v>0</v>
      </c>
      <c r="U34" s="25">
        <f>'Raw Data'!T50</f>
        <v>0</v>
      </c>
      <c r="V34" s="25">
        <f>'Raw Data'!U50</f>
        <v>0</v>
      </c>
      <c r="W34" s="25">
        <f>'Raw Data'!V50</f>
        <v>0</v>
      </c>
      <c r="X34" s="25">
        <f>'Raw Data'!W50</f>
        <v>0</v>
      </c>
      <c r="Y34" s="25">
        <f>'Raw Data'!X50</f>
        <v>0</v>
      </c>
      <c r="Z34" s="25">
        <f>'Raw Data'!Y50</f>
        <v>0</v>
      </c>
      <c r="AA34" s="25">
        <f>'Raw Data'!Z50</f>
        <v>0</v>
      </c>
      <c r="AB34" s="25">
        <f>'Raw Data'!AA50</f>
        <v>21.082802547770701</v>
      </c>
      <c r="AC34" s="25">
        <f>'Raw Data'!AB50</f>
        <v>0</v>
      </c>
      <c r="AD34" s="25">
        <f>'Raw Data'!AC50</f>
        <v>0</v>
      </c>
      <c r="AE34" s="25">
        <f>'Raw Data'!AD50</f>
        <v>0</v>
      </c>
      <c r="AF34" s="25">
        <f>'Raw Data'!AE50</f>
        <v>0</v>
      </c>
      <c r="AG34" s="25">
        <f>'Raw Data'!AF50</f>
        <v>0</v>
      </c>
      <c r="AH34" s="25">
        <f>'Raw Data'!AG50</f>
        <v>20.891719745222929</v>
      </c>
      <c r="AI34" s="25">
        <f>'Raw Data'!AH50</f>
        <v>0</v>
      </c>
      <c r="AJ34" s="25">
        <f>'Raw Data'!AI50</f>
        <v>0</v>
      </c>
      <c r="AK34" s="25">
        <f>'Raw Data'!AJ50</f>
        <v>0</v>
      </c>
      <c r="AL34" s="25">
        <f>'Raw Data'!AK50</f>
        <v>0</v>
      </c>
      <c r="AM34" s="25">
        <f>'Raw Data'!AL50</f>
        <v>0</v>
      </c>
      <c r="AN34" s="25">
        <f>'Raw Data'!AM50</f>
        <v>0</v>
      </c>
      <c r="AO34" s="25">
        <f>'Raw Data'!AN50</f>
        <v>20.254777070063696</v>
      </c>
      <c r="AP34" s="25">
        <f>'Raw Data'!AO50</f>
        <v>0</v>
      </c>
      <c r="AQ34" s="25">
        <f>'Raw Data'!AP50</f>
        <v>0</v>
      </c>
      <c r="AR34" s="25">
        <f>'Raw Data'!AQ50</f>
        <v>0</v>
      </c>
      <c r="AS34" s="25">
        <f>'Raw Data'!AR50</f>
        <v>0</v>
      </c>
      <c r="AT34" s="25">
        <f>'Raw Data'!AS50</f>
        <v>0</v>
      </c>
      <c r="AU34" s="25">
        <f>'Raw Data'!AT50</f>
        <v>0</v>
      </c>
      <c r="AV34" s="25">
        <f>'Raw Data'!AU50</f>
        <v>0</v>
      </c>
      <c r="AW34" s="25">
        <f>'Raw Data'!AV50</f>
        <v>0</v>
      </c>
      <c r="AX34" s="25">
        <f>'Raw Data'!AW50</f>
        <v>0</v>
      </c>
      <c r="AY34" s="25">
        <f>'Raw Data'!AX50</f>
        <v>0</v>
      </c>
      <c r="AZ34" s="25">
        <f>'Raw Data'!AY50</f>
        <v>15</v>
      </c>
      <c r="BA34" s="25">
        <f>'Raw Data'!AZ50</f>
        <v>0</v>
      </c>
      <c r="BB34" s="25">
        <f>'Raw Data'!BA50</f>
        <v>0</v>
      </c>
      <c r="BC34" s="25">
        <f>'Raw Data'!BB50</f>
        <v>0</v>
      </c>
      <c r="BD34" s="25">
        <f>'Raw Data'!BC50</f>
        <v>12.165605095541402</v>
      </c>
      <c r="BE34" s="25">
        <f>'Raw Data'!BD50</f>
        <v>0</v>
      </c>
      <c r="BF34" s="25">
        <f>'Raw Data'!BE50</f>
        <v>0</v>
      </c>
      <c r="BG34" s="25">
        <f>'Raw Data'!BF50</f>
        <v>0</v>
      </c>
      <c r="BH34" s="25">
        <f>'Raw Data'!BG50</f>
        <v>0</v>
      </c>
      <c r="BI34" s="25">
        <f>'Raw Data'!BH50</f>
        <v>19.171974522292995</v>
      </c>
      <c r="BJ34" s="25">
        <f>'Raw Data'!BI50</f>
        <v>0</v>
      </c>
      <c r="BK34" s="25">
        <f>'Raw Data'!BJ50</f>
        <v>0</v>
      </c>
      <c r="BL34" s="25">
        <f>'Raw Data'!BK50</f>
        <v>0</v>
      </c>
      <c r="BM34" s="25">
        <f>'Raw Data'!BL50</f>
        <v>0</v>
      </c>
      <c r="BN34" s="25">
        <f>'Raw Data'!BM50</f>
        <v>13.184713375796179</v>
      </c>
      <c r="BO34" s="25">
        <f>'Raw Data'!BN50</f>
        <v>0</v>
      </c>
      <c r="BP34" s="25">
        <f>'Raw Data'!BO50</f>
        <v>0</v>
      </c>
      <c r="BQ34" s="25">
        <f>'Raw Data'!BP50</f>
        <v>0</v>
      </c>
      <c r="BR34" s="25">
        <f>'Raw Data'!BQ50</f>
        <v>0</v>
      </c>
      <c r="BS34" s="25">
        <f>'Raw Data'!BR50</f>
        <v>0</v>
      </c>
      <c r="BT34" s="25">
        <f>'Raw Data'!BS50</f>
        <v>0</v>
      </c>
      <c r="BU34" s="25">
        <f>'Raw Data'!BT50</f>
        <v>0</v>
      </c>
      <c r="BV34" s="25">
        <f>'Raw Data'!BU50</f>
        <v>0</v>
      </c>
      <c r="BW34" s="25">
        <f>'Raw Data'!BV50</f>
        <v>18.280254777070063</v>
      </c>
      <c r="BX34" s="25">
        <f>'Raw Data'!BW50</f>
        <v>0</v>
      </c>
      <c r="BY34" s="25">
        <f>'Raw Data'!BX50</f>
        <v>0</v>
      </c>
      <c r="BZ34" s="25">
        <f>'Raw Data'!BY50</f>
        <v>0</v>
      </c>
      <c r="CA34" s="25">
        <f>'Raw Data'!BZ50</f>
        <v>0</v>
      </c>
      <c r="CB34" s="25">
        <f>'Raw Data'!CA50</f>
        <v>60.63694267515924</v>
      </c>
      <c r="CC34" s="25">
        <f>'Raw Data'!CB50</f>
        <v>0</v>
      </c>
      <c r="CD34" s="25">
        <f>'Raw Data'!CC50</f>
        <v>0</v>
      </c>
      <c r="CE34" s="25">
        <f>'Raw Data'!CD50</f>
        <v>0</v>
      </c>
      <c r="CF34" s="25">
        <f>'Raw Data'!CE50</f>
        <v>30.445859872611464</v>
      </c>
      <c r="CG34" s="25">
        <f>'Raw Data'!CF50</f>
        <v>0</v>
      </c>
      <c r="CH34" s="25">
        <f>'Raw Data'!CG50</f>
        <v>0</v>
      </c>
      <c r="CI34" s="25">
        <f>'Raw Data'!CH50</f>
        <v>0</v>
      </c>
      <c r="CJ34" s="25">
        <f>'Raw Data'!CI50</f>
        <v>0</v>
      </c>
      <c r="CK34" s="25">
        <f>'Raw Data'!CJ50</f>
        <v>20.254777070063696</v>
      </c>
      <c r="CL34" s="25">
        <f>'Raw Data'!CK50</f>
        <v>0</v>
      </c>
      <c r="CM34" s="25">
        <f>'Raw Data'!CL50</f>
        <v>0</v>
      </c>
      <c r="CN34" s="25">
        <f>'Raw Data'!CM50</f>
        <v>0</v>
      </c>
      <c r="CO34" s="25">
        <f>'Raw Data'!CN50</f>
        <v>0</v>
      </c>
      <c r="CP34" s="25">
        <f>'Raw Data'!CO50</f>
        <v>20.254777070063696</v>
      </c>
      <c r="CQ34" s="25">
        <f>'Raw Data'!CP50</f>
        <v>0</v>
      </c>
      <c r="CR34" s="25">
        <f>'Raw Data'!CQ50</f>
        <v>0</v>
      </c>
      <c r="CS34" s="25">
        <f>'Raw Data'!CR50</f>
        <v>0</v>
      </c>
      <c r="CT34" s="25">
        <f>'Raw Data'!CS50</f>
        <v>0</v>
      </c>
      <c r="CU34" s="25">
        <f>'Raw Data'!CT50</f>
        <v>0</v>
      </c>
      <c r="CV34" s="25">
        <f>'Raw Data'!CU50</f>
        <v>0</v>
      </c>
      <c r="CW34" s="25">
        <f>'Raw Data'!CV50</f>
        <v>0</v>
      </c>
      <c r="CX34" s="25">
        <f>'Raw Data'!CW50</f>
        <v>0</v>
      </c>
      <c r="CY34" s="25">
        <f>'Raw Data'!CX50</f>
        <v>17.261146496815289</v>
      </c>
      <c r="CZ34" s="25">
        <f>'Raw Data'!CY50</f>
        <v>0</v>
      </c>
      <c r="DA34" s="25">
        <f>'Raw Data'!CZ50</f>
        <v>0</v>
      </c>
      <c r="DB34" s="25">
        <f>'Raw Data'!DA50</f>
        <v>0</v>
      </c>
      <c r="DC34" s="25">
        <f>'Raw Data'!DB50</f>
        <v>0</v>
      </c>
      <c r="DD34" s="25">
        <f>'Raw Data'!DC50</f>
        <v>12.292993630573248</v>
      </c>
      <c r="DE34" s="25">
        <f>'Raw Data'!DD50</f>
        <v>0</v>
      </c>
      <c r="DF34" s="25">
        <f>'Raw Data'!DE50</f>
        <v>0</v>
      </c>
      <c r="DG34" s="25">
        <f>'Raw Data'!DF50</f>
        <v>0</v>
      </c>
      <c r="DH34" s="25">
        <f>'Raw Data'!DG50</f>
        <v>12.229299363057324</v>
      </c>
      <c r="DI34" s="25">
        <f>'Raw Data'!DH50</f>
        <v>0</v>
      </c>
      <c r="DJ34" s="25">
        <f>'Raw Data'!DI50</f>
        <v>0</v>
      </c>
      <c r="DK34" s="25">
        <f>'Raw Data'!DJ50</f>
        <v>0</v>
      </c>
      <c r="DL34" s="25">
        <f>'Raw Data'!DK50</f>
        <v>0</v>
      </c>
      <c r="DM34" s="25">
        <f>'Raw Data'!DL50</f>
        <v>0</v>
      </c>
      <c r="DN34" s="25">
        <f>'Raw Data'!DM50</f>
        <v>10.1273885350318</v>
      </c>
      <c r="DO34" s="25">
        <f>'Raw Data'!DN50</f>
        <v>0</v>
      </c>
      <c r="DP34" s="25">
        <f>'Raw Data'!DO50</f>
        <v>0</v>
      </c>
      <c r="DQ34" s="25">
        <f>'Raw Data'!DP50</f>
        <v>0</v>
      </c>
      <c r="DR34" s="25">
        <f>'Raw Data'!DQ50</f>
        <v>0</v>
      </c>
      <c r="DS34" s="25">
        <f>'Raw Data'!DR50</f>
        <v>0</v>
      </c>
      <c r="DT34" s="25">
        <f>'Raw Data'!DS50</f>
        <v>0</v>
      </c>
      <c r="DU34" s="25">
        <f>'Raw Data'!DT50</f>
        <v>0</v>
      </c>
      <c r="DV34" s="25">
        <f>'Raw Data'!DU50</f>
        <v>0</v>
      </c>
      <c r="DW34" s="25">
        <f>'Raw Data'!DV50</f>
        <v>0</v>
      </c>
      <c r="DX34" s="25">
        <f>'Raw Data'!DW50</f>
        <v>0</v>
      </c>
      <c r="DY34" s="25">
        <f>'Raw Data'!DX50</f>
        <v>0</v>
      </c>
      <c r="DZ34" s="25">
        <f>'Raw Data'!DY50</f>
        <v>0</v>
      </c>
      <c r="EA34" s="25">
        <f>'Raw Data'!DZ50</f>
        <v>0</v>
      </c>
      <c r="EB34" s="25">
        <f>'Raw Data'!EA50</f>
        <v>0</v>
      </c>
      <c r="EC34" s="25">
        <f>'Raw Data'!EB50</f>
        <v>0</v>
      </c>
      <c r="ED34" s="25">
        <f>'Raw Data'!EC50</f>
        <v>0</v>
      </c>
      <c r="EE34" s="25">
        <f>'Raw Data'!ED50</f>
        <v>0</v>
      </c>
      <c r="EF34" s="25">
        <f>'Raw Data'!EE50</f>
        <v>0</v>
      </c>
      <c r="EG34" s="25">
        <f>'Raw Data'!EF50</f>
        <v>0</v>
      </c>
      <c r="EH34" s="25">
        <f>'Raw Data'!EG50</f>
        <v>0</v>
      </c>
      <c r="EI34" s="25">
        <f>'Raw Data'!EH50</f>
        <v>0</v>
      </c>
      <c r="EJ34" s="25">
        <f>'Raw Data'!EI50</f>
        <v>0</v>
      </c>
      <c r="EK34" s="25">
        <f>'Raw Data'!EJ50</f>
        <v>0</v>
      </c>
      <c r="EL34" s="25">
        <f>'Raw Data'!EK50</f>
        <v>0</v>
      </c>
      <c r="EM34" s="25">
        <f>'Raw Data'!EL50</f>
        <v>0</v>
      </c>
      <c r="EN34" s="25">
        <f>'Raw Data'!EM50</f>
        <v>0</v>
      </c>
      <c r="EO34" s="25">
        <f>'Raw Data'!EN50</f>
        <v>0</v>
      </c>
      <c r="EP34" s="25">
        <f>'Raw Data'!EO50</f>
        <v>0</v>
      </c>
      <c r="EQ34" s="25">
        <f>'Raw Data'!EP50</f>
        <v>0</v>
      </c>
      <c r="ER34" s="25">
        <f>'Raw Data'!EQ50</f>
        <v>0</v>
      </c>
      <c r="ES34" s="25">
        <f>'Raw Data'!ER50</f>
        <v>0</v>
      </c>
      <c r="ET34" s="25">
        <f>'Raw Data'!ES50</f>
        <v>0</v>
      </c>
      <c r="EU34" s="25">
        <f>'Raw Data'!ET50</f>
        <v>0</v>
      </c>
      <c r="EV34" s="25">
        <f>'Raw Data'!EU50</f>
        <v>0</v>
      </c>
      <c r="EW34" s="25">
        <f>'Raw Data'!EV50</f>
        <v>0</v>
      </c>
      <c r="EX34" s="25">
        <f>'Raw Data'!EW50</f>
        <v>0</v>
      </c>
      <c r="EY34" s="25">
        <f>'Raw Data'!EX50</f>
        <v>0</v>
      </c>
      <c r="EZ34" s="25">
        <f>'Raw Data'!EY50</f>
        <v>0</v>
      </c>
      <c r="FA34" s="25">
        <f>'Raw Data'!EZ50</f>
        <v>0</v>
      </c>
      <c r="FB34" s="25">
        <f>'Raw Data'!FA50</f>
        <v>0</v>
      </c>
      <c r="FC34" s="25">
        <f>'Raw Data'!FB50</f>
        <v>0</v>
      </c>
      <c r="FD34" s="25">
        <f>'Raw Data'!FC50</f>
        <v>0</v>
      </c>
      <c r="FE34" s="25">
        <f>'Raw Data'!FD50</f>
        <v>0</v>
      </c>
      <c r="FF34" s="25">
        <f>'Raw Data'!FE50</f>
        <v>0</v>
      </c>
      <c r="FG34" s="25">
        <f>'Raw Data'!FF50</f>
        <v>0</v>
      </c>
      <c r="FH34" s="25">
        <f>'Raw Data'!FG50</f>
        <v>0</v>
      </c>
      <c r="FI34" s="25">
        <f>'Raw Data'!FH50</f>
        <v>0</v>
      </c>
      <c r="FJ34" s="25">
        <f>'Raw Data'!FI50</f>
        <v>0</v>
      </c>
      <c r="FK34" s="25">
        <f>'Raw Data'!FJ50</f>
        <v>0</v>
      </c>
      <c r="FL34" s="25">
        <f>'Raw Data'!FK50</f>
        <v>0</v>
      </c>
      <c r="FM34" s="25">
        <f>'Raw Data'!FL50</f>
        <v>0</v>
      </c>
      <c r="FN34" s="25">
        <f>'Raw Data'!FM50</f>
        <v>0</v>
      </c>
      <c r="FO34" s="25">
        <f>'Raw Data'!FN50</f>
        <v>0</v>
      </c>
      <c r="FP34" s="25">
        <f>'Raw Data'!FO50</f>
        <v>0</v>
      </c>
      <c r="FQ34" s="25">
        <f>'Raw Data'!FP50</f>
        <v>0</v>
      </c>
      <c r="FR34" s="25">
        <f>'Raw Data'!FQ50</f>
        <v>0</v>
      </c>
      <c r="FS34" s="25">
        <f>'Raw Data'!FR50</f>
        <v>0</v>
      </c>
    </row>
    <row r="35" spans="1:176" x14ac:dyDescent="0.25">
      <c r="A35" s="4" t="s">
        <v>23</v>
      </c>
      <c r="B35" s="12" t="s">
        <v>8</v>
      </c>
      <c r="C35" s="79">
        <f t="shared" ref="C35:AH35" si="82">IF(C34&gt;0,C34-$B$63*(MIN(1-C$7,MAX(0.1*C34^0.5/2-C$7/2+$B$64,0)+MAX(0.1*C34^0.5/2-C$7/2-$B$64,0))*(1-$B$62)),0)</f>
        <v>0</v>
      </c>
      <c r="D35" s="79">
        <f t="shared" si="82"/>
        <v>0</v>
      </c>
      <c r="E35" s="79">
        <f t="shared" si="82"/>
        <v>0</v>
      </c>
      <c r="F35" s="79">
        <f t="shared" si="82"/>
        <v>0</v>
      </c>
      <c r="G35" s="79">
        <f t="shared" si="82"/>
        <v>0</v>
      </c>
      <c r="H35" s="79">
        <f t="shared" si="82"/>
        <v>0</v>
      </c>
      <c r="I35" s="79">
        <f t="shared" si="82"/>
        <v>0</v>
      </c>
      <c r="J35" s="79">
        <f t="shared" si="82"/>
        <v>0</v>
      </c>
      <c r="K35" s="79">
        <f t="shared" si="82"/>
        <v>0</v>
      </c>
      <c r="L35" s="79">
        <f t="shared" si="82"/>
        <v>0</v>
      </c>
      <c r="M35" s="79">
        <f t="shared" si="82"/>
        <v>0</v>
      </c>
      <c r="N35" s="79">
        <f t="shared" si="82"/>
        <v>0</v>
      </c>
      <c r="O35" s="79">
        <f t="shared" si="82"/>
        <v>0</v>
      </c>
      <c r="P35" s="79">
        <f t="shared" si="82"/>
        <v>0</v>
      </c>
      <c r="Q35" s="79">
        <f t="shared" si="82"/>
        <v>0</v>
      </c>
      <c r="R35" s="79">
        <f t="shared" si="82"/>
        <v>0</v>
      </c>
      <c r="S35" s="79">
        <f t="shared" si="82"/>
        <v>0</v>
      </c>
      <c r="T35" s="79">
        <f t="shared" si="82"/>
        <v>0</v>
      </c>
      <c r="U35" s="79">
        <f t="shared" si="82"/>
        <v>0</v>
      </c>
      <c r="V35" s="79">
        <f t="shared" si="82"/>
        <v>0</v>
      </c>
      <c r="W35" s="79">
        <f t="shared" si="82"/>
        <v>0</v>
      </c>
      <c r="X35" s="79">
        <f t="shared" si="82"/>
        <v>0</v>
      </c>
      <c r="Y35" s="79">
        <f t="shared" si="82"/>
        <v>0</v>
      </c>
      <c r="Z35" s="79">
        <f t="shared" si="82"/>
        <v>0</v>
      </c>
      <c r="AA35" s="79">
        <f t="shared" si="82"/>
        <v>0</v>
      </c>
      <c r="AB35" s="79">
        <f t="shared" si="82"/>
        <v>17.56126529458464</v>
      </c>
      <c r="AC35" s="79">
        <f t="shared" si="82"/>
        <v>0</v>
      </c>
      <c r="AD35" s="79">
        <f t="shared" si="82"/>
        <v>0</v>
      </c>
      <c r="AE35" s="79">
        <f t="shared" si="82"/>
        <v>0</v>
      </c>
      <c r="AF35" s="79">
        <f t="shared" si="82"/>
        <v>0</v>
      </c>
      <c r="AG35" s="79">
        <f t="shared" si="82"/>
        <v>0</v>
      </c>
      <c r="AH35" s="79">
        <f t="shared" si="82"/>
        <v>17.755003506596964</v>
      </c>
      <c r="AI35" s="79">
        <f t="shared" ref="AI35:BN35" si="83">IF(AI34&gt;0,AI34-$B$63*(MIN(1-AI$7,MAX(0.1*AI34^0.5/2-AI$7/2+$B$64,0)+MAX(0.1*AI34^0.5/2-AI$7/2-$B$64,0))*(1-$B$62)),0)</f>
        <v>0</v>
      </c>
      <c r="AJ35" s="79">
        <f t="shared" si="83"/>
        <v>0</v>
      </c>
      <c r="AK35" s="79">
        <f t="shared" si="83"/>
        <v>0</v>
      </c>
      <c r="AL35" s="79">
        <f t="shared" si="83"/>
        <v>0</v>
      </c>
      <c r="AM35" s="79">
        <f t="shared" si="83"/>
        <v>0</v>
      </c>
      <c r="AN35" s="79">
        <f t="shared" si="83"/>
        <v>0</v>
      </c>
      <c r="AO35" s="79">
        <f t="shared" si="83"/>
        <v>17.824096117400149</v>
      </c>
      <c r="AP35" s="79">
        <f t="shared" si="83"/>
        <v>0</v>
      </c>
      <c r="AQ35" s="79">
        <f t="shared" si="83"/>
        <v>0</v>
      </c>
      <c r="AR35" s="79">
        <f t="shared" si="83"/>
        <v>0</v>
      </c>
      <c r="AS35" s="79">
        <f t="shared" si="83"/>
        <v>0</v>
      </c>
      <c r="AT35" s="79">
        <f t="shared" si="83"/>
        <v>0</v>
      </c>
      <c r="AU35" s="79">
        <f t="shared" si="83"/>
        <v>0</v>
      </c>
      <c r="AV35" s="79">
        <f t="shared" si="83"/>
        <v>0</v>
      </c>
      <c r="AW35" s="79">
        <f t="shared" si="83"/>
        <v>0</v>
      </c>
      <c r="AX35" s="79">
        <f t="shared" si="83"/>
        <v>0</v>
      </c>
      <c r="AY35" s="79">
        <f t="shared" si="83"/>
        <v>0</v>
      </c>
      <c r="AZ35" s="79">
        <f t="shared" si="83"/>
        <v>14.190110850963297</v>
      </c>
      <c r="BA35" s="79">
        <f t="shared" si="83"/>
        <v>0</v>
      </c>
      <c r="BB35" s="79">
        <f t="shared" si="83"/>
        <v>0</v>
      </c>
      <c r="BC35" s="79">
        <f t="shared" si="83"/>
        <v>0</v>
      </c>
      <c r="BD35" s="79">
        <f t="shared" si="83"/>
        <v>12.02740217653405</v>
      </c>
      <c r="BE35" s="79">
        <f t="shared" si="83"/>
        <v>0</v>
      </c>
      <c r="BF35" s="79">
        <f t="shared" si="83"/>
        <v>0</v>
      </c>
      <c r="BG35" s="79">
        <f t="shared" si="83"/>
        <v>0</v>
      </c>
      <c r="BH35" s="79">
        <f t="shared" si="83"/>
        <v>0</v>
      </c>
      <c r="BI35" s="79">
        <f t="shared" si="83"/>
        <v>19.171974522292995</v>
      </c>
      <c r="BJ35" s="79">
        <f t="shared" si="83"/>
        <v>0</v>
      </c>
      <c r="BK35" s="79">
        <f t="shared" si="83"/>
        <v>0</v>
      </c>
      <c r="BL35" s="79">
        <f t="shared" si="83"/>
        <v>0</v>
      </c>
      <c r="BM35" s="79">
        <f t="shared" si="83"/>
        <v>0</v>
      </c>
      <c r="BN35" s="79">
        <f t="shared" si="83"/>
        <v>13.184713375796179</v>
      </c>
      <c r="BO35" s="79">
        <f t="shared" ref="BO35:CT35" si="84">IF(BO34&gt;0,BO34-$B$63*(MIN(1-BO$7,MAX(0.1*BO34^0.5/2-BO$7/2+$B$64,0)+MAX(0.1*BO34^0.5/2-BO$7/2-$B$64,0))*(1-$B$62)),0)</f>
        <v>0</v>
      </c>
      <c r="BP35" s="79">
        <f t="shared" si="84"/>
        <v>0</v>
      </c>
      <c r="BQ35" s="79">
        <f t="shared" si="84"/>
        <v>0</v>
      </c>
      <c r="BR35" s="79">
        <f t="shared" si="84"/>
        <v>0</v>
      </c>
      <c r="BS35" s="79">
        <f t="shared" si="84"/>
        <v>0</v>
      </c>
      <c r="BT35" s="79">
        <f t="shared" si="84"/>
        <v>0</v>
      </c>
      <c r="BU35" s="79">
        <f t="shared" si="84"/>
        <v>0</v>
      </c>
      <c r="BV35" s="79">
        <f t="shared" si="84"/>
        <v>0</v>
      </c>
      <c r="BW35" s="79">
        <f t="shared" si="84"/>
        <v>18.280254777070063</v>
      </c>
      <c r="BX35" s="79">
        <f t="shared" si="84"/>
        <v>0</v>
      </c>
      <c r="BY35" s="79">
        <f t="shared" si="84"/>
        <v>0</v>
      </c>
      <c r="BZ35" s="79">
        <f t="shared" si="84"/>
        <v>0</v>
      </c>
      <c r="CA35" s="79">
        <f t="shared" si="84"/>
        <v>0</v>
      </c>
      <c r="CB35" s="79">
        <f t="shared" si="84"/>
        <v>59.959675814769057</v>
      </c>
      <c r="CC35" s="79">
        <f t="shared" si="84"/>
        <v>0</v>
      </c>
      <c r="CD35" s="79">
        <f t="shared" si="84"/>
        <v>0</v>
      </c>
      <c r="CE35" s="79">
        <f t="shared" si="84"/>
        <v>0</v>
      </c>
      <c r="CF35" s="79">
        <f t="shared" si="84"/>
        <v>30.445859872611464</v>
      </c>
      <c r="CG35" s="79">
        <f t="shared" si="84"/>
        <v>0</v>
      </c>
      <c r="CH35" s="79">
        <f t="shared" si="84"/>
        <v>0</v>
      </c>
      <c r="CI35" s="79">
        <f t="shared" si="84"/>
        <v>0</v>
      </c>
      <c r="CJ35" s="79">
        <f t="shared" si="84"/>
        <v>0</v>
      </c>
      <c r="CK35" s="79">
        <f t="shared" si="84"/>
        <v>20.254777070063696</v>
      </c>
      <c r="CL35" s="79">
        <f t="shared" si="84"/>
        <v>0</v>
      </c>
      <c r="CM35" s="79">
        <f t="shared" si="84"/>
        <v>0</v>
      </c>
      <c r="CN35" s="79">
        <f t="shared" si="84"/>
        <v>0</v>
      </c>
      <c r="CO35" s="79">
        <f t="shared" si="84"/>
        <v>0</v>
      </c>
      <c r="CP35" s="79">
        <f t="shared" si="84"/>
        <v>20.254777070063696</v>
      </c>
      <c r="CQ35" s="79">
        <f t="shared" si="84"/>
        <v>0</v>
      </c>
      <c r="CR35" s="79">
        <f t="shared" si="84"/>
        <v>0</v>
      </c>
      <c r="CS35" s="79">
        <f t="shared" si="84"/>
        <v>0</v>
      </c>
      <c r="CT35" s="79">
        <f t="shared" si="84"/>
        <v>0</v>
      </c>
      <c r="CU35" s="79">
        <f t="shared" ref="CU35:DZ35" si="85">IF(CU34&gt;0,CU34-$B$63*(MIN(1-CU$7,MAX(0.1*CU34^0.5/2-CU$7/2+$B$64,0)+MAX(0.1*CU34^0.5/2-CU$7/2-$B$64,0))*(1-$B$62)),0)</f>
        <v>0</v>
      </c>
      <c r="CV35" s="79">
        <f t="shared" si="85"/>
        <v>0</v>
      </c>
      <c r="CW35" s="79">
        <f t="shared" si="85"/>
        <v>0</v>
      </c>
      <c r="CX35" s="79">
        <f t="shared" si="85"/>
        <v>0</v>
      </c>
      <c r="CY35" s="79">
        <f t="shared" si="85"/>
        <v>17.261146496815289</v>
      </c>
      <c r="CZ35" s="79">
        <f t="shared" si="85"/>
        <v>0</v>
      </c>
      <c r="DA35" s="79">
        <f t="shared" si="85"/>
        <v>0</v>
      </c>
      <c r="DB35" s="79">
        <f t="shared" si="85"/>
        <v>0</v>
      </c>
      <c r="DC35" s="79">
        <f t="shared" si="85"/>
        <v>0</v>
      </c>
      <c r="DD35" s="79">
        <f t="shared" si="85"/>
        <v>12.292993630573248</v>
      </c>
      <c r="DE35" s="79">
        <f t="shared" si="85"/>
        <v>0</v>
      </c>
      <c r="DF35" s="79">
        <f t="shared" si="85"/>
        <v>0</v>
      </c>
      <c r="DG35" s="79">
        <f t="shared" si="85"/>
        <v>0</v>
      </c>
      <c r="DH35" s="79">
        <f t="shared" si="85"/>
        <v>12.229299363057324</v>
      </c>
      <c r="DI35" s="79">
        <f t="shared" si="85"/>
        <v>0</v>
      </c>
      <c r="DJ35" s="79">
        <f t="shared" si="85"/>
        <v>0</v>
      </c>
      <c r="DK35" s="79">
        <f t="shared" si="85"/>
        <v>0</v>
      </c>
      <c r="DL35" s="79">
        <f t="shared" si="85"/>
        <v>0</v>
      </c>
      <c r="DM35" s="79">
        <f t="shared" si="85"/>
        <v>0</v>
      </c>
      <c r="DN35" s="79">
        <f t="shared" si="85"/>
        <v>10.1273885350318</v>
      </c>
      <c r="DO35" s="79">
        <f t="shared" si="85"/>
        <v>0</v>
      </c>
      <c r="DP35" s="79">
        <f t="shared" si="85"/>
        <v>0</v>
      </c>
      <c r="DQ35" s="79">
        <f t="shared" si="85"/>
        <v>0</v>
      </c>
      <c r="DR35" s="79">
        <f t="shared" si="85"/>
        <v>0</v>
      </c>
      <c r="DS35" s="79">
        <f t="shared" si="85"/>
        <v>0</v>
      </c>
      <c r="DT35" s="79">
        <f t="shared" si="85"/>
        <v>0</v>
      </c>
      <c r="DU35" s="79">
        <f t="shared" si="85"/>
        <v>0</v>
      </c>
      <c r="DV35" s="79">
        <f t="shared" si="85"/>
        <v>0</v>
      </c>
      <c r="DW35" s="79">
        <f t="shared" si="85"/>
        <v>0</v>
      </c>
      <c r="DX35" s="79">
        <f t="shared" si="85"/>
        <v>0</v>
      </c>
      <c r="DY35" s="79">
        <f t="shared" si="85"/>
        <v>0</v>
      </c>
      <c r="DZ35" s="79">
        <f t="shared" si="85"/>
        <v>0</v>
      </c>
      <c r="EA35" s="79">
        <f t="shared" ref="EA35:FF35" si="86">IF(EA34&gt;0,EA34-$B$63*(MIN(1-EA$7,MAX(0.1*EA34^0.5/2-EA$7/2+$B$64,0)+MAX(0.1*EA34^0.5/2-EA$7/2-$B$64,0))*(1-$B$62)),0)</f>
        <v>0</v>
      </c>
      <c r="EB35" s="79">
        <f t="shared" si="86"/>
        <v>0</v>
      </c>
      <c r="EC35" s="79">
        <f t="shared" si="86"/>
        <v>0</v>
      </c>
      <c r="ED35" s="79">
        <f t="shared" si="86"/>
        <v>0</v>
      </c>
      <c r="EE35" s="79">
        <f t="shared" si="86"/>
        <v>0</v>
      </c>
      <c r="EF35" s="79">
        <f t="shared" si="86"/>
        <v>0</v>
      </c>
      <c r="EG35" s="79">
        <f t="shared" si="86"/>
        <v>0</v>
      </c>
      <c r="EH35" s="79">
        <f t="shared" si="86"/>
        <v>0</v>
      </c>
      <c r="EI35" s="79">
        <f t="shared" si="86"/>
        <v>0</v>
      </c>
      <c r="EJ35" s="79">
        <f t="shared" si="86"/>
        <v>0</v>
      </c>
      <c r="EK35" s="79">
        <f t="shared" si="86"/>
        <v>0</v>
      </c>
      <c r="EL35" s="79">
        <f t="shared" si="86"/>
        <v>0</v>
      </c>
      <c r="EM35" s="79">
        <f t="shared" si="86"/>
        <v>0</v>
      </c>
      <c r="EN35" s="79">
        <f t="shared" si="86"/>
        <v>0</v>
      </c>
      <c r="EO35" s="79">
        <f t="shared" si="86"/>
        <v>0</v>
      </c>
      <c r="EP35" s="79">
        <f t="shared" si="86"/>
        <v>0</v>
      </c>
      <c r="EQ35" s="79">
        <f t="shared" si="86"/>
        <v>0</v>
      </c>
      <c r="ER35" s="79">
        <f t="shared" si="86"/>
        <v>0</v>
      </c>
      <c r="ES35" s="79">
        <f t="shared" si="86"/>
        <v>0</v>
      </c>
      <c r="ET35" s="79">
        <f t="shared" si="86"/>
        <v>0</v>
      </c>
      <c r="EU35" s="79">
        <f t="shared" si="86"/>
        <v>0</v>
      </c>
      <c r="EV35" s="79">
        <f t="shared" si="86"/>
        <v>0</v>
      </c>
      <c r="EW35" s="79">
        <f t="shared" si="86"/>
        <v>0</v>
      </c>
      <c r="EX35" s="79">
        <f t="shared" si="86"/>
        <v>0</v>
      </c>
      <c r="EY35" s="79">
        <f t="shared" si="86"/>
        <v>0</v>
      </c>
      <c r="EZ35" s="79">
        <f t="shared" si="86"/>
        <v>0</v>
      </c>
      <c r="FA35" s="79">
        <f t="shared" si="86"/>
        <v>0</v>
      </c>
      <c r="FB35" s="79">
        <f t="shared" si="86"/>
        <v>0</v>
      </c>
      <c r="FC35" s="79">
        <f t="shared" si="86"/>
        <v>0</v>
      </c>
      <c r="FD35" s="79">
        <f t="shared" si="86"/>
        <v>0</v>
      </c>
      <c r="FE35" s="79">
        <f t="shared" si="86"/>
        <v>0</v>
      </c>
      <c r="FF35" s="79">
        <f t="shared" si="86"/>
        <v>0</v>
      </c>
      <c r="FG35" s="79">
        <f t="shared" ref="FG35:FS35" si="87">IF(FG34&gt;0,FG34-$B$63*(MIN(1-FG$7,MAX(0.1*FG34^0.5/2-FG$7/2+$B$64,0)+MAX(0.1*FG34^0.5/2-FG$7/2-$B$64,0))*(1-$B$62)),0)</f>
        <v>0</v>
      </c>
      <c r="FH35" s="79">
        <f t="shared" si="87"/>
        <v>0</v>
      </c>
      <c r="FI35" s="79">
        <f t="shared" si="87"/>
        <v>0</v>
      </c>
      <c r="FJ35" s="79">
        <f t="shared" si="87"/>
        <v>0</v>
      </c>
      <c r="FK35" s="79">
        <f t="shared" si="87"/>
        <v>0</v>
      </c>
      <c r="FL35" s="79">
        <f t="shared" si="87"/>
        <v>0</v>
      </c>
      <c r="FM35" s="79">
        <f t="shared" si="87"/>
        <v>0</v>
      </c>
      <c r="FN35" s="79">
        <f t="shared" si="87"/>
        <v>0</v>
      </c>
      <c r="FO35" s="79">
        <f t="shared" si="87"/>
        <v>0</v>
      </c>
      <c r="FP35" s="79">
        <f t="shared" si="87"/>
        <v>0</v>
      </c>
      <c r="FQ35" s="79">
        <f t="shared" si="87"/>
        <v>0</v>
      </c>
      <c r="FR35" s="79">
        <f t="shared" si="87"/>
        <v>0</v>
      </c>
      <c r="FS35" s="79">
        <f t="shared" si="87"/>
        <v>0</v>
      </c>
    </row>
    <row r="36" spans="1:176" s="4" customFormat="1" x14ac:dyDescent="0.25">
      <c r="A36" s="4" t="s">
        <v>19</v>
      </c>
      <c r="B36" s="12" t="s">
        <v>8</v>
      </c>
      <c r="C36" s="4">
        <v>0</v>
      </c>
      <c r="D36" s="4">
        <f t="shared" ref="D36:AI36" si="88">IF(D28=0,D25+D34-D17-C28,0)</f>
        <v>0</v>
      </c>
      <c r="E36" s="4">
        <f t="shared" si="88"/>
        <v>0</v>
      </c>
      <c r="F36" s="4">
        <f t="shared" si="88"/>
        <v>0</v>
      </c>
      <c r="G36" s="4">
        <f t="shared" si="88"/>
        <v>0</v>
      </c>
      <c r="H36" s="4">
        <f t="shared" si="88"/>
        <v>0</v>
      </c>
      <c r="I36" s="4">
        <f t="shared" si="88"/>
        <v>0</v>
      </c>
      <c r="J36" s="4">
        <f t="shared" si="88"/>
        <v>0</v>
      </c>
      <c r="K36" s="4">
        <f t="shared" si="88"/>
        <v>0</v>
      </c>
      <c r="L36" s="4">
        <f t="shared" si="88"/>
        <v>0</v>
      </c>
      <c r="M36" s="4">
        <f t="shared" si="88"/>
        <v>0</v>
      </c>
      <c r="N36" s="4">
        <f t="shared" si="88"/>
        <v>0</v>
      </c>
      <c r="O36" s="4">
        <f t="shared" si="88"/>
        <v>0</v>
      </c>
      <c r="P36" s="4">
        <f t="shared" si="88"/>
        <v>0</v>
      </c>
      <c r="Q36" s="4">
        <f t="shared" si="88"/>
        <v>0</v>
      </c>
      <c r="R36" s="4">
        <f t="shared" si="88"/>
        <v>0</v>
      </c>
      <c r="S36" s="4">
        <f t="shared" si="88"/>
        <v>0</v>
      </c>
      <c r="T36" s="4">
        <f t="shared" si="88"/>
        <v>0</v>
      </c>
      <c r="U36" s="4">
        <f t="shared" si="88"/>
        <v>0</v>
      </c>
      <c r="V36" s="4">
        <f t="shared" si="88"/>
        <v>0</v>
      </c>
      <c r="W36" s="4">
        <f t="shared" si="88"/>
        <v>0</v>
      </c>
      <c r="X36" s="4">
        <f t="shared" si="88"/>
        <v>0</v>
      </c>
      <c r="Y36" s="4">
        <f t="shared" si="88"/>
        <v>0</v>
      </c>
      <c r="Z36" s="4">
        <f t="shared" si="88"/>
        <v>0</v>
      </c>
      <c r="AA36" s="4">
        <f t="shared" si="88"/>
        <v>0</v>
      </c>
      <c r="AB36" s="4">
        <f t="shared" si="88"/>
        <v>0</v>
      </c>
      <c r="AC36" s="4">
        <f t="shared" si="88"/>
        <v>0</v>
      </c>
      <c r="AD36" s="4">
        <f t="shared" si="88"/>
        <v>0</v>
      </c>
      <c r="AE36" s="4">
        <f t="shared" si="88"/>
        <v>0</v>
      </c>
      <c r="AF36" s="4">
        <f t="shared" si="88"/>
        <v>0</v>
      </c>
      <c r="AG36" s="4">
        <f t="shared" si="88"/>
        <v>0</v>
      </c>
      <c r="AH36" s="4">
        <f t="shared" si="88"/>
        <v>0</v>
      </c>
      <c r="AI36" s="4">
        <f t="shared" si="88"/>
        <v>0</v>
      </c>
      <c r="AJ36" s="4">
        <f t="shared" ref="AJ36:BK36" si="89">IF(AJ28=0,AJ25+AJ34-AJ17-AI28,0)</f>
        <v>0</v>
      </c>
      <c r="AK36" s="4">
        <f t="shared" si="89"/>
        <v>0</v>
      </c>
      <c r="AL36" s="4">
        <f t="shared" si="89"/>
        <v>0</v>
      </c>
      <c r="AM36" s="4">
        <f t="shared" si="89"/>
        <v>0</v>
      </c>
      <c r="AN36" s="4">
        <f t="shared" si="89"/>
        <v>0</v>
      </c>
      <c r="AO36" s="4">
        <f t="shared" si="89"/>
        <v>0</v>
      </c>
      <c r="AP36" s="4">
        <f t="shared" si="89"/>
        <v>0</v>
      </c>
      <c r="AQ36" s="4">
        <f t="shared" si="89"/>
        <v>0</v>
      </c>
      <c r="AR36" s="4">
        <f t="shared" si="89"/>
        <v>0</v>
      </c>
      <c r="AS36" s="4">
        <f t="shared" si="89"/>
        <v>0</v>
      </c>
      <c r="AT36" s="4">
        <f t="shared" si="89"/>
        <v>0</v>
      </c>
      <c r="AU36" s="4">
        <f t="shared" si="89"/>
        <v>0</v>
      </c>
      <c r="AV36" s="4">
        <f t="shared" si="89"/>
        <v>0</v>
      </c>
      <c r="AW36" s="4">
        <f t="shared" si="89"/>
        <v>0</v>
      </c>
      <c r="AX36" s="4">
        <f t="shared" si="89"/>
        <v>0</v>
      </c>
      <c r="AY36" s="4">
        <f t="shared" si="89"/>
        <v>0</v>
      </c>
      <c r="AZ36" s="4">
        <f t="shared" si="89"/>
        <v>0</v>
      </c>
      <c r="BA36" s="4">
        <f t="shared" si="89"/>
        <v>0</v>
      </c>
      <c r="BB36" s="4">
        <f t="shared" si="89"/>
        <v>0</v>
      </c>
      <c r="BC36" s="4">
        <f t="shared" si="89"/>
        <v>0</v>
      </c>
      <c r="BD36" s="4">
        <f t="shared" si="89"/>
        <v>0</v>
      </c>
      <c r="BE36" s="4">
        <f t="shared" si="89"/>
        <v>0</v>
      </c>
      <c r="BF36" s="4">
        <f t="shared" si="89"/>
        <v>0</v>
      </c>
      <c r="BG36" s="4">
        <f t="shared" si="89"/>
        <v>0</v>
      </c>
      <c r="BH36" s="4">
        <f t="shared" si="89"/>
        <v>0</v>
      </c>
      <c r="BI36" s="4">
        <f t="shared" si="89"/>
        <v>0</v>
      </c>
      <c r="BJ36" s="4">
        <f t="shared" si="89"/>
        <v>0</v>
      </c>
      <c r="BK36" s="4">
        <f t="shared" si="89"/>
        <v>0</v>
      </c>
      <c r="BL36" s="4">
        <f>IF(BL30=0,BL25+BL34-BL17-BK28,0)</f>
        <v>0</v>
      </c>
      <c r="BM36" s="4">
        <f>IF(BM28=0,BM25+BM34-BM17-BL30,0)</f>
        <v>0</v>
      </c>
      <c r="BN36" s="4">
        <f t="shared" ref="BN36:CS36" si="90">IF(BN28=0,BN25+BN34-BN17-BM28,0)</f>
        <v>0</v>
      </c>
      <c r="BO36" s="4">
        <f t="shared" si="90"/>
        <v>0</v>
      </c>
      <c r="BP36" s="4">
        <f t="shared" si="90"/>
        <v>0</v>
      </c>
      <c r="BQ36" s="4">
        <f t="shared" si="90"/>
        <v>0</v>
      </c>
      <c r="BR36" s="4">
        <f t="shared" si="90"/>
        <v>0</v>
      </c>
      <c r="BS36" s="4">
        <f t="shared" si="90"/>
        <v>0</v>
      </c>
      <c r="BT36" s="4">
        <f t="shared" si="90"/>
        <v>0</v>
      </c>
      <c r="BU36" s="4">
        <f t="shared" si="90"/>
        <v>0</v>
      </c>
      <c r="BV36" s="4">
        <f t="shared" si="90"/>
        <v>0</v>
      </c>
      <c r="BW36" s="4">
        <f t="shared" si="90"/>
        <v>0</v>
      </c>
      <c r="BX36" s="4">
        <f t="shared" si="90"/>
        <v>0</v>
      </c>
      <c r="BY36" s="4">
        <f t="shared" si="90"/>
        <v>0</v>
      </c>
      <c r="BZ36" s="4">
        <f t="shared" si="90"/>
        <v>0</v>
      </c>
      <c r="CA36" s="4">
        <f t="shared" si="90"/>
        <v>0</v>
      </c>
      <c r="CB36" s="4">
        <f t="shared" si="90"/>
        <v>0</v>
      </c>
      <c r="CC36" s="4">
        <f t="shared" si="90"/>
        <v>0</v>
      </c>
      <c r="CD36" s="4">
        <f t="shared" si="90"/>
        <v>0</v>
      </c>
      <c r="CE36" s="4">
        <f t="shared" si="90"/>
        <v>0</v>
      </c>
      <c r="CF36" s="4">
        <f t="shared" si="90"/>
        <v>0</v>
      </c>
      <c r="CG36" s="4">
        <f t="shared" si="90"/>
        <v>0</v>
      </c>
      <c r="CH36" s="4">
        <f t="shared" si="90"/>
        <v>0</v>
      </c>
      <c r="CI36" s="4">
        <f t="shared" si="90"/>
        <v>0</v>
      </c>
      <c r="CJ36" s="4">
        <f t="shared" si="90"/>
        <v>0</v>
      </c>
      <c r="CK36" s="4">
        <f t="shared" si="90"/>
        <v>0</v>
      </c>
      <c r="CL36" s="4">
        <f t="shared" si="90"/>
        <v>0</v>
      </c>
      <c r="CM36" s="4">
        <f t="shared" si="90"/>
        <v>0</v>
      </c>
      <c r="CN36" s="4">
        <f t="shared" si="90"/>
        <v>0</v>
      </c>
      <c r="CO36" s="4">
        <f t="shared" si="90"/>
        <v>0</v>
      </c>
      <c r="CP36" s="4">
        <f t="shared" si="90"/>
        <v>0</v>
      </c>
      <c r="CQ36" s="4">
        <f t="shared" si="90"/>
        <v>0</v>
      </c>
      <c r="CR36" s="4">
        <f t="shared" si="90"/>
        <v>0</v>
      </c>
      <c r="CS36" s="4">
        <f t="shared" si="90"/>
        <v>0</v>
      </c>
      <c r="CT36" s="4">
        <f t="shared" ref="CT36:DY36" si="91">IF(CT28=0,CT25+CT34-CT17-CS28,0)</f>
        <v>0</v>
      </c>
      <c r="CU36" s="4">
        <f t="shared" si="91"/>
        <v>0</v>
      </c>
      <c r="CV36" s="4">
        <f t="shared" si="91"/>
        <v>0</v>
      </c>
      <c r="CW36" s="4">
        <f t="shared" si="91"/>
        <v>0</v>
      </c>
      <c r="CX36" s="4">
        <f t="shared" si="91"/>
        <v>0</v>
      </c>
      <c r="CY36" s="4">
        <f t="shared" si="91"/>
        <v>0</v>
      </c>
      <c r="CZ36" s="4">
        <f t="shared" si="91"/>
        <v>0</v>
      </c>
      <c r="DA36" s="4">
        <f t="shared" si="91"/>
        <v>0</v>
      </c>
      <c r="DB36" s="4">
        <f t="shared" si="91"/>
        <v>0</v>
      </c>
      <c r="DC36" s="4">
        <f t="shared" si="91"/>
        <v>0</v>
      </c>
      <c r="DD36" s="4">
        <f t="shared" si="91"/>
        <v>0</v>
      </c>
      <c r="DE36" s="4">
        <f t="shared" si="91"/>
        <v>0</v>
      </c>
      <c r="DF36" s="4">
        <f t="shared" si="91"/>
        <v>0</v>
      </c>
      <c r="DG36" s="4">
        <f t="shared" si="91"/>
        <v>0</v>
      </c>
      <c r="DH36" s="4">
        <f t="shared" si="91"/>
        <v>0</v>
      </c>
      <c r="DI36" s="4">
        <f t="shared" si="91"/>
        <v>0</v>
      </c>
      <c r="DJ36" s="4">
        <f t="shared" si="91"/>
        <v>0</v>
      </c>
      <c r="DK36" s="4">
        <f t="shared" si="91"/>
        <v>0</v>
      </c>
      <c r="DL36" s="4">
        <f t="shared" si="91"/>
        <v>0</v>
      </c>
      <c r="DM36" s="4">
        <f t="shared" si="91"/>
        <v>0</v>
      </c>
      <c r="DN36" s="4">
        <f t="shared" si="91"/>
        <v>0</v>
      </c>
      <c r="DO36" s="4">
        <f t="shared" si="91"/>
        <v>0</v>
      </c>
      <c r="DP36" s="4">
        <f t="shared" si="91"/>
        <v>0</v>
      </c>
      <c r="DQ36" s="4">
        <f t="shared" si="91"/>
        <v>0</v>
      </c>
      <c r="DR36" s="4">
        <f t="shared" si="91"/>
        <v>0</v>
      </c>
      <c r="DS36" s="4">
        <f t="shared" si="91"/>
        <v>0</v>
      </c>
      <c r="DT36" s="4">
        <f t="shared" si="91"/>
        <v>0</v>
      </c>
      <c r="DU36" s="4">
        <f t="shared" si="91"/>
        <v>0</v>
      </c>
      <c r="DV36" s="4">
        <f t="shared" si="91"/>
        <v>0</v>
      </c>
      <c r="DW36" s="4">
        <f t="shared" si="91"/>
        <v>0</v>
      </c>
      <c r="DX36" s="4">
        <f t="shared" si="91"/>
        <v>0</v>
      </c>
      <c r="DY36" s="4">
        <f t="shared" si="91"/>
        <v>0</v>
      </c>
      <c r="DZ36" s="4">
        <f t="shared" ref="DZ36:FE36" si="92">IF(DZ28=0,DZ25+DZ34-DZ17-DY28,0)</f>
        <v>0</v>
      </c>
      <c r="EA36" s="4">
        <f t="shared" si="92"/>
        <v>0</v>
      </c>
      <c r="EB36" s="4">
        <f t="shared" si="92"/>
        <v>0</v>
      </c>
      <c r="EC36" s="4">
        <f t="shared" si="92"/>
        <v>0</v>
      </c>
      <c r="ED36" s="4">
        <f t="shared" si="92"/>
        <v>0</v>
      </c>
      <c r="EE36" s="4">
        <f t="shared" si="92"/>
        <v>0</v>
      </c>
      <c r="EF36" s="4">
        <f t="shared" si="92"/>
        <v>0</v>
      </c>
      <c r="EG36" s="4">
        <f t="shared" si="92"/>
        <v>0</v>
      </c>
      <c r="EH36" s="4">
        <f t="shared" si="92"/>
        <v>0</v>
      </c>
      <c r="EI36" s="4">
        <f t="shared" si="92"/>
        <v>0</v>
      </c>
      <c r="EJ36" s="4">
        <f t="shared" si="92"/>
        <v>0</v>
      </c>
      <c r="EK36" s="4">
        <f t="shared" si="92"/>
        <v>0</v>
      </c>
      <c r="EL36" s="4">
        <f t="shared" si="92"/>
        <v>0</v>
      </c>
      <c r="EM36" s="4">
        <f t="shared" si="92"/>
        <v>0</v>
      </c>
      <c r="EN36" s="4">
        <f t="shared" si="92"/>
        <v>0</v>
      </c>
      <c r="EO36" s="4">
        <f t="shared" si="92"/>
        <v>0</v>
      </c>
      <c r="EP36" s="4">
        <f t="shared" si="92"/>
        <v>0</v>
      </c>
      <c r="EQ36" s="4">
        <f t="shared" si="92"/>
        <v>0</v>
      </c>
      <c r="ER36" s="4">
        <f t="shared" si="92"/>
        <v>0</v>
      </c>
      <c r="ES36" s="4">
        <f t="shared" si="92"/>
        <v>0</v>
      </c>
      <c r="ET36" s="4">
        <f t="shared" si="92"/>
        <v>0</v>
      </c>
      <c r="EU36" s="4">
        <f t="shared" si="92"/>
        <v>0</v>
      </c>
      <c r="EV36" s="4">
        <f t="shared" si="92"/>
        <v>0</v>
      </c>
      <c r="EW36" s="4">
        <f t="shared" si="92"/>
        <v>0</v>
      </c>
      <c r="EX36" s="4">
        <f t="shared" si="92"/>
        <v>0</v>
      </c>
      <c r="EY36" s="4">
        <f t="shared" si="92"/>
        <v>0</v>
      </c>
      <c r="EZ36" s="4">
        <f t="shared" si="92"/>
        <v>0</v>
      </c>
      <c r="FA36" s="4">
        <f t="shared" si="92"/>
        <v>0</v>
      </c>
      <c r="FB36" s="4">
        <f t="shared" si="92"/>
        <v>0</v>
      </c>
      <c r="FC36" s="4">
        <f t="shared" si="92"/>
        <v>0</v>
      </c>
      <c r="FD36" s="4">
        <f t="shared" si="92"/>
        <v>0</v>
      </c>
      <c r="FE36" s="4">
        <f t="shared" si="92"/>
        <v>0</v>
      </c>
      <c r="FF36" s="4">
        <f t="shared" ref="FF36:FS36" si="93">IF(FF28=0,FF25+FF34-FF17-FE28,0)</f>
        <v>0</v>
      </c>
      <c r="FG36" s="4">
        <f t="shared" si="93"/>
        <v>0</v>
      </c>
      <c r="FH36" s="4">
        <f t="shared" si="93"/>
        <v>0</v>
      </c>
      <c r="FI36" s="4">
        <f t="shared" si="93"/>
        <v>0</v>
      </c>
      <c r="FJ36" s="4">
        <f t="shared" si="93"/>
        <v>0</v>
      </c>
      <c r="FK36" s="4">
        <f t="shared" si="93"/>
        <v>0</v>
      </c>
      <c r="FL36" s="4">
        <f t="shared" si="93"/>
        <v>0</v>
      </c>
      <c r="FM36" s="4">
        <f t="shared" si="93"/>
        <v>0</v>
      </c>
      <c r="FN36" s="4">
        <f t="shared" si="93"/>
        <v>0</v>
      </c>
      <c r="FO36" s="4">
        <f t="shared" si="93"/>
        <v>0</v>
      </c>
      <c r="FP36" s="4">
        <f t="shared" si="93"/>
        <v>0</v>
      </c>
      <c r="FQ36" s="4">
        <f t="shared" si="93"/>
        <v>0</v>
      </c>
      <c r="FR36" s="4">
        <f t="shared" si="93"/>
        <v>0</v>
      </c>
      <c r="FS36" s="4">
        <f t="shared" si="93"/>
        <v>0</v>
      </c>
    </row>
    <row r="37" spans="1:176" s="14" customFormat="1" ht="5.25" customHeight="1" x14ac:dyDescent="0.25">
      <c r="B37" s="15"/>
    </row>
    <row r="38" spans="1:176" s="23" customFormat="1" x14ac:dyDescent="0.25">
      <c r="A38" s="23" t="s">
        <v>14</v>
      </c>
      <c r="B38" s="24" t="s">
        <v>8</v>
      </c>
      <c r="C38" s="23">
        <v>0</v>
      </c>
      <c r="D38" s="23">
        <f t="shared" ref="D38:AI38" si="94">C38+D34</f>
        <v>0</v>
      </c>
      <c r="E38" s="23">
        <f t="shared" si="94"/>
        <v>0</v>
      </c>
      <c r="F38" s="23">
        <f t="shared" si="94"/>
        <v>0</v>
      </c>
      <c r="G38" s="23">
        <f t="shared" si="94"/>
        <v>0</v>
      </c>
      <c r="H38" s="23">
        <f t="shared" si="94"/>
        <v>0</v>
      </c>
      <c r="I38" s="23">
        <f t="shared" si="94"/>
        <v>0</v>
      </c>
      <c r="J38" s="23">
        <f t="shared" si="94"/>
        <v>0</v>
      </c>
      <c r="K38" s="23">
        <f t="shared" si="94"/>
        <v>0</v>
      </c>
      <c r="L38" s="23">
        <f t="shared" si="94"/>
        <v>0</v>
      </c>
      <c r="M38" s="23">
        <f t="shared" si="94"/>
        <v>0</v>
      </c>
      <c r="N38" s="23">
        <f t="shared" si="94"/>
        <v>0</v>
      </c>
      <c r="O38" s="23">
        <f t="shared" si="94"/>
        <v>0</v>
      </c>
      <c r="P38" s="23">
        <f t="shared" si="94"/>
        <v>0</v>
      </c>
      <c r="Q38" s="23">
        <f t="shared" si="94"/>
        <v>0</v>
      </c>
      <c r="R38" s="23">
        <f t="shared" si="94"/>
        <v>0</v>
      </c>
      <c r="S38" s="23">
        <f t="shared" si="94"/>
        <v>0</v>
      </c>
      <c r="T38" s="23">
        <f t="shared" si="94"/>
        <v>0</v>
      </c>
      <c r="U38" s="23">
        <f t="shared" si="94"/>
        <v>0</v>
      </c>
      <c r="V38" s="23">
        <f t="shared" si="94"/>
        <v>0</v>
      </c>
      <c r="W38" s="23">
        <f t="shared" si="94"/>
        <v>0</v>
      </c>
      <c r="X38" s="23">
        <f t="shared" si="94"/>
        <v>0</v>
      </c>
      <c r="Y38" s="23">
        <f t="shared" si="94"/>
        <v>0</v>
      </c>
      <c r="Z38" s="23">
        <f t="shared" si="94"/>
        <v>0</v>
      </c>
      <c r="AA38" s="23">
        <f t="shared" si="94"/>
        <v>0</v>
      </c>
      <c r="AB38" s="23">
        <f t="shared" si="94"/>
        <v>21.082802547770701</v>
      </c>
      <c r="AC38" s="23">
        <f t="shared" si="94"/>
        <v>21.082802547770701</v>
      </c>
      <c r="AD38" s="23">
        <f t="shared" si="94"/>
        <v>21.082802547770701</v>
      </c>
      <c r="AE38" s="23">
        <f t="shared" si="94"/>
        <v>21.082802547770701</v>
      </c>
      <c r="AF38" s="23">
        <f t="shared" si="94"/>
        <v>21.082802547770701</v>
      </c>
      <c r="AG38" s="23">
        <f t="shared" si="94"/>
        <v>21.082802547770701</v>
      </c>
      <c r="AH38" s="23">
        <f t="shared" si="94"/>
        <v>41.974522292993626</v>
      </c>
      <c r="AI38" s="23">
        <f t="shared" si="94"/>
        <v>41.974522292993626</v>
      </c>
      <c r="AJ38" s="23">
        <f t="shared" ref="AJ38:BO38" si="95">AI38+AJ34</f>
        <v>41.974522292993626</v>
      </c>
      <c r="AK38" s="23">
        <f t="shared" si="95"/>
        <v>41.974522292993626</v>
      </c>
      <c r="AL38" s="23">
        <f t="shared" si="95"/>
        <v>41.974522292993626</v>
      </c>
      <c r="AM38" s="23">
        <f t="shared" si="95"/>
        <v>41.974522292993626</v>
      </c>
      <c r="AN38" s="23">
        <f t="shared" si="95"/>
        <v>41.974522292993626</v>
      </c>
      <c r="AO38" s="23">
        <f t="shared" si="95"/>
        <v>62.229299363057322</v>
      </c>
      <c r="AP38" s="23">
        <f t="shared" si="95"/>
        <v>62.229299363057322</v>
      </c>
      <c r="AQ38" s="23">
        <f t="shared" si="95"/>
        <v>62.229299363057322</v>
      </c>
      <c r="AR38" s="23">
        <f t="shared" si="95"/>
        <v>62.229299363057322</v>
      </c>
      <c r="AS38" s="23">
        <f t="shared" si="95"/>
        <v>62.229299363057322</v>
      </c>
      <c r="AT38" s="23">
        <f t="shared" si="95"/>
        <v>62.229299363057322</v>
      </c>
      <c r="AU38" s="23">
        <f t="shared" si="95"/>
        <v>62.229299363057322</v>
      </c>
      <c r="AV38" s="23">
        <f t="shared" si="95"/>
        <v>62.229299363057322</v>
      </c>
      <c r="AW38" s="23">
        <f t="shared" si="95"/>
        <v>62.229299363057322</v>
      </c>
      <c r="AX38" s="23">
        <f t="shared" si="95"/>
        <v>62.229299363057322</v>
      </c>
      <c r="AY38" s="23">
        <f t="shared" si="95"/>
        <v>62.229299363057322</v>
      </c>
      <c r="AZ38" s="23">
        <f t="shared" si="95"/>
        <v>77.229299363057322</v>
      </c>
      <c r="BA38" s="23">
        <f t="shared" si="95"/>
        <v>77.229299363057322</v>
      </c>
      <c r="BB38" s="23">
        <f t="shared" si="95"/>
        <v>77.229299363057322</v>
      </c>
      <c r="BC38" s="23">
        <f t="shared" si="95"/>
        <v>77.229299363057322</v>
      </c>
      <c r="BD38" s="23">
        <f t="shared" si="95"/>
        <v>89.394904458598717</v>
      </c>
      <c r="BE38" s="23">
        <f t="shared" si="95"/>
        <v>89.394904458598717</v>
      </c>
      <c r="BF38" s="23">
        <f t="shared" si="95"/>
        <v>89.394904458598717</v>
      </c>
      <c r="BG38" s="23">
        <f t="shared" si="95"/>
        <v>89.394904458598717</v>
      </c>
      <c r="BH38" s="23">
        <f t="shared" si="95"/>
        <v>89.394904458598717</v>
      </c>
      <c r="BI38" s="23">
        <f t="shared" si="95"/>
        <v>108.56687898089172</v>
      </c>
      <c r="BJ38" s="23">
        <f t="shared" si="95"/>
        <v>108.56687898089172</v>
      </c>
      <c r="BK38" s="23">
        <f t="shared" si="95"/>
        <v>108.56687898089172</v>
      </c>
      <c r="BL38" s="23">
        <f t="shared" si="95"/>
        <v>108.56687898089172</v>
      </c>
      <c r="BM38" s="23">
        <f t="shared" si="95"/>
        <v>108.56687898089172</v>
      </c>
      <c r="BN38" s="23">
        <f t="shared" si="95"/>
        <v>121.75159235668789</v>
      </c>
      <c r="BO38" s="23">
        <f t="shared" si="95"/>
        <v>121.75159235668789</v>
      </c>
      <c r="BP38" s="23">
        <f t="shared" ref="BP38:CU38" si="96">BO38+BP34</f>
        <v>121.75159235668789</v>
      </c>
      <c r="BQ38" s="23">
        <f t="shared" si="96"/>
        <v>121.75159235668789</v>
      </c>
      <c r="BR38" s="23">
        <f t="shared" si="96"/>
        <v>121.75159235668789</v>
      </c>
      <c r="BS38" s="23">
        <f t="shared" si="96"/>
        <v>121.75159235668789</v>
      </c>
      <c r="BT38" s="23">
        <f t="shared" si="96"/>
        <v>121.75159235668789</v>
      </c>
      <c r="BU38" s="23">
        <f t="shared" si="96"/>
        <v>121.75159235668789</v>
      </c>
      <c r="BV38" s="23">
        <f t="shared" si="96"/>
        <v>121.75159235668789</v>
      </c>
      <c r="BW38" s="23">
        <f t="shared" si="96"/>
        <v>140.03184713375796</v>
      </c>
      <c r="BX38" s="23">
        <f t="shared" si="96"/>
        <v>140.03184713375796</v>
      </c>
      <c r="BY38" s="23">
        <f t="shared" si="96"/>
        <v>140.03184713375796</v>
      </c>
      <c r="BZ38" s="23">
        <f t="shared" si="96"/>
        <v>140.03184713375796</v>
      </c>
      <c r="CA38" s="23">
        <f t="shared" si="96"/>
        <v>140.03184713375796</v>
      </c>
      <c r="CB38" s="23">
        <f t="shared" si="96"/>
        <v>200.66878980891721</v>
      </c>
      <c r="CC38" s="23">
        <f t="shared" si="96"/>
        <v>200.66878980891721</v>
      </c>
      <c r="CD38" s="23">
        <f t="shared" si="96"/>
        <v>200.66878980891721</v>
      </c>
      <c r="CE38" s="23">
        <f t="shared" si="96"/>
        <v>200.66878980891721</v>
      </c>
      <c r="CF38" s="23">
        <f t="shared" si="96"/>
        <v>231.11464968152868</v>
      </c>
      <c r="CG38" s="23">
        <f t="shared" si="96"/>
        <v>231.11464968152868</v>
      </c>
      <c r="CH38" s="23">
        <f t="shared" si="96"/>
        <v>231.11464968152868</v>
      </c>
      <c r="CI38" s="23">
        <f t="shared" si="96"/>
        <v>231.11464968152868</v>
      </c>
      <c r="CJ38" s="23">
        <f t="shared" si="96"/>
        <v>231.11464968152868</v>
      </c>
      <c r="CK38" s="23">
        <f t="shared" si="96"/>
        <v>251.36942675159236</v>
      </c>
      <c r="CL38" s="23">
        <f t="shared" si="96"/>
        <v>251.36942675159236</v>
      </c>
      <c r="CM38" s="23">
        <f t="shared" si="96"/>
        <v>251.36942675159236</v>
      </c>
      <c r="CN38" s="23">
        <f t="shared" si="96"/>
        <v>251.36942675159236</v>
      </c>
      <c r="CO38" s="23">
        <f t="shared" si="96"/>
        <v>251.36942675159236</v>
      </c>
      <c r="CP38" s="23">
        <f t="shared" si="96"/>
        <v>271.62420382165607</v>
      </c>
      <c r="CQ38" s="23">
        <f t="shared" si="96"/>
        <v>271.62420382165607</v>
      </c>
      <c r="CR38" s="23">
        <f t="shared" si="96"/>
        <v>271.62420382165607</v>
      </c>
      <c r="CS38" s="23">
        <f t="shared" si="96"/>
        <v>271.62420382165607</v>
      </c>
      <c r="CT38" s="23">
        <f t="shared" si="96"/>
        <v>271.62420382165607</v>
      </c>
      <c r="CU38" s="23">
        <f t="shared" si="96"/>
        <v>271.62420382165607</v>
      </c>
      <c r="CV38" s="23">
        <f t="shared" ref="CV38:EA38" si="97">CU38+CV34</f>
        <v>271.62420382165607</v>
      </c>
      <c r="CW38" s="23">
        <f t="shared" si="97"/>
        <v>271.62420382165607</v>
      </c>
      <c r="CX38" s="23">
        <f t="shared" si="97"/>
        <v>271.62420382165607</v>
      </c>
      <c r="CY38" s="23">
        <f t="shared" si="97"/>
        <v>288.88535031847135</v>
      </c>
      <c r="CZ38" s="23">
        <f t="shared" si="97"/>
        <v>288.88535031847135</v>
      </c>
      <c r="DA38" s="23">
        <f t="shared" si="97"/>
        <v>288.88535031847135</v>
      </c>
      <c r="DB38" s="23">
        <f t="shared" si="97"/>
        <v>288.88535031847135</v>
      </c>
      <c r="DC38" s="23">
        <f t="shared" si="97"/>
        <v>288.88535031847135</v>
      </c>
      <c r="DD38" s="23">
        <f t="shared" si="97"/>
        <v>301.17834394904457</v>
      </c>
      <c r="DE38" s="23">
        <f t="shared" si="97"/>
        <v>301.17834394904457</v>
      </c>
      <c r="DF38" s="23">
        <f t="shared" si="97"/>
        <v>301.17834394904457</v>
      </c>
      <c r="DG38" s="23">
        <f t="shared" si="97"/>
        <v>301.17834394904457</v>
      </c>
      <c r="DH38" s="23">
        <f t="shared" si="97"/>
        <v>313.40764331210192</v>
      </c>
      <c r="DI38" s="23">
        <f t="shared" si="97"/>
        <v>313.40764331210192</v>
      </c>
      <c r="DJ38" s="23">
        <f t="shared" si="97"/>
        <v>313.40764331210192</v>
      </c>
      <c r="DK38" s="23">
        <f t="shared" si="97"/>
        <v>313.40764331210192</v>
      </c>
      <c r="DL38" s="23">
        <f t="shared" si="97"/>
        <v>313.40764331210192</v>
      </c>
      <c r="DM38" s="23">
        <f t="shared" si="97"/>
        <v>313.40764331210192</v>
      </c>
      <c r="DN38" s="23">
        <f t="shared" si="97"/>
        <v>323.53503184713372</v>
      </c>
      <c r="DO38" s="23">
        <f t="shared" si="97"/>
        <v>323.53503184713372</v>
      </c>
      <c r="DP38" s="23">
        <f t="shared" si="97"/>
        <v>323.53503184713372</v>
      </c>
      <c r="DQ38" s="23">
        <f t="shared" si="97"/>
        <v>323.53503184713372</v>
      </c>
      <c r="DR38" s="23">
        <f t="shared" si="97"/>
        <v>323.53503184713372</v>
      </c>
      <c r="DS38" s="23">
        <f t="shared" si="97"/>
        <v>323.53503184713372</v>
      </c>
      <c r="DT38" s="23">
        <f t="shared" si="97"/>
        <v>323.53503184713372</v>
      </c>
      <c r="DU38" s="23">
        <f t="shared" si="97"/>
        <v>323.53503184713372</v>
      </c>
      <c r="DV38" s="23">
        <f t="shared" si="97"/>
        <v>323.53503184713372</v>
      </c>
      <c r="DW38" s="23">
        <f t="shared" si="97"/>
        <v>323.53503184713372</v>
      </c>
      <c r="DX38" s="23">
        <f t="shared" si="97"/>
        <v>323.53503184713372</v>
      </c>
      <c r="DY38" s="23">
        <f t="shared" si="97"/>
        <v>323.53503184713372</v>
      </c>
      <c r="DZ38" s="23">
        <f t="shared" si="97"/>
        <v>323.53503184713372</v>
      </c>
      <c r="EA38" s="23">
        <f t="shared" si="97"/>
        <v>323.53503184713372</v>
      </c>
      <c r="EB38" s="23">
        <f t="shared" ref="EB38:FG38" si="98">EA38+EB34</f>
        <v>323.53503184713372</v>
      </c>
      <c r="EC38" s="23">
        <f t="shared" si="98"/>
        <v>323.53503184713372</v>
      </c>
      <c r="ED38" s="23">
        <f t="shared" si="98"/>
        <v>323.53503184713372</v>
      </c>
      <c r="EE38" s="23">
        <f t="shared" si="98"/>
        <v>323.53503184713372</v>
      </c>
      <c r="EF38" s="23">
        <f t="shared" si="98"/>
        <v>323.53503184713372</v>
      </c>
      <c r="EG38" s="23">
        <f t="shared" si="98"/>
        <v>323.53503184713372</v>
      </c>
      <c r="EH38" s="23">
        <f t="shared" si="98"/>
        <v>323.53503184713372</v>
      </c>
      <c r="EI38" s="23">
        <f t="shared" si="98"/>
        <v>323.53503184713372</v>
      </c>
      <c r="EJ38" s="23">
        <f t="shared" si="98"/>
        <v>323.53503184713372</v>
      </c>
      <c r="EK38" s="23">
        <f t="shared" si="98"/>
        <v>323.53503184713372</v>
      </c>
      <c r="EL38" s="23">
        <f t="shared" si="98"/>
        <v>323.53503184713372</v>
      </c>
      <c r="EM38" s="23">
        <f t="shared" si="98"/>
        <v>323.53503184713372</v>
      </c>
      <c r="EN38" s="23">
        <f t="shared" si="98"/>
        <v>323.53503184713372</v>
      </c>
      <c r="EO38" s="23">
        <f t="shared" si="98"/>
        <v>323.53503184713372</v>
      </c>
      <c r="EP38" s="23">
        <f t="shared" si="98"/>
        <v>323.53503184713372</v>
      </c>
      <c r="EQ38" s="23">
        <f t="shared" si="98"/>
        <v>323.53503184713372</v>
      </c>
      <c r="ER38" s="23">
        <f t="shared" si="98"/>
        <v>323.53503184713372</v>
      </c>
      <c r="ES38" s="23">
        <f t="shared" si="98"/>
        <v>323.53503184713372</v>
      </c>
      <c r="ET38" s="23">
        <f t="shared" si="98"/>
        <v>323.53503184713372</v>
      </c>
      <c r="EU38" s="23">
        <f t="shared" si="98"/>
        <v>323.53503184713372</v>
      </c>
      <c r="EV38" s="23">
        <f t="shared" si="98"/>
        <v>323.53503184713372</v>
      </c>
      <c r="EW38" s="23">
        <f t="shared" si="98"/>
        <v>323.53503184713372</v>
      </c>
      <c r="EX38" s="23">
        <f t="shared" si="98"/>
        <v>323.53503184713372</v>
      </c>
      <c r="EY38" s="23">
        <f t="shared" si="98"/>
        <v>323.53503184713372</v>
      </c>
      <c r="EZ38" s="23">
        <f t="shared" si="98"/>
        <v>323.53503184713372</v>
      </c>
      <c r="FA38" s="23">
        <f t="shared" si="98"/>
        <v>323.53503184713372</v>
      </c>
      <c r="FB38" s="23">
        <f t="shared" si="98"/>
        <v>323.53503184713372</v>
      </c>
      <c r="FC38" s="23">
        <f t="shared" si="98"/>
        <v>323.53503184713372</v>
      </c>
      <c r="FD38" s="23">
        <f t="shared" si="98"/>
        <v>323.53503184713372</v>
      </c>
      <c r="FE38" s="23">
        <f t="shared" si="98"/>
        <v>323.53503184713372</v>
      </c>
      <c r="FF38" s="23">
        <f t="shared" si="98"/>
        <v>323.53503184713372</v>
      </c>
      <c r="FG38" s="23">
        <f t="shared" si="98"/>
        <v>323.53503184713372</v>
      </c>
      <c r="FH38" s="23">
        <f t="shared" ref="FH38:FS38" si="99">FG38+FH34</f>
        <v>323.53503184713372</v>
      </c>
      <c r="FI38" s="23">
        <f t="shared" si="99"/>
        <v>323.53503184713372</v>
      </c>
      <c r="FJ38" s="23">
        <f t="shared" si="99"/>
        <v>323.53503184713372</v>
      </c>
      <c r="FK38" s="23">
        <f t="shared" si="99"/>
        <v>323.53503184713372</v>
      </c>
      <c r="FL38" s="23">
        <f t="shared" si="99"/>
        <v>323.53503184713372</v>
      </c>
      <c r="FM38" s="23">
        <f t="shared" si="99"/>
        <v>323.53503184713372</v>
      </c>
      <c r="FN38" s="23">
        <f t="shared" si="99"/>
        <v>323.53503184713372</v>
      </c>
      <c r="FO38" s="23">
        <f t="shared" si="99"/>
        <v>323.53503184713372</v>
      </c>
      <c r="FP38" s="23">
        <f t="shared" si="99"/>
        <v>323.53503184713372</v>
      </c>
      <c r="FQ38" s="23">
        <f t="shared" si="99"/>
        <v>323.53503184713372</v>
      </c>
      <c r="FR38" s="23">
        <f t="shared" si="99"/>
        <v>323.53503184713372</v>
      </c>
      <c r="FS38" s="23">
        <f t="shared" si="99"/>
        <v>323.53503184713372</v>
      </c>
    </row>
    <row r="39" spans="1:176" s="23" customFormat="1" x14ac:dyDescent="0.25">
      <c r="A39" s="23" t="s">
        <v>42</v>
      </c>
      <c r="B39" s="24" t="s">
        <v>8</v>
      </c>
      <c r="C39" s="23">
        <v>0</v>
      </c>
      <c r="D39" s="23">
        <f t="shared" ref="D39:AI39" si="100">C39+D35</f>
        <v>0</v>
      </c>
      <c r="E39" s="23">
        <f t="shared" si="100"/>
        <v>0</v>
      </c>
      <c r="F39" s="23">
        <f t="shared" si="100"/>
        <v>0</v>
      </c>
      <c r="G39" s="23">
        <f t="shared" si="100"/>
        <v>0</v>
      </c>
      <c r="H39" s="23">
        <f t="shared" si="100"/>
        <v>0</v>
      </c>
      <c r="I39" s="23">
        <f t="shared" si="100"/>
        <v>0</v>
      </c>
      <c r="J39" s="23">
        <f t="shared" si="100"/>
        <v>0</v>
      </c>
      <c r="K39" s="23">
        <f t="shared" si="100"/>
        <v>0</v>
      </c>
      <c r="L39" s="23">
        <f t="shared" si="100"/>
        <v>0</v>
      </c>
      <c r="M39" s="23">
        <f t="shared" si="100"/>
        <v>0</v>
      </c>
      <c r="N39" s="23">
        <f t="shared" si="100"/>
        <v>0</v>
      </c>
      <c r="O39" s="23">
        <f t="shared" si="100"/>
        <v>0</v>
      </c>
      <c r="P39" s="23">
        <f t="shared" si="100"/>
        <v>0</v>
      </c>
      <c r="Q39" s="23">
        <f t="shared" si="100"/>
        <v>0</v>
      </c>
      <c r="R39" s="23">
        <f t="shared" si="100"/>
        <v>0</v>
      </c>
      <c r="S39" s="23">
        <f t="shared" si="100"/>
        <v>0</v>
      </c>
      <c r="T39" s="23">
        <f t="shared" si="100"/>
        <v>0</v>
      </c>
      <c r="U39" s="23">
        <f t="shared" si="100"/>
        <v>0</v>
      </c>
      <c r="V39" s="23">
        <f t="shared" si="100"/>
        <v>0</v>
      </c>
      <c r="W39" s="23">
        <f t="shared" si="100"/>
        <v>0</v>
      </c>
      <c r="X39" s="23">
        <f t="shared" si="100"/>
        <v>0</v>
      </c>
      <c r="Y39" s="23">
        <f t="shared" si="100"/>
        <v>0</v>
      </c>
      <c r="Z39" s="23">
        <f t="shared" si="100"/>
        <v>0</v>
      </c>
      <c r="AA39" s="23">
        <f t="shared" si="100"/>
        <v>0</v>
      </c>
      <c r="AB39" s="23">
        <f t="shared" si="100"/>
        <v>17.56126529458464</v>
      </c>
      <c r="AC39" s="23">
        <f t="shared" si="100"/>
        <v>17.56126529458464</v>
      </c>
      <c r="AD39" s="23">
        <f t="shared" si="100"/>
        <v>17.56126529458464</v>
      </c>
      <c r="AE39" s="23">
        <f t="shared" si="100"/>
        <v>17.56126529458464</v>
      </c>
      <c r="AF39" s="23">
        <f t="shared" si="100"/>
        <v>17.56126529458464</v>
      </c>
      <c r="AG39" s="23">
        <f t="shared" si="100"/>
        <v>17.56126529458464</v>
      </c>
      <c r="AH39" s="23">
        <f t="shared" si="100"/>
        <v>35.316268801181607</v>
      </c>
      <c r="AI39" s="23">
        <f t="shared" si="100"/>
        <v>35.316268801181607</v>
      </c>
      <c r="AJ39" s="23">
        <f t="shared" ref="AJ39:BO39" si="101">AI39+AJ35</f>
        <v>35.316268801181607</v>
      </c>
      <c r="AK39" s="23">
        <f t="shared" si="101"/>
        <v>35.316268801181607</v>
      </c>
      <c r="AL39" s="23">
        <f t="shared" si="101"/>
        <v>35.316268801181607</v>
      </c>
      <c r="AM39" s="23">
        <f t="shared" si="101"/>
        <v>35.316268801181607</v>
      </c>
      <c r="AN39" s="23">
        <f t="shared" si="101"/>
        <v>35.316268801181607</v>
      </c>
      <c r="AO39" s="23">
        <f t="shared" si="101"/>
        <v>53.140364918581753</v>
      </c>
      <c r="AP39" s="23">
        <f t="shared" si="101"/>
        <v>53.140364918581753</v>
      </c>
      <c r="AQ39" s="23">
        <f t="shared" si="101"/>
        <v>53.140364918581753</v>
      </c>
      <c r="AR39" s="23">
        <f t="shared" si="101"/>
        <v>53.140364918581753</v>
      </c>
      <c r="AS39" s="23">
        <f t="shared" si="101"/>
        <v>53.140364918581753</v>
      </c>
      <c r="AT39" s="23">
        <f t="shared" si="101"/>
        <v>53.140364918581753</v>
      </c>
      <c r="AU39" s="23">
        <f t="shared" si="101"/>
        <v>53.140364918581753</v>
      </c>
      <c r="AV39" s="23">
        <f t="shared" si="101"/>
        <v>53.140364918581753</v>
      </c>
      <c r="AW39" s="23">
        <f t="shared" si="101"/>
        <v>53.140364918581753</v>
      </c>
      <c r="AX39" s="23">
        <f t="shared" si="101"/>
        <v>53.140364918581753</v>
      </c>
      <c r="AY39" s="23">
        <f t="shared" si="101"/>
        <v>53.140364918581753</v>
      </c>
      <c r="AZ39" s="23">
        <f t="shared" si="101"/>
        <v>67.330475769545046</v>
      </c>
      <c r="BA39" s="23">
        <f t="shared" si="101"/>
        <v>67.330475769545046</v>
      </c>
      <c r="BB39" s="23">
        <f t="shared" si="101"/>
        <v>67.330475769545046</v>
      </c>
      <c r="BC39" s="23">
        <f t="shared" si="101"/>
        <v>67.330475769545046</v>
      </c>
      <c r="BD39" s="23">
        <f t="shared" si="101"/>
        <v>79.3578779460791</v>
      </c>
      <c r="BE39" s="23">
        <f t="shared" si="101"/>
        <v>79.3578779460791</v>
      </c>
      <c r="BF39" s="23">
        <f t="shared" si="101"/>
        <v>79.3578779460791</v>
      </c>
      <c r="BG39" s="23">
        <f t="shared" si="101"/>
        <v>79.3578779460791</v>
      </c>
      <c r="BH39" s="23">
        <f t="shared" si="101"/>
        <v>79.3578779460791</v>
      </c>
      <c r="BI39" s="23">
        <f t="shared" si="101"/>
        <v>98.529852468372098</v>
      </c>
      <c r="BJ39" s="23">
        <f t="shared" si="101"/>
        <v>98.529852468372098</v>
      </c>
      <c r="BK39" s="23">
        <f t="shared" si="101"/>
        <v>98.529852468372098</v>
      </c>
      <c r="BL39" s="23">
        <f t="shared" si="101"/>
        <v>98.529852468372098</v>
      </c>
      <c r="BM39" s="23">
        <f t="shared" si="101"/>
        <v>98.529852468372098</v>
      </c>
      <c r="BN39" s="23">
        <f t="shared" si="101"/>
        <v>111.71456584416828</v>
      </c>
      <c r="BO39" s="23">
        <f t="shared" si="101"/>
        <v>111.71456584416828</v>
      </c>
      <c r="BP39" s="23">
        <f t="shared" ref="BP39:CU39" si="102">BO39+BP35</f>
        <v>111.71456584416828</v>
      </c>
      <c r="BQ39" s="23">
        <f t="shared" si="102"/>
        <v>111.71456584416828</v>
      </c>
      <c r="BR39" s="23">
        <f t="shared" si="102"/>
        <v>111.71456584416828</v>
      </c>
      <c r="BS39" s="23">
        <f t="shared" si="102"/>
        <v>111.71456584416828</v>
      </c>
      <c r="BT39" s="23">
        <f t="shared" si="102"/>
        <v>111.71456584416828</v>
      </c>
      <c r="BU39" s="23">
        <f t="shared" si="102"/>
        <v>111.71456584416828</v>
      </c>
      <c r="BV39" s="23">
        <f t="shared" si="102"/>
        <v>111.71456584416828</v>
      </c>
      <c r="BW39" s="23">
        <f t="shared" si="102"/>
        <v>129.99482062123835</v>
      </c>
      <c r="BX39" s="23">
        <f t="shared" si="102"/>
        <v>129.99482062123835</v>
      </c>
      <c r="BY39" s="23">
        <f t="shared" si="102"/>
        <v>129.99482062123835</v>
      </c>
      <c r="BZ39" s="23">
        <f t="shared" si="102"/>
        <v>129.99482062123835</v>
      </c>
      <c r="CA39" s="23">
        <f t="shared" si="102"/>
        <v>129.99482062123835</v>
      </c>
      <c r="CB39" s="23">
        <f t="shared" si="102"/>
        <v>189.95449643600739</v>
      </c>
      <c r="CC39" s="23">
        <f t="shared" si="102"/>
        <v>189.95449643600739</v>
      </c>
      <c r="CD39" s="23">
        <f t="shared" si="102"/>
        <v>189.95449643600739</v>
      </c>
      <c r="CE39" s="23">
        <f t="shared" si="102"/>
        <v>189.95449643600739</v>
      </c>
      <c r="CF39" s="23">
        <f t="shared" si="102"/>
        <v>220.40035630861885</v>
      </c>
      <c r="CG39" s="23">
        <f t="shared" si="102"/>
        <v>220.40035630861885</v>
      </c>
      <c r="CH39" s="23">
        <f t="shared" si="102"/>
        <v>220.40035630861885</v>
      </c>
      <c r="CI39" s="23">
        <f t="shared" si="102"/>
        <v>220.40035630861885</v>
      </c>
      <c r="CJ39" s="23">
        <f t="shared" si="102"/>
        <v>220.40035630861885</v>
      </c>
      <c r="CK39" s="23">
        <f t="shared" si="102"/>
        <v>240.65513337868254</v>
      </c>
      <c r="CL39" s="23">
        <f t="shared" si="102"/>
        <v>240.65513337868254</v>
      </c>
      <c r="CM39" s="23">
        <f t="shared" si="102"/>
        <v>240.65513337868254</v>
      </c>
      <c r="CN39" s="23">
        <f t="shared" si="102"/>
        <v>240.65513337868254</v>
      </c>
      <c r="CO39" s="23">
        <f t="shared" si="102"/>
        <v>240.65513337868254</v>
      </c>
      <c r="CP39" s="23">
        <f t="shared" si="102"/>
        <v>260.90991044874625</v>
      </c>
      <c r="CQ39" s="23">
        <f t="shared" si="102"/>
        <v>260.90991044874625</v>
      </c>
      <c r="CR39" s="23">
        <f t="shared" si="102"/>
        <v>260.90991044874625</v>
      </c>
      <c r="CS39" s="23">
        <f t="shared" si="102"/>
        <v>260.90991044874625</v>
      </c>
      <c r="CT39" s="23">
        <f t="shared" si="102"/>
        <v>260.90991044874625</v>
      </c>
      <c r="CU39" s="23">
        <f t="shared" si="102"/>
        <v>260.90991044874625</v>
      </c>
      <c r="CV39" s="23">
        <f t="shared" ref="CV39:EA39" si="103">CU39+CV35</f>
        <v>260.90991044874625</v>
      </c>
      <c r="CW39" s="23">
        <f t="shared" si="103"/>
        <v>260.90991044874625</v>
      </c>
      <c r="CX39" s="23">
        <f t="shared" si="103"/>
        <v>260.90991044874625</v>
      </c>
      <c r="CY39" s="23">
        <f t="shared" si="103"/>
        <v>278.17105694556153</v>
      </c>
      <c r="CZ39" s="23">
        <f t="shared" si="103"/>
        <v>278.17105694556153</v>
      </c>
      <c r="DA39" s="23">
        <f t="shared" si="103"/>
        <v>278.17105694556153</v>
      </c>
      <c r="DB39" s="23">
        <f t="shared" si="103"/>
        <v>278.17105694556153</v>
      </c>
      <c r="DC39" s="23">
        <f t="shared" si="103"/>
        <v>278.17105694556153</v>
      </c>
      <c r="DD39" s="23">
        <f t="shared" si="103"/>
        <v>290.46405057613475</v>
      </c>
      <c r="DE39" s="23">
        <f t="shared" si="103"/>
        <v>290.46405057613475</v>
      </c>
      <c r="DF39" s="23">
        <f t="shared" si="103"/>
        <v>290.46405057613475</v>
      </c>
      <c r="DG39" s="23">
        <f t="shared" si="103"/>
        <v>290.46405057613475</v>
      </c>
      <c r="DH39" s="23">
        <f t="shared" si="103"/>
        <v>302.6933499391921</v>
      </c>
      <c r="DI39" s="23">
        <f t="shared" si="103"/>
        <v>302.6933499391921</v>
      </c>
      <c r="DJ39" s="23">
        <f t="shared" si="103"/>
        <v>302.6933499391921</v>
      </c>
      <c r="DK39" s="23">
        <f t="shared" si="103"/>
        <v>302.6933499391921</v>
      </c>
      <c r="DL39" s="23">
        <f t="shared" si="103"/>
        <v>302.6933499391921</v>
      </c>
      <c r="DM39" s="23">
        <f t="shared" si="103"/>
        <v>302.6933499391921</v>
      </c>
      <c r="DN39" s="23">
        <f t="shared" si="103"/>
        <v>312.8207384742239</v>
      </c>
      <c r="DO39" s="23">
        <f t="shared" si="103"/>
        <v>312.8207384742239</v>
      </c>
      <c r="DP39" s="23">
        <f t="shared" si="103"/>
        <v>312.8207384742239</v>
      </c>
      <c r="DQ39" s="23">
        <f t="shared" si="103"/>
        <v>312.8207384742239</v>
      </c>
      <c r="DR39" s="23">
        <f t="shared" si="103"/>
        <v>312.8207384742239</v>
      </c>
      <c r="DS39" s="23">
        <f t="shared" si="103"/>
        <v>312.8207384742239</v>
      </c>
      <c r="DT39" s="23">
        <f t="shared" si="103"/>
        <v>312.8207384742239</v>
      </c>
      <c r="DU39" s="23">
        <f t="shared" si="103"/>
        <v>312.8207384742239</v>
      </c>
      <c r="DV39" s="23">
        <f t="shared" si="103"/>
        <v>312.8207384742239</v>
      </c>
      <c r="DW39" s="23">
        <f t="shared" si="103"/>
        <v>312.8207384742239</v>
      </c>
      <c r="DX39" s="23">
        <f t="shared" si="103"/>
        <v>312.8207384742239</v>
      </c>
      <c r="DY39" s="23">
        <f t="shared" si="103"/>
        <v>312.8207384742239</v>
      </c>
      <c r="DZ39" s="23">
        <f t="shared" si="103"/>
        <v>312.8207384742239</v>
      </c>
      <c r="EA39" s="23">
        <f t="shared" si="103"/>
        <v>312.8207384742239</v>
      </c>
      <c r="EB39" s="23">
        <f t="shared" ref="EB39:FG39" si="104">EA39+EB35</f>
        <v>312.8207384742239</v>
      </c>
      <c r="EC39" s="23">
        <f t="shared" si="104"/>
        <v>312.8207384742239</v>
      </c>
      <c r="ED39" s="23">
        <f t="shared" si="104"/>
        <v>312.8207384742239</v>
      </c>
      <c r="EE39" s="23">
        <f t="shared" si="104"/>
        <v>312.8207384742239</v>
      </c>
      <c r="EF39" s="23">
        <f t="shared" si="104"/>
        <v>312.8207384742239</v>
      </c>
      <c r="EG39" s="23">
        <f t="shared" si="104"/>
        <v>312.8207384742239</v>
      </c>
      <c r="EH39" s="23">
        <f t="shared" si="104"/>
        <v>312.8207384742239</v>
      </c>
      <c r="EI39" s="23">
        <f t="shared" si="104"/>
        <v>312.8207384742239</v>
      </c>
      <c r="EJ39" s="23">
        <f t="shared" si="104"/>
        <v>312.8207384742239</v>
      </c>
      <c r="EK39" s="23">
        <f t="shared" si="104"/>
        <v>312.8207384742239</v>
      </c>
      <c r="EL39" s="23">
        <f t="shared" si="104"/>
        <v>312.8207384742239</v>
      </c>
      <c r="EM39" s="23">
        <f t="shared" si="104"/>
        <v>312.8207384742239</v>
      </c>
      <c r="EN39" s="23">
        <f t="shared" si="104"/>
        <v>312.8207384742239</v>
      </c>
      <c r="EO39" s="23">
        <f t="shared" si="104"/>
        <v>312.8207384742239</v>
      </c>
      <c r="EP39" s="23">
        <f t="shared" si="104"/>
        <v>312.8207384742239</v>
      </c>
      <c r="EQ39" s="23">
        <f t="shared" si="104"/>
        <v>312.8207384742239</v>
      </c>
      <c r="ER39" s="23">
        <f t="shared" si="104"/>
        <v>312.8207384742239</v>
      </c>
      <c r="ES39" s="23">
        <f t="shared" si="104"/>
        <v>312.8207384742239</v>
      </c>
      <c r="ET39" s="23">
        <f t="shared" si="104"/>
        <v>312.8207384742239</v>
      </c>
      <c r="EU39" s="23">
        <f t="shared" si="104"/>
        <v>312.8207384742239</v>
      </c>
      <c r="EV39" s="23">
        <f t="shared" si="104"/>
        <v>312.8207384742239</v>
      </c>
      <c r="EW39" s="23">
        <f t="shared" si="104"/>
        <v>312.8207384742239</v>
      </c>
      <c r="EX39" s="23">
        <f t="shared" si="104"/>
        <v>312.8207384742239</v>
      </c>
      <c r="EY39" s="23">
        <f t="shared" si="104"/>
        <v>312.8207384742239</v>
      </c>
      <c r="EZ39" s="23">
        <f t="shared" si="104"/>
        <v>312.8207384742239</v>
      </c>
      <c r="FA39" s="23">
        <f t="shared" si="104"/>
        <v>312.8207384742239</v>
      </c>
      <c r="FB39" s="23">
        <f t="shared" si="104"/>
        <v>312.8207384742239</v>
      </c>
      <c r="FC39" s="23">
        <f t="shared" si="104"/>
        <v>312.8207384742239</v>
      </c>
      <c r="FD39" s="23">
        <f t="shared" si="104"/>
        <v>312.8207384742239</v>
      </c>
      <c r="FE39" s="23">
        <f t="shared" si="104"/>
        <v>312.8207384742239</v>
      </c>
      <c r="FF39" s="23">
        <f t="shared" si="104"/>
        <v>312.8207384742239</v>
      </c>
      <c r="FG39" s="23">
        <f t="shared" si="104"/>
        <v>312.8207384742239</v>
      </c>
      <c r="FH39" s="23">
        <f t="shared" ref="FH39:FS39" si="105">FG39+FH35</f>
        <v>312.8207384742239</v>
      </c>
      <c r="FI39" s="23">
        <f t="shared" si="105"/>
        <v>312.8207384742239</v>
      </c>
      <c r="FJ39" s="23">
        <f t="shared" si="105"/>
        <v>312.8207384742239</v>
      </c>
      <c r="FK39" s="23">
        <f t="shared" si="105"/>
        <v>312.8207384742239</v>
      </c>
      <c r="FL39" s="23">
        <f t="shared" si="105"/>
        <v>312.8207384742239</v>
      </c>
      <c r="FM39" s="23">
        <f t="shared" si="105"/>
        <v>312.8207384742239</v>
      </c>
      <c r="FN39" s="23">
        <f t="shared" si="105"/>
        <v>312.8207384742239</v>
      </c>
      <c r="FO39" s="23">
        <f t="shared" si="105"/>
        <v>312.8207384742239</v>
      </c>
      <c r="FP39" s="23">
        <f t="shared" si="105"/>
        <v>312.8207384742239</v>
      </c>
      <c r="FQ39" s="23">
        <f t="shared" si="105"/>
        <v>312.8207384742239</v>
      </c>
      <c r="FR39" s="23">
        <f t="shared" si="105"/>
        <v>312.8207384742239</v>
      </c>
      <c r="FS39" s="23">
        <f t="shared" si="105"/>
        <v>312.8207384742239</v>
      </c>
    </row>
    <row r="40" spans="1:176" s="23" customFormat="1" x14ac:dyDescent="0.25">
      <c r="A40" s="23" t="s">
        <v>15</v>
      </c>
      <c r="B40" s="24" t="s">
        <v>8</v>
      </c>
      <c r="C40" s="23">
        <v>0</v>
      </c>
      <c r="D40" s="23">
        <f t="shared" ref="D40:AI40" si="106">C40+D34+D24</f>
        <v>0</v>
      </c>
      <c r="E40" s="23">
        <f t="shared" si="106"/>
        <v>0</v>
      </c>
      <c r="F40" s="23">
        <f t="shared" si="106"/>
        <v>0</v>
      </c>
      <c r="G40" s="23">
        <f t="shared" si="106"/>
        <v>0</v>
      </c>
      <c r="H40" s="23">
        <f t="shared" si="106"/>
        <v>0</v>
      </c>
      <c r="I40" s="23">
        <f t="shared" si="106"/>
        <v>0</v>
      </c>
      <c r="J40" s="23">
        <f t="shared" si="106"/>
        <v>4</v>
      </c>
      <c r="K40" s="23">
        <f t="shared" si="106"/>
        <v>4</v>
      </c>
      <c r="L40" s="23">
        <f t="shared" si="106"/>
        <v>4</v>
      </c>
      <c r="M40" s="23">
        <f t="shared" si="106"/>
        <v>4</v>
      </c>
      <c r="N40" s="23">
        <f t="shared" si="106"/>
        <v>4</v>
      </c>
      <c r="O40" s="23">
        <f t="shared" si="106"/>
        <v>4</v>
      </c>
      <c r="P40" s="23">
        <f t="shared" si="106"/>
        <v>4</v>
      </c>
      <c r="Q40" s="23">
        <f t="shared" si="106"/>
        <v>4</v>
      </c>
      <c r="R40" s="23">
        <f t="shared" si="106"/>
        <v>6</v>
      </c>
      <c r="S40" s="23">
        <f t="shared" si="106"/>
        <v>13</v>
      </c>
      <c r="T40" s="23">
        <f t="shared" si="106"/>
        <v>13</v>
      </c>
      <c r="U40" s="23">
        <f t="shared" si="106"/>
        <v>13</v>
      </c>
      <c r="V40" s="23">
        <f t="shared" si="106"/>
        <v>13</v>
      </c>
      <c r="W40" s="23">
        <f t="shared" si="106"/>
        <v>13</v>
      </c>
      <c r="X40" s="23">
        <f t="shared" si="106"/>
        <v>13</v>
      </c>
      <c r="Y40" s="23">
        <f t="shared" si="106"/>
        <v>19</v>
      </c>
      <c r="Z40" s="23">
        <f t="shared" si="106"/>
        <v>19</v>
      </c>
      <c r="AA40" s="23">
        <f t="shared" si="106"/>
        <v>19</v>
      </c>
      <c r="AB40" s="23">
        <f t="shared" si="106"/>
        <v>40.082802547770697</v>
      </c>
      <c r="AC40" s="23">
        <f t="shared" si="106"/>
        <v>40.082802547770697</v>
      </c>
      <c r="AD40" s="23">
        <f t="shared" si="106"/>
        <v>40.082802547770697</v>
      </c>
      <c r="AE40" s="23">
        <f t="shared" si="106"/>
        <v>40.082802547770697</v>
      </c>
      <c r="AF40" s="23">
        <f t="shared" si="106"/>
        <v>40.082802547770697</v>
      </c>
      <c r="AG40" s="23">
        <f t="shared" si="106"/>
        <v>40.082802547770697</v>
      </c>
      <c r="AH40" s="23">
        <f t="shared" si="106"/>
        <v>60.974522292993626</v>
      </c>
      <c r="AI40" s="23">
        <f t="shared" si="106"/>
        <v>60.974522292993626</v>
      </c>
      <c r="AJ40" s="23">
        <f t="shared" ref="AJ40:BO40" si="107">AI40+AJ34+AJ24</f>
        <v>60.974522292993626</v>
      </c>
      <c r="AK40" s="23">
        <f t="shared" si="107"/>
        <v>60.974522292993626</v>
      </c>
      <c r="AL40" s="23">
        <f t="shared" si="107"/>
        <v>60.974522292993626</v>
      </c>
      <c r="AM40" s="23">
        <f t="shared" si="107"/>
        <v>60.974522292993626</v>
      </c>
      <c r="AN40" s="23">
        <f t="shared" si="107"/>
        <v>60.974522292993626</v>
      </c>
      <c r="AO40" s="23">
        <f t="shared" si="107"/>
        <v>81.229299363057322</v>
      </c>
      <c r="AP40" s="23">
        <f t="shared" si="107"/>
        <v>81.229299363057322</v>
      </c>
      <c r="AQ40" s="23">
        <f t="shared" si="107"/>
        <v>81.229299363057322</v>
      </c>
      <c r="AR40" s="23">
        <f t="shared" si="107"/>
        <v>81.229299363057322</v>
      </c>
      <c r="AS40" s="23">
        <f t="shared" si="107"/>
        <v>81.229299363057322</v>
      </c>
      <c r="AT40" s="23">
        <f t="shared" si="107"/>
        <v>81.229299363057322</v>
      </c>
      <c r="AU40" s="23">
        <f t="shared" si="107"/>
        <v>81.229299363057322</v>
      </c>
      <c r="AV40" s="23">
        <f t="shared" si="107"/>
        <v>81.229299363057322</v>
      </c>
      <c r="AW40" s="23">
        <f t="shared" si="107"/>
        <v>82.229299363057322</v>
      </c>
      <c r="AX40" s="23">
        <f t="shared" si="107"/>
        <v>82.229299363057322</v>
      </c>
      <c r="AY40" s="23">
        <f t="shared" si="107"/>
        <v>82.229299363057322</v>
      </c>
      <c r="AZ40" s="23">
        <f t="shared" si="107"/>
        <v>97.229299363057322</v>
      </c>
      <c r="BA40" s="23">
        <f t="shared" si="107"/>
        <v>97.229299363057322</v>
      </c>
      <c r="BB40" s="23">
        <f t="shared" si="107"/>
        <v>97.229299363057322</v>
      </c>
      <c r="BC40" s="23">
        <f t="shared" si="107"/>
        <v>97.229299363057322</v>
      </c>
      <c r="BD40" s="23">
        <f t="shared" si="107"/>
        <v>113.39490445859872</v>
      </c>
      <c r="BE40" s="23">
        <f t="shared" si="107"/>
        <v>113.39490445859872</v>
      </c>
      <c r="BF40" s="23">
        <f t="shared" si="107"/>
        <v>113.39490445859872</v>
      </c>
      <c r="BG40" s="23">
        <f t="shared" si="107"/>
        <v>113.39490445859872</v>
      </c>
      <c r="BH40" s="23">
        <f t="shared" si="107"/>
        <v>113.39490445859872</v>
      </c>
      <c r="BI40" s="23">
        <f t="shared" si="107"/>
        <v>132.56687898089172</v>
      </c>
      <c r="BJ40" s="23">
        <f t="shared" si="107"/>
        <v>132.56687898089172</v>
      </c>
      <c r="BK40" s="23">
        <f t="shared" si="107"/>
        <v>132.56687898089172</v>
      </c>
      <c r="BL40" s="23">
        <f t="shared" si="107"/>
        <v>140.56687898089172</v>
      </c>
      <c r="BM40" s="23">
        <f t="shared" si="107"/>
        <v>147.56687898089172</v>
      </c>
      <c r="BN40" s="23">
        <f t="shared" si="107"/>
        <v>160.75159235668789</v>
      </c>
      <c r="BO40" s="23">
        <f t="shared" si="107"/>
        <v>160.75159235668789</v>
      </c>
      <c r="BP40" s="23">
        <f t="shared" ref="BP40:CU40" si="108">BO40+BP34+BP24</f>
        <v>160.75159235668789</v>
      </c>
      <c r="BQ40" s="23">
        <f t="shared" si="108"/>
        <v>163.75159235668789</v>
      </c>
      <c r="BR40" s="23">
        <f t="shared" si="108"/>
        <v>163.75159235668789</v>
      </c>
      <c r="BS40" s="23">
        <f t="shared" si="108"/>
        <v>163.75159235668789</v>
      </c>
      <c r="BT40" s="23">
        <f t="shared" si="108"/>
        <v>163.75159235668789</v>
      </c>
      <c r="BU40" s="23">
        <f t="shared" si="108"/>
        <v>163.75159235668789</v>
      </c>
      <c r="BV40" s="23">
        <f t="shared" si="108"/>
        <v>163.75159235668789</v>
      </c>
      <c r="BW40" s="23">
        <f t="shared" si="108"/>
        <v>182.03184713375796</v>
      </c>
      <c r="BX40" s="23">
        <f t="shared" si="108"/>
        <v>182.03184713375796</v>
      </c>
      <c r="BY40" s="23">
        <f t="shared" si="108"/>
        <v>182.03184713375796</v>
      </c>
      <c r="BZ40" s="23">
        <f t="shared" si="108"/>
        <v>182.03184713375796</v>
      </c>
      <c r="CA40" s="23">
        <f t="shared" si="108"/>
        <v>182.03184713375796</v>
      </c>
      <c r="CB40" s="23">
        <f t="shared" si="108"/>
        <v>242.66878980891721</v>
      </c>
      <c r="CC40" s="23">
        <f t="shared" si="108"/>
        <v>242.66878980891721</v>
      </c>
      <c r="CD40" s="23">
        <f t="shared" si="108"/>
        <v>242.66878980891721</v>
      </c>
      <c r="CE40" s="23">
        <f t="shared" si="108"/>
        <v>242.66878980891721</v>
      </c>
      <c r="CF40" s="23">
        <f t="shared" si="108"/>
        <v>273.1146496815287</v>
      </c>
      <c r="CG40" s="23">
        <f t="shared" si="108"/>
        <v>293.1146496815287</v>
      </c>
      <c r="CH40" s="23">
        <f t="shared" si="108"/>
        <v>293.1146496815287</v>
      </c>
      <c r="CI40" s="23">
        <f t="shared" si="108"/>
        <v>293.1146496815287</v>
      </c>
      <c r="CJ40" s="23">
        <f t="shared" si="108"/>
        <v>293.1146496815287</v>
      </c>
      <c r="CK40" s="23">
        <f t="shared" si="108"/>
        <v>313.36942675159241</v>
      </c>
      <c r="CL40" s="23">
        <f t="shared" si="108"/>
        <v>313.36942675159241</v>
      </c>
      <c r="CM40" s="23">
        <f t="shared" si="108"/>
        <v>313.36942675159241</v>
      </c>
      <c r="CN40" s="23">
        <f t="shared" si="108"/>
        <v>313.36942675159241</v>
      </c>
      <c r="CO40" s="23">
        <f t="shared" si="108"/>
        <v>313.36942675159241</v>
      </c>
      <c r="CP40" s="23">
        <f t="shared" si="108"/>
        <v>339.62420382165612</v>
      </c>
      <c r="CQ40" s="23">
        <f t="shared" si="108"/>
        <v>339.62420382165612</v>
      </c>
      <c r="CR40" s="23">
        <f t="shared" si="108"/>
        <v>339.62420382165612</v>
      </c>
      <c r="CS40" s="23">
        <f t="shared" si="108"/>
        <v>339.62420382165612</v>
      </c>
      <c r="CT40" s="23">
        <f t="shared" si="108"/>
        <v>339.62420382165612</v>
      </c>
      <c r="CU40" s="23">
        <f t="shared" si="108"/>
        <v>339.62420382165612</v>
      </c>
      <c r="CV40" s="23">
        <f t="shared" ref="CV40:EA40" si="109">CU40+CV34+CV24</f>
        <v>339.62420382165612</v>
      </c>
      <c r="CW40" s="23">
        <f t="shared" si="109"/>
        <v>339.62420382165612</v>
      </c>
      <c r="CX40" s="23">
        <f t="shared" si="109"/>
        <v>339.62420382165612</v>
      </c>
      <c r="CY40" s="23">
        <f t="shared" si="109"/>
        <v>356.88535031847141</v>
      </c>
      <c r="CZ40" s="23">
        <f t="shared" si="109"/>
        <v>363.88535031847141</v>
      </c>
      <c r="DA40" s="23">
        <f t="shared" si="109"/>
        <v>363.88535031847141</v>
      </c>
      <c r="DB40" s="23">
        <f t="shared" si="109"/>
        <v>363.88535031847141</v>
      </c>
      <c r="DC40" s="23">
        <f t="shared" si="109"/>
        <v>363.88535031847141</v>
      </c>
      <c r="DD40" s="23">
        <f t="shared" si="109"/>
        <v>376.17834394904463</v>
      </c>
      <c r="DE40" s="23">
        <f t="shared" si="109"/>
        <v>376.17834394904463</v>
      </c>
      <c r="DF40" s="23">
        <f t="shared" si="109"/>
        <v>376.17834394904463</v>
      </c>
      <c r="DG40" s="23">
        <f t="shared" si="109"/>
        <v>376.17834394904463</v>
      </c>
      <c r="DH40" s="23">
        <f t="shared" si="109"/>
        <v>388.40764331210198</v>
      </c>
      <c r="DI40" s="23">
        <f t="shared" si="109"/>
        <v>388.40764331210198</v>
      </c>
      <c r="DJ40" s="23">
        <f t="shared" si="109"/>
        <v>388.40764331210198</v>
      </c>
      <c r="DK40" s="23">
        <f t="shared" si="109"/>
        <v>388.40764331210198</v>
      </c>
      <c r="DL40" s="23">
        <f t="shared" si="109"/>
        <v>388.40764331210198</v>
      </c>
      <c r="DM40" s="23">
        <f t="shared" si="109"/>
        <v>388.40764331210198</v>
      </c>
      <c r="DN40" s="23">
        <f t="shared" si="109"/>
        <v>398.53503184713378</v>
      </c>
      <c r="DO40" s="23">
        <f t="shared" si="109"/>
        <v>398.53503184713378</v>
      </c>
      <c r="DP40" s="23">
        <f t="shared" si="109"/>
        <v>398.53503184713378</v>
      </c>
      <c r="DQ40" s="23">
        <f t="shared" si="109"/>
        <v>398.53503184713378</v>
      </c>
      <c r="DR40" s="23">
        <f t="shared" si="109"/>
        <v>426.53503184713378</v>
      </c>
      <c r="DS40" s="23">
        <f t="shared" si="109"/>
        <v>428.53503184713378</v>
      </c>
      <c r="DT40" s="23">
        <f t="shared" si="109"/>
        <v>436.53503184713378</v>
      </c>
      <c r="DU40" s="23">
        <f t="shared" si="109"/>
        <v>444.53503184713378</v>
      </c>
      <c r="DV40" s="23">
        <f t="shared" si="109"/>
        <v>453.53503184713378</v>
      </c>
      <c r="DW40" s="23">
        <f t="shared" si="109"/>
        <v>457.53503184713378</v>
      </c>
      <c r="DX40" s="23">
        <f t="shared" si="109"/>
        <v>473.53503184713378</v>
      </c>
      <c r="DY40" s="23">
        <f t="shared" si="109"/>
        <v>473.53503184713378</v>
      </c>
      <c r="DZ40" s="23">
        <f t="shared" si="109"/>
        <v>473.53503184713378</v>
      </c>
      <c r="EA40" s="23">
        <f t="shared" si="109"/>
        <v>473.53503184713378</v>
      </c>
      <c r="EB40" s="23">
        <f t="shared" ref="EB40:FG40" si="110">EA40+EB34+EB24</f>
        <v>473.53503184713378</v>
      </c>
      <c r="EC40" s="23">
        <f t="shared" si="110"/>
        <v>473.53503184713378</v>
      </c>
      <c r="ED40" s="23">
        <f t="shared" si="110"/>
        <v>473.53503184713378</v>
      </c>
      <c r="EE40" s="23">
        <f t="shared" si="110"/>
        <v>479.53503184713378</v>
      </c>
      <c r="EF40" s="23">
        <f t="shared" si="110"/>
        <v>495.53503184713378</v>
      </c>
      <c r="EG40" s="23">
        <f t="shared" si="110"/>
        <v>495.53503184713378</v>
      </c>
      <c r="EH40" s="23">
        <f t="shared" si="110"/>
        <v>495.53503184713378</v>
      </c>
      <c r="EI40" s="23">
        <f t="shared" si="110"/>
        <v>495.53503184713378</v>
      </c>
      <c r="EJ40" s="23">
        <f t="shared" si="110"/>
        <v>499.53503184713378</v>
      </c>
      <c r="EK40" s="23">
        <f t="shared" si="110"/>
        <v>499.53503184713378</v>
      </c>
      <c r="EL40" s="23">
        <f t="shared" si="110"/>
        <v>499.53503184713378</v>
      </c>
      <c r="EM40" s="23">
        <f t="shared" si="110"/>
        <v>499.53503184713378</v>
      </c>
      <c r="EN40" s="23">
        <f t="shared" si="110"/>
        <v>499.53503184713378</v>
      </c>
      <c r="EO40" s="23">
        <f t="shared" si="110"/>
        <v>499.53503184713378</v>
      </c>
      <c r="EP40" s="23">
        <f t="shared" si="110"/>
        <v>499.53503184713378</v>
      </c>
      <c r="EQ40" s="23">
        <f t="shared" si="110"/>
        <v>504.53503184713378</v>
      </c>
      <c r="ER40" s="23">
        <f t="shared" si="110"/>
        <v>504.53503184713378</v>
      </c>
      <c r="ES40" s="23">
        <f t="shared" si="110"/>
        <v>504.53503184713378</v>
      </c>
      <c r="ET40" s="23">
        <f t="shared" si="110"/>
        <v>504.53503184713378</v>
      </c>
      <c r="EU40" s="23">
        <f t="shared" si="110"/>
        <v>504.53503184713378</v>
      </c>
      <c r="EV40" s="23">
        <f t="shared" si="110"/>
        <v>504.53503184713378</v>
      </c>
      <c r="EW40" s="23">
        <f t="shared" si="110"/>
        <v>509.53503184713378</v>
      </c>
      <c r="EX40" s="23">
        <f t="shared" si="110"/>
        <v>509.53503184713378</v>
      </c>
      <c r="EY40" s="23">
        <f t="shared" si="110"/>
        <v>509.53503184713378</v>
      </c>
      <c r="EZ40" s="23">
        <f t="shared" si="110"/>
        <v>509.53503184713378</v>
      </c>
      <c r="FA40" s="23">
        <f t="shared" si="110"/>
        <v>510.53503184713378</v>
      </c>
      <c r="FB40" s="23">
        <f t="shared" si="110"/>
        <v>510.53503184713378</v>
      </c>
      <c r="FC40" s="23">
        <f t="shared" si="110"/>
        <v>510.53503184713378</v>
      </c>
      <c r="FD40" s="23">
        <f t="shared" si="110"/>
        <v>510.53503184713378</v>
      </c>
      <c r="FE40" s="23">
        <f t="shared" si="110"/>
        <v>518.03503184713372</v>
      </c>
      <c r="FF40" s="23">
        <f t="shared" si="110"/>
        <v>518.03503184713372</v>
      </c>
      <c r="FG40" s="23">
        <f t="shared" si="110"/>
        <v>521.03503184713372</v>
      </c>
      <c r="FH40" s="23">
        <f t="shared" ref="FH40:FS40" si="111">FG40+FH34+FH24</f>
        <v>521.03503184713372</v>
      </c>
      <c r="FI40" s="23">
        <f t="shared" si="111"/>
        <v>521.03503184713372</v>
      </c>
      <c r="FJ40" s="23">
        <f t="shared" si="111"/>
        <v>521.03503184713372</v>
      </c>
      <c r="FK40" s="23">
        <f t="shared" si="111"/>
        <v>521.03503184713372</v>
      </c>
      <c r="FL40" s="23">
        <f t="shared" si="111"/>
        <v>521.03503184713372</v>
      </c>
      <c r="FM40" s="23">
        <f t="shared" si="111"/>
        <v>521.03503184713372</v>
      </c>
      <c r="FN40" s="23">
        <f t="shared" si="111"/>
        <v>521.03503184713372</v>
      </c>
      <c r="FO40" s="23">
        <f t="shared" si="111"/>
        <v>521.03503184713372</v>
      </c>
      <c r="FP40" s="23">
        <f t="shared" si="111"/>
        <v>521.03503184713372</v>
      </c>
      <c r="FQ40" s="23">
        <f t="shared" si="111"/>
        <v>521.03503184713372</v>
      </c>
      <c r="FR40" s="23">
        <f t="shared" si="111"/>
        <v>521.03503184713372</v>
      </c>
      <c r="FS40" s="23">
        <f t="shared" si="111"/>
        <v>521.03503184713372</v>
      </c>
    </row>
    <row r="41" spans="1:176" s="23" customFormat="1" x14ac:dyDescent="0.25">
      <c r="A41" s="23" t="s">
        <v>41</v>
      </c>
      <c r="B41" s="24" t="s">
        <v>8</v>
      </c>
      <c r="C41" s="23">
        <v>0</v>
      </c>
      <c r="D41" s="23">
        <f t="shared" ref="D41:AI41" si="112">C41+D35+D25</f>
        <v>0</v>
      </c>
      <c r="E41" s="23">
        <f t="shared" si="112"/>
        <v>0</v>
      </c>
      <c r="F41" s="23">
        <f t="shared" si="112"/>
        <v>0</v>
      </c>
      <c r="G41" s="23">
        <f t="shared" si="112"/>
        <v>0</v>
      </c>
      <c r="H41" s="23">
        <f t="shared" si="112"/>
        <v>0</v>
      </c>
      <c r="I41" s="23">
        <f t="shared" si="112"/>
        <v>0</v>
      </c>
      <c r="J41" s="23">
        <f t="shared" si="112"/>
        <v>0.79999999999999982</v>
      </c>
      <c r="K41" s="23">
        <f t="shared" si="112"/>
        <v>0.79999999999999982</v>
      </c>
      <c r="L41" s="23">
        <f t="shared" si="112"/>
        <v>0.79999999999999982</v>
      </c>
      <c r="M41" s="23">
        <f t="shared" si="112"/>
        <v>0.79999999999999982</v>
      </c>
      <c r="N41" s="23">
        <f t="shared" si="112"/>
        <v>0.79999999999999982</v>
      </c>
      <c r="O41" s="23">
        <f t="shared" si="112"/>
        <v>0.79999999999999982</v>
      </c>
      <c r="P41" s="23">
        <f t="shared" si="112"/>
        <v>0.79999999999999982</v>
      </c>
      <c r="Q41" s="23">
        <f t="shared" si="112"/>
        <v>0.79999999999999982</v>
      </c>
      <c r="R41" s="23">
        <f t="shared" si="112"/>
        <v>1.2464</v>
      </c>
      <c r="S41" s="23">
        <f t="shared" si="112"/>
        <v>2.8442666666666674</v>
      </c>
      <c r="T41" s="23">
        <f t="shared" si="112"/>
        <v>2.8442666666666674</v>
      </c>
      <c r="U41" s="23">
        <f t="shared" si="112"/>
        <v>2.8442666666666674</v>
      </c>
      <c r="V41" s="23">
        <f t="shared" si="112"/>
        <v>2.8442666666666674</v>
      </c>
      <c r="W41" s="23">
        <f t="shared" si="112"/>
        <v>2.8442666666666674</v>
      </c>
      <c r="X41" s="23">
        <f t="shared" si="112"/>
        <v>2.8442666666666674</v>
      </c>
      <c r="Y41" s="23">
        <f t="shared" si="112"/>
        <v>4.3962666666666674</v>
      </c>
      <c r="Z41" s="23">
        <f t="shared" si="112"/>
        <v>4.3962666666666674</v>
      </c>
      <c r="AA41" s="23">
        <f t="shared" si="112"/>
        <v>4.3962666666666674</v>
      </c>
      <c r="AB41" s="23">
        <f t="shared" si="112"/>
        <v>21.957531961251306</v>
      </c>
      <c r="AC41" s="23">
        <f t="shared" si="112"/>
        <v>21.957531961251306</v>
      </c>
      <c r="AD41" s="23">
        <f t="shared" si="112"/>
        <v>21.957531961251306</v>
      </c>
      <c r="AE41" s="23">
        <f t="shared" si="112"/>
        <v>21.957531961251306</v>
      </c>
      <c r="AF41" s="23">
        <f t="shared" si="112"/>
        <v>21.957531961251306</v>
      </c>
      <c r="AG41" s="23">
        <f t="shared" si="112"/>
        <v>21.957531961251306</v>
      </c>
      <c r="AH41" s="23">
        <f t="shared" si="112"/>
        <v>39.712535467848269</v>
      </c>
      <c r="AI41" s="23">
        <f t="shared" si="112"/>
        <v>39.712535467848269</v>
      </c>
      <c r="AJ41" s="23">
        <f t="shared" ref="AJ41:BO41" si="113">AI41+AJ35+AJ25</f>
        <v>39.712535467848269</v>
      </c>
      <c r="AK41" s="23">
        <f t="shared" si="113"/>
        <v>39.712535467848269</v>
      </c>
      <c r="AL41" s="23">
        <f t="shared" si="113"/>
        <v>39.712535467848269</v>
      </c>
      <c r="AM41" s="23">
        <f t="shared" si="113"/>
        <v>39.712535467848269</v>
      </c>
      <c r="AN41" s="23">
        <f t="shared" si="113"/>
        <v>39.712535467848269</v>
      </c>
      <c r="AO41" s="23">
        <f t="shared" si="113"/>
        <v>57.536631585248415</v>
      </c>
      <c r="AP41" s="23">
        <f t="shared" si="113"/>
        <v>57.536631585248415</v>
      </c>
      <c r="AQ41" s="23">
        <f t="shared" si="113"/>
        <v>57.536631585248415</v>
      </c>
      <c r="AR41" s="23">
        <f t="shared" si="113"/>
        <v>57.536631585248415</v>
      </c>
      <c r="AS41" s="23">
        <f t="shared" si="113"/>
        <v>57.536631585248415</v>
      </c>
      <c r="AT41" s="23">
        <f t="shared" si="113"/>
        <v>57.536631585248415</v>
      </c>
      <c r="AU41" s="23">
        <f t="shared" si="113"/>
        <v>57.536631585248415</v>
      </c>
      <c r="AV41" s="23">
        <f t="shared" si="113"/>
        <v>57.536631585248415</v>
      </c>
      <c r="AW41" s="23">
        <f t="shared" si="113"/>
        <v>58.017660156676989</v>
      </c>
      <c r="AX41" s="23">
        <f t="shared" si="113"/>
        <v>58.017660156676989</v>
      </c>
      <c r="AY41" s="23">
        <f t="shared" si="113"/>
        <v>58.017660156676989</v>
      </c>
      <c r="AZ41" s="23">
        <f t="shared" si="113"/>
        <v>72.207771007640289</v>
      </c>
      <c r="BA41" s="23">
        <f t="shared" si="113"/>
        <v>72.207771007640289</v>
      </c>
      <c r="BB41" s="23">
        <f t="shared" si="113"/>
        <v>72.207771007640289</v>
      </c>
      <c r="BC41" s="23">
        <f t="shared" si="113"/>
        <v>72.207771007640289</v>
      </c>
      <c r="BD41" s="23">
        <f t="shared" si="113"/>
        <v>86.699173184174342</v>
      </c>
      <c r="BE41" s="23">
        <f t="shared" si="113"/>
        <v>86.699173184174342</v>
      </c>
      <c r="BF41" s="23">
        <f t="shared" si="113"/>
        <v>86.699173184174342</v>
      </c>
      <c r="BG41" s="23">
        <f t="shared" si="113"/>
        <v>86.699173184174342</v>
      </c>
      <c r="BH41" s="23">
        <f t="shared" si="113"/>
        <v>86.699173184174342</v>
      </c>
      <c r="BI41" s="23">
        <f t="shared" si="113"/>
        <v>105.87114770646734</v>
      </c>
      <c r="BJ41" s="23">
        <f t="shared" si="113"/>
        <v>105.87114770646734</v>
      </c>
      <c r="BK41" s="23">
        <f t="shared" si="113"/>
        <v>105.87114770646734</v>
      </c>
      <c r="BL41" s="23">
        <f t="shared" si="113"/>
        <v>112.14826770646734</v>
      </c>
      <c r="BM41" s="23">
        <f t="shared" si="113"/>
        <v>117.87025631048149</v>
      </c>
      <c r="BN41" s="23">
        <f t="shared" si="113"/>
        <v>131.05496968627767</v>
      </c>
      <c r="BO41" s="23">
        <f t="shared" si="113"/>
        <v>131.05496968627767</v>
      </c>
      <c r="BP41" s="23">
        <f t="shared" ref="BP41:CU41" si="114">BO41+BP35+BP25</f>
        <v>131.05496968627767</v>
      </c>
      <c r="BQ41" s="23">
        <f t="shared" si="114"/>
        <v>133.61496968627768</v>
      </c>
      <c r="BR41" s="23">
        <f t="shared" si="114"/>
        <v>133.61496968627768</v>
      </c>
      <c r="BS41" s="23">
        <f t="shared" si="114"/>
        <v>133.61496968627768</v>
      </c>
      <c r="BT41" s="23">
        <f t="shared" si="114"/>
        <v>133.61496968627768</v>
      </c>
      <c r="BU41" s="23">
        <f t="shared" si="114"/>
        <v>133.61496968627768</v>
      </c>
      <c r="BV41" s="23">
        <f t="shared" si="114"/>
        <v>133.61496968627768</v>
      </c>
      <c r="BW41" s="23">
        <f t="shared" si="114"/>
        <v>151.89522446334774</v>
      </c>
      <c r="BX41" s="23">
        <f t="shared" si="114"/>
        <v>151.89522446334774</v>
      </c>
      <c r="BY41" s="23">
        <f t="shared" si="114"/>
        <v>151.89522446334774</v>
      </c>
      <c r="BZ41" s="23">
        <f t="shared" si="114"/>
        <v>151.89522446334774</v>
      </c>
      <c r="CA41" s="23">
        <f t="shared" si="114"/>
        <v>151.89522446334774</v>
      </c>
      <c r="CB41" s="23">
        <f t="shared" si="114"/>
        <v>211.85490027811682</v>
      </c>
      <c r="CC41" s="23">
        <f t="shared" si="114"/>
        <v>211.85490027811682</v>
      </c>
      <c r="CD41" s="23">
        <f t="shared" si="114"/>
        <v>211.85490027811682</v>
      </c>
      <c r="CE41" s="23">
        <f t="shared" si="114"/>
        <v>211.85490027811682</v>
      </c>
      <c r="CF41" s="23">
        <f t="shared" si="114"/>
        <v>242.30076015072828</v>
      </c>
      <c r="CG41" s="23">
        <f t="shared" si="114"/>
        <v>260.80577833254648</v>
      </c>
      <c r="CH41" s="23">
        <f t="shared" si="114"/>
        <v>260.80577833254648</v>
      </c>
      <c r="CI41" s="23">
        <f t="shared" si="114"/>
        <v>260.80577833254648</v>
      </c>
      <c r="CJ41" s="23">
        <f t="shared" si="114"/>
        <v>260.80577833254648</v>
      </c>
      <c r="CK41" s="23">
        <f t="shared" si="114"/>
        <v>281.06055540261019</v>
      </c>
      <c r="CL41" s="23">
        <f t="shared" si="114"/>
        <v>281.06055540261019</v>
      </c>
      <c r="CM41" s="23">
        <f t="shared" si="114"/>
        <v>281.06055540261019</v>
      </c>
      <c r="CN41" s="23">
        <f t="shared" si="114"/>
        <v>281.06055540261019</v>
      </c>
      <c r="CO41" s="23">
        <f t="shared" si="114"/>
        <v>281.06055540261019</v>
      </c>
      <c r="CP41" s="23">
        <f t="shared" si="114"/>
        <v>306.53642338176479</v>
      </c>
      <c r="CQ41" s="23">
        <f t="shared" si="114"/>
        <v>306.53642338176479</v>
      </c>
      <c r="CR41" s="23">
        <f t="shared" si="114"/>
        <v>306.53642338176479</v>
      </c>
      <c r="CS41" s="23">
        <f t="shared" si="114"/>
        <v>306.53642338176479</v>
      </c>
      <c r="CT41" s="23">
        <f t="shared" si="114"/>
        <v>306.53642338176479</v>
      </c>
      <c r="CU41" s="23">
        <f t="shared" si="114"/>
        <v>306.53642338176479</v>
      </c>
      <c r="CV41" s="23">
        <f t="shared" ref="CV41:EA41" si="115">CU41+CV35+CV25</f>
        <v>306.53642338176479</v>
      </c>
      <c r="CW41" s="23">
        <f t="shared" si="115"/>
        <v>306.53642338176479</v>
      </c>
      <c r="CX41" s="23">
        <f t="shared" si="115"/>
        <v>306.53642338176479</v>
      </c>
      <c r="CY41" s="23">
        <f t="shared" si="115"/>
        <v>323.79756987858008</v>
      </c>
      <c r="CZ41" s="23">
        <f t="shared" si="115"/>
        <v>329.95196987858009</v>
      </c>
      <c r="DA41" s="23">
        <f t="shared" si="115"/>
        <v>329.95196987858009</v>
      </c>
      <c r="DB41" s="23">
        <f t="shared" si="115"/>
        <v>329.95196987858009</v>
      </c>
      <c r="DC41" s="23">
        <f t="shared" si="115"/>
        <v>329.95196987858009</v>
      </c>
      <c r="DD41" s="23">
        <f t="shared" si="115"/>
        <v>342.24496350915331</v>
      </c>
      <c r="DE41" s="23">
        <f t="shared" si="115"/>
        <v>342.24496350915331</v>
      </c>
      <c r="DF41" s="23">
        <f t="shared" si="115"/>
        <v>342.24496350915331</v>
      </c>
      <c r="DG41" s="23">
        <f t="shared" si="115"/>
        <v>342.24496350915331</v>
      </c>
      <c r="DH41" s="23">
        <f t="shared" si="115"/>
        <v>354.47426287221066</v>
      </c>
      <c r="DI41" s="23">
        <f t="shared" si="115"/>
        <v>354.47426287221066</v>
      </c>
      <c r="DJ41" s="23">
        <f t="shared" si="115"/>
        <v>354.47426287221066</v>
      </c>
      <c r="DK41" s="23">
        <f t="shared" si="115"/>
        <v>354.47426287221066</v>
      </c>
      <c r="DL41" s="23">
        <f t="shared" si="115"/>
        <v>354.47426287221066</v>
      </c>
      <c r="DM41" s="23">
        <f t="shared" si="115"/>
        <v>354.47426287221066</v>
      </c>
      <c r="DN41" s="23">
        <f t="shared" si="115"/>
        <v>364.60165140724246</v>
      </c>
      <c r="DO41" s="23">
        <f t="shared" si="115"/>
        <v>364.60165140724246</v>
      </c>
      <c r="DP41" s="23">
        <f t="shared" si="115"/>
        <v>364.60165140724246</v>
      </c>
      <c r="DQ41" s="23">
        <f t="shared" si="115"/>
        <v>364.60165140724246</v>
      </c>
      <c r="DR41" s="23">
        <f t="shared" si="115"/>
        <v>389.00267997867104</v>
      </c>
      <c r="DS41" s="23">
        <f t="shared" si="115"/>
        <v>392.98922454944056</v>
      </c>
      <c r="DT41" s="23">
        <f t="shared" si="115"/>
        <v>398.24202454944054</v>
      </c>
      <c r="DU41" s="23">
        <f t="shared" si="115"/>
        <v>405.69022557605246</v>
      </c>
      <c r="DV41" s="23">
        <f t="shared" si="115"/>
        <v>411.208254147481</v>
      </c>
      <c r="DW41" s="23">
        <f t="shared" si="115"/>
        <v>415.64704866723366</v>
      </c>
      <c r="DX41" s="23">
        <f t="shared" si="115"/>
        <v>426.48259152437652</v>
      </c>
      <c r="DY41" s="23">
        <f t="shared" si="115"/>
        <v>426.48259152437652</v>
      </c>
      <c r="DZ41" s="23">
        <f t="shared" si="115"/>
        <v>426.48259152437652</v>
      </c>
      <c r="EA41" s="23">
        <f t="shared" si="115"/>
        <v>426.48259152437652</v>
      </c>
      <c r="EB41" s="23">
        <f t="shared" ref="EB41:FG41" si="116">EA41+EB35+EB25</f>
        <v>426.48259152437652</v>
      </c>
      <c r="EC41" s="23">
        <f t="shared" si="116"/>
        <v>426.48259152437652</v>
      </c>
      <c r="ED41" s="23">
        <f t="shared" si="116"/>
        <v>426.48259152437652</v>
      </c>
      <c r="EE41" s="23">
        <f t="shared" si="116"/>
        <v>428.98716295294793</v>
      </c>
      <c r="EF41" s="23">
        <f t="shared" si="116"/>
        <v>437.81714670514111</v>
      </c>
      <c r="EG41" s="23">
        <f t="shared" si="116"/>
        <v>437.81714670514111</v>
      </c>
      <c r="EH41" s="23">
        <f t="shared" si="116"/>
        <v>437.81714670514111</v>
      </c>
      <c r="EI41" s="23">
        <f t="shared" si="116"/>
        <v>437.81714670514111</v>
      </c>
      <c r="EJ41" s="23">
        <f t="shared" si="116"/>
        <v>439.05200384799826</v>
      </c>
      <c r="EK41" s="23">
        <f t="shared" si="116"/>
        <v>439.05200384799826</v>
      </c>
      <c r="EL41" s="23">
        <f t="shared" si="116"/>
        <v>439.05200384799826</v>
      </c>
      <c r="EM41" s="23">
        <f t="shared" si="116"/>
        <v>439.05200384799826</v>
      </c>
      <c r="EN41" s="23">
        <f t="shared" si="116"/>
        <v>439.05200384799826</v>
      </c>
      <c r="EO41" s="23">
        <f t="shared" si="116"/>
        <v>439.05200384799826</v>
      </c>
      <c r="EP41" s="23">
        <f t="shared" si="116"/>
        <v>439.05200384799826</v>
      </c>
      <c r="EQ41" s="23">
        <f t="shared" si="116"/>
        <v>440.05200384799826</v>
      </c>
      <c r="ER41" s="23">
        <f t="shared" si="116"/>
        <v>440.05200384799826</v>
      </c>
      <c r="ES41" s="23">
        <f t="shared" si="116"/>
        <v>440.05200384799826</v>
      </c>
      <c r="ET41" s="23">
        <f t="shared" si="116"/>
        <v>440.05200384799826</v>
      </c>
      <c r="EU41" s="23">
        <f t="shared" si="116"/>
        <v>440.05200384799826</v>
      </c>
      <c r="EV41" s="23">
        <f t="shared" si="116"/>
        <v>440.05200384799826</v>
      </c>
      <c r="EW41" s="23">
        <f t="shared" si="116"/>
        <v>441.05200384799826</v>
      </c>
      <c r="EX41" s="23">
        <f t="shared" si="116"/>
        <v>441.05200384799826</v>
      </c>
      <c r="EY41" s="23">
        <f t="shared" si="116"/>
        <v>441.05200384799826</v>
      </c>
      <c r="EZ41" s="23">
        <f t="shared" si="116"/>
        <v>441.05200384799826</v>
      </c>
      <c r="FA41" s="23">
        <f t="shared" si="116"/>
        <v>441.25200384799825</v>
      </c>
      <c r="FB41" s="23">
        <f t="shared" si="116"/>
        <v>441.25200384799825</v>
      </c>
      <c r="FC41" s="23">
        <f t="shared" si="116"/>
        <v>441.25200384799825</v>
      </c>
      <c r="FD41" s="23">
        <f t="shared" si="116"/>
        <v>441.25200384799825</v>
      </c>
      <c r="FE41" s="23">
        <f t="shared" si="116"/>
        <v>442.75200384799825</v>
      </c>
      <c r="FF41" s="23">
        <f t="shared" si="116"/>
        <v>442.75200384799825</v>
      </c>
      <c r="FG41" s="23">
        <f t="shared" si="116"/>
        <v>443.35200384799828</v>
      </c>
      <c r="FH41" s="23">
        <f t="shared" ref="FH41:FS41" si="117">FG41+FH35+FH25</f>
        <v>443.35200384799828</v>
      </c>
      <c r="FI41" s="23">
        <f t="shared" si="117"/>
        <v>443.35200384799828</v>
      </c>
      <c r="FJ41" s="23">
        <f t="shared" si="117"/>
        <v>443.35200384799828</v>
      </c>
      <c r="FK41" s="23">
        <f t="shared" si="117"/>
        <v>443.35200384799828</v>
      </c>
      <c r="FL41" s="23">
        <f t="shared" si="117"/>
        <v>443.35200384799828</v>
      </c>
      <c r="FM41" s="23">
        <f t="shared" si="117"/>
        <v>443.35200384799828</v>
      </c>
      <c r="FN41" s="23">
        <f t="shared" si="117"/>
        <v>443.35200384799828</v>
      </c>
      <c r="FO41" s="23">
        <f t="shared" si="117"/>
        <v>443.35200384799828</v>
      </c>
      <c r="FP41" s="23">
        <f t="shared" si="117"/>
        <v>443.35200384799828</v>
      </c>
      <c r="FQ41" s="23">
        <f t="shared" si="117"/>
        <v>443.35200384799828</v>
      </c>
      <c r="FR41" s="23">
        <f t="shared" si="117"/>
        <v>443.35200384799828</v>
      </c>
      <c r="FS41" s="23">
        <f t="shared" si="117"/>
        <v>443.35200384799828</v>
      </c>
    </row>
    <row r="42" spans="1:176" s="23" customFormat="1" x14ac:dyDescent="0.25">
      <c r="A42" s="23" t="s">
        <v>20</v>
      </c>
      <c r="B42" s="24" t="s">
        <v>8</v>
      </c>
      <c r="C42" s="23">
        <v>0</v>
      </c>
      <c r="D42" s="23">
        <f t="shared" ref="D42:AI42" si="118">C42+D36</f>
        <v>0</v>
      </c>
      <c r="E42" s="23">
        <f t="shared" si="118"/>
        <v>0</v>
      </c>
      <c r="F42" s="23">
        <f t="shared" si="118"/>
        <v>0</v>
      </c>
      <c r="G42" s="23">
        <f t="shared" si="118"/>
        <v>0</v>
      </c>
      <c r="H42" s="23">
        <f t="shared" si="118"/>
        <v>0</v>
      </c>
      <c r="I42" s="23">
        <f t="shared" si="118"/>
        <v>0</v>
      </c>
      <c r="J42" s="23">
        <f t="shared" si="118"/>
        <v>0</v>
      </c>
      <c r="K42" s="23">
        <f t="shared" si="118"/>
        <v>0</v>
      </c>
      <c r="L42" s="23">
        <f t="shared" si="118"/>
        <v>0</v>
      </c>
      <c r="M42" s="23">
        <f t="shared" si="118"/>
        <v>0</v>
      </c>
      <c r="N42" s="23">
        <f t="shared" si="118"/>
        <v>0</v>
      </c>
      <c r="O42" s="23">
        <f t="shared" si="118"/>
        <v>0</v>
      </c>
      <c r="P42" s="23">
        <f t="shared" si="118"/>
        <v>0</v>
      </c>
      <c r="Q42" s="23">
        <f t="shared" si="118"/>
        <v>0</v>
      </c>
      <c r="R42" s="23">
        <f t="shared" si="118"/>
        <v>0</v>
      </c>
      <c r="S42" s="23">
        <f t="shared" si="118"/>
        <v>0</v>
      </c>
      <c r="T42" s="23">
        <f t="shared" si="118"/>
        <v>0</v>
      </c>
      <c r="U42" s="23">
        <f t="shared" si="118"/>
        <v>0</v>
      </c>
      <c r="V42" s="23">
        <f t="shared" si="118"/>
        <v>0</v>
      </c>
      <c r="W42" s="23">
        <f t="shared" si="118"/>
        <v>0</v>
      </c>
      <c r="X42" s="23">
        <f t="shared" si="118"/>
        <v>0</v>
      </c>
      <c r="Y42" s="23">
        <f t="shared" si="118"/>
        <v>0</v>
      </c>
      <c r="Z42" s="23">
        <f t="shared" si="118"/>
        <v>0</v>
      </c>
      <c r="AA42" s="23">
        <f t="shared" si="118"/>
        <v>0</v>
      </c>
      <c r="AB42" s="23">
        <f t="shared" si="118"/>
        <v>0</v>
      </c>
      <c r="AC42" s="23">
        <f t="shared" si="118"/>
        <v>0</v>
      </c>
      <c r="AD42" s="23">
        <f t="shared" si="118"/>
        <v>0</v>
      </c>
      <c r="AE42" s="23">
        <f t="shared" si="118"/>
        <v>0</v>
      </c>
      <c r="AF42" s="23">
        <f t="shared" si="118"/>
        <v>0</v>
      </c>
      <c r="AG42" s="23">
        <f t="shared" si="118"/>
        <v>0</v>
      </c>
      <c r="AH42" s="23">
        <f t="shared" si="118"/>
        <v>0</v>
      </c>
      <c r="AI42" s="23">
        <f t="shared" si="118"/>
        <v>0</v>
      </c>
      <c r="AJ42" s="23">
        <f t="shared" ref="AJ42:BO42" si="119">AI42+AJ36</f>
        <v>0</v>
      </c>
      <c r="AK42" s="23">
        <f t="shared" si="119"/>
        <v>0</v>
      </c>
      <c r="AL42" s="23">
        <f t="shared" si="119"/>
        <v>0</v>
      </c>
      <c r="AM42" s="23">
        <f t="shared" si="119"/>
        <v>0</v>
      </c>
      <c r="AN42" s="23">
        <f t="shared" si="119"/>
        <v>0</v>
      </c>
      <c r="AO42" s="23">
        <f t="shared" si="119"/>
        <v>0</v>
      </c>
      <c r="AP42" s="23">
        <f t="shared" si="119"/>
        <v>0</v>
      </c>
      <c r="AQ42" s="23">
        <f t="shared" si="119"/>
        <v>0</v>
      </c>
      <c r="AR42" s="23">
        <f t="shared" si="119"/>
        <v>0</v>
      </c>
      <c r="AS42" s="23">
        <f t="shared" si="119"/>
        <v>0</v>
      </c>
      <c r="AT42" s="23">
        <f t="shared" si="119"/>
        <v>0</v>
      </c>
      <c r="AU42" s="23">
        <f t="shared" si="119"/>
        <v>0</v>
      </c>
      <c r="AV42" s="23">
        <f t="shared" si="119"/>
        <v>0</v>
      </c>
      <c r="AW42" s="23">
        <f t="shared" si="119"/>
        <v>0</v>
      </c>
      <c r="AX42" s="23">
        <f t="shared" si="119"/>
        <v>0</v>
      </c>
      <c r="AY42" s="23">
        <f t="shared" si="119"/>
        <v>0</v>
      </c>
      <c r="AZ42" s="23">
        <f t="shared" si="119"/>
        <v>0</v>
      </c>
      <c r="BA42" s="23">
        <f t="shared" si="119"/>
        <v>0</v>
      </c>
      <c r="BB42" s="23">
        <f t="shared" si="119"/>
        <v>0</v>
      </c>
      <c r="BC42" s="23">
        <f t="shared" si="119"/>
        <v>0</v>
      </c>
      <c r="BD42" s="23">
        <f t="shared" si="119"/>
        <v>0</v>
      </c>
      <c r="BE42" s="23">
        <f t="shared" si="119"/>
        <v>0</v>
      </c>
      <c r="BF42" s="23">
        <f t="shared" si="119"/>
        <v>0</v>
      </c>
      <c r="BG42" s="23">
        <f t="shared" si="119"/>
        <v>0</v>
      </c>
      <c r="BH42" s="23">
        <f t="shared" si="119"/>
        <v>0</v>
      </c>
      <c r="BI42" s="23">
        <f t="shared" si="119"/>
        <v>0</v>
      </c>
      <c r="BJ42" s="23">
        <f t="shared" si="119"/>
        <v>0</v>
      </c>
      <c r="BK42" s="23">
        <f t="shared" si="119"/>
        <v>0</v>
      </c>
      <c r="BL42" s="23">
        <f t="shared" si="119"/>
        <v>0</v>
      </c>
      <c r="BM42" s="23">
        <f t="shared" si="119"/>
        <v>0</v>
      </c>
      <c r="BN42" s="23">
        <f t="shared" si="119"/>
        <v>0</v>
      </c>
      <c r="BO42" s="23">
        <f t="shared" si="119"/>
        <v>0</v>
      </c>
      <c r="BP42" s="23">
        <f t="shared" ref="BP42:CU42" si="120">BO42+BP36</f>
        <v>0</v>
      </c>
      <c r="BQ42" s="23">
        <f t="shared" si="120"/>
        <v>0</v>
      </c>
      <c r="BR42" s="23">
        <f t="shared" si="120"/>
        <v>0</v>
      </c>
      <c r="BS42" s="23">
        <f t="shared" si="120"/>
        <v>0</v>
      </c>
      <c r="BT42" s="23">
        <f t="shared" si="120"/>
        <v>0</v>
      </c>
      <c r="BU42" s="23">
        <f t="shared" si="120"/>
        <v>0</v>
      </c>
      <c r="BV42" s="23">
        <f t="shared" si="120"/>
        <v>0</v>
      </c>
      <c r="BW42" s="23">
        <f t="shared" si="120"/>
        <v>0</v>
      </c>
      <c r="BX42" s="23">
        <f t="shared" si="120"/>
        <v>0</v>
      </c>
      <c r="BY42" s="23">
        <f t="shared" si="120"/>
        <v>0</v>
      </c>
      <c r="BZ42" s="23">
        <f t="shared" si="120"/>
        <v>0</v>
      </c>
      <c r="CA42" s="23">
        <f t="shared" si="120"/>
        <v>0</v>
      </c>
      <c r="CB42" s="23">
        <f t="shared" si="120"/>
        <v>0</v>
      </c>
      <c r="CC42" s="23">
        <f t="shared" si="120"/>
        <v>0</v>
      </c>
      <c r="CD42" s="23">
        <f t="shared" si="120"/>
        <v>0</v>
      </c>
      <c r="CE42" s="23">
        <f t="shared" si="120"/>
        <v>0</v>
      </c>
      <c r="CF42" s="23">
        <f t="shared" si="120"/>
        <v>0</v>
      </c>
      <c r="CG42" s="23">
        <f t="shared" si="120"/>
        <v>0</v>
      </c>
      <c r="CH42" s="23">
        <f t="shared" si="120"/>
        <v>0</v>
      </c>
      <c r="CI42" s="23">
        <f t="shared" si="120"/>
        <v>0</v>
      </c>
      <c r="CJ42" s="23">
        <f t="shared" si="120"/>
        <v>0</v>
      </c>
      <c r="CK42" s="23">
        <f t="shared" si="120"/>
        <v>0</v>
      </c>
      <c r="CL42" s="23">
        <f t="shared" si="120"/>
        <v>0</v>
      </c>
      <c r="CM42" s="23">
        <f t="shared" si="120"/>
        <v>0</v>
      </c>
      <c r="CN42" s="23">
        <f t="shared" si="120"/>
        <v>0</v>
      </c>
      <c r="CO42" s="23">
        <f t="shared" si="120"/>
        <v>0</v>
      </c>
      <c r="CP42" s="23">
        <f t="shared" si="120"/>
        <v>0</v>
      </c>
      <c r="CQ42" s="23">
        <f t="shared" si="120"/>
        <v>0</v>
      </c>
      <c r="CR42" s="23">
        <f t="shared" si="120"/>
        <v>0</v>
      </c>
      <c r="CS42" s="23">
        <f t="shared" si="120"/>
        <v>0</v>
      </c>
      <c r="CT42" s="23">
        <f t="shared" si="120"/>
        <v>0</v>
      </c>
      <c r="CU42" s="23">
        <f t="shared" si="120"/>
        <v>0</v>
      </c>
      <c r="CV42" s="23">
        <f t="shared" ref="CV42:EA42" si="121">CU42+CV36</f>
        <v>0</v>
      </c>
      <c r="CW42" s="23">
        <f t="shared" si="121"/>
        <v>0</v>
      </c>
      <c r="CX42" s="23">
        <f t="shared" si="121"/>
        <v>0</v>
      </c>
      <c r="CY42" s="23">
        <f t="shared" si="121"/>
        <v>0</v>
      </c>
      <c r="CZ42" s="23">
        <f t="shared" si="121"/>
        <v>0</v>
      </c>
      <c r="DA42" s="23">
        <f t="shared" si="121"/>
        <v>0</v>
      </c>
      <c r="DB42" s="23">
        <f t="shared" si="121"/>
        <v>0</v>
      </c>
      <c r="DC42" s="23">
        <f t="shared" si="121"/>
        <v>0</v>
      </c>
      <c r="DD42" s="23">
        <f t="shared" si="121"/>
        <v>0</v>
      </c>
      <c r="DE42" s="23">
        <f t="shared" si="121"/>
        <v>0</v>
      </c>
      <c r="DF42" s="23">
        <f t="shared" si="121"/>
        <v>0</v>
      </c>
      <c r="DG42" s="23">
        <f t="shared" si="121"/>
        <v>0</v>
      </c>
      <c r="DH42" s="23">
        <f t="shared" si="121"/>
        <v>0</v>
      </c>
      <c r="DI42" s="23">
        <f t="shared" si="121"/>
        <v>0</v>
      </c>
      <c r="DJ42" s="23">
        <f t="shared" si="121"/>
        <v>0</v>
      </c>
      <c r="DK42" s="23">
        <f t="shared" si="121"/>
        <v>0</v>
      </c>
      <c r="DL42" s="23">
        <f t="shared" si="121"/>
        <v>0</v>
      </c>
      <c r="DM42" s="23">
        <f t="shared" si="121"/>
        <v>0</v>
      </c>
      <c r="DN42" s="23">
        <f t="shared" si="121"/>
        <v>0</v>
      </c>
      <c r="DO42" s="23">
        <f t="shared" si="121"/>
        <v>0</v>
      </c>
      <c r="DP42" s="23">
        <f t="shared" si="121"/>
        <v>0</v>
      </c>
      <c r="DQ42" s="23">
        <f t="shared" si="121"/>
        <v>0</v>
      </c>
      <c r="DR42" s="23">
        <f t="shared" si="121"/>
        <v>0</v>
      </c>
      <c r="DS42" s="23">
        <f t="shared" si="121"/>
        <v>0</v>
      </c>
      <c r="DT42" s="23">
        <f t="shared" si="121"/>
        <v>0</v>
      </c>
      <c r="DU42" s="23">
        <f t="shared" si="121"/>
        <v>0</v>
      </c>
      <c r="DV42" s="23">
        <f t="shared" si="121"/>
        <v>0</v>
      </c>
      <c r="DW42" s="23">
        <f t="shared" si="121"/>
        <v>0</v>
      </c>
      <c r="DX42" s="23">
        <f t="shared" si="121"/>
        <v>0</v>
      </c>
      <c r="DY42" s="23">
        <f t="shared" si="121"/>
        <v>0</v>
      </c>
      <c r="DZ42" s="23">
        <f t="shared" si="121"/>
        <v>0</v>
      </c>
      <c r="EA42" s="23">
        <f t="shared" si="121"/>
        <v>0</v>
      </c>
      <c r="EB42" s="23">
        <f t="shared" ref="EB42:FG42" si="122">EA42+EB36</f>
        <v>0</v>
      </c>
      <c r="EC42" s="23">
        <f t="shared" si="122"/>
        <v>0</v>
      </c>
      <c r="ED42" s="23">
        <f t="shared" si="122"/>
        <v>0</v>
      </c>
      <c r="EE42" s="23">
        <f t="shared" si="122"/>
        <v>0</v>
      </c>
      <c r="EF42" s="23">
        <f t="shared" si="122"/>
        <v>0</v>
      </c>
      <c r="EG42" s="23">
        <f t="shared" si="122"/>
        <v>0</v>
      </c>
      <c r="EH42" s="23">
        <f t="shared" si="122"/>
        <v>0</v>
      </c>
      <c r="EI42" s="23">
        <f t="shared" si="122"/>
        <v>0</v>
      </c>
      <c r="EJ42" s="23">
        <f t="shared" si="122"/>
        <v>0</v>
      </c>
      <c r="EK42" s="23">
        <f t="shared" si="122"/>
        <v>0</v>
      </c>
      <c r="EL42" s="23">
        <f t="shared" si="122"/>
        <v>0</v>
      </c>
      <c r="EM42" s="23">
        <f t="shared" si="122"/>
        <v>0</v>
      </c>
      <c r="EN42" s="23">
        <f t="shared" si="122"/>
        <v>0</v>
      </c>
      <c r="EO42" s="23">
        <f t="shared" si="122"/>
        <v>0</v>
      </c>
      <c r="EP42" s="23">
        <f t="shared" si="122"/>
        <v>0</v>
      </c>
      <c r="EQ42" s="23">
        <f t="shared" si="122"/>
        <v>0</v>
      </c>
      <c r="ER42" s="23">
        <f t="shared" si="122"/>
        <v>0</v>
      </c>
      <c r="ES42" s="23">
        <f t="shared" si="122"/>
        <v>0</v>
      </c>
      <c r="ET42" s="23">
        <f t="shared" si="122"/>
        <v>0</v>
      </c>
      <c r="EU42" s="23">
        <f t="shared" si="122"/>
        <v>0</v>
      </c>
      <c r="EV42" s="23">
        <f t="shared" si="122"/>
        <v>0</v>
      </c>
      <c r="EW42" s="23">
        <f t="shared" si="122"/>
        <v>0</v>
      </c>
      <c r="EX42" s="23">
        <f t="shared" si="122"/>
        <v>0</v>
      </c>
      <c r="EY42" s="23">
        <f t="shared" si="122"/>
        <v>0</v>
      </c>
      <c r="EZ42" s="23">
        <f t="shared" si="122"/>
        <v>0</v>
      </c>
      <c r="FA42" s="23">
        <f t="shared" si="122"/>
        <v>0</v>
      </c>
      <c r="FB42" s="23">
        <f t="shared" si="122"/>
        <v>0</v>
      </c>
      <c r="FC42" s="23">
        <f t="shared" si="122"/>
        <v>0</v>
      </c>
      <c r="FD42" s="23">
        <f t="shared" si="122"/>
        <v>0</v>
      </c>
      <c r="FE42" s="23">
        <f t="shared" si="122"/>
        <v>0</v>
      </c>
      <c r="FF42" s="23">
        <f t="shared" si="122"/>
        <v>0</v>
      </c>
      <c r="FG42" s="23">
        <f t="shared" si="122"/>
        <v>0</v>
      </c>
      <c r="FH42" s="23">
        <f t="shared" ref="FH42:FS42" si="123">FG42+FH36</f>
        <v>0</v>
      </c>
      <c r="FI42" s="23">
        <f t="shared" si="123"/>
        <v>0</v>
      </c>
      <c r="FJ42" s="23">
        <f t="shared" si="123"/>
        <v>0</v>
      </c>
      <c r="FK42" s="23">
        <f t="shared" si="123"/>
        <v>0</v>
      </c>
      <c r="FL42" s="23">
        <f t="shared" si="123"/>
        <v>0</v>
      </c>
      <c r="FM42" s="23">
        <f t="shared" si="123"/>
        <v>0</v>
      </c>
      <c r="FN42" s="23">
        <f t="shared" si="123"/>
        <v>0</v>
      </c>
      <c r="FO42" s="23">
        <f t="shared" si="123"/>
        <v>0</v>
      </c>
      <c r="FP42" s="23">
        <f t="shared" si="123"/>
        <v>0</v>
      </c>
      <c r="FQ42" s="23">
        <f t="shared" si="123"/>
        <v>0</v>
      </c>
      <c r="FR42" s="23">
        <f t="shared" si="123"/>
        <v>0</v>
      </c>
      <c r="FS42" s="23">
        <f t="shared" si="123"/>
        <v>0</v>
      </c>
    </row>
    <row r="43" spans="1:176" s="23" customFormat="1" x14ac:dyDescent="0.25">
      <c r="B43" s="24"/>
      <c r="FT43" s="23">
        <f>SUM(C43:FS43)</f>
        <v>0</v>
      </c>
    </row>
    <row r="44" spans="1:176" s="14" customFormat="1" ht="4.5" customHeight="1" x14ac:dyDescent="0.25">
      <c r="B44" s="15"/>
    </row>
    <row r="45" spans="1:176" s="4" customFormat="1" x14ac:dyDescent="0.25">
      <c r="A45" s="25" t="s">
        <v>27</v>
      </c>
      <c r="B45" s="26" t="s">
        <v>9</v>
      </c>
      <c r="C45" s="22">
        <v>0</v>
      </c>
      <c r="D45" s="25" t="str">
        <f>IF(ISNUMBER('Raw Data'!C173),'Raw Data'!C173,"")</f>
        <v/>
      </c>
      <c r="E45" s="25" t="str">
        <f>IF(ISNUMBER('Raw Data'!D173),'Raw Data'!D173,"")</f>
        <v/>
      </c>
      <c r="F45" s="25" t="str">
        <f>IF(ISNUMBER('Raw Data'!E173),'Raw Data'!E173,"")</f>
        <v/>
      </c>
      <c r="G45" s="25" t="str">
        <f>IF(ISNUMBER('Raw Data'!F173),'Raw Data'!F173,"")</f>
        <v/>
      </c>
      <c r="H45" s="25" t="str">
        <f>IF(ISNUMBER('Raw Data'!G173),'Raw Data'!G173,"")</f>
        <v/>
      </c>
      <c r="I45" s="25" t="str">
        <f>IF(ISNUMBER('Raw Data'!H173),'Raw Data'!H173,"")</f>
        <v/>
      </c>
      <c r="J45" s="25" t="str">
        <f>IF(ISNUMBER('Raw Data'!I173),'Raw Data'!I173,"")</f>
        <v/>
      </c>
      <c r="K45" s="25" t="str">
        <f>IF(ISNUMBER('Raw Data'!J173),'Raw Data'!J173,"")</f>
        <v/>
      </c>
      <c r="L45" s="25" t="str">
        <f>IF(ISNUMBER('Raw Data'!K173),'Raw Data'!K173,"")</f>
        <v/>
      </c>
      <c r="M45" s="25" t="str">
        <f>IF(ISNUMBER('Raw Data'!L173),'Raw Data'!L173,"")</f>
        <v/>
      </c>
      <c r="N45" s="25" t="str">
        <f>IF(ISNUMBER('Raw Data'!M173),'Raw Data'!M173,"")</f>
        <v/>
      </c>
      <c r="O45" s="25" t="str">
        <f>IF(ISNUMBER('Raw Data'!N173),'Raw Data'!N173,"")</f>
        <v/>
      </c>
      <c r="P45" s="25" t="str">
        <f>IF(ISNUMBER('Raw Data'!O173),'Raw Data'!O173,"")</f>
        <v/>
      </c>
      <c r="Q45" s="25" t="str">
        <f>IF(ISNUMBER('Raw Data'!P173),'Raw Data'!P173,"")</f>
        <v/>
      </c>
      <c r="R45" s="25" t="str">
        <f>IF(ISNUMBER('Raw Data'!Q173),'Raw Data'!Q173,"")</f>
        <v/>
      </c>
      <c r="S45" s="25" t="str">
        <f>IF(ISNUMBER('Raw Data'!R173),'Raw Data'!R173,"")</f>
        <v/>
      </c>
      <c r="T45" s="25" t="str">
        <f>IF(ISNUMBER('Raw Data'!S173),'Raw Data'!S173,"")</f>
        <v/>
      </c>
      <c r="U45" s="25" t="str">
        <f>IF(ISNUMBER('Raw Data'!T173),'Raw Data'!T173,"")</f>
        <v/>
      </c>
      <c r="V45" s="25" t="str">
        <f>IF(ISNUMBER('Raw Data'!U173),'Raw Data'!U173,"")</f>
        <v/>
      </c>
      <c r="W45" s="25" t="str">
        <f>IF(ISNUMBER('Raw Data'!V173),'Raw Data'!V173,"")</f>
        <v/>
      </c>
      <c r="X45" s="25" t="str">
        <f>IF(ISNUMBER('Raw Data'!W173),'Raw Data'!W173,"")</f>
        <v/>
      </c>
      <c r="Y45" s="25" t="str">
        <f>IF(ISNUMBER('Raw Data'!X173),'Raw Data'!X173,"")</f>
        <v/>
      </c>
      <c r="Z45" s="25" t="str">
        <f>IF(ISNUMBER('Raw Data'!Y173),'Raw Data'!Y173,"")</f>
        <v/>
      </c>
      <c r="AA45" s="25">
        <f>IF(ISNUMBER('Raw Data'!Z173),'Raw Data'!Z173,"")</f>
        <v>9.7139021018612759</v>
      </c>
      <c r="AB45" s="25" t="str">
        <f>IF(ISNUMBER('Raw Data'!AA173),'Raw Data'!AA173,"")</f>
        <v/>
      </c>
      <c r="AC45" s="25" t="str">
        <f>IF(ISNUMBER('Raw Data'!AB173),'Raw Data'!AB173,"")</f>
        <v/>
      </c>
      <c r="AD45" s="25" t="str">
        <f>IF(ISNUMBER('Raw Data'!AC173),'Raw Data'!AC173,"")</f>
        <v/>
      </c>
      <c r="AE45" s="25">
        <f>IF(ISNUMBER('Raw Data'!AD173),'Raw Data'!AD173,"")</f>
        <v>9.0749999999999993</v>
      </c>
      <c r="AF45" s="25" t="str">
        <f>IF(ISNUMBER('Raw Data'!AE173),'Raw Data'!AE173,"")</f>
        <v/>
      </c>
      <c r="AG45" s="25">
        <f>IF(ISNUMBER('Raw Data'!AF173),'Raw Data'!AF173,"")</f>
        <v>13.612499999999999</v>
      </c>
      <c r="AH45" s="25" t="str">
        <f>IF(ISNUMBER('Raw Data'!AG173),'Raw Data'!AG173,"")</f>
        <v/>
      </c>
      <c r="AI45" s="25">
        <f>IF(ISNUMBER('Raw Data'!AH173),'Raw Data'!AH173,"")</f>
        <v>0.98749999999999982</v>
      </c>
      <c r="AJ45" s="25" t="str">
        <f>IF(ISNUMBER('Raw Data'!AI173),'Raw Data'!AI173,"")</f>
        <v/>
      </c>
      <c r="AK45" s="25" t="str">
        <f>IF(ISNUMBER('Raw Data'!AJ173),'Raw Data'!AJ173,"")</f>
        <v/>
      </c>
      <c r="AL45" s="25" t="str">
        <f>IF(ISNUMBER('Raw Data'!AK173),'Raw Data'!AK173,"")</f>
        <v/>
      </c>
      <c r="AM45" s="25" t="str">
        <f>IF(ISNUMBER('Raw Data'!AL173),'Raw Data'!AL173,"")</f>
        <v/>
      </c>
      <c r="AN45" s="25">
        <f>IF(ISNUMBER('Raw Data'!AM173),'Raw Data'!AM173,"")</f>
        <v>14.237499999999999</v>
      </c>
      <c r="AO45" s="25" t="str">
        <f>IF(ISNUMBER('Raw Data'!AN173),'Raw Data'!AN173,"")</f>
        <v/>
      </c>
      <c r="AP45" s="25">
        <f>IF(ISNUMBER('Raw Data'!AO173),'Raw Data'!AO173,"")</f>
        <v>1.5250000000000004</v>
      </c>
      <c r="AQ45" s="25" t="str">
        <f>IF(ISNUMBER('Raw Data'!AP173),'Raw Data'!AP173,"")</f>
        <v/>
      </c>
      <c r="AR45" s="25" t="str">
        <f>IF(ISNUMBER('Raw Data'!AQ173),'Raw Data'!AQ173,"")</f>
        <v/>
      </c>
      <c r="AS45" s="25" t="str">
        <f>IF(ISNUMBER('Raw Data'!AR173),'Raw Data'!AR173,"")</f>
        <v/>
      </c>
      <c r="AT45" s="25">
        <f>IF(ISNUMBER('Raw Data'!AS173),'Raw Data'!AS173,"")</f>
        <v>15.662499999999998</v>
      </c>
      <c r="AU45" s="25" t="str">
        <f>IF(ISNUMBER('Raw Data'!AT173),'Raw Data'!AT173,"")</f>
        <v/>
      </c>
      <c r="AV45" s="25">
        <f>IF(ISNUMBER('Raw Data'!AU173),'Raw Data'!AU173,"")</f>
        <v>15</v>
      </c>
      <c r="AW45" s="25" t="str">
        <f>IF(ISNUMBER('Raw Data'!AV173),'Raw Data'!AV173,"")</f>
        <v/>
      </c>
      <c r="AX45" s="25" t="str">
        <f>IF(ISNUMBER('Raw Data'!AW173),'Raw Data'!AW173,"")</f>
        <v/>
      </c>
      <c r="AY45" s="25">
        <f>IF(ISNUMBER('Raw Data'!AX173),'Raw Data'!AX173,"")</f>
        <v>18.2</v>
      </c>
      <c r="AZ45" s="25" t="str">
        <f>IF(ISNUMBER('Raw Data'!AY173),'Raw Data'!AY173,"")</f>
        <v/>
      </c>
      <c r="BA45" s="25">
        <f>IF(ISNUMBER('Raw Data'!AZ173),'Raw Data'!AZ173,"")</f>
        <v>4.0999999999999996</v>
      </c>
      <c r="BB45" s="25" t="str">
        <f>IF(ISNUMBER('Raw Data'!BA173),'Raw Data'!BA173,"")</f>
        <v/>
      </c>
      <c r="BC45" s="25">
        <f>IF(ISNUMBER('Raw Data'!BB173),'Raw Data'!BB173,"")</f>
        <v>16.074999999999999</v>
      </c>
      <c r="BD45" s="25" t="str">
        <f>IF(ISNUMBER('Raw Data'!BC173),'Raw Data'!BC173,"")</f>
        <v/>
      </c>
      <c r="BE45" s="25" t="str">
        <f>IF(ISNUMBER('Raw Data'!BD173),'Raw Data'!BD173,"")</f>
        <v/>
      </c>
      <c r="BF45" s="25" t="str">
        <f>IF(ISNUMBER('Raw Data'!BE173),'Raw Data'!BE173,"")</f>
        <v/>
      </c>
      <c r="BG45" s="25" t="str">
        <f>IF(ISNUMBER('Raw Data'!BF173),'Raw Data'!BF173,"")</f>
        <v/>
      </c>
      <c r="BH45" s="25">
        <f>IF(ISNUMBER('Raw Data'!BG173),'Raw Data'!BG173,"")</f>
        <v>13.125</v>
      </c>
      <c r="BI45" s="25" t="str">
        <f>IF(ISNUMBER('Raw Data'!BH173),'Raw Data'!BH173,"")</f>
        <v/>
      </c>
      <c r="BJ45" s="25">
        <f>IF(ISNUMBER('Raw Data'!BI173),'Raw Data'!BI173,"")</f>
        <v>16.783333333333331</v>
      </c>
      <c r="BK45" s="25" t="str">
        <f>IF(ISNUMBER('Raw Data'!BJ173),'Raw Data'!BJ173,"")</f>
        <v/>
      </c>
      <c r="BL45" s="25" t="str">
        <f>IF(ISNUMBER('Raw Data'!BK173),'Raw Data'!BK173,"")</f>
        <v/>
      </c>
      <c r="BM45" s="25">
        <f>IF(ISNUMBER('Raw Data'!BL173),'Raw Data'!BL173,"")</f>
        <v>9.2874999999999996</v>
      </c>
      <c r="BN45" s="25" t="str">
        <f>IF(ISNUMBER('Raw Data'!BM173),'Raw Data'!BM173,"")</f>
        <v/>
      </c>
      <c r="BO45" s="25">
        <f>IF(ISNUMBER('Raw Data'!BN173),'Raw Data'!BN173,"")</f>
        <v>2.4499999999999993</v>
      </c>
      <c r="BP45" s="25" t="str">
        <f>IF(ISNUMBER('Raw Data'!BO173),'Raw Data'!BO173,"")</f>
        <v/>
      </c>
      <c r="BQ45" s="25">
        <f>IF(ISNUMBER('Raw Data'!BP173),'Raw Data'!BP173,"")</f>
        <v>15.3125</v>
      </c>
      <c r="BR45" s="25" t="str">
        <f>IF(ISNUMBER('Raw Data'!BQ173),'Raw Data'!BQ173,"")</f>
        <v/>
      </c>
      <c r="BS45" s="25" t="str">
        <f>IF(ISNUMBER('Raw Data'!BR173),'Raw Data'!BR173,"")</f>
        <v/>
      </c>
      <c r="BT45" s="25" t="str">
        <f>IF(ISNUMBER('Raw Data'!BS173),'Raw Data'!BS173,"")</f>
        <v/>
      </c>
      <c r="BU45" s="25" t="str">
        <f>IF(ISNUMBER('Raw Data'!BT173),'Raw Data'!BT173,"")</f>
        <v/>
      </c>
      <c r="BV45" s="25">
        <f>IF(ISNUMBER('Raw Data'!BU173),'Raw Data'!BU173,"")</f>
        <v>18.387500000000003</v>
      </c>
      <c r="BW45" s="25" t="str">
        <f>IF(ISNUMBER('Raw Data'!BV173),'Raw Data'!BV173,"")</f>
        <v/>
      </c>
      <c r="BX45" s="25">
        <f>IF(ISNUMBER('Raw Data'!BW173),'Raw Data'!BW173,"")</f>
        <v>4.25</v>
      </c>
      <c r="BY45" s="25" t="str">
        <f>IF(ISNUMBER('Raw Data'!BX173),'Raw Data'!BX173,"")</f>
        <v/>
      </c>
      <c r="BZ45" s="25" t="str">
        <f>IF(ISNUMBER('Raw Data'!BY173),'Raw Data'!BY173,"")</f>
        <v/>
      </c>
      <c r="CA45" s="25">
        <f>IF(ISNUMBER('Raw Data'!BZ173),'Raw Data'!BZ173,"")</f>
        <v>14.975000000000001</v>
      </c>
      <c r="CB45" s="25" t="str">
        <f>IF(ISNUMBER('Raw Data'!CA173),'Raw Data'!CA173,"")</f>
        <v/>
      </c>
      <c r="CC45" s="25">
        <f>IF(ISNUMBER('Raw Data'!CB173),'Raw Data'!CB173,"")</f>
        <v>1.4375</v>
      </c>
      <c r="CD45" s="25" t="str">
        <f>IF(ISNUMBER('Raw Data'!CC173),'Raw Data'!CC173,"")</f>
        <v/>
      </c>
      <c r="CE45" s="25">
        <f>IF(ISNUMBER('Raw Data'!CD173),'Raw Data'!CD173,"")</f>
        <v>7.4624999999999995</v>
      </c>
      <c r="CF45" s="25" t="str">
        <f>IF(ISNUMBER('Raw Data'!CE173),'Raw Data'!CE173,"")</f>
        <v/>
      </c>
      <c r="CG45" s="25" t="str">
        <f>IF(ISNUMBER('Raw Data'!CF173),'Raw Data'!CF173,"")</f>
        <v/>
      </c>
      <c r="CH45" s="25" t="str">
        <f>IF(ISNUMBER('Raw Data'!CG173),'Raw Data'!CG173,"")</f>
        <v/>
      </c>
      <c r="CI45" s="25" t="str">
        <f>IF(ISNUMBER('Raw Data'!CH173),'Raw Data'!CH173,"")</f>
        <v/>
      </c>
      <c r="CJ45" s="25">
        <f>IF(ISNUMBER('Raw Data'!CI173),'Raw Data'!CI173,"")</f>
        <v>3.2624999999999993</v>
      </c>
      <c r="CK45" s="25" t="str">
        <f>IF(ISNUMBER('Raw Data'!CJ173),'Raw Data'!CJ173,"")</f>
        <v/>
      </c>
      <c r="CL45" s="25">
        <f>IF(ISNUMBER('Raw Data'!CK173),'Raw Data'!CK173,"")</f>
        <v>-0.23750000000000071</v>
      </c>
      <c r="CM45" s="25" t="str">
        <f>IF(ISNUMBER('Raw Data'!CL173),'Raw Data'!CL173,"")</f>
        <v/>
      </c>
      <c r="CN45" s="25" t="str">
        <f>IF(ISNUMBER('Raw Data'!CM173),'Raw Data'!CM173,"")</f>
        <v/>
      </c>
      <c r="CO45" s="25">
        <f>IF(ISNUMBER('Raw Data'!CN173),'Raw Data'!CN173,"")</f>
        <v>14.583333333333325</v>
      </c>
      <c r="CP45" s="25" t="str">
        <f>IF(ISNUMBER('Raw Data'!CO173),'Raw Data'!CO173,"")</f>
        <v/>
      </c>
      <c r="CQ45" s="25">
        <f>IF(ISNUMBER('Raw Data'!CP173),'Raw Data'!CP173,"")</f>
        <v>-1.0458333333333245</v>
      </c>
      <c r="CR45" s="25" t="str">
        <f>IF(ISNUMBER('Raw Data'!CQ173),'Raw Data'!CQ173,"")</f>
        <v/>
      </c>
      <c r="CS45" s="25">
        <f>IF(ISNUMBER('Raw Data'!CR173),'Raw Data'!CR173,"")</f>
        <v>5.6499999999999995</v>
      </c>
      <c r="CT45" s="25" t="str">
        <f>IF(ISNUMBER('Raw Data'!CS173),'Raw Data'!CS173,"")</f>
        <v/>
      </c>
      <c r="CU45" s="25" t="str">
        <f>IF(ISNUMBER('Raw Data'!CT173),'Raw Data'!CT173,"")</f>
        <v/>
      </c>
      <c r="CV45" s="25" t="str">
        <f>IF(ISNUMBER('Raw Data'!CU173),'Raw Data'!CU173,"")</f>
        <v/>
      </c>
      <c r="CW45" s="25" t="str">
        <f>IF(ISNUMBER('Raw Data'!CV173),'Raw Data'!CV173,"")</f>
        <v/>
      </c>
      <c r="CX45" s="25">
        <f>IF(ISNUMBER('Raw Data'!CW173),'Raw Data'!CW173,"")</f>
        <v>15.9375</v>
      </c>
      <c r="CY45" s="25" t="str">
        <f>IF(ISNUMBER('Raw Data'!CX173),'Raw Data'!CX173,"")</f>
        <v/>
      </c>
      <c r="CZ45" s="25">
        <f>IF(ISNUMBER('Raw Data'!CY173),'Raw Data'!CY173,"")</f>
        <v>3.1500000000000004</v>
      </c>
      <c r="DA45" s="25" t="str">
        <f>IF(ISNUMBER('Raw Data'!CZ173),'Raw Data'!CZ173,"")</f>
        <v/>
      </c>
      <c r="DB45" s="25" t="str">
        <f>IF(ISNUMBER('Raw Data'!DA173),'Raw Data'!DA173,"")</f>
        <v/>
      </c>
      <c r="DC45" s="25">
        <f>IF(ISNUMBER('Raw Data'!DB173),'Raw Data'!DB173,"")</f>
        <v>14.637500000000001</v>
      </c>
      <c r="DD45" s="25" t="str">
        <f>IF(ISNUMBER('Raw Data'!DC173),'Raw Data'!DC173,"")</f>
        <v/>
      </c>
      <c r="DE45" s="25">
        <f>IF(ISNUMBER('Raw Data'!DD173),'Raw Data'!DD173,"")</f>
        <v>4.625</v>
      </c>
      <c r="DF45" s="25" t="str">
        <f>IF(ISNUMBER('Raw Data'!DE173),'Raw Data'!DE173,"")</f>
        <v/>
      </c>
      <c r="DG45" s="25">
        <f>IF(ISNUMBER('Raw Data'!DF173),'Raw Data'!DF173,"")</f>
        <v>12.5625</v>
      </c>
      <c r="DH45" s="25" t="str">
        <f>IF(ISNUMBER('Raw Data'!DG173),'Raw Data'!DG173,"")</f>
        <v/>
      </c>
      <c r="DI45" s="25" t="str">
        <f>IF(ISNUMBER('Raw Data'!DH173),'Raw Data'!DH173,"")</f>
        <v/>
      </c>
      <c r="DJ45" s="25" t="str">
        <f>IF(ISNUMBER('Raw Data'!DI173),'Raw Data'!DI173,"")</f>
        <v/>
      </c>
      <c r="DK45" s="25" t="str">
        <f>IF(ISNUMBER('Raw Data'!DJ173),'Raw Data'!DJ173,"")</f>
        <v/>
      </c>
      <c r="DL45" s="25" t="str">
        <f>IF(ISNUMBER('Raw Data'!DK173),'Raw Data'!DK173,"")</f>
        <v/>
      </c>
      <c r="DM45" s="25">
        <f>IF(ISNUMBER('Raw Data'!DL173),'Raw Data'!DL173,"")</f>
        <v>16.024999999999999</v>
      </c>
      <c r="DN45" s="25" t="str">
        <f>IF(ISNUMBER('Raw Data'!DM173),'Raw Data'!DM173,"")</f>
        <v/>
      </c>
      <c r="DO45" s="25">
        <f>IF(ISNUMBER('Raw Data'!DN173),'Raw Data'!DN173,"")</f>
        <v>8.7624999999999993</v>
      </c>
      <c r="DP45" s="25" t="str">
        <f>IF(ISNUMBER('Raw Data'!DO173),'Raw Data'!DO173,"")</f>
        <v/>
      </c>
      <c r="DQ45" s="25" t="str">
        <f>IF(ISNUMBER('Raw Data'!DP173),'Raw Data'!DP173,"")</f>
        <v/>
      </c>
      <c r="DR45" s="25" t="str">
        <f>IF(ISNUMBER('Raw Data'!DQ173),'Raw Data'!DQ173,"")</f>
        <v/>
      </c>
      <c r="DS45" s="25" t="str">
        <f>IF(ISNUMBER('Raw Data'!DR173),'Raw Data'!DR173,"")</f>
        <v/>
      </c>
      <c r="DT45" s="25" t="str">
        <f>IF(ISNUMBER('Raw Data'!DS173),'Raw Data'!DS173,"")</f>
        <v/>
      </c>
      <c r="DU45" s="25" t="str">
        <f>IF(ISNUMBER('Raw Data'!DT173),'Raw Data'!DT173,"")</f>
        <v/>
      </c>
      <c r="DV45" s="25" t="str">
        <f>IF(ISNUMBER('Raw Data'!DU173),'Raw Data'!DU173,"")</f>
        <v/>
      </c>
      <c r="DW45" s="25" t="str">
        <f>IF(ISNUMBER('Raw Data'!DV173),'Raw Data'!DV173,"")</f>
        <v/>
      </c>
      <c r="DX45" s="25" t="str">
        <f>IF(ISNUMBER('Raw Data'!DW173),'Raw Data'!DW173,"")</f>
        <v/>
      </c>
      <c r="DY45" s="25" t="str">
        <f>IF(ISNUMBER('Raw Data'!DX173),'Raw Data'!DX173,"")</f>
        <v/>
      </c>
      <c r="DZ45" s="25">
        <f>IF(ISNUMBER('Raw Data'!DY173),'Raw Data'!DY173,"")</f>
        <v>12.525000000000002</v>
      </c>
      <c r="EA45" s="25" t="str">
        <f>IF(ISNUMBER('Raw Data'!DZ173),'Raw Data'!DZ173,"")</f>
        <v/>
      </c>
      <c r="EB45" s="25" t="str">
        <f>IF(ISNUMBER('Raw Data'!EA173),'Raw Data'!EA173,"")</f>
        <v/>
      </c>
      <c r="EC45" s="25" t="str">
        <f>IF(ISNUMBER('Raw Data'!EB173),'Raw Data'!EB173,"")</f>
        <v/>
      </c>
      <c r="ED45" s="25" t="str">
        <f>IF(ISNUMBER('Raw Data'!EC173),'Raw Data'!EC173,"")</f>
        <v/>
      </c>
      <c r="EE45" s="25" t="str">
        <f>IF(ISNUMBER('Raw Data'!ED173),'Raw Data'!ED173,"")</f>
        <v/>
      </c>
      <c r="EF45" s="25" t="str">
        <f>IF(ISNUMBER('Raw Data'!EE173),'Raw Data'!EE173,"")</f>
        <v/>
      </c>
      <c r="EG45" s="25" t="str">
        <f>IF(ISNUMBER('Raw Data'!EF173),'Raw Data'!EF173,"")</f>
        <v/>
      </c>
      <c r="EH45" s="25">
        <f>IF(ISNUMBER('Raw Data'!EG173),'Raw Data'!EG173,"")</f>
        <v>0.58750000000000036</v>
      </c>
      <c r="EI45" s="25" t="str">
        <f>IF(ISNUMBER('Raw Data'!EH173),'Raw Data'!EH173,"")</f>
        <v/>
      </c>
      <c r="EJ45" s="25" t="str">
        <f>IF(ISNUMBER('Raw Data'!EI173),'Raw Data'!EI173,"")</f>
        <v/>
      </c>
      <c r="EK45" s="25" t="str">
        <f>IF(ISNUMBER('Raw Data'!EJ173),'Raw Data'!EJ173,"")</f>
        <v/>
      </c>
      <c r="EL45" s="25" t="str">
        <f>IF(ISNUMBER('Raw Data'!EK173),'Raw Data'!EK173,"")</f>
        <v/>
      </c>
      <c r="EM45" s="25" t="str">
        <f>IF(ISNUMBER('Raw Data'!EL173),'Raw Data'!EL173,"")</f>
        <v/>
      </c>
      <c r="EN45" s="25" t="str">
        <f>IF(ISNUMBER('Raw Data'!EM173),'Raw Data'!EM173,"")</f>
        <v/>
      </c>
      <c r="EO45" s="25" t="str">
        <f>IF(ISNUMBER('Raw Data'!EN173),'Raw Data'!EN173,"")</f>
        <v/>
      </c>
      <c r="EP45" s="25" t="str">
        <f>IF(ISNUMBER('Raw Data'!EO173),'Raw Data'!EO173,"")</f>
        <v/>
      </c>
      <c r="EQ45" s="25" t="str">
        <f>IF(ISNUMBER('Raw Data'!EP173),'Raw Data'!EP173,"")</f>
        <v/>
      </c>
      <c r="ER45" s="25" t="str">
        <f>IF(ISNUMBER('Raw Data'!EQ173),'Raw Data'!EQ173,"")</f>
        <v/>
      </c>
      <c r="ES45" s="25" t="str">
        <f>IF(ISNUMBER('Raw Data'!ER173),'Raw Data'!ER173,"")</f>
        <v/>
      </c>
      <c r="ET45" s="25" t="str">
        <f>IF(ISNUMBER('Raw Data'!ES173),'Raw Data'!ES173,"")</f>
        <v/>
      </c>
      <c r="EU45" s="25" t="str">
        <f>IF(ISNUMBER('Raw Data'!ET173),'Raw Data'!ET173,"")</f>
        <v/>
      </c>
      <c r="EV45" s="25" t="str">
        <f>IF(ISNUMBER('Raw Data'!EU173),'Raw Data'!EU173,"")</f>
        <v/>
      </c>
      <c r="EW45" s="25" t="str">
        <f>IF(ISNUMBER('Raw Data'!EV173),'Raw Data'!EV173,"")</f>
        <v/>
      </c>
      <c r="EX45" s="25" t="str">
        <f>IF(ISNUMBER('Raw Data'!EW173),'Raw Data'!EW173,"")</f>
        <v/>
      </c>
      <c r="EY45" s="25" t="str">
        <f>IF(ISNUMBER('Raw Data'!EX173),'Raw Data'!EX173,"")</f>
        <v/>
      </c>
      <c r="EZ45" s="25" t="str">
        <f>IF(ISNUMBER('Raw Data'!EY173),'Raw Data'!EY173,"")</f>
        <v/>
      </c>
      <c r="FA45" s="25" t="str">
        <f>IF(ISNUMBER('Raw Data'!EZ173),'Raw Data'!EZ173,"")</f>
        <v/>
      </c>
      <c r="FB45" s="25" t="str">
        <f>IF(ISNUMBER('Raw Data'!FA173),'Raw Data'!FA173,"")</f>
        <v/>
      </c>
      <c r="FC45" s="25" t="str">
        <f>IF(ISNUMBER('Raw Data'!FB173),'Raw Data'!FB173,"")</f>
        <v/>
      </c>
      <c r="FD45" s="25" t="str">
        <f>IF(ISNUMBER('Raw Data'!FC173),'Raw Data'!FC173,"")</f>
        <v/>
      </c>
      <c r="FE45" s="25" t="str">
        <f>IF(ISNUMBER('Raw Data'!FD173),'Raw Data'!FD173,"")</f>
        <v/>
      </c>
      <c r="FF45" s="25" t="str">
        <f>IF(ISNUMBER('Raw Data'!FE173),'Raw Data'!FE173,"")</f>
        <v/>
      </c>
      <c r="FG45" s="25" t="str">
        <f>IF(ISNUMBER('Raw Data'!FF173),'Raw Data'!FF173,"")</f>
        <v/>
      </c>
      <c r="FH45" s="25">
        <f>IF(ISNUMBER('Raw Data'!FG173),'Raw Data'!FG173,"")</f>
        <v>8.7500000000000355E-2</v>
      </c>
      <c r="FI45" s="25" t="str">
        <f>IF(ISNUMBER('Raw Data'!FH173),'Raw Data'!FH173,"")</f>
        <v/>
      </c>
      <c r="FJ45" s="25" t="str">
        <f>IF(ISNUMBER('Raw Data'!FI173),'Raw Data'!FI173,"")</f>
        <v/>
      </c>
      <c r="FK45" s="25" t="str">
        <f>IF(ISNUMBER('Raw Data'!FJ173),'Raw Data'!FJ173,"")</f>
        <v/>
      </c>
      <c r="FL45" s="25" t="str">
        <f>IF(ISNUMBER('Raw Data'!FK173),'Raw Data'!FK173,"")</f>
        <v/>
      </c>
      <c r="FM45" s="25" t="str">
        <f>IF(ISNUMBER('Raw Data'!FL173),'Raw Data'!FL173,"")</f>
        <v/>
      </c>
      <c r="FN45" s="25" t="str">
        <f>IF(ISNUMBER('Raw Data'!FM173),'Raw Data'!FM173,"")</f>
        <v/>
      </c>
      <c r="FO45" s="25" t="str">
        <f>IF(ISNUMBER('Raw Data'!FN173),'Raw Data'!FN173,"")</f>
        <v/>
      </c>
      <c r="FP45" s="25" t="str">
        <f>IF(ISNUMBER('Raw Data'!FO173),'Raw Data'!FO173,"")</f>
        <v/>
      </c>
      <c r="FQ45" s="25" t="str">
        <f>IF(ISNUMBER('Raw Data'!FP173),'Raw Data'!FP173,"")</f>
        <v/>
      </c>
      <c r="FR45" s="25" t="str">
        <f>IF(ISNUMBER('Raw Data'!FQ173),'Raw Data'!FQ173,"")</f>
        <v/>
      </c>
      <c r="FS45" s="25" t="str">
        <f>IF(ISNUMBER('Raw Data'!FR173),'Raw Data'!FR173,"")</f>
        <v/>
      </c>
    </row>
    <row r="46" spans="1:176" s="4" customFormat="1" x14ac:dyDescent="0.25">
      <c r="A46" s="25" t="s">
        <v>28</v>
      </c>
      <c r="B46" s="26" t="s">
        <v>9</v>
      </c>
      <c r="C46" s="25"/>
      <c r="D46" s="25" t="str">
        <f>IF(ISNUMBER('Raw Data'!C174),'Raw Data'!C174,"")</f>
        <v/>
      </c>
      <c r="E46" s="25" t="str">
        <f>IF(ISNUMBER('Raw Data'!D174),'Raw Data'!D174,"")</f>
        <v/>
      </c>
      <c r="F46" s="25" t="str">
        <f>IF(ISNUMBER('Raw Data'!E174),'Raw Data'!E174,"")</f>
        <v/>
      </c>
      <c r="G46" s="25" t="str">
        <f>IF(ISNUMBER('Raw Data'!F174),'Raw Data'!F174,"")</f>
        <v/>
      </c>
      <c r="H46" s="25" t="str">
        <f>IF(ISNUMBER('Raw Data'!G174),'Raw Data'!G174,"")</f>
        <v/>
      </c>
      <c r="I46" s="25" t="str">
        <f>IF(ISNUMBER('Raw Data'!H174),'Raw Data'!H174,"")</f>
        <v/>
      </c>
      <c r="J46" s="25" t="str">
        <f>IF(ISNUMBER('Raw Data'!I174),'Raw Data'!I174,"")</f>
        <v/>
      </c>
      <c r="K46" s="25" t="str">
        <f>IF(ISNUMBER('Raw Data'!J174),'Raw Data'!J174,"")</f>
        <v/>
      </c>
      <c r="L46" s="25" t="str">
        <f>IF(ISNUMBER('Raw Data'!K174),'Raw Data'!K174,"")</f>
        <v/>
      </c>
      <c r="M46" s="25" t="str">
        <f>IF(ISNUMBER('Raw Data'!L174),'Raw Data'!L174,"")</f>
        <v/>
      </c>
      <c r="N46" s="25" t="str">
        <f>IF(ISNUMBER('Raw Data'!M174),'Raw Data'!M174,"")</f>
        <v/>
      </c>
      <c r="O46" s="25" t="str">
        <f>IF(ISNUMBER('Raw Data'!N174),'Raw Data'!N174,"")</f>
        <v/>
      </c>
      <c r="P46" s="25" t="str">
        <f>IF(ISNUMBER('Raw Data'!O174),'Raw Data'!O174,"")</f>
        <v/>
      </c>
      <c r="Q46" s="25" t="str">
        <f>IF(ISNUMBER('Raw Data'!P174),'Raw Data'!P174,"")</f>
        <v/>
      </c>
      <c r="R46" s="25" t="str">
        <f>IF(ISNUMBER('Raw Data'!Q174),'Raw Data'!Q174,"")</f>
        <v/>
      </c>
      <c r="S46" s="25" t="str">
        <f>IF(ISNUMBER('Raw Data'!R174),'Raw Data'!R174,"")</f>
        <v/>
      </c>
      <c r="T46" s="25" t="str">
        <f>IF(ISNUMBER('Raw Data'!S174),'Raw Data'!S174,"")</f>
        <v/>
      </c>
      <c r="U46" s="25" t="str">
        <f>IF(ISNUMBER('Raw Data'!T174),'Raw Data'!T174,"")</f>
        <v/>
      </c>
      <c r="V46" s="25" t="str">
        <f>IF(ISNUMBER('Raw Data'!U174),'Raw Data'!U174,"")</f>
        <v/>
      </c>
      <c r="W46" s="25" t="str">
        <f>IF(ISNUMBER('Raw Data'!V174),'Raw Data'!V174,"")</f>
        <v/>
      </c>
      <c r="X46" s="25" t="str">
        <f>IF(ISNUMBER('Raw Data'!W174),'Raw Data'!W174,"")</f>
        <v/>
      </c>
      <c r="Y46" s="25" t="str">
        <f>IF(ISNUMBER('Raw Data'!X174),'Raw Data'!X174,"")</f>
        <v/>
      </c>
      <c r="Z46" s="25" t="str">
        <f>IF(ISNUMBER('Raw Data'!Y174),'Raw Data'!Y174,"")</f>
        <v/>
      </c>
      <c r="AA46" s="25">
        <f>IF(ISNUMBER('Raw Data'!Z174),'Raw Data'!Z174,"")</f>
        <v>7.4037338009316249</v>
      </c>
      <c r="AB46" s="25" t="str">
        <f>IF(ISNUMBER('Raw Data'!AA174),'Raw Data'!AA174,"")</f>
        <v/>
      </c>
      <c r="AC46" s="25" t="str">
        <f>IF(ISNUMBER('Raw Data'!AB174),'Raw Data'!AB174,"")</f>
        <v/>
      </c>
      <c r="AD46" s="25" t="str">
        <f>IF(ISNUMBER('Raw Data'!AC174),'Raw Data'!AC174,"")</f>
        <v/>
      </c>
      <c r="AE46" s="25">
        <f>IF(ISNUMBER('Raw Data'!AD174),'Raw Data'!AD174,"")</f>
        <v>3.4721722331522749</v>
      </c>
      <c r="AF46" s="25" t="str">
        <f>IF(ISNUMBER('Raw Data'!AE174),'Raw Data'!AE174,"")</f>
        <v/>
      </c>
      <c r="AG46" s="25">
        <f>IF(ISNUMBER('Raw Data'!AF174),'Raw Data'!AF174,"")</f>
        <v>4.6125495308015747</v>
      </c>
      <c r="AH46" s="25" t="str">
        <f>IF(ISNUMBER('Raw Data'!AG174),'Raw Data'!AG174,"")</f>
        <v/>
      </c>
      <c r="AI46" s="25">
        <f>IF(ISNUMBER('Raw Data'!AH174),'Raw Data'!AH174,"")</f>
        <v>0.57414815719477552</v>
      </c>
      <c r="AJ46" s="25" t="str">
        <f>IF(ISNUMBER('Raw Data'!AI174),'Raw Data'!AI174,"")</f>
        <v/>
      </c>
      <c r="AK46" s="25" t="str">
        <f>IF(ISNUMBER('Raw Data'!AJ174),'Raw Data'!AJ174,"")</f>
        <v/>
      </c>
      <c r="AL46" s="25" t="str">
        <f>IF(ISNUMBER('Raw Data'!AK174),'Raw Data'!AK174,"")</f>
        <v/>
      </c>
      <c r="AM46" s="25" t="str">
        <f>IF(ISNUMBER('Raw Data'!AL174),'Raw Data'!AL174,"")</f>
        <v/>
      </c>
      <c r="AN46" s="25">
        <f>IF(ISNUMBER('Raw Data'!AM174),'Raw Data'!AM174,"")</f>
        <v>6.0469801132348504</v>
      </c>
      <c r="AO46" s="25" t="str">
        <f>IF(ISNUMBER('Raw Data'!AN174),'Raw Data'!AN174,"")</f>
        <v/>
      </c>
      <c r="AP46" s="25">
        <f>IF(ISNUMBER('Raw Data'!AO174),'Raw Data'!AO174,"")</f>
        <v>1.0603739487604749</v>
      </c>
      <c r="AQ46" s="25" t="str">
        <f>IF(ISNUMBER('Raw Data'!AP174),'Raw Data'!AP174,"")</f>
        <v/>
      </c>
      <c r="AR46" s="25" t="str">
        <f>IF(ISNUMBER('Raw Data'!AQ174),'Raw Data'!AQ174,"")</f>
        <v/>
      </c>
      <c r="AS46" s="25" t="str">
        <f>IF(ISNUMBER('Raw Data'!AR174),'Raw Data'!AR174,"")</f>
        <v/>
      </c>
      <c r="AT46" s="25">
        <f>IF(ISNUMBER('Raw Data'!AS174),'Raw Data'!AS174,"")</f>
        <v>6.7952226204427504</v>
      </c>
      <c r="AU46" s="25" t="str">
        <f>IF(ISNUMBER('Raw Data'!AT174),'Raw Data'!AT174,"")</f>
        <v/>
      </c>
      <c r="AV46" s="25">
        <f>IF(ISNUMBER('Raw Data'!AU174),'Raw Data'!AU174,"")</f>
        <v>7.8295354959567334</v>
      </c>
      <c r="AW46" s="25" t="str">
        <f>IF(ISNUMBER('Raw Data'!AV174),'Raw Data'!AV174,"")</f>
        <v/>
      </c>
      <c r="AX46" s="25" t="str">
        <f>IF(ISNUMBER('Raw Data'!AW174),'Raw Data'!AW174,"")</f>
        <v/>
      </c>
      <c r="AY46" s="25">
        <f>IF(ISNUMBER('Raw Data'!AX174),'Raw Data'!AX174,"")</f>
        <v>10.9170969475578</v>
      </c>
      <c r="AZ46" s="25" t="str">
        <f>IF(ISNUMBER('Raw Data'!AY174),'Raw Data'!AY174,"")</f>
        <v/>
      </c>
      <c r="BA46" s="25">
        <f>IF(ISNUMBER('Raw Data'!AZ174),'Raw Data'!AZ174,"")</f>
        <v>6.9860549643662671</v>
      </c>
      <c r="BB46" s="25" t="str">
        <f>IF(ISNUMBER('Raw Data'!BA174),'Raw Data'!BA174,"")</f>
        <v/>
      </c>
      <c r="BC46" s="25">
        <f>IF(ISNUMBER('Raw Data'!BB174),'Raw Data'!BB174,"")</f>
        <v>10.313789456390733</v>
      </c>
      <c r="BD46" s="25" t="str">
        <f>IF(ISNUMBER('Raw Data'!BC174),'Raw Data'!BC174,"")</f>
        <v/>
      </c>
      <c r="BE46" s="25" t="str">
        <f>IF(ISNUMBER('Raw Data'!BD174),'Raw Data'!BD174,"")</f>
        <v/>
      </c>
      <c r="BF46" s="25" t="str">
        <f>IF(ISNUMBER('Raw Data'!BE174),'Raw Data'!BE174,"")</f>
        <v/>
      </c>
      <c r="BG46" s="25" t="str">
        <f>IF(ISNUMBER('Raw Data'!BF174),'Raw Data'!BF174,"")</f>
        <v/>
      </c>
      <c r="BH46" s="25">
        <f>IF(ISNUMBER('Raw Data'!BG174),'Raw Data'!BG174,"")</f>
        <v>10.402328802396374</v>
      </c>
      <c r="BI46" s="25" t="str">
        <f>IF(ISNUMBER('Raw Data'!BH174),'Raw Data'!BH174,"")</f>
        <v/>
      </c>
      <c r="BJ46" s="25">
        <f>IF(ISNUMBER('Raw Data'!BI174),'Raw Data'!BI174,"")</f>
        <v>7.7578398798989259</v>
      </c>
      <c r="BK46" s="25" t="str">
        <f>IF(ISNUMBER('Raw Data'!BJ174),'Raw Data'!BJ174,"")</f>
        <v/>
      </c>
      <c r="BL46" s="25" t="str">
        <f>IF(ISNUMBER('Raw Data'!BK174),'Raw Data'!BK174,"")</f>
        <v/>
      </c>
      <c r="BM46" s="25">
        <f>IF(ISNUMBER('Raw Data'!BL174),'Raw Data'!BL174,"")</f>
        <v>10.452852775463374</v>
      </c>
      <c r="BN46" s="25" t="str">
        <f>IF(ISNUMBER('Raw Data'!BM174),'Raw Data'!BM174,"")</f>
        <v/>
      </c>
      <c r="BO46" s="25">
        <f>IF(ISNUMBER('Raw Data'!BN174),'Raw Data'!BN174,"")</f>
        <v>7.1819238242938246</v>
      </c>
      <c r="BP46" s="25" t="str">
        <f>IF(ISNUMBER('Raw Data'!BO174),'Raw Data'!BO174,"")</f>
        <v/>
      </c>
      <c r="BQ46" s="25">
        <f>IF(ISNUMBER('Raw Data'!BP174),'Raw Data'!BP174,"")</f>
        <v>10.387199701020599</v>
      </c>
      <c r="BR46" s="25" t="str">
        <f>IF(ISNUMBER('Raw Data'!BQ174),'Raw Data'!BQ174,"")</f>
        <v/>
      </c>
      <c r="BS46" s="25" t="str">
        <f>IF(ISNUMBER('Raw Data'!BR174),'Raw Data'!BR174,"")</f>
        <v/>
      </c>
      <c r="BT46" s="25" t="str">
        <f>IF(ISNUMBER('Raw Data'!BS174),'Raw Data'!BS174,"")</f>
        <v/>
      </c>
      <c r="BU46" s="25" t="str">
        <f>IF(ISNUMBER('Raw Data'!BT174),'Raw Data'!BT174,"")</f>
        <v/>
      </c>
      <c r="BV46" s="25">
        <f>IF(ISNUMBER('Raw Data'!BU174),'Raw Data'!BU174,"")</f>
        <v>13.206566683440325</v>
      </c>
      <c r="BW46" s="25" t="str">
        <f>IF(ISNUMBER('Raw Data'!BV174),'Raw Data'!BV174,"")</f>
        <v/>
      </c>
      <c r="BX46" s="25">
        <f>IF(ISNUMBER('Raw Data'!BW174),'Raw Data'!BW174,"")</f>
        <v>9.4546493459478498</v>
      </c>
      <c r="BY46" s="25" t="str">
        <f>IF(ISNUMBER('Raw Data'!BX174),'Raw Data'!BX174,"")</f>
        <v/>
      </c>
      <c r="BZ46" s="25" t="str">
        <f>IF(ISNUMBER('Raw Data'!BY174),'Raw Data'!BY174,"")</f>
        <v/>
      </c>
      <c r="CA46" s="25">
        <f>IF(ISNUMBER('Raw Data'!BZ174),'Raw Data'!BZ174,"")</f>
        <v>12.018730021921074</v>
      </c>
      <c r="CB46" s="25" t="str">
        <f>IF(ISNUMBER('Raw Data'!CA174),'Raw Data'!CA174,"")</f>
        <v/>
      </c>
      <c r="CC46" s="25">
        <f>IF(ISNUMBER('Raw Data'!CB174),'Raw Data'!CB174,"")</f>
        <v>0.57429528641777505</v>
      </c>
      <c r="CD46" s="25" t="str">
        <f>IF(ISNUMBER('Raw Data'!CC174),'Raw Data'!CC174,"")</f>
        <v/>
      </c>
      <c r="CE46" s="25">
        <f>IF(ISNUMBER('Raw Data'!CD174),'Raw Data'!CD174,"")</f>
        <v>3.9383247209237995</v>
      </c>
      <c r="CF46" s="25" t="str">
        <f>IF(ISNUMBER('Raw Data'!CE174),'Raw Data'!CE174,"")</f>
        <v/>
      </c>
      <c r="CG46" s="25" t="str">
        <f>IF(ISNUMBER('Raw Data'!CF174),'Raw Data'!CF174,"")</f>
        <v/>
      </c>
      <c r="CH46" s="25" t="str">
        <f>IF(ISNUMBER('Raw Data'!CG174),'Raw Data'!CG174,"")</f>
        <v/>
      </c>
      <c r="CI46" s="25" t="str">
        <f>IF(ISNUMBER('Raw Data'!CH174),'Raw Data'!CH174,"")</f>
        <v/>
      </c>
      <c r="CJ46" s="25">
        <f>IF(ISNUMBER('Raw Data'!CI174),'Raw Data'!CI174,"")</f>
        <v>2.5089270158825991</v>
      </c>
      <c r="CK46" s="25" t="str">
        <f>IF(ISNUMBER('Raw Data'!CJ174),'Raw Data'!CJ174,"")</f>
        <v/>
      </c>
      <c r="CL46" s="25">
        <f>IF(ISNUMBER('Raw Data'!CK174),'Raw Data'!CK174,"")</f>
        <v>0.28964916053597545</v>
      </c>
      <c r="CM46" s="25" t="str">
        <f>IF(ISNUMBER('Raw Data'!CL174),'Raw Data'!CL174,"")</f>
        <v/>
      </c>
      <c r="CN46" s="25" t="str">
        <f>IF(ISNUMBER('Raw Data'!CM174),'Raw Data'!CM174,"")</f>
        <v/>
      </c>
      <c r="CO46" s="25">
        <f>IF(ISNUMBER('Raw Data'!CN174),'Raw Data'!CN174,"")</f>
        <v>5.2832046229261742</v>
      </c>
      <c r="CP46" s="25" t="str">
        <f>IF(ISNUMBER('Raw Data'!CO174),'Raw Data'!CO174,"")</f>
        <v/>
      </c>
      <c r="CQ46" s="25">
        <f>IF(ISNUMBER('Raw Data'!CP174),'Raw Data'!CP174,"")</f>
        <v>0.15694606062917504</v>
      </c>
      <c r="CR46" s="25" t="str">
        <f>IF(ISNUMBER('Raw Data'!CQ174),'Raw Data'!CQ174,"")</f>
        <v/>
      </c>
      <c r="CS46" s="25">
        <f>IF(ISNUMBER('Raw Data'!CR174),'Raw Data'!CR174,"")</f>
        <v>1.7617239984061248</v>
      </c>
      <c r="CT46" s="25" t="str">
        <f>IF(ISNUMBER('Raw Data'!CS174),'Raw Data'!CS174,"")</f>
        <v/>
      </c>
      <c r="CU46" s="25" t="str">
        <f>IF(ISNUMBER('Raw Data'!CT174),'Raw Data'!CT174,"")</f>
        <v/>
      </c>
      <c r="CV46" s="25" t="str">
        <f>IF(ISNUMBER('Raw Data'!CU174),'Raw Data'!CU174,"")</f>
        <v/>
      </c>
      <c r="CW46" s="25" t="str">
        <f>IF(ISNUMBER('Raw Data'!CV174),'Raw Data'!CV174,"")</f>
        <v/>
      </c>
      <c r="CX46" s="25">
        <f>IF(ISNUMBER('Raw Data'!CW174),'Raw Data'!CW174,"")</f>
        <v>9.8070433464429989</v>
      </c>
      <c r="CY46" s="25" t="str">
        <f>IF(ISNUMBER('Raw Data'!CX174),'Raw Data'!CX174,"")</f>
        <v/>
      </c>
      <c r="CZ46" s="25">
        <f>IF(ISNUMBER('Raw Data'!CY174),'Raw Data'!CY174,"")</f>
        <v>6.627087295603725</v>
      </c>
      <c r="DA46" s="25" t="str">
        <f>IF(ISNUMBER('Raw Data'!CZ174),'Raw Data'!CZ174,"")</f>
        <v/>
      </c>
      <c r="DB46" s="25" t="str">
        <f>IF(ISNUMBER('Raw Data'!DA174),'Raw Data'!DA174,"")</f>
        <v/>
      </c>
      <c r="DC46" s="25">
        <f>IF(ISNUMBER('Raw Data'!DB174),'Raw Data'!DB174,"")</f>
        <v>9.7479438971942258</v>
      </c>
      <c r="DD46" s="25" t="str">
        <f>IF(ISNUMBER('Raw Data'!DC174),'Raw Data'!DC174,"")</f>
        <v/>
      </c>
      <c r="DE46" s="25">
        <f>IF(ISNUMBER('Raw Data'!DD174),'Raw Data'!DD174,"")</f>
        <v>7.8231006075143501</v>
      </c>
      <c r="DF46" s="25" t="str">
        <f>IF(ISNUMBER('Raw Data'!DE174),'Raw Data'!DE174,"")</f>
        <v/>
      </c>
      <c r="DG46" s="25">
        <f>IF(ISNUMBER('Raw Data'!DF174),'Raw Data'!DF174,"")</f>
        <v>9.7963029419190999</v>
      </c>
      <c r="DH46" s="25" t="str">
        <f>IF(ISNUMBER('Raw Data'!DG174),'Raw Data'!DG174,"")</f>
        <v/>
      </c>
      <c r="DI46" s="25" t="str">
        <f>IF(ISNUMBER('Raw Data'!DH174),'Raw Data'!DH174,"")</f>
        <v/>
      </c>
      <c r="DJ46" s="25" t="str">
        <f>IF(ISNUMBER('Raw Data'!DI174),'Raw Data'!DI174,"")</f>
        <v/>
      </c>
      <c r="DK46" s="25" t="str">
        <f>IF(ISNUMBER('Raw Data'!DJ174),'Raw Data'!DJ174,"")</f>
        <v/>
      </c>
      <c r="DL46" s="25" t="str">
        <f>IF(ISNUMBER('Raw Data'!DK174),'Raw Data'!DK174,"")</f>
        <v/>
      </c>
      <c r="DM46" s="25">
        <f>IF(ISNUMBER('Raw Data'!DL174),'Raw Data'!DL174,"")</f>
        <v>11.664813723580124</v>
      </c>
      <c r="DN46" s="25" t="str">
        <f>IF(ISNUMBER('Raw Data'!DM174),'Raw Data'!DM174,"")</f>
        <v/>
      </c>
      <c r="DO46" s="25">
        <f>IF(ISNUMBER('Raw Data'!DN174),'Raw Data'!DN174,"")</f>
        <v>10.654044871153552</v>
      </c>
      <c r="DP46" s="25" t="str">
        <f>IF(ISNUMBER('Raw Data'!DO174),'Raw Data'!DO174,"")</f>
        <v/>
      </c>
      <c r="DQ46" s="25" t="str">
        <f>IF(ISNUMBER('Raw Data'!DP174),'Raw Data'!DP174,"")</f>
        <v/>
      </c>
      <c r="DR46" s="25" t="str">
        <f>IF(ISNUMBER('Raw Data'!DQ174),'Raw Data'!DQ174,"")</f>
        <v/>
      </c>
      <c r="DS46" s="25" t="str">
        <f>IF(ISNUMBER('Raw Data'!DR174),'Raw Data'!DR174,"")</f>
        <v/>
      </c>
      <c r="DT46" s="25" t="str">
        <f>IF(ISNUMBER('Raw Data'!DS174),'Raw Data'!DS174,"")</f>
        <v/>
      </c>
      <c r="DU46" s="25" t="str">
        <f>IF(ISNUMBER('Raw Data'!DT174),'Raw Data'!DT174,"")</f>
        <v/>
      </c>
      <c r="DV46" s="25" t="str">
        <f>IF(ISNUMBER('Raw Data'!DU174),'Raw Data'!DU174,"")</f>
        <v/>
      </c>
      <c r="DW46" s="25" t="str">
        <f>IF(ISNUMBER('Raw Data'!DV174),'Raw Data'!DV174,"")</f>
        <v/>
      </c>
      <c r="DX46" s="25" t="str">
        <f>IF(ISNUMBER('Raw Data'!DW174),'Raw Data'!DW174,"")</f>
        <v/>
      </c>
      <c r="DY46" s="25" t="str">
        <f>IF(ISNUMBER('Raw Data'!DX174),'Raw Data'!DX174,"")</f>
        <v/>
      </c>
      <c r="DZ46" s="25">
        <f>IF(ISNUMBER('Raw Data'!DY174),'Raw Data'!DY174,"")</f>
        <v>0.38437413221589889</v>
      </c>
      <c r="EA46" s="25" t="str">
        <f>IF(ISNUMBER('Raw Data'!DZ174),'Raw Data'!DZ174,"")</f>
        <v/>
      </c>
      <c r="EB46" s="25" t="str">
        <f>IF(ISNUMBER('Raw Data'!EA174),'Raw Data'!EA174,"")</f>
        <v/>
      </c>
      <c r="EC46" s="25" t="str">
        <f>IF(ISNUMBER('Raw Data'!EB174),'Raw Data'!EB174,"")</f>
        <v/>
      </c>
      <c r="ED46" s="25" t="str">
        <f>IF(ISNUMBER('Raw Data'!EC174),'Raw Data'!EC174,"")</f>
        <v/>
      </c>
      <c r="EE46" s="25" t="str">
        <f>IF(ISNUMBER('Raw Data'!ED174),'Raw Data'!ED174,"")</f>
        <v/>
      </c>
      <c r="EF46" s="25" t="str">
        <f>IF(ISNUMBER('Raw Data'!EE174),'Raw Data'!EE174,"")</f>
        <v/>
      </c>
      <c r="EG46" s="25" t="str">
        <f>IF(ISNUMBER('Raw Data'!EF174),'Raw Data'!EF174,"")</f>
        <v/>
      </c>
      <c r="EH46" s="25">
        <f>IF(ISNUMBER('Raw Data'!EG174),'Raw Data'!EG174,"")</f>
        <v>0.46213227964237458</v>
      </c>
      <c r="EI46" s="25" t="str">
        <f>IF(ISNUMBER('Raw Data'!EH174),'Raw Data'!EH174,"")</f>
        <v/>
      </c>
      <c r="EJ46" s="25" t="str">
        <f>IF(ISNUMBER('Raw Data'!EI174),'Raw Data'!EI174,"")</f>
        <v/>
      </c>
      <c r="EK46" s="25" t="str">
        <f>IF(ISNUMBER('Raw Data'!EJ174),'Raw Data'!EJ174,"")</f>
        <v/>
      </c>
      <c r="EL46" s="25" t="str">
        <f>IF(ISNUMBER('Raw Data'!EK174),'Raw Data'!EK174,"")</f>
        <v/>
      </c>
      <c r="EM46" s="25" t="str">
        <f>IF(ISNUMBER('Raw Data'!EL174),'Raw Data'!EL174,"")</f>
        <v/>
      </c>
      <c r="EN46" s="25" t="str">
        <f>IF(ISNUMBER('Raw Data'!EM174),'Raw Data'!EM174,"")</f>
        <v/>
      </c>
      <c r="EO46" s="25" t="str">
        <f>IF(ISNUMBER('Raw Data'!EN174),'Raw Data'!EN174,"")</f>
        <v/>
      </c>
      <c r="EP46" s="25" t="str">
        <f>IF(ISNUMBER('Raw Data'!EO174),'Raw Data'!EO174,"")</f>
        <v/>
      </c>
      <c r="EQ46" s="25" t="str">
        <f>IF(ISNUMBER('Raw Data'!EP174),'Raw Data'!EP174,"")</f>
        <v/>
      </c>
      <c r="ER46" s="25" t="str">
        <f>IF(ISNUMBER('Raw Data'!EQ174),'Raw Data'!EQ174,"")</f>
        <v/>
      </c>
      <c r="ES46" s="25" t="str">
        <f>IF(ISNUMBER('Raw Data'!ER174),'Raw Data'!ER174,"")</f>
        <v/>
      </c>
      <c r="ET46" s="25" t="str">
        <f>IF(ISNUMBER('Raw Data'!ES174),'Raw Data'!ES174,"")</f>
        <v/>
      </c>
      <c r="EU46" s="25" t="str">
        <f>IF(ISNUMBER('Raw Data'!ET174),'Raw Data'!ET174,"")</f>
        <v/>
      </c>
      <c r="EV46" s="25" t="str">
        <f>IF(ISNUMBER('Raw Data'!EU174),'Raw Data'!EU174,"")</f>
        <v/>
      </c>
      <c r="EW46" s="25" t="str">
        <f>IF(ISNUMBER('Raw Data'!EV174),'Raw Data'!EV174,"")</f>
        <v/>
      </c>
      <c r="EX46" s="25" t="str">
        <f>IF(ISNUMBER('Raw Data'!EW174),'Raw Data'!EW174,"")</f>
        <v/>
      </c>
      <c r="EY46" s="25" t="str">
        <f>IF(ISNUMBER('Raw Data'!EX174),'Raw Data'!EX174,"")</f>
        <v/>
      </c>
      <c r="EZ46" s="25" t="str">
        <f>IF(ISNUMBER('Raw Data'!EY174),'Raw Data'!EY174,"")</f>
        <v/>
      </c>
      <c r="FA46" s="25" t="str">
        <f>IF(ISNUMBER('Raw Data'!EZ174),'Raw Data'!EZ174,"")</f>
        <v/>
      </c>
      <c r="FB46" s="25" t="str">
        <f>IF(ISNUMBER('Raw Data'!FA174),'Raw Data'!FA174,"")</f>
        <v/>
      </c>
      <c r="FC46" s="25" t="str">
        <f>IF(ISNUMBER('Raw Data'!FB174),'Raw Data'!FB174,"")</f>
        <v/>
      </c>
      <c r="FD46" s="25" t="str">
        <f>IF(ISNUMBER('Raw Data'!FC174),'Raw Data'!FC174,"")</f>
        <v/>
      </c>
      <c r="FE46" s="25" t="str">
        <f>IF(ISNUMBER('Raw Data'!FD174),'Raw Data'!FD174,"")</f>
        <v/>
      </c>
      <c r="FF46" s="25" t="str">
        <f>IF(ISNUMBER('Raw Data'!FE174),'Raw Data'!FE174,"")</f>
        <v/>
      </c>
      <c r="FG46" s="25" t="str">
        <f>IF(ISNUMBER('Raw Data'!FF174),'Raw Data'!FF174,"")</f>
        <v/>
      </c>
      <c r="FH46" s="25">
        <f>IF(ISNUMBER('Raw Data'!FG174),'Raw Data'!FG174,"")</f>
        <v>2.1320099299827753</v>
      </c>
      <c r="FI46" s="25" t="str">
        <f>IF(ISNUMBER('Raw Data'!FH174),'Raw Data'!FH174,"")</f>
        <v/>
      </c>
      <c r="FJ46" s="25" t="str">
        <f>IF(ISNUMBER('Raw Data'!FI174),'Raw Data'!FI174,"")</f>
        <v/>
      </c>
      <c r="FK46" s="25" t="str">
        <f>IF(ISNUMBER('Raw Data'!FJ174),'Raw Data'!FJ174,"")</f>
        <v/>
      </c>
      <c r="FL46" s="25" t="str">
        <f>IF(ISNUMBER('Raw Data'!FK174),'Raw Data'!FK174,"")</f>
        <v/>
      </c>
      <c r="FM46" s="25" t="str">
        <f>IF(ISNUMBER('Raw Data'!FL174),'Raw Data'!FL174,"")</f>
        <v/>
      </c>
      <c r="FN46" s="25" t="str">
        <f>IF(ISNUMBER('Raw Data'!FM174),'Raw Data'!FM174,"")</f>
        <v/>
      </c>
      <c r="FO46" s="25" t="str">
        <f>IF(ISNUMBER('Raw Data'!FN174),'Raw Data'!FN174,"")</f>
        <v/>
      </c>
      <c r="FP46" s="25" t="str">
        <f>IF(ISNUMBER('Raw Data'!FO174),'Raw Data'!FO174,"")</f>
        <v/>
      </c>
      <c r="FQ46" s="25" t="str">
        <f>IF(ISNUMBER('Raw Data'!FP174),'Raw Data'!FP174,"")</f>
        <v/>
      </c>
      <c r="FR46" s="25" t="str">
        <f>IF(ISNUMBER('Raw Data'!FQ174),'Raw Data'!FQ174,"")</f>
        <v/>
      </c>
      <c r="FS46" s="25" t="str">
        <f>IF(ISNUMBER('Raw Data'!FR174),'Raw Data'!FR174,"")</f>
        <v/>
      </c>
    </row>
    <row r="47" spans="1:176" s="4" customFormat="1" x14ac:dyDescent="0.25">
      <c r="A47" s="25" t="s">
        <v>29</v>
      </c>
      <c r="B47" s="26" t="s">
        <v>9</v>
      </c>
      <c r="C47" s="25"/>
      <c r="D47" s="25" t="str">
        <f>IF(ISNUMBER('Raw Data'!C175),'Raw Data'!C175,"")</f>
        <v/>
      </c>
      <c r="E47" s="25" t="str">
        <f>IF(ISNUMBER('Raw Data'!D175),'Raw Data'!D175,"")</f>
        <v/>
      </c>
      <c r="F47" s="25" t="str">
        <f>IF(ISNUMBER('Raw Data'!E175),'Raw Data'!E175,"")</f>
        <v/>
      </c>
      <c r="G47" s="25" t="str">
        <f>IF(ISNUMBER('Raw Data'!F175),'Raw Data'!F175,"")</f>
        <v/>
      </c>
      <c r="H47" s="25" t="str">
        <f>IF(ISNUMBER('Raw Data'!G175),'Raw Data'!G175,"")</f>
        <v/>
      </c>
      <c r="I47" s="25" t="str">
        <f>IF(ISNUMBER('Raw Data'!H175),'Raw Data'!H175,"")</f>
        <v/>
      </c>
      <c r="J47" s="25" t="str">
        <f>IF(ISNUMBER('Raw Data'!I175),'Raw Data'!I175,"")</f>
        <v/>
      </c>
      <c r="K47" s="25" t="str">
        <f>IF(ISNUMBER('Raw Data'!J175),'Raw Data'!J175,"")</f>
        <v/>
      </c>
      <c r="L47" s="25" t="str">
        <f>IF(ISNUMBER('Raw Data'!K175),'Raw Data'!K175,"")</f>
        <v/>
      </c>
      <c r="M47" s="25" t="str">
        <f>IF(ISNUMBER('Raw Data'!L175),'Raw Data'!L175,"")</f>
        <v/>
      </c>
      <c r="N47" s="25" t="str">
        <f>IF(ISNUMBER('Raw Data'!M175),'Raw Data'!M175,"")</f>
        <v/>
      </c>
      <c r="O47" s="25" t="str">
        <f>IF(ISNUMBER('Raw Data'!N175),'Raw Data'!N175,"")</f>
        <v/>
      </c>
      <c r="P47" s="25" t="str">
        <f>IF(ISNUMBER('Raw Data'!O175),'Raw Data'!O175,"")</f>
        <v/>
      </c>
      <c r="Q47" s="25" t="str">
        <f>IF(ISNUMBER('Raw Data'!P175),'Raw Data'!P175,"")</f>
        <v/>
      </c>
      <c r="R47" s="25" t="str">
        <f>IF(ISNUMBER('Raw Data'!Q175),'Raw Data'!Q175,"")</f>
        <v/>
      </c>
      <c r="S47" s="25" t="str">
        <f>IF(ISNUMBER('Raw Data'!R175),'Raw Data'!R175,"")</f>
        <v/>
      </c>
      <c r="T47" s="25" t="str">
        <f>IF(ISNUMBER('Raw Data'!S175),'Raw Data'!S175,"")</f>
        <v/>
      </c>
      <c r="U47" s="25" t="str">
        <f>IF(ISNUMBER('Raw Data'!T175),'Raw Data'!T175,"")</f>
        <v/>
      </c>
      <c r="V47" s="25" t="str">
        <f>IF(ISNUMBER('Raw Data'!U175),'Raw Data'!U175,"")</f>
        <v/>
      </c>
      <c r="W47" s="25" t="str">
        <f>IF(ISNUMBER('Raw Data'!V175),'Raw Data'!V175,"")</f>
        <v/>
      </c>
      <c r="X47" s="25" t="str">
        <f>IF(ISNUMBER('Raw Data'!W175),'Raw Data'!W175,"")</f>
        <v/>
      </c>
      <c r="Y47" s="25" t="str">
        <f>IF(ISNUMBER('Raw Data'!X175),'Raw Data'!X175,"")</f>
        <v/>
      </c>
      <c r="Z47" s="25" t="str">
        <f>IF(ISNUMBER('Raw Data'!Y175),'Raw Data'!Y175,"")</f>
        <v/>
      </c>
      <c r="AA47" s="25">
        <f>IF(ISNUMBER('Raw Data'!Z175),'Raw Data'!Z175,"")</f>
        <v>5.9344256346440991</v>
      </c>
      <c r="AB47" s="25" t="str">
        <f>IF(ISNUMBER('Raw Data'!AA175),'Raw Data'!AA175,"")</f>
        <v/>
      </c>
      <c r="AC47" s="25" t="str">
        <f>IF(ISNUMBER('Raw Data'!AB175),'Raw Data'!AB175,"")</f>
        <v/>
      </c>
      <c r="AD47" s="25" t="str">
        <f>IF(ISNUMBER('Raw Data'!AC175),'Raw Data'!AC175,"")</f>
        <v/>
      </c>
      <c r="AE47" s="25">
        <f>IF(ISNUMBER('Raw Data'!AD175),'Raw Data'!AD175,"")</f>
        <v>5.0183372674910505</v>
      </c>
      <c r="AF47" s="25" t="str">
        <f>IF(ISNUMBER('Raw Data'!AE175),'Raw Data'!AE175,"")</f>
        <v/>
      </c>
      <c r="AG47" s="25">
        <f>IF(ISNUMBER('Raw Data'!AF175),'Raw Data'!AF175,"")</f>
        <v>4.4159127751786746</v>
      </c>
      <c r="AH47" s="25" t="str">
        <f>IF(ISNUMBER('Raw Data'!AG175),'Raw Data'!AG175,"")</f>
        <v/>
      </c>
      <c r="AI47" s="25">
        <f>IF(ISNUMBER('Raw Data'!AH175),'Raw Data'!AH175,"")</f>
        <v>4.3165691735940754</v>
      </c>
      <c r="AJ47" s="25" t="str">
        <f>IF(ISNUMBER('Raw Data'!AI175),'Raw Data'!AI175,"")</f>
        <v/>
      </c>
      <c r="AK47" s="25" t="str">
        <f>IF(ISNUMBER('Raw Data'!AJ175),'Raw Data'!AJ175,"")</f>
        <v/>
      </c>
      <c r="AL47" s="25" t="str">
        <f>IF(ISNUMBER('Raw Data'!AK175),'Raw Data'!AK175,"")</f>
        <v/>
      </c>
      <c r="AM47" s="25" t="str">
        <f>IF(ISNUMBER('Raw Data'!AL175),'Raw Data'!AL175,"")</f>
        <v/>
      </c>
      <c r="AN47" s="25">
        <f>IF(ISNUMBER('Raw Data'!AM175),'Raw Data'!AM175,"")</f>
        <v>4.784653419254524</v>
      </c>
      <c r="AO47" s="25" t="str">
        <f>IF(ISNUMBER('Raw Data'!AN175),'Raw Data'!AN175,"")</f>
        <v/>
      </c>
      <c r="AP47" s="25">
        <f>IF(ISNUMBER('Raw Data'!AO175),'Raw Data'!AO175,"")</f>
        <v>3.6798363927140487</v>
      </c>
      <c r="AQ47" s="25" t="str">
        <f>IF(ISNUMBER('Raw Data'!AP175),'Raw Data'!AP175,"")</f>
        <v/>
      </c>
      <c r="AR47" s="25" t="str">
        <f>IF(ISNUMBER('Raw Data'!AQ175),'Raw Data'!AQ175,"")</f>
        <v/>
      </c>
      <c r="AS47" s="25" t="str">
        <f>IF(ISNUMBER('Raw Data'!AR175),'Raw Data'!AR175,"")</f>
        <v/>
      </c>
      <c r="AT47" s="25">
        <f>IF(ISNUMBER('Raw Data'!AS175),'Raw Data'!AS175,"")</f>
        <v>3.7430087036191253</v>
      </c>
      <c r="AU47" s="25" t="str">
        <f>IF(ISNUMBER('Raw Data'!AT175),'Raw Data'!AT175,"")</f>
        <v/>
      </c>
      <c r="AV47" s="25">
        <f>IF(ISNUMBER('Raw Data'!AU175),'Raw Data'!AU175,"")</f>
        <v>3.8554000856048334</v>
      </c>
      <c r="AW47" s="25" t="str">
        <f>IF(ISNUMBER('Raw Data'!AV175),'Raw Data'!AV175,"")</f>
        <v/>
      </c>
      <c r="AX47" s="25" t="str">
        <f>IF(ISNUMBER('Raw Data'!AW175),'Raw Data'!AW175,"")</f>
        <v/>
      </c>
      <c r="AY47" s="25">
        <f>IF(ISNUMBER('Raw Data'!AX175),'Raw Data'!AX175,"")</f>
        <v>4.1975799192659666</v>
      </c>
      <c r="AZ47" s="25" t="str">
        <f>IF(ISNUMBER('Raw Data'!AY175),'Raw Data'!AY175,"")</f>
        <v/>
      </c>
      <c r="BA47" s="25">
        <f>IF(ISNUMBER('Raw Data'!AZ175),'Raw Data'!AZ175,"")</f>
        <v>4.4735312808746004</v>
      </c>
      <c r="BB47" s="25" t="str">
        <f>IF(ISNUMBER('Raw Data'!BA175),'Raw Data'!BA175,"")</f>
        <v/>
      </c>
      <c r="BC47" s="25">
        <f>IF(ISNUMBER('Raw Data'!BB175),'Raw Data'!BB175,"")</f>
        <v>4.8405098988891346</v>
      </c>
      <c r="BD47" s="25" t="str">
        <f>IF(ISNUMBER('Raw Data'!BC175),'Raw Data'!BC175,"")</f>
        <v/>
      </c>
      <c r="BE47" s="25" t="str">
        <f>IF(ISNUMBER('Raw Data'!BD175),'Raw Data'!BD175,"")</f>
        <v/>
      </c>
      <c r="BF47" s="25" t="str">
        <f>IF(ISNUMBER('Raw Data'!BE175),'Raw Data'!BE175,"")</f>
        <v/>
      </c>
      <c r="BG47" s="25" t="str">
        <f>IF(ISNUMBER('Raw Data'!BF175),'Raw Data'!BF175,"")</f>
        <v/>
      </c>
      <c r="BH47" s="25">
        <f>IF(ISNUMBER('Raw Data'!BG175),'Raw Data'!BG175,"")</f>
        <v>3.4966448394119753</v>
      </c>
      <c r="BI47" s="25" t="str">
        <f>IF(ISNUMBER('Raw Data'!BH175),'Raw Data'!BH175,"")</f>
        <v/>
      </c>
      <c r="BJ47" s="25">
        <f>IF(ISNUMBER('Raw Data'!BI175),'Raw Data'!BI175,"")</f>
        <v>4.353920972168801</v>
      </c>
      <c r="BK47" s="25" t="str">
        <f>IF(ISNUMBER('Raw Data'!BJ175),'Raw Data'!BJ175,"")</f>
        <v/>
      </c>
      <c r="BL47" s="25" t="str">
        <f>IF(ISNUMBER('Raw Data'!BK175),'Raw Data'!BK175,"")</f>
        <v/>
      </c>
      <c r="BM47" s="25">
        <f>IF(ISNUMBER('Raw Data'!BL175),'Raw Data'!BL175,"")</f>
        <v>4.8227864719941751</v>
      </c>
      <c r="BN47" s="25" t="str">
        <f>IF(ISNUMBER('Raw Data'!BM175),'Raw Data'!BM175,"")</f>
        <v/>
      </c>
      <c r="BO47" s="25">
        <f>IF(ISNUMBER('Raw Data'!BN175),'Raw Data'!BN175,"")</f>
        <v>4.8047012780543756</v>
      </c>
      <c r="BP47" s="25" t="str">
        <f>IF(ISNUMBER('Raw Data'!BO175),'Raw Data'!BO175,"")</f>
        <v/>
      </c>
      <c r="BQ47" s="25">
        <f>IF(ISNUMBER('Raw Data'!BP175),'Raw Data'!BP175,"")</f>
        <v>4.9847560123543753</v>
      </c>
      <c r="BR47" s="25" t="str">
        <f>IF(ISNUMBER('Raw Data'!BQ175),'Raw Data'!BQ175,"")</f>
        <v/>
      </c>
      <c r="BS47" s="25" t="str">
        <f>IF(ISNUMBER('Raw Data'!BR175),'Raw Data'!BR175,"")</f>
        <v/>
      </c>
      <c r="BT47" s="25" t="str">
        <f>IF(ISNUMBER('Raw Data'!BS175),'Raw Data'!BS175,"")</f>
        <v/>
      </c>
      <c r="BU47" s="25" t="str">
        <f>IF(ISNUMBER('Raw Data'!BT175),'Raw Data'!BT175,"")</f>
        <v/>
      </c>
      <c r="BV47" s="25">
        <f>IF(ISNUMBER('Raw Data'!BU175),'Raw Data'!BU175,"")</f>
        <v>5.8754431955193755</v>
      </c>
      <c r="BW47" s="25" t="str">
        <f>IF(ISNUMBER('Raw Data'!BV175),'Raw Data'!BV175,"")</f>
        <v/>
      </c>
      <c r="BX47" s="25">
        <f>IF(ISNUMBER('Raw Data'!BW175),'Raw Data'!BW175,"")</f>
        <v>6.3940515459616494</v>
      </c>
      <c r="BY47" s="25" t="str">
        <f>IF(ISNUMBER('Raw Data'!BX175),'Raw Data'!BX175,"")</f>
        <v/>
      </c>
      <c r="BZ47" s="25" t="str">
        <f>IF(ISNUMBER('Raw Data'!BY175),'Raw Data'!BY175,"")</f>
        <v/>
      </c>
      <c r="CA47" s="25">
        <f>IF(ISNUMBER('Raw Data'!BZ175),'Raw Data'!BZ175,"")</f>
        <v>6.522206459128375</v>
      </c>
      <c r="CB47" s="25" t="str">
        <f>IF(ISNUMBER('Raw Data'!CA175),'Raw Data'!CA175,"")</f>
        <v/>
      </c>
      <c r="CC47" s="25">
        <f>IF(ISNUMBER('Raw Data'!CB175),'Raw Data'!CB175,"")</f>
        <v>1.4611248609131495</v>
      </c>
      <c r="CD47" s="25" t="str">
        <f>IF(ISNUMBER('Raw Data'!CC175),'Raw Data'!CC175,"")</f>
        <v/>
      </c>
      <c r="CE47" s="25">
        <f>IF(ISNUMBER('Raw Data'!CD175),'Raw Data'!CD175,"")</f>
        <v>2.7316383167208258</v>
      </c>
      <c r="CF47" s="25" t="str">
        <f>IF(ISNUMBER('Raw Data'!CE175),'Raw Data'!CE175,"")</f>
        <v/>
      </c>
      <c r="CG47" s="25" t="str">
        <f>IF(ISNUMBER('Raw Data'!CF175),'Raw Data'!CF175,"")</f>
        <v/>
      </c>
      <c r="CH47" s="25" t="str">
        <f>IF(ISNUMBER('Raw Data'!CG175),'Raw Data'!CG175,"")</f>
        <v/>
      </c>
      <c r="CI47" s="25" t="str">
        <f>IF(ISNUMBER('Raw Data'!CH175),'Raw Data'!CH175,"")</f>
        <v/>
      </c>
      <c r="CJ47" s="25">
        <f>IF(ISNUMBER('Raw Data'!CI175),'Raw Data'!CI175,"")</f>
        <v>0.88372915543024977</v>
      </c>
      <c r="CK47" s="25" t="str">
        <f>IF(ISNUMBER('Raw Data'!CJ175),'Raw Data'!CJ175,"")</f>
        <v/>
      </c>
      <c r="CL47" s="25">
        <f>IF(ISNUMBER('Raw Data'!CK175),'Raw Data'!CK175,"")</f>
        <v>1.0809310914132251</v>
      </c>
      <c r="CM47" s="25" t="str">
        <f>IF(ISNUMBER('Raw Data'!CL175),'Raw Data'!CL175,"")</f>
        <v/>
      </c>
      <c r="CN47" s="25" t="str">
        <f>IF(ISNUMBER('Raw Data'!CM175),'Raw Data'!CM175,"")</f>
        <v/>
      </c>
      <c r="CO47" s="25">
        <f>IF(ISNUMBER('Raw Data'!CN175),'Raw Data'!CN175,"")</f>
        <v>1.3613013991195251</v>
      </c>
      <c r="CP47" s="25" t="str">
        <f>IF(ISNUMBER('Raw Data'!CO175),'Raw Data'!CO175,"")</f>
        <v/>
      </c>
      <c r="CQ47" s="25">
        <f>IF(ISNUMBER('Raw Data'!CP175),'Raw Data'!CP175,"")</f>
        <v>1.0528041034369755</v>
      </c>
      <c r="CR47" s="25" t="str">
        <f>IF(ISNUMBER('Raw Data'!CQ175),'Raw Data'!CQ175,"")</f>
        <v/>
      </c>
      <c r="CS47" s="25">
        <f>IF(ISNUMBER('Raw Data'!CR175),'Raw Data'!CR175,"")</f>
        <v>1.0881646149014497</v>
      </c>
      <c r="CT47" s="25" t="str">
        <f>IF(ISNUMBER('Raw Data'!CS175),'Raw Data'!CS175,"")</f>
        <v/>
      </c>
      <c r="CU47" s="25" t="str">
        <f>IF(ISNUMBER('Raw Data'!CT175),'Raw Data'!CT175,"")</f>
        <v/>
      </c>
      <c r="CV47" s="25" t="str">
        <f>IF(ISNUMBER('Raw Data'!CU175),'Raw Data'!CU175,"")</f>
        <v/>
      </c>
      <c r="CW47" s="25" t="str">
        <f>IF(ISNUMBER('Raw Data'!CV175),'Raw Data'!CV175,"")</f>
        <v/>
      </c>
      <c r="CX47" s="25">
        <f>IF(ISNUMBER('Raw Data'!CW175),'Raw Data'!CW175,"")</f>
        <v>3.1781802355699753</v>
      </c>
      <c r="CY47" s="25" t="str">
        <f>IF(ISNUMBER('Raw Data'!CX175),'Raw Data'!CX175,"")</f>
        <v/>
      </c>
      <c r="CZ47" s="25">
        <f>IF(ISNUMBER('Raw Data'!CY175),'Raw Data'!CY175,"")</f>
        <v>3.0403065278623007</v>
      </c>
      <c r="DA47" s="25" t="str">
        <f>IF(ISNUMBER('Raw Data'!CZ175),'Raw Data'!CZ175,"")</f>
        <v/>
      </c>
      <c r="DB47" s="25" t="str">
        <f>IF(ISNUMBER('Raw Data'!DA175),'Raw Data'!DA175,"")</f>
        <v/>
      </c>
      <c r="DC47" s="25">
        <f>IF(ISNUMBER('Raw Data'!DB175),'Raw Data'!DB175,"")</f>
        <v>3.0121049538243492</v>
      </c>
      <c r="DD47" s="25" t="str">
        <f>IF(ISNUMBER('Raw Data'!DC175),'Raw Data'!DC175,"")</f>
        <v/>
      </c>
      <c r="DE47" s="25">
        <f>IF(ISNUMBER('Raw Data'!DD175),'Raw Data'!DD175,"")</f>
        <v>3.1445217163981498</v>
      </c>
      <c r="DF47" s="25" t="str">
        <f>IF(ISNUMBER('Raw Data'!DE175),'Raw Data'!DE175,"")</f>
        <v/>
      </c>
      <c r="DG47" s="25">
        <f>IF(ISNUMBER('Raw Data'!DF175),'Raw Data'!DF175,"")</f>
        <v>3.87175725992895</v>
      </c>
      <c r="DH47" s="25" t="str">
        <f>IF(ISNUMBER('Raw Data'!DG175),'Raw Data'!DG175,"")</f>
        <v/>
      </c>
      <c r="DI47" s="25" t="str">
        <f>IF(ISNUMBER('Raw Data'!DH175),'Raw Data'!DH175,"")</f>
        <v/>
      </c>
      <c r="DJ47" s="25" t="str">
        <f>IF(ISNUMBER('Raw Data'!DI175),'Raw Data'!DI175,"")</f>
        <v/>
      </c>
      <c r="DK47" s="25" t="str">
        <f>IF(ISNUMBER('Raw Data'!DJ175),'Raw Data'!DJ175,"")</f>
        <v/>
      </c>
      <c r="DL47" s="25" t="str">
        <f>IF(ISNUMBER('Raw Data'!DK175),'Raw Data'!DK175,"")</f>
        <v/>
      </c>
      <c r="DM47" s="25">
        <f>IF(ISNUMBER('Raw Data'!DL175),'Raw Data'!DL175,"")</f>
        <v>5.1195224528083747</v>
      </c>
      <c r="DN47" s="25" t="str">
        <f>IF(ISNUMBER('Raw Data'!DM175),'Raw Data'!DM175,"")</f>
        <v/>
      </c>
      <c r="DO47" s="25">
        <f>IF(ISNUMBER('Raw Data'!DN175),'Raw Data'!DN175,"")</f>
        <v>4.6143051010605758</v>
      </c>
      <c r="DP47" s="25" t="str">
        <f>IF(ISNUMBER('Raw Data'!DO175),'Raw Data'!DO175,"")</f>
        <v/>
      </c>
      <c r="DQ47" s="25" t="str">
        <f>IF(ISNUMBER('Raw Data'!DP175),'Raw Data'!DP175,"")</f>
        <v/>
      </c>
      <c r="DR47" s="25" t="str">
        <f>IF(ISNUMBER('Raw Data'!DQ175),'Raw Data'!DQ175,"")</f>
        <v/>
      </c>
      <c r="DS47" s="25" t="str">
        <f>IF(ISNUMBER('Raw Data'!DR175),'Raw Data'!DR175,"")</f>
        <v/>
      </c>
      <c r="DT47" s="25" t="str">
        <f>IF(ISNUMBER('Raw Data'!DS175),'Raw Data'!DS175,"")</f>
        <v/>
      </c>
      <c r="DU47" s="25" t="str">
        <f>IF(ISNUMBER('Raw Data'!DT175),'Raw Data'!DT175,"")</f>
        <v/>
      </c>
      <c r="DV47" s="25" t="str">
        <f>IF(ISNUMBER('Raw Data'!DU175),'Raw Data'!DU175,"")</f>
        <v/>
      </c>
      <c r="DW47" s="25" t="str">
        <f>IF(ISNUMBER('Raw Data'!DV175),'Raw Data'!DV175,"")</f>
        <v/>
      </c>
      <c r="DX47" s="25" t="str">
        <f>IF(ISNUMBER('Raw Data'!DW175),'Raw Data'!DW175,"")</f>
        <v/>
      </c>
      <c r="DY47" s="25" t="str">
        <f>IF(ISNUMBER('Raw Data'!DX175),'Raw Data'!DX175,"")</f>
        <v/>
      </c>
      <c r="DZ47" s="25">
        <f>IF(ISNUMBER('Raw Data'!DY175),'Raw Data'!DY175,"")</f>
        <v>1.5063447840364255</v>
      </c>
      <c r="EA47" s="25" t="str">
        <f>IF(ISNUMBER('Raw Data'!DZ175),'Raw Data'!DZ175,"")</f>
        <v/>
      </c>
      <c r="EB47" s="25" t="str">
        <f>IF(ISNUMBER('Raw Data'!EA175),'Raw Data'!EA175,"")</f>
        <v/>
      </c>
      <c r="EC47" s="25" t="str">
        <f>IF(ISNUMBER('Raw Data'!EB175),'Raw Data'!EB175,"")</f>
        <v/>
      </c>
      <c r="ED47" s="25" t="str">
        <f>IF(ISNUMBER('Raw Data'!EC175),'Raw Data'!EC175,"")</f>
        <v/>
      </c>
      <c r="EE47" s="25" t="str">
        <f>IF(ISNUMBER('Raw Data'!ED175),'Raw Data'!ED175,"")</f>
        <v/>
      </c>
      <c r="EF47" s="25" t="str">
        <f>IF(ISNUMBER('Raw Data'!EE175),'Raw Data'!EE175,"")</f>
        <v/>
      </c>
      <c r="EG47" s="25" t="str">
        <f>IF(ISNUMBER('Raw Data'!EF175),'Raw Data'!EF175,"")</f>
        <v/>
      </c>
      <c r="EH47" s="25">
        <f>IF(ISNUMBER('Raw Data'!EG175),'Raw Data'!EG175,"")</f>
        <v>0.36200727818222589</v>
      </c>
      <c r="EI47" s="25" t="str">
        <f>IF(ISNUMBER('Raw Data'!EH175),'Raw Data'!EH175,"")</f>
        <v/>
      </c>
      <c r="EJ47" s="25" t="str">
        <f>IF(ISNUMBER('Raw Data'!EI175),'Raw Data'!EI175,"")</f>
        <v/>
      </c>
      <c r="EK47" s="25" t="str">
        <f>IF(ISNUMBER('Raw Data'!EJ175),'Raw Data'!EJ175,"")</f>
        <v/>
      </c>
      <c r="EL47" s="25" t="str">
        <f>IF(ISNUMBER('Raw Data'!EK175),'Raw Data'!EK175,"")</f>
        <v/>
      </c>
      <c r="EM47" s="25" t="str">
        <f>IF(ISNUMBER('Raw Data'!EL175),'Raw Data'!EL175,"")</f>
        <v/>
      </c>
      <c r="EN47" s="25" t="str">
        <f>IF(ISNUMBER('Raw Data'!EM175),'Raw Data'!EM175,"")</f>
        <v/>
      </c>
      <c r="EO47" s="25" t="str">
        <f>IF(ISNUMBER('Raw Data'!EN175),'Raw Data'!EN175,"")</f>
        <v/>
      </c>
      <c r="EP47" s="25" t="str">
        <f>IF(ISNUMBER('Raw Data'!EO175),'Raw Data'!EO175,"")</f>
        <v/>
      </c>
      <c r="EQ47" s="25" t="str">
        <f>IF(ISNUMBER('Raw Data'!EP175),'Raw Data'!EP175,"")</f>
        <v/>
      </c>
      <c r="ER47" s="25" t="str">
        <f>IF(ISNUMBER('Raw Data'!EQ175),'Raw Data'!EQ175,"")</f>
        <v/>
      </c>
      <c r="ES47" s="25" t="str">
        <f>IF(ISNUMBER('Raw Data'!ER175),'Raw Data'!ER175,"")</f>
        <v/>
      </c>
      <c r="ET47" s="25" t="str">
        <f>IF(ISNUMBER('Raw Data'!ES175),'Raw Data'!ES175,"")</f>
        <v/>
      </c>
      <c r="EU47" s="25" t="str">
        <f>IF(ISNUMBER('Raw Data'!ET175),'Raw Data'!ET175,"")</f>
        <v/>
      </c>
      <c r="EV47" s="25" t="str">
        <f>IF(ISNUMBER('Raw Data'!EU175),'Raw Data'!EU175,"")</f>
        <v/>
      </c>
      <c r="EW47" s="25" t="str">
        <f>IF(ISNUMBER('Raw Data'!EV175),'Raw Data'!EV175,"")</f>
        <v/>
      </c>
      <c r="EX47" s="25" t="str">
        <f>IF(ISNUMBER('Raw Data'!EW175),'Raw Data'!EW175,"")</f>
        <v/>
      </c>
      <c r="EY47" s="25" t="str">
        <f>IF(ISNUMBER('Raw Data'!EX175),'Raw Data'!EX175,"")</f>
        <v/>
      </c>
      <c r="EZ47" s="25" t="str">
        <f>IF(ISNUMBER('Raw Data'!EY175),'Raw Data'!EY175,"")</f>
        <v/>
      </c>
      <c r="FA47" s="25" t="str">
        <f>IF(ISNUMBER('Raw Data'!EZ175),'Raw Data'!EZ175,"")</f>
        <v/>
      </c>
      <c r="FB47" s="25" t="str">
        <f>IF(ISNUMBER('Raw Data'!FA175),'Raw Data'!FA175,"")</f>
        <v/>
      </c>
      <c r="FC47" s="25" t="str">
        <f>IF(ISNUMBER('Raw Data'!FB175),'Raw Data'!FB175,"")</f>
        <v/>
      </c>
      <c r="FD47" s="25" t="str">
        <f>IF(ISNUMBER('Raw Data'!FC175),'Raw Data'!FC175,"")</f>
        <v/>
      </c>
      <c r="FE47" s="25" t="str">
        <f>IF(ISNUMBER('Raw Data'!FD175),'Raw Data'!FD175,"")</f>
        <v/>
      </c>
      <c r="FF47" s="25" t="str">
        <f>IF(ISNUMBER('Raw Data'!FE175),'Raw Data'!FE175,"")</f>
        <v/>
      </c>
      <c r="FG47" s="25" t="str">
        <f>IF(ISNUMBER('Raw Data'!FF175),'Raw Data'!FF175,"")</f>
        <v/>
      </c>
      <c r="FH47" s="25">
        <f>IF(ISNUMBER('Raw Data'!FG175),'Raw Data'!FG175,"")</f>
        <v>2.1961397831407243</v>
      </c>
      <c r="FI47" s="25" t="str">
        <f>IF(ISNUMBER('Raw Data'!FH175),'Raw Data'!FH175,"")</f>
        <v/>
      </c>
      <c r="FJ47" s="25" t="str">
        <f>IF(ISNUMBER('Raw Data'!FI175),'Raw Data'!FI175,"")</f>
        <v/>
      </c>
      <c r="FK47" s="25" t="str">
        <f>IF(ISNUMBER('Raw Data'!FJ175),'Raw Data'!FJ175,"")</f>
        <v/>
      </c>
      <c r="FL47" s="25" t="str">
        <f>IF(ISNUMBER('Raw Data'!FK175),'Raw Data'!FK175,"")</f>
        <v/>
      </c>
      <c r="FM47" s="25" t="str">
        <f>IF(ISNUMBER('Raw Data'!FL175),'Raw Data'!FL175,"")</f>
        <v/>
      </c>
      <c r="FN47" s="25" t="str">
        <f>IF(ISNUMBER('Raw Data'!FM175),'Raw Data'!FM175,"")</f>
        <v/>
      </c>
      <c r="FO47" s="25" t="str">
        <f>IF(ISNUMBER('Raw Data'!FN175),'Raw Data'!FN175,"")</f>
        <v/>
      </c>
      <c r="FP47" s="25" t="str">
        <f>IF(ISNUMBER('Raw Data'!FO175),'Raw Data'!FO175,"")</f>
        <v/>
      </c>
      <c r="FQ47" s="25" t="str">
        <f>IF(ISNUMBER('Raw Data'!FP175),'Raw Data'!FP175,"")</f>
        <v/>
      </c>
      <c r="FR47" s="25" t="str">
        <f>IF(ISNUMBER('Raw Data'!FQ175),'Raw Data'!FQ175,"")</f>
        <v/>
      </c>
      <c r="FS47" s="25" t="str">
        <f>IF(ISNUMBER('Raw Data'!FR175),'Raw Data'!FR175,"")</f>
        <v/>
      </c>
    </row>
    <row r="48" spans="1:176" s="4" customFormat="1" x14ac:dyDescent="0.25">
      <c r="A48" s="25" t="s">
        <v>30</v>
      </c>
      <c r="B48" s="26" t="s">
        <v>9</v>
      </c>
      <c r="C48" s="25"/>
      <c r="D48" s="25" t="str">
        <f>IF(ISNUMBER('Raw Data'!C176),'Raw Data'!C176,"")</f>
        <v/>
      </c>
      <c r="E48" s="25" t="str">
        <f>IF(ISNUMBER('Raw Data'!D176),'Raw Data'!D176,"")</f>
        <v/>
      </c>
      <c r="F48" s="25" t="str">
        <f>IF(ISNUMBER('Raw Data'!E176),'Raw Data'!E176,"")</f>
        <v/>
      </c>
      <c r="G48" s="25" t="str">
        <f>IF(ISNUMBER('Raw Data'!F176),'Raw Data'!F176,"")</f>
        <v/>
      </c>
      <c r="H48" s="25" t="str">
        <f>IF(ISNUMBER('Raw Data'!G176),'Raw Data'!G176,"")</f>
        <v/>
      </c>
      <c r="I48" s="25" t="str">
        <f>IF(ISNUMBER('Raw Data'!H176),'Raw Data'!H176,"")</f>
        <v/>
      </c>
      <c r="J48" s="25" t="str">
        <f>IF(ISNUMBER('Raw Data'!I176),'Raw Data'!I176,"")</f>
        <v/>
      </c>
      <c r="K48" s="25" t="str">
        <f>IF(ISNUMBER('Raw Data'!J176),'Raw Data'!J176,"")</f>
        <v/>
      </c>
      <c r="L48" s="25" t="str">
        <f>IF(ISNUMBER('Raw Data'!K176),'Raw Data'!K176,"")</f>
        <v/>
      </c>
      <c r="M48" s="25" t="str">
        <f>IF(ISNUMBER('Raw Data'!L176),'Raw Data'!L176,"")</f>
        <v/>
      </c>
      <c r="N48" s="25" t="str">
        <f>IF(ISNUMBER('Raw Data'!M176),'Raw Data'!M176,"")</f>
        <v/>
      </c>
      <c r="O48" s="25" t="str">
        <f>IF(ISNUMBER('Raw Data'!N176),'Raw Data'!N176,"")</f>
        <v/>
      </c>
      <c r="P48" s="25" t="str">
        <f>IF(ISNUMBER('Raw Data'!O176),'Raw Data'!O176,"")</f>
        <v/>
      </c>
      <c r="Q48" s="25" t="str">
        <f>IF(ISNUMBER('Raw Data'!P176),'Raw Data'!P176,"")</f>
        <v/>
      </c>
      <c r="R48" s="25" t="str">
        <f>IF(ISNUMBER('Raw Data'!Q176),'Raw Data'!Q176,"")</f>
        <v/>
      </c>
      <c r="S48" s="25" t="str">
        <f>IF(ISNUMBER('Raw Data'!R176),'Raw Data'!R176,"")</f>
        <v/>
      </c>
      <c r="T48" s="25" t="str">
        <f>IF(ISNUMBER('Raw Data'!S176),'Raw Data'!S176,"")</f>
        <v/>
      </c>
      <c r="U48" s="25" t="str">
        <f>IF(ISNUMBER('Raw Data'!T176),'Raw Data'!T176,"")</f>
        <v/>
      </c>
      <c r="V48" s="25" t="str">
        <f>IF(ISNUMBER('Raw Data'!U176),'Raw Data'!U176,"")</f>
        <v/>
      </c>
      <c r="W48" s="25" t="str">
        <f>IF(ISNUMBER('Raw Data'!V176),'Raw Data'!V176,"")</f>
        <v/>
      </c>
      <c r="X48" s="25" t="str">
        <f>IF(ISNUMBER('Raw Data'!W176),'Raw Data'!W176,"")</f>
        <v/>
      </c>
      <c r="Y48" s="25" t="str">
        <f>IF(ISNUMBER('Raw Data'!X176),'Raw Data'!X176,"")</f>
        <v/>
      </c>
      <c r="Z48" s="25" t="str">
        <f>IF(ISNUMBER('Raw Data'!Y176),'Raw Data'!Y176,"")</f>
        <v/>
      </c>
      <c r="AA48" s="25">
        <f>IF(ISNUMBER('Raw Data'!Z176),'Raw Data'!Z176,"")</f>
        <v>6.3487908804322997</v>
      </c>
      <c r="AB48" s="25" t="str">
        <f>IF(ISNUMBER('Raw Data'!AA176),'Raw Data'!AA176,"")</f>
        <v/>
      </c>
      <c r="AC48" s="25" t="str">
        <f>IF(ISNUMBER('Raw Data'!AB176),'Raw Data'!AB176,"")</f>
        <v/>
      </c>
      <c r="AD48" s="25" t="str">
        <f>IF(ISNUMBER('Raw Data'!AC176),'Raw Data'!AC176,"")</f>
        <v/>
      </c>
      <c r="AE48" s="25">
        <f>IF(ISNUMBER('Raw Data'!AD176),'Raw Data'!AD176,"")</f>
        <v>6.2189716290607997</v>
      </c>
      <c r="AF48" s="25" t="str">
        <f>IF(ISNUMBER('Raw Data'!AE176),'Raw Data'!AE176,"")</f>
        <v/>
      </c>
      <c r="AG48" s="25">
        <f>IF(ISNUMBER('Raw Data'!AF176),'Raw Data'!AF176,"")</f>
        <v>6.088567660756147</v>
      </c>
      <c r="AH48" s="25" t="str">
        <f>IF(ISNUMBER('Raw Data'!AG176),'Raw Data'!AG176,"")</f>
        <v/>
      </c>
      <c r="AI48" s="25">
        <f>IF(ISNUMBER('Raw Data'!AH176),'Raw Data'!AH176,"")</f>
        <v>6.0344186505150752</v>
      </c>
      <c r="AJ48" s="25" t="str">
        <f>IF(ISNUMBER('Raw Data'!AI176),'Raw Data'!AI176,"")</f>
        <v/>
      </c>
      <c r="AK48" s="25" t="str">
        <f>IF(ISNUMBER('Raw Data'!AJ176),'Raw Data'!AJ176,"")</f>
        <v/>
      </c>
      <c r="AL48" s="25" t="str">
        <f>IF(ISNUMBER('Raw Data'!AK176),'Raw Data'!AK176,"")</f>
        <v/>
      </c>
      <c r="AM48" s="25" t="str">
        <f>IF(ISNUMBER('Raw Data'!AL176),'Raw Data'!AL176,"")</f>
        <v/>
      </c>
      <c r="AN48" s="25">
        <f>IF(ISNUMBER('Raw Data'!AM176),'Raw Data'!AM176,"")</f>
        <v>5.6590956215040009</v>
      </c>
      <c r="AO48" s="25" t="str">
        <f>IF(ISNUMBER('Raw Data'!AN176),'Raw Data'!AN176,"")</f>
        <v/>
      </c>
      <c r="AP48" s="25">
        <f>IF(ISNUMBER('Raw Data'!AO176),'Raw Data'!AO176,"")</f>
        <v>5.8982839148189257</v>
      </c>
      <c r="AQ48" s="25" t="str">
        <f>IF(ISNUMBER('Raw Data'!AP176),'Raw Data'!AP176,"")</f>
        <v/>
      </c>
      <c r="AR48" s="25" t="str">
        <f>IF(ISNUMBER('Raw Data'!AQ176),'Raw Data'!AQ176,"")</f>
        <v/>
      </c>
      <c r="AS48" s="25" t="str">
        <f>IF(ISNUMBER('Raw Data'!AR176),'Raw Data'!AR176,"")</f>
        <v/>
      </c>
      <c r="AT48" s="25">
        <f>IF(ISNUMBER('Raw Data'!AS176),'Raw Data'!AS176,"")</f>
        <v>5.5562618537740756</v>
      </c>
      <c r="AU48" s="25" t="str">
        <f>IF(ISNUMBER('Raw Data'!AT176),'Raw Data'!AT176,"")</f>
        <v/>
      </c>
      <c r="AV48" s="25">
        <f>IF(ISNUMBER('Raw Data'!AU176),'Raw Data'!AU176,"")</f>
        <v>4.9170053542094001</v>
      </c>
      <c r="AW48" s="25" t="str">
        <f>IF(ISNUMBER('Raw Data'!AV176),'Raw Data'!AV176,"")</f>
        <v/>
      </c>
      <c r="AX48" s="25" t="str">
        <f>IF(ISNUMBER('Raw Data'!AW176),'Raw Data'!AW176,"")</f>
        <v/>
      </c>
      <c r="AY48" s="25">
        <f>IF(ISNUMBER('Raw Data'!AX176),'Raw Data'!AX176,"")</f>
        <v>5.0433153690915669</v>
      </c>
      <c r="AZ48" s="25" t="str">
        <f>IF(ISNUMBER('Raw Data'!AY176),'Raw Data'!AY176,"")</f>
        <v/>
      </c>
      <c r="BA48" s="25">
        <f>IF(ISNUMBER('Raw Data'!AZ176),'Raw Data'!AZ176,"")</f>
        <v>5.2106606699671669</v>
      </c>
      <c r="BB48" s="25" t="str">
        <f>IF(ISNUMBER('Raw Data'!BA176),'Raw Data'!BA176,"")</f>
        <v/>
      </c>
      <c r="BC48" s="25">
        <f>IF(ISNUMBER('Raw Data'!BB176),'Raw Data'!BB176,"")</f>
        <v>5.1606165813844003</v>
      </c>
      <c r="BD48" s="25" t="str">
        <f>IF(ISNUMBER('Raw Data'!BC176),'Raw Data'!BC176,"")</f>
        <v/>
      </c>
      <c r="BE48" s="25" t="str">
        <f>IF(ISNUMBER('Raw Data'!BD176),'Raw Data'!BD176,"")</f>
        <v/>
      </c>
      <c r="BF48" s="25" t="str">
        <f>IF(ISNUMBER('Raw Data'!BE176),'Raw Data'!BE176,"")</f>
        <v/>
      </c>
      <c r="BG48" s="25" t="str">
        <f>IF(ISNUMBER('Raw Data'!BF176),'Raw Data'!BF176,"")</f>
        <v/>
      </c>
      <c r="BH48" s="25">
        <f>IF(ISNUMBER('Raw Data'!BG176),'Raw Data'!BG176,"")</f>
        <v>5.0247679736821</v>
      </c>
      <c r="BI48" s="25" t="str">
        <f>IF(ISNUMBER('Raw Data'!BH176),'Raw Data'!BH176,"")</f>
        <v/>
      </c>
      <c r="BJ48" s="25">
        <f>IF(ISNUMBER('Raw Data'!BI176),'Raw Data'!BI176,"")</f>
        <v>5.0439183204834999</v>
      </c>
      <c r="BK48" s="25" t="str">
        <f>IF(ISNUMBER('Raw Data'!BJ176),'Raw Data'!BJ176,"")</f>
        <v/>
      </c>
      <c r="BL48" s="25" t="str">
        <f>IF(ISNUMBER('Raw Data'!BK176),'Raw Data'!BK176,"")</f>
        <v/>
      </c>
      <c r="BM48" s="25">
        <f>IF(ISNUMBER('Raw Data'!BL176),'Raw Data'!BL176,"")</f>
        <v>5.1449734868102661</v>
      </c>
      <c r="BN48" s="25" t="str">
        <f>IF(ISNUMBER('Raw Data'!BM176),'Raw Data'!BM176,"")</f>
        <v/>
      </c>
      <c r="BO48" s="25">
        <f>IF(ISNUMBER('Raw Data'!BN176),'Raw Data'!BN176,"")</f>
        <v>5.3034351122050669</v>
      </c>
      <c r="BP48" s="25" t="str">
        <f>IF(ISNUMBER('Raw Data'!BO176),'Raw Data'!BO176,"")</f>
        <v/>
      </c>
      <c r="BQ48" s="25">
        <f>IF(ISNUMBER('Raw Data'!BP176),'Raw Data'!BP176,"")</f>
        <v>5.3766362916642008</v>
      </c>
      <c r="BR48" s="25" t="str">
        <f>IF(ISNUMBER('Raw Data'!BQ176),'Raw Data'!BQ176,"")</f>
        <v/>
      </c>
      <c r="BS48" s="25" t="str">
        <f>IF(ISNUMBER('Raw Data'!BR176),'Raw Data'!BR176,"")</f>
        <v/>
      </c>
      <c r="BT48" s="25" t="str">
        <f>IF(ISNUMBER('Raw Data'!BS176),'Raw Data'!BS176,"")</f>
        <v/>
      </c>
      <c r="BU48" s="25" t="str">
        <f>IF(ISNUMBER('Raw Data'!BT176),'Raw Data'!BT176,"")</f>
        <v/>
      </c>
      <c r="BV48" s="25">
        <f>IF(ISNUMBER('Raw Data'!BU176),'Raw Data'!BU176,"")</f>
        <v>5.4110594014393998</v>
      </c>
      <c r="BW48" s="25" t="str">
        <f>IF(ISNUMBER('Raw Data'!BV176),'Raw Data'!BV176,"")</f>
        <v/>
      </c>
      <c r="BX48" s="25">
        <f>IF(ISNUMBER('Raw Data'!BW176),'Raw Data'!BW176,"")</f>
        <v>5.0072919530904496</v>
      </c>
      <c r="BY48" s="25" t="str">
        <f>IF(ISNUMBER('Raw Data'!BX176),'Raw Data'!BX176,"")</f>
        <v/>
      </c>
      <c r="BZ48" s="25" t="str">
        <f>IF(ISNUMBER('Raw Data'!BY176),'Raw Data'!BY176,"")</f>
        <v/>
      </c>
      <c r="CA48" s="25">
        <f>IF(ISNUMBER('Raw Data'!BZ176),'Raw Data'!BZ176,"")</f>
        <v>5.3767321431962252</v>
      </c>
      <c r="CB48" s="25" t="str">
        <f>IF(ISNUMBER('Raw Data'!CA176),'Raw Data'!CA176,"")</f>
        <v/>
      </c>
      <c r="CC48" s="25">
        <f>IF(ISNUMBER('Raw Data'!CB176),'Raw Data'!CB176,"")</f>
        <v>4.4009425428510003</v>
      </c>
      <c r="CD48" s="25" t="str">
        <f>IF(ISNUMBER('Raw Data'!CC176),'Raw Data'!CC176,"")</f>
        <v/>
      </c>
      <c r="CE48" s="25">
        <f>IF(ISNUMBER('Raw Data'!CD176),'Raw Data'!CD176,"")</f>
        <v>4.3789985243158256</v>
      </c>
      <c r="CF48" s="25" t="str">
        <f>IF(ISNUMBER('Raw Data'!CE176),'Raw Data'!CE176,"")</f>
        <v/>
      </c>
      <c r="CG48" s="25" t="str">
        <f>IF(ISNUMBER('Raw Data'!CF176),'Raw Data'!CF176,"")</f>
        <v/>
      </c>
      <c r="CH48" s="25" t="str">
        <f>IF(ISNUMBER('Raw Data'!CG176),'Raw Data'!CG176,"")</f>
        <v/>
      </c>
      <c r="CI48" s="25" t="str">
        <f>IF(ISNUMBER('Raw Data'!CH176),'Raw Data'!CH176,"")</f>
        <v/>
      </c>
      <c r="CJ48" s="25">
        <f>IF(ISNUMBER('Raw Data'!CI176),'Raw Data'!CI176,"")</f>
        <v>1.9815064925787005</v>
      </c>
      <c r="CK48" s="25" t="str">
        <f>IF(ISNUMBER('Raw Data'!CJ176),'Raw Data'!CJ176,"")</f>
        <v/>
      </c>
      <c r="CL48" s="25">
        <f>IF(ISNUMBER('Raw Data'!CK176),'Raw Data'!CK176,"")</f>
        <v>2.0064097980237503</v>
      </c>
      <c r="CM48" s="25" t="str">
        <f>IF(ISNUMBER('Raw Data'!CL176),'Raw Data'!CL176,"")</f>
        <v/>
      </c>
      <c r="CN48" s="25" t="str">
        <f>IF(ISNUMBER('Raw Data'!CM176),'Raw Data'!CM176,"")</f>
        <v/>
      </c>
      <c r="CO48" s="25">
        <f>IF(ISNUMBER('Raw Data'!CN176),'Raw Data'!CN176,"")</f>
        <v>1.8299245362833751</v>
      </c>
      <c r="CP48" s="25" t="str">
        <f>IF(ISNUMBER('Raw Data'!CO176),'Raw Data'!CO176,"")</f>
        <v/>
      </c>
      <c r="CQ48" s="25">
        <f>IF(ISNUMBER('Raw Data'!CP176),'Raw Data'!CP176,"")</f>
        <v>1.7983173687709</v>
      </c>
      <c r="CR48" s="25" t="str">
        <f>IF(ISNUMBER('Raw Data'!CQ176),'Raw Data'!CQ176,"")</f>
        <v/>
      </c>
      <c r="CS48" s="25">
        <f>IF(ISNUMBER('Raw Data'!CR176),'Raw Data'!CR176,"")</f>
        <v>1.4867988497841007</v>
      </c>
      <c r="CT48" s="25" t="str">
        <f>IF(ISNUMBER('Raw Data'!CS176),'Raw Data'!CS176,"")</f>
        <v/>
      </c>
      <c r="CU48" s="25" t="str">
        <f>IF(ISNUMBER('Raw Data'!CT176),'Raw Data'!CT176,"")</f>
        <v/>
      </c>
      <c r="CV48" s="25" t="str">
        <f>IF(ISNUMBER('Raw Data'!CU176),'Raw Data'!CU176,"")</f>
        <v/>
      </c>
      <c r="CW48" s="25" t="str">
        <f>IF(ISNUMBER('Raw Data'!CV176),'Raw Data'!CV176,"")</f>
        <v/>
      </c>
      <c r="CX48" s="25">
        <f>IF(ISNUMBER('Raw Data'!CW176),'Raw Data'!CW176,"")</f>
        <v>2.5174426891618258</v>
      </c>
      <c r="CY48" s="25" t="str">
        <f>IF(ISNUMBER('Raw Data'!CX176),'Raw Data'!CX176,"")</f>
        <v/>
      </c>
      <c r="CZ48" s="25">
        <f>IF(ISNUMBER('Raw Data'!CY176),'Raw Data'!CY176,"")</f>
        <v>2.4957461544829753</v>
      </c>
      <c r="DA48" s="25" t="str">
        <f>IF(ISNUMBER('Raw Data'!CZ176),'Raw Data'!CZ176,"")</f>
        <v/>
      </c>
      <c r="DB48" s="25" t="str">
        <f>IF(ISNUMBER('Raw Data'!DA176),'Raw Data'!DA176,"")</f>
        <v/>
      </c>
      <c r="DC48" s="25">
        <f>IF(ISNUMBER('Raw Data'!DB176),'Raw Data'!DB176,"")</f>
        <v>2.6704104211003497</v>
      </c>
      <c r="DD48" s="25" t="str">
        <f>IF(ISNUMBER('Raw Data'!DC176),'Raw Data'!DC176,"")</f>
        <v/>
      </c>
      <c r="DE48" s="25">
        <f>IF(ISNUMBER('Raw Data'!DD176),'Raw Data'!DD176,"")</f>
        <v>2.6603633219593501</v>
      </c>
      <c r="DF48" s="25" t="str">
        <f>IF(ISNUMBER('Raw Data'!DE176),'Raw Data'!DE176,"")</f>
        <v/>
      </c>
      <c r="DG48" s="25">
        <f>IF(ISNUMBER('Raw Data'!DF176),'Raw Data'!DF176,"")</f>
        <v>2.9708264664427007</v>
      </c>
      <c r="DH48" s="25" t="str">
        <f>IF(ISNUMBER('Raw Data'!DG176),'Raw Data'!DG176,"")</f>
        <v/>
      </c>
      <c r="DI48" s="25" t="str">
        <f>IF(ISNUMBER('Raw Data'!DH176),'Raw Data'!DH176,"")</f>
        <v/>
      </c>
      <c r="DJ48" s="25" t="str">
        <f>IF(ISNUMBER('Raw Data'!DI176),'Raw Data'!DI176,"")</f>
        <v/>
      </c>
      <c r="DK48" s="25" t="str">
        <f>IF(ISNUMBER('Raw Data'!DJ176),'Raw Data'!DJ176,"")</f>
        <v/>
      </c>
      <c r="DL48" s="25" t="str">
        <f>IF(ISNUMBER('Raw Data'!DK176),'Raw Data'!DK176,"")</f>
        <v/>
      </c>
      <c r="DM48" s="25">
        <f>IF(ISNUMBER('Raw Data'!DL176),'Raw Data'!DL176,"")</f>
        <v>4.1387017419878251</v>
      </c>
      <c r="DN48" s="25" t="str">
        <f>IF(ISNUMBER('Raw Data'!DM176),'Raw Data'!DM176,"")</f>
        <v/>
      </c>
      <c r="DO48" s="25">
        <f>IF(ISNUMBER('Raw Data'!DN176),'Raw Data'!DN176,"")</f>
        <v>3.7330493070141753</v>
      </c>
      <c r="DP48" s="25" t="str">
        <f>IF(ISNUMBER('Raw Data'!DO176),'Raw Data'!DO176,"")</f>
        <v/>
      </c>
      <c r="DQ48" s="25" t="str">
        <f>IF(ISNUMBER('Raw Data'!DP176),'Raw Data'!DP176,"")</f>
        <v/>
      </c>
      <c r="DR48" s="25" t="str">
        <f>IF(ISNUMBER('Raw Data'!DQ176),'Raw Data'!DQ176,"")</f>
        <v/>
      </c>
      <c r="DS48" s="25" t="str">
        <f>IF(ISNUMBER('Raw Data'!DR176),'Raw Data'!DR176,"")</f>
        <v/>
      </c>
      <c r="DT48" s="25" t="str">
        <f>IF(ISNUMBER('Raw Data'!DS176),'Raw Data'!DS176,"")</f>
        <v/>
      </c>
      <c r="DU48" s="25" t="str">
        <f>IF(ISNUMBER('Raw Data'!DT176),'Raw Data'!DT176,"")</f>
        <v/>
      </c>
      <c r="DV48" s="25" t="str">
        <f>IF(ISNUMBER('Raw Data'!DU176),'Raw Data'!DU176,"")</f>
        <v/>
      </c>
      <c r="DW48" s="25" t="str">
        <f>IF(ISNUMBER('Raw Data'!DV176),'Raw Data'!DV176,"")</f>
        <v/>
      </c>
      <c r="DX48" s="25" t="str">
        <f>IF(ISNUMBER('Raw Data'!DW176),'Raw Data'!DW176,"")</f>
        <v/>
      </c>
      <c r="DY48" s="25" t="str">
        <f>IF(ISNUMBER('Raw Data'!DX176),'Raw Data'!DX176,"")</f>
        <v/>
      </c>
      <c r="DZ48" s="25">
        <f>IF(ISNUMBER('Raw Data'!DY176),'Raw Data'!DY176,"")</f>
        <v>3.8778104403309257</v>
      </c>
      <c r="EA48" s="25" t="str">
        <f>IF(ISNUMBER('Raw Data'!DZ176),'Raw Data'!DZ176,"")</f>
        <v/>
      </c>
      <c r="EB48" s="25" t="str">
        <f>IF(ISNUMBER('Raw Data'!EA176),'Raw Data'!EA176,"")</f>
        <v/>
      </c>
      <c r="EC48" s="25" t="str">
        <f>IF(ISNUMBER('Raw Data'!EB176),'Raw Data'!EB176,"")</f>
        <v/>
      </c>
      <c r="ED48" s="25" t="str">
        <f>IF(ISNUMBER('Raw Data'!EC176),'Raw Data'!EC176,"")</f>
        <v/>
      </c>
      <c r="EE48" s="25" t="str">
        <f>IF(ISNUMBER('Raw Data'!ED176),'Raw Data'!ED176,"")</f>
        <v/>
      </c>
      <c r="EF48" s="25" t="str">
        <f>IF(ISNUMBER('Raw Data'!EE176),'Raw Data'!EE176,"")</f>
        <v/>
      </c>
      <c r="EG48" s="25" t="str">
        <f>IF(ISNUMBER('Raw Data'!EF176),'Raw Data'!EF176,"")</f>
        <v/>
      </c>
      <c r="EH48" s="25">
        <f>IF(ISNUMBER('Raw Data'!EG176),'Raw Data'!EG176,"")</f>
        <v>1.9639175216203753</v>
      </c>
      <c r="EI48" s="25" t="str">
        <f>IF(ISNUMBER('Raw Data'!EH176),'Raw Data'!EH176,"")</f>
        <v/>
      </c>
      <c r="EJ48" s="25" t="str">
        <f>IF(ISNUMBER('Raw Data'!EI176),'Raw Data'!EI176,"")</f>
        <v/>
      </c>
      <c r="EK48" s="25" t="str">
        <f>IF(ISNUMBER('Raw Data'!EJ176),'Raw Data'!EJ176,"")</f>
        <v/>
      </c>
      <c r="EL48" s="25" t="str">
        <f>IF(ISNUMBER('Raw Data'!EK176),'Raw Data'!EK176,"")</f>
        <v/>
      </c>
      <c r="EM48" s="25" t="str">
        <f>IF(ISNUMBER('Raw Data'!EL176),'Raw Data'!EL176,"")</f>
        <v/>
      </c>
      <c r="EN48" s="25" t="str">
        <f>IF(ISNUMBER('Raw Data'!EM176),'Raw Data'!EM176,"")</f>
        <v/>
      </c>
      <c r="EO48" s="25" t="str">
        <f>IF(ISNUMBER('Raw Data'!EN176),'Raw Data'!EN176,"")</f>
        <v/>
      </c>
      <c r="EP48" s="25" t="str">
        <f>IF(ISNUMBER('Raw Data'!EO176),'Raw Data'!EO176,"")</f>
        <v/>
      </c>
      <c r="EQ48" s="25" t="str">
        <f>IF(ISNUMBER('Raw Data'!EP176),'Raw Data'!EP176,"")</f>
        <v/>
      </c>
      <c r="ER48" s="25" t="str">
        <f>IF(ISNUMBER('Raw Data'!EQ176),'Raw Data'!EQ176,"")</f>
        <v/>
      </c>
      <c r="ES48" s="25" t="str">
        <f>IF(ISNUMBER('Raw Data'!ER176),'Raw Data'!ER176,"")</f>
        <v/>
      </c>
      <c r="ET48" s="25" t="str">
        <f>IF(ISNUMBER('Raw Data'!ES176),'Raw Data'!ES176,"")</f>
        <v/>
      </c>
      <c r="EU48" s="25" t="str">
        <f>IF(ISNUMBER('Raw Data'!ET176),'Raw Data'!ET176,"")</f>
        <v/>
      </c>
      <c r="EV48" s="25" t="str">
        <f>IF(ISNUMBER('Raw Data'!EU176),'Raw Data'!EU176,"")</f>
        <v/>
      </c>
      <c r="EW48" s="25" t="str">
        <f>IF(ISNUMBER('Raw Data'!EV176),'Raw Data'!EV176,"")</f>
        <v/>
      </c>
      <c r="EX48" s="25" t="str">
        <f>IF(ISNUMBER('Raw Data'!EW176),'Raw Data'!EW176,"")</f>
        <v/>
      </c>
      <c r="EY48" s="25" t="str">
        <f>IF(ISNUMBER('Raw Data'!EX176),'Raw Data'!EX176,"")</f>
        <v/>
      </c>
      <c r="EZ48" s="25" t="str">
        <f>IF(ISNUMBER('Raw Data'!EY176),'Raw Data'!EY176,"")</f>
        <v/>
      </c>
      <c r="FA48" s="25" t="str">
        <f>IF(ISNUMBER('Raw Data'!EZ176),'Raw Data'!EZ176,"")</f>
        <v/>
      </c>
      <c r="FB48" s="25" t="str">
        <f>IF(ISNUMBER('Raw Data'!FA176),'Raw Data'!FA176,"")</f>
        <v/>
      </c>
      <c r="FC48" s="25" t="str">
        <f>IF(ISNUMBER('Raw Data'!FB176),'Raw Data'!FB176,"")</f>
        <v/>
      </c>
      <c r="FD48" s="25" t="str">
        <f>IF(ISNUMBER('Raw Data'!FC176),'Raw Data'!FC176,"")</f>
        <v/>
      </c>
      <c r="FE48" s="25" t="str">
        <f>IF(ISNUMBER('Raw Data'!FD176),'Raw Data'!FD176,"")</f>
        <v/>
      </c>
      <c r="FF48" s="25" t="str">
        <f>IF(ISNUMBER('Raw Data'!FE176),'Raw Data'!FE176,"")</f>
        <v/>
      </c>
      <c r="FG48" s="25" t="str">
        <f>IF(ISNUMBER('Raw Data'!FF176),'Raw Data'!FF176,"")</f>
        <v/>
      </c>
      <c r="FH48" s="25">
        <f>IF(ISNUMBER('Raw Data'!FG176),'Raw Data'!FG176,"")</f>
        <v>2.7658776740149253</v>
      </c>
      <c r="FI48" s="25" t="str">
        <f>IF(ISNUMBER('Raw Data'!FH176),'Raw Data'!FH176,"")</f>
        <v/>
      </c>
      <c r="FJ48" s="25" t="str">
        <f>IF(ISNUMBER('Raw Data'!FI176),'Raw Data'!FI176,"")</f>
        <v/>
      </c>
      <c r="FK48" s="25" t="str">
        <f>IF(ISNUMBER('Raw Data'!FJ176),'Raw Data'!FJ176,"")</f>
        <v/>
      </c>
      <c r="FL48" s="25" t="str">
        <f>IF(ISNUMBER('Raw Data'!FK176),'Raw Data'!FK176,"")</f>
        <v/>
      </c>
      <c r="FM48" s="25" t="str">
        <f>IF(ISNUMBER('Raw Data'!FL176),'Raw Data'!FL176,"")</f>
        <v/>
      </c>
      <c r="FN48" s="25" t="str">
        <f>IF(ISNUMBER('Raw Data'!FM176),'Raw Data'!FM176,"")</f>
        <v/>
      </c>
      <c r="FO48" s="25" t="str">
        <f>IF(ISNUMBER('Raw Data'!FN176),'Raw Data'!FN176,"")</f>
        <v/>
      </c>
      <c r="FP48" s="25" t="str">
        <f>IF(ISNUMBER('Raw Data'!FO176),'Raw Data'!FO176,"")</f>
        <v/>
      </c>
      <c r="FQ48" s="25" t="str">
        <f>IF(ISNUMBER('Raw Data'!FP176),'Raw Data'!FP176,"")</f>
        <v/>
      </c>
      <c r="FR48" s="25" t="str">
        <f>IF(ISNUMBER('Raw Data'!FQ176),'Raw Data'!FQ176,"")</f>
        <v/>
      </c>
      <c r="FS48" s="25" t="str">
        <f>IF(ISNUMBER('Raw Data'!FR176),'Raw Data'!FR176,"")</f>
        <v/>
      </c>
    </row>
    <row r="49" spans="1:175" x14ac:dyDescent="0.25">
      <c r="A49" s="45" t="s">
        <v>83</v>
      </c>
      <c r="B49" s="10" t="s">
        <v>8</v>
      </c>
      <c r="C49" s="4">
        <f t="shared" ref="C49:AH49" si="124">$C73+(IF(C6&lt;450,$B74*(C6-150),IF(C6&gt;750,$C74+$C75+$B76*(C6-750),$C74+$B75*(C6-450))))</f>
        <v>22.550000000000004</v>
      </c>
      <c r="D49" s="4">
        <f t="shared" si="124"/>
        <v>22.550000000000004</v>
      </c>
      <c r="E49" s="4">
        <f t="shared" si="124"/>
        <v>22.550000000000004</v>
      </c>
      <c r="F49" s="4">
        <f t="shared" si="124"/>
        <v>22.550000000000004</v>
      </c>
      <c r="G49" s="4">
        <f t="shared" si="124"/>
        <v>22.550000000000004</v>
      </c>
      <c r="H49" s="4">
        <f t="shared" si="124"/>
        <v>22.550000000000004</v>
      </c>
      <c r="I49" s="4">
        <f t="shared" si="124"/>
        <v>22.550000000000004</v>
      </c>
      <c r="J49" s="4">
        <f t="shared" si="124"/>
        <v>22.550000000000004</v>
      </c>
      <c r="K49" s="4">
        <f t="shared" si="124"/>
        <v>22.550000000000004</v>
      </c>
      <c r="L49" s="4">
        <f t="shared" si="124"/>
        <v>22.550000000000004</v>
      </c>
      <c r="M49" s="4">
        <f t="shared" si="124"/>
        <v>25.275000000000006</v>
      </c>
      <c r="N49" s="4">
        <f t="shared" si="124"/>
        <v>28.000000000000007</v>
      </c>
      <c r="O49" s="4">
        <f t="shared" si="124"/>
        <v>30.725000000000009</v>
      </c>
      <c r="P49" s="4">
        <f t="shared" si="124"/>
        <v>33.450000000000003</v>
      </c>
      <c r="Q49" s="4">
        <f t="shared" si="124"/>
        <v>36.175000000000004</v>
      </c>
      <c r="R49" s="4">
        <f t="shared" si="124"/>
        <v>38.900000000000006</v>
      </c>
      <c r="S49" s="4">
        <f t="shared" si="124"/>
        <v>41.625000000000007</v>
      </c>
      <c r="T49" s="4">
        <f t="shared" si="124"/>
        <v>44.350000000000009</v>
      </c>
      <c r="U49" s="4">
        <f t="shared" si="124"/>
        <v>47.07500000000001</v>
      </c>
      <c r="V49" s="4">
        <f t="shared" si="124"/>
        <v>49.800000000000011</v>
      </c>
      <c r="W49" s="4">
        <f t="shared" si="124"/>
        <v>52.525000000000006</v>
      </c>
      <c r="X49" s="4">
        <f t="shared" si="124"/>
        <v>55.250000000000007</v>
      </c>
      <c r="Y49" s="4">
        <f t="shared" si="124"/>
        <v>57.975000000000009</v>
      </c>
      <c r="Z49" s="4">
        <f t="shared" si="124"/>
        <v>60.70000000000001</v>
      </c>
      <c r="AA49" s="4">
        <f t="shared" si="124"/>
        <v>63.425000000000011</v>
      </c>
      <c r="AB49" s="4">
        <f t="shared" si="124"/>
        <v>66.150000000000006</v>
      </c>
      <c r="AC49" s="4">
        <f t="shared" si="124"/>
        <v>68.875000000000014</v>
      </c>
      <c r="AD49" s="4">
        <f t="shared" si="124"/>
        <v>71.600000000000009</v>
      </c>
      <c r="AE49" s="4">
        <f t="shared" si="124"/>
        <v>75.6875</v>
      </c>
      <c r="AF49" s="4">
        <f t="shared" si="124"/>
        <v>79.775000000000006</v>
      </c>
      <c r="AG49" s="4">
        <f t="shared" si="124"/>
        <v>83.862500000000011</v>
      </c>
      <c r="AH49" s="4">
        <f t="shared" si="124"/>
        <v>87.950000000000017</v>
      </c>
      <c r="AI49" s="4">
        <f t="shared" ref="AI49:BN49" si="125">$C73+(IF(AI6&lt;450,$B74*(AI6-150),IF(AI6&gt;750,$C74+$C75+$B76*(AI6-750),$C74+$B75*(AI6-450))))</f>
        <v>92.037500000000009</v>
      </c>
      <c r="AJ49" s="4">
        <f t="shared" si="125"/>
        <v>96.125000000000014</v>
      </c>
      <c r="AK49" s="4">
        <f t="shared" si="125"/>
        <v>100.21250000000001</v>
      </c>
      <c r="AL49" s="4">
        <f t="shared" si="125"/>
        <v>104.30000000000001</v>
      </c>
      <c r="AM49" s="4">
        <f t="shared" si="125"/>
        <v>108.38750000000002</v>
      </c>
      <c r="AN49" s="4">
        <f t="shared" si="125"/>
        <v>112.47500000000002</v>
      </c>
      <c r="AO49" s="4">
        <f t="shared" si="125"/>
        <v>116.5625</v>
      </c>
      <c r="AP49" s="4">
        <f t="shared" si="125"/>
        <v>120.65</v>
      </c>
      <c r="AQ49" s="4">
        <f t="shared" si="125"/>
        <v>124.6875</v>
      </c>
      <c r="AR49" s="4">
        <f t="shared" si="125"/>
        <v>128.625</v>
      </c>
      <c r="AS49" s="4">
        <f t="shared" si="125"/>
        <v>132.5625</v>
      </c>
      <c r="AT49" s="4">
        <f t="shared" si="125"/>
        <v>136.5</v>
      </c>
      <c r="AU49" s="4">
        <f t="shared" si="125"/>
        <v>141.75</v>
      </c>
      <c r="AV49" s="4">
        <f t="shared" si="125"/>
        <v>147</v>
      </c>
      <c r="AW49" s="4">
        <f t="shared" si="125"/>
        <v>152.25</v>
      </c>
      <c r="AX49" s="4">
        <f t="shared" si="125"/>
        <v>157.5</v>
      </c>
      <c r="AY49" s="4">
        <f t="shared" si="125"/>
        <v>162.75</v>
      </c>
      <c r="AZ49" s="4">
        <f t="shared" si="125"/>
        <v>168</v>
      </c>
      <c r="BA49" s="4">
        <f t="shared" si="125"/>
        <v>173.25</v>
      </c>
      <c r="BB49" s="4">
        <f t="shared" si="125"/>
        <v>178.5</v>
      </c>
      <c r="BC49" s="4">
        <f t="shared" si="125"/>
        <v>183.75</v>
      </c>
      <c r="BD49" s="4">
        <f t="shared" si="125"/>
        <v>189</v>
      </c>
      <c r="BE49" s="4">
        <f t="shared" si="125"/>
        <v>194.25</v>
      </c>
      <c r="BF49" s="4">
        <f t="shared" si="125"/>
        <v>199.5</v>
      </c>
      <c r="BG49" s="4">
        <f t="shared" si="125"/>
        <v>204.32749999999999</v>
      </c>
      <c r="BH49" s="4">
        <f t="shared" si="125"/>
        <v>208.73249999999999</v>
      </c>
      <c r="BI49" s="4">
        <f t="shared" si="125"/>
        <v>213.13749999999999</v>
      </c>
      <c r="BJ49" s="4">
        <f t="shared" si="125"/>
        <v>217.54249999999999</v>
      </c>
      <c r="BK49" s="4">
        <f t="shared" si="125"/>
        <v>221.94749999999999</v>
      </c>
      <c r="BL49" s="4">
        <f t="shared" si="125"/>
        <v>226.35249999999999</v>
      </c>
      <c r="BM49" s="4">
        <f t="shared" si="125"/>
        <v>230.75749999999999</v>
      </c>
      <c r="BN49" s="4">
        <f t="shared" si="125"/>
        <v>235.16249999999999</v>
      </c>
      <c r="BO49" s="4">
        <f t="shared" ref="BO49:CT49" si="126">$C73+(IF(BO6&lt;450,$B74*(BO6-150),IF(BO6&gt;750,$C74+$C75+$B76*(BO6-750),$C74+$B75*(BO6-450))))</f>
        <v>237.36500000000001</v>
      </c>
      <c r="BP49" s="4">
        <f t="shared" si="126"/>
        <v>239.5675</v>
      </c>
      <c r="BQ49" s="4">
        <f t="shared" si="126"/>
        <v>241.76999999999998</v>
      </c>
      <c r="BR49" s="4">
        <f t="shared" si="126"/>
        <v>243.9725</v>
      </c>
      <c r="BS49" s="4">
        <f t="shared" si="126"/>
        <v>246.17500000000001</v>
      </c>
      <c r="BT49" s="4">
        <f t="shared" si="126"/>
        <v>247.27625</v>
      </c>
      <c r="BU49" s="4">
        <f t="shared" si="126"/>
        <v>248.3775</v>
      </c>
      <c r="BV49" s="4">
        <f t="shared" si="126"/>
        <v>249.47874999999999</v>
      </c>
      <c r="BW49" s="4">
        <f t="shared" si="126"/>
        <v>250.57999999999998</v>
      </c>
      <c r="BX49" s="4">
        <f t="shared" si="126"/>
        <v>251.68124999999998</v>
      </c>
      <c r="BY49" s="4">
        <f t="shared" si="126"/>
        <v>252.7825</v>
      </c>
      <c r="BZ49" s="4">
        <f t="shared" si="126"/>
        <v>253.88374999999999</v>
      </c>
      <c r="CA49" s="4">
        <f t="shared" si="126"/>
        <v>254.98499999999999</v>
      </c>
      <c r="CB49" s="4">
        <f t="shared" si="126"/>
        <v>256.08625000000001</v>
      </c>
      <c r="CC49" s="4">
        <f t="shared" si="126"/>
        <v>257.1875</v>
      </c>
      <c r="CD49" s="4">
        <f t="shared" si="126"/>
        <v>258.28874999999999</v>
      </c>
      <c r="CE49" s="4">
        <f t="shared" si="126"/>
        <v>259.39</v>
      </c>
      <c r="CF49" s="4">
        <f t="shared" si="126"/>
        <v>260.49124999999998</v>
      </c>
      <c r="CG49" s="4">
        <f t="shared" si="126"/>
        <v>261.59250000000003</v>
      </c>
      <c r="CH49" s="4">
        <f t="shared" si="126"/>
        <v>262.69375000000002</v>
      </c>
      <c r="CI49" s="4">
        <f t="shared" si="126"/>
        <v>263.79500000000002</v>
      </c>
      <c r="CJ49" s="4">
        <f t="shared" si="126"/>
        <v>264.89625000000001</v>
      </c>
      <c r="CK49" s="4">
        <f t="shared" si="126"/>
        <v>265.9975</v>
      </c>
      <c r="CL49" s="4">
        <f t="shared" si="126"/>
        <v>267.09875</v>
      </c>
      <c r="CM49" s="4">
        <f t="shared" si="126"/>
        <v>268.2</v>
      </c>
      <c r="CN49" s="4">
        <f t="shared" si="126"/>
        <v>268.2</v>
      </c>
      <c r="CO49" s="4">
        <f t="shared" si="126"/>
        <v>268.2</v>
      </c>
      <c r="CP49" s="4">
        <f t="shared" si="126"/>
        <v>268.2</v>
      </c>
      <c r="CQ49" s="4">
        <f t="shared" si="126"/>
        <v>268.2</v>
      </c>
      <c r="CR49" s="4">
        <f t="shared" si="126"/>
        <v>268.2</v>
      </c>
      <c r="CS49" s="4">
        <f t="shared" si="126"/>
        <v>268.2</v>
      </c>
      <c r="CT49" s="4">
        <f t="shared" si="126"/>
        <v>268.2</v>
      </c>
      <c r="CU49" s="4">
        <f t="shared" ref="CU49:DZ49" si="127">$C73+(IF(CU6&lt;450,$B74*(CU6-150),IF(CU6&gt;750,$C74+$C75+$B76*(CU6-750),$C74+$B75*(CU6-450))))</f>
        <v>268.2</v>
      </c>
      <c r="CV49" s="4">
        <f t="shared" si="127"/>
        <v>268.2</v>
      </c>
      <c r="CW49" s="4">
        <f t="shared" si="127"/>
        <v>268.2</v>
      </c>
      <c r="CX49" s="4">
        <f t="shared" si="127"/>
        <v>268.2</v>
      </c>
      <c r="CY49" s="4">
        <f t="shared" si="127"/>
        <v>268.2</v>
      </c>
      <c r="CZ49" s="4">
        <f t="shared" si="127"/>
        <v>268.2</v>
      </c>
      <c r="DA49" s="4">
        <f t="shared" si="127"/>
        <v>268.2</v>
      </c>
      <c r="DB49" s="4">
        <f t="shared" si="127"/>
        <v>268.2</v>
      </c>
      <c r="DC49" s="4">
        <f t="shared" si="127"/>
        <v>268.2</v>
      </c>
      <c r="DD49" s="4">
        <f t="shared" si="127"/>
        <v>268.2</v>
      </c>
      <c r="DE49" s="4">
        <f t="shared" si="127"/>
        <v>268.2</v>
      </c>
      <c r="DF49" s="4">
        <f t="shared" si="127"/>
        <v>268.2</v>
      </c>
      <c r="DG49" s="4">
        <f t="shared" si="127"/>
        <v>268.2</v>
      </c>
      <c r="DH49" s="4">
        <f t="shared" si="127"/>
        <v>268.2</v>
      </c>
      <c r="DI49" s="4">
        <f t="shared" si="127"/>
        <v>268.2</v>
      </c>
      <c r="DJ49" s="4">
        <f t="shared" si="127"/>
        <v>268.2</v>
      </c>
      <c r="DK49" s="4">
        <f t="shared" si="127"/>
        <v>268.2</v>
      </c>
      <c r="DL49" s="4">
        <f t="shared" si="127"/>
        <v>268.2</v>
      </c>
      <c r="DM49" s="4">
        <f t="shared" si="127"/>
        <v>268.2</v>
      </c>
      <c r="DN49" s="4">
        <f t="shared" si="127"/>
        <v>268.2</v>
      </c>
      <c r="DO49" s="4">
        <f t="shared" si="127"/>
        <v>268.2</v>
      </c>
      <c r="DP49" s="4">
        <f t="shared" si="127"/>
        <v>268.2</v>
      </c>
      <c r="DQ49" s="4">
        <f t="shared" si="127"/>
        <v>268.2</v>
      </c>
      <c r="DR49" s="4">
        <f t="shared" si="127"/>
        <v>268.2</v>
      </c>
      <c r="DS49" s="4">
        <f t="shared" si="127"/>
        <v>268.2</v>
      </c>
      <c r="DT49" s="4">
        <f t="shared" si="127"/>
        <v>268.2</v>
      </c>
      <c r="DU49" s="4">
        <f t="shared" si="127"/>
        <v>268.2</v>
      </c>
      <c r="DV49" s="4">
        <f t="shared" si="127"/>
        <v>268.2</v>
      </c>
      <c r="DW49" s="4">
        <f t="shared" si="127"/>
        <v>268.2</v>
      </c>
      <c r="DX49" s="4">
        <f t="shared" si="127"/>
        <v>268.2</v>
      </c>
      <c r="DY49" s="4">
        <f t="shared" si="127"/>
        <v>268.2</v>
      </c>
      <c r="DZ49" s="4">
        <f t="shared" si="127"/>
        <v>268.2</v>
      </c>
      <c r="EA49" s="4">
        <f t="shared" ref="EA49:FF49" si="128">$C73+(IF(EA6&lt;450,$B74*(EA6-150),IF(EA6&gt;750,$C74+$C75+$B76*(EA6-750),$C74+$B75*(EA6-450))))</f>
        <v>268.2</v>
      </c>
      <c r="EB49" s="4">
        <f t="shared" si="128"/>
        <v>268.2</v>
      </c>
      <c r="EC49" s="4">
        <f t="shared" si="128"/>
        <v>268.2</v>
      </c>
      <c r="ED49" s="4">
        <f t="shared" si="128"/>
        <v>268.2</v>
      </c>
      <c r="EE49" s="4">
        <f t="shared" si="128"/>
        <v>268.2</v>
      </c>
      <c r="EF49" s="4">
        <f t="shared" si="128"/>
        <v>268.2</v>
      </c>
      <c r="EG49" s="4">
        <f t="shared" si="128"/>
        <v>268.2</v>
      </c>
      <c r="EH49" s="4">
        <f t="shared" si="128"/>
        <v>268.2</v>
      </c>
      <c r="EI49" s="4">
        <f t="shared" si="128"/>
        <v>268.2</v>
      </c>
      <c r="EJ49" s="4">
        <f t="shared" si="128"/>
        <v>268.2</v>
      </c>
      <c r="EK49" s="4">
        <f t="shared" si="128"/>
        <v>268.2</v>
      </c>
      <c r="EL49" s="4">
        <f t="shared" si="128"/>
        <v>268.2</v>
      </c>
      <c r="EM49" s="4">
        <f t="shared" si="128"/>
        <v>268.2</v>
      </c>
      <c r="EN49" s="4">
        <f t="shared" si="128"/>
        <v>268.2</v>
      </c>
      <c r="EO49" s="4">
        <f t="shared" si="128"/>
        <v>268.2</v>
      </c>
      <c r="EP49" s="4">
        <f t="shared" si="128"/>
        <v>268.2</v>
      </c>
      <c r="EQ49" s="4">
        <f t="shared" si="128"/>
        <v>268.2</v>
      </c>
      <c r="ER49" s="4">
        <f t="shared" si="128"/>
        <v>268.2</v>
      </c>
      <c r="ES49" s="4">
        <f t="shared" si="128"/>
        <v>268.2</v>
      </c>
      <c r="ET49" s="4">
        <f t="shared" si="128"/>
        <v>268.2</v>
      </c>
      <c r="EU49" s="4">
        <f t="shared" si="128"/>
        <v>268.2</v>
      </c>
      <c r="EV49" s="4">
        <f t="shared" si="128"/>
        <v>268.2</v>
      </c>
      <c r="EW49" s="4">
        <f t="shared" si="128"/>
        <v>268.2</v>
      </c>
      <c r="EX49" s="4">
        <f t="shared" si="128"/>
        <v>268.2</v>
      </c>
      <c r="EY49" s="4">
        <f t="shared" si="128"/>
        <v>268.2</v>
      </c>
      <c r="EZ49" s="4">
        <f t="shared" si="128"/>
        <v>268.2</v>
      </c>
      <c r="FA49" s="4">
        <f t="shared" si="128"/>
        <v>268.2</v>
      </c>
      <c r="FB49" s="4">
        <f t="shared" si="128"/>
        <v>268.2</v>
      </c>
      <c r="FC49" s="4">
        <f t="shared" si="128"/>
        <v>268.2</v>
      </c>
      <c r="FD49" s="4">
        <f t="shared" si="128"/>
        <v>268.2</v>
      </c>
      <c r="FE49" s="4">
        <f t="shared" si="128"/>
        <v>268.2</v>
      </c>
      <c r="FF49" s="4">
        <f t="shared" si="128"/>
        <v>268.2</v>
      </c>
      <c r="FG49" s="4">
        <f t="shared" ref="FG49:FS49" si="129">$C73+(IF(FG6&lt;450,$B74*(FG6-150),IF(FG6&gt;750,$C74+$C75+$B76*(FG6-750),$C74+$B75*(FG6-450))))</f>
        <v>268.2</v>
      </c>
      <c r="FH49" s="4">
        <f t="shared" si="129"/>
        <v>268.2</v>
      </c>
      <c r="FI49" s="4">
        <f t="shared" si="129"/>
        <v>268.2</v>
      </c>
      <c r="FJ49" s="4">
        <f t="shared" si="129"/>
        <v>268.2</v>
      </c>
      <c r="FK49" s="4">
        <f t="shared" si="129"/>
        <v>268.2</v>
      </c>
      <c r="FL49" s="4">
        <f t="shared" si="129"/>
        <v>268.2</v>
      </c>
      <c r="FM49" s="4">
        <f t="shared" si="129"/>
        <v>268.2</v>
      </c>
      <c r="FN49" s="4">
        <f t="shared" si="129"/>
        <v>268.2</v>
      </c>
      <c r="FO49" s="4">
        <f t="shared" si="129"/>
        <v>268.2</v>
      </c>
      <c r="FP49" s="4">
        <f t="shared" si="129"/>
        <v>268.2</v>
      </c>
      <c r="FQ49" s="4">
        <f t="shared" si="129"/>
        <v>268.2</v>
      </c>
      <c r="FR49" s="4">
        <f t="shared" si="129"/>
        <v>268.2</v>
      </c>
      <c r="FS49" s="4">
        <f t="shared" si="129"/>
        <v>268.2</v>
      </c>
    </row>
    <row r="50" spans="1:175" s="4" customFormat="1" x14ac:dyDescent="0.25">
      <c r="A50" s="45" t="s">
        <v>100</v>
      </c>
      <c r="B50" s="10" t="s">
        <v>8</v>
      </c>
      <c r="C50" s="4">
        <f t="shared" ref="C50:AH50" si="130">C49*$B71*$B72</f>
        <v>5.6375000000000011</v>
      </c>
      <c r="D50" s="4">
        <f t="shared" si="130"/>
        <v>5.6375000000000011</v>
      </c>
      <c r="E50" s="4">
        <f t="shared" si="130"/>
        <v>5.6375000000000011</v>
      </c>
      <c r="F50" s="4">
        <f t="shared" si="130"/>
        <v>5.6375000000000011</v>
      </c>
      <c r="G50" s="4">
        <f t="shared" si="130"/>
        <v>5.6375000000000011</v>
      </c>
      <c r="H50" s="4">
        <f t="shared" si="130"/>
        <v>5.6375000000000011</v>
      </c>
      <c r="I50" s="4">
        <f t="shared" si="130"/>
        <v>5.6375000000000011</v>
      </c>
      <c r="J50" s="4">
        <f t="shared" si="130"/>
        <v>5.6375000000000011</v>
      </c>
      <c r="K50" s="4">
        <f t="shared" si="130"/>
        <v>5.6375000000000011</v>
      </c>
      <c r="L50" s="4">
        <f t="shared" si="130"/>
        <v>5.6375000000000011</v>
      </c>
      <c r="M50" s="4">
        <f t="shared" si="130"/>
        <v>6.3187500000000014</v>
      </c>
      <c r="N50" s="4">
        <f t="shared" si="130"/>
        <v>7.0000000000000018</v>
      </c>
      <c r="O50" s="4">
        <f t="shared" si="130"/>
        <v>7.6812500000000021</v>
      </c>
      <c r="P50" s="4">
        <f t="shared" si="130"/>
        <v>8.3625000000000007</v>
      </c>
      <c r="Q50" s="4">
        <f t="shared" si="130"/>
        <v>9.0437500000000011</v>
      </c>
      <c r="R50" s="4">
        <f t="shared" si="130"/>
        <v>9.7250000000000014</v>
      </c>
      <c r="S50" s="4">
        <f t="shared" si="130"/>
        <v>10.406250000000002</v>
      </c>
      <c r="T50" s="4">
        <f t="shared" si="130"/>
        <v>11.087500000000002</v>
      </c>
      <c r="U50" s="4">
        <f t="shared" si="130"/>
        <v>11.768750000000002</v>
      </c>
      <c r="V50" s="4">
        <f t="shared" si="130"/>
        <v>12.450000000000003</v>
      </c>
      <c r="W50" s="4">
        <f t="shared" si="130"/>
        <v>13.131250000000001</v>
      </c>
      <c r="X50" s="4">
        <f t="shared" si="130"/>
        <v>13.812500000000002</v>
      </c>
      <c r="Y50" s="4">
        <f t="shared" si="130"/>
        <v>14.493750000000002</v>
      </c>
      <c r="Z50" s="4">
        <f t="shared" si="130"/>
        <v>15.175000000000002</v>
      </c>
      <c r="AA50" s="4">
        <f t="shared" si="130"/>
        <v>15.856250000000003</v>
      </c>
      <c r="AB50" s="4">
        <f t="shared" si="130"/>
        <v>16.537500000000001</v>
      </c>
      <c r="AC50" s="4">
        <f t="shared" si="130"/>
        <v>17.218750000000004</v>
      </c>
      <c r="AD50" s="4">
        <f t="shared" si="130"/>
        <v>17.900000000000002</v>
      </c>
      <c r="AE50" s="4">
        <f t="shared" si="130"/>
        <v>18.921875</v>
      </c>
      <c r="AF50" s="4">
        <f t="shared" si="130"/>
        <v>19.943750000000001</v>
      </c>
      <c r="AG50" s="4">
        <f t="shared" si="130"/>
        <v>20.965625000000003</v>
      </c>
      <c r="AH50" s="4">
        <f t="shared" si="130"/>
        <v>21.987500000000004</v>
      </c>
      <c r="AI50" s="4">
        <f t="shared" ref="AI50:BN50" si="131">AI49*$B71*$B72</f>
        <v>23.009375000000002</v>
      </c>
      <c r="AJ50" s="4">
        <f t="shared" si="131"/>
        <v>24.031250000000004</v>
      </c>
      <c r="AK50" s="4">
        <f t="shared" si="131"/>
        <v>25.053125000000001</v>
      </c>
      <c r="AL50" s="4">
        <f t="shared" si="131"/>
        <v>26.075000000000003</v>
      </c>
      <c r="AM50" s="4">
        <f t="shared" si="131"/>
        <v>27.096875000000004</v>
      </c>
      <c r="AN50" s="4">
        <f t="shared" si="131"/>
        <v>28.118750000000006</v>
      </c>
      <c r="AO50" s="4">
        <f t="shared" si="131"/>
        <v>29.140625</v>
      </c>
      <c r="AP50" s="4">
        <f t="shared" si="131"/>
        <v>30.162500000000001</v>
      </c>
      <c r="AQ50" s="4">
        <f t="shared" si="131"/>
        <v>31.171875</v>
      </c>
      <c r="AR50" s="4">
        <f t="shared" si="131"/>
        <v>32.15625</v>
      </c>
      <c r="AS50" s="4">
        <f t="shared" si="131"/>
        <v>33.140625</v>
      </c>
      <c r="AT50" s="4">
        <f t="shared" si="131"/>
        <v>34.125</v>
      </c>
      <c r="AU50" s="4">
        <f t="shared" si="131"/>
        <v>35.4375</v>
      </c>
      <c r="AV50" s="4">
        <f t="shared" si="131"/>
        <v>36.75</v>
      </c>
      <c r="AW50" s="4">
        <f t="shared" si="131"/>
        <v>38.0625</v>
      </c>
      <c r="AX50" s="4">
        <f t="shared" si="131"/>
        <v>39.375</v>
      </c>
      <c r="AY50" s="4">
        <f t="shared" si="131"/>
        <v>40.6875</v>
      </c>
      <c r="AZ50" s="4">
        <f t="shared" si="131"/>
        <v>42</v>
      </c>
      <c r="BA50" s="4">
        <f t="shared" si="131"/>
        <v>43.3125</v>
      </c>
      <c r="BB50" s="4">
        <f t="shared" si="131"/>
        <v>44.625</v>
      </c>
      <c r="BC50" s="4">
        <f t="shared" si="131"/>
        <v>45.9375</v>
      </c>
      <c r="BD50" s="4">
        <f t="shared" si="131"/>
        <v>47.25</v>
      </c>
      <c r="BE50" s="4">
        <f t="shared" si="131"/>
        <v>48.5625</v>
      </c>
      <c r="BF50" s="4">
        <f t="shared" si="131"/>
        <v>49.875</v>
      </c>
      <c r="BG50" s="4">
        <f t="shared" si="131"/>
        <v>51.081874999999997</v>
      </c>
      <c r="BH50" s="4">
        <f t="shared" si="131"/>
        <v>52.183124999999997</v>
      </c>
      <c r="BI50" s="4">
        <f t="shared" si="131"/>
        <v>53.284374999999997</v>
      </c>
      <c r="BJ50" s="4">
        <f t="shared" si="131"/>
        <v>54.385624999999997</v>
      </c>
      <c r="BK50" s="4">
        <f t="shared" si="131"/>
        <v>55.486874999999998</v>
      </c>
      <c r="BL50" s="4">
        <f t="shared" si="131"/>
        <v>56.588124999999998</v>
      </c>
      <c r="BM50" s="4">
        <f t="shared" si="131"/>
        <v>57.689374999999998</v>
      </c>
      <c r="BN50" s="4">
        <f t="shared" si="131"/>
        <v>58.790624999999999</v>
      </c>
      <c r="BO50" s="4">
        <f t="shared" ref="BO50:CT50" si="132">BO49*$B71*$B72</f>
        <v>59.341250000000002</v>
      </c>
      <c r="BP50" s="4">
        <f t="shared" si="132"/>
        <v>59.891874999999999</v>
      </c>
      <c r="BQ50" s="4">
        <f t="shared" si="132"/>
        <v>60.442499999999995</v>
      </c>
      <c r="BR50" s="4">
        <f t="shared" si="132"/>
        <v>60.993124999999999</v>
      </c>
      <c r="BS50" s="4">
        <f t="shared" si="132"/>
        <v>61.543750000000003</v>
      </c>
      <c r="BT50" s="4">
        <f t="shared" si="132"/>
        <v>61.819062500000001</v>
      </c>
      <c r="BU50" s="4">
        <f t="shared" si="132"/>
        <v>62.094374999999999</v>
      </c>
      <c r="BV50" s="4">
        <f t="shared" si="132"/>
        <v>62.369687499999998</v>
      </c>
      <c r="BW50" s="4">
        <f t="shared" si="132"/>
        <v>62.644999999999996</v>
      </c>
      <c r="BX50" s="4">
        <f t="shared" si="132"/>
        <v>62.920312499999994</v>
      </c>
      <c r="BY50" s="4">
        <f t="shared" si="132"/>
        <v>63.195625</v>
      </c>
      <c r="BZ50" s="4">
        <f t="shared" si="132"/>
        <v>63.470937499999998</v>
      </c>
      <c r="CA50" s="4">
        <f t="shared" si="132"/>
        <v>63.746249999999996</v>
      </c>
      <c r="CB50" s="4">
        <f t="shared" si="132"/>
        <v>64.021562500000002</v>
      </c>
      <c r="CC50" s="4">
        <f t="shared" si="132"/>
        <v>64.296875</v>
      </c>
      <c r="CD50" s="4">
        <f t="shared" si="132"/>
        <v>64.572187499999998</v>
      </c>
      <c r="CE50" s="4">
        <f t="shared" si="132"/>
        <v>64.847499999999997</v>
      </c>
      <c r="CF50" s="4">
        <f t="shared" si="132"/>
        <v>65.122812499999995</v>
      </c>
      <c r="CG50" s="4">
        <f t="shared" si="132"/>
        <v>65.398125000000007</v>
      </c>
      <c r="CH50" s="4">
        <f t="shared" si="132"/>
        <v>65.673437500000006</v>
      </c>
      <c r="CI50" s="4">
        <f t="shared" si="132"/>
        <v>65.948750000000004</v>
      </c>
      <c r="CJ50" s="4">
        <f t="shared" si="132"/>
        <v>66.224062500000002</v>
      </c>
      <c r="CK50" s="4">
        <f t="shared" si="132"/>
        <v>66.499375000000001</v>
      </c>
      <c r="CL50" s="4">
        <f t="shared" si="132"/>
        <v>66.774687499999999</v>
      </c>
      <c r="CM50" s="4">
        <f t="shared" si="132"/>
        <v>67.05</v>
      </c>
      <c r="CN50" s="4">
        <f t="shared" si="132"/>
        <v>67.05</v>
      </c>
      <c r="CO50" s="4">
        <f t="shared" si="132"/>
        <v>67.05</v>
      </c>
      <c r="CP50" s="4">
        <f t="shared" si="132"/>
        <v>67.05</v>
      </c>
      <c r="CQ50" s="4">
        <f t="shared" si="132"/>
        <v>67.05</v>
      </c>
      <c r="CR50" s="4">
        <f t="shared" si="132"/>
        <v>67.05</v>
      </c>
      <c r="CS50" s="4">
        <f t="shared" si="132"/>
        <v>67.05</v>
      </c>
      <c r="CT50" s="4">
        <f t="shared" si="132"/>
        <v>67.05</v>
      </c>
      <c r="CU50" s="4">
        <f t="shared" ref="CU50:DZ50" si="133">CU49*$B71*$B72</f>
        <v>67.05</v>
      </c>
      <c r="CV50" s="4">
        <f t="shared" si="133"/>
        <v>67.05</v>
      </c>
      <c r="CW50" s="4">
        <f t="shared" si="133"/>
        <v>67.05</v>
      </c>
      <c r="CX50" s="4">
        <f t="shared" si="133"/>
        <v>67.05</v>
      </c>
      <c r="CY50" s="4">
        <f t="shared" si="133"/>
        <v>67.05</v>
      </c>
      <c r="CZ50" s="4">
        <f t="shared" si="133"/>
        <v>67.05</v>
      </c>
      <c r="DA50" s="4">
        <f t="shared" si="133"/>
        <v>67.05</v>
      </c>
      <c r="DB50" s="4">
        <f t="shared" si="133"/>
        <v>67.05</v>
      </c>
      <c r="DC50" s="4">
        <f t="shared" si="133"/>
        <v>67.05</v>
      </c>
      <c r="DD50" s="4">
        <f t="shared" si="133"/>
        <v>67.05</v>
      </c>
      <c r="DE50" s="4">
        <f t="shared" si="133"/>
        <v>67.05</v>
      </c>
      <c r="DF50" s="4">
        <f t="shared" si="133"/>
        <v>67.05</v>
      </c>
      <c r="DG50" s="4">
        <f t="shared" si="133"/>
        <v>67.05</v>
      </c>
      <c r="DH50" s="4">
        <f t="shared" si="133"/>
        <v>67.05</v>
      </c>
      <c r="DI50" s="4">
        <f t="shared" si="133"/>
        <v>67.05</v>
      </c>
      <c r="DJ50" s="4">
        <f t="shared" si="133"/>
        <v>67.05</v>
      </c>
      <c r="DK50" s="4">
        <f t="shared" si="133"/>
        <v>67.05</v>
      </c>
      <c r="DL50" s="4">
        <f t="shared" si="133"/>
        <v>67.05</v>
      </c>
      <c r="DM50" s="4">
        <f t="shared" si="133"/>
        <v>67.05</v>
      </c>
      <c r="DN50" s="4">
        <f t="shared" si="133"/>
        <v>67.05</v>
      </c>
      <c r="DO50" s="4">
        <f t="shared" si="133"/>
        <v>67.05</v>
      </c>
      <c r="DP50" s="4">
        <f t="shared" si="133"/>
        <v>67.05</v>
      </c>
      <c r="DQ50" s="4">
        <f t="shared" si="133"/>
        <v>67.05</v>
      </c>
      <c r="DR50" s="4">
        <f t="shared" si="133"/>
        <v>67.05</v>
      </c>
      <c r="DS50" s="4">
        <f t="shared" si="133"/>
        <v>67.05</v>
      </c>
      <c r="DT50" s="4">
        <f t="shared" si="133"/>
        <v>67.05</v>
      </c>
      <c r="DU50" s="4">
        <f t="shared" si="133"/>
        <v>67.05</v>
      </c>
      <c r="DV50" s="4">
        <f t="shared" si="133"/>
        <v>67.05</v>
      </c>
      <c r="DW50" s="4">
        <f t="shared" si="133"/>
        <v>67.05</v>
      </c>
      <c r="DX50" s="4">
        <f t="shared" si="133"/>
        <v>67.05</v>
      </c>
      <c r="DY50" s="4">
        <f t="shared" si="133"/>
        <v>67.05</v>
      </c>
      <c r="DZ50" s="4">
        <f t="shared" si="133"/>
        <v>67.05</v>
      </c>
      <c r="EA50" s="4">
        <f t="shared" ref="EA50:FF50" si="134">EA49*$B71*$B72</f>
        <v>67.05</v>
      </c>
      <c r="EB50" s="4">
        <f t="shared" si="134"/>
        <v>67.05</v>
      </c>
      <c r="EC50" s="4">
        <f t="shared" si="134"/>
        <v>67.05</v>
      </c>
      <c r="ED50" s="4">
        <f t="shared" si="134"/>
        <v>67.05</v>
      </c>
      <c r="EE50" s="4">
        <f t="shared" si="134"/>
        <v>67.05</v>
      </c>
      <c r="EF50" s="4">
        <f t="shared" si="134"/>
        <v>67.05</v>
      </c>
      <c r="EG50" s="4">
        <f t="shared" si="134"/>
        <v>67.05</v>
      </c>
      <c r="EH50" s="4">
        <f t="shared" si="134"/>
        <v>67.05</v>
      </c>
      <c r="EI50" s="4">
        <f t="shared" si="134"/>
        <v>67.05</v>
      </c>
      <c r="EJ50" s="4">
        <f t="shared" si="134"/>
        <v>67.05</v>
      </c>
      <c r="EK50" s="4">
        <f t="shared" si="134"/>
        <v>67.05</v>
      </c>
      <c r="EL50" s="4">
        <f t="shared" si="134"/>
        <v>67.05</v>
      </c>
      <c r="EM50" s="4">
        <f t="shared" si="134"/>
        <v>67.05</v>
      </c>
      <c r="EN50" s="4">
        <f t="shared" si="134"/>
        <v>67.05</v>
      </c>
      <c r="EO50" s="4">
        <f t="shared" si="134"/>
        <v>67.05</v>
      </c>
      <c r="EP50" s="4">
        <f t="shared" si="134"/>
        <v>67.05</v>
      </c>
      <c r="EQ50" s="4">
        <f t="shared" si="134"/>
        <v>67.05</v>
      </c>
      <c r="ER50" s="4">
        <f t="shared" si="134"/>
        <v>67.05</v>
      </c>
      <c r="ES50" s="4">
        <f t="shared" si="134"/>
        <v>67.05</v>
      </c>
      <c r="ET50" s="4">
        <f t="shared" si="134"/>
        <v>67.05</v>
      </c>
      <c r="EU50" s="4">
        <f t="shared" si="134"/>
        <v>67.05</v>
      </c>
      <c r="EV50" s="4">
        <f t="shared" si="134"/>
        <v>67.05</v>
      </c>
      <c r="EW50" s="4">
        <f t="shared" si="134"/>
        <v>67.05</v>
      </c>
      <c r="EX50" s="4">
        <f t="shared" si="134"/>
        <v>67.05</v>
      </c>
      <c r="EY50" s="4">
        <f t="shared" si="134"/>
        <v>67.05</v>
      </c>
      <c r="EZ50" s="4">
        <f t="shared" si="134"/>
        <v>67.05</v>
      </c>
      <c r="FA50" s="4">
        <f t="shared" si="134"/>
        <v>67.05</v>
      </c>
      <c r="FB50" s="4">
        <f t="shared" si="134"/>
        <v>67.05</v>
      </c>
      <c r="FC50" s="4">
        <f t="shared" si="134"/>
        <v>67.05</v>
      </c>
      <c r="FD50" s="4">
        <f t="shared" si="134"/>
        <v>67.05</v>
      </c>
      <c r="FE50" s="4">
        <f t="shared" si="134"/>
        <v>67.05</v>
      </c>
      <c r="FF50" s="4">
        <f t="shared" si="134"/>
        <v>67.05</v>
      </c>
      <c r="FG50" s="4">
        <f t="shared" ref="FG50:FS50" si="135">FG49*$B71*$B72</f>
        <v>67.05</v>
      </c>
      <c r="FH50" s="4">
        <f t="shared" si="135"/>
        <v>67.05</v>
      </c>
      <c r="FI50" s="4">
        <f t="shared" si="135"/>
        <v>67.05</v>
      </c>
      <c r="FJ50" s="4">
        <f t="shared" si="135"/>
        <v>67.05</v>
      </c>
      <c r="FK50" s="4">
        <f t="shared" si="135"/>
        <v>67.05</v>
      </c>
      <c r="FL50" s="4">
        <f t="shared" si="135"/>
        <v>67.05</v>
      </c>
      <c r="FM50" s="4">
        <f t="shared" si="135"/>
        <v>67.05</v>
      </c>
      <c r="FN50" s="4">
        <f t="shared" si="135"/>
        <v>67.05</v>
      </c>
      <c r="FO50" s="4">
        <f t="shared" si="135"/>
        <v>67.05</v>
      </c>
      <c r="FP50" s="4">
        <f t="shared" si="135"/>
        <v>67.05</v>
      </c>
      <c r="FQ50" s="4">
        <f t="shared" si="135"/>
        <v>67.05</v>
      </c>
      <c r="FR50" s="4">
        <f t="shared" si="135"/>
        <v>67.05</v>
      </c>
      <c r="FS50" s="4">
        <f t="shared" si="135"/>
        <v>67.05</v>
      </c>
    </row>
    <row r="51" spans="1:175" s="4" customFormat="1" x14ac:dyDescent="0.25">
      <c r="A51" s="4" t="s">
        <v>27</v>
      </c>
      <c r="B51" s="12" t="s">
        <v>8</v>
      </c>
      <c r="C51" s="4">
        <f>IF(C45&gt;0,C45*1.5,0)</f>
        <v>0</v>
      </c>
      <c r="D51" s="4">
        <f t="shared" ref="D51:AI51" si="136">IF(ISNUMBER(D45),D45*1.5,C51)</f>
        <v>0</v>
      </c>
      <c r="E51" s="4">
        <f t="shared" si="136"/>
        <v>0</v>
      </c>
      <c r="F51" s="4">
        <f t="shared" si="136"/>
        <v>0</v>
      </c>
      <c r="G51" s="4">
        <f t="shared" si="136"/>
        <v>0</v>
      </c>
      <c r="H51" s="4">
        <f t="shared" si="136"/>
        <v>0</v>
      </c>
      <c r="I51" s="4">
        <f t="shared" si="136"/>
        <v>0</v>
      </c>
      <c r="J51" s="4">
        <f t="shared" si="136"/>
        <v>0</v>
      </c>
      <c r="K51" s="4">
        <f t="shared" si="136"/>
        <v>0</v>
      </c>
      <c r="L51" s="4">
        <f t="shared" si="136"/>
        <v>0</v>
      </c>
      <c r="M51" s="4">
        <f t="shared" si="136"/>
        <v>0</v>
      </c>
      <c r="N51" s="4">
        <f t="shared" si="136"/>
        <v>0</v>
      </c>
      <c r="O51" s="4">
        <f t="shared" si="136"/>
        <v>0</v>
      </c>
      <c r="P51" s="4">
        <f t="shared" si="136"/>
        <v>0</v>
      </c>
      <c r="Q51" s="4">
        <f t="shared" si="136"/>
        <v>0</v>
      </c>
      <c r="R51" s="4">
        <f t="shared" si="136"/>
        <v>0</v>
      </c>
      <c r="S51" s="4">
        <f t="shared" si="136"/>
        <v>0</v>
      </c>
      <c r="T51" s="4">
        <f t="shared" si="136"/>
        <v>0</v>
      </c>
      <c r="U51" s="4">
        <f t="shared" si="136"/>
        <v>0</v>
      </c>
      <c r="V51" s="4">
        <f t="shared" si="136"/>
        <v>0</v>
      </c>
      <c r="W51" s="4">
        <f t="shared" si="136"/>
        <v>0</v>
      </c>
      <c r="X51" s="4">
        <f t="shared" si="136"/>
        <v>0</v>
      </c>
      <c r="Y51" s="4">
        <f t="shared" si="136"/>
        <v>0</v>
      </c>
      <c r="Z51" s="4">
        <f t="shared" si="136"/>
        <v>0</v>
      </c>
      <c r="AA51" s="4">
        <f t="shared" si="136"/>
        <v>14.570853152791914</v>
      </c>
      <c r="AB51" s="4">
        <f t="shared" si="136"/>
        <v>14.570853152791914</v>
      </c>
      <c r="AC51" s="4">
        <f t="shared" si="136"/>
        <v>14.570853152791914</v>
      </c>
      <c r="AD51" s="4">
        <f t="shared" si="136"/>
        <v>14.570853152791914</v>
      </c>
      <c r="AE51" s="4">
        <f t="shared" si="136"/>
        <v>13.612499999999999</v>
      </c>
      <c r="AF51" s="4">
        <f t="shared" si="136"/>
        <v>13.612499999999999</v>
      </c>
      <c r="AG51" s="4">
        <f t="shared" si="136"/>
        <v>20.418749999999999</v>
      </c>
      <c r="AH51" s="4">
        <f t="shared" si="136"/>
        <v>20.418749999999999</v>
      </c>
      <c r="AI51" s="4">
        <f t="shared" si="136"/>
        <v>1.4812499999999997</v>
      </c>
      <c r="AJ51" s="4">
        <f t="shared" ref="AJ51:BO51" si="137">IF(ISNUMBER(AJ45),AJ45*1.5,AI51)</f>
        <v>1.4812499999999997</v>
      </c>
      <c r="AK51" s="4">
        <f t="shared" si="137"/>
        <v>1.4812499999999997</v>
      </c>
      <c r="AL51" s="4">
        <f t="shared" si="137"/>
        <v>1.4812499999999997</v>
      </c>
      <c r="AM51" s="4">
        <f t="shared" si="137"/>
        <v>1.4812499999999997</v>
      </c>
      <c r="AN51" s="4">
        <f t="shared" si="137"/>
        <v>21.356249999999999</v>
      </c>
      <c r="AO51" s="4">
        <f t="shared" si="137"/>
        <v>21.356249999999999</v>
      </c>
      <c r="AP51" s="4">
        <f t="shared" si="137"/>
        <v>2.2875000000000005</v>
      </c>
      <c r="AQ51" s="4">
        <f t="shared" si="137"/>
        <v>2.2875000000000005</v>
      </c>
      <c r="AR51" s="4">
        <f t="shared" si="137"/>
        <v>2.2875000000000005</v>
      </c>
      <c r="AS51" s="4">
        <f t="shared" si="137"/>
        <v>2.2875000000000005</v>
      </c>
      <c r="AT51" s="4">
        <f t="shared" si="137"/>
        <v>23.493749999999999</v>
      </c>
      <c r="AU51" s="4">
        <f t="shared" si="137"/>
        <v>23.493749999999999</v>
      </c>
      <c r="AV51" s="4">
        <f t="shared" si="137"/>
        <v>22.5</v>
      </c>
      <c r="AW51" s="4">
        <f t="shared" si="137"/>
        <v>22.5</v>
      </c>
      <c r="AX51" s="4">
        <f t="shared" si="137"/>
        <v>22.5</v>
      </c>
      <c r="AY51" s="4">
        <f t="shared" si="137"/>
        <v>27.299999999999997</v>
      </c>
      <c r="AZ51" s="4">
        <f t="shared" si="137"/>
        <v>27.299999999999997</v>
      </c>
      <c r="BA51" s="4">
        <f t="shared" si="137"/>
        <v>6.1499999999999995</v>
      </c>
      <c r="BB51" s="4">
        <f t="shared" si="137"/>
        <v>6.1499999999999995</v>
      </c>
      <c r="BC51" s="4">
        <f t="shared" si="137"/>
        <v>24.112499999999997</v>
      </c>
      <c r="BD51" s="4">
        <f t="shared" si="137"/>
        <v>24.112499999999997</v>
      </c>
      <c r="BE51" s="4">
        <f t="shared" si="137"/>
        <v>24.112499999999997</v>
      </c>
      <c r="BF51" s="4">
        <f t="shared" si="137"/>
        <v>24.112499999999997</v>
      </c>
      <c r="BG51" s="4">
        <f t="shared" si="137"/>
        <v>24.112499999999997</v>
      </c>
      <c r="BH51" s="4">
        <f t="shared" si="137"/>
        <v>19.6875</v>
      </c>
      <c r="BI51" s="4">
        <f t="shared" si="137"/>
        <v>19.6875</v>
      </c>
      <c r="BJ51" s="4">
        <f t="shared" si="137"/>
        <v>25.174999999999997</v>
      </c>
      <c r="BK51" s="4">
        <f t="shared" si="137"/>
        <v>25.174999999999997</v>
      </c>
      <c r="BL51" s="4">
        <f t="shared" si="137"/>
        <v>25.174999999999997</v>
      </c>
      <c r="BM51" s="4">
        <f t="shared" si="137"/>
        <v>13.931249999999999</v>
      </c>
      <c r="BN51" s="4">
        <f t="shared" si="137"/>
        <v>13.931249999999999</v>
      </c>
      <c r="BO51" s="4">
        <f t="shared" si="137"/>
        <v>3.6749999999999989</v>
      </c>
      <c r="BP51" s="4">
        <f t="shared" ref="BP51:CU51" si="138">IF(ISNUMBER(BP45),BP45*1.5,BO51)</f>
        <v>3.6749999999999989</v>
      </c>
      <c r="BQ51" s="4">
        <f t="shared" si="138"/>
        <v>22.96875</v>
      </c>
      <c r="BR51" s="4">
        <f t="shared" si="138"/>
        <v>22.96875</v>
      </c>
      <c r="BS51" s="4">
        <f t="shared" si="138"/>
        <v>22.96875</v>
      </c>
      <c r="BT51" s="4">
        <f t="shared" si="138"/>
        <v>22.96875</v>
      </c>
      <c r="BU51" s="4">
        <f t="shared" si="138"/>
        <v>22.96875</v>
      </c>
      <c r="BV51" s="4">
        <f t="shared" si="138"/>
        <v>27.581250000000004</v>
      </c>
      <c r="BW51" s="4">
        <f t="shared" si="138"/>
        <v>27.581250000000004</v>
      </c>
      <c r="BX51" s="4">
        <f t="shared" si="138"/>
        <v>6.375</v>
      </c>
      <c r="BY51" s="4">
        <f t="shared" si="138"/>
        <v>6.375</v>
      </c>
      <c r="BZ51" s="4">
        <f t="shared" si="138"/>
        <v>6.375</v>
      </c>
      <c r="CA51" s="4">
        <f t="shared" si="138"/>
        <v>22.462500000000002</v>
      </c>
      <c r="CB51" s="4">
        <f t="shared" si="138"/>
        <v>22.462500000000002</v>
      </c>
      <c r="CC51" s="4">
        <f t="shared" si="138"/>
        <v>2.15625</v>
      </c>
      <c r="CD51" s="4">
        <f t="shared" si="138"/>
        <v>2.15625</v>
      </c>
      <c r="CE51" s="4">
        <f t="shared" si="138"/>
        <v>11.19375</v>
      </c>
      <c r="CF51" s="4">
        <f t="shared" si="138"/>
        <v>11.19375</v>
      </c>
      <c r="CG51" s="4">
        <f t="shared" si="138"/>
        <v>11.19375</v>
      </c>
      <c r="CH51" s="4">
        <f t="shared" si="138"/>
        <v>11.19375</v>
      </c>
      <c r="CI51" s="4">
        <f t="shared" si="138"/>
        <v>11.19375</v>
      </c>
      <c r="CJ51" s="4">
        <f t="shared" si="138"/>
        <v>4.8937499999999989</v>
      </c>
      <c r="CK51" s="4">
        <f t="shared" si="138"/>
        <v>4.8937499999999989</v>
      </c>
      <c r="CL51" s="4">
        <f t="shared" si="138"/>
        <v>-0.35625000000000107</v>
      </c>
      <c r="CM51" s="4">
        <f t="shared" si="138"/>
        <v>-0.35625000000000107</v>
      </c>
      <c r="CN51" s="4">
        <f t="shared" si="138"/>
        <v>-0.35625000000000107</v>
      </c>
      <c r="CO51" s="4">
        <f t="shared" si="138"/>
        <v>21.874999999999986</v>
      </c>
      <c r="CP51" s="4">
        <f t="shared" si="138"/>
        <v>21.874999999999986</v>
      </c>
      <c r="CQ51" s="4">
        <f t="shared" si="138"/>
        <v>-1.5687499999999868</v>
      </c>
      <c r="CR51" s="4">
        <f t="shared" si="138"/>
        <v>-1.5687499999999868</v>
      </c>
      <c r="CS51" s="4">
        <f t="shared" si="138"/>
        <v>8.4749999999999996</v>
      </c>
      <c r="CT51" s="4">
        <f t="shared" si="138"/>
        <v>8.4749999999999996</v>
      </c>
      <c r="CU51" s="4">
        <f t="shared" si="138"/>
        <v>8.4749999999999996</v>
      </c>
      <c r="CV51" s="4">
        <f t="shared" ref="CV51:EA51" si="139">IF(ISNUMBER(CV45),CV45*1.5,CU51)</f>
        <v>8.4749999999999996</v>
      </c>
      <c r="CW51" s="4">
        <f t="shared" si="139"/>
        <v>8.4749999999999996</v>
      </c>
      <c r="CX51" s="4">
        <f t="shared" si="139"/>
        <v>23.90625</v>
      </c>
      <c r="CY51" s="4">
        <f t="shared" si="139"/>
        <v>23.90625</v>
      </c>
      <c r="CZ51" s="4">
        <f t="shared" si="139"/>
        <v>4.7250000000000005</v>
      </c>
      <c r="DA51" s="4">
        <f t="shared" si="139"/>
        <v>4.7250000000000005</v>
      </c>
      <c r="DB51" s="4">
        <f t="shared" si="139"/>
        <v>4.7250000000000005</v>
      </c>
      <c r="DC51" s="4">
        <f t="shared" si="139"/>
        <v>21.956250000000001</v>
      </c>
      <c r="DD51" s="4">
        <f t="shared" si="139"/>
        <v>21.956250000000001</v>
      </c>
      <c r="DE51" s="4">
        <f t="shared" si="139"/>
        <v>6.9375</v>
      </c>
      <c r="DF51" s="4">
        <f t="shared" si="139"/>
        <v>6.9375</v>
      </c>
      <c r="DG51" s="4">
        <f t="shared" si="139"/>
        <v>18.84375</v>
      </c>
      <c r="DH51" s="4">
        <f t="shared" si="139"/>
        <v>18.84375</v>
      </c>
      <c r="DI51" s="4">
        <f t="shared" si="139"/>
        <v>18.84375</v>
      </c>
      <c r="DJ51" s="4">
        <f t="shared" si="139"/>
        <v>18.84375</v>
      </c>
      <c r="DK51" s="4">
        <f t="shared" si="139"/>
        <v>18.84375</v>
      </c>
      <c r="DL51" s="4">
        <f t="shared" si="139"/>
        <v>18.84375</v>
      </c>
      <c r="DM51" s="4">
        <f t="shared" si="139"/>
        <v>24.037499999999998</v>
      </c>
      <c r="DN51" s="4">
        <f t="shared" si="139"/>
        <v>24.037499999999998</v>
      </c>
      <c r="DO51" s="4">
        <f t="shared" si="139"/>
        <v>13.143749999999999</v>
      </c>
      <c r="DP51" s="4">
        <f t="shared" si="139"/>
        <v>13.143749999999999</v>
      </c>
      <c r="DQ51" s="4">
        <f t="shared" si="139"/>
        <v>13.143749999999999</v>
      </c>
      <c r="DR51" s="4">
        <f t="shared" si="139"/>
        <v>13.143749999999999</v>
      </c>
      <c r="DS51" s="4">
        <f t="shared" si="139"/>
        <v>13.143749999999999</v>
      </c>
      <c r="DT51" s="4">
        <f t="shared" si="139"/>
        <v>13.143749999999999</v>
      </c>
      <c r="DU51" s="4">
        <f t="shared" si="139"/>
        <v>13.143749999999999</v>
      </c>
      <c r="DV51" s="4">
        <f t="shared" si="139"/>
        <v>13.143749999999999</v>
      </c>
      <c r="DW51" s="4">
        <f t="shared" si="139"/>
        <v>13.143749999999999</v>
      </c>
      <c r="DX51" s="4">
        <f t="shared" si="139"/>
        <v>13.143749999999999</v>
      </c>
      <c r="DY51" s="4">
        <f t="shared" si="139"/>
        <v>13.143749999999999</v>
      </c>
      <c r="DZ51" s="4">
        <f t="shared" si="139"/>
        <v>18.787500000000001</v>
      </c>
      <c r="EA51" s="4">
        <f t="shared" si="139"/>
        <v>18.787500000000001</v>
      </c>
      <c r="EB51" s="4">
        <f t="shared" ref="EB51:FG51" si="140">IF(ISNUMBER(EB45),EB45*1.5,EA51)</f>
        <v>18.787500000000001</v>
      </c>
      <c r="EC51" s="4">
        <f t="shared" si="140"/>
        <v>18.787500000000001</v>
      </c>
      <c r="ED51" s="4">
        <f t="shared" si="140"/>
        <v>18.787500000000001</v>
      </c>
      <c r="EE51" s="4">
        <f t="shared" si="140"/>
        <v>18.787500000000001</v>
      </c>
      <c r="EF51" s="4">
        <f t="shared" si="140"/>
        <v>18.787500000000001</v>
      </c>
      <c r="EG51" s="4">
        <f t="shared" si="140"/>
        <v>18.787500000000001</v>
      </c>
      <c r="EH51" s="4">
        <f t="shared" si="140"/>
        <v>0.88125000000000053</v>
      </c>
      <c r="EI51" s="4">
        <f t="shared" si="140"/>
        <v>0.88125000000000053</v>
      </c>
      <c r="EJ51" s="4">
        <f t="shared" si="140"/>
        <v>0.88125000000000053</v>
      </c>
      <c r="EK51" s="4">
        <f t="shared" si="140"/>
        <v>0.88125000000000053</v>
      </c>
      <c r="EL51" s="4">
        <f t="shared" si="140"/>
        <v>0.88125000000000053</v>
      </c>
      <c r="EM51" s="4">
        <f t="shared" si="140"/>
        <v>0.88125000000000053</v>
      </c>
      <c r="EN51" s="4">
        <f t="shared" si="140"/>
        <v>0.88125000000000053</v>
      </c>
      <c r="EO51" s="4">
        <f t="shared" si="140"/>
        <v>0.88125000000000053</v>
      </c>
      <c r="EP51" s="4">
        <f t="shared" si="140"/>
        <v>0.88125000000000053</v>
      </c>
      <c r="EQ51" s="4">
        <f t="shared" si="140"/>
        <v>0.88125000000000053</v>
      </c>
      <c r="ER51" s="4">
        <f t="shared" si="140"/>
        <v>0.88125000000000053</v>
      </c>
      <c r="ES51" s="4">
        <f t="shared" si="140"/>
        <v>0.88125000000000053</v>
      </c>
      <c r="ET51" s="4">
        <f t="shared" si="140"/>
        <v>0.88125000000000053</v>
      </c>
      <c r="EU51" s="4">
        <f t="shared" si="140"/>
        <v>0.88125000000000053</v>
      </c>
      <c r="EV51" s="4">
        <f t="shared" si="140"/>
        <v>0.88125000000000053</v>
      </c>
      <c r="EW51" s="4">
        <f t="shared" si="140"/>
        <v>0.88125000000000053</v>
      </c>
      <c r="EX51" s="4">
        <f t="shared" si="140"/>
        <v>0.88125000000000053</v>
      </c>
      <c r="EY51" s="4">
        <f t="shared" si="140"/>
        <v>0.88125000000000053</v>
      </c>
      <c r="EZ51" s="4">
        <f t="shared" si="140"/>
        <v>0.88125000000000053</v>
      </c>
      <c r="FA51" s="4">
        <f t="shared" si="140"/>
        <v>0.88125000000000053</v>
      </c>
      <c r="FB51" s="4">
        <f t="shared" si="140"/>
        <v>0.88125000000000053</v>
      </c>
      <c r="FC51" s="4">
        <f t="shared" si="140"/>
        <v>0.88125000000000053</v>
      </c>
      <c r="FD51" s="4">
        <f t="shared" si="140"/>
        <v>0.88125000000000053</v>
      </c>
      <c r="FE51" s="4">
        <f t="shared" si="140"/>
        <v>0.88125000000000053</v>
      </c>
      <c r="FF51" s="4">
        <f t="shared" si="140"/>
        <v>0.88125000000000053</v>
      </c>
      <c r="FG51" s="4">
        <f t="shared" si="140"/>
        <v>0.88125000000000053</v>
      </c>
      <c r="FH51" s="4">
        <f t="shared" ref="FH51:FS51" si="141">IF(ISNUMBER(FH45),FH45*1.5,FG51)</f>
        <v>0.13125000000000053</v>
      </c>
      <c r="FI51" s="4">
        <f t="shared" si="141"/>
        <v>0.13125000000000053</v>
      </c>
      <c r="FJ51" s="4">
        <f t="shared" si="141"/>
        <v>0.13125000000000053</v>
      </c>
      <c r="FK51" s="4">
        <f t="shared" si="141"/>
        <v>0.13125000000000053</v>
      </c>
      <c r="FL51" s="4">
        <f t="shared" si="141"/>
        <v>0.13125000000000053</v>
      </c>
      <c r="FM51" s="4">
        <f t="shared" si="141"/>
        <v>0.13125000000000053</v>
      </c>
      <c r="FN51" s="4">
        <f t="shared" si="141"/>
        <v>0.13125000000000053</v>
      </c>
      <c r="FO51" s="4">
        <f t="shared" si="141"/>
        <v>0.13125000000000053</v>
      </c>
      <c r="FP51" s="4">
        <f t="shared" si="141"/>
        <v>0.13125000000000053</v>
      </c>
      <c r="FQ51" s="4">
        <f t="shared" si="141"/>
        <v>0.13125000000000053</v>
      </c>
      <c r="FR51" s="4">
        <f t="shared" si="141"/>
        <v>0.13125000000000053</v>
      </c>
      <c r="FS51" s="4">
        <f t="shared" si="141"/>
        <v>0.13125000000000053</v>
      </c>
    </row>
    <row r="52" spans="1:175" s="4" customFormat="1" x14ac:dyDescent="0.25">
      <c r="A52" s="4" t="s">
        <v>28</v>
      </c>
      <c r="B52" s="12" t="s">
        <v>8</v>
      </c>
      <c r="C52" s="4">
        <f>IF(C46&gt;0,C46*3,0)</f>
        <v>0</v>
      </c>
      <c r="D52" s="4">
        <f t="shared" ref="D52:AI52" si="142">IF(ISNUMBER(D46),D46*3,C52)</f>
        <v>0</v>
      </c>
      <c r="E52" s="4">
        <f t="shared" si="142"/>
        <v>0</v>
      </c>
      <c r="F52" s="4">
        <f t="shared" si="142"/>
        <v>0</v>
      </c>
      <c r="G52" s="4">
        <f t="shared" si="142"/>
        <v>0</v>
      </c>
      <c r="H52" s="4">
        <f t="shared" si="142"/>
        <v>0</v>
      </c>
      <c r="I52" s="4">
        <f t="shared" si="142"/>
        <v>0</v>
      </c>
      <c r="J52" s="4">
        <f t="shared" si="142"/>
        <v>0</v>
      </c>
      <c r="K52" s="4">
        <f t="shared" si="142"/>
        <v>0</v>
      </c>
      <c r="L52" s="4">
        <f t="shared" si="142"/>
        <v>0</v>
      </c>
      <c r="M52" s="4">
        <f t="shared" si="142"/>
        <v>0</v>
      </c>
      <c r="N52" s="4">
        <f t="shared" si="142"/>
        <v>0</v>
      </c>
      <c r="O52" s="4">
        <f t="shared" si="142"/>
        <v>0</v>
      </c>
      <c r="P52" s="4">
        <f t="shared" si="142"/>
        <v>0</v>
      </c>
      <c r="Q52" s="4">
        <f t="shared" si="142"/>
        <v>0</v>
      </c>
      <c r="R52" s="4">
        <f t="shared" si="142"/>
        <v>0</v>
      </c>
      <c r="S52" s="4">
        <f t="shared" si="142"/>
        <v>0</v>
      </c>
      <c r="T52" s="4">
        <f t="shared" si="142"/>
        <v>0</v>
      </c>
      <c r="U52" s="4">
        <f t="shared" si="142"/>
        <v>0</v>
      </c>
      <c r="V52" s="4">
        <f t="shared" si="142"/>
        <v>0</v>
      </c>
      <c r="W52" s="4">
        <f t="shared" si="142"/>
        <v>0</v>
      </c>
      <c r="X52" s="4">
        <f t="shared" si="142"/>
        <v>0</v>
      </c>
      <c r="Y52" s="4">
        <f t="shared" si="142"/>
        <v>0</v>
      </c>
      <c r="Z52" s="4">
        <f t="shared" si="142"/>
        <v>0</v>
      </c>
      <c r="AA52" s="4">
        <f t="shared" si="142"/>
        <v>22.211201402794874</v>
      </c>
      <c r="AB52" s="4">
        <f t="shared" si="142"/>
        <v>22.211201402794874</v>
      </c>
      <c r="AC52" s="4">
        <f t="shared" si="142"/>
        <v>22.211201402794874</v>
      </c>
      <c r="AD52" s="4">
        <f t="shared" si="142"/>
        <v>22.211201402794874</v>
      </c>
      <c r="AE52" s="4">
        <f t="shared" si="142"/>
        <v>10.416516699456825</v>
      </c>
      <c r="AF52" s="4">
        <f t="shared" si="142"/>
        <v>10.416516699456825</v>
      </c>
      <c r="AG52" s="4">
        <f t="shared" si="142"/>
        <v>13.837648592404724</v>
      </c>
      <c r="AH52" s="4">
        <f t="shared" si="142"/>
        <v>13.837648592404724</v>
      </c>
      <c r="AI52" s="4">
        <f t="shared" si="142"/>
        <v>1.7224444715843266</v>
      </c>
      <c r="AJ52" s="4">
        <f t="shared" ref="AJ52:BO52" si="143">IF(ISNUMBER(AJ46),AJ46*3,AI52)</f>
        <v>1.7224444715843266</v>
      </c>
      <c r="AK52" s="4">
        <f t="shared" si="143"/>
        <v>1.7224444715843266</v>
      </c>
      <c r="AL52" s="4">
        <f t="shared" si="143"/>
        <v>1.7224444715843266</v>
      </c>
      <c r="AM52" s="4">
        <f t="shared" si="143"/>
        <v>1.7224444715843266</v>
      </c>
      <c r="AN52" s="4">
        <f t="shared" si="143"/>
        <v>18.140940339704549</v>
      </c>
      <c r="AO52" s="4">
        <f t="shared" si="143"/>
        <v>18.140940339704549</v>
      </c>
      <c r="AP52" s="4">
        <f t="shared" si="143"/>
        <v>3.1811218462814246</v>
      </c>
      <c r="AQ52" s="4">
        <f t="shared" si="143"/>
        <v>3.1811218462814246</v>
      </c>
      <c r="AR52" s="4">
        <f t="shared" si="143"/>
        <v>3.1811218462814246</v>
      </c>
      <c r="AS52" s="4">
        <f t="shared" si="143"/>
        <v>3.1811218462814246</v>
      </c>
      <c r="AT52" s="4">
        <f t="shared" si="143"/>
        <v>20.385667861328251</v>
      </c>
      <c r="AU52" s="4">
        <f t="shared" si="143"/>
        <v>20.385667861328251</v>
      </c>
      <c r="AV52" s="4">
        <f t="shared" si="143"/>
        <v>23.4886064878702</v>
      </c>
      <c r="AW52" s="4">
        <f t="shared" si="143"/>
        <v>23.4886064878702</v>
      </c>
      <c r="AX52" s="4">
        <f t="shared" si="143"/>
        <v>23.4886064878702</v>
      </c>
      <c r="AY52" s="4">
        <f t="shared" si="143"/>
        <v>32.751290842673399</v>
      </c>
      <c r="AZ52" s="4">
        <f t="shared" si="143"/>
        <v>32.751290842673399</v>
      </c>
      <c r="BA52" s="4">
        <f t="shared" si="143"/>
        <v>20.9581648930988</v>
      </c>
      <c r="BB52" s="4">
        <f t="shared" si="143"/>
        <v>20.9581648930988</v>
      </c>
      <c r="BC52" s="4">
        <f t="shared" si="143"/>
        <v>30.941368369172199</v>
      </c>
      <c r="BD52" s="4">
        <f t="shared" si="143"/>
        <v>30.941368369172199</v>
      </c>
      <c r="BE52" s="4">
        <f t="shared" si="143"/>
        <v>30.941368369172199</v>
      </c>
      <c r="BF52" s="4">
        <f t="shared" si="143"/>
        <v>30.941368369172199</v>
      </c>
      <c r="BG52" s="4">
        <f t="shared" si="143"/>
        <v>30.941368369172199</v>
      </c>
      <c r="BH52" s="4">
        <f t="shared" si="143"/>
        <v>31.20698640718912</v>
      </c>
      <c r="BI52" s="4">
        <f t="shared" si="143"/>
        <v>31.20698640718912</v>
      </c>
      <c r="BJ52" s="4">
        <f t="shared" si="143"/>
        <v>23.273519639696779</v>
      </c>
      <c r="BK52" s="4">
        <f t="shared" si="143"/>
        <v>23.273519639696779</v>
      </c>
      <c r="BL52" s="4">
        <f t="shared" si="143"/>
        <v>23.273519639696779</v>
      </c>
      <c r="BM52" s="4">
        <f t="shared" si="143"/>
        <v>31.358558326390121</v>
      </c>
      <c r="BN52" s="4">
        <f t="shared" si="143"/>
        <v>31.358558326390121</v>
      </c>
      <c r="BO52" s="4">
        <f t="shared" si="143"/>
        <v>21.545771472881473</v>
      </c>
      <c r="BP52" s="4">
        <f t="shared" ref="BP52:CU52" si="144">IF(ISNUMBER(BP46),BP46*3,BO52)</f>
        <v>21.545771472881473</v>
      </c>
      <c r="BQ52" s="4">
        <f t="shared" si="144"/>
        <v>31.161599103061796</v>
      </c>
      <c r="BR52" s="4">
        <f t="shared" si="144"/>
        <v>31.161599103061796</v>
      </c>
      <c r="BS52" s="4">
        <f t="shared" si="144"/>
        <v>31.161599103061796</v>
      </c>
      <c r="BT52" s="4">
        <f t="shared" si="144"/>
        <v>31.161599103061796</v>
      </c>
      <c r="BU52" s="4">
        <f t="shared" si="144"/>
        <v>31.161599103061796</v>
      </c>
      <c r="BV52" s="4">
        <f t="shared" si="144"/>
        <v>39.619700050320972</v>
      </c>
      <c r="BW52" s="4">
        <f t="shared" si="144"/>
        <v>39.619700050320972</v>
      </c>
      <c r="BX52" s="4">
        <f t="shared" si="144"/>
        <v>28.363948037843549</v>
      </c>
      <c r="BY52" s="4">
        <f t="shared" si="144"/>
        <v>28.363948037843549</v>
      </c>
      <c r="BZ52" s="4">
        <f t="shared" si="144"/>
        <v>28.363948037843549</v>
      </c>
      <c r="CA52" s="4">
        <f t="shared" si="144"/>
        <v>36.056190065763225</v>
      </c>
      <c r="CB52" s="4">
        <f t="shared" si="144"/>
        <v>36.056190065763225</v>
      </c>
      <c r="CC52" s="4">
        <f t="shared" si="144"/>
        <v>1.7228858592533252</v>
      </c>
      <c r="CD52" s="4">
        <f t="shared" si="144"/>
        <v>1.7228858592533252</v>
      </c>
      <c r="CE52" s="4">
        <f t="shared" si="144"/>
        <v>11.814974162771399</v>
      </c>
      <c r="CF52" s="4">
        <f t="shared" si="144"/>
        <v>11.814974162771399</v>
      </c>
      <c r="CG52" s="4">
        <f t="shared" si="144"/>
        <v>11.814974162771399</v>
      </c>
      <c r="CH52" s="4">
        <f t="shared" si="144"/>
        <v>11.814974162771399</v>
      </c>
      <c r="CI52" s="4">
        <f t="shared" si="144"/>
        <v>11.814974162771399</v>
      </c>
      <c r="CJ52" s="4">
        <f t="shared" si="144"/>
        <v>7.5267810476477974</v>
      </c>
      <c r="CK52" s="4">
        <f t="shared" si="144"/>
        <v>7.5267810476477974</v>
      </c>
      <c r="CL52" s="4">
        <f t="shared" si="144"/>
        <v>0.86894748160792634</v>
      </c>
      <c r="CM52" s="4">
        <f t="shared" si="144"/>
        <v>0.86894748160792634</v>
      </c>
      <c r="CN52" s="4">
        <f t="shared" si="144"/>
        <v>0.86894748160792634</v>
      </c>
      <c r="CO52" s="4">
        <f t="shared" si="144"/>
        <v>15.849613868778523</v>
      </c>
      <c r="CP52" s="4">
        <f t="shared" si="144"/>
        <v>15.849613868778523</v>
      </c>
      <c r="CQ52" s="4">
        <f t="shared" si="144"/>
        <v>0.47083818188752513</v>
      </c>
      <c r="CR52" s="4">
        <f t="shared" si="144"/>
        <v>0.47083818188752513</v>
      </c>
      <c r="CS52" s="4">
        <f t="shared" si="144"/>
        <v>5.2851719952183744</v>
      </c>
      <c r="CT52" s="4">
        <f t="shared" si="144"/>
        <v>5.2851719952183744</v>
      </c>
      <c r="CU52" s="4">
        <f t="shared" si="144"/>
        <v>5.2851719952183744</v>
      </c>
      <c r="CV52" s="4">
        <f t="shared" ref="CV52:EA52" si="145">IF(ISNUMBER(CV46),CV46*3,CU52)</f>
        <v>5.2851719952183744</v>
      </c>
      <c r="CW52" s="4">
        <f t="shared" si="145"/>
        <v>5.2851719952183744</v>
      </c>
      <c r="CX52" s="4">
        <f t="shared" si="145"/>
        <v>29.421130039328997</v>
      </c>
      <c r="CY52" s="4">
        <f t="shared" si="145"/>
        <v>29.421130039328997</v>
      </c>
      <c r="CZ52" s="4">
        <f t="shared" si="145"/>
        <v>19.881261886811174</v>
      </c>
      <c r="DA52" s="4">
        <f t="shared" si="145"/>
        <v>19.881261886811174</v>
      </c>
      <c r="DB52" s="4">
        <f t="shared" si="145"/>
        <v>19.881261886811174</v>
      </c>
      <c r="DC52" s="4">
        <f t="shared" si="145"/>
        <v>29.243831691582677</v>
      </c>
      <c r="DD52" s="4">
        <f t="shared" si="145"/>
        <v>29.243831691582677</v>
      </c>
      <c r="DE52" s="4">
        <f t="shared" si="145"/>
        <v>23.469301822543052</v>
      </c>
      <c r="DF52" s="4">
        <f t="shared" si="145"/>
        <v>23.469301822543052</v>
      </c>
      <c r="DG52" s="4">
        <f t="shared" si="145"/>
        <v>29.388908825757298</v>
      </c>
      <c r="DH52" s="4">
        <f t="shared" si="145"/>
        <v>29.388908825757298</v>
      </c>
      <c r="DI52" s="4">
        <f t="shared" si="145"/>
        <v>29.388908825757298</v>
      </c>
      <c r="DJ52" s="4">
        <f t="shared" si="145"/>
        <v>29.388908825757298</v>
      </c>
      <c r="DK52" s="4">
        <f t="shared" si="145"/>
        <v>29.388908825757298</v>
      </c>
      <c r="DL52" s="4">
        <f t="shared" si="145"/>
        <v>29.388908825757298</v>
      </c>
      <c r="DM52" s="4">
        <f t="shared" si="145"/>
        <v>34.994441170740373</v>
      </c>
      <c r="DN52" s="4">
        <f t="shared" si="145"/>
        <v>34.994441170740373</v>
      </c>
      <c r="DO52" s="4">
        <f t="shared" si="145"/>
        <v>31.962134613460655</v>
      </c>
      <c r="DP52" s="4">
        <f t="shared" si="145"/>
        <v>31.962134613460655</v>
      </c>
      <c r="DQ52" s="4">
        <f t="shared" si="145"/>
        <v>31.962134613460655</v>
      </c>
      <c r="DR52" s="4">
        <f t="shared" si="145"/>
        <v>31.962134613460655</v>
      </c>
      <c r="DS52" s="4">
        <f t="shared" si="145"/>
        <v>31.962134613460655</v>
      </c>
      <c r="DT52" s="4">
        <f t="shared" si="145"/>
        <v>31.962134613460655</v>
      </c>
      <c r="DU52" s="4">
        <f t="shared" si="145"/>
        <v>31.962134613460655</v>
      </c>
      <c r="DV52" s="4">
        <f t="shared" si="145"/>
        <v>31.962134613460655</v>
      </c>
      <c r="DW52" s="4">
        <f t="shared" si="145"/>
        <v>31.962134613460655</v>
      </c>
      <c r="DX52" s="4">
        <f t="shared" si="145"/>
        <v>31.962134613460655</v>
      </c>
      <c r="DY52" s="4">
        <f t="shared" si="145"/>
        <v>31.962134613460655</v>
      </c>
      <c r="DZ52" s="4">
        <f t="shared" si="145"/>
        <v>1.1531223966476967</v>
      </c>
      <c r="EA52" s="4">
        <f t="shared" si="145"/>
        <v>1.1531223966476967</v>
      </c>
      <c r="EB52" s="4">
        <f t="shared" ref="EB52:FG52" si="146">IF(ISNUMBER(EB46),EB46*3,EA52)</f>
        <v>1.1531223966476967</v>
      </c>
      <c r="EC52" s="4">
        <f t="shared" si="146"/>
        <v>1.1531223966476967</v>
      </c>
      <c r="ED52" s="4">
        <f t="shared" si="146"/>
        <v>1.1531223966476967</v>
      </c>
      <c r="EE52" s="4">
        <f t="shared" si="146"/>
        <v>1.1531223966476967</v>
      </c>
      <c r="EF52" s="4">
        <f t="shared" si="146"/>
        <v>1.1531223966476967</v>
      </c>
      <c r="EG52" s="4">
        <f t="shared" si="146"/>
        <v>1.1531223966476967</v>
      </c>
      <c r="EH52" s="4">
        <f t="shared" si="146"/>
        <v>1.3863968389271237</v>
      </c>
      <c r="EI52" s="4">
        <f t="shared" si="146"/>
        <v>1.3863968389271237</v>
      </c>
      <c r="EJ52" s="4">
        <f t="shared" si="146"/>
        <v>1.3863968389271237</v>
      </c>
      <c r="EK52" s="4">
        <f t="shared" si="146"/>
        <v>1.3863968389271237</v>
      </c>
      <c r="EL52" s="4">
        <f t="shared" si="146"/>
        <v>1.3863968389271237</v>
      </c>
      <c r="EM52" s="4">
        <f t="shared" si="146"/>
        <v>1.3863968389271237</v>
      </c>
      <c r="EN52" s="4">
        <f t="shared" si="146"/>
        <v>1.3863968389271237</v>
      </c>
      <c r="EO52" s="4">
        <f t="shared" si="146"/>
        <v>1.3863968389271237</v>
      </c>
      <c r="EP52" s="4">
        <f t="shared" si="146"/>
        <v>1.3863968389271237</v>
      </c>
      <c r="EQ52" s="4">
        <f t="shared" si="146"/>
        <v>1.3863968389271237</v>
      </c>
      <c r="ER52" s="4">
        <f t="shared" si="146"/>
        <v>1.3863968389271237</v>
      </c>
      <c r="ES52" s="4">
        <f t="shared" si="146"/>
        <v>1.3863968389271237</v>
      </c>
      <c r="ET52" s="4">
        <f t="shared" si="146"/>
        <v>1.3863968389271237</v>
      </c>
      <c r="EU52" s="4">
        <f t="shared" si="146"/>
        <v>1.3863968389271237</v>
      </c>
      <c r="EV52" s="4">
        <f t="shared" si="146"/>
        <v>1.3863968389271237</v>
      </c>
      <c r="EW52" s="4">
        <f t="shared" si="146"/>
        <v>1.3863968389271237</v>
      </c>
      <c r="EX52" s="4">
        <f t="shared" si="146"/>
        <v>1.3863968389271237</v>
      </c>
      <c r="EY52" s="4">
        <f t="shared" si="146"/>
        <v>1.3863968389271237</v>
      </c>
      <c r="EZ52" s="4">
        <f t="shared" si="146"/>
        <v>1.3863968389271237</v>
      </c>
      <c r="FA52" s="4">
        <f t="shared" si="146"/>
        <v>1.3863968389271237</v>
      </c>
      <c r="FB52" s="4">
        <f t="shared" si="146"/>
        <v>1.3863968389271237</v>
      </c>
      <c r="FC52" s="4">
        <f t="shared" si="146"/>
        <v>1.3863968389271237</v>
      </c>
      <c r="FD52" s="4">
        <f t="shared" si="146"/>
        <v>1.3863968389271237</v>
      </c>
      <c r="FE52" s="4">
        <f t="shared" si="146"/>
        <v>1.3863968389271237</v>
      </c>
      <c r="FF52" s="4">
        <f t="shared" si="146"/>
        <v>1.3863968389271237</v>
      </c>
      <c r="FG52" s="4">
        <f t="shared" si="146"/>
        <v>1.3863968389271237</v>
      </c>
      <c r="FH52" s="4">
        <f t="shared" ref="FH52:FS52" si="147">IF(ISNUMBER(FH46),FH46*3,FG52)</f>
        <v>6.3960297899483258</v>
      </c>
      <c r="FI52" s="4">
        <f t="shared" si="147"/>
        <v>6.3960297899483258</v>
      </c>
      <c r="FJ52" s="4">
        <f t="shared" si="147"/>
        <v>6.3960297899483258</v>
      </c>
      <c r="FK52" s="4">
        <f t="shared" si="147"/>
        <v>6.3960297899483258</v>
      </c>
      <c r="FL52" s="4">
        <f t="shared" si="147"/>
        <v>6.3960297899483258</v>
      </c>
      <c r="FM52" s="4">
        <f t="shared" si="147"/>
        <v>6.3960297899483258</v>
      </c>
      <c r="FN52" s="4">
        <f t="shared" si="147"/>
        <v>6.3960297899483258</v>
      </c>
      <c r="FO52" s="4">
        <f t="shared" si="147"/>
        <v>6.3960297899483258</v>
      </c>
      <c r="FP52" s="4">
        <f t="shared" si="147"/>
        <v>6.3960297899483258</v>
      </c>
      <c r="FQ52" s="4">
        <f t="shared" si="147"/>
        <v>6.3960297899483258</v>
      </c>
      <c r="FR52" s="4">
        <f t="shared" si="147"/>
        <v>6.3960297899483258</v>
      </c>
      <c r="FS52" s="4">
        <f t="shared" si="147"/>
        <v>6.3960297899483258</v>
      </c>
    </row>
    <row r="53" spans="1:175" s="4" customFormat="1" x14ac:dyDescent="0.25">
      <c r="A53" s="4" t="s">
        <v>29</v>
      </c>
      <c r="B53" s="12" t="s">
        <v>8</v>
      </c>
      <c r="C53" s="4">
        <f>IF(C47&gt;0,C47*3,0)</f>
        <v>0</v>
      </c>
      <c r="D53" s="4">
        <f t="shared" ref="D53:AI53" si="148">IF(ISNUMBER(D47),D47*3,C53)</f>
        <v>0</v>
      </c>
      <c r="E53" s="4">
        <f t="shared" si="148"/>
        <v>0</v>
      </c>
      <c r="F53" s="4">
        <f t="shared" si="148"/>
        <v>0</v>
      </c>
      <c r="G53" s="4">
        <f t="shared" si="148"/>
        <v>0</v>
      </c>
      <c r="H53" s="4">
        <f t="shared" si="148"/>
        <v>0</v>
      </c>
      <c r="I53" s="4">
        <f t="shared" si="148"/>
        <v>0</v>
      </c>
      <c r="J53" s="4">
        <f t="shared" si="148"/>
        <v>0</v>
      </c>
      <c r="K53" s="4">
        <f t="shared" si="148"/>
        <v>0</v>
      </c>
      <c r="L53" s="4">
        <f t="shared" si="148"/>
        <v>0</v>
      </c>
      <c r="M53" s="4">
        <f t="shared" si="148"/>
        <v>0</v>
      </c>
      <c r="N53" s="4">
        <f t="shared" si="148"/>
        <v>0</v>
      </c>
      <c r="O53" s="4">
        <f t="shared" si="148"/>
        <v>0</v>
      </c>
      <c r="P53" s="4">
        <f t="shared" si="148"/>
        <v>0</v>
      </c>
      <c r="Q53" s="4">
        <f t="shared" si="148"/>
        <v>0</v>
      </c>
      <c r="R53" s="4">
        <f t="shared" si="148"/>
        <v>0</v>
      </c>
      <c r="S53" s="4">
        <f t="shared" si="148"/>
        <v>0</v>
      </c>
      <c r="T53" s="4">
        <f t="shared" si="148"/>
        <v>0</v>
      </c>
      <c r="U53" s="4">
        <f t="shared" si="148"/>
        <v>0</v>
      </c>
      <c r="V53" s="4">
        <f t="shared" si="148"/>
        <v>0</v>
      </c>
      <c r="W53" s="4">
        <f t="shared" si="148"/>
        <v>0</v>
      </c>
      <c r="X53" s="4">
        <f t="shared" si="148"/>
        <v>0</v>
      </c>
      <c r="Y53" s="4">
        <f t="shared" si="148"/>
        <v>0</v>
      </c>
      <c r="Z53" s="4">
        <f t="shared" si="148"/>
        <v>0</v>
      </c>
      <c r="AA53" s="4">
        <f t="shared" si="148"/>
        <v>17.803276903932296</v>
      </c>
      <c r="AB53" s="4">
        <f t="shared" si="148"/>
        <v>17.803276903932296</v>
      </c>
      <c r="AC53" s="4">
        <f t="shared" si="148"/>
        <v>17.803276903932296</v>
      </c>
      <c r="AD53" s="4">
        <f t="shared" si="148"/>
        <v>17.803276903932296</v>
      </c>
      <c r="AE53" s="4">
        <f t="shared" si="148"/>
        <v>15.055011802473151</v>
      </c>
      <c r="AF53" s="4">
        <f t="shared" si="148"/>
        <v>15.055011802473151</v>
      </c>
      <c r="AG53" s="4">
        <f t="shared" si="148"/>
        <v>13.247738325536023</v>
      </c>
      <c r="AH53" s="4">
        <f t="shared" si="148"/>
        <v>13.247738325536023</v>
      </c>
      <c r="AI53" s="4">
        <f t="shared" si="148"/>
        <v>12.949707520782226</v>
      </c>
      <c r="AJ53" s="4">
        <f t="shared" ref="AJ53:BO53" si="149">IF(ISNUMBER(AJ47),AJ47*3,AI53)</f>
        <v>12.949707520782226</v>
      </c>
      <c r="AK53" s="4">
        <f t="shared" si="149"/>
        <v>12.949707520782226</v>
      </c>
      <c r="AL53" s="4">
        <f t="shared" si="149"/>
        <v>12.949707520782226</v>
      </c>
      <c r="AM53" s="4">
        <f t="shared" si="149"/>
        <v>12.949707520782226</v>
      </c>
      <c r="AN53" s="4">
        <f t="shared" si="149"/>
        <v>14.353960257763571</v>
      </c>
      <c r="AO53" s="4">
        <f t="shared" si="149"/>
        <v>14.353960257763571</v>
      </c>
      <c r="AP53" s="4">
        <f t="shared" si="149"/>
        <v>11.039509178142147</v>
      </c>
      <c r="AQ53" s="4">
        <f t="shared" si="149"/>
        <v>11.039509178142147</v>
      </c>
      <c r="AR53" s="4">
        <f t="shared" si="149"/>
        <v>11.039509178142147</v>
      </c>
      <c r="AS53" s="4">
        <f t="shared" si="149"/>
        <v>11.039509178142147</v>
      </c>
      <c r="AT53" s="4">
        <f t="shared" si="149"/>
        <v>11.229026110857376</v>
      </c>
      <c r="AU53" s="4">
        <f t="shared" si="149"/>
        <v>11.229026110857376</v>
      </c>
      <c r="AV53" s="4">
        <f t="shared" si="149"/>
        <v>11.566200256814501</v>
      </c>
      <c r="AW53" s="4">
        <f t="shared" si="149"/>
        <v>11.566200256814501</v>
      </c>
      <c r="AX53" s="4">
        <f t="shared" si="149"/>
        <v>11.566200256814501</v>
      </c>
      <c r="AY53" s="4">
        <f t="shared" si="149"/>
        <v>12.592739757797901</v>
      </c>
      <c r="AZ53" s="4">
        <f t="shared" si="149"/>
        <v>12.592739757797901</v>
      </c>
      <c r="BA53" s="4">
        <f t="shared" si="149"/>
        <v>13.420593842623802</v>
      </c>
      <c r="BB53" s="4">
        <f t="shared" si="149"/>
        <v>13.420593842623802</v>
      </c>
      <c r="BC53" s="4">
        <f t="shared" si="149"/>
        <v>14.521529696667404</v>
      </c>
      <c r="BD53" s="4">
        <f t="shared" si="149"/>
        <v>14.521529696667404</v>
      </c>
      <c r="BE53" s="4">
        <f t="shared" si="149"/>
        <v>14.521529696667404</v>
      </c>
      <c r="BF53" s="4">
        <f t="shared" si="149"/>
        <v>14.521529696667404</v>
      </c>
      <c r="BG53" s="4">
        <f t="shared" si="149"/>
        <v>14.521529696667404</v>
      </c>
      <c r="BH53" s="4">
        <f t="shared" si="149"/>
        <v>10.489934518235927</v>
      </c>
      <c r="BI53" s="4">
        <f t="shared" si="149"/>
        <v>10.489934518235927</v>
      </c>
      <c r="BJ53" s="4">
        <f t="shared" si="149"/>
        <v>13.061762916506403</v>
      </c>
      <c r="BK53" s="4">
        <f t="shared" si="149"/>
        <v>13.061762916506403</v>
      </c>
      <c r="BL53" s="4">
        <f t="shared" si="149"/>
        <v>13.061762916506403</v>
      </c>
      <c r="BM53" s="4">
        <f t="shared" si="149"/>
        <v>14.468359415982526</v>
      </c>
      <c r="BN53" s="4">
        <f t="shared" si="149"/>
        <v>14.468359415982526</v>
      </c>
      <c r="BO53" s="4">
        <f t="shared" si="149"/>
        <v>14.414103834163127</v>
      </c>
      <c r="BP53" s="4">
        <f t="shared" ref="BP53:CU53" si="150">IF(ISNUMBER(BP47),BP47*3,BO53)</f>
        <v>14.414103834163127</v>
      </c>
      <c r="BQ53" s="4">
        <f t="shared" si="150"/>
        <v>14.954268037063127</v>
      </c>
      <c r="BR53" s="4">
        <f t="shared" si="150"/>
        <v>14.954268037063127</v>
      </c>
      <c r="BS53" s="4">
        <f t="shared" si="150"/>
        <v>14.954268037063127</v>
      </c>
      <c r="BT53" s="4">
        <f t="shared" si="150"/>
        <v>14.954268037063127</v>
      </c>
      <c r="BU53" s="4">
        <f t="shared" si="150"/>
        <v>14.954268037063127</v>
      </c>
      <c r="BV53" s="4">
        <f t="shared" si="150"/>
        <v>17.626329586558128</v>
      </c>
      <c r="BW53" s="4">
        <f t="shared" si="150"/>
        <v>17.626329586558128</v>
      </c>
      <c r="BX53" s="4">
        <f t="shared" si="150"/>
        <v>19.182154637884949</v>
      </c>
      <c r="BY53" s="4">
        <f t="shared" si="150"/>
        <v>19.182154637884949</v>
      </c>
      <c r="BZ53" s="4">
        <f t="shared" si="150"/>
        <v>19.182154637884949</v>
      </c>
      <c r="CA53" s="4">
        <f t="shared" si="150"/>
        <v>19.566619377385123</v>
      </c>
      <c r="CB53" s="4">
        <f t="shared" si="150"/>
        <v>19.566619377385123</v>
      </c>
      <c r="CC53" s="4">
        <f t="shared" si="150"/>
        <v>4.3833745827394486</v>
      </c>
      <c r="CD53" s="4">
        <f t="shared" si="150"/>
        <v>4.3833745827394486</v>
      </c>
      <c r="CE53" s="4">
        <f t="shared" si="150"/>
        <v>8.1949149501624774</v>
      </c>
      <c r="CF53" s="4">
        <f t="shared" si="150"/>
        <v>8.1949149501624774</v>
      </c>
      <c r="CG53" s="4">
        <f t="shared" si="150"/>
        <v>8.1949149501624774</v>
      </c>
      <c r="CH53" s="4">
        <f t="shared" si="150"/>
        <v>8.1949149501624774</v>
      </c>
      <c r="CI53" s="4">
        <f t="shared" si="150"/>
        <v>8.1949149501624774</v>
      </c>
      <c r="CJ53" s="4">
        <f t="shared" si="150"/>
        <v>2.6511874662907493</v>
      </c>
      <c r="CK53" s="4">
        <f t="shared" si="150"/>
        <v>2.6511874662907493</v>
      </c>
      <c r="CL53" s="4">
        <f t="shared" si="150"/>
        <v>3.2427932742396752</v>
      </c>
      <c r="CM53" s="4">
        <f t="shared" si="150"/>
        <v>3.2427932742396752</v>
      </c>
      <c r="CN53" s="4">
        <f t="shared" si="150"/>
        <v>3.2427932742396752</v>
      </c>
      <c r="CO53" s="4">
        <f t="shared" si="150"/>
        <v>4.0839041973585752</v>
      </c>
      <c r="CP53" s="4">
        <f t="shared" si="150"/>
        <v>4.0839041973585752</v>
      </c>
      <c r="CQ53" s="4">
        <f t="shared" si="150"/>
        <v>3.1584123103109265</v>
      </c>
      <c r="CR53" s="4">
        <f t="shared" si="150"/>
        <v>3.1584123103109265</v>
      </c>
      <c r="CS53" s="4">
        <f t="shared" si="150"/>
        <v>3.264493844704349</v>
      </c>
      <c r="CT53" s="4">
        <f t="shared" si="150"/>
        <v>3.264493844704349</v>
      </c>
      <c r="CU53" s="4">
        <f t="shared" si="150"/>
        <v>3.264493844704349</v>
      </c>
      <c r="CV53" s="4">
        <f t="shared" ref="CV53:EA53" si="151">IF(ISNUMBER(CV47),CV47*3,CU53)</f>
        <v>3.264493844704349</v>
      </c>
      <c r="CW53" s="4">
        <f t="shared" si="151"/>
        <v>3.264493844704349</v>
      </c>
      <c r="CX53" s="4">
        <f t="shared" si="151"/>
        <v>9.5345407067099259</v>
      </c>
      <c r="CY53" s="4">
        <f t="shared" si="151"/>
        <v>9.5345407067099259</v>
      </c>
      <c r="CZ53" s="4">
        <f t="shared" si="151"/>
        <v>9.1209195835869021</v>
      </c>
      <c r="DA53" s="4">
        <f t="shared" si="151"/>
        <v>9.1209195835869021</v>
      </c>
      <c r="DB53" s="4">
        <f t="shared" si="151"/>
        <v>9.1209195835869021</v>
      </c>
      <c r="DC53" s="4">
        <f t="shared" si="151"/>
        <v>9.0363148614730484</v>
      </c>
      <c r="DD53" s="4">
        <f t="shared" si="151"/>
        <v>9.0363148614730484</v>
      </c>
      <c r="DE53" s="4">
        <f t="shared" si="151"/>
        <v>9.4335651491944503</v>
      </c>
      <c r="DF53" s="4">
        <f t="shared" si="151"/>
        <v>9.4335651491944503</v>
      </c>
      <c r="DG53" s="4">
        <f t="shared" si="151"/>
        <v>11.61527177978685</v>
      </c>
      <c r="DH53" s="4">
        <f t="shared" si="151"/>
        <v>11.61527177978685</v>
      </c>
      <c r="DI53" s="4">
        <f t="shared" si="151"/>
        <v>11.61527177978685</v>
      </c>
      <c r="DJ53" s="4">
        <f t="shared" si="151"/>
        <v>11.61527177978685</v>
      </c>
      <c r="DK53" s="4">
        <f t="shared" si="151"/>
        <v>11.61527177978685</v>
      </c>
      <c r="DL53" s="4">
        <f t="shared" si="151"/>
        <v>11.61527177978685</v>
      </c>
      <c r="DM53" s="4">
        <f t="shared" si="151"/>
        <v>15.358567358425123</v>
      </c>
      <c r="DN53" s="4">
        <f t="shared" si="151"/>
        <v>15.358567358425123</v>
      </c>
      <c r="DO53" s="4">
        <f t="shared" si="151"/>
        <v>13.842915303181726</v>
      </c>
      <c r="DP53" s="4">
        <f t="shared" si="151"/>
        <v>13.842915303181726</v>
      </c>
      <c r="DQ53" s="4">
        <f t="shared" si="151"/>
        <v>13.842915303181726</v>
      </c>
      <c r="DR53" s="4">
        <f t="shared" si="151"/>
        <v>13.842915303181726</v>
      </c>
      <c r="DS53" s="4">
        <f t="shared" si="151"/>
        <v>13.842915303181726</v>
      </c>
      <c r="DT53" s="4">
        <f t="shared" si="151"/>
        <v>13.842915303181726</v>
      </c>
      <c r="DU53" s="4">
        <f t="shared" si="151"/>
        <v>13.842915303181726</v>
      </c>
      <c r="DV53" s="4">
        <f t="shared" si="151"/>
        <v>13.842915303181726</v>
      </c>
      <c r="DW53" s="4">
        <f t="shared" si="151"/>
        <v>13.842915303181726</v>
      </c>
      <c r="DX53" s="4">
        <f t="shared" si="151"/>
        <v>13.842915303181726</v>
      </c>
      <c r="DY53" s="4">
        <f t="shared" si="151"/>
        <v>13.842915303181726</v>
      </c>
      <c r="DZ53" s="4">
        <f t="shared" si="151"/>
        <v>4.5190343521092764</v>
      </c>
      <c r="EA53" s="4">
        <f t="shared" si="151"/>
        <v>4.5190343521092764</v>
      </c>
      <c r="EB53" s="4">
        <f t="shared" ref="EB53:FG53" si="152">IF(ISNUMBER(EB47),EB47*3,EA53)</f>
        <v>4.5190343521092764</v>
      </c>
      <c r="EC53" s="4">
        <f t="shared" si="152"/>
        <v>4.5190343521092764</v>
      </c>
      <c r="ED53" s="4">
        <f t="shared" si="152"/>
        <v>4.5190343521092764</v>
      </c>
      <c r="EE53" s="4">
        <f t="shared" si="152"/>
        <v>4.5190343521092764</v>
      </c>
      <c r="EF53" s="4">
        <f t="shared" si="152"/>
        <v>4.5190343521092764</v>
      </c>
      <c r="EG53" s="4">
        <f t="shared" si="152"/>
        <v>4.5190343521092764</v>
      </c>
      <c r="EH53" s="4">
        <f t="shared" si="152"/>
        <v>1.0860218345466777</v>
      </c>
      <c r="EI53" s="4">
        <f t="shared" si="152"/>
        <v>1.0860218345466777</v>
      </c>
      <c r="EJ53" s="4">
        <f t="shared" si="152"/>
        <v>1.0860218345466777</v>
      </c>
      <c r="EK53" s="4">
        <f t="shared" si="152"/>
        <v>1.0860218345466777</v>
      </c>
      <c r="EL53" s="4">
        <f t="shared" si="152"/>
        <v>1.0860218345466777</v>
      </c>
      <c r="EM53" s="4">
        <f t="shared" si="152"/>
        <v>1.0860218345466777</v>
      </c>
      <c r="EN53" s="4">
        <f t="shared" si="152"/>
        <v>1.0860218345466777</v>
      </c>
      <c r="EO53" s="4">
        <f t="shared" si="152"/>
        <v>1.0860218345466777</v>
      </c>
      <c r="EP53" s="4">
        <f t="shared" si="152"/>
        <v>1.0860218345466777</v>
      </c>
      <c r="EQ53" s="4">
        <f t="shared" si="152"/>
        <v>1.0860218345466777</v>
      </c>
      <c r="ER53" s="4">
        <f t="shared" si="152"/>
        <v>1.0860218345466777</v>
      </c>
      <c r="ES53" s="4">
        <f t="shared" si="152"/>
        <v>1.0860218345466777</v>
      </c>
      <c r="ET53" s="4">
        <f t="shared" si="152"/>
        <v>1.0860218345466777</v>
      </c>
      <c r="EU53" s="4">
        <f t="shared" si="152"/>
        <v>1.0860218345466777</v>
      </c>
      <c r="EV53" s="4">
        <f t="shared" si="152"/>
        <v>1.0860218345466777</v>
      </c>
      <c r="EW53" s="4">
        <f t="shared" si="152"/>
        <v>1.0860218345466777</v>
      </c>
      <c r="EX53" s="4">
        <f t="shared" si="152"/>
        <v>1.0860218345466777</v>
      </c>
      <c r="EY53" s="4">
        <f t="shared" si="152"/>
        <v>1.0860218345466777</v>
      </c>
      <c r="EZ53" s="4">
        <f t="shared" si="152"/>
        <v>1.0860218345466777</v>
      </c>
      <c r="FA53" s="4">
        <f t="shared" si="152"/>
        <v>1.0860218345466777</v>
      </c>
      <c r="FB53" s="4">
        <f t="shared" si="152"/>
        <v>1.0860218345466777</v>
      </c>
      <c r="FC53" s="4">
        <f t="shared" si="152"/>
        <v>1.0860218345466777</v>
      </c>
      <c r="FD53" s="4">
        <f t="shared" si="152"/>
        <v>1.0860218345466777</v>
      </c>
      <c r="FE53" s="4">
        <f t="shared" si="152"/>
        <v>1.0860218345466777</v>
      </c>
      <c r="FF53" s="4">
        <f t="shared" si="152"/>
        <v>1.0860218345466777</v>
      </c>
      <c r="FG53" s="4">
        <f t="shared" si="152"/>
        <v>1.0860218345466777</v>
      </c>
      <c r="FH53" s="4">
        <f t="shared" ref="FH53:FS53" si="153">IF(ISNUMBER(FH47),FH47*3,FG53)</f>
        <v>6.588419349422173</v>
      </c>
      <c r="FI53" s="4">
        <f t="shared" si="153"/>
        <v>6.588419349422173</v>
      </c>
      <c r="FJ53" s="4">
        <f t="shared" si="153"/>
        <v>6.588419349422173</v>
      </c>
      <c r="FK53" s="4">
        <f t="shared" si="153"/>
        <v>6.588419349422173</v>
      </c>
      <c r="FL53" s="4">
        <f t="shared" si="153"/>
        <v>6.588419349422173</v>
      </c>
      <c r="FM53" s="4">
        <f t="shared" si="153"/>
        <v>6.588419349422173</v>
      </c>
      <c r="FN53" s="4">
        <f t="shared" si="153"/>
        <v>6.588419349422173</v>
      </c>
      <c r="FO53" s="4">
        <f t="shared" si="153"/>
        <v>6.588419349422173</v>
      </c>
      <c r="FP53" s="4">
        <f t="shared" si="153"/>
        <v>6.588419349422173</v>
      </c>
      <c r="FQ53" s="4">
        <f t="shared" si="153"/>
        <v>6.588419349422173</v>
      </c>
      <c r="FR53" s="4">
        <f t="shared" si="153"/>
        <v>6.588419349422173</v>
      </c>
      <c r="FS53" s="4">
        <f t="shared" si="153"/>
        <v>6.588419349422173</v>
      </c>
    </row>
    <row r="54" spans="1:175" x14ac:dyDescent="0.25">
      <c r="A54" s="4" t="s">
        <v>30</v>
      </c>
      <c r="B54" s="12" t="s">
        <v>8</v>
      </c>
      <c r="C54" s="4">
        <f>IF(C48&gt;0,C48*3,0)</f>
        <v>0</v>
      </c>
      <c r="D54" s="4">
        <f t="shared" ref="D54:AI54" si="154">IF(ISNUMBER(D48),D48*3,C54)</f>
        <v>0</v>
      </c>
      <c r="E54" s="4">
        <f t="shared" si="154"/>
        <v>0</v>
      </c>
      <c r="F54" s="4">
        <f t="shared" si="154"/>
        <v>0</v>
      </c>
      <c r="G54" s="4">
        <f t="shared" si="154"/>
        <v>0</v>
      </c>
      <c r="H54" s="4">
        <f t="shared" si="154"/>
        <v>0</v>
      </c>
      <c r="I54" s="4">
        <f t="shared" si="154"/>
        <v>0</v>
      </c>
      <c r="J54" s="4">
        <f t="shared" si="154"/>
        <v>0</v>
      </c>
      <c r="K54" s="4">
        <f t="shared" si="154"/>
        <v>0</v>
      </c>
      <c r="L54" s="4">
        <f t="shared" si="154"/>
        <v>0</v>
      </c>
      <c r="M54" s="4">
        <f t="shared" si="154"/>
        <v>0</v>
      </c>
      <c r="N54" s="4">
        <f t="shared" si="154"/>
        <v>0</v>
      </c>
      <c r="O54" s="4">
        <f t="shared" si="154"/>
        <v>0</v>
      </c>
      <c r="P54" s="4">
        <f t="shared" si="154"/>
        <v>0</v>
      </c>
      <c r="Q54" s="4">
        <f t="shared" si="154"/>
        <v>0</v>
      </c>
      <c r="R54" s="4">
        <f t="shared" si="154"/>
        <v>0</v>
      </c>
      <c r="S54" s="4">
        <f t="shared" si="154"/>
        <v>0</v>
      </c>
      <c r="T54" s="4">
        <f t="shared" si="154"/>
        <v>0</v>
      </c>
      <c r="U54" s="4">
        <f t="shared" si="154"/>
        <v>0</v>
      </c>
      <c r="V54" s="4">
        <f t="shared" si="154"/>
        <v>0</v>
      </c>
      <c r="W54" s="4">
        <f t="shared" si="154"/>
        <v>0</v>
      </c>
      <c r="X54" s="4">
        <f t="shared" si="154"/>
        <v>0</v>
      </c>
      <c r="Y54" s="4">
        <f t="shared" si="154"/>
        <v>0</v>
      </c>
      <c r="Z54" s="4">
        <f t="shared" si="154"/>
        <v>0</v>
      </c>
      <c r="AA54" s="4">
        <f t="shared" si="154"/>
        <v>19.046372641296898</v>
      </c>
      <c r="AB54" s="4">
        <f t="shared" si="154"/>
        <v>19.046372641296898</v>
      </c>
      <c r="AC54" s="4">
        <f t="shared" si="154"/>
        <v>19.046372641296898</v>
      </c>
      <c r="AD54" s="4">
        <f t="shared" si="154"/>
        <v>19.046372641296898</v>
      </c>
      <c r="AE54" s="4">
        <f t="shared" si="154"/>
        <v>18.656914887182399</v>
      </c>
      <c r="AF54" s="4">
        <f t="shared" si="154"/>
        <v>18.656914887182399</v>
      </c>
      <c r="AG54" s="4">
        <f t="shared" si="154"/>
        <v>18.26570298226844</v>
      </c>
      <c r="AH54" s="4">
        <f t="shared" si="154"/>
        <v>18.26570298226844</v>
      </c>
      <c r="AI54" s="4">
        <f t="shared" si="154"/>
        <v>18.103255951545226</v>
      </c>
      <c r="AJ54" s="4">
        <f t="shared" ref="AJ54:BO54" si="155">IF(ISNUMBER(AJ48),AJ48*3,AI54)</f>
        <v>18.103255951545226</v>
      </c>
      <c r="AK54" s="4">
        <f t="shared" si="155"/>
        <v>18.103255951545226</v>
      </c>
      <c r="AL54" s="4">
        <f t="shared" si="155"/>
        <v>18.103255951545226</v>
      </c>
      <c r="AM54" s="4">
        <f t="shared" si="155"/>
        <v>18.103255951545226</v>
      </c>
      <c r="AN54" s="4">
        <f t="shared" si="155"/>
        <v>16.977286864512003</v>
      </c>
      <c r="AO54" s="4">
        <f t="shared" si="155"/>
        <v>16.977286864512003</v>
      </c>
      <c r="AP54" s="4">
        <f t="shared" si="155"/>
        <v>17.694851744456777</v>
      </c>
      <c r="AQ54" s="4">
        <f t="shared" si="155"/>
        <v>17.694851744456777</v>
      </c>
      <c r="AR54" s="4">
        <f t="shared" si="155"/>
        <v>17.694851744456777</v>
      </c>
      <c r="AS54" s="4">
        <f t="shared" si="155"/>
        <v>17.694851744456777</v>
      </c>
      <c r="AT54" s="4">
        <f t="shared" si="155"/>
        <v>16.668785561322228</v>
      </c>
      <c r="AU54" s="4">
        <f t="shared" si="155"/>
        <v>16.668785561322228</v>
      </c>
      <c r="AV54" s="4">
        <f t="shared" si="155"/>
        <v>14.751016062628199</v>
      </c>
      <c r="AW54" s="4">
        <f t="shared" si="155"/>
        <v>14.751016062628199</v>
      </c>
      <c r="AX54" s="4">
        <f t="shared" si="155"/>
        <v>14.751016062628199</v>
      </c>
      <c r="AY54" s="4">
        <f t="shared" si="155"/>
        <v>15.129946107274701</v>
      </c>
      <c r="AZ54" s="4">
        <f t="shared" si="155"/>
        <v>15.129946107274701</v>
      </c>
      <c r="BA54" s="4">
        <f t="shared" si="155"/>
        <v>15.631982009901501</v>
      </c>
      <c r="BB54" s="4">
        <f t="shared" si="155"/>
        <v>15.631982009901501</v>
      </c>
      <c r="BC54" s="4">
        <f t="shared" si="155"/>
        <v>15.481849744153202</v>
      </c>
      <c r="BD54" s="4">
        <f t="shared" si="155"/>
        <v>15.481849744153202</v>
      </c>
      <c r="BE54" s="4">
        <f t="shared" si="155"/>
        <v>15.481849744153202</v>
      </c>
      <c r="BF54" s="4">
        <f t="shared" si="155"/>
        <v>15.481849744153202</v>
      </c>
      <c r="BG54" s="4">
        <f t="shared" si="155"/>
        <v>15.481849744153202</v>
      </c>
      <c r="BH54" s="4">
        <f t="shared" si="155"/>
        <v>15.074303921046301</v>
      </c>
      <c r="BI54" s="4">
        <f t="shared" si="155"/>
        <v>15.074303921046301</v>
      </c>
      <c r="BJ54" s="4">
        <f t="shared" si="155"/>
        <v>15.1317549614505</v>
      </c>
      <c r="BK54" s="4">
        <f t="shared" si="155"/>
        <v>15.1317549614505</v>
      </c>
      <c r="BL54" s="4">
        <f t="shared" si="155"/>
        <v>15.1317549614505</v>
      </c>
      <c r="BM54" s="4">
        <f t="shared" si="155"/>
        <v>15.434920460430799</v>
      </c>
      <c r="BN54" s="4">
        <f t="shared" si="155"/>
        <v>15.434920460430799</v>
      </c>
      <c r="BO54" s="4">
        <f t="shared" si="155"/>
        <v>15.910305336615201</v>
      </c>
      <c r="BP54" s="4">
        <f t="shared" ref="BP54:CU54" si="156">IF(ISNUMBER(BP48),BP48*3,BO54)</f>
        <v>15.910305336615201</v>
      </c>
      <c r="BQ54" s="4">
        <f t="shared" si="156"/>
        <v>16.129908874992601</v>
      </c>
      <c r="BR54" s="4">
        <f t="shared" si="156"/>
        <v>16.129908874992601</v>
      </c>
      <c r="BS54" s="4">
        <f t="shared" si="156"/>
        <v>16.129908874992601</v>
      </c>
      <c r="BT54" s="4">
        <f t="shared" si="156"/>
        <v>16.129908874992601</v>
      </c>
      <c r="BU54" s="4">
        <f t="shared" si="156"/>
        <v>16.129908874992601</v>
      </c>
      <c r="BV54" s="4">
        <f t="shared" si="156"/>
        <v>16.2331782043182</v>
      </c>
      <c r="BW54" s="4">
        <f t="shared" si="156"/>
        <v>16.2331782043182</v>
      </c>
      <c r="BX54" s="4">
        <f t="shared" si="156"/>
        <v>15.021875859271349</v>
      </c>
      <c r="BY54" s="4">
        <f t="shared" si="156"/>
        <v>15.021875859271349</v>
      </c>
      <c r="BZ54" s="4">
        <f t="shared" si="156"/>
        <v>15.021875859271349</v>
      </c>
      <c r="CA54" s="4">
        <f t="shared" si="156"/>
        <v>16.130196429588675</v>
      </c>
      <c r="CB54" s="4">
        <f t="shared" si="156"/>
        <v>16.130196429588675</v>
      </c>
      <c r="CC54" s="4">
        <f t="shared" si="156"/>
        <v>13.202827628553001</v>
      </c>
      <c r="CD54" s="4">
        <f t="shared" si="156"/>
        <v>13.202827628553001</v>
      </c>
      <c r="CE54" s="4">
        <f t="shared" si="156"/>
        <v>13.136995572947477</v>
      </c>
      <c r="CF54" s="4">
        <f t="shared" si="156"/>
        <v>13.136995572947477</v>
      </c>
      <c r="CG54" s="4">
        <f t="shared" si="156"/>
        <v>13.136995572947477</v>
      </c>
      <c r="CH54" s="4">
        <f t="shared" si="156"/>
        <v>13.136995572947477</v>
      </c>
      <c r="CI54" s="4">
        <f t="shared" si="156"/>
        <v>13.136995572947477</v>
      </c>
      <c r="CJ54" s="4">
        <f t="shared" si="156"/>
        <v>5.944519477736101</v>
      </c>
      <c r="CK54" s="4">
        <f t="shared" si="156"/>
        <v>5.944519477736101</v>
      </c>
      <c r="CL54" s="4">
        <f t="shared" si="156"/>
        <v>6.0192293940712513</v>
      </c>
      <c r="CM54" s="4">
        <f t="shared" si="156"/>
        <v>6.0192293940712513</v>
      </c>
      <c r="CN54" s="4">
        <f t="shared" si="156"/>
        <v>6.0192293940712513</v>
      </c>
      <c r="CO54" s="4">
        <f t="shared" si="156"/>
        <v>5.4897736088501254</v>
      </c>
      <c r="CP54" s="4">
        <f t="shared" si="156"/>
        <v>5.4897736088501254</v>
      </c>
      <c r="CQ54" s="4">
        <f t="shared" si="156"/>
        <v>5.3949521063126999</v>
      </c>
      <c r="CR54" s="4">
        <f t="shared" si="156"/>
        <v>5.3949521063126999</v>
      </c>
      <c r="CS54" s="4">
        <f t="shared" si="156"/>
        <v>4.4603965493523017</v>
      </c>
      <c r="CT54" s="4">
        <f t="shared" si="156"/>
        <v>4.4603965493523017</v>
      </c>
      <c r="CU54" s="4">
        <f t="shared" si="156"/>
        <v>4.4603965493523017</v>
      </c>
      <c r="CV54" s="4">
        <f t="shared" ref="CV54:EA54" si="157">IF(ISNUMBER(CV48),CV48*3,CU54)</f>
        <v>4.4603965493523017</v>
      </c>
      <c r="CW54" s="4">
        <f t="shared" si="157"/>
        <v>4.4603965493523017</v>
      </c>
      <c r="CX54" s="4">
        <f t="shared" si="157"/>
        <v>7.5523280674854778</v>
      </c>
      <c r="CY54" s="4">
        <f t="shared" si="157"/>
        <v>7.5523280674854778</v>
      </c>
      <c r="CZ54" s="4">
        <f t="shared" si="157"/>
        <v>7.487238463448926</v>
      </c>
      <c r="DA54" s="4">
        <f t="shared" si="157"/>
        <v>7.487238463448926</v>
      </c>
      <c r="DB54" s="4">
        <f t="shared" si="157"/>
        <v>7.487238463448926</v>
      </c>
      <c r="DC54" s="4">
        <f t="shared" si="157"/>
        <v>8.011231263301049</v>
      </c>
      <c r="DD54" s="4">
        <f t="shared" si="157"/>
        <v>8.011231263301049</v>
      </c>
      <c r="DE54" s="4">
        <f t="shared" si="157"/>
        <v>7.9810899658780503</v>
      </c>
      <c r="DF54" s="4">
        <f t="shared" si="157"/>
        <v>7.9810899658780503</v>
      </c>
      <c r="DG54" s="4">
        <f t="shared" si="157"/>
        <v>8.9124793993281024</v>
      </c>
      <c r="DH54" s="4">
        <f t="shared" si="157"/>
        <v>8.9124793993281024</v>
      </c>
      <c r="DI54" s="4">
        <f t="shared" si="157"/>
        <v>8.9124793993281024</v>
      </c>
      <c r="DJ54" s="4">
        <f t="shared" si="157"/>
        <v>8.9124793993281024</v>
      </c>
      <c r="DK54" s="4">
        <f t="shared" si="157"/>
        <v>8.9124793993281024</v>
      </c>
      <c r="DL54" s="4">
        <f t="shared" si="157"/>
        <v>8.9124793993281024</v>
      </c>
      <c r="DM54" s="4">
        <f t="shared" si="157"/>
        <v>12.416105225963475</v>
      </c>
      <c r="DN54" s="4">
        <f t="shared" si="157"/>
        <v>12.416105225963475</v>
      </c>
      <c r="DO54" s="4">
        <f t="shared" si="157"/>
        <v>11.199147921042526</v>
      </c>
      <c r="DP54" s="4">
        <f t="shared" si="157"/>
        <v>11.199147921042526</v>
      </c>
      <c r="DQ54" s="4">
        <f t="shared" si="157"/>
        <v>11.199147921042526</v>
      </c>
      <c r="DR54" s="4">
        <f t="shared" si="157"/>
        <v>11.199147921042526</v>
      </c>
      <c r="DS54" s="4">
        <f t="shared" si="157"/>
        <v>11.199147921042526</v>
      </c>
      <c r="DT54" s="4">
        <f t="shared" si="157"/>
        <v>11.199147921042526</v>
      </c>
      <c r="DU54" s="4">
        <f t="shared" si="157"/>
        <v>11.199147921042526</v>
      </c>
      <c r="DV54" s="4">
        <f t="shared" si="157"/>
        <v>11.199147921042526</v>
      </c>
      <c r="DW54" s="4">
        <f t="shared" si="157"/>
        <v>11.199147921042526</v>
      </c>
      <c r="DX54" s="4">
        <f t="shared" si="157"/>
        <v>11.199147921042526</v>
      </c>
      <c r="DY54" s="4">
        <f t="shared" si="157"/>
        <v>11.199147921042526</v>
      </c>
      <c r="DZ54" s="4">
        <f t="shared" si="157"/>
        <v>11.633431320992777</v>
      </c>
      <c r="EA54" s="4">
        <f t="shared" si="157"/>
        <v>11.633431320992777</v>
      </c>
      <c r="EB54" s="4">
        <f t="shared" ref="EB54:FG54" si="158">IF(ISNUMBER(EB48),EB48*3,EA54)</f>
        <v>11.633431320992777</v>
      </c>
      <c r="EC54" s="4">
        <f t="shared" si="158"/>
        <v>11.633431320992777</v>
      </c>
      <c r="ED54" s="4">
        <f t="shared" si="158"/>
        <v>11.633431320992777</v>
      </c>
      <c r="EE54" s="4">
        <f t="shared" si="158"/>
        <v>11.633431320992777</v>
      </c>
      <c r="EF54" s="4">
        <f t="shared" si="158"/>
        <v>11.633431320992777</v>
      </c>
      <c r="EG54" s="4">
        <f t="shared" si="158"/>
        <v>11.633431320992777</v>
      </c>
      <c r="EH54" s="4">
        <f t="shared" si="158"/>
        <v>5.8917525648611253</v>
      </c>
      <c r="EI54" s="4">
        <f t="shared" si="158"/>
        <v>5.8917525648611253</v>
      </c>
      <c r="EJ54" s="4">
        <f t="shared" si="158"/>
        <v>5.8917525648611253</v>
      </c>
      <c r="EK54" s="4">
        <f t="shared" si="158"/>
        <v>5.8917525648611253</v>
      </c>
      <c r="EL54" s="4">
        <f t="shared" si="158"/>
        <v>5.8917525648611253</v>
      </c>
      <c r="EM54" s="4">
        <f t="shared" si="158"/>
        <v>5.8917525648611253</v>
      </c>
      <c r="EN54" s="4">
        <f t="shared" si="158"/>
        <v>5.8917525648611253</v>
      </c>
      <c r="EO54" s="4">
        <f t="shared" si="158"/>
        <v>5.8917525648611253</v>
      </c>
      <c r="EP54" s="4">
        <f t="shared" si="158"/>
        <v>5.8917525648611253</v>
      </c>
      <c r="EQ54" s="4">
        <f t="shared" si="158"/>
        <v>5.8917525648611253</v>
      </c>
      <c r="ER54" s="4">
        <f t="shared" si="158"/>
        <v>5.8917525648611253</v>
      </c>
      <c r="ES54" s="4">
        <f t="shared" si="158"/>
        <v>5.8917525648611253</v>
      </c>
      <c r="ET54" s="4">
        <f t="shared" si="158"/>
        <v>5.8917525648611253</v>
      </c>
      <c r="EU54" s="4">
        <f t="shared" si="158"/>
        <v>5.8917525648611253</v>
      </c>
      <c r="EV54" s="4">
        <f t="shared" si="158"/>
        <v>5.8917525648611253</v>
      </c>
      <c r="EW54" s="4">
        <f t="shared" si="158"/>
        <v>5.8917525648611253</v>
      </c>
      <c r="EX54" s="4">
        <f t="shared" si="158"/>
        <v>5.8917525648611253</v>
      </c>
      <c r="EY54" s="4">
        <f t="shared" si="158"/>
        <v>5.8917525648611253</v>
      </c>
      <c r="EZ54" s="4">
        <f t="shared" si="158"/>
        <v>5.8917525648611253</v>
      </c>
      <c r="FA54" s="4">
        <f t="shared" si="158"/>
        <v>5.8917525648611253</v>
      </c>
      <c r="FB54" s="4">
        <f t="shared" si="158"/>
        <v>5.8917525648611253</v>
      </c>
      <c r="FC54" s="4">
        <f t="shared" si="158"/>
        <v>5.8917525648611253</v>
      </c>
      <c r="FD54" s="4">
        <f t="shared" si="158"/>
        <v>5.8917525648611253</v>
      </c>
      <c r="FE54" s="4">
        <f t="shared" si="158"/>
        <v>5.8917525648611253</v>
      </c>
      <c r="FF54" s="4">
        <f t="shared" si="158"/>
        <v>5.8917525648611253</v>
      </c>
      <c r="FG54" s="4">
        <f t="shared" si="158"/>
        <v>5.8917525648611253</v>
      </c>
      <c r="FH54" s="4">
        <f t="shared" ref="FH54:FS54" si="159">IF(ISNUMBER(FH48),FH48*3,FG54)</f>
        <v>8.297633022044776</v>
      </c>
      <c r="FI54" s="4">
        <f t="shared" si="159"/>
        <v>8.297633022044776</v>
      </c>
      <c r="FJ54" s="4">
        <f t="shared" si="159"/>
        <v>8.297633022044776</v>
      </c>
      <c r="FK54" s="4">
        <f t="shared" si="159"/>
        <v>8.297633022044776</v>
      </c>
      <c r="FL54" s="4">
        <f t="shared" si="159"/>
        <v>8.297633022044776</v>
      </c>
      <c r="FM54" s="4">
        <f t="shared" si="159"/>
        <v>8.297633022044776</v>
      </c>
      <c r="FN54" s="4">
        <f t="shared" si="159"/>
        <v>8.297633022044776</v>
      </c>
      <c r="FO54" s="4">
        <f t="shared" si="159"/>
        <v>8.297633022044776</v>
      </c>
      <c r="FP54" s="4">
        <f t="shared" si="159"/>
        <v>8.297633022044776</v>
      </c>
      <c r="FQ54" s="4">
        <f t="shared" si="159"/>
        <v>8.297633022044776</v>
      </c>
      <c r="FR54" s="4">
        <f t="shared" si="159"/>
        <v>8.297633022044776</v>
      </c>
      <c r="FS54" s="4">
        <f t="shared" si="159"/>
        <v>8.297633022044776</v>
      </c>
    </row>
    <row r="55" spans="1:175" x14ac:dyDescent="0.25">
      <c r="A55" s="4" t="s">
        <v>32</v>
      </c>
      <c r="B55" s="12" t="s">
        <v>8</v>
      </c>
      <c r="C55">
        <f>IF(C$6&lt;=450,C51+(C$6-150)/300*C52,0)</f>
        <v>0</v>
      </c>
      <c r="D55">
        <f t="shared" ref="D55:BN55" si="160">IF(D$6&lt;=450,D51+(D$6-150)/300*D52,0)</f>
        <v>0</v>
      </c>
      <c r="E55">
        <f t="shared" si="160"/>
        <v>0</v>
      </c>
      <c r="F55">
        <f t="shared" si="160"/>
        <v>0</v>
      </c>
      <c r="G55">
        <f t="shared" si="160"/>
        <v>0</v>
      </c>
      <c r="H55">
        <f t="shared" si="160"/>
        <v>0</v>
      </c>
      <c r="I55">
        <f t="shared" si="160"/>
        <v>0</v>
      </c>
      <c r="J55">
        <f t="shared" si="160"/>
        <v>0</v>
      </c>
      <c r="K55">
        <f t="shared" si="160"/>
        <v>0</v>
      </c>
      <c r="L55">
        <f t="shared" si="160"/>
        <v>0</v>
      </c>
      <c r="M55">
        <f t="shared" si="160"/>
        <v>0</v>
      </c>
      <c r="N55">
        <f t="shared" si="160"/>
        <v>0</v>
      </c>
      <c r="O55">
        <f t="shared" si="160"/>
        <v>0</v>
      </c>
      <c r="P55">
        <f t="shared" si="160"/>
        <v>0</v>
      </c>
      <c r="Q55">
        <f t="shared" si="160"/>
        <v>0</v>
      </c>
      <c r="R55">
        <f t="shared" si="160"/>
        <v>0</v>
      </c>
      <c r="S55">
        <f t="shared" si="160"/>
        <v>0</v>
      </c>
      <c r="T55">
        <f t="shared" si="160"/>
        <v>0</v>
      </c>
      <c r="U55">
        <f t="shared" si="160"/>
        <v>0</v>
      </c>
      <c r="V55">
        <f t="shared" si="160"/>
        <v>0</v>
      </c>
      <c r="W55">
        <f t="shared" si="160"/>
        <v>0</v>
      </c>
      <c r="X55">
        <f t="shared" si="160"/>
        <v>0</v>
      </c>
      <c r="Y55">
        <f t="shared" si="160"/>
        <v>0</v>
      </c>
      <c r="Z55">
        <f t="shared" si="160"/>
        <v>0</v>
      </c>
      <c r="AA55">
        <f t="shared" si="160"/>
        <v>20.493840193537213</v>
      </c>
      <c r="AB55">
        <f t="shared" si="160"/>
        <v>21.234213573630377</v>
      </c>
      <c r="AC55">
        <f t="shared" si="160"/>
        <v>21.974586953723538</v>
      </c>
      <c r="AD55">
        <f t="shared" si="160"/>
        <v>22.714960333816698</v>
      </c>
      <c r="AE55">
        <f t="shared" si="160"/>
        <v>17.952715291440342</v>
      </c>
      <c r="AF55">
        <f t="shared" si="160"/>
        <v>18.473541126413185</v>
      </c>
      <c r="AG55">
        <f t="shared" si="160"/>
        <v>27.568201772742441</v>
      </c>
      <c r="AH55">
        <f t="shared" si="160"/>
        <v>28.260084202362677</v>
      </c>
      <c r="AI55">
        <f t="shared" si="160"/>
        <v>2.5434240908103343</v>
      </c>
      <c r="AJ55">
        <f t="shared" si="160"/>
        <v>2.6295463143895508</v>
      </c>
      <c r="AK55">
        <f t="shared" si="160"/>
        <v>2.7156685379687673</v>
      </c>
      <c r="AL55">
        <f t="shared" si="160"/>
        <v>2.8017907615479833</v>
      </c>
      <c r="AM55">
        <f t="shared" si="160"/>
        <v>2.8879129851271994</v>
      </c>
      <c r="AN55">
        <f t="shared" si="160"/>
        <v>37.078398294410611</v>
      </c>
      <c r="AO55">
        <f t="shared" si="160"/>
        <v>37.985445311395836</v>
      </c>
      <c r="AP55">
        <f t="shared" si="160"/>
        <v>5.3625844514053771</v>
      </c>
      <c r="AQ55">
        <f t="shared" si="160"/>
        <v>0</v>
      </c>
      <c r="AR55">
        <f t="shared" si="160"/>
        <v>0</v>
      </c>
      <c r="AS55">
        <f t="shared" si="160"/>
        <v>0</v>
      </c>
      <c r="AT55">
        <f t="shared" si="160"/>
        <v>0</v>
      </c>
      <c r="AU55">
        <f t="shared" si="160"/>
        <v>0</v>
      </c>
      <c r="AV55">
        <f t="shared" si="160"/>
        <v>0</v>
      </c>
      <c r="AW55">
        <f t="shared" si="160"/>
        <v>0</v>
      </c>
      <c r="AX55">
        <f t="shared" si="160"/>
        <v>0</v>
      </c>
      <c r="AY55">
        <f t="shared" si="160"/>
        <v>0</v>
      </c>
      <c r="AZ55">
        <f t="shared" si="160"/>
        <v>0</v>
      </c>
      <c r="BA55">
        <f t="shared" si="160"/>
        <v>0</v>
      </c>
      <c r="BB55">
        <f t="shared" si="160"/>
        <v>0</v>
      </c>
      <c r="BC55">
        <f t="shared" si="160"/>
        <v>0</v>
      </c>
      <c r="BD55">
        <f t="shared" si="160"/>
        <v>0</v>
      </c>
      <c r="BE55">
        <f t="shared" si="160"/>
        <v>0</v>
      </c>
      <c r="BF55">
        <f t="shared" si="160"/>
        <v>0</v>
      </c>
      <c r="BG55">
        <f t="shared" si="160"/>
        <v>0</v>
      </c>
      <c r="BH55">
        <f t="shared" si="160"/>
        <v>0</v>
      </c>
      <c r="BI55">
        <f t="shared" si="160"/>
        <v>0</v>
      </c>
      <c r="BJ55">
        <f t="shared" si="160"/>
        <v>0</v>
      </c>
      <c r="BK55">
        <f t="shared" si="160"/>
        <v>0</v>
      </c>
      <c r="BL55">
        <f t="shared" si="160"/>
        <v>0</v>
      </c>
      <c r="BM55">
        <f t="shared" si="160"/>
        <v>0</v>
      </c>
      <c r="BN55">
        <f t="shared" si="160"/>
        <v>0</v>
      </c>
      <c r="BO55">
        <f>IF(BO$6&lt;=450,BO51+(BO$6-150)/300*BO52,0)</f>
        <v>0</v>
      </c>
      <c r="BP55">
        <f>IF(BP$6&lt;=450,BP51+(BP$6-150)/300*BP52,0)</f>
        <v>0</v>
      </c>
      <c r="BQ55">
        <f>IF(BQ$6&lt;=450,BQ51+(BQ$6-150)/300*BQ52,0)</f>
        <v>0</v>
      </c>
      <c r="BR55">
        <f t="shared" ref="BR55:EC55" si="161">IF(BR$6&lt;=450,BR51+(BR$6-150)/300*BR52,0)</f>
        <v>0</v>
      </c>
      <c r="BS55">
        <f t="shared" si="161"/>
        <v>0</v>
      </c>
      <c r="BT55">
        <f t="shared" si="161"/>
        <v>0</v>
      </c>
      <c r="BU55">
        <f t="shared" si="161"/>
        <v>0</v>
      </c>
      <c r="BV55">
        <f t="shared" si="161"/>
        <v>0</v>
      </c>
      <c r="BW55">
        <f t="shared" si="161"/>
        <v>0</v>
      </c>
      <c r="BX55">
        <f t="shared" si="161"/>
        <v>0</v>
      </c>
      <c r="BY55">
        <f t="shared" si="161"/>
        <v>0</v>
      </c>
      <c r="BZ55">
        <f t="shared" si="161"/>
        <v>0</v>
      </c>
      <c r="CA55">
        <f t="shared" si="161"/>
        <v>0</v>
      </c>
      <c r="CB55">
        <f t="shared" si="161"/>
        <v>0</v>
      </c>
      <c r="CC55">
        <f t="shared" si="161"/>
        <v>0</v>
      </c>
      <c r="CD55">
        <f t="shared" si="161"/>
        <v>0</v>
      </c>
      <c r="CE55">
        <f t="shared" si="161"/>
        <v>0</v>
      </c>
      <c r="CF55">
        <f t="shared" si="161"/>
        <v>0</v>
      </c>
      <c r="CG55">
        <f t="shared" si="161"/>
        <v>0</v>
      </c>
      <c r="CH55">
        <f t="shared" si="161"/>
        <v>0</v>
      </c>
      <c r="CI55">
        <f t="shared" si="161"/>
        <v>0</v>
      </c>
      <c r="CJ55">
        <f t="shared" si="161"/>
        <v>0</v>
      </c>
      <c r="CK55">
        <f t="shared" si="161"/>
        <v>0</v>
      </c>
      <c r="CL55">
        <f t="shared" si="161"/>
        <v>0</v>
      </c>
      <c r="CM55">
        <f t="shared" si="161"/>
        <v>0</v>
      </c>
      <c r="CN55">
        <f t="shared" si="161"/>
        <v>0</v>
      </c>
      <c r="CO55">
        <f t="shared" si="161"/>
        <v>0</v>
      </c>
      <c r="CP55">
        <f t="shared" si="161"/>
        <v>0</v>
      </c>
      <c r="CQ55">
        <f t="shared" si="161"/>
        <v>0</v>
      </c>
      <c r="CR55">
        <f t="shared" si="161"/>
        <v>0</v>
      </c>
      <c r="CS55">
        <f t="shared" si="161"/>
        <v>0</v>
      </c>
      <c r="CT55">
        <f t="shared" si="161"/>
        <v>0</v>
      </c>
      <c r="CU55">
        <f t="shared" si="161"/>
        <v>0</v>
      </c>
      <c r="CV55">
        <f t="shared" si="161"/>
        <v>0</v>
      </c>
      <c r="CW55">
        <f t="shared" si="161"/>
        <v>0</v>
      </c>
      <c r="CX55">
        <f t="shared" si="161"/>
        <v>0</v>
      </c>
      <c r="CY55">
        <f t="shared" si="161"/>
        <v>0</v>
      </c>
      <c r="CZ55">
        <f t="shared" si="161"/>
        <v>0</v>
      </c>
      <c r="DA55">
        <f t="shared" si="161"/>
        <v>0</v>
      </c>
      <c r="DB55">
        <f t="shared" si="161"/>
        <v>0</v>
      </c>
      <c r="DC55">
        <f t="shared" si="161"/>
        <v>0</v>
      </c>
      <c r="DD55">
        <f t="shared" si="161"/>
        <v>0</v>
      </c>
      <c r="DE55">
        <f t="shared" si="161"/>
        <v>0</v>
      </c>
      <c r="DF55">
        <f t="shared" si="161"/>
        <v>0</v>
      </c>
      <c r="DG55">
        <f t="shared" si="161"/>
        <v>0</v>
      </c>
      <c r="DH55">
        <f t="shared" si="161"/>
        <v>0</v>
      </c>
      <c r="DI55">
        <f t="shared" si="161"/>
        <v>0</v>
      </c>
      <c r="DJ55">
        <f t="shared" si="161"/>
        <v>0</v>
      </c>
      <c r="DK55">
        <f t="shared" si="161"/>
        <v>0</v>
      </c>
      <c r="DL55">
        <f t="shared" si="161"/>
        <v>0</v>
      </c>
      <c r="DM55">
        <f t="shared" si="161"/>
        <v>0</v>
      </c>
      <c r="DN55">
        <f t="shared" si="161"/>
        <v>0</v>
      </c>
      <c r="DO55">
        <f t="shared" si="161"/>
        <v>0</v>
      </c>
      <c r="DP55">
        <f t="shared" si="161"/>
        <v>0</v>
      </c>
      <c r="DQ55">
        <f t="shared" si="161"/>
        <v>0</v>
      </c>
      <c r="DR55">
        <f t="shared" si="161"/>
        <v>0</v>
      </c>
      <c r="DS55">
        <f t="shared" si="161"/>
        <v>0</v>
      </c>
      <c r="DT55">
        <f t="shared" si="161"/>
        <v>0</v>
      </c>
      <c r="DU55">
        <f t="shared" si="161"/>
        <v>0</v>
      </c>
      <c r="DV55">
        <f t="shared" si="161"/>
        <v>0</v>
      </c>
      <c r="DW55">
        <f t="shared" si="161"/>
        <v>0</v>
      </c>
      <c r="DX55">
        <f t="shared" si="161"/>
        <v>0</v>
      </c>
      <c r="DY55">
        <f t="shared" si="161"/>
        <v>0</v>
      </c>
      <c r="DZ55">
        <f t="shared" si="161"/>
        <v>0</v>
      </c>
      <c r="EA55">
        <f t="shared" si="161"/>
        <v>0</v>
      </c>
      <c r="EB55">
        <f t="shared" si="161"/>
        <v>0</v>
      </c>
      <c r="EC55">
        <f t="shared" si="161"/>
        <v>0</v>
      </c>
      <c r="ED55">
        <f t="shared" ref="ED55:EI55" si="162">IF(ED$6&lt;=450,ED51+(ED$6-150)/300*ED52,0)</f>
        <v>0</v>
      </c>
      <c r="EE55">
        <f t="shared" si="162"/>
        <v>0</v>
      </c>
      <c r="EF55">
        <f t="shared" si="162"/>
        <v>0</v>
      </c>
      <c r="EG55">
        <f t="shared" si="162"/>
        <v>0</v>
      </c>
      <c r="EH55">
        <f t="shared" si="162"/>
        <v>0</v>
      </c>
      <c r="EI55">
        <f t="shared" si="162"/>
        <v>0</v>
      </c>
      <c r="EJ55">
        <f t="shared" ref="EJ55:ES55" si="163">IF(EJ$6&lt;=450,EJ51+(EJ$6-150)/300*EJ52,0)</f>
        <v>0</v>
      </c>
      <c r="EK55">
        <f t="shared" si="163"/>
        <v>0</v>
      </c>
      <c r="EL55">
        <f t="shared" si="163"/>
        <v>0</v>
      </c>
      <c r="EM55">
        <f t="shared" si="163"/>
        <v>0</v>
      </c>
      <c r="EN55">
        <f t="shared" si="163"/>
        <v>0</v>
      </c>
      <c r="EO55">
        <f t="shared" si="163"/>
        <v>0</v>
      </c>
      <c r="EP55">
        <f t="shared" si="163"/>
        <v>0</v>
      </c>
      <c r="EQ55">
        <f t="shared" si="163"/>
        <v>0</v>
      </c>
      <c r="ER55">
        <f t="shared" si="163"/>
        <v>0</v>
      </c>
      <c r="ES55">
        <f t="shared" si="163"/>
        <v>0</v>
      </c>
      <c r="ET55">
        <f t="shared" ref="ET55:FS55" si="164">IF(ET$6&lt;=450,ET51+(ET$6-150)/300*ET52,0)</f>
        <v>0</v>
      </c>
      <c r="EU55">
        <f t="shared" si="164"/>
        <v>0</v>
      </c>
      <c r="EV55">
        <f t="shared" si="164"/>
        <v>0</v>
      </c>
      <c r="EW55">
        <f t="shared" si="164"/>
        <v>0</v>
      </c>
      <c r="EX55">
        <f t="shared" si="164"/>
        <v>0</v>
      </c>
      <c r="EY55">
        <f t="shared" si="164"/>
        <v>0</v>
      </c>
      <c r="EZ55">
        <f t="shared" si="164"/>
        <v>0</v>
      </c>
      <c r="FA55">
        <f t="shared" si="164"/>
        <v>0</v>
      </c>
      <c r="FB55">
        <f t="shared" si="164"/>
        <v>0</v>
      </c>
      <c r="FC55">
        <f t="shared" si="164"/>
        <v>0</v>
      </c>
      <c r="FD55">
        <f t="shared" si="164"/>
        <v>0</v>
      </c>
      <c r="FE55">
        <f t="shared" si="164"/>
        <v>0</v>
      </c>
      <c r="FF55">
        <f t="shared" si="164"/>
        <v>0</v>
      </c>
      <c r="FG55">
        <f t="shared" si="164"/>
        <v>0</v>
      </c>
      <c r="FH55">
        <f t="shared" si="164"/>
        <v>0</v>
      </c>
      <c r="FI55">
        <f t="shared" si="164"/>
        <v>0</v>
      </c>
      <c r="FJ55">
        <f t="shared" si="164"/>
        <v>0</v>
      </c>
      <c r="FK55">
        <f t="shared" si="164"/>
        <v>0</v>
      </c>
      <c r="FL55">
        <f t="shared" si="164"/>
        <v>0</v>
      </c>
      <c r="FM55">
        <f t="shared" si="164"/>
        <v>0</v>
      </c>
      <c r="FN55">
        <f t="shared" si="164"/>
        <v>0</v>
      </c>
      <c r="FO55">
        <f t="shared" si="164"/>
        <v>0</v>
      </c>
      <c r="FP55">
        <f t="shared" si="164"/>
        <v>0</v>
      </c>
      <c r="FQ55">
        <f t="shared" si="164"/>
        <v>0</v>
      </c>
      <c r="FR55">
        <f t="shared" si="164"/>
        <v>0</v>
      </c>
      <c r="FS55">
        <f t="shared" si="164"/>
        <v>0</v>
      </c>
    </row>
    <row r="56" spans="1:175" x14ac:dyDescent="0.25">
      <c r="A56" s="4" t="s">
        <v>33</v>
      </c>
      <c r="B56" s="12" t="s">
        <v>8</v>
      </c>
      <c r="C56">
        <f>IF((AND(C$6&gt;450,C$6&lt;=750)),C51+C53*(C$6-450)/300+C52,0)</f>
        <v>0</v>
      </c>
      <c r="D56">
        <f t="shared" ref="D56:BN56" si="165">IF((AND(D$6&gt;450,D$6&lt;=750)),D51+D53*(D$6-450)/300+D52,0)</f>
        <v>0</v>
      </c>
      <c r="E56">
        <f t="shared" si="165"/>
        <v>0</v>
      </c>
      <c r="F56">
        <f t="shared" si="165"/>
        <v>0</v>
      </c>
      <c r="G56">
        <f t="shared" si="165"/>
        <v>0</v>
      </c>
      <c r="H56">
        <f t="shared" si="165"/>
        <v>0</v>
      </c>
      <c r="I56">
        <f t="shared" si="165"/>
        <v>0</v>
      </c>
      <c r="J56">
        <f t="shared" si="165"/>
        <v>0</v>
      </c>
      <c r="K56">
        <f t="shared" si="165"/>
        <v>0</v>
      </c>
      <c r="L56">
        <f t="shared" si="165"/>
        <v>0</v>
      </c>
      <c r="M56">
        <f t="shared" si="165"/>
        <v>0</v>
      </c>
      <c r="N56">
        <f t="shared" si="165"/>
        <v>0</v>
      </c>
      <c r="O56">
        <f t="shared" si="165"/>
        <v>0</v>
      </c>
      <c r="P56">
        <f t="shared" si="165"/>
        <v>0</v>
      </c>
      <c r="Q56">
        <f t="shared" si="165"/>
        <v>0</v>
      </c>
      <c r="R56">
        <f t="shared" si="165"/>
        <v>0</v>
      </c>
      <c r="S56">
        <f t="shared" si="165"/>
        <v>0</v>
      </c>
      <c r="T56">
        <f t="shared" si="165"/>
        <v>0</v>
      </c>
      <c r="U56">
        <f t="shared" si="165"/>
        <v>0</v>
      </c>
      <c r="V56">
        <f t="shared" si="165"/>
        <v>0</v>
      </c>
      <c r="W56">
        <f t="shared" si="165"/>
        <v>0</v>
      </c>
      <c r="X56">
        <f t="shared" si="165"/>
        <v>0</v>
      </c>
      <c r="Y56">
        <f t="shared" si="165"/>
        <v>0</v>
      </c>
      <c r="Z56">
        <f t="shared" si="165"/>
        <v>0</v>
      </c>
      <c r="AA56">
        <f t="shared" si="165"/>
        <v>0</v>
      </c>
      <c r="AB56">
        <f t="shared" si="165"/>
        <v>0</v>
      </c>
      <c r="AC56">
        <f t="shared" si="165"/>
        <v>0</v>
      </c>
      <c r="AD56">
        <f t="shared" si="165"/>
        <v>0</v>
      </c>
      <c r="AE56">
        <f t="shared" si="165"/>
        <v>0</v>
      </c>
      <c r="AF56">
        <f t="shared" si="165"/>
        <v>0</v>
      </c>
      <c r="AG56">
        <f t="shared" si="165"/>
        <v>0</v>
      </c>
      <c r="AH56">
        <f t="shared" si="165"/>
        <v>0</v>
      </c>
      <c r="AI56">
        <f t="shared" si="165"/>
        <v>0</v>
      </c>
      <c r="AJ56">
        <f t="shared" si="165"/>
        <v>0</v>
      </c>
      <c r="AK56">
        <f t="shared" si="165"/>
        <v>0</v>
      </c>
      <c r="AL56">
        <f t="shared" si="165"/>
        <v>0</v>
      </c>
      <c r="AM56">
        <f t="shared" si="165"/>
        <v>0</v>
      </c>
      <c r="AN56">
        <f t="shared" si="165"/>
        <v>0</v>
      </c>
      <c r="AO56">
        <f t="shared" si="165"/>
        <v>0</v>
      </c>
      <c r="AP56">
        <f t="shared" si="165"/>
        <v>0</v>
      </c>
      <c r="AQ56">
        <f t="shared" si="165"/>
        <v>5.6526136659171282</v>
      </c>
      <c r="AR56">
        <f t="shared" si="165"/>
        <v>6.2045891248242349</v>
      </c>
      <c r="AS56">
        <f t="shared" si="165"/>
        <v>6.7565645837313424</v>
      </c>
      <c r="AT56">
        <f t="shared" si="165"/>
        <v>45.750922213137812</v>
      </c>
      <c r="AU56">
        <f t="shared" si="165"/>
        <v>46.49952395386164</v>
      </c>
      <c r="AV56">
        <f t="shared" si="165"/>
        <v>49.458466564914552</v>
      </c>
      <c r="AW56">
        <f t="shared" si="165"/>
        <v>50.229546582035518</v>
      </c>
      <c r="AX56">
        <f t="shared" si="165"/>
        <v>51.000626599156483</v>
      </c>
      <c r="AY56">
        <f t="shared" si="165"/>
        <v>66.347660721572339</v>
      </c>
      <c r="AZ56">
        <f t="shared" si="165"/>
        <v>67.187176705425543</v>
      </c>
      <c r="BA56">
        <f t="shared" si="165"/>
        <v>35.607874326760538</v>
      </c>
      <c r="BB56">
        <f t="shared" si="165"/>
        <v>36.502580582935465</v>
      </c>
      <c r="BC56">
        <f t="shared" si="165"/>
        <v>66.187041136617211</v>
      </c>
      <c r="BD56">
        <f t="shared" si="165"/>
        <v>67.155143116395038</v>
      </c>
      <c r="BE56">
        <f t="shared" si="165"/>
        <v>68.123245096172852</v>
      </c>
      <c r="BF56">
        <f t="shared" si="165"/>
        <v>69.091347075950679</v>
      </c>
      <c r="BG56">
        <f t="shared" si="165"/>
        <v>0</v>
      </c>
      <c r="BH56">
        <f t="shared" si="165"/>
        <v>0</v>
      </c>
      <c r="BI56">
        <f t="shared" si="165"/>
        <v>0</v>
      </c>
      <c r="BJ56">
        <f t="shared" si="165"/>
        <v>0</v>
      </c>
      <c r="BK56">
        <f t="shared" si="165"/>
        <v>0</v>
      </c>
      <c r="BL56">
        <f t="shared" si="165"/>
        <v>0</v>
      </c>
      <c r="BM56">
        <f t="shared" si="165"/>
        <v>0</v>
      </c>
      <c r="BN56">
        <f t="shared" si="165"/>
        <v>0</v>
      </c>
      <c r="BO56">
        <f>IF((AND(BO$6&gt;450,BO$6&lt;=750)),BO51+BO53*(BO$6-450)/300+BO52,0)</f>
        <v>0</v>
      </c>
      <c r="BP56">
        <f>IF((AND(BP$6&gt;450,BP$6&lt;=750)),BP51+BP53*(BP$6-450)/300+BP52,0)</f>
        <v>0</v>
      </c>
      <c r="BQ56">
        <f>IF((AND(BQ$6&gt;450,BQ$6&lt;=750)),BQ51+BQ53*(BQ$6-450)/300+BQ52,0)</f>
        <v>0</v>
      </c>
      <c r="BR56">
        <f t="shared" ref="BR56:EC56" si="166">IF((AND(BR$6&gt;450,BR$6&lt;=750)),BR51+BR53*(BR$6-450)/300+BR52,0)</f>
        <v>0</v>
      </c>
      <c r="BS56">
        <f t="shared" si="166"/>
        <v>0</v>
      </c>
      <c r="BT56">
        <f t="shared" si="166"/>
        <v>0</v>
      </c>
      <c r="BU56">
        <f t="shared" si="166"/>
        <v>0</v>
      </c>
      <c r="BV56">
        <f t="shared" si="166"/>
        <v>0</v>
      </c>
      <c r="BW56">
        <f t="shared" si="166"/>
        <v>0</v>
      </c>
      <c r="BX56">
        <f t="shared" si="166"/>
        <v>0</v>
      </c>
      <c r="BY56">
        <f t="shared" si="166"/>
        <v>0</v>
      </c>
      <c r="BZ56">
        <f t="shared" si="166"/>
        <v>0</v>
      </c>
      <c r="CA56">
        <f t="shared" si="166"/>
        <v>0</v>
      </c>
      <c r="CB56">
        <f t="shared" si="166"/>
        <v>0</v>
      </c>
      <c r="CC56">
        <f t="shared" si="166"/>
        <v>0</v>
      </c>
      <c r="CD56">
        <f t="shared" si="166"/>
        <v>0</v>
      </c>
      <c r="CE56">
        <f t="shared" si="166"/>
        <v>0</v>
      </c>
      <c r="CF56">
        <f t="shared" si="166"/>
        <v>0</v>
      </c>
      <c r="CG56">
        <f t="shared" si="166"/>
        <v>0</v>
      </c>
      <c r="CH56">
        <f t="shared" si="166"/>
        <v>0</v>
      </c>
      <c r="CI56">
        <f t="shared" si="166"/>
        <v>0</v>
      </c>
      <c r="CJ56">
        <f t="shared" si="166"/>
        <v>0</v>
      </c>
      <c r="CK56">
        <f t="shared" si="166"/>
        <v>0</v>
      </c>
      <c r="CL56">
        <f t="shared" si="166"/>
        <v>0</v>
      </c>
      <c r="CM56">
        <f t="shared" si="166"/>
        <v>0</v>
      </c>
      <c r="CN56">
        <f t="shared" si="166"/>
        <v>0</v>
      </c>
      <c r="CO56">
        <f t="shared" si="166"/>
        <v>0</v>
      </c>
      <c r="CP56">
        <f t="shared" si="166"/>
        <v>0</v>
      </c>
      <c r="CQ56">
        <f t="shared" si="166"/>
        <v>0</v>
      </c>
      <c r="CR56">
        <f t="shared" si="166"/>
        <v>0</v>
      </c>
      <c r="CS56">
        <f t="shared" si="166"/>
        <v>0</v>
      </c>
      <c r="CT56">
        <f t="shared" si="166"/>
        <v>0</v>
      </c>
      <c r="CU56">
        <f t="shared" si="166"/>
        <v>0</v>
      </c>
      <c r="CV56">
        <f t="shared" si="166"/>
        <v>0</v>
      </c>
      <c r="CW56">
        <f t="shared" si="166"/>
        <v>0</v>
      </c>
      <c r="CX56">
        <f t="shared" si="166"/>
        <v>0</v>
      </c>
      <c r="CY56">
        <f t="shared" si="166"/>
        <v>0</v>
      </c>
      <c r="CZ56">
        <f t="shared" si="166"/>
        <v>0</v>
      </c>
      <c r="DA56">
        <f t="shared" si="166"/>
        <v>0</v>
      </c>
      <c r="DB56">
        <f t="shared" si="166"/>
        <v>0</v>
      </c>
      <c r="DC56">
        <f t="shared" si="166"/>
        <v>0</v>
      </c>
      <c r="DD56">
        <f t="shared" si="166"/>
        <v>0</v>
      </c>
      <c r="DE56">
        <f t="shared" si="166"/>
        <v>0</v>
      </c>
      <c r="DF56">
        <f t="shared" si="166"/>
        <v>0</v>
      </c>
      <c r="DG56">
        <f t="shared" si="166"/>
        <v>0</v>
      </c>
      <c r="DH56">
        <f t="shared" si="166"/>
        <v>0</v>
      </c>
      <c r="DI56">
        <f t="shared" si="166"/>
        <v>0</v>
      </c>
      <c r="DJ56">
        <f t="shared" si="166"/>
        <v>0</v>
      </c>
      <c r="DK56">
        <f t="shared" si="166"/>
        <v>0</v>
      </c>
      <c r="DL56">
        <f t="shared" si="166"/>
        <v>0</v>
      </c>
      <c r="DM56">
        <f t="shared" si="166"/>
        <v>0</v>
      </c>
      <c r="DN56">
        <f t="shared" si="166"/>
        <v>0</v>
      </c>
      <c r="DO56">
        <f t="shared" si="166"/>
        <v>0</v>
      </c>
      <c r="DP56">
        <f t="shared" si="166"/>
        <v>0</v>
      </c>
      <c r="DQ56">
        <f t="shared" si="166"/>
        <v>0</v>
      </c>
      <c r="DR56">
        <f t="shared" si="166"/>
        <v>0</v>
      </c>
      <c r="DS56">
        <f t="shared" si="166"/>
        <v>0</v>
      </c>
      <c r="DT56">
        <f t="shared" si="166"/>
        <v>0</v>
      </c>
      <c r="DU56">
        <f t="shared" si="166"/>
        <v>0</v>
      </c>
      <c r="DV56">
        <f t="shared" si="166"/>
        <v>0</v>
      </c>
      <c r="DW56">
        <f t="shared" si="166"/>
        <v>0</v>
      </c>
      <c r="DX56">
        <f t="shared" si="166"/>
        <v>0</v>
      </c>
      <c r="DY56">
        <f t="shared" si="166"/>
        <v>0</v>
      </c>
      <c r="DZ56">
        <f t="shared" si="166"/>
        <v>0</v>
      </c>
      <c r="EA56">
        <f t="shared" si="166"/>
        <v>0</v>
      </c>
      <c r="EB56">
        <f t="shared" si="166"/>
        <v>0</v>
      </c>
      <c r="EC56">
        <f t="shared" si="166"/>
        <v>0</v>
      </c>
      <c r="ED56">
        <f t="shared" ref="ED56:EI56" si="167">IF((AND(ED$6&gt;450,ED$6&lt;=750)),ED51+ED53*(ED$6-450)/300+ED52,0)</f>
        <v>0</v>
      </c>
      <c r="EE56">
        <f t="shared" si="167"/>
        <v>0</v>
      </c>
      <c r="EF56">
        <f t="shared" si="167"/>
        <v>0</v>
      </c>
      <c r="EG56">
        <f t="shared" si="167"/>
        <v>0</v>
      </c>
      <c r="EH56">
        <f t="shared" si="167"/>
        <v>0</v>
      </c>
      <c r="EI56">
        <f t="shared" si="167"/>
        <v>0</v>
      </c>
      <c r="EJ56">
        <f t="shared" ref="EJ56:ES56" si="168">IF((AND(EJ$6&gt;450,EJ$6&lt;=750)),EJ51+EJ53*(EJ$6-450)/300+EJ52,0)</f>
        <v>0</v>
      </c>
      <c r="EK56">
        <f t="shared" si="168"/>
        <v>0</v>
      </c>
      <c r="EL56">
        <f t="shared" si="168"/>
        <v>0</v>
      </c>
      <c r="EM56">
        <f t="shared" si="168"/>
        <v>0</v>
      </c>
      <c r="EN56">
        <f t="shared" si="168"/>
        <v>0</v>
      </c>
      <c r="EO56">
        <f t="shared" si="168"/>
        <v>0</v>
      </c>
      <c r="EP56">
        <f t="shared" si="168"/>
        <v>0</v>
      </c>
      <c r="EQ56">
        <f t="shared" si="168"/>
        <v>0</v>
      </c>
      <c r="ER56">
        <f t="shared" si="168"/>
        <v>0</v>
      </c>
      <c r="ES56">
        <f t="shared" si="168"/>
        <v>0</v>
      </c>
      <c r="ET56">
        <f t="shared" ref="ET56:FS56" si="169">IF((AND(ET$6&gt;450,ET$6&lt;=750)),ET51+ET53*(ET$6-450)/300+ET52,0)</f>
        <v>0</v>
      </c>
      <c r="EU56">
        <f t="shared" si="169"/>
        <v>0</v>
      </c>
      <c r="EV56">
        <f t="shared" si="169"/>
        <v>0</v>
      </c>
      <c r="EW56">
        <f t="shared" si="169"/>
        <v>0</v>
      </c>
      <c r="EX56">
        <f t="shared" si="169"/>
        <v>0</v>
      </c>
      <c r="EY56">
        <f t="shared" si="169"/>
        <v>0</v>
      </c>
      <c r="EZ56">
        <f t="shared" si="169"/>
        <v>0</v>
      </c>
      <c r="FA56">
        <f t="shared" si="169"/>
        <v>0</v>
      </c>
      <c r="FB56">
        <f t="shared" si="169"/>
        <v>0</v>
      </c>
      <c r="FC56">
        <f t="shared" si="169"/>
        <v>0</v>
      </c>
      <c r="FD56">
        <f t="shared" si="169"/>
        <v>0</v>
      </c>
      <c r="FE56">
        <f t="shared" si="169"/>
        <v>0</v>
      </c>
      <c r="FF56">
        <f t="shared" si="169"/>
        <v>0</v>
      </c>
      <c r="FG56">
        <f t="shared" si="169"/>
        <v>0</v>
      </c>
      <c r="FH56">
        <f t="shared" si="169"/>
        <v>0</v>
      </c>
      <c r="FI56">
        <f t="shared" si="169"/>
        <v>0</v>
      </c>
      <c r="FJ56">
        <f t="shared" si="169"/>
        <v>0</v>
      </c>
      <c r="FK56">
        <f t="shared" si="169"/>
        <v>0</v>
      </c>
      <c r="FL56">
        <f t="shared" si="169"/>
        <v>0</v>
      </c>
      <c r="FM56">
        <f t="shared" si="169"/>
        <v>0</v>
      </c>
      <c r="FN56">
        <f t="shared" si="169"/>
        <v>0</v>
      </c>
      <c r="FO56">
        <f t="shared" si="169"/>
        <v>0</v>
      </c>
      <c r="FP56">
        <f t="shared" si="169"/>
        <v>0</v>
      </c>
      <c r="FQ56">
        <f t="shared" si="169"/>
        <v>0</v>
      </c>
      <c r="FR56">
        <f t="shared" si="169"/>
        <v>0</v>
      </c>
      <c r="FS56">
        <f t="shared" si="169"/>
        <v>0</v>
      </c>
    </row>
    <row r="57" spans="1:175" s="4" customFormat="1" x14ac:dyDescent="0.25">
      <c r="A57" s="4" t="s">
        <v>34</v>
      </c>
      <c r="B57" s="12" t="s">
        <v>8</v>
      </c>
      <c r="C57">
        <f>IF(C$6&gt;750,C51+C54*(C$6-750)/300+C52+C53,0)</f>
        <v>0</v>
      </c>
      <c r="D57">
        <f t="shared" ref="D57:BN57" si="170">IF(D$6&gt;750,D51+D54*(D$6-750)/300+D52+D53,0)</f>
        <v>0</v>
      </c>
      <c r="E57">
        <f t="shared" si="170"/>
        <v>0</v>
      </c>
      <c r="F57">
        <f t="shared" si="170"/>
        <v>0</v>
      </c>
      <c r="G57">
        <f t="shared" si="170"/>
        <v>0</v>
      </c>
      <c r="H57">
        <f t="shared" si="170"/>
        <v>0</v>
      </c>
      <c r="I57">
        <f t="shared" si="170"/>
        <v>0</v>
      </c>
      <c r="J57">
        <f t="shared" si="170"/>
        <v>0</v>
      </c>
      <c r="K57">
        <f t="shared" si="170"/>
        <v>0</v>
      </c>
      <c r="L57">
        <f t="shared" si="170"/>
        <v>0</v>
      </c>
      <c r="M57">
        <f t="shared" si="170"/>
        <v>0</v>
      </c>
      <c r="N57">
        <f t="shared" si="170"/>
        <v>0</v>
      </c>
      <c r="O57">
        <f t="shared" si="170"/>
        <v>0</v>
      </c>
      <c r="P57">
        <f t="shared" si="170"/>
        <v>0</v>
      </c>
      <c r="Q57">
        <f t="shared" si="170"/>
        <v>0</v>
      </c>
      <c r="R57">
        <f t="shared" si="170"/>
        <v>0</v>
      </c>
      <c r="S57">
        <f t="shared" si="170"/>
        <v>0</v>
      </c>
      <c r="T57">
        <f t="shared" si="170"/>
        <v>0</v>
      </c>
      <c r="U57">
        <f t="shared" si="170"/>
        <v>0</v>
      </c>
      <c r="V57">
        <f t="shared" si="170"/>
        <v>0</v>
      </c>
      <c r="W57">
        <f t="shared" si="170"/>
        <v>0</v>
      </c>
      <c r="X57">
        <f t="shared" si="170"/>
        <v>0</v>
      </c>
      <c r="Y57">
        <f t="shared" si="170"/>
        <v>0</v>
      </c>
      <c r="Z57">
        <f t="shared" si="170"/>
        <v>0</v>
      </c>
      <c r="AA57">
        <f t="shared" si="170"/>
        <v>0</v>
      </c>
      <c r="AB57">
        <f t="shared" si="170"/>
        <v>0</v>
      </c>
      <c r="AC57">
        <f t="shared" si="170"/>
        <v>0</v>
      </c>
      <c r="AD57">
        <f t="shared" si="170"/>
        <v>0</v>
      </c>
      <c r="AE57">
        <f t="shared" si="170"/>
        <v>0</v>
      </c>
      <c r="AF57">
        <f t="shared" si="170"/>
        <v>0</v>
      </c>
      <c r="AG57">
        <f t="shared" si="170"/>
        <v>0</v>
      </c>
      <c r="AH57">
        <f t="shared" si="170"/>
        <v>0</v>
      </c>
      <c r="AI57">
        <f t="shared" si="170"/>
        <v>0</v>
      </c>
      <c r="AJ57">
        <f t="shared" si="170"/>
        <v>0</v>
      </c>
      <c r="AK57">
        <f t="shared" si="170"/>
        <v>0</v>
      </c>
      <c r="AL57">
        <f t="shared" si="170"/>
        <v>0</v>
      </c>
      <c r="AM57">
        <f t="shared" si="170"/>
        <v>0</v>
      </c>
      <c r="AN57">
        <f t="shared" si="170"/>
        <v>0</v>
      </c>
      <c r="AO57">
        <f t="shared" si="170"/>
        <v>0</v>
      </c>
      <c r="AP57">
        <f t="shared" si="170"/>
        <v>0</v>
      </c>
      <c r="AQ57">
        <f t="shared" si="170"/>
        <v>0</v>
      </c>
      <c r="AR57">
        <f t="shared" si="170"/>
        <v>0</v>
      </c>
      <c r="AS57">
        <f t="shared" si="170"/>
        <v>0</v>
      </c>
      <c r="AT57">
        <f t="shared" si="170"/>
        <v>0</v>
      </c>
      <c r="AU57">
        <f t="shared" si="170"/>
        <v>0</v>
      </c>
      <c r="AV57">
        <f t="shared" si="170"/>
        <v>0</v>
      </c>
      <c r="AW57">
        <f t="shared" si="170"/>
        <v>0</v>
      </c>
      <c r="AX57">
        <f t="shared" si="170"/>
        <v>0</v>
      </c>
      <c r="AY57">
        <f t="shared" si="170"/>
        <v>0</v>
      </c>
      <c r="AZ57">
        <f t="shared" si="170"/>
        <v>0</v>
      </c>
      <c r="BA57">
        <f t="shared" si="170"/>
        <v>0</v>
      </c>
      <c r="BB57">
        <f t="shared" si="170"/>
        <v>0</v>
      </c>
      <c r="BC57">
        <f t="shared" si="170"/>
        <v>0</v>
      </c>
      <c r="BD57">
        <f t="shared" si="170"/>
        <v>0</v>
      </c>
      <c r="BE57">
        <f t="shared" si="170"/>
        <v>0</v>
      </c>
      <c r="BF57">
        <f t="shared" si="170"/>
        <v>0</v>
      </c>
      <c r="BG57">
        <f t="shared" si="170"/>
        <v>70.091459723978033</v>
      </c>
      <c r="BH57">
        <f t="shared" si="170"/>
        <v>62.891851317529678</v>
      </c>
      <c r="BI57">
        <f t="shared" si="170"/>
        <v>63.896804912266099</v>
      </c>
      <c r="BJ57">
        <f t="shared" si="170"/>
        <v>65.04102538054164</v>
      </c>
      <c r="BK57">
        <f t="shared" si="170"/>
        <v>66.049809044638323</v>
      </c>
      <c r="BL57">
        <f t="shared" si="170"/>
        <v>67.058592708735034</v>
      </c>
      <c r="BM57">
        <f t="shared" si="170"/>
        <v>66.446633275225992</v>
      </c>
      <c r="BN57">
        <f t="shared" si="170"/>
        <v>67.475627972588057</v>
      </c>
      <c r="BO57">
        <f>IF(BO$6&gt;750,BO51+BO54*(BO$6-750)/300+BO52+BO53,0)</f>
        <v>48.120371486572708</v>
      </c>
      <c r="BP57">
        <f>IF(BP$6&gt;750,BP51+BP54*(BP$6-750)/300+BP52+BP53,0)</f>
        <v>48.650714997793216</v>
      </c>
      <c r="BQ57">
        <f>IF(BQ$6&gt;750,BQ51+BQ54*(BQ$6-750)/300+BQ52+BQ53,0)</f>
        <v>78.762562465120482</v>
      </c>
      <c r="BR57">
        <f t="shared" ref="BR57:EC57" si="171">IF(BR$6&gt;750,BR51+BR54*(BR$6-750)/300+BR52+BR53,0)</f>
        <v>79.300226094286913</v>
      </c>
      <c r="BS57">
        <f t="shared" si="171"/>
        <v>79.83788972345333</v>
      </c>
      <c r="BT57">
        <f t="shared" si="171"/>
        <v>80.106721538036538</v>
      </c>
      <c r="BU57">
        <f t="shared" si="171"/>
        <v>80.375553352619747</v>
      </c>
      <c r="BV57">
        <f t="shared" si="171"/>
        <v>96.461057349973814</v>
      </c>
      <c r="BW57">
        <f t="shared" si="171"/>
        <v>96.731610320045789</v>
      </c>
      <c r="BX57">
        <f t="shared" si="171"/>
        <v>65.187509570182016</v>
      </c>
      <c r="BY57">
        <f t="shared" si="171"/>
        <v>65.437874167836526</v>
      </c>
      <c r="BZ57">
        <f t="shared" si="171"/>
        <v>65.688238765491064</v>
      </c>
      <c r="CA57">
        <f t="shared" si="171"/>
        <v>90.98946658681929</v>
      </c>
      <c r="CB57">
        <f t="shared" si="171"/>
        <v>91.258303193979103</v>
      </c>
      <c r="CC57">
        <f t="shared" si="171"/>
        <v>19.264866799120277</v>
      </c>
      <c r="CD57">
        <f t="shared" si="171"/>
        <v>19.484913926262823</v>
      </c>
      <c r="CE57">
        <f t="shared" si="171"/>
        <v>42.589035276155023</v>
      </c>
      <c r="CF57">
        <f t="shared" si="171"/>
        <v>42.807985202370816</v>
      </c>
      <c r="CG57">
        <f t="shared" si="171"/>
        <v>43.026935128586608</v>
      </c>
      <c r="CH57">
        <f t="shared" si="171"/>
        <v>43.245885054802393</v>
      </c>
      <c r="CI57">
        <f t="shared" si="171"/>
        <v>43.464834981018186</v>
      </c>
      <c r="CJ57">
        <f t="shared" si="171"/>
        <v>20.719012017787843</v>
      </c>
      <c r="CK57">
        <f t="shared" si="171"/>
        <v>20.818087342416778</v>
      </c>
      <c r="CL57">
        <f t="shared" si="171"/>
        <v>9.6743996600176647</v>
      </c>
      <c r="CM57">
        <f t="shared" si="171"/>
        <v>9.7747201499188527</v>
      </c>
      <c r="CN57">
        <f t="shared" si="171"/>
        <v>9.7747201499188527</v>
      </c>
      <c r="CO57">
        <f t="shared" si="171"/>
        <v>47.298291674987212</v>
      </c>
      <c r="CP57">
        <f t="shared" si="171"/>
        <v>47.298291674987212</v>
      </c>
      <c r="CQ57">
        <f t="shared" si="171"/>
        <v>7.4554525985111644</v>
      </c>
      <c r="CR57">
        <f t="shared" si="171"/>
        <v>7.4554525985111644</v>
      </c>
      <c r="CS57">
        <f t="shared" si="171"/>
        <v>21.485062389275022</v>
      </c>
      <c r="CT57">
        <f t="shared" si="171"/>
        <v>21.485062389275022</v>
      </c>
      <c r="CU57">
        <f t="shared" si="171"/>
        <v>21.485062389275022</v>
      </c>
      <c r="CV57">
        <f t="shared" si="171"/>
        <v>21.485062389275022</v>
      </c>
      <c r="CW57">
        <f t="shared" si="171"/>
        <v>21.485062389275022</v>
      </c>
      <c r="CX57">
        <f t="shared" si="171"/>
        <v>70.414248813524409</v>
      </c>
      <c r="CY57">
        <f t="shared" si="171"/>
        <v>70.414248813524409</v>
      </c>
      <c r="CZ57">
        <f t="shared" si="171"/>
        <v>41.214419933847005</v>
      </c>
      <c r="DA57">
        <f t="shared" si="171"/>
        <v>41.214419933847005</v>
      </c>
      <c r="DB57">
        <f t="shared" si="171"/>
        <v>41.214419933847005</v>
      </c>
      <c r="DC57">
        <f t="shared" si="171"/>
        <v>68.247627816356768</v>
      </c>
      <c r="DD57">
        <f t="shared" si="171"/>
        <v>68.247627816356768</v>
      </c>
      <c r="DE57">
        <f t="shared" si="171"/>
        <v>47.821456937615551</v>
      </c>
      <c r="DF57">
        <f t="shared" si="171"/>
        <v>47.821456937615551</v>
      </c>
      <c r="DG57">
        <f t="shared" si="171"/>
        <v>68.760410004872256</v>
      </c>
      <c r="DH57">
        <f t="shared" si="171"/>
        <v>68.760410004872256</v>
      </c>
      <c r="DI57">
        <f t="shared" si="171"/>
        <v>68.760410004872256</v>
      </c>
      <c r="DJ57">
        <f t="shared" si="171"/>
        <v>68.760410004872256</v>
      </c>
      <c r="DK57">
        <f t="shared" si="171"/>
        <v>68.760410004872256</v>
      </c>
      <c r="DL57">
        <f t="shared" si="171"/>
        <v>68.760410004872256</v>
      </c>
      <c r="DM57">
        <f t="shared" si="171"/>
        <v>86.806613755128964</v>
      </c>
      <c r="DN57">
        <f t="shared" si="171"/>
        <v>86.806613755128964</v>
      </c>
      <c r="DO57">
        <f t="shared" si="171"/>
        <v>70.14794783768491</v>
      </c>
      <c r="DP57">
        <f t="shared" si="171"/>
        <v>70.14794783768491</v>
      </c>
      <c r="DQ57">
        <f t="shared" si="171"/>
        <v>70.14794783768491</v>
      </c>
      <c r="DR57">
        <f t="shared" si="171"/>
        <v>70.14794783768491</v>
      </c>
      <c r="DS57">
        <f t="shared" si="171"/>
        <v>70.14794783768491</v>
      </c>
      <c r="DT57">
        <f t="shared" si="171"/>
        <v>70.14794783768491</v>
      </c>
      <c r="DU57">
        <f t="shared" si="171"/>
        <v>70.14794783768491</v>
      </c>
      <c r="DV57">
        <f t="shared" si="171"/>
        <v>70.14794783768491</v>
      </c>
      <c r="DW57">
        <f t="shared" si="171"/>
        <v>70.14794783768491</v>
      </c>
      <c r="DX57">
        <f t="shared" si="171"/>
        <v>70.14794783768491</v>
      </c>
      <c r="DY57">
        <f t="shared" si="171"/>
        <v>70.14794783768491</v>
      </c>
      <c r="DZ57">
        <f t="shared" si="171"/>
        <v>36.093088069749754</v>
      </c>
      <c r="EA57">
        <f t="shared" si="171"/>
        <v>36.093088069749754</v>
      </c>
      <c r="EB57">
        <f t="shared" si="171"/>
        <v>36.093088069749754</v>
      </c>
      <c r="EC57">
        <f t="shared" si="171"/>
        <v>36.093088069749754</v>
      </c>
      <c r="ED57">
        <f t="shared" ref="ED57:EI57" si="172">IF(ED$6&gt;750,ED51+ED54*(ED$6-750)/300+ED52+ED53,0)</f>
        <v>36.093088069749754</v>
      </c>
      <c r="EE57">
        <f t="shared" si="172"/>
        <v>36.093088069749754</v>
      </c>
      <c r="EF57">
        <f t="shared" si="172"/>
        <v>36.093088069749754</v>
      </c>
      <c r="EG57">
        <f t="shared" si="172"/>
        <v>36.093088069749754</v>
      </c>
      <c r="EH57">
        <f t="shared" si="172"/>
        <v>9.2454212383349272</v>
      </c>
      <c r="EI57">
        <f t="shared" si="172"/>
        <v>9.2454212383349272</v>
      </c>
      <c r="EJ57">
        <f t="shared" ref="EJ57:ES57" si="173">IF(EJ$6&gt;750,EJ51+EJ54*(EJ$6-750)/300+EJ52+EJ53,0)</f>
        <v>9.2454212383349272</v>
      </c>
      <c r="EK57">
        <f t="shared" si="173"/>
        <v>9.2454212383349272</v>
      </c>
      <c r="EL57">
        <f t="shared" si="173"/>
        <v>9.2454212383349272</v>
      </c>
      <c r="EM57">
        <f t="shared" si="173"/>
        <v>9.2454212383349272</v>
      </c>
      <c r="EN57">
        <f t="shared" si="173"/>
        <v>9.2454212383349272</v>
      </c>
      <c r="EO57">
        <f t="shared" si="173"/>
        <v>9.2454212383349272</v>
      </c>
      <c r="EP57">
        <f t="shared" si="173"/>
        <v>9.2454212383349272</v>
      </c>
      <c r="EQ57">
        <f t="shared" si="173"/>
        <v>9.2454212383349272</v>
      </c>
      <c r="ER57">
        <f t="shared" si="173"/>
        <v>9.2454212383349272</v>
      </c>
      <c r="ES57">
        <f t="shared" si="173"/>
        <v>9.2454212383349272</v>
      </c>
      <c r="ET57">
        <f t="shared" ref="ET57:FS57" si="174">IF(ET$6&gt;750,ET51+ET54*(ET$6-750)/300+ET52+ET53,0)</f>
        <v>9.2454212383349272</v>
      </c>
      <c r="EU57">
        <f t="shared" si="174"/>
        <v>9.2454212383349272</v>
      </c>
      <c r="EV57">
        <f t="shared" si="174"/>
        <v>9.2454212383349272</v>
      </c>
      <c r="EW57">
        <f t="shared" si="174"/>
        <v>9.2454212383349272</v>
      </c>
      <c r="EX57">
        <f t="shared" si="174"/>
        <v>9.2454212383349272</v>
      </c>
      <c r="EY57">
        <f t="shared" si="174"/>
        <v>9.2454212383349272</v>
      </c>
      <c r="EZ57">
        <f t="shared" si="174"/>
        <v>9.2454212383349272</v>
      </c>
      <c r="FA57">
        <f t="shared" si="174"/>
        <v>9.2454212383349272</v>
      </c>
      <c r="FB57">
        <f t="shared" si="174"/>
        <v>9.2454212383349272</v>
      </c>
      <c r="FC57">
        <f t="shared" si="174"/>
        <v>9.2454212383349272</v>
      </c>
      <c r="FD57">
        <f t="shared" si="174"/>
        <v>9.2454212383349272</v>
      </c>
      <c r="FE57">
        <f t="shared" si="174"/>
        <v>9.2454212383349272</v>
      </c>
      <c r="FF57">
        <f t="shared" si="174"/>
        <v>9.2454212383349272</v>
      </c>
      <c r="FG57">
        <f t="shared" si="174"/>
        <v>9.2454212383349272</v>
      </c>
      <c r="FH57">
        <f t="shared" si="174"/>
        <v>21.413332161415276</v>
      </c>
      <c r="FI57">
        <f t="shared" si="174"/>
        <v>21.413332161415276</v>
      </c>
      <c r="FJ57">
        <f t="shared" si="174"/>
        <v>21.413332161415276</v>
      </c>
      <c r="FK57">
        <f t="shared" si="174"/>
        <v>21.413332161415276</v>
      </c>
      <c r="FL57">
        <f t="shared" si="174"/>
        <v>21.413332161415276</v>
      </c>
      <c r="FM57">
        <f t="shared" si="174"/>
        <v>21.413332161415276</v>
      </c>
      <c r="FN57">
        <f t="shared" si="174"/>
        <v>21.413332161415276</v>
      </c>
      <c r="FO57">
        <f t="shared" si="174"/>
        <v>21.413332161415276</v>
      </c>
      <c r="FP57">
        <f t="shared" si="174"/>
        <v>21.413332161415276</v>
      </c>
      <c r="FQ57">
        <f t="shared" si="174"/>
        <v>21.413332161415276</v>
      </c>
      <c r="FR57">
        <f t="shared" si="174"/>
        <v>21.413332161415276</v>
      </c>
      <c r="FS57">
        <f t="shared" si="174"/>
        <v>21.413332161415276</v>
      </c>
    </row>
    <row r="58" spans="1:175" x14ac:dyDescent="0.25">
      <c r="A58" s="4" t="s">
        <v>31</v>
      </c>
      <c r="B58" s="12" t="s">
        <v>8</v>
      </c>
      <c r="C58" s="4">
        <f>SUM(C55:C57)</f>
        <v>0</v>
      </c>
      <c r="D58" s="4">
        <f t="shared" ref="D58:AI58" si="175">SUM(D55:D57)</f>
        <v>0</v>
      </c>
      <c r="E58" s="4">
        <f t="shared" si="175"/>
        <v>0</v>
      </c>
      <c r="F58" s="4">
        <f t="shared" si="175"/>
        <v>0</v>
      </c>
      <c r="G58" s="4">
        <f t="shared" si="175"/>
        <v>0</v>
      </c>
      <c r="H58" s="4">
        <f t="shared" si="175"/>
        <v>0</v>
      </c>
      <c r="I58" s="4">
        <f t="shared" si="175"/>
        <v>0</v>
      </c>
      <c r="J58" s="4">
        <f t="shared" si="175"/>
        <v>0</v>
      </c>
      <c r="K58" s="4">
        <f t="shared" si="175"/>
        <v>0</v>
      </c>
      <c r="L58" s="4">
        <f t="shared" si="175"/>
        <v>0</v>
      </c>
      <c r="M58" s="4">
        <f t="shared" si="175"/>
        <v>0</v>
      </c>
      <c r="N58" s="4">
        <f t="shared" si="175"/>
        <v>0</v>
      </c>
      <c r="O58" s="4">
        <f t="shared" si="175"/>
        <v>0</v>
      </c>
      <c r="P58" s="4">
        <f t="shared" si="175"/>
        <v>0</v>
      </c>
      <c r="Q58" s="4">
        <f t="shared" si="175"/>
        <v>0</v>
      </c>
      <c r="R58" s="4">
        <f t="shared" si="175"/>
        <v>0</v>
      </c>
      <c r="S58" s="4">
        <f t="shared" si="175"/>
        <v>0</v>
      </c>
      <c r="T58" s="4">
        <f t="shared" si="175"/>
        <v>0</v>
      </c>
      <c r="U58" s="4">
        <f t="shared" si="175"/>
        <v>0</v>
      </c>
      <c r="V58" s="4">
        <f t="shared" si="175"/>
        <v>0</v>
      </c>
      <c r="W58" s="4">
        <f t="shared" si="175"/>
        <v>0</v>
      </c>
      <c r="X58" s="4">
        <f t="shared" si="175"/>
        <v>0</v>
      </c>
      <c r="Y58" s="4">
        <f t="shared" si="175"/>
        <v>0</v>
      </c>
      <c r="Z58" s="4">
        <f t="shared" si="175"/>
        <v>0</v>
      </c>
      <c r="AA58" s="4">
        <f t="shared" si="175"/>
        <v>20.493840193537213</v>
      </c>
      <c r="AB58" s="4">
        <f t="shared" si="175"/>
        <v>21.234213573630377</v>
      </c>
      <c r="AC58" s="4">
        <f t="shared" si="175"/>
        <v>21.974586953723538</v>
      </c>
      <c r="AD58" s="4">
        <f t="shared" si="175"/>
        <v>22.714960333816698</v>
      </c>
      <c r="AE58" s="4">
        <f t="shared" si="175"/>
        <v>17.952715291440342</v>
      </c>
      <c r="AF58" s="4">
        <f t="shared" si="175"/>
        <v>18.473541126413185</v>
      </c>
      <c r="AG58" s="4">
        <f t="shared" si="175"/>
        <v>27.568201772742441</v>
      </c>
      <c r="AH58" s="4">
        <f t="shared" si="175"/>
        <v>28.260084202362677</v>
      </c>
      <c r="AI58" s="4">
        <f t="shared" si="175"/>
        <v>2.5434240908103343</v>
      </c>
      <c r="AJ58" s="4">
        <f t="shared" ref="AJ58:BO58" si="176">SUM(AJ55:AJ57)</f>
        <v>2.6295463143895508</v>
      </c>
      <c r="AK58" s="4">
        <f t="shared" si="176"/>
        <v>2.7156685379687673</v>
      </c>
      <c r="AL58" s="4">
        <f t="shared" si="176"/>
        <v>2.8017907615479833</v>
      </c>
      <c r="AM58" s="4">
        <f t="shared" si="176"/>
        <v>2.8879129851271994</v>
      </c>
      <c r="AN58" s="4">
        <f t="shared" si="176"/>
        <v>37.078398294410611</v>
      </c>
      <c r="AO58" s="4">
        <f t="shared" si="176"/>
        <v>37.985445311395836</v>
      </c>
      <c r="AP58" s="4">
        <f t="shared" si="176"/>
        <v>5.3625844514053771</v>
      </c>
      <c r="AQ58" s="4">
        <f t="shared" si="176"/>
        <v>5.6526136659171282</v>
      </c>
      <c r="AR58" s="4">
        <f t="shared" si="176"/>
        <v>6.2045891248242349</v>
      </c>
      <c r="AS58" s="4">
        <f t="shared" si="176"/>
        <v>6.7565645837313424</v>
      </c>
      <c r="AT58" s="4">
        <f t="shared" si="176"/>
        <v>45.750922213137812</v>
      </c>
      <c r="AU58" s="4">
        <f t="shared" si="176"/>
        <v>46.49952395386164</v>
      </c>
      <c r="AV58" s="4">
        <f t="shared" si="176"/>
        <v>49.458466564914552</v>
      </c>
      <c r="AW58" s="4">
        <f t="shared" si="176"/>
        <v>50.229546582035518</v>
      </c>
      <c r="AX58" s="4">
        <f t="shared" si="176"/>
        <v>51.000626599156483</v>
      </c>
      <c r="AY58" s="4">
        <f t="shared" si="176"/>
        <v>66.347660721572339</v>
      </c>
      <c r="AZ58" s="4">
        <f t="shared" si="176"/>
        <v>67.187176705425543</v>
      </c>
      <c r="BA58" s="4">
        <f t="shared" si="176"/>
        <v>35.607874326760538</v>
      </c>
      <c r="BB58" s="4">
        <f t="shared" si="176"/>
        <v>36.502580582935465</v>
      </c>
      <c r="BC58" s="4">
        <f t="shared" si="176"/>
        <v>66.187041136617211</v>
      </c>
      <c r="BD58" s="4">
        <f t="shared" si="176"/>
        <v>67.155143116395038</v>
      </c>
      <c r="BE58" s="4">
        <f t="shared" si="176"/>
        <v>68.123245096172852</v>
      </c>
      <c r="BF58" s="4">
        <f t="shared" si="176"/>
        <v>69.091347075950679</v>
      </c>
      <c r="BG58" s="4">
        <f t="shared" si="176"/>
        <v>70.091459723978033</v>
      </c>
      <c r="BH58" s="4">
        <f t="shared" si="176"/>
        <v>62.891851317529678</v>
      </c>
      <c r="BI58" s="4">
        <f t="shared" si="176"/>
        <v>63.896804912266099</v>
      </c>
      <c r="BJ58" s="4">
        <f t="shared" si="176"/>
        <v>65.04102538054164</v>
      </c>
      <c r="BK58" s="4">
        <f t="shared" si="176"/>
        <v>66.049809044638323</v>
      </c>
      <c r="BL58" s="4">
        <f t="shared" si="176"/>
        <v>67.058592708735034</v>
      </c>
      <c r="BM58" s="4">
        <f t="shared" si="176"/>
        <v>66.446633275225992</v>
      </c>
      <c r="BN58" s="4">
        <f t="shared" si="176"/>
        <v>67.475627972588057</v>
      </c>
      <c r="BO58" s="4">
        <f t="shared" si="176"/>
        <v>48.120371486572708</v>
      </c>
      <c r="BP58" s="4">
        <f t="shared" ref="BP58:CU58" si="177">SUM(BP55:BP57)</f>
        <v>48.650714997793216</v>
      </c>
      <c r="BQ58" s="4">
        <f t="shared" si="177"/>
        <v>78.762562465120482</v>
      </c>
      <c r="BR58" s="4">
        <f t="shared" si="177"/>
        <v>79.300226094286913</v>
      </c>
      <c r="BS58" s="4">
        <f t="shared" si="177"/>
        <v>79.83788972345333</v>
      </c>
      <c r="BT58" s="4">
        <f t="shared" si="177"/>
        <v>80.106721538036538</v>
      </c>
      <c r="BU58" s="4">
        <f t="shared" si="177"/>
        <v>80.375553352619747</v>
      </c>
      <c r="BV58" s="4">
        <f t="shared" si="177"/>
        <v>96.461057349973814</v>
      </c>
      <c r="BW58" s="4">
        <f t="shared" si="177"/>
        <v>96.731610320045789</v>
      </c>
      <c r="BX58" s="4">
        <f t="shared" si="177"/>
        <v>65.187509570182016</v>
      </c>
      <c r="BY58" s="4">
        <f t="shared" si="177"/>
        <v>65.437874167836526</v>
      </c>
      <c r="BZ58" s="4">
        <f t="shared" si="177"/>
        <v>65.688238765491064</v>
      </c>
      <c r="CA58" s="4">
        <f t="shared" si="177"/>
        <v>90.98946658681929</v>
      </c>
      <c r="CB58" s="4">
        <f t="shared" si="177"/>
        <v>91.258303193979103</v>
      </c>
      <c r="CC58" s="4">
        <f t="shared" si="177"/>
        <v>19.264866799120277</v>
      </c>
      <c r="CD58" s="4">
        <f t="shared" si="177"/>
        <v>19.484913926262823</v>
      </c>
      <c r="CE58" s="4">
        <f t="shared" si="177"/>
        <v>42.589035276155023</v>
      </c>
      <c r="CF58" s="4">
        <f t="shared" si="177"/>
        <v>42.807985202370816</v>
      </c>
      <c r="CG58" s="4">
        <f t="shared" si="177"/>
        <v>43.026935128586608</v>
      </c>
      <c r="CH58" s="4">
        <f t="shared" si="177"/>
        <v>43.245885054802393</v>
      </c>
      <c r="CI58" s="4">
        <f t="shared" si="177"/>
        <v>43.464834981018186</v>
      </c>
      <c r="CJ58" s="4">
        <f t="shared" si="177"/>
        <v>20.719012017787843</v>
      </c>
      <c r="CK58" s="4">
        <f t="shared" si="177"/>
        <v>20.818087342416778</v>
      </c>
      <c r="CL58" s="4">
        <f t="shared" si="177"/>
        <v>9.6743996600176647</v>
      </c>
      <c r="CM58" s="4">
        <f t="shared" si="177"/>
        <v>9.7747201499188527</v>
      </c>
      <c r="CN58" s="4">
        <f t="shared" si="177"/>
        <v>9.7747201499188527</v>
      </c>
      <c r="CO58" s="4">
        <f t="shared" si="177"/>
        <v>47.298291674987212</v>
      </c>
      <c r="CP58" s="4">
        <f t="shared" si="177"/>
        <v>47.298291674987212</v>
      </c>
      <c r="CQ58" s="4">
        <f t="shared" si="177"/>
        <v>7.4554525985111644</v>
      </c>
      <c r="CR58" s="4">
        <f t="shared" si="177"/>
        <v>7.4554525985111644</v>
      </c>
      <c r="CS58" s="4">
        <f t="shared" si="177"/>
        <v>21.485062389275022</v>
      </c>
      <c r="CT58" s="4">
        <f t="shared" si="177"/>
        <v>21.485062389275022</v>
      </c>
      <c r="CU58" s="4">
        <f t="shared" si="177"/>
        <v>21.485062389275022</v>
      </c>
      <c r="CV58" s="4">
        <f t="shared" ref="CV58:EA58" si="178">SUM(CV55:CV57)</f>
        <v>21.485062389275022</v>
      </c>
      <c r="CW58" s="4">
        <f t="shared" si="178"/>
        <v>21.485062389275022</v>
      </c>
      <c r="CX58" s="4">
        <f t="shared" si="178"/>
        <v>70.414248813524409</v>
      </c>
      <c r="CY58" s="4">
        <f t="shared" si="178"/>
        <v>70.414248813524409</v>
      </c>
      <c r="CZ58" s="4">
        <f t="shared" si="178"/>
        <v>41.214419933847005</v>
      </c>
      <c r="DA58" s="4">
        <f t="shared" si="178"/>
        <v>41.214419933847005</v>
      </c>
      <c r="DB58" s="4">
        <f t="shared" si="178"/>
        <v>41.214419933847005</v>
      </c>
      <c r="DC58" s="4">
        <f t="shared" si="178"/>
        <v>68.247627816356768</v>
      </c>
      <c r="DD58" s="4">
        <f t="shared" si="178"/>
        <v>68.247627816356768</v>
      </c>
      <c r="DE58" s="4">
        <f t="shared" si="178"/>
        <v>47.821456937615551</v>
      </c>
      <c r="DF58" s="4">
        <f t="shared" si="178"/>
        <v>47.821456937615551</v>
      </c>
      <c r="DG58" s="4">
        <f t="shared" si="178"/>
        <v>68.760410004872256</v>
      </c>
      <c r="DH58" s="4">
        <f t="shared" si="178"/>
        <v>68.760410004872256</v>
      </c>
      <c r="DI58" s="4">
        <f t="shared" si="178"/>
        <v>68.760410004872256</v>
      </c>
      <c r="DJ58" s="4">
        <f t="shared" si="178"/>
        <v>68.760410004872256</v>
      </c>
      <c r="DK58" s="4">
        <f t="shared" si="178"/>
        <v>68.760410004872256</v>
      </c>
      <c r="DL58" s="4">
        <f t="shared" si="178"/>
        <v>68.760410004872256</v>
      </c>
      <c r="DM58" s="4">
        <f t="shared" si="178"/>
        <v>86.806613755128964</v>
      </c>
      <c r="DN58" s="4">
        <f t="shared" si="178"/>
        <v>86.806613755128964</v>
      </c>
      <c r="DO58" s="4">
        <f t="shared" si="178"/>
        <v>70.14794783768491</v>
      </c>
      <c r="DP58" s="4">
        <f t="shared" si="178"/>
        <v>70.14794783768491</v>
      </c>
      <c r="DQ58" s="4">
        <f t="shared" si="178"/>
        <v>70.14794783768491</v>
      </c>
      <c r="DR58" s="4">
        <f t="shared" si="178"/>
        <v>70.14794783768491</v>
      </c>
      <c r="DS58" s="4">
        <f t="shared" si="178"/>
        <v>70.14794783768491</v>
      </c>
      <c r="DT58" s="4">
        <f t="shared" si="178"/>
        <v>70.14794783768491</v>
      </c>
      <c r="DU58" s="4">
        <f t="shared" si="178"/>
        <v>70.14794783768491</v>
      </c>
      <c r="DV58" s="4">
        <f t="shared" si="178"/>
        <v>70.14794783768491</v>
      </c>
      <c r="DW58" s="4">
        <f t="shared" si="178"/>
        <v>70.14794783768491</v>
      </c>
      <c r="DX58" s="4">
        <f t="shared" si="178"/>
        <v>70.14794783768491</v>
      </c>
      <c r="DY58" s="4">
        <f t="shared" si="178"/>
        <v>70.14794783768491</v>
      </c>
      <c r="DZ58" s="4">
        <f t="shared" si="178"/>
        <v>36.093088069749754</v>
      </c>
      <c r="EA58" s="4">
        <f t="shared" si="178"/>
        <v>36.093088069749754</v>
      </c>
      <c r="EB58" s="4">
        <f t="shared" ref="EB58:FS58" si="179">SUM(EB55:EB57)</f>
        <v>36.093088069749754</v>
      </c>
      <c r="EC58" s="4">
        <f t="shared" si="179"/>
        <v>36.093088069749754</v>
      </c>
      <c r="ED58" s="4">
        <f t="shared" si="179"/>
        <v>36.093088069749754</v>
      </c>
      <c r="EE58" s="4">
        <f t="shared" si="179"/>
        <v>36.093088069749754</v>
      </c>
      <c r="EF58" s="4">
        <f t="shared" si="179"/>
        <v>36.093088069749754</v>
      </c>
      <c r="EG58" s="4">
        <f t="shared" si="179"/>
        <v>36.093088069749754</v>
      </c>
      <c r="EH58" s="4">
        <f t="shared" si="179"/>
        <v>9.2454212383349272</v>
      </c>
      <c r="EI58" s="4">
        <f t="shared" si="179"/>
        <v>9.2454212383349272</v>
      </c>
      <c r="EJ58" s="4">
        <f t="shared" si="179"/>
        <v>9.2454212383349272</v>
      </c>
      <c r="EK58" s="4">
        <f t="shared" si="179"/>
        <v>9.2454212383349272</v>
      </c>
      <c r="EL58" s="4">
        <f t="shared" si="179"/>
        <v>9.2454212383349272</v>
      </c>
      <c r="EM58" s="4">
        <f t="shared" si="179"/>
        <v>9.2454212383349272</v>
      </c>
      <c r="EN58" s="4">
        <f t="shared" si="179"/>
        <v>9.2454212383349272</v>
      </c>
      <c r="EO58" s="4">
        <f t="shared" si="179"/>
        <v>9.2454212383349272</v>
      </c>
      <c r="EP58" s="4">
        <f t="shared" si="179"/>
        <v>9.2454212383349272</v>
      </c>
      <c r="EQ58" s="4">
        <f t="shared" si="179"/>
        <v>9.2454212383349272</v>
      </c>
      <c r="ER58" s="4">
        <f t="shared" si="179"/>
        <v>9.2454212383349272</v>
      </c>
      <c r="ES58" s="4">
        <f t="shared" si="179"/>
        <v>9.2454212383349272</v>
      </c>
      <c r="ET58" s="4">
        <f t="shared" si="179"/>
        <v>9.2454212383349272</v>
      </c>
      <c r="EU58" s="4">
        <f t="shared" si="179"/>
        <v>9.2454212383349272</v>
      </c>
      <c r="EV58" s="4">
        <f t="shared" si="179"/>
        <v>9.2454212383349272</v>
      </c>
      <c r="EW58" s="4">
        <f t="shared" si="179"/>
        <v>9.2454212383349272</v>
      </c>
      <c r="EX58" s="4">
        <f t="shared" si="179"/>
        <v>9.2454212383349272</v>
      </c>
      <c r="EY58" s="4">
        <f t="shared" si="179"/>
        <v>9.2454212383349272</v>
      </c>
      <c r="EZ58" s="4">
        <f t="shared" si="179"/>
        <v>9.2454212383349272</v>
      </c>
      <c r="FA58" s="4">
        <f t="shared" si="179"/>
        <v>9.2454212383349272</v>
      </c>
      <c r="FB58" s="4">
        <f t="shared" si="179"/>
        <v>9.2454212383349272</v>
      </c>
      <c r="FC58" s="4">
        <f t="shared" si="179"/>
        <v>9.2454212383349272</v>
      </c>
      <c r="FD58" s="4">
        <f t="shared" si="179"/>
        <v>9.2454212383349272</v>
      </c>
      <c r="FE58" s="4">
        <f t="shared" si="179"/>
        <v>9.2454212383349272</v>
      </c>
      <c r="FF58" s="4">
        <f t="shared" si="179"/>
        <v>9.2454212383349272</v>
      </c>
      <c r="FG58" s="4">
        <f t="shared" si="179"/>
        <v>9.2454212383349272</v>
      </c>
      <c r="FH58" s="4">
        <f t="shared" si="179"/>
        <v>21.413332161415276</v>
      </c>
      <c r="FI58" s="4">
        <f t="shared" si="179"/>
        <v>21.413332161415276</v>
      </c>
      <c r="FJ58" s="4">
        <f t="shared" si="179"/>
        <v>21.413332161415276</v>
      </c>
      <c r="FK58" s="4">
        <f t="shared" si="179"/>
        <v>21.413332161415276</v>
      </c>
      <c r="FL58" s="4">
        <f t="shared" si="179"/>
        <v>21.413332161415276</v>
      </c>
      <c r="FM58" s="4">
        <f t="shared" si="179"/>
        <v>21.413332161415276</v>
      </c>
      <c r="FN58" s="4">
        <f t="shared" si="179"/>
        <v>21.413332161415276</v>
      </c>
      <c r="FO58" s="4">
        <f t="shared" si="179"/>
        <v>21.413332161415276</v>
      </c>
      <c r="FP58" s="4">
        <f t="shared" si="179"/>
        <v>21.413332161415276</v>
      </c>
      <c r="FQ58" s="4">
        <f t="shared" si="179"/>
        <v>21.413332161415276</v>
      </c>
      <c r="FR58" s="4">
        <f t="shared" si="179"/>
        <v>21.413332161415276</v>
      </c>
      <c r="FS58" s="4">
        <f t="shared" si="179"/>
        <v>21.413332161415276</v>
      </c>
    </row>
    <row r="59" spans="1:175" x14ac:dyDescent="0.25">
      <c r="A59" s="4" t="s">
        <v>101</v>
      </c>
      <c r="B59" s="12" t="s">
        <v>8</v>
      </c>
      <c r="D59" s="4">
        <f t="shared" ref="D59:AI59" si="180">IF(D6&lt;=150, D51, IF(AND(C6&lt;=150,  D6&gt;150), D52, IF(AND(C6&lt;=450, D6&gt;450), D53, IF(AND(C6&lt;=750, D6&gt;750), D54, C59))))</f>
        <v>0</v>
      </c>
      <c r="E59" s="4">
        <f t="shared" si="180"/>
        <v>0</v>
      </c>
      <c r="F59" s="4">
        <f t="shared" si="180"/>
        <v>0</v>
      </c>
      <c r="G59" s="4">
        <f t="shared" si="180"/>
        <v>0</v>
      </c>
      <c r="H59" s="4">
        <f t="shared" si="180"/>
        <v>0</v>
      </c>
      <c r="I59" s="4">
        <f t="shared" si="180"/>
        <v>0</v>
      </c>
      <c r="J59" s="4">
        <f t="shared" si="180"/>
        <v>0</v>
      </c>
      <c r="K59" s="4">
        <f t="shared" si="180"/>
        <v>0</v>
      </c>
      <c r="L59" s="4">
        <f t="shared" si="180"/>
        <v>0</v>
      </c>
      <c r="M59" s="4">
        <f t="shared" si="180"/>
        <v>0</v>
      </c>
      <c r="N59" s="4">
        <f t="shared" si="180"/>
        <v>0</v>
      </c>
      <c r="O59" s="4">
        <f t="shared" si="180"/>
        <v>0</v>
      </c>
      <c r="P59" s="4">
        <f t="shared" si="180"/>
        <v>0</v>
      </c>
      <c r="Q59" s="4">
        <f t="shared" si="180"/>
        <v>0</v>
      </c>
      <c r="R59" s="4">
        <f t="shared" si="180"/>
        <v>0</v>
      </c>
      <c r="S59" s="4">
        <f t="shared" si="180"/>
        <v>0</v>
      </c>
      <c r="T59" s="4">
        <f t="shared" si="180"/>
        <v>0</v>
      </c>
      <c r="U59" s="4">
        <f t="shared" si="180"/>
        <v>0</v>
      </c>
      <c r="V59" s="4">
        <f t="shared" si="180"/>
        <v>0</v>
      </c>
      <c r="W59" s="4">
        <f t="shared" si="180"/>
        <v>0</v>
      </c>
      <c r="X59" s="4">
        <f t="shared" si="180"/>
        <v>0</v>
      </c>
      <c r="Y59" s="4">
        <f t="shared" si="180"/>
        <v>0</v>
      </c>
      <c r="Z59" s="4">
        <f t="shared" si="180"/>
        <v>0</v>
      </c>
      <c r="AA59" s="4">
        <f t="shared" si="180"/>
        <v>0</v>
      </c>
      <c r="AB59" s="4">
        <f t="shared" si="180"/>
        <v>0</v>
      </c>
      <c r="AC59" s="4">
        <f t="shared" si="180"/>
        <v>0</v>
      </c>
      <c r="AD59" s="4">
        <f t="shared" si="180"/>
        <v>0</v>
      </c>
      <c r="AE59" s="4">
        <f t="shared" si="180"/>
        <v>0</v>
      </c>
      <c r="AF59" s="4">
        <f t="shared" si="180"/>
        <v>0</v>
      </c>
      <c r="AG59" s="4">
        <f t="shared" si="180"/>
        <v>0</v>
      </c>
      <c r="AH59" s="4">
        <f t="shared" si="180"/>
        <v>0</v>
      </c>
      <c r="AI59" s="4">
        <f t="shared" si="180"/>
        <v>0</v>
      </c>
      <c r="AJ59" s="4">
        <f t="shared" ref="AJ59:BO59" si="181">IF(AJ6&lt;=150, AJ51, IF(AND(AI6&lt;=150,  AJ6&gt;150), AJ52, IF(AND(AI6&lt;=450, AJ6&gt;450), AJ53, IF(AND(AI6&lt;=750, AJ6&gt;750), AJ54, AI59))))</f>
        <v>0</v>
      </c>
      <c r="AK59" s="4">
        <f t="shared" si="181"/>
        <v>0</v>
      </c>
      <c r="AL59" s="4">
        <f t="shared" si="181"/>
        <v>0</v>
      </c>
      <c r="AM59" s="4">
        <f t="shared" si="181"/>
        <v>0</v>
      </c>
      <c r="AN59" s="4">
        <f t="shared" si="181"/>
        <v>0</v>
      </c>
      <c r="AO59" s="4">
        <f t="shared" si="181"/>
        <v>0</v>
      </c>
      <c r="AP59" s="4">
        <f t="shared" si="181"/>
        <v>0</v>
      </c>
      <c r="AQ59" s="4">
        <f t="shared" si="181"/>
        <v>11.039509178142147</v>
      </c>
      <c r="AR59" s="4">
        <f t="shared" si="181"/>
        <v>11.039509178142147</v>
      </c>
      <c r="AS59" s="4">
        <f t="shared" si="181"/>
        <v>11.039509178142147</v>
      </c>
      <c r="AT59" s="4">
        <f t="shared" si="181"/>
        <v>11.039509178142147</v>
      </c>
      <c r="AU59" s="4">
        <f t="shared" si="181"/>
        <v>11.039509178142147</v>
      </c>
      <c r="AV59" s="4">
        <f t="shared" si="181"/>
        <v>11.039509178142147</v>
      </c>
      <c r="AW59" s="4">
        <f t="shared" si="181"/>
        <v>11.039509178142147</v>
      </c>
      <c r="AX59" s="4">
        <f t="shared" si="181"/>
        <v>11.039509178142147</v>
      </c>
      <c r="AY59" s="4">
        <f t="shared" si="181"/>
        <v>11.039509178142147</v>
      </c>
      <c r="AZ59" s="4">
        <f t="shared" si="181"/>
        <v>11.039509178142147</v>
      </c>
      <c r="BA59" s="4">
        <f t="shared" si="181"/>
        <v>11.039509178142147</v>
      </c>
      <c r="BB59" s="4">
        <f t="shared" si="181"/>
        <v>11.039509178142147</v>
      </c>
      <c r="BC59" s="4">
        <f t="shared" si="181"/>
        <v>11.039509178142147</v>
      </c>
      <c r="BD59" s="4">
        <f t="shared" si="181"/>
        <v>11.039509178142147</v>
      </c>
      <c r="BE59" s="4">
        <f t="shared" si="181"/>
        <v>11.039509178142147</v>
      </c>
      <c r="BF59" s="4">
        <f t="shared" si="181"/>
        <v>11.039509178142147</v>
      </c>
      <c r="BG59" s="4">
        <f t="shared" si="181"/>
        <v>15.481849744153202</v>
      </c>
      <c r="BH59" s="4">
        <f t="shared" si="181"/>
        <v>15.481849744153202</v>
      </c>
      <c r="BI59" s="4">
        <f t="shared" si="181"/>
        <v>15.481849744153202</v>
      </c>
      <c r="BJ59" s="4">
        <f t="shared" si="181"/>
        <v>15.481849744153202</v>
      </c>
      <c r="BK59" s="4">
        <f t="shared" si="181"/>
        <v>15.481849744153202</v>
      </c>
      <c r="BL59" s="4">
        <f t="shared" si="181"/>
        <v>15.481849744153202</v>
      </c>
      <c r="BM59" s="4">
        <f t="shared" si="181"/>
        <v>15.481849744153202</v>
      </c>
      <c r="BN59" s="4">
        <f t="shared" si="181"/>
        <v>15.481849744153202</v>
      </c>
      <c r="BO59" s="4">
        <f t="shared" si="181"/>
        <v>15.481849744153202</v>
      </c>
      <c r="BP59" s="4">
        <f t="shared" ref="BP59:CU59" si="182">IF(BP6&lt;=150, BP51, IF(AND(BO6&lt;=150,  BP6&gt;150), BP52, IF(AND(BO6&lt;=450, BP6&gt;450), BP53, IF(AND(BO6&lt;=750, BP6&gt;750), BP54, BO59))))</f>
        <v>15.481849744153202</v>
      </c>
      <c r="BQ59" s="4">
        <f t="shared" si="182"/>
        <v>15.481849744153202</v>
      </c>
      <c r="BR59" s="4">
        <f t="shared" si="182"/>
        <v>15.481849744153202</v>
      </c>
      <c r="BS59" s="4">
        <f t="shared" si="182"/>
        <v>15.481849744153202</v>
      </c>
      <c r="BT59" s="4">
        <f t="shared" si="182"/>
        <v>15.481849744153202</v>
      </c>
      <c r="BU59" s="4">
        <f t="shared" si="182"/>
        <v>15.481849744153202</v>
      </c>
      <c r="BV59" s="4">
        <f t="shared" si="182"/>
        <v>15.481849744153202</v>
      </c>
      <c r="BW59" s="4">
        <f t="shared" si="182"/>
        <v>15.481849744153202</v>
      </c>
      <c r="BX59" s="4">
        <f t="shared" si="182"/>
        <v>15.481849744153202</v>
      </c>
      <c r="BY59" s="4">
        <f t="shared" si="182"/>
        <v>15.481849744153202</v>
      </c>
      <c r="BZ59" s="4">
        <f t="shared" si="182"/>
        <v>15.481849744153202</v>
      </c>
      <c r="CA59" s="4">
        <f t="shared" si="182"/>
        <v>15.481849744153202</v>
      </c>
      <c r="CB59" s="4">
        <f t="shared" si="182"/>
        <v>15.481849744153202</v>
      </c>
      <c r="CC59" s="4">
        <f t="shared" si="182"/>
        <v>15.481849744153202</v>
      </c>
      <c r="CD59" s="4">
        <f t="shared" si="182"/>
        <v>15.481849744153202</v>
      </c>
      <c r="CE59" s="4">
        <f t="shared" si="182"/>
        <v>15.481849744153202</v>
      </c>
      <c r="CF59" s="4">
        <f t="shared" si="182"/>
        <v>15.481849744153202</v>
      </c>
      <c r="CG59" s="4">
        <f t="shared" si="182"/>
        <v>15.481849744153202</v>
      </c>
      <c r="CH59" s="4">
        <f t="shared" si="182"/>
        <v>15.481849744153202</v>
      </c>
      <c r="CI59" s="4">
        <f t="shared" si="182"/>
        <v>15.481849744153202</v>
      </c>
      <c r="CJ59" s="4">
        <f t="shared" si="182"/>
        <v>15.481849744153202</v>
      </c>
      <c r="CK59" s="4">
        <f t="shared" si="182"/>
        <v>15.481849744153202</v>
      </c>
      <c r="CL59" s="4">
        <f t="shared" si="182"/>
        <v>15.481849744153202</v>
      </c>
      <c r="CM59" s="4">
        <f t="shared" si="182"/>
        <v>15.481849744153202</v>
      </c>
      <c r="CN59" s="4">
        <f t="shared" si="182"/>
        <v>15.481849744153202</v>
      </c>
      <c r="CO59" s="4">
        <f t="shared" si="182"/>
        <v>15.481849744153202</v>
      </c>
      <c r="CP59" s="4">
        <f t="shared" si="182"/>
        <v>15.481849744153202</v>
      </c>
      <c r="CQ59" s="4">
        <f t="shared" si="182"/>
        <v>15.481849744153202</v>
      </c>
      <c r="CR59" s="4">
        <f t="shared" si="182"/>
        <v>15.481849744153202</v>
      </c>
      <c r="CS59" s="4">
        <f t="shared" si="182"/>
        <v>15.481849744153202</v>
      </c>
      <c r="CT59" s="4">
        <f t="shared" si="182"/>
        <v>15.481849744153202</v>
      </c>
      <c r="CU59" s="4">
        <f t="shared" si="182"/>
        <v>15.481849744153202</v>
      </c>
      <c r="CV59" s="4">
        <f t="shared" ref="CV59:EA59" si="183">IF(CV6&lt;=150, CV51, IF(AND(CU6&lt;=150,  CV6&gt;150), CV52, IF(AND(CU6&lt;=450, CV6&gt;450), CV53, IF(AND(CU6&lt;=750, CV6&gt;750), CV54, CU59))))</f>
        <v>15.481849744153202</v>
      </c>
      <c r="CW59" s="4">
        <f t="shared" si="183"/>
        <v>15.481849744153202</v>
      </c>
      <c r="CX59" s="4">
        <f t="shared" si="183"/>
        <v>15.481849744153202</v>
      </c>
      <c r="CY59" s="4">
        <f t="shared" si="183"/>
        <v>15.481849744153202</v>
      </c>
      <c r="CZ59" s="4">
        <f t="shared" si="183"/>
        <v>15.481849744153202</v>
      </c>
      <c r="DA59" s="4">
        <f t="shared" si="183"/>
        <v>15.481849744153202</v>
      </c>
      <c r="DB59" s="4">
        <f t="shared" si="183"/>
        <v>15.481849744153202</v>
      </c>
      <c r="DC59" s="4">
        <f t="shared" si="183"/>
        <v>15.481849744153202</v>
      </c>
      <c r="DD59" s="4">
        <f t="shared" si="183"/>
        <v>15.481849744153202</v>
      </c>
      <c r="DE59" s="4">
        <f t="shared" si="183"/>
        <v>15.481849744153202</v>
      </c>
      <c r="DF59" s="4">
        <f t="shared" si="183"/>
        <v>15.481849744153202</v>
      </c>
      <c r="DG59" s="4">
        <f t="shared" si="183"/>
        <v>15.481849744153202</v>
      </c>
      <c r="DH59" s="4">
        <f t="shared" si="183"/>
        <v>15.481849744153202</v>
      </c>
      <c r="DI59" s="4">
        <f t="shared" si="183"/>
        <v>15.481849744153202</v>
      </c>
      <c r="DJ59" s="4">
        <f t="shared" si="183"/>
        <v>15.481849744153202</v>
      </c>
      <c r="DK59" s="4">
        <f t="shared" si="183"/>
        <v>15.481849744153202</v>
      </c>
      <c r="DL59" s="4">
        <f t="shared" si="183"/>
        <v>15.481849744153202</v>
      </c>
      <c r="DM59" s="4">
        <f t="shared" si="183"/>
        <v>15.481849744153202</v>
      </c>
      <c r="DN59" s="4">
        <f t="shared" si="183"/>
        <v>15.481849744153202</v>
      </c>
      <c r="DO59" s="4">
        <f t="shared" si="183"/>
        <v>15.481849744153202</v>
      </c>
      <c r="DP59" s="4">
        <f t="shared" si="183"/>
        <v>15.481849744153202</v>
      </c>
      <c r="DQ59" s="4">
        <f t="shared" si="183"/>
        <v>15.481849744153202</v>
      </c>
      <c r="DR59" s="4">
        <f t="shared" si="183"/>
        <v>15.481849744153202</v>
      </c>
      <c r="DS59" s="4">
        <f t="shared" si="183"/>
        <v>15.481849744153202</v>
      </c>
      <c r="DT59" s="4">
        <f t="shared" si="183"/>
        <v>15.481849744153202</v>
      </c>
      <c r="DU59" s="4">
        <f t="shared" si="183"/>
        <v>15.481849744153202</v>
      </c>
      <c r="DV59" s="4">
        <f t="shared" si="183"/>
        <v>15.481849744153202</v>
      </c>
      <c r="DW59" s="4">
        <f t="shared" si="183"/>
        <v>15.481849744153202</v>
      </c>
      <c r="DX59" s="4">
        <f t="shared" si="183"/>
        <v>15.481849744153202</v>
      </c>
      <c r="DY59" s="4">
        <f t="shared" si="183"/>
        <v>15.481849744153202</v>
      </c>
      <c r="DZ59" s="4">
        <f t="shared" si="183"/>
        <v>15.481849744153202</v>
      </c>
      <c r="EA59" s="4">
        <f t="shared" si="183"/>
        <v>15.481849744153202</v>
      </c>
      <c r="EB59" s="4">
        <f t="shared" ref="EB59:FG59" si="184">IF(EB6&lt;=150, EB51, IF(AND(EA6&lt;=150,  EB6&gt;150), EB52, IF(AND(EA6&lt;=450, EB6&gt;450), EB53, IF(AND(EA6&lt;=750, EB6&gt;750), EB54, EA59))))</f>
        <v>15.481849744153202</v>
      </c>
      <c r="EC59" s="4">
        <f t="shared" si="184"/>
        <v>15.481849744153202</v>
      </c>
      <c r="ED59" s="4">
        <f t="shared" si="184"/>
        <v>15.481849744153202</v>
      </c>
      <c r="EE59" s="4">
        <f t="shared" si="184"/>
        <v>15.481849744153202</v>
      </c>
      <c r="EF59" s="4">
        <f t="shared" si="184"/>
        <v>15.481849744153202</v>
      </c>
      <c r="EG59" s="4">
        <f t="shared" si="184"/>
        <v>15.481849744153202</v>
      </c>
      <c r="EH59" s="4">
        <f t="shared" si="184"/>
        <v>15.481849744153202</v>
      </c>
      <c r="EI59" s="4">
        <f t="shared" si="184"/>
        <v>15.481849744153202</v>
      </c>
      <c r="EJ59" s="4">
        <f t="shared" si="184"/>
        <v>15.481849744153202</v>
      </c>
      <c r="EK59" s="4">
        <f t="shared" si="184"/>
        <v>15.481849744153202</v>
      </c>
      <c r="EL59" s="4">
        <f t="shared" si="184"/>
        <v>15.481849744153202</v>
      </c>
      <c r="EM59" s="4">
        <f t="shared" si="184"/>
        <v>15.481849744153202</v>
      </c>
      <c r="EN59" s="4">
        <f t="shared" si="184"/>
        <v>15.481849744153202</v>
      </c>
      <c r="EO59" s="4">
        <f t="shared" si="184"/>
        <v>15.481849744153202</v>
      </c>
      <c r="EP59" s="4">
        <f t="shared" si="184"/>
        <v>15.481849744153202</v>
      </c>
      <c r="EQ59" s="4">
        <f t="shared" si="184"/>
        <v>15.481849744153202</v>
      </c>
      <c r="ER59" s="4">
        <f t="shared" si="184"/>
        <v>15.481849744153202</v>
      </c>
      <c r="ES59" s="4">
        <f t="shared" si="184"/>
        <v>15.481849744153202</v>
      </c>
      <c r="ET59" s="4">
        <f t="shared" si="184"/>
        <v>15.481849744153202</v>
      </c>
      <c r="EU59" s="4">
        <f t="shared" si="184"/>
        <v>15.481849744153202</v>
      </c>
      <c r="EV59" s="4">
        <f t="shared" si="184"/>
        <v>15.481849744153202</v>
      </c>
      <c r="EW59" s="4">
        <f t="shared" si="184"/>
        <v>15.481849744153202</v>
      </c>
      <c r="EX59" s="4">
        <f t="shared" si="184"/>
        <v>15.481849744153202</v>
      </c>
      <c r="EY59" s="4">
        <f t="shared" si="184"/>
        <v>15.481849744153202</v>
      </c>
      <c r="EZ59" s="4">
        <f t="shared" si="184"/>
        <v>15.481849744153202</v>
      </c>
      <c r="FA59" s="4">
        <f t="shared" si="184"/>
        <v>15.481849744153202</v>
      </c>
      <c r="FB59" s="4">
        <f t="shared" si="184"/>
        <v>15.481849744153202</v>
      </c>
      <c r="FC59" s="4">
        <f t="shared" si="184"/>
        <v>15.481849744153202</v>
      </c>
      <c r="FD59" s="4">
        <f t="shared" si="184"/>
        <v>15.481849744153202</v>
      </c>
      <c r="FE59" s="4">
        <f t="shared" si="184"/>
        <v>15.481849744153202</v>
      </c>
      <c r="FF59" s="4">
        <f t="shared" si="184"/>
        <v>15.481849744153202</v>
      </c>
      <c r="FG59" s="4">
        <f t="shared" si="184"/>
        <v>15.481849744153202</v>
      </c>
      <c r="FH59" s="4">
        <f t="shared" ref="FH59:FS59" si="185">IF(FH6&lt;=150, FH51, IF(AND(FG6&lt;=150,  FH6&gt;150), FH52, IF(AND(FG6&lt;=450, FH6&gt;450), FH53, IF(AND(FG6&lt;=750, FH6&gt;750), FH54, FG59))))</f>
        <v>15.481849744153202</v>
      </c>
      <c r="FI59" s="4">
        <f t="shared" si="185"/>
        <v>15.481849744153202</v>
      </c>
      <c r="FJ59" s="4">
        <f t="shared" si="185"/>
        <v>15.481849744153202</v>
      </c>
      <c r="FK59" s="4">
        <f t="shared" si="185"/>
        <v>15.481849744153202</v>
      </c>
      <c r="FL59" s="4">
        <f t="shared" si="185"/>
        <v>15.481849744153202</v>
      </c>
      <c r="FM59" s="4">
        <f t="shared" si="185"/>
        <v>15.481849744153202</v>
      </c>
      <c r="FN59" s="4">
        <f t="shared" si="185"/>
        <v>15.481849744153202</v>
      </c>
      <c r="FO59" s="4">
        <f t="shared" si="185"/>
        <v>15.481849744153202</v>
      </c>
      <c r="FP59" s="4">
        <f t="shared" si="185"/>
        <v>15.481849744153202</v>
      </c>
      <c r="FQ59" s="4">
        <f t="shared" si="185"/>
        <v>15.481849744153202</v>
      </c>
      <c r="FR59" s="4">
        <f t="shared" si="185"/>
        <v>15.481849744153202</v>
      </c>
      <c r="FS59" s="4">
        <f t="shared" si="185"/>
        <v>15.481849744153202</v>
      </c>
    </row>
    <row r="61" spans="1:175" x14ac:dyDescent="0.25">
      <c r="A61" s="13" t="s">
        <v>24</v>
      </c>
    </row>
    <row r="62" spans="1:175" x14ac:dyDescent="0.25">
      <c r="A62" s="4" t="s">
        <v>171</v>
      </c>
      <c r="B62" s="6">
        <f>'Raw Data'!B199</f>
        <v>0.2</v>
      </c>
    </row>
    <row r="63" spans="1:175" x14ac:dyDescent="0.25">
      <c r="A63" t="s">
        <v>22</v>
      </c>
      <c r="B63" s="27">
        <f>'Raw Data'!B200</f>
        <v>12</v>
      </c>
    </row>
    <row r="64" spans="1:175" x14ac:dyDescent="0.25">
      <c r="A64" t="s">
        <v>85</v>
      </c>
      <c r="B64" s="20">
        <f>'Raw Data'!B201</f>
        <v>0.1</v>
      </c>
    </row>
    <row r="65" spans="1:175" x14ac:dyDescent="0.25">
      <c r="A65" s="13" t="s">
        <v>18</v>
      </c>
    </row>
    <row r="66" spans="1:175" x14ac:dyDescent="0.25">
      <c r="A66" t="s">
        <v>25</v>
      </c>
      <c r="B66" s="20">
        <f>'Raw Data'!B204</f>
        <v>0.15</v>
      </c>
    </row>
    <row r="67" spans="1:175" x14ac:dyDescent="0.25">
      <c r="A67" t="s">
        <v>26</v>
      </c>
      <c r="B67" s="28">
        <f>'Raw Data'!B205</f>
        <v>1.0125</v>
      </c>
    </row>
    <row r="68" spans="1:175" x14ac:dyDescent="0.25">
      <c r="A68" t="s">
        <v>36</v>
      </c>
      <c r="B68" s="20">
        <f>'Raw Data'!B206</f>
        <v>0.96</v>
      </c>
    </row>
    <row r="69" spans="1:175" x14ac:dyDescent="0.25">
      <c r="A69" t="s">
        <v>37</v>
      </c>
      <c r="B69" s="20">
        <f>'Raw Data'!B207</f>
        <v>0.8</v>
      </c>
    </row>
    <row r="70" spans="1:175" x14ac:dyDescent="0.25">
      <c r="A70" s="13" t="s">
        <v>78</v>
      </c>
    </row>
    <row r="71" spans="1:175" x14ac:dyDescent="0.25">
      <c r="A71" t="s">
        <v>79</v>
      </c>
      <c r="B71" s="6">
        <f>'Raw Data'!B223</f>
        <v>0.5</v>
      </c>
    </row>
    <row r="72" spans="1:175" x14ac:dyDescent="0.25">
      <c r="A72" t="s">
        <v>84</v>
      </c>
      <c r="B72" s="6">
        <f>'Raw Data'!B224</f>
        <v>0.5</v>
      </c>
    </row>
    <row r="73" spans="1:175" x14ac:dyDescent="0.25">
      <c r="A73" t="s">
        <v>80</v>
      </c>
      <c r="B73" s="72">
        <f>'Raw Data'!B351/100</f>
        <v>0.27750000000000002</v>
      </c>
      <c r="C73" s="4">
        <f>B73*150</f>
        <v>41.625000000000007</v>
      </c>
    </row>
    <row r="74" spans="1:175" x14ac:dyDescent="0.25">
      <c r="A74" t="s">
        <v>82</v>
      </c>
      <c r="B74" s="72">
        <f>'Raw Data'!B352/100</f>
        <v>0.27250000000000002</v>
      </c>
      <c r="C74" s="4">
        <f>B74*300</f>
        <v>81.75</v>
      </c>
    </row>
    <row r="75" spans="1:175" x14ac:dyDescent="0.25">
      <c r="A75" t="s">
        <v>81</v>
      </c>
      <c r="B75" s="72">
        <f>'Raw Data'!B353/100</f>
        <v>0.26250000000000001</v>
      </c>
      <c r="C75" s="4">
        <f>B75*300</f>
        <v>78.75</v>
      </c>
    </row>
    <row r="76" spans="1:175" x14ac:dyDescent="0.25">
      <c r="A76" t="s">
        <v>98</v>
      </c>
      <c r="B76" s="72">
        <f>'Raw Data'!B354/100</f>
        <v>0.22024999999999997</v>
      </c>
      <c r="C76" s="4">
        <f>B76*300</f>
        <v>66.074999999999989</v>
      </c>
    </row>
    <row r="77" spans="1:175" x14ac:dyDescent="0.25">
      <c r="A77" t="s">
        <v>278</v>
      </c>
      <c r="B77">
        <f>'Raw Data'!GA5</f>
        <v>1050</v>
      </c>
      <c r="C77" s="4">
        <f>SUM(C73:C76)</f>
        <v>268.2</v>
      </c>
    </row>
    <row r="79" spans="1:175" x14ac:dyDescent="0.25">
      <c r="A79" s="57" t="s">
        <v>162</v>
      </c>
    </row>
    <row r="80" spans="1:175" x14ac:dyDescent="0.25">
      <c r="A80" t="s">
        <v>163</v>
      </c>
      <c r="C80">
        <v>0</v>
      </c>
      <c r="D80">
        <f t="shared" ref="D80:AI80" si="186">IF(D$29="", C80+D16,0)</f>
        <v>7.7128524780273438</v>
      </c>
      <c r="E80">
        <f t="shared" si="186"/>
        <v>14.931559085845947</v>
      </c>
      <c r="F80">
        <f t="shared" si="186"/>
        <v>22.584668159484863</v>
      </c>
      <c r="G80">
        <f t="shared" si="186"/>
        <v>31.182241439819336</v>
      </c>
      <c r="H80">
        <f t="shared" si="186"/>
        <v>39.280908584594727</v>
      </c>
      <c r="I80">
        <f t="shared" si="186"/>
        <v>46.01344108581543</v>
      </c>
      <c r="J80">
        <f t="shared" si="186"/>
        <v>51.820639610290527</v>
      </c>
      <c r="K80">
        <f t="shared" si="186"/>
        <v>61.547083854675293</v>
      </c>
      <c r="L80">
        <f t="shared" si="186"/>
        <v>69.474459171295166</v>
      </c>
      <c r="M80">
        <f t="shared" si="186"/>
        <v>74.969132900238037</v>
      </c>
      <c r="N80">
        <f t="shared" si="186"/>
        <v>83.181955814361572</v>
      </c>
      <c r="O80">
        <f t="shared" si="186"/>
        <v>90.948551177978516</v>
      </c>
      <c r="P80">
        <f t="shared" si="186"/>
        <v>99.840455055236816</v>
      </c>
      <c r="Q80">
        <f t="shared" si="186"/>
        <v>109.06506538391113</v>
      </c>
      <c r="R80">
        <f t="shared" si="186"/>
        <v>116.08841276168823</v>
      </c>
      <c r="S80">
        <f t="shared" si="186"/>
        <v>119.20562982559204</v>
      </c>
      <c r="T80">
        <f t="shared" si="186"/>
        <v>128.71182870864868</v>
      </c>
      <c r="U80">
        <f t="shared" si="186"/>
        <v>139.96756887435913</v>
      </c>
      <c r="V80">
        <f t="shared" si="186"/>
        <v>148.67315721511841</v>
      </c>
      <c r="W80">
        <f t="shared" si="186"/>
        <v>157.04348134994507</v>
      </c>
      <c r="X80">
        <f t="shared" si="186"/>
        <v>167.21505975723267</v>
      </c>
      <c r="Y80">
        <f t="shared" si="186"/>
        <v>174.43487739562988</v>
      </c>
      <c r="Z80">
        <f t="shared" si="186"/>
        <v>178.12507200241089</v>
      </c>
      <c r="AA80">
        <f t="shared" si="186"/>
        <v>0</v>
      </c>
      <c r="AB80">
        <f t="shared" si="186"/>
        <v>7.3899869918823242</v>
      </c>
      <c r="AC80">
        <f t="shared" si="186"/>
        <v>16.132369995117188</v>
      </c>
      <c r="AD80">
        <f t="shared" si="186"/>
        <v>24.330649375915527</v>
      </c>
      <c r="AE80">
        <f t="shared" si="186"/>
        <v>0</v>
      </c>
      <c r="AF80">
        <f t="shared" si="186"/>
        <v>11.489725112915039</v>
      </c>
      <c r="AG80">
        <f t="shared" si="186"/>
        <v>0</v>
      </c>
      <c r="AH80">
        <f t="shared" si="186"/>
        <v>8.7938461303710938</v>
      </c>
      <c r="AI80">
        <f t="shared" si="186"/>
        <v>0</v>
      </c>
      <c r="AJ80">
        <f t="shared" ref="AJ80:BO80" si="187">IF(AJ$29="", AI80+AJ16,0)</f>
        <v>8.4363594055175781</v>
      </c>
      <c r="AK80">
        <f t="shared" si="187"/>
        <v>15.808555126190186</v>
      </c>
      <c r="AL80">
        <f t="shared" si="187"/>
        <v>23.094268798828125</v>
      </c>
      <c r="AM80">
        <f t="shared" si="187"/>
        <v>31.473848342895508</v>
      </c>
      <c r="AN80">
        <f t="shared" si="187"/>
        <v>0</v>
      </c>
      <c r="AO80">
        <f t="shared" si="187"/>
        <v>10.380794525146484</v>
      </c>
      <c r="AP80">
        <f t="shared" si="187"/>
        <v>0</v>
      </c>
      <c r="AQ80">
        <f t="shared" si="187"/>
        <v>7.4938430786132813</v>
      </c>
      <c r="AR80">
        <f t="shared" si="187"/>
        <v>15.572324752807617</v>
      </c>
      <c r="AS80">
        <f t="shared" si="187"/>
        <v>24.168886184692383</v>
      </c>
      <c r="AT80">
        <f t="shared" si="187"/>
        <v>0</v>
      </c>
      <c r="AU80">
        <f t="shared" si="187"/>
        <v>8.692988395690918</v>
      </c>
      <c r="AV80">
        <f t="shared" si="187"/>
        <v>0</v>
      </c>
      <c r="AW80">
        <f t="shared" si="187"/>
        <v>10.337225914001465</v>
      </c>
      <c r="AX80">
        <f t="shared" si="187"/>
        <v>18.093116760253906</v>
      </c>
      <c r="AY80">
        <f t="shared" si="187"/>
        <v>0</v>
      </c>
      <c r="AZ80">
        <f t="shared" si="187"/>
        <v>8.07</v>
      </c>
      <c r="BA80">
        <f t="shared" si="187"/>
        <v>0</v>
      </c>
      <c r="BB80">
        <f t="shared" si="187"/>
        <v>8.0408697128295898</v>
      </c>
      <c r="BC80">
        <f t="shared" si="187"/>
        <v>0</v>
      </c>
      <c r="BD80">
        <f t="shared" si="187"/>
        <v>6.000185489654541</v>
      </c>
      <c r="BE80">
        <f t="shared" si="187"/>
        <v>13.456724166870117</v>
      </c>
      <c r="BF80">
        <f t="shared" si="187"/>
        <v>20.463405132293701</v>
      </c>
      <c r="BG80">
        <f t="shared" si="187"/>
        <v>27.861288547515869</v>
      </c>
      <c r="BH80">
        <f t="shared" si="187"/>
        <v>0</v>
      </c>
      <c r="BI80">
        <f t="shared" si="187"/>
        <v>8.7962779998779297</v>
      </c>
      <c r="BJ80">
        <f t="shared" si="187"/>
        <v>0</v>
      </c>
      <c r="BK80">
        <f t="shared" si="187"/>
        <v>6.7958898544311523</v>
      </c>
      <c r="BL80">
        <f t="shared" si="187"/>
        <v>12.932663440704346</v>
      </c>
      <c r="BM80">
        <f t="shared" si="187"/>
        <v>0</v>
      </c>
      <c r="BN80">
        <f t="shared" si="187"/>
        <v>5.65</v>
      </c>
      <c r="BO80">
        <f t="shared" si="187"/>
        <v>0</v>
      </c>
      <c r="BP80">
        <f t="shared" ref="BP80:CU80" si="188">IF(BP$29="", BO80+BP16,0)</f>
        <v>9.75</v>
      </c>
      <c r="BQ80">
        <f t="shared" si="188"/>
        <v>0</v>
      </c>
      <c r="BR80">
        <f t="shared" si="188"/>
        <v>4.7841014862060547</v>
      </c>
      <c r="BS80">
        <f t="shared" si="188"/>
        <v>11.297449588775635</v>
      </c>
      <c r="BT80">
        <f t="shared" si="188"/>
        <v>16.875420093536377</v>
      </c>
      <c r="BU80">
        <f t="shared" si="188"/>
        <v>24.166241645812988</v>
      </c>
      <c r="BV80">
        <f t="shared" si="188"/>
        <v>0</v>
      </c>
      <c r="BW80">
        <f t="shared" si="188"/>
        <v>6.0862069129943848</v>
      </c>
      <c r="BX80">
        <f t="shared" si="188"/>
        <v>0</v>
      </c>
      <c r="BY80">
        <f t="shared" si="188"/>
        <v>6.8672709465026855</v>
      </c>
      <c r="BZ80">
        <f t="shared" si="188"/>
        <v>11.347801685333252</v>
      </c>
      <c r="CA80">
        <f t="shared" si="188"/>
        <v>0</v>
      </c>
      <c r="CB80">
        <f t="shared" si="188"/>
        <v>2.39</v>
      </c>
      <c r="CC80">
        <f t="shared" si="188"/>
        <v>0</v>
      </c>
      <c r="CD80">
        <f t="shared" si="188"/>
        <v>6.8746871948242188</v>
      </c>
      <c r="CE80">
        <f t="shared" si="188"/>
        <v>0</v>
      </c>
      <c r="CF80">
        <f t="shared" si="188"/>
        <v>6.7468090057373047</v>
      </c>
      <c r="CG80">
        <f t="shared" si="188"/>
        <v>12.712445735931396</v>
      </c>
      <c r="CH80">
        <f t="shared" si="188"/>
        <v>18.123484134674072</v>
      </c>
      <c r="CI80">
        <f t="shared" si="188"/>
        <v>24.325449466705322</v>
      </c>
      <c r="CJ80">
        <f t="shared" si="188"/>
        <v>0</v>
      </c>
      <c r="CK80">
        <f t="shared" si="188"/>
        <v>4.2199530601501465</v>
      </c>
      <c r="CL80">
        <f t="shared" si="188"/>
        <v>0</v>
      </c>
      <c r="CM80">
        <f t="shared" si="188"/>
        <v>5.8859653472900391</v>
      </c>
      <c r="CN80">
        <f t="shared" si="188"/>
        <v>11.798287868499756</v>
      </c>
      <c r="CO80">
        <f t="shared" si="188"/>
        <v>0</v>
      </c>
      <c r="CP80">
        <f t="shared" si="188"/>
        <v>4.8899999999999997</v>
      </c>
      <c r="CQ80">
        <f t="shared" si="188"/>
        <v>0</v>
      </c>
      <c r="CR80">
        <f t="shared" si="188"/>
        <v>5.13</v>
      </c>
      <c r="CS80">
        <f t="shared" si="188"/>
        <v>0</v>
      </c>
      <c r="CT80">
        <f t="shared" si="188"/>
        <v>5.94</v>
      </c>
      <c r="CU80">
        <f t="shared" si="188"/>
        <v>11.850000000000001</v>
      </c>
      <c r="CV80">
        <f t="shared" ref="CV80:EA80" si="189">IF(CV$29="", CU80+CV16,0)</f>
        <v>17.470000000000002</v>
      </c>
      <c r="CW80">
        <f t="shared" si="189"/>
        <v>24.133537979125979</v>
      </c>
      <c r="CX80">
        <f t="shared" si="189"/>
        <v>0</v>
      </c>
      <c r="CY80">
        <f t="shared" si="189"/>
        <v>6.6505112648010254</v>
      </c>
      <c r="CZ80">
        <f t="shared" si="189"/>
        <v>0</v>
      </c>
      <c r="DA80">
        <f t="shared" si="189"/>
        <v>5.5355539321899414</v>
      </c>
      <c r="DB80">
        <f t="shared" si="189"/>
        <v>10.755406856536865</v>
      </c>
      <c r="DC80">
        <f t="shared" si="189"/>
        <v>0</v>
      </c>
      <c r="DD80">
        <f t="shared" si="189"/>
        <v>6.2651033401489258</v>
      </c>
      <c r="DE80">
        <f t="shared" si="189"/>
        <v>0</v>
      </c>
      <c r="DF80">
        <f t="shared" si="189"/>
        <v>5.1289768218994141</v>
      </c>
      <c r="DG80">
        <f t="shared" si="189"/>
        <v>0</v>
      </c>
      <c r="DH80">
        <f t="shared" si="189"/>
        <v>5.1216545104980469</v>
      </c>
      <c r="DI80">
        <f t="shared" si="189"/>
        <v>10.888589382171631</v>
      </c>
      <c r="DJ80">
        <f t="shared" si="189"/>
        <v>16.229208469390869</v>
      </c>
      <c r="DK80">
        <f t="shared" si="189"/>
        <v>21.774069309234619</v>
      </c>
      <c r="DL80">
        <f t="shared" si="189"/>
        <v>26.772966861724854</v>
      </c>
      <c r="DM80">
        <f t="shared" si="189"/>
        <v>0</v>
      </c>
      <c r="DN80">
        <f t="shared" si="189"/>
        <v>6.1471037864685059</v>
      </c>
      <c r="DO80">
        <f t="shared" si="189"/>
        <v>0</v>
      </c>
      <c r="DP80">
        <f t="shared" si="189"/>
        <v>5.5960249900817871</v>
      </c>
      <c r="DQ80">
        <f t="shared" si="189"/>
        <v>12.135964393615723</v>
      </c>
      <c r="DR80">
        <f t="shared" si="189"/>
        <v>16.66403865814209</v>
      </c>
      <c r="DS80">
        <f t="shared" si="189"/>
        <v>19.268821477890015</v>
      </c>
      <c r="DT80">
        <f t="shared" si="189"/>
        <v>20.958428859710693</v>
      </c>
      <c r="DU80">
        <f t="shared" si="189"/>
        <v>22.039539456367493</v>
      </c>
      <c r="DV80">
        <f t="shared" si="189"/>
        <v>24.851070046424866</v>
      </c>
      <c r="DW80">
        <f t="shared" si="189"/>
        <v>28.822819828987122</v>
      </c>
      <c r="DX80">
        <f t="shared" si="189"/>
        <v>29.519767701625824</v>
      </c>
      <c r="DY80">
        <f t="shared" si="189"/>
        <v>32.05145400762558</v>
      </c>
      <c r="DZ80">
        <f t="shared" si="189"/>
        <v>0</v>
      </c>
      <c r="EA80">
        <f t="shared" si="189"/>
        <v>4.7608060836791992</v>
      </c>
      <c r="EB80">
        <f t="shared" ref="EB80:FG80" si="190">IF(EB$29="", EA80+EB16,0)</f>
        <v>8.681452751159668</v>
      </c>
      <c r="EC80">
        <f t="shared" si="190"/>
        <v>12.263687610626221</v>
      </c>
      <c r="ED80">
        <f t="shared" si="190"/>
        <v>17.001510620117188</v>
      </c>
      <c r="EE80">
        <f t="shared" si="190"/>
        <v>20.850438594818115</v>
      </c>
      <c r="EF80">
        <f t="shared" si="190"/>
        <v>26.517836093902588</v>
      </c>
      <c r="EG80">
        <f t="shared" si="190"/>
        <v>31.66946268081665</v>
      </c>
      <c r="EH80">
        <f t="shared" si="190"/>
        <v>0</v>
      </c>
      <c r="EI80">
        <f t="shared" si="190"/>
        <v>4.0017728805541992</v>
      </c>
      <c r="EJ80">
        <f t="shared" si="190"/>
        <v>4.4798648953437805</v>
      </c>
      <c r="EK80">
        <f t="shared" si="190"/>
        <v>8.0138674378395081</v>
      </c>
      <c r="EL80">
        <f t="shared" si="190"/>
        <v>11.84342747926712</v>
      </c>
      <c r="EM80">
        <f t="shared" si="190"/>
        <v>15.440904200077057</v>
      </c>
      <c r="EN80">
        <f t="shared" si="190"/>
        <v>19.757327616214752</v>
      </c>
      <c r="EO80">
        <f t="shared" si="190"/>
        <v>24.420686781406403</v>
      </c>
      <c r="EP80">
        <f t="shared" si="190"/>
        <v>27.642601072788239</v>
      </c>
      <c r="EQ80">
        <f t="shared" si="190"/>
        <v>29.985959351062775</v>
      </c>
      <c r="ER80">
        <f t="shared" si="190"/>
        <v>35.669098675251007</v>
      </c>
      <c r="ES80">
        <f t="shared" si="190"/>
        <v>39.07241827249527</v>
      </c>
      <c r="ET80">
        <f t="shared" si="190"/>
        <v>42.82084447145462</v>
      </c>
      <c r="EU80">
        <f t="shared" si="190"/>
        <v>47.362445652484894</v>
      </c>
      <c r="EV80">
        <f t="shared" si="190"/>
        <v>51.292160332202911</v>
      </c>
      <c r="EW80">
        <f t="shared" si="190"/>
        <v>52.941902816295624</v>
      </c>
      <c r="EX80">
        <f t="shared" si="190"/>
        <v>57.281271159648895</v>
      </c>
      <c r="EY80">
        <f t="shared" si="190"/>
        <v>59.588940560817719</v>
      </c>
      <c r="EZ80">
        <f t="shared" si="190"/>
        <v>62.407226026058197</v>
      </c>
      <c r="FA80">
        <f t="shared" si="190"/>
        <v>64.072151243686676</v>
      </c>
      <c r="FB80">
        <f t="shared" si="190"/>
        <v>66.722055017948151</v>
      </c>
      <c r="FC80">
        <f t="shared" si="190"/>
        <v>68.979029476642609</v>
      </c>
      <c r="FD80">
        <f t="shared" si="190"/>
        <v>70.567771732807159</v>
      </c>
      <c r="FE80">
        <f t="shared" si="190"/>
        <v>72.352147996425629</v>
      </c>
      <c r="FF80">
        <f t="shared" si="190"/>
        <v>74.64649099111557</v>
      </c>
      <c r="FG80">
        <f t="shared" si="190"/>
        <v>75.383534133434296</v>
      </c>
      <c r="FH80">
        <f t="shared" ref="FH80:FS80" si="191">IF(FH$29="", FG80+FH16,0)</f>
        <v>0</v>
      </c>
      <c r="FI80">
        <f t="shared" si="191"/>
        <v>3.0242266654968262</v>
      </c>
      <c r="FJ80">
        <f t="shared" si="191"/>
        <v>5.6920034885406494</v>
      </c>
      <c r="FK80">
        <f t="shared" si="191"/>
        <v>7.2308175563812256</v>
      </c>
      <c r="FL80">
        <f t="shared" si="191"/>
        <v>9.5665860176086426</v>
      </c>
      <c r="FM80">
        <f t="shared" si="191"/>
        <v>12.084419012069702</v>
      </c>
      <c r="FN80">
        <f t="shared" si="191"/>
        <v>14.849918127059937</v>
      </c>
      <c r="FO80">
        <f t="shared" si="191"/>
        <v>15.078256204724312</v>
      </c>
      <c r="FP80">
        <f t="shared" si="191"/>
        <v>15.5172069221735</v>
      </c>
      <c r="FQ80">
        <f t="shared" si="191"/>
        <v>16.377054765820503</v>
      </c>
      <c r="FR80">
        <f t="shared" si="191"/>
        <v>18.433230713009834</v>
      </c>
      <c r="FS80">
        <f t="shared" si="191"/>
        <v>21.801596477627754</v>
      </c>
    </row>
    <row r="81" spans="1:175" x14ac:dyDescent="0.25">
      <c r="A81" t="s">
        <v>93</v>
      </c>
      <c r="C81" s="77">
        <v>22.257855725762919</v>
      </c>
      <c r="D81">
        <f t="shared" ref="D81:AI81" si="192">IF(D$29="", C81, D29)</f>
        <v>22.257855725762919</v>
      </c>
      <c r="E81">
        <f t="shared" si="192"/>
        <v>22.257855725762919</v>
      </c>
      <c r="F81">
        <f t="shared" si="192"/>
        <v>22.257855725762919</v>
      </c>
      <c r="G81">
        <f t="shared" si="192"/>
        <v>22.257855725762919</v>
      </c>
      <c r="H81">
        <f t="shared" si="192"/>
        <v>22.257855725762919</v>
      </c>
      <c r="I81">
        <f t="shared" si="192"/>
        <v>22.257855725762919</v>
      </c>
      <c r="J81">
        <f t="shared" si="192"/>
        <v>22.257855725762919</v>
      </c>
      <c r="K81">
        <f t="shared" si="192"/>
        <v>22.257855725762919</v>
      </c>
      <c r="L81">
        <f t="shared" si="192"/>
        <v>22.257855725762919</v>
      </c>
      <c r="M81">
        <f t="shared" si="192"/>
        <v>22.257855725762919</v>
      </c>
      <c r="N81">
        <f t="shared" si="192"/>
        <v>22.257855725762919</v>
      </c>
      <c r="O81">
        <f t="shared" si="192"/>
        <v>22.257855725762919</v>
      </c>
      <c r="P81">
        <f t="shared" si="192"/>
        <v>22.257855725762919</v>
      </c>
      <c r="Q81">
        <f t="shared" si="192"/>
        <v>22.257855725762919</v>
      </c>
      <c r="R81">
        <f t="shared" si="192"/>
        <v>22.257855725762919</v>
      </c>
      <c r="S81">
        <f t="shared" si="192"/>
        <v>22.257855725762919</v>
      </c>
      <c r="T81">
        <f t="shared" si="192"/>
        <v>22.257855725762919</v>
      </c>
      <c r="U81">
        <f t="shared" si="192"/>
        <v>22.257855725762919</v>
      </c>
      <c r="V81">
        <f t="shared" si="192"/>
        <v>22.257855725762919</v>
      </c>
      <c r="W81">
        <f t="shared" si="192"/>
        <v>22.257855725762919</v>
      </c>
      <c r="X81">
        <f t="shared" si="192"/>
        <v>22.257855725762919</v>
      </c>
      <c r="Y81">
        <f t="shared" si="192"/>
        <v>22.257855725762919</v>
      </c>
      <c r="Z81">
        <f t="shared" si="192"/>
        <v>22.257855725762919</v>
      </c>
      <c r="AA81">
        <f t="shared" si="192"/>
        <v>73.63170410081598</v>
      </c>
      <c r="AB81">
        <f t="shared" si="192"/>
        <v>73.63170410081598</v>
      </c>
      <c r="AC81">
        <f t="shared" si="192"/>
        <v>73.63170410081598</v>
      </c>
      <c r="AD81">
        <f t="shared" si="192"/>
        <v>73.63170410081598</v>
      </c>
      <c r="AE81">
        <f t="shared" si="192"/>
        <v>57.740943389112374</v>
      </c>
      <c r="AF81">
        <f t="shared" si="192"/>
        <v>57.740943389112374</v>
      </c>
      <c r="AG81">
        <f t="shared" si="192"/>
        <v>65.769839900209178</v>
      </c>
      <c r="AH81">
        <f t="shared" si="192"/>
        <v>65.769839900209178</v>
      </c>
      <c r="AI81">
        <f t="shared" si="192"/>
        <v>34.256657943911776</v>
      </c>
      <c r="AJ81">
        <f t="shared" ref="AJ81:BO81" si="193">IF(AJ$29="", AI81, AJ29)</f>
        <v>34.256657943911776</v>
      </c>
      <c r="AK81">
        <f t="shared" si="193"/>
        <v>34.256657943911776</v>
      </c>
      <c r="AL81">
        <f t="shared" si="193"/>
        <v>34.256657943911776</v>
      </c>
      <c r="AM81">
        <f t="shared" si="193"/>
        <v>34.256657943911776</v>
      </c>
      <c r="AN81">
        <f t="shared" si="193"/>
        <v>70.828437461980116</v>
      </c>
      <c r="AO81">
        <f t="shared" si="193"/>
        <v>70.828437461980116</v>
      </c>
      <c r="AP81">
        <f t="shared" si="193"/>
        <v>34.202982768880346</v>
      </c>
      <c r="AQ81">
        <f t="shared" si="193"/>
        <v>34.202982768880346</v>
      </c>
      <c r="AR81">
        <f t="shared" si="193"/>
        <v>34.202982768880346</v>
      </c>
      <c r="AS81">
        <f t="shared" si="193"/>
        <v>34.202982768880346</v>
      </c>
      <c r="AT81">
        <f t="shared" si="193"/>
        <v>71.77722953350785</v>
      </c>
      <c r="AU81">
        <f t="shared" si="193"/>
        <v>71.77722953350785</v>
      </c>
      <c r="AV81">
        <f t="shared" si="193"/>
        <v>72.305822807312893</v>
      </c>
      <c r="AW81">
        <f t="shared" si="193"/>
        <v>72.305822807312893</v>
      </c>
      <c r="AX81">
        <f t="shared" si="193"/>
        <v>72.305822807312893</v>
      </c>
      <c r="AY81">
        <f t="shared" si="193"/>
        <v>87.773976707746002</v>
      </c>
      <c r="AZ81">
        <f t="shared" si="193"/>
        <v>87.773976707746002</v>
      </c>
      <c r="BA81">
        <f t="shared" si="193"/>
        <v>56.160740745624103</v>
      </c>
      <c r="BB81">
        <f t="shared" si="193"/>
        <v>56.160740745624103</v>
      </c>
      <c r="BC81">
        <f t="shared" si="193"/>
        <v>85.057247809992788</v>
      </c>
      <c r="BD81">
        <f t="shared" si="193"/>
        <v>85.057247809992788</v>
      </c>
      <c r="BE81">
        <f t="shared" si="193"/>
        <v>85.057247809992788</v>
      </c>
      <c r="BF81">
        <f t="shared" si="193"/>
        <v>85.057247809992788</v>
      </c>
      <c r="BG81">
        <f t="shared" si="193"/>
        <v>85.057247809992788</v>
      </c>
      <c r="BH81">
        <f t="shared" si="193"/>
        <v>76.458724846471341</v>
      </c>
      <c r="BI81">
        <f t="shared" si="193"/>
        <v>76.458724846471341</v>
      </c>
      <c r="BJ81">
        <f t="shared" si="193"/>
        <v>76.642037517653677</v>
      </c>
      <c r="BK81">
        <f t="shared" si="193"/>
        <v>76.642037517653677</v>
      </c>
      <c r="BL81">
        <f t="shared" si="193"/>
        <v>76.642037517653677</v>
      </c>
      <c r="BM81">
        <f t="shared" si="193"/>
        <v>75.193088202803438</v>
      </c>
      <c r="BN81">
        <f t="shared" si="193"/>
        <v>75.193088202803438</v>
      </c>
      <c r="BO81">
        <f t="shared" si="193"/>
        <v>55.545180643659805</v>
      </c>
      <c r="BP81">
        <f t="shared" ref="BP81:CU81" si="194">IF(BP$29="", BO81, BP29)</f>
        <v>55.545180643659805</v>
      </c>
      <c r="BQ81">
        <f t="shared" si="194"/>
        <v>85.214526015117514</v>
      </c>
      <c r="BR81">
        <f t="shared" si="194"/>
        <v>85.214526015117514</v>
      </c>
      <c r="BS81">
        <f t="shared" si="194"/>
        <v>85.214526015117514</v>
      </c>
      <c r="BT81">
        <f t="shared" si="194"/>
        <v>85.214526015117514</v>
      </c>
      <c r="BU81">
        <f t="shared" si="194"/>
        <v>85.214526015117514</v>
      </c>
      <c r="BV81">
        <f t="shared" si="194"/>
        <v>101.06045784119732</v>
      </c>
      <c r="BW81">
        <f t="shared" si="194"/>
        <v>101.06045784119732</v>
      </c>
      <c r="BX81">
        <f t="shared" si="194"/>
        <v>68.942978534999853</v>
      </c>
      <c r="BY81">
        <f t="shared" si="194"/>
        <v>68.942978534999853</v>
      </c>
      <c r="BZ81">
        <f t="shared" si="194"/>
        <v>68.942978534999853</v>
      </c>
      <c r="CA81">
        <f t="shared" si="194"/>
        <v>94.215505872737026</v>
      </c>
      <c r="CB81">
        <f t="shared" si="194"/>
        <v>94.215505872737026</v>
      </c>
      <c r="CC81">
        <f t="shared" si="194"/>
        <v>21.465338070545776</v>
      </c>
      <c r="CD81">
        <f t="shared" si="194"/>
        <v>21.465338070545776</v>
      </c>
      <c r="CE81">
        <f t="shared" si="194"/>
        <v>44.340634685881355</v>
      </c>
      <c r="CF81">
        <f t="shared" si="194"/>
        <v>44.340634685881355</v>
      </c>
      <c r="CG81">
        <f t="shared" si="194"/>
        <v>44.340634685881355</v>
      </c>
      <c r="CH81">
        <f t="shared" si="194"/>
        <v>44.340634685881355</v>
      </c>
      <c r="CI81">
        <f t="shared" si="194"/>
        <v>44.340634685881355</v>
      </c>
      <c r="CJ81">
        <f t="shared" si="194"/>
        <v>21.016237991674647</v>
      </c>
      <c r="CK81">
        <f t="shared" si="194"/>
        <v>21.016237991674647</v>
      </c>
      <c r="CL81">
        <f t="shared" si="194"/>
        <v>9.7747201499188527</v>
      </c>
      <c r="CM81">
        <f t="shared" si="194"/>
        <v>9.7747201499188527</v>
      </c>
      <c r="CN81">
        <f t="shared" si="194"/>
        <v>9.7747201499188527</v>
      </c>
      <c r="CO81">
        <f t="shared" si="194"/>
        <v>47.298291674987212</v>
      </c>
      <c r="CP81">
        <f t="shared" si="194"/>
        <v>47.298291674987212</v>
      </c>
      <c r="CQ81">
        <f t="shared" si="194"/>
        <v>7.4554525985111653</v>
      </c>
      <c r="CR81">
        <f t="shared" si="194"/>
        <v>7.4554525985111653</v>
      </c>
      <c r="CS81">
        <f t="shared" si="194"/>
        <v>21.485062389275029</v>
      </c>
      <c r="CT81">
        <f t="shared" si="194"/>
        <v>21.485062389275029</v>
      </c>
      <c r="CU81">
        <f t="shared" si="194"/>
        <v>21.485062389275029</v>
      </c>
      <c r="CV81">
        <f t="shared" ref="CV81:EA81" si="195">IF(CV$29="", CU81, CV29)</f>
        <v>21.485062389275029</v>
      </c>
      <c r="CW81">
        <f t="shared" si="195"/>
        <v>21.485062389275029</v>
      </c>
      <c r="CX81">
        <f t="shared" si="195"/>
        <v>70.414248813524409</v>
      </c>
      <c r="CY81">
        <f t="shared" si="195"/>
        <v>70.414248813524409</v>
      </c>
      <c r="CZ81">
        <f t="shared" si="195"/>
        <v>41.214419933847005</v>
      </c>
      <c r="DA81">
        <f t="shared" si="195"/>
        <v>41.214419933847005</v>
      </c>
      <c r="DB81">
        <f t="shared" si="195"/>
        <v>41.214419933847005</v>
      </c>
      <c r="DC81">
        <f t="shared" si="195"/>
        <v>68.247627816356783</v>
      </c>
      <c r="DD81">
        <f t="shared" si="195"/>
        <v>68.247627816356783</v>
      </c>
      <c r="DE81">
        <f t="shared" si="195"/>
        <v>47.821456937615551</v>
      </c>
      <c r="DF81">
        <f t="shared" si="195"/>
        <v>47.821456937615551</v>
      </c>
      <c r="DG81">
        <f t="shared" si="195"/>
        <v>68.760410004872256</v>
      </c>
      <c r="DH81">
        <f t="shared" si="195"/>
        <v>68.760410004872256</v>
      </c>
      <c r="DI81">
        <f t="shared" si="195"/>
        <v>68.760410004872256</v>
      </c>
      <c r="DJ81">
        <f t="shared" si="195"/>
        <v>68.760410004872256</v>
      </c>
      <c r="DK81">
        <f t="shared" si="195"/>
        <v>68.760410004872256</v>
      </c>
      <c r="DL81">
        <f t="shared" si="195"/>
        <v>68.760410004872256</v>
      </c>
      <c r="DM81">
        <f t="shared" si="195"/>
        <v>86.806613755128964</v>
      </c>
      <c r="DN81">
        <f t="shared" si="195"/>
        <v>86.806613755128964</v>
      </c>
      <c r="DO81">
        <f t="shared" si="195"/>
        <v>70.14794783768491</v>
      </c>
      <c r="DP81">
        <f t="shared" si="195"/>
        <v>70.14794783768491</v>
      </c>
      <c r="DQ81">
        <f t="shared" si="195"/>
        <v>70.14794783768491</v>
      </c>
      <c r="DR81">
        <f t="shared" si="195"/>
        <v>70.14794783768491</v>
      </c>
      <c r="DS81">
        <f t="shared" si="195"/>
        <v>70.14794783768491</v>
      </c>
      <c r="DT81">
        <f t="shared" si="195"/>
        <v>70.14794783768491</v>
      </c>
      <c r="DU81">
        <f t="shared" si="195"/>
        <v>70.14794783768491</v>
      </c>
      <c r="DV81">
        <f t="shared" si="195"/>
        <v>70.14794783768491</v>
      </c>
      <c r="DW81">
        <f t="shared" si="195"/>
        <v>70.14794783768491</v>
      </c>
      <c r="DX81">
        <f t="shared" si="195"/>
        <v>70.14794783768491</v>
      </c>
      <c r="DY81">
        <f t="shared" si="195"/>
        <v>70.14794783768491</v>
      </c>
      <c r="DZ81">
        <f t="shared" si="195"/>
        <v>36.093088069749754</v>
      </c>
      <c r="EA81">
        <f t="shared" si="195"/>
        <v>36.093088069749754</v>
      </c>
      <c r="EB81">
        <f t="shared" ref="EB81:FG81" si="196">IF(EB$29="", EA81, EB29)</f>
        <v>36.093088069749754</v>
      </c>
      <c r="EC81">
        <f t="shared" si="196"/>
        <v>36.093088069749754</v>
      </c>
      <c r="ED81">
        <f t="shared" si="196"/>
        <v>36.093088069749754</v>
      </c>
      <c r="EE81">
        <f t="shared" si="196"/>
        <v>36.093088069749754</v>
      </c>
      <c r="EF81">
        <f t="shared" si="196"/>
        <v>36.093088069749754</v>
      </c>
      <c r="EG81">
        <f t="shared" si="196"/>
        <v>36.093088069749754</v>
      </c>
      <c r="EH81">
        <f t="shared" si="196"/>
        <v>9.2454212383349272</v>
      </c>
      <c r="EI81">
        <f t="shared" si="196"/>
        <v>9.2454212383349272</v>
      </c>
      <c r="EJ81">
        <f t="shared" si="196"/>
        <v>9.2454212383349272</v>
      </c>
      <c r="EK81">
        <f t="shared" si="196"/>
        <v>9.2454212383349272</v>
      </c>
      <c r="EL81">
        <f t="shared" si="196"/>
        <v>9.2454212383349272</v>
      </c>
      <c r="EM81">
        <f t="shared" si="196"/>
        <v>9.2454212383349272</v>
      </c>
      <c r="EN81">
        <f t="shared" si="196"/>
        <v>9.2454212383349272</v>
      </c>
      <c r="EO81">
        <f t="shared" si="196"/>
        <v>9.2454212383349272</v>
      </c>
      <c r="EP81">
        <f t="shared" si="196"/>
        <v>9.2454212383349272</v>
      </c>
      <c r="EQ81">
        <f t="shared" si="196"/>
        <v>9.2454212383349272</v>
      </c>
      <c r="ER81">
        <f t="shared" si="196"/>
        <v>9.2454212383349272</v>
      </c>
      <c r="ES81">
        <f t="shared" si="196"/>
        <v>9.2454212383349272</v>
      </c>
      <c r="ET81">
        <f t="shared" si="196"/>
        <v>9.2454212383349272</v>
      </c>
      <c r="EU81">
        <f t="shared" si="196"/>
        <v>9.2454212383349272</v>
      </c>
      <c r="EV81">
        <f t="shared" si="196"/>
        <v>9.2454212383349272</v>
      </c>
      <c r="EW81">
        <f t="shared" si="196"/>
        <v>9.2454212383349272</v>
      </c>
      <c r="EX81">
        <f t="shared" si="196"/>
        <v>9.2454212383349272</v>
      </c>
      <c r="EY81">
        <f t="shared" si="196"/>
        <v>9.2454212383349272</v>
      </c>
      <c r="EZ81">
        <f t="shared" si="196"/>
        <v>9.2454212383349272</v>
      </c>
      <c r="FA81">
        <f t="shared" si="196"/>
        <v>9.2454212383349272</v>
      </c>
      <c r="FB81">
        <f t="shared" si="196"/>
        <v>9.2454212383349272</v>
      </c>
      <c r="FC81">
        <f t="shared" si="196"/>
        <v>9.2454212383349272</v>
      </c>
      <c r="FD81">
        <f t="shared" si="196"/>
        <v>9.2454212383349272</v>
      </c>
      <c r="FE81">
        <f t="shared" si="196"/>
        <v>9.2454212383349272</v>
      </c>
      <c r="FF81">
        <f t="shared" si="196"/>
        <v>9.2454212383349272</v>
      </c>
      <c r="FG81">
        <f t="shared" si="196"/>
        <v>9.2454212383349272</v>
      </c>
      <c r="FH81">
        <f t="shared" ref="FH81:FS81" si="197">IF(FH$29="", FG81, FH29)</f>
        <v>21.413332161415276</v>
      </c>
      <c r="FI81">
        <f t="shared" si="197"/>
        <v>21.413332161415276</v>
      </c>
      <c r="FJ81">
        <f t="shared" si="197"/>
        <v>21.413332161415276</v>
      </c>
      <c r="FK81">
        <f t="shared" si="197"/>
        <v>21.413332161415276</v>
      </c>
      <c r="FL81">
        <f t="shared" si="197"/>
        <v>21.413332161415276</v>
      </c>
      <c r="FM81">
        <f t="shared" si="197"/>
        <v>21.413332161415276</v>
      </c>
      <c r="FN81">
        <f t="shared" si="197"/>
        <v>21.413332161415276</v>
      </c>
      <c r="FO81">
        <f t="shared" si="197"/>
        <v>21.413332161415276</v>
      </c>
      <c r="FP81">
        <f t="shared" si="197"/>
        <v>21.413332161415276</v>
      </c>
      <c r="FQ81">
        <f t="shared" si="197"/>
        <v>21.413332161415276</v>
      </c>
      <c r="FR81">
        <f t="shared" si="197"/>
        <v>21.413332161415276</v>
      </c>
      <c r="FS81">
        <f t="shared" si="197"/>
        <v>21.413332161415276</v>
      </c>
    </row>
    <row r="82" spans="1:175" x14ac:dyDescent="0.25">
      <c r="A82" t="s">
        <v>164</v>
      </c>
      <c r="C82">
        <v>0</v>
      </c>
      <c r="D82" t="str">
        <f>IF(D$29="","", D81-C81)</f>
        <v/>
      </c>
      <c r="E82" t="str">
        <f t="shared" ref="E82:BP82" si="198">IF(E$29="","", E81-D81)</f>
        <v/>
      </c>
      <c r="F82" t="str">
        <f t="shared" si="198"/>
        <v/>
      </c>
      <c r="G82" t="str">
        <f t="shared" si="198"/>
        <v/>
      </c>
      <c r="H82" t="str">
        <f t="shared" si="198"/>
        <v/>
      </c>
      <c r="I82" t="str">
        <f t="shared" si="198"/>
        <v/>
      </c>
      <c r="J82" t="str">
        <f t="shared" si="198"/>
        <v/>
      </c>
      <c r="K82" t="str">
        <f t="shared" si="198"/>
        <v/>
      </c>
      <c r="L82" t="str">
        <f t="shared" si="198"/>
        <v/>
      </c>
      <c r="M82" t="str">
        <f t="shared" si="198"/>
        <v/>
      </c>
      <c r="N82" t="str">
        <f t="shared" si="198"/>
        <v/>
      </c>
      <c r="O82" t="str">
        <f t="shared" si="198"/>
        <v/>
      </c>
      <c r="P82" t="str">
        <f t="shared" si="198"/>
        <v/>
      </c>
      <c r="Q82" t="str">
        <f t="shared" si="198"/>
        <v/>
      </c>
      <c r="R82" t="str">
        <f t="shared" si="198"/>
        <v/>
      </c>
      <c r="S82" t="str">
        <f t="shared" si="198"/>
        <v/>
      </c>
      <c r="T82" t="str">
        <f t="shared" si="198"/>
        <v/>
      </c>
      <c r="U82" t="str">
        <f t="shared" si="198"/>
        <v/>
      </c>
      <c r="V82" t="str">
        <f t="shared" si="198"/>
        <v/>
      </c>
      <c r="W82" t="str">
        <f t="shared" si="198"/>
        <v/>
      </c>
      <c r="X82" t="str">
        <f t="shared" si="198"/>
        <v/>
      </c>
      <c r="Y82" t="str">
        <f t="shared" si="198"/>
        <v/>
      </c>
      <c r="Z82" t="str">
        <f t="shared" si="198"/>
        <v/>
      </c>
      <c r="AA82">
        <f t="shared" si="198"/>
        <v>51.373848375053058</v>
      </c>
      <c r="AB82" t="str">
        <f t="shared" si="198"/>
        <v/>
      </c>
      <c r="AC82" t="str">
        <f t="shared" si="198"/>
        <v/>
      </c>
      <c r="AD82" t="str">
        <f t="shared" si="198"/>
        <v/>
      </c>
      <c r="AE82">
        <f t="shared" si="198"/>
        <v>-15.890760711703606</v>
      </c>
      <c r="AF82" t="str">
        <f t="shared" si="198"/>
        <v/>
      </c>
      <c r="AG82">
        <f t="shared" si="198"/>
        <v>8.0288965110968036</v>
      </c>
      <c r="AH82" t="str">
        <f t="shared" si="198"/>
        <v/>
      </c>
      <c r="AI82">
        <f t="shared" si="198"/>
        <v>-31.513181956297402</v>
      </c>
      <c r="AJ82" t="str">
        <f t="shared" si="198"/>
        <v/>
      </c>
      <c r="AK82" t="str">
        <f t="shared" si="198"/>
        <v/>
      </c>
      <c r="AL82" t="str">
        <f t="shared" si="198"/>
        <v/>
      </c>
      <c r="AM82" t="str">
        <f t="shared" si="198"/>
        <v/>
      </c>
      <c r="AN82">
        <f t="shared" si="198"/>
        <v>36.57177951806834</v>
      </c>
      <c r="AO82" t="str">
        <f t="shared" si="198"/>
        <v/>
      </c>
      <c r="AP82">
        <f t="shared" si="198"/>
        <v>-36.625454693099769</v>
      </c>
      <c r="AQ82" t="str">
        <f t="shared" si="198"/>
        <v/>
      </c>
      <c r="AR82" t="str">
        <f t="shared" si="198"/>
        <v/>
      </c>
      <c r="AS82" t="str">
        <f t="shared" si="198"/>
        <v/>
      </c>
      <c r="AT82">
        <f t="shared" si="198"/>
        <v>37.574246764627503</v>
      </c>
      <c r="AU82" t="str">
        <f t="shared" si="198"/>
        <v/>
      </c>
      <c r="AV82">
        <f t="shared" si="198"/>
        <v>0.5285932738050434</v>
      </c>
      <c r="AW82" t="str">
        <f t="shared" si="198"/>
        <v/>
      </c>
      <c r="AX82" t="str">
        <f t="shared" si="198"/>
        <v/>
      </c>
      <c r="AY82">
        <f t="shared" si="198"/>
        <v>15.468153900433109</v>
      </c>
      <c r="AZ82" t="str">
        <f t="shared" si="198"/>
        <v/>
      </c>
      <c r="BA82">
        <f t="shared" si="198"/>
        <v>-31.613235962121898</v>
      </c>
      <c r="BB82" t="str">
        <f t="shared" si="198"/>
        <v/>
      </c>
      <c r="BC82">
        <f t="shared" si="198"/>
        <v>28.896507064368684</v>
      </c>
      <c r="BD82" t="str">
        <f t="shared" si="198"/>
        <v/>
      </c>
      <c r="BE82" t="str">
        <f t="shared" si="198"/>
        <v/>
      </c>
      <c r="BF82" t="str">
        <f t="shared" si="198"/>
        <v/>
      </c>
      <c r="BG82" t="str">
        <f t="shared" si="198"/>
        <v/>
      </c>
      <c r="BH82">
        <f t="shared" si="198"/>
        <v>-8.5985229635214466</v>
      </c>
      <c r="BI82" t="str">
        <f t="shared" si="198"/>
        <v/>
      </c>
      <c r="BJ82">
        <f t="shared" si="198"/>
        <v>0.18331267118233541</v>
      </c>
      <c r="BK82" t="str">
        <f t="shared" si="198"/>
        <v/>
      </c>
      <c r="BL82" t="str">
        <f t="shared" si="198"/>
        <v/>
      </c>
      <c r="BM82">
        <f t="shared" si="198"/>
        <v>-1.448949314850239</v>
      </c>
      <c r="BN82" t="str">
        <f t="shared" si="198"/>
        <v/>
      </c>
      <c r="BO82">
        <f t="shared" si="198"/>
        <v>-19.647907559143633</v>
      </c>
      <c r="BP82" t="str">
        <f t="shared" si="198"/>
        <v/>
      </c>
      <c r="BQ82">
        <f t="shared" ref="BQ82:EB82" si="199">IF(BQ$29="","", BQ81-BP81)</f>
        <v>29.669345371457709</v>
      </c>
      <c r="BR82" t="str">
        <f t="shared" si="199"/>
        <v/>
      </c>
      <c r="BS82" t="str">
        <f t="shared" si="199"/>
        <v/>
      </c>
      <c r="BT82" t="str">
        <f t="shared" si="199"/>
        <v/>
      </c>
      <c r="BU82" t="str">
        <f t="shared" si="199"/>
        <v/>
      </c>
      <c r="BV82">
        <f t="shared" si="199"/>
        <v>15.845931826079806</v>
      </c>
      <c r="BW82" t="str">
        <f t="shared" si="199"/>
        <v/>
      </c>
      <c r="BX82">
        <f t="shared" si="199"/>
        <v>-32.117479306197467</v>
      </c>
      <c r="BY82" t="str">
        <f t="shared" si="199"/>
        <v/>
      </c>
      <c r="BZ82" t="str">
        <f t="shared" si="199"/>
        <v/>
      </c>
      <c r="CA82">
        <f t="shared" si="199"/>
        <v>25.272527337737174</v>
      </c>
      <c r="CB82" t="str">
        <f t="shared" si="199"/>
        <v/>
      </c>
      <c r="CC82">
        <f t="shared" si="199"/>
        <v>-72.750167802191243</v>
      </c>
      <c r="CD82" t="str">
        <f t="shared" si="199"/>
        <v/>
      </c>
      <c r="CE82">
        <f t="shared" si="199"/>
        <v>22.875296615335579</v>
      </c>
      <c r="CF82" t="str">
        <f t="shared" si="199"/>
        <v/>
      </c>
      <c r="CG82" t="str">
        <f t="shared" si="199"/>
        <v/>
      </c>
      <c r="CH82" t="str">
        <f t="shared" si="199"/>
        <v/>
      </c>
      <c r="CI82" t="str">
        <f t="shared" si="199"/>
        <v/>
      </c>
      <c r="CJ82">
        <f t="shared" si="199"/>
        <v>-23.324396694206708</v>
      </c>
      <c r="CK82" t="str">
        <f t="shared" si="199"/>
        <v/>
      </c>
      <c r="CL82">
        <f t="shared" si="199"/>
        <v>-11.241517841755794</v>
      </c>
      <c r="CM82" t="str">
        <f t="shared" si="199"/>
        <v/>
      </c>
      <c r="CN82" t="str">
        <f t="shared" si="199"/>
        <v/>
      </c>
      <c r="CO82">
        <f t="shared" si="199"/>
        <v>37.523571525068363</v>
      </c>
      <c r="CP82" t="str">
        <f t="shared" si="199"/>
        <v/>
      </c>
      <c r="CQ82">
        <f t="shared" si="199"/>
        <v>-39.842839076476047</v>
      </c>
      <c r="CR82" t="str">
        <f t="shared" si="199"/>
        <v/>
      </c>
      <c r="CS82">
        <f t="shared" si="199"/>
        <v>14.029609790763864</v>
      </c>
      <c r="CT82" t="str">
        <f t="shared" si="199"/>
        <v/>
      </c>
      <c r="CU82" t="str">
        <f t="shared" si="199"/>
        <v/>
      </c>
      <c r="CV82" t="str">
        <f t="shared" si="199"/>
        <v/>
      </c>
      <c r="CW82" t="str">
        <f t="shared" si="199"/>
        <v/>
      </c>
      <c r="CX82">
        <f t="shared" si="199"/>
        <v>48.92918642424938</v>
      </c>
      <c r="CY82" t="str">
        <f t="shared" si="199"/>
        <v/>
      </c>
      <c r="CZ82">
        <f t="shared" si="199"/>
        <v>-29.199828879677405</v>
      </c>
      <c r="DA82" t="str">
        <f t="shared" si="199"/>
        <v/>
      </c>
      <c r="DB82" t="str">
        <f t="shared" si="199"/>
        <v/>
      </c>
      <c r="DC82">
        <f t="shared" si="199"/>
        <v>27.033207882509778</v>
      </c>
      <c r="DD82" t="str">
        <f t="shared" si="199"/>
        <v/>
      </c>
      <c r="DE82">
        <f t="shared" si="199"/>
        <v>-20.426170878741232</v>
      </c>
      <c r="DF82" t="str">
        <f t="shared" si="199"/>
        <v/>
      </c>
      <c r="DG82">
        <f t="shared" si="199"/>
        <v>20.938953067256705</v>
      </c>
      <c r="DH82" t="str">
        <f t="shared" si="199"/>
        <v/>
      </c>
      <c r="DI82" t="str">
        <f t="shared" si="199"/>
        <v/>
      </c>
      <c r="DJ82" t="str">
        <f t="shared" si="199"/>
        <v/>
      </c>
      <c r="DK82" t="str">
        <f t="shared" si="199"/>
        <v/>
      </c>
      <c r="DL82" t="str">
        <f t="shared" si="199"/>
        <v/>
      </c>
      <c r="DM82">
        <f t="shared" si="199"/>
        <v>18.046203750256709</v>
      </c>
      <c r="DN82" t="str">
        <f t="shared" si="199"/>
        <v/>
      </c>
      <c r="DO82">
        <f t="shared" si="199"/>
        <v>-16.658665917444054</v>
      </c>
      <c r="DP82" t="str">
        <f t="shared" si="199"/>
        <v/>
      </c>
      <c r="DQ82" t="str">
        <f t="shared" si="199"/>
        <v/>
      </c>
      <c r="DR82" t="str">
        <f t="shared" si="199"/>
        <v/>
      </c>
      <c r="DS82" t="str">
        <f t="shared" si="199"/>
        <v/>
      </c>
      <c r="DT82" t="str">
        <f t="shared" si="199"/>
        <v/>
      </c>
      <c r="DU82" t="str">
        <f t="shared" si="199"/>
        <v/>
      </c>
      <c r="DV82" t="str">
        <f t="shared" si="199"/>
        <v/>
      </c>
      <c r="DW82" t="str">
        <f t="shared" si="199"/>
        <v/>
      </c>
      <c r="DX82" t="str">
        <f t="shared" si="199"/>
        <v/>
      </c>
      <c r="DY82" t="str">
        <f t="shared" si="199"/>
        <v/>
      </c>
      <c r="DZ82">
        <f t="shared" si="199"/>
        <v>-34.054859767935156</v>
      </c>
      <c r="EA82" t="str">
        <f t="shared" si="199"/>
        <v/>
      </c>
      <c r="EB82" t="str">
        <f t="shared" si="199"/>
        <v/>
      </c>
      <c r="EC82" t="str">
        <f t="shared" ref="EC82:ES82" si="200">IF(EC$29="","", EC81-EB81)</f>
        <v/>
      </c>
      <c r="ED82" t="str">
        <f t="shared" si="200"/>
        <v/>
      </c>
      <c r="EE82" t="str">
        <f t="shared" si="200"/>
        <v/>
      </c>
      <c r="EF82" t="str">
        <f t="shared" si="200"/>
        <v/>
      </c>
      <c r="EG82" t="str">
        <f t="shared" si="200"/>
        <v/>
      </c>
      <c r="EH82">
        <f t="shared" si="200"/>
        <v>-26.847666831414827</v>
      </c>
      <c r="EI82" t="str">
        <f t="shared" si="200"/>
        <v/>
      </c>
      <c r="EJ82" t="str">
        <f t="shared" si="200"/>
        <v/>
      </c>
      <c r="EK82" t="str">
        <f t="shared" si="200"/>
        <v/>
      </c>
      <c r="EL82" t="str">
        <f t="shared" si="200"/>
        <v/>
      </c>
      <c r="EM82" t="str">
        <f t="shared" si="200"/>
        <v/>
      </c>
      <c r="EN82" t="str">
        <f t="shared" si="200"/>
        <v/>
      </c>
      <c r="EO82" t="str">
        <f t="shared" si="200"/>
        <v/>
      </c>
      <c r="EP82" t="str">
        <f t="shared" si="200"/>
        <v/>
      </c>
      <c r="EQ82" t="str">
        <f t="shared" si="200"/>
        <v/>
      </c>
      <c r="ER82" t="str">
        <f t="shared" si="200"/>
        <v/>
      </c>
      <c r="ES82" t="str">
        <f t="shared" si="200"/>
        <v/>
      </c>
      <c r="ET82" t="str">
        <f t="shared" ref="ET82:FS82" si="201">IF(ET$29="","", ET81-ES81)</f>
        <v/>
      </c>
      <c r="EU82" t="str">
        <f t="shared" si="201"/>
        <v/>
      </c>
      <c r="EV82" t="str">
        <f t="shared" si="201"/>
        <v/>
      </c>
      <c r="EW82" t="str">
        <f t="shared" si="201"/>
        <v/>
      </c>
      <c r="EX82" t="str">
        <f t="shared" si="201"/>
        <v/>
      </c>
      <c r="EY82" t="str">
        <f t="shared" si="201"/>
        <v/>
      </c>
      <c r="EZ82" t="str">
        <f t="shared" si="201"/>
        <v/>
      </c>
      <c r="FA82" t="str">
        <f t="shared" si="201"/>
        <v/>
      </c>
      <c r="FB82" t="str">
        <f t="shared" si="201"/>
        <v/>
      </c>
      <c r="FC82" t="str">
        <f t="shared" si="201"/>
        <v/>
      </c>
      <c r="FD82" t="str">
        <f t="shared" si="201"/>
        <v/>
      </c>
      <c r="FE82" t="str">
        <f t="shared" si="201"/>
        <v/>
      </c>
      <c r="FF82" t="str">
        <f t="shared" si="201"/>
        <v/>
      </c>
      <c r="FG82" t="str">
        <f t="shared" si="201"/>
        <v/>
      </c>
      <c r="FH82">
        <f t="shared" si="201"/>
        <v>12.167910923080349</v>
      </c>
      <c r="FI82" t="str">
        <f t="shared" si="201"/>
        <v/>
      </c>
      <c r="FJ82" t="str">
        <f t="shared" si="201"/>
        <v/>
      </c>
      <c r="FK82" t="str">
        <f t="shared" si="201"/>
        <v/>
      </c>
      <c r="FL82" t="str">
        <f t="shared" si="201"/>
        <v/>
      </c>
      <c r="FM82" t="str">
        <f t="shared" si="201"/>
        <v/>
      </c>
      <c r="FN82" t="str">
        <f t="shared" si="201"/>
        <v/>
      </c>
      <c r="FO82" t="str">
        <f t="shared" si="201"/>
        <v/>
      </c>
      <c r="FP82" t="str">
        <f t="shared" si="201"/>
        <v/>
      </c>
      <c r="FQ82" t="str">
        <f t="shared" si="201"/>
        <v/>
      </c>
      <c r="FR82" t="str">
        <f t="shared" si="201"/>
        <v/>
      </c>
      <c r="FS82" t="str">
        <f t="shared" si="201"/>
        <v/>
      </c>
    </row>
    <row r="83" spans="1:175" x14ac:dyDescent="0.25">
      <c r="A83" t="s">
        <v>165</v>
      </c>
      <c r="C83">
        <v>0</v>
      </c>
      <c r="D83">
        <f t="shared" ref="D83:AI83" si="202">IF(D$29="", C83, D41)</f>
        <v>0</v>
      </c>
      <c r="E83">
        <f t="shared" si="202"/>
        <v>0</v>
      </c>
      <c r="F83">
        <f t="shared" si="202"/>
        <v>0</v>
      </c>
      <c r="G83">
        <f t="shared" si="202"/>
        <v>0</v>
      </c>
      <c r="H83">
        <f t="shared" si="202"/>
        <v>0</v>
      </c>
      <c r="I83">
        <f t="shared" si="202"/>
        <v>0</v>
      </c>
      <c r="J83">
        <f t="shared" si="202"/>
        <v>0</v>
      </c>
      <c r="K83">
        <f t="shared" si="202"/>
        <v>0</v>
      </c>
      <c r="L83">
        <f t="shared" si="202"/>
        <v>0</v>
      </c>
      <c r="M83">
        <f t="shared" si="202"/>
        <v>0</v>
      </c>
      <c r="N83">
        <f t="shared" si="202"/>
        <v>0</v>
      </c>
      <c r="O83">
        <f t="shared" si="202"/>
        <v>0</v>
      </c>
      <c r="P83">
        <f t="shared" si="202"/>
        <v>0</v>
      </c>
      <c r="Q83">
        <f t="shared" si="202"/>
        <v>0</v>
      </c>
      <c r="R83">
        <f t="shared" si="202"/>
        <v>0</v>
      </c>
      <c r="S83">
        <f t="shared" si="202"/>
        <v>0</v>
      </c>
      <c r="T83">
        <f t="shared" si="202"/>
        <v>0</v>
      </c>
      <c r="U83">
        <f t="shared" si="202"/>
        <v>0</v>
      </c>
      <c r="V83">
        <f t="shared" si="202"/>
        <v>0</v>
      </c>
      <c r="W83">
        <f t="shared" si="202"/>
        <v>0</v>
      </c>
      <c r="X83">
        <f t="shared" si="202"/>
        <v>0</v>
      </c>
      <c r="Y83">
        <f t="shared" si="202"/>
        <v>0</v>
      </c>
      <c r="Z83">
        <f t="shared" si="202"/>
        <v>0</v>
      </c>
      <c r="AA83">
        <f t="shared" si="202"/>
        <v>4.3962666666666674</v>
      </c>
      <c r="AB83">
        <f t="shared" si="202"/>
        <v>4.3962666666666674</v>
      </c>
      <c r="AC83">
        <f t="shared" si="202"/>
        <v>4.3962666666666674</v>
      </c>
      <c r="AD83">
        <f t="shared" si="202"/>
        <v>4.3962666666666674</v>
      </c>
      <c r="AE83">
        <f t="shared" si="202"/>
        <v>21.957531961251306</v>
      </c>
      <c r="AF83">
        <f t="shared" si="202"/>
        <v>21.957531961251306</v>
      </c>
      <c r="AG83">
        <f t="shared" si="202"/>
        <v>21.957531961251306</v>
      </c>
      <c r="AH83">
        <f t="shared" si="202"/>
        <v>21.957531961251306</v>
      </c>
      <c r="AI83">
        <f t="shared" si="202"/>
        <v>39.712535467848269</v>
      </c>
      <c r="AJ83">
        <f t="shared" ref="AJ83:BO83" si="203">IF(AJ$29="", AI83, AJ41)</f>
        <v>39.712535467848269</v>
      </c>
      <c r="AK83">
        <f t="shared" si="203"/>
        <v>39.712535467848269</v>
      </c>
      <c r="AL83">
        <f t="shared" si="203"/>
        <v>39.712535467848269</v>
      </c>
      <c r="AM83">
        <f t="shared" si="203"/>
        <v>39.712535467848269</v>
      </c>
      <c r="AN83">
        <f t="shared" si="203"/>
        <v>39.712535467848269</v>
      </c>
      <c r="AO83">
        <f t="shared" si="203"/>
        <v>39.712535467848269</v>
      </c>
      <c r="AP83">
        <f t="shared" si="203"/>
        <v>57.536631585248415</v>
      </c>
      <c r="AQ83">
        <f t="shared" si="203"/>
        <v>57.536631585248415</v>
      </c>
      <c r="AR83">
        <f t="shared" si="203"/>
        <v>57.536631585248415</v>
      </c>
      <c r="AS83">
        <f t="shared" si="203"/>
        <v>57.536631585248415</v>
      </c>
      <c r="AT83">
        <f t="shared" si="203"/>
        <v>57.536631585248415</v>
      </c>
      <c r="AU83">
        <f t="shared" si="203"/>
        <v>57.536631585248415</v>
      </c>
      <c r="AV83">
        <f t="shared" si="203"/>
        <v>57.536631585248415</v>
      </c>
      <c r="AW83">
        <f t="shared" si="203"/>
        <v>57.536631585248415</v>
      </c>
      <c r="AX83">
        <f t="shared" si="203"/>
        <v>57.536631585248415</v>
      </c>
      <c r="AY83">
        <f t="shared" si="203"/>
        <v>58.017660156676989</v>
      </c>
      <c r="AZ83">
        <f t="shared" si="203"/>
        <v>58.017660156676989</v>
      </c>
      <c r="BA83">
        <f t="shared" si="203"/>
        <v>72.207771007640289</v>
      </c>
      <c r="BB83">
        <f t="shared" si="203"/>
        <v>72.207771007640289</v>
      </c>
      <c r="BC83">
        <f t="shared" si="203"/>
        <v>72.207771007640289</v>
      </c>
      <c r="BD83">
        <f t="shared" si="203"/>
        <v>72.207771007640289</v>
      </c>
      <c r="BE83">
        <f t="shared" si="203"/>
        <v>72.207771007640289</v>
      </c>
      <c r="BF83">
        <f t="shared" si="203"/>
        <v>72.207771007640289</v>
      </c>
      <c r="BG83">
        <f t="shared" si="203"/>
        <v>72.207771007640289</v>
      </c>
      <c r="BH83">
        <f t="shared" si="203"/>
        <v>86.699173184174342</v>
      </c>
      <c r="BI83">
        <f t="shared" si="203"/>
        <v>86.699173184174342</v>
      </c>
      <c r="BJ83">
        <f t="shared" si="203"/>
        <v>105.87114770646734</v>
      </c>
      <c r="BK83">
        <f t="shared" si="203"/>
        <v>105.87114770646734</v>
      </c>
      <c r="BL83">
        <f t="shared" si="203"/>
        <v>105.87114770646734</v>
      </c>
      <c r="BM83">
        <f t="shared" si="203"/>
        <v>117.87025631048149</v>
      </c>
      <c r="BN83">
        <f t="shared" si="203"/>
        <v>117.87025631048149</v>
      </c>
      <c r="BO83">
        <f t="shared" si="203"/>
        <v>131.05496968627767</v>
      </c>
      <c r="BP83">
        <f t="shared" ref="BP83:CU83" si="204">IF(BP$29="", BO83, BP41)</f>
        <v>131.05496968627767</v>
      </c>
      <c r="BQ83">
        <f t="shared" si="204"/>
        <v>133.61496968627768</v>
      </c>
      <c r="BR83">
        <f t="shared" si="204"/>
        <v>133.61496968627768</v>
      </c>
      <c r="BS83">
        <f t="shared" si="204"/>
        <v>133.61496968627768</v>
      </c>
      <c r="BT83">
        <f t="shared" si="204"/>
        <v>133.61496968627768</v>
      </c>
      <c r="BU83">
        <f t="shared" si="204"/>
        <v>133.61496968627768</v>
      </c>
      <c r="BV83">
        <f t="shared" si="204"/>
        <v>133.61496968627768</v>
      </c>
      <c r="BW83">
        <f t="shared" si="204"/>
        <v>133.61496968627768</v>
      </c>
      <c r="BX83">
        <f t="shared" si="204"/>
        <v>151.89522446334774</v>
      </c>
      <c r="BY83">
        <f t="shared" si="204"/>
        <v>151.89522446334774</v>
      </c>
      <c r="BZ83">
        <f t="shared" si="204"/>
        <v>151.89522446334774</v>
      </c>
      <c r="CA83">
        <f t="shared" si="204"/>
        <v>151.89522446334774</v>
      </c>
      <c r="CB83">
        <f t="shared" si="204"/>
        <v>151.89522446334774</v>
      </c>
      <c r="CC83">
        <f t="shared" si="204"/>
        <v>211.85490027811682</v>
      </c>
      <c r="CD83">
        <f t="shared" si="204"/>
        <v>211.85490027811682</v>
      </c>
      <c r="CE83">
        <f t="shared" si="204"/>
        <v>211.85490027811682</v>
      </c>
      <c r="CF83">
        <f t="shared" si="204"/>
        <v>211.85490027811682</v>
      </c>
      <c r="CG83">
        <f t="shared" si="204"/>
        <v>211.85490027811682</v>
      </c>
      <c r="CH83">
        <f t="shared" si="204"/>
        <v>211.85490027811682</v>
      </c>
      <c r="CI83">
        <f t="shared" si="204"/>
        <v>211.85490027811682</v>
      </c>
      <c r="CJ83">
        <f t="shared" si="204"/>
        <v>260.80577833254648</v>
      </c>
      <c r="CK83">
        <f t="shared" si="204"/>
        <v>260.80577833254648</v>
      </c>
      <c r="CL83">
        <f t="shared" si="204"/>
        <v>281.06055540261019</v>
      </c>
      <c r="CM83">
        <f t="shared" si="204"/>
        <v>281.06055540261019</v>
      </c>
      <c r="CN83">
        <f t="shared" si="204"/>
        <v>281.06055540261019</v>
      </c>
      <c r="CO83">
        <f t="shared" si="204"/>
        <v>281.06055540261019</v>
      </c>
      <c r="CP83">
        <f t="shared" si="204"/>
        <v>281.06055540261019</v>
      </c>
      <c r="CQ83">
        <f t="shared" si="204"/>
        <v>306.53642338176479</v>
      </c>
      <c r="CR83">
        <f t="shared" si="204"/>
        <v>306.53642338176479</v>
      </c>
      <c r="CS83">
        <f t="shared" si="204"/>
        <v>306.53642338176479</v>
      </c>
      <c r="CT83">
        <f t="shared" si="204"/>
        <v>306.53642338176479</v>
      </c>
      <c r="CU83">
        <f t="shared" si="204"/>
        <v>306.53642338176479</v>
      </c>
      <c r="CV83">
        <f t="shared" ref="CV83:EA83" si="205">IF(CV$29="", CU83, CV41)</f>
        <v>306.53642338176479</v>
      </c>
      <c r="CW83">
        <f t="shared" si="205"/>
        <v>306.53642338176479</v>
      </c>
      <c r="CX83">
        <f t="shared" si="205"/>
        <v>306.53642338176479</v>
      </c>
      <c r="CY83">
        <f t="shared" si="205"/>
        <v>306.53642338176479</v>
      </c>
      <c r="CZ83">
        <f t="shared" si="205"/>
        <v>329.95196987858009</v>
      </c>
      <c r="DA83">
        <f t="shared" si="205"/>
        <v>329.95196987858009</v>
      </c>
      <c r="DB83">
        <f t="shared" si="205"/>
        <v>329.95196987858009</v>
      </c>
      <c r="DC83">
        <f t="shared" si="205"/>
        <v>329.95196987858009</v>
      </c>
      <c r="DD83">
        <f t="shared" si="205"/>
        <v>329.95196987858009</v>
      </c>
      <c r="DE83">
        <f t="shared" si="205"/>
        <v>342.24496350915331</v>
      </c>
      <c r="DF83">
        <f t="shared" si="205"/>
        <v>342.24496350915331</v>
      </c>
      <c r="DG83">
        <f t="shared" si="205"/>
        <v>342.24496350915331</v>
      </c>
      <c r="DH83">
        <f t="shared" si="205"/>
        <v>342.24496350915331</v>
      </c>
      <c r="DI83">
        <f t="shared" si="205"/>
        <v>342.24496350915331</v>
      </c>
      <c r="DJ83">
        <f t="shared" si="205"/>
        <v>342.24496350915331</v>
      </c>
      <c r="DK83">
        <f t="shared" si="205"/>
        <v>342.24496350915331</v>
      </c>
      <c r="DL83">
        <f t="shared" si="205"/>
        <v>342.24496350915331</v>
      </c>
      <c r="DM83">
        <f t="shared" si="205"/>
        <v>354.47426287221066</v>
      </c>
      <c r="DN83">
        <f t="shared" si="205"/>
        <v>354.47426287221066</v>
      </c>
      <c r="DO83">
        <f t="shared" si="205"/>
        <v>364.60165140724246</v>
      </c>
      <c r="DP83">
        <f t="shared" si="205"/>
        <v>364.60165140724246</v>
      </c>
      <c r="DQ83">
        <f t="shared" si="205"/>
        <v>364.60165140724246</v>
      </c>
      <c r="DR83">
        <f t="shared" si="205"/>
        <v>364.60165140724246</v>
      </c>
      <c r="DS83">
        <f t="shared" si="205"/>
        <v>364.60165140724246</v>
      </c>
      <c r="DT83">
        <f t="shared" si="205"/>
        <v>364.60165140724246</v>
      </c>
      <c r="DU83">
        <f t="shared" si="205"/>
        <v>364.60165140724246</v>
      </c>
      <c r="DV83">
        <f t="shared" si="205"/>
        <v>364.60165140724246</v>
      </c>
      <c r="DW83">
        <f t="shared" si="205"/>
        <v>364.60165140724246</v>
      </c>
      <c r="DX83">
        <f t="shared" si="205"/>
        <v>364.60165140724246</v>
      </c>
      <c r="DY83">
        <f t="shared" si="205"/>
        <v>364.60165140724246</v>
      </c>
      <c r="DZ83">
        <f t="shared" si="205"/>
        <v>426.48259152437652</v>
      </c>
      <c r="EA83">
        <f t="shared" si="205"/>
        <v>426.48259152437652</v>
      </c>
      <c r="EB83">
        <f t="shared" ref="EB83:FG83" si="206">IF(EB$29="", EA83, EB41)</f>
        <v>426.48259152437652</v>
      </c>
      <c r="EC83">
        <f t="shared" si="206"/>
        <v>426.48259152437652</v>
      </c>
      <c r="ED83">
        <f t="shared" si="206"/>
        <v>426.48259152437652</v>
      </c>
      <c r="EE83">
        <f t="shared" si="206"/>
        <v>426.48259152437652</v>
      </c>
      <c r="EF83">
        <f t="shared" si="206"/>
        <v>426.48259152437652</v>
      </c>
      <c r="EG83">
        <f t="shared" si="206"/>
        <v>426.48259152437652</v>
      </c>
      <c r="EH83">
        <f t="shared" si="206"/>
        <v>437.81714670514111</v>
      </c>
      <c r="EI83">
        <f t="shared" si="206"/>
        <v>437.81714670514111</v>
      </c>
      <c r="EJ83">
        <f t="shared" si="206"/>
        <v>437.81714670514111</v>
      </c>
      <c r="EK83">
        <f t="shared" si="206"/>
        <v>437.81714670514111</v>
      </c>
      <c r="EL83">
        <f t="shared" si="206"/>
        <v>437.81714670514111</v>
      </c>
      <c r="EM83">
        <f t="shared" si="206"/>
        <v>437.81714670514111</v>
      </c>
      <c r="EN83">
        <f t="shared" si="206"/>
        <v>437.81714670514111</v>
      </c>
      <c r="EO83">
        <f t="shared" si="206"/>
        <v>437.81714670514111</v>
      </c>
      <c r="EP83">
        <f t="shared" si="206"/>
        <v>437.81714670514111</v>
      </c>
      <c r="EQ83">
        <f t="shared" si="206"/>
        <v>437.81714670514111</v>
      </c>
      <c r="ER83">
        <f t="shared" si="206"/>
        <v>437.81714670514111</v>
      </c>
      <c r="ES83">
        <f t="shared" si="206"/>
        <v>437.81714670514111</v>
      </c>
      <c r="ET83">
        <f t="shared" si="206"/>
        <v>437.81714670514111</v>
      </c>
      <c r="EU83">
        <f t="shared" si="206"/>
        <v>437.81714670514111</v>
      </c>
      <c r="EV83">
        <f t="shared" si="206"/>
        <v>437.81714670514111</v>
      </c>
      <c r="EW83">
        <f t="shared" si="206"/>
        <v>437.81714670514111</v>
      </c>
      <c r="EX83">
        <f t="shared" si="206"/>
        <v>437.81714670514111</v>
      </c>
      <c r="EY83">
        <f t="shared" si="206"/>
        <v>437.81714670514111</v>
      </c>
      <c r="EZ83">
        <f t="shared" si="206"/>
        <v>437.81714670514111</v>
      </c>
      <c r="FA83">
        <f t="shared" si="206"/>
        <v>437.81714670514111</v>
      </c>
      <c r="FB83">
        <f t="shared" si="206"/>
        <v>437.81714670514111</v>
      </c>
      <c r="FC83">
        <f t="shared" si="206"/>
        <v>437.81714670514111</v>
      </c>
      <c r="FD83">
        <f t="shared" si="206"/>
        <v>437.81714670514111</v>
      </c>
      <c r="FE83">
        <f t="shared" si="206"/>
        <v>437.81714670514111</v>
      </c>
      <c r="FF83">
        <f t="shared" si="206"/>
        <v>437.81714670514111</v>
      </c>
      <c r="FG83">
        <f t="shared" si="206"/>
        <v>437.81714670514111</v>
      </c>
      <c r="FH83">
        <f t="shared" ref="FH83:FS83" si="207">IF(FH$29="", FG83, FH41)</f>
        <v>443.35200384799828</v>
      </c>
      <c r="FI83">
        <f t="shared" si="207"/>
        <v>443.35200384799828</v>
      </c>
      <c r="FJ83">
        <f t="shared" si="207"/>
        <v>443.35200384799828</v>
      </c>
      <c r="FK83">
        <f t="shared" si="207"/>
        <v>443.35200384799828</v>
      </c>
      <c r="FL83">
        <f t="shared" si="207"/>
        <v>443.35200384799828</v>
      </c>
      <c r="FM83">
        <f t="shared" si="207"/>
        <v>443.35200384799828</v>
      </c>
      <c r="FN83">
        <f t="shared" si="207"/>
        <v>443.35200384799828</v>
      </c>
      <c r="FO83">
        <f t="shared" si="207"/>
        <v>443.35200384799828</v>
      </c>
      <c r="FP83">
        <f t="shared" si="207"/>
        <v>443.35200384799828</v>
      </c>
      <c r="FQ83">
        <f t="shared" si="207"/>
        <v>443.35200384799828</v>
      </c>
      <c r="FR83">
        <f t="shared" si="207"/>
        <v>443.35200384799828</v>
      </c>
      <c r="FS83">
        <f t="shared" si="207"/>
        <v>443.35200384799828</v>
      </c>
    </row>
    <row r="84" spans="1:175" x14ac:dyDescent="0.25">
      <c r="A84" t="s">
        <v>166</v>
      </c>
      <c r="C84">
        <v>0</v>
      </c>
      <c r="D84" t="str">
        <f>IF(D$29="","", D83-C83)</f>
        <v/>
      </c>
      <c r="E84" t="str">
        <f t="shared" ref="E84:BP84" si="208">IF(E$29="","", E83-D83)</f>
        <v/>
      </c>
      <c r="F84" t="str">
        <f t="shared" si="208"/>
        <v/>
      </c>
      <c r="G84" t="str">
        <f t="shared" si="208"/>
        <v/>
      </c>
      <c r="H84" t="str">
        <f t="shared" si="208"/>
        <v/>
      </c>
      <c r="I84" t="str">
        <f t="shared" si="208"/>
        <v/>
      </c>
      <c r="J84" t="str">
        <f t="shared" si="208"/>
        <v/>
      </c>
      <c r="K84" t="str">
        <f t="shared" si="208"/>
        <v/>
      </c>
      <c r="L84" t="str">
        <f t="shared" si="208"/>
        <v/>
      </c>
      <c r="M84" t="str">
        <f t="shared" si="208"/>
        <v/>
      </c>
      <c r="N84" t="str">
        <f t="shared" si="208"/>
        <v/>
      </c>
      <c r="O84" t="str">
        <f t="shared" si="208"/>
        <v/>
      </c>
      <c r="P84" t="str">
        <f t="shared" si="208"/>
        <v/>
      </c>
      <c r="Q84" t="str">
        <f t="shared" si="208"/>
        <v/>
      </c>
      <c r="R84" t="str">
        <f t="shared" si="208"/>
        <v/>
      </c>
      <c r="S84" t="str">
        <f t="shared" si="208"/>
        <v/>
      </c>
      <c r="T84" t="str">
        <f t="shared" si="208"/>
        <v/>
      </c>
      <c r="U84" t="str">
        <f t="shared" si="208"/>
        <v/>
      </c>
      <c r="V84" t="str">
        <f t="shared" si="208"/>
        <v/>
      </c>
      <c r="W84" t="str">
        <f t="shared" si="208"/>
        <v/>
      </c>
      <c r="X84" t="str">
        <f t="shared" si="208"/>
        <v/>
      </c>
      <c r="Y84" t="str">
        <f t="shared" si="208"/>
        <v/>
      </c>
      <c r="Z84" t="str">
        <f t="shared" si="208"/>
        <v/>
      </c>
      <c r="AA84">
        <f t="shared" si="208"/>
        <v>4.3962666666666674</v>
      </c>
      <c r="AB84" t="str">
        <f t="shared" si="208"/>
        <v/>
      </c>
      <c r="AC84" t="str">
        <f t="shared" si="208"/>
        <v/>
      </c>
      <c r="AD84" t="str">
        <f t="shared" si="208"/>
        <v/>
      </c>
      <c r="AE84">
        <f t="shared" si="208"/>
        <v>17.561265294584636</v>
      </c>
      <c r="AF84" t="str">
        <f t="shared" si="208"/>
        <v/>
      </c>
      <c r="AG84">
        <f t="shared" si="208"/>
        <v>0</v>
      </c>
      <c r="AH84" t="str">
        <f t="shared" si="208"/>
        <v/>
      </c>
      <c r="AI84">
        <f t="shared" si="208"/>
        <v>17.755003506596964</v>
      </c>
      <c r="AJ84" t="str">
        <f t="shared" si="208"/>
        <v/>
      </c>
      <c r="AK84" t="str">
        <f t="shared" si="208"/>
        <v/>
      </c>
      <c r="AL84" t="str">
        <f t="shared" si="208"/>
        <v/>
      </c>
      <c r="AM84" t="str">
        <f t="shared" si="208"/>
        <v/>
      </c>
      <c r="AN84">
        <f t="shared" si="208"/>
        <v>0</v>
      </c>
      <c r="AO84" t="str">
        <f t="shared" si="208"/>
        <v/>
      </c>
      <c r="AP84">
        <f t="shared" si="208"/>
        <v>17.824096117400146</v>
      </c>
      <c r="AQ84" t="str">
        <f t="shared" si="208"/>
        <v/>
      </c>
      <c r="AR84" t="str">
        <f t="shared" si="208"/>
        <v/>
      </c>
      <c r="AS84" t="str">
        <f t="shared" si="208"/>
        <v/>
      </c>
      <c r="AT84">
        <f t="shared" si="208"/>
        <v>0</v>
      </c>
      <c r="AU84" t="str">
        <f t="shared" si="208"/>
        <v/>
      </c>
      <c r="AV84">
        <f t="shared" si="208"/>
        <v>0</v>
      </c>
      <c r="AW84" t="str">
        <f t="shared" si="208"/>
        <v/>
      </c>
      <c r="AX84" t="str">
        <f t="shared" si="208"/>
        <v/>
      </c>
      <c r="AY84">
        <f t="shared" si="208"/>
        <v>0.48102857142857403</v>
      </c>
      <c r="AZ84" t="str">
        <f t="shared" si="208"/>
        <v/>
      </c>
      <c r="BA84">
        <f t="shared" si="208"/>
        <v>14.1901108509633</v>
      </c>
      <c r="BB84" t="str">
        <f t="shared" si="208"/>
        <v/>
      </c>
      <c r="BC84">
        <f t="shared" si="208"/>
        <v>0</v>
      </c>
      <c r="BD84" t="str">
        <f t="shared" si="208"/>
        <v/>
      </c>
      <c r="BE84" t="str">
        <f t="shared" si="208"/>
        <v/>
      </c>
      <c r="BF84" t="str">
        <f t="shared" si="208"/>
        <v/>
      </c>
      <c r="BG84" t="str">
        <f t="shared" si="208"/>
        <v/>
      </c>
      <c r="BH84">
        <f t="shared" si="208"/>
        <v>14.491402176534052</v>
      </c>
      <c r="BI84" t="str">
        <f t="shared" si="208"/>
        <v/>
      </c>
      <c r="BJ84">
        <f t="shared" si="208"/>
        <v>19.171974522292999</v>
      </c>
      <c r="BK84" t="str">
        <f t="shared" si="208"/>
        <v/>
      </c>
      <c r="BL84" t="str">
        <f t="shared" si="208"/>
        <v/>
      </c>
      <c r="BM84">
        <f t="shared" si="208"/>
        <v>11.999108604014154</v>
      </c>
      <c r="BN84" t="str">
        <f t="shared" si="208"/>
        <v/>
      </c>
      <c r="BO84">
        <f t="shared" si="208"/>
        <v>13.184713375796179</v>
      </c>
      <c r="BP84" t="str">
        <f t="shared" si="208"/>
        <v/>
      </c>
      <c r="BQ84">
        <f t="shared" ref="BQ84:EB84" si="209">IF(BQ$29="","", BQ83-BP83)</f>
        <v>2.5600000000000023</v>
      </c>
      <c r="BR84" t="str">
        <f t="shared" si="209"/>
        <v/>
      </c>
      <c r="BS84" t="str">
        <f t="shared" si="209"/>
        <v/>
      </c>
      <c r="BT84" t="str">
        <f t="shared" si="209"/>
        <v/>
      </c>
      <c r="BU84" t="str">
        <f t="shared" si="209"/>
        <v/>
      </c>
      <c r="BV84">
        <f t="shared" si="209"/>
        <v>0</v>
      </c>
      <c r="BW84" t="str">
        <f t="shared" si="209"/>
        <v/>
      </c>
      <c r="BX84">
        <f t="shared" si="209"/>
        <v>18.28025477707007</v>
      </c>
      <c r="BY84" t="str">
        <f t="shared" si="209"/>
        <v/>
      </c>
      <c r="BZ84" t="str">
        <f t="shared" si="209"/>
        <v/>
      </c>
      <c r="CA84">
        <f t="shared" si="209"/>
        <v>0</v>
      </c>
      <c r="CB84" t="str">
        <f t="shared" si="209"/>
        <v/>
      </c>
      <c r="CC84">
        <f t="shared" si="209"/>
        <v>59.959675814769071</v>
      </c>
      <c r="CD84" t="str">
        <f t="shared" si="209"/>
        <v/>
      </c>
      <c r="CE84">
        <f t="shared" si="209"/>
        <v>0</v>
      </c>
      <c r="CF84" t="str">
        <f t="shared" si="209"/>
        <v/>
      </c>
      <c r="CG84" t="str">
        <f t="shared" si="209"/>
        <v/>
      </c>
      <c r="CH84" t="str">
        <f t="shared" si="209"/>
        <v/>
      </c>
      <c r="CI84" t="str">
        <f t="shared" si="209"/>
        <v/>
      </c>
      <c r="CJ84">
        <f t="shared" si="209"/>
        <v>48.950878054429666</v>
      </c>
      <c r="CK84" t="str">
        <f t="shared" si="209"/>
        <v/>
      </c>
      <c r="CL84">
        <f t="shared" si="209"/>
        <v>20.25477707006371</v>
      </c>
      <c r="CM84" t="str">
        <f t="shared" si="209"/>
        <v/>
      </c>
      <c r="CN84" t="str">
        <f t="shared" si="209"/>
        <v/>
      </c>
      <c r="CO84">
        <f t="shared" si="209"/>
        <v>0</v>
      </c>
      <c r="CP84" t="str">
        <f t="shared" si="209"/>
        <v/>
      </c>
      <c r="CQ84">
        <f t="shared" si="209"/>
        <v>25.4758679791546</v>
      </c>
      <c r="CR84" t="str">
        <f t="shared" si="209"/>
        <v/>
      </c>
      <c r="CS84">
        <f t="shared" si="209"/>
        <v>0</v>
      </c>
      <c r="CT84" t="str">
        <f t="shared" si="209"/>
        <v/>
      </c>
      <c r="CU84" t="str">
        <f t="shared" si="209"/>
        <v/>
      </c>
      <c r="CV84" t="str">
        <f t="shared" si="209"/>
        <v/>
      </c>
      <c r="CW84" t="str">
        <f t="shared" si="209"/>
        <v/>
      </c>
      <c r="CX84">
        <f t="shared" si="209"/>
        <v>0</v>
      </c>
      <c r="CY84" t="str">
        <f t="shared" si="209"/>
        <v/>
      </c>
      <c r="CZ84">
        <f t="shared" si="209"/>
        <v>23.415546496815296</v>
      </c>
      <c r="DA84" t="str">
        <f t="shared" si="209"/>
        <v/>
      </c>
      <c r="DB84" t="str">
        <f t="shared" si="209"/>
        <v/>
      </c>
      <c r="DC84">
        <f t="shared" si="209"/>
        <v>0</v>
      </c>
      <c r="DD84" t="str">
        <f t="shared" si="209"/>
        <v/>
      </c>
      <c r="DE84">
        <f t="shared" si="209"/>
        <v>12.292993630573221</v>
      </c>
      <c r="DF84" t="str">
        <f t="shared" si="209"/>
        <v/>
      </c>
      <c r="DG84">
        <f t="shared" si="209"/>
        <v>0</v>
      </c>
      <c r="DH84" t="str">
        <f t="shared" si="209"/>
        <v/>
      </c>
      <c r="DI84" t="str">
        <f t="shared" si="209"/>
        <v/>
      </c>
      <c r="DJ84" t="str">
        <f t="shared" si="209"/>
        <v/>
      </c>
      <c r="DK84" t="str">
        <f t="shared" si="209"/>
        <v/>
      </c>
      <c r="DL84" t="str">
        <f t="shared" si="209"/>
        <v/>
      </c>
      <c r="DM84">
        <f t="shared" si="209"/>
        <v>12.229299363057351</v>
      </c>
      <c r="DN84" t="str">
        <f t="shared" si="209"/>
        <v/>
      </c>
      <c r="DO84">
        <f t="shared" si="209"/>
        <v>10.127388535031798</v>
      </c>
      <c r="DP84" t="str">
        <f t="shared" si="209"/>
        <v/>
      </c>
      <c r="DQ84" t="str">
        <f t="shared" si="209"/>
        <v/>
      </c>
      <c r="DR84" t="str">
        <f t="shared" si="209"/>
        <v/>
      </c>
      <c r="DS84" t="str">
        <f t="shared" si="209"/>
        <v/>
      </c>
      <c r="DT84" t="str">
        <f t="shared" si="209"/>
        <v/>
      </c>
      <c r="DU84" t="str">
        <f t="shared" si="209"/>
        <v/>
      </c>
      <c r="DV84" t="str">
        <f t="shared" si="209"/>
        <v/>
      </c>
      <c r="DW84" t="str">
        <f t="shared" si="209"/>
        <v/>
      </c>
      <c r="DX84" t="str">
        <f t="shared" si="209"/>
        <v/>
      </c>
      <c r="DY84" t="str">
        <f t="shared" si="209"/>
        <v/>
      </c>
      <c r="DZ84">
        <f t="shared" si="209"/>
        <v>61.88094011713406</v>
      </c>
      <c r="EA84" t="str">
        <f t="shared" si="209"/>
        <v/>
      </c>
      <c r="EB84" t="str">
        <f t="shared" si="209"/>
        <v/>
      </c>
      <c r="EC84" t="str">
        <f t="shared" ref="EC84:ES84" si="210">IF(EC$29="","", EC83-EB83)</f>
        <v/>
      </c>
      <c r="ED84" t="str">
        <f t="shared" si="210"/>
        <v/>
      </c>
      <c r="EE84" t="str">
        <f t="shared" si="210"/>
        <v/>
      </c>
      <c r="EF84" t="str">
        <f t="shared" si="210"/>
        <v/>
      </c>
      <c r="EG84" t="str">
        <f t="shared" si="210"/>
        <v/>
      </c>
      <c r="EH84">
        <f t="shared" si="210"/>
        <v>11.334555180764596</v>
      </c>
      <c r="EI84" t="str">
        <f t="shared" si="210"/>
        <v/>
      </c>
      <c r="EJ84" t="str">
        <f t="shared" si="210"/>
        <v/>
      </c>
      <c r="EK84" t="str">
        <f t="shared" si="210"/>
        <v/>
      </c>
      <c r="EL84" t="str">
        <f t="shared" si="210"/>
        <v/>
      </c>
      <c r="EM84" t="str">
        <f t="shared" si="210"/>
        <v/>
      </c>
      <c r="EN84" t="str">
        <f t="shared" si="210"/>
        <v/>
      </c>
      <c r="EO84" t="str">
        <f t="shared" si="210"/>
        <v/>
      </c>
      <c r="EP84" t="str">
        <f t="shared" si="210"/>
        <v/>
      </c>
      <c r="EQ84" t="str">
        <f t="shared" si="210"/>
        <v/>
      </c>
      <c r="ER84" t="str">
        <f t="shared" si="210"/>
        <v/>
      </c>
      <c r="ES84" t="str">
        <f t="shared" si="210"/>
        <v/>
      </c>
      <c r="ET84" t="str">
        <f t="shared" ref="ET84:FS84" si="211">IF(ET$29="","", ET83-ES83)</f>
        <v/>
      </c>
      <c r="EU84" t="str">
        <f t="shared" si="211"/>
        <v/>
      </c>
      <c r="EV84" t="str">
        <f t="shared" si="211"/>
        <v/>
      </c>
      <c r="EW84" t="str">
        <f t="shared" si="211"/>
        <v/>
      </c>
      <c r="EX84" t="str">
        <f t="shared" si="211"/>
        <v/>
      </c>
      <c r="EY84" t="str">
        <f t="shared" si="211"/>
        <v/>
      </c>
      <c r="EZ84" t="str">
        <f t="shared" si="211"/>
        <v/>
      </c>
      <c r="FA84" t="str">
        <f t="shared" si="211"/>
        <v/>
      </c>
      <c r="FB84" t="str">
        <f t="shared" si="211"/>
        <v/>
      </c>
      <c r="FC84" t="str">
        <f t="shared" si="211"/>
        <v/>
      </c>
      <c r="FD84" t="str">
        <f t="shared" si="211"/>
        <v/>
      </c>
      <c r="FE84" t="str">
        <f t="shared" si="211"/>
        <v/>
      </c>
      <c r="FF84" t="str">
        <f t="shared" si="211"/>
        <v/>
      </c>
      <c r="FG84" t="str">
        <f t="shared" si="211"/>
        <v/>
      </c>
      <c r="FH84">
        <f t="shared" si="211"/>
        <v>5.5348571428571631</v>
      </c>
      <c r="FI84" t="str">
        <f t="shared" si="211"/>
        <v/>
      </c>
      <c r="FJ84" t="str">
        <f t="shared" si="211"/>
        <v/>
      </c>
      <c r="FK84" t="str">
        <f t="shared" si="211"/>
        <v/>
      </c>
      <c r="FL84" t="str">
        <f t="shared" si="211"/>
        <v/>
      </c>
      <c r="FM84" t="str">
        <f t="shared" si="211"/>
        <v/>
      </c>
      <c r="FN84" t="str">
        <f t="shared" si="211"/>
        <v/>
      </c>
      <c r="FO84" t="str">
        <f t="shared" si="211"/>
        <v/>
      </c>
      <c r="FP84" t="str">
        <f t="shared" si="211"/>
        <v/>
      </c>
      <c r="FQ84" t="str">
        <f t="shared" si="211"/>
        <v/>
      </c>
      <c r="FR84" t="str">
        <f t="shared" si="211"/>
        <v/>
      </c>
      <c r="FS84" t="str">
        <f t="shared" si="211"/>
        <v/>
      </c>
    </row>
    <row r="85" spans="1:175" x14ac:dyDescent="0.25">
      <c r="A85" t="s">
        <v>167</v>
      </c>
      <c r="C85">
        <v>0</v>
      </c>
      <c r="D85">
        <f t="shared" ref="D85:AI85" si="212">IF(D$29="", C85, D42)</f>
        <v>0</v>
      </c>
      <c r="E85">
        <f t="shared" si="212"/>
        <v>0</v>
      </c>
      <c r="F85">
        <f t="shared" si="212"/>
        <v>0</v>
      </c>
      <c r="G85">
        <f t="shared" si="212"/>
        <v>0</v>
      </c>
      <c r="H85">
        <f t="shared" si="212"/>
        <v>0</v>
      </c>
      <c r="I85">
        <f t="shared" si="212"/>
        <v>0</v>
      </c>
      <c r="J85">
        <f t="shared" si="212"/>
        <v>0</v>
      </c>
      <c r="K85">
        <f t="shared" si="212"/>
        <v>0</v>
      </c>
      <c r="L85">
        <f t="shared" si="212"/>
        <v>0</v>
      </c>
      <c r="M85">
        <f t="shared" si="212"/>
        <v>0</v>
      </c>
      <c r="N85">
        <f t="shared" si="212"/>
        <v>0</v>
      </c>
      <c r="O85">
        <f t="shared" si="212"/>
        <v>0</v>
      </c>
      <c r="P85">
        <f t="shared" si="212"/>
        <v>0</v>
      </c>
      <c r="Q85">
        <f t="shared" si="212"/>
        <v>0</v>
      </c>
      <c r="R85">
        <f t="shared" si="212"/>
        <v>0</v>
      </c>
      <c r="S85">
        <f t="shared" si="212"/>
        <v>0</v>
      </c>
      <c r="T85">
        <f t="shared" si="212"/>
        <v>0</v>
      </c>
      <c r="U85">
        <f t="shared" si="212"/>
        <v>0</v>
      </c>
      <c r="V85">
        <f t="shared" si="212"/>
        <v>0</v>
      </c>
      <c r="W85">
        <f t="shared" si="212"/>
        <v>0</v>
      </c>
      <c r="X85">
        <f t="shared" si="212"/>
        <v>0</v>
      </c>
      <c r="Y85">
        <f t="shared" si="212"/>
        <v>0</v>
      </c>
      <c r="Z85">
        <f t="shared" si="212"/>
        <v>0</v>
      </c>
      <c r="AA85">
        <f t="shared" si="212"/>
        <v>0</v>
      </c>
      <c r="AB85">
        <f t="shared" si="212"/>
        <v>0</v>
      </c>
      <c r="AC85">
        <f t="shared" si="212"/>
        <v>0</v>
      </c>
      <c r="AD85">
        <f t="shared" si="212"/>
        <v>0</v>
      </c>
      <c r="AE85">
        <f t="shared" si="212"/>
        <v>0</v>
      </c>
      <c r="AF85">
        <f t="shared" si="212"/>
        <v>0</v>
      </c>
      <c r="AG85">
        <f t="shared" si="212"/>
        <v>0</v>
      </c>
      <c r="AH85">
        <f t="shared" si="212"/>
        <v>0</v>
      </c>
      <c r="AI85">
        <f t="shared" si="212"/>
        <v>0</v>
      </c>
      <c r="AJ85">
        <f t="shared" ref="AJ85:BO85" si="213">IF(AJ$29="", AI85, AJ42)</f>
        <v>0</v>
      </c>
      <c r="AK85">
        <f t="shared" si="213"/>
        <v>0</v>
      </c>
      <c r="AL85">
        <f t="shared" si="213"/>
        <v>0</v>
      </c>
      <c r="AM85">
        <f t="shared" si="213"/>
        <v>0</v>
      </c>
      <c r="AN85">
        <f t="shared" si="213"/>
        <v>0</v>
      </c>
      <c r="AO85">
        <f t="shared" si="213"/>
        <v>0</v>
      </c>
      <c r="AP85">
        <f t="shared" si="213"/>
        <v>0</v>
      </c>
      <c r="AQ85">
        <f t="shared" si="213"/>
        <v>0</v>
      </c>
      <c r="AR85">
        <f t="shared" si="213"/>
        <v>0</v>
      </c>
      <c r="AS85">
        <f t="shared" si="213"/>
        <v>0</v>
      </c>
      <c r="AT85">
        <f t="shared" si="213"/>
        <v>0</v>
      </c>
      <c r="AU85">
        <f t="shared" si="213"/>
        <v>0</v>
      </c>
      <c r="AV85">
        <f t="shared" si="213"/>
        <v>0</v>
      </c>
      <c r="AW85">
        <f t="shared" si="213"/>
        <v>0</v>
      </c>
      <c r="AX85">
        <f t="shared" si="213"/>
        <v>0</v>
      </c>
      <c r="AY85">
        <f t="shared" si="213"/>
        <v>0</v>
      </c>
      <c r="AZ85">
        <f t="shared" si="213"/>
        <v>0</v>
      </c>
      <c r="BA85">
        <f t="shared" si="213"/>
        <v>0</v>
      </c>
      <c r="BB85">
        <f t="shared" si="213"/>
        <v>0</v>
      </c>
      <c r="BC85">
        <f t="shared" si="213"/>
        <v>0</v>
      </c>
      <c r="BD85">
        <f t="shared" si="213"/>
        <v>0</v>
      </c>
      <c r="BE85">
        <f t="shared" si="213"/>
        <v>0</v>
      </c>
      <c r="BF85">
        <f t="shared" si="213"/>
        <v>0</v>
      </c>
      <c r="BG85">
        <f t="shared" si="213"/>
        <v>0</v>
      </c>
      <c r="BH85">
        <f t="shared" si="213"/>
        <v>0</v>
      </c>
      <c r="BI85">
        <f t="shared" si="213"/>
        <v>0</v>
      </c>
      <c r="BJ85">
        <f t="shared" si="213"/>
        <v>0</v>
      </c>
      <c r="BK85">
        <f t="shared" si="213"/>
        <v>0</v>
      </c>
      <c r="BL85">
        <f t="shared" si="213"/>
        <v>0</v>
      </c>
      <c r="BM85">
        <f t="shared" si="213"/>
        <v>0</v>
      </c>
      <c r="BN85">
        <f t="shared" si="213"/>
        <v>0</v>
      </c>
      <c r="BO85">
        <f t="shared" si="213"/>
        <v>0</v>
      </c>
      <c r="BP85">
        <f t="shared" ref="BP85:CU85" si="214">IF(BP$29="", BO85, BP42)</f>
        <v>0</v>
      </c>
      <c r="BQ85">
        <f t="shared" si="214"/>
        <v>0</v>
      </c>
      <c r="BR85">
        <f t="shared" si="214"/>
        <v>0</v>
      </c>
      <c r="BS85">
        <f t="shared" si="214"/>
        <v>0</v>
      </c>
      <c r="BT85">
        <f t="shared" si="214"/>
        <v>0</v>
      </c>
      <c r="BU85">
        <f t="shared" si="214"/>
        <v>0</v>
      </c>
      <c r="BV85">
        <f t="shared" si="214"/>
        <v>0</v>
      </c>
      <c r="BW85">
        <f t="shared" si="214"/>
        <v>0</v>
      </c>
      <c r="BX85">
        <f t="shared" si="214"/>
        <v>0</v>
      </c>
      <c r="BY85">
        <f t="shared" si="214"/>
        <v>0</v>
      </c>
      <c r="BZ85">
        <f t="shared" si="214"/>
        <v>0</v>
      </c>
      <c r="CA85">
        <f t="shared" si="214"/>
        <v>0</v>
      </c>
      <c r="CB85">
        <f t="shared" si="214"/>
        <v>0</v>
      </c>
      <c r="CC85">
        <f t="shared" si="214"/>
        <v>0</v>
      </c>
      <c r="CD85">
        <f t="shared" si="214"/>
        <v>0</v>
      </c>
      <c r="CE85">
        <f t="shared" si="214"/>
        <v>0</v>
      </c>
      <c r="CF85">
        <f t="shared" si="214"/>
        <v>0</v>
      </c>
      <c r="CG85">
        <f t="shared" si="214"/>
        <v>0</v>
      </c>
      <c r="CH85">
        <f t="shared" si="214"/>
        <v>0</v>
      </c>
      <c r="CI85">
        <f t="shared" si="214"/>
        <v>0</v>
      </c>
      <c r="CJ85">
        <f t="shared" si="214"/>
        <v>0</v>
      </c>
      <c r="CK85">
        <f t="shared" si="214"/>
        <v>0</v>
      </c>
      <c r="CL85">
        <f t="shared" si="214"/>
        <v>0</v>
      </c>
      <c r="CM85">
        <f t="shared" si="214"/>
        <v>0</v>
      </c>
      <c r="CN85">
        <f t="shared" si="214"/>
        <v>0</v>
      </c>
      <c r="CO85">
        <f t="shared" si="214"/>
        <v>0</v>
      </c>
      <c r="CP85">
        <f t="shared" si="214"/>
        <v>0</v>
      </c>
      <c r="CQ85">
        <f t="shared" si="214"/>
        <v>0</v>
      </c>
      <c r="CR85">
        <f t="shared" si="214"/>
        <v>0</v>
      </c>
      <c r="CS85">
        <f t="shared" si="214"/>
        <v>0</v>
      </c>
      <c r="CT85">
        <f t="shared" si="214"/>
        <v>0</v>
      </c>
      <c r="CU85">
        <f t="shared" si="214"/>
        <v>0</v>
      </c>
      <c r="CV85">
        <f t="shared" ref="CV85:EA85" si="215">IF(CV$29="", CU85, CV42)</f>
        <v>0</v>
      </c>
      <c r="CW85">
        <f t="shared" si="215"/>
        <v>0</v>
      </c>
      <c r="CX85">
        <f t="shared" si="215"/>
        <v>0</v>
      </c>
      <c r="CY85">
        <f t="shared" si="215"/>
        <v>0</v>
      </c>
      <c r="CZ85">
        <f t="shared" si="215"/>
        <v>0</v>
      </c>
      <c r="DA85">
        <f t="shared" si="215"/>
        <v>0</v>
      </c>
      <c r="DB85">
        <f t="shared" si="215"/>
        <v>0</v>
      </c>
      <c r="DC85">
        <f t="shared" si="215"/>
        <v>0</v>
      </c>
      <c r="DD85">
        <f t="shared" si="215"/>
        <v>0</v>
      </c>
      <c r="DE85">
        <f t="shared" si="215"/>
        <v>0</v>
      </c>
      <c r="DF85">
        <f t="shared" si="215"/>
        <v>0</v>
      </c>
      <c r="DG85">
        <f t="shared" si="215"/>
        <v>0</v>
      </c>
      <c r="DH85">
        <f t="shared" si="215"/>
        <v>0</v>
      </c>
      <c r="DI85">
        <f t="shared" si="215"/>
        <v>0</v>
      </c>
      <c r="DJ85">
        <f t="shared" si="215"/>
        <v>0</v>
      </c>
      <c r="DK85">
        <f t="shared" si="215"/>
        <v>0</v>
      </c>
      <c r="DL85">
        <f t="shared" si="215"/>
        <v>0</v>
      </c>
      <c r="DM85">
        <f t="shared" si="215"/>
        <v>0</v>
      </c>
      <c r="DN85">
        <f t="shared" si="215"/>
        <v>0</v>
      </c>
      <c r="DO85">
        <f t="shared" si="215"/>
        <v>0</v>
      </c>
      <c r="DP85">
        <f t="shared" si="215"/>
        <v>0</v>
      </c>
      <c r="DQ85">
        <f t="shared" si="215"/>
        <v>0</v>
      </c>
      <c r="DR85">
        <f t="shared" si="215"/>
        <v>0</v>
      </c>
      <c r="DS85">
        <f t="shared" si="215"/>
        <v>0</v>
      </c>
      <c r="DT85">
        <f t="shared" si="215"/>
        <v>0</v>
      </c>
      <c r="DU85">
        <f t="shared" si="215"/>
        <v>0</v>
      </c>
      <c r="DV85">
        <f t="shared" si="215"/>
        <v>0</v>
      </c>
      <c r="DW85">
        <f t="shared" si="215"/>
        <v>0</v>
      </c>
      <c r="DX85">
        <f t="shared" si="215"/>
        <v>0</v>
      </c>
      <c r="DY85">
        <f t="shared" si="215"/>
        <v>0</v>
      </c>
      <c r="DZ85">
        <f t="shared" si="215"/>
        <v>0</v>
      </c>
      <c r="EA85">
        <f t="shared" si="215"/>
        <v>0</v>
      </c>
      <c r="EB85">
        <f t="shared" ref="EB85:FG85" si="216">IF(EB$29="", EA85, EB42)</f>
        <v>0</v>
      </c>
      <c r="EC85">
        <f t="shared" si="216"/>
        <v>0</v>
      </c>
      <c r="ED85">
        <f t="shared" si="216"/>
        <v>0</v>
      </c>
      <c r="EE85">
        <f t="shared" si="216"/>
        <v>0</v>
      </c>
      <c r="EF85">
        <f t="shared" si="216"/>
        <v>0</v>
      </c>
      <c r="EG85">
        <f t="shared" si="216"/>
        <v>0</v>
      </c>
      <c r="EH85">
        <f t="shared" si="216"/>
        <v>0</v>
      </c>
      <c r="EI85">
        <f t="shared" si="216"/>
        <v>0</v>
      </c>
      <c r="EJ85">
        <f t="shared" si="216"/>
        <v>0</v>
      </c>
      <c r="EK85">
        <f t="shared" si="216"/>
        <v>0</v>
      </c>
      <c r="EL85">
        <f t="shared" si="216"/>
        <v>0</v>
      </c>
      <c r="EM85">
        <f t="shared" si="216"/>
        <v>0</v>
      </c>
      <c r="EN85">
        <f t="shared" si="216"/>
        <v>0</v>
      </c>
      <c r="EO85">
        <f t="shared" si="216"/>
        <v>0</v>
      </c>
      <c r="EP85">
        <f t="shared" si="216"/>
        <v>0</v>
      </c>
      <c r="EQ85">
        <f t="shared" si="216"/>
        <v>0</v>
      </c>
      <c r="ER85">
        <f t="shared" si="216"/>
        <v>0</v>
      </c>
      <c r="ES85">
        <f t="shared" si="216"/>
        <v>0</v>
      </c>
      <c r="ET85">
        <f t="shared" si="216"/>
        <v>0</v>
      </c>
      <c r="EU85">
        <f t="shared" si="216"/>
        <v>0</v>
      </c>
      <c r="EV85">
        <f t="shared" si="216"/>
        <v>0</v>
      </c>
      <c r="EW85">
        <f t="shared" si="216"/>
        <v>0</v>
      </c>
      <c r="EX85">
        <f t="shared" si="216"/>
        <v>0</v>
      </c>
      <c r="EY85">
        <f t="shared" si="216"/>
        <v>0</v>
      </c>
      <c r="EZ85">
        <f t="shared" si="216"/>
        <v>0</v>
      </c>
      <c r="FA85">
        <f t="shared" si="216"/>
        <v>0</v>
      </c>
      <c r="FB85">
        <f t="shared" si="216"/>
        <v>0</v>
      </c>
      <c r="FC85">
        <f t="shared" si="216"/>
        <v>0</v>
      </c>
      <c r="FD85">
        <f t="shared" si="216"/>
        <v>0</v>
      </c>
      <c r="FE85">
        <f t="shared" si="216"/>
        <v>0</v>
      </c>
      <c r="FF85">
        <f t="shared" si="216"/>
        <v>0</v>
      </c>
      <c r="FG85">
        <f t="shared" si="216"/>
        <v>0</v>
      </c>
      <c r="FH85">
        <f t="shared" ref="FH85:FS85" si="217">IF(FH$29="", FG85, FH42)</f>
        <v>0</v>
      </c>
      <c r="FI85">
        <f t="shared" si="217"/>
        <v>0</v>
      </c>
      <c r="FJ85">
        <f t="shared" si="217"/>
        <v>0</v>
      </c>
      <c r="FK85">
        <f t="shared" si="217"/>
        <v>0</v>
      </c>
      <c r="FL85">
        <f t="shared" si="217"/>
        <v>0</v>
      </c>
      <c r="FM85">
        <f t="shared" si="217"/>
        <v>0</v>
      </c>
      <c r="FN85">
        <f t="shared" si="217"/>
        <v>0</v>
      </c>
      <c r="FO85">
        <f t="shared" si="217"/>
        <v>0</v>
      </c>
      <c r="FP85">
        <f t="shared" si="217"/>
        <v>0</v>
      </c>
      <c r="FQ85">
        <f t="shared" si="217"/>
        <v>0</v>
      </c>
      <c r="FR85">
        <f t="shared" si="217"/>
        <v>0</v>
      </c>
      <c r="FS85">
        <f t="shared" si="217"/>
        <v>0</v>
      </c>
    </row>
    <row r="86" spans="1:175" x14ac:dyDescent="0.25">
      <c r="A86" t="s">
        <v>168</v>
      </c>
      <c r="C86">
        <v>0</v>
      </c>
      <c r="D86" t="str">
        <f>IF(D$29="","", D85-C85)</f>
        <v/>
      </c>
      <c r="E86" t="str">
        <f t="shared" ref="E86:BP86" si="218">IF(E$29="","", E85-D85)</f>
        <v/>
      </c>
      <c r="F86" t="str">
        <f t="shared" si="218"/>
        <v/>
      </c>
      <c r="G86" t="str">
        <f t="shared" si="218"/>
        <v/>
      </c>
      <c r="H86" t="str">
        <f t="shared" si="218"/>
        <v/>
      </c>
      <c r="I86" t="str">
        <f t="shared" si="218"/>
        <v/>
      </c>
      <c r="J86" t="str">
        <f t="shared" si="218"/>
        <v/>
      </c>
      <c r="K86" t="str">
        <f t="shared" si="218"/>
        <v/>
      </c>
      <c r="L86" t="str">
        <f t="shared" si="218"/>
        <v/>
      </c>
      <c r="M86" t="str">
        <f t="shared" si="218"/>
        <v/>
      </c>
      <c r="N86" t="str">
        <f t="shared" si="218"/>
        <v/>
      </c>
      <c r="O86" t="str">
        <f t="shared" si="218"/>
        <v/>
      </c>
      <c r="P86" t="str">
        <f t="shared" si="218"/>
        <v/>
      </c>
      <c r="Q86" t="str">
        <f t="shared" si="218"/>
        <v/>
      </c>
      <c r="R86" t="str">
        <f t="shared" si="218"/>
        <v/>
      </c>
      <c r="S86" t="str">
        <f t="shared" si="218"/>
        <v/>
      </c>
      <c r="T86" t="str">
        <f t="shared" si="218"/>
        <v/>
      </c>
      <c r="U86" t="str">
        <f t="shared" si="218"/>
        <v/>
      </c>
      <c r="V86" t="str">
        <f t="shared" si="218"/>
        <v/>
      </c>
      <c r="W86" t="str">
        <f t="shared" si="218"/>
        <v/>
      </c>
      <c r="X86" t="str">
        <f t="shared" si="218"/>
        <v/>
      </c>
      <c r="Y86" t="str">
        <f t="shared" si="218"/>
        <v/>
      </c>
      <c r="Z86" t="str">
        <f t="shared" si="218"/>
        <v/>
      </c>
      <c r="AA86">
        <f t="shared" si="218"/>
        <v>0</v>
      </c>
      <c r="AB86" t="str">
        <f t="shared" si="218"/>
        <v/>
      </c>
      <c r="AC86" t="str">
        <f t="shared" si="218"/>
        <v/>
      </c>
      <c r="AD86" t="str">
        <f t="shared" si="218"/>
        <v/>
      </c>
      <c r="AE86">
        <f t="shared" si="218"/>
        <v>0</v>
      </c>
      <c r="AF86" t="str">
        <f t="shared" si="218"/>
        <v/>
      </c>
      <c r="AG86">
        <f t="shared" si="218"/>
        <v>0</v>
      </c>
      <c r="AH86" t="str">
        <f t="shared" si="218"/>
        <v/>
      </c>
      <c r="AI86">
        <f t="shared" si="218"/>
        <v>0</v>
      </c>
      <c r="AJ86" t="str">
        <f t="shared" si="218"/>
        <v/>
      </c>
      <c r="AK86" t="str">
        <f t="shared" si="218"/>
        <v/>
      </c>
      <c r="AL86" t="str">
        <f t="shared" si="218"/>
        <v/>
      </c>
      <c r="AM86" t="str">
        <f t="shared" si="218"/>
        <v/>
      </c>
      <c r="AN86">
        <f t="shared" si="218"/>
        <v>0</v>
      </c>
      <c r="AO86" t="str">
        <f t="shared" si="218"/>
        <v/>
      </c>
      <c r="AP86">
        <f t="shared" si="218"/>
        <v>0</v>
      </c>
      <c r="AQ86" t="str">
        <f t="shared" si="218"/>
        <v/>
      </c>
      <c r="AR86" t="str">
        <f t="shared" si="218"/>
        <v/>
      </c>
      <c r="AS86" t="str">
        <f t="shared" si="218"/>
        <v/>
      </c>
      <c r="AT86">
        <f t="shared" si="218"/>
        <v>0</v>
      </c>
      <c r="AU86" t="str">
        <f t="shared" si="218"/>
        <v/>
      </c>
      <c r="AV86">
        <f t="shared" si="218"/>
        <v>0</v>
      </c>
      <c r="AW86" t="str">
        <f t="shared" si="218"/>
        <v/>
      </c>
      <c r="AX86" t="str">
        <f t="shared" si="218"/>
        <v/>
      </c>
      <c r="AY86">
        <f t="shared" si="218"/>
        <v>0</v>
      </c>
      <c r="AZ86" t="str">
        <f t="shared" si="218"/>
        <v/>
      </c>
      <c r="BA86">
        <f t="shared" si="218"/>
        <v>0</v>
      </c>
      <c r="BB86" t="str">
        <f t="shared" si="218"/>
        <v/>
      </c>
      <c r="BC86">
        <f t="shared" si="218"/>
        <v>0</v>
      </c>
      <c r="BD86" t="str">
        <f t="shared" si="218"/>
        <v/>
      </c>
      <c r="BE86" t="str">
        <f t="shared" si="218"/>
        <v/>
      </c>
      <c r="BF86" t="str">
        <f t="shared" si="218"/>
        <v/>
      </c>
      <c r="BG86" t="str">
        <f t="shared" si="218"/>
        <v/>
      </c>
      <c r="BH86">
        <f t="shared" si="218"/>
        <v>0</v>
      </c>
      <c r="BI86" t="str">
        <f t="shared" si="218"/>
        <v/>
      </c>
      <c r="BJ86">
        <f t="shared" si="218"/>
        <v>0</v>
      </c>
      <c r="BK86" t="str">
        <f t="shared" si="218"/>
        <v/>
      </c>
      <c r="BL86" t="str">
        <f t="shared" si="218"/>
        <v/>
      </c>
      <c r="BM86">
        <f t="shared" si="218"/>
        <v>0</v>
      </c>
      <c r="BN86" t="str">
        <f t="shared" si="218"/>
        <v/>
      </c>
      <c r="BO86">
        <f t="shared" si="218"/>
        <v>0</v>
      </c>
      <c r="BP86" t="str">
        <f t="shared" si="218"/>
        <v/>
      </c>
      <c r="BQ86">
        <f t="shared" ref="BQ86:EB86" si="219">IF(BQ$29="","", BQ85-BP85)</f>
        <v>0</v>
      </c>
      <c r="BR86" t="str">
        <f t="shared" si="219"/>
        <v/>
      </c>
      <c r="BS86" t="str">
        <f t="shared" si="219"/>
        <v/>
      </c>
      <c r="BT86" t="str">
        <f t="shared" si="219"/>
        <v/>
      </c>
      <c r="BU86" t="str">
        <f t="shared" si="219"/>
        <v/>
      </c>
      <c r="BV86">
        <f t="shared" si="219"/>
        <v>0</v>
      </c>
      <c r="BW86" t="str">
        <f t="shared" si="219"/>
        <v/>
      </c>
      <c r="BX86">
        <f t="shared" si="219"/>
        <v>0</v>
      </c>
      <c r="BY86" t="str">
        <f t="shared" si="219"/>
        <v/>
      </c>
      <c r="BZ86" t="str">
        <f t="shared" si="219"/>
        <v/>
      </c>
      <c r="CA86">
        <f t="shared" si="219"/>
        <v>0</v>
      </c>
      <c r="CB86" t="str">
        <f t="shared" si="219"/>
        <v/>
      </c>
      <c r="CC86">
        <f t="shared" si="219"/>
        <v>0</v>
      </c>
      <c r="CD86" t="str">
        <f t="shared" si="219"/>
        <v/>
      </c>
      <c r="CE86">
        <f t="shared" si="219"/>
        <v>0</v>
      </c>
      <c r="CF86" t="str">
        <f t="shared" si="219"/>
        <v/>
      </c>
      <c r="CG86" t="str">
        <f t="shared" si="219"/>
        <v/>
      </c>
      <c r="CH86" t="str">
        <f t="shared" si="219"/>
        <v/>
      </c>
      <c r="CI86" t="str">
        <f t="shared" si="219"/>
        <v/>
      </c>
      <c r="CJ86">
        <f t="shared" si="219"/>
        <v>0</v>
      </c>
      <c r="CK86" t="str">
        <f t="shared" si="219"/>
        <v/>
      </c>
      <c r="CL86">
        <f t="shared" si="219"/>
        <v>0</v>
      </c>
      <c r="CM86" t="str">
        <f t="shared" si="219"/>
        <v/>
      </c>
      <c r="CN86" t="str">
        <f t="shared" si="219"/>
        <v/>
      </c>
      <c r="CO86">
        <f t="shared" si="219"/>
        <v>0</v>
      </c>
      <c r="CP86" t="str">
        <f t="shared" si="219"/>
        <v/>
      </c>
      <c r="CQ86">
        <f t="shared" si="219"/>
        <v>0</v>
      </c>
      <c r="CR86" t="str">
        <f t="shared" si="219"/>
        <v/>
      </c>
      <c r="CS86">
        <f t="shared" si="219"/>
        <v>0</v>
      </c>
      <c r="CT86" t="str">
        <f t="shared" si="219"/>
        <v/>
      </c>
      <c r="CU86" t="str">
        <f t="shared" si="219"/>
        <v/>
      </c>
      <c r="CV86" t="str">
        <f t="shared" si="219"/>
        <v/>
      </c>
      <c r="CW86" t="str">
        <f t="shared" si="219"/>
        <v/>
      </c>
      <c r="CX86">
        <f t="shared" si="219"/>
        <v>0</v>
      </c>
      <c r="CY86" t="str">
        <f t="shared" si="219"/>
        <v/>
      </c>
      <c r="CZ86">
        <f t="shared" si="219"/>
        <v>0</v>
      </c>
      <c r="DA86" t="str">
        <f t="shared" si="219"/>
        <v/>
      </c>
      <c r="DB86" t="str">
        <f t="shared" si="219"/>
        <v/>
      </c>
      <c r="DC86">
        <f t="shared" si="219"/>
        <v>0</v>
      </c>
      <c r="DD86" t="str">
        <f t="shared" si="219"/>
        <v/>
      </c>
      <c r="DE86">
        <f t="shared" si="219"/>
        <v>0</v>
      </c>
      <c r="DF86" t="str">
        <f t="shared" si="219"/>
        <v/>
      </c>
      <c r="DG86">
        <f t="shared" si="219"/>
        <v>0</v>
      </c>
      <c r="DH86" t="str">
        <f t="shared" si="219"/>
        <v/>
      </c>
      <c r="DI86" t="str">
        <f t="shared" si="219"/>
        <v/>
      </c>
      <c r="DJ86" t="str">
        <f t="shared" si="219"/>
        <v/>
      </c>
      <c r="DK86" t="str">
        <f t="shared" si="219"/>
        <v/>
      </c>
      <c r="DL86" t="str">
        <f t="shared" si="219"/>
        <v/>
      </c>
      <c r="DM86">
        <f t="shared" si="219"/>
        <v>0</v>
      </c>
      <c r="DN86" t="str">
        <f t="shared" si="219"/>
        <v/>
      </c>
      <c r="DO86">
        <f t="shared" si="219"/>
        <v>0</v>
      </c>
      <c r="DP86" t="str">
        <f t="shared" si="219"/>
        <v/>
      </c>
      <c r="DQ86" t="str">
        <f t="shared" si="219"/>
        <v/>
      </c>
      <c r="DR86" t="str">
        <f t="shared" si="219"/>
        <v/>
      </c>
      <c r="DS86" t="str">
        <f t="shared" si="219"/>
        <v/>
      </c>
      <c r="DT86" t="str">
        <f t="shared" si="219"/>
        <v/>
      </c>
      <c r="DU86" t="str">
        <f t="shared" si="219"/>
        <v/>
      </c>
      <c r="DV86" t="str">
        <f t="shared" si="219"/>
        <v/>
      </c>
      <c r="DW86" t="str">
        <f t="shared" si="219"/>
        <v/>
      </c>
      <c r="DX86" t="str">
        <f t="shared" si="219"/>
        <v/>
      </c>
      <c r="DY86" t="str">
        <f t="shared" si="219"/>
        <v/>
      </c>
      <c r="DZ86">
        <f t="shared" si="219"/>
        <v>0</v>
      </c>
      <c r="EA86" t="str">
        <f t="shared" si="219"/>
        <v/>
      </c>
      <c r="EB86" t="str">
        <f t="shared" si="219"/>
        <v/>
      </c>
      <c r="EC86" t="str">
        <f t="shared" ref="EC86:ES86" si="220">IF(EC$29="","", EC85-EB85)</f>
        <v/>
      </c>
      <c r="ED86" t="str">
        <f t="shared" si="220"/>
        <v/>
      </c>
      <c r="EE86" t="str">
        <f t="shared" si="220"/>
        <v/>
      </c>
      <c r="EF86" t="str">
        <f t="shared" si="220"/>
        <v/>
      </c>
      <c r="EG86" t="str">
        <f t="shared" si="220"/>
        <v/>
      </c>
      <c r="EH86">
        <f t="shared" si="220"/>
        <v>0</v>
      </c>
      <c r="EI86" t="str">
        <f t="shared" si="220"/>
        <v/>
      </c>
      <c r="EJ86" t="str">
        <f t="shared" si="220"/>
        <v/>
      </c>
      <c r="EK86" t="str">
        <f t="shared" si="220"/>
        <v/>
      </c>
      <c r="EL86" t="str">
        <f t="shared" si="220"/>
        <v/>
      </c>
      <c r="EM86" t="str">
        <f t="shared" si="220"/>
        <v/>
      </c>
      <c r="EN86" t="str">
        <f t="shared" si="220"/>
        <v/>
      </c>
      <c r="EO86" t="str">
        <f t="shared" si="220"/>
        <v/>
      </c>
      <c r="EP86" t="str">
        <f t="shared" si="220"/>
        <v/>
      </c>
      <c r="EQ86" t="str">
        <f t="shared" si="220"/>
        <v/>
      </c>
      <c r="ER86" t="str">
        <f t="shared" si="220"/>
        <v/>
      </c>
      <c r="ES86" t="str">
        <f t="shared" si="220"/>
        <v/>
      </c>
      <c r="ET86" t="str">
        <f t="shared" ref="ET86:FS86" si="221">IF(ET$29="","", ET85-ES85)</f>
        <v/>
      </c>
      <c r="EU86" t="str">
        <f t="shared" si="221"/>
        <v/>
      </c>
      <c r="EV86" t="str">
        <f t="shared" si="221"/>
        <v/>
      </c>
      <c r="EW86" t="str">
        <f t="shared" si="221"/>
        <v/>
      </c>
      <c r="EX86" t="str">
        <f t="shared" si="221"/>
        <v/>
      </c>
      <c r="EY86" t="str">
        <f t="shared" si="221"/>
        <v/>
      </c>
      <c r="EZ86" t="str">
        <f t="shared" si="221"/>
        <v/>
      </c>
      <c r="FA86" t="str">
        <f t="shared" si="221"/>
        <v/>
      </c>
      <c r="FB86" t="str">
        <f t="shared" si="221"/>
        <v/>
      </c>
      <c r="FC86" t="str">
        <f t="shared" si="221"/>
        <v/>
      </c>
      <c r="FD86" t="str">
        <f t="shared" si="221"/>
        <v/>
      </c>
      <c r="FE86" t="str">
        <f t="shared" si="221"/>
        <v/>
      </c>
      <c r="FF86" t="str">
        <f t="shared" si="221"/>
        <v/>
      </c>
      <c r="FG86" t="str">
        <f t="shared" si="221"/>
        <v/>
      </c>
      <c r="FH86">
        <f t="shared" si="221"/>
        <v>0</v>
      </c>
      <c r="FI86" t="str">
        <f t="shared" si="221"/>
        <v/>
      </c>
      <c r="FJ86" t="str">
        <f t="shared" si="221"/>
        <v/>
      </c>
      <c r="FK86" t="str">
        <f t="shared" si="221"/>
        <v/>
      </c>
      <c r="FL86" t="str">
        <f t="shared" si="221"/>
        <v/>
      </c>
      <c r="FM86" t="str">
        <f t="shared" si="221"/>
        <v/>
      </c>
      <c r="FN86" t="str">
        <f t="shared" si="221"/>
        <v/>
      </c>
      <c r="FO86" t="str">
        <f t="shared" si="221"/>
        <v/>
      </c>
      <c r="FP86" t="str">
        <f t="shared" si="221"/>
        <v/>
      </c>
      <c r="FQ86" t="str">
        <f t="shared" si="221"/>
        <v/>
      </c>
      <c r="FR86" t="str">
        <f t="shared" si="221"/>
        <v/>
      </c>
      <c r="FS86" t="str">
        <f t="shared" si="221"/>
        <v/>
      </c>
    </row>
    <row r="87" spans="1:175" x14ac:dyDescent="0.25">
      <c r="A87" t="s">
        <v>169</v>
      </c>
      <c r="C87">
        <v>0</v>
      </c>
      <c r="D87" t="str">
        <f t="shared" ref="D87:AI87" si="222">IF(D$29="","", (D82+D84-D86)/(C80+D16))</f>
        <v/>
      </c>
      <c r="E87" t="str">
        <f t="shared" si="222"/>
        <v/>
      </c>
      <c r="F87" t="str">
        <f t="shared" si="222"/>
        <v/>
      </c>
      <c r="G87" t="str">
        <f t="shared" si="222"/>
        <v/>
      </c>
      <c r="H87" t="str">
        <f t="shared" si="222"/>
        <v/>
      </c>
      <c r="I87" t="str">
        <f t="shared" si="222"/>
        <v/>
      </c>
      <c r="J87" t="str">
        <f t="shared" si="222"/>
        <v/>
      </c>
      <c r="K87" t="str">
        <f t="shared" si="222"/>
        <v/>
      </c>
      <c r="L87" t="str">
        <f t="shared" si="222"/>
        <v/>
      </c>
      <c r="M87" t="str">
        <f t="shared" si="222"/>
        <v/>
      </c>
      <c r="N87" t="str">
        <f t="shared" si="222"/>
        <v/>
      </c>
      <c r="O87" t="str">
        <f t="shared" si="222"/>
        <v/>
      </c>
      <c r="P87" t="str">
        <f t="shared" si="222"/>
        <v/>
      </c>
      <c r="Q87" t="str">
        <f t="shared" si="222"/>
        <v/>
      </c>
      <c r="R87" t="str">
        <f t="shared" si="222"/>
        <v/>
      </c>
      <c r="S87" t="str">
        <f t="shared" si="222"/>
        <v/>
      </c>
      <c r="T87" t="str">
        <f t="shared" si="222"/>
        <v/>
      </c>
      <c r="U87" t="str">
        <f t="shared" si="222"/>
        <v/>
      </c>
      <c r="V87" t="str">
        <f t="shared" si="222"/>
        <v/>
      </c>
      <c r="W87" t="str">
        <f t="shared" si="222"/>
        <v/>
      </c>
      <c r="X87" t="str">
        <f t="shared" si="222"/>
        <v/>
      </c>
      <c r="Y87" t="str">
        <f t="shared" si="222"/>
        <v/>
      </c>
      <c r="Z87" t="str">
        <f t="shared" si="222"/>
        <v/>
      </c>
      <c r="AA87">
        <f t="shared" si="222"/>
        <v>0.30100491869981627</v>
      </c>
      <c r="AB87" t="str">
        <f t="shared" si="222"/>
        <v/>
      </c>
      <c r="AC87" t="str">
        <f t="shared" si="222"/>
        <v/>
      </c>
      <c r="AD87" t="str">
        <f t="shared" si="222"/>
        <v/>
      </c>
      <c r="AE87">
        <f t="shared" si="222"/>
        <v>5.14646705883701E-2</v>
      </c>
      <c r="AF87" t="str">
        <f t="shared" si="222"/>
        <v/>
      </c>
      <c r="AG87">
        <f t="shared" si="222"/>
        <v>0.35376306222141346</v>
      </c>
      <c r="AH87" t="str">
        <f t="shared" si="222"/>
        <v/>
      </c>
      <c r="AI87">
        <f t="shared" si="222"/>
        <v>-0.70038828928844166</v>
      </c>
      <c r="AJ87" t="str">
        <f t="shared" ref="AJ87:BO87" si="223">IF(AJ$29="","", (AJ82+AJ84-AJ86)/(AI80+AJ16))</f>
        <v/>
      </c>
      <c r="AK87" t="str">
        <f t="shared" si="223"/>
        <v/>
      </c>
      <c r="AL87" t="str">
        <f t="shared" si="223"/>
        <v/>
      </c>
      <c r="AM87" t="str">
        <f t="shared" si="223"/>
        <v/>
      </c>
      <c r="AN87">
        <f t="shared" si="223"/>
        <v>0.85581963614813972</v>
      </c>
      <c r="AO87" t="str">
        <f t="shared" si="223"/>
        <v/>
      </c>
      <c r="AP87">
        <f t="shared" si="223"/>
        <v>-1.023165139544757</v>
      </c>
      <c r="AQ87" t="str">
        <f t="shared" si="223"/>
        <v/>
      </c>
      <c r="AR87" t="str">
        <f t="shared" si="223"/>
        <v/>
      </c>
      <c r="AS87" t="str">
        <f t="shared" si="223"/>
        <v/>
      </c>
      <c r="AT87">
        <f t="shared" si="223"/>
        <v>1.1618814488032854</v>
      </c>
      <c r="AU87" t="str">
        <f t="shared" si="223"/>
        <v/>
      </c>
      <c r="AV87">
        <f t="shared" si="223"/>
        <v>2.6404116380115902E-2</v>
      </c>
      <c r="AW87" t="str">
        <f t="shared" si="223"/>
        <v/>
      </c>
      <c r="AX87" t="str">
        <f t="shared" si="223"/>
        <v/>
      </c>
      <c r="AY87">
        <f t="shared" si="223"/>
        <v>0.61771541884440062</v>
      </c>
      <c r="AZ87" t="str">
        <f t="shared" si="223"/>
        <v/>
      </c>
      <c r="BA87">
        <f t="shared" si="223"/>
        <v>-1.0801689467550275</v>
      </c>
      <c r="BB87" t="str">
        <f t="shared" si="223"/>
        <v/>
      </c>
      <c r="BC87">
        <f t="shared" si="223"/>
        <v>1.7208261978085926</v>
      </c>
      <c r="BD87" t="str">
        <f t="shared" si="223"/>
        <v/>
      </c>
      <c r="BE87" t="str">
        <f t="shared" si="223"/>
        <v/>
      </c>
      <c r="BF87" t="str">
        <f t="shared" si="223"/>
        <v/>
      </c>
      <c r="BG87" t="str">
        <f t="shared" si="223"/>
        <v/>
      </c>
      <c r="BH87">
        <f t="shared" si="223"/>
        <v>0.16519104130958939</v>
      </c>
      <c r="BI87" t="str">
        <f t="shared" si="223"/>
        <v/>
      </c>
      <c r="BJ87">
        <f t="shared" si="223"/>
        <v>0.96572092809683296</v>
      </c>
      <c r="BK87" t="str">
        <f t="shared" si="223"/>
        <v/>
      </c>
      <c r="BL87" t="str">
        <f t="shared" si="223"/>
        <v/>
      </c>
      <c r="BM87">
        <f t="shared" si="223"/>
        <v>0.56811970034248205</v>
      </c>
      <c r="BN87" t="str">
        <f t="shared" si="223"/>
        <v/>
      </c>
      <c r="BO87">
        <f t="shared" si="223"/>
        <v>-0.41805913216995172</v>
      </c>
      <c r="BP87" t="str">
        <f t="shared" ref="BP87:CU87" si="224">IF(BP$29="","", (BP82+BP84-BP86)/(BO80+BP16))</f>
        <v/>
      </c>
      <c r="BQ87">
        <f t="shared" si="224"/>
        <v>1.8942174410639054</v>
      </c>
      <c r="BR87" t="str">
        <f t="shared" si="224"/>
        <v/>
      </c>
      <c r="BS87" t="str">
        <f t="shared" si="224"/>
        <v/>
      </c>
      <c r="BT87" t="str">
        <f t="shared" si="224"/>
        <v/>
      </c>
      <c r="BU87" t="str">
        <f t="shared" si="224"/>
        <v/>
      </c>
      <c r="BV87">
        <f t="shared" si="224"/>
        <v>0.51150930176177545</v>
      </c>
      <c r="BW87" t="str">
        <f t="shared" si="224"/>
        <v/>
      </c>
      <c r="BX87">
        <f t="shared" si="224"/>
        <v>-1.4341837335730816</v>
      </c>
      <c r="BY87" t="str">
        <f t="shared" si="224"/>
        <v/>
      </c>
      <c r="BZ87" t="str">
        <f t="shared" si="224"/>
        <v/>
      </c>
      <c r="CA87">
        <f t="shared" si="224"/>
        <v>1.8033978338261689</v>
      </c>
      <c r="CB87" t="str">
        <f t="shared" si="224"/>
        <v/>
      </c>
      <c r="CC87">
        <f t="shared" si="224"/>
        <v>-1.4942163536708144</v>
      </c>
      <c r="CD87" t="str">
        <f t="shared" si="224"/>
        <v/>
      </c>
      <c r="CE87">
        <f t="shared" si="224"/>
        <v>1.8456773180221597</v>
      </c>
      <c r="CF87" t="str">
        <f t="shared" si="224"/>
        <v/>
      </c>
      <c r="CG87" t="str">
        <f t="shared" si="224"/>
        <v/>
      </c>
      <c r="CH87" t="str">
        <f t="shared" si="224"/>
        <v/>
      </c>
      <c r="CI87" t="str">
        <f t="shared" si="224"/>
        <v/>
      </c>
      <c r="CJ87">
        <f t="shared" si="224"/>
        <v>0.83939869687072954</v>
      </c>
      <c r="CK87" t="str">
        <f t="shared" si="224"/>
        <v/>
      </c>
      <c r="CL87">
        <f t="shared" si="224"/>
        <v>1.2136264696257919</v>
      </c>
      <c r="CM87" t="str">
        <f t="shared" si="224"/>
        <v/>
      </c>
      <c r="CN87" t="str">
        <f t="shared" si="224"/>
        <v/>
      </c>
      <c r="CO87">
        <f t="shared" si="224"/>
        <v>2.2938569015725307</v>
      </c>
      <c r="CP87" t="str">
        <f t="shared" si="224"/>
        <v/>
      </c>
      <c r="CQ87">
        <f t="shared" si="224"/>
        <v>-1.473535497161174</v>
      </c>
      <c r="CR87" t="str">
        <f t="shared" si="224"/>
        <v/>
      </c>
      <c r="CS87">
        <f t="shared" si="224"/>
        <v>1.3285615332162752</v>
      </c>
      <c r="CT87" t="str">
        <f t="shared" si="224"/>
        <v/>
      </c>
      <c r="CU87" t="str">
        <f t="shared" si="224"/>
        <v/>
      </c>
      <c r="CV87" t="str">
        <f t="shared" ref="CV87:EA87" si="225">IF(CV$29="","", (CV82+CV84-CV86)/(CU80+CV16))</f>
        <v/>
      </c>
      <c r="CW87" t="str">
        <f t="shared" si="225"/>
        <v/>
      </c>
      <c r="CX87">
        <f t="shared" si="225"/>
        <v>1.595023949951313</v>
      </c>
      <c r="CY87" t="str">
        <f t="shared" si="225"/>
        <v/>
      </c>
      <c r="CZ87">
        <f t="shared" si="225"/>
        <v>-0.51526529643897423</v>
      </c>
      <c r="DA87" t="str">
        <f t="shared" si="225"/>
        <v/>
      </c>
      <c r="DB87" t="str">
        <f t="shared" si="225"/>
        <v/>
      </c>
      <c r="DC87">
        <f t="shared" si="225"/>
        <v>1.6831105433357749</v>
      </c>
      <c r="DD87" t="str">
        <f t="shared" si="225"/>
        <v/>
      </c>
      <c r="DE87">
        <f t="shared" si="225"/>
        <v>-0.65703456637340107</v>
      </c>
      <c r="DF87" t="str">
        <f t="shared" si="225"/>
        <v/>
      </c>
      <c r="DG87">
        <f t="shared" si="225"/>
        <v>1.7303430088097551</v>
      </c>
      <c r="DH87" t="str">
        <f t="shared" si="225"/>
        <v/>
      </c>
      <c r="DI87" t="str">
        <f t="shared" si="225"/>
        <v/>
      </c>
      <c r="DJ87" t="str">
        <f t="shared" si="225"/>
        <v/>
      </c>
      <c r="DK87" t="str">
        <f t="shared" si="225"/>
        <v/>
      </c>
      <c r="DL87" t="str">
        <f t="shared" si="225"/>
        <v/>
      </c>
      <c r="DM87">
        <f t="shared" si="225"/>
        <v>0.94505001540904543</v>
      </c>
      <c r="DN87" t="str">
        <f t="shared" si="225"/>
        <v/>
      </c>
      <c r="DO87">
        <f t="shared" si="225"/>
        <v>-0.49918136583404765</v>
      </c>
      <c r="DP87" t="str">
        <f t="shared" si="225"/>
        <v/>
      </c>
      <c r="DQ87" t="str">
        <f t="shared" si="225"/>
        <v/>
      </c>
      <c r="DR87" t="str">
        <f t="shared" si="225"/>
        <v/>
      </c>
      <c r="DS87" t="str">
        <f t="shared" si="225"/>
        <v/>
      </c>
      <c r="DT87" t="str">
        <f t="shared" si="225"/>
        <v/>
      </c>
      <c r="DU87" t="str">
        <f t="shared" si="225"/>
        <v/>
      </c>
      <c r="DV87" t="str">
        <f t="shared" si="225"/>
        <v/>
      </c>
      <c r="DW87" t="str">
        <f t="shared" si="225"/>
        <v/>
      </c>
      <c r="DX87" t="str">
        <f t="shared" si="225"/>
        <v/>
      </c>
      <c r="DY87" t="str">
        <f t="shared" si="225"/>
        <v/>
      </c>
      <c r="DZ87">
        <f t="shared" si="225"/>
        <v>0.76250786807283244</v>
      </c>
      <c r="EA87" t="str">
        <f t="shared" si="225"/>
        <v/>
      </c>
      <c r="EB87" t="str">
        <f t="shared" ref="EB87:FG87" si="226">IF(EB$29="","", (EB82+EB84-EB86)/(EA80+EB16))</f>
        <v/>
      </c>
      <c r="EC87" t="str">
        <f t="shared" si="226"/>
        <v/>
      </c>
      <c r="ED87" t="str">
        <f t="shared" si="226"/>
        <v/>
      </c>
      <c r="EE87" t="str">
        <f t="shared" si="226"/>
        <v/>
      </c>
      <c r="EF87" t="str">
        <f t="shared" si="226"/>
        <v/>
      </c>
      <c r="EG87" t="str">
        <f t="shared" si="226"/>
        <v/>
      </c>
      <c r="EH87">
        <f t="shared" si="226"/>
        <v>-0.42530912196895282</v>
      </c>
      <c r="EI87" t="str">
        <f t="shared" si="226"/>
        <v/>
      </c>
      <c r="EJ87" t="str">
        <f t="shared" si="226"/>
        <v/>
      </c>
      <c r="EK87" t="str">
        <f t="shared" si="226"/>
        <v/>
      </c>
      <c r="EL87" t="str">
        <f t="shared" si="226"/>
        <v/>
      </c>
      <c r="EM87" t="str">
        <f t="shared" si="226"/>
        <v/>
      </c>
      <c r="EN87" t="str">
        <f t="shared" si="226"/>
        <v/>
      </c>
      <c r="EO87" t="str">
        <f t="shared" si="226"/>
        <v/>
      </c>
      <c r="EP87" t="str">
        <f t="shared" si="226"/>
        <v/>
      </c>
      <c r="EQ87" t="str">
        <f t="shared" si="226"/>
        <v/>
      </c>
      <c r="ER87" t="str">
        <f t="shared" si="226"/>
        <v/>
      </c>
      <c r="ES87" t="str">
        <f t="shared" si="226"/>
        <v/>
      </c>
      <c r="ET87" t="str">
        <f t="shared" si="226"/>
        <v/>
      </c>
      <c r="EU87" t="str">
        <f t="shared" si="226"/>
        <v/>
      </c>
      <c r="EV87" t="str">
        <f t="shared" si="226"/>
        <v/>
      </c>
      <c r="EW87" t="str">
        <f t="shared" si="226"/>
        <v/>
      </c>
      <c r="EX87" t="str">
        <f t="shared" si="226"/>
        <v/>
      </c>
      <c r="EY87" t="str">
        <f t="shared" si="226"/>
        <v/>
      </c>
      <c r="EZ87" t="str">
        <f t="shared" si="226"/>
        <v/>
      </c>
      <c r="FA87" t="str">
        <f t="shared" si="226"/>
        <v/>
      </c>
      <c r="FB87" t="str">
        <f t="shared" si="226"/>
        <v/>
      </c>
      <c r="FC87" t="str">
        <f t="shared" si="226"/>
        <v/>
      </c>
      <c r="FD87" t="str">
        <f t="shared" si="226"/>
        <v/>
      </c>
      <c r="FE87" t="str">
        <f t="shared" si="226"/>
        <v/>
      </c>
      <c r="FF87" t="str">
        <f t="shared" si="226"/>
        <v/>
      </c>
      <c r="FG87" t="str">
        <f t="shared" si="226"/>
        <v/>
      </c>
      <c r="FH87">
        <f t="shared" ref="FH87:FS87" si="227">IF(FH$29="","", (FH82+FH84-FH86)/(FG80+FH16))</f>
        <v>0.22520204598818364</v>
      </c>
      <c r="FI87" t="str">
        <f t="shared" si="227"/>
        <v/>
      </c>
      <c r="FJ87" t="str">
        <f t="shared" si="227"/>
        <v/>
      </c>
      <c r="FK87" t="str">
        <f t="shared" si="227"/>
        <v/>
      </c>
      <c r="FL87" t="str">
        <f t="shared" si="227"/>
        <v/>
      </c>
      <c r="FM87" t="str">
        <f t="shared" si="227"/>
        <v/>
      </c>
      <c r="FN87" t="str">
        <f t="shared" si="227"/>
        <v/>
      </c>
      <c r="FO87" t="str">
        <f t="shared" si="227"/>
        <v/>
      </c>
      <c r="FP87" t="str">
        <f t="shared" si="227"/>
        <v/>
      </c>
      <c r="FQ87" t="str">
        <f t="shared" si="227"/>
        <v/>
      </c>
      <c r="FR87" t="str">
        <f t="shared" si="227"/>
        <v/>
      </c>
      <c r="FS87" t="str">
        <f t="shared" si="227"/>
        <v/>
      </c>
    </row>
    <row r="88" spans="1:175" x14ac:dyDescent="0.25">
      <c r="AH88">
        <f t="shared" ref="AH88:AN88" si="228">IF(AH87="", AI88, AH87)</f>
        <v>-0.70038828928844166</v>
      </c>
      <c r="AI88">
        <f t="shared" si="228"/>
        <v>-0.70038828928844166</v>
      </c>
      <c r="AJ88">
        <f t="shared" si="228"/>
        <v>0.85581963614813972</v>
      </c>
      <c r="AK88">
        <f t="shared" si="228"/>
        <v>0.85581963614813972</v>
      </c>
      <c r="AL88">
        <f t="shared" si="228"/>
        <v>0.85581963614813972</v>
      </c>
      <c r="AM88">
        <f t="shared" si="228"/>
        <v>0.85581963614813972</v>
      </c>
      <c r="AN88">
        <f t="shared" si="228"/>
        <v>0.85581963614813972</v>
      </c>
      <c r="AO88">
        <f>IF(AO87="", AP88, AO87)</f>
        <v>-1.023165139544757</v>
      </c>
      <c r="AP88">
        <f t="shared" ref="AP88:DA88" si="229">IF(AP87="", AQ88, AP87)</f>
        <v>-1.023165139544757</v>
      </c>
      <c r="AQ88">
        <f t="shared" si="229"/>
        <v>1.1618814488032854</v>
      </c>
      <c r="AR88">
        <f t="shared" si="229"/>
        <v>1.1618814488032854</v>
      </c>
      <c r="AS88">
        <f t="shared" si="229"/>
        <v>1.1618814488032854</v>
      </c>
      <c r="AT88">
        <f t="shared" si="229"/>
        <v>1.1618814488032854</v>
      </c>
      <c r="AU88">
        <f t="shared" si="229"/>
        <v>2.6404116380115902E-2</v>
      </c>
      <c r="AV88">
        <f t="shared" si="229"/>
        <v>2.6404116380115902E-2</v>
      </c>
      <c r="AW88">
        <f t="shared" si="229"/>
        <v>0.61771541884440062</v>
      </c>
      <c r="AX88">
        <f t="shared" si="229"/>
        <v>0.61771541884440062</v>
      </c>
      <c r="AY88">
        <f t="shared" si="229"/>
        <v>0.61771541884440062</v>
      </c>
      <c r="AZ88">
        <f t="shared" si="229"/>
        <v>-1.0801689467550275</v>
      </c>
      <c r="BA88">
        <f t="shared" si="229"/>
        <v>-1.0801689467550275</v>
      </c>
      <c r="BB88">
        <f t="shared" si="229"/>
        <v>1.7208261978085926</v>
      </c>
      <c r="BC88">
        <f t="shared" si="229"/>
        <v>1.7208261978085926</v>
      </c>
      <c r="BD88">
        <f t="shared" si="229"/>
        <v>0.16519104130958939</v>
      </c>
      <c r="BE88">
        <f t="shared" si="229"/>
        <v>0.16519104130958939</v>
      </c>
      <c r="BF88">
        <f t="shared" si="229"/>
        <v>0.16519104130958939</v>
      </c>
      <c r="BG88">
        <f t="shared" si="229"/>
        <v>0.16519104130958939</v>
      </c>
      <c r="BH88">
        <f t="shared" si="229"/>
        <v>0.16519104130958939</v>
      </c>
      <c r="BI88">
        <f t="shared" si="229"/>
        <v>0.96572092809683296</v>
      </c>
      <c r="BJ88">
        <f t="shared" si="229"/>
        <v>0.96572092809683296</v>
      </c>
      <c r="BK88">
        <f t="shared" si="229"/>
        <v>0.56811970034248205</v>
      </c>
      <c r="BL88">
        <f t="shared" si="229"/>
        <v>0.56811970034248205</v>
      </c>
      <c r="BM88">
        <f t="shared" si="229"/>
        <v>0.56811970034248205</v>
      </c>
      <c r="BN88">
        <f t="shared" si="229"/>
        <v>-0.41805913216995172</v>
      </c>
      <c r="BO88">
        <f t="shared" si="229"/>
        <v>-0.41805913216995172</v>
      </c>
      <c r="BP88">
        <f t="shared" si="229"/>
        <v>1.8942174410639054</v>
      </c>
      <c r="BQ88">
        <f t="shared" si="229"/>
        <v>1.8942174410639054</v>
      </c>
      <c r="BR88">
        <f t="shared" si="229"/>
        <v>0.51150930176177545</v>
      </c>
      <c r="BS88">
        <f t="shared" si="229"/>
        <v>0.51150930176177545</v>
      </c>
      <c r="BT88">
        <f t="shared" si="229"/>
        <v>0.51150930176177545</v>
      </c>
      <c r="BU88">
        <f t="shared" si="229"/>
        <v>0.51150930176177545</v>
      </c>
      <c r="BV88">
        <f t="shared" si="229"/>
        <v>0.51150930176177545</v>
      </c>
      <c r="BW88">
        <f t="shared" si="229"/>
        <v>-1.4341837335730816</v>
      </c>
      <c r="BX88">
        <f t="shared" si="229"/>
        <v>-1.4341837335730816</v>
      </c>
      <c r="BY88">
        <f t="shared" si="229"/>
        <v>1.8033978338261689</v>
      </c>
      <c r="BZ88">
        <f t="shared" si="229"/>
        <v>1.8033978338261689</v>
      </c>
      <c r="CA88">
        <f t="shared" si="229"/>
        <v>1.8033978338261689</v>
      </c>
      <c r="CB88">
        <f t="shared" si="229"/>
        <v>-1.4942163536708144</v>
      </c>
      <c r="CC88">
        <f t="shared" si="229"/>
        <v>-1.4942163536708144</v>
      </c>
      <c r="CD88">
        <f t="shared" si="229"/>
        <v>1.8456773180221597</v>
      </c>
      <c r="CE88">
        <f t="shared" si="229"/>
        <v>1.8456773180221597</v>
      </c>
      <c r="CF88">
        <f t="shared" si="229"/>
        <v>0.83939869687072954</v>
      </c>
      <c r="CG88">
        <f t="shared" si="229"/>
        <v>0.83939869687072954</v>
      </c>
      <c r="CH88">
        <f t="shared" si="229"/>
        <v>0.83939869687072954</v>
      </c>
      <c r="CI88">
        <f t="shared" si="229"/>
        <v>0.83939869687072954</v>
      </c>
      <c r="CJ88">
        <f t="shared" si="229"/>
        <v>0.83939869687072954</v>
      </c>
      <c r="CK88">
        <f t="shared" si="229"/>
        <v>1.2136264696257919</v>
      </c>
      <c r="CL88">
        <f t="shared" si="229"/>
        <v>1.2136264696257919</v>
      </c>
      <c r="CM88">
        <f t="shared" si="229"/>
        <v>2.2938569015725307</v>
      </c>
      <c r="CN88">
        <f t="shared" si="229"/>
        <v>2.2938569015725307</v>
      </c>
      <c r="CO88">
        <f t="shared" si="229"/>
        <v>2.2938569015725307</v>
      </c>
      <c r="CP88">
        <f t="shared" si="229"/>
        <v>-1.473535497161174</v>
      </c>
      <c r="CQ88">
        <f t="shared" si="229"/>
        <v>-1.473535497161174</v>
      </c>
      <c r="CR88">
        <f t="shared" si="229"/>
        <v>1.3285615332162752</v>
      </c>
      <c r="CS88">
        <f t="shared" si="229"/>
        <v>1.3285615332162752</v>
      </c>
      <c r="CT88">
        <f t="shared" si="229"/>
        <v>1.595023949951313</v>
      </c>
      <c r="CU88">
        <f t="shared" si="229"/>
        <v>1.595023949951313</v>
      </c>
      <c r="CV88">
        <f t="shared" si="229"/>
        <v>1.595023949951313</v>
      </c>
      <c r="CW88">
        <f t="shared" si="229"/>
        <v>1.595023949951313</v>
      </c>
      <c r="CX88">
        <f t="shared" si="229"/>
        <v>1.595023949951313</v>
      </c>
      <c r="CY88">
        <f t="shared" si="229"/>
        <v>-0.51526529643897423</v>
      </c>
      <c r="CZ88">
        <f t="shared" si="229"/>
        <v>-0.51526529643897423</v>
      </c>
      <c r="DA88">
        <f t="shared" si="229"/>
        <v>1.6831105433357749</v>
      </c>
      <c r="DB88">
        <f t="shared" ref="DB88:EG88" si="230">IF(DB87="", DC88, DB87)</f>
        <v>1.6831105433357749</v>
      </c>
      <c r="DC88">
        <f t="shared" si="230"/>
        <v>1.6831105433357749</v>
      </c>
      <c r="DD88">
        <f t="shared" si="230"/>
        <v>-0.65703456637340107</v>
      </c>
      <c r="DE88">
        <f t="shared" si="230"/>
        <v>-0.65703456637340107</v>
      </c>
      <c r="DF88">
        <f t="shared" si="230"/>
        <v>1.7303430088097551</v>
      </c>
      <c r="DG88">
        <f t="shared" si="230"/>
        <v>1.7303430088097551</v>
      </c>
      <c r="DH88">
        <f t="shared" si="230"/>
        <v>0.94505001540904543</v>
      </c>
      <c r="DI88">
        <f t="shared" si="230"/>
        <v>0.94505001540904543</v>
      </c>
      <c r="DJ88">
        <f t="shared" si="230"/>
        <v>0.94505001540904543</v>
      </c>
      <c r="DK88">
        <f t="shared" si="230"/>
        <v>0.94505001540904543</v>
      </c>
      <c r="DL88">
        <f t="shared" si="230"/>
        <v>0.94505001540904543</v>
      </c>
      <c r="DM88">
        <f t="shared" si="230"/>
        <v>0.94505001540904543</v>
      </c>
      <c r="DN88">
        <f t="shared" si="230"/>
        <v>-0.49918136583404765</v>
      </c>
      <c r="DO88">
        <f t="shared" si="230"/>
        <v>-0.49918136583404765</v>
      </c>
      <c r="DP88">
        <f t="shared" si="230"/>
        <v>0.76250786807283244</v>
      </c>
      <c r="DQ88">
        <f t="shared" si="230"/>
        <v>0.76250786807283244</v>
      </c>
      <c r="DR88">
        <f t="shared" si="230"/>
        <v>0.76250786807283244</v>
      </c>
      <c r="DS88">
        <f t="shared" si="230"/>
        <v>0.76250786807283244</v>
      </c>
      <c r="DT88">
        <f t="shared" si="230"/>
        <v>0.76250786807283244</v>
      </c>
      <c r="DU88">
        <f t="shared" si="230"/>
        <v>0.76250786807283244</v>
      </c>
      <c r="DV88">
        <f t="shared" si="230"/>
        <v>0.76250786807283244</v>
      </c>
      <c r="DW88">
        <f t="shared" si="230"/>
        <v>0.76250786807283244</v>
      </c>
      <c r="DX88">
        <f t="shared" si="230"/>
        <v>0.76250786807283244</v>
      </c>
      <c r="DY88">
        <f t="shared" si="230"/>
        <v>0.76250786807283244</v>
      </c>
      <c r="DZ88">
        <f t="shared" si="230"/>
        <v>0.76250786807283244</v>
      </c>
      <c r="EA88">
        <f t="shared" si="230"/>
        <v>-0.42530912196895282</v>
      </c>
      <c r="EB88">
        <f t="shared" si="230"/>
        <v>-0.42530912196895282</v>
      </c>
      <c r="EC88">
        <f t="shared" si="230"/>
        <v>-0.42530912196895282</v>
      </c>
      <c r="ED88">
        <f t="shared" si="230"/>
        <v>-0.42530912196895282</v>
      </c>
      <c r="EE88">
        <f t="shared" si="230"/>
        <v>-0.42530912196895282</v>
      </c>
      <c r="EF88">
        <f t="shared" si="230"/>
        <v>-0.42530912196895282</v>
      </c>
      <c r="EG88">
        <f t="shared" si="230"/>
        <v>-0.42530912196895282</v>
      </c>
      <c r="EH88">
        <f>IF(EH87="", EI88, EH87)</f>
        <v>-0.42530912196895282</v>
      </c>
      <c r="EI88">
        <f t="shared" ref="EI88:FS88" si="231">IF(EI87="", EJ88, EI87)</f>
        <v>0.22520204598818364</v>
      </c>
      <c r="EJ88">
        <f t="shared" si="231"/>
        <v>0.22520204598818364</v>
      </c>
      <c r="EK88">
        <f t="shared" si="231"/>
        <v>0.22520204598818364</v>
      </c>
      <c r="EL88">
        <f t="shared" si="231"/>
        <v>0.22520204598818364</v>
      </c>
      <c r="EM88">
        <f t="shared" si="231"/>
        <v>0.22520204598818364</v>
      </c>
      <c r="EN88">
        <f t="shared" si="231"/>
        <v>0.22520204598818364</v>
      </c>
      <c r="EO88">
        <f t="shared" si="231"/>
        <v>0.22520204598818364</v>
      </c>
      <c r="EP88">
        <f t="shared" si="231"/>
        <v>0.22520204598818364</v>
      </c>
      <c r="EQ88">
        <f t="shared" si="231"/>
        <v>0.22520204598818364</v>
      </c>
      <c r="ER88">
        <f t="shared" si="231"/>
        <v>0.22520204598818364</v>
      </c>
      <c r="ES88">
        <f t="shared" si="231"/>
        <v>0.22520204598818364</v>
      </c>
      <c r="ET88">
        <f t="shared" si="231"/>
        <v>0.22520204598818364</v>
      </c>
      <c r="EU88">
        <f t="shared" si="231"/>
        <v>0.22520204598818364</v>
      </c>
      <c r="EV88">
        <f t="shared" si="231"/>
        <v>0.22520204598818364</v>
      </c>
      <c r="EW88">
        <f t="shared" si="231"/>
        <v>0.22520204598818364</v>
      </c>
      <c r="EX88">
        <f t="shared" si="231"/>
        <v>0.22520204598818364</v>
      </c>
      <c r="EY88">
        <f t="shared" si="231"/>
        <v>0.22520204598818364</v>
      </c>
      <c r="EZ88">
        <f t="shared" si="231"/>
        <v>0.22520204598818364</v>
      </c>
      <c r="FA88">
        <f t="shared" si="231"/>
        <v>0.22520204598818364</v>
      </c>
      <c r="FB88">
        <f t="shared" si="231"/>
        <v>0.22520204598818364</v>
      </c>
      <c r="FC88">
        <f t="shared" si="231"/>
        <v>0.22520204598818364</v>
      </c>
      <c r="FD88">
        <f t="shared" si="231"/>
        <v>0.22520204598818364</v>
      </c>
      <c r="FE88">
        <f t="shared" si="231"/>
        <v>0.22520204598818364</v>
      </c>
      <c r="FF88">
        <f t="shared" si="231"/>
        <v>0.22520204598818364</v>
      </c>
      <c r="FG88">
        <f t="shared" si="231"/>
        <v>0.22520204598818364</v>
      </c>
      <c r="FH88">
        <f t="shared" si="231"/>
        <v>0.22520204598818364</v>
      </c>
      <c r="FI88">
        <f t="shared" si="231"/>
        <v>0</v>
      </c>
      <c r="FJ88">
        <f t="shared" si="231"/>
        <v>0</v>
      </c>
      <c r="FK88">
        <f t="shared" si="231"/>
        <v>0</v>
      </c>
      <c r="FL88">
        <f t="shared" si="231"/>
        <v>0</v>
      </c>
      <c r="FM88">
        <f t="shared" si="231"/>
        <v>0</v>
      </c>
      <c r="FN88">
        <f t="shared" si="231"/>
        <v>0</v>
      </c>
      <c r="FO88">
        <f t="shared" si="231"/>
        <v>0</v>
      </c>
      <c r="FP88">
        <f t="shared" si="231"/>
        <v>0</v>
      </c>
      <c r="FQ88">
        <f t="shared" si="231"/>
        <v>0</v>
      </c>
      <c r="FR88">
        <f t="shared" si="231"/>
        <v>0</v>
      </c>
      <c r="FS88">
        <f t="shared" si="231"/>
        <v>0</v>
      </c>
    </row>
    <row r="89" spans="1:175" x14ac:dyDescent="0.25">
      <c r="A89" t="s">
        <v>183</v>
      </c>
      <c r="D89" t="str">
        <f>IF(ISNUMBER(D88),AVERAGE(#REF!),"")</f>
        <v/>
      </c>
      <c r="E89" t="str">
        <f>IF(ISNUMBER(E88),AVERAGE(#REF!),"")</f>
        <v/>
      </c>
      <c r="F89" t="str">
        <f t="shared" ref="F89:L89" si="232">IF(ISNUMBER(F88),AVERAGE(A88:K88),"")</f>
        <v/>
      </c>
      <c r="G89" t="str">
        <f t="shared" si="232"/>
        <v/>
      </c>
      <c r="H89" t="str">
        <f t="shared" si="232"/>
        <v/>
      </c>
      <c r="I89" t="str">
        <f t="shared" si="232"/>
        <v/>
      </c>
      <c r="J89" t="str">
        <f t="shared" si="232"/>
        <v/>
      </c>
      <c r="K89" t="str">
        <f t="shared" si="232"/>
        <v/>
      </c>
      <c r="L89" t="str">
        <f t="shared" si="232"/>
        <v/>
      </c>
      <c r="M89" t="str">
        <f>IF(ISNUMBER(M88),AVERAGE(#REF!),"")</f>
        <v/>
      </c>
      <c r="N89" t="str">
        <f>IF(ISNUMBER(N88),AVERAGE(#REF!),"")</f>
        <v/>
      </c>
      <c r="O89" t="str">
        <f t="shared" ref="O89:U89" si="233">IF(ISNUMBER(O88),AVERAGE(J88:T88),"")</f>
        <v/>
      </c>
      <c r="P89" t="str">
        <f t="shared" si="233"/>
        <v/>
      </c>
      <c r="Q89" t="str">
        <f t="shared" si="233"/>
        <v/>
      </c>
      <c r="R89" t="str">
        <f t="shared" si="233"/>
        <v/>
      </c>
      <c r="S89" t="str">
        <f t="shared" si="233"/>
        <v/>
      </c>
      <c r="T89" t="str">
        <f t="shared" si="233"/>
        <v/>
      </c>
      <c r="U89" t="str">
        <f t="shared" si="233"/>
        <v/>
      </c>
      <c r="V89" t="str">
        <f>IF(ISNUMBER(V88),AVERAGE(#REF!),"")</f>
        <v/>
      </c>
      <c r="W89" t="str">
        <f>IF(ISNUMBER(W88),AVERAGE(#REF!),"")</f>
        <v/>
      </c>
      <c r="X89" t="str">
        <f t="shared" ref="X89:AG89" si="234">IF(ISNUMBER(X88),AVERAGE(S88:AC88),"")</f>
        <v/>
      </c>
      <c r="Y89" t="str">
        <f t="shared" si="234"/>
        <v/>
      </c>
      <c r="Z89" t="str">
        <f t="shared" si="234"/>
        <v/>
      </c>
      <c r="AA89" t="str">
        <f t="shared" si="234"/>
        <v/>
      </c>
      <c r="AB89" t="str">
        <f t="shared" si="234"/>
        <v/>
      </c>
      <c r="AC89" t="str">
        <f t="shared" si="234"/>
        <v/>
      </c>
      <c r="AD89" t="str">
        <f t="shared" si="234"/>
        <v/>
      </c>
      <c r="AE89" t="str">
        <f t="shared" si="234"/>
        <v/>
      </c>
      <c r="AF89" t="str">
        <f t="shared" si="234"/>
        <v/>
      </c>
      <c r="AG89" t="str">
        <f t="shared" si="234"/>
        <v/>
      </c>
      <c r="AH89">
        <f t="shared" ref="AH89:AO89" si="235">IF(ISNUMBER(AH88),AVERAGE(AA88:AO88),"")</f>
        <v>0.2318945578273823</v>
      </c>
      <c r="AI89">
        <f t="shared" si="235"/>
        <v>9.2443480341589057E-2</v>
      </c>
      <c r="AJ89">
        <f t="shared" si="235"/>
        <v>0.19938727718775867</v>
      </c>
      <c r="AK89">
        <f t="shared" si="235"/>
        <v>0.28688674733462477</v>
      </c>
      <c r="AL89">
        <f t="shared" si="235"/>
        <v>0.35980297245701315</v>
      </c>
      <c r="AM89">
        <f t="shared" si="235"/>
        <v>0.42150131679134178</v>
      </c>
      <c r="AN89">
        <f t="shared" si="235"/>
        <v>0.39328008819053994</v>
      </c>
      <c r="AO89">
        <f t="shared" si="235"/>
        <v>0.368821690069845</v>
      </c>
      <c r="AP89">
        <f>IF(ISNUMBER(AP88),AVERAGE(AI88:AW88),"")</f>
        <v>0.45669527061203447</v>
      </c>
      <c r="AQ89">
        <f>IF(ISNUMBER(AQ88),AVERAGE(AJ88:AX88),"")</f>
        <v>0.54456885115422393</v>
      </c>
      <c r="AR89">
        <f>IF(ISNUMBER(AR88),AVERAGE(AK88:AY88),"")</f>
        <v>0.528695236667308</v>
      </c>
      <c r="AS89">
        <f>IF(ISNUMBER(AS88),AVERAGE(AL88:AZ88),"")</f>
        <v>0.39962933114043009</v>
      </c>
      <c r="AT89">
        <f>IF(ISNUMBER(AT88),AVERAGE(AM88:BA88),"")</f>
        <v>0.27056342561355229</v>
      </c>
      <c r="AU89">
        <f t="shared" ref="AU89:DF89" si="236">IF(ISNUMBER(AU88),AVERAGE(AN88:BB88),"")</f>
        <v>0.32823052972424921</v>
      </c>
      <c r="AV89">
        <f t="shared" si="236"/>
        <v>0.38589763383494607</v>
      </c>
      <c r="AW89">
        <f t="shared" si="236"/>
        <v>0.46512137922523583</v>
      </c>
      <c r="AX89">
        <f t="shared" si="236"/>
        <v>0.54434512461552542</v>
      </c>
      <c r="AY89">
        <f t="shared" si="236"/>
        <v>0.47789909744927922</v>
      </c>
      <c r="AZ89">
        <f t="shared" si="236"/>
        <v>0.4114530702830328</v>
      </c>
      <c r="BA89">
        <f t="shared" si="236"/>
        <v>0.34500704311678643</v>
      </c>
      <c r="BB89">
        <f t="shared" si="236"/>
        <v>0.33192967506968968</v>
      </c>
      <c r="BC89">
        <f t="shared" si="236"/>
        <v>0.39455079585080416</v>
      </c>
      <c r="BD89">
        <f t="shared" si="236"/>
        <v>0.43066516811496192</v>
      </c>
      <c r="BE89">
        <f t="shared" si="236"/>
        <v>0.42735878688150064</v>
      </c>
      <c r="BF89">
        <f t="shared" si="236"/>
        <v>0.42405240564803937</v>
      </c>
      <c r="BG89">
        <f t="shared" si="236"/>
        <v>0.35500076891374915</v>
      </c>
      <c r="BH89">
        <f t="shared" si="236"/>
        <v>0.39914142321942098</v>
      </c>
      <c r="BI89">
        <f t="shared" si="236"/>
        <v>0.59743384907401653</v>
      </c>
      <c r="BJ89">
        <f t="shared" si="236"/>
        <v>0.60899326529103726</v>
      </c>
      <c r="BK89">
        <f t="shared" si="236"/>
        <v>0.52837213888791612</v>
      </c>
      <c r="BL89">
        <f t="shared" si="236"/>
        <v>0.55146002291806195</v>
      </c>
      <c r="BM89">
        <f t="shared" si="236"/>
        <v>0.57454790694820768</v>
      </c>
      <c r="BN89">
        <f t="shared" si="236"/>
        <v>0.59763579097835329</v>
      </c>
      <c r="BO89">
        <f t="shared" si="236"/>
        <v>0.62072367500849901</v>
      </c>
      <c r="BP89">
        <f t="shared" si="236"/>
        <v>0.51409869001632102</v>
      </c>
      <c r="BQ89">
        <f t="shared" si="236"/>
        <v>0.35410504590499342</v>
      </c>
      <c r="BR89">
        <f t="shared" si="236"/>
        <v>0.40995017295361591</v>
      </c>
      <c r="BS89">
        <f t="shared" si="236"/>
        <v>0.49230204851919507</v>
      </c>
      <c r="BT89">
        <f t="shared" si="236"/>
        <v>0.57465392408477423</v>
      </c>
      <c r="BU89">
        <f t="shared" si="236"/>
        <v>0.43716485381722114</v>
      </c>
      <c r="BV89">
        <f t="shared" si="236"/>
        <v>0.36542103905049689</v>
      </c>
      <c r="BW89">
        <f t="shared" si="236"/>
        <v>0.51633680239663771</v>
      </c>
      <c r="BX89">
        <f t="shared" si="236"/>
        <v>0.51310079419385457</v>
      </c>
      <c r="BY89">
        <f t="shared" si="236"/>
        <v>0.44277954458097607</v>
      </c>
      <c r="BZ89">
        <f t="shared" si="236"/>
        <v>0.46463883758823959</v>
      </c>
      <c r="CA89">
        <f t="shared" si="236"/>
        <v>0.48649813059550323</v>
      </c>
      <c r="CB89">
        <f t="shared" si="236"/>
        <v>0.50835742360276681</v>
      </c>
      <c r="CC89">
        <f t="shared" si="236"/>
        <v>0.53021671661003045</v>
      </c>
      <c r="CD89">
        <f t="shared" si="236"/>
        <v>0.5770245278009648</v>
      </c>
      <c r="CE89">
        <f t="shared" si="236"/>
        <v>0.75354520801422309</v>
      </c>
      <c r="CF89">
        <f t="shared" si="236"/>
        <v>1.0020812503572638</v>
      </c>
      <c r="CG89">
        <f t="shared" si="236"/>
        <v>1.0347785215403547</v>
      </c>
      <c r="CH89">
        <f t="shared" si="236"/>
        <v>1.0674757927234455</v>
      </c>
      <c r="CI89">
        <f t="shared" si="236"/>
        <v>0.84901357065762262</v>
      </c>
      <c r="CJ89">
        <f t="shared" si="236"/>
        <v>0.8503922944249318</v>
      </c>
      <c r="CK89">
        <f t="shared" si="236"/>
        <v>1.0385774868840711</v>
      </c>
      <c r="CL89">
        <f t="shared" si="236"/>
        <v>1.0041031012303454</v>
      </c>
      <c r="CM89">
        <f t="shared" si="236"/>
        <v>0.98739287669228915</v>
      </c>
      <c r="CN89">
        <f t="shared" si="236"/>
        <v>1.0377678935643282</v>
      </c>
      <c r="CO89">
        <f t="shared" si="236"/>
        <v>1.0881429104363671</v>
      </c>
      <c r="CP89">
        <f t="shared" si="236"/>
        <v>1.1385179273084058</v>
      </c>
      <c r="CQ89">
        <f t="shared" si="236"/>
        <v>1.1888929441804448</v>
      </c>
      <c r="CR89">
        <f t="shared" si="236"/>
        <v>1.0985820112931313</v>
      </c>
      <c r="CS89">
        <f t="shared" si="236"/>
        <v>0.98332256022214692</v>
      </c>
      <c r="CT89">
        <f t="shared" si="236"/>
        <v>1.0146214984694792</v>
      </c>
      <c r="CU89">
        <f t="shared" si="236"/>
        <v>0.97390507458702891</v>
      </c>
      <c r="CV89">
        <f t="shared" si="236"/>
        <v>0.93318865070457846</v>
      </c>
      <c r="CW89">
        <f t="shared" si="236"/>
        <v>0.7364625528415164</v>
      </c>
      <c r="CX89">
        <f t="shared" si="236"/>
        <v>0.79089594822736797</v>
      </c>
      <c r="CY89">
        <f t="shared" si="236"/>
        <v>1.0044878486254301</v>
      </c>
      <c r="CZ89">
        <f t="shared" si="236"/>
        <v>1.0312732803316618</v>
      </c>
      <c r="DA89">
        <f t="shared" si="236"/>
        <v>1.0057058458111796</v>
      </c>
      <c r="DB89">
        <f t="shared" si="236"/>
        <v>0.96237425017502831</v>
      </c>
      <c r="DC89">
        <f t="shared" si="236"/>
        <v>0.91904265453887724</v>
      </c>
      <c r="DD89">
        <f t="shared" si="236"/>
        <v>0.87571105890272594</v>
      </c>
      <c r="DE89">
        <f t="shared" si="236"/>
        <v>0.83237946326657486</v>
      </c>
      <c r="DF89">
        <f t="shared" si="236"/>
        <v>0.78904786763042367</v>
      </c>
      <c r="DG89">
        <f t="shared" ref="DG89:DZ89" si="237">IF(ISNUMBER(DG88),AVERAGE(CZ88:DN88),"")</f>
        <v>0.79012012967075207</v>
      </c>
      <c r="DH89">
        <f t="shared" si="237"/>
        <v>0.79119239171108047</v>
      </c>
      <c r="DI89">
        <f t="shared" si="237"/>
        <v>0.72981888002688444</v>
      </c>
      <c r="DJ89">
        <f t="shared" si="237"/>
        <v>0.66844536834268842</v>
      </c>
      <c r="DK89">
        <f t="shared" si="237"/>
        <v>0.60707185665849228</v>
      </c>
      <c r="DL89">
        <f t="shared" si="237"/>
        <v>0.70170801895490775</v>
      </c>
      <c r="DM89">
        <f t="shared" si="237"/>
        <v>0.79634418125132334</v>
      </c>
      <c r="DN89">
        <f t="shared" si="237"/>
        <v>0.73182183853552862</v>
      </c>
      <c r="DO89">
        <f t="shared" si="237"/>
        <v>0.66729949581973369</v>
      </c>
      <c r="DP89">
        <f t="shared" si="237"/>
        <v>0.65513001933065274</v>
      </c>
      <c r="DQ89">
        <f t="shared" si="237"/>
        <v>0.64296054284157189</v>
      </c>
      <c r="DR89">
        <f t="shared" si="237"/>
        <v>0.63079106635249116</v>
      </c>
      <c r="DS89">
        <f t="shared" si="237"/>
        <v>0.6186215898634102</v>
      </c>
      <c r="DT89">
        <f t="shared" si="237"/>
        <v>0.52726431403821039</v>
      </c>
      <c r="DU89">
        <f t="shared" si="237"/>
        <v>0.43590703821301047</v>
      </c>
      <c r="DV89">
        <f t="shared" si="237"/>
        <v>0.44083185447068346</v>
      </c>
      <c r="DW89">
        <f t="shared" si="237"/>
        <v>0.4457566707283564</v>
      </c>
      <c r="DX89">
        <f t="shared" si="237"/>
        <v>0.36656887139223743</v>
      </c>
      <c r="DY89">
        <f t="shared" si="237"/>
        <v>0.2873810720561184</v>
      </c>
      <c r="DZ89">
        <f t="shared" si="237"/>
        <v>0.20819327271999941</v>
      </c>
      <c r="EA89">
        <f t="shared" ref="EA89:FS89" si="238">IF(ISNUMBER(EA88),AVERAGE(DT88:EH88),"")</f>
        <v>0.12900547338388038</v>
      </c>
      <c r="EB89">
        <f t="shared" si="238"/>
        <v>9.3185085244903751E-2</v>
      </c>
      <c r="EC89">
        <f t="shared" si="238"/>
        <v>5.7364697105927169E-2</v>
      </c>
      <c r="ED89">
        <f t="shared" si="238"/>
        <v>2.1544308966950549E-2</v>
      </c>
      <c r="EE89">
        <f t="shared" si="238"/>
        <v>-1.4276079172026074E-2</v>
      </c>
      <c r="EF89">
        <f t="shared" si="238"/>
        <v>-5.009646731100266E-2</v>
      </c>
      <c r="EG89">
        <f t="shared" si="238"/>
        <v>-8.5916855449979193E-2</v>
      </c>
      <c r="EH89">
        <f t="shared" si="238"/>
        <v>-0.1217372435889557</v>
      </c>
      <c r="EI89">
        <f t="shared" si="238"/>
        <v>-7.8369832391813318E-2</v>
      </c>
      <c r="EJ89">
        <f t="shared" si="238"/>
        <v>-3.5002421194670924E-2</v>
      </c>
      <c r="EK89">
        <f t="shared" si="238"/>
        <v>8.364990002471465E-3</v>
      </c>
      <c r="EL89">
        <f t="shared" si="238"/>
        <v>5.1732401199613899E-2</v>
      </c>
      <c r="EM89">
        <f t="shared" si="238"/>
        <v>9.5099812396756342E-2</v>
      </c>
      <c r="EN89">
        <f t="shared" si="238"/>
        <v>0.13846722359389876</v>
      </c>
      <c r="EO89">
        <f t="shared" si="238"/>
        <v>0.18183463479104126</v>
      </c>
      <c r="EP89">
        <f t="shared" si="238"/>
        <v>0.22520204598818372</v>
      </c>
      <c r="EQ89">
        <f t="shared" si="238"/>
        <v>0.22520204598818372</v>
      </c>
      <c r="ER89">
        <f t="shared" si="238"/>
        <v>0.22520204598818372</v>
      </c>
      <c r="ES89">
        <f t="shared" si="238"/>
        <v>0.22520204598818372</v>
      </c>
      <c r="ET89">
        <f t="shared" si="238"/>
        <v>0.22520204598818372</v>
      </c>
      <c r="EU89">
        <f t="shared" si="238"/>
        <v>0.22520204598818372</v>
      </c>
      <c r="EV89">
        <f t="shared" si="238"/>
        <v>0.22520204598818372</v>
      </c>
      <c r="EW89">
        <f t="shared" si="238"/>
        <v>0.22520204598818372</v>
      </c>
      <c r="EX89">
        <f t="shared" si="238"/>
        <v>0.22520204598818372</v>
      </c>
      <c r="EY89">
        <f t="shared" si="238"/>
        <v>0.22520204598818372</v>
      </c>
      <c r="EZ89">
        <f t="shared" si="238"/>
        <v>0.22520204598818372</v>
      </c>
      <c r="FA89">
        <f t="shared" si="238"/>
        <v>0.22520204598818372</v>
      </c>
      <c r="FB89">
        <f t="shared" si="238"/>
        <v>0.21018857625563811</v>
      </c>
      <c r="FC89">
        <f t="shared" si="238"/>
        <v>0.19517510652309253</v>
      </c>
      <c r="FD89">
        <f t="shared" si="238"/>
        <v>0.18016163679054695</v>
      </c>
      <c r="FE89">
        <f t="shared" si="238"/>
        <v>0.16514816705800137</v>
      </c>
      <c r="FF89">
        <f t="shared" si="238"/>
        <v>0.15013469732545576</v>
      </c>
      <c r="FG89">
        <f t="shared" si="238"/>
        <v>0.13512122759291018</v>
      </c>
      <c r="FH89">
        <f t="shared" si="238"/>
        <v>0.12010775786036461</v>
      </c>
      <c r="FI89">
        <f t="shared" si="238"/>
        <v>0.10509428812781903</v>
      </c>
      <c r="FJ89">
        <f t="shared" si="238"/>
        <v>9.008081839527346E-2</v>
      </c>
      <c r="FK89">
        <f t="shared" si="238"/>
        <v>7.5067348662727879E-2</v>
      </c>
      <c r="FL89">
        <f t="shared" si="238"/>
        <v>6.0053878930182304E-2</v>
      </c>
      <c r="FM89">
        <f t="shared" si="238"/>
        <v>4.8257581283182208E-2</v>
      </c>
      <c r="FN89">
        <f t="shared" si="238"/>
        <v>3.4646468613566711E-2</v>
      </c>
      <c r="FO89">
        <f t="shared" si="238"/>
        <v>1.876683716568197E-2</v>
      </c>
      <c r="FP89">
        <f t="shared" si="238"/>
        <v>0</v>
      </c>
      <c r="FQ89">
        <f t="shared" si="238"/>
        <v>0</v>
      </c>
      <c r="FR89">
        <f t="shared" si="238"/>
        <v>0</v>
      </c>
      <c r="FS89">
        <f t="shared" si="238"/>
        <v>0</v>
      </c>
    </row>
  </sheetData>
  <phoneticPr fontId="13" type="noConversion"/>
  <pageMargins left="0.75" right="0.75" top="1" bottom="1" header="0.5" footer="0.5"/>
  <pageSetup orientation="portrait"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IV89"/>
  <sheetViews>
    <sheetView zoomScaleNormal="100" workbookViewId="0">
      <pane xSplit="1" ySplit="8" topLeftCell="DH12" activePane="bottomRight" state="frozen"/>
      <selection pane="topRight" activeCell="B1" sqref="B1"/>
      <selection pane="bottomLeft" activeCell="A9" sqref="A9"/>
      <selection pane="bottomRight" activeCell="DH19" sqref="DH19"/>
    </sheetView>
  </sheetViews>
  <sheetFormatPr defaultColWidth="7.33203125" defaultRowHeight="13.2" x14ac:dyDescent="0.25"/>
  <cols>
    <col min="1" max="1" width="18.44140625" customWidth="1"/>
    <col min="2" max="2" width="9.33203125" bestFit="1" customWidth="1"/>
    <col min="3" max="175" width="7.6640625" customWidth="1"/>
  </cols>
  <sheetData>
    <row r="1" spans="1:175" ht="15.6" x14ac:dyDescent="0.3">
      <c r="A1" s="7" t="s">
        <v>0</v>
      </c>
      <c r="B1" s="7"/>
      <c r="C1" s="7"/>
      <c r="D1" s="7" t="s">
        <v>319</v>
      </c>
      <c r="E1" s="7"/>
      <c r="F1" s="7" t="s">
        <v>258</v>
      </c>
      <c r="H1" s="97" t="s">
        <v>276</v>
      </c>
      <c r="U1" s="7" t="str">
        <f>D1</f>
        <v>Corn 13 #12</v>
      </c>
      <c r="W1" s="29" t="str">
        <f>$H1</f>
        <v>40-40</v>
      </c>
      <c r="AJ1" s="7" t="str">
        <f>D1</f>
        <v>Corn 13 #12</v>
      </c>
      <c r="AL1" s="29" t="str">
        <f>$H1</f>
        <v>40-40</v>
      </c>
      <c r="AZ1" s="7" t="str">
        <f>D1</f>
        <v>Corn 13 #12</v>
      </c>
      <c r="BB1" s="29" t="str">
        <f>$H1</f>
        <v>40-40</v>
      </c>
      <c r="BS1" s="7" t="str">
        <f>D1</f>
        <v>Corn 13 #12</v>
      </c>
      <c r="BU1" s="29" t="str">
        <f>$H1</f>
        <v>40-40</v>
      </c>
      <c r="CH1" s="7" t="str">
        <f>D1</f>
        <v>Corn 13 #12</v>
      </c>
      <c r="CJ1" s="29" t="str">
        <f>$H1</f>
        <v>40-40</v>
      </c>
      <c r="DF1" s="7" t="str">
        <f>D1</f>
        <v>Corn 13 #12</v>
      </c>
      <c r="DH1" s="29" t="str">
        <f>$H1</f>
        <v>40-40</v>
      </c>
      <c r="DX1" s="7" t="str">
        <f>D1</f>
        <v>Corn 13 #12</v>
      </c>
      <c r="DZ1" s="29" t="str">
        <f>$H1</f>
        <v>40-40</v>
      </c>
    </row>
    <row r="3" spans="1:175" x14ac:dyDescent="0.25">
      <c r="A3" t="s">
        <v>1</v>
      </c>
      <c r="C3" s="144">
        <f>'Raw Data'!B3</f>
        <v>41042</v>
      </c>
      <c r="D3" s="144">
        <f>'Raw Data'!C3</f>
        <v>41043</v>
      </c>
      <c r="E3" s="144">
        <f>'Raw Data'!D3</f>
        <v>41044</v>
      </c>
      <c r="F3" s="144">
        <f>'Raw Data'!E3</f>
        <v>41045</v>
      </c>
      <c r="G3" s="144">
        <f>'Raw Data'!F3</f>
        <v>41046</v>
      </c>
      <c r="H3" s="144">
        <f>'Raw Data'!G3</f>
        <v>41047</v>
      </c>
      <c r="I3" s="144">
        <f>'Raw Data'!H3</f>
        <v>41048</v>
      </c>
      <c r="J3" s="144">
        <f>'Raw Data'!I3</f>
        <v>41049</v>
      </c>
      <c r="K3" s="144">
        <f>'Raw Data'!J3</f>
        <v>41050</v>
      </c>
      <c r="L3" s="144">
        <f>'Raw Data'!K3</f>
        <v>41051</v>
      </c>
      <c r="M3" s="144">
        <f>'Raw Data'!L3</f>
        <v>41052</v>
      </c>
      <c r="N3" s="144">
        <f>'Raw Data'!M3</f>
        <v>41053</v>
      </c>
      <c r="O3" s="144">
        <f>'Raw Data'!N3</f>
        <v>41054</v>
      </c>
      <c r="P3" s="144">
        <f>'Raw Data'!O3</f>
        <v>41055</v>
      </c>
      <c r="Q3" s="144">
        <f>'Raw Data'!P3</f>
        <v>41056</v>
      </c>
      <c r="R3" s="144">
        <f>'Raw Data'!Q3</f>
        <v>41057</v>
      </c>
      <c r="S3" s="144">
        <f>'Raw Data'!R3</f>
        <v>41058</v>
      </c>
      <c r="T3" s="144">
        <f>'Raw Data'!S3</f>
        <v>41059</v>
      </c>
      <c r="U3" s="144">
        <f>'Raw Data'!T3</f>
        <v>41060</v>
      </c>
      <c r="V3" s="144">
        <f>'Raw Data'!U3</f>
        <v>41061</v>
      </c>
      <c r="W3" s="144">
        <f>'Raw Data'!V3</f>
        <v>41062</v>
      </c>
      <c r="X3" s="144">
        <f>'Raw Data'!W3</f>
        <v>41063</v>
      </c>
      <c r="Y3" s="144">
        <f>'Raw Data'!X3</f>
        <v>41064</v>
      </c>
      <c r="Z3" s="144">
        <f>'Raw Data'!Y3</f>
        <v>41065</v>
      </c>
      <c r="AA3" s="144">
        <f>'Raw Data'!Z3</f>
        <v>41066</v>
      </c>
      <c r="AB3" s="144">
        <f>'Raw Data'!AA3</f>
        <v>41067</v>
      </c>
      <c r="AC3" s="144">
        <f>'Raw Data'!AB3</f>
        <v>41068</v>
      </c>
      <c r="AD3" s="144">
        <f>'Raw Data'!AC3</f>
        <v>41069</v>
      </c>
      <c r="AE3" s="144">
        <f>'Raw Data'!AD3</f>
        <v>41070</v>
      </c>
      <c r="AF3" s="144">
        <f>'Raw Data'!AE3</f>
        <v>41071</v>
      </c>
      <c r="AG3" s="144">
        <f>'Raw Data'!AF3</f>
        <v>41072</v>
      </c>
      <c r="AH3" s="144">
        <f>'Raw Data'!AG3</f>
        <v>41073</v>
      </c>
      <c r="AI3" s="144">
        <f>'Raw Data'!AH3</f>
        <v>41074</v>
      </c>
      <c r="AJ3" s="144">
        <f>'Raw Data'!AI3</f>
        <v>41075</v>
      </c>
      <c r="AK3" s="144">
        <f>'Raw Data'!AJ3</f>
        <v>41076</v>
      </c>
      <c r="AL3" s="144">
        <f>'Raw Data'!AK3</f>
        <v>41077</v>
      </c>
      <c r="AM3" s="144">
        <f>'Raw Data'!AL3</f>
        <v>41078</v>
      </c>
      <c r="AN3" s="144">
        <f>'Raw Data'!AM3</f>
        <v>41079</v>
      </c>
      <c r="AO3" s="144">
        <f>'Raw Data'!AN3</f>
        <v>41080</v>
      </c>
      <c r="AP3" s="144">
        <f>'Raw Data'!AO3</f>
        <v>41081</v>
      </c>
      <c r="AQ3" s="144">
        <f>'Raw Data'!AP3</f>
        <v>41082</v>
      </c>
      <c r="AR3" s="144">
        <f>'Raw Data'!AQ3</f>
        <v>41083</v>
      </c>
      <c r="AS3" s="144">
        <f>'Raw Data'!AR3</f>
        <v>41084</v>
      </c>
      <c r="AT3" s="144">
        <f>'Raw Data'!AS3</f>
        <v>41085</v>
      </c>
      <c r="AU3" s="144">
        <f>'Raw Data'!AT3</f>
        <v>41086</v>
      </c>
      <c r="AV3" s="144">
        <f>'Raw Data'!AU3</f>
        <v>41087</v>
      </c>
      <c r="AW3" s="144">
        <f>'Raw Data'!AV3</f>
        <v>41088</v>
      </c>
      <c r="AX3" s="144">
        <f>'Raw Data'!AW3</f>
        <v>41089</v>
      </c>
      <c r="AY3" s="144">
        <f>'Raw Data'!AX3</f>
        <v>41090</v>
      </c>
      <c r="AZ3" s="144">
        <f>'Raw Data'!AY3</f>
        <v>41091</v>
      </c>
      <c r="BA3" s="144">
        <f>'Raw Data'!AZ3</f>
        <v>41092</v>
      </c>
      <c r="BB3" s="144">
        <f>'Raw Data'!BA3</f>
        <v>41093</v>
      </c>
      <c r="BC3" s="144">
        <f>'Raw Data'!BB3</f>
        <v>41094</v>
      </c>
      <c r="BD3" s="144">
        <f>'Raw Data'!BC3</f>
        <v>41095</v>
      </c>
      <c r="BE3" s="144">
        <f>'Raw Data'!BD3</f>
        <v>41096</v>
      </c>
      <c r="BF3" s="144">
        <f>'Raw Data'!BE3</f>
        <v>41097</v>
      </c>
      <c r="BG3" s="144">
        <f>'Raw Data'!BF3</f>
        <v>41098</v>
      </c>
      <c r="BH3" s="144">
        <f>'Raw Data'!BG3</f>
        <v>41099</v>
      </c>
      <c r="BI3" s="144">
        <f>'Raw Data'!BH3</f>
        <v>41100</v>
      </c>
      <c r="BJ3" s="144">
        <f>'Raw Data'!BI3</f>
        <v>41101</v>
      </c>
      <c r="BK3" s="144">
        <f>'Raw Data'!BJ3</f>
        <v>41102</v>
      </c>
      <c r="BL3" s="144">
        <f>'Raw Data'!BK3</f>
        <v>41103</v>
      </c>
      <c r="BM3" s="144">
        <f>'Raw Data'!BL3</f>
        <v>41104</v>
      </c>
      <c r="BN3" s="144">
        <f>'Raw Data'!BM3</f>
        <v>41105</v>
      </c>
      <c r="BO3" s="144">
        <f>'Raw Data'!BN3</f>
        <v>41106</v>
      </c>
      <c r="BP3" s="144">
        <f>'Raw Data'!BO3</f>
        <v>41107</v>
      </c>
      <c r="BQ3" s="144">
        <f>'Raw Data'!BP3</f>
        <v>41108</v>
      </c>
      <c r="BR3" s="144">
        <f>'Raw Data'!BQ3</f>
        <v>41109</v>
      </c>
      <c r="BS3" s="144">
        <f>'Raw Data'!BR3</f>
        <v>41110</v>
      </c>
      <c r="BT3" s="144">
        <f>'Raw Data'!BS3</f>
        <v>41111</v>
      </c>
      <c r="BU3" s="144">
        <f>'Raw Data'!BT3</f>
        <v>41112</v>
      </c>
      <c r="BV3" s="144">
        <f>'Raw Data'!BU3</f>
        <v>41113</v>
      </c>
      <c r="BW3" s="144">
        <f>'Raw Data'!BV3</f>
        <v>41114</v>
      </c>
      <c r="BX3" s="144">
        <f>'Raw Data'!BW3</f>
        <v>41115</v>
      </c>
      <c r="BY3" s="144">
        <f>'Raw Data'!BX3</f>
        <v>41116</v>
      </c>
      <c r="BZ3" s="144">
        <f>'Raw Data'!BY3</f>
        <v>41117</v>
      </c>
      <c r="CA3" s="144">
        <f>'Raw Data'!BZ3</f>
        <v>41118</v>
      </c>
      <c r="CB3" s="144">
        <f>'Raw Data'!CA3</f>
        <v>41119</v>
      </c>
      <c r="CC3" s="144">
        <f>'Raw Data'!CB3</f>
        <v>41120</v>
      </c>
      <c r="CD3" s="144">
        <f>'Raw Data'!CC3</f>
        <v>41121</v>
      </c>
      <c r="CE3" s="144">
        <f>'Raw Data'!CD3</f>
        <v>41122</v>
      </c>
      <c r="CF3" s="144">
        <f>'Raw Data'!CE3</f>
        <v>41123</v>
      </c>
      <c r="CG3" s="144">
        <f>'Raw Data'!CF3</f>
        <v>41124</v>
      </c>
      <c r="CH3" s="144">
        <f>'Raw Data'!CG3</f>
        <v>41125</v>
      </c>
      <c r="CI3" s="144">
        <f>'Raw Data'!CH3</f>
        <v>41126</v>
      </c>
      <c r="CJ3" s="144">
        <f>'Raw Data'!CI3</f>
        <v>41127</v>
      </c>
      <c r="CK3" s="144">
        <f>'Raw Data'!CJ3</f>
        <v>41128</v>
      </c>
      <c r="CL3" s="144">
        <f>'Raw Data'!CK3</f>
        <v>41129</v>
      </c>
      <c r="CM3" s="144">
        <f>'Raw Data'!CL3</f>
        <v>41130</v>
      </c>
      <c r="CN3" s="144">
        <f>'Raw Data'!CM3</f>
        <v>41131</v>
      </c>
      <c r="CO3" s="144">
        <f>'Raw Data'!CN3</f>
        <v>41132</v>
      </c>
      <c r="CP3" s="144">
        <f>'Raw Data'!CO3</f>
        <v>41133</v>
      </c>
      <c r="CQ3" s="144">
        <f>'Raw Data'!CP3</f>
        <v>41134</v>
      </c>
      <c r="CR3" s="144">
        <f>'Raw Data'!CQ3</f>
        <v>41135</v>
      </c>
      <c r="CS3" s="144">
        <f>'Raw Data'!CR3</f>
        <v>41136</v>
      </c>
      <c r="CT3" s="144">
        <f>'Raw Data'!CS3</f>
        <v>41137</v>
      </c>
      <c r="CU3" s="144">
        <f>'Raw Data'!CT3</f>
        <v>41138</v>
      </c>
      <c r="CV3" s="144">
        <f>'Raw Data'!CU3</f>
        <v>41139</v>
      </c>
      <c r="CW3" s="144">
        <f>'Raw Data'!CV3</f>
        <v>41140</v>
      </c>
      <c r="CX3" s="144">
        <f>'Raw Data'!CW3</f>
        <v>41141</v>
      </c>
      <c r="CY3" s="144">
        <f>'Raw Data'!CX3</f>
        <v>41142</v>
      </c>
      <c r="CZ3" s="144">
        <f>'Raw Data'!CY3</f>
        <v>41143</v>
      </c>
      <c r="DA3" s="144">
        <f>'Raw Data'!CZ3</f>
        <v>41144</v>
      </c>
      <c r="DB3" s="144">
        <f>'Raw Data'!DA3</f>
        <v>41145</v>
      </c>
      <c r="DC3" s="144">
        <f>'Raw Data'!DB3</f>
        <v>41146</v>
      </c>
      <c r="DD3" s="144">
        <f>'Raw Data'!DC3</f>
        <v>41147</v>
      </c>
      <c r="DE3" s="144">
        <f>'Raw Data'!DD3</f>
        <v>41148</v>
      </c>
      <c r="DF3" s="144">
        <f>'Raw Data'!DE3</f>
        <v>41149</v>
      </c>
      <c r="DG3" s="144">
        <f>'Raw Data'!DF3</f>
        <v>41150</v>
      </c>
      <c r="DH3" s="144">
        <f>'Raw Data'!DG3</f>
        <v>41151</v>
      </c>
      <c r="DI3" s="144">
        <f>'Raw Data'!DH3</f>
        <v>41152</v>
      </c>
      <c r="DJ3" s="144">
        <f>'Raw Data'!DI3</f>
        <v>41153</v>
      </c>
      <c r="DK3" s="144">
        <f>'Raw Data'!DJ3</f>
        <v>41154</v>
      </c>
      <c r="DL3" s="144">
        <f>'Raw Data'!DK3</f>
        <v>41155</v>
      </c>
      <c r="DM3" s="144">
        <f>'Raw Data'!DL3</f>
        <v>41156</v>
      </c>
      <c r="DN3" s="144">
        <f>'Raw Data'!DM3</f>
        <v>41157</v>
      </c>
      <c r="DO3" s="144">
        <f>'Raw Data'!DN3</f>
        <v>41158</v>
      </c>
      <c r="DP3" s="144">
        <f>'Raw Data'!DO3</f>
        <v>41159</v>
      </c>
      <c r="DQ3" s="144">
        <f>'Raw Data'!DP3</f>
        <v>41160</v>
      </c>
      <c r="DR3" s="144">
        <f>'Raw Data'!DQ3</f>
        <v>41161</v>
      </c>
      <c r="DS3" s="144">
        <f>'Raw Data'!DR3</f>
        <v>41162</v>
      </c>
      <c r="DT3" s="144">
        <f>'Raw Data'!DS3</f>
        <v>41163</v>
      </c>
      <c r="DU3" s="144">
        <f>'Raw Data'!DT3</f>
        <v>41164</v>
      </c>
      <c r="DV3" s="144">
        <f>'Raw Data'!DU3</f>
        <v>41165</v>
      </c>
      <c r="DW3" s="144">
        <f>'Raw Data'!DV3</f>
        <v>41166</v>
      </c>
      <c r="DX3" s="144">
        <f>'Raw Data'!DW3</f>
        <v>41167</v>
      </c>
      <c r="DY3" s="144">
        <f>'Raw Data'!DX3</f>
        <v>41168</v>
      </c>
      <c r="DZ3" s="144">
        <f>'Raw Data'!DY3</f>
        <v>41169</v>
      </c>
      <c r="EA3" s="144">
        <f>'Raw Data'!DZ3</f>
        <v>41170</v>
      </c>
      <c r="EB3" s="144">
        <f>'Raw Data'!EA3</f>
        <v>41171</v>
      </c>
      <c r="EC3" s="144">
        <f>'Raw Data'!EB3</f>
        <v>41172</v>
      </c>
      <c r="ED3" s="144">
        <f>'Raw Data'!EC3</f>
        <v>41173</v>
      </c>
      <c r="EE3" s="144">
        <f>'Raw Data'!ED3</f>
        <v>41174</v>
      </c>
      <c r="EF3" s="144">
        <f>'Raw Data'!EE3</f>
        <v>41175</v>
      </c>
      <c r="EG3" s="144">
        <f>'Raw Data'!EF3</f>
        <v>41176</v>
      </c>
      <c r="EH3" s="144">
        <f>'Raw Data'!EG3</f>
        <v>41177</v>
      </c>
      <c r="EI3" s="144">
        <f>'Raw Data'!EH3</f>
        <v>41178</v>
      </c>
      <c r="EJ3" s="144">
        <f>'Raw Data'!EI3</f>
        <v>41179</v>
      </c>
      <c r="EK3" s="144">
        <f>'Raw Data'!EJ3</f>
        <v>41180</v>
      </c>
      <c r="EL3" s="144">
        <f>'Raw Data'!EK3</f>
        <v>41181</v>
      </c>
      <c r="EM3" s="144">
        <f>'Raw Data'!EL3</f>
        <v>41182</v>
      </c>
      <c r="EN3" s="144">
        <f>'Raw Data'!EM3</f>
        <v>41183</v>
      </c>
      <c r="EO3" s="144">
        <f>'Raw Data'!EN3</f>
        <v>41184</v>
      </c>
      <c r="EP3" s="144">
        <f>'Raw Data'!EO3</f>
        <v>41185</v>
      </c>
      <c r="EQ3" s="144">
        <f>'Raw Data'!EP3</f>
        <v>41186</v>
      </c>
      <c r="ER3" s="144">
        <f>'Raw Data'!EQ3</f>
        <v>41187</v>
      </c>
      <c r="ES3" s="144">
        <f>'Raw Data'!ER3</f>
        <v>41188</v>
      </c>
      <c r="ET3" s="144">
        <f>'Raw Data'!ES3</f>
        <v>41189</v>
      </c>
      <c r="EU3" s="144">
        <f>'Raw Data'!ET3</f>
        <v>41190</v>
      </c>
      <c r="EV3" s="144">
        <f>'Raw Data'!EU3</f>
        <v>41191</v>
      </c>
      <c r="EW3" s="144">
        <f>'Raw Data'!EV3</f>
        <v>41192</v>
      </c>
      <c r="EX3" s="144">
        <f>'Raw Data'!EW3</f>
        <v>41193</v>
      </c>
      <c r="EY3" s="144">
        <f>'Raw Data'!EX3</f>
        <v>41194</v>
      </c>
      <c r="EZ3" s="144">
        <f>'Raw Data'!EY3</f>
        <v>41195</v>
      </c>
      <c r="FA3" s="144">
        <f>'Raw Data'!EZ3</f>
        <v>41196</v>
      </c>
      <c r="FB3" s="144">
        <f>'Raw Data'!FA3</f>
        <v>41197</v>
      </c>
      <c r="FC3" s="144">
        <f>'Raw Data'!FB3</f>
        <v>41198</v>
      </c>
      <c r="FD3" s="144">
        <f>'Raw Data'!FC3</f>
        <v>41199</v>
      </c>
      <c r="FE3" s="144">
        <f>'Raw Data'!FD3</f>
        <v>41200</v>
      </c>
      <c r="FF3" s="144">
        <f>'Raw Data'!FE3</f>
        <v>41201</v>
      </c>
      <c r="FG3" s="144">
        <f>'Raw Data'!FF3</f>
        <v>41202</v>
      </c>
      <c r="FH3" s="144">
        <f>'Raw Data'!FG3</f>
        <v>41203</v>
      </c>
      <c r="FI3" s="144">
        <f>'Raw Data'!FH3</f>
        <v>41204</v>
      </c>
      <c r="FJ3" s="144">
        <f>'Raw Data'!FI3</f>
        <v>41205</v>
      </c>
      <c r="FK3" s="144">
        <f>'Raw Data'!FJ3</f>
        <v>41206</v>
      </c>
      <c r="FL3" s="144">
        <f>'Raw Data'!FK3</f>
        <v>41207</v>
      </c>
      <c r="FM3" s="144">
        <f>'Raw Data'!FL3</f>
        <v>41208</v>
      </c>
      <c r="FN3" s="144">
        <f>'Raw Data'!FM3</f>
        <v>41209</v>
      </c>
      <c r="FO3" s="144">
        <f>'Raw Data'!FN3</f>
        <v>41210</v>
      </c>
      <c r="FP3" s="144">
        <f>'Raw Data'!FO3</f>
        <v>41211</v>
      </c>
      <c r="FQ3" s="144">
        <f>'Raw Data'!FP3</f>
        <v>41212</v>
      </c>
      <c r="FR3" s="144">
        <f>'Raw Data'!FQ3</f>
        <v>41213</v>
      </c>
      <c r="FS3" s="144">
        <f>'Raw Data'!FR3</f>
        <v>41214</v>
      </c>
    </row>
    <row r="4" spans="1:175" x14ac:dyDescent="0.25">
      <c r="A4" t="s">
        <v>2</v>
      </c>
      <c r="C4" s="109">
        <f>'Raw Data'!B4</f>
        <v>133</v>
      </c>
      <c r="D4" s="109">
        <f>'Raw Data'!C4</f>
        <v>134</v>
      </c>
      <c r="E4" s="109">
        <f>'Raw Data'!D4</f>
        <v>135</v>
      </c>
      <c r="F4" s="109">
        <f>'Raw Data'!E4</f>
        <v>136</v>
      </c>
      <c r="G4" s="109">
        <f>'Raw Data'!F4</f>
        <v>137</v>
      </c>
      <c r="H4" s="109">
        <f>'Raw Data'!G4</f>
        <v>138</v>
      </c>
      <c r="I4" s="109">
        <f>'Raw Data'!H4</f>
        <v>139</v>
      </c>
      <c r="J4" s="109">
        <f>'Raw Data'!I4</f>
        <v>140</v>
      </c>
      <c r="K4" s="109">
        <f>'Raw Data'!J4</f>
        <v>141</v>
      </c>
      <c r="L4" s="109">
        <f>'Raw Data'!K4</f>
        <v>142</v>
      </c>
      <c r="M4" s="109">
        <f>'Raw Data'!L4</f>
        <v>143</v>
      </c>
      <c r="N4" s="109">
        <f>'Raw Data'!M4</f>
        <v>144</v>
      </c>
      <c r="O4" s="109">
        <f>'Raw Data'!N4</f>
        <v>145</v>
      </c>
      <c r="P4" s="109">
        <f>'Raw Data'!O4</f>
        <v>146</v>
      </c>
      <c r="Q4" s="109">
        <f>'Raw Data'!P4</f>
        <v>147</v>
      </c>
      <c r="R4" s="109">
        <f>'Raw Data'!Q4</f>
        <v>148</v>
      </c>
      <c r="S4" s="109">
        <f>'Raw Data'!R4</f>
        <v>149</v>
      </c>
      <c r="T4" s="109">
        <f>'Raw Data'!S4</f>
        <v>150</v>
      </c>
      <c r="U4" s="109">
        <f>'Raw Data'!T4</f>
        <v>151</v>
      </c>
      <c r="V4" s="109">
        <f>'Raw Data'!U4</f>
        <v>152</v>
      </c>
      <c r="W4" s="109">
        <f>'Raw Data'!V4</f>
        <v>153</v>
      </c>
      <c r="X4" s="109">
        <f>'Raw Data'!W4</f>
        <v>154</v>
      </c>
      <c r="Y4" s="109">
        <f>'Raw Data'!X4</f>
        <v>155</v>
      </c>
      <c r="Z4" s="109">
        <f>'Raw Data'!Y4</f>
        <v>156</v>
      </c>
      <c r="AA4" s="109">
        <f>'Raw Data'!Z4</f>
        <v>157</v>
      </c>
      <c r="AB4" s="109">
        <f>'Raw Data'!AA4</f>
        <v>158</v>
      </c>
      <c r="AC4" s="109">
        <f>'Raw Data'!AB4</f>
        <v>159</v>
      </c>
      <c r="AD4" s="109">
        <f>'Raw Data'!AC4</f>
        <v>160</v>
      </c>
      <c r="AE4" s="109">
        <f>'Raw Data'!AD4</f>
        <v>161</v>
      </c>
      <c r="AF4" s="109">
        <f>'Raw Data'!AE4</f>
        <v>162</v>
      </c>
      <c r="AG4" s="109">
        <f>'Raw Data'!AF4</f>
        <v>163</v>
      </c>
      <c r="AH4" s="109">
        <f>'Raw Data'!AG4</f>
        <v>164</v>
      </c>
      <c r="AI4" s="109">
        <f>'Raw Data'!AH4</f>
        <v>165</v>
      </c>
      <c r="AJ4" s="109">
        <f>'Raw Data'!AI4</f>
        <v>166</v>
      </c>
      <c r="AK4" s="109">
        <f>'Raw Data'!AJ4</f>
        <v>167</v>
      </c>
      <c r="AL4" s="109">
        <f>'Raw Data'!AK4</f>
        <v>168</v>
      </c>
      <c r="AM4" s="109">
        <f>'Raw Data'!AL4</f>
        <v>169</v>
      </c>
      <c r="AN4" s="109">
        <f>'Raw Data'!AM4</f>
        <v>170</v>
      </c>
      <c r="AO4" s="109">
        <f>'Raw Data'!AN4</f>
        <v>171</v>
      </c>
      <c r="AP4" s="109">
        <f>'Raw Data'!AO4</f>
        <v>172</v>
      </c>
      <c r="AQ4" s="109">
        <f>'Raw Data'!AP4</f>
        <v>173</v>
      </c>
      <c r="AR4" s="109">
        <f>'Raw Data'!AQ4</f>
        <v>174</v>
      </c>
      <c r="AS4" s="109">
        <f>'Raw Data'!AR4</f>
        <v>175</v>
      </c>
      <c r="AT4" s="109">
        <f>'Raw Data'!AS4</f>
        <v>176</v>
      </c>
      <c r="AU4" s="109">
        <f>'Raw Data'!AT4</f>
        <v>177</v>
      </c>
      <c r="AV4" s="109">
        <f>'Raw Data'!AU4</f>
        <v>178</v>
      </c>
      <c r="AW4" s="109">
        <f>'Raw Data'!AV4</f>
        <v>179</v>
      </c>
      <c r="AX4" s="109">
        <f>'Raw Data'!AW4</f>
        <v>180</v>
      </c>
      <c r="AY4" s="109">
        <f>'Raw Data'!AX4</f>
        <v>181</v>
      </c>
      <c r="AZ4" s="109">
        <f>'Raw Data'!AY4</f>
        <v>182</v>
      </c>
      <c r="BA4" s="109">
        <f>'Raw Data'!AZ4</f>
        <v>183</v>
      </c>
      <c r="BB4" s="109">
        <f>'Raw Data'!BA4</f>
        <v>184</v>
      </c>
      <c r="BC4" s="109">
        <f>'Raw Data'!BB4</f>
        <v>185</v>
      </c>
      <c r="BD4" s="109">
        <f>'Raw Data'!BC4</f>
        <v>186</v>
      </c>
      <c r="BE4" s="109">
        <f>'Raw Data'!BD4</f>
        <v>187</v>
      </c>
      <c r="BF4" s="109">
        <f>'Raw Data'!BE4</f>
        <v>188</v>
      </c>
      <c r="BG4" s="109">
        <f>'Raw Data'!BF4</f>
        <v>189</v>
      </c>
      <c r="BH4" s="109">
        <f>'Raw Data'!BG4</f>
        <v>190</v>
      </c>
      <c r="BI4" s="109">
        <f>'Raw Data'!BH4</f>
        <v>191</v>
      </c>
      <c r="BJ4" s="109">
        <f>'Raw Data'!BI4</f>
        <v>192</v>
      </c>
      <c r="BK4" s="109">
        <f>'Raw Data'!BJ4</f>
        <v>193</v>
      </c>
      <c r="BL4" s="109">
        <f>'Raw Data'!BK4</f>
        <v>194</v>
      </c>
      <c r="BM4" s="109">
        <f>'Raw Data'!BL4</f>
        <v>195</v>
      </c>
      <c r="BN4" s="109">
        <f>'Raw Data'!BM4</f>
        <v>196</v>
      </c>
      <c r="BO4" s="109">
        <f>'Raw Data'!BN4</f>
        <v>197</v>
      </c>
      <c r="BP4" s="109">
        <f>'Raw Data'!BO4</f>
        <v>198</v>
      </c>
      <c r="BQ4" s="109">
        <f>'Raw Data'!BP4</f>
        <v>199</v>
      </c>
      <c r="BR4" s="109">
        <f>'Raw Data'!BQ4</f>
        <v>200</v>
      </c>
      <c r="BS4" s="109">
        <f>'Raw Data'!BR4</f>
        <v>201</v>
      </c>
      <c r="BT4" s="109">
        <f>'Raw Data'!BS4</f>
        <v>202</v>
      </c>
      <c r="BU4" s="109">
        <f>'Raw Data'!BT4</f>
        <v>203</v>
      </c>
      <c r="BV4" s="109">
        <f>'Raw Data'!BU4</f>
        <v>204</v>
      </c>
      <c r="BW4" s="109">
        <f>'Raw Data'!BV4</f>
        <v>205</v>
      </c>
      <c r="BX4" s="109">
        <f>'Raw Data'!BW4</f>
        <v>206</v>
      </c>
      <c r="BY4" s="109">
        <f>'Raw Data'!BX4</f>
        <v>207</v>
      </c>
      <c r="BZ4" s="109">
        <f>'Raw Data'!BY4</f>
        <v>208</v>
      </c>
      <c r="CA4" s="109">
        <f>'Raw Data'!BZ4</f>
        <v>209</v>
      </c>
      <c r="CB4" s="109">
        <f>'Raw Data'!CA4</f>
        <v>210</v>
      </c>
      <c r="CC4" s="109">
        <f>'Raw Data'!CB4</f>
        <v>211</v>
      </c>
      <c r="CD4" s="109">
        <f>'Raw Data'!CC4</f>
        <v>212</v>
      </c>
      <c r="CE4" s="109">
        <f>'Raw Data'!CD4</f>
        <v>213</v>
      </c>
      <c r="CF4" s="109">
        <f>'Raw Data'!CE4</f>
        <v>214</v>
      </c>
      <c r="CG4" s="109">
        <f>'Raw Data'!CF4</f>
        <v>215</v>
      </c>
      <c r="CH4" s="109">
        <f>'Raw Data'!CG4</f>
        <v>216</v>
      </c>
      <c r="CI4" s="109">
        <f>'Raw Data'!CH4</f>
        <v>217</v>
      </c>
      <c r="CJ4" s="109">
        <f>'Raw Data'!CI4</f>
        <v>218</v>
      </c>
      <c r="CK4" s="109">
        <f>'Raw Data'!CJ4</f>
        <v>219</v>
      </c>
      <c r="CL4" s="109">
        <f>'Raw Data'!CK4</f>
        <v>220</v>
      </c>
      <c r="CM4" s="109">
        <f>'Raw Data'!CL4</f>
        <v>221</v>
      </c>
      <c r="CN4" s="109">
        <f>'Raw Data'!CM4</f>
        <v>222</v>
      </c>
      <c r="CO4" s="109">
        <f>'Raw Data'!CN4</f>
        <v>223</v>
      </c>
      <c r="CP4" s="109">
        <f>'Raw Data'!CO4</f>
        <v>224</v>
      </c>
      <c r="CQ4" s="109">
        <f>'Raw Data'!CP4</f>
        <v>225</v>
      </c>
      <c r="CR4" s="109">
        <f>'Raw Data'!CQ4</f>
        <v>226</v>
      </c>
      <c r="CS4" s="109">
        <f>'Raw Data'!CR4</f>
        <v>227</v>
      </c>
      <c r="CT4" s="109">
        <f>'Raw Data'!CS4</f>
        <v>228</v>
      </c>
      <c r="CU4" s="109">
        <f>'Raw Data'!CT4</f>
        <v>229</v>
      </c>
      <c r="CV4" s="109">
        <f>'Raw Data'!CU4</f>
        <v>230</v>
      </c>
      <c r="CW4" s="109">
        <f>'Raw Data'!CV4</f>
        <v>231</v>
      </c>
      <c r="CX4" s="109">
        <f>'Raw Data'!CW4</f>
        <v>232</v>
      </c>
      <c r="CY4" s="109">
        <f>'Raw Data'!CX4</f>
        <v>233</v>
      </c>
      <c r="CZ4" s="109">
        <f>'Raw Data'!CY4</f>
        <v>234</v>
      </c>
      <c r="DA4" s="109">
        <f>'Raw Data'!CZ4</f>
        <v>235</v>
      </c>
      <c r="DB4" s="109">
        <f>'Raw Data'!DA4</f>
        <v>236</v>
      </c>
      <c r="DC4" s="109">
        <f>'Raw Data'!DB4</f>
        <v>237</v>
      </c>
      <c r="DD4" s="109">
        <f>'Raw Data'!DC4</f>
        <v>238</v>
      </c>
      <c r="DE4" s="109">
        <f>'Raw Data'!DD4</f>
        <v>239</v>
      </c>
      <c r="DF4" s="109">
        <f>'Raw Data'!DE4</f>
        <v>240</v>
      </c>
      <c r="DG4" s="109">
        <f>'Raw Data'!DF4</f>
        <v>241</v>
      </c>
      <c r="DH4" s="109">
        <f>'Raw Data'!DG4</f>
        <v>242</v>
      </c>
      <c r="DI4" s="109">
        <f>'Raw Data'!DH4</f>
        <v>243</v>
      </c>
      <c r="DJ4" s="109">
        <f>'Raw Data'!DI4</f>
        <v>244</v>
      </c>
      <c r="DK4" s="109">
        <f>'Raw Data'!DJ4</f>
        <v>245</v>
      </c>
      <c r="DL4" s="109">
        <f>'Raw Data'!DK4</f>
        <v>246</v>
      </c>
      <c r="DM4" s="109">
        <f>'Raw Data'!DL4</f>
        <v>247</v>
      </c>
      <c r="DN4" s="109">
        <f>'Raw Data'!DM4</f>
        <v>248</v>
      </c>
      <c r="DO4" s="109">
        <f>'Raw Data'!DN4</f>
        <v>249</v>
      </c>
      <c r="DP4" s="109">
        <f>'Raw Data'!DO4</f>
        <v>250</v>
      </c>
      <c r="DQ4" s="109">
        <f>'Raw Data'!DP4</f>
        <v>251</v>
      </c>
      <c r="DR4" s="109">
        <f>'Raw Data'!DQ4</f>
        <v>252</v>
      </c>
      <c r="DS4" s="109">
        <f>'Raw Data'!DR4</f>
        <v>253</v>
      </c>
      <c r="DT4" s="109">
        <f>'Raw Data'!DS4</f>
        <v>254</v>
      </c>
      <c r="DU4" s="109">
        <f>'Raw Data'!DT4</f>
        <v>255</v>
      </c>
      <c r="DV4" s="109">
        <f>'Raw Data'!DU4</f>
        <v>256</v>
      </c>
      <c r="DW4" s="109">
        <f>'Raw Data'!DV4</f>
        <v>257</v>
      </c>
      <c r="DX4" s="109">
        <f>'Raw Data'!DW4</f>
        <v>258</v>
      </c>
      <c r="DY4" s="109">
        <f>'Raw Data'!DX4</f>
        <v>259</v>
      </c>
      <c r="DZ4" s="109">
        <f>'Raw Data'!DY4</f>
        <v>260</v>
      </c>
      <c r="EA4" s="109">
        <f>'Raw Data'!DZ4</f>
        <v>261</v>
      </c>
      <c r="EB4" s="109">
        <f>'Raw Data'!EA4</f>
        <v>262</v>
      </c>
      <c r="EC4" s="109">
        <f>'Raw Data'!EB4</f>
        <v>263</v>
      </c>
      <c r="ED4" s="109">
        <f>'Raw Data'!EC4</f>
        <v>264</v>
      </c>
      <c r="EE4" s="109">
        <f>'Raw Data'!ED4</f>
        <v>265</v>
      </c>
      <c r="EF4" s="109">
        <f>'Raw Data'!EE4</f>
        <v>266</v>
      </c>
      <c r="EG4" s="109">
        <f>'Raw Data'!EF4</f>
        <v>267</v>
      </c>
      <c r="EH4" s="109">
        <f>'Raw Data'!EG4</f>
        <v>268</v>
      </c>
      <c r="EI4" s="109">
        <f>'Raw Data'!EH4</f>
        <v>269</v>
      </c>
      <c r="EJ4" s="109">
        <f>'Raw Data'!EI4</f>
        <v>270</v>
      </c>
      <c r="EK4" s="109">
        <f>'Raw Data'!EJ4</f>
        <v>271</v>
      </c>
      <c r="EL4" s="109">
        <f>'Raw Data'!EK4</f>
        <v>272</v>
      </c>
      <c r="EM4" s="109">
        <f>'Raw Data'!EL4</f>
        <v>273</v>
      </c>
      <c r="EN4" s="109">
        <f>'Raw Data'!EM4</f>
        <v>274</v>
      </c>
      <c r="EO4" s="109">
        <f>'Raw Data'!EN4</f>
        <v>275</v>
      </c>
      <c r="EP4" s="109">
        <f>'Raw Data'!EO4</f>
        <v>276</v>
      </c>
      <c r="EQ4" s="109">
        <f>'Raw Data'!EP4</f>
        <v>277</v>
      </c>
      <c r="ER4" s="109">
        <f>'Raw Data'!EQ4</f>
        <v>278</v>
      </c>
      <c r="ES4" s="109">
        <f>'Raw Data'!ER4</f>
        <v>279</v>
      </c>
      <c r="ET4" s="109">
        <f>'Raw Data'!ES4</f>
        <v>280</v>
      </c>
      <c r="EU4" s="109">
        <f>'Raw Data'!ET4</f>
        <v>281</v>
      </c>
      <c r="EV4" s="109">
        <f>'Raw Data'!EU4</f>
        <v>282</v>
      </c>
      <c r="EW4" s="109">
        <f>'Raw Data'!EV4</f>
        <v>283</v>
      </c>
      <c r="EX4" s="109">
        <f>'Raw Data'!EW4</f>
        <v>284</v>
      </c>
      <c r="EY4" s="109">
        <f>'Raw Data'!EX4</f>
        <v>285</v>
      </c>
      <c r="EZ4" s="109">
        <f>'Raw Data'!EY4</f>
        <v>286</v>
      </c>
      <c r="FA4" s="109">
        <f>'Raw Data'!EZ4</f>
        <v>287</v>
      </c>
      <c r="FB4" s="109">
        <f>'Raw Data'!FA4</f>
        <v>288</v>
      </c>
      <c r="FC4" s="109">
        <f>'Raw Data'!FB4</f>
        <v>289</v>
      </c>
      <c r="FD4" s="109">
        <f>'Raw Data'!FC4</f>
        <v>290</v>
      </c>
      <c r="FE4" s="109">
        <f>'Raw Data'!FD4</f>
        <v>291</v>
      </c>
      <c r="FF4" s="109">
        <f>'Raw Data'!FE4</f>
        <v>292</v>
      </c>
      <c r="FG4" s="109">
        <f>'Raw Data'!FF4</f>
        <v>293</v>
      </c>
      <c r="FH4" s="109">
        <f>'Raw Data'!FG4</f>
        <v>294</v>
      </c>
      <c r="FI4" s="109">
        <f>'Raw Data'!FH4</f>
        <v>295</v>
      </c>
      <c r="FJ4" s="109">
        <f>'Raw Data'!FI4</f>
        <v>296</v>
      </c>
      <c r="FK4" s="109">
        <f>'Raw Data'!FJ4</f>
        <v>297</v>
      </c>
      <c r="FL4" s="109">
        <f>'Raw Data'!FK4</f>
        <v>298</v>
      </c>
      <c r="FM4" s="109">
        <f>'Raw Data'!FL4</f>
        <v>299</v>
      </c>
      <c r="FN4" s="109">
        <f>'Raw Data'!FM4</f>
        <v>300</v>
      </c>
      <c r="FO4" s="109">
        <f>'Raw Data'!FN4</f>
        <v>301</v>
      </c>
      <c r="FP4" s="109">
        <f>'Raw Data'!FO4</f>
        <v>302</v>
      </c>
      <c r="FQ4" s="109">
        <f>'Raw Data'!FP4</f>
        <v>303</v>
      </c>
      <c r="FR4" s="109">
        <f>'Raw Data'!FQ4</f>
        <v>304</v>
      </c>
      <c r="FS4" s="109">
        <f>'Raw Data'!FR4</f>
        <v>305</v>
      </c>
    </row>
    <row r="5" spans="1:175" x14ac:dyDescent="0.25">
      <c r="A5" t="s">
        <v>43</v>
      </c>
      <c r="C5" t="str">
        <f>IF(ISTEXT('Raw Data'!B214),'Raw Data'!B214,"")</f>
        <v/>
      </c>
      <c r="D5" t="str">
        <f>IF(ISTEXT('Raw Data'!C214),'Raw Data'!C214,"")</f>
        <v>Planting</v>
      </c>
      <c r="E5" t="str">
        <f>IF(ISTEXT('Raw Data'!D214),'Raw Data'!D214,"")</f>
        <v/>
      </c>
      <c r="F5" t="str">
        <f>IF(ISTEXT('Raw Data'!E214),'Raw Data'!E214,"")</f>
        <v/>
      </c>
      <c r="G5" t="str">
        <f>IF(ISTEXT('Raw Data'!F214),'Raw Data'!F214,"")</f>
        <v/>
      </c>
      <c r="H5" t="str">
        <f>IF(ISTEXT('Raw Data'!G214),'Raw Data'!G214,"")</f>
        <v/>
      </c>
      <c r="I5" t="str">
        <f>IF(ISTEXT('Raw Data'!H214),'Raw Data'!H214,"")</f>
        <v/>
      </c>
      <c r="J5" t="str">
        <f>IF(ISTEXT('Raw Data'!I214),'Raw Data'!I214,"")</f>
        <v/>
      </c>
      <c r="K5" t="str">
        <f>IF(ISTEXT('Raw Data'!J214),'Raw Data'!J214,"")</f>
        <v/>
      </c>
      <c r="L5" t="str">
        <f>IF(ISTEXT('Raw Data'!K214),'Raw Data'!K214,"")</f>
        <v/>
      </c>
      <c r="M5" t="str">
        <f>IF(ISTEXT('Raw Data'!L214),'Raw Data'!L214,"")</f>
        <v/>
      </c>
      <c r="N5" t="str">
        <f>IF(ISTEXT('Raw Data'!M214),'Raw Data'!M214,"")</f>
        <v>Emergence</v>
      </c>
      <c r="O5" t="str">
        <f>IF(ISTEXT('Raw Data'!N214),'Raw Data'!N214,"")</f>
        <v/>
      </c>
      <c r="P5" t="str">
        <f>IF(ISTEXT('Raw Data'!O214),'Raw Data'!O214,"")</f>
        <v/>
      </c>
      <c r="Q5" t="str">
        <f>IF(ISTEXT('Raw Data'!P214),'Raw Data'!P214,"")</f>
        <v/>
      </c>
      <c r="R5" t="str">
        <f>IF(ISTEXT('Raw Data'!Q214),'Raw Data'!Q214,"")</f>
        <v/>
      </c>
      <c r="S5" t="str">
        <f>IF(ISTEXT('Raw Data'!R214),'Raw Data'!R214,"")</f>
        <v/>
      </c>
      <c r="T5" t="str">
        <f>IF(ISTEXT('Raw Data'!S214),'Raw Data'!S214,"")</f>
        <v/>
      </c>
      <c r="U5" t="str">
        <f>IF(ISTEXT('Raw Data'!T214),'Raw Data'!T214,"")</f>
        <v/>
      </c>
      <c r="V5" t="str">
        <f>IF(ISTEXT('Raw Data'!U214),'Raw Data'!U214,"")</f>
        <v/>
      </c>
      <c r="W5" t="str">
        <f>IF(ISTEXT('Raw Data'!V214),'Raw Data'!V214,"")</f>
        <v/>
      </c>
      <c r="X5" t="str">
        <f>IF(ISTEXT('Raw Data'!W214),'Raw Data'!W214,"")</f>
        <v>V2/V3</v>
      </c>
      <c r="Y5" t="str">
        <f>IF(ISTEXT('Raw Data'!X214),'Raw Data'!X214,"")</f>
        <v/>
      </c>
      <c r="Z5" t="str">
        <f>IF(ISTEXT('Raw Data'!Y214),'Raw Data'!Y214,"")</f>
        <v/>
      </c>
      <c r="AA5" t="str">
        <f>IF(ISTEXT('Raw Data'!Z214),'Raw Data'!Z214,"")</f>
        <v/>
      </c>
      <c r="AB5" t="str">
        <f>IF(ISTEXT('Raw Data'!AA214),'Raw Data'!AA214,"")</f>
        <v/>
      </c>
      <c r="AC5" t="str">
        <f>IF(ISTEXT('Raw Data'!AB214),'Raw Data'!AB214,"")</f>
        <v/>
      </c>
      <c r="AD5" t="str">
        <f>IF(ISTEXT('Raw Data'!AC214),'Raw Data'!AC214,"")</f>
        <v/>
      </c>
      <c r="AE5" t="str">
        <f>IF(ISTEXT('Raw Data'!AD214),'Raw Data'!AD214,"")</f>
        <v/>
      </c>
      <c r="AF5" t="str">
        <f>IF(ISTEXT('Raw Data'!AE214),'Raw Data'!AE214,"")</f>
        <v>V4/V5</v>
      </c>
      <c r="AG5" t="str">
        <f>IF(ISTEXT('Raw Data'!AF214),'Raw Data'!AF214,"")</f>
        <v/>
      </c>
      <c r="AH5" t="str">
        <f>IF(ISTEXT('Raw Data'!AG214),'Raw Data'!AG214,"")</f>
        <v/>
      </c>
      <c r="AI5" t="str">
        <f>IF(ISTEXT('Raw Data'!AH214),'Raw Data'!AH214,"")</f>
        <v/>
      </c>
      <c r="AJ5" t="str">
        <f>IF(ISTEXT('Raw Data'!AI214),'Raw Data'!AI214,"")</f>
        <v/>
      </c>
      <c r="AK5" t="str">
        <f>IF(ISTEXT('Raw Data'!AJ214),'Raw Data'!AJ214,"")</f>
        <v/>
      </c>
      <c r="AL5" t="str">
        <f>IF(ISTEXT('Raw Data'!AK214),'Raw Data'!AK214,"")</f>
        <v>V5/V6</v>
      </c>
      <c r="AM5" t="str">
        <f>IF(ISTEXT('Raw Data'!AL214),'Raw Data'!AL214,"")</f>
        <v/>
      </c>
      <c r="AN5" t="str">
        <f>IF(ISTEXT('Raw Data'!AM214),'Raw Data'!AM214,"")</f>
        <v/>
      </c>
      <c r="AO5" t="str">
        <f>IF(ISTEXT('Raw Data'!AN214),'Raw Data'!AN214,"")</f>
        <v/>
      </c>
      <c r="AP5" t="str">
        <f>IF(ISTEXT('Raw Data'!AO214),'Raw Data'!AO214,"")</f>
        <v/>
      </c>
      <c r="AQ5" t="str">
        <f>IF(ISTEXT('Raw Data'!AP214),'Raw Data'!AP214,"")</f>
        <v/>
      </c>
      <c r="AR5" t="str">
        <f>IF(ISTEXT('Raw Data'!AQ214),'Raw Data'!AQ214,"")</f>
        <v/>
      </c>
      <c r="AS5" t="str">
        <f>IF(ISTEXT('Raw Data'!AR214),'Raw Data'!AR214,"")</f>
        <v>V7</v>
      </c>
      <c r="AT5" t="str">
        <f>IF(ISTEXT('Raw Data'!AS214),'Raw Data'!AS214,"")</f>
        <v/>
      </c>
      <c r="AU5" t="str">
        <f>IF(ISTEXT('Raw Data'!AT214),'Raw Data'!AT214,"")</f>
        <v/>
      </c>
      <c r="AV5" t="str">
        <f>IF(ISTEXT('Raw Data'!AU214),'Raw Data'!AU214,"")</f>
        <v/>
      </c>
      <c r="AW5" t="str">
        <f>IF(ISTEXT('Raw Data'!AV214),'Raw Data'!AV214,"")</f>
        <v/>
      </c>
      <c r="AX5" t="str">
        <f>IF(ISTEXT('Raw Data'!AW214),'Raw Data'!AW214,"")</f>
        <v/>
      </c>
      <c r="AY5" t="str">
        <f>IF(ISTEXT('Raw Data'!AX214),'Raw Data'!AX214,"")</f>
        <v/>
      </c>
      <c r="AZ5" t="str">
        <f>IF(ISTEXT('Raw Data'!AY214),'Raw Data'!AY214,"")</f>
        <v>V8</v>
      </c>
      <c r="BA5" t="str">
        <f>IF(ISTEXT('Raw Data'!AZ214),'Raw Data'!AZ214,"")</f>
        <v/>
      </c>
      <c r="BB5" t="str">
        <f>IF(ISTEXT('Raw Data'!BA214),'Raw Data'!BA214,"")</f>
        <v/>
      </c>
      <c r="BC5" t="str">
        <f>IF(ISTEXT('Raw Data'!BB214),'Raw Data'!BB214,"")</f>
        <v/>
      </c>
      <c r="BD5" t="str">
        <f>IF(ISTEXT('Raw Data'!BC214),'Raw Data'!BC214,"")</f>
        <v/>
      </c>
      <c r="BE5" t="str">
        <f>IF(ISTEXT('Raw Data'!BD214),'Raw Data'!BD214,"")</f>
        <v/>
      </c>
      <c r="BF5" t="str">
        <f>IF(ISTEXT('Raw Data'!BE214),'Raw Data'!BE214,"")</f>
        <v/>
      </c>
      <c r="BG5" t="str">
        <f>IF(ISTEXT('Raw Data'!BF214),'Raw Data'!BF214,"")</f>
        <v>V9/V10</v>
      </c>
      <c r="BH5" t="str">
        <f>IF(ISTEXT('Raw Data'!BG214),'Raw Data'!BG214,"")</f>
        <v/>
      </c>
      <c r="BI5" t="str">
        <f>IF(ISTEXT('Raw Data'!BH214),'Raw Data'!BH214,"")</f>
        <v/>
      </c>
      <c r="BJ5" t="str">
        <f>IF(ISTEXT('Raw Data'!BI214),'Raw Data'!BI214,"")</f>
        <v/>
      </c>
      <c r="BK5" t="str">
        <f>IF(ISTEXT('Raw Data'!BJ214),'Raw Data'!BJ214,"")</f>
        <v/>
      </c>
      <c r="BL5" t="str">
        <f>IF(ISTEXT('Raw Data'!BK214),'Raw Data'!BK214,"")</f>
        <v/>
      </c>
      <c r="BM5" t="str">
        <f>IF(ISTEXT('Raw Data'!BL214),'Raw Data'!BL214,"")</f>
        <v/>
      </c>
      <c r="BN5" t="str">
        <f>IF(ISTEXT('Raw Data'!BM214),'Raw Data'!BM214,"")</f>
        <v>V12/V15</v>
      </c>
      <c r="BO5" t="str">
        <f>IF(ISTEXT('Raw Data'!BN214),'Raw Data'!BN214,"")</f>
        <v/>
      </c>
      <c r="BP5" t="str">
        <f>IF(ISTEXT('Raw Data'!BO214),'Raw Data'!BO214,"")</f>
        <v/>
      </c>
      <c r="BQ5" t="str">
        <f>IF(ISTEXT('Raw Data'!BP214),'Raw Data'!BP214,"")</f>
        <v/>
      </c>
      <c r="BR5" t="str">
        <f>IF(ISTEXT('Raw Data'!BQ214),'Raw Data'!BQ214,"")</f>
        <v/>
      </c>
      <c r="BS5" t="str">
        <f>IF(ISTEXT('Raw Data'!BR214),'Raw Data'!BR214,"")</f>
        <v/>
      </c>
      <c r="BT5" t="str">
        <f>IF(ISTEXT('Raw Data'!BS214),'Raw Data'!BS214,"")</f>
        <v/>
      </c>
      <c r="BU5" t="str">
        <f>IF(ISTEXT('Raw Data'!BT214),'Raw Data'!BT214,"")</f>
        <v>V14/V17</v>
      </c>
      <c r="BV5" t="str">
        <f>IF(ISTEXT('Raw Data'!BU214),'Raw Data'!BU214,"")</f>
        <v/>
      </c>
      <c r="BW5" t="str">
        <f>IF(ISTEXT('Raw Data'!BV214),'Raw Data'!BV214,"")</f>
        <v/>
      </c>
      <c r="BX5" t="str">
        <f>IF(ISTEXT('Raw Data'!BW214),'Raw Data'!BW214,"")</f>
        <v>V16/VT</v>
      </c>
      <c r="BY5" t="str">
        <f>IF(ISTEXT('Raw Data'!BX214),'Raw Data'!BX214,"")</f>
        <v/>
      </c>
      <c r="BZ5" t="str">
        <f>IF(ISTEXT('Raw Data'!BY214),'Raw Data'!BY214,"")</f>
        <v/>
      </c>
      <c r="CA5" t="str">
        <f>IF(ISTEXT('Raw Data'!BZ214),'Raw Data'!BZ214,"")</f>
        <v/>
      </c>
      <c r="CB5" t="str">
        <f>IF(ISTEXT('Raw Data'!CA214),'Raw Data'!CA214,"")</f>
        <v>V18/R1</v>
      </c>
      <c r="CC5" t="str">
        <f>IF(ISTEXT('Raw Data'!CB214),'Raw Data'!CB214,"")</f>
        <v/>
      </c>
      <c r="CD5" t="str">
        <f>IF(ISTEXT('Raw Data'!CC214),'Raw Data'!CC214,"")</f>
        <v/>
      </c>
      <c r="CE5" t="str">
        <f>IF(ISTEXT('Raw Data'!CD214),'Raw Data'!CD214,"")</f>
        <v>R1</v>
      </c>
      <c r="CF5" t="str">
        <f>IF(ISTEXT('Raw Data'!CE214),'Raw Data'!CE214,"")</f>
        <v/>
      </c>
      <c r="CG5" t="str">
        <f>IF(ISTEXT('Raw Data'!CF214),'Raw Data'!CF214,"")</f>
        <v/>
      </c>
      <c r="CH5" t="str">
        <f>IF(ISTEXT('Raw Data'!CG214),'Raw Data'!CG214,"")</f>
        <v/>
      </c>
      <c r="CI5" t="str">
        <f>IF(ISTEXT('Raw Data'!CH214),'Raw Data'!CH214,"")</f>
        <v>R1/R2</v>
      </c>
      <c r="CJ5" t="str">
        <f>IF(ISTEXT('Raw Data'!CI214),'Raw Data'!CI214,"")</f>
        <v/>
      </c>
      <c r="CK5" t="str">
        <f>IF(ISTEXT('Raw Data'!CJ214),'Raw Data'!CJ214,"")</f>
        <v/>
      </c>
      <c r="CL5" t="str">
        <f>IF(ISTEXT('Raw Data'!CK214),'Raw Data'!CK214,"")</f>
        <v>R1/R2</v>
      </c>
      <c r="CM5" t="str">
        <f>IF(ISTEXT('Raw Data'!CL214),'Raw Data'!CL214,"")</f>
        <v/>
      </c>
      <c r="CN5" t="str">
        <f>IF(ISTEXT('Raw Data'!CM214),'Raw Data'!CM214,"")</f>
        <v/>
      </c>
      <c r="CO5" t="str">
        <f>IF(ISTEXT('Raw Data'!CN214),'Raw Data'!CN214,"")</f>
        <v/>
      </c>
      <c r="CP5" t="str">
        <f>IF(ISTEXT('Raw Data'!CO214),'Raw Data'!CO214,"")</f>
        <v>R2/R3</v>
      </c>
      <c r="CQ5" t="str">
        <f>IF(ISTEXT('Raw Data'!CP214),'Raw Data'!CP214,"")</f>
        <v/>
      </c>
      <c r="CR5" t="str">
        <f>IF(ISTEXT('Raw Data'!CQ214),'Raw Data'!CQ214,"")</f>
        <v>R2/R3</v>
      </c>
      <c r="CS5" t="str">
        <f>IF(ISTEXT('Raw Data'!CR214),'Raw Data'!CR214,"")</f>
        <v/>
      </c>
      <c r="CT5" t="str">
        <f>IF(ISTEXT('Raw Data'!CS214),'Raw Data'!CS214,"")</f>
        <v/>
      </c>
      <c r="CU5" t="str">
        <f>IF(ISTEXT('Raw Data'!CT214),'Raw Data'!CT214,"")</f>
        <v/>
      </c>
      <c r="CV5" t="str">
        <f>IF(ISTEXT('Raw Data'!CU214),'Raw Data'!CU214,"")</f>
        <v/>
      </c>
      <c r="CW5" t="str">
        <f>IF(ISTEXT('Raw Data'!CV214),'Raw Data'!CV214,"")</f>
        <v>R3</v>
      </c>
      <c r="CX5" t="str">
        <f>IF(ISTEXT('Raw Data'!CW214),'Raw Data'!CW214,"")</f>
        <v/>
      </c>
      <c r="CY5" t="str">
        <f>IF(ISTEXT('Raw Data'!CX214),'Raw Data'!CX214,"")</f>
        <v/>
      </c>
      <c r="CZ5" t="str">
        <f>IF(ISTEXT('Raw Data'!CY214),'Raw Data'!CY214,"")</f>
        <v/>
      </c>
      <c r="DA5" t="str">
        <f>IF(ISTEXT('Raw Data'!CZ214),'Raw Data'!CZ214,"")</f>
        <v/>
      </c>
      <c r="DB5" t="str">
        <f>IF(ISTEXT('Raw Data'!DA214),'Raw Data'!DA214,"")</f>
        <v/>
      </c>
      <c r="DC5" t="str">
        <f>IF(ISTEXT('Raw Data'!DB214),'Raw Data'!DB214,"")</f>
        <v/>
      </c>
      <c r="DD5" t="str">
        <f>IF(ISTEXT('Raw Data'!DC214),'Raw Data'!DC214,"")</f>
        <v>R4/R3</v>
      </c>
      <c r="DE5" t="str">
        <f>IF(ISTEXT('Raw Data'!DD214),'Raw Data'!DD214,"")</f>
        <v/>
      </c>
      <c r="DF5" t="str">
        <f>IF(ISTEXT('Raw Data'!DE214),'Raw Data'!DE214,"")</f>
        <v/>
      </c>
      <c r="DG5" t="str">
        <f>IF(ISTEXT('Raw Data'!DF214),'Raw Data'!DF214,"")</f>
        <v/>
      </c>
      <c r="DH5" t="str">
        <f>IF(ISTEXT('Raw Data'!DG214),'Raw Data'!DG214,"")</f>
        <v/>
      </c>
      <c r="DI5" t="str">
        <f>IF(ISTEXT('Raw Data'!DH214),'Raw Data'!DH214,"")</f>
        <v/>
      </c>
      <c r="DJ5" t="str">
        <f>IF(ISTEXT('Raw Data'!DI214),'Raw Data'!DI214,"")</f>
        <v/>
      </c>
      <c r="DK5" t="str">
        <f>IF(ISTEXT('Raw Data'!DJ214),'Raw Data'!DJ214,"")</f>
        <v/>
      </c>
      <c r="DL5" t="str">
        <f>IF(ISTEXT('Raw Data'!DK214),'Raw Data'!DK214,"")</f>
        <v>R4/R5</v>
      </c>
      <c r="DM5" t="str">
        <f>IF(ISTEXT('Raw Data'!DL214),'Raw Data'!DL214,"")</f>
        <v/>
      </c>
      <c r="DN5" t="str">
        <f>IF(ISTEXT('Raw Data'!DM214),'Raw Data'!DM214,"")</f>
        <v/>
      </c>
      <c r="DO5" t="str">
        <f>IF(ISTEXT('Raw Data'!DN214),'Raw Data'!DN214,"")</f>
        <v/>
      </c>
      <c r="DP5" t="str">
        <f>IF(ISTEXT('Raw Data'!DO214),'Raw Data'!DO214,"")</f>
        <v/>
      </c>
      <c r="DQ5" t="str">
        <f>IF(ISTEXT('Raw Data'!DP214),'Raw Data'!DP214,"")</f>
        <v/>
      </c>
      <c r="DR5" t="str">
        <f>IF(ISTEXT('Raw Data'!DQ214),'Raw Data'!DQ214,"")</f>
        <v>R4/R5</v>
      </c>
      <c r="DS5" t="str">
        <f>IF(ISTEXT('Raw Data'!DR214),'Raw Data'!DR214,"")</f>
        <v/>
      </c>
      <c r="DT5" t="str">
        <f>IF(ISTEXT('Raw Data'!DS214),'Raw Data'!DS214,"")</f>
        <v/>
      </c>
      <c r="DU5" t="str">
        <f>IF(ISTEXT('Raw Data'!DT214),'Raw Data'!DT214,"")</f>
        <v/>
      </c>
      <c r="DV5" t="str">
        <f>IF(ISTEXT('Raw Data'!DU214),'Raw Data'!DU214,"")</f>
        <v/>
      </c>
      <c r="DW5" t="str">
        <f>IF(ISTEXT('Raw Data'!DV214),'Raw Data'!DV214,"")</f>
        <v/>
      </c>
      <c r="DX5" t="str">
        <f>IF(ISTEXT('Raw Data'!DW214),'Raw Data'!DW214,"")</f>
        <v/>
      </c>
      <c r="DY5" t="str">
        <f>IF(ISTEXT('Raw Data'!DX214),'Raw Data'!DX214,"")</f>
        <v/>
      </c>
      <c r="DZ5" t="str">
        <f>IF(ISTEXT('Raw Data'!DY214),'Raw Data'!DY214,"")</f>
        <v/>
      </c>
      <c r="EA5" t="str">
        <f>IF(ISTEXT('Raw Data'!DZ214),'Raw Data'!DZ214,"")</f>
        <v>R5/R6</v>
      </c>
      <c r="EB5" t="str">
        <f>IF(ISTEXT('Raw Data'!EA214),'Raw Data'!EA214,"")</f>
        <v/>
      </c>
      <c r="EC5" t="str">
        <f>IF(ISTEXT('Raw Data'!EB214),'Raw Data'!EB214,"")</f>
        <v/>
      </c>
      <c r="ED5" t="str">
        <f>IF(ISTEXT('Raw Data'!EC214),'Raw Data'!EC214,"")</f>
        <v/>
      </c>
      <c r="EE5" t="str">
        <f>IF(ISTEXT('Raw Data'!ED214),'Raw Data'!ED214,"")</f>
        <v/>
      </c>
      <c r="EF5" t="str">
        <f>IF(ISTEXT('Raw Data'!EE214),'Raw Data'!EE214,"")</f>
        <v/>
      </c>
      <c r="EG5" t="str">
        <f>IF(ISTEXT('Raw Data'!EF214),'Raw Data'!EF214,"")</f>
        <v/>
      </c>
      <c r="EH5" t="str">
        <f>IF(ISTEXT('Raw Data'!EG214),'Raw Data'!EG214,"")</f>
        <v/>
      </c>
      <c r="EI5" t="str">
        <f>IF(ISTEXT('Raw Data'!EH214),'Raw Data'!EH214,"")</f>
        <v/>
      </c>
      <c r="EJ5" t="str">
        <f>IF(ISTEXT('Raw Data'!EI214),'Raw Data'!EI214,"")</f>
        <v/>
      </c>
      <c r="EK5" t="str">
        <f>IF(ISTEXT('Raw Data'!EJ214),'Raw Data'!EJ214,"")</f>
        <v/>
      </c>
      <c r="EL5" t="str">
        <f>IF(ISTEXT('Raw Data'!EK214),'Raw Data'!EK214,"")</f>
        <v/>
      </c>
      <c r="EM5" t="str">
        <f>IF(ISTEXT('Raw Data'!EL214),'Raw Data'!EL214,"")</f>
        <v/>
      </c>
      <c r="EN5" t="str">
        <f>IF(ISTEXT('Raw Data'!EM214),'Raw Data'!EM214,"")</f>
        <v/>
      </c>
      <c r="EO5" t="str">
        <f>IF(ISTEXT('Raw Data'!EN214),'Raw Data'!EN214,"")</f>
        <v/>
      </c>
      <c r="EP5" t="str">
        <f>IF(ISTEXT('Raw Data'!EO214),'Raw Data'!EO214,"")</f>
        <v/>
      </c>
      <c r="EQ5" t="str">
        <f>IF(ISTEXT('Raw Data'!EP214),'Raw Data'!EP214,"")</f>
        <v/>
      </c>
      <c r="ER5" t="str">
        <f>IF(ISTEXT('Raw Data'!EQ214),'Raw Data'!EQ214,"")</f>
        <v/>
      </c>
      <c r="ES5" t="str">
        <f>IF(ISTEXT('Raw Data'!ER214),'Raw Data'!ER214,"")</f>
        <v/>
      </c>
      <c r="ET5" t="str">
        <f>IF(ISTEXT('Raw Data'!ES214),'Raw Data'!ES214,"")</f>
        <v/>
      </c>
      <c r="EU5" t="str">
        <f>IF(ISTEXT('Raw Data'!ET214),'Raw Data'!ET214,"")</f>
        <v/>
      </c>
      <c r="EV5" t="str">
        <f>IF(ISTEXT('Raw Data'!EU214),'Raw Data'!EU214,"")</f>
        <v/>
      </c>
      <c r="EW5" t="str">
        <f>IF(ISTEXT('Raw Data'!EV214),'Raw Data'!EV214,"")</f>
        <v/>
      </c>
      <c r="EX5" t="str">
        <f>IF(ISTEXT('Raw Data'!EW214),'Raw Data'!EW214,"")</f>
        <v/>
      </c>
      <c r="EY5" t="str">
        <f>IF(ISTEXT('Raw Data'!EX214),'Raw Data'!EX214,"")</f>
        <v/>
      </c>
      <c r="EZ5" t="str">
        <f>IF(ISTEXT('Raw Data'!EY214),'Raw Data'!EY214,"")</f>
        <v/>
      </c>
      <c r="FA5" t="str">
        <f>IF(ISTEXT('Raw Data'!EZ214),'Raw Data'!EZ214,"")</f>
        <v/>
      </c>
      <c r="FB5" t="str">
        <f>IF(ISTEXT('Raw Data'!FA214),'Raw Data'!FA214,"")</f>
        <v/>
      </c>
      <c r="FC5" t="str">
        <f>IF(ISTEXT('Raw Data'!FB214),'Raw Data'!FB214,"")</f>
        <v/>
      </c>
      <c r="FD5" t="str">
        <f>IF(ISTEXT('Raw Data'!FC214),'Raw Data'!FC214,"")</f>
        <v/>
      </c>
      <c r="FE5" t="str">
        <f>IF(ISTEXT('Raw Data'!FD214),'Raw Data'!FD214,"")</f>
        <v/>
      </c>
      <c r="FF5" t="str">
        <f>IF(ISTEXT('Raw Data'!FE214),'Raw Data'!FE214,"")</f>
        <v/>
      </c>
      <c r="FG5" t="str">
        <f>IF(ISTEXT('Raw Data'!FF214),'Raw Data'!FF214,"")</f>
        <v/>
      </c>
      <c r="FH5" t="str">
        <f>IF(ISTEXT('Raw Data'!FG214),'Raw Data'!FG214,"")</f>
        <v/>
      </c>
      <c r="FI5" t="str">
        <f>IF(ISTEXT('Raw Data'!FH214),'Raw Data'!FH214,"")</f>
        <v/>
      </c>
      <c r="FJ5" t="str">
        <f>IF(ISTEXT('Raw Data'!FI214),'Raw Data'!FI214,"")</f>
        <v/>
      </c>
      <c r="FK5" t="str">
        <f>IF(ISTEXT('Raw Data'!FJ214),'Raw Data'!FJ214,"")</f>
        <v/>
      </c>
      <c r="FL5" t="str">
        <f>IF(ISTEXT('Raw Data'!FK214),'Raw Data'!FK214,"")</f>
        <v/>
      </c>
      <c r="FM5" t="str">
        <f>IF(ISTEXT('Raw Data'!FL214),'Raw Data'!FL214,"")</f>
        <v/>
      </c>
      <c r="FN5" t="str">
        <f>IF(ISTEXT('Raw Data'!FM214),'Raw Data'!FM214,"")</f>
        <v/>
      </c>
      <c r="FO5" t="str">
        <f>IF(ISTEXT('Raw Data'!FN214),'Raw Data'!FN214,"")</f>
        <v/>
      </c>
      <c r="FP5" t="str">
        <f>IF(ISTEXT('Raw Data'!FO214),'Raw Data'!FO214,"")</f>
        <v/>
      </c>
      <c r="FQ5" t="str">
        <f>IF(ISTEXT('Raw Data'!FP214),'Raw Data'!FP214,"")</f>
        <v/>
      </c>
      <c r="FR5" t="str">
        <f>IF(ISTEXT('Raw Data'!FQ214),'Raw Data'!FQ214,"")</f>
        <v/>
      </c>
      <c r="FS5" t="str">
        <f>IF(ISTEXT('Raw Data'!FR214),'Raw Data'!FR214,"")</f>
        <v/>
      </c>
    </row>
    <row r="6" spans="1:175" x14ac:dyDescent="0.25">
      <c r="A6" s="5" t="s">
        <v>5</v>
      </c>
      <c r="B6" s="8" t="s">
        <v>8</v>
      </c>
      <c r="C6" s="5">
        <f>'Raw Data'!B5</f>
        <v>80</v>
      </c>
      <c r="D6" s="5">
        <f>'Raw Data'!C5</f>
        <v>80</v>
      </c>
      <c r="E6" s="5">
        <f>'Raw Data'!D5</f>
        <v>80</v>
      </c>
      <c r="F6" s="5">
        <f>'Raw Data'!E5</f>
        <v>80</v>
      </c>
      <c r="G6" s="5">
        <f>'Raw Data'!F5</f>
        <v>80</v>
      </c>
      <c r="H6" s="5">
        <f>'Raw Data'!G5</f>
        <v>80</v>
      </c>
      <c r="I6" s="5">
        <f>'Raw Data'!H5</f>
        <v>80</v>
      </c>
      <c r="J6" s="5">
        <f>'Raw Data'!I5</f>
        <v>80</v>
      </c>
      <c r="K6" s="5">
        <f>'Raw Data'!J5</f>
        <v>80</v>
      </c>
      <c r="L6" s="5">
        <f>'Raw Data'!K5</f>
        <v>80</v>
      </c>
      <c r="M6" s="5">
        <f>'Raw Data'!L5</f>
        <v>90</v>
      </c>
      <c r="N6" s="5">
        <f>'Raw Data'!M5</f>
        <v>100</v>
      </c>
      <c r="O6" s="5">
        <f>'Raw Data'!N5</f>
        <v>110</v>
      </c>
      <c r="P6" s="5">
        <f>'Raw Data'!O5</f>
        <v>120</v>
      </c>
      <c r="Q6" s="5">
        <f>'Raw Data'!P5</f>
        <v>130</v>
      </c>
      <c r="R6" s="5">
        <f>'Raw Data'!Q5</f>
        <v>140</v>
      </c>
      <c r="S6" s="5">
        <f>'Raw Data'!R5</f>
        <v>150</v>
      </c>
      <c r="T6" s="5">
        <f>'Raw Data'!S5</f>
        <v>160</v>
      </c>
      <c r="U6" s="5">
        <f>'Raw Data'!T5</f>
        <v>170</v>
      </c>
      <c r="V6" s="5">
        <f>'Raw Data'!U5</f>
        <v>180</v>
      </c>
      <c r="W6" s="5">
        <f>'Raw Data'!V5</f>
        <v>190</v>
      </c>
      <c r="X6" s="5">
        <f>'Raw Data'!W5</f>
        <v>200</v>
      </c>
      <c r="Y6" s="5">
        <f>'Raw Data'!X5</f>
        <v>210</v>
      </c>
      <c r="Z6" s="5">
        <f>'Raw Data'!Y5</f>
        <v>220</v>
      </c>
      <c r="AA6" s="5">
        <f>'Raw Data'!Z5</f>
        <v>230</v>
      </c>
      <c r="AB6" s="5">
        <f>'Raw Data'!AA5</f>
        <v>240</v>
      </c>
      <c r="AC6" s="5">
        <f>'Raw Data'!AB5</f>
        <v>250</v>
      </c>
      <c r="AD6" s="5">
        <f>'Raw Data'!AC5</f>
        <v>260</v>
      </c>
      <c r="AE6" s="5">
        <f>'Raw Data'!AD5</f>
        <v>275</v>
      </c>
      <c r="AF6" s="5">
        <f>'Raw Data'!AE5</f>
        <v>290</v>
      </c>
      <c r="AG6" s="5">
        <f>'Raw Data'!AF5</f>
        <v>305</v>
      </c>
      <c r="AH6" s="5">
        <f>'Raw Data'!AG5</f>
        <v>320</v>
      </c>
      <c r="AI6" s="5">
        <f>'Raw Data'!AH5</f>
        <v>335</v>
      </c>
      <c r="AJ6" s="5">
        <f>'Raw Data'!AI5</f>
        <v>350</v>
      </c>
      <c r="AK6" s="5">
        <f>'Raw Data'!AJ5</f>
        <v>365</v>
      </c>
      <c r="AL6" s="5">
        <f>'Raw Data'!AK5</f>
        <v>380</v>
      </c>
      <c r="AM6" s="5">
        <f>'Raw Data'!AL5</f>
        <v>395</v>
      </c>
      <c r="AN6" s="5">
        <f>'Raw Data'!AM5</f>
        <v>410</v>
      </c>
      <c r="AO6" s="5">
        <f>'Raw Data'!AN5</f>
        <v>425</v>
      </c>
      <c r="AP6" s="5">
        <f>'Raw Data'!AO5</f>
        <v>440</v>
      </c>
      <c r="AQ6" s="5">
        <f>'Raw Data'!AP5</f>
        <v>455</v>
      </c>
      <c r="AR6" s="5">
        <f>'Raw Data'!AQ5</f>
        <v>470</v>
      </c>
      <c r="AS6" s="5">
        <f>'Raw Data'!AR5</f>
        <v>485</v>
      </c>
      <c r="AT6" s="5">
        <f>'Raw Data'!AS5</f>
        <v>500</v>
      </c>
      <c r="AU6" s="5">
        <f>'Raw Data'!AT5</f>
        <v>520</v>
      </c>
      <c r="AV6" s="5">
        <f>'Raw Data'!AU5</f>
        <v>540</v>
      </c>
      <c r="AW6" s="5">
        <f>'Raw Data'!AV5</f>
        <v>560</v>
      </c>
      <c r="AX6" s="5">
        <f>'Raw Data'!AW5</f>
        <v>580</v>
      </c>
      <c r="AY6" s="5">
        <f>'Raw Data'!AX5</f>
        <v>600</v>
      </c>
      <c r="AZ6" s="5">
        <f>'Raw Data'!AY5</f>
        <v>620</v>
      </c>
      <c r="BA6" s="5">
        <f>'Raw Data'!AZ5</f>
        <v>640</v>
      </c>
      <c r="BB6" s="5">
        <f>'Raw Data'!BA5</f>
        <v>660</v>
      </c>
      <c r="BC6" s="5">
        <f>'Raw Data'!BB5</f>
        <v>680</v>
      </c>
      <c r="BD6" s="5">
        <f>'Raw Data'!BC5</f>
        <v>700</v>
      </c>
      <c r="BE6" s="5">
        <f>'Raw Data'!BD5</f>
        <v>720</v>
      </c>
      <c r="BF6" s="5">
        <f>'Raw Data'!BE5</f>
        <v>740</v>
      </c>
      <c r="BG6" s="5">
        <f>'Raw Data'!BF5</f>
        <v>760</v>
      </c>
      <c r="BH6" s="5">
        <f>'Raw Data'!BG5</f>
        <v>780</v>
      </c>
      <c r="BI6" s="5">
        <f>'Raw Data'!BH5</f>
        <v>800</v>
      </c>
      <c r="BJ6" s="5">
        <f>'Raw Data'!BI5</f>
        <v>820</v>
      </c>
      <c r="BK6" s="5">
        <f>'Raw Data'!BJ5</f>
        <v>840</v>
      </c>
      <c r="BL6" s="5">
        <f>'Raw Data'!BK5</f>
        <v>860</v>
      </c>
      <c r="BM6" s="5">
        <f>'Raw Data'!BL5</f>
        <v>880</v>
      </c>
      <c r="BN6" s="5">
        <f>'Raw Data'!BM5</f>
        <v>900</v>
      </c>
      <c r="BO6" s="5">
        <f>'Raw Data'!BN5</f>
        <v>910</v>
      </c>
      <c r="BP6" s="5">
        <f>'Raw Data'!BO5</f>
        <v>920</v>
      </c>
      <c r="BQ6" s="5">
        <f>'Raw Data'!BP5</f>
        <v>930</v>
      </c>
      <c r="BR6" s="5">
        <f>'Raw Data'!BQ5</f>
        <v>940</v>
      </c>
      <c r="BS6" s="5">
        <f>'Raw Data'!BR5</f>
        <v>950</v>
      </c>
      <c r="BT6" s="5">
        <f>'Raw Data'!BS5</f>
        <v>955</v>
      </c>
      <c r="BU6" s="5">
        <f>'Raw Data'!BT5</f>
        <v>960</v>
      </c>
      <c r="BV6" s="5">
        <f>'Raw Data'!BU5</f>
        <v>965</v>
      </c>
      <c r="BW6" s="5">
        <f>'Raw Data'!BV5</f>
        <v>970</v>
      </c>
      <c r="BX6" s="5">
        <f>'Raw Data'!BW5</f>
        <v>975</v>
      </c>
      <c r="BY6" s="5">
        <f>'Raw Data'!BX5</f>
        <v>980</v>
      </c>
      <c r="BZ6" s="5">
        <f>'Raw Data'!BY5</f>
        <v>985</v>
      </c>
      <c r="CA6" s="5">
        <f>'Raw Data'!BZ5</f>
        <v>990</v>
      </c>
      <c r="CB6" s="5">
        <f>'Raw Data'!CA5</f>
        <v>995</v>
      </c>
      <c r="CC6" s="5">
        <f>'Raw Data'!CB5</f>
        <v>1000</v>
      </c>
      <c r="CD6" s="5">
        <f>'Raw Data'!CC5</f>
        <v>1005</v>
      </c>
      <c r="CE6" s="5">
        <f>'Raw Data'!CD5</f>
        <v>1010</v>
      </c>
      <c r="CF6" s="5">
        <f>'Raw Data'!CE5</f>
        <v>1015</v>
      </c>
      <c r="CG6" s="5">
        <f>'Raw Data'!CF5</f>
        <v>1020</v>
      </c>
      <c r="CH6" s="5">
        <f>'Raw Data'!CG5</f>
        <v>1025</v>
      </c>
      <c r="CI6" s="5">
        <f>'Raw Data'!CH5</f>
        <v>1030</v>
      </c>
      <c r="CJ6" s="5">
        <f>'Raw Data'!CI5</f>
        <v>1035</v>
      </c>
      <c r="CK6" s="5">
        <f>'Raw Data'!CJ5</f>
        <v>1040</v>
      </c>
      <c r="CL6" s="5">
        <f>'Raw Data'!CK5</f>
        <v>1045</v>
      </c>
      <c r="CM6" s="5">
        <f>'Raw Data'!CL5</f>
        <v>1050</v>
      </c>
      <c r="CN6" s="5">
        <f>'Raw Data'!CM5</f>
        <v>1050</v>
      </c>
      <c r="CO6" s="5">
        <f>'Raw Data'!CN5</f>
        <v>1050</v>
      </c>
      <c r="CP6" s="5">
        <f>'Raw Data'!CO5</f>
        <v>1050</v>
      </c>
      <c r="CQ6" s="5">
        <f>'Raw Data'!CP5</f>
        <v>1050</v>
      </c>
      <c r="CR6" s="5">
        <f>'Raw Data'!CQ5</f>
        <v>1050</v>
      </c>
      <c r="CS6" s="5">
        <f>'Raw Data'!CR5</f>
        <v>1050</v>
      </c>
      <c r="CT6" s="5">
        <f>'Raw Data'!CS5</f>
        <v>1050</v>
      </c>
      <c r="CU6" s="5">
        <f>'Raw Data'!CT5</f>
        <v>1050</v>
      </c>
      <c r="CV6" s="5">
        <f>'Raw Data'!CU5</f>
        <v>1050</v>
      </c>
      <c r="CW6" s="5">
        <f>'Raw Data'!CV5</f>
        <v>1050</v>
      </c>
      <c r="CX6" s="5">
        <f>'Raw Data'!CW5</f>
        <v>1050</v>
      </c>
      <c r="CY6" s="5">
        <f>'Raw Data'!CX5</f>
        <v>1050</v>
      </c>
      <c r="CZ6" s="5">
        <f>'Raw Data'!CY5</f>
        <v>1050</v>
      </c>
      <c r="DA6" s="5">
        <f>'Raw Data'!CZ5</f>
        <v>1050</v>
      </c>
      <c r="DB6" s="5">
        <f>'Raw Data'!DA5</f>
        <v>1050</v>
      </c>
      <c r="DC6" s="5">
        <f>'Raw Data'!DB5</f>
        <v>1050</v>
      </c>
      <c r="DD6" s="5">
        <f>'Raw Data'!DC5</f>
        <v>1050</v>
      </c>
      <c r="DE6" s="5">
        <f>'Raw Data'!DD5</f>
        <v>1050</v>
      </c>
      <c r="DF6" s="5">
        <f>'Raw Data'!DE5</f>
        <v>1050</v>
      </c>
      <c r="DG6" s="5">
        <f>'Raw Data'!DF5</f>
        <v>1050</v>
      </c>
      <c r="DH6" s="5">
        <f>'Raw Data'!DG5</f>
        <v>1050</v>
      </c>
      <c r="DI6" s="5">
        <f>'Raw Data'!DH5</f>
        <v>1050</v>
      </c>
      <c r="DJ6" s="5">
        <f>'Raw Data'!DI5</f>
        <v>1050</v>
      </c>
      <c r="DK6" s="5">
        <f>'Raw Data'!DJ5</f>
        <v>1050</v>
      </c>
      <c r="DL6" s="5">
        <f>'Raw Data'!DK5</f>
        <v>1050</v>
      </c>
      <c r="DM6" s="5">
        <f>'Raw Data'!DL5</f>
        <v>1050</v>
      </c>
      <c r="DN6" s="5">
        <f>'Raw Data'!DM5</f>
        <v>1050</v>
      </c>
      <c r="DO6" s="5">
        <f>'Raw Data'!DN5</f>
        <v>1050</v>
      </c>
      <c r="DP6" s="5">
        <f>'Raw Data'!DO5</f>
        <v>1050</v>
      </c>
      <c r="DQ6" s="5">
        <f>'Raw Data'!DP5</f>
        <v>1050</v>
      </c>
      <c r="DR6" s="5">
        <f>'Raw Data'!DQ5</f>
        <v>1050</v>
      </c>
      <c r="DS6" s="5">
        <f>'Raw Data'!DR5</f>
        <v>1050</v>
      </c>
      <c r="DT6" s="5">
        <f>'Raw Data'!DS5</f>
        <v>1050</v>
      </c>
      <c r="DU6" s="5">
        <f>'Raw Data'!DT5</f>
        <v>1050</v>
      </c>
      <c r="DV6" s="5">
        <f>'Raw Data'!DU5</f>
        <v>1050</v>
      </c>
      <c r="DW6" s="5">
        <f>'Raw Data'!DV5</f>
        <v>1050</v>
      </c>
      <c r="DX6" s="5">
        <f>'Raw Data'!DW5</f>
        <v>1050</v>
      </c>
      <c r="DY6" s="5">
        <f>'Raw Data'!DX5</f>
        <v>1050</v>
      </c>
      <c r="DZ6" s="5">
        <f>'Raw Data'!DY5</f>
        <v>1050</v>
      </c>
      <c r="EA6" s="5">
        <f>'Raw Data'!DZ5</f>
        <v>1050</v>
      </c>
      <c r="EB6" s="5">
        <f>'Raw Data'!EA5</f>
        <v>1050</v>
      </c>
      <c r="EC6" s="5">
        <f>'Raw Data'!EB5</f>
        <v>1050</v>
      </c>
      <c r="ED6" s="5">
        <f>'Raw Data'!EC5</f>
        <v>1050</v>
      </c>
      <c r="EE6" s="5">
        <f>'Raw Data'!ED5</f>
        <v>1050</v>
      </c>
      <c r="EF6" s="5">
        <f>'Raw Data'!EE5</f>
        <v>1050</v>
      </c>
      <c r="EG6" s="5">
        <f>'Raw Data'!EF5</f>
        <v>1050</v>
      </c>
      <c r="EH6" s="5">
        <f>'Raw Data'!EG5</f>
        <v>1050</v>
      </c>
      <c r="EI6" s="5">
        <f>'Raw Data'!EH5</f>
        <v>1050</v>
      </c>
      <c r="EJ6" s="5">
        <f>'Raw Data'!EI5</f>
        <v>1050</v>
      </c>
      <c r="EK6" s="5">
        <f>'Raw Data'!EJ5</f>
        <v>1050</v>
      </c>
      <c r="EL6" s="5">
        <f>'Raw Data'!EK5</f>
        <v>1050</v>
      </c>
      <c r="EM6" s="5">
        <f>'Raw Data'!EL5</f>
        <v>1050</v>
      </c>
      <c r="EN6" s="5">
        <f>'Raw Data'!EM5</f>
        <v>1050</v>
      </c>
      <c r="EO6" s="5">
        <f>'Raw Data'!EN5</f>
        <v>1050</v>
      </c>
      <c r="EP6" s="5">
        <f>'Raw Data'!EO5</f>
        <v>1050</v>
      </c>
      <c r="EQ6" s="5">
        <f>'Raw Data'!EP5</f>
        <v>1050</v>
      </c>
      <c r="ER6" s="5">
        <f>'Raw Data'!EQ5</f>
        <v>1050</v>
      </c>
      <c r="ES6" s="5">
        <f>'Raw Data'!ER5</f>
        <v>1050</v>
      </c>
      <c r="ET6" s="5">
        <f>'Raw Data'!ES5</f>
        <v>1050</v>
      </c>
      <c r="EU6" s="5">
        <f>'Raw Data'!ET5</f>
        <v>1050</v>
      </c>
      <c r="EV6" s="5">
        <f>'Raw Data'!EU5</f>
        <v>1050</v>
      </c>
      <c r="EW6" s="5">
        <f>'Raw Data'!EV5</f>
        <v>1050</v>
      </c>
      <c r="EX6" s="5">
        <f>'Raw Data'!EW5</f>
        <v>1050</v>
      </c>
      <c r="EY6" s="5">
        <f>'Raw Data'!EX5</f>
        <v>1050</v>
      </c>
      <c r="EZ6" s="5">
        <f>'Raw Data'!EY5</f>
        <v>1050</v>
      </c>
      <c r="FA6" s="5">
        <f>'Raw Data'!EZ5</f>
        <v>1050</v>
      </c>
      <c r="FB6" s="5">
        <f>'Raw Data'!FA5</f>
        <v>1050</v>
      </c>
      <c r="FC6" s="5">
        <f>'Raw Data'!FB5</f>
        <v>1050</v>
      </c>
      <c r="FD6" s="5">
        <f>'Raw Data'!FC5</f>
        <v>1050</v>
      </c>
      <c r="FE6" s="5">
        <f>'Raw Data'!FD5</f>
        <v>1050</v>
      </c>
      <c r="FF6" s="5">
        <f>'Raw Data'!FE5</f>
        <v>1050</v>
      </c>
      <c r="FG6" s="5">
        <f>'Raw Data'!FF5</f>
        <v>1050</v>
      </c>
      <c r="FH6" s="5">
        <f>'Raw Data'!FG5</f>
        <v>1050</v>
      </c>
      <c r="FI6" s="5">
        <f>'Raw Data'!FH5</f>
        <v>1050</v>
      </c>
      <c r="FJ6" s="5">
        <f>'Raw Data'!FI5</f>
        <v>1050</v>
      </c>
      <c r="FK6" s="5">
        <f>'Raw Data'!FJ5</f>
        <v>1050</v>
      </c>
      <c r="FL6" s="5">
        <f>'Raw Data'!FK5</f>
        <v>1050</v>
      </c>
      <c r="FM6" s="5">
        <f>'Raw Data'!FL5</f>
        <v>1050</v>
      </c>
      <c r="FN6" s="5">
        <f>'Raw Data'!FM5</f>
        <v>1050</v>
      </c>
      <c r="FO6" s="5">
        <f>'Raw Data'!FN5</f>
        <v>1050</v>
      </c>
      <c r="FP6" s="5">
        <f>'Raw Data'!FO5</f>
        <v>1050</v>
      </c>
      <c r="FQ6" s="5">
        <f>'Raw Data'!FP5</f>
        <v>1050</v>
      </c>
      <c r="FR6" s="5">
        <f>'Raw Data'!FQ5</f>
        <v>1050</v>
      </c>
      <c r="FS6" s="5">
        <f>'Raw Data'!FR5</f>
        <v>1050</v>
      </c>
    </row>
    <row r="7" spans="1:175" s="1" customFormat="1" x14ac:dyDescent="0.25">
      <c r="A7" s="6" t="s">
        <v>6</v>
      </c>
      <c r="B7" s="9" t="s">
        <v>9</v>
      </c>
      <c r="C7" s="6">
        <f>'Raw Data'!B19</f>
        <v>0</v>
      </c>
      <c r="D7" s="6">
        <f>'Raw Data'!C19</f>
        <v>0</v>
      </c>
      <c r="E7" s="6">
        <f>'Raw Data'!D19</f>
        <v>0</v>
      </c>
      <c r="F7" s="6">
        <f>'Raw Data'!E19</f>
        <v>0</v>
      </c>
      <c r="G7" s="6">
        <f>'Raw Data'!F19</f>
        <v>0</v>
      </c>
      <c r="H7" s="6">
        <f>'Raw Data'!G19</f>
        <v>0</v>
      </c>
      <c r="I7" s="6">
        <f>'Raw Data'!H19</f>
        <v>0</v>
      </c>
      <c r="J7" s="6">
        <f>'Raw Data'!I19</f>
        <v>0</v>
      </c>
      <c r="K7" s="6">
        <f>'Raw Data'!J19</f>
        <v>0</v>
      </c>
      <c r="L7" s="6">
        <f>'Raw Data'!K19</f>
        <v>0</v>
      </c>
      <c r="M7" s="6">
        <f>'Raw Data'!L19</f>
        <v>0</v>
      </c>
      <c r="N7" s="6">
        <f>'Raw Data'!M19</f>
        <v>0.01</v>
      </c>
      <c r="O7" s="6">
        <f>'Raw Data'!N19</f>
        <v>0.01</v>
      </c>
      <c r="P7" s="6">
        <f>'Raw Data'!O19</f>
        <v>0.01</v>
      </c>
      <c r="Q7" s="6">
        <f>'Raw Data'!P19</f>
        <v>2.4750000000000001E-2</v>
      </c>
      <c r="R7" s="6">
        <f>'Raw Data'!Q19</f>
        <v>3.2124999999999994E-2</v>
      </c>
      <c r="S7" s="6">
        <f>'Raw Data'!R19</f>
        <v>3.95E-2</v>
      </c>
      <c r="T7" s="6">
        <f>'Raw Data'!S19</f>
        <v>4.6875E-2</v>
      </c>
      <c r="U7" s="6">
        <f>'Raw Data'!T19</f>
        <v>5.4249999999999993E-2</v>
      </c>
      <c r="V7" s="6">
        <f>'Raw Data'!U19</f>
        <v>6.1624999999999999E-2</v>
      </c>
      <c r="W7" s="6">
        <f>'Raw Data'!V19</f>
        <v>6.8999999999999992E-2</v>
      </c>
      <c r="X7" s="6">
        <f>'Raw Data'!W19</f>
        <v>7.6374999999999998E-2</v>
      </c>
      <c r="Y7" s="6">
        <f>'Raw Data'!X19</f>
        <v>8.3749999999999991E-2</v>
      </c>
      <c r="Z7" s="6">
        <f>'Raw Data'!Y19</f>
        <v>9.1124999999999984E-2</v>
      </c>
      <c r="AA7" s="6">
        <f>'Raw Data'!Z19</f>
        <v>9.8499999999999976E-2</v>
      </c>
      <c r="AB7" s="6">
        <f>'Raw Data'!AA19</f>
        <v>0.10587499999999998</v>
      </c>
      <c r="AC7" s="6">
        <f>'Raw Data'!AB19</f>
        <v>0.11324999999999999</v>
      </c>
      <c r="AD7" s="6">
        <f>'Raw Data'!AC19</f>
        <v>0.12062499999999998</v>
      </c>
      <c r="AE7" s="6">
        <f>'Raw Data'!AD19</f>
        <v>0.128</v>
      </c>
      <c r="AF7" s="6">
        <f>'Raw Data'!AE19</f>
        <v>0.135375</v>
      </c>
      <c r="AG7" s="6">
        <f>'Raw Data'!AF19</f>
        <v>0.14275000000000002</v>
      </c>
      <c r="AH7" s="6">
        <f>'Raw Data'!AG19</f>
        <v>0.15012500000000001</v>
      </c>
      <c r="AI7" s="6">
        <f>'Raw Data'!AH19</f>
        <v>0.1575</v>
      </c>
      <c r="AJ7" s="6">
        <f>'Raw Data'!AI19</f>
        <v>0.16487499999999999</v>
      </c>
      <c r="AK7" s="6">
        <f>'Raw Data'!AJ19</f>
        <v>0.17224999999999999</v>
      </c>
      <c r="AL7" s="6">
        <f>'Raw Data'!AK19</f>
        <v>0.17962500000000001</v>
      </c>
      <c r="AM7" s="6">
        <f>'Raw Data'!AL19</f>
        <v>0.187</v>
      </c>
      <c r="AN7" s="6">
        <f>'Raw Data'!AM19</f>
        <v>0.21028571428571427</v>
      </c>
      <c r="AO7" s="6">
        <f>'Raw Data'!AN19</f>
        <v>0.23357142857142857</v>
      </c>
      <c r="AP7" s="6">
        <f>'Raw Data'!AO19</f>
        <v>0.25685714285714284</v>
      </c>
      <c r="AQ7" s="6">
        <f>'Raw Data'!AP19</f>
        <v>0.28014285714285714</v>
      </c>
      <c r="AR7" s="6">
        <f>'Raw Data'!AQ19</f>
        <v>0.30342857142857144</v>
      </c>
      <c r="AS7" s="6">
        <f>'Raw Data'!AR19</f>
        <v>0.32671428571428573</v>
      </c>
      <c r="AT7" s="6">
        <f>'Raw Data'!AS19</f>
        <v>0.35</v>
      </c>
      <c r="AU7" s="6">
        <f>'Raw Data'!AT19</f>
        <v>0.36385714285714282</v>
      </c>
      <c r="AV7" s="6">
        <f>'Raw Data'!AU19</f>
        <v>0.37771428571428572</v>
      </c>
      <c r="AW7" s="6">
        <f>'Raw Data'!AV19</f>
        <v>0.39157142857142857</v>
      </c>
      <c r="AX7" s="6">
        <f>'Raw Data'!AW19</f>
        <v>0.40542857142857142</v>
      </c>
      <c r="AY7" s="6">
        <f>'Raw Data'!AX19</f>
        <v>0.41928571428571426</v>
      </c>
      <c r="AZ7" s="6">
        <f>'Raw Data'!AY19</f>
        <v>0.43314285714285716</v>
      </c>
      <c r="BA7" s="6">
        <f>'Raw Data'!AZ19</f>
        <v>0.44700000000000001</v>
      </c>
      <c r="BB7" s="6">
        <f>'Raw Data'!BA19</f>
        <v>0.46333333333333332</v>
      </c>
      <c r="BC7" s="6">
        <f>'Raw Data'!BB19</f>
        <v>0.47966666666666669</v>
      </c>
      <c r="BD7" s="6">
        <f>'Raw Data'!BC19</f>
        <v>0.496</v>
      </c>
      <c r="BE7" s="6">
        <f>'Raw Data'!BD19</f>
        <v>0.51233333333333331</v>
      </c>
      <c r="BF7" s="6">
        <f>'Raw Data'!BE19</f>
        <v>0.52866666666666662</v>
      </c>
      <c r="BG7" s="6">
        <f>'Raw Data'!BF19</f>
        <v>0.54499999999999993</v>
      </c>
      <c r="BH7" s="6">
        <f>'Raw Data'!BG19</f>
        <v>0.56133333333333335</v>
      </c>
      <c r="BI7" s="6">
        <f>'Raw Data'!BH19</f>
        <v>0.57766666666666666</v>
      </c>
      <c r="BJ7" s="6">
        <f>'Raw Data'!BI19</f>
        <v>0.59399999999999997</v>
      </c>
      <c r="BK7" s="6">
        <f>'Raw Data'!BJ19</f>
        <v>0.63039999999999996</v>
      </c>
      <c r="BL7" s="6">
        <f>'Raw Data'!BK19</f>
        <v>0.66679999999999995</v>
      </c>
      <c r="BM7" s="6">
        <f>'Raw Data'!BL19</f>
        <v>0.70320000000000005</v>
      </c>
      <c r="BN7" s="6">
        <f>'Raw Data'!BM19</f>
        <v>0.73960000000000004</v>
      </c>
      <c r="BO7" s="6">
        <f>'Raw Data'!BN19</f>
        <v>0.77600000000000002</v>
      </c>
      <c r="BP7" s="6">
        <f>'Raw Data'!BO19</f>
        <v>0.77664285714285719</v>
      </c>
      <c r="BQ7" s="6">
        <f>'Raw Data'!BP19</f>
        <v>0.77728571428571436</v>
      </c>
      <c r="BR7" s="6">
        <f>'Raw Data'!BQ19</f>
        <v>0.77792857142857141</v>
      </c>
      <c r="BS7" s="6">
        <f>'Raw Data'!BR19</f>
        <v>0.77857142857142858</v>
      </c>
      <c r="BT7" s="6">
        <f>'Raw Data'!BS19</f>
        <v>0.77921428571428575</v>
      </c>
      <c r="BU7" s="6">
        <f>'Raw Data'!BT19</f>
        <v>0.77985714285714292</v>
      </c>
      <c r="BV7" s="6">
        <f>'Raw Data'!BU19</f>
        <v>0.78049999999999997</v>
      </c>
      <c r="BW7" s="6">
        <f>'Raw Data'!BV19</f>
        <v>0.78114285714285714</v>
      </c>
      <c r="BX7" s="6">
        <f>'Raw Data'!BW19</f>
        <v>0.78178571428571431</v>
      </c>
      <c r="BY7" s="6">
        <f>'Raw Data'!BX19</f>
        <v>0.78242857142857147</v>
      </c>
      <c r="BZ7" s="6">
        <f>'Raw Data'!BY19</f>
        <v>0.78307142857142864</v>
      </c>
      <c r="CA7" s="6">
        <f>'Raw Data'!BZ19</f>
        <v>0.7837142857142857</v>
      </c>
      <c r="CB7" s="6">
        <f>'Raw Data'!CA19</f>
        <v>0.78435714285714286</v>
      </c>
      <c r="CC7" s="6">
        <f>'Raw Data'!CB19</f>
        <v>0.78500000000000003</v>
      </c>
      <c r="CD7" s="6">
        <f>'Raw Data'!CC19</f>
        <v>0.79766666666666663</v>
      </c>
      <c r="CE7" s="6">
        <f>'Raw Data'!CD19</f>
        <v>0.81033333333333335</v>
      </c>
      <c r="CF7" s="6">
        <f>'Raw Data'!CE19</f>
        <v>0.82299999999999995</v>
      </c>
      <c r="CG7" s="6">
        <f>'Raw Data'!CF19</f>
        <v>0.82318181818181813</v>
      </c>
      <c r="CH7" s="6">
        <f>'Raw Data'!CG19</f>
        <v>0.8233636363636363</v>
      </c>
      <c r="CI7" s="6">
        <f>'Raw Data'!CH19</f>
        <v>0.82354545454545447</v>
      </c>
      <c r="CJ7" s="6">
        <f>'Raw Data'!CI19</f>
        <v>0.82372727272727264</v>
      </c>
      <c r="CK7" s="6">
        <f>'Raw Data'!CJ19</f>
        <v>0.82390909090909081</v>
      </c>
      <c r="CL7" s="6">
        <f>'Raw Data'!CK19</f>
        <v>0.8240909090909091</v>
      </c>
      <c r="CM7" s="6">
        <f>'Raw Data'!CL19</f>
        <v>0.82427272727272727</v>
      </c>
      <c r="CN7" s="6">
        <f>'Raw Data'!CM19</f>
        <v>0.82445454545454544</v>
      </c>
      <c r="CO7" s="6">
        <f>'Raw Data'!CN19</f>
        <v>0.82463636363636361</v>
      </c>
      <c r="CP7" s="6">
        <f>'Raw Data'!CO19</f>
        <v>0.82481818181818178</v>
      </c>
      <c r="CQ7" s="6">
        <f>'Raw Data'!CP19</f>
        <v>0.82499999999999996</v>
      </c>
      <c r="CR7" s="6">
        <f>'Raw Data'!CQ19</f>
        <v>0.82522222222222219</v>
      </c>
      <c r="CS7" s="6">
        <f>'Raw Data'!CR19</f>
        <v>0.82544444444444443</v>
      </c>
      <c r="CT7" s="6">
        <f>'Raw Data'!CS19</f>
        <v>0.82566666666666666</v>
      </c>
      <c r="CU7" s="6">
        <f>'Raw Data'!CT19</f>
        <v>0.82588888888888889</v>
      </c>
      <c r="CV7" s="6">
        <f>'Raw Data'!CU19</f>
        <v>0.82611111111111102</v>
      </c>
      <c r="CW7" s="6">
        <f>'Raw Data'!CV19</f>
        <v>0.82633333333333325</v>
      </c>
      <c r="CX7" s="6">
        <f>'Raw Data'!CW19</f>
        <v>0.82655555555555549</v>
      </c>
      <c r="CY7" s="6">
        <f>'Raw Data'!CX19</f>
        <v>0.82677777777777772</v>
      </c>
      <c r="CZ7" s="6">
        <f>'Raw Data'!CY19</f>
        <v>0.82699999999999996</v>
      </c>
      <c r="DA7" s="6">
        <f>'Raw Data'!CZ19</f>
        <v>0.81899999999999995</v>
      </c>
      <c r="DB7" s="6">
        <f>'Raw Data'!DA19</f>
        <v>0.81099999999999994</v>
      </c>
      <c r="DC7" s="6">
        <f>'Raw Data'!DB19</f>
        <v>0.80299999999999994</v>
      </c>
      <c r="DD7" s="6">
        <f>'Raw Data'!DC19</f>
        <v>0.79500000000000004</v>
      </c>
      <c r="DE7" s="6">
        <f>'Raw Data'!DD19</f>
        <v>0.78700000000000003</v>
      </c>
      <c r="DF7" s="6">
        <f>'Raw Data'!DE19</f>
        <v>0.77900000000000003</v>
      </c>
      <c r="DG7" s="6">
        <f>'Raw Data'!DF19</f>
        <v>0.77100000000000002</v>
      </c>
      <c r="DH7" s="6">
        <f>'Raw Data'!DG19</f>
        <v>0.74450000000000005</v>
      </c>
      <c r="DI7" s="6">
        <f>'Raw Data'!DH19</f>
        <v>0.71799999999999997</v>
      </c>
      <c r="DJ7" s="6">
        <f>'Raw Data'!DI19</f>
        <v>0.6915</v>
      </c>
      <c r="DK7" s="6">
        <f>'Raw Data'!DJ19</f>
        <v>0.66500000000000004</v>
      </c>
      <c r="DL7" s="6">
        <f>'Raw Data'!DK19</f>
        <v>0.63849999999999996</v>
      </c>
      <c r="DM7" s="6">
        <f>'Raw Data'!DL19</f>
        <v>0.61199999999999999</v>
      </c>
      <c r="DN7" s="6">
        <f>'Raw Data'!DM19</f>
        <v>0.58285714285714285</v>
      </c>
      <c r="DO7" s="6">
        <f>'Raw Data'!DN19</f>
        <v>0.55371428571428571</v>
      </c>
      <c r="DP7" s="6">
        <f>'Raw Data'!DO19</f>
        <v>0.52457142857142858</v>
      </c>
      <c r="DQ7" s="6">
        <f>'Raw Data'!DP19</f>
        <v>0.49542857142857144</v>
      </c>
      <c r="DR7" s="6">
        <f>'Raw Data'!DQ19</f>
        <v>0.4662857142857143</v>
      </c>
      <c r="DS7" s="6">
        <f>'Raw Data'!DR19</f>
        <v>0.43714285714285717</v>
      </c>
      <c r="DT7" s="6">
        <f>'Raw Data'!DS19</f>
        <v>0.40800000000000003</v>
      </c>
      <c r="DU7" s="6">
        <f>'Raw Data'!DT19</f>
        <v>0.37885714285714284</v>
      </c>
      <c r="DV7" s="6">
        <f>'Raw Data'!DU19</f>
        <v>0.3497142857142857</v>
      </c>
      <c r="DW7" s="6">
        <f>'Raw Data'!DV19</f>
        <v>0.32057142857142856</v>
      </c>
      <c r="DX7" s="6">
        <f>'Raw Data'!DW19</f>
        <v>0.29142857142857143</v>
      </c>
      <c r="DY7" s="6">
        <f>'Raw Data'!DX19</f>
        <v>0.26228571428571429</v>
      </c>
      <c r="DZ7" s="6">
        <f>'Raw Data'!DY19</f>
        <v>0.23314285714285715</v>
      </c>
      <c r="EA7" s="6">
        <f>'Raw Data'!DZ19</f>
        <v>0.20400000000000001</v>
      </c>
      <c r="EB7" s="6">
        <f>'Raw Data'!EA19</f>
        <v>0.17485714285714288</v>
      </c>
      <c r="EC7" s="6">
        <f>'Raw Data'!EB19</f>
        <v>0.14571428571428569</v>
      </c>
      <c r="ED7" s="6">
        <f>'Raw Data'!EC19</f>
        <v>0.11657142857142855</v>
      </c>
      <c r="EE7" s="6">
        <f>'Raw Data'!ED19</f>
        <v>8.7428571428571411E-2</v>
      </c>
      <c r="EF7" s="6">
        <f>'Raw Data'!EE19</f>
        <v>5.8285714285714274E-2</v>
      </c>
      <c r="EG7" s="6">
        <f>'Raw Data'!EF19</f>
        <v>2.9142857142857137E-2</v>
      </c>
      <c r="EH7" s="146">
        <f>'Raw Data'!EG19</f>
        <v>0</v>
      </c>
      <c r="EI7" s="6">
        <f>'Raw Data'!EH19</f>
        <v>0</v>
      </c>
      <c r="EJ7" s="6">
        <f>'Raw Data'!EI19</f>
        <v>0</v>
      </c>
      <c r="EK7" s="6">
        <f>'Raw Data'!EJ19</f>
        <v>0</v>
      </c>
      <c r="EL7" s="6">
        <f>'Raw Data'!EK19</f>
        <v>0</v>
      </c>
      <c r="EM7" s="6">
        <f>'Raw Data'!EL19</f>
        <v>0</v>
      </c>
      <c r="EN7" s="6">
        <f>'Raw Data'!EM19</f>
        <v>0</v>
      </c>
      <c r="EO7" s="6">
        <f>'Raw Data'!EN19</f>
        <v>0</v>
      </c>
      <c r="EP7" s="6">
        <f>'Raw Data'!EO19</f>
        <v>0</v>
      </c>
      <c r="EQ7" s="6">
        <f>'Raw Data'!EP19</f>
        <v>0</v>
      </c>
      <c r="ER7" s="6">
        <f>'Raw Data'!EQ19</f>
        <v>0</v>
      </c>
      <c r="ES7" s="6">
        <f>'Raw Data'!ER19</f>
        <v>0</v>
      </c>
      <c r="ET7" s="6">
        <f>'Raw Data'!ES19</f>
        <v>0</v>
      </c>
      <c r="EU7" s="6">
        <f>'Raw Data'!ET19</f>
        <v>0</v>
      </c>
      <c r="EV7" s="6">
        <f>'Raw Data'!EU19</f>
        <v>0</v>
      </c>
      <c r="EW7" s="6">
        <f>'Raw Data'!EV19</f>
        <v>0</v>
      </c>
      <c r="EX7" s="6">
        <f>'Raw Data'!EW19</f>
        <v>0</v>
      </c>
      <c r="EY7" s="6">
        <f>'Raw Data'!EX19</f>
        <v>0</v>
      </c>
      <c r="EZ7" s="6">
        <f>'Raw Data'!EY19</f>
        <v>0</v>
      </c>
      <c r="FA7" s="6">
        <f>'Raw Data'!EZ19</f>
        <v>0</v>
      </c>
      <c r="FB7" s="6">
        <f>'Raw Data'!FA19</f>
        <v>0</v>
      </c>
      <c r="FC7" s="6">
        <f>'Raw Data'!FB19</f>
        <v>0</v>
      </c>
      <c r="FD7" s="6">
        <f>'Raw Data'!FC19</f>
        <v>0</v>
      </c>
      <c r="FE7" s="6">
        <f>'Raw Data'!FD19</f>
        <v>0</v>
      </c>
      <c r="FF7" s="6">
        <f>'Raw Data'!FE19</f>
        <v>0</v>
      </c>
      <c r="FG7" s="6">
        <f>'Raw Data'!FF19</f>
        <v>0</v>
      </c>
      <c r="FH7" s="6">
        <f>'Raw Data'!FG19</f>
        <v>0</v>
      </c>
      <c r="FI7" s="6">
        <f>'Raw Data'!FH19</f>
        <v>0</v>
      </c>
      <c r="FJ7" s="6">
        <f>'Raw Data'!FI19</f>
        <v>0</v>
      </c>
      <c r="FK7" s="6">
        <f>'Raw Data'!FJ19</f>
        <v>0</v>
      </c>
      <c r="FL7" s="6">
        <f>'Raw Data'!FK19</f>
        <v>0</v>
      </c>
      <c r="FM7" s="6">
        <f>'Raw Data'!FL19</f>
        <v>0</v>
      </c>
      <c r="FN7" s="6">
        <f>'Raw Data'!FM19</f>
        <v>0</v>
      </c>
      <c r="FO7" s="6">
        <f>'Raw Data'!FN19</f>
        <v>0</v>
      </c>
      <c r="FP7" s="6">
        <f>'Raw Data'!FO19</f>
        <v>0</v>
      </c>
      <c r="FQ7" s="6">
        <f>'Raw Data'!FP19</f>
        <v>0</v>
      </c>
      <c r="FR7" s="6">
        <f>'Raw Data'!FQ19</f>
        <v>0</v>
      </c>
      <c r="FS7" s="6">
        <f>'Raw Data'!FR19</f>
        <v>0</v>
      </c>
    </row>
    <row r="8" spans="1:175" s="14" customFormat="1" ht="5.25" customHeight="1" x14ac:dyDescent="0.25">
      <c r="B8" s="15"/>
      <c r="CZ8" s="14">
        <v>8</v>
      </c>
    </row>
    <row r="9" spans="1:175" x14ac:dyDescent="0.25">
      <c r="A9" s="5" t="s">
        <v>35</v>
      </c>
      <c r="B9" s="8"/>
      <c r="C9" s="5">
        <f>'Raw Data'!B32</f>
        <v>0.15</v>
      </c>
      <c r="D9" s="5">
        <f>'Raw Data'!C32</f>
        <v>0.15</v>
      </c>
      <c r="E9" s="5">
        <f>'Raw Data'!D32</f>
        <v>0.15</v>
      </c>
      <c r="F9" s="5">
        <f>'Raw Data'!E32</f>
        <v>0.15</v>
      </c>
      <c r="G9" s="5">
        <f>'Raw Data'!F32</f>
        <v>0.15</v>
      </c>
      <c r="H9" s="5">
        <f>'Raw Data'!G32</f>
        <v>0.15</v>
      </c>
      <c r="I9" s="5">
        <f>'Raw Data'!H32</f>
        <v>0.15</v>
      </c>
      <c r="J9" s="5">
        <f>'Raw Data'!I32</f>
        <v>0.15</v>
      </c>
      <c r="K9" s="5">
        <f>'Raw Data'!J32</f>
        <v>0.15</v>
      </c>
      <c r="L9" s="5">
        <f>'Raw Data'!K32</f>
        <v>0.15</v>
      </c>
      <c r="M9" s="5">
        <f>'Raw Data'!L32</f>
        <v>0.15</v>
      </c>
      <c r="N9" s="5">
        <f>'Raw Data'!M32</f>
        <v>0.15</v>
      </c>
      <c r="O9" s="5">
        <f>'Raw Data'!N32</f>
        <v>0.15</v>
      </c>
      <c r="P9" s="5">
        <f>'Raw Data'!O32</f>
        <v>0.15</v>
      </c>
      <c r="Q9" s="5">
        <f>'Raw Data'!P32</f>
        <v>0.15</v>
      </c>
      <c r="R9" s="5">
        <f>'Raw Data'!Q32</f>
        <v>0.15</v>
      </c>
      <c r="S9" s="5">
        <f>'Raw Data'!R32</f>
        <v>0.15</v>
      </c>
      <c r="T9" s="5">
        <f>'Raw Data'!S32</f>
        <v>0.15</v>
      </c>
      <c r="U9" s="5">
        <f>'Raw Data'!T32</f>
        <v>0.15</v>
      </c>
      <c r="V9" s="5">
        <f>'Raw Data'!U32</f>
        <v>0.15</v>
      </c>
      <c r="W9" s="5">
        <f>'Raw Data'!V32</f>
        <v>0.15</v>
      </c>
      <c r="X9" s="5">
        <f>'Raw Data'!W32</f>
        <v>0.15</v>
      </c>
      <c r="Y9" s="5">
        <f>'Raw Data'!X32</f>
        <v>0.15</v>
      </c>
      <c r="Z9" s="5">
        <f>'Raw Data'!Y32</f>
        <v>0.15</v>
      </c>
      <c r="AA9" s="5">
        <f>'Raw Data'!Z32</f>
        <v>0.15</v>
      </c>
      <c r="AB9" s="5">
        <f>'Raw Data'!AA32</f>
        <v>0.16</v>
      </c>
      <c r="AC9" s="5">
        <f>'Raw Data'!AB32</f>
        <v>0.16</v>
      </c>
      <c r="AD9" s="5">
        <f>'Raw Data'!AC32</f>
        <v>0.16</v>
      </c>
      <c r="AE9" s="5">
        <f>'Raw Data'!AD32</f>
        <v>0.16</v>
      </c>
      <c r="AF9" s="5">
        <f>'Raw Data'!AE32</f>
        <v>0.16</v>
      </c>
      <c r="AG9" s="5">
        <f>'Raw Data'!AF32</f>
        <v>0.16</v>
      </c>
      <c r="AH9" s="5">
        <f>'Raw Data'!AG32</f>
        <v>0.16</v>
      </c>
      <c r="AI9" s="5">
        <f>'Raw Data'!AH32</f>
        <v>0.16</v>
      </c>
      <c r="AJ9" s="5">
        <f>'Raw Data'!AI32</f>
        <v>0.17</v>
      </c>
      <c r="AK9" s="5">
        <f>'Raw Data'!AJ32</f>
        <v>0.17</v>
      </c>
      <c r="AL9" s="5">
        <f>'Raw Data'!AK32</f>
        <v>0.17</v>
      </c>
      <c r="AM9" s="5">
        <f>'Raw Data'!AL32</f>
        <v>0.18</v>
      </c>
      <c r="AN9" s="5">
        <f>'Raw Data'!AM32</f>
        <v>0.18</v>
      </c>
      <c r="AO9" s="5">
        <f>'Raw Data'!AN32</f>
        <v>0.18</v>
      </c>
      <c r="AP9" s="5">
        <f>'Raw Data'!AO32</f>
        <v>0.19</v>
      </c>
      <c r="AQ9" s="5">
        <f>'Raw Data'!AP32</f>
        <v>0.19</v>
      </c>
      <c r="AR9" s="5">
        <f>'Raw Data'!AQ32</f>
        <v>0.2</v>
      </c>
      <c r="AS9" s="5">
        <f>'Raw Data'!AR32</f>
        <v>0.2</v>
      </c>
      <c r="AT9" s="5">
        <f>'Raw Data'!AS32</f>
        <v>0.21</v>
      </c>
      <c r="AU9" s="5">
        <f>'Raw Data'!AT32</f>
        <v>0.22</v>
      </c>
      <c r="AV9" s="5">
        <f>'Raw Data'!AU32</f>
        <v>0.23</v>
      </c>
      <c r="AW9" s="5">
        <f>'Raw Data'!AV32</f>
        <v>0.24</v>
      </c>
      <c r="AX9" s="5">
        <f>'Raw Data'!AW32</f>
        <v>0.25</v>
      </c>
      <c r="AY9" s="5">
        <f>'Raw Data'!AX32</f>
        <v>0.26</v>
      </c>
      <c r="AZ9" s="5">
        <f>'Raw Data'!AY32</f>
        <v>0.27</v>
      </c>
      <c r="BA9" s="5">
        <f>'Raw Data'!AZ32</f>
        <v>0.28999999999999998</v>
      </c>
      <c r="BB9" s="5">
        <f>'Raw Data'!BA32</f>
        <v>0.31</v>
      </c>
      <c r="BC9" s="5">
        <f>'Raw Data'!BB32</f>
        <v>0.33</v>
      </c>
      <c r="BD9" s="5">
        <f>'Raw Data'!BC32</f>
        <v>0.35</v>
      </c>
      <c r="BE9" s="5">
        <f>'Raw Data'!BD32</f>
        <v>0.36</v>
      </c>
      <c r="BF9" s="5">
        <f>'Raw Data'!BE32</f>
        <v>0.37</v>
      </c>
      <c r="BG9" s="5">
        <f>'Raw Data'!BF32</f>
        <v>0.39</v>
      </c>
      <c r="BH9" s="5">
        <f>'Raw Data'!BG32</f>
        <v>0.4</v>
      </c>
      <c r="BI9" s="5">
        <f>'Raw Data'!BH32</f>
        <v>0.41</v>
      </c>
      <c r="BJ9" s="5">
        <f>'Raw Data'!BI32</f>
        <v>0.43</v>
      </c>
      <c r="BK9" s="5">
        <f>'Raw Data'!BJ32</f>
        <v>0.45</v>
      </c>
      <c r="BL9" s="5">
        <f>'Raw Data'!BK32</f>
        <v>0.47</v>
      </c>
      <c r="BM9" s="5">
        <f>'Raw Data'!BL32</f>
        <v>0.49</v>
      </c>
      <c r="BN9" s="5">
        <f>'Raw Data'!BM32</f>
        <v>0.51</v>
      </c>
      <c r="BO9" s="5">
        <f>'Raw Data'!BN32</f>
        <v>0.53</v>
      </c>
      <c r="BP9" s="5">
        <f>'Raw Data'!BO32</f>
        <v>0.55000000000000004</v>
      </c>
      <c r="BQ9" s="5">
        <f>'Raw Data'!BP32</f>
        <v>0.57999999999999996</v>
      </c>
      <c r="BR9" s="5">
        <f>'Raw Data'!BQ32</f>
        <v>0.61</v>
      </c>
      <c r="BS9" s="5">
        <f>'Raw Data'!BR32</f>
        <v>0.64</v>
      </c>
      <c r="BT9" s="5">
        <f>'Raw Data'!BS32</f>
        <v>0.67</v>
      </c>
      <c r="BU9" s="5">
        <f>'Raw Data'!BT32</f>
        <v>0.7</v>
      </c>
      <c r="BV9" s="5">
        <f>'Raw Data'!BU32</f>
        <v>0.73</v>
      </c>
      <c r="BW9" s="5">
        <f>'Raw Data'!BV32</f>
        <v>0.76</v>
      </c>
      <c r="BX9" s="5">
        <f>'Raw Data'!BW32</f>
        <v>0.8</v>
      </c>
      <c r="BY9" s="5">
        <f>'Raw Data'!BX32</f>
        <v>0.82</v>
      </c>
      <c r="BZ9" s="5">
        <f>'Raw Data'!BY32</f>
        <v>0.84</v>
      </c>
      <c r="CA9" s="5">
        <f>'Raw Data'!BZ32</f>
        <v>0.86</v>
      </c>
      <c r="CB9" s="5">
        <f>'Raw Data'!CA32</f>
        <v>0.88</v>
      </c>
      <c r="CC9" s="5">
        <f>'Raw Data'!CB32</f>
        <v>0.91</v>
      </c>
      <c r="CD9" s="5">
        <f>'Raw Data'!CC32</f>
        <v>0.93</v>
      </c>
      <c r="CE9" s="5">
        <f>'Raw Data'!CD32</f>
        <v>0.95</v>
      </c>
      <c r="CF9" s="5">
        <f>'Raw Data'!CE32</f>
        <v>0.96</v>
      </c>
      <c r="CG9" s="5">
        <f>'Raw Data'!CF32</f>
        <v>0.96</v>
      </c>
      <c r="CH9" s="5">
        <f>'Raw Data'!CG32</f>
        <v>0.96</v>
      </c>
      <c r="CI9" s="5">
        <f>'Raw Data'!CH32</f>
        <v>0.96</v>
      </c>
      <c r="CJ9" s="5">
        <f>'Raw Data'!CI32</f>
        <v>0.96</v>
      </c>
      <c r="CK9" s="5">
        <f>'Raw Data'!CJ32</f>
        <v>0.95</v>
      </c>
      <c r="CL9" s="5">
        <f>'Raw Data'!CK32</f>
        <v>0.96</v>
      </c>
      <c r="CM9" s="5">
        <f>'Raw Data'!CL32</f>
        <v>0.95</v>
      </c>
      <c r="CN9" s="5">
        <f>'Raw Data'!CM32</f>
        <v>0.95</v>
      </c>
      <c r="CO9" s="5">
        <f>'Raw Data'!CN32</f>
        <v>0.94</v>
      </c>
      <c r="CP9" s="5">
        <f>'Raw Data'!CO32</f>
        <v>0.94</v>
      </c>
      <c r="CQ9" s="5">
        <f>'Raw Data'!CP32</f>
        <v>0.93</v>
      </c>
      <c r="CR9" s="5">
        <f>'Raw Data'!CQ32</f>
        <v>0.93</v>
      </c>
      <c r="CS9" s="5">
        <f>'Raw Data'!CR32</f>
        <v>0.92</v>
      </c>
      <c r="CT9" s="5">
        <f>'Raw Data'!CS32</f>
        <v>0.92</v>
      </c>
      <c r="CU9" s="5">
        <f>'Raw Data'!CT32</f>
        <v>0.91</v>
      </c>
      <c r="CV9" s="5">
        <f>'Raw Data'!CU32</f>
        <v>0.91</v>
      </c>
      <c r="CW9" s="5">
        <f>'Raw Data'!CV32</f>
        <v>0.9</v>
      </c>
      <c r="CX9" s="5">
        <f>'Raw Data'!CW32</f>
        <v>0.9</v>
      </c>
      <c r="CY9" s="5">
        <f>'Raw Data'!CX32</f>
        <v>0.89</v>
      </c>
      <c r="CZ9" s="5">
        <f>'Raw Data'!CY32</f>
        <v>0.88</v>
      </c>
      <c r="DA9" s="5">
        <f>'Raw Data'!CZ32</f>
        <v>0.87</v>
      </c>
      <c r="DB9" s="5">
        <f>'Raw Data'!DA32</f>
        <v>0.86</v>
      </c>
      <c r="DC9" s="5">
        <f>'Raw Data'!DB32</f>
        <v>0.85</v>
      </c>
      <c r="DD9" s="5">
        <f>'Raw Data'!DC32</f>
        <v>0.85</v>
      </c>
      <c r="DE9" s="5">
        <f>'Raw Data'!DD32</f>
        <v>0.84</v>
      </c>
      <c r="DF9" s="5">
        <f>'Raw Data'!DE32</f>
        <v>0.84</v>
      </c>
      <c r="DG9" s="5">
        <f>'Raw Data'!DF32</f>
        <v>0.83</v>
      </c>
      <c r="DH9" s="5">
        <f>'Raw Data'!DG32</f>
        <v>0.83</v>
      </c>
      <c r="DI9" s="5">
        <f>'Raw Data'!DH32</f>
        <v>0.82</v>
      </c>
      <c r="DJ9" s="5">
        <f>'Raw Data'!DI32</f>
        <v>0.81</v>
      </c>
      <c r="DK9" s="5">
        <f>'Raw Data'!DJ32</f>
        <v>0.81</v>
      </c>
      <c r="DL9" s="5">
        <f>'Raw Data'!DK32</f>
        <v>0.8</v>
      </c>
      <c r="DM9" s="5">
        <f>'Raw Data'!DL32</f>
        <v>0.79</v>
      </c>
      <c r="DN9" s="5">
        <f>'Raw Data'!DM32</f>
        <v>0.79</v>
      </c>
      <c r="DO9" s="5">
        <f>'Raw Data'!DN32</f>
        <v>0.78</v>
      </c>
      <c r="DP9" s="5">
        <f>'Raw Data'!DO32</f>
        <v>0.78</v>
      </c>
      <c r="DQ9" s="5">
        <f>'Raw Data'!DP32</f>
        <v>0.77</v>
      </c>
      <c r="DR9" s="5">
        <f>'Raw Data'!DQ32</f>
        <v>0.76</v>
      </c>
      <c r="DS9" s="5">
        <f>'Raw Data'!DR32</f>
        <v>0.75</v>
      </c>
      <c r="DT9" s="5">
        <f>'Raw Data'!DS32</f>
        <v>0.74</v>
      </c>
      <c r="DU9" s="5">
        <f>'Raw Data'!DT32</f>
        <v>0.74</v>
      </c>
      <c r="DV9" s="5">
        <f>'Raw Data'!DU32</f>
        <v>0.73</v>
      </c>
      <c r="DW9" s="5">
        <f>'Raw Data'!DV32</f>
        <v>0.72</v>
      </c>
      <c r="DX9" s="5">
        <f>'Raw Data'!DW32</f>
        <v>0.71</v>
      </c>
      <c r="DY9" s="5">
        <f>'Raw Data'!DX32</f>
        <v>0.7</v>
      </c>
      <c r="DZ9" s="5">
        <f>'Raw Data'!DY32</f>
        <v>0.69</v>
      </c>
      <c r="EA9" s="5">
        <f>'Raw Data'!DZ32</f>
        <v>0.68</v>
      </c>
      <c r="EB9" s="5">
        <f>'Raw Data'!EA32</f>
        <v>0.67</v>
      </c>
      <c r="EC9" s="5">
        <f>'Raw Data'!EB32</f>
        <v>0.66</v>
      </c>
      <c r="ED9" s="5">
        <f>'Raw Data'!EC32</f>
        <v>0.65</v>
      </c>
      <c r="EE9" s="5">
        <f>'Raw Data'!ED32</f>
        <v>0.64</v>
      </c>
      <c r="EF9" s="5">
        <f>'Raw Data'!EE32</f>
        <v>0.63</v>
      </c>
      <c r="EG9" s="5">
        <f>'Raw Data'!EF32</f>
        <v>0.62</v>
      </c>
      <c r="EH9" s="5">
        <f>'Raw Data'!EG32</f>
        <v>0.6</v>
      </c>
      <c r="EI9" s="5">
        <f>'Raw Data'!EH32</f>
        <v>0.57999999999999996</v>
      </c>
      <c r="EJ9" s="5">
        <f>'Raw Data'!EI32</f>
        <v>0.55000000000000004</v>
      </c>
      <c r="EK9" s="5">
        <f>'Raw Data'!EJ32</f>
        <v>0.52</v>
      </c>
      <c r="EL9" s="5">
        <f>'Raw Data'!EK32</f>
        <v>0.48</v>
      </c>
      <c r="EM9" s="5">
        <f>'Raw Data'!EL32</f>
        <v>0.44</v>
      </c>
      <c r="EN9" s="5">
        <f>'Raw Data'!EM32</f>
        <v>0.4</v>
      </c>
      <c r="EO9" s="5">
        <f>'Raw Data'!EN32</f>
        <v>0.36</v>
      </c>
      <c r="EP9" s="5">
        <f>'Raw Data'!EO32</f>
        <v>0.32</v>
      </c>
      <c r="EQ9" s="5">
        <f>'Raw Data'!EP32</f>
        <v>0.28000000000000003</v>
      </c>
      <c r="ER9" s="5">
        <f>'Raw Data'!EQ32</f>
        <v>0.26</v>
      </c>
      <c r="ES9" s="5">
        <f>'Raw Data'!ER32</f>
        <v>0.24</v>
      </c>
      <c r="ET9" s="5">
        <f>'Raw Data'!ES32</f>
        <v>0.23</v>
      </c>
      <c r="EU9" s="5">
        <f>'Raw Data'!ET32</f>
        <v>0.22</v>
      </c>
      <c r="EV9" s="5">
        <f>'Raw Data'!EU32</f>
        <v>0.21</v>
      </c>
      <c r="EW9" s="5">
        <f>'Raw Data'!EV32</f>
        <v>0.2</v>
      </c>
      <c r="EX9" s="5">
        <f>'Raw Data'!EW32</f>
        <v>0.19</v>
      </c>
      <c r="EY9" s="5">
        <f>'Raw Data'!EX32</f>
        <v>0.18</v>
      </c>
      <c r="EZ9" s="5">
        <f>'Raw Data'!EY32</f>
        <v>0.17</v>
      </c>
      <c r="FA9" s="5">
        <f>'Raw Data'!EZ32</f>
        <v>0.16</v>
      </c>
      <c r="FB9" s="5">
        <f>'Raw Data'!FA32</f>
        <v>0.15</v>
      </c>
      <c r="FC9" s="5">
        <f>'Raw Data'!FB32</f>
        <v>0.15</v>
      </c>
      <c r="FD9" s="5">
        <f>'Raw Data'!FC32</f>
        <v>0.15</v>
      </c>
      <c r="FE9" s="5">
        <f>'Raw Data'!FD32</f>
        <v>0.14000000000000001</v>
      </c>
      <c r="FF9" s="5">
        <f>'Raw Data'!FE32</f>
        <v>0.14000000000000001</v>
      </c>
      <c r="FG9" s="5">
        <f>'Raw Data'!FF32</f>
        <v>0.14000000000000001</v>
      </c>
      <c r="FH9" s="5">
        <f>'Raw Data'!FG32</f>
        <v>0.13</v>
      </c>
      <c r="FI9" s="5">
        <f>'Raw Data'!FH32</f>
        <v>0.13</v>
      </c>
      <c r="FJ9" s="5">
        <f>'Raw Data'!FI32</f>
        <v>0.13</v>
      </c>
      <c r="FK9" s="5">
        <f>'Raw Data'!FJ32</f>
        <v>0.12</v>
      </c>
      <c r="FL9" s="5">
        <f>'Raw Data'!FK32</f>
        <v>0.12</v>
      </c>
      <c r="FM9" s="5">
        <f>'Raw Data'!FL32</f>
        <v>0.12</v>
      </c>
      <c r="FN9" s="5">
        <f>'Raw Data'!FM32</f>
        <v>0.12</v>
      </c>
      <c r="FO9" s="5">
        <f>'Raw Data'!FN32</f>
        <v>0.12</v>
      </c>
      <c r="FP9" s="5">
        <f>'Raw Data'!FO32</f>
        <v>0.12</v>
      </c>
      <c r="FQ9" s="5">
        <f>'Raw Data'!FP32</f>
        <v>0.12</v>
      </c>
      <c r="FR9" s="5">
        <f>'Raw Data'!FQ32</f>
        <v>0.12</v>
      </c>
      <c r="FS9" s="5">
        <f>'Raw Data'!FR32</f>
        <v>0.12</v>
      </c>
    </row>
    <row r="10" spans="1:175" s="3" customFormat="1" x14ac:dyDescent="0.25">
      <c r="A10" s="3" t="s">
        <v>18</v>
      </c>
      <c r="B10" s="11"/>
      <c r="C10" s="3">
        <f t="shared" ref="C10:AH10" si="0">IF(C7&lt;$B$69,$B$66+$B$67*C7,$B$68)</f>
        <v>0.15</v>
      </c>
      <c r="D10" s="3">
        <f t="shared" si="0"/>
        <v>0.15</v>
      </c>
      <c r="E10" s="3">
        <f t="shared" si="0"/>
        <v>0.15</v>
      </c>
      <c r="F10" s="3">
        <f t="shared" si="0"/>
        <v>0.15</v>
      </c>
      <c r="G10" s="3">
        <f t="shared" si="0"/>
        <v>0.15</v>
      </c>
      <c r="H10" s="3">
        <f t="shared" si="0"/>
        <v>0.15</v>
      </c>
      <c r="I10" s="3">
        <f t="shared" si="0"/>
        <v>0.15</v>
      </c>
      <c r="J10" s="3">
        <f t="shared" si="0"/>
        <v>0.15</v>
      </c>
      <c r="K10" s="3">
        <f t="shared" si="0"/>
        <v>0.15</v>
      </c>
      <c r="L10" s="3">
        <f t="shared" si="0"/>
        <v>0.15</v>
      </c>
      <c r="M10" s="3">
        <f t="shared" si="0"/>
        <v>0.15</v>
      </c>
      <c r="N10" s="3">
        <f t="shared" si="0"/>
        <v>0.16012499999999999</v>
      </c>
      <c r="O10" s="3">
        <f t="shared" si="0"/>
        <v>0.16012499999999999</v>
      </c>
      <c r="P10" s="3">
        <f t="shared" si="0"/>
        <v>0.16012499999999999</v>
      </c>
      <c r="Q10" s="3">
        <f t="shared" si="0"/>
        <v>0.17505937499999999</v>
      </c>
      <c r="R10" s="3">
        <f t="shared" si="0"/>
        <v>0.18252656249999999</v>
      </c>
      <c r="S10" s="3">
        <f t="shared" si="0"/>
        <v>0.18999374999999999</v>
      </c>
      <c r="T10" s="3">
        <f t="shared" si="0"/>
        <v>0.19746093749999999</v>
      </c>
      <c r="U10" s="3">
        <f t="shared" si="0"/>
        <v>0.20492812499999999</v>
      </c>
      <c r="V10" s="3">
        <f t="shared" si="0"/>
        <v>0.21239531249999999</v>
      </c>
      <c r="W10" s="3">
        <f t="shared" si="0"/>
        <v>0.21986249999999999</v>
      </c>
      <c r="X10" s="3">
        <f t="shared" si="0"/>
        <v>0.22732968749999999</v>
      </c>
      <c r="Y10" s="3">
        <f t="shared" si="0"/>
        <v>0.23479687499999999</v>
      </c>
      <c r="Z10" s="3">
        <f t="shared" si="0"/>
        <v>0.24226406249999999</v>
      </c>
      <c r="AA10" s="3">
        <f t="shared" si="0"/>
        <v>0.24973124999999996</v>
      </c>
      <c r="AB10" s="3">
        <f t="shared" si="0"/>
        <v>0.25719843749999999</v>
      </c>
      <c r="AC10" s="3">
        <f t="shared" si="0"/>
        <v>0.26466562499999996</v>
      </c>
      <c r="AD10" s="3">
        <f t="shared" si="0"/>
        <v>0.27213281249999999</v>
      </c>
      <c r="AE10" s="3">
        <f t="shared" si="0"/>
        <v>0.27959999999999996</v>
      </c>
      <c r="AF10" s="3">
        <f t="shared" si="0"/>
        <v>0.28706718749999999</v>
      </c>
      <c r="AG10" s="3">
        <f t="shared" si="0"/>
        <v>0.29453437500000001</v>
      </c>
      <c r="AH10" s="3">
        <f t="shared" si="0"/>
        <v>0.30200156249999999</v>
      </c>
      <c r="AI10" s="3">
        <f t="shared" ref="AI10:BN10" si="1">IF(AI7&lt;$B$69,$B$66+$B$67*AI7,$B$68)</f>
        <v>0.30946874999999996</v>
      </c>
      <c r="AJ10" s="3">
        <f t="shared" si="1"/>
        <v>0.31693593749999999</v>
      </c>
      <c r="AK10" s="3">
        <f t="shared" si="1"/>
        <v>0.32440312500000001</v>
      </c>
      <c r="AL10" s="3">
        <f t="shared" si="1"/>
        <v>0.33187031249999999</v>
      </c>
      <c r="AM10" s="3">
        <f t="shared" si="1"/>
        <v>0.33933749999999996</v>
      </c>
      <c r="AN10" s="3">
        <f t="shared" si="1"/>
        <v>0.36291428571428569</v>
      </c>
      <c r="AO10" s="3">
        <f t="shared" si="1"/>
        <v>0.38649107142857142</v>
      </c>
      <c r="AP10" s="3">
        <f t="shared" si="1"/>
        <v>0.4100678571428571</v>
      </c>
      <c r="AQ10" s="3">
        <f t="shared" si="1"/>
        <v>0.43364464285714288</v>
      </c>
      <c r="AR10" s="3">
        <f t="shared" si="1"/>
        <v>0.45722142857142856</v>
      </c>
      <c r="AS10" s="3">
        <f t="shared" si="1"/>
        <v>0.48079821428571423</v>
      </c>
      <c r="AT10" s="3">
        <f t="shared" si="1"/>
        <v>0.50437499999999991</v>
      </c>
      <c r="AU10" s="3">
        <f t="shared" si="1"/>
        <v>0.51840535714285707</v>
      </c>
      <c r="AV10" s="3">
        <f t="shared" si="1"/>
        <v>0.53243571428571423</v>
      </c>
      <c r="AW10" s="3">
        <f t="shared" si="1"/>
        <v>0.5464660714285714</v>
      </c>
      <c r="AX10" s="3">
        <f t="shared" si="1"/>
        <v>0.56049642857142856</v>
      </c>
      <c r="AY10" s="3">
        <f t="shared" si="1"/>
        <v>0.57452678571428561</v>
      </c>
      <c r="AZ10" s="3">
        <f t="shared" si="1"/>
        <v>0.58855714285714289</v>
      </c>
      <c r="BA10" s="3">
        <f t="shared" si="1"/>
        <v>0.60258749999999994</v>
      </c>
      <c r="BB10" s="3">
        <f t="shared" si="1"/>
        <v>0.61912499999999993</v>
      </c>
      <c r="BC10" s="3">
        <f t="shared" si="1"/>
        <v>0.63566250000000002</v>
      </c>
      <c r="BD10" s="3">
        <f t="shared" si="1"/>
        <v>0.6522</v>
      </c>
      <c r="BE10" s="3">
        <f t="shared" si="1"/>
        <v>0.66873749999999998</v>
      </c>
      <c r="BF10" s="3">
        <f t="shared" si="1"/>
        <v>0.68527499999999997</v>
      </c>
      <c r="BG10" s="3">
        <f t="shared" si="1"/>
        <v>0.70181249999999995</v>
      </c>
      <c r="BH10" s="3">
        <f t="shared" si="1"/>
        <v>0.71835000000000004</v>
      </c>
      <c r="BI10" s="3">
        <f t="shared" si="1"/>
        <v>0.73488750000000003</v>
      </c>
      <c r="BJ10" s="3">
        <f t="shared" si="1"/>
        <v>0.75142500000000001</v>
      </c>
      <c r="BK10" s="3">
        <f t="shared" si="1"/>
        <v>0.78827999999999998</v>
      </c>
      <c r="BL10" s="3">
        <f t="shared" si="1"/>
        <v>0.82513499999999995</v>
      </c>
      <c r="BM10" s="3">
        <f t="shared" si="1"/>
        <v>0.86199000000000003</v>
      </c>
      <c r="BN10" s="3">
        <f t="shared" si="1"/>
        <v>0.89884500000000001</v>
      </c>
      <c r="BO10" s="3">
        <f t="shared" ref="BO10:CT10" si="2">IF(BO7&lt;$B$69,$B$66+$B$67*BO7,$B$68)</f>
        <v>0.93569999999999998</v>
      </c>
      <c r="BP10" s="3">
        <f t="shared" si="2"/>
        <v>0.9363508928571429</v>
      </c>
      <c r="BQ10" s="3">
        <f t="shared" si="2"/>
        <v>0.93700178571428583</v>
      </c>
      <c r="BR10" s="3">
        <f t="shared" si="2"/>
        <v>0.93765267857142853</v>
      </c>
      <c r="BS10" s="3">
        <f t="shared" si="2"/>
        <v>0.93830357142857146</v>
      </c>
      <c r="BT10" s="3">
        <f t="shared" si="2"/>
        <v>0.93895446428571427</v>
      </c>
      <c r="BU10" s="3">
        <f t="shared" si="2"/>
        <v>0.9396053571428572</v>
      </c>
      <c r="BV10" s="3">
        <f t="shared" si="2"/>
        <v>0.9402562499999999</v>
      </c>
      <c r="BW10" s="3">
        <f t="shared" si="2"/>
        <v>0.94090714285714283</v>
      </c>
      <c r="BX10" s="3">
        <f t="shared" si="2"/>
        <v>0.94155803571428576</v>
      </c>
      <c r="BY10" s="3">
        <f t="shared" si="2"/>
        <v>0.94220892857142857</v>
      </c>
      <c r="BZ10" s="3">
        <f t="shared" si="2"/>
        <v>0.9428598214285715</v>
      </c>
      <c r="CA10" s="3">
        <f t="shared" si="2"/>
        <v>0.9435107142857142</v>
      </c>
      <c r="CB10" s="3">
        <f t="shared" si="2"/>
        <v>0.94416160714285713</v>
      </c>
      <c r="CC10" s="3">
        <f t="shared" si="2"/>
        <v>0.94481250000000006</v>
      </c>
      <c r="CD10" s="3">
        <f t="shared" si="2"/>
        <v>0.95763749999999992</v>
      </c>
      <c r="CE10" s="3">
        <f t="shared" si="2"/>
        <v>0.96</v>
      </c>
      <c r="CF10" s="3">
        <f t="shared" si="2"/>
        <v>0.96</v>
      </c>
      <c r="CG10" s="3">
        <f t="shared" si="2"/>
        <v>0.96</v>
      </c>
      <c r="CH10" s="3">
        <f t="shared" si="2"/>
        <v>0.96</v>
      </c>
      <c r="CI10" s="3">
        <f t="shared" si="2"/>
        <v>0.96</v>
      </c>
      <c r="CJ10" s="3">
        <f t="shared" si="2"/>
        <v>0.96</v>
      </c>
      <c r="CK10" s="3">
        <f t="shared" si="2"/>
        <v>0.96</v>
      </c>
      <c r="CL10" s="3">
        <f t="shared" si="2"/>
        <v>0.96</v>
      </c>
      <c r="CM10" s="3">
        <f t="shared" si="2"/>
        <v>0.96</v>
      </c>
      <c r="CN10" s="3">
        <f t="shared" si="2"/>
        <v>0.96</v>
      </c>
      <c r="CO10" s="3">
        <f t="shared" si="2"/>
        <v>0.96</v>
      </c>
      <c r="CP10" s="3">
        <f t="shared" si="2"/>
        <v>0.96</v>
      </c>
      <c r="CQ10" s="3">
        <f t="shared" si="2"/>
        <v>0.96</v>
      </c>
      <c r="CR10" s="3">
        <f t="shared" si="2"/>
        <v>0.96</v>
      </c>
      <c r="CS10" s="3">
        <f t="shared" si="2"/>
        <v>0.96</v>
      </c>
      <c r="CT10" s="3">
        <f t="shared" si="2"/>
        <v>0.96</v>
      </c>
      <c r="CU10" s="3">
        <f t="shared" ref="CU10:DZ10" si="3">IF(CU7&lt;$B$69,$B$66+$B$67*CU7,$B$68)</f>
        <v>0.96</v>
      </c>
      <c r="CV10" s="3">
        <f t="shared" si="3"/>
        <v>0.96</v>
      </c>
      <c r="CW10" s="3">
        <f t="shared" si="3"/>
        <v>0.96</v>
      </c>
      <c r="CX10" s="3">
        <f t="shared" si="3"/>
        <v>0.96</v>
      </c>
      <c r="CY10" s="3">
        <f t="shared" si="3"/>
        <v>0.96</v>
      </c>
      <c r="CZ10" s="3">
        <f t="shared" si="3"/>
        <v>0.96</v>
      </c>
      <c r="DA10" s="3">
        <f t="shared" si="3"/>
        <v>0.96</v>
      </c>
      <c r="DB10" s="3">
        <f t="shared" si="3"/>
        <v>0.96</v>
      </c>
      <c r="DC10" s="3">
        <f t="shared" si="3"/>
        <v>0.96</v>
      </c>
      <c r="DD10" s="3">
        <f t="shared" si="3"/>
        <v>0.95493749999999999</v>
      </c>
      <c r="DE10" s="3">
        <f t="shared" si="3"/>
        <v>0.9468375</v>
      </c>
      <c r="DF10" s="3">
        <f t="shared" si="3"/>
        <v>0.9387375</v>
      </c>
      <c r="DG10" s="3">
        <f t="shared" si="3"/>
        <v>0.93063750000000001</v>
      </c>
      <c r="DH10" s="3">
        <f t="shared" si="3"/>
        <v>0.90380625000000003</v>
      </c>
      <c r="DI10" s="3">
        <f t="shared" si="3"/>
        <v>0.87697499999999995</v>
      </c>
      <c r="DJ10" s="3">
        <f t="shared" si="3"/>
        <v>0.85014374999999998</v>
      </c>
      <c r="DK10" s="3">
        <f t="shared" si="3"/>
        <v>0.8233125</v>
      </c>
      <c r="DL10" s="3">
        <f t="shared" si="3"/>
        <v>0.79648124999999992</v>
      </c>
      <c r="DM10" s="3">
        <f t="shared" si="3"/>
        <v>0.76964999999999995</v>
      </c>
      <c r="DN10" s="3">
        <f t="shared" si="3"/>
        <v>0.7401428571428571</v>
      </c>
      <c r="DO10" s="3">
        <f t="shared" si="3"/>
        <v>0.71063571428571426</v>
      </c>
      <c r="DP10" s="3">
        <f t="shared" si="3"/>
        <v>0.68112857142857142</v>
      </c>
      <c r="DQ10" s="3">
        <f t="shared" si="3"/>
        <v>0.65162142857142857</v>
      </c>
      <c r="DR10" s="3">
        <f t="shared" si="3"/>
        <v>0.62211428571428573</v>
      </c>
      <c r="DS10" s="3">
        <f t="shared" si="3"/>
        <v>0.59260714285714289</v>
      </c>
      <c r="DT10" s="3">
        <f t="shared" si="3"/>
        <v>0.56310000000000004</v>
      </c>
      <c r="DU10" s="3">
        <f t="shared" si="3"/>
        <v>0.53359285714285709</v>
      </c>
      <c r="DV10" s="3">
        <f t="shared" si="3"/>
        <v>0.50408571428571425</v>
      </c>
      <c r="DW10" s="3">
        <f t="shared" si="3"/>
        <v>0.47457857142857141</v>
      </c>
      <c r="DX10" s="3">
        <f t="shared" si="3"/>
        <v>0.44507142857142856</v>
      </c>
      <c r="DY10" s="3">
        <f t="shared" si="3"/>
        <v>0.41556428571428572</v>
      </c>
      <c r="DZ10" s="3">
        <f t="shared" si="3"/>
        <v>0.38605714285714288</v>
      </c>
      <c r="EA10" s="3">
        <f t="shared" ref="EA10:FF10" si="4">IF(EA7&lt;$B$69,$B$66+$B$67*EA7,$B$68)</f>
        <v>0.35655000000000003</v>
      </c>
      <c r="EB10" s="3">
        <f t="shared" si="4"/>
        <v>0.32704285714285719</v>
      </c>
      <c r="EC10" s="3">
        <f t="shared" si="4"/>
        <v>0.29753571428571424</v>
      </c>
      <c r="ED10" s="3">
        <f t="shared" si="4"/>
        <v>0.26802857142857139</v>
      </c>
      <c r="EE10" s="3">
        <f t="shared" si="4"/>
        <v>0.23852142857142855</v>
      </c>
      <c r="EF10" s="3">
        <f t="shared" si="4"/>
        <v>0.20901428571428571</v>
      </c>
      <c r="EG10" s="3">
        <f t="shared" si="4"/>
        <v>0.17950714285714284</v>
      </c>
      <c r="EH10" s="3">
        <f t="shared" si="4"/>
        <v>0.15</v>
      </c>
      <c r="EI10" s="3">
        <f t="shared" si="4"/>
        <v>0.15</v>
      </c>
      <c r="EJ10" s="3">
        <f t="shared" si="4"/>
        <v>0.15</v>
      </c>
      <c r="EK10" s="3">
        <f t="shared" si="4"/>
        <v>0.15</v>
      </c>
      <c r="EL10" s="3">
        <f t="shared" si="4"/>
        <v>0.15</v>
      </c>
      <c r="EM10" s="3">
        <f t="shared" si="4"/>
        <v>0.15</v>
      </c>
      <c r="EN10" s="3">
        <f t="shared" si="4"/>
        <v>0.15</v>
      </c>
      <c r="EO10" s="3">
        <f t="shared" si="4"/>
        <v>0.15</v>
      </c>
      <c r="EP10" s="3">
        <f t="shared" si="4"/>
        <v>0.15</v>
      </c>
      <c r="EQ10" s="3">
        <f t="shared" si="4"/>
        <v>0.15</v>
      </c>
      <c r="ER10" s="3">
        <f t="shared" si="4"/>
        <v>0.15</v>
      </c>
      <c r="ES10" s="3">
        <f t="shared" si="4"/>
        <v>0.15</v>
      </c>
      <c r="ET10" s="3">
        <f t="shared" si="4"/>
        <v>0.15</v>
      </c>
      <c r="EU10" s="3">
        <f t="shared" si="4"/>
        <v>0.15</v>
      </c>
      <c r="EV10" s="3">
        <f t="shared" si="4"/>
        <v>0.15</v>
      </c>
      <c r="EW10" s="3">
        <f t="shared" si="4"/>
        <v>0.15</v>
      </c>
      <c r="EX10" s="3">
        <f t="shared" si="4"/>
        <v>0.15</v>
      </c>
      <c r="EY10" s="3">
        <f t="shared" si="4"/>
        <v>0.15</v>
      </c>
      <c r="EZ10" s="3">
        <f t="shared" si="4"/>
        <v>0.15</v>
      </c>
      <c r="FA10" s="3">
        <f t="shared" si="4"/>
        <v>0.15</v>
      </c>
      <c r="FB10" s="3">
        <f t="shared" si="4"/>
        <v>0.15</v>
      </c>
      <c r="FC10" s="3">
        <f t="shared" si="4"/>
        <v>0.15</v>
      </c>
      <c r="FD10" s="3">
        <f t="shared" si="4"/>
        <v>0.15</v>
      </c>
      <c r="FE10" s="3">
        <f t="shared" si="4"/>
        <v>0.15</v>
      </c>
      <c r="FF10" s="3">
        <f t="shared" si="4"/>
        <v>0.15</v>
      </c>
      <c r="FG10" s="3">
        <f t="shared" ref="FG10:FS10" si="5">IF(FG7&lt;$B$69,$B$66+$B$67*FG7,$B$68)</f>
        <v>0.15</v>
      </c>
      <c r="FH10" s="3">
        <f t="shared" si="5"/>
        <v>0.15</v>
      </c>
      <c r="FI10" s="3">
        <f t="shared" si="5"/>
        <v>0.15</v>
      </c>
      <c r="FJ10" s="3">
        <f t="shared" si="5"/>
        <v>0.15</v>
      </c>
      <c r="FK10" s="3">
        <f t="shared" si="5"/>
        <v>0.15</v>
      </c>
      <c r="FL10" s="3">
        <f t="shared" si="5"/>
        <v>0.15</v>
      </c>
      <c r="FM10" s="3">
        <f t="shared" si="5"/>
        <v>0.15</v>
      </c>
      <c r="FN10" s="3">
        <f t="shared" si="5"/>
        <v>0.15</v>
      </c>
      <c r="FO10" s="3">
        <f t="shared" si="5"/>
        <v>0.15</v>
      </c>
      <c r="FP10" s="3">
        <f t="shared" si="5"/>
        <v>0.15</v>
      </c>
      <c r="FQ10" s="3">
        <f t="shared" si="5"/>
        <v>0.15</v>
      </c>
      <c r="FR10" s="3">
        <f t="shared" si="5"/>
        <v>0.15</v>
      </c>
      <c r="FS10" s="3">
        <f t="shared" si="5"/>
        <v>0.15</v>
      </c>
    </row>
    <row r="11" spans="1:175" x14ac:dyDescent="0.25">
      <c r="A11" t="s">
        <v>161</v>
      </c>
      <c r="B11" s="10"/>
      <c r="C11" s="77">
        <v>0</v>
      </c>
      <c r="D11" s="77">
        <v>0</v>
      </c>
      <c r="E11" s="77">
        <v>0</v>
      </c>
      <c r="F11" s="77">
        <v>0</v>
      </c>
      <c r="G11" s="77">
        <v>0</v>
      </c>
      <c r="H11" s="77">
        <v>0</v>
      </c>
      <c r="I11" s="77">
        <v>0</v>
      </c>
      <c r="J11" s="77">
        <v>0</v>
      </c>
      <c r="K11" s="77">
        <v>0</v>
      </c>
      <c r="L11" s="77">
        <v>0</v>
      </c>
      <c r="M11" s="77">
        <v>0</v>
      </c>
      <c r="N11" s="77">
        <v>0</v>
      </c>
      <c r="O11" s="77">
        <v>0</v>
      </c>
      <c r="P11" s="77">
        <v>0</v>
      </c>
      <c r="Q11" s="77">
        <v>0</v>
      </c>
      <c r="R11" s="77">
        <v>0</v>
      </c>
      <c r="S11" s="77">
        <v>0</v>
      </c>
      <c r="T11" s="77">
        <v>0</v>
      </c>
      <c r="U11" s="77">
        <v>0</v>
      </c>
      <c r="V11" s="77">
        <v>0</v>
      </c>
      <c r="W11" s="77">
        <v>0</v>
      </c>
      <c r="X11" s="77">
        <v>0</v>
      </c>
      <c r="Y11" s="77">
        <v>0</v>
      </c>
      <c r="Z11" s="77">
        <v>0</v>
      </c>
      <c r="AA11" s="77">
        <v>0</v>
      </c>
      <c r="AB11" s="77">
        <v>0</v>
      </c>
      <c r="AC11" s="77">
        <v>0</v>
      </c>
      <c r="AD11" s="77">
        <v>0</v>
      </c>
      <c r="AE11" s="77">
        <v>0</v>
      </c>
      <c r="AF11" s="77">
        <v>0</v>
      </c>
      <c r="AG11" s="77">
        <v>0</v>
      </c>
      <c r="AH11" s="77">
        <v>0</v>
      </c>
      <c r="AI11" s="77">
        <v>0</v>
      </c>
      <c r="AJ11" s="77">
        <v>0</v>
      </c>
      <c r="AK11" s="77">
        <v>0</v>
      </c>
      <c r="AL11" s="77">
        <v>0</v>
      </c>
      <c r="AM11" s="77">
        <v>0</v>
      </c>
      <c r="AN11" s="77">
        <v>0</v>
      </c>
      <c r="AO11" s="77">
        <v>0</v>
      </c>
      <c r="AP11" s="77">
        <v>0</v>
      </c>
      <c r="AQ11" s="77">
        <v>0</v>
      </c>
      <c r="AR11" s="77">
        <v>0</v>
      </c>
      <c r="AS11" s="77">
        <v>0</v>
      </c>
      <c r="AT11" s="77">
        <v>0</v>
      </c>
      <c r="AU11" s="77">
        <v>0</v>
      </c>
      <c r="AV11" s="77">
        <v>0</v>
      </c>
      <c r="AW11" s="77">
        <v>0</v>
      </c>
      <c r="AX11" s="77">
        <v>0</v>
      </c>
      <c r="AY11" s="77">
        <v>0</v>
      </c>
      <c r="AZ11" s="77">
        <v>0</v>
      </c>
      <c r="BA11" s="77">
        <v>0</v>
      </c>
      <c r="BB11" s="77">
        <v>0</v>
      </c>
      <c r="BC11" s="77">
        <v>0</v>
      </c>
      <c r="BD11" s="77">
        <v>0</v>
      </c>
      <c r="BE11" s="77">
        <v>0</v>
      </c>
      <c r="BF11" s="77">
        <v>0</v>
      </c>
      <c r="BG11" s="77">
        <v>0</v>
      </c>
      <c r="BH11" s="77">
        <v>0</v>
      </c>
      <c r="BI11" s="77">
        <v>0</v>
      </c>
      <c r="BJ11" s="77">
        <v>0</v>
      </c>
      <c r="BK11" s="77">
        <v>0</v>
      </c>
      <c r="BL11" s="77">
        <v>0</v>
      </c>
      <c r="BM11" s="77">
        <v>0</v>
      </c>
      <c r="BN11" s="77">
        <v>0</v>
      </c>
      <c r="BO11" s="77">
        <v>0</v>
      </c>
      <c r="BP11" s="77">
        <v>0</v>
      </c>
      <c r="BQ11" s="77">
        <v>0</v>
      </c>
      <c r="BR11" s="77">
        <v>0</v>
      </c>
      <c r="BS11" s="77">
        <v>0</v>
      </c>
      <c r="BT11" s="77">
        <v>0</v>
      </c>
      <c r="BU11" s="77">
        <v>0</v>
      </c>
      <c r="BV11" s="77">
        <v>0</v>
      </c>
      <c r="BW11" s="77">
        <v>0</v>
      </c>
      <c r="BX11" s="77">
        <v>0</v>
      </c>
      <c r="BY11" s="77">
        <v>0</v>
      </c>
      <c r="BZ11" s="77">
        <v>0</v>
      </c>
      <c r="CA11" s="77">
        <v>0</v>
      </c>
      <c r="CB11" s="77">
        <v>0</v>
      </c>
      <c r="CC11" s="77">
        <v>0</v>
      </c>
      <c r="CD11" s="77">
        <v>0</v>
      </c>
      <c r="CE11" s="77">
        <v>0</v>
      </c>
      <c r="CF11" s="77">
        <v>0</v>
      </c>
      <c r="CG11" s="77">
        <v>0</v>
      </c>
      <c r="CH11" s="77">
        <v>0</v>
      </c>
      <c r="CI11" s="77">
        <v>0</v>
      </c>
      <c r="CJ11" s="77">
        <v>0</v>
      </c>
      <c r="CK11" s="77">
        <v>0</v>
      </c>
      <c r="CL11" s="77">
        <v>0</v>
      </c>
      <c r="CM11" s="77">
        <v>0</v>
      </c>
      <c r="CN11" s="77">
        <v>0</v>
      </c>
      <c r="CO11" s="77">
        <v>0</v>
      </c>
      <c r="CP11" s="77">
        <v>0</v>
      </c>
      <c r="CQ11" s="77">
        <v>0</v>
      </c>
      <c r="CR11" s="77">
        <v>0</v>
      </c>
      <c r="CS11" s="77">
        <v>0</v>
      </c>
      <c r="CT11" s="77">
        <v>0</v>
      </c>
      <c r="CU11" s="77">
        <v>0</v>
      </c>
      <c r="CV11" s="77">
        <v>0</v>
      </c>
      <c r="CW11" s="77">
        <v>0</v>
      </c>
      <c r="CX11" s="77">
        <v>0</v>
      </c>
      <c r="CY11" s="77">
        <v>0</v>
      </c>
      <c r="CZ11" s="77">
        <v>0</v>
      </c>
      <c r="DA11" s="77">
        <v>0</v>
      </c>
      <c r="DB11" s="77">
        <v>0</v>
      </c>
      <c r="DC11" s="77">
        <v>0</v>
      </c>
      <c r="DD11" s="77">
        <v>0</v>
      </c>
      <c r="DE11" s="77">
        <v>0</v>
      </c>
      <c r="DF11" s="77">
        <v>0</v>
      </c>
      <c r="DG11" s="77">
        <v>0</v>
      </c>
      <c r="DH11" s="77">
        <v>0</v>
      </c>
      <c r="DI11" s="77">
        <v>0</v>
      </c>
      <c r="DJ11" s="77">
        <v>0</v>
      </c>
      <c r="DK11" s="77">
        <v>0</v>
      </c>
      <c r="DL11" s="77">
        <v>0</v>
      </c>
      <c r="DM11" s="77">
        <v>0</v>
      </c>
      <c r="DN11" s="77">
        <v>0</v>
      </c>
      <c r="DO11" s="77">
        <v>0</v>
      </c>
      <c r="DP11" s="77">
        <v>0</v>
      </c>
      <c r="DQ11" s="77">
        <v>0</v>
      </c>
      <c r="DR11" s="77">
        <v>0</v>
      </c>
      <c r="DS11" s="77">
        <v>0</v>
      </c>
      <c r="DT11" s="77">
        <v>0</v>
      </c>
      <c r="DU11" s="77">
        <v>0</v>
      </c>
      <c r="DV11" s="77">
        <v>0</v>
      </c>
      <c r="DW11" s="77">
        <v>0</v>
      </c>
      <c r="DX11" s="77">
        <v>0</v>
      </c>
      <c r="DY11" s="77">
        <v>0</v>
      </c>
      <c r="DZ11" s="77">
        <v>0</v>
      </c>
      <c r="EA11" s="77">
        <v>0</v>
      </c>
      <c r="EB11" s="77">
        <v>0</v>
      </c>
      <c r="EC11" s="77">
        <v>0</v>
      </c>
      <c r="ED11" s="77">
        <v>0</v>
      </c>
      <c r="EE11" s="77">
        <v>0</v>
      </c>
      <c r="EF11" s="77">
        <v>0</v>
      </c>
      <c r="EG11" s="77">
        <v>0</v>
      </c>
      <c r="EH11" s="77">
        <v>0</v>
      </c>
      <c r="EI11" s="77">
        <v>0</v>
      </c>
      <c r="EJ11" s="77">
        <v>0</v>
      </c>
      <c r="EK11" s="77">
        <v>0</v>
      </c>
      <c r="EL11" s="77">
        <v>0</v>
      </c>
      <c r="EM11" s="77">
        <v>0</v>
      </c>
      <c r="EN11" s="77">
        <v>0</v>
      </c>
      <c r="EO11" s="77">
        <v>0</v>
      </c>
      <c r="EP11" s="77">
        <v>0</v>
      </c>
      <c r="EQ11" s="77">
        <v>0</v>
      </c>
      <c r="ER11" s="77">
        <v>0</v>
      </c>
      <c r="ES11" s="77">
        <v>0</v>
      </c>
      <c r="ET11" s="77">
        <v>0</v>
      </c>
      <c r="EU11" s="77">
        <v>0</v>
      </c>
      <c r="EV11" s="77">
        <v>0</v>
      </c>
      <c r="EW11" s="77">
        <v>0</v>
      </c>
      <c r="EX11" s="77">
        <v>0</v>
      </c>
      <c r="EY11" s="77">
        <v>0</v>
      </c>
      <c r="EZ11" s="77">
        <v>0</v>
      </c>
      <c r="FA11" s="77">
        <v>0</v>
      </c>
      <c r="FB11" s="77">
        <v>0</v>
      </c>
      <c r="FC11" s="77">
        <v>0</v>
      </c>
      <c r="FD11" s="77">
        <v>0</v>
      </c>
      <c r="FE11" s="77">
        <v>0</v>
      </c>
      <c r="FF11" s="77">
        <v>0</v>
      </c>
      <c r="FG11" s="77">
        <v>0</v>
      </c>
      <c r="FH11" s="77">
        <v>0</v>
      </c>
      <c r="FI11" s="77">
        <v>0</v>
      </c>
      <c r="FJ11" s="77">
        <v>0</v>
      </c>
      <c r="FK11" s="77">
        <v>0</v>
      </c>
      <c r="FL11" s="77">
        <v>0</v>
      </c>
      <c r="FM11" s="77">
        <v>0</v>
      </c>
      <c r="FN11" s="77">
        <v>0</v>
      </c>
      <c r="FO11" s="77">
        <v>0</v>
      </c>
      <c r="FP11" s="77">
        <v>0</v>
      </c>
      <c r="FQ11" s="77">
        <v>0</v>
      </c>
      <c r="FR11" s="77">
        <v>0</v>
      </c>
      <c r="FS11" s="77">
        <v>0</v>
      </c>
    </row>
    <row r="12" spans="1:175" x14ac:dyDescent="0.25">
      <c r="A12" t="s">
        <v>175</v>
      </c>
      <c r="B12" s="10"/>
      <c r="C12">
        <f>IF(C11=1,C9,IF(C11=0,C10,""))</f>
        <v>0.15</v>
      </c>
      <c r="D12">
        <f t="shared" ref="D12:BO12" si="6">IF(D11=1,D9,IF(D11=0,D10,""))</f>
        <v>0.15</v>
      </c>
      <c r="E12">
        <f t="shared" si="6"/>
        <v>0.15</v>
      </c>
      <c r="F12">
        <f t="shared" si="6"/>
        <v>0.15</v>
      </c>
      <c r="G12">
        <f t="shared" si="6"/>
        <v>0.15</v>
      </c>
      <c r="H12">
        <f t="shared" si="6"/>
        <v>0.15</v>
      </c>
      <c r="I12">
        <f t="shared" si="6"/>
        <v>0.15</v>
      </c>
      <c r="J12">
        <f t="shared" si="6"/>
        <v>0.15</v>
      </c>
      <c r="K12">
        <f t="shared" si="6"/>
        <v>0.15</v>
      </c>
      <c r="L12">
        <f t="shared" si="6"/>
        <v>0.15</v>
      </c>
      <c r="M12">
        <f t="shared" si="6"/>
        <v>0.15</v>
      </c>
      <c r="N12">
        <f t="shared" si="6"/>
        <v>0.16012499999999999</v>
      </c>
      <c r="O12">
        <f t="shared" si="6"/>
        <v>0.16012499999999999</v>
      </c>
      <c r="P12">
        <f t="shared" si="6"/>
        <v>0.16012499999999999</v>
      </c>
      <c r="Q12">
        <f t="shared" si="6"/>
        <v>0.17505937499999999</v>
      </c>
      <c r="R12">
        <f t="shared" si="6"/>
        <v>0.18252656249999999</v>
      </c>
      <c r="S12">
        <f t="shared" si="6"/>
        <v>0.18999374999999999</v>
      </c>
      <c r="T12">
        <f t="shared" si="6"/>
        <v>0.19746093749999999</v>
      </c>
      <c r="U12">
        <f t="shared" si="6"/>
        <v>0.20492812499999999</v>
      </c>
      <c r="V12">
        <f t="shared" si="6"/>
        <v>0.21239531249999999</v>
      </c>
      <c r="W12">
        <f t="shared" si="6"/>
        <v>0.21986249999999999</v>
      </c>
      <c r="X12">
        <f t="shared" si="6"/>
        <v>0.22732968749999999</v>
      </c>
      <c r="Y12">
        <f t="shared" si="6"/>
        <v>0.23479687499999999</v>
      </c>
      <c r="Z12">
        <f t="shared" si="6"/>
        <v>0.24226406249999999</v>
      </c>
      <c r="AA12">
        <f t="shared" si="6"/>
        <v>0.24973124999999996</v>
      </c>
      <c r="AB12">
        <f t="shared" si="6"/>
        <v>0.25719843749999999</v>
      </c>
      <c r="AC12">
        <f t="shared" si="6"/>
        <v>0.26466562499999996</v>
      </c>
      <c r="AD12">
        <f t="shared" si="6"/>
        <v>0.27213281249999999</v>
      </c>
      <c r="AE12">
        <f t="shared" si="6"/>
        <v>0.27959999999999996</v>
      </c>
      <c r="AF12">
        <f t="shared" si="6"/>
        <v>0.28706718749999999</v>
      </c>
      <c r="AG12">
        <f t="shared" si="6"/>
        <v>0.29453437500000001</v>
      </c>
      <c r="AH12">
        <f t="shared" si="6"/>
        <v>0.30200156249999999</v>
      </c>
      <c r="AI12">
        <f t="shared" si="6"/>
        <v>0.30946874999999996</v>
      </c>
      <c r="AJ12">
        <f t="shared" si="6"/>
        <v>0.31693593749999999</v>
      </c>
      <c r="AK12">
        <f t="shared" si="6"/>
        <v>0.32440312500000001</v>
      </c>
      <c r="AL12">
        <f t="shared" si="6"/>
        <v>0.33187031249999999</v>
      </c>
      <c r="AM12">
        <f t="shared" si="6"/>
        <v>0.33933749999999996</v>
      </c>
      <c r="AN12">
        <f t="shared" si="6"/>
        <v>0.36291428571428569</v>
      </c>
      <c r="AO12">
        <f t="shared" si="6"/>
        <v>0.38649107142857142</v>
      </c>
      <c r="AP12">
        <f t="shared" si="6"/>
        <v>0.4100678571428571</v>
      </c>
      <c r="AQ12">
        <f t="shared" si="6"/>
        <v>0.43364464285714288</v>
      </c>
      <c r="AR12">
        <f t="shared" si="6"/>
        <v>0.45722142857142856</v>
      </c>
      <c r="AS12">
        <f t="shared" si="6"/>
        <v>0.48079821428571423</v>
      </c>
      <c r="AT12">
        <f t="shared" si="6"/>
        <v>0.50437499999999991</v>
      </c>
      <c r="AU12">
        <f t="shared" si="6"/>
        <v>0.51840535714285707</v>
      </c>
      <c r="AV12">
        <f t="shared" si="6"/>
        <v>0.53243571428571423</v>
      </c>
      <c r="AW12">
        <f t="shared" si="6"/>
        <v>0.5464660714285714</v>
      </c>
      <c r="AX12">
        <f t="shared" si="6"/>
        <v>0.56049642857142856</v>
      </c>
      <c r="AY12">
        <f t="shared" si="6"/>
        <v>0.57452678571428561</v>
      </c>
      <c r="AZ12">
        <f t="shared" si="6"/>
        <v>0.58855714285714289</v>
      </c>
      <c r="BA12">
        <f t="shared" si="6"/>
        <v>0.60258749999999994</v>
      </c>
      <c r="BB12">
        <f t="shared" si="6"/>
        <v>0.61912499999999993</v>
      </c>
      <c r="BC12">
        <f t="shared" si="6"/>
        <v>0.63566250000000002</v>
      </c>
      <c r="BD12">
        <f t="shared" si="6"/>
        <v>0.6522</v>
      </c>
      <c r="BE12">
        <f t="shared" si="6"/>
        <v>0.66873749999999998</v>
      </c>
      <c r="BF12">
        <f t="shared" si="6"/>
        <v>0.68527499999999997</v>
      </c>
      <c r="BG12">
        <f t="shared" si="6"/>
        <v>0.70181249999999995</v>
      </c>
      <c r="BH12">
        <f t="shared" si="6"/>
        <v>0.71835000000000004</v>
      </c>
      <c r="BI12">
        <f t="shared" si="6"/>
        <v>0.73488750000000003</v>
      </c>
      <c r="BJ12">
        <f t="shared" si="6"/>
        <v>0.75142500000000001</v>
      </c>
      <c r="BK12">
        <f t="shared" si="6"/>
        <v>0.78827999999999998</v>
      </c>
      <c r="BL12">
        <f t="shared" si="6"/>
        <v>0.82513499999999995</v>
      </c>
      <c r="BM12">
        <f t="shared" si="6"/>
        <v>0.86199000000000003</v>
      </c>
      <c r="BN12">
        <f t="shared" si="6"/>
        <v>0.89884500000000001</v>
      </c>
      <c r="BO12">
        <f t="shared" si="6"/>
        <v>0.93569999999999998</v>
      </c>
      <c r="BP12">
        <f t="shared" ref="BP12:EA12" si="7">IF(BP11=1,BP9,IF(BP11=0,BP10,""))</f>
        <v>0.9363508928571429</v>
      </c>
      <c r="BQ12">
        <f t="shared" si="7"/>
        <v>0.93700178571428583</v>
      </c>
      <c r="BR12">
        <f t="shared" si="7"/>
        <v>0.93765267857142853</v>
      </c>
      <c r="BS12">
        <f t="shared" si="7"/>
        <v>0.93830357142857146</v>
      </c>
      <c r="BT12">
        <f t="shared" si="7"/>
        <v>0.93895446428571427</v>
      </c>
      <c r="BU12">
        <f t="shared" si="7"/>
        <v>0.9396053571428572</v>
      </c>
      <c r="BV12">
        <f t="shared" si="7"/>
        <v>0.9402562499999999</v>
      </c>
      <c r="BW12">
        <f t="shared" si="7"/>
        <v>0.94090714285714283</v>
      </c>
      <c r="BX12">
        <f t="shared" si="7"/>
        <v>0.94155803571428576</v>
      </c>
      <c r="BY12">
        <f t="shared" si="7"/>
        <v>0.94220892857142857</v>
      </c>
      <c r="BZ12">
        <f t="shared" si="7"/>
        <v>0.9428598214285715</v>
      </c>
      <c r="CA12">
        <f t="shared" si="7"/>
        <v>0.9435107142857142</v>
      </c>
      <c r="CB12">
        <f t="shared" si="7"/>
        <v>0.94416160714285713</v>
      </c>
      <c r="CC12">
        <f t="shared" si="7"/>
        <v>0.94481250000000006</v>
      </c>
      <c r="CD12">
        <f t="shared" si="7"/>
        <v>0.95763749999999992</v>
      </c>
      <c r="CE12">
        <f t="shared" si="7"/>
        <v>0.96</v>
      </c>
      <c r="CF12">
        <f t="shared" si="7"/>
        <v>0.96</v>
      </c>
      <c r="CG12">
        <f t="shared" si="7"/>
        <v>0.96</v>
      </c>
      <c r="CH12">
        <f t="shared" si="7"/>
        <v>0.96</v>
      </c>
      <c r="CI12">
        <f t="shared" si="7"/>
        <v>0.96</v>
      </c>
      <c r="CJ12">
        <f t="shared" si="7"/>
        <v>0.96</v>
      </c>
      <c r="CK12">
        <f t="shared" si="7"/>
        <v>0.96</v>
      </c>
      <c r="CL12">
        <f t="shared" si="7"/>
        <v>0.96</v>
      </c>
      <c r="CM12">
        <f t="shared" si="7"/>
        <v>0.96</v>
      </c>
      <c r="CN12">
        <f t="shared" si="7"/>
        <v>0.96</v>
      </c>
      <c r="CO12">
        <f t="shared" si="7"/>
        <v>0.96</v>
      </c>
      <c r="CP12">
        <f t="shared" si="7"/>
        <v>0.96</v>
      </c>
      <c r="CQ12">
        <f t="shared" si="7"/>
        <v>0.96</v>
      </c>
      <c r="CR12">
        <f t="shared" si="7"/>
        <v>0.96</v>
      </c>
      <c r="CS12">
        <f t="shared" si="7"/>
        <v>0.96</v>
      </c>
      <c r="CT12">
        <f t="shared" si="7"/>
        <v>0.96</v>
      </c>
      <c r="CU12">
        <f t="shared" si="7"/>
        <v>0.96</v>
      </c>
      <c r="CV12">
        <f t="shared" si="7"/>
        <v>0.96</v>
      </c>
      <c r="CW12">
        <f t="shared" si="7"/>
        <v>0.96</v>
      </c>
      <c r="CX12">
        <f t="shared" si="7"/>
        <v>0.96</v>
      </c>
      <c r="CY12">
        <f t="shared" si="7"/>
        <v>0.96</v>
      </c>
      <c r="CZ12">
        <f t="shared" si="7"/>
        <v>0.96</v>
      </c>
      <c r="DA12">
        <f t="shared" si="7"/>
        <v>0.96</v>
      </c>
      <c r="DB12">
        <f t="shared" si="7"/>
        <v>0.96</v>
      </c>
      <c r="DC12">
        <f t="shared" si="7"/>
        <v>0.96</v>
      </c>
      <c r="DD12">
        <f t="shared" si="7"/>
        <v>0.95493749999999999</v>
      </c>
      <c r="DE12">
        <f t="shared" si="7"/>
        <v>0.9468375</v>
      </c>
      <c r="DF12">
        <f t="shared" si="7"/>
        <v>0.9387375</v>
      </c>
      <c r="DG12">
        <f t="shared" si="7"/>
        <v>0.93063750000000001</v>
      </c>
      <c r="DH12">
        <f t="shared" si="7"/>
        <v>0.90380625000000003</v>
      </c>
      <c r="DI12">
        <f t="shared" si="7"/>
        <v>0.87697499999999995</v>
      </c>
      <c r="DJ12">
        <f t="shared" si="7"/>
        <v>0.85014374999999998</v>
      </c>
      <c r="DK12">
        <f t="shared" si="7"/>
        <v>0.8233125</v>
      </c>
      <c r="DL12">
        <f t="shared" si="7"/>
        <v>0.79648124999999992</v>
      </c>
      <c r="DM12">
        <f t="shared" si="7"/>
        <v>0.76964999999999995</v>
      </c>
      <c r="DN12">
        <f t="shared" si="7"/>
        <v>0.7401428571428571</v>
      </c>
      <c r="DO12">
        <f t="shared" si="7"/>
        <v>0.71063571428571426</v>
      </c>
      <c r="DP12">
        <f t="shared" si="7"/>
        <v>0.68112857142857142</v>
      </c>
      <c r="DQ12">
        <f t="shared" si="7"/>
        <v>0.65162142857142857</v>
      </c>
      <c r="DR12">
        <f t="shared" si="7"/>
        <v>0.62211428571428573</v>
      </c>
      <c r="DS12">
        <f t="shared" si="7"/>
        <v>0.59260714285714289</v>
      </c>
      <c r="DT12">
        <f t="shared" si="7"/>
        <v>0.56310000000000004</v>
      </c>
      <c r="DU12">
        <f t="shared" si="7"/>
        <v>0.53359285714285709</v>
      </c>
      <c r="DV12">
        <f t="shared" si="7"/>
        <v>0.50408571428571425</v>
      </c>
      <c r="DW12">
        <f t="shared" si="7"/>
        <v>0.47457857142857141</v>
      </c>
      <c r="DX12">
        <f t="shared" si="7"/>
        <v>0.44507142857142856</v>
      </c>
      <c r="DY12">
        <f t="shared" si="7"/>
        <v>0.41556428571428572</v>
      </c>
      <c r="DZ12">
        <f t="shared" si="7"/>
        <v>0.38605714285714288</v>
      </c>
      <c r="EA12">
        <f t="shared" si="7"/>
        <v>0.35655000000000003</v>
      </c>
      <c r="EB12">
        <f t="shared" ref="EB12:FS12" si="8">IF(EB11=1,EB9,IF(EB11=0,EB10,""))</f>
        <v>0.32704285714285719</v>
      </c>
      <c r="EC12">
        <f t="shared" si="8"/>
        <v>0.29753571428571424</v>
      </c>
      <c r="ED12">
        <f t="shared" si="8"/>
        <v>0.26802857142857139</v>
      </c>
      <c r="EE12">
        <f t="shared" si="8"/>
        <v>0.23852142857142855</v>
      </c>
      <c r="EF12">
        <f t="shared" si="8"/>
        <v>0.20901428571428571</v>
      </c>
      <c r="EG12">
        <f t="shared" si="8"/>
        <v>0.17950714285714284</v>
      </c>
      <c r="EH12">
        <f t="shared" si="8"/>
        <v>0.15</v>
      </c>
      <c r="EI12">
        <f t="shared" si="8"/>
        <v>0.15</v>
      </c>
      <c r="EJ12">
        <f t="shared" si="8"/>
        <v>0.15</v>
      </c>
      <c r="EK12">
        <f t="shared" si="8"/>
        <v>0.15</v>
      </c>
      <c r="EL12">
        <f t="shared" si="8"/>
        <v>0.15</v>
      </c>
      <c r="EM12">
        <f t="shared" si="8"/>
        <v>0.15</v>
      </c>
      <c r="EN12">
        <f t="shared" si="8"/>
        <v>0.15</v>
      </c>
      <c r="EO12">
        <f t="shared" si="8"/>
        <v>0.15</v>
      </c>
      <c r="EP12">
        <f t="shared" si="8"/>
        <v>0.15</v>
      </c>
      <c r="EQ12">
        <f t="shared" si="8"/>
        <v>0.15</v>
      </c>
      <c r="ER12">
        <f t="shared" si="8"/>
        <v>0.15</v>
      </c>
      <c r="ES12">
        <f t="shared" si="8"/>
        <v>0.15</v>
      </c>
      <c r="ET12">
        <f t="shared" si="8"/>
        <v>0.15</v>
      </c>
      <c r="EU12">
        <f t="shared" si="8"/>
        <v>0.15</v>
      </c>
      <c r="EV12">
        <f t="shared" si="8"/>
        <v>0.15</v>
      </c>
      <c r="EW12">
        <f t="shared" si="8"/>
        <v>0.15</v>
      </c>
      <c r="EX12">
        <f t="shared" si="8"/>
        <v>0.15</v>
      </c>
      <c r="EY12">
        <f t="shared" si="8"/>
        <v>0.15</v>
      </c>
      <c r="EZ12">
        <f t="shared" si="8"/>
        <v>0.15</v>
      </c>
      <c r="FA12">
        <f t="shared" si="8"/>
        <v>0.15</v>
      </c>
      <c r="FB12">
        <f t="shared" si="8"/>
        <v>0.15</v>
      </c>
      <c r="FC12">
        <f t="shared" si="8"/>
        <v>0.15</v>
      </c>
      <c r="FD12">
        <f t="shared" si="8"/>
        <v>0.15</v>
      </c>
      <c r="FE12">
        <f t="shared" si="8"/>
        <v>0.15</v>
      </c>
      <c r="FF12">
        <f t="shared" si="8"/>
        <v>0.15</v>
      </c>
      <c r="FG12">
        <f t="shared" si="8"/>
        <v>0.15</v>
      </c>
      <c r="FH12">
        <f t="shared" si="8"/>
        <v>0.15</v>
      </c>
      <c r="FI12">
        <f t="shared" si="8"/>
        <v>0.15</v>
      </c>
      <c r="FJ12">
        <f t="shared" si="8"/>
        <v>0.15</v>
      </c>
      <c r="FK12">
        <f t="shared" si="8"/>
        <v>0.15</v>
      </c>
      <c r="FL12">
        <f t="shared" si="8"/>
        <v>0.15</v>
      </c>
      <c r="FM12">
        <f t="shared" si="8"/>
        <v>0.15</v>
      </c>
      <c r="FN12">
        <f t="shared" si="8"/>
        <v>0.15</v>
      </c>
      <c r="FO12">
        <f t="shared" si="8"/>
        <v>0.15</v>
      </c>
      <c r="FP12">
        <f t="shared" si="8"/>
        <v>0.15</v>
      </c>
      <c r="FQ12">
        <f t="shared" si="8"/>
        <v>0.15</v>
      </c>
      <c r="FR12">
        <f t="shared" si="8"/>
        <v>0.15</v>
      </c>
      <c r="FS12">
        <f t="shared" si="8"/>
        <v>0.15</v>
      </c>
    </row>
    <row r="13" spans="1:175" x14ac:dyDescent="0.25">
      <c r="A13" s="16" t="s">
        <v>11</v>
      </c>
      <c r="B13" s="17"/>
      <c r="C13" s="3">
        <v>1</v>
      </c>
      <c r="D13" s="3">
        <f t="shared" ref="D13:AI13" si="9">IF(C30&gt;D49*$B71*$B72,(D49*$B71-C30)/((1-$B72)*D49*$B71),1)</f>
        <v>0.99634082592786211</v>
      </c>
      <c r="E13" s="3">
        <f t="shared" si="9"/>
        <v>0.8035220957687188</v>
      </c>
      <c r="F13" s="3">
        <f t="shared" si="9"/>
        <v>0.65798172327097315</v>
      </c>
      <c r="G13" s="3">
        <f t="shared" si="9"/>
        <v>0.53163092189126826</v>
      </c>
      <c r="H13" s="3">
        <f t="shared" si="9"/>
        <v>0.41694439871589256</v>
      </c>
      <c r="I13" s="3">
        <f t="shared" si="9"/>
        <v>0.33221815336943705</v>
      </c>
      <c r="J13" s="3">
        <f t="shared" si="9"/>
        <v>0.27609680641561973</v>
      </c>
      <c r="K13" s="3">
        <f t="shared" si="9"/>
        <v>0.36968763213031131</v>
      </c>
      <c r="L13" s="3">
        <f t="shared" si="9"/>
        <v>0.27946504206016137</v>
      </c>
      <c r="M13" s="3">
        <f t="shared" si="9"/>
        <v>0.38894085357959574</v>
      </c>
      <c r="N13" s="3">
        <f t="shared" si="9"/>
        <v>0.48142963638442476</v>
      </c>
      <c r="O13" s="3">
        <f t="shared" si="9"/>
        <v>0.51943129265543286</v>
      </c>
      <c r="P13" s="3">
        <f t="shared" si="9"/>
        <v>0.55038361355528331</v>
      </c>
      <c r="Q13" s="3">
        <f t="shared" si="9"/>
        <v>0.56191434090518511</v>
      </c>
      <c r="R13" s="3">
        <f t="shared" si="9"/>
        <v>0.55916057501392014</v>
      </c>
      <c r="S13" s="3">
        <f t="shared" si="9"/>
        <v>0.61927378509384523</v>
      </c>
      <c r="T13" s="3">
        <f t="shared" si="9"/>
        <v>0.81233360172348001</v>
      </c>
      <c r="U13" s="3">
        <f t="shared" si="9"/>
        <v>0.74293893207211559</v>
      </c>
      <c r="V13" s="3">
        <f t="shared" si="9"/>
        <v>0.66496516850524567</v>
      </c>
      <c r="W13" s="3">
        <f t="shared" si="9"/>
        <v>0.63257752297525127</v>
      </c>
      <c r="X13" s="3">
        <f t="shared" si="9"/>
        <v>0.60807302240458394</v>
      </c>
      <c r="Y13" s="3">
        <f t="shared" si="9"/>
        <v>0.56836941984673706</v>
      </c>
      <c r="Z13" s="3">
        <f t="shared" si="9"/>
        <v>0.67249683037689967</v>
      </c>
      <c r="AA13" s="3">
        <f t="shared" si="9"/>
        <v>0.68646806410498651</v>
      </c>
      <c r="AB13" s="3">
        <f t="shared" si="9"/>
        <v>0.65972181706603683</v>
      </c>
      <c r="AC13" s="3">
        <f t="shared" si="9"/>
        <v>1</v>
      </c>
      <c r="AD13" s="3">
        <f t="shared" si="9"/>
        <v>1</v>
      </c>
      <c r="AE13" s="3">
        <f t="shared" si="9"/>
        <v>1</v>
      </c>
      <c r="AF13" s="3">
        <f t="shared" si="9"/>
        <v>1</v>
      </c>
      <c r="AG13" s="3">
        <f t="shared" si="9"/>
        <v>1</v>
      </c>
      <c r="AH13" s="3">
        <f t="shared" si="9"/>
        <v>1</v>
      </c>
      <c r="AI13" s="3">
        <f t="shared" si="9"/>
        <v>1</v>
      </c>
      <c r="AJ13" s="3">
        <f t="shared" ref="AJ13:BO13" si="10">IF(AI30&gt;AJ49*$B71*$B72,(AJ49*$B71-AI30)/((1-$B72)*AJ49*$B71),1)</f>
        <v>1</v>
      </c>
      <c r="AK13" s="3">
        <f t="shared" si="10"/>
        <v>1</v>
      </c>
      <c r="AL13" s="3">
        <f t="shared" si="10"/>
        <v>1</v>
      </c>
      <c r="AM13" s="3">
        <f t="shared" si="10"/>
        <v>1</v>
      </c>
      <c r="AN13" s="3">
        <f t="shared" si="10"/>
        <v>1</v>
      </c>
      <c r="AO13" s="3">
        <f t="shared" si="10"/>
        <v>1</v>
      </c>
      <c r="AP13" s="3">
        <f t="shared" si="10"/>
        <v>1</v>
      </c>
      <c r="AQ13" s="3">
        <f t="shared" si="10"/>
        <v>1</v>
      </c>
      <c r="AR13" s="3">
        <f t="shared" si="10"/>
        <v>1</v>
      </c>
      <c r="AS13" s="3">
        <f t="shared" si="10"/>
        <v>1</v>
      </c>
      <c r="AT13" s="3">
        <f t="shared" si="10"/>
        <v>1</v>
      </c>
      <c r="AU13" s="3">
        <f t="shared" si="10"/>
        <v>1</v>
      </c>
      <c r="AV13" s="3">
        <f t="shared" si="10"/>
        <v>1</v>
      </c>
      <c r="AW13" s="3">
        <f t="shared" si="10"/>
        <v>1</v>
      </c>
      <c r="AX13" s="3">
        <f t="shared" si="10"/>
        <v>0.92665175965621815</v>
      </c>
      <c r="AY13" s="3">
        <f t="shared" si="10"/>
        <v>0.84648033711705595</v>
      </c>
      <c r="AZ13" s="3">
        <f t="shared" si="10"/>
        <v>0.77813585840865152</v>
      </c>
      <c r="BA13" s="3">
        <f t="shared" si="10"/>
        <v>1</v>
      </c>
      <c r="BB13" s="3">
        <f t="shared" si="10"/>
        <v>0.91491974095920503</v>
      </c>
      <c r="BC13" s="3">
        <f t="shared" si="10"/>
        <v>0.83119311895162173</v>
      </c>
      <c r="BD13" s="3">
        <f t="shared" si="10"/>
        <v>0.75029838743987209</v>
      </c>
      <c r="BE13" s="3">
        <f t="shared" si="10"/>
        <v>0.99530148848391931</v>
      </c>
      <c r="BF13" s="3">
        <f t="shared" si="10"/>
        <v>0.90683331221382724</v>
      </c>
      <c r="BG13" s="3">
        <f t="shared" si="10"/>
        <v>0.83260940124127925</v>
      </c>
      <c r="BH13" s="3">
        <f t="shared" si="10"/>
        <v>0.74039016533464908</v>
      </c>
      <c r="BI13" s="3">
        <f t="shared" si="10"/>
        <v>0.65506298758156367</v>
      </c>
      <c r="BJ13" s="3">
        <f t="shared" si="10"/>
        <v>0.88080180929883922</v>
      </c>
      <c r="BK13" s="3">
        <f t="shared" si="10"/>
        <v>0.72978673451243092</v>
      </c>
      <c r="BL13" s="3">
        <f t="shared" si="10"/>
        <v>0.65394859189497789</v>
      </c>
      <c r="BM13" s="3">
        <f t="shared" si="10"/>
        <v>0.70645708212428882</v>
      </c>
      <c r="BN13" s="3">
        <f t="shared" si="10"/>
        <v>0.74474586893094896</v>
      </c>
      <c r="BO13" s="3">
        <f t="shared" si="10"/>
        <v>0.85703157946298669</v>
      </c>
      <c r="BP13" s="3">
        <f t="shared" ref="BP13:CU13" si="11">IF(BO30&gt;BP49*$B71*$B72,(BP49*$B71-BO30)/((1-$B72)*BP49*$B71),1)</f>
        <v>0.70875347379777565</v>
      </c>
      <c r="BQ13" s="3">
        <f t="shared" si="11"/>
        <v>0.58895169424570382</v>
      </c>
      <c r="BR13" s="3">
        <f t="shared" si="11"/>
        <v>0.56225251193887849</v>
      </c>
      <c r="BS13" s="3">
        <f t="shared" si="11"/>
        <v>0.51802312617681578</v>
      </c>
      <c r="BT13" s="3">
        <f t="shared" si="11"/>
        <v>0.45660955128484593</v>
      </c>
      <c r="BU13" s="3">
        <f t="shared" si="11"/>
        <v>0.41451550338294707</v>
      </c>
      <c r="BV13" s="3">
        <f t="shared" si="11"/>
        <v>0.36463053362707804</v>
      </c>
      <c r="BW13" s="3">
        <f t="shared" si="11"/>
        <v>0.32424366031135848</v>
      </c>
      <c r="BX13" s="3">
        <f t="shared" si="11"/>
        <v>0.51163903582737547</v>
      </c>
      <c r="BY13" s="3">
        <f t="shared" si="11"/>
        <v>0.48209590287097137</v>
      </c>
      <c r="BZ13" s="3">
        <f t="shared" si="11"/>
        <v>0.42773590145057078</v>
      </c>
      <c r="CA13" s="3">
        <f t="shared" si="11"/>
        <v>0.39713249741747642</v>
      </c>
      <c r="CB13" s="3">
        <f t="shared" si="11"/>
        <v>0.38107651384714597</v>
      </c>
      <c r="CC13" s="3">
        <f t="shared" si="11"/>
        <v>1</v>
      </c>
      <c r="CD13" s="3">
        <f t="shared" si="11"/>
        <v>1</v>
      </c>
      <c r="CE13" s="3">
        <f t="shared" si="11"/>
        <v>1</v>
      </c>
      <c r="CF13" s="3">
        <f t="shared" si="11"/>
        <v>1</v>
      </c>
      <c r="CG13" s="3">
        <f t="shared" si="11"/>
        <v>1</v>
      </c>
      <c r="CH13" s="3">
        <f t="shared" si="11"/>
        <v>1</v>
      </c>
      <c r="CI13" s="3">
        <f t="shared" si="11"/>
        <v>1</v>
      </c>
      <c r="CJ13" s="3">
        <f t="shared" si="11"/>
        <v>1</v>
      </c>
      <c r="CK13" s="3">
        <f t="shared" si="11"/>
        <v>1</v>
      </c>
      <c r="CL13" s="3">
        <f t="shared" si="11"/>
        <v>1</v>
      </c>
      <c r="CM13" s="3">
        <f t="shared" si="11"/>
        <v>1</v>
      </c>
      <c r="CN13" s="3">
        <f t="shared" si="11"/>
        <v>1</v>
      </c>
      <c r="CO13" s="3">
        <f t="shared" si="11"/>
        <v>1</v>
      </c>
      <c r="CP13" s="3">
        <f t="shared" si="11"/>
        <v>1</v>
      </c>
      <c r="CQ13" s="3">
        <f t="shared" si="11"/>
        <v>1</v>
      </c>
      <c r="CR13" s="3">
        <f t="shared" si="11"/>
        <v>1</v>
      </c>
      <c r="CS13" s="3">
        <f t="shared" si="11"/>
        <v>1</v>
      </c>
      <c r="CT13" s="3">
        <f t="shared" si="11"/>
        <v>1</v>
      </c>
      <c r="CU13" s="3">
        <f t="shared" si="11"/>
        <v>1</v>
      </c>
      <c r="CV13" s="3">
        <f t="shared" ref="CV13:EA13" si="12">IF(CU30&gt;CV49*$B71*$B72,(CV49*$B71-CU30)/((1-$B72)*CV49*$B71),1)</f>
        <v>0.90808029385280664</v>
      </c>
      <c r="CW13" s="3">
        <f t="shared" si="12"/>
        <v>0.824878683894398</v>
      </c>
      <c r="CX13" s="3">
        <f t="shared" si="12"/>
        <v>0.73526669394341859</v>
      </c>
      <c r="CY13" s="3">
        <f t="shared" si="12"/>
        <v>0.65683945760238882</v>
      </c>
      <c r="CZ13" s="3">
        <f t="shared" si="12"/>
        <v>0.82791931435716315</v>
      </c>
      <c r="DA13" s="3">
        <f t="shared" si="12"/>
        <v>0.86858752769496961</v>
      </c>
      <c r="DB13" s="3">
        <f t="shared" si="12"/>
        <v>0.79020020371967548</v>
      </c>
      <c r="DC13" s="3">
        <f t="shared" si="12"/>
        <v>0.72295418658121635</v>
      </c>
      <c r="DD13" s="3">
        <f t="shared" si="12"/>
        <v>0.66041484523868121</v>
      </c>
      <c r="DE13" s="3">
        <f t="shared" si="12"/>
        <v>0.76638463219978548</v>
      </c>
      <c r="DF13" s="3">
        <f t="shared" si="12"/>
        <v>0.69104684883651502</v>
      </c>
      <c r="DG13" s="3">
        <f t="shared" si="12"/>
        <v>0.63454244141657856</v>
      </c>
      <c r="DH13" s="3">
        <f t="shared" si="12"/>
        <v>0.5646222546893811</v>
      </c>
      <c r="DI13" s="3">
        <f t="shared" si="12"/>
        <v>0.52023650685884415</v>
      </c>
      <c r="DJ13" s="3">
        <f t="shared" si="12"/>
        <v>0.47555446459956557</v>
      </c>
      <c r="DK13" s="3">
        <f t="shared" si="12"/>
        <v>0.4388867228960639</v>
      </c>
      <c r="DL13" s="3">
        <f t="shared" si="12"/>
        <v>0.40486097081647715</v>
      </c>
      <c r="DM13" s="3">
        <f t="shared" si="12"/>
        <v>0.37748587579785681</v>
      </c>
      <c r="DN13" s="3">
        <f t="shared" si="12"/>
        <v>0.35151900551370846</v>
      </c>
      <c r="DO13" s="3">
        <f t="shared" si="12"/>
        <v>0.324358688224541</v>
      </c>
      <c r="DP13" s="3">
        <f t="shared" si="12"/>
        <v>0.29720453673835129</v>
      </c>
      <c r="DQ13" s="3">
        <f t="shared" si="12"/>
        <v>0.27796635123633229</v>
      </c>
      <c r="DR13" s="3">
        <f t="shared" si="12"/>
        <v>0.25784944283343958</v>
      </c>
      <c r="DS13" s="3">
        <f t="shared" si="12"/>
        <v>0.63401011728136558</v>
      </c>
      <c r="DT13" s="3">
        <f t="shared" si="12"/>
        <v>0.69545770663826678</v>
      </c>
      <c r="DU13" s="3">
        <f t="shared" si="12"/>
        <v>0.75573734920210522</v>
      </c>
      <c r="DV13" s="3">
        <f t="shared" si="12"/>
        <v>0.87006946392063489</v>
      </c>
      <c r="DW13" s="3">
        <f t="shared" si="12"/>
        <v>0.92245746695630082</v>
      </c>
      <c r="DX13" s="3">
        <f t="shared" si="12"/>
        <v>0.9655272275120248</v>
      </c>
      <c r="DY13" s="3">
        <f t="shared" si="12"/>
        <v>1</v>
      </c>
      <c r="DZ13" s="3">
        <f t="shared" si="12"/>
        <v>1</v>
      </c>
      <c r="EA13" s="3">
        <f t="shared" si="12"/>
        <v>1</v>
      </c>
      <c r="EB13" s="3">
        <f t="shared" ref="EB13:FG13" si="13">IF(EA30&gt;EB49*$B71*$B72,(EB49*$B71-EA30)/((1-$B72)*EB49*$B71),1)</f>
        <v>1</v>
      </c>
      <c r="EC13" s="3">
        <f t="shared" si="13"/>
        <v>1</v>
      </c>
      <c r="ED13" s="3">
        <f t="shared" si="13"/>
        <v>1</v>
      </c>
      <c r="EE13" s="3">
        <f t="shared" si="13"/>
        <v>0.97938672166715024</v>
      </c>
      <c r="EF13" s="3">
        <f t="shared" si="13"/>
        <v>0.99162306451904569</v>
      </c>
      <c r="EG13" s="3">
        <f t="shared" si="13"/>
        <v>1</v>
      </c>
      <c r="EH13" s="3">
        <f t="shared" si="13"/>
        <v>1</v>
      </c>
      <c r="EI13" s="3">
        <f t="shared" si="13"/>
        <v>1</v>
      </c>
      <c r="EJ13" s="3">
        <f t="shared" si="13"/>
        <v>1</v>
      </c>
      <c r="EK13" s="3">
        <f t="shared" si="13"/>
        <v>1</v>
      </c>
      <c r="EL13" s="3">
        <f t="shared" si="13"/>
        <v>1</v>
      </c>
      <c r="EM13" s="3">
        <f t="shared" si="13"/>
        <v>1</v>
      </c>
      <c r="EN13" s="3">
        <f t="shared" si="13"/>
        <v>1</v>
      </c>
      <c r="EO13" s="3">
        <f t="shared" si="13"/>
        <v>1</v>
      </c>
      <c r="EP13" s="3">
        <f t="shared" si="13"/>
        <v>1</v>
      </c>
      <c r="EQ13" s="3">
        <f t="shared" si="13"/>
        <v>1</v>
      </c>
      <c r="ER13" s="3">
        <f t="shared" si="13"/>
        <v>1</v>
      </c>
      <c r="ES13" s="3">
        <f t="shared" si="13"/>
        <v>1</v>
      </c>
      <c r="ET13" s="3">
        <f t="shared" si="13"/>
        <v>0.99295559720550619</v>
      </c>
      <c r="EU13" s="3">
        <f t="shared" si="13"/>
        <v>0.98347425149630452</v>
      </c>
      <c r="EV13" s="3">
        <f t="shared" si="13"/>
        <v>0.97209632359410181</v>
      </c>
      <c r="EW13" s="3">
        <f t="shared" si="13"/>
        <v>0.9623652331488155</v>
      </c>
      <c r="EX13" s="3">
        <f t="shared" si="13"/>
        <v>0.97530333053796314</v>
      </c>
      <c r="EY13" s="3">
        <f t="shared" si="13"/>
        <v>0.96452237107875993</v>
      </c>
      <c r="EZ13" s="3">
        <f t="shared" si="13"/>
        <v>0.95885244906002098</v>
      </c>
      <c r="FA13" s="3">
        <f t="shared" si="13"/>
        <v>0.95196865368859329</v>
      </c>
      <c r="FB13" s="3">
        <f t="shared" si="13"/>
        <v>0.95132767732283074</v>
      </c>
      <c r="FC13" s="3">
        <f t="shared" si="13"/>
        <v>0.94490595644348763</v>
      </c>
      <c r="FD13" s="3">
        <f t="shared" si="13"/>
        <v>0.93947337281779431</v>
      </c>
      <c r="FE13" s="3">
        <f t="shared" si="13"/>
        <v>0.93567122399833991</v>
      </c>
      <c r="FF13" s="3">
        <f t="shared" si="13"/>
        <v>0.95689182066090073</v>
      </c>
      <c r="FG13" s="3">
        <f t="shared" si="13"/>
        <v>0.95129923847230802</v>
      </c>
      <c r="FH13" s="3">
        <f t="shared" ref="FH13:FS13" si="14">IF(FG30&gt;FH49*$B71*$B72,(FH49*$B71-FG30)/((1-$B72)*FH49*$B71),1)</f>
        <v>0.95970261734826012</v>
      </c>
      <c r="FI13" s="3">
        <f t="shared" si="14"/>
        <v>0.9518187943484292</v>
      </c>
      <c r="FJ13" s="3">
        <f t="shared" si="14"/>
        <v>0.94448616380274664</v>
      </c>
      <c r="FK13" s="3">
        <f t="shared" si="14"/>
        <v>0.93806762332198612</v>
      </c>
      <c r="FL13" s="3">
        <f t="shared" si="14"/>
        <v>0.93439047215407356</v>
      </c>
      <c r="FM13" s="3">
        <f t="shared" si="14"/>
        <v>0.92883079746449193</v>
      </c>
      <c r="FN13" s="3">
        <f t="shared" si="14"/>
        <v>0.92287342550938245</v>
      </c>
      <c r="FO13" s="3">
        <f t="shared" si="14"/>
        <v>0.91637202600868073</v>
      </c>
      <c r="FP13" s="3">
        <f t="shared" si="14"/>
        <v>0.91583900865005829</v>
      </c>
      <c r="FQ13" s="3">
        <f t="shared" si="14"/>
        <v>0.91481494702951405</v>
      </c>
      <c r="FR13" s="3">
        <f t="shared" si="14"/>
        <v>0.91281118543858442</v>
      </c>
      <c r="FS13" s="3">
        <f t="shared" si="14"/>
        <v>0.90803003491140921</v>
      </c>
    </row>
    <row r="14" spans="1:175" x14ac:dyDescent="0.25">
      <c r="A14" t="s">
        <v>170</v>
      </c>
      <c r="B14" s="10"/>
      <c r="C14" s="3">
        <f t="shared" ref="C14:BN14" si="15">C12*C13</f>
        <v>0.15</v>
      </c>
      <c r="D14" s="3">
        <f t="shared" si="15"/>
        <v>0.1494511238891793</v>
      </c>
      <c r="E14" s="3">
        <f t="shared" si="15"/>
        <v>0.12052831436530781</v>
      </c>
      <c r="F14" s="3">
        <f t="shared" si="15"/>
        <v>9.8697258490645964E-2</v>
      </c>
      <c r="G14" s="3">
        <f t="shared" si="15"/>
        <v>7.9744638283690231E-2</v>
      </c>
      <c r="H14" s="3">
        <f t="shared" si="15"/>
        <v>6.2541659807383881E-2</v>
      </c>
      <c r="I14" s="3">
        <f t="shared" si="15"/>
        <v>4.9832723005415559E-2</v>
      </c>
      <c r="J14" s="3">
        <f t="shared" si="15"/>
        <v>4.1414520962342959E-2</v>
      </c>
      <c r="K14" s="3">
        <f t="shared" si="15"/>
        <v>5.5453144819546697E-2</v>
      </c>
      <c r="L14" s="3">
        <f t="shared" si="15"/>
        <v>4.1919756309024205E-2</v>
      </c>
      <c r="M14" s="3">
        <f t="shared" si="15"/>
        <v>5.834112803693936E-2</v>
      </c>
      <c r="N14" s="3">
        <f t="shared" si="15"/>
        <v>7.708892052605601E-2</v>
      </c>
      <c r="O14" s="3">
        <f t="shared" si="15"/>
        <v>8.3173935736451182E-2</v>
      </c>
      <c r="P14" s="3">
        <f t="shared" si="15"/>
        <v>8.8130176120539735E-2</v>
      </c>
      <c r="Q14" s="3">
        <f t="shared" si="15"/>
        <v>9.8368373322398631E-2</v>
      </c>
      <c r="R14" s="3">
        <f t="shared" si="15"/>
        <v>0.10206165764281423</v>
      </c>
      <c r="S14" s="3">
        <f t="shared" si="15"/>
        <v>0.11765814870667375</v>
      </c>
      <c r="T14" s="3">
        <f t="shared" si="15"/>
        <v>0.16040415455906998</v>
      </c>
      <c r="U14" s="3">
        <f t="shared" si="15"/>
        <v>0.152249082339041</v>
      </c>
      <c r="V14" s="3">
        <f t="shared" si="15"/>
        <v>0.14123548476628681</v>
      </c>
      <c r="W14" s="3">
        <f t="shared" si="15"/>
        <v>0.13908007564514618</v>
      </c>
      <c r="X14" s="3">
        <f t="shared" si="15"/>
        <v>0.13823305016041457</v>
      </c>
      <c r="Y14" s="3">
        <f t="shared" si="15"/>
        <v>0.13345136362557683</v>
      </c>
      <c r="Z14" s="3">
        <f t="shared" si="15"/>
        <v>0.16292181414548113</v>
      </c>
      <c r="AA14" s="3">
        <f t="shared" si="15"/>
        <v>0.17143252773401838</v>
      </c>
      <c r="AB14" s="3">
        <f t="shared" si="15"/>
        <v>0.1696794205340455</v>
      </c>
      <c r="AC14" s="3">
        <f t="shared" si="15"/>
        <v>0.26466562499999996</v>
      </c>
      <c r="AD14" s="3">
        <f t="shared" si="15"/>
        <v>0.27213281249999999</v>
      </c>
      <c r="AE14" s="3">
        <f t="shared" si="15"/>
        <v>0.27959999999999996</v>
      </c>
      <c r="AF14" s="3">
        <f t="shared" si="15"/>
        <v>0.28706718749999999</v>
      </c>
      <c r="AG14" s="3">
        <f t="shared" si="15"/>
        <v>0.29453437500000001</v>
      </c>
      <c r="AH14" s="3">
        <f t="shared" si="15"/>
        <v>0.30200156249999999</v>
      </c>
      <c r="AI14" s="3">
        <f t="shared" si="15"/>
        <v>0.30946874999999996</v>
      </c>
      <c r="AJ14" s="3">
        <f t="shared" si="15"/>
        <v>0.31693593749999999</v>
      </c>
      <c r="AK14" s="3">
        <f t="shared" si="15"/>
        <v>0.32440312500000001</v>
      </c>
      <c r="AL14" s="3">
        <f t="shared" si="15"/>
        <v>0.33187031249999999</v>
      </c>
      <c r="AM14" s="3">
        <f t="shared" si="15"/>
        <v>0.33933749999999996</v>
      </c>
      <c r="AN14" s="3">
        <f t="shared" si="15"/>
        <v>0.36291428571428569</v>
      </c>
      <c r="AO14" s="3">
        <f t="shared" si="15"/>
        <v>0.38649107142857142</v>
      </c>
      <c r="AP14" s="3">
        <f t="shared" si="15"/>
        <v>0.4100678571428571</v>
      </c>
      <c r="AQ14" s="3">
        <f t="shared" si="15"/>
        <v>0.43364464285714288</v>
      </c>
      <c r="AR14" s="3">
        <f t="shared" si="15"/>
        <v>0.45722142857142856</v>
      </c>
      <c r="AS14" s="3">
        <f t="shared" si="15"/>
        <v>0.48079821428571423</v>
      </c>
      <c r="AT14" s="3">
        <f t="shared" si="15"/>
        <v>0.50437499999999991</v>
      </c>
      <c r="AU14" s="3">
        <f t="shared" si="15"/>
        <v>0.51840535714285707</v>
      </c>
      <c r="AV14" s="3">
        <f t="shared" si="15"/>
        <v>0.53243571428571423</v>
      </c>
      <c r="AW14" s="3">
        <f t="shared" si="15"/>
        <v>0.5464660714285714</v>
      </c>
      <c r="AX14" s="3">
        <f t="shared" si="15"/>
        <v>0.51938500181674008</v>
      </c>
      <c r="AY14" s="3">
        <f t="shared" si="15"/>
        <v>0.48632562725420703</v>
      </c>
      <c r="AZ14" s="3">
        <f t="shared" si="15"/>
        <v>0.45797741757968624</v>
      </c>
      <c r="BA14" s="3">
        <f t="shared" si="15"/>
        <v>0.60258749999999994</v>
      </c>
      <c r="BB14" s="3">
        <f t="shared" si="15"/>
        <v>0.5664496846213678</v>
      </c>
      <c r="BC14" s="3">
        <f t="shared" si="15"/>
        <v>0.52835829597558526</v>
      </c>
      <c r="BD14" s="3">
        <f t="shared" si="15"/>
        <v>0.48934460828828458</v>
      </c>
      <c r="BE14" s="3">
        <f t="shared" si="15"/>
        <v>0.66559542915501502</v>
      </c>
      <c r="BF14" s="3">
        <f t="shared" si="15"/>
        <v>0.62143019802733046</v>
      </c>
      <c r="BG14" s="3">
        <f t="shared" si="15"/>
        <v>0.58433568540864522</v>
      </c>
      <c r="BH14" s="3">
        <f t="shared" si="15"/>
        <v>0.53185927526814525</v>
      </c>
      <c r="BI14" s="3">
        <f t="shared" si="15"/>
        <v>0.4813976012863464</v>
      </c>
      <c r="BJ14" s="3">
        <f t="shared" si="15"/>
        <v>0.66185649955238024</v>
      </c>
      <c r="BK14" s="3">
        <f t="shared" si="15"/>
        <v>0.57527628708145906</v>
      </c>
      <c r="BL14" s="3">
        <f t="shared" si="15"/>
        <v>0.53959587137326259</v>
      </c>
      <c r="BM14" s="3">
        <f t="shared" si="15"/>
        <v>0.60895894022031571</v>
      </c>
      <c r="BN14" s="3">
        <f t="shared" si="15"/>
        <v>0.6694111005592388</v>
      </c>
      <c r="BO14" s="3">
        <f t="shared" ref="BO14:DZ14" si="16">BO12*BO13</f>
        <v>0.80192444890351666</v>
      </c>
      <c r="BP14" s="3">
        <f t="shared" si="16"/>
        <v>0.66364194800614884</v>
      </c>
      <c r="BQ14" s="3">
        <f t="shared" si="16"/>
        <v>0.55184878920767855</v>
      </c>
      <c r="BR14" s="3">
        <f t="shared" si="16"/>
        <v>0.52719757385300348</v>
      </c>
      <c r="BS14" s="3">
        <f t="shared" si="16"/>
        <v>0.48606294937429978</v>
      </c>
      <c r="BT14" s="3">
        <f t="shared" si="16"/>
        <v>0.42873557661440287</v>
      </c>
      <c r="BU14" s="3">
        <f t="shared" si="16"/>
        <v>0.3894809875973852</v>
      </c>
      <c r="BV14" s="3">
        <f t="shared" si="16"/>
        <v>0.34284613818369525</v>
      </c>
      <c r="BW14" s="3">
        <f t="shared" si="16"/>
        <v>0.30508317601310225</v>
      </c>
      <c r="BX14" s="3">
        <f t="shared" si="16"/>
        <v>0.48173784556837473</v>
      </c>
      <c r="BY14" s="3">
        <f t="shared" si="16"/>
        <v>0.45423506411273346</v>
      </c>
      <c r="BZ14" s="3">
        <f t="shared" si="16"/>
        <v>0.40329499566027421</v>
      </c>
      <c r="CA14" s="3">
        <f t="shared" si="16"/>
        <v>0.37469876630443272</v>
      </c>
      <c r="CB14" s="3">
        <f t="shared" si="16"/>
        <v>0.3597978137583186</v>
      </c>
      <c r="CC14" s="3">
        <f t="shared" si="16"/>
        <v>0.94481250000000006</v>
      </c>
      <c r="CD14" s="3">
        <f t="shared" si="16"/>
        <v>0.95763749999999992</v>
      </c>
      <c r="CE14" s="3">
        <f t="shared" si="16"/>
        <v>0.96</v>
      </c>
      <c r="CF14" s="3">
        <f t="shared" si="16"/>
        <v>0.96</v>
      </c>
      <c r="CG14" s="3">
        <f t="shared" si="16"/>
        <v>0.96</v>
      </c>
      <c r="CH14" s="3">
        <f t="shared" si="16"/>
        <v>0.96</v>
      </c>
      <c r="CI14" s="3">
        <f t="shared" si="16"/>
        <v>0.96</v>
      </c>
      <c r="CJ14" s="3">
        <f t="shared" si="16"/>
        <v>0.96</v>
      </c>
      <c r="CK14" s="3">
        <f t="shared" si="16"/>
        <v>0.96</v>
      </c>
      <c r="CL14" s="3">
        <f t="shared" si="16"/>
        <v>0.96</v>
      </c>
      <c r="CM14" s="3">
        <f t="shared" si="16"/>
        <v>0.96</v>
      </c>
      <c r="CN14" s="3">
        <f t="shared" si="16"/>
        <v>0.96</v>
      </c>
      <c r="CO14" s="3">
        <f t="shared" si="16"/>
        <v>0.96</v>
      </c>
      <c r="CP14" s="3">
        <f t="shared" si="16"/>
        <v>0.96</v>
      </c>
      <c r="CQ14" s="3">
        <f t="shared" si="16"/>
        <v>0.96</v>
      </c>
      <c r="CR14" s="3">
        <f t="shared" si="16"/>
        <v>0.96</v>
      </c>
      <c r="CS14" s="3">
        <f t="shared" si="16"/>
        <v>0.96</v>
      </c>
      <c r="CT14" s="3">
        <f t="shared" si="16"/>
        <v>0.96</v>
      </c>
      <c r="CU14" s="3">
        <f t="shared" si="16"/>
        <v>0.96</v>
      </c>
      <c r="CV14" s="3">
        <f t="shared" si="16"/>
        <v>0.87175708209869429</v>
      </c>
      <c r="CW14" s="3">
        <f t="shared" si="16"/>
        <v>0.79188353653862209</v>
      </c>
      <c r="CX14" s="3">
        <f t="shared" si="16"/>
        <v>0.70585602618568177</v>
      </c>
      <c r="CY14" s="3">
        <f t="shared" si="16"/>
        <v>0.63056587929829322</v>
      </c>
      <c r="CZ14" s="3">
        <f t="shared" si="16"/>
        <v>0.79480254178287657</v>
      </c>
      <c r="DA14" s="3">
        <f t="shared" si="16"/>
        <v>0.83384402658717083</v>
      </c>
      <c r="DB14" s="3">
        <f t="shared" si="16"/>
        <v>0.75859219557088842</v>
      </c>
      <c r="DC14" s="3">
        <f t="shared" si="16"/>
        <v>0.69403601911796764</v>
      </c>
      <c r="DD14" s="3">
        <f t="shared" si="16"/>
        <v>0.63065490127511314</v>
      </c>
      <c r="DE14" s="3">
        <f t="shared" si="16"/>
        <v>0.72564170919046433</v>
      </c>
      <c r="DF14" s="3">
        <f t="shared" si="16"/>
        <v>0.64871159125966804</v>
      </c>
      <c r="DG14" s="3">
        <f t="shared" si="16"/>
        <v>0.59052899132382108</v>
      </c>
      <c r="DH14" s="3">
        <f t="shared" si="16"/>
        <v>0.51030912267735451</v>
      </c>
      <c r="DI14" s="3">
        <f t="shared" si="16"/>
        <v>0.45623441060253483</v>
      </c>
      <c r="DJ14" s="3">
        <f t="shared" si="16"/>
        <v>0.40428965586391691</v>
      </c>
      <c r="DK14" s="3">
        <f t="shared" si="16"/>
        <v>0.3613409250443656</v>
      </c>
      <c r="DL14" s="3">
        <f t="shared" si="16"/>
        <v>0.32246417211212119</v>
      </c>
      <c r="DM14" s="3">
        <f t="shared" si="16"/>
        <v>0.29053200430782045</v>
      </c>
      <c r="DN14" s="3">
        <f t="shared" si="16"/>
        <v>0.26017428108093194</v>
      </c>
      <c r="DO14" s="3">
        <f t="shared" si="16"/>
        <v>0.230500868091224</v>
      </c>
      <c r="DP14" s="3">
        <f t="shared" si="16"/>
        <v>0.20243450153068357</v>
      </c>
      <c r="DQ14" s="3">
        <f t="shared" si="16"/>
        <v>0.18112883088740633</v>
      </c>
      <c r="DR14" s="3">
        <f t="shared" si="16"/>
        <v>0.16041182195015183</v>
      </c>
      <c r="DS14" s="3">
        <f t="shared" si="16"/>
        <v>0.37571892414463215</v>
      </c>
      <c r="DT14" s="3">
        <f t="shared" si="16"/>
        <v>0.39161223460800804</v>
      </c>
      <c r="DU14" s="3">
        <f t="shared" si="16"/>
        <v>0.40325605141032045</v>
      </c>
      <c r="DV14" s="3">
        <f t="shared" si="16"/>
        <v>0.43858958719862173</v>
      </c>
      <c r="DW14" s="3">
        <f t="shared" si="16"/>
        <v>0.43777854687173984</v>
      </c>
      <c r="DX14" s="3">
        <f t="shared" si="16"/>
        <v>0.42972858247338758</v>
      </c>
      <c r="DY14" s="3">
        <f t="shared" si="16"/>
        <v>0.41556428571428572</v>
      </c>
      <c r="DZ14" s="3">
        <f t="shared" si="16"/>
        <v>0.38605714285714288</v>
      </c>
      <c r="EA14" s="3">
        <f t="shared" ref="EA14:FS14" si="17">EA12*EA13</f>
        <v>0.35655000000000003</v>
      </c>
      <c r="EB14" s="3">
        <f t="shared" si="17"/>
        <v>0.32704285714285719</v>
      </c>
      <c r="EC14" s="3">
        <f t="shared" si="17"/>
        <v>0.29753571428571424</v>
      </c>
      <c r="ED14" s="3">
        <f t="shared" si="17"/>
        <v>0.26802857142857139</v>
      </c>
      <c r="EE14" s="3">
        <f t="shared" si="17"/>
        <v>0.23360471997593676</v>
      </c>
      <c r="EF14" s="3">
        <f t="shared" si="17"/>
        <v>0.20726338652825937</v>
      </c>
      <c r="EG14" s="3">
        <f t="shared" si="17"/>
        <v>0.17950714285714284</v>
      </c>
      <c r="EH14" s="3">
        <f t="shared" si="17"/>
        <v>0.15</v>
      </c>
      <c r="EI14" s="3">
        <f t="shared" si="17"/>
        <v>0.15</v>
      </c>
      <c r="EJ14" s="3">
        <f t="shared" si="17"/>
        <v>0.15</v>
      </c>
      <c r="EK14" s="3">
        <f t="shared" si="17"/>
        <v>0.15</v>
      </c>
      <c r="EL14" s="3">
        <f t="shared" si="17"/>
        <v>0.15</v>
      </c>
      <c r="EM14" s="3">
        <f t="shared" si="17"/>
        <v>0.15</v>
      </c>
      <c r="EN14" s="3">
        <f t="shared" si="17"/>
        <v>0.15</v>
      </c>
      <c r="EO14" s="3">
        <f t="shared" si="17"/>
        <v>0.15</v>
      </c>
      <c r="EP14" s="3">
        <f t="shared" si="17"/>
        <v>0.15</v>
      </c>
      <c r="EQ14" s="3">
        <f t="shared" si="17"/>
        <v>0.15</v>
      </c>
      <c r="ER14" s="3">
        <f t="shared" si="17"/>
        <v>0.15</v>
      </c>
      <c r="ES14" s="3">
        <f t="shared" si="17"/>
        <v>0.15</v>
      </c>
      <c r="ET14" s="3">
        <f t="shared" si="17"/>
        <v>0.14894333958082592</v>
      </c>
      <c r="EU14" s="3">
        <f t="shared" si="17"/>
        <v>0.14752113772444567</v>
      </c>
      <c r="EV14" s="3">
        <f t="shared" si="17"/>
        <v>0.14581444853911527</v>
      </c>
      <c r="EW14" s="3">
        <f t="shared" si="17"/>
        <v>0.14435478497232232</v>
      </c>
      <c r="EX14" s="3">
        <f t="shared" si="17"/>
        <v>0.14629549958069446</v>
      </c>
      <c r="EY14" s="3">
        <f t="shared" si="17"/>
        <v>0.14467835566181397</v>
      </c>
      <c r="EZ14" s="3">
        <f t="shared" si="17"/>
        <v>0.14382786735900313</v>
      </c>
      <c r="FA14" s="3">
        <f t="shared" si="17"/>
        <v>0.142795298053289</v>
      </c>
      <c r="FB14" s="3">
        <f t="shared" si="17"/>
        <v>0.14269915159842461</v>
      </c>
      <c r="FC14" s="3">
        <f t="shared" si="17"/>
        <v>0.14173589346652313</v>
      </c>
      <c r="FD14" s="3">
        <f t="shared" si="17"/>
        <v>0.14092100592266915</v>
      </c>
      <c r="FE14" s="3">
        <f t="shared" si="17"/>
        <v>0.14035068359975097</v>
      </c>
      <c r="FF14" s="3">
        <f t="shared" si="17"/>
        <v>0.14353377309913509</v>
      </c>
      <c r="FG14" s="3">
        <f t="shared" si="17"/>
        <v>0.14269488577084619</v>
      </c>
      <c r="FH14" s="3">
        <f t="shared" si="17"/>
        <v>0.14395539260223902</v>
      </c>
      <c r="FI14" s="3">
        <f t="shared" si="17"/>
        <v>0.14277281915226436</v>
      </c>
      <c r="FJ14" s="3">
        <f t="shared" si="17"/>
        <v>0.141672924570412</v>
      </c>
      <c r="FK14" s="3">
        <f t="shared" si="17"/>
        <v>0.14071014349829791</v>
      </c>
      <c r="FL14" s="3">
        <f t="shared" si="17"/>
        <v>0.14015857082311103</v>
      </c>
      <c r="FM14" s="3">
        <f t="shared" si="17"/>
        <v>0.1393246196196738</v>
      </c>
      <c r="FN14" s="3">
        <f t="shared" si="17"/>
        <v>0.13843101382640735</v>
      </c>
      <c r="FO14" s="3">
        <f t="shared" si="17"/>
        <v>0.1374558039013021</v>
      </c>
      <c r="FP14" s="3">
        <f t="shared" si="17"/>
        <v>0.13737585129750873</v>
      </c>
      <c r="FQ14" s="3">
        <f t="shared" si="17"/>
        <v>0.1372222420544271</v>
      </c>
      <c r="FR14" s="3">
        <f t="shared" si="17"/>
        <v>0.13692167781578765</v>
      </c>
      <c r="FS14" s="3">
        <f t="shared" si="17"/>
        <v>0.13620450523671138</v>
      </c>
    </row>
    <row r="15" spans="1:175" s="14" customFormat="1" ht="5.25" customHeight="1" x14ac:dyDescent="0.25">
      <c r="B15" s="15"/>
    </row>
    <row r="16" spans="1:175" s="3" customFormat="1" x14ac:dyDescent="0.25">
      <c r="A16" s="20" t="s">
        <v>38</v>
      </c>
      <c r="B16" s="21" t="s">
        <v>10</v>
      </c>
      <c r="C16" s="20">
        <f>'Raw Data'!B34</f>
        <v>7.3435683250427246</v>
      </c>
      <c r="D16" s="20">
        <f>'Raw Data'!C34</f>
        <v>7.7128524780273438</v>
      </c>
      <c r="E16" s="20">
        <f>'Raw Data'!D34</f>
        <v>7.2187066078186035</v>
      </c>
      <c r="F16" s="20">
        <f>'Raw Data'!E34</f>
        <v>7.653109073638916</v>
      </c>
      <c r="G16" s="20">
        <f>'Raw Data'!F34</f>
        <v>8.5975732803344727</v>
      </c>
      <c r="H16" s="20">
        <f>'Raw Data'!G34</f>
        <v>8.0986671447753906</v>
      </c>
      <c r="I16" s="20">
        <f>'Raw Data'!H34</f>
        <v>6.7325325012207031</v>
      </c>
      <c r="J16" s="20">
        <f>'Raw Data'!I34</f>
        <v>5.8071985244750977</v>
      </c>
      <c r="K16" s="20">
        <f>'Raw Data'!J34</f>
        <v>9.7264442443847656</v>
      </c>
      <c r="L16" s="20">
        <f>'Raw Data'!K34</f>
        <v>7.927375316619873</v>
      </c>
      <c r="M16" s="20">
        <f>'Raw Data'!L34</f>
        <v>5.4946737289428711</v>
      </c>
      <c r="N16" s="20">
        <f>'Raw Data'!M34</f>
        <v>8.2128229141235352</v>
      </c>
      <c r="O16" s="20">
        <f>'Raw Data'!N34</f>
        <v>7.7665953636169434</v>
      </c>
      <c r="P16" s="20">
        <f>'Raw Data'!O34</f>
        <v>8.8919038772583008</v>
      </c>
      <c r="Q16" s="20">
        <f>'Raw Data'!P34</f>
        <v>9.2246103286743164</v>
      </c>
      <c r="R16" s="20">
        <f>'Raw Data'!Q34</f>
        <v>7.0233473777770996</v>
      </c>
      <c r="S16" s="20">
        <f>'Raw Data'!R34</f>
        <v>3.1172170639038086</v>
      </c>
      <c r="T16" s="20">
        <f>'Raw Data'!S34</f>
        <v>9.5061988830566406</v>
      </c>
      <c r="U16" s="20">
        <f>'Raw Data'!T34</f>
        <v>11.255740165710449</v>
      </c>
      <c r="V16" s="20">
        <f>'Raw Data'!U34</f>
        <v>8.7055883407592773</v>
      </c>
      <c r="W16" s="20">
        <f>'Raw Data'!V34</f>
        <v>8.3703241348266602</v>
      </c>
      <c r="X16" s="20">
        <f>'Raw Data'!W34</f>
        <v>10.171578407287598</v>
      </c>
      <c r="Y16" s="20">
        <f>'Raw Data'!X34</f>
        <v>7.2198176383972168</v>
      </c>
      <c r="Z16" s="20">
        <f>'Raw Data'!Y34</f>
        <v>3.6901946067810059</v>
      </c>
      <c r="AA16" s="20">
        <f>'Raw Data'!Z34</f>
        <v>7.1546745300292969</v>
      </c>
      <c r="AB16" s="20">
        <f>'Raw Data'!AA34</f>
        <v>7.3899869918823242</v>
      </c>
      <c r="AC16" s="20">
        <f>'Raw Data'!AB34</f>
        <v>8.7423830032348633</v>
      </c>
      <c r="AD16" s="20">
        <f>'Raw Data'!AC34</f>
        <v>8.1982793807983398</v>
      </c>
      <c r="AE16" s="20">
        <f>'Raw Data'!AD34</f>
        <v>8.1286001205444336</v>
      </c>
      <c r="AF16" s="20">
        <f>'Raw Data'!AE34</f>
        <v>11.489725112915039</v>
      </c>
      <c r="AG16" s="20">
        <f>'Raw Data'!AF34</f>
        <v>11.205964088439941</v>
      </c>
      <c r="AH16" s="20">
        <f>'Raw Data'!AG34</f>
        <v>8.7938461303710938</v>
      </c>
      <c r="AI16" s="20">
        <f>'Raw Data'!AH34</f>
        <v>10.849798202514648</v>
      </c>
      <c r="AJ16" s="20">
        <f>'Raw Data'!AI34</f>
        <v>8.4363594055175781</v>
      </c>
      <c r="AK16" s="20">
        <f>'Raw Data'!AJ34</f>
        <v>7.3721957206726074</v>
      </c>
      <c r="AL16" s="20">
        <f>'Raw Data'!AK34</f>
        <v>7.2857136726379395</v>
      </c>
      <c r="AM16" s="20">
        <f>'Raw Data'!AL34</f>
        <v>8.3795795440673828</v>
      </c>
      <c r="AN16" s="20">
        <f>'Raw Data'!AM34</f>
        <v>11.259197235107422</v>
      </c>
      <c r="AO16" s="20">
        <f>'Raw Data'!AN34</f>
        <v>10.380794525146484</v>
      </c>
      <c r="AP16" s="20">
        <f>'Raw Data'!AO34</f>
        <v>7.9948887825012207</v>
      </c>
      <c r="AQ16" s="20">
        <f>'Raw Data'!AP34</f>
        <v>7.4938430786132813</v>
      </c>
      <c r="AR16" s="20">
        <f>'Raw Data'!AQ34</f>
        <v>8.0784816741943359</v>
      </c>
      <c r="AS16" s="20">
        <f>'Raw Data'!AR34</f>
        <v>8.5965614318847656</v>
      </c>
      <c r="AT16" s="20">
        <f>'Raw Data'!AS34</f>
        <v>8.1702537536621094</v>
      </c>
      <c r="AU16" s="20">
        <f>'Raw Data'!AT34</f>
        <v>8.692988395690918</v>
      </c>
      <c r="AV16" s="20">
        <f>'Raw Data'!AU34</f>
        <v>11.326362609863281</v>
      </c>
      <c r="AW16" s="20">
        <f>'Raw Data'!AV34</f>
        <v>10.337225914001465</v>
      </c>
      <c r="AX16" s="20">
        <f>'Raw Data'!AW34</f>
        <v>7.7558908462524414</v>
      </c>
      <c r="AY16" s="20">
        <f>'Raw Data'!AX34</f>
        <v>7.7265114784240723</v>
      </c>
      <c r="AZ16" s="20">
        <f>'Raw Data'!AY34</f>
        <v>8.07</v>
      </c>
      <c r="BA16" s="20">
        <f>'Raw Data'!AZ34</f>
        <v>8.06</v>
      </c>
      <c r="BB16" s="20">
        <f>'Raw Data'!BA34</f>
        <v>8.0408697128295898</v>
      </c>
      <c r="BC16" s="20">
        <f>'Raw Data'!BB34</f>
        <v>8.7513589859008789</v>
      </c>
      <c r="BD16" s="20">
        <f>'Raw Data'!BC34</f>
        <v>6.000185489654541</v>
      </c>
      <c r="BE16" s="20">
        <f>'Raw Data'!BD34</f>
        <v>7.4565386772155762</v>
      </c>
      <c r="BF16" s="20">
        <f>'Raw Data'!BE34</f>
        <v>7.006680965423584</v>
      </c>
      <c r="BG16" s="20">
        <f>'Raw Data'!BF34</f>
        <v>7.397883415222168</v>
      </c>
      <c r="BH16" s="20">
        <f>'Raw Data'!BG34</f>
        <v>7.8118276596069336</v>
      </c>
      <c r="BI16" s="20">
        <f>'Raw Data'!BH34</f>
        <v>8.7962779998779297</v>
      </c>
      <c r="BJ16" s="20">
        <f>'Raw Data'!BI34</f>
        <v>11.246041297912598</v>
      </c>
      <c r="BK16" s="20">
        <f>'Raw Data'!BJ34</f>
        <v>6.7958898544311523</v>
      </c>
      <c r="BL16" s="20">
        <f>'Raw Data'!BK34</f>
        <v>6.1367735862731934</v>
      </c>
      <c r="BM16" s="20">
        <f>'Raw Data'!BL34</f>
        <v>5.6376471519470215</v>
      </c>
      <c r="BN16" s="20">
        <f>'Raw Data'!BM34</f>
        <v>5.65</v>
      </c>
      <c r="BO16" s="20">
        <f>'Raw Data'!BN34</f>
        <v>9.81</v>
      </c>
      <c r="BP16" s="20">
        <f>'Raw Data'!BO34</f>
        <v>9.75</v>
      </c>
      <c r="BQ16" s="20">
        <f>'Raw Data'!BP34</f>
        <v>7.2645964622497559</v>
      </c>
      <c r="BR16" s="20">
        <f>'Raw Data'!BQ34</f>
        <v>4.7841014862060547</v>
      </c>
      <c r="BS16" s="20">
        <f>'Raw Data'!BR34</f>
        <v>6.5133481025695801</v>
      </c>
      <c r="BT16" s="20">
        <f>'Raw Data'!BS34</f>
        <v>5.5779705047607422</v>
      </c>
      <c r="BU16" s="20">
        <f>'Raw Data'!BT34</f>
        <v>7.2908215522766113</v>
      </c>
      <c r="BV16" s="20">
        <f>'Raw Data'!BU34</f>
        <v>6.8125338554382324</v>
      </c>
      <c r="BW16" s="20">
        <f>'Raw Data'!BV34</f>
        <v>6.0862069129943848</v>
      </c>
      <c r="BX16" s="20">
        <f>'Raw Data'!BW34</f>
        <v>3.5619463920593262</v>
      </c>
      <c r="BY16" s="20">
        <f>'Raw Data'!BX34</f>
        <v>6.8672709465026855</v>
      </c>
      <c r="BZ16" s="20">
        <f>'Raw Data'!BY34</f>
        <v>4.4805307388305664</v>
      </c>
      <c r="CA16" s="20">
        <f>'Raw Data'!BZ34</f>
        <v>2.6660375595092773</v>
      </c>
      <c r="CB16" s="20">
        <f>'Raw Data'!CA34</f>
        <v>2.39</v>
      </c>
      <c r="CC16" s="20">
        <f>'Raw Data'!CB34</f>
        <v>6.17</v>
      </c>
      <c r="CD16" s="20">
        <f>'Raw Data'!CC34</f>
        <v>6.8746871948242188</v>
      </c>
      <c r="CE16" s="20">
        <f>'Raw Data'!CD34</f>
        <v>5.5192975997924805</v>
      </c>
      <c r="CF16" s="20">
        <f>'Raw Data'!CE34</f>
        <v>6.7468090057373047</v>
      </c>
      <c r="CG16" s="20">
        <f>'Raw Data'!CF34</f>
        <v>5.9656367301940918</v>
      </c>
      <c r="CH16" s="20">
        <f>'Raw Data'!CG34</f>
        <v>5.4110383987426758</v>
      </c>
      <c r="CI16" s="20">
        <f>'Raw Data'!CH34</f>
        <v>6.20196533203125</v>
      </c>
      <c r="CJ16" s="20">
        <f>'Raw Data'!CI34</f>
        <v>6.2041206359863281</v>
      </c>
      <c r="CK16" s="20">
        <f>'Raw Data'!CJ34</f>
        <v>4.2199530601501465</v>
      </c>
      <c r="CL16" s="20">
        <f>'Raw Data'!CK34</f>
        <v>3.2067630290985107</v>
      </c>
      <c r="CM16" s="20">
        <f>'Raw Data'!CL34</f>
        <v>5.8859653472900391</v>
      </c>
      <c r="CN16" s="20">
        <f>'Raw Data'!CM34</f>
        <v>5.9123225212097168</v>
      </c>
      <c r="CO16" s="20">
        <f>'Raw Data'!CN34</f>
        <v>4.5599999999999996</v>
      </c>
      <c r="CP16" s="20">
        <f>'Raw Data'!CO34</f>
        <v>4.8899999999999997</v>
      </c>
      <c r="CQ16" s="20">
        <f>'Raw Data'!CP34</f>
        <v>4.8600000000000003</v>
      </c>
      <c r="CR16" s="20">
        <f>'Raw Data'!CQ34</f>
        <v>5.13</v>
      </c>
      <c r="CS16" s="20">
        <f>'Raw Data'!CR34</f>
        <v>5.43</v>
      </c>
      <c r="CT16" s="20">
        <f>'Raw Data'!CS34</f>
        <v>5.94</v>
      </c>
      <c r="CU16" s="20">
        <f>'Raw Data'!CT34</f>
        <v>5.91</v>
      </c>
      <c r="CV16" s="20">
        <f>'Raw Data'!CU34</f>
        <v>5.62</v>
      </c>
      <c r="CW16" s="20">
        <f>'Raw Data'!CV34</f>
        <v>6.6635379791259766</v>
      </c>
      <c r="CX16" s="20">
        <f>'Raw Data'!CW34</f>
        <v>6.542607307434082</v>
      </c>
      <c r="CY16" s="20">
        <f>'Raw Data'!CX34</f>
        <v>6.6505112648010254</v>
      </c>
      <c r="CZ16" s="20">
        <f>'Raw Data'!CY34</f>
        <v>4.575322151184082</v>
      </c>
      <c r="DA16" s="20">
        <f>'Raw Data'!CZ34</f>
        <v>5.5355539321899414</v>
      </c>
      <c r="DB16" s="20">
        <f>'Raw Data'!DA34</f>
        <v>5.2198529243469238</v>
      </c>
      <c r="DC16" s="20">
        <f>'Raw Data'!DB34</f>
        <v>5.3060503005981445</v>
      </c>
      <c r="DD16" s="20">
        <f>'Raw Data'!DC34</f>
        <v>6.2651033401489258</v>
      </c>
      <c r="DE16" s="20">
        <f>'Raw Data'!DD34</f>
        <v>6.1135106086730957</v>
      </c>
      <c r="DF16" s="20">
        <f>'Raw Data'!DE34</f>
        <v>5.1289768218994141</v>
      </c>
      <c r="DG16" s="20">
        <f>'Raw Data'!DF34</f>
        <v>6.9720649719238281</v>
      </c>
      <c r="DH16" s="20">
        <f>'Raw Data'!DG34</f>
        <v>5.1216545104980469</v>
      </c>
      <c r="DI16" s="20">
        <f>'Raw Data'!DH34</f>
        <v>5.766934871673584</v>
      </c>
      <c r="DJ16" s="20">
        <f>'Raw Data'!DI34</f>
        <v>5.3406190872192383</v>
      </c>
      <c r="DK16" s="20">
        <f>'Raw Data'!DJ34</f>
        <v>5.54486083984375</v>
      </c>
      <c r="DL16" s="20">
        <f>'Raw Data'!DK34</f>
        <v>4.9988975524902344</v>
      </c>
      <c r="DM16" s="20">
        <f>'Raw Data'!DL34</f>
        <v>5.2629070281982422</v>
      </c>
      <c r="DN16" s="20">
        <f>'Raw Data'!DM34</f>
        <v>6.1471037864685059</v>
      </c>
      <c r="DO16" s="20">
        <f>'Raw Data'!DN34</f>
        <v>6.9368729591369629</v>
      </c>
      <c r="DP16" s="20">
        <f>'Raw Data'!DO34</f>
        <v>5.5960249900817871</v>
      </c>
      <c r="DQ16" s="20">
        <f>'Raw Data'!DP34</f>
        <v>6.5399394035339355</v>
      </c>
      <c r="DR16" s="20">
        <f>'Raw Data'!DQ34</f>
        <v>4.5280742645263672</v>
      </c>
      <c r="DS16" s="20">
        <f>'Raw Data'!DR34</f>
        <v>2.6047828197479248</v>
      </c>
      <c r="DT16" s="20">
        <f>'Raw Data'!DS34</f>
        <v>1.6896073818206787</v>
      </c>
      <c r="DU16" s="20">
        <f>'Raw Data'!DT34</f>
        <v>1.0811105966567993</v>
      </c>
      <c r="DV16" s="20">
        <f>'Raw Data'!DU34</f>
        <v>2.811530590057373</v>
      </c>
      <c r="DW16" s="20">
        <f>'Raw Data'!DV34</f>
        <v>3.9717497825622559</v>
      </c>
      <c r="DX16" s="20">
        <f>'Raw Data'!DW34</f>
        <v>0.69694787263870239</v>
      </c>
      <c r="DY16" s="20">
        <f>'Raw Data'!DX34</f>
        <v>2.5316863059997559</v>
      </c>
      <c r="DZ16" s="20">
        <f>'Raw Data'!DY34</f>
        <v>4.4413895606994629</v>
      </c>
      <c r="EA16" s="20">
        <f>'Raw Data'!DZ34</f>
        <v>4.7608060836791992</v>
      </c>
      <c r="EB16" s="20">
        <f>'Raw Data'!EA34</f>
        <v>3.9206466674804688</v>
      </c>
      <c r="EC16" s="20">
        <f>'Raw Data'!EB34</f>
        <v>3.5822348594665527</v>
      </c>
      <c r="ED16" s="20">
        <f>'Raw Data'!EC34</f>
        <v>4.7378230094909668</v>
      </c>
      <c r="EE16" s="20">
        <f>'Raw Data'!ED34</f>
        <v>3.8489279747009277</v>
      </c>
      <c r="EF16" s="20">
        <f>'Raw Data'!EE34</f>
        <v>5.6673974990844727</v>
      </c>
      <c r="EG16" s="20">
        <f>'Raw Data'!EF34</f>
        <v>5.1516265869140625</v>
      </c>
      <c r="EH16" s="20">
        <f>'Raw Data'!EG34</f>
        <v>4.8054466247558594</v>
      </c>
      <c r="EI16" s="20">
        <f>'Raw Data'!EH34</f>
        <v>4.0017728805541992</v>
      </c>
      <c r="EJ16" s="20">
        <f>'Raw Data'!EI34</f>
        <v>0.4780920147895813</v>
      </c>
      <c r="EK16" s="20">
        <f>'Raw Data'!EJ34</f>
        <v>3.5340025424957275</v>
      </c>
      <c r="EL16" s="20">
        <f>'Raw Data'!EK34</f>
        <v>3.8295600414276123</v>
      </c>
      <c r="EM16" s="20">
        <f>'Raw Data'!EL34</f>
        <v>3.5974767208099365</v>
      </c>
      <c r="EN16" s="20">
        <f>'Raw Data'!EM34</f>
        <v>4.3164234161376953</v>
      </c>
      <c r="EO16" s="20">
        <f>'Raw Data'!EN34</f>
        <v>4.6633591651916504</v>
      </c>
      <c r="EP16" s="20">
        <f>'Raw Data'!EO34</f>
        <v>3.2219142913818359</v>
      </c>
      <c r="EQ16" s="20">
        <f>'Raw Data'!EP34</f>
        <v>2.3433582782745361</v>
      </c>
      <c r="ER16" s="20">
        <f>'Raw Data'!EQ34</f>
        <v>5.6831393241882324</v>
      </c>
      <c r="ES16" s="20">
        <f>'Raw Data'!ER34</f>
        <v>3.4033195972442627</v>
      </c>
      <c r="ET16" s="20">
        <f>'Raw Data'!ES34</f>
        <v>3.7484261989593506</v>
      </c>
      <c r="EU16" s="20">
        <f>'Raw Data'!ET34</f>
        <v>4.5416011810302734</v>
      </c>
      <c r="EV16" s="20">
        <f>'Raw Data'!EU34</f>
        <v>3.9297146797180176</v>
      </c>
      <c r="EW16" s="20">
        <f>'Raw Data'!EV34</f>
        <v>1.6497424840927124</v>
      </c>
      <c r="EX16" s="20">
        <f>'Raw Data'!EW34</f>
        <v>4.3393683433532715</v>
      </c>
      <c r="EY16" s="20">
        <f>'Raw Data'!EX34</f>
        <v>2.3076694011688232</v>
      </c>
      <c r="EZ16" s="20">
        <f>'Raw Data'!EY34</f>
        <v>2.8182854652404785</v>
      </c>
      <c r="FA16" s="20">
        <f>'Raw Data'!EZ34</f>
        <v>1.664925217628479</v>
      </c>
      <c r="FB16" s="20">
        <f>'Raw Data'!FA34</f>
        <v>2.6499037742614746</v>
      </c>
      <c r="FC16" s="20">
        <f>'Raw Data'!FB34</f>
        <v>2.256974458694458</v>
      </c>
      <c r="FD16" s="20">
        <f>'Raw Data'!FC34</f>
        <v>1.5887422561645508</v>
      </c>
      <c r="FE16" s="20">
        <f>'Raw Data'!FD34</f>
        <v>1.7843762636184692</v>
      </c>
      <c r="FF16" s="20">
        <f>'Raw Data'!FE34</f>
        <v>2.2943429946899414</v>
      </c>
      <c r="FG16" s="20">
        <f>'Raw Data'!FF34</f>
        <v>0.73704314231872559</v>
      </c>
      <c r="FH16" s="20">
        <f>'Raw Data'!FG34</f>
        <v>3.2248461246490479</v>
      </c>
      <c r="FI16" s="20">
        <f>'Raw Data'!FH34</f>
        <v>3.0242266654968262</v>
      </c>
      <c r="FJ16" s="20">
        <f>'Raw Data'!FI34</f>
        <v>2.6677768230438232</v>
      </c>
      <c r="FK16" s="20">
        <f>'Raw Data'!FJ34</f>
        <v>1.5388140678405762</v>
      </c>
      <c r="FL16" s="20">
        <f>'Raw Data'!FK34</f>
        <v>2.335768461227417</v>
      </c>
      <c r="FM16" s="20">
        <f>'Raw Data'!FL34</f>
        <v>2.5178329944610596</v>
      </c>
      <c r="FN16" s="20">
        <f>'Raw Data'!FM34</f>
        <v>2.7654991149902344</v>
      </c>
      <c r="FO16" s="20">
        <f>'Raw Data'!FN34</f>
        <v>0.22833807766437531</v>
      </c>
      <c r="FP16" s="20">
        <f>'Raw Data'!FO34</f>
        <v>0.43895071744918823</v>
      </c>
      <c r="FQ16" s="20">
        <f>'Raw Data'!FP34</f>
        <v>0.85984784364700317</v>
      </c>
      <c r="FR16" s="20">
        <f>'Raw Data'!FQ34</f>
        <v>2.0561759471893311</v>
      </c>
      <c r="FS16" s="20">
        <f>'Raw Data'!FR34</f>
        <v>3.3683657646179199</v>
      </c>
    </row>
    <row r="17" spans="1:256" s="18" customFormat="1" x14ac:dyDescent="0.25">
      <c r="A17" s="16" t="s">
        <v>172</v>
      </c>
      <c r="B17" s="12" t="s">
        <v>10</v>
      </c>
      <c r="C17" s="4">
        <f t="shared" ref="C17:BN17" si="18">C16*C14</f>
        <v>1.1015352487564087</v>
      </c>
      <c r="D17" s="4">
        <f t="shared" si="18"/>
        <v>1.1526944712326281</v>
      </c>
      <c r="E17" s="4">
        <f t="shared" si="18"/>
        <v>0.87005853933808541</v>
      </c>
      <c r="F17" s="4">
        <f t="shared" si="18"/>
        <v>0.75534088449804815</v>
      </c>
      <c r="G17" s="4">
        <f t="shared" si="18"/>
        <v>0.68561037135779257</v>
      </c>
      <c r="H17" s="4">
        <f t="shared" si="18"/>
        <v>0.50650408546177939</v>
      </c>
      <c r="I17" s="4">
        <f t="shared" si="18"/>
        <v>0.33550042725828888</v>
      </c>
      <c r="J17" s="4">
        <f t="shared" si="18"/>
        <v>0.24050234502436102</v>
      </c>
      <c r="K17" s="4">
        <f t="shared" si="18"/>
        <v>0.53936192126311489</v>
      </c>
      <c r="L17" s="4">
        <f t="shared" si="18"/>
        <v>0.33231364144287867</v>
      </c>
      <c r="M17" s="4">
        <f t="shared" si="18"/>
        <v>0.32056546354146309</v>
      </c>
      <c r="N17" s="4">
        <f t="shared" si="18"/>
        <v>0.63311765292144095</v>
      </c>
      <c r="O17" s="4">
        <f t="shared" si="18"/>
        <v>0.64597830366449538</v>
      </c>
      <c r="P17" s="4">
        <f t="shared" si="18"/>
        <v>0.78364505474968416</v>
      </c>
      <c r="Q17" s="4">
        <f t="shared" si="18"/>
        <v>0.9074099125646895</v>
      </c>
      <c r="R17" s="4">
        <f t="shared" si="18"/>
        <v>0.71681447557724343</v>
      </c>
      <c r="S17" s="4">
        <f t="shared" si="18"/>
        <v>0.36676598885577527</v>
      </c>
      <c r="T17" s="4">
        <f t="shared" si="18"/>
        <v>1.5248337949070758</v>
      </c>
      <c r="U17" s="4">
        <f t="shared" si="18"/>
        <v>1.7136761112761012</v>
      </c>
      <c r="V17" s="4">
        <f t="shared" si="18"/>
        <v>1.2295379894828709</v>
      </c>
      <c r="W17" s="4">
        <f t="shared" si="18"/>
        <v>1.1641453138460847</v>
      </c>
      <c r="X17" s="4">
        <f t="shared" si="18"/>
        <v>1.4060483081851762</v>
      </c>
      <c r="Y17" s="4">
        <f t="shared" si="18"/>
        <v>0.96349450897210032</v>
      </c>
      <c r="Z17" s="4">
        <f t="shared" si="18"/>
        <v>0.6012131998866318</v>
      </c>
      <c r="AA17" s="4">
        <f t="shared" si="18"/>
        <v>1.2265439397971223</v>
      </c>
      <c r="AB17" s="4">
        <f t="shared" si="18"/>
        <v>1.2539287105367267</v>
      </c>
      <c r="AC17" s="4">
        <f t="shared" si="18"/>
        <v>2.3138082615405318</v>
      </c>
      <c r="AD17" s="4">
        <f t="shared" si="18"/>
        <v>2.2310208255574104</v>
      </c>
      <c r="AE17" s="4">
        <f t="shared" si="18"/>
        <v>2.2727565937042233</v>
      </c>
      <c r="AF17" s="4">
        <f t="shared" si="18"/>
        <v>3.2983230733126399</v>
      </c>
      <c r="AG17" s="4">
        <f t="shared" si="18"/>
        <v>3.3005416290611032</v>
      </c>
      <c r="AH17" s="4">
        <f t="shared" si="18"/>
        <v>2.6557552717566488</v>
      </c>
      <c r="AI17" s="4">
        <f t="shared" si="18"/>
        <v>3.3576734874844547</v>
      </c>
      <c r="AJ17" s="4">
        <f t="shared" si="18"/>
        <v>2.6737854772746563</v>
      </c>
      <c r="AK17" s="4">
        <f t="shared" si="18"/>
        <v>2.3915633298978212</v>
      </c>
      <c r="AL17" s="4">
        <f t="shared" si="18"/>
        <v>2.4179120733238757</v>
      </c>
      <c r="AM17" s="4">
        <f t="shared" si="18"/>
        <v>2.8435055735349652</v>
      </c>
      <c r="AN17" s="4">
        <f t="shared" si="18"/>
        <v>4.0861235222952708</v>
      </c>
      <c r="AO17" s="4">
        <f t="shared" si="18"/>
        <v>4.0120843983037133</v>
      </c>
      <c r="AP17" s="4">
        <f t="shared" si="18"/>
        <v>3.2784469111357413</v>
      </c>
      <c r="AQ17" s="4">
        <f t="shared" si="18"/>
        <v>3.2496649054527285</v>
      </c>
      <c r="AR17" s="4">
        <f t="shared" si="18"/>
        <v>3.6936549317632403</v>
      </c>
      <c r="AS17" s="4">
        <f t="shared" si="18"/>
        <v>4.1332113854476376</v>
      </c>
      <c r="AT17" s="4">
        <f t="shared" si="18"/>
        <v>4.1208717370033261</v>
      </c>
      <c r="AU17" s="4">
        <f t="shared" si="18"/>
        <v>4.5064917539068627</v>
      </c>
      <c r="AV17" s="4">
        <f t="shared" si="18"/>
        <v>6.0305599664415626</v>
      </c>
      <c r="AW17" s="4">
        <f t="shared" si="18"/>
        <v>5.6489432346940038</v>
      </c>
      <c r="AX17" s="4">
        <f t="shared" si="18"/>
        <v>4.0282933812712622</v>
      </c>
      <c r="AY17" s="4">
        <f t="shared" si="18"/>
        <v>3.7576005412314175</v>
      </c>
      <c r="AZ17" s="4">
        <f t="shared" si="18"/>
        <v>3.6958777598680679</v>
      </c>
      <c r="BA17" s="4">
        <f t="shared" si="18"/>
        <v>4.8568552499999997</v>
      </c>
      <c r="BB17" s="4">
        <f t="shared" si="18"/>
        <v>4.5547481129138294</v>
      </c>
      <c r="BC17" s="4">
        <f t="shared" si="18"/>
        <v>4.6238531212612139</v>
      </c>
      <c r="BD17" s="4">
        <f t="shared" si="18"/>
        <v>2.9361584180920506</v>
      </c>
      <c r="BE17" s="4">
        <f t="shared" si="18"/>
        <v>4.9630380608722691</v>
      </c>
      <c r="BF17" s="4">
        <f t="shared" si="18"/>
        <v>4.3541631398575049</v>
      </c>
      <c r="BG17" s="4">
        <f t="shared" si="18"/>
        <v>4.3228472760070948</v>
      </c>
      <c r="BH17" s="4">
        <f t="shared" si="18"/>
        <v>4.1547929975581948</v>
      </c>
      <c r="BI17" s="4">
        <f t="shared" si="18"/>
        <v>4.2345071293890966</v>
      </c>
      <c r="BJ17" s="4">
        <f t="shared" si="18"/>
        <v>7.4432655272579389</v>
      </c>
      <c r="BK17" s="4">
        <f t="shared" si="18"/>
        <v>3.9095142828717107</v>
      </c>
      <c r="BL17" s="4">
        <f t="shared" si="18"/>
        <v>3.3113776907055055</v>
      </c>
      <c r="BM17" s="4">
        <f t="shared" si="18"/>
        <v>3.4330956349857393</v>
      </c>
      <c r="BN17" s="4">
        <f t="shared" si="18"/>
        <v>3.7821727181596994</v>
      </c>
      <c r="BO17" s="4">
        <f t="shared" ref="BO17:DZ17" si="19">BO16*BO14</f>
        <v>7.8668788437434989</v>
      </c>
      <c r="BP17" s="4">
        <f t="shared" si="19"/>
        <v>6.4705089930599513</v>
      </c>
      <c r="BQ17" s="4">
        <f t="shared" si="19"/>
        <v>4.0089587617749132</v>
      </c>
      <c r="BR17" s="4">
        <f t="shared" si="19"/>
        <v>2.5221666965943803</v>
      </c>
      <c r="BS17" s="4">
        <f t="shared" si="19"/>
        <v>3.1658971890364693</v>
      </c>
      <c r="BT17" s="4">
        <f t="shared" si="19"/>
        <v>2.3914744006967288</v>
      </c>
      <c r="BU17" s="4">
        <f t="shared" si="19"/>
        <v>2.8396363785769956</v>
      </c>
      <c r="BV17" s="4">
        <f t="shared" si="19"/>
        <v>2.3356509235826786</v>
      </c>
      <c r="BW17" s="4">
        <f t="shared" si="19"/>
        <v>1.8567993348892256</v>
      </c>
      <c r="BX17" s="4">
        <f t="shared" si="19"/>
        <v>1.7159243809407052</v>
      </c>
      <c r="BY17" s="4">
        <f t="shared" si="19"/>
        <v>3.1193552586641591</v>
      </c>
      <c r="BZ17" s="4">
        <f t="shared" si="19"/>
        <v>1.8069756248723985</v>
      </c>
      <c r="CA17" s="4">
        <f t="shared" si="19"/>
        <v>0.99896098446940684</v>
      </c>
      <c r="CB17" s="4">
        <f t="shared" si="19"/>
        <v>0.8599167748823815</v>
      </c>
      <c r="CC17" s="4">
        <f t="shared" si="19"/>
        <v>5.8294931249999999</v>
      </c>
      <c r="CD17" s="4">
        <f t="shared" si="19"/>
        <v>6.5834582585334775</v>
      </c>
      <c r="CE17" s="4">
        <f t="shared" si="19"/>
        <v>5.2985256958007811</v>
      </c>
      <c r="CF17" s="4">
        <f t="shared" si="19"/>
        <v>6.4769366455078119</v>
      </c>
      <c r="CG17" s="4">
        <f t="shared" si="19"/>
        <v>5.7270112609863277</v>
      </c>
      <c r="CH17" s="4">
        <f t="shared" si="19"/>
        <v>5.1945968627929684</v>
      </c>
      <c r="CI17" s="4">
        <f t="shared" si="19"/>
        <v>5.9538867187499998</v>
      </c>
      <c r="CJ17" s="4">
        <f t="shared" si="19"/>
        <v>5.9559558105468744</v>
      </c>
      <c r="CK17" s="4">
        <f t="shared" si="19"/>
        <v>4.0511549377441405</v>
      </c>
      <c r="CL17" s="4">
        <f t="shared" si="19"/>
        <v>3.0784925079345702</v>
      </c>
      <c r="CM17" s="4">
        <f t="shared" si="19"/>
        <v>5.6505267333984373</v>
      </c>
      <c r="CN17" s="4">
        <f t="shared" si="19"/>
        <v>5.6758296203613279</v>
      </c>
      <c r="CO17" s="4">
        <f t="shared" si="19"/>
        <v>4.3775999999999993</v>
      </c>
      <c r="CP17" s="4">
        <f t="shared" si="19"/>
        <v>4.6943999999999999</v>
      </c>
      <c r="CQ17" s="4">
        <f t="shared" si="19"/>
        <v>4.6656000000000004</v>
      </c>
      <c r="CR17" s="4">
        <f t="shared" si="19"/>
        <v>4.9247999999999994</v>
      </c>
      <c r="CS17" s="4">
        <f t="shared" si="19"/>
        <v>5.2127999999999997</v>
      </c>
      <c r="CT17" s="4">
        <f t="shared" si="19"/>
        <v>5.7023999999999999</v>
      </c>
      <c r="CU17" s="4">
        <f t="shared" si="19"/>
        <v>5.6735999999999995</v>
      </c>
      <c r="CV17" s="4">
        <f t="shared" si="19"/>
        <v>4.8992748013946619</v>
      </c>
      <c r="CW17" s="4">
        <f t="shared" si="19"/>
        <v>5.2767460207697017</v>
      </c>
      <c r="CX17" s="4">
        <f t="shared" si="19"/>
        <v>4.6181387949188242</v>
      </c>
      <c r="CY17" s="4">
        <f t="shared" si="19"/>
        <v>4.1935854834724626</v>
      </c>
      <c r="CZ17" s="4">
        <f t="shared" si="19"/>
        <v>3.6364776752366073</v>
      </c>
      <c r="DA17" s="4">
        <f t="shared" si="19"/>
        <v>4.6157885802077079</v>
      </c>
      <c r="DB17" s="4">
        <f t="shared" si="19"/>
        <v>3.9597396904374556</v>
      </c>
      <c r="DC17" s="4">
        <f t="shared" si="19"/>
        <v>3.6825900278668318</v>
      </c>
      <c r="DD17" s="4">
        <f t="shared" si="19"/>
        <v>3.9511181284600023</v>
      </c>
      <c r="DE17" s="4">
        <f t="shared" si="19"/>
        <v>4.436218287231581</v>
      </c>
      <c r="DF17" s="4">
        <f t="shared" si="19"/>
        <v>3.3272267156683237</v>
      </c>
      <c r="DG17" s="4">
        <f t="shared" si="19"/>
        <v>4.1172064953143233</v>
      </c>
      <c r="DH17" s="4">
        <f t="shared" si="19"/>
        <v>2.6136270199087739</v>
      </c>
      <c r="DI17" s="4">
        <f t="shared" si="19"/>
        <v>2.6310741321612023</v>
      </c>
      <c r="DJ17" s="4">
        <f t="shared" si="19"/>
        <v>2.159157052872132</v>
      </c>
      <c r="DK17" s="4">
        <f t="shared" si="19"/>
        <v>2.0035851451114186</v>
      </c>
      <c r="DL17" s="4">
        <f t="shared" si="19"/>
        <v>1.6119653607370723</v>
      </c>
      <c r="DM17" s="4">
        <f t="shared" si="19"/>
        <v>1.5290429273881503</v>
      </c>
      <c r="DN17" s="4">
        <f t="shared" si="19"/>
        <v>1.5993183083743181</v>
      </c>
      <c r="DO17" s="4">
        <f t="shared" si="19"/>
        <v>1.5989552389196078</v>
      </c>
      <c r="DP17" s="4">
        <f t="shared" si="19"/>
        <v>1.132828529420455</v>
      </c>
      <c r="DQ17" s="4">
        <f t="shared" si="19"/>
        <v>1.1845715782365833</v>
      </c>
      <c r="DR17" s="4">
        <f t="shared" si="19"/>
        <v>0.72635664269826827</v>
      </c>
      <c r="DS17" s="4">
        <f t="shared" si="19"/>
        <v>0.9786661986661116</v>
      </c>
      <c r="DT17" s="4">
        <f t="shared" si="19"/>
        <v>0.66167092240498182</v>
      </c>
      <c r="DU17" s="4">
        <f t="shared" si="19"/>
        <v>0.43596439034567647</v>
      </c>
      <c r="DV17" s="4">
        <f t="shared" si="19"/>
        <v>1.2331080408895607</v>
      </c>
      <c r="DW17" s="4">
        <f t="shared" si="19"/>
        <v>1.7387468483482531</v>
      </c>
      <c r="DX17" s="4">
        <f t="shared" si="19"/>
        <v>0.29949842136687266</v>
      </c>
      <c r="DY17" s="4">
        <f t="shared" si="19"/>
        <v>1.0520784114054271</v>
      </c>
      <c r="DZ17" s="4">
        <f t="shared" si="19"/>
        <v>1.7146301641191757</v>
      </c>
      <c r="EA17" s="4">
        <f t="shared" ref="EA17:FS17" si="20">EA16*EA14</f>
        <v>1.6974654091358186</v>
      </c>
      <c r="EB17" s="4">
        <f t="shared" si="20"/>
        <v>1.2822194879804341</v>
      </c>
      <c r="EC17" s="4">
        <f t="shared" si="20"/>
        <v>1.0658428076505659</v>
      </c>
      <c r="ED17" s="4">
        <f t="shared" si="20"/>
        <v>1.2698719329152788</v>
      </c>
      <c r="EE17" s="4">
        <f t="shared" si="20"/>
        <v>0.8991277417375596</v>
      </c>
      <c r="EF17" s="4">
        <f t="shared" si="20"/>
        <v>1.1746439984620356</v>
      </c>
      <c r="EG17" s="4">
        <f t="shared" si="20"/>
        <v>0.92475376968383782</v>
      </c>
      <c r="EH17" s="4">
        <f t="shared" si="20"/>
        <v>0.72081699371337893</v>
      </c>
      <c r="EI17" s="4">
        <f t="shared" si="20"/>
        <v>0.60026593208312984</v>
      </c>
      <c r="EJ17" s="4">
        <f t="shared" si="20"/>
        <v>7.1713802218437192E-2</v>
      </c>
      <c r="EK17" s="4">
        <f t="shared" si="20"/>
        <v>0.53010038137435911</v>
      </c>
      <c r="EL17" s="4">
        <f t="shared" si="20"/>
        <v>0.57443400621414187</v>
      </c>
      <c r="EM17" s="4">
        <f t="shared" si="20"/>
        <v>0.53962150812149046</v>
      </c>
      <c r="EN17" s="4">
        <f t="shared" si="20"/>
        <v>0.64746351242065425</v>
      </c>
      <c r="EO17" s="4">
        <f t="shared" si="20"/>
        <v>0.69950387477874754</v>
      </c>
      <c r="EP17" s="4">
        <f t="shared" si="20"/>
        <v>0.48328714370727538</v>
      </c>
      <c r="EQ17" s="4">
        <f t="shared" si="20"/>
        <v>0.35150374174118043</v>
      </c>
      <c r="ER17" s="4">
        <f t="shared" si="20"/>
        <v>0.85247089862823489</v>
      </c>
      <c r="ES17" s="4">
        <f t="shared" si="20"/>
        <v>0.51049793958663936</v>
      </c>
      <c r="ET17" s="4">
        <f t="shared" si="20"/>
        <v>0.55830311624526707</v>
      </c>
      <c r="EU17" s="4">
        <f t="shared" si="20"/>
        <v>0.66998217331627208</v>
      </c>
      <c r="EV17" s="4">
        <f t="shared" si="20"/>
        <v>0.57300917893914871</v>
      </c>
      <c r="EW17" s="4">
        <f t="shared" si="20"/>
        <v>0.23814822155090837</v>
      </c>
      <c r="EX17" s="4">
        <f t="shared" si="20"/>
        <v>0.63483005965551731</v>
      </c>
      <c r="EY17" s="4">
        <f t="shared" si="20"/>
        <v>0.33386981437218827</v>
      </c>
      <c r="EZ17" s="4">
        <f t="shared" si="20"/>
        <v>0.40534798807441397</v>
      </c>
      <c r="FA17" s="4">
        <f t="shared" si="20"/>
        <v>0.23774349268769571</v>
      </c>
      <c r="FB17" s="4">
        <f t="shared" si="20"/>
        <v>0.3781390204045757</v>
      </c>
      <c r="FC17" s="4">
        <f t="shared" si="20"/>
        <v>0.31989429143418141</v>
      </c>
      <c r="FD17" s="4">
        <f t="shared" si="20"/>
        <v>0.22388715689055941</v>
      </c>
      <c r="FE17" s="4">
        <f t="shared" si="20"/>
        <v>0.25043842839802161</v>
      </c>
      <c r="FF17" s="4">
        <f t="shared" si="20"/>
        <v>0.32931570681141614</v>
      </c>
      <c r="FG17" s="4">
        <f t="shared" si="20"/>
        <v>0.10517228700135607</v>
      </c>
      <c r="FH17" s="4">
        <f t="shared" si="20"/>
        <v>0.46423398995566273</v>
      </c>
      <c r="FI17" s="4">
        <f t="shared" si="20"/>
        <v>0.43177736678843387</v>
      </c>
      <c r="FJ17" s="4">
        <f t="shared" si="20"/>
        <v>0.37795174462178094</v>
      </c>
      <c r="FK17" s="4">
        <f t="shared" si="20"/>
        <v>0.21652674830304702</v>
      </c>
      <c r="FL17" s="4">
        <f t="shared" si="20"/>
        <v>0.32737796929933199</v>
      </c>
      <c r="FM17" s="4">
        <f t="shared" si="20"/>
        <v>0.35079612421915135</v>
      </c>
      <c r="FN17" s="4">
        <f t="shared" si="20"/>
        <v>0.38283084622413044</v>
      </c>
      <c r="FO17" s="4">
        <f t="shared" si="20"/>
        <v>3.1386394026634665E-2</v>
      </c>
      <c r="FP17" s="4">
        <f t="shared" si="20"/>
        <v>6.0301228487234453E-2</v>
      </c>
      <c r="FQ17" s="4">
        <f t="shared" si="20"/>
        <v>0.11799024893090625</v>
      </c>
      <c r="FR17" s="4">
        <f t="shared" si="20"/>
        <v>0.28153506057362959</v>
      </c>
      <c r="FS17" s="4">
        <f t="shared" si="20"/>
        <v>0.45878659242606079</v>
      </c>
    </row>
    <row r="18" spans="1:256" s="4" customFormat="1" x14ac:dyDescent="0.25">
      <c r="A18" s="4" t="s">
        <v>173</v>
      </c>
      <c r="B18" s="12" t="s">
        <v>8</v>
      </c>
      <c r="C18" s="4">
        <v>0</v>
      </c>
      <c r="D18" s="4">
        <f t="shared" ref="D18:BO18" si="21">C18+D17</f>
        <v>1.1526944712326281</v>
      </c>
      <c r="E18" s="4">
        <f t="shared" si="21"/>
        <v>2.0227530105707134</v>
      </c>
      <c r="F18" s="4">
        <f t="shared" si="21"/>
        <v>2.7780938950687615</v>
      </c>
      <c r="G18" s="4">
        <f t="shared" si="21"/>
        <v>3.463704266426554</v>
      </c>
      <c r="H18" s="4">
        <f t="shared" si="21"/>
        <v>3.9702083518883335</v>
      </c>
      <c r="I18" s="4">
        <f t="shared" si="21"/>
        <v>4.305708779146622</v>
      </c>
      <c r="J18" s="4">
        <f t="shared" si="21"/>
        <v>4.5462111241709833</v>
      </c>
      <c r="K18" s="4">
        <f t="shared" si="21"/>
        <v>5.0855730454340984</v>
      </c>
      <c r="L18" s="4">
        <f t="shared" si="21"/>
        <v>5.4178866868769768</v>
      </c>
      <c r="M18" s="4">
        <f t="shared" si="21"/>
        <v>5.73845215041844</v>
      </c>
      <c r="N18" s="4">
        <f t="shared" si="21"/>
        <v>6.3715698033398809</v>
      </c>
      <c r="O18" s="4">
        <f t="shared" si="21"/>
        <v>7.0175481070043766</v>
      </c>
      <c r="P18" s="4">
        <f t="shared" si="21"/>
        <v>7.8011931617540604</v>
      </c>
      <c r="Q18" s="4">
        <f t="shared" si="21"/>
        <v>8.7086030743187504</v>
      </c>
      <c r="R18" s="4">
        <f t="shared" si="21"/>
        <v>9.4254175498959931</v>
      </c>
      <c r="S18" s="4">
        <f t="shared" si="21"/>
        <v>9.7921835387517682</v>
      </c>
      <c r="T18" s="4">
        <f t="shared" si="21"/>
        <v>11.317017333658844</v>
      </c>
      <c r="U18" s="4">
        <f t="shared" si="21"/>
        <v>13.030693444934945</v>
      </c>
      <c r="V18" s="4">
        <f t="shared" si="21"/>
        <v>14.260231434417816</v>
      </c>
      <c r="W18" s="4">
        <f t="shared" si="21"/>
        <v>15.424376748263901</v>
      </c>
      <c r="X18" s="4">
        <f t="shared" si="21"/>
        <v>16.830425056449076</v>
      </c>
      <c r="Y18" s="4">
        <f t="shared" si="21"/>
        <v>17.793919565421177</v>
      </c>
      <c r="Z18" s="4">
        <f t="shared" si="21"/>
        <v>18.39513276530781</v>
      </c>
      <c r="AA18" s="4">
        <f t="shared" si="21"/>
        <v>19.621676705104932</v>
      </c>
      <c r="AB18" s="4">
        <f t="shared" si="21"/>
        <v>20.875605415641658</v>
      </c>
      <c r="AC18" s="4">
        <f t="shared" si="21"/>
        <v>23.189413677182191</v>
      </c>
      <c r="AD18" s="4">
        <f t="shared" si="21"/>
        <v>25.420434502739603</v>
      </c>
      <c r="AE18" s="4">
        <f t="shared" si="21"/>
        <v>27.693191096443826</v>
      </c>
      <c r="AF18" s="4">
        <f t="shared" si="21"/>
        <v>30.991514169756467</v>
      </c>
      <c r="AG18" s="4">
        <f t="shared" si="21"/>
        <v>34.292055798817572</v>
      </c>
      <c r="AH18" s="4">
        <f t="shared" si="21"/>
        <v>36.947811070574218</v>
      </c>
      <c r="AI18" s="4">
        <f t="shared" si="21"/>
        <v>40.305484558058673</v>
      </c>
      <c r="AJ18" s="4">
        <f t="shared" si="21"/>
        <v>42.979270035333329</v>
      </c>
      <c r="AK18" s="4">
        <f t="shared" si="21"/>
        <v>45.37083336523115</v>
      </c>
      <c r="AL18" s="4">
        <f t="shared" si="21"/>
        <v>47.788745438555026</v>
      </c>
      <c r="AM18" s="4">
        <f t="shared" si="21"/>
        <v>50.632251012089988</v>
      </c>
      <c r="AN18" s="4">
        <f t="shared" si="21"/>
        <v>54.718374534385262</v>
      </c>
      <c r="AO18" s="4">
        <f t="shared" si="21"/>
        <v>58.730458932688975</v>
      </c>
      <c r="AP18" s="4">
        <f t="shared" si="21"/>
        <v>62.008905843824714</v>
      </c>
      <c r="AQ18" s="4">
        <f t="shared" si="21"/>
        <v>65.258570749277439</v>
      </c>
      <c r="AR18" s="4">
        <f t="shared" si="21"/>
        <v>68.952225681040673</v>
      </c>
      <c r="AS18" s="4">
        <f t="shared" si="21"/>
        <v>73.085437066488311</v>
      </c>
      <c r="AT18" s="4">
        <f t="shared" si="21"/>
        <v>77.206308803491638</v>
      </c>
      <c r="AU18" s="4">
        <f t="shared" si="21"/>
        <v>81.712800557398495</v>
      </c>
      <c r="AV18" s="4">
        <f t="shared" si="21"/>
        <v>87.743360523840053</v>
      </c>
      <c r="AW18" s="4">
        <f t="shared" si="21"/>
        <v>93.392303758534055</v>
      </c>
      <c r="AX18" s="4">
        <f t="shared" si="21"/>
        <v>97.420597139805324</v>
      </c>
      <c r="AY18" s="4">
        <f t="shared" si="21"/>
        <v>101.17819768103674</v>
      </c>
      <c r="AZ18" s="4">
        <f t="shared" si="21"/>
        <v>104.8740754409048</v>
      </c>
      <c r="BA18" s="4">
        <f t="shared" si="21"/>
        <v>109.7309306909048</v>
      </c>
      <c r="BB18" s="4">
        <f t="shared" si="21"/>
        <v>114.28567880381863</v>
      </c>
      <c r="BC18" s="4">
        <f t="shared" si="21"/>
        <v>118.90953192507985</v>
      </c>
      <c r="BD18" s="4">
        <f t="shared" si="21"/>
        <v>121.8456903431719</v>
      </c>
      <c r="BE18" s="4">
        <f t="shared" si="21"/>
        <v>126.80872840404416</v>
      </c>
      <c r="BF18" s="4">
        <f t="shared" si="21"/>
        <v>131.16289154390165</v>
      </c>
      <c r="BG18" s="4">
        <f t="shared" si="21"/>
        <v>135.48573881990873</v>
      </c>
      <c r="BH18" s="4">
        <f t="shared" si="21"/>
        <v>139.64053181746692</v>
      </c>
      <c r="BI18" s="4">
        <f t="shared" si="21"/>
        <v>143.87503894685602</v>
      </c>
      <c r="BJ18" s="4">
        <f t="shared" si="21"/>
        <v>151.31830447411397</v>
      </c>
      <c r="BK18" s="4">
        <f t="shared" si="21"/>
        <v>155.22781875698567</v>
      </c>
      <c r="BL18" s="4">
        <f t="shared" si="21"/>
        <v>158.53919644769118</v>
      </c>
      <c r="BM18" s="4">
        <f t="shared" si="21"/>
        <v>161.97229208267692</v>
      </c>
      <c r="BN18" s="4">
        <f t="shared" si="21"/>
        <v>165.75446480083662</v>
      </c>
      <c r="BO18" s="4">
        <f t="shared" si="21"/>
        <v>173.62134364458012</v>
      </c>
      <c r="BP18" s="4">
        <f t="shared" ref="BP18:EA18" si="22">BO18+BP17</f>
        <v>180.09185263764007</v>
      </c>
      <c r="BQ18" s="4">
        <f t="shared" si="22"/>
        <v>184.10081139941499</v>
      </c>
      <c r="BR18" s="4">
        <f t="shared" si="22"/>
        <v>186.62297809600938</v>
      </c>
      <c r="BS18" s="4">
        <f t="shared" si="22"/>
        <v>189.78887528504583</v>
      </c>
      <c r="BT18" s="4">
        <f t="shared" si="22"/>
        <v>192.18034968574256</v>
      </c>
      <c r="BU18" s="4">
        <f t="shared" si="22"/>
        <v>195.01998606431954</v>
      </c>
      <c r="BV18" s="4">
        <f t="shared" si="22"/>
        <v>197.35563698790222</v>
      </c>
      <c r="BW18" s="4">
        <f t="shared" si="22"/>
        <v>199.21243632279143</v>
      </c>
      <c r="BX18" s="4">
        <f t="shared" si="22"/>
        <v>200.92836070373212</v>
      </c>
      <c r="BY18" s="4">
        <f t="shared" si="22"/>
        <v>204.0477159623963</v>
      </c>
      <c r="BZ18" s="4">
        <f t="shared" si="22"/>
        <v>205.85469158726869</v>
      </c>
      <c r="CA18" s="4">
        <f t="shared" si="22"/>
        <v>206.85365257173811</v>
      </c>
      <c r="CB18" s="4">
        <f t="shared" si="22"/>
        <v>207.71356934662049</v>
      </c>
      <c r="CC18" s="4">
        <f t="shared" si="22"/>
        <v>213.54306247162049</v>
      </c>
      <c r="CD18" s="4">
        <f t="shared" si="22"/>
        <v>220.12652073015397</v>
      </c>
      <c r="CE18" s="4">
        <f t="shared" si="22"/>
        <v>225.42504642595475</v>
      </c>
      <c r="CF18" s="4">
        <f t="shared" si="22"/>
        <v>231.90198307146255</v>
      </c>
      <c r="CG18" s="4">
        <f t="shared" si="22"/>
        <v>237.62899433244888</v>
      </c>
      <c r="CH18" s="4">
        <f t="shared" si="22"/>
        <v>242.82359119524185</v>
      </c>
      <c r="CI18" s="4">
        <f t="shared" si="22"/>
        <v>248.77747791399185</v>
      </c>
      <c r="CJ18" s="4">
        <f t="shared" si="22"/>
        <v>254.73343372453871</v>
      </c>
      <c r="CK18" s="4">
        <f t="shared" si="22"/>
        <v>258.78458866228283</v>
      </c>
      <c r="CL18" s="4">
        <f t="shared" si="22"/>
        <v>261.86308117021741</v>
      </c>
      <c r="CM18" s="4">
        <f t="shared" si="22"/>
        <v>267.51360790361588</v>
      </c>
      <c r="CN18" s="4">
        <f t="shared" si="22"/>
        <v>273.18943752397723</v>
      </c>
      <c r="CO18" s="4">
        <f t="shared" si="22"/>
        <v>277.56703752397721</v>
      </c>
      <c r="CP18" s="4">
        <f t="shared" si="22"/>
        <v>282.26143752397718</v>
      </c>
      <c r="CQ18" s="4">
        <f t="shared" si="22"/>
        <v>286.92703752397716</v>
      </c>
      <c r="CR18" s="4">
        <f t="shared" si="22"/>
        <v>291.85183752397717</v>
      </c>
      <c r="CS18" s="4">
        <f t="shared" si="22"/>
        <v>297.06463752397718</v>
      </c>
      <c r="CT18" s="4">
        <f t="shared" si="22"/>
        <v>302.76703752397719</v>
      </c>
      <c r="CU18" s="4">
        <f t="shared" si="22"/>
        <v>308.44063752397722</v>
      </c>
      <c r="CV18" s="4">
        <f t="shared" si="22"/>
        <v>313.33991232537187</v>
      </c>
      <c r="CW18" s="4">
        <f t="shared" si="22"/>
        <v>318.61665834614155</v>
      </c>
      <c r="CX18" s="4">
        <f t="shared" si="22"/>
        <v>323.23479714106037</v>
      </c>
      <c r="CY18" s="4">
        <f t="shared" si="22"/>
        <v>327.42838262453284</v>
      </c>
      <c r="CZ18" s="4">
        <f t="shared" si="22"/>
        <v>331.06486029976946</v>
      </c>
      <c r="DA18" s="4">
        <f t="shared" si="22"/>
        <v>335.68064887997718</v>
      </c>
      <c r="DB18" s="4">
        <f t="shared" si="22"/>
        <v>339.64038857041464</v>
      </c>
      <c r="DC18" s="4">
        <f t="shared" si="22"/>
        <v>343.32297859828145</v>
      </c>
      <c r="DD18" s="4">
        <f t="shared" si="22"/>
        <v>347.27409672674145</v>
      </c>
      <c r="DE18" s="4">
        <f t="shared" si="22"/>
        <v>351.710315013973</v>
      </c>
      <c r="DF18" s="4">
        <f t="shared" si="22"/>
        <v>355.0375417296413</v>
      </c>
      <c r="DG18" s="4">
        <f t="shared" si="22"/>
        <v>359.15474822495565</v>
      </c>
      <c r="DH18" s="4">
        <f t="shared" si="22"/>
        <v>361.76837524486444</v>
      </c>
      <c r="DI18" s="4">
        <f t="shared" si="22"/>
        <v>364.39944937702563</v>
      </c>
      <c r="DJ18" s="4">
        <f t="shared" si="22"/>
        <v>366.55860642989774</v>
      </c>
      <c r="DK18" s="4">
        <f t="shared" si="22"/>
        <v>368.56219157500914</v>
      </c>
      <c r="DL18" s="4">
        <f t="shared" si="22"/>
        <v>370.17415693574623</v>
      </c>
      <c r="DM18" s="4">
        <f t="shared" si="22"/>
        <v>371.70319986313439</v>
      </c>
      <c r="DN18" s="4">
        <f t="shared" si="22"/>
        <v>373.30251817150872</v>
      </c>
      <c r="DO18" s="4">
        <f t="shared" si="22"/>
        <v>374.90147341042831</v>
      </c>
      <c r="DP18" s="4">
        <f t="shared" si="22"/>
        <v>376.03430193984877</v>
      </c>
      <c r="DQ18" s="4">
        <f t="shared" si="22"/>
        <v>377.21887351808533</v>
      </c>
      <c r="DR18" s="4">
        <f t="shared" si="22"/>
        <v>377.94523016078358</v>
      </c>
      <c r="DS18" s="4">
        <f t="shared" si="22"/>
        <v>378.92389635944971</v>
      </c>
      <c r="DT18" s="4">
        <f t="shared" si="22"/>
        <v>379.58556728185471</v>
      </c>
      <c r="DU18" s="4">
        <f t="shared" si="22"/>
        <v>380.02153167220041</v>
      </c>
      <c r="DV18" s="4">
        <f t="shared" si="22"/>
        <v>381.25463971308994</v>
      </c>
      <c r="DW18" s="4">
        <f t="shared" si="22"/>
        <v>382.99338656143817</v>
      </c>
      <c r="DX18" s="4">
        <f t="shared" si="22"/>
        <v>383.29288498280505</v>
      </c>
      <c r="DY18" s="4">
        <f t="shared" si="22"/>
        <v>384.34496339421048</v>
      </c>
      <c r="DZ18" s="4">
        <f t="shared" si="22"/>
        <v>386.05959355832965</v>
      </c>
      <c r="EA18" s="4">
        <f t="shared" si="22"/>
        <v>387.75705896746547</v>
      </c>
      <c r="EB18" s="4">
        <f t="shared" ref="EB18:FS18" si="23">EA18+EB17</f>
        <v>389.03927845544592</v>
      </c>
      <c r="EC18" s="4">
        <f t="shared" si="23"/>
        <v>390.10512126309646</v>
      </c>
      <c r="ED18" s="4">
        <f t="shared" si="23"/>
        <v>391.37499319601176</v>
      </c>
      <c r="EE18" s="4">
        <f t="shared" si="23"/>
        <v>392.27412093774933</v>
      </c>
      <c r="EF18" s="4">
        <f t="shared" si="23"/>
        <v>393.44876493621138</v>
      </c>
      <c r="EG18" s="4">
        <f t="shared" si="23"/>
        <v>394.37351870589521</v>
      </c>
      <c r="EH18" s="4">
        <f t="shared" si="23"/>
        <v>395.09433569960856</v>
      </c>
      <c r="EI18" s="4">
        <f t="shared" si="23"/>
        <v>395.69460163169168</v>
      </c>
      <c r="EJ18" s="4">
        <f t="shared" si="23"/>
        <v>395.76631543391011</v>
      </c>
      <c r="EK18" s="4">
        <f t="shared" si="23"/>
        <v>396.29641581528449</v>
      </c>
      <c r="EL18" s="4">
        <f t="shared" si="23"/>
        <v>396.87084982149861</v>
      </c>
      <c r="EM18" s="4">
        <f t="shared" si="23"/>
        <v>397.41047132962012</v>
      </c>
      <c r="EN18" s="4">
        <f t="shared" si="23"/>
        <v>398.05793484204077</v>
      </c>
      <c r="EO18" s="4">
        <f t="shared" si="23"/>
        <v>398.75743871681954</v>
      </c>
      <c r="EP18" s="4">
        <f t="shared" si="23"/>
        <v>399.24072586052682</v>
      </c>
      <c r="EQ18" s="4">
        <f t="shared" si="23"/>
        <v>399.59222960226799</v>
      </c>
      <c r="ER18" s="4">
        <f t="shared" si="23"/>
        <v>400.4447005008962</v>
      </c>
      <c r="ES18" s="4">
        <f t="shared" si="23"/>
        <v>400.95519844048283</v>
      </c>
      <c r="ET18" s="4">
        <f t="shared" si="23"/>
        <v>401.5135015567281</v>
      </c>
      <c r="EU18" s="4">
        <f t="shared" si="23"/>
        <v>402.18348373004437</v>
      </c>
      <c r="EV18" s="4">
        <f t="shared" si="23"/>
        <v>402.75649290898355</v>
      </c>
      <c r="EW18" s="4">
        <f t="shared" si="23"/>
        <v>402.99464113053443</v>
      </c>
      <c r="EX18" s="4">
        <f t="shared" si="23"/>
        <v>403.62947119018997</v>
      </c>
      <c r="EY18" s="4">
        <f t="shared" si="23"/>
        <v>403.96334100456215</v>
      </c>
      <c r="EZ18" s="4">
        <f t="shared" si="23"/>
        <v>404.36868899263658</v>
      </c>
      <c r="FA18" s="4">
        <f t="shared" si="23"/>
        <v>404.60643248532426</v>
      </c>
      <c r="FB18" s="4">
        <f t="shared" si="23"/>
        <v>404.98457150572887</v>
      </c>
      <c r="FC18" s="4">
        <f t="shared" si="23"/>
        <v>405.30446579716306</v>
      </c>
      <c r="FD18" s="4">
        <f t="shared" si="23"/>
        <v>405.52835295405362</v>
      </c>
      <c r="FE18" s="4">
        <f t="shared" si="23"/>
        <v>405.77879138245163</v>
      </c>
      <c r="FF18" s="4">
        <f t="shared" si="23"/>
        <v>406.10810708926306</v>
      </c>
      <c r="FG18" s="4">
        <f t="shared" si="23"/>
        <v>406.21327937626444</v>
      </c>
      <c r="FH18" s="4">
        <f t="shared" si="23"/>
        <v>406.67751336622013</v>
      </c>
      <c r="FI18" s="4">
        <f t="shared" si="23"/>
        <v>407.10929073300855</v>
      </c>
      <c r="FJ18" s="4">
        <f t="shared" si="23"/>
        <v>407.48724247763033</v>
      </c>
      <c r="FK18" s="4">
        <f t="shared" si="23"/>
        <v>407.7037692259334</v>
      </c>
      <c r="FL18" s="4">
        <f t="shared" si="23"/>
        <v>408.03114719523273</v>
      </c>
      <c r="FM18" s="4">
        <f t="shared" si="23"/>
        <v>408.38194331945186</v>
      </c>
      <c r="FN18" s="4">
        <f t="shared" si="23"/>
        <v>408.76477416567599</v>
      </c>
      <c r="FO18" s="4">
        <f t="shared" si="23"/>
        <v>408.79616055970263</v>
      </c>
      <c r="FP18" s="4">
        <f t="shared" si="23"/>
        <v>408.85646178818985</v>
      </c>
      <c r="FQ18" s="4">
        <f t="shared" si="23"/>
        <v>408.97445203712073</v>
      </c>
      <c r="FR18" s="4">
        <f t="shared" si="23"/>
        <v>409.25598709769434</v>
      </c>
      <c r="FS18" s="4">
        <f t="shared" si="23"/>
        <v>409.71477369012041</v>
      </c>
    </row>
    <row r="19" spans="1:256" s="23" customFormat="1" x14ac:dyDescent="0.25">
      <c r="A19" s="23" t="s">
        <v>174</v>
      </c>
      <c r="B19" s="24" t="s">
        <v>8</v>
      </c>
      <c r="C19" s="23">
        <f>C17</f>
        <v>1.1015352487564087</v>
      </c>
      <c r="D19" s="23">
        <f t="shared" ref="D19:BO19" si="24">C19+D17+(D24-D25)+(D34-D35)</f>
        <v>2.2542297199890369</v>
      </c>
      <c r="E19" s="23">
        <f t="shared" si="24"/>
        <v>3.1242882593271224</v>
      </c>
      <c r="F19" s="23">
        <f t="shared" si="24"/>
        <v>3.8796291438251704</v>
      </c>
      <c r="G19" s="23">
        <f t="shared" si="24"/>
        <v>4.565239515182963</v>
      </c>
      <c r="H19" s="23">
        <f t="shared" si="24"/>
        <v>5.0717436006447425</v>
      </c>
      <c r="I19" s="23">
        <f t="shared" si="24"/>
        <v>5.4072440279030314</v>
      </c>
      <c r="J19" s="23">
        <f t="shared" si="24"/>
        <v>8.8477463729273929</v>
      </c>
      <c r="K19" s="23">
        <f t="shared" si="24"/>
        <v>9.387108294190508</v>
      </c>
      <c r="L19" s="23">
        <f t="shared" si="24"/>
        <v>9.7194219356333864</v>
      </c>
      <c r="M19" s="23">
        <f t="shared" si="24"/>
        <v>10.03998739917485</v>
      </c>
      <c r="N19" s="23">
        <f t="shared" si="24"/>
        <v>10.673105052096291</v>
      </c>
      <c r="O19" s="23">
        <f t="shared" si="24"/>
        <v>11.319083355760787</v>
      </c>
      <c r="P19" s="23">
        <f t="shared" si="24"/>
        <v>12.102728410510471</v>
      </c>
      <c r="Q19" s="23">
        <f t="shared" si="24"/>
        <v>13.010138323075161</v>
      </c>
      <c r="R19" s="23">
        <f t="shared" si="24"/>
        <v>15.275552798652404</v>
      </c>
      <c r="S19" s="23">
        <f t="shared" si="24"/>
        <v>21.021118787508179</v>
      </c>
      <c r="T19" s="23">
        <f t="shared" si="24"/>
        <v>22.545952582415254</v>
      </c>
      <c r="U19" s="23">
        <f t="shared" si="24"/>
        <v>24.259628693691354</v>
      </c>
      <c r="V19" s="23">
        <f t="shared" si="24"/>
        <v>25.489166683174226</v>
      </c>
      <c r="W19" s="23">
        <f t="shared" si="24"/>
        <v>26.65331199702031</v>
      </c>
      <c r="X19" s="23">
        <f t="shared" si="24"/>
        <v>28.059360305205487</v>
      </c>
      <c r="Y19" s="23">
        <f t="shared" si="24"/>
        <v>33.420854814177588</v>
      </c>
      <c r="Z19" s="23">
        <f t="shared" si="24"/>
        <v>34.022068014064217</v>
      </c>
      <c r="AA19" s="23">
        <f t="shared" si="24"/>
        <v>35.248611953861342</v>
      </c>
      <c r="AB19" s="23">
        <f t="shared" si="24"/>
        <v>40.631428534007163</v>
      </c>
      <c r="AC19" s="23">
        <f t="shared" si="24"/>
        <v>42.945236795547693</v>
      </c>
      <c r="AD19" s="23">
        <f t="shared" si="24"/>
        <v>45.176257621105101</v>
      </c>
      <c r="AE19" s="23">
        <f t="shared" si="24"/>
        <v>47.449014214809324</v>
      </c>
      <c r="AF19" s="23">
        <f t="shared" si="24"/>
        <v>50.747337288121962</v>
      </c>
      <c r="AG19" s="23">
        <f t="shared" si="24"/>
        <v>54.047878917183063</v>
      </c>
      <c r="AH19" s="23">
        <f t="shared" si="24"/>
        <v>60.44183483793401</v>
      </c>
      <c r="AI19" s="23">
        <f t="shared" si="24"/>
        <v>63.799508325418465</v>
      </c>
      <c r="AJ19" s="23">
        <f t="shared" si="24"/>
        <v>66.473293802693121</v>
      </c>
      <c r="AK19" s="23">
        <f t="shared" si="24"/>
        <v>68.864857132590942</v>
      </c>
      <c r="AL19" s="23">
        <f t="shared" si="24"/>
        <v>71.282769205914818</v>
      </c>
      <c r="AM19" s="23">
        <f t="shared" si="24"/>
        <v>74.126274779449787</v>
      </c>
      <c r="AN19" s="23">
        <f t="shared" si="24"/>
        <v>78.212398301745054</v>
      </c>
      <c r="AO19" s="23">
        <f t="shared" si="24"/>
        <v>84.316271722273257</v>
      </c>
      <c r="AP19" s="23">
        <f t="shared" si="24"/>
        <v>87.594718633409002</v>
      </c>
      <c r="AQ19" s="23">
        <f t="shared" si="24"/>
        <v>90.844383538861734</v>
      </c>
      <c r="AR19" s="23">
        <f t="shared" si="24"/>
        <v>94.538038470624969</v>
      </c>
      <c r="AS19" s="23">
        <f t="shared" si="24"/>
        <v>98.671249856072606</v>
      </c>
      <c r="AT19" s="23">
        <f t="shared" si="24"/>
        <v>102.79212159307593</v>
      </c>
      <c r="AU19" s="23">
        <f t="shared" si="24"/>
        <v>107.29861334698279</v>
      </c>
      <c r="AV19" s="23">
        <f t="shared" si="24"/>
        <v>113.32917331342435</v>
      </c>
      <c r="AW19" s="23">
        <f t="shared" si="24"/>
        <v>119.46485940526121</v>
      </c>
      <c r="AX19" s="23">
        <f t="shared" si="24"/>
        <v>123.49315278653248</v>
      </c>
      <c r="AY19" s="23">
        <f t="shared" si="24"/>
        <v>127.25075332776389</v>
      </c>
      <c r="AZ19" s="23">
        <f t="shared" si="24"/>
        <v>131.50612530091846</v>
      </c>
      <c r="BA19" s="23">
        <f t="shared" si="24"/>
        <v>136.36298055091845</v>
      </c>
      <c r="BB19" s="23">
        <f t="shared" si="24"/>
        <v>140.91772866383229</v>
      </c>
      <c r="BC19" s="23">
        <f t="shared" si="24"/>
        <v>145.54158178509351</v>
      </c>
      <c r="BD19" s="23">
        <f t="shared" si="24"/>
        <v>150.20206702136338</v>
      </c>
      <c r="BE19" s="23">
        <f t="shared" si="24"/>
        <v>155.16510508223564</v>
      </c>
      <c r="BF19" s="23">
        <f t="shared" si="24"/>
        <v>159.51926822209316</v>
      </c>
      <c r="BG19" s="23">
        <f t="shared" si="24"/>
        <v>163.84211549810024</v>
      </c>
      <c r="BH19" s="23">
        <f t="shared" si="24"/>
        <v>167.99690849565843</v>
      </c>
      <c r="BI19" s="23">
        <f t="shared" si="24"/>
        <v>172.28748905524262</v>
      </c>
      <c r="BJ19" s="23">
        <f t="shared" si="24"/>
        <v>179.73075458250057</v>
      </c>
      <c r="BK19" s="23">
        <f t="shared" si="24"/>
        <v>183.64026886537226</v>
      </c>
      <c r="BL19" s="23">
        <f t="shared" si="24"/>
        <v>189.08412655607776</v>
      </c>
      <c r="BM19" s="23">
        <f t="shared" si="24"/>
        <v>194.1793021910635</v>
      </c>
      <c r="BN19" s="23">
        <f t="shared" si="24"/>
        <v>197.9614749092232</v>
      </c>
      <c r="BO19" s="23">
        <f t="shared" si="24"/>
        <v>205.82835375296671</v>
      </c>
      <c r="BP19" s="23">
        <f t="shared" ref="BP19:EA19" si="25">BO19+BP17+(BP24-BP25)+(BP34-BP35)</f>
        <v>212.29886274602666</v>
      </c>
      <c r="BQ19" s="23">
        <f t="shared" si="25"/>
        <v>216.84233579351587</v>
      </c>
      <c r="BR19" s="23">
        <f t="shared" si="25"/>
        <v>219.36450249011025</v>
      </c>
      <c r="BS19" s="23">
        <f t="shared" si="25"/>
        <v>222.53039967914671</v>
      </c>
      <c r="BT19" s="23">
        <f t="shared" si="25"/>
        <v>224.92187407984343</v>
      </c>
      <c r="BU19" s="23">
        <f t="shared" si="25"/>
        <v>227.76151045842042</v>
      </c>
      <c r="BV19" s="23">
        <f t="shared" si="25"/>
        <v>230.09716138200309</v>
      </c>
      <c r="BW19" s="23">
        <f t="shared" si="25"/>
        <v>231.95396071689231</v>
      </c>
      <c r="BX19" s="23">
        <f t="shared" si="25"/>
        <v>233.669885097833</v>
      </c>
      <c r="BY19" s="23">
        <f t="shared" si="25"/>
        <v>236.78924035649717</v>
      </c>
      <c r="BZ19" s="23">
        <f t="shared" si="25"/>
        <v>238.59621598136957</v>
      </c>
      <c r="CA19" s="23">
        <f t="shared" si="25"/>
        <v>239.59517696583899</v>
      </c>
      <c r="CB19" s="23">
        <f t="shared" si="25"/>
        <v>241.38792631539727</v>
      </c>
      <c r="CC19" s="23">
        <f t="shared" si="25"/>
        <v>247.21741944039726</v>
      </c>
      <c r="CD19" s="23">
        <f t="shared" si="25"/>
        <v>253.80087769893075</v>
      </c>
      <c r="CE19" s="23">
        <f t="shared" si="25"/>
        <v>259.09940339473155</v>
      </c>
      <c r="CF19" s="23">
        <f t="shared" si="25"/>
        <v>265.57634004023936</v>
      </c>
      <c r="CG19" s="23">
        <f t="shared" si="25"/>
        <v>273.00080584668024</v>
      </c>
      <c r="CH19" s="23">
        <f t="shared" si="25"/>
        <v>278.19540270947323</v>
      </c>
      <c r="CI19" s="23">
        <f t="shared" si="25"/>
        <v>284.14928942822326</v>
      </c>
      <c r="CJ19" s="23">
        <f t="shared" si="25"/>
        <v>290.10524523877012</v>
      </c>
      <c r="CK19" s="23">
        <f t="shared" si="25"/>
        <v>294.15640017651424</v>
      </c>
      <c r="CL19" s="23">
        <f t="shared" si="25"/>
        <v>297.23489268444882</v>
      </c>
      <c r="CM19" s="23">
        <f t="shared" si="25"/>
        <v>302.88541941784729</v>
      </c>
      <c r="CN19" s="23">
        <f t="shared" si="25"/>
        <v>308.56124903820864</v>
      </c>
      <c r="CO19" s="23">
        <f t="shared" si="25"/>
        <v>312.93884903820862</v>
      </c>
      <c r="CP19" s="23">
        <f t="shared" si="25"/>
        <v>318.4741217654813</v>
      </c>
      <c r="CQ19" s="23">
        <f t="shared" si="25"/>
        <v>323.13972176548128</v>
      </c>
      <c r="CR19" s="23">
        <f t="shared" si="25"/>
        <v>328.06452176548129</v>
      </c>
      <c r="CS19" s="23">
        <f t="shared" si="25"/>
        <v>333.2773217654813</v>
      </c>
      <c r="CT19" s="23">
        <f t="shared" si="25"/>
        <v>338.97972176548132</v>
      </c>
      <c r="CU19" s="23">
        <f t="shared" si="25"/>
        <v>344.65332176548134</v>
      </c>
      <c r="CV19" s="23">
        <f t="shared" si="25"/>
        <v>349.55259656687599</v>
      </c>
      <c r="CW19" s="23">
        <f t="shared" si="25"/>
        <v>354.82934258764567</v>
      </c>
      <c r="CX19" s="23">
        <f t="shared" si="25"/>
        <v>359.44748138256449</v>
      </c>
      <c r="CY19" s="23">
        <f t="shared" si="25"/>
        <v>363.64106686603697</v>
      </c>
      <c r="CZ19" s="23">
        <f t="shared" si="25"/>
        <v>368.24634454127357</v>
      </c>
      <c r="DA19" s="23">
        <f t="shared" si="25"/>
        <v>372.86213312148129</v>
      </c>
      <c r="DB19" s="23">
        <f t="shared" si="25"/>
        <v>376.82187281191875</v>
      </c>
      <c r="DC19" s="23">
        <f t="shared" si="25"/>
        <v>380.50446283978556</v>
      </c>
      <c r="DD19" s="23">
        <f t="shared" si="25"/>
        <v>384.45558096824556</v>
      </c>
      <c r="DE19" s="23">
        <f t="shared" si="25"/>
        <v>388.89179925547711</v>
      </c>
      <c r="DF19" s="23">
        <f t="shared" si="25"/>
        <v>392.21902597114541</v>
      </c>
      <c r="DG19" s="23">
        <f t="shared" si="25"/>
        <v>396.33623246645976</v>
      </c>
      <c r="DH19" s="23">
        <f t="shared" si="25"/>
        <v>398.94985948636855</v>
      </c>
      <c r="DI19" s="23">
        <f>DH19+DI17+(DI24-DI25)+(DI34-DI35)</f>
        <v>401.58093361852974</v>
      </c>
      <c r="DJ19" s="23">
        <f t="shared" si="25"/>
        <v>403.74009067140184</v>
      </c>
      <c r="DK19" s="23">
        <f t="shared" si="25"/>
        <v>405.74367581651325</v>
      </c>
      <c r="DL19" s="23">
        <f t="shared" si="25"/>
        <v>407.35564117725033</v>
      </c>
      <c r="DM19" s="23">
        <f t="shared" si="25"/>
        <v>408.8846841046385</v>
      </c>
      <c r="DN19" s="23">
        <f t="shared" si="25"/>
        <v>410.48400241301283</v>
      </c>
      <c r="DO19" s="23">
        <f t="shared" si="25"/>
        <v>412.08295765193242</v>
      </c>
      <c r="DP19" s="23">
        <f t="shared" si="25"/>
        <v>413.21578618135288</v>
      </c>
      <c r="DQ19" s="23">
        <f t="shared" si="25"/>
        <v>414.40035775958944</v>
      </c>
      <c r="DR19" s="23">
        <f t="shared" si="25"/>
        <v>420.25037154514484</v>
      </c>
      <c r="DS19" s="23">
        <f t="shared" si="25"/>
        <v>418.6320686506071</v>
      </c>
      <c r="DT19" s="23">
        <f t="shared" si="25"/>
        <v>423.08253957301207</v>
      </c>
      <c r="DU19" s="23">
        <f t="shared" si="25"/>
        <v>424.35016445538321</v>
      </c>
      <c r="DV19" s="23">
        <f t="shared" si="25"/>
        <v>430.2653296391299</v>
      </c>
      <c r="DW19" s="23">
        <f t="shared" si="25"/>
        <v>431.72919370740641</v>
      </c>
      <c r="DX19" s="23">
        <f t="shared" si="25"/>
        <v>438.83097784305903</v>
      </c>
      <c r="DY19" s="23">
        <f t="shared" si="25"/>
        <v>439.88305625446446</v>
      </c>
      <c r="DZ19" s="23">
        <f t="shared" si="25"/>
        <v>441.59768641858363</v>
      </c>
      <c r="EA19" s="23">
        <f t="shared" si="25"/>
        <v>443.29515182771945</v>
      </c>
      <c r="EB19" s="23">
        <f t="shared" ref="EB19:FS19" si="26">EA19+EB17+(EB24-EB25)+(EB34-EB35)</f>
        <v>444.57737131569991</v>
      </c>
      <c r="EC19" s="23">
        <f t="shared" si="26"/>
        <v>445.64321412335045</v>
      </c>
      <c r="ED19" s="23">
        <f t="shared" si="26"/>
        <v>446.91308605626574</v>
      </c>
      <c r="EE19" s="23">
        <f t="shared" si="26"/>
        <v>452.19255665514618</v>
      </c>
      <c r="EF19" s="23">
        <f t="shared" si="26"/>
        <v>462.40765779646534</v>
      </c>
      <c r="EG19" s="23">
        <f t="shared" si="26"/>
        <v>463.33241156614918</v>
      </c>
      <c r="EH19" s="23">
        <f t="shared" si="26"/>
        <v>464.05322855986253</v>
      </c>
      <c r="EI19" s="23">
        <f t="shared" si="26"/>
        <v>464.65349449194565</v>
      </c>
      <c r="EJ19" s="23">
        <f t="shared" si="26"/>
        <v>467.92520829416407</v>
      </c>
      <c r="EK19" s="23">
        <f t="shared" si="26"/>
        <v>468.45530867553845</v>
      </c>
      <c r="EL19" s="23">
        <f t="shared" si="26"/>
        <v>469.02974268175257</v>
      </c>
      <c r="EM19" s="23">
        <f t="shared" si="26"/>
        <v>469.56936418987408</v>
      </c>
      <c r="EN19" s="23">
        <f t="shared" si="26"/>
        <v>470.21682770229472</v>
      </c>
      <c r="EO19" s="23">
        <f t="shared" si="26"/>
        <v>470.91633157707349</v>
      </c>
      <c r="EP19" s="23">
        <f t="shared" si="26"/>
        <v>471.39961872078078</v>
      </c>
      <c r="EQ19" s="23">
        <f t="shared" si="26"/>
        <v>475.75112246252195</v>
      </c>
      <c r="ER19" s="23">
        <f t="shared" si="26"/>
        <v>476.60359336115016</v>
      </c>
      <c r="ES19" s="23">
        <f t="shared" si="26"/>
        <v>477.11409130073679</v>
      </c>
      <c r="ET19" s="23">
        <f t="shared" si="26"/>
        <v>477.67239441698206</v>
      </c>
      <c r="EU19" s="23">
        <f t="shared" si="26"/>
        <v>478.34237659029833</v>
      </c>
      <c r="EV19" s="23">
        <f t="shared" si="26"/>
        <v>478.9153857692375</v>
      </c>
      <c r="EW19" s="23">
        <f t="shared" si="26"/>
        <v>483.15353399078839</v>
      </c>
      <c r="EX19" s="23">
        <f t="shared" si="26"/>
        <v>483.78836405044393</v>
      </c>
      <c r="EY19" s="23">
        <f t="shared" si="26"/>
        <v>484.12223386481611</v>
      </c>
      <c r="EZ19" s="23">
        <f t="shared" si="26"/>
        <v>484.52758185289053</v>
      </c>
      <c r="FA19" s="23">
        <f t="shared" si="26"/>
        <v>485.56532534557823</v>
      </c>
      <c r="FB19" s="23">
        <f t="shared" si="26"/>
        <v>485.94346436598283</v>
      </c>
      <c r="FC19" s="23">
        <f t="shared" si="26"/>
        <v>486.26335865741703</v>
      </c>
      <c r="FD19" s="23">
        <f t="shared" si="26"/>
        <v>486.48724581430758</v>
      </c>
      <c r="FE19" s="23">
        <f t="shared" si="26"/>
        <v>492.7376842427056</v>
      </c>
      <c r="FF19" s="23">
        <f t="shared" si="26"/>
        <v>493.06699994951703</v>
      </c>
      <c r="FG19" s="23">
        <f t="shared" si="26"/>
        <v>495.57217223651838</v>
      </c>
      <c r="FH19" s="23">
        <f t="shared" si="26"/>
        <v>496.03640622647407</v>
      </c>
      <c r="FI19" s="23">
        <f t="shared" si="26"/>
        <v>496.46818359326249</v>
      </c>
      <c r="FJ19" s="23">
        <f t="shared" si="26"/>
        <v>496.84613533788428</v>
      </c>
      <c r="FK19" s="23">
        <f t="shared" si="26"/>
        <v>497.06266208618734</v>
      </c>
      <c r="FL19" s="23">
        <f t="shared" si="26"/>
        <v>497.39004005548668</v>
      </c>
      <c r="FM19" s="23">
        <f t="shared" si="26"/>
        <v>497.74083617970581</v>
      </c>
      <c r="FN19" s="23">
        <f t="shared" si="26"/>
        <v>498.12366702592993</v>
      </c>
      <c r="FO19" s="23">
        <f t="shared" si="26"/>
        <v>498.15505341995657</v>
      </c>
      <c r="FP19" s="23">
        <f t="shared" si="26"/>
        <v>498.21535464844379</v>
      </c>
      <c r="FQ19" s="23">
        <f t="shared" si="26"/>
        <v>498.33334489737467</v>
      </c>
      <c r="FR19" s="23">
        <f t="shared" si="26"/>
        <v>498.61487995794829</v>
      </c>
      <c r="FS19" s="23">
        <f t="shared" si="26"/>
        <v>499.07366655037436</v>
      </c>
    </row>
    <row r="20" spans="1:256" s="3" customFormat="1" x14ac:dyDescent="0.25">
      <c r="A20" s="20" t="s">
        <v>7</v>
      </c>
      <c r="B20" s="21" t="s">
        <v>10</v>
      </c>
      <c r="C20" s="20">
        <f>'Raw Data'!B36</f>
        <v>0.01</v>
      </c>
      <c r="D20" s="20">
        <f>'Raw Data'!C36</f>
        <v>0.01</v>
      </c>
      <c r="E20" s="20">
        <f>'Raw Data'!D36</f>
        <v>0.01</v>
      </c>
      <c r="F20" s="20">
        <f>'Raw Data'!E36</f>
        <v>0.01</v>
      </c>
      <c r="G20" s="20">
        <f>'Raw Data'!F36</f>
        <v>0.01</v>
      </c>
      <c r="H20" s="20">
        <f>'Raw Data'!G36</f>
        <v>0.01</v>
      </c>
      <c r="I20" s="20">
        <f>'Raw Data'!H36</f>
        <v>0.01</v>
      </c>
      <c r="J20" s="20">
        <f>'Raw Data'!I36</f>
        <v>0.01</v>
      </c>
      <c r="K20" s="20">
        <f>'Raw Data'!J36</f>
        <v>0.01</v>
      </c>
      <c r="L20" s="20">
        <f>'Raw Data'!K36</f>
        <v>0.01</v>
      </c>
      <c r="M20" s="20">
        <f>'Raw Data'!L36</f>
        <v>0.01</v>
      </c>
      <c r="N20" s="20">
        <f>'Raw Data'!M36</f>
        <v>0.01</v>
      </c>
      <c r="O20" s="20">
        <f>'Raw Data'!N36</f>
        <v>0.01</v>
      </c>
      <c r="P20" s="20">
        <f>'Raw Data'!O36</f>
        <v>0.01</v>
      </c>
      <c r="Q20" s="20">
        <f>'Raw Data'!P36</f>
        <v>0.01</v>
      </c>
      <c r="R20" s="20">
        <f>'Raw Data'!Q36</f>
        <v>0.01</v>
      </c>
      <c r="S20" s="20">
        <f>'Raw Data'!R36</f>
        <v>0.01</v>
      </c>
      <c r="T20" s="20">
        <f>'Raw Data'!S36</f>
        <v>0.01</v>
      </c>
      <c r="U20" s="20">
        <f>'Raw Data'!T36</f>
        <v>0.01</v>
      </c>
      <c r="V20" s="20">
        <f>'Raw Data'!U36</f>
        <v>0.01</v>
      </c>
      <c r="W20" s="20">
        <f>'Raw Data'!V36</f>
        <v>0.01</v>
      </c>
      <c r="X20" s="20">
        <f>'Raw Data'!W36</f>
        <v>0.01</v>
      </c>
      <c r="Y20" s="20">
        <f>'Raw Data'!X36</f>
        <v>0.01</v>
      </c>
      <c r="Z20" s="20">
        <f>'Raw Data'!Y36</f>
        <v>0.01</v>
      </c>
      <c r="AA20" s="20">
        <f>'Raw Data'!Z36</f>
        <v>0.01</v>
      </c>
      <c r="AB20" s="20">
        <f>'Raw Data'!AA36</f>
        <v>0.01</v>
      </c>
      <c r="AC20" s="20">
        <f>'Raw Data'!AB36</f>
        <v>0.01</v>
      </c>
      <c r="AD20" s="20">
        <f>'Raw Data'!AC36</f>
        <v>0.01</v>
      </c>
      <c r="AE20" s="20">
        <f>'Raw Data'!AD36</f>
        <v>0.01</v>
      </c>
      <c r="AF20" s="20">
        <f>'Raw Data'!AE36</f>
        <v>0.01</v>
      </c>
      <c r="AG20" s="20">
        <f>'Raw Data'!AF36</f>
        <v>0.01</v>
      </c>
      <c r="AH20" s="20">
        <f>'Raw Data'!AG36</f>
        <v>0.01</v>
      </c>
      <c r="AI20" s="20">
        <f>'Raw Data'!AH36</f>
        <v>0.01</v>
      </c>
      <c r="AJ20" s="20">
        <f>'Raw Data'!AI36</f>
        <v>0.01</v>
      </c>
      <c r="AK20" s="20">
        <f>'Raw Data'!AJ36</f>
        <v>0.01</v>
      </c>
      <c r="AL20" s="20">
        <f>'Raw Data'!AK36</f>
        <v>0.01</v>
      </c>
      <c r="AM20" s="20">
        <f>'Raw Data'!AL36</f>
        <v>0.01</v>
      </c>
      <c r="AN20" s="20">
        <f>'Raw Data'!AM36</f>
        <v>0.01</v>
      </c>
      <c r="AO20" s="20">
        <f>'Raw Data'!AN36</f>
        <v>0.01</v>
      </c>
      <c r="AP20" s="20">
        <f>'Raw Data'!AO36</f>
        <v>0.01</v>
      </c>
      <c r="AQ20" s="20">
        <f>'Raw Data'!AP36</f>
        <v>0.01</v>
      </c>
      <c r="AR20" s="20">
        <f>'Raw Data'!AQ36</f>
        <v>0.01</v>
      </c>
      <c r="AS20" s="20">
        <f>'Raw Data'!AR36</f>
        <v>0.01</v>
      </c>
      <c r="AT20" s="20">
        <f>'Raw Data'!AS36</f>
        <v>0.01</v>
      </c>
      <c r="AU20" s="20">
        <f>'Raw Data'!AT36</f>
        <v>0.01</v>
      </c>
      <c r="AV20" s="20">
        <f>'Raw Data'!AU36</f>
        <v>0.01</v>
      </c>
      <c r="AW20" s="20">
        <f>'Raw Data'!AV36</f>
        <v>0.01</v>
      </c>
      <c r="AX20" s="20">
        <f>'Raw Data'!AW36</f>
        <v>0.01</v>
      </c>
      <c r="AY20" s="20">
        <f>'Raw Data'!AX36</f>
        <v>0.01</v>
      </c>
      <c r="AZ20" s="20">
        <f>'Raw Data'!AY36</f>
        <v>0.01</v>
      </c>
      <c r="BA20" s="20">
        <f>'Raw Data'!AZ36</f>
        <v>0.01</v>
      </c>
      <c r="BB20" s="20">
        <f>'Raw Data'!BA36</f>
        <v>0.01</v>
      </c>
      <c r="BC20" s="20">
        <f>'Raw Data'!BB36</f>
        <v>0.01</v>
      </c>
      <c r="BD20" s="20">
        <f>'Raw Data'!BC36</f>
        <v>0.01</v>
      </c>
      <c r="BE20" s="20">
        <f>'Raw Data'!BD36</f>
        <v>0.01</v>
      </c>
      <c r="BF20" s="20">
        <f>'Raw Data'!BE36</f>
        <v>0.01</v>
      </c>
      <c r="BG20" s="20">
        <f>'Raw Data'!BF36</f>
        <v>0.01</v>
      </c>
      <c r="BH20" s="20">
        <f>'Raw Data'!BG36</f>
        <v>0.01</v>
      </c>
      <c r="BI20" s="20">
        <f>'Raw Data'!BH36</f>
        <v>0.01</v>
      </c>
      <c r="BJ20" s="20">
        <f>'Raw Data'!BI36</f>
        <v>0.01</v>
      </c>
      <c r="BK20" s="20">
        <f>'Raw Data'!BJ36</f>
        <v>0.01</v>
      </c>
      <c r="BL20" s="20">
        <f>'Raw Data'!BK36</f>
        <v>0.01</v>
      </c>
      <c r="BM20" s="20">
        <f>'Raw Data'!BL36</f>
        <v>0.01</v>
      </c>
      <c r="BN20" s="20">
        <f>'Raw Data'!BM36</f>
        <v>0.01</v>
      </c>
      <c r="BO20" s="20">
        <f>'Raw Data'!BN36</f>
        <v>0.01</v>
      </c>
      <c r="BP20" s="20">
        <f>'Raw Data'!BO36</f>
        <v>0.01</v>
      </c>
      <c r="BQ20" s="20">
        <f>'Raw Data'!BP36</f>
        <v>0.01</v>
      </c>
      <c r="BR20" s="20">
        <f>'Raw Data'!BQ36</f>
        <v>0.01</v>
      </c>
      <c r="BS20" s="20">
        <f>'Raw Data'!BR36</f>
        <v>0.01</v>
      </c>
      <c r="BT20" s="20">
        <f>'Raw Data'!BS36</f>
        <v>0.01</v>
      </c>
      <c r="BU20" s="20">
        <f>'Raw Data'!BT36</f>
        <v>0.01</v>
      </c>
      <c r="BV20" s="20">
        <f>'Raw Data'!BU36</f>
        <v>0.01</v>
      </c>
      <c r="BW20" s="20">
        <f>'Raw Data'!BV36</f>
        <v>0.01</v>
      </c>
      <c r="BX20" s="20">
        <f>'Raw Data'!BW36</f>
        <v>0.01</v>
      </c>
      <c r="BY20" s="20">
        <f>'Raw Data'!BX36</f>
        <v>0.01</v>
      </c>
      <c r="BZ20" s="20">
        <f>'Raw Data'!BY36</f>
        <v>0.01</v>
      </c>
      <c r="CA20" s="20">
        <f>'Raw Data'!BZ36</f>
        <v>0.01</v>
      </c>
      <c r="CB20" s="20">
        <f>'Raw Data'!CA36</f>
        <v>0.01</v>
      </c>
      <c r="CC20" s="20">
        <f>'Raw Data'!CB36</f>
        <v>0.01</v>
      </c>
      <c r="CD20" s="20">
        <f>'Raw Data'!CC36</f>
        <v>0.01</v>
      </c>
      <c r="CE20" s="20">
        <f>'Raw Data'!CD36</f>
        <v>0.01</v>
      </c>
      <c r="CF20" s="20">
        <f>'Raw Data'!CE36</f>
        <v>0.01</v>
      </c>
      <c r="CG20" s="20">
        <f>'Raw Data'!CF36</f>
        <v>0.01</v>
      </c>
      <c r="CH20" s="20">
        <f>'Raw Data'!CG36</f>
        <v>0.01</v>
      </c>
      <c r="CI20" s="20">
        <f>'Raw Data'!CH36</f>
        <v>0.01</v>
      </c>
      <c r="CJ20" s="20">
        <f>'Raw Data'!CI36</f>
        <v>0.01</v>
      </c>
      <c r="CK20" s="20">
        <f>'Raw Data'!CJ36</f>
        <v>0.01</v>
      </c>
      <c r="CL20" s="20">
        <f>'Raw Data'!CK36</f>
        <v>0.01</v>
      </c>
      <c r="CM20" s="20">
        <f>'Raw Data'!CL36</f>
        <v>0.01</v>
      </c>
      <c r="CN20" s="20">
        <f>'Raw Data'!CM36</f>
        <v>0.01</v>
      </c>
      <c r="CO20" s="20">
        <f>'Raw Data'!CN36</f>
        <v>0.01</v>
      </c>
      <c r="CP20" s="20">
        <f>'Raw Data'!CO36</f>
        <v>0.01</v>
      </c>
      <c r="CQ20" s="20">
        <f>'Raw Data'!CP36</f>
        <v>0.01</v>
      </c>
      <c r="CR20" s="20">
        <f>'Raw Data'!CQ36</f>
        <v>0.01</v>
      </c>
      <c r="CS20" s="20">
        <f>'Raw Data'!CR36</f>
        <v>0.01</v>
      </c>
      <c r="CT20" s="20">
        <f>'Raw Data'!CS36</f>
        <v>0.01</v>
      </c>
      <c r="CU20" s="20">
        <f>'Raw Data'!CT36</f>
        <v>0.01</v>
      </c>
      <c r="CV20" s="20">
        <f>'Raw Data'!CU36</f>
        <v>0.01</v>
      </c>
      <c r="CW20" s="20">
        <f>'Raw Data'!CV36</f>
        <v>0.01</v>
      </c>
      <c r="CX20" s="20">
        <f>'Raw Data'!CW36</f>
        <v>0.01</v>
      </c>
      <c r="CY20" s="20">
        <f>'Raw Data'!CX36</f>
        <v>0.01</v>
      </c>
      <c r="CZ20" s="20">
        <f>'Raw Data'!CY36</f>
        <v>0.01</v>
      </c>
      <c r="DA20" s="20">
        <f>'Raw Data'!CZ36</f>
        <v>0.01</v>
      </c>
      <c r="DB20" s="20">
        <f>'Raw Data'!DA36</f>
        <v>0.01</v>
      </c>
      <c r="DC20" s="20">
        <f>'Raw Data'!DB36</f>
        <v>0.01</v>
      </c>
      <c r="DD20" s="20">
        <f>'Raw Data'!DC36</f>
        <v>0.01</v>
      </c>
      <c r="DE20" s="20">
        <f>'Raw Data'!DD36</f>
        <v>0.01</v>
      </c>
      <c r="DF20" s="20">
        <f>'Raw Data'!DE36</f>
        <v>0.01</v>
      </c>
      <c r="DG20" s="20">
        <f>'Raw Data'!DF36</f>
        <v>0.01</v>
      </c>
      <c r="DH20" s="20">
        <f>'Raw Data'!DG36</f>
        <v>0.01</v>
      </c>
      <c r="DI20" s="20">
        <f>'Raw Data'!DH36</f>
        <v>0.01</v>
      </c>
      <c r="DJ20" s="20">
        <f>'Raw Data'!DI36</f>
        <v>0.01</v>
      </c>
      <c r="DK20" s="20">
        <f>'Raw Data'!DJ36</f>
        <v>0.01</v>
      </c>
      <c r="DL20" s="20">
        <f>'Raw Data'!DK36</f>
        <v>0.01</v>
      </c>
      <c r="DM20" s="20">
        <f>'Raw Data'!DL36</f>
        <v>0.01</v>
      </c>
      <c r="DN20" s="20">
        <f>'Raw Data'!DM36</f>
        <v>0.01</v>
      </c>
      <c r="DO20" s="20">
        <f>'Raw Data'!DN36</f>
        <v>0.01</v>
      </c>
      <c r="DP20" s="20">
        <f>'Raw Data'!DO36</f>
        <v>0.01</v>
      </c>
      <c r="DQ20" s="20">
        <f>'Raw Data'!DP36</f>
        <v>0.01</v>
      </c>
      <c r="DR20" s="20">
        <f>'Raw Data'!DQ36</f>
        <v>0.01</v>
      </c>
      <c r="DS20" s="20">
        <f>'Raw Data'!DR36</f>
        <v>0.01</v>
      </c>
      <c r="DT20" s="20">
        <f>'Raw Data'!DS36</f>
        <v>0.01</v>
      </c>
      <c r="DU20" s="20">
        <f>'Raw Data'!DT36</f>
        <v>0.01</v>
      </c>
      <c r="DV20" s="20">
        <f>'Raw Data'!DU36</f>
        <v>0.01</v>
      </c>
      <c r="DW20" s="20">
        <f>'Raw Data'!DV36</f>
        <v>0.01</v>
      </c>
      <c r="DX20" s="20">
        <f>'Raw Data'!DW36</f>
        <v>0.01</v>
      </c>
      <c r="DY20" s="20">
        <f>'Raw Data'!DX36</f>
        <v>0.01</v>
      </c>
      <c r="DZ20" s="20">
        <f>'Raw Data'!DY36</f>
        <v>0.01</v>
      </c>
      <c r="EA20" s="20">
        <f>'Raw Data'!DZ36</f>
        <v>0.01</v>
      </c>
      <c r="EB20" s="20">
        <f>'Raw Data'!EA36</f>
        <v>0.01</v>
      </c>
      <c r="EC20" s="20">
        <f>'Raw Data'!EB36</f>
        <v>0.01</v>
      </c>
      <c r="ED20" s="20">
        <f>'Raw Data'!EC36</f>
        <v>0.01</v>
      </c>
      <c r="EE20" s="20">
        <f>'Raw Data'!ED36</f>
        <v>0.01</v>
      </c>
      <c r="EF20" s="20">
        <f>'Raw Data'!EE36</f>
        <v>0.01</v>
      </c>
      <c r="EG20" s="20">
        <f>'Raw Data'!EF36</f>
        <v>0.01</v>
      </c>
      <c r="EH20" s="20">
        <f>'Raw Data'!EG36</f>
        <v>0.01</v>
      </c>
      <c r="EI20" s="20">
        <f>'Raw Data'!EH36</f>
        <v>0.01</v>
      </c>
      <c r="EJ20" s="20">
        <f>'Raw Data'!EI36</f>
        <v>0.01</v>
      </c>
      <c r="EK20" s="20">
        <f>'Raw Data'!EJ36</f>
        <v>0.01</v>
      </c>
      <c r="EL20" s="20">
        <f>'Raw Data'!EK36</f>
        <v>0.01</v>
      </c>
      <c r="EM20" s="20">
        <f>'Raw Data'!EL36</f>
        <v>0.01</v>
      </c>
      <c r="EN20" s="20">
        <f>'Raw Data'!EM36</f>
        <v>0.01</v>
      </c>
      <c r="EO20" s="20">
        <f>'Raw Data'!EN36</f>
        <v>0.01</v>
      </c>
      <c r="EP20" s="20">
        <f>'Raw Data'!EO36</f>
        <v>0.01</v>
      </c>
      <c r="EQ20" s="20">
        <f>'Raw Data'!EP36</f>
        <v>0.01</v>
      </c>
      <c r="ER20" s="20">
        <f>'Raw Data'!EQ36</f>
        <v>0.01</v>
      </c>
      <c r="ES20" s="20">
        <f>'Raw Data'!ER36</f>
        <v>0.01</v>
      </c>
      <c r="ET20" s="20">
        <f>'Raw Data'!ES36</f>
        <v>0.01</v>
      </c>
      <c r="EU20" s="20">
        <f>'Raw Data'!ET36</f>
        <v>0.01</v>
      </c>
      <c r="EV20" s="20">
        <f>'Raw Data'!EU36</f>
        <v>0.01</v>
      </c>
      <c r="EW20" s="20">
        <f>'Raw Data'!EV36</f>
        <v>0.01</v>
      </c>
      <c r="EX20" s="20">
        <f>'Raw Data'!EW36</f>
        <v>0.01</v>
      </c>
      <c r="EY20" s="20">
        <f>'Raw Data'!EX36</f>
        <v>0.01</v>
      </c>
      <c r="EZ20" s="20">
        <f>'Raw Data'!EY36</f>
        <v>0.01</v>
      </c>
      <c r="FA20" s="20">
        <f>'Raw Data'!EZ36</f>
        <v>0.01</v>
      </c>
      <c r="FB20" s="20">
        <f>'Raw Data'!FA36</f>
        <v>0.01</v>
      </c>
      <c r="FC20" s="20">
        <f>'Raw Data'!FB36</f>
        <v>0.01</v>
      </c>
      <c r="FD20" s="20">
        <f>'Raw Data'!FC36</f>
        <v>0.01</v>
      </c>
      <c r="FE20" s="20">
        <f>'Raw Data'!FD36</f>
        <v>0.01</v>
      </c>
      <c r="FF20" s="20">
        <f>'Raw Data'!FE36</f>
        <v>0.01</v>
      </c>
      <c r="FG20" s="20">
        <f>'Raw Data'!FF36</f>
        <v>0.01</v>
      </c>
      <c r="FH20" s="20">
        <f>'Raw Data'!FG36</f>
        <v>0.01</v>
      </c>
      <c r="FI20" s="20">
        <f>'Raw Data'!FH36</f>
        <v>0.01</v>
      </c>
      <c r="FJ20" s="20">
        <f>'Raw Data'!FI36</f>
        <v>0.01</v>
      </c>
      <c r="FK20" s="20">
        <f>'Raw Data'!FJ36</f>
        <v>0.01</v>
      </c>
      <c r="FL20" s="20">
        <f>'Raw Data'!FK36</f>
        <v>0.01</v>
      </c>
      <c r="FM20" s="20">
        <f>'Raw Data'!FL36</f>
        <v>0.01</v>
      </c>
      <c r="FN20" s="20">
        <f>'Raw Data'!FM36</f>
        <v>0.01</v>
      </c>
      <c r="FO20" s="20">
        <f>'Raw Data'!FN36</f>
        <v>0.01</v>
      </c>
      <c r="FP20" s="20">
        <f>'Raw Data'!FO36</f>
        <v>0.01</v>
      </c>
      <c r="FQ20" s="20">
        <f>'Raw Data'!FP36</f>
        <v>0.01</v>
      </c>
      <c r="FR20" s="20">
        <f>'Raw Data'!FQ36</f>
        <v>0.01</v>
      </c>
      <c r="FS20" s="20">
        <f>'Raw Data'!FR36</f>
        <v>0.01</v>
      </c>
    </row>
    <row r="21" spans="1:256" s="18" customFormat="1" x14ac:dyDescent="0.25">
      <c r="A21" s="16" t="s">
        <v>40</v>
      </c>
      <c r="B21" s="17"/>
      <c r="C21" s="19">
        <f t="shared" ref="C21:BN21" si="27">C20/C16</f>
        <v>1.3617358152573356E-3</v>
      </c>
      <c r="D21" s="19">
        <f t="shared" si="27"/>
        <v>1.2965371797902742E-3</v>
      </c>
      <c r="E21" s="19">
        <f t="shared" si="27"/>
        <v>1.3852897123106471E-3</v>
      </c>
      <c r="F21" s="19">
        <f t="shared" si="27"/>
        <v>1.306658497060356E-3</v>
      </c>
      <c r="G21" s="19">
        <f t="shared" si="27"/>
        <v>1.1631189027342572E-3</v>
      </c>
      <c r="H21" s="19">
        <f t="shared" si="27"/>
        <v>1.2347710828504905E-3</v>
      </c>
      <c r="I21" s="19">
        <f t="shared" si="27"/>
        <v>1.4853251726875227E-3</v>
      </c>
      <c r="J21" s="19">
        <f t="shared" si="27"/>
        <v>1.7220007130553338E-3</v>
      </c>
      <c r="K21" s="19">
        <f t="shared" si="27"/>
        <v>1.0281249497495616E-3</v>
      </c>
      <c r="L21" s="19">
        <f t="shared" si="27"/>
        <v>1.2614515650640175E-3</v>
      </c>
      <c r="M21" s="19">
        <f t="shared" si="27"/>
        <v>1.8199442757311662E-3</v>
      </c>
      <c r="N21" s="19">
        <f t="shared" si="27"/>
        <v>1.21760813602873E-3</v>
      </c>
      <c r="O21" s="19">
        <f t="shared" si="27"/>
        <v>1.2875654687568207E-3</v>
      </c>
      <c r="P21" s="19">
        <f t="shared" si="27"/>
        <v>1.1246185449187926E-3</v>
      </c>
      <c r="Q21" s="19">
        <f t="shared" si="27"/>
        <v>1.0840566315213789E-3</v>
      </c>
      <c r="R21" s="19">
        <f t="shared" si="27"/>
        <v>1.4238224968967741E-3</v>
      </c>
      <c r="S21" s="19">
        <f t="shared" si="27"/>
        <v>3.2079896250396573E-3</v>
      </c>
      <c r="T21" s="19">
        <f t="shared" si="27"/>
        <v>1.0519451699904454E-3</v>
      </c>
      <c r="U21" s="19">
        <f t="shared" si="27"/>
        <v>8.8843557622839033E-4</v>
      </c>
      <c r="V21" s="19">
        <f t="shared" si="27"/>
        <v>1.1486874417413388E-3</v>
      </c>
      <c r="W21" s="19">
        <f t="shared" si="27"/>
        <v>1.1946968646521941E-3</v>
      </c>
      <c r="X21" s="19">
        <f t="shared" si="27"/>
        <v>9.8313158485170129E-4</v>
      </c>
      <c r="Y21" s="19">
        <f t="shared" si="27"/>
        <v>1.3850765352876667E-3</v>
      </c>
      <c r="Z21" s="19">
        <f t="shared" si="27"/>
        <v>2.7098841837837656E-3</v>
      </c>
      <c r="AA21" s="19">
        <f t="shared" si="27"/>
        <v>1.3976876177984651E-3</v>
      </c>
      <c r="AB21" s="19">
        <f t="shared" si="27"/>
        <v>1.3531823548518687E-3</v>
      </c>
      <c r="AC21" s="19">
        <f t="shared" si="27"/>
        <v>1.1438528827094161E-3</v>
      </c>
      <c r="AD21" s="19">
        <f t="shared" si="27"/>
        <v>1.2197681410347607E-3</v>
      </c>
      <c r="AE21" s="19">
        <f t="shared" si="27"/>
        <v>1.2302241285957396E-3</v>
      </c>
      <c r="AF21" s="19">
        <f t="shared" si="27"/>
        <v>8.7034284125383371E-4</v>
      </c>
      <c r="AG21" s="19">
        <f t="shared" si="27"/>
        <v>8.9238194242617533E-4</v>
      </c>
      <c r="AH21" s="19">
        <f t="shared" si="27"/>
        <v>1.1371588553799278E-3</v>
      </c>
      <c r="AI21" s="19">
        <f t="shared" si="27"/>
        <v>9.2167612828801819E-4</v>
      </c>
      <c r="AJ21" s="19">
        <f t="shared" si="27"/>
        <v>1.1853454220382982E-3</v>
      </c>
      <c r="AK21" s="19">
        <f t="shared" si="27"/>
        <v>1.3564479808856247E-3</v>
      </c>
      <c r="AL21" s="19">
        <f t="shared" si="27"/>
        <v>1.3725491351047423E-3</v>
      </c>
      <c r="AM21" s="19">
        <f t="shared" si="27"/>
        <v>1.1933772986354489E-3</v>
      </c>
      <c r="AN21" s="19">
        <f t="shared" si="27"/>
        <v>8.8816278738051545E-4</v>
      </c>
      <c r="AO21" s="19">
        <f t="shared" si="27"/>
        <v>9.6331740078044647E-4</v>
      </c>
      <c r="AP21" s="19">
        <f t="shared" si="27"/>
        <v>1.2507991383053957E-3</v>
      </c>
      <c r="AQ21" s="19">
        <f t="shared" si="27"/>
        <v>1.3344287964261025E-3</v>
      </c>
      <c r="AR21" s="19">
        <f t="shared" si="27"/>
        <v>1.2378563699591851E-3</v>
      </c>
      <c r="AS21" s="19">
        <f t="shared" si="27"/>
        <v>1.1632558063169143E-3</v>
      </c>
      <c r="AT21" s="19">
        <f t="shared" si="27"/>
        <v>1.2239521931026627E-3</v>
      </c>
      <c r="AU21" s="19">
        <f t="shared" si="27"/>
        <v>1.1503523926198916E-3</v>
      </c>
      <c r="AV21" s="19">
        <f t="shared" si="27"/>
        <v>8.8289597856347534E-4</v>
      </c>
      <c r="AW21" s="19">
        <f t="shared" si="27"/>
        <v>9.6737752306015655E-4</v>
      </c>
      <c r="AX21" s="19">
        <f t="shared" si="27"/>
        <v>1.2893425395268277E-3</v>
      </c>
      <c r="AY21" s="19">
        <f t="shared" si="27"/>
        <v>1.2942451490461822E-3</v>
      </c>
      <c r="AZ21" s="19">
        <f t="shared" si="27"/>
        <v>1.2391573729863693E-3</v>
      </c>
      <c r="BA21" s="19">
        <f t="shared" si="27"/>
        <v>1.2406947890818859E-3</v>
      </c>
      <c r="BB21" s="19">
        <f t="shared" si="27"/>
        <v>1.2436465652520803E-3</v>
      </c>
      <c r="BC21" s="19">
        <f t="shared" si="27"/>
        <v>1.1426796702215941E-3</v>
      </c>
      <c r="BD21" s="19">
        <f t="shared" si="27"/>
        <v>1.6666151433554677E-3</v>
      </c>
      <c r="BE21" s="19">
        <f t="shared" si="27"/>
        <v>1.3411048252933095E-3</v>
      </c>
      <c r="BF21" s="19">
        <f t="shared" si="27"/>
        <v>1.4272092663199284E-3</v>
      </c>
      <c r="BG21" s="19">
        <f t="shared" si="27"/>
        <v>1.3517379821671178E-3</v>
      </c>
      <c r="BH21" s="19">
        <f t="shared" si="27"/>
        <v>1.2801101657308155E-3</v>
      </c>
      <c r="BI21" s="19">
        <f t="shared" si="27"/>
        <v>1.1368444699154318E-3</v>
      </c>
      <c r="BJ21" s="19">
        <f t="shared" si="27"/>
        <v>8.8920178533010742E-4</v>
      </c>
      <c r="BK21" s="19">
        <f t="shared" si="27"/>
        <v>1.4714776451945669E-3</v>
      </c>
      <c r="BL21" s="19">
        <f t="shared" si="27"/>
        <v>1.6295207668029527E-3</v>
      </c>
      <c r="BM21" s="19">
        <f t="shared" si="27"/>
        <v>1.7737896201159723E-3</v>
      </c>
      <c r="BN21" s="19">
        <f t="shared" si="27"/>
        <v>1.7699115044247787E-3</v>
      </c>
      <c r="BO21" s="19">
        <f t="shared" ref="BO21:DZ21" si="28">BO20/BO16</f>
        <v>1.0193679918450559E-3</v>
      </c>
      <c r="BP21" s="19">
        <f t="shared" si="28"/>
        <v>1.0256410256410256E-3</v>
      </c>
      <c r="BQ21" s="19">
        <f t="shared" si="28"/>
        <v>1.376538951883244E-3</v>
      </c>
      <c r="BR21" s="19">
        <f t="shared" si="28"/>
        <v>2.0902566613256192E-3</v>
      </c>
      <c r="BS21" s="19">
        <f t="shared" si="28"/>
        <v>1.5353086987712052E-3</v>
      </c>
      <c r="BT21" s="19">
        <f t="shared" si="28"/>
        <v>1.7927667404237975E-3</v>
      </c>
      <c r="BU21" s="19">
        <f t="shared" si="28"/>
        <v>1.3715875403475524E-3</v>
      </c>
      <c r="BV21" s="19">
        <f t="shared" si="28"/>
        <v>1.467882613459207E-3</v>
      </c>
      <c r="BW21" s="19">
        <f t="shared" si="28"/>
        <v>1.6430594856460521E-3</v>
      </c>
      <c r="BX21" s="19">
        <f t="shared" si="28"/>
        <v>2.8074538185900483E-3</v>
      </c>
      <c r="BY21" s="19">
        <f t="shared" si="28"/>
        <v>1.4561825327560039E-3</v>
      </c>
      <c r="BZ21" s="19">
        <f t="shared" si="28"/>
        <v>2.2318784498753454E-3</v>
      </c>
      <c r="CA21" s="19">
        <f t="shared" si="28"/>
        <v>3.7508848906992309E-3</v>
      </c>
      <c r="CB21" s="19">
        <f t="shared" si="28"/>
        <v>4.1841004184100415E-3</v>
      </c>
      <c r="CC21" s="19">
        <f t="shared" si="28"/>
        <v>1.620745542949757E-3</v>
      </c>
      <c r="CD21" s="19">
        <f t="shared" si="28"/>
        <v>1.4546116378253184E-3</v>
      </c>
      <c r="CE21" s="19">
        <f t="shared" si="28"/>
        <v>1.8118247511016599E-3</v>
      </c>
      <c r="CF21" s="19">
        <f t="shared" si="28"/>
        <v>1.4821821681177383E-3</v>
      </c>
      <c r="CG21" s="19">
        <f t="shared" si="28"/>
        <v>1.6762670025458708E-3</v>
      </c>
      <c r="CH21" s="19">
        <f t="shared" si="28"/>
        <v>1.8480741150023309E-3</v>
      </c>
      <c r="CI21" s="19">
        <f t="shared" si="28"/>
        <v>1.6123921151821126E-3</v>
      </c>
      <c r="CJ21" s="19">
        <f t="shared" si="28"/>
        <v>1.6118319721244757E-3</v>
      </c>
      <c r="CK21" s="19">
        <f t="shared" si="28"/>
        <v>2.3696946050021225E-3</v>
      </c>
      <c r="CL21" s="19">
        <f t="shared" si="28"/>
        <v>3.1184094082596469E-3</v>
      </c>
      <c r="CM21" s="19">
        <f t="shared" si="28"/>
        <v>1.6989566553605529E-3</v>
      </c>
      <c r="CN21" s="19">
        <f t="shared" si="28"/>
        <v>1.6913826950620931E-3</v>
      </c>
      <c r="CO21" s="19">
        <f t="shared" si="28"/>
        <v>2.1929824561403512E-3</v>
      </c>
      <c r="CP21" s="19">
        <f t="shared" si="28"/>
        <v>2.0449897750511249E-3</v>
      </c>
      <c r="CQ21" s="19">
        <f t="shared" si="28"/>
        <v>2.0576131687242796E-3</v>
      </c>
      <c r="CR21" s="19">
        <f t="shared" si="28"/>
        <v>1.9493177387914231E-3</v>
      </c>
      <c r="CS21" s="19">
        <f t="shared" si="28"/>
        <v>1.841620626151013E-3</v>
      </c>
      <c r="CT21" s="19">
        <f t="shared" si="28"/>
        <v>1.6835016835016834E-3</v>
      </c>
      <c r="CU21" s="19">
        <f t="shared" si="28"/>
        <v>1.6920473773265651E-3</v>
      </c>
      <c r="CV21" s="19">
        <f t="shared" si="28"/>
        <v>1.7793594306049821E-3</v>
      </c>
      <c r="CW21" s="19">
        <f t="shared" si="28"/>
        <v>1.5007042852199142E-3</v>
      </c>
      <c r="CX21" s="19">
        <f t="shared" si="28"/>
        <v>1.5284426422226857E-3</v>
      </c>
      <c r="CY21" s="19">
        <f t="shared" si="28"/>
        <v>1.5036437954667817E-3</v>
      </c>
      <c r="CZ21" s="19">
        <f t="shared" si="28"/>
        <v>2.1856384467729829E-3</v>
      </c>
      <c r="DA21" s="19">
        <f t="shared" si="28"/>
        <v>1.8065039420623733E-3</v>
      </c>
      <c r="DB21" s="19">
        <f t="shared" si="28"/>
        <v>1.9157627896673236E-3</v>
      </c>
      <c r="DC21" s="19">
        <f t="shared" si="28"/>
        <v>1.884641010446643E-3</v>
      </c>
      <c r="DD21" s="19">
        <f t="shared" si="28"/>
        <v>1.5961428658193997E-3</v>
      </c>
      <c r="DE21" s="19">
        <f t="shared" si="28"/>
        <v>1.6357213784520522E-3</v>
      </c>
      <c r="DF21" s="19">
        <f t="shared" si="28"/>
        <v>1.949706607622512E-3</v>
      </c>
      <c r="DG21" s="19">
        <f t="shared" si="28"/>
        <v>1.4342952970561121E-3</v>
      </c>
      <c r="DH21" s="19">
        <f t="shared" si="28"/>
        <v>1.9524940582193949E-3</v>
      </c>
      <c r="DI21" s="19">
        <f t="shared" si="28"/>
        <v>1.734023397614332E-3</v>
      </c>
      <c r="DJ21" s="19">
        <f t="shared" si="28"/>
        <v>1.8724420964474392E-3</v>
      </c>
      <c r="DK21" s="19">
        <f t="shared" si="28"/>
        <v>1.8034717712197431E-3</v>
      </c>
      <c r="DL21" s="19">
        <f t="shared" si="28"/>
        <v>2.0004410762565904E-3</v>
      </c>
      <c r="DM21" s="19">
        <f t="shared" si="28"/>
        <v>1.9000905671372847E-3</v>
      </c>
      <c r="DN21" s="19">
        <f t="shared" si="28"/>
        <v>1.6267823592002459E-3</v>
      </c>
      <c r="DO21" s="19">
        <f t="shared" si="28"/>
        <v>1.441571736848433E-3</v>
      </c>
      <c r="DP21" s="19">
        <f t="shared" si="28"/>
        <v>1.7869827275117025E-3</v>
      </c>
      <c r="DQ21" s="19">
        <f t="shared" si="28"/>
        <v>1.5290661553525066E-3</v>
      </c>
      <c r="DR21" s="19">
        <f t="shared" si="28"/>
        <v>2.2084443442859461E-3</v>
      </c>
      <c r="DS21" s="19">
        <f t="shared" si="28"/>
        <v>3.8390916602282182E-3</v>
      </c>
      <c r="DT21" s="19">
        <f t="shared" si="28"/>
        <v>5.9185347481284381E-3</v>
      </c>
      <c r="DU21" s="19">
        <f t="shared" si="28"/>
        <v>9.2497474642499692E-3</v>
      </c>
      <c r="DV21" s="19">
        <f t="shared" si="28"/>
        <v>3.5567815037701356E-3</v>
      </c>
      <c r="DW21" s="19">
        <f t="shared" si="28"/>
        <v>2.5177819720427603E-3</v>
      </c>
      <c r="DX21" s="19">
        <f t="shared" si="28"/>
        <v>1.4348275376950605E-2</v>
      </c>
      <c r="DY21" s="19">
        <f t="shared" si="28"/>
        <v>3.9499364420865829E-3</v>
      </c>
      <c r="DZ21" s="19">
        <f t="shared" si="28"/>
        <v>2.2515475986360283E-3</v>
      </c>
      <c r="EA21" s="19">
        <f t="shared" ref="EA21:FS21" si="29">EA20/EA16</f>
        <v>2.1004846289122323E-3</v>
      </c>
      <c r="EB21" s="19">
        <f t="shared" si="29"/>
        <v>2.5505996454473455E-3</v>
      </c>
      <c r="EC21" s="19">
        <f t="shared" si="29"/>
        <v>2.7915534274849715E-3</v>
      </c>
      <c r="ED21" s="19">
        <f t="shared" si="29"/>
        <v>2.1106740331936552E-3</v>
      </c>
      <c r="EE21" s="19">
        <f t="shared" si="29"/>
        <v>2.5981260407391821E-3</v>
      </c>
      <c r="EF21" s="19">
        <f t="shared" si="29"/>
        <v>1.7644783168315665E-3</v>
      </c>
      <c r="EG21" s="19">
        <f t="shared" si="29"/>
        <v>1.9411344807874012E-3</v>
      </c>
      <c r="EH21" s="19">
        <f t="shared" si="29"/>
        <v>2.0809720263011036E-3</v>
      </c>
      <c r="EI21" s="19">
        <f t="shared" si="29"/>
        <v>2.49889244054628E-3</v>
      </c>
      <c r="EJ21" s="19">
        <f t="shared" si="29"/>
        <v>2.0916475679689437E-2</v>
      </c>
      <c r="EK21" s="19">
        <f t="shared" si="29"/>
        <v>2.8296527463553996E-3</v>
      </c>
      <c r="EL21" s="19">
        <f t="shared" si="29"/>
        <v>2.6112660179815656E-3</v>
      </c>
      <c r="EM21" s="19">
        <f t="shared" si="29"/>
        <v>2.7797261180743924E-3</v>
      </c>
      <c r="EN21" s="19">
        <f t="shared" si="29"/>
        <v>2.3167328679140398E-3</v>
      </c>
      <c r="EO21" s="19">
        <f t="shared" si="29"/>
        <v>2.1443769707129193E-3</v>
      </c>
      <c r="EP21" s="19">
        <f t="shared" si="29"/>
        <v>3.1037448844460523E-3</v>
      </c>
      <c r="EQ21" s="19">
        <f t="shared" si="29"/>
        <v>4.2673798935104409E-3</v>
      </c>
      <c r="ER21" s="19">
        <f t="shared" si="29"/>
        <v>1.7595908580735663E-3</v>
      </c>
      <c r="ES21" s="19">
        <f t="shared" si="29"/>
        <v>2.9383076476558957E-3</v>
      </c>
      <c r="ET21" s="19">
        <f t="shared" si="29"/>
        <v>2.6677862839546451E-3</v>
      </c>
      <c r="EU21" s="19">
        <f t="shared" si="29"/>
        <v>2.2018666107822956E-3</v>
      </c>
      <c r="EV21" s="19">
        <f t="shared" si="29"/>
        <v>2.5447140098012319E-3</v>
      </c>
      <c r="EW21" s="19">
        <f t="shared" si="29"/>
        <v>6.0615520885367582E-3</v>
      </c>
      <c r="EX21" s="19">
        <f t="shared" si="29"/>
        <v>2.3044828668018634E-3</v>
      </c>
      <c r="EY21" s="19">
        <f t="shared" si="29"/>
        <v>4.3333763471210601E-3</v>
      </c>
      <c r="EZ21" s="19">
        <f t="shared" si="29"/>
        <v>3.5482565990335975E-3</v>
      </c>
      <c r="FA21" s="19">
        <f t="shared" si="29"/>
        <v>6.006275773901731E-3</v>
      </c>
      <c r="FB21" s="19">
        <f t="shared" si="29"/>
        <v>3.773721935539712E-3</v>
      </c>
      <c r="FC21" s="19">
        <f t="shared" si="29"/>
        <v>4.4307103084296655E-3</v>
      </c>
      <c r="FD21" s="19">
        <f t="shared" si="29"/>
        <v>6.2942871703692326E-3</v>
      </c>
      <c r="FE21" s="19">
        <f t="shared" si="29"/>
        <v>5.6041991837088093E-3</v>
      </c>
      <c r="FF21" s="19">
        <f t="shared" si="29"/>
        <v>4.3585462257143487E-3</v>
      </c>
      <c r="FG21" s="19">
        <f t="shared" si="29"/>
        <v>1.3567726807063377E-2</v>
      </c>
      <c r="FH21" s="19">
        <f t="shared" si="29"/>
        <v>3.1009231490349873E-3</v>
      </c>
      <c r="FI21" s="19">
        <f t="shared" si="29"/>
        <v>3.3066304566682272E-3</v>
      </c>
      <c r="FJ21" s="19">
        <f t="shared" si="29"/>
        <v>3.7484394922474859E-3</v>
      </c>
      <c r="FK21" s="19">
        <f t="shared" si="29"/>
        <v>6.4985109045909879E-3</v>
      </c>
      <c r="FL21" s="19">
        <f t="shared" si="29"/>
        <v>4.281246264771092E-3</v>
      </c>
      <c r="FM21" s="19">
        <f t="shared" si="29"/>
        <v>3.9716692973675539E-3</v>
      </c>
      <c r="FN21" s="19">
        <f t="shared" si="29"/>
        <v>3.6159838004631989E-3</v>
      </c>
      <c r="FO21" s="19">
        <f t="shared" si="29"/>
        <v>4.379471046742623E-2</v>
      </c>
      <c r="FP21" s="19">
        <f t="shared" si="29"/>
        <v>2.2781600764002791E-2</v>
      </c>
      <c r="FQ21" s="19">
        <f t="shared" si="29"/>
        <v>1.1629964619769798E-2</v>
      </c>
      <c r="FR21" s="19">
        <f t="shared" si="29"/>
        <v>4.8633970325688324E-3</v>
      </c>
      <c r="FS21" s="19">
        <f t="shared" si="29"/>
        <v>2.9687987287610731E-3</v>
      </c>
    </row>
    <row r="22" spans="1:256" s="23" customFormat="1" x14ac:dyDescent="0.25">
      <c r="A22" s="23" t="s">
        <v>16</v>
      </c>
      <c r="B22" s="24" t="s">
        <v>8</v>
      </c>
      <c r="C22" s="23">
        <f>C20</f>
        <v>0.01</v>
      </c>
      <c r="D22" s="23">
        <f t="shared" ref="D22:BO22" si="30">C22+D20</f>
        <v>0.02</v>
      </c>
      <c r="E22" s="23">
        <f t="shared" si="30"/>
        <v>0.03</v>
      </c>
      <c r="F22" s="23">
        <f t="shared" si="30"/>
        <v>0.04</v>
      </c>
      <c r="G22" s="23">
        <f t="shared" si="30"/>
        <v>0.05</v>
      </c>
      <c r="H22" s="23">
        <f t="shared" si="30"/>
        <v>6.0000000000000005E-2</v>
      </c>
      <c r="I22" s="23">
        <f t="shared" si="30"/>
        <v>7.0000000000000007E-2</v>
      </c>
      <c r="J22" s="23">
        <f t="shared" si="30"/>
        <v>0.08</v>
      </c>
      <c r="K22" s="23">
        <f t="shared" si="30"/>
        <v>0.09</v>
      </c>
      <c r="L22" s="23">
        <f t="shared" si="30"/>
        <v>9.9999999999999992E-2</v>
      </c>
      <c r="M22" s="23">
        <f t="shared" si="30"/>
        <v>0.10999999999999999</v>
      </c>
      <c r="N22" s="23">
        <f t="shared" si="30"/>
        <v>0.11999999999999998</v>
      </c>
      <c r="O22" s="23">
        <f t="shared" si="30"/>
        <v>0.12999999999999998</v>
      </c>
      <c r="P22" s="23">
        <f t="shared" si="30"/>
        <v>0.13999999999999999</v>
      </c>
      <c r="Q22" s="23">
        <f t="shared" si="30"/>
        <v>0.15</v>
      </c>
      <c r="R22" s="23">
        <f t="shared" si="30"/>
        <v>0.16</v>
      </c>
      <c r="S22" s="23">
        <f t="shared" si="30"/>
        <v>0.17</v>
      </c>
      <c r="T22" s="23">
        <f t="shared" si="30"/>
        <v>0.18000000000000002</v>
      </c>
      <c r="U22" s="23">
        <f t="shared" si="30"/>
        <v>0.19000000000000003</v>
      </c>
      <c r="V22" s="23">
        <f t="shared" si="30"/>
        <v>0.20000000000000004</v>
      </c>
      <c r="W22" s="23">
        <f t="shared" si="30"/>
        <v>0.21000000000000005</v>
      </c>
      <c r="X22" s="23">
        <f t="shared" si="30"/>
        <v>0.22000000000000006</v>
      </c>
      <c r="Y22" s="23">
        <f t="shared" si="30"/>
        <v>0.23000000000000007</v>
      </c>
      <c r="Z22" s="23">
        <f t="shared" si="30"/>
        <v>0.24000000000000007</v>
      </c>
      <c r="AA22" s="23">
        <f t="shared" si="30"/>
        <v>0.25000000000000006</v>
      </c>
      <c r="AB22" s="23">
        <f t="shared" si="30"/>
        <v>0.26000000000000006</v>
      </c>
      <c r="AC22" s="23">
        <f t="shared" si="30"/>
        <v>0.27000000000000007</v>
      </c>
      <c r="AD22" s="23">
        <f t="shared" si="30"/>
        <v>0.28000000000000008</v>
      </c>
      <c r="AE22" s="23">
        <f t="shared" si="30"/>
        <v>0.29000000000000009</v>
      </c>
      <c r="AF22" s="23">
        <f t="shared" si="30"/>
        <v>0.3000000000000001</v>
      </c>
      <c r="AG22" s="23">
        <f t="shared" si="30"/>
        <v>0.31000000000000011</v>
      </c>
      <c r="AH22" s="23">
        <f t="shared" si="30"/>
        <v>0.32000000000000012</v>
      </c>
      <c r="AI22" s="23">
        <f t="shared" si="30"/>
        <v>0.33000000000000013</v>
      </c>
      <c r="AJ22" s="23">
        <f t="shared" si="30"/>
        <v>0.34000000000000014</v>
      </c>
      <c r="AK22" s="23">
        <f t="shared" si="30"/>
        <v>0.35000000000000014</v>
      </c>
      <c r="AL22" s="23">
        <f t="shared" si="30"/>
        <v>0.36000000000000015</v>
      </c>
      <c r="AM22" s="23">
        <f t="shared" si="30"/>
        <v>0.37000000000000016</v>
      </c>
      <c r="AN22" s="23">
        <f t="shared" si="30"/>
        <v>0.38000000000000017</v>
      </c>
      <c r="AO22" s="23">
        <f t="shared" si="30"/>
        <v>0.39000000000000018</v>
      </c>
      <c r="AP22" s="23">
        <f t="shared" si="30"/>
        <v>0.40000000000000019</v>
      </c>
      <c r="AQ22" s="23">
        <f t="shared" si="30"/>
        <v>0.4100000000000002</v>
      </c>
      <c r="AR22" s="23">
        <f t="shared" si="30"/>
        <v>0.42000000000000021</v>
      </c>
      <c r="AS22" s="23">
        <f t="shared" si="30"/>
        <v>0.43000000000000022</v>
      </c>
      <c r="AT22" s="23">
        <f t="shared" si="30"/>
        <v>0.44000000000000022</v>
      </c>
      <c r="AU22" s="23">
        <f t="shared" si="30"/>
        <v>0.45000000000000023</v>
      </c>
      <c r="AV22" s="23">
        <f t="shared" si="30"/>
        <v>0.46000000000000024</v>
      </c>
      <c r="AW22" s="23">
        <f t="shared" si="30"/>
        <v>0.47000000000000025</v>
      </c>
      <c r="AX22" s="23">
        <f t="shared" si="30"/>
        <v>0.48000000000000026</v>
      </c>
      <c r="AY22" s="23">
        <f t="shared" si="30"/>
        <v>0.49000000000000027</v>
      </c>
      <c r="AZ22" s="23">
        <f t="shared" si="30"/>
        <v>0.50000000000000022</v>
      </c>
      <c r="BA22" s="23">
        <f t="shared" si="30"/>
        <v>0.51000000000000023</v>
      </c>
      <c r="BB22" s="23">
        <f t="shared" si="30"/>
        <v>0.52000000000000024</v>
      </c>
      <c r="BC22" s="23">
        <f t="shared" si="30"/>
        <v>0.53000000000000025</v>
      </c>
      <c r="BD22" s="23">
        <f t="shared" si="30"/>
        <v>0.54000000000000026</v>
      </c>
      <c r="BE22" s="23">
        <f t="shared" si="30"/>
        <v>0.55000000000000027</v>
      </c>
      <c r="BF22" s="23">
        <f t="shared" si="30"/>
        <v>0.56000000000000028</v>
      </c>
      <c r="BG22" s="23">
        <f t="shared" si="30"/>
        <v>0.57000000000000028</v>
      </c>
      <c r="BH22" s="23">
        <f t="shared" si="30"/>
        <v>0.58000000000000029</v>
      </c>
      <c r="BI22" s="23">
        <f t="shared" si="30"/>
        <v>0.5900000000000003</v>
      </c>
      <c r="BJ22" s="23">
        <f t="shared" si="30"/>
        <v>0.60000000000000031</v>
      </c>
      <c r="BK22" s="23">
        <f t="shared" si="30"/>
        <v>0.61000000000000032</v>
      </c>
      <c r="BL22" s="23">
        <f t="shared" si="30"/>
        <v>0.62000000000000033</v>
      </c>
      <c r="BM22" s="23">
        <f t="shared" si="30"/>
        <v>0.63000000000000034</v>
      </c>
      <c r="BN22" s="23">
        <f t="shared" si="30"/>
        <v>0.64000000000000035</v>
      </c>
      <c r="BO22" s="23">
        <f t="shared" si="30"/>
        <v>0.65000000000000036</v>
      </c>
      <c r="BP22" s="23">
        <f t="shared" ref="BP22:EA22" si="31">BO22+BP20</f>
        <v>0.66000000000000036</v>
      </c>
      <c r="BQ22" s="23">
        <f t="shared" si="31"/>
        <v>0.67000000000000037</v>
      </c>
      <c r="BR22" s="23">
        <f t="shared" si="31"/>
        <v>0.68000000000000038</v>
      </c>
      <c r="BS22" s="23">
        <f t="shared" si="31"/>
        <v>0.69000000000000039</v>
      </c>
      <c r="BT22" s="23">
        <f t="shared" si="31"/>
        <v>0.7000000000000004</v>
      </c>
      <c r="BU22" s="23">
        <f t="shared" si="31"/>
        <v>0.71000000000000041</v>
      </c>
      <c r="BV22" s="23">
        <f t="shared" si="31"/>
        <v>0.72000000000000042</v>
      </c>
      <c r="BW22" s="23">
        <f t="shared" si="31"/>
        <v>0.73000000000000043</v>
      </c>
      <c r="BX22" s="23">
        <f t="shared" si="31"/>
        <v>0.74000000000000044</v>
      </c>
      <c r="BY22" s="23">
        <f t="shared" si="31"/>
        <v>0.75000000000000044</v>
      </c>
      <c r="BZ22" s="23">
        <f t="shared" si="31"/>
        <v>0.76000000000000045</v>
      </c>
      <c r="CA22" s="23">
        <f t="shared" si="31"/>
        <v>0.77000000000000046</v>
      </c>
      <c r="CB22" s="23">
        <f t="shared" si="31"/>
        <v>0.78000000000000047</v>
      </c>
      <c r="CC22" s="23">
        <f t="shared" si="31"/>
        <v>0.79000000000000048</v>
      </c>
      <c r="CD22" s="23">
        <f t="shared" si="31"/>
        <v>0.80000000000000049</v>
      </c>
      <c r="CE22" s="23">
        <f t="shared" si="31"/>
        <v>0.8100000000000005</v>
      </c>
      <c r="CF22" s="23">
        <f t="shared" si="31"/>
        <v>0.82000000000000051</v>
      </c>
      <c r="CG22" s="23">
        <f t="shared" si="31"/>
        <v>0.83000000000000052</v>
      </c>
      <c r="CH22" s="23">
        <f t="shared" si="31"/>
        <v>0.84000000000000052</v>
      </c>
      <c r="CI22" s="23">
        <f t="shared" si="31"/>
        <v>0.85000000000000053</v>
      </c>
      <c r="CJ22" s="23">
        <f t="shared" si="31"/>
        <v>0.86000000000000054</v>
      </c>
      <c r="CK22" s="23">
        <f t="shared" si="31"/>
        <v>0.87000000000000055</v>
      </c>
      <c r="CL22" s="23">
        <f t="shared" si="31"/>
        <v>0.88000000000000056</v>
      </c>
      <c r="CM22" s="23">
        <f t="shared" si="31"/>
        <v>0.89000000000000057</v>
      </c>
      <c r="CN22" s="23">
        <f t="shared" si="31"/>
        <v>0.90000000000000058</v>
      </c>
      <c r="CO22" s="23">
        <f t="shared" si="31"/>
        <v>0.91000000000000059</v>
      </c>
      <c r="CP22" s="23">
        <f t="shared" si="31"/>
        <v>0.9200000000000006</v>
      </c>
      <c r="CQ22" s="23">
        <f t="shared" si="31"/>
        <v>0.9300000000000006</v>
      </c>
      <c r="CR22" s="23">
        <f t="shared" si="31"/>
        <v>0.94000000000000061</v>
      </c>
      <c r="CS22" s="23">
        <f t="shared" si="31"/>
        <v>0.95000000000000062</v>
      </c>
      <c r="CT22" s="23">
        <f t="shared" si="31"/>
        <v>0.96000000000000063</v>
      </c>
      <c r="CU22" s="23">
        <f t="shared" si="31"/>
        <v>0.97000000000000064</v>
      </c>
      <c r="CV22" s="23">
        <f t="shared" si="31"/>
        <v>0.98000000000000065</v>
      </c>
      <c r="CW22" s="23">
        <f t="shared" si="31"/>
        <v>0.99000000000000066</v>
      </c>
      <c r="CX22" s="23">
        <f t="shared" si="31"/>
        <v>1.0000000000000007</v>
      </c>
      <c r="CY22" s="23">
        <f t="shared" si="31"/>
        <v>1.0100000000000007</v>
      </c>
      <c r="CZ22" s="23">
        <f t="shared" si="31"/>
        <v>1.0200000000000007</v>
      </c>
      <c r="DA22" s="23">
        <f t="shared" si="31"/>
        <v>1.0300000000000007</v>
      </c>
      <c r="DB22" s="23">
        <f t="shared" si="31"/>
        <v>1.0400000000000007</v>
      </c>
      <c r="DC22" s="23">
        <f t="shared" si="31"/>
        <v>1.0500000000000007</v>
      </c>
      <c r="DD22" s="23">
        <f t="shared" si="31"/>
        <v>1.0600000000000007</v>
      </c>
      <c r="DE22" s="23">
        <f t="shared" si="31"/>
        <v>1.0700000000000007</v>
      </c>
      <c r="DF22" s="23">
        <f t="shared" si="31"/>
        <v>1.0800000000000007</v>
      </c>
      <c r="DG22" s="23">
        <f t="shared" si="31"/>
        <v>1.0900000000000007</v>
      </c>
      <c r="DH22" s="23">
        <f t="shared" si="31"/>
        <v>1.1000000000000008</v>
      </c>
      <c r="DI22" s="23">
        <f t="shared" si="31"/>
        <v>1.1100000000000008</v>
      </c>
      <c r="DJ22" s="23">
        <f t="shared" si="31"/>
        <v>1.1200000000000008</v>
      </c>
      <c r="DK22" s="23">
        <f t="shared" si="31"/>
        <v>1.1300000000000008</v>
      </c>
      <c r="DL22" s="23">
        <f t="shared" si="31"/>
        <v>1.1400000000000008</v>
      </c>
      <c r="DM22" s="23">
        <f t="shared" si="31"/>
        <v>1.1500000000000008</v>
      </c>
      <c r="DN22" s="23">
        <f t="shared" si="31"/>
        <v>1.1600000000000008</v>
      </c>
      <c r="DO22" s="23">
        <f t="shared" si="31"/>
        <v>1.1700000000000008</v>
      </c>
      <c r="DP22" s="23">
        <f t="shared" si="31"/>
        <v>1.1800000000000008</v>
      </c>
      <c r="DQ22" s="23">
        <f t="shared" si="31"/>
        <v>1.1900000000000008</v>
      </c>
      <c r="DR22" s="23">
        <f t="shared" si="31"/>
        <v>1.2000000000000008</v>
      </c>
      <c r="DS22" s="23">
        <f t="shared" si="31"/>
        <v>1.2100000000000009</v>
      </c>
      <c r="DT22" s="23">
        <f t="shared" si="31"/>
        <v>1.2200000000000009</v>
      </c>
      <c r="DU22" s="23">
        <f t="shared" si="31"/>
        <v>1.2300000000000009</v>
      </c>
      <c r="DV22" s="23">
        <f t="shared" si="31"/>
        <v>1.2400000000000009</v>
      </c>
      <c r="DW22" s="23">
        <f t="shared" si="31"/>
        <v>1.2500000000000009</v>
      </c>
      <c r="DX22" s="23">
        <f t="shared" si="31"/>
        <v>1.2600000000000009</v>
      </c>
      <c r="DY22" s="23">
        <f t="shared" si="31"/>
        <v>1.2700000000000009</v>
      </c>
      <c r="DZ22" s="23">
        <f t="shared" si="31"/>
        <v>1.2800000000000009</v>
      </c>
      <c r="EA22" s="23">
        <f t="shared" si="31"/>
        <v>1.2900000000000009</v>
      </c>
      <c r="EB22" s="23">
        <f t="shared" ref="EB22:FS22" si="32">EA22+EB20</f>
        <v>1.3000000000000009</v>
      </c>
      <c r="EC22" s="23">
        <f t="shared" si="32"/>
        <v>1.3100000000000009</v>
      </c>
      <c r="ED22" s="23">
        <f t="shared" si="32"/>
        <v>1.320000000000001</v>
      </c>
      <c r="EE22" s="23">
        <f t="shared" si="32"/>
        <v>1.330000000000001</v>
      </c>
      <c r="EF22" s="23">
        <f t="shared" si="32"/>
        <v>1.340000000000001</v>
      </c>
      <c r="EG22" s="23">
        <f t="shared" si="32"/>
        <v>1.350000000000001</v>
      </c>
      <c r="EH22" s="23">
        <f t="shared" si="32"/>
        <v>1.360000000000001</v>
      </c>
      <c r="EI22" s="23">
        <f t="shared" si="32"/>
        <v>1.370000000000001</v>
      </c>
      <c r="EJ22" s="23">
        <f t="shared" si="32"/>
        <v>1.380000000000001</v>
      </c>
      <c r="EK22" s="23">
        <f t="shared" si="32"/>
        <v>1.390000000000001</v>
      </c>
      <c r="EL22" s="23">
        <f t="shared" si="32"/>
        <v>1.400000000000001</v>
      </c>
      <c r="EM22" s="23">
        <f t="shared" si="32"/>
        <v>1.410000000000001</v>
      </c>
      <c r="EN22" s="23">
        <f t="shared" si="32"/>
        <v>1.420000000000001</v>
      </c>
      <c r="EO22" s="23">
        <f t="shared" si="32"/>
        <v>1.430000000000001</v>
      </c>
      <c r="EP22" s="23">
        <f t="shared" si="32"/>
        <v>1.4400000000000011</v>
      </c>
      <c r="EQ22" s="23">
        <f t="shared" si="32"/>
        <v>1.4500000000000011</v>
      </c>
      <c r="ER22" s="23">
        <f t="shared" si="32"/>
        <v>1.4600000000000011</v>
      </c>
      <c r="ES22" s="23">
        <f t="shared" si="32"/>
        <v>1.4700000000000011</v>
      </c>
      <c r="ET22" s="23">
        <f t="shared" si="32"/>
        <v>1.4800000000000011</v>
      </c>
      <c r="EU22" s="23">
        <f t="shared" si="32"/>
        <v>1.4900000000000011</v>
      </c>
      <c r="EV22" s="23">
        <f t="shared" si="32"/>
        <v>1.5000000000000011</v>
      </c>
      <c r="EW22" s="23">
        <f t="shared" si="32"/>
        <v>1.5100000000000011</v>
      </c>
      <c r="EX22" s="23">
        <f t="shared" si="32"/>
        <v>1.5200000000000011</v>
      </c>
      <c r="EY22" s="23">
        <f t="shared" si="32"/>
        <v>1.5300000000000011</v>
      </c>
      <c r="EZ22" s="23">
        <f t="shared" si="32"/>
        <v>1.5400000000000011</v>
      </c>
      <c r="FA22" s="23">
        <f t="shared" si="32"/>
        <v>1.5500000000000012</v>
      </c>
      <c r="FB22" s="23">
        <f t="shared" si="32"/>
        <v>1.5600000000000012</v>
      </c>
      <c r="FC22" s="23">
        <f t="shared" si="32"/>
        <v>1.5700000000000012</v>
      </c>
      <c r="FD22" s="23">
        <f t="shared" si="32"/>
        <v>1.5800000000000012</v>
      </c>
      <c r="FE22" s="23">
        <f t="shared" si="32"/>
        <v>1.5900000000000012</v>
      </c>
      <c r="FF22" s="23">
        <f t="shared" si="32"/>
        <v>1.6000000000000012</v>
      </c>
      <c r="FG22" s="23">
        <f t="shared" si="32"/>
        <v>1.6100000000000012</v>
      </c>
      <c r="FH22" s="23">
        <f t="shared" si="32"/>
        <v>1.6200000000000012</v>
      </c>
      <c r="FI22" s="23">
        <f t="shared" si="32"/>
        <v>1.6300000000000012</v>
      </c>
      <c r="FJ22" s="23">
        <f t="shared" si="32"/>
        <v>1.6400000000000012</v>
      </c>
      <c r="FK22" s="23">
        <f t="shared" si="32"/>
        <v>1.6500000000000012</v>
      </c>
      <c r="FL22" s="23">
        <f t="shared" si="32"/>
        <v>1.6600000000000013</v>
      </c>
      <c r="FM22" s="23">
        <f t="shared" si="32"/>
        <v>1.6700000000000013</v>
      </c>
      <c r="FN22" s="23">
        <f t="shared" si="32"/>
        <v>1.6800000000000013</v>
      </c>
      <c r="FO22" s="23">
        <f t="shared" si="32"/>
        <v>1.6900000000000013</v>
      </c>
      <c r="FP22" s="23">
        <f t="shared" si="32"/>
        <v>1.7000000000000013</v>
      </c>
      <c r="FQ22" s="23">
        <f t="shared" si="32"/>
        <v>1.7100000000000013</v>
      </c>
      <c r="FR22" s="23">
        <f t="shared" si="32"/>
        <v>1.7200000000000013</v>
      </c>
      <c r="FS22" s="23">
        <f t="shared" si="32"/>
        <v>1.7300000000000013</v>
      </c>
    </row>
    <row r="23" spans="1:256" s="14" customFormat="1" ht="6" customHeight="1" x14ac:dyDescent="0.25"/>
    <row r="24" spans="1:256" x14ac:dyDescent="0.25">
      <c r="A24" s="25" t="s">
        <v>3</v>
      </c>
      <c r="B24" s="26" t="s">
        <v>8</v>
      </c>
      <c r="C24" s="25">
        <f>'Raw Data'!B38</f>
        <v>0</v>
      </c>
      <c r="D24" s="25">
        <f>'Raw Data'!C38</f>
        <v>0</v>
      </c>
      <c r="E24" s="25">
        <f>'Raw Data'!D38</f>
        <v>0</v>
      </c>
      <c r="F24" s="25">
        <f>'Raw Data'!E38</f>
        <v>0</v>
      </c>
      <c r="G24" s="25">
        <f>'Raw Data'!F38</f>
        <v>0</v>
      </c>
      <c r="H24" s="25">
        <f>'Raw Data'!G38</f>
        <v>0</v>
      </c>
      <c r="I24" s="25">
        <f>'Raw Data'!H38</f>
        <v>0</v>
      </c>
      <c r="J24" s="25">
        <f>'Raw Data'!I38</f>
        <v>4</v>
      </c>
      <c r="K24" s="25">
        <f>'Raw Data'!J38</f>
        <v>0</v>
      </c>
      <c r="L24" s="25">
        <f>'Raw Data'!K38</f>
        <v>0</v>
      </c>
      <c r="M24" s="25">
        <f>'Raw Data'!L38</f>
        <v>0</v>
      </c>
      <c r="N24" s="25">
        <f>'Raw Data'!M38</f>
        <v>0</v>
      </c>
      <c r="O24" s="25">
        <f>'Raw Data'!N38</f>
        <v>0</v>
      </c>
      <c r="P24" s="25">
        <f>'Raw Data'!O38</f>
        <v>0</v>
      </c>
      <c r="Q24" s="25">
        <f>'Raw Data'!P38</f>
        <v>0</v>
      </c>
      <c r="R24" s="25">
        <f>'Raw Data'!Q38</f>
        <v>2</v>
      </c>
      <c r="S24" s="25">
        <f>'Raw Data'!R38</f>
        <v>7</v>
      </c>
      <c r="T24" s="25">
        <f>'Raw Data'!S38</f>
        <v>0</v>
      </c>
      <c r="U24" s="25">
        <f>'Raw Data'!T38</f>
        <v>0</v>
      </c>
      <c r="V24" s="25">
        <f>'Raw Data'!U38</f>
        <v>0</v>
      </c>
      <c r="W24" s="25">
        <f>'Raw Data'!V38</f>
        <v>0</v>
      </c>
      <c r="X24" s="25">
        <f>'Raw Data'!W38</f>
        <v>0</v>
      </c>
      <c r="Y24" s="25">
        <f>'Raw Data'!X38</f>
        <v>6</v>
      </c>
      <c r="Z24" s="25">
        <f>'Raw Data'!Y38</f>
        <v>0</v>
      </c>
      <c r="AA24" s="25">
        <f>'Raw Data'!Z38</f>
        <v>0</v>
      </c>
      <c r="AB24" s="25">
        <f>'Raw Data'!AA38</f>
        <v>0</v>
      </c>
      <c r="AC24" s="25">
        <f>'Raw Data'!AB38</f>
        <v>0</v>
      </c>
      <c r="AD24" s="25">
        <f>'Raw Data'!AC38</f>
        <v>0</v>
      </c>
      <c r="AE24" s="25">
        <f>'Raw Data'!AD38</f>
        <v>0</v>
      </c>
      <c r="AF24" s="25">
        <f>'Raw Data'!AE38</f>
        <v>0</v>
      </c>
      <c r="AG24" s="25">
        <f>'Raw Data'!AF38</f>
        <v>0</v>
      </c>
      <c r="AH24" s="25">
        <f>'Raw Data'!AG38</f>
        <v>0</v>
      </c>
      <c r="AI24" s="25">
        <f>'Raw Data'!AH38</f>
        <v>0</v>
      </c>
      <c r="AJ24" s="25">
        <f>'Raw Data'!AI38</f>
        <v>0</v>
      </c>
      <c r="AK24" s="25">
        <f>'Raw Data'!AJ38</f>
        <v>0</v>
      </c>
      <c r="AL24" s="25">
        <f>'Raw Data'!AK38</f>
        <v>0</v>
      </c>
      <c r="AM24" s="25">
        <f>'Raw Data'!AL38</f>
        <v>0</v>
      </c>
      <c r="AN24" s="25">
        <f>'Raw Data'!AM38</f>
        <v>0</v>
      </c>
      <c r="AO24" s="25">
        <f>'Raw Data'!AN38</f>
        <v>0</v>
      </c>
      <c r="AP24" s="25">
        <f>'Raw Data'!AO38</f>
        <v>0</v>
      </c>
      <c r="AQ24" s="25">
        <f>'Raw Data'!AP38</f>
        <v>0</v>
      </c>
      <c r="AR24" s="25">
        <f>'Raw Data'!AQ38</f>
        <v>0</v>
      </c>
      <c r="AS24" s="25">
        <f>'Raw Data'!AR38</f>
        <v>0</v>
      </c>
      <c r="AT24" s="25">
        <f>'Raw Data'!AS38</f>
        <v>0</v>
      </c>
      <c r="AU24" s="25">
        <f>'Raw Data'!AT38</f>
        <v>0</v>
      </c>
      <c r="AV24" s="25">
        <f>'Raw Data'!AU38</f>
        <v>0</v>
      </c>
      <c r="AW24" s="25">
        <f>'Raw Data'!AV38</f>
        <v>1</v>
      </c>
      <c r="AX24" s="25">
        <f>'Raw Data'!AW38</f>
        <v>0</v>
      </c>
      <c r="AY24" s="25">
        <f>'Raw Data'!AX38</f>
        <v>0</v>
      </c>
      <c r="AZ24" s="25">
        <f>'Raw Data'!AY38</f>
        <v>0</v>
      </c>
      <c r="BA24" s="25">
        <f>'Raw Data'!AZ38</f>
        <v>0</v>
      </c>
      <c r="BB24" s="25">
        <f>'Raw Data'!BA38</f>
        <v>0</v>
      </c>
      <c r="BC24" s="25">
        <f>'Raw Data'!BB38</f>
        <v>0</v>
      </c>
      <c r="BD24" s="25">
        <f>'Raw Data'!BC38</f>
        <v>4</v>
      </c>
      <c r="BE24" s="25">
        <f>'Raw Data'!BD38</f>
        <v>0</v>
      </c>
      <c r="BF24" s="25">
        <f>'Raw Data'!BE38</f>
        <v>0</v>
      </c>
      <c r="BG24" s="25">
        <f>'Raw Data'!BF38</f>
        <v>0</v>
      </c>
      <c r="BH24" s="25">
        <f>'Raw Data'!BG38</f>
        <v>0</v>
      </c>
      <c r="BI24" s="25">
        <f>'Raw Data'!BH38</f>
        <v>0</v>
      </c>
      <c r="BJ24" s="25">
        <f>'Raw Data'!BI38</f>
        <v>0</v>
      </c>
      <c r="BK24" s="25">
        <f>'Raw Data'!BJ38</f>
        <v>0</v>
      </c>
      <c r="BL24" s="25">
        <f>'Raw Data'!BK38</f>
        <v>8</v>
      </c>
      <c r="BM24" s="25">
        <f>'Raw Data'!BL38</f>
        <v>7</v>
      </c>
      <c r="BN24" s="25">
        <f>'Raw Data'!BM38</f>
        <v>0</v>
      </c>
      <c r="BO24" s="25">
        <f>'Raw Data'!BN38</f>
        <v>0</v>
      </c>
      <c r="BP24" s="25">
        <f>'Raw Data'!BO38</f>
        <v>0</v>
      </c>
      <c r="BQ24" s="25">
        <f>'Raw Data'!BP38</f>
        <v>3</v>
      </c>
      <c r="BR24" s="25">
        <f>'Raw Data'!BQ38</f>
        <v>0</v>
      </c>
      <c r="BS24" s="25">
        <f>'Raw Data'!BR38</f>
        <v>0</v>
      </c>
      <c r="BT24" s="25">
        <f>'Raw Data'!BS38</f>
        <v>0</v>
      </c>
      <c r="BU24" s="25">
        <f>'Raw Data'!BT38</f>
        <v>0</v>
      </c>
      <c r="BV24" s="25">
        <f>'Raw Data'!BU38</f>
        <v>0</v>
      </c>
      <c r="BW24" s="25">
        <f>'Raw Data'!BV38</f>
        <v>0</v>
      </c>
      <c r="BX24" s="25">
        <f>'Raw Data'!BW38</f>
        <v>0</v>
      </c>
      <c r="BY24" s="25">
        <f>'Raw Data'!BX38</f>
        <v>0</v>
      </c>
      <c r="BZ24" s="25">
        <f>'Raw Data'!BY38</f>
        <v>0</v>
      </c>
      <c r="CA24" s="25">
        <f>'Raw Data'!BZ38</f>
        <v>0</v>
      </c>
      <c r="CB24" s="25">
        <f>'Raw Data'!CA38</f>
        <v>0</v>
      </c>
      <c r="CC24" s="25">
        <f>'Raw Data'!CB38</f>
        <v>0</v>
      </c>
      <c r="CD24" s="25">
        <f>'Raw Data'!CC38</f>
        <v>0</v>
      </c>
      <c r="CE24" s="25">
        <f>'Raw Data'!CD38</f>
        <v>0</v>
      </c>
      <c r="CF24" s="25">
        <f>'Raw Data'!CE38</f>
        <v>0</v>
      </c>
      <c r="CG24" s="25">
        <f>'Raw Data'!CF38</f>
        <v>20</v>
      </c>
      <c r="CH24" s="25">
        <f>'Raw Data'!CG38</f>
        <v>0</v>
      </c>
      <c r="CI24" s="25">
        <f>'Raw Data'!CH38</f>
        <v>0</v>
      </c>
      <c r="CJ24" s="25">
        <f>'Raw Data'!CI38</f>
        <v>0</v>
      </c>
      <c r="CK24" s="25">
        <f>'Raw Data'!CJ38</f>
        <v>0</v>
      </c>
      <c r="CL24" s="25">
        <f>'Raw Data'!CK38</f>
        <v>0</v>
      </c>
      <c r="CM24" s="25">
        <f>'Raw Data'!CL38</f>
        <v>0</v>
      </c>
      <c r="CN24" s="25">
        <f>'Raw Data'!CM38</f>
        <v>0</v>
      </c>
      <c r="CO24" s="25">
        <f>'Raw Data'!CN38</f>
        <v>0</v>
      </c>
      <c r="CP24" s="25">
        <f>'Raw Data'!CO38</f>
        <v>6</v>
      </c>
      <c r="CQ24" s="25">
        <f>'Raw Data'!CP38</f>
        <v>0</v>
      </c>
      <c r="CR24" s="25">
        <f>'Raw Data'!CQ38</f>
        <v>0</v>
      </c>
      <c r="CS24" s="25">
        <f>'Raw Data'!CR38</f>
        <v>0</v>
      </c>
      <c r="CT24" s="25">
        <f>'Raw Data'!CS38</f>
        <v>0</v>
      </c>
      <c r="CU24" s="25">
        <f>'Raw Data'!CT38</f>
        <v>0</v>
      </c>
      <c r="CV24" s="25">
        <f>'Raw Data'!CU38</f>
        <v>0</v>
      </c>
      <c r="CW24" s="25">
        <f>'Raw Data'!CV38</f>
        <v>0</v>
      </c>
      <c r="CX24" s="25">
        <f>'Raw Data'!CW38</f>
        <v>0</v>
      </c>
      <c r="CY24" s="25">
        <f>'Raw Data'!CX38</f>
        <v>0</v>
      </c>
      <c r="CZ24" s="25">
        <f>'Raw Data'!CY38</f>
        <v>7</v>
      </c>
      <c r="DA24" s="25">
        <f>'Raw Data'!CZ38</f>
        <v>0</v>
      </c>
      <c r="DB24" s="25">
        <f>'Raw Data'!DA38</f>
        <v>0</v>
      </c>
      <c r="DC24" s="25">
        <f>'Raw Data'!DB38</f>
        <v>0</v>
      </c>
      <c r="DD24" s="25">
        <f>'Raw Data'!DC38</f>
        <v>0</v>
      </c>
      <c r="DE24" s="25">
        <f>'Raw Data'!DD38</f>
        <v>0</v>
      </c>
      <c r="DF24" s="25">
        <f>'Raw Data'!DE38</f>
        <v>0</v>
      </c>
      <c r="DG24" s="25">
        <f>'Raw Data'!DF38</f>
        <v>0</v>
      </c>
      <c r="DH24" s="25">
        <f>'Raw Data'!DG38</f>
        <v>0</v>
      </c>
      <c r="DI24" s="25">
        <f>'Raw Data'!DH38</f>
        <v>0</v>
      </c>
      <c r="DJ24" s="25">
        <f>'Raw Data'!DI38</f>
        <v>0</v>
      </c>
      <c r="DK24" s="25">
        <f>'Raw Data'!DJ38</f>
        <v>0</v>
      </c>
      <c r="DL24" s="25">
        <f>'Raw Data'!DK38</f>
        <v>0</v>
      </c>
      <c r="DM24" s="25">
        <f>'Raw Data'!DL38</f>
        <v>0</v>
      </c>
      <c r="DN24" s="25">
        <f>'Raw Data'!DM38</f>
        <v>0</v>
      </c>
      <c r="DO24" s="25">
        <f>'Raw Data'!DN38</f>
        <v>0</v>
      </c>
      <c r="DP24" s="25">
        <f>'Raw Data'!DO38</f>
        <v>0</v>
      </c>
      <c r="DQ24" s="25">
        <f>'Raw Data'!DP38</f>
        <v>0</v>
      </c>
      <c r="DR24" s="25">
        <f>'Raw Data'!DQ38</f>
        <v>28</v>
      </c>
      <c r="DS24" s="25">
        <f>'Raw Data'!DR38</f>
        <v>2</v>
      </c>
      <c r="DT24" s="25">
        <f>'Raw Data'!DS38</f>
        <v>8</v>
      </c>
      <c r="DU24" s="25">
        <f>'Raw Data'!DT38</f>
        <v>8</v>
      </c>
      <c r="DV24" s="25">
        <f>'Raw Data'!DU38</f>
        <v>9</v>
      </c>
      <c r="DW24" s="25">
        <f>'Raw Data'!DV38</f>
        <v>4</v>
      </c>
      <c r="DX24" s="25">
        <f>'Raw Data'!DW38</f>
        <v>16</v>
      </c>
      <c r="DY24" s="25">
        <f>'Raw Data'!DX38</f>
        <v>0</v>
      </c>
      <c r="DZ24" s="25">
        <f>'Raw Data'!DY38</f>
        <v>0</v>
      </c>
      <c r="EA24" s="25">
        <f>'Raw Data'!DZ38</f>
        <v>0</v>
      </c>
      <c r="EB24" s="25">
        <f>'Raw Data'!EA38</f>
        <v>0</v>
      </c>
      <c r="EC24" s="25">
        <f>'Raw Data'!EB38</f>
        <v>0</v>
      </c>
      <c r="ED24" s="25">
        <f>'Raw Data'!EC38</f>
        <v>0</v>
      </c>
      <c r="EE24" s="25">
        <f>'Raw Data'!ED38</f>
        <v>6</v>
      </c>
      <c r="EF24" s="25">
        <f>'Raw Data'!EE38</f>
        <v>16</v>
      </c>
      <c r="EG24" s="25">
        <f>'Raw Data'!EF38</f>
        <v>0</v>
      </c>
      <c r="EH24" s="25">
        <f>'Raw Data'!EG38</f>
        <v>0</v>
      </c>
      <c r="EI24" s="25">
        <f>'Raw Data'!EH38</f>
        <v>0</v>
      </c>
      <c r="EJ24" s="25">
        <f>'Raw Data'!EI38</f>
        <v>4</v>
      </c>
      <c r="EK24" s="25">
        <f>'Raw Data'!EJ38</f>
        <v>0</v>
      </c>
      <c r="EL24" s="25">
        <f>'Raw Data'!EK38</f>
        <v>0</v>
      </c>
      <c r="EM24" s="25">
        <f>'Raw Data'!EL38</f>
        <v>0</v>
      </c>
      <c r="EN24" s="25">
        <f>'Raw Data'!EM38</f>
        <v>0</v>
      </c>
      <c r="EO24" s="25">
        <f>'Raw Data'!EN38</f>
        <v>0</v>
      </c>
      <c r="EP24" s="25">
        <f>'Raw Data'!EO38</f>
        <v>0</v>
      </c>
      <c r="EQ24" s="25">
        <f>'Raw Data'!EP38</f>
        <v>5</v>
      </c>
      <c r="ER24" s="25">
        <f>'Raw Data'!EQ38</f>
        <v>0</v>
      </c>
      <c r="ES24" s="25">
        <f>'Raw Data'!ER38</f>
        <v>0</v>
      </c>
      <c r="ET24" s="25">
        <f>'Raw Data'!ES38</f>
        <v>0</v>
      </c>
      <c r="EU24" s="25">
        <f>'Raw Data'!ET38</f>
        <v>0</v>
      </c>
      <c r="EV24" s="25">
        <f>'Raw Data'!EU38</f>
        <v>0</v>
      </c>
      <c r="EW24" s="25">
        <f>'Raw Data'!EV38</f>
        <v>5</v>
      </c>
      <c r="EX24" s="25">
        <f>'Raw Data'!EW38</f>
        <v>0</v>
      </c>
      <c r="EY24" s="25">
        <f>'Raw Data'!EX38</f>
        <v>0</v>
      </c>
      <c r="EZ24" s="25">
        <f>'Raw Data'!EY38</f>
        <v>0</v>
      </c>
      <c r="FA24" s="25">
        <f>'Raw Data'!EZ38</f>
        <v>1</v>
      </c>
      <c r="FB24" s="25">
        <f>'Raw Data'!FA38</f>
        <v>0</v>
      </c>
      <c r="FC24" s="25">
        <f>'Raw Data'!FB38</f>
        <v>0</v>
      </c>
      <c r="FD24" s="25">
        <f>'Raw Data'!FC38</f>
        <v>0</v>
      </c>
      <c r="FE24" s="25">
        <f>'Raw Data'!FD38</f>
        <v>7.5</v>
      </c>
      <c r="FF24" s="25">
        <f>'Raw Data'!FE38</f>
        <v>0</v>
      </c>
      <c r="FG24" s="25">
        <f>'Raw Data'!FF38</f>
        <v>3</v>
      </c>
      <c r="FH24" s="25">
        <f>'Raw Data'!FG38</f>
        <v>0</v>
      </c>
      <c r="FI24" s="25">
        <f>'Raw Data'!FH38</f>
        <v>0</v>
      </c>
      <c r="FJ24" s="25">
        <f>'Raw Data'!FI38</f>
        <v>0</v>
      </c>
      <c r="FK24" s="25">
        <f>'Raw Data'!FJ38</f>
        <v>0</v>
      </c>
      <c r="FL24" s="25">
        <f>'Raw Data'!FK38</f>
        <v>0</v>
      </c>
      <c r="FM24" s="25">
        <f>'Raw Data'!FL38</f>
        <v>0</v>
      </c>
      <c r="FN24" s="25">
        <f>'Raw Data'!FM38</f>
        <v>0</v>
      </c>
      <c r="FO24" s="25">
        <f>'Raw Data'!FN38</f>
        <v>0</v>
      </c>
      <c r="FP24" s="25">
        <f>'Raw Data'!FO38</f>
        <v>0</v>
      </c>
      <c r="FQ24" s="25">
        <f>'Raw Data'!FP38</f>
        <v>0</v>
      </c>
      <c r="FR24" s="25">
        <f>'Raw Data'!FQ38</f>
        <v>0</v>
      </c>
      <c r="FS24" s="25">
        <f>'Raw Data'!FR38</f>
        <v>0</v>
      </c>
    </row>
    <row r="25" spans="1:256" x14ac:dyDescent="0.25">
      <c r="A25" s="166" t="s">
        <v>4</v>
      </c>
      <c r="B25" s="10" t="s">
        <v>8</v>
      </c>
      <c r="C25" s="153">
        <f>IF(C24&gt;D16,C24-$B$64*(1-C7)+(B24-B25),0)</f>
        <v>0</v>
      </c>
      <c r="D25" s="153">
        <f t="shared" ref="D25:AI25" si="33">D24-(IF(D24&lt;$B63,D24,$B63))*(1-D7-$B62+D7*$B62)+IF(D24*C24&gt;0,MAX(C24-C25-D16+D17,0),0)</f>
        <v>0</v>
      </c>
      <c r="E25" s="153">
        <f t="shared" si="33"/>
        <v>0</v>
      </c>
      <c r="F25" s="153">
        <f t="shared" si="33"/>
        <v>0</v>
      </c>
      <c r="G25" s="153">
        <f t="shared" si="33"/>
        <v>0</v>
      </c>
      <c r="H25" s="153">
        <f t="shared" si="33"/>
        <v>0</v>
      </c>
      <c r="I25" s="153">
        <f t="shared" si="33"/>
        <v>0</v>
      </c>
      <c r="J25" s="153">
        <f t="shared" si="33"/>
        <v>0.79999999999999982</v>
      </c>
      <c r="K25" s="153">
        <f t="shared" si="33"/>
        <v>0</v>
      </c>
      <c r="L25" s="153">
        <f t="shared" si="33"/>
        <v>0</v>
      </c>
      <c r="M25" s="153">
        <f t="shared" si="33"/>
        <v>0</v>
      </c>
      <c r="N25" s="153">
        <f t="shared" si="33"/>
        <v>0</v>
      </c>
      <c r="O25" s="153">
        <f t="shared" si="33"/>
        <v>0</v>
      </c>
      <c r="P25" s="153">
        <f t="shared" si="33"/>
        <v>0</v>
      </c>
      <c r="Q25" s="153">
        <f t="shared" si="33"/>
        <v>0</v>
      </c>
      <c r="R25" s="153">
        <f t="shared" si="33"/>
        <v>0.4513999999999998</v>
      </c>
      <c r="S25" s="153">
        <f t="shared" si="33"/>
        <v>1.6212</v>
      </c>
      <c r="T25" s="153">
        <f t="shared" si="33"/>
        <v>0</v>
      </c>
      <c r="U25" s="153">
        <f t="shared" si="33"/>
        <v>0</v>
      </c>
      <c r="V25" s="153">
        <f t="shared" si="33"/>
        <v>0</v>
      </c>
      <c r="W25" s="153">
        <f t="shared" si="33"/>
        <v>0</v>
      </c>
      <c r="X25" s="153">
        <f t="shared" si="33"/>
        <v>0</v>
      </c>
      <c r="Y25" s="153">
        <f t="shared" si="33"/>
        <v>1.6019999999999994</v>
      </c>
      <c r="Z25" s="153">
        <f t="shared" si="33"/>
        <v>0</v>
      </c>
      <c r="AA25" s="153">
        <f t="shared" si="33"/>
        <v>0</v>
      </c>
      <c r="AB25" s="153">
        <f t="shared" si="33"/>
        <v>0</v>
      </c>
      <c r="AC25" s="153">
        <f t="shared" si="33"/>
        <v>0</v>
      </c>
      <c r="AD25" s="153">
        <f t="shared" si="33"/>
        <v>0</v>
      </c>
      <c r="AE25" s="153">
        <f t="shared" si="33"/>
        <v>0</v>
      </c>
      <c r="AF25" s="153">
        <f t="shared" si="33"/>
        <v>0</v>
      </c>
      <c r="AG25" s="153">
        <f t="shared" si="33"/>
        <v>0</v>
      </c>
      <c r="AH25" s="153">
        <f t="shared" si="33"/>
        <v>0</v>
      </c>
      <c r="AI25" s="153">
        <f t="shared" si="33"/>
        <v>0</v>
      </c>
      <c r="AJ25" s="153">
        <f t="shared" ref="AJ25:BO25" si="34">AJ24-(IF(AJ24&lt;$B63,AJ24,$B63))*(1-AJ7-$B62+AJ7*$B62)+IF(AJ24*AI24&gt;0,MAX(AI24-AI25-AJ16+AJ17,0),0)</f>
        <v>0</v>
      </c>
      <c r="AK25" s="153">
        <f t="shared" si="34"/>
        <v>0</v>
      </c>
      <c r="AL25" s="153">
        <f t="shared" si="34"/>
        <v>0</v>
      </c>
      <c r="AM25" s="153">
        <f t="shared" si="34"/>
        <v>0</v>
      </c>
      <c r="AN25" s="153">
        <f t="shared" si="34"/>
        <v>0</v>
      </c>
      <c r="AO25" s="153">
        <f t="shared" si="34"/>
        <v>0</v>
      </c>
      <c r="AP25" s="153">
        <f t="shared" si="34"/>
        <v>0</v>
      </c>
      <c r="AQ25" s="153">
        <f t="shared" si="34"/>
        <v>0</v>
      </c>
      <c r="AR25" s="153">
        <f t="shared" si="34"/>
        <v>0</v>
      </c>
      <c r="AS25" s="153">
        <f t="shared" si="34"/>
        <v>0</v>
      </c>
      <c r="AT25" s="153">
        <f t="shared" si="34"/>
        <v>0</v>
      </c>
      <c r="AU25" s="153">
        <f t="shared" si="34"/>
        <v>0</v>
      </c>
      <c r="AV25" s="153">
        <f t="shared" si="34"/>
        <v>0</v>
      </c>
      <c r="AW25" s="153">
        <f t="shared" si="34"/>
        <v>0.51325714285714286</v>
      </c>
      <c r="AX25" s="153">
        <f t="shared" si="34"/>
        <v>0</v>
      </c>
      <c r="AY25" s="153">
        <f t="shared" si="34"/>
        <v>0</v>
      </c>
      <c r="AZ25" s="153">
        <f t="shared" si="34"/>
        <v>0</v>
      </c>
      <c r="BA25" s="153">
        <f t="shared" si="34"/>
        <v>0</v>
      </c>
      <c r="BB25" s="153">
        <f t="shared" si="34"/>
        <v>0</v>
      </c>
      <c r="BC25" s="153">
        <f t="shared" si="34"/>
        <v>0</v>
      </c>
      <c r="BD25" s="153">
        <f t="shared" si="34"/>
        <v>2.3872</v>
      </c>
      <c r="BE25" s="153">
        <f t="shared" si="34"/>
        <v>0</v>
      </c>
      <c r="BF25" s="153">
        <f t="shared" si="34"/>
        <v>0</v>
      </c>
      <c r="BG25" s="153">
        <f t="shared" si="34"/>
        <v>0</v>
      </c>
      <c r="BH25" s="153">
        <f t="shared" si="34"/>
        <v>0</v>
      </c>
      <c r="BI25" s="153">
        <f t="shared" si="34"/>
        <v>0</v>
      </c>
      <c r="BJ25" s="153">
        <f t="shared" si="34"/>
        <v>0</v>
      </c>
      <c r="BK25" s="153">
        <f t="shared" si="34"/>
        <v>0</v>
      </c>
      <c r="BL25" s="153">
        <f t="shared" si="34"/>
        <v>5.8675199999999998</v>
      </c>
      <c r="BM25" s="153">
        <f t="shared" si="34"/>
        <v>5.3379200000000004</v>
      </c>
      <c r="BN25" s="153">
        <f t="shared" si="34"/>
        <v>0</v>
      </c>
      <c r="BO25" s="153">
        <f t="shared" si="34"/>
        <v>0</v>
      </c>
      <c r="BP25" s="153">
        <f t="shared" ref="BP25:CU25" si="35">BP24-(IF(BP24&lt;$B63,BP24,$B63))*(1-BP7-$B62+BP7*$B62)+IF(BP24*BO24&gt;0,MAX(BO24-BO25-BP16+BP17,0),0)</f>
        <v>0</v>
      </c>
      <c r="BQ25" s="153">
        <f t="shared" si="35"/>
        <v>2.4654857142857143</v>
      </c>
      <c r="BR25" s="153">
        <f t="shared" si="35"/>
        <v>0</v>
      </c>
      <c r="BS25" s="153">
        <f t="shared" si="35"/>
        <v>0</v>
      </c>
      <c r="BT25" s="153">
        <f t="shared" si="35"/>
        <v>0</v>
      </c>
      <c r="BU25" s="153">
        <f t="shared" si="35"/>
        <v>0</v>
      </c>
      <c r="BV25" s="153">
        <f t="shared" si="35"/>
        <v>0</v>
      </c>
      <c r="BW25" s="153">
        <f t="shared" si="35"/>
        <v>0</v>
      </c>
      <c r="BX25" s="153">
        <f t="shared" si="35"/>
        <v>0</v>
      </c>
      <c r="BY25" s="153">
        <f t="shared" si="35"/>
        <v>0</v>
      </c>
      <c r="BZ25" s="153">
        <f t="shared" si="35"/>
        <v>0</v>
      </c>
      <c r="CA25" s="153">
        <f t="shared" si="35"/>
        <v>0</v>
      </c>
      <c r="CB25" s="153">
        <f t="shared" si="35"/>
        <v>0</v>
      </c>
      <c r="CC25" s="153">
        <f t="shared" si="35"/>
        <v>0</v>
      </c>
      <c r="CD25" s="153">
        <f t="shared" si="35"/>
        <v>0</v>
      </c>
      <c r="CE25" s="153">
        <f t="shared" si="35"/>
        <v>0</v>
      </c>
      <c r="CF25" s="153">
        <f t="shared" si="35"/>
        <v>0</v>
      </c>
      <c r="CG25" s="153">
        <f t="shared" si="35"/>
        <v>18.302545454545452</v>
      </c>
      <c r="CH25" s="153">
        <f t="shared" si="35"/>
        <v>0</v>
      </c>
      <c r="CI25" s="153">
        <f t="shared" si="35"/>
        <v>0</v>
      </c>
      <c r="CJ25" s="153">
        <f t="shared" si="35"/>
        <v>0</v>
      </c>
      <c r="CK25" s="153">
        <f t="shared" si="35"/>
        <v>0</v>
      </c>
      <c r="CL25" s="153">
        <f t="shared" si="35"/>
        <v>0</v>
      </c>
      <c r="CM25" s="153">
        <f t="shared" si="35"/>
        <v>0</v>
      </c>
      <c r="CN25" s="153">
        <f t="shared" si="35"/>
        <v>0</v>
      </c>
      <c r="CO25" s="153">
        <f t="shared" si="35"/>
        <v>0</v>
      </c>
      <c r="CP25" s="153">
        <f t="shared" si="35"/>
        <v>5.1591272727272726</v>
      </c>
      <c r="CQ25" s="153">
        <f t="shared" si="35"/>
        <v>0</v>
      </c>
      <c r="CR25" s="153">
        <f t="shared" si="35"/>
        <v>0</v>
      </c>
      <c r="CS25" s="153">
        <f t="shared" si="35"/>
        <v>0</v>
      </c>
      <c r="CT25" s="153">
        <f t="shared" si="35"/>
        <v>0</v>
      </c>
      <c r="CU25" s="153">
        <f t="shared" si="35"/>
        <v>0</v>
      </c>
      <c r="CV25" s="153">
        <f t="shared" ref="CV25:EA25" si="36">CV24-(IF(CV24&lt;$B63,CV24,$B63))*(1-CV7-$B62+CV7*$B62)+IF(CV24*CU24&gt;0,MAX(CU24-CU25-CV16+CV17,0),0)</f>
        <v>0</v>
      </c>
      <c r="CW25" s="153">
        <f t="shared" si="36"/>
        <v>0</v>
      </c>
      <c r="CX25" s="153">
        <f t="shared" si="36"/>
        <v>0</v>
      </c>
      <c r="CY25" s="153">
        <f t="shared" si="36"/>
        <v>0</v>
      </c>
      <c r="CZ25" s="153">
        <f t="shared" si="36"/>
        <v>6.0312000000000001</v>
      </c>
      <c r="DA25" s="153">
        <f t="shared" si="36"/>
        <v>0</v>
      </c>
      <c r="DB25" s="153">
        <f t="shared" si="36"/>
        <v>0</v>
      </c>
      <c r="DC25" s="153">
        <f t="shared" si="36"/>
        <v>0</v>
      </c>
      <c r="DD25" s="153">
        <f t="shared" si="36"/>
        <v>0</v>
      </c>
      <c r="DE25" s="153">
        <f t="shared" si="36"/>
        <v>0</v>
      </c>
      <c r="DF25" s="153">
        <f t="shared" si="36"/>
        <v>0</v>
      </c>
      <c r="DG25" s="153">
        <f t="shared" si="36"/>
        <v>0</v>
      </c>
      <c r="DH25" s="153">
        <f t="shared" si="36"/>
        <v>0</v>
      </c>
      <c r="DI25" s="153">
        <f t="shared" si="36"/>
        <v>0</v>
      </c>
      <c r="DJ25" s="153">
        <f t="shared" si="36"/>
        <v>0</v>
      </c>
      <c r="DK25" s="153">
        <f t="shared" si="36"/>
        <v>0</v>
      </c>
      <c r="DL25" s="153">
        <f t="shared" si="36"/>
        <v>0</v>
      </c>
      <c r="DM25" s="153">
        <f t="shared" si="36"/>
        <v>0</v>
      </c>
      <c r="DN25" s="153">
        <f t="shared" si="36"/>
        <v>0</v>
      </c>
      <c r="DO25" s="153">
        <f t="shared" si="36"/>
        <v>0</v>
      </c>
      <c r="DP25" s="153">
        <f t="shared" si="36"/>
        <v>0</v>
      </c>
      <c r="DQ25" s="153">
        <f t="shared" si="36"/>
        <v>0</v>
      </c>
      <c r="DR25" s="153">
        <f t="shared" si="36"/>
        <v>22.876342857142859</v>
      </c>
      <c r="DS25" s="153">
        <f t="shared" si="36"/>
        <v>4.5969690932038993</v>
      </c>
      <c r="DT25" s="153">
        <f t="shared" si="36"/>
        <v>4.2111999999999998</v>
      </c>
      <c r="DU25" s="153">
        <f t="shared" si="36"/>
        <v>7.1683395079745917</v>
      </c>
      <c r="DV25" s="153">
        <f t="shared" si="36"/>
        <v>4.3179428571428566</v>
      </c>
      <c r="DW25" s="153">
        <f t="shared" si="36"/>
        <v>4.274882780071712</v>
      </c>
      <c r="DX25" s="153">
        <f t="shared" si="36"/>
        <v>9.1977142857142837</v>
      </c>
      <c r="DY25" s="153">
        <f t="shared" si="36"/>
        <v>0</v>
      </c>
      <c r="DZ25" s="153">
        <f t="shared" si="36"/>
        <v>0</v>
      </c>
      <c r="EA25" s="153">
        <f t="shared" si="36"/>
        <v>0</v>
      </c>
      <c r="EB25" s="153">
        <f t="shared" ref="EB25:FG25" si="37">EB24-(IF(EB24&lt;$B63,EB24,$B63))*(1-EB7-$B62+EB7*$B62)+IF(EB24*EA24&gt;0,MAX(EA24-EA25-EB16+EB17,0),0)</f>
        <v>0</v>
      </c>
      <c r="EC25" s="153">
        <f t="shared" si="37"/>
        <v>0</v>
      </c>
      <c r="ED25" s="153">
        <f t="shared" si="37"/>
        <v>0</v>
      </c>
      <c r="EE25" s="153">
        <f t="shared" si="37"/>
        <v>1.6196571428571422</v>
      </c>
      <c r="EF25" s="153">
        <f t="shared" si="37"/>
        <v>6.959542857142857</v>
      </c>
      <c r="EG25" s="153">
        <f t="shared" si="37"/>
        <v>0</v>
      </c>
      <c r="EH25" s="153">
        <f t="shared" si="37"/>
        <v>0</v>
      </c>
      <c r="EI25" s="153">
        <f t="shared" si="37"/>
        <v>0</v>
      </c>
      <c r="EJ25" s="153">
        <f t="shared" si="37"/>
        <v>0.79999999999999982</v>
      </c>
      <c r="EK25" s="153">
        <f t="shared" si="37"/>
        <v>0</v>
      </c>
      <c r="EL25" s="153">
        <f t="shared" si="37"/>
        <v>0</v>
      </c>
      <c r="EM25" s="153">
        <f t="shared" si="37"/>
        <v>0</v>
      </c>
      <c r="EN25" s="153">
        <f t="shared" si="37"/>
        <v>0</v>
      </c>
      <c r="EO25" s="153">
        <f t="shared" si="37"/>
        <v>0</v>
      </c>
      <c r="EP25" s="153">
        <f t="shared" si="37"/>
        <v>0</v>
      </c>
      <c r="EQ25" s="153">
        <f t="shared" si="37"/>
        <v>1</v>
      </c>
      <c r="ER25" s="153">
        <f t="shared" si="37"/>
        <v>0</v>
      </c>
      <c r="ES25" s="153">
        <f t="shared" si="37"/>
        <v>0</v>
      </c>
      <c r="ET25" s="153">
        <f t="shared" si="37"/>
        <v>0</v>
      </c>
      <c r="EU25" s="153">
        <f t="shared" si="37"/>
        <v>0</v>
      </c>
      <c r="EV25" s="153">
        <f t="shared" si="37"/>
        <v>0</v>
      </c>
      <c r="EW25" s="153">
        <f t="shared" si="37"/>
        <v>1</v>
      </c>
      <c r="EX25" s="153">
        <f t="shared" si="37"/>
        <v>0</v>
      </c>
      <c r="EY25" s="153">
        <f t="shared" si="37"/>
        <v>0</v>
      </c>
      <c r="EZ25" s="153">
        <f t="shared" si="37"/>
        <v>0</v>
      </c>
      <c r="FA25" s="153">
        <f t="shared" si="37"/>
        <v>0.19999999999999996</v>
      </c>
      <c r="FB25" s="153">
        <f t="shared" si="37"/>
        <v>0</v>
      </c>
      <c r="FC25" s="153">
        <f t="shared" si="37"/>
        <v>0</v>
      </c>
      <c r="FD25" s="153">
        <f t="shared" si="37"/>
        <v>0</v>
      </c>
      <c r="FE25" s="153">
        <f t="shared" si="37"/>
        <v>1.5</v>
      </c>
      <c r="FF25" s="153">
        <f t="shared" si="37"/>
        <v>0</v>
      </c>
      <c r="FG25" s="153">
        <f t="shared" si="37"/>
        <v>0.59999999999999964</v>
      </c>
      <c r="FH25" s="153">
        <f t="shared" ref="FH25:FS25" si="38">FH24-(IF(FH24&lt;$B63,FH24,$B63))*(1-FH7-$B62+FH7*$B62)+IF(FH24*FG24&gt;0,MAX(FG24-FG25-FH16+FH17,0),0)</f>
        <v>0</v>
      </c>
      <c r="FI25" s="153">
        <f t="shared" si="38"/>
        <v>0</v>
      </c>
      <c r="FJ25" s="153">
        <f t="shared" si="38"/>
        <v>0</v>
      </c>
      <c r="FK25" s="153">
        <f t="shared" si="38"/>
        <v>0</v>
      </c>
      <c r="FL25" s="153">
        <f t="shared" si="38"/>
        <v>0</v>
      </c>
      <c r="FM25" s="153">
        <f t="shared" si="38"/>
        <v>0</v>
      </c>
      <c r="FN25" s="153">
        <f t="shared" si="38"/>
        <v>0</v>
      </c>
      <c r="FO25" s="153">
        <f t="shared" si="38"/>
        <v>0</v>
      </c>
      <c r="FP25" s="153">
        <f t="shared" si="38"/>
        <v>0</v>
      </c>
      <c r="FQ25" s="153">
        <f t="shared" si="38"/>
        <v>0</v>
      </c>
      <c r="FR25" s="153">
        <f t="shared" si="38"/>
        <v>0</v>
      </c>
      <c r="FS25" s="153">
        <f t="shared" si="38"/>
        <v>0</v>
      </c>
    </row>
    <row r="26" spans="1:256" s="4" customFormat="1" x14ac:dyDescent="0.25">
      <c r="A26" s="166" t="s">
        <v>17</v>
      </c>
      <c r="B26" s="10" t="s">
        <v>8</v>
      </c>
      <c r="C26" s="166">
        <v>0</v>
      </c>
      <c r="D26" s="166">
        <f>C26+D25</f>
        <v>0</v>
      </c>
      <c r="E26" s="166">
        <f t="shared" ref="E26:P26" si="39">D26+E25</f>
        <v>0</v>
      </c>
      <c r="F26" s="166">
        <f t="shared" si="39"/>
        <v>0</v>
      </c>
      <c r="G26" s="166">
        <f t="shared" si="39"/>
        <v>0</v>
      </c>
      <c r="H26" s="166">
        <f t="shared" si="39"/>
        <v>0</v>
      </c>
      <c r="I26" s="166">
        <f t="shared" si="39"/>
        <v>0</v>
      </c>
      <c r="J26" s="166">
        <f t="shared" si="39"/>
        <v>0.79999999999999982</v>
      </c>
      <c r="K26" s="166">
        <f t="shared" si="39"/>
        <v>0.79999999999999982</v>
      </c>
      <c r="L26" s="166">
        <f t="shared" si="39"/>
        <v>0.79999999999999982</v>
      </c>
      <c r="M26" s="166">
        <f t="shared" si="39"/>
        <v>0.79999999999999982</v>
      </c>
      <c r="N26" s="166">
        <f t="shared" si="39"/>
        <v>0.79999999999999982</v>
      </c>
      <c r="O26" s="166">
        <f t="shared" si="39"/>
        <v>0.79999999999999982</v>
      </c>
      <c r="P26" s="166">
        <f t="shared" si="39"/>
        <v>0.79999999999999982</v>
      </c>
      <c r="Q26" s="166">
        <f>P26+Q25</f>
        <v>0.79999999999999982</v>
      </c>
      <c r="R26" s="166">
        <f>Q26+R25</f>
        <v>1.2513999999999996</v>
      </c>
      <c r="S26" s="166">
        <f>R26+S25</f>
        <v>2.8725999999999994</v>
      </c>
      <c r="T26" s="166">
        <f t="shared" ref="T26:CE26" si="40">S26+T25</f>
        <v>2.8725999999999994</v>
      </c>
      <c r="U26" s="166">
        <f t="shared" si="40"/>
        <v>2.8725999999999994</v>
      </c>
      <c r="V26" s="166">
        <f t="shared" si="40"/>
        <v>2.8725999999999994</v>
      </c>
      <c r="W26" s="166">
        <f t="shared" si="40"/>
        <v>2.8725999999999994</v>
      </c>
      <c r="X26" s="166">
        <f t="shared" si="40"/>
        <v>2.8725999999999994</v>
      </c>
      <c r="Y26" s="166">
        <f t="shared" si="40"/>
        <v>4.4745999999999988</v>
      </c>
      <c r="Z26" s="166">
        <f t="shared" si="40"/>
        <v>4.4745999999999988</v>
      </c>
      <c r="AA26" s="166">
        <f t="shared" si="40"/>
        <v>4.4745999999999988</v>
      </c>
      <c r="AB26" s="166">
        <f t="shared" si="40"/>
        <v>4.4745999999999988</v>
      </c>
      <c r="AC26" s="166">
        <f t="shared" si="40"/>
        <v>4.4745999999999988</v>
      </c>
      <c r="AD26" s="166">
        <f t="shared" si="40"/>
        <v>4.4745999999999988</v>
      </c>
      <c r="AE26" s="166">
        <f t="shared" si="40"/>
        <v>4.4745999999999988</v>
      </c>
      <c r="AF26" s="166">
        <f t="shared" si="40"/>
        <v>4.4745999999999988</v>
      </c>
      <c r="AG26" s="166">
        <f t="shared" si="40"/>
        <v>4.4745999999999988</v>
      </c>
      <c r="AH26" s="166">
        <f t="shared" si="40"/>
        <v>4.4745999999999988</v>
      </c>
      <c r="AI26" s="166">
        <f t="shared" si="40"/>
        <v>4.4745999999999988</v>
      </c>
      <c r="AJ26" s="166">
        <f t="shared" si="40"/>
        <v>4.4745999999999988</v>
      </c>
      <c r="AK26" s="166">
        <f t="shared" si="40"/>
        <v>4.4745999999999988</v>
      </c>
      <c r="AL26" s="166">
        <f t="shared" si="40"/>
        <v>4.4745999999999988</v>
      </c>
      <c r="AM26" s="166">
        <f t="shared" si="40"/>
        <v>4.4745999999999988</v>
      </c>
      <c r="AN26" s="166">
        <f t="shared" si="40"/>
        <v>4.4745999999999988</v>
      </c>
      <c r="AO26" s="166">
        <f t="shared" si="40"/>
        <v>4.4745999999999988</v>
      </c>
      <c r="AP26" s="166">
        <f t="shared" si="40"/>
        <v>4.4745999999999988</v>
      </c>
      <c r="AQ26" s="166">
        <f t="shared" si="40"/>
        <v>4.4745999999999988</v>
      </c>
      <c r="AR26" s="166">
        <f t="shared" si="40"/>
        <v>4.4745999999999988</v>
      </c>
      <c r="AS26" s="166">
        <f t="shared" si="40"/>
        <v>4.4745999999999988</v>
      </c>
      <c r="AT26" s="166">
        <f t="shared" si="40"/>
        <v>4.4745999999999988</v>
      </c>
      <c r="AU26" s="166">
        <f t="shared" si="40"/>
        <v>4.4745999999999988</v>
      </c>
      <c r="AV26" s="166">
        <f t="shared" si="40"/>
        <v>4.4745999999999988</v>
      </c>
      <c r="AW26" s="166">
        <f t="shared" si="40"/>
        <v>4.9878571428571412</v>
      </c>
      <c r="AX26" s="166">
        <f t="shared" si="40"/>
        <v>4.9878571428571412</v>
      </c>
      <c r="AY26" s="166">
        <f t="shared" si="40"/>
        <v>4.9878571428571412</v>
      </c>
      <c r="AZ26" s="166">
        <f t="shared" si="40"/>
        <v>4.9878571428571412</v>
      </c>
      <c r="BA26" s="166">
        <f t="shared" si="40"/>
        <v>4.9878571428571412</v>
      </c>
      <c r="BB26" s="166">
        <f t="shared" si="40"/>
        <v>4.9878571428571412</v>
      </c>
      <c r="BC26" s="166">
        <f t="shared" si="40"/>
        <v>4.9878571428571412</v>
      </c>
      <c r="BD26" s="166">
        <f t="shared" si="40"/>
        <v>7.3750571428571412</v>
      </c>
      <c r="BE26" s="166">
        <f t="shared" si="40"/>
        <v>7.3750571428571412</v>
      </c>
      <c r="BF26" s="166">
        <f t="shared" si="40"/>
        <v>7.3750571428571412</v>
      </c>
      <c r="BG26" s="166">
        <f t="shared" si="40"/>
        <v>7.3750571428571412</v>
      </c>
      <c r="BH26" s="166">
        <f t="shared" si="40"/>
        <v>7.3750571428571412</v>
      </c>
      <c r="BI26" s="166">
        <f t="shared" si="40"/>
        <v>7.3750571428571412</v>
      </c>
      <c r="BJ26" s="166">
        <f t="shared" si="40"/>
        <v>7.3750571428571412</v>
      </c>
      <c r="BK26" s="166">
        <f t="shared" si="40"/>
        <v>7.3750571428571412</v>
      </c>
      <c r="BL26" s="166">
        <f t="shared" si="40"/>
        <v>13.24257714285714</v>
      </c>
      <c r="BM26" s="166">
        <f t="shared" si="40"/>
        <v>18.580497142857141</v>
      </c>
      <c r="BN26" s="166">
        <f t="shared" si="40"/>
        <v>18.580497142857141</v>
      </c>
      <c r="BO26" s="166">
        <f t="shared" si="40"/>
        <v>18.580497142857141</v>
      </c>
      <c r="BP26" s="166">
        <f t="shared" si="40"/>
        <v>18.580497142857141</v>
      </c>
      <c r="BQ26" s="166">
        <f t="shared" si="40"/>
        <v>21.045982857142853</v>
      </c>
      <c r="BR26" s="166">
        <f t="shared" si="40"/>
        <v>21.045982857142853</v>
      </c>
      <c r="BS26" s="166">
        <f t="shared" si="40"/>
        <v>21.045982857142853</v>
      </c>
      <c r="BT26" s="166">
        <f t="shared" si="40"/>
        <v>21.045982857142853</v>
      </c>
      <c r="BU26" s="166">
        <f t="shared" si="40"/>
        <v>21.045982857142853</v>
      </c>
      <c r="BV26" s="166">
        <f t="shared" si="40"/>
        <v>21.045982857142853</v>
      </c>
      <c r="BW26" s="166">
        <f t="shared" si="40"/>
        <v>21.045982857142853</v>
      </c>
      <c r="BX26" s="166">
        <f t="shared" si="40"/>
        <v>21.045982857142853</v>
      </c>
      <c r="BY26" s="166">
        <f t="shared" si="40"/>
        <v>21.045982857142853</v>
      </c>
      <c r="BZ26" s="166">
        <f t="shared" si="40"/>
        <v>21.045982857142853</v>
      </c>
      <c r="CA26" s="166">
        <f t="shared" si="40"/>
        <v>21.045982857142853</v>
      </c>
      <c r="CB26" s="166">
        <f t="shared" si="40"/>
        <v>21.045982857142853</v>
      </c>
      <c r="CC26" s="166">
        <f t="shared" si="40"/>
        <v>21.045982857142853</v>
      </c>
      <c r="CD26" s="166">
        <f t="shared" si="40"/>
        <v>21.045982857142853</v>
      </c>
      <c r="CE26" s="166">
        <f t="shared" si="40"/>
        <v>21.045982857142853</v>
      </c>
      <c r="CF26" s="166">
        <f t="shared" ref="CF26:EQ26" si="41">CE26+CF25</f>
        <v>21.045982857142853</v>
      </c>
      <c r="CG26" s="166">
        <f t="shared" si="41"/>
        <v>39.348528311688305</v>
      </c>
      <c r="CH26" s="166">
        <f t="shared" si="41"/>
        <v>39.348528311688305</v>
      </c>
      <c r="CI26" s="166">
        <f t="shared" si="41"/>
        <v>39.348528311688305</v>
      </c>
      <c r="CJ26" s="166">
        <f t="shared" si="41"/>
        <v>39.348528311688305</v>
      </c>
      <c r="CK26" s="166">
        <f t="shared" si="41"/>
        <v>39.348528311688305</v>
      </c>
      <c r="CL26" s="166">
        <f t="shared" si="41"/>
        <v>39.348528311688305</v>
      </c>
      <c r="CM26" s="166">
        <f t="shared" si="41"/>
        <v>39.348528311688305</v>
      </c>
      <c r="CN26" s="166">
        <f t="shared" si="41"/>
        <v>39.348528311688305</v>
      </c>
      <c r="CO26" s="166">
        <f t="shared" si="41"/>
        <v>39.348528311688305</v>
      </c>
      <c r="CP26" s="166">
        <f t="shared" si="41"/>
        <v>44.507655584415581</v>
      </c>
      <c r="CQ26" s="166">
        <f t="shared" si="41"/>
        <v>44.507655584415581</v>
      </c>
      <c r="CR26" s="166">
        <f t="shared" si="41"/>
        <v>44.507655584415581</v>
      </c>
      <c r="CS26" s="166">
        <f t="shared" si="41"/>
        <v>44.507655584415581</v>
      </c>
      <c r="CT26" s="166">
        <f t="shared" si="41"/>
        <v>44.507655584415581</v>
      </c>
      <c r="CU26" s="166">
        <f t="shared" si="41"/>
        <v>44.507655584415581</v>
      </c>
      <c r="CV26" s="166">
        <f t="shared" si="41"/>
        <v>44.507655584415581</v>
      </c>
      <c r="CW26" s="166">
        <f t="shared" si="41"/>
        <v>44.507655584415581</v>
      </c>
      <c r="CX26" s="166">
        <f t="shared" si="41"/>
        <v>44.507655584415581</v>
      </c>
      <c r="CY26" s="166">
        <f t="shared" si="41"/>
        <v>44.507655584415581</v>
      </c>
      <c r="CZ26" s="166">
        <f t="shared" si="41"/>
        <v>50.538855584415579</v>
      </c>
      <c r="DA26" s="166">
        <f t="shared" si="41"/>
        <v>50.538855584415579</v>
      </c>
      <c r="DB26" s="166">
        <f t="shared" si="41"/>
        <v>50.538855584415579</v>
      </c>
      <c r="DC26" s="166">
        <f t="shared" si="41"/>
        <v>50.538855584415579</v>
      </c>
      <c r="DD26" s="166">
        <f t="shared" si="41"/>
        <v>50.538855584415579</v>
      </c>
      <c r="DE26" s="166">
        <f t="shared" si="41"/>
        <v>50.538855584415579</v>
      </c>
      <c r="DF26" s="166">
        <f t="shared" si="41"/>
        <v>50.538855584415579</v>
      </c>
      <c r="DG26" s="166">
        <f t="shared" si="41"/>
        <v>50.538855584415579</v>
      </c>
      <c r="DH26" s="166">
        <f t="shared" si="41"/>
        <v>50.538855584415579</v>
      </c>
      <c r="DI26" s="166">
        <f t="shared" si="41"/>
        <v>50.538855584415579</v>
      </c>
      <c r="DJ26" s="166">
        <f t="shared" si="41"/>
        <v>50.538855584415579</v>
      </c>
      <c r="DK26" s="166">
        <f t="shared" si="41"/>
        <v>50.538855584415579</v>
      </c>
      <c r="DL26" s="166">
        <f t="shared" si="41"/>
        <v>50.538855584415579</v>
      </c>
      <c r="DM26" s="166">
        <f t="shared" si="41"/>
        <v>50.538855584415579</v>
      </c>
      <c r="DN26" s="166">
        <f t="shared" si="41"/>
        <v>50.538855584415579</v>
      </c>
      <c r="DO26" s="166">
        <f t="shared" si="41"/>
        <v>50.538855584415579</v>
      </c>
      <c r="DP26" s="166">
        <f t="shared" si="41"/>
        <v>50.538855584415579</v>
      </c>
      <c r="DQ26" s="166">
        <f t="shared" si="41"/>
        <v>50.538855584415579</v>
      </c>
      <c r="DR26" s="166">
        <f t="shared" si="41"/>
        <v>73.415198441558431</v>
      </c>
      <c r="DS26" s="166">
        <f t="shared" si="41"/>
        <v>78.012167534762327</v>
      </c>
      <c r="DT26" s="166">
        <f t="shared" si="41"/>
        <v>82.223367534762332</v>
      </c>
      <c r="DU26" s="166">
        <f t="shared" si="41"/>
        <v>89.391707042736925</v>
      </c>
      <c r="DV26" s="166">
        <f t="shared" si="41"/>
        <v>93.709649899879778</v>
      </c>
      <c r="DW26" s="166">
        <f t="shared" si="41"/>
        <v>97.984532679951485</v>
      </c>
      <c r="DX26" s="166">
        <f t="shared" si="41"/>
        <v>107.18224696566577</v>
      </c>
      <c r="DY26" s="166">
        <f t="shared" si="41"/>
        <v>107.18224696566577</v>
      </c>
      <c r="DZ26" s="166">
        <f t="shared" si="41"/>
        <v>107.18224696566577</v>
      </c>
      <c r="EA26" s="166">
        <f t="shared" si="41"/>
        <v>107.18224696566577</v>
      </c>
      <c r="EB26" s="166">
        <f t="shared" si="41"/>
        <v>107.18224696566577</v>
      </c>
      <c r="EC26" s="166">
        <f t="shared" si="41"/>
        <v>107.18224696566577</v>
      </c>
      <c r="ED26" s="166">
        <f t="shared" si="41"/>
        <v>107.18224696566577</v>
      </c>
      <c r="EE26" s="166">
        <f t="shared" si="41"/>
        <v>108.8019041085229</v>
      </c>
      <c r="EF26" s="166">
        <f t="shared" si="41"/>
        <v>115.76144696566575</v>
      </c>
      <c r="EG26" s="166">
        <f t="shared" si="41"/>
        <v>115.76144696566575</v>
      </c>
      <c r="EH26" s="166">
        <f t="shared" si="41"/>
        <v>115.76144696566575</v>
      </c>
      <c r="EI26" s="166">
        <f t="shared" si="41"/>
        <v>115.76144696566575</v>
      </c>
      <c r="EJ26" s="166">
        <f t="shared" si="41"/>
        <v>116.56144696566575</v>
      </c>
      <c r="EK26" s="166">
        <f t="shared" si="41"/>
        <v>116.56144696566575</v>
      </c>
      <c r="EL26" s="166">
        <f t="shared" si="41"/>
        <v>116.56144696566575</v>
      </c>
      <c r="EM26" s="166">
        <f t="shared" si="41"/>
        <v>116.56144696566575</v>
      </c>
      <c r="EN26" s="166">
        <f t="shared" si="41"/>
        <v>116.56144696566575</v>
      </c>
      <c r="EO26" s="166">
        <f t="shared" si="41"/>
        <v>116.56144696566575</v>
      </c>
      <c r="EP26" s="166">
        <f t="shared" si="41"/>
        <v>116.56144696566575</v>
      </c>
      <c r="EQ26" s="166">
        <f t="shared" si="41"/>
        <v>117.56144696566575</v>
      </c>
      <c r="ER26" s="166">
        <f t="shared" ref="ER26:FS26" si="42">EQ26+ER25</f>
        <v>117.56144696566575</v>
      </c>
      <c r="ES26" s="166">
        <f t="shared" si="42"/>
        <v>117.56144696566575</v>
      </c>
      <c r="ET26" s="166">
        <f t="shared" si="42"/>
        <v>117.56144696566575</v>
      </c>
      <c r="EU26" s="166">
        <f t="shared" si="42"/>
        <v>117.56144696566575</v>
      </c>
      <c r="EV26" s="166">
        <f t="shared" si="42"/>
        <v>117.56144696566575</v>
      </c>
      <c r="EW26" s="166">
        <f t="shared" si="42"/>
        <v>118.56144696566575</v>
      </c>
      <c r="EX26" s="166">
        <f t="shared" si="42"/>
        <v>118.56144696566575</v>
      </c>
      <c r="EY26" s="166">
        <f t="shared" si="42"/>
        <v>118.56144696566575</v>
      </c>
      <c r="EZ26" s="166">
        <f t="shared" si="42"/>
        <v>118.56144696566575</v>
      </c>
      <c r="FA26" s="166">
        <f t="shared" si="42"/>
        <v>118.76144696566575</v>
      </c>
      <c r="FB26" s="166">
        <f t="shared" si="42"/>
        <v>118.76144696566575</v>
      </c>
      <c r="FC26" s="166">
        <f t="shared" si="42"/>
        <v>118.76144696566575</v>
      </c>
      <c r="FD26" s="166">
        <f t="shared" si="42"/>
        <v>118.76144696566575</v>
      </c>
      <c r="FE26" s="166">
        <f t="shared" si="42"/>
        <v>120.26144696566575</v>
      </c>
      <c r="FF26" s="166">
        <f t="shared" si="42"/>
        <v>120.26144696566575</v>
      </c>
      <c r="FG26" s="166">
        <f t="shared" si="42"/>
        <v>120.86144696566575</v>
      </c>
      <c r="FH26" s="166">
        <f t="shared" si="42"/>
        <v>120.86144696566575</v>
      </c>
      <c r="FI26" s="166">
        <f t="shared" si="42"/>
        <v>120.86144696566575</v>
      </c>
      <c r="FJ26" s="166">
        <f t="shared" si="42"/>
        <v>120.86144696566575</v>
      </c>
      <c r="FK26" s="166">
        <f t="shared" si="42"/>
        <v>120.86144696566575</v>
      </c>
      <c r="FL26" s="166">
        <f t="shared" si="42"/>
        <v>120.86144696566575</v>
      </c>
      <c r="FM26" s="166">
        <f t="shared" si="42"/>
        <v>120.86144696566575</v>
      </c>
      <c r="FN26" s="166">
        <f t="shared" si="42"/>
        <v>120.86144696566575</v>
      </c>
      <c r="FO26" s="166">
        <f t="shared" si="42"/>
        <v>120.86144696566575</v>
      </c>
      <c r="FP26" s="166">
        <f t="shared" si="42"/>
        <v>120.86144696566575</v>
      </c>
      <c r="FQ26" s="166">
        <f t="shared" si="42"/>
        <v>120.86144696566575</v>
      </c>
      <c r="FR26" s="166">
        <f t="shared" si="42"/>
        <v>120.86144696566575</v>
      </c>
      <c r="FS26" s="166">
        <f t="shared" si="42"/>
        <v>120.86144696566575</v>
      </c>
    </row>
    <row r="27" spans="1:256" s="14" customFormat="1" ht="5.25" customHeight="1" x14ac:dyDescent="0.25">
      <c r="B27" s="15"/>
    </row>
    <row r="28" spans="1:256" x14ac:dyDescent="0.25">
      <c r="A28" t="s">
        <v>96</v>
      </c>
      <c r="B28" s="10" t="s">
        <v>8</v>
      </c>
      <c r="C28" s="55">
        <f>'Raw Data'!M227</f>
        <v>59</v>
      </c>
      <c r="D28" s="4">
        <f t="shared" ref="D28:BO28" si="43">IF(C28+D17-D25-D35&gt;0, C28+D17-D25-D35, 0)</f>
        <v>60.152694471232628</v>
      </c>
      <c r="E28" s="4">
        <f t="shared" si="43"/>
        <v>61.02275301057071</v>
      </c>
      <c r="F28" s="4">
        <f t="shared" si="43"/>
        <v>61.778093895068757</v>
      </c>
      <c r="G28" s="4">
        <f t="shared" si="43"/>
        <v>62.463704266426546</v>
      </c>
      <c r="H28" s="4">
        <f t="shared" si="43"/>
        <v>62.970208351888324</v>
      </c>
      <c r="I28" s="4">
        <f t="shared" si="43"/>
        <v>63.305708779146613</v>
      </c>
      <c r="J28" s="4">
        <f t="shared" si="43"/>
        <v>62.746211124170976</v>
      </c>
      <c r="K28" s="4">
        <f t="shared" si="43"/>
        <v>63.285573045434091</v>
      </c>
      <c r="L28" s="4">
        <f t="shared" si="43"/>
        <v>63.617886686876972</v>
      </c>
      <c r="M28" s="4">
        <f t="shared" si="43"/>
        <v>63.938452150418435</v>
      </c>
      <c r="N28" s="4">
        <f t="shared" si="43"/>
        <v>64.57156980333987</v>
      </c>
      <c r="O28" s="4">
        <f t="shared" si="43"/>
        <v>65.217548107004362</v>
      </c>
      <c r="P28" s="4">
        <f t="shared" si="43"/>
        <v>66.001193161754045</v>
      </c>
      <c r="Q28" s="4">
        <f t="shared" si="43"/>
        <v>66.908603074318734</v>
      </c>
      <c r="R28" s="4">
        <f t="shared" si="43"/>
        <v>67.174017549895964</v>
      </c>
      <c r="S28" s="4">
        <f t="shared" si="43"/>
        <v>65.919583538751738</v>
      </c>
      <c r="T28" s="4">
        <f t="shared" si="43"/>
        <v>67.444417333658819</v>
      </c>
      <c r="U28" s="4">
        <f t="shared" si="43"/>
        <v>69.15809344493492</v>
      </c>
      <c r="V28" s="4">
        <f t="shared" si="43"/>
        <v>70.387631434417784</v>
      </c>
      <c r="W28" s="4">
        <f t="shared" si="43"/>
        <v>71.551776748263876</v>
      </c>
      <c r="X28" s="4">
        <f t="shared" si="43"/>
        <v>72.957825056449053</v>
      </c>
      <c r="Y28" s="4">
        <f t="shared" si="43"/>
        <v>72.319319565421154</v>
      </c>
      <c r="Z28" s="4">
        <f t="shared" si="43"/>
        <v>72.920532765307783</v>
      </c>
      <c r="AA28" s="4">
        <f t="shared" si="43"/>
        <v>74.147076705104908</v>
      </c>
      <c r="AB28" s="4">
        <f t="shared" si="43"/>
        <v>50.803778635569202</v>
      </c>
      <c r="AC28" s="4">
        <f t="shared" si="43"/>
        <v>53.117586897109732</v>
      </c>
      <c r="AD28" s="4">
        <f t="shared" si="43"/>
        <v>55.34860772266714</v>
      </c>
      <c r="AE28" s="4">
        <f t="shared" si="43"/>
        <v>57.621364316371363</v>
      </c>
      <c r="AF28" s="4">
        <f t="shared" si="43"/>
        <v>60.919687389684</v>
      </c>
      <c r="AG28" s="4">
        <f t="shared" si="43"/>
        <v>64.220229018745101</v>
      </c>
      <c r="AH28" s="4">
        <f t="shared" si="43"/>
        <v>41.505904684718971</v>
      </c>
      <c r="AI28" s="4">
        <f t="shared" si="43"/>
        <v>44.863578172203425</v>
      </c>
      <c r="AJ28" s="4">
        <f t="shared" si="43"/>
        <v>47.537363649478081</v>
      </c>
      <c r="AK28" s="4">
        <f t="shared" si="43"/>
        <v>49.928926979375902</v>
      </c>
      <c r="AL28" s="4">
        <f t="shared" si="43"/>
        <v>52.346839052699778</v>
      </c>
      <c r="AM28" s="4">
        <f t="shared" si="43"/>
        <v>55.19034462623474</v>
      </c>
      <c r="AN28" s="4">
        <f t="shared" si="43"/>
        <v>59.276468148530014</v>
      </c>
      <c r="AO28" s="4">
        <f t="shared" si="43"/>
        <v>44.99817596396268</v>
      </c>
      <c r="AP28" s="4">
        <f t="shared" si="43"/>
        <v>48.276622875098418</v>
      </c>
      <c r="AQ28" s="4">
        <f t="shared" si="43"/>
        <v>51.526287780551144</v>
      </c>
      <c r="AR28" s="4">
        <f t="shared" si="43"/>
        <v>55.219942712314385</v>
      </c>
      <c r="AS28" s="4">
        <f t="shared" si="43"/>
        <v>59.353154097762022</v>
      </c>
      <c r="AT28" s="4">
        <f t="shared" si="43"/>
        <v>63.474025834765349</v>
      </c>
      <c r="AU28" s="4">
        <f t="shared" si="43"/>
        <v>67.980517588672214</v>
      </c>
      <c r="AV28" s="4">
        <f t="shared" si="43"/>
        <v>74.011077555113772</v>
      </c>
      <c r="AW28" s="4">
        <f t="shared" si="43"/>
        <v>79.146763646950632</v>
      </c>
      <c r="AX28" s="4">
        <f t="shared" si="43"/>
        <v>83.1750570282219</v>
      </c>
      <c r="AY28" s="4">
        <f t="shared" si="43"/>
        <v>86.932657569453312</v>
      </c>
      <c r="AZ28" s="4">
        <f t="shared" si="43"/>
        <v>78.958730179550571</v>
      </c>
      <c r="BA28" s="4">
        <f t="shared" si="43"/>
        <v>83.815585429550566</v>
      </c>
      <c r="BB28" s="4">
        <f t="shared" si="43"/>
        <v>88.370333542464394</v>
      </c>
      <c r="BC28" s="4">
        <f t="shared" si="43"/>
        <v>92.994186663725614</v>
      </c>
      <c r="BD28" s="4">
        <f t="shared" si="43"/>
        <v>83.463589097447738</v>
      </c>
      <c r="BE28" s="4">
        <f t="shared" si="43"/>
        <v>88.426627158320002</v>
      </c>
      <c r="BF28" s="4">
        <f t="shared" si="43"/>
        <v>92.780790298177507</v>
      </c>
      <c r="BG28" s="4">
        <f t="shared" si="43"/>
        <v>97.103637574184603</v>
      </c>
      <c r="BH28" s="4">
        <f t="shared" si="43"/>
        <v>101.25843057174279</v>
      </c>
      <c r="BI28" s="4">
        <f t="shared" si="43"/>
        <v>90.389775462537173</v>
      </c>
      <c r="BJ28" s="4">
        <f t="shared" si="43"/>
        <v>97.833040989795109</v>
      </c>
      <c r="BK28" s="4">
        <f t="shared" si="43"/>
        <v>101.74255527266682</v>
      </c>
      <c r="BL28" s="4">
        <f t="shared" si="43"/>
        <v>99.186412963372319</v>
      </c>
      <c r="BM28" s="4">
        <f t="shared" si="43"/>
        <v>97.281588598358056</v>
      </c>
      <c r="BN28" s="4">
        <f t="shared" si="43"/>
        <v>90.872678513969987</v>
      </c>
      <c r="BO28" s="4">
        <f t="shared" si="43"/>
        <v>98.73955735771348</v>
      </c>
      <c r="BP28" s="4">
        <f t="shared" ref="BP28:EA28" si="44">IF(BO28+BP17-BP25-BP35&gt;0, BO28+BP17-BP25-BP35, 0)</f>
        <v>105.21006635077343</v>
      </c>
      <c r="BQ28" s="4">
        <f t="shared" si="44"/>
        <v>106.75353939826262</v>
      </c>
      <c r="BR28" s="4">
        <f t="shared" si="44"/>
        <v>109.275706094857</v>
      </c>
      <c r="BS28" s="4">
        <f t="shared" si="44"/>
        <v>112.44160328389347</v>
      </c>
      <c r="BT28" s="4">
        <f t="shared" si="44"/>
        <v>114.83307768459019</v>
      </c>
      <c r="BU28" s="4">
        <f t="shared" si="44"/>
        <v>117.67271406316719</v>
      </c>
      <c r="BV28" s="4">
        <f t="shared" si="44"/>
        <v>120.00836498674987</v>
      </c>
      <c r="BW28" s="4">
        <f t="shared" si="44"/>
        <v>109.6995592260977</v>
      </c>
      <c r="BX28" s="4">
        <f t="shared" si="44"/>
        <v>111.41548360703841</v>
      </c>
      <c r="BY28" s="4">
        <f t="shared" si="44"/>
        <v>114.53483886570257</v>
      </c>
      <c r="BZ28" s="4">
        <f t="shared" si="44"/>
        <v>116.34181449057496</v>
      </c>
      <c r="CA28" s="4">
        <f t="shared" si="44"/>
        <v>117.34077547504437</v>
      </c>
      <c r="CB28" s="4">
        <f t="shared" si="44"/>
        <v>58.496582149443405</v>
      </c>
      <c r="CC28" s="4">
        <f t="shared" si="44"/>
        <v>64.326075274443411</v>
      </c>
      <c r="CD28" s="4">
        <f t="shared" si="44"/>
        <v>70.909533532976894</v>
      </c>
      <c r="CE28" s="4">
        <f t="shared" si="44"/>
        <v>76.208059228777671</v>
      </c>
      <c r="CF28" s="4">
        <f t="shared" si="44"/>
        <v>52.302830269189933</v>
      </c>
      <c r="CG28" s="4">
        <f t="shared" si="44"/>
        <v>39.727296075630811</v>
      </c>
      <c r="CH28" s="4">
        <f t="shared" si="44"/>
        <v>44.921892938423781</v>
      </c>
      <c r="CI28" s="4">
        <f t="shared" si="44"/>
        <v>50.87577965717378</v>
      </c>
      <c r="CJ28" s="4">
        <f t="shared" si="44"/>
        <v>56.831735467720655</v>
      </c>
      <c r="CK28" s="4">
        <f t="shared" si="44"/>
        <v>40.054864927757784</v>
      </c>
      <c r="CL28" s="4">
        <f t="shared" si="44"/>
        <v>43.133357435692353</v>
      </c>
      <c r="CM28" s="4">
        <f t="shared" si="44"/>
        <v>48.78388416909079</v>
      </c>
      <c r="CN28" s="4">
        <f t="shared" si="44"/>
        <v>54.459713789452117</v>
      </c>
      <c r="CO28" s="4">
        <f t="shared" si="44"/>
        <v>58.837313789452118</v>
      </c>
      <c r="CP28" s="4">
        <f t="shared" si="44"/>
        <v>38.117809446661148</v>
      </c>
      <c r="CQ28" s="4">
        <f t="shared" si="44"/>
        <v>42.783409446661146</v>
      </c>
      <c r="CR28" s="4">
        <f t="shared" si="44"/>
        <v>47.708209446661144</v>
      </c>
      <c r="CS28" s="4">
        <f t="shared" si="44"/>
        <v>52.921009446661145</v>
      </c>
      <c r="CT28" s="4">
        <f t="shared" si="44"/>
        <v>58.623409446661142</v>
      </c>
      <c r="CU28" s="4">
        <f t="shared" si="44"/>
        <v>64.297009446661136</v>
      </c>
      <c r="CV28" s="4">
        <f t="shared" si="44"/>
        <v>69.196284248055804</v>
      </c>
      <c r="CW28" s="4">
        <f t="shared" si="44"/>
        <v>74.473030268825511</v>
      </c>
      <c r="CX28" s="4">
        <f t="shared" si="44"/>
        <v>79.091169063744331</v>
      </c>
      <c r="CY28" s="4">
        <f t="shared" si="44"/>
        <v>69.017238623649916</v>
      </c>
      <c r="CZ28" s="4">
        <f t="shared" si="44"/>
        <v>66.622516298886524</v>
      </c>
      <c r="DA28" s="4">
        <f t="shared" si="44"/>
        <v>71.23830487909423</v>
      </c>
      <c r="DB28" s="4">
        <f t="shared" si="44"/>
        <v>75.198044569531689</v>
      </c>
      <c r="DC28" s="4">
        <f t="shared" si="44"/>
        <v>78.880634597398526</v>
      </c>
      <c r="DD28" s="4">
        <f t="shared" si="44"/>
        <v>72.640669923310753</v>
      </c>
      <c r="DE28" s="4">
        <f t="shared" si="44"/>
        <v>77.076888210542336</v>
      </c>
      <c r="DF28" s="4">
        <f t="shared" si="44"/>
        <v>80.404114926210653</v>
      </c>
      <c r="DG28" s="4">
        <f t="shared" si="44"/>
        <v>84.521321421524974</v>
      </c>
      <c r="DH28" s="4">
        <f t="shared" si="44"/>
        <v>87.13494844143375</v>
      </c>
      <c r="DI28" s="4">
        <f t="shared" si="44"/>
        <v>89.766022573594952</v>
      </c>
      <c r="DJ28" s="4">
        <f t="shared" si="44"/>
        <v>91.925179626467084</v>
      </c>
      <c r="DK28" s="4">
        <f t="shared" si="44"/>
        <v>93.9287647715785</v>
      </c>
      <c r="DL28" s="4">
        <f t="shared" si="44"/>
        <v>95.540730132315574</v>
      </c>
      <c r="DM28" s="4">
        <f t="shared" si="44"/>
        <v>97.069773059703721</v>
      </c>
      <c r="DN28" s="4">
        <f t="shared" si="44"/>
        <v>98.669091368078043</v>
      </c>
      <c r="DO28" s="4">
        <f t="shared" si="44"/>
        <v>100.26804660699764</v>
      </c>
      <c r="DP28" s="4">
        <f t="shared" si="44"/>
        <v>101.40087513641809</v>
      </c>
      <c r="DQ28" s="4">
        <f t="shared" si="44"/>
        <v>102.58544671465468</v>
      </c>
      <c r="DR28" s="4">
        <f t="shared" si="44"/>
        <v>80.435460500210084</v>
      </c>
      <c r="DS28" s="4">
        <f t="shared" si="44"/>
        <v>76.817157605672307</v>
      </c>
      <c r="DT28" s="4">
        <f t="shared" si="44"/>
        <v>73.267628528077282</v>
      </c>
      <c r="DU28" s="4">
        <f t="shared" si="44"/>
        <v>66.535253410448362</v>
      </c>
      <c r="DV28" s="4">
        <f t="shared" si="44"/>
        <v>63.450418594195071</v>
      </c>
      <c r="DW28" s="4">
        <f t="shared" si="44"/>
        <v>60.914282662471614</v>
      </c>
      <c r="DX28" s="4">
        <f t="shared" si="44"/>
        <v>52.0160667981242</v>
      </c>
      <c r="DY28" s="4">
        <f t="shared" si="44"/>
        <v>53.068145209529625</v>
      </c>
      <c r="DZ28" s="4">
        <f t="shared" si="44"/>
        <v>54.782775373648803</v>
      </c>
      <c r="EA28" s="4">
        <f t="shared" si="44"/>
        <v>56.48024078278462</v>
      </c>
      <c r="EB28" s="4">
        <f t="shared" ref="EB28:FS28" si="45">IF(EA28+EB17-EB25-EB35&gt;0, EA28+EB17-EB25-EB35, 0)</f>
        <v>57.762460270765054</v>
      </c>
      <c r="EC28" s="4">
        <f t="shared" si="45"/>
        <v>58.828303078415622</v>
      </c>
      <c r="ED28" s="4">
        <f t="shared" si="45"/>
        <v>60.098175011330902</v>
      </c>
      <c r="EE28" s="4">
        <f t="shared" si="45"/>
        <v>59.377645610211317</v>
      </c>
      <c r="EF28" s="4">
        <f t="shared" si="45"/>
        <v>53.592746751530498</v>
      </c>
      <c r="EG28" s="4">
        <f t="shared" si="45"/>
        <v>54.517500521214338</v>
      </c>
      <c r="EH28" s="4">
        <f t="shared" si="45"/>
        <v>55.238317514927715</v>
      </c>
      <c r="EI28" s="4">
        <f t="shared" si="45"/>
        <v>55.838583447010848</v>
      </c>
      <c r="EJ28" s="4">
        <f t="shared" si="45"/>
        <v>55.110297249229291</v>
      </c>
      <c r="EK28" s="4">
        <f t="shared" si="45"/>
        <v>55.640397630603651</v>
      </c>
      <c r="EL28" s="4">
        <f t="shared" si="45"/>
        <v>56.214831636817792</v>
      </c>
      <c r="EM28" s="4">
        <f t="shared" si="45"/>
        <v>56.754453144939284</v>
      </c>
      <c r="EN28" s="4">
        <f t="shared" si="45"/>
        <v>57.401916657359941</v>
      </c>
      <c r="EO28" s="4">
        <f t="shared" si="45"/>
        <v>58.10142053213869</v>
      </c>
      <c r="EP28" s="4">
        <f t="shared" si="45"/>
        <v>58.584707675845962</v>
      </c>
      <c r="EQ28" s="4">
        <f t="shared" si="45"/>
        <v>57.936211417587145</v>
      </c>
      <c r="ER28" s="4">
        <f t="shared" si="45"/>
        <v>58.788682316215379</v>
      </c>
      <c r="ES28" s="4">
        <f t="shared" si="45"/>
        <v>59.299180255802021</v>
      </c>
      <c r="ET28" s="4">
        <f t="shared" si="45"/>
        <v>59.857483372047291</v>
      </c>
      <c r="EU28" s="4">
        <f t="shared" si="45"/>
        <v>60.527465545363562</v>
      </c>
      <c r="EV28" s="4">
        <f t="shared" si="45"/>
        <v>61.100474724302714</v>
      </c>
      <c r="EW28" s="4">
        <f t="shared" si="45"/>
        <v>60.338622945853622</v>
      </c>
      <c r="EX28" s="4">
        <f t="shared" si="45"/>
        <v>60.973453005509143</v>
      </c>
      <c r="EY28" s="4">
        <f t="shared" si="45"/>
        <v>61.307322819881328</v>
      </c>
      <c r="EZ28" s="4">
        <f t="shared" si="45"/>
        <v>61.712670807955739</v>
      </c>
      <c r="FA28" s="4">
        <f t="shared" si="45"/>
        <v>61.750414300643435</v>
      </c>
      <c r="FB28" s="4">
        <f t="shared" si="45"/>
        <v>62.12855332104801</v>
      </c>
      <c r="FC28" s="4">
        <f t="shared" si="45"/>
        <v>62.448447612482191</v>
      </c>
      <c r="FD28" s="4">
        <f t="shared" si="45"/>
        <v>62.672334769372753</v>
      </c>
      <c r="FE28" s="4">
        <f t="shared" si="45"/>
        <v>61.422773197770773</v>
      </c>
      <c r="FF28" s="4">
        <f t="shared" si="45"/>
        <v>61.752088904582187</v>
      </c>
      <c r="FG28" s="4">
        <f t="shared" si="45"/>
        <v>61.257261191583545</v>
      </c>
      <c r="FH28" s="4">
        <f t="shared" si="45"/>
        <v>61.721495181539211</v>
      </c>
      <c r="FI28" s="4">
        <f t="shared" si="45"/>
        <v>62.153272548327642</v>
      </c>
      <c r="FJ28" s="4">
        <f t="shared" si="45"/>
        <v>62.531224292949425</v>
      </c>
      <c r="FK28" s="4">
        <f t="shared" si="45"/>
        <v>62.747751041252471</v>
      </c>
      <c r="FL28" s="4">
        <f t="shared" si="45"/>
        <v>63.075129010551805</v>
      </c>
      <c r="FM28" s="4">
        <f t="shared" si="45"/>
        <v>63.425925134770957</v>
      </c>
      <c r="FN28" s="4">
        <f t="shared" si="45"/>
        <v>63.808755980995087</v>
      </c>
      <c r="FO28" s="4">
        <f t="shared" si="45"/>
        <v>63.840142375021721</v>
      </c>
      <c r="FP28" s="4">
        <f t="shared" si="45"/>
        <v>63.900443603508954</v>
      </c>
      <c r="FQ28" s="4">
        <f t="shared" si="45"/>
        <v>64.018433852439856</v>
      </c>
      <c r="FR28" s="4">
        <f t="shared" si="45"/>
        <v>64.299968913013487</v>
      </c>
      <c r="FS28" s="4">
        <f t="shared" si="45"/>
        <v>64.758755505439552</v>
      </c>
    </row>
    <row r="29" spans="1:256" x14ac:dyDescent="0.25">
      <c r="A29" t="s">
        <v>97</v>
      </c>
      <c r="B29" s="10" t="s">
        <v>8</v>
      </c>
      <c r="C29" s="4" t="str">
        <f t="shared" ref="C29:AH29" si="46">IF(ISNUMBER(C46),C51+C52+C53+C54,"")</f>
        <v/>
      </c>
      <c r="D29" s="4" t="str">
        <f t="shared" si="46"/>
        <v/>
      </c>
      <c r="E29" s="4" t="str">
        <f t="shared" si="46"/>
        <v/>
      </c>
      <c r="F29" s="4" t="str">
        <f t="shared" si="46"/>
        <v/>
      </c>
      <c r="G29" s="4" t="str">
        <f t="shared" si="46"/>
        <v/>
      </c>
      <c r="H29" s="4" t="str">
        <f t="shared" si="46"/>
        <v/>
      </c>
      <c r="I29" s="4" t="str">
        <f t="shared" si="46"/>
        <v/>
      </c>
      <c r="J29" s="4" t="str">
        <f t="shared" si="46"/>
        <v/>
      </c>
      <c r="K29" s="4" t="str">
        <f t="shared" si="46"/>
        <v/>
      </c>
      <c r="L29" s="4" t="str">
        <f t="shared" si="46"/>
        <v/>
      </c>
      <c r="M29" s="4" t="str">
        <f t="shared" si="46"/>
        <v/>
      </c>
      <c r="N29" s="4" t="str">
        <f t="shared" si="46"/>
        <v/>
      </c>
      <c r="O29" s="4" t="str">
        <f t="shared" si="46"/>
        <v/>
      </c>
      <c r="P29" s="4" t="str">
        <f t="shared" si="46"/>
        <v/>
      </c>
      <c r="Q29" s="4" t="str">
        <f t="shared" si="46"/>
        <v/>
      </c>
      <c r="R29" s="4" t="str">
        <f t="shared" si="46"/>
        <v/>
      </c>
      <c r="S29" s="4" t="str">
        <f t="shared" si="46"/>
        <v/>
      </c>
      <c r="T29" s="4" t="str">
        <f t="shared" si="46"/>
        <v/>
      </c>
      <c r="U29" s="4" t="str">
        <f t="shared" si="46"/>
        <v/>
      </c>
      <c r="V29" s="4" t="str">
        <f t="shared" si="46"/>
        <v/>
      </c>
      <c r="W29" s="4" t="str">
        <f t="shared" si="46"/>
        <v/>
      </c>
      <c r="X29" s="4" t="str">
        <f t="shared" si="46"/>
        <v/>
      </c>
      <c r="Y29" s="4" t="str">
        <f t="shared" si="46"/>
        <v/>
      </c>
      <c r="Z29" s="4" t="str">
        <f t="shared" si="46"/>
        <v/>
      </c>
      <c r="AA29" s="4">
        <f t="shared" si="46"/>
        <v>73.060123769712959</v>
      </c>
      <c r="AB29" s="4" t="str">
        <f t="shared" si="46"/>
        <v/>
      </c>
      <c r="AC29" s="4" t="str">
        <f t="shared" si="46"/>
        <v/>
      </c>
      <c r="AD29" s="4" t="str">
        <f t="shared" si="46"/>
        <v/>
      </c>
      <c r="AE29" s="4">
        <f t="shared" si="46"/>
        <v>48.943200570019201</v>
      </c>
      <c r="AF29" s="4" t="str">
        <f t="shared" si="46"/>
        <v/>
      </c>
      <c r="AG29" s="4">
        <f t="shared" si="46"/>
        <v>61.62619477953978</v>
      </c>
      <c r="AH29" s="4" t="str">
        <f t="shared" si="46"/>
        <v/>
      </c>
      <c r="AI29" s="4">
        <f t="shared" ref="AI29:BN29" si="47">IF(ISNUMBER(AI46),AI51+AI52+AI53+AI54,"")</f>
        <v>17.951082178278078</v>
      </c>
      <c r="AJ29" s="4" t="str">
        <f t="shared" si="47"/>
        <v/>
      </c>
      <c r="AK29" s="4" t="str">
        <f t="shared" si="47"/>
        <v/>
      </c>
      <c r="AL29" s="4" t="str">
        <f t="shared" si="47"/>
        <v/>
      </c>
      <c r="AM29" s="4" t="str">
        <f t="shared" si="47"/>
        <v/>
      </c>
      <c r="AN29" s="4">
        <f t="shared" si="47"/>
        <v>52.760088007499732</v>
      </c>
      <c r="AO29" s="4" t="str">
        <f t="shared" si="47"/>
        <v/>
      </c>
      <c r="AP29" s="4">
        <f t="shared" si="47"/>
        <v>25.467764646140779</v>
      </c>
      <c r="AQ29" s="4" t="str">
        <f t="shared" si="47"/>
        <v/>
      </c>
      <c r="AR29" s="4" t="str">
        <f t="shared" si="47"/>
        <v/>
      </c>
      <c r="AS29" s="4" t="str">
        <f t="shared" si="47"/>
        <v/>
      </c>
      <c r="AT29" s="4">
        <f t="shared" si="47"/>
        <v>68.570565926222415</v>
      </c>
      <c r="AU29" s="4" t="str">
        <f t="shared" si="47"/>
        <v/>
      </c>
      <c r="AV29" s="4">
        <f t="shared" si="47"/>
        <v>69.52854168602147</v>
      </c>
      <c r="AW29" s="4" t="str">
        <f t="shared" si="47"/>
        <v/>
      </c>
      <c r="AX29" s="4" t="str">
        <f t="shared" si="47"/>
        <v/>
      </c>
      <c r="AY29" s="4">
        <f t="shared" si="47"/>
        <v>82.145442883337267</v>
      </c>
      <c r="AZ29" s="4" t="str">
        <f t="shared" si="47"/>
        <v/>
      </c>
      <c r="BA29" s="4">
        <f t="shared" si="47"/>
        <v>59.160681060282599</v>
      </c>
      <c r="BB29" s="4" t="str">
        <f t="shared" si="47"/>
        <v/>
      </c>
      <c r="BC29" s="4">
        <f t="shared" si="47"/>
        <v>86.2118791947359</v>
      </c>
      <c r="BD29" s="4" t="str">
        <f t="shared" si="47"/>
        <v/>
      </c>
      <c r="BE29" s="4" t="str">
        <f t="shared" si="47"/>
        <v/>
      </c>
      <c r="BF29" s="4" t="str">
        <f t="shared" si="47"/>
        <v/>
      </c>
      <c r="BG29" s="4" t="str">
        <f t="shared" si="47"/>
        <v/>
      </c>
      <c r="BH29" s="4">
        <f t="shared" si="47"/>
        <v>84.151127294134241</v>
      </c>
      <c r="BI29" s="4" t="str">
        <f t="shared" si="47"/>
        <v/>
      </c>
      <c r="BJ29" s="4">
        <f t="shared" si="47"/>
        <v>84.25098365973102</v>
      </c>
      <c r="BK29" s="4" t="str">
        <f t="shared" si="47"/>
        <v/>
      </c>
      <c r="BL29" s="4" t="str">
        <f t="shared" si="47"/>
        <v/>
      </c>
      <c r="BM29" s="4">
        <f t="shared" si="47"/>
        <v>76.676004398727031</v>
      </c>
      <c r="BN29" s="4" t="str">
        <f t="shared" si="47"/>
        <v/>
      </c>
      <c r="BO29" s="4">
        <f t="shared" ref="BO29:CT29" si="48">IF(ISNUMBER(BO46),BO51+BO52+BO53+BO54,"")</f>
        <v>65.612549904002833</v>
      </c>
      <c r="BP29" s="4" t="str">
        <f t="shared" si="48"/>
        <v/>
      </c>
      <c r="BQ29" s="4">
        <f t="shared" si="48"/>
        <v>88.876341632517381</v>
      </c>
      <c r="BR29" s="4" t="str">
        <f t="shared" si="48"/>
        <v/>
      </c>
      <c r="BS29" s="4" t="str">
        <f t="shared" si="48"/>
        <v/>
      </c>
      <c r="BT29" s="4" t="str">
        <f t="shared" si="48"/>
        <v/>
      </c>
      <c r="BU29" s="4" t="str">
        <f t="shared" si="48"/>
        <v/>
      </c>
      <c r="BV29" s="4">
        <f t="shared" si="48"/>
        <v>101.87416893151976</v>
      </c>
      <c r="BW29" s="4" t="str">
        <f t="shared" si="48"/>
        <v/>
      </c>
      <c r="BX29" s="4">
        <f t="shared" si="48"/>
        <v>84.290149678941503</v>
      </c>
      <c r="BY29" s="4" t="str">
        <f t="shared" si="48"/>
        <v/>
      </c>
      <c r="BZ29" s="4" t="str">
        <f t="shared" si="48"/>
        <v/>
      </c>
      <c r="CA29" s="4">
        <f t="shared" si="48"/>
        <v>99.366779595593599</v>
      </c>
      <c r="CB29" s="4" t="str">
        <f t="shared" si="48"/>
        <v/>
      </c>
      <c r="CC29" s="4">
        <f t="shared" si="48"/>
        <v>31.15059696952861</v>
      </c>
      <c r="CD29" s="4" t="str">
        <f t="shared" si="48"/>
        <v/>
      </c>
      <c r="CE29" s="4">
        <f t="shared" si="48"/>
        <v>50.421796116669583</v>
      </c>
      <c r="CF29" s="4" t="str">
        <f t="shared" si="48"/>
        <v/>
      </c>
      <c r="CG29" s="4" t="str">
        <f t="shared" si="48"/>
        <v/>
      </c>
      <c r="CH29" s="4" t="str">
        <f t="shared" si="48"/>
        <v/>
      </c>
      <c r="CI29" s="4" t="str">
        <f t="shared" si="48"/>
        <v/>
      </c>
      <c r="CJ29" s="4">
        <f t="shared" si="48"/>
        <v>26.685887744289602</v>
      </c>
      <c r="CK29" s="4" t="str">
        <f t="shared" si="48"/>
        <v/>
      </c>
      <c r="CL29" s="4">
        <f t="shared" si="48"/>
        <v>9.6547167534858023</v>
      </c>
      <c r="CM29" s="4" t="str">
        <f t="shared" si="48"/>
        <v/>
      </c>
      <c r="CN29" s="4" t="str">
        <f t="shared" si="48"/>
        <v/>
      </c>
      <c r="CO29" s="4">
        <f t="shared" si="48"/>
        <v>43.1672658654348</v>
      </c>
      <c r="CP29" s="4" t="str">
        <f t="shared" si="48"/>
        <v/>
      </c>
      <c r="CQ29" s="4">
        <f t="shared" si="48"/>
        <v>8.5855376536165906</v>
      </c>
      <c r="CR29" s="4" t="str">
        <f t="shared" si="48"/>
        <v/>
      </c>
      <c r="CS29" s="4">
        <f t="shared" si="48"/>
        <v>29.682650160896852</v>
      </c>
      <c r="CT29" s="4" t="str">
        <f t="shared" si="48"/>
        <v/>
      </c>
      <c r="CU29" s="4" t="str">
        <f t="shared" ref="CU29:DZ29" si="49">IF(ISNUMBER(CU46),CU51+CU52+CU53+CU54,"")</f>
        <v/>
      </c>
      <c r="CV29" s="4" t="str">
        <f t="shared" si="49"/>
        <v/>
      </c>
      <c r="CW29" s="4" t="str">
        <f t="shared" si="49"/>
        <v/>
      </c>
      <c r="CX29" s="4">
        <f t="shared" si="49"/>
        <v>67.267293725567285</v>
      </c>
      <c r="CY29" s="4" t="str">
        <f t="shared" si="49"/>
        <v/>
      </c>
      <c r="CZ29" s="4">
        <f t="shared" si="49"/>
        <v>47.467617272660547</v>
      </c>
      <c r="DA29" s="4" t="str">
        <f t="shared" si="49"/>
        <v/>
      </c>
      <c r="DB29" s="4" t="str">
        <f t="shared" si="49"/>
        <v/>
      </c>
      <c r="DC29" s="4">
        <f t="shared" si="49"/>
        <v>73.212238808232513</v>
      </c>
      <c r="DD29" s="4" t="str">
        <f t="shared" si="49"/>
        <v/>
      </c>
      <c r="DE29" s="4">
        <f t="shared" si="49"/>
        <v>53.467413997015946</v>
      </c>
      <c r="DF29" s="4" t="str">
        <f t="shared" si="49"/>
        <v/>
      </c>
      <c r="DG29" s="4">
        <f t="shared" si="49"/>
        <v>74.580795138752094</v>
      </c>
      <c r="DH29" s="4" t="str">
        <f t="shared" si="49"/>
        <v/>
      </c>
      <c r="DI29" s="4" t="str">
        <f t="shared" si="49"/>
        <v/>
      </c>
      <c r="DJ29" s="4" t="str">
        <f t="shared" si="49"/>
        <v/>
      </c>
      <c r="DK29" s="4" t="str">
        <f t="shared" si="49"/>
        <v/>
      </c>
      <c r="DL29" s="4" t="str">
        <f t="shared" si="49"/>
        <v/>
      </c>
      <c r="DM29" s="4">
        <f t="shared" si="49"/>
        <v>97.02333879458179</v>
      </c>
      <c r="DN29" s="4" t="str">
        <f t="shared" si="49"/>
        <v/>
      </c>
      <c r="DO29" s="4">
        <f t="shared" si="49"/>
        <v>95.991712600448295</v>
      </c>
      <c r="DP29" s="4" t="str">
        <f t="shared" si="49"/>
        <v/>
      </c>
      <c r="DQ29" s="4" t="str">
        <f t="shared" si="49"/>
        <v/>
      </c>
      <c r="DR29" s="4" t="str">
        <f t="shared" si="49"/>
        <v/>
      </c>
      <c r="DS29" s="4" t="str">
        <f t="shared" si="49"/>
        <v/>
      </c>
      <c r="DT29" s="4" t="str">
        <f t="shared" si="49"/>
        <v/>
      </c>
      <c r="DU29" s="4" t="str">
        <f t="shared" si="49"/>
        <v/>
      </c>
      <c r="DV29" s="4" t="str">
        <f t="shared" si="49"/>
        <v/>
      </c>
      <c r="DW29" s="4" t="str">
        <f t="shared" si="49"/>
        <v/>
      </c>
      <c r="DX29" s="4" t="str">
        <f t="shared" si="49"/>
        <v/>
      </c>
      <c r="DY29" s="4" t="str">
        <f t="shared" si="49"/>
        <v/>
      </c>
      <c r="DZ29" s="4">
        <f t="shared" si="49"/>
        <v>43.173272861546096</v>
      </c>
      <c r="EA29" s="4" t="str">
        <f t="shared" ref="EA29:FF29" si="50">IF(ISNUMBER(EA46),EA51+EA52+EA53+EA54,"")</f>
        <v/>
      </c>
      <c r="EB29" s="4" t="str">
        <f t="shared" si="50"/>
        <v/>
      </c>
      <c r="EC29" s="4" t="str">
        <f t="shared" si="50"/>
        <v/>
      </c>
      <c r="ED29" s="4" t="str">
        <f t="shared" si="50"/>
        <v/>
      </c>
      <c r="EE29" s="4" t="str">
        <f t="shared" si="50"/>
        <v/>
      </c>
      <c r="EF29" s="4" t="str">
        <f t="shared" si="50"/>
        <v/>
      </c>
      <c r="EG29" s="4" t="str">
        <f t="shared" si="50"/>
        <v/>
      </c>
      <c r="EH29" s="4">
        <f t="shared" si="50"/>
        <v>16.571122147865772</v>
      </c>
      <c r="EI29" s="4" t="str">
        <f t="shared" si="50"/>
        <v/>
      </c>
      <c r="EJ29" s="4" t="str">
        <f t="shared" si="50"/>
        <v/>
      </c>
      <c r="EK29" s="4" t="str">
        <f t="shared" si="50"/>
        <v/>
      </c>
      <c r="EL29" s="4" t="str">
        <f t="shared" si="50"/>
        <v/>
      </c>
      <c r="EM29" s="4" t="str">
        <f t="shared" si="50"/>
        <v/>
      </c>
      <c r="EN29" s="4" t="str">
        <f t="shared" si="50"/>
        <v/>
      </c>
      <c r="EO29" s="4" t="str">
        <f t="shared" si="50"/>
        <v/>
      </c>
      <c r="EP29" s="4" t="str">
        <f t="shared" si="50"/>
        <v/>
      </c>
      <c r="EQ29" s="4" t="str">
        <f t="shared" si="50"/>
        <v/>
      </c>
      <c r="ER29" s="4" t="str">
        <f t="shared" si="50"/>
        <v/>
      </c>
      <c r="ES29" s="4" t="str">
        <f t="shared" si="50"/>
        <v/>
      </c>
      <c r="ET29" s="4" t="str">
        <f t="shared" si="50"/>
        <v/>
      </c>
      <c r="EU29" s="4" t="str">
        <f t="shared" si="50"/>
        <v/>
      </c>
      <c r="EV29" s="4" t="str">
        <f t="shared" si="50"/>
        <v/>
      </c>
      <c r="EW29" s="4" t="str">
        <f t="shared" si="50"/>
        <v/>
      </c>
      <c r="EX29" s="4" t="str">
        <f t="shared" si="50"/>
        <v/>
      </c>
      <c r="EY29" s="4" t="str">
        <f t="shared" si="50"/>
        <v/>
      </c>
      <c r="EZ29" s="4" t="str">
        <f t="shared" si="50"/>
        <v/>
      </c>
      <c r="FA29" s="4" t="str">
        <f t="shared" si="50"/>
        <v/>
      </c>
      <c r="FB29" s="4" t="str">
        <f t="shared" si="50"/>
        <v/>
      </c>
      <c r="FC29" s="4" t="str">
        <f t="shared" si="50"/>
        <v/>
      </c>
      <c r="FD29" s="4" t="str">
        <f t="shared" si="50"/>
        <v/>
      </c>
      <c r="FE29" s="4" t="str">
        <f t="shared" si="50"/>
        <v/>
      </c>
      <c r="FF29" s="4" t="str">
        <f t="shared" si="50"/>
        <v/>
      </c>
      <c r="FG29" s="4" t="str">
        <f t="shared" ref="FG29:FS29" si="51">IF(ISNUMBER(FG46),FG51+FG52+FG53+FG54,"")</f>
        <v/>
      </c>
      <c r="FH29" s="4">
        <f t="shared" si="51"/>
        <v>26.140985603074725</v>
      </c>
      <c r="FI29" s="4" t="str">
        <f t="shared" si="51"/>
        <v/>
      </c>
      <c r="FJ29" s="4" t="str">
        <f t="shared" si="51"/>
        <v/>
      </c>
      <c r="FK29" s="4" t="str">
        <f t="shared" si="51"/>
        <v/>
      </c>
      <c r="FL29" s="4" t="str">
        <f t="shared" si="51"/>
        <v/>
      </c>
      <c r="FM29" s="4" t="str">
        <f t="shared" si="51"/>
        <v/>
      </c>
      <c r="FN29" s="4" t="str">
        <f t="shared" si="51"/>
        <v/>
      </c>
      <c r="FO29" s="4" t="str">
        <f t="shared" si="51"/>
        <v/>
      </c>
      <c r="FP29" s="4" t="str">
        <f t="shared" si="51"/>
        <v/>
      </c>
      <c r="FQ29" s="4" t="str">
        <f t="shared" si="51"/>
        <v/>
      </c>
      <c r="FR29" s="4" t="str">
        <f t="shared" si="51"/>
        <v/>
      </c>
      <c r="FS29" s="4" t="str">
        <f t="shared" si="51"/>
        <v/>
      </c>
    </row>
    <row r="30" spans="1:256" x14ac:dyDescent="0.25">
      <c r="A30" t="s">
        <v>77</v>
      </c>
      <c r="B30" s="10" t="s">
        <v>8</v>
      </c>
      <c r="C30" s="54">
        <f>'Raw Data'!M228</f>
        <v>6</v>
      </c>
      <c r="D30" s="4">
        <f t="shared" ref="D30:AI30" si="52">IF(D6=$B77,D28,(IF(C30+D17-D25-D35&gt;0,C30+D17-D25-D35+(D6-C6)*(IF(D6&lt;=150,D59/150,D59/300)),0)))</f>
        <v>7.1526944712326284</v>
      </c>
      <c r="E30" s="4">
        <f t="shared" si="52"/>
        <v>8.0227530105707139</v>
      </c>
      <c r="F30" s="4">
        <f t="shared" si="52"/>
        <v>8.7780938950687624</v>
      </c>
      <c r="G30" s="4">
        <f t="shared" si="52"/>
        <v>9.4637042664265554</v>
      </c>
      <c r="H30" s="4">
        <f t="shared" si="52"/>
        <v>9.9702083518883349</v>
      </c>
      <c r="I30" s="4">
        <f t="shared" si="52"/>
        <v>10.305708779146624</v>
      </c>
      <c r="J30" s="4">
        <f t="shared" si="52"/>
        <v>9.7462111241709835</v>
      </c>
      <c r="K30" s="4">
        <f t="shared" si="52"/>
        <v>10.285573045434099</v>
      </c>
      <c r="L30" s="4">
        <f t="shared" si="52"/>
        <v>10.617886686876977</v>
      </c>
      <c r="M30" s="4">
        <f t="shared" si="52"/>
        <v>10.93845215041844</v>
      </c>
      <c r="N30" s="4">
        <f t="shared" si="52"/>
        <v>11.571569803339882</v>
      </c>
      <c r="O30" s="4">
        <f t="shared" si="52"/>
        <v>12.217548107004378</v>
      </c>
      <c r="P30" s="4">
        <f t="shared" si="52"/>
        <v>13.001193161754061</v>
      </c>
      <c r="Q30" s="4">
        <f t="shared" si="52"/>
        <v>13.908603074318751</v>
      </c>
      <c r="R30" s="4">
        <f t="shared" si="52"/>
        <v>14.174017549895995</v>
      </c>
      <c r="S30" s="4">
        <f t="shared" si="52"/>
        <v>12.91958353875177</v>
      </c>
      <c r="T30" s="4">
        <f t="shared" si="52"/>
        <v>14.444417333658846</v>
      </c>
      <c r="U30" s="4">
        <f t="shared" si="52"/>
        <v>16.158093444934948</v>
      </c>
      <c r="V30" s="4">
        <f t="shared" si="52"/>
        <v>17.38763143441782</v>
      </c>
      <c r="W30" s="4">
        <f t="shared" si="52"/>
        <v>18.551776748263904</v>
      </c>
      <c r="X30" s="4">
        <f t="shared" si="52"/>
        <v>19.957825056449082</v>
      </c>
      <c r="Y30" s="4">
        <f t="shared" si="52"/>
        <v>19.319319565421182</v>
      </c>
      <c r="Z30" s="4">
        <f t="shared" si="52"/>
        <v>19.920532765307815</v>
      </c>
      <c r="AA30" s="4">
        <f t="shared" si="52"/>
        <v>21.147076705104936</v>
      </c>
      <c r="AB30" s="4">
        <f t="shared" si="52"/>
        <v>0</v>
      </c>
      <c r="AC30" s="4">
        <f t="shared" si="52"/>
        <v>2.3138082615405318</v>
      </c>
      <c r="AD30" s="4">
        <f t="shared" si="52"/>
        <v>4.5448290870979422</v>
      </c>
      <c r="AE30" s="4">
        <f t="shared" si="52"/>
        <v>6.817585680802166</v>
      </c>
      <c r="AF30" s="4">
        <f t="shared" si="52"/>
        <v>10.115908754114805</v>
      </c>
      <c r="AG30" s="4">
        <f t="shared" si="52"/>
        <v>13.416450383175908</v>
      </c>
      <c r="AH30" s="4">
        <f t="shared" si="52"/>
        <v>0</v>
      </c>
      <c r="AI30" s="4">
        <f t="shared" si="52"/>
        <v>3.3576734874844547</v>
      </c>
      <c r="AJ30" s="4">
        <f t="shared" ref="AJ30:BO30" si="53">IF(AJ6=$B77,AJ28,(IF(AI30+AJ17-AJ25-AJ35&gt;0,AI30+AJ17-AJ25-AJ35+(AJ6-AI6)*(IF(AJ6&lt;=150,AJ59/150,AJ59/300)),0)))</f>
        <v>6.0314589647591106</v>
      </c>
      <c r="AK30" s="4">
        <f t="shared" si="53"/>
        <v>8.4230222946569313</v>
      </c>
      <c r="AL30" s="4">
        <f t="shared" si="53"/>
        <v>10.840934367980807</v>
      </c>
      <c r="AM30" s="4">
        <f t="shared" si="53"/>
        <v>13.684439941515773</v>
      </c>
      <c r="AN30" s="4">
        <f t="shared" si="53"/>
        <v>17.770563463811044</v>
      </c>
      <c r="AO30" s="4">
        <f t="shared" si="53"/>
        <v>3.4922712792437132</v>
      </c>
      <c r="AP30" s="4">
        <f t="shared" si="53"/>
        <v>6.7707181903794549</v>
      </c>
      <c r="AQ30" s="4">
        <f t="shared" si="53"/>
        <v>10.149954850320469</v>
      </c>
      <c r="AR30" s="4">
        <f t="shared" si="53"/>
        <v>13.973181536571996</v>
      </c>
      <c r="AS30" s="4">
        <f t="shared" si="53"/>
        <v>18.235964676507919</v>
      </c>
      <c r="AT30" s="4">
        <f t="shared" si="53"/>
        <v>22.486408167999532</v>
      </c>
      <c r="AU30" s="4">
        <f t="shared" si="53"/>
        <v>27.165662261224107</v>
      </c>
      <c r="AV30" s="4">
        <f t="shared" si="53"/>
        <v>33.368984566983386</v>
      </c>
      <c r="AW30" s="4">
        <f t="shared" si="53"/>
        <v>38.677432998137959</v>
      </c>
      <c r="AX30" s="4">
        <f t="shared" si="53"/>
        <v>42.878488718726935</v>
      </c>
      <c r="AY30" s="4">
        <f t="shared" si="53"/>
        <v>46.808851599276068</v>
      </c>
      <c r="AZ30" s="4">
        <f t="shared" si="53"/>
        <v>39.007686548691048</v>
      </c>
      <c r="BA30" s="4">
        <f t="shared" si="53"/>
        <v>44.037304138008764</v>
      </c>
      <c r="BB30" s="4">
        <f t="shared" si="53"/>
        <v>48.764814590240306</v>
      </c>
      <c r="BC30" s="4">
        <f t="shared" si="53"/>
        <v>53.561430050819233</v>
      </c>
      <c r="BD30" s="4">
        <f t="shared" si="53"/>
        <v>44.203594823859063</v>
      </c>
      <c r="BE30" s="4">
        <f t="shared" si="53"/>
        <v>49.339395224049049</v>
      </c>
      <c r="BF30" s="4">
        <f t="shared" si="53"/>
        <v>53.866320703224268</v>
      </c>
      <c r="BG30" s="4">
        <f t="shared" si="53"/>
        <v>59.228428938258133</v>
      </c>
      <c r="BH30" s="4">
        <f t="shared" si="53"/>
        <v>64.4224828948431</v>
      </c>
      <c r="BI30" s="4">
        <f t="shared" si="53"/>
        <v>54.59308874466425</v>
      </c>
      <c r="BJ30" s="4">
        <f t="shared" si="53"/>
        <v>63.075615230948962</v>
      </c>
      <c r="BK30" s="4">
        <f t="shared" si="53"/>
        <v>68.024390472847429</v>
      </c>
      <c r="BL30" s="4">
        <f t="shared" si="53"/>
        <v>66.507509122579691</v>
      </c>
      <c r="BM30" s="4">
        <f t="shared" si="53"/>
        <v>65.64194571659219</v>
      </c>
      <c r="BN30" s="4">
        <f t="shared" si="53"/>
        <v>60.272296591230891</v>
      </c>
      <c r="BO30" s="4">
        <f t="shared" si="53"/>
        <v>68.658805914487772</v>
      </c>
      <c r="BP30" s="4">
        <f t="shared" ref="BP30:CU30" si="54">IF(BP6=$B77,BP28,(IF(BO30+BP17-BP25-BP35&gt;0,BO30+BP17-BP25-BP35+(BP6-BO6)*(IF(BP6&lt;=150,BP59/150,BP59/300)),0)))</f>
        <v>75.648945387061104</v>
      </c>
      <c r="BQ30" s="4">
        <f t="shared" si="54"/>
        <v>77.712048914063686</v>
      </c>
      <c r="BR30" s="4">
        <f t="shared" si="54"/>
        <v>80.75384609017145</v>
      </c>
      <c r="BS30" s="4">
        <f t="shared" si="54"/>
        <v>84.439373758721302</v>
      </c>
      <c r="BT30" s="4">
        <f t="shared" si="54"/>
        <v>87.090663399174716</v>
      </c>
      <c r="BU30" s="4">
        <f t="shared" si="54"/>
        <v>90.190115017508404</v>
      </c>
      <c r="BV30" s="4">
        <f t="shared" si="54"/>
        <v>92.785581180847771</v>
      </c>
      <c r="BW30" s="4">
        <f t="shared" si="54"/>
        <v>82.736590659952284</v>
      </c>
      <c r="BX30" s="4">
        <f t="shared" si="54"/>
        <v>84.712330280649681</v>
      </c>
      <c r="BY30" s="4">
        <f t="shared" si="54"/>
        <v>88.091500779070529</v>
      </c>
      <c r="BZ30" s="4">
        <f t="shared" si="54"/>
        <v>90.158291643699613</v>
      </c>
      <c r="CA30" s="4">
        <f t="shared" si="54"/>
        <v>91.417067867925709</v>
      </c>
      <c r="CB30" s="4">
        <f t="shared" si="54"/>
        <v>32.832689782081438</v>
      </c>
      <c r="CC30" s="4">
        <f t="shared" si="54"/>
        <v>38.921998146838128</v>
      </c>
      <c r="CD30" s="4">
        <f t="shared" si="54"/>
        <v>45.765271645128294</v>
      </c>
      <c r="CE30" s="4">
        <f t="shared" si="54"/>
        <v>51.323612580685769</v>
      </c>
      <c r="CF30" s="4">
        <f t="shared" si="54"/>
        <v>27.678198860854728</v>
      </c>
      <c r="CG30" s="4">
        <f t="shared" si="54"/>
        <v>15.362479907052299</v>
      </c>
      <c r="CH30" s="4">
        <f t="shared" si="54"/>
        <v>20.816892009601958</v>
      </c>
      <c r="CI30" s="4">
        <f t="shared" si="54"/>
        <v>27.030593968108647</v>
      </c>
      <c r="CJ30" s="4">
        <f t="shared" si="54"/>
        <v>33.246365018412213</v>
      </c>
      <c r="CK30" s="4">
        <f t="shared" si="54"/>
        <v>16.729309718206032</v>
      </c>
      <c r="CL30" s="4">
        <f t="shared" si="54"/>
        <v>20.067617465897293</v>
      </c>
      <c r="CM30" s="4">
        <f t="shared" si="54"/>
        <v>48.78388416909079</v>
      </c>
      <c r="CN30" s="4">
        <f t="shared" si="54"/>
        <v>54.459713789452117</v>
      </c>
      <c r="CO30" s="4">
        <f t="shared" si="54"/>
        <v>58.837313789452118</v>
      </c>
      <c r="CP30" s="4">
        <f t="shared" si="54"/>
        <v>38.117809446661148</v>
      </c>
      <c r="CQ30" s="4">
        <f t="shared" si="54"/>
        <v>42.783409446661146</v>
      </c>
      <c r="CR30" s="4">
        <f t="shared" si="54"/>
        <v>47.708209446661144</v>
      </c>
      <c r="CS30" s="4">
        <f t="shared" si="54"/>
        <v>52.921009446661145</v>
      </c>
      <c r="CT30" s="4">
        <f t="shared" si="54"/>
        <v>58.623409446661142</v>
      </c>
      <c r="CU30" s="4">
        <f t="shared" si="54"/>
        <v>64.297009446661136</v>
      </c>
      <c r="CV30" s="4">
        <f t="shared" ref="CV30:EA30" si="55">IF(CV6=$B77,CV28,(IF(CU30+CV17-CV25-CV35&gt;0,CU30+CV17-CV25-CV35+(CV6-CU6)*(IF(CV6&lt;=150,CV59/150,CV59/300)),0)))</f>
        <v>69.196284248055804</v>
      </c>
      <c r="CW30" s="4">
        <f t="shared" si="55"/>
        <v>74.473030268825511</v>
      </c>
      <c r="CX30" s="4">
        <f t="shared" si="55"/>
        <v>79.091169063744331</v>
      </c>
      <c r="CY30" s="4">
        <f t="shared" si="55"/>
        <v>69.017238623649916</v>
      </c>
      <c r="CZ30" s="4">
        <f t="shared" si="55"/>
        <v>66.622516298886524</v>
      </c>
      <c r="DA30" s="4">
        <f t="shared" si="55"/>
        <v>71.23830487909423</v>
      </c>
      <c r="DB30" s="4">
        <f t="shared" si="55"/>
        <v>75.198044569531689</v>
      </c>
      <c r="DC30" s="4">
        <f t="shared" si="55"/>
        <v>78.880634597398526</v>
      </c>
      <c r="DD30" s="4">
        <f t="shared" si="55"/>
        <v>72.640669923310753</v>
      </c>
      <c r="DE30" s="4">
        <f t="shared" si="55"/>
        <v>77.076888210542336</v>
      </c>
      <c r="DF30" s="4">
        <f t="shared" si="55"/>
        <v>80.404114926210653</v>
      </c>
      <c r="DG30" s="4">
        <f t="shared" si="55"/>
        <v>84.521321421524974</v>
      </c>
      <c r="DH30" s="4">
        <f t="shared" si="55"/>
        <v>87.13494844143375</v>
      </c>
      <c r="DI30" s="4">
        <f t="shared" si="55"/>
        <v>89.766022573594952</v>
      </c>
      <c r="DJ30" s="4">
        <f t="shared" si="55"/>
        <v>91.925179626467084</v>
      </c>
      <c r="DK30" s="4">
        <f t="shared" si="55"/>
        <v>93.9287647715785</v>
      </c>
      <c r="DL30" s="4">
        <f t="shared" si="55"/>
        <v>95.540730132315574</v>
      </c>
      <c r="DM30" s="4">
        <f t="shared" si="55"/>
        <v>97.069773059703721</v>
      </c>
      <c r="DN30" s="4">
        <f t="shared" si="55"/>
        <v>98.669091368078043</v>
      </c>
      <c r="DO30" s="4">
        <f t="shared" si="55"/>
        <v>100.26804660699764</v>
      </c>
      <c r="DP30" s="4">
        <f t="shared" si="55"/>
        <v>101.40087513641809</v>
      </c>
      <c r="DQ30" s="4">
        <f t="shared" si="55"/>
        <v>102.58544671465468</v>
      </c>
      <c r="DR30" s="4">
        <f t="shared" si="55"/>
        <v>80.435460500210084</v>
      </c>
      <c r="DS30" s="4">
        <f t="shared" si="55"/>
        <v>76.817157605672307</v>
      </c>
      <c r="DT30" s="4">
        <f t="shared" si="55"/>
        <v>73.267628528077282</v>
      </c>
      <c r="DU30" s="4">
        <f t="shared" si="55"/>
        <v>66.535253410448362</v>
      </c>
      <c r="DV30" s="4">
        <f t="shared" si="55"/>
        <v>63.450418594195071</v>
      </c>
      <c r="DW30" s="4">
        <f t="shared" si="55"/>
        <v>60.914282662471614</v>
      </c>
      <c r="DX30" s="4">
        <f t="shared" si="55"/>
        <v>52.0160667981242</v>
      </c>
      <c r="DY30" s="4">
        <f t="shared" si="55"/>
        <v>53.068145209529625</v>
      </c>
      <c r="DZ30" s="4">
        <f t="shared" si="55"/>
        <v>54.782775373648803</v>
      </c>
      <c r="EA30" s="4">
        <f t="shared" si="55"/>
        <v>56.48024078278462</v>
      </c>
      <c r="EB30" s="4">
        <f t="shared" ref="EB30:FG30" si="56">IF(EB6=$B77,EB28,(IF(EA30+EB17-EB25-EB35&gt;0,EA30+EB17-EB25-EB35+(EB6-EA6)*(IF(EB6&lt;=150,EB59/150,EB59/300)),0)))</f>
        <v>57.762460270765054</v>
      </c>
      <c r="EC30" s="4">
        <f t="shared" si="56"/>
        <v>58.828303078415622</v>
      </c>
      <c r="ED30" s="4">
        <f t="shared" si="56"/>
        <v>60.098175011330902</v>
      </c>
      <c r="EE30" s="4">
        <f t="shared" si="56"/>
        <v>59.377645610211317</v>
      </c>
      <c r="EF30" s="4">
        <f t="shared" si="56"/>
        <v>53.592746751530498</v>
      </c>
      <c r="EG30" s="4">
        <f t="shared" si="56"/>
        <v>54.517500521214338</v>
      </c>
      <c r="EH30" s="4">
        <f t="shared" si="56"/>
        <v>55.238317514927715</v>
      </c>
      <c r="EI30" s="4">
        <f t="shared" si="56"/>
        <v>55.838583447010848</v>
      </c>
      <c r="EJ30" s="4">
        <f t="shared" si="56"/>
        <v>55.110297249229291</v>
      </c>
      <c r="EK30" s="4">
        <f t="shared" si="56"/>
        <v>55.640397630603651</v>
      </c>
      <c r="EL30" s="4">
        <f t="shared" si="56"/>
        <v>56.214831636817792</v>
      </c>
      <c r="EM30" s="4">
        <f t="shared" si="56"/>
        <v>56.754453144939284</v>
      </c>
      <c r="EN30" s="4">
        <f t="shared" si="56"/>
        <v>57.401916657359941</v>
      </c>
      <c r="EO30" s="4">
        <f t="shared" si="56"/>
        <v>58.10142053213869</v>
      </c>
      <c r="EP30" s="4">
        <f t="shared" si="56"/>
        <v>58.584707675845962</v>
      </c>
      <c r="EQ30" s="4">
        <f t="shared" si="56"/>
        <v>57.936211417587145</v>
      </c>
      <c r="ER30" s="4">
        <f t="shared" si="56"/>
        <v>58.788682316215379</v>
      </c>
      <c r="ES30" s="4">
        <f t="shared" si="56"/>
        <v>59.299180255802021</v>
      </c>
      <c r="ET30" s="4">
        <f t="shared" si="56"/>
        <v>59.857483372047291</v>
      </c>
      <c r="EU30" s="4">
        <f t="shared" si="56"/>
        <v>60.527465545363562</v>
      </c>
      <c r="EV30" s="4">
        <f t="shared" si="56"/>
        <v>61.100474724302714</v>
      </c>
      <c r="EW30" s="4">
        <f t="shared" si="56"/>
        <v>60.338622945853622</v>
      </c>
      <c r="EX30" s="4">
        <f t="shared" si="56"/>
        <v>60.973453005509143</v>
      </c>
      <c r="EY30" s="4">
        <f t="shared" si="56"/>
        <v>61.307322819881328</v>
      </c>
      <c r="EZ30" s="4">
        <f t="shared" si="56"/>
        <v>61.712670807955739</v>
      </c>
      <c r="FA30" s="4">
        <f t="shared" si="56"/>
        <v>61.750414300643435</v>
      </c>
      <c r="FB30" s="4">
        <f t="shared" si="56"/>
        <v>62.12855332104801</v>
      </c>
      <c r="FC30" s="4">
        <f t="shared" si="56"/>
        <v>62.448447612482191</v>
      </c>
      <c r="FD30" s="4">
        <f t="shared" si="56"/>
        <v>62.672334769372753</v>
      </c>
      <c r="FE30" s="4">
        <f t="shared" si="56"/>
        <v>61.422773197770773</v>
      </c>
      <c r="FF30" s="4">
        <f t="shared" si="56"/>
        <v>61.752088904582187</v>
      </c>
      <c r="FG30" s="4">
        <f t="shared" si="56"/>
        <v>61.257261191583545</v>
      </c>
      <c r="FH30" s="4">
        <f t="shared" ref="FH30:FS30" si="57">IF(FH6=$B77,FH28,(IF(FG30+FH17-FH25-FH35&gt;0,FG30+FH17-FH25-FH35+(FH6-FG6)*(IF(FH6&lt;=150,FH59/150,FH59/300)),0)))</f>
        <v>61.721495181539211</v>
      </c>
      <c r="FI30" s="4">
        <f t="shared" si="57"/>
        <v>62.153272548327642</v>
      </c>
      <c r="FJ30" s="4">
        <f t="shared" si="57"/>
        <v>62.531224292949425</v>
      </c>
      <c r="FK30" s="4">
        <f t="shared" si="57"/>
        <v>62.747751041252471</v>
      </c>
      <c r="FL30" s="4">
        <f t="shared" si="57"/>
        <v>63.075129010551805</v>
      </c>
      <c r="FM30" s="4">
        <f t="shared" si="57"/>
        <v>63.425925134770957</v>
      </c>
      <c r="FN30" s="4">
        <f t="shared" si="57"/>
        <v>63.808755980995087</v>
      </c>
      <c r="FO30" s="4">
        <f t="shared" si="57"/>
        <v>63.840142375021721</v>
      </c>
      <c r="FP30" s="4">
        <f t="shared" si="57"/>
        <v>63.900443603508954</v>
      </c>
      <c r="FQ30" s="4">
        <f t="shared" si="57"/>
        <v>64.018433852439856</v>
      </c>
      <c r="FR30" s="4">
        <f t="shared" si="57"/>
        <v>64.299968913013487</v>
      </c>
      <c r="FS30" s="4">
        <f t="shared" si="57"/>
        <v>64.758755505439552</v>
      </c>
    </row>
    <row r="31" spans="1:256" x14ac:dyDescent="0.25">
      <c r="A31" t="s">
        <v>39</v>
      </c>
      <c r="B31" s="10" t="s">
        <v>8</v>
      </c>
      <c r="C31" s="4"/>
      <c r="D31" s="4" t="str">
        <f t="shared" ref="D31:AI31" si="58">IF(ISNUMBER(D46),D58,"")</f>
        <v/>
      </c>
      <c r="E31" s="4" t="str">
        <f t="shared" si="58"/>
        <v/>
      </c>
      <c r="F31" s="4" t="str">
        <f t="shared" si="58"/>
        <v/>
      </c>
      <c r="G31" s="4" t="str">
        <f t="shared" si="58"/>
        <v/>
      </c>
      <c r="H31" s="4" t="str">
        <f t="shared" si="58"/>
        <v/>
      </c>
      <c r="I31" s="4" t="str">
        <f t="shared" si="58"/>
        <v/>
      </c>
      <c r="J31" s="4" t="str">
        <f t="shared" si="58"/>
        <v/>
      </c>
      <c r="K31" s="4" t="str">
        <f t="shared" si="58"/>
        <v/>
      </c>
      <c r="L31" s="4" t="str">
        <f t="shared" si="58"/>
        <v/>
      </c>
      <c r="M31" s="4" t="str">
        <f t="shared" si="58"/>
        <v/>
      </c>
      <c r="N31" s="4" t="str">
        <f t="shared" si="58"/>
        <v/>
      </c>
      <c r="O31" s="4" t="str">
        <f t="shared" si="58"/>
        <v/>
      </c>
      <c r="P31" s="4" t="str">
        <f t="shared" si="58"/>
        <v/>
      </c>
      <c r="Q31" s="4" t="str">
        <f t="shared" si="58"/>
        <v/>
      </c>
      <c r="R31" s="4" t="str">
        <f t="shared" si="58"/>
        <v/>
      </c>
      <c r="S31" s="4" t="str">
        <f t="shared" si="58"/>
        <v/>
      </c>
      <c r="T31" s="4" t="str">
        <f t="shared" si="58"/>
        <v/>
      </c>
      <c r="U31" s="4" t="str">
        <f t="shared" si="58"/>
        <v/>
      </c>
      <c r="V31" s="4" t="str">
        <f t="shared" si="58"/>
        <v/>
      </c>
      <c r="W31" s="4" t="str">
        <f t="shared" si="58"/>
        <v/>
      </c>
      <c r="X31" s="4" t="str">
        <f t="shared" si="58"/>
        <v/>
      </c>
      <c r="Y31" s="4" t="str">
        <f t="shared" si="58"/>
        <v/>
      </c>
      <c r="Z31" s="4" t="str">
        <f t="shared" si="58"/>
        <v/>
      </c>
      <c r="AA31" s="4">
        <f t="shared" si="58"/>
        <v>22.120529609152612</v>
      </c>
      <c r="AB31" s="4" t="str">
        <f t="shared" si="58"/>
        <v/>
      </c>
      <c r="AC31" s="4" t="str">
        <f t="shared" si="58"/>
        <v/>
      </c>
      <c r="AD31" s="4" t="str">
        <f t="shared" si="58"/>
        <v/>
      </c>
      <c r="AE31" s="4">
        <f t="shared" si="58"/>
        <v>16.229752870092437</v>
      </c>
      <c r="AF31" s="4" t="str">
        <f t="shared" si="58"/>
        <v/>
      </c>
      <c r="AG31" s="4">
        <f t="shared" si="58"/>
        <v>26.612458674841282</v>
      </c>
      <c r="AH31" s="4" t="str">
        <f t="shared" si="58"/>
        <v/>
      </c>
      <c r="AI31" s="4">
        <f t="shared" si="58"/>
        <v>-3.0579685887220589</v>
      </c>
      <c r="AJ31" s="4" t="str">
        <f t="shared" ref="AJ31:BO31" si="59">IF(ISNUMBER(AJ46),AJ58,"")</f>
        <v/>
      </c>
      <c r="AK31" s="4" t="str">
        <f t="shared" si="59"/>
        <v/>
      </c>
      <c r="AL31" s="4" t="str">
        <f t="shared" si="59"/>
        <v/>
      </c>
      <c r="AM31" s="4" t="str">
        <f t="shared" si="59"/>
        <v/>
      </c>
      <c r="AN31" s="4">
        <f t="shared" si="59"/>
        <v>32.420290092470239</v>
      </c>
      <c r="AO31" s="4" t="str">
        <f t="shared" si="59"/>
        <v/>
      </c>
      <c r="AP31" s="4">
        <f t="shared" si="59"/>
        <v>7.3574560136112304</v>
      </c>
      <c r="AQ31" s="4" t="str">
        <f t="shared" si="59"/>
        <v/>
      </c>
      <c r="AR31" s="4" t="str">
        <f t="shared" si="59"/>
        <v/>
      </c>
      <c r="AS31" s="4" t="str">
        <f t="shared" si="59"/>
        <v/>
      </c>
      <c r="AT31" s="4">
        <f t="shared" si="59"/>
        <v>49.584970918821909</v>
      </c>
      <c r="AU31" s="4" t="str">
        <f t="shared" si="59"/>
        <v/>
      </c>
      <c r="AV31" s="4">
        <f t="shared" si="59"/>
        <v>52.545198325116829</v>
      </c>
      <c r="AW31" s="4" t="str">
        <f t="shared" si="59"/>
        <v/>
      </c>
      <c r="AX31" s="4" t="str">
        <f t="shared" si="59"/>
        <v/>
      </c>
      <c r="AY31" s="4">
        <f t="shared" si="59"/>
        <v>63.345209451020402</v>
      </c>
      <c r="AZ31" s="4" t="str">
        <f t="shared" si="59"/>
        <v/>
      </c>
      <c r="BA31" s="4">
        <f t="shared" si="59"/>
        <v>41.298638397967864</v>
      </c>
      <c r="BB31" s="4" t="str">
        <f t="shared" si="59"/>
        <v/>
      </c>
      <c r="BC31" s="4">
        <f t="shared" si="59"/>
        <v>68.390296800084585</v>
      </c>
      <c r="BD31" s="4" t="str">
        <f t="shared" si="59"/>
        <v/>
      </c>
      <c r="BE31" s="4" t="str">
        <f t="shared" si="59"/>
        <v/>
      </c>
      <c r="BF31" s="4" t="str">
        <f t="shared" si="59"/>
        <v/>
      </c>
      <c r="BG31" s="4" t="str">
        <f t="shared" si="59"/>
        <v/>
      </c>
      <c r="BH31" s="4">
        <f t="shared" si="59"/>
        <v>70.320024619931772</v>
      </c>
      <c r="BI31" s="4" t="str">
        <f t="shared" si="59"/>
        <v/>
      </c>
      <c r="BJ31" s="4">
        <f t="shared" si="59"/>
        <v>72.523591852912631</v>
      </c>
      <c r="BK31" s="4" t="str">
        <f t="shared" si="59"/>
        <v/>
      </c>
      <c r="BL31" s="4" t="str">
        <f t="shared" si="59"/>
        <v/>
      </c>
      <c r="BM31" s="4">
        <f t="shared" si="59"/>
        <v>67.652882514814721</v>
      </c>
      <c r="BN31" s="4" t="str">
        <f t="shared" si="59"/>
        <v/>
      </c>
      <c r="BO31" s="4">
        <f t="shared" si="59"/>
        <v>58.3293529187846</v>
      </c>
      <c r="BP31" s="4" t="str">
        <f t="shared" ref="BP31:CU31" si="60">IF(ISNUMBER(BP46),BP58,"")</f>
        <v/>
      </c>
      <c r="BQ31" s="4">
        <f t="shared" si="60"/>
        <v>82.103665632289093</v>
      </c>
      <c r="BR31" s="4" t="str">
        <f t="shared" si="60"/>
        <v/>
      </c>
      <c r="BS31" s="4" t="str">
        <f t="shared" si="60"/>
        <v/>
      </c>
      <c r="BT31" s="4" t="str">
        <f t="shared" si="60"/>
        <v/>
      </c>
      <c r="BU31" s="4" t="str">
        <f t="shared" si="60"/>
        <v/>
      </c>
      <c r="BV31" s="4">
        <f t="shared" si="60"/>
        <v>96.871403513679155</v>
      </c>
      <c r="BW31" s="4" t="str">
        <f t="shared" si="60"/>
        <v/>
      </c>
      <c r="BX31" s="4">
        <f t="shared" si="60"/>
        <v>79.802089092744666</v>
      </c>
      <c r="BY31" s="4" t="str">
        <f t="shared" si="60"/>
        <v/>
      </c>
      <c r="BZ31" s="4" t="str">
        <f t="shared" si="60"/>
        <v/>
      </c>
      <c r="CA31" s="4">
        <f t="shared" si="60"/>
        <v>95.668229472375799</v>
      </c>
      <c r="CB31" s="4" t="str">
        <f t="shared" si="60"/>
        <v/>
      </c>
      <c r="CC31" s="4">
        <f t="shared" si="60"/>
        <v>28.10666019058397</v>
      </c>
      <c r="CD31" s="4" t="str">
        <f t="shared" si="60"/>
        <v/>
      </c>
      <c r="CE31" s="4">
        <f t="shared" si="60"/>
        <v>48.073291983203532</v>
      </c>
      <c r="CF31" s="4" t="str">
        <f t="shared" si="60"/>
        <v/>
      </c>
      <c r="CG31" s="4" t="str">
        <f t="shared" si="60"/>
        <v/>
      </c>
      <c r="CH31" s="4" t="str">
        <f t="shared" si="60"/>
        <v/>
      </c>
      <c r="CI31" s="4" t="str">
        <f t="shared" si="60"/>
        <v/>
      </c>
      <c r="CJ31" s="4">
        <f t="shared" si="60"/>
        <v>26.154754457089457</v>
      </c>
      <c r="CK31" s="4" t="str">
        <f t="shared" si="60"/>
        <v/>
      </c>
      <c r="CL31" s="4">
        <f t="shared" si="60"/>
        <v>9.4902812761358355</v>
      </c>
      <c r="CM31" s="4" t="str">
        <f t="shared" si="60"/>
        <v/>
      </c>
      <c r="CN31" s="4" t="str">
        <f t="shared" si="60"/>
        <v/>
      </c>
      <c r="CO31" s="4">
        <f t="shared" si="60"/>
        <v>43.1672658654348</v>
      </c>
      <c r="CP31" s="4" t="str">
        <f t="shared" si="60"/>
        <v/>
      </c>
      <c r="CQ31" s="4">
        <f t="shared" si="60"/>
        <v>8.5855376536165906</v>
      </c>
      <c r="CR31" s="4" t="str">
        <f t="shared" si="60"/>
        <v/>
      </c>
      <c r="CS31" s="4">
        <f t="shared" si="60"/>
        <v>29.682650160896852</v>
      </c>
      <c r="CT31" s="4" t="str">
        <f t="shared" si="60"/>
        <v/>
      </c>
      <c r="CU31" s="4" t="str">
        <f t="shared" si="60"/>
        <v/>
      </c>
      <c r="CV31" s="4" t="str">
        <f t="shared" ref="CV31:EA31" si="61">IF(ISNUMBER(CV46),CV58,"")</f>
        <v/>
      </c>
      <c r="CW31" s="4" t="str">
        <f t="shared" si="61"/>
        <v/>
      </c>
      <c r="CX31" s="4">
        <f t="shared" si="61"/>
        <v>67.267293725567285</v>
      </c>
      <c r="CY31" s="4" t="str">
        <f t="shared" si="61"/>
        <v/>
      </c>
      <c r="CZ31" s="4">
        <f t="shared" si="61"/>
        <v>47.467617272660547</v>
      </c>
      <c r="DA31" s="4" t="str">
        <f t="shared" si="61"/>
        <v/>
      </c>
      <c r="DB31" s="4" t="str">
        <f t="shared" si="61"/>
        <v/>
      </c>
      <c r="DC31" s="4">
        <f t="shared" si="61"/>
        <v>73.212238808232527</v>
      </c>
      <c r="DD31" s="4" t="str">
        <f t="shared" si="61"/>
        <v/>
      </c>
      <c r="DE31" s="4">
        <f t="shared" si="61"/>
        <v>53.467413997015953</v>
      </c>
      <c r="DF31" s="4" t="str">
        <f t="shared" si="61"/>
        <v/>
      </c>
      <c r="DG31" s="4">
        <f t="shared" si="61"/>
        <v>74.580795138752094</v>
      </c>
      <c r="DH31" s="4" t="str">
        <f t="shared" si="61"/>
        <v/>
      </c>
      <c r="DI31" s="4" t="str">
        <f t="shared" si="61"/>
        <v/>
      </c>
      <c r="DJ31" s="4" t="str">
        <f t="shared" si="61"/>
        <v/>
      </c>
      <c r="DK31" s="4" t="str">
        <f t="shared" si="61"/>
        <v/>
      </c>
      <c r="DL31" s="4" t="str">
        <f t="shared" si="61"/>
        <v/>
      </c>
      <c r="DM31" s="4">
        <f t="shared" si="61"/>
        <v>97.02333879458179</v>
      </c>
      <c r="DN31" s="4" t="str">
        <f t="shared" si="61"/>
        <v/>
      </c>
      <c r="DO31" s="4">
        <f t="shared" si="61"/>
        <v>95.991712600448295</v>
      </c>
      <c r="DP31" s="4" t="str">
        <f t="shared" si="61"/>
        <v/>
      </c>
      <c r="DQ31" s="4" t="str">
        <f t="shared" si="61"/>
        <v/>
      </c>
      <c r="DR31" s="4" t="str">
        <f t="shared" si="61"/>
        <v/>
      </c>
      <c r="DS31" s="4" t="str">
        <f t="shared" si="61"/>
        <v/>
      </c>
      <c r="DT31" s="4" t="str">
        <f t="shared" si="61"/>
        <v/>
      </c>
      <c r="DU31" s="4" t="str">
        <f t="shared" si="61"/>
        <v/>
      </c>
      <c r="DV31" s="4" t="str">
        <f t="shared" si="61"/>
        <v/>
      </c>
      <c r="DW31" s="4" t="str">
        <f t="shared" si="61"/>
        <v/>
      </c>
      <c r="DX31" s="4" t="str">
        <f t="shared" si="61"/>
        <v/>
      </c>
      <c r="DY31" s="4" t="str">
        <f t="shared" si="61"/>
        <v/>
      </c>
      <c r="DZ31" s="4">
        <f t="shared" si="61"/>
        <v>43.173272861546096</v>
      </c>
      <c r="EA31" s="4" t="str">
        <f t="shared" si="61"/>
        <v/>
      </c>
      <c r="EB31" s="4" t="str">
        <f t="shared" ref="EB31:FG31" si="62">IF(ISNUMBER(EB46),EB58,"")</f>
        <v/>
      </c>
      <c r="EC31" s="4" t="str">
        <f t="shared" si="62"/>
        <v/>
      </c>
      <c r="ED31" s="4" t="str">
        <f t="shared" si="62"/>
        <v/>
      </c>
      <c r="EE31" s="4" t="str">
        <f t="shared" si="62"/>
        <v/>
      </c>
      <c r="EF31" s="4" t="str">
        <f t="shared" si="62"/>
        <v/>
      </c>
      <c r="EG31" s="4" t="str">
        <f t="shared" si="62"/>
        <v/>
      </c>
      <c r="EH31" s="4">
        <f t="shared" si="62"/>
        <v>16.571122147865772</v>
      </c>
      <c r="EI31" s="4" t="str">
        <f t="shared" si="62"/>
        <v/>
      </c>
      <c r="EJ31" s="4" t="str">
        <f t="shared" si="62"/>
        <v/>
      </c>
      <c r="EK31" s="4" t="str">
        <f t="shared" si="62"/>
        <v/>
      </c>
      <c r="EL31" s="4" t="str">
        <f t="shared" si="62"/>
        <v/>
      </c>
      <c r="EM31" s="4" t="str">
        <f t="shared" si="62"/>
        <v/>
      </c>
      <c r="EN31" s="4" t="str">
        <f t="shared" si="62"/>
        <v/>
      </c>
      <c r="EO31" s="4" t="str">
        <f t="shared" si="62"/>
        <v/>
      </c>
      <c r="EP31" s="4" t="str">
        <f t="shared" si="62"/>
        <v/>
      </c>
      <c r="EQ31" s="4" t="str">
        <f t="shared" si="62"/>
        <v/>
      </c>
      <c r="ER31" s="4" t="str">
        <f t="shared" si="62"/>
        <v/>
      </c>
      <c r="ES31" s="4" t="str">
        <f t="shared" si="62"/>
        <v/>
      </c>
      <c r="ET31" s="4" t="str">
        <f t="shared" si="62"/>
        <v/>
      </c>
      <c r="EU31" s="4" t="str">
        <f t="shared" si="62"/>
        <v/>
      </c>
      <c r="EV31" s="4" t="str">
        <f t="shared" si="62"/>
        <v/>
      </c>
      <c r="EW31" s="4" t="str">
        <f t="shared" si="62"/>
        <v/>
      </c>
      <c r="EX31" s="4" t="str">
        <f t="shared" si="62"/>
        <v/>
      </c>
      <c r="EY31" s="4" t="str">
        <f t="shared" si="62"/>
        <v/>
      </c>
      <c r="EZ31" s="4" t="str">
        <f t="shared" si="62"/>
        <v/>
      </c>
      <c r="FA31" s="4" t="str">
        <f t="shared" si="62"/>
        <v/>
      </c>
      <c r="FB31" s="4" t="str">
        <f t="shared" si="62"/>
        <v/>
      </c>
      <c r="FC31" s="4" t="str">
        <f t="shared" si="62"/>
        <v/>
      </c>
      <c r="FD31" s="4" t="str">
        <f t="shared" si="62"/>
        <v/>
      </c>
      <c r="FE31" s="4" t="str">
        <f t="shared" si="62"/>
        <v/>
      </c>
      <c r="FF31" s="4" t="str">
        <f t="shared" si="62"/>
        <v/>
      </c>
      <c r="FG31" s="4" t="str">
        <f t="shared" si="62"/>
        <v/>
      </c>
      <c r="FH31" s="4">
        <f t="shared" ref="FH31:FS31" si="63">IF(ISNUMBER(FH46),FH58,"")</f>
        <v>26.140985603074725</v>
      </c>
      <c r="FI31" s="4" t="str">
        <f t="shared" si="63"/>
        <v/>
      </c>
      <c r="FJ31" s="4" t="str">
        <f t="shared" si="63"/>
        <v/>
      </c>
      <c r="FK31" s="4" t="str">
        <f t="shared" si="63"/>
        <v/>
      </c>
      <c r="FL31" s="4" t="str">
        <f t="shared" si="63"/>
        <v/>
      </c>
      <c r="FM31" s="4" t="str">
        <f t="shared" si="63"/>
        <v/>
      </c>
      <c r="FN31" s="4" t="str">
        <f t="shared" si="63"/>
        <v/>
      </c>
      <c r="FO31" s="4" t="str">
        <f t="shared" si="63"/>
        <v/>
      </c>
      <c r="FP31" s="4" t="str">
        <f t="shared" si="63"/>
        <v/>
      </c>
      <c r="FQ31" s="4" t="str">
        <f t="shared" si="63"/>
        <v/>
      </c>
      <c r="FR31" s="4" t="str">
        <f t="shared" si="63"/>
        <v/>
      </c>
      <c r="FS31" s="4" t="str">
        <f t="shared" si="63"/>
        <v/>
      </c>
    </row>
    <row r="32" spans="1:256" ht="4.5" customHeight="1" x14ac:dyDescent="0.25">
      <c r="A32" s="14"/>
      <c r="B32" s="15"/>
      <c r="C32" s="46"/>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c r="CA32" s="47"/>
      <c r="CB32" s="47"/>
      <c r="CC32" s="47"/>
      <c r="CD32" s="47"/>
      <c r="CE32" s="47"/>
      <c r="CF32" s="47"/>
      <c r="CG32" s="47"/>
      <c r="CH32" s="47"/>
      <c r="CI32" s="47"/>
      <c r="CJ32" s="47"/>
      <c r="CK32" s="47"/>
      <c r="CL32" s="47"/>
      <c r="CM32" s="47"/>
      <c r="CN32" s="47"/>
      <c r="CO32" s="47"/>
      <c r="CP32" s="47"/>
      <c r="CQ32" s="47"/>
      <c r="CR32" s="47"/>
      <c r="CS32" s="47"/>
      <c r="CT32" s="47"/>
      <c r="CU32" s="47"/>
      <c r="CV32" s="47"/>
      <c r="CW32" s="47"/>
      <c r="CX32" s="47"/>
      <c r="CY32" s="47"/>
      <c r="CZ32" s="47"/>
      <c r="DA32" s="47"/>
      <c r="DB32" s="47"/>
      <c r="DC32" s="47"/>
      <c r="DD32" s="47"/>
      <c r="DE32" s="47"/>
      <c r="DF32" s="47"/>
      <c r="DG32" s="47"/>
      <c r="DH32" s="47"/>
      <c r="DI32" s="47"/>
      <c r="DJ32" s="47"/>
      <c r="DK32" s="47"/>
      <c r="DL32" s="47"/>
      <c r="DM32" s="47"/>
      <c r="DN32" s="47"/>
      <c r="DO32" s="47"/>
      <c r="DP32" s="47"/>
      <c r="DQ32" s="47"/>
      <c r="DR32" s="47"/>
      <c r="DS32" s="47"/>
      <c r="DT32" s="47"/>
      <c r="DU32" s="47"/>
      <c r="DV32" s="47"/>
      <c r="DW32" s="47"/>
      <c r="DX32" s="47"/>
      <c r="DY32" s="47"/>
      <c r="DZ32" s="47"/>
      <c r="EA32" s="47"/>
      <c r="EB32" s="47"/>
      <c r="EC32" s="47"/>
      <c r="ED32" s="47"/>
      <c r="EE32" s="47"/>
      <c r="EF32" s="47"/>
      <c r="EG32" s="47"/>
      <c r="EH32" s="47"/>
      <c r="EI32" s="47"/>
      <c r="EJ32" s="47"/>
      <c r="EK32" s="47"/>
      <c r="EL32" s="47"/>
      <c r="EM32" s="47"/>
      <c r="EN32" s="47"/>
      <c r="EO32" s="47"/>
      <c r="EP32" s="47"/>
      <c r="EQ32" s="47"/>
      <c r="ER32" s="47"/>
      <c r="ES32" s="47"/>
      <c r="ET32" s="47"/>
      <c r="EU32" s="47"/>
      <c r="EV32" s="47"/>
      <c r="EW32" s="47"/>
      <c r="EX32" s="47"/>
      <c r="EY32" s="47"/>
      <c r="EZ32" s="47"/>
      <c r="FA32" s="47"/>
      <c r="FB32" s="47"/>
      <c r="FC32" s="47"/>
      <c r="FD32" s="47"/>
      <c r="FE32" s="47"/>
      <c r="FF32" s="47"/>
      <c r="FG32" s="47"/>
      <c r="FH32" s="47"/>
      <c r="FI32" s="47"/>
      <c r="FJ32" s="47"/>
      <c r="FK32" s="47"/>
      <c r="FL32" s="47"/>
      <c r="FM32" s="47"/>
      <c r="FN32" s="47"/>
      <c r="FO32" s="47"/>
      <c r="FP32" s="47"/>
      <c r="FQ32" s="47"/>
      <c r="FR32" s="47"/>
      <c r="FS32" s="47"/>
      <c r="FT32" s="47"/>
      <c r="FU32" s="47"/>
      <c r="FV32" s="47"/>
      <c r="FW32" s="47"/>
      <c r="FX32" s="47"/>
      <c r="FY32" s="47"/>
      <c r="FZ32" s="47"/>
      <c r="GA32" s="47"/>
      <c r="GB32" s="47"/>
      <c r="GC32" s="47"/>
      <c r="GD32" s="47"/>
      <c r="GE32" s="47"/>
      <c r="GF32" s="47"/>
      <c r="GG32" s="47"/>
      <c r="GH32" s="47"/>
      <c r="GI32" s="47"/>
      <c r="GJ32" s="47"/>
      <c r="GK32" s="47"/>
      <c r="GL32" s="47"/>
      <c r="GM32" s="47"/>
      <c r="GN32" s="47"/>
      <c r="GO32" s="47"/>
      <c r="GP32" s="47"/>
      <c r="GQ32" s="47"/>
      <c r="GR32" s="47"/>
      <c r="GS32" s="47"/>
      <c r="GT32" s="47"/>
      <c r="GU32" s="47"/>
      <c r="GV32" s="47"/>
      <c r="GW32" s="47"/>
      <c r="GX32" s="47"/>
      <c r="GY32" s="47"/>
      <c r="GZ32" s="47"/>
      <c r="HA32" s="47"/>
      <c r="HB32" s="47"/>
      <c r="HC32" s="47"/>
      <c r="HD32" s="47"/>
      <c r="HE32" s="47"/>
      <c r="HF32" s="47"/>
      <c r="HG32" s="47"/>
      <c r="HH32" s="47"/>
      <c r="HI32" s="47"/>
      <c r="HJ32" s="47"/>
      <c r="HK32" s="47"/>
      <c r="HL32" s="47"/>
      <c r="HM32" s="47"/>
      <c r="HN32" s="47"/>
      <c r="HO32" s="47"/>
      <c r="HP32" s="47"/>
      <c r="HQ32" s="47"/>
      <c r="HR32" s="47"/>
      <c r="HS32" s="47"/>
      <c r="HT32" s="47"/>
      <c r="HU32" s="47"/>
      <c r="HV32" s="47"/>
      <c r="HW32" s="47"/>
      <c r="HX32" s="47"/>
      <c r="HY32" s="47"/>
      <c r="HZ32" s="47"/>
      <c r="IA32" s="47"/>
      <c r="IB32" s="47"/>
      <c r="IC32" s="47"/>
      <c r="ID32" s="47"/>
      <c r="IE32" s="47"/>
      <c r="IF32" s="47"/>
      <c r="IG32" s="47"/>
      <c r="IH32" s="47"/>
      <c r="II32" s="47"/>
      <c r="IJ32" s="47"/>
      <c r="IK32" s="47"/>
      <c r="IL32" s="47"/>
      <c r="IM32" s="47"/>
      <c r="IN32" s="47"/>
      <c r="IO32" s="47"/>
      <c r="IP32" s="47"/>
      <c r="IQ32" s="47"/>
      <c r="IR32" s="47"/>
      <c r="IS32" s="47"/>
      <c r="IT32" s="47"/>
      <c r="IU32" s="47"/>
      <c r="IV32" s="47"/>
    </row>
    <row r="33" spans="1:176" x14ac:dyDescent="0.25">
      <c r="A33" s="5" t="s">
        <v>12</v>
      </c>
      <c r="B33" s="8" t="s">
        <v>8</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row>
    <row r="34" spans="1:176" x14ac:dyDescent="0.25">
      <c r="A34" s="5" t="s">
        <v>13</v>
      </c>
      <c r="B34" s="8" t="s">
        <v>8</v>
      </c>
      <c r="C34" s="25">
        <f>'Raw Data'!B51</f>
        <v>0</v>
      </c>
      <c r="D34" s="25">
        <f>'Raw Data'!C51</f>
        <v>0</v>
      </c>
      <c r="E34" s="25">
        <f>'Raw Data'!D51</f>
        <v>0</v>
      </c>
      <c r="F34" s="25">
        <f>'Raw Data'!E51</f>
        <v>0</v>
      </c>
      <c r="G34" s="25">
        <f>'Raw Data'!F51</f>
        <v>0</v>
      </c>
      <c r="H34" s="25">
        <f>'Raw Data'!G51</f>
        <v>0</v>
      </c>
      <c r="I34" s="25">
        <f>'Raw Data'!H51</f>
        <v>0</v>
      </c>
      <c r="J34" s="25">
        <f>'Raw Data'!I51</f>
        <v>0</v>
      </c>
      <c r="K34" s="25">
        <f>'Raw Data'!J51</f>
        <v>0</v>
      </c>
      <c r="L34" s="25">
        <f>'Raw Data'!K51</f>
        <v>0</v>
      </c>
      <c r="M34" s="25">
        <f>'Raw Data'!L51</f>
        <v>0</v>
      </c>
      <c r="N34" s="25">
        <f>'Raw Data'!M51</f>
        <v>0</v>
      </c>
      <c r="O34" s="25">
        <f>'Raw Data'!N51</f>
        <v>0</v>
      </c>
      <c r="P34" s="25">
        <f>'Raw Data'!O51</f>
        <v>0</v>
      </c>
      <c r="Q34" s="25">
        <f>'Raw Data'!P51</f>
        <v>0</v>
      </c>
      <c r="R34" s="25">
        <f>'Raw Data'!Q51</f>
        <v>0</v>
      </c>
      <c r="S34" s="25">
        <f>'Raw Data'!R51</f>
        <v>0</v>
      </c>
      <c r="T34" s="25">
        <f>'Raw Data'!S51</f>
        <v>0</v>
      </c>
      <c r="U34" s="25">
        <f>'Raw Data'!T51</f>
        <v>0</v>
      </c>
      <c r="V34" s="25">
        <f>'Raw Data'!U51</f>
        <v>0</v>
      </c>
      <c r="W34" s="25">
        <f>'Raw Data'!V51</f>
        <v>0</v>
      </c>
      <c r="X34" s="25">
        <f>'Raw Data'!W51</f>
        <v>0</v>
      </c>
      <c r="Y34" s="25">
        <f>'Raw Data'!X51</f>
        <v>0</v>
      </c>
      <c r="Z34" s="25">
        <f>'Raw Data'!Y51</f>
        <v>0</v>
      </c>
      <c r="AA34" s="25">
        <f>'Raw Data'!Z51</f>
        <v>0</v>
      </c>
      <c r="AB34" s="25">
        <f>'Raw Data'!AA51</f>
        <v>28.726114649681527</v>
      </c>
      <c r="AC34" s="25">
        <f>'Raw Data'!AB51</f>
        <v>0</v>
      </c>
      <c r="AD34" s="25">
        <f>'Raw Data'!AC51</f>
        <v>0</v>
      </c>
      <c r="AE34" s="25">
        <f>'Raw Data'!AD51</f>
        <v>0</v>
      </c>
      <c r="AF34" s="25">
        <f>'Raw Data'!AE51</f>
        <v>0</v>
      </c>
      <c r="AG34" s="25">
        <f>'Raw Data'!AF51</f>
        <v>0</v>
      </c>
      <c r="AH34" s="25">
        <f>'Raw Data'!AG51</f>
        <v>29.108280254777071</v>
      </c>
      <c r="AI34" s="25">
        <f>'Raw Data'!AH51</f>
        <v>0</v>
      </c>
      <c r="AJ34" s="25">
        <f>'Raw Data'!AI51</f>
        <v>0</v>
      </c>
      <c r="AK34" s="25">
        <f>'Raw Data'!AJ51</f>
        <v>0</v>
      </c>
      <c r="AL34" s="25">
        <f>'Raw Data'!AK51</f>
        <v>0</v>
      </c>
      <c r="AM34" s="25">
        <f>'Raw Data'!AL51</f>
        <v>0</v>
      </c>
      <c r="AN34" s="25">
        <f>'Raw Data'!AM51</f>
        <v>0</v>
      </c>
      <c r="AO34" s="25">
        <f>'Raw Data'!AN51</f>
        <v>20.38216560509554</v>
      </c>
      <c r="AP34" s="25">
        <f>'Raw Data'!AO51</f>
        <v>0</v>
      </c>
      <c r="AQ34" s="25">
        <f>'Raw Data'!AP51</f>
        <v>0</v>
      </c>
      <c r="AR34" s="25">
        <f>'Raw Data'!AQ51</f>
        <v>0</v>
      </c>
      <c r="AS34" s="25">
        <f>'Raw Data'!AR51</f>
        <v>0</v>
      </c>
      <c r="AT34" s="25">
        <f>'Raw Data'!AS51</f>
        <v>0</v>
      </c>
      <c r="AU34" s="25">
        <f>'Raw Data'!AT51</f>
        <v>0</v>
      </c>
      <c r="AV34" s="25">
        <f>'Raw Data'!AU51</f>
        <v>0</v>
      </c>
      <c r="AW34" s="25">
        <f>'Raw Data'!AV51</f>
        <v>0</v>
      </c>
      <c r="AX34" s="25">
        <f>'Raw Data'!AW51</f>
        <v>0</v>
      </c>
      <c r="AY34" s="25">
        <f>'Raw Data'!AX51</f>
        <v>0</v>
      </c>
      <c r="AZ34" s="25">
        <f>'Raw Data'!AY51</f>
        <v>12.229299363057324</v>
      </c>
      <c r="BA34" s="25">
        <f>'Raw Data'!AZ51</f>
        <v>0</v>
      </c>
      <c r="BB34" s="25">
        <f>'Raw Data'!BA51</f>
        <v>0</v>
      </c>
      <c r="BC34" s="25">
        <f>'Raw Data'!BB51</f>
        <v>0</v>
      </c>
      <c r="BD34" s="25">
        <f>'Raw Data'!BC51</f>
        <v>10.19108280254777</v>
      </c>
      <c r="BE34" s="25">
        <f>'Raw Data'!BD51</f>
        <v>0</v>
      </c>
      <c r="BF34" s="25">
        <f>'Raw Data'!BE51</f>
        <v>0</v>
      </c>
      <c r="BG34" s="25">
        <f>'Raw Data'!BF51</f>
        <v>0</v>
      </c>
      <c r="BH34" s="25">
        <f>'Raw Data'!BG51</f>
        <v>0</v>
      </c>
      <c r="BI34" s="25">
        <f>'Raw Data'!BH51</f>
        <v>15.15923566878981</v>
      </c>
      <c r="BJ34" s="25">
        <f>'Raw Data'!BI51</f>
        <v>0</v>
      </c>
      <c r="BK34" s="25">
        <f>'Raw Data'!BJ51</f>
        <v>0</v>
      </c>
      <c r="BL34" s="25">
        <f>'Raw Data'!BK51</f>
        <v>0</v>
      </c>
      <c r="BM34" s="25">
        <f>'Raw Data'!BL51</f>
        <v>0</v>
      </c>
      <c r="BN34" s="25">
        <f>'Raw Data'!BM51</f>
        <v>10.19108280254777</v>
      </c>
      <c r="BO34" s="25">
        <f>'Raw Data'!BN51</f>
        <v>0</v>
      </c>
      <c r="BP34" s="25">
        <f>'Raw Data'!BO51</f>
        <v>0</v>
      </c>
      <c r="BQ34" s="25">
        <f>'Raw Data'!BP51</f>
        <v>0</v>
      </c>
      <c r="BR34" s="25">
        <f>'Raw Data'!BQ51</f>
        <v>0</v>
      </c>
      <c r="BS34" s="25">
        <f>'Raw Data'!BR51</f>
        <v>0</v>
      </c>
      <c r="BT34" s="25">
        <f>'Raw Data'!BS51</f>
        <v>0</v>
      </c>
      <c r="BU34" s="25">
        <f>'Raw Data'!BT51</f>
        <v>0</v>
      </c>
      <c r="BV34" s="25">
        <f>'Raw Data'!BU51</f>
        <v>0</v>
      </c>
      <c r="BW34" s="25">
        <f>'Raw Data'!BV51</f>
        <v>12.165605095541402</v>
      </c>
      <c r="BX34" s="25">
        <f>'Raw Data'!BW51</f>
        <v>0</v>
      </c>
      <c r="BY34" s="25">
        <f>'Raw Data'!BX51</f>
        <v>0</v>
      </c>
      <c r="BZ34" s="25">
        <f>'Raw Data'!BY51</f>
        <v>0</v>
      </c>
      <c r="CA34" s="25">
        <f>'Raw Data'!BZ51</f>
        <v>0</v>
      </c>
      <c r="CB34" s="25">
        <f>'Raw Data'!CA51</f>
        <v>60.63694267515924</v>
      </c>
      <c r="CC34" s="25">
        <f>'Raw Data'!CB51</f>
        <v>0</v>
      </c>
      <c r="CD34" s="25">
        <f>'Raw Data'!CC51</f>
        <v>0</v>
      </c>
      <c r="CE34" s="25">
        <f>'Raw Data'!CD51</f>
        <v>0</v>
      </c>
      <c r="CF34" s="25">
        <f>'Raw Data'!CE51</f>
        <v>30.382165605095544</v>
      </c>
      <c r="CG34" s="25">
        <f>'Raw Data'!CF51</f>
        <v>0</v>
      </c>
      <c r="CH34" s="25">
        <f>'Raw Data'!CG51</f>
        <v>0</v>
      </c>
      <c r="CI34" s="25">
        <f>'Raw Data'!CH51</f>
        <v>0</v>
      </c>
      <c r="CJ34" s="25">
        <f>'Raw Data'!CI51</f>
        <v>0</v>
      </c>
      <c r="CK34" s="25">
        <f>'Raw Data'!CJ51</f>
        <v>20.828025477707008</v>
      </c>
      <c r="CL34" s="25">
        <f>'Raw Data'!CK51</f>
        <v>0</v>
      </c>
      <c r="CM34" s="25">
        <f>'Raw Data'!CL51</f>
        <v>0</v>
      </c>
      <c r="CN34" s="25">
        <f>'Raw Data'!CM51</f>
        <v>0</v>
      </c>
      <c r="CO34" s="25">
        <f>'Raw Data'!CN51</f>
        <v>0</v>
      </c>
      <c r="CP34" s="25">
        <f>'Raw Data'!CO51</f>
        <v>20.254777070063696</v>
      </c>
      <c r="CQ34" s="25">
        <f>'Raw Data'!CP51</f>
        <v>0</v>
      </c>
      <c r="CR34" s="25">
        <f>'Raw Data'!CQ51</f>
        <v>0</v>
      </c>
      <c r="CS34" s="25">
        <f>'Raw Data'!CR51</f>
        <v>0</v>
      </c>
      <c r="CT34" s="25">
        <f>'Raw Data'!CS51</f>
        <v>0</v>
      </c>
      <c r="CU34" s="25">
        <f>'Raw Data'!CT51</f>
        <v>0</v>
      </c>
      <c r="CV34" s="25">
        <f>'Raw Data'!CU51</f>
        <v>0</v>
      </c>
      <c r="CW34" s="25">
        <f>'Raw Data'!CV51</f>
        <v>0</v>
      </c>
      <c r="CX34" s="25">
        <f>'Raw Data'!CW51</f>
        <v>0</v>
      </c>
      <c r="CY34" s="25">
        <f>'Raw Data'!CX51</f>
        <v>14.267515923566879</v>
      </c>
      <c r="CZ34" s="25">
        <f>'Raw Data'!CY51</f>
        <v>0</v>
      </c>
      <c r="DA34" s="25">
        <f>'Raw Data'!CZ51</f>
        <v>0</v>
      </c>
      <c r="DB34" s="25">
        <f>'Raw Data'!DA51</f>
        <v>0</v>
      </c>
      <c r="DC34" s="25">
        <f>'Raw Data'!DB51</f>
        <v>0</v>
      </c>
      <c r="DD34" s="25">
        <f>'Raw Data'!DC51</f>
        <v>10.19108280254777</v>
      </c>
      <c r="DE34" s="25">
        <f>'Raw Data'!DD51</f>
        <v>0</v>
      </c>
      <c r="DF34" s="25">
        <f>'Raw Data'!DE51</f>
        <v>0</v>
      </c>
      <c r="DG34" s="25">
        <f>'Raw Data'!DF51</f>
        <v>0</v>
      </c>
      <c r="DH34" s="25">
        <f>'Raw Data'!DG51</f>
        <v>0</v>
      </c>
      <c r="DI34" s="25">
        <f>'Raw Data'!DH51</f>
        <v>0</v>
      </c>
      <c r="DJ34" s="25">
        <f>'Raw Data'!DI51</f>
        <v>0</v>
      </c>
      <c r="DK34" s="25">
        <f>'Raw Data'!DJ51</f>
        <v>0</v>
      </c>
      <c r="DL34" s="25">
        <f>'Raw Data'!DK51</f>
        <v>0</v>
      </c>
      <c r="DM34" s="25">
        <f>'Raw Data'!DL51</f>
        <v>0</v>
      </c>
      <c r="DN34" s="25">
        <f>'Raw Data'!DM51</f>
        <v>0</v>
      </c>
      <c r="DO34" s="25">
        <f>'Raw Data'!DN51</f>
        <v>0</v>
      </c>
      <c r="DP34" s="25">
        <f>'Raw Data'!DO51</f>
        <v>0</v>
      </c>
      <c r="DQ34" s="25">
        <f>'Raw Data'!DP51</f>
        <v>0</v>
      </c>
      <c r="DR34" s="25">
        <f>'Raw Data'!DQ51</f>
        <v>0</v>
      </c>
      <c r="DS34" s="25">
        <f>'Raw Data'!DR51</f>
        <v>0</v>
      </c>
      <c r="DT34" s="25">
        <f>'Raw Data'!DS51</f>
        <v>0</v>
      </c>
      <c r="DU34" s="25">
        <f>'Raw Data'!DT51</f>
        <v>0</v>
      </c>
      <c r="DV34" s="25">
        <f>'Raw Data'!DU51</f>
        <v>0</v>
      </c>
      <c r="DW34" s="25">
        <f>'Raw Data'!DV51</f>
        <v>0</v>
      </c>
      <c r="DX34" s="25">
        <f>'Raw Data'!DW51</f>
        <v>0</v>
      </c>
      <c r="DY34" s="25">
        <f>'Raw Data'!DX51</f>
        <v>0</v>
      </c>
      <c r="DZ34" s="25">
        <f>'Raw Data'!DY51</f>
        <v>0</v>
      </c>
      <c r="EA34" s="25">
        <f>'Raw Data'!DZ51</f>
        <v>0</v>
      </c>
      <c r="EB34" s="25">
        <f>'Raw Data'!EA51</f>
        <v>0</v>
      </c>
      <c r="EC34" s="25">
        <f>'Raw Data'!EB51</f>
        <v>0</v>
      </c>
      <c r="ED34" s="25">
        <f>'Raw Data'!EC51</f>
        <v>0</v>
      </c>
      <c r="EE34" s="25">
        <f>'Raw Data'!ED51</f>
        <v>0</v>
      </c>
      <c r="EF34" s="25">
        <f>'Raw Data'!EE51</f>
        <v>0</v>
      </c>
      <c r="EG34" s="25">
        <f>'Raw Data'!EF51</f>
        <v>0</v>
      </c>
      <c r="EH34" s="25">
        <f>'Raw Data'!EG51</f>
        <v>0</v>
      </c>
      <c r="EI34" s="25">
        <f>'Raw Data'!EH51</f>
        <v>0</v>
      </c>
      <c r="EJ34" s="25">
        <f>'Raw Data'!EI51</f>
        <v>0</v>
      </c>
      <c r="EK34" s="25">
        <f>'Raw Data'!EJ51</f>
        <v>0</v>
      </c>
      <c r="EL34" s="25">
        <f>'Raw Data'!EK51</f>
        <v>0</v>
      </c>
      <c r="EM34" s="25">
        <f>'Raw Data'!EL51</f>
        <v>0</v>
      </c>
      <c r="EN34" s="25">
        <f>'Raw Data'!EM51</f>
        <v>0</v>
      </c>
      <c r="EO34" s="25">
        <f>'Raw Data'!EN51</f>
        <v>0</v>
      </c>
      <c r="EP34" s="25">
        <f>'Raw Data'!EO51</f>
        <v>0</v>
      </c>
      <c r="EQ34" s="25">
        <f>'Raw Data'!EP51</f>
        <v>0</v>
      </c>
      <c r="ER34" s="25">
        <f>'Raw Data'!EQ51</f>
        <v>0</v>
      </c>
      <c r="ES34" s="25">
        <f>'Raw Data'!ER51</f>
        <v>0</v>
      </c>
      <c r="ET34" s="25">
        <f>'Raw Data'!ES51</f>
        <v>0</v>
      </c>
      <c r="EU34" s="25">
        <f>'Raw Data'!ET51</f>
        <v>0</v>
      </c>
      <c r="EV34" s="25">
        <f>'Raw Data'!EU51</f>
        <v>0</v>
      </c>
      <c r="EW34" s="25">
        <f>'Raw Data'!EV51</f>
        <v>0</v>
      </c>
      <c r="EX34" s="25">
        <f>'Raw Data'!EW51</f>
        <v>0</v>
      </c>
      <c r="EY34" s="25">
        <f>'Raw Data'!EX51</f>
        <v>0</v>
      </c>
      <c r="EZ34" s="25">
        <f>'Raw Data'!EY51</f>
        <v>0</v>
      </c>
      <c r="FA34" s="25">
        <f>'Raw Data'!EZ51</f>
        <v>0</v>
      </c>
      <c r="FB34" s="25">
        <f>'Raw Data'!FA51</f>
        <v>0</v>
      </c>
      <c r="FC34" s="25">
        <f>'Raw Data'!FB51</f>
        <v>0</v>
      </c>
      <c r="FD34" s="25">
        <f>'Raw Data'!FC51</f>
        <v>0</v>
      </c>
      <c r="FE34" s="25">
        <f>'Raw Data'!FD51</f>
        <v>0</v>
      </c>
      <c r="FF34" s="25">
        <f>'Raw Data'!FE51</f>
        <v>0</v>
      </c>
      <c r="FG34" s="25">
        <f>'Raw Data'!FF51</f>
        <v>0</v>
      </c>
      <c r="FH34" s="25">
        <f>'Raw Data'!FG51</f>
        <v>0</v>
      </c>
      <c r="FI34" s="25">
        <f>'Raw Data'!FH51</f>
        <v>0</v>
      </c>
      <c r="FJ34" s="25">
        <f>'Raw Data'!FI51</f>
        <v>0</v>
      </c>
      <c r="FK34" s="25">
        <f>'Raw Data'!FJ51</f>
        <v>0</v>
      </c>
      <c r="FL34" s="25">
        <f>'Raw Data'!FK51</f>
        <v>0</v>
      </c>
      <c r="FM34" s="25">
        <f>'Raw Data'!FL51</f>
        <v>0</v>
      </c>
      <c r="FN34" s="25">
        <f>'Raw Data'!FM51</f>
        <v>0</v>
      </c>
      <c r="FO34" s="25">
        <f>'Raw Data'!FN51</f>
        <v>0</v>
      </c>
      <c r="FP34" s="25">
        <f>'Raw Data'!FO51</f>
        <v>0</v>
      </c>
      <c r="FQ34" s="25">
        <f>'Raw Data'!FP51</f>
        <v>0</v>
      </c>
      <c r="FR34" s="25">
        <f>'Raw Data'!FQ51</f>
        <v>0</v>
      </c>
      <c r="FS34" s="25">
        <f>'Raw Data'!FR51</f>
        <v>0</v>
      </c>
    </row>
    <row r="35" spans="1:176" x14ac:dyDescent="0.25">
      <c r="A35" s="4" t="s">
        <v>23</v>
      </c>
      <c r="B35" s="12" t="s">
        <v>8</v>
      </c>
      <c r="C35" s="79">
        <f t="shared" ref="C35:AH35" si="64">IF(C34&gt;0,C34-$B$63*(MIN(1-C$7,MAX(0.1*C34^0.5/2-C$7/2+$B$64,0)+MAX(0.1*C34^0.5/2-C$7/2-$B$64,0))*(1-$B$62)),0)</f>
        <v>0</v>
      </c>
      <c r="D35" s="79">
        <f t="shared" si="64"/>
        <v>0</v>
      </c>
      <c r="E35" s="79">
        <f t="shared" si="64"/>
        <v>0</v>
      </c>
      <c r="F35" s="79">
        <f t="shared" si="64"/>
        <v>0</v>
      </c>
      <c r="G35" s="79">
        <f t="shared" si="64"/>
        <v>0</v>
      </c>
      <c r="H35" s="79">
        <f t="shared" si="64"/>
        <v>0</v>
      </c>
      <c r="I35" s="79">
        <f t="shared" si="64"/>
        <v>0</v>
      </c>
      <c r="J35" s="79">
        <f t="shared" si="64"/>
        <v>0</v>
      </c>
      <c r="K35" s="79">
        <f t="shared" si="64"/>
        <v>0</v>
      </c>
      <c r="L35" s="79">
        <f t="shared" si="64"/>
        <v>0</v>
      </c>
      <c r="M35" s="79">
        <f t="shared" si="64"/>
        <v>0</v>
      </c>
      <c r="N35" s="79">
        <f t="shared" si="64"/>
        <v>0</v>
      </c>
      <c r="O35" s="79">
        <f t="shared" si="64"/>
        <v>0</v>
      </c>
      <c r="P35" s="79">
        <f t="shared" si="64"/>
        <v>0</v>
      </c>
      <c r="Q35" s="79">
        <f t="shared" si="64"/>
        <v>0</v>
      </c>
      <c r="R35" s="79">
        <f t="shared" si="64"/>
        <v>0</v>
      </c>
      <c r="S35" s="79">
        <f t="shared" si="64"/>
        <v>0</v>
      </c>
      <c r="T35" s="79">
        <f t="shared" si="64"/>
        <v>0</v>
      </c>
      <c r="U35" s="79">
        <f t="shared" si="64"/>
        <v>0</v>
      </c>
      <c r="V35" s="79">
        <f t="shared" si="64"/>
        <v>0</v>
      </c>
      <c r="W35" s="79">
        <f t="shared" si="64"/>
        <v>0</v>
      </c>
      <c r="X35" s="79">
        <f t="shared" si="64"/>
        <v>0</v>
      </c>
      <c r="Y35" s="79">
        <f t="shared" si="64"/>
        <v>0</v>
      </c>
      <c r="Z35" s="79">
        <f t="shared" si="64"/>
        <v>0</v>
      </c>
      <c r="AA35" s="79">
        <f t="shared" si="64"/>
        <v>0</v>
      </c>
      <c r="AB35" s="79">
        <f t="shared" si="64"/>
        <v>24.597226780072432</v>
      </c>
      <c r="AC35" s="79">
        <f t="shared" si="64"/>
        <v>0</v>
      </c>
      <c r="AD35" s="79">
        <f t="shared" si="64"/>
        <v>0</v>
      </c>
      <c r="AE35" s="79">
        <f t="shared" si="64"/>
        <v>0</v>
      </c>
      <c r="AF35" s="79">
        <f t="shared" si="64"/>
        <v>0</v>
      </c>
      <c r="AG35" s="79">
        <f t="shared" si="64"/>
        <v>0</v>
      </c>
      <c r="AH35" s="79">
        <f t="shared" si="64"/>
        <v>25.370079605782774</v>
      </c>
      <c r="AI35" s="79">
        <f t="shared" ref="AI35:BN35" si="65">IF(AI34&gt;0,AI34-$B$63*(MIN(1-AI$7,MAX(0.1*AI34^0.5/2-AI$7/2+$B$64,0)+MAX(0.1*AI34^0.5/2-AI$7/2-$B$64,0))*(1-$B$62)),0)</f>
        <v>0</v>
      </c>
      <c r="AJ35" s="79">
        <f t="shared" si="65"/>
        <v>0</v>
      </c>
      <c r="AK35" s="79">
        <f t="shared" si="65"/>
        <v>0</v>
      </c>
      <c r="AL35" s="79">
        <f t="shared" si="65"/>
        <v>0</v>
      </c>
      <c r="AM35" s="79">
        <f t="shared" si="65"/>
        <v>0</v>
      </c>
      <c r="AN35" s="79">
        <f t="shared" si="65"/>
        <v>0</v>
      </c>
      <c r="AO35" s="79">
        <f t="shared" si="65"/>
        <v>18.290376582871044</v>
      </c>
      <c r="AP35" s="79">
        <f t="shared" si="65"/>
        <v>0</v>
      </c>
      <c r="AQ35" s="79">
        <f t="shared" si="65"/>
        <v>0</v>
      </c>
      <c r="AR35" s="79">
        <f t="shared" si="65"/>
        <v>0</v>
      </c>
      <c r="AS35" s="79">
        <f t="shared" si="65"/>
        <v>0</v>
      </c>
      <c r="AT35" s="79">
        <f t="shared" si="65"/>
        <v>0</v>
      </c>
      <c r="AU35" s="79">
        <f t="shared" si="65"/>
        <v>0</v>
      </c>
      <c r="AV35" s="79">
        <f t="shared" si="65"/>
        <v>0</v>
      </c>
      <c r="AW35" s="79">
        <f t="shared" si="65"/>
        <v>0</v>
      </c>
      <c r="AX35" s="79">
        <f t="shared" si="65"/>
        <v>0</v>
      </c>
      <c r="AY35" s="79">
        <f t="shared" si="65"/>
        <v>0</v>
      </c>
      <c r="AZ35" s="79">
        <f t="shared" si="65"/>
        <v>11.669805149770804</v>
      </c>
      <c r="BA35" s="79">
        <f t="shared" si="65"/>
        <v>0</v>
      </c>
      <c r="BB35" s="79">
        <f t="shared" si="65"/>
        <v>0</v>
      </c>
      <c r="BC35" s="79">
        <f t="shared" si="65"/>
        <v>0</v>
      </c>
      <c r="BD35" s="79">
        <f t="shared" si="65"/>
        <v>10.079555984369936</v>
      </c>
      <c r="BE35" s="79">
        <f t="shared" si="65"/>
        <v>0</v>
      </c>
      <c r="BF35" s="79">
        <f t="shared" si="65"/>
        <v>0</v>
      </c>
      <c r="BG35" s="79">
        <f t="shared" si="65"/>
        <v>0</v>
      </c>
      <c r="BH35" s="79">
        <f t="shared" si="65"/>
        <v>0</v>
      </c>
      <c r="BI35" s="79">
        <f t="shared" si="65"/>
        <v>15.103162238594717</v>
      </c>
      <c r="BJ35" s="79">
        <f t="shared" si="65"/>
        <v>0</v>
      </c>
      <c r="BK35" s="79">
        <f t="shared" si="65"/>
        <v>0</v>
      </c>
      <c r="BL35" s="79">
        <f t="shared" si="65"/>
        <v>0</v>
      </c>
      <c r="BM35" s="79">
        <f t="shared" si="65"/>
        <v>0</v>
      </c>
      <c r="BN35" s="79">
        <f t="shared" si="65"/>
        <v>10.19108280254777</v>
      </c>
      <c r="BO35" s="79">
        <f t="shared" ref="BO35:CT35" si="66">IF(BO34&gt;0,BO34-$B$63*(MIN(1-BO$7,MAX(0.1*BO34^0.5/2-BO$7/2+$B$64,0)+MAX(0.1*BO34^0.5/2-BO$7/2-$B$64,0))*(1-$B$62)),0)</f>
        <v>0</v>
      </c>
      <c r="BP35" s="79">
        <f t="shared" si="66"/>
        <v>0</v>
      </c>
      <c r="BQ35" s="79">
        <f t="shared" si="66"/>
        <v>0</v>
      </c>
      <c r="BR35" s="79">
        <f t="shared" si="66"/>
        <v>0</v>
      </c>
      <c r="BS35" s="79">
        <f t="shared" si="66"/>
        <v>0</v>
      </c>
      <c r="BT35" s="79">
        <f t="shared" si="66"/>
        <v>0</v>
      </c>
      <c r="BU35" s="79">
        <f t="shared" si="66"/>
        <v>0</v>
      </c>
      <c r="BV35" s="79">
        <f t="shared" si="66"/>
        <v>0</v>
      </c>
      <c r="BW35" s="79">
        <f t="shared" si="66"/>
        <v>12.165605095541402</v>
      </c>
      <c r="BX35" s="79">
        <f t="shared" si="66"/>
        <v>0</v>
      </c>
      <c r="BY35" s="79">
        <f t="shared" si="66"/>
        <v>0</v>
      </c>
      <c r="BZ35" s="79">
        <f t="shared" si="66"/>
        <v>0</v>
      </c>
      <c r="CA35" s="79">
        <f t="shared" si="66"/>
        <v>0</v>
      </c>
      <c r="CB35" s="79">
        <f t="shared" si="66"/>
        <v>59.704110100483341</v>
      </c>
      <c r="CC35" s="79">
        <f t="shared" si="66"/>
        <v>0</v>
      </c>
      <c r="CD35" s="79">
        <f t="shared" si="66"/>
        <v>0</v>
      </c>
      <c r="CE35" s="79">
        <f t="shared" si="66"/>
        <v>0</v>
      </c>
      <c r="CF35" s="79">
        <f t="shared" si="66"/>
        <v>30.382165605095544</v>
      </c>
      <c r="CG35" s="79">
        <f t="shared" si="66"/>
        <v>0</v>
      </c>
      <c r="CH35" s="79">
        <f t="shared" si="66"/>
        <v>0</v>
      </c>
      <c r="CI35" s="79">
        <f t="shared" si="66"/>
        <v>0</v>
      </c>
      <c r="CJ35" s="79">
        <f t="shared" si="66"/>
        <v>0</v>
      </c>
      <c r="CK35" s="79">
        <f t="shared" si="66"/>
        <v>20.828025477707008</v>
      </c>
      <c r="CL35" s="79">
        <f t="shared" si="66"/>
        <v>0</v>
      </c>
      <c r="CM35" s="79">
        <f t="shared" si="66"/>
        <v>0</v>
      </c>
      <c r="CN35" s="79">
        <f t="shared" si="66"/>
        <v>0</v>
      </c>
      <c r="CO35" s="79">
        <f t="shared" si="66"/>
        <v>0</v>
      </c>
      <c r="CP35" s="79">
        <f t="shared" si="66"/>
        <v>20.254777070063696</v>
      </c>
      <c r="CQ35" s="79">
        <f t="shared" si="66"/>
        <v>0</v>
      </c>
      <c r="CR35" s="79">
        <f t="shared" si="66"/>
        <v>0</v>
      </c>
      <c r="CS35" s="79">
        <f t="shared" si="66"/>
        <v>0</v>
      </c>
      <c r="CT35" s="79">
        <f t="shared" si="66"/>
        <v>0</v>
      </c>
      <c r="CU35" s="79">
        <f t="shared" ref="CU35:DZ35" si="67">IF(CU34&gt;0,CU34-$B$63*(MIN(1-CU$7,MAX(0.1*CU34^0.5/2-CU$7/2+$B$64,0)+MAX(0.1*CU34^0.5/2-CU$7/2-$B$64,0))*(1-$B$62)),0)</f>
        <v>0</v>
      </c>
      <c r="CV35" s="79">
        <f t="shared" si="67"/>
        <v>0</v>
      </c>
      <c r="CW35" s="79">
        <f t="shared" si="67"/>
        <v>0</v>
      </c>
      <c r="CX35" s="79">
        <f t="shared" si="67"/>
        <v>0</v>
      </c>
      <c r="CY35" s="79">
        <f t="shared" si="67"/>
        <v>14.267515923566879</v>
      </c>
      <c r="CZ35" s="79">
        <f t="shared" si="67"/>
        <v>0</v>
      </c>
      <c r="DA35" s="79">
        <f t="shared" si="67"/>
        <v>0</v>
      </c>
      <c r="DB35" s="79">
        <f t="shared" si="67"/>
        <v>0</v>
      </c>
      <c r="DC35" s="79">
        <f t="shared" si="67"/>
        <v>0</v>
      </c>
      <c r="DD35" s="79">
        <f t="shared" si="67"/>
        <v>10.19108280254777</v>
      </c>
      <c r="DE35" s="79">
        <f t="shared" si="67"/>
        <v>0</v>
      </c>
      <c r="DF35" s="79">
        <f t="shared" si="67"/>
        <v>0</v>
      </c>
      <c r="DG35" s="79">
        <f t="shared" si="67"/>
        <v>0</v>
      </c>
      <c r="DH35" s="79">
        <f t="shared" si="67"/>
        <v>0</v>
      </c>
      <c r="DI35" s="79">
        <f t="shared" si="67"/>
        <v>0</v>
      </c>
      <c r="DJ35" s="79">
        <f t="shared" si="67"/>
        <v>0</v>
      </c>
      <c r="DK35" s="79">
        <f t="shared" si="67"/>
        <v>0</v>
      </c>
      <c r="DL35" s="79">
        <f t="shared" si="67"/>
        <v>0</v>
      </c>
      <c r="DM35" s="79">
        <f t="shared" si="67"/>
        <v>0</v>
      </c>
      <c r="DN35" s="79">
        <f t="shared" si="67"/>
        <v>0</v>
      </c>
      <c r="DO35" s="79">
        <f t="shared" si="67"/>
        <v>0</v>
      </c>
      <c r="DP35" s="79">
        <f t="shared" si="67"/>
        <v>0</v>
      </c>
      <c r="DQ35" s="79">
        <f t="shared" si="67"/>
        <v>0</v>
      </c>
      <c r="DR35" s="79">
        <f t="shared" si="67"/>
        <v>0</v>
      </c>
      <c r="DS35" s="79">
        <f t="shared" si="67"/>
        <v>0</v>
      </c>
      <c r="DT35" s="79">
        <f t="shared" si="67"/>
        <v>0</v>
      </c>
      <c r="DU35" s="79">
        <f t="shared" si="67"/>
        <v>0</v>
      </c>
      <c r="DV35" s="79">
        <f t="shared" si="67"/>
        <v>0</v>
      </c>
      <c r="DW35" s="79">
        <f t="shared" si="67"/>
        <v>0</v>
      </c>
      <c r="DX35" s="79">
        <f t="shared" si="67"/>
        <v>0</v>
      </c>
      <c r="DY35" s="79">
        <f t="shared" si="67"/>
        <v>0</v>
      </c>
      <c r="DZ35" s="79">
        <f t="shared" si="67"/>
        <v>0</v>
      </c>
      <c r="EA35" s="79">
        <f t="shared" ref="EA35:FF35" si="68">IF(EA34&gt;0,EA34-$B$63*(MIN(1-EA$7,MAX(0.1*EA34^0.5/2-EA$7/2+$B$64,0)+MAX(0.1*EA34^0.5/2-EA$7/2-$B$64,0))*(1-$B$62)),0)</f>
        <v>0</v>
      </c>
      <c r="EB35" s="79">
        <f t="shared" si="68"/>
        <v>0</v>
      </c>
      <c r="EC35" s="79">
        <f t="shared" si="68"/>
        <v>0</v>
      </c>
      <c r="ED35" s="79">
        <f t="shared" si="68"/>
        <v>0</v>
      </c>
      <c r="EE35" s="79">
        <f t="shared" si="68"/>
        <v>0</v>
      </c>
      <c r="EF35" s="79">
        <f t="shared" si="68"/>
        <v>0</v>
      </c>
      <c r="EG35" s="79">
        <f t="shared" si="68"/>
        <v>0</v>
      </c>
      <c r="EH35" s="79">
        <f t="shared" si="68"/>
        <v>0</v>
      </c>
      <c r="EI35" s="79">
        <f t="shared" si="68"/>
        <v>0</v>
      </c>
      <c r="EJ35" s="79">
        <f t="shared" si="68"/>
        <v>0</v>
      </c>
      <c r="EK35" s="79">
        <f t="shared" si="68"/>
        <v>0</v>
      </c>
      <c r="EL35" s="79">
        <f t="shared" si="68"/>
        <v>0</v>
      </c>
      <c r="EM35" s="79">
        <f t="shared" si="68"/>
        <v>0</v>
      </c>
      <c r="EN35" s="79">
        <f t="shared" si="68"/>
        <v>0</v>
      </c>
      <c r="EO35" s="79">
        <f t="shared" si="68"/>
        <v>0</v>
      </c>
      <c r="EP35" s="79">
        <f t="shared" si="68"/>
        <v>0</v>
      </c>
      <c r="EQ35" s="79">
        <f t="shared" si="68"/>
        <v>0</v>
      </c>
      <c r="ER35" s="79">
        <f t="shared" si="68"/>
        <v>0</v>
      </c>
      <c r="ES35" s="79">
        <f t="shared" si="68"/>
        <v>0</v>
      </c>
      <c r="ET35" s="79">
        <f t="shared" si="68"/>
        <v>0</v>
      </c>
      <c r="EU35" s="79">
        <f t="shared" si="68"/>
        <v>0</v>
      </c>
      <c r="EV35" s="79">
        <f t="shared" si="68"/>
        <v>0</v>
      </c>
      <c r="EW35" s="79">
        <f t="shared" si="68"/>
        <v>0</v>
      </c>
      <c r="EX35" s="79">
        <f t="shared" si="68"/>
        <v>0</v>
      </c>
      <c r="EY35" s="79">
        <f t="shared" si="68"/>
        <v>0</v>
      </c>
      <c r="EZ35" s="79">
        <f t="shared" si="68"/>
        <v>0</v>
      </c>
      <c r="FA35" s="79">
        <f t="shared" si="68"/>
        <v>0</v>
      </c>
      <c r="FB35" s="79">
        <f t="shared" si="68"/>
        <v>0</v>
      </c>
      <c r="FC35" s="79">
        <f t="shared" si="68"/>
        <v>0</v>
      </c>
      <c r="FD35" s="79">
        <f t="shared" si="68"/>
        <v>0</v>
      </c>
      <c r="FE35" s="79">
        <f t="shared" si="68"/>
        <v>0</v>
      </c>
      <c r="FF35" s="79">
        <f t="shared" si="68"/>
        <v>0</v>
      </c>
      <c r="FG35" s="79">
        <f t="shared" ref="FG35:FS35" si="69">IF(FG34&gt;0,FG34-$B$63*(MIN(1-FG$7,MAX(0.1*FG34^0.5/2-FG$7/2+$B$64,0)+MAX(0.1*FG34^0.5/2-FG$7/2-$B$64,0))*(1-$B$62)),0)</f>
        <v>0</v>
      </c>
      <c r="FH35" s="79">
        <f t="shared" si="69"/>
        <v>0</v>
      </c>
      <c r="FI35" s="79">
        <f t="shared" si="69"/>
        <v>0</v>
      </c>
      <c r="FJ35" s="79">
        <f t="shared" si="69"/>
        <v>0</v>
      </c>
      <c r="FK35" s="79">
        <f t="shared" si="69"/>
        <v>0</v>
      </c>
      <c r="FL35" s="79">
        <f t="shared" si="69"/>
        <v>0</v>
      </c>
      <c r="FM35" s="79">
        <f t="shared" si="69"/>
        <v>0</v>
      </c>
      <c r="FN35" s="79">
        <f t="shared" si="69"/>
        <v>0</v>
      </c>
      <c r="FO35" s="79">
        <f t="shared" si="69"/>
        <v>0</v>
      </c>
      <c r="FP35" s="79">
        <f t="shared" si="69"/>
        <v>0</v>
      </c>
      <c r="FQ35" s="79">
        <f t="shared" si="69"/>
        <v>0</v>
      </c>
      <c r="FR35" s="79">
        <f t="shared" si="69"/>
        <v>0</v>
      </c>
      <c r="FS35" s="79">
        <f t="shared" si="69"/>
        <v>0</v>
      </c>
    </row>
    <row r="36" spans="1:176" s="4" customFormat="1" x14ac:dyDescent="0.25">
      <c r="A36" s="4" t="s">
        <v>19</v>
      </c>
      <c r="B36" s="12" t="s">
        <v>8</v>
      </c>
      <c r="C36" s="4">
        <v>0</v>
      </c>
      <c r="D36" s="4">
        <f t="shared" ref="D36:BK36" si="70">IF(D28=0,D25+D34-D17-C28,0)</f>
        <v>0</v>
      </c>
      <c r="E36" s="4">
        <f t="shared" si="70"/>
        <v>0</v>
      </c>
      <c r="F36" s="4">
        <f t="shared" si="70"/>
        <v>0</v>
      </c>
      <c r="G36" s="4">
        <f t="shared" si="70"/>
        <v>0</v>
      </c>
      <c r="H36" s="4">
        <f t="shared" si="70"/>
        <v>0</v>
      </c>
      <c r="I36" s="4">
        <f t="shared" si="70"/>
        <v>0</v>
      </c>
      <c r="J36" s="4">
        <f t="shared" si="70"/>
        <v>0</v>
      </c>
      <c r="K36" s="4">
        <f t="shared" si="70"/>
        <v>0</v>
      </c>
      <c r="L36" s="4">
        <f t="shared" si="70"/>
        <v>0</v>
      </c>
      <c r="M36" s="4">
        <f t="shared" si="70"/>
        <v>0</v>
      </c>
      <c r="N36" s="4">
        <f t="shared" si="70"/>
        <v>0</v>
      </c>
      <c r="O36" s="4">
        <f t="shared" si="70"/>
        <v>0</v>
      </c>
      <c r="P36" s="4">
        <f t="shared" si="70"/>
        <v>0</v>
      </c>
      <c r="Q36" s="4">
        <f t="shared" si="70"/>
        <v>0</v>
      </c>
      <c r="R36" s="4">
        <f t="shared" si="70"/>
        <v>0</v>
      </c>
      <c r="S36" s="4">
        <f t="shared" si="70"/>
        <v>0</v>
      </c>
      <c r="T36" s="4">
        <f t="shared" si="70"/>
        <v>0</v>
      </c>
      <c r="U36" s="4">
        <f t="shared" si="70"/>
        <v>0</v>
      </c>
      <c r="V36" s="4">
        <f t="shared" si="70"/>
        <v>0</v>
      </c>
      <c r="W36" s="4">
        <f t="shared" si="70"/>
        <v>0</v>
      </c>
      <c r="X36" s="4">
        <f t="shared" si="70"/>
        <v>0</v>
      </c>
      <c r="Y36" s="4">
        <f t="shared" si="70"/>
        <v>0</v>
      </c>
      <c r="Z36" s="4">
        <f t="shared" si="70"/>
        <v>0</v>
      </c>
      <c r="AA36" s="4">
        <f t="shared" si="70"/>
        <v>0</v>
      </c>
      <c r="AB36" s="4">
        <f t="shared" si="70"/>
        <v>0</v>
      </c>
      <c r="AC36" s="4">
        <f t="shared" si="70"/>
        <v>0</v>
      </c>
      <c r="AD36" s="4">
        <f t="shared" si="70"/>
        <v>0</v>
      </c>
      <c r="AE36" s="4">
        <f t="shared" si="70"/>
        <v>0</v>
      </c>
      <c r="AF36" s="4">
        <f t="shared" si="70"/>
        <v>0</v>
      </c>
      <c r="AG36" s="4">
        <f t="shared" si="70"/>
        <v>0</v>
      </c>
      <c r="AH36" s="4">
        <f t="shared" si="70"/>
        <v>0</v>
      </c>
      <c r="AI36" s="4">
        <f t="shared" si="70"/>
        <v>0</v>
      </c>
      <c r="AJ36" s="4">
        <f t="shared" si="70"/>
        <v>0</v>
      </c>
      <c r="AK36" s="4">
        <f t="shared" si="70"/>
        <v>0</v>
      </c>
      <c r="AL36" s="4">
        <f t="shared" si="70"/>
        <v>0</v>
      </c>
      <c r="AM36" s="4">
        <f t="shared" si="70"/>
        <v>0</v>
      </c>
      <c r="AN36" s="4">
        <f t="shared" si="70"/>
        <v>0</v>
      </c>
      <c r="AO36" s="4">
        <f t="shared" si="70"/>
        <v>0</v>
      </c>
      <c r="AP36" s="4">
        <f t="shared" si="70"/>
        <v>0</v>
      </c>
      <c r="AQ36" s="4">
        <f t="shared" si="70"/>
        <v>0</v>
      </c>
      <c r="AR36" s="4">
        <f t="shared" si="70"/>
        <v>0</v>
      </c>
      <c r="AS36" s="4">
        <f t="shared" si="70"/>
        <v>0</v>
      </c>
      <c r="AT36" s="4">
        <f t="shared" si="70"/>
        <v>0</v>
      </c>
      <c r="AU36" s="4">
        <f t="shared" si="70"/>
        <v>0</v>
      </c>
      <c r="AV36" s="4">
        <f t="shared" si="70"/>
        <v>0</v>
      </c>
      <c r="AW36" s="4">
        <f t="shared" si="70"/>
        <v>0</v>
      </c>
      <c r="AX36" s="4">
        <f t="shared" si="70"/>
        <v>0</v>
      </c>
      <c r="AY36" s="4">
        <f t="shared" si="70"/>
        <v>0</v>
      </c>
      <c r="AZ36" s="4">
        <f t="shared" si="70"/>
        <v>0</v>
      </c>
      <c r="BA36" s="4">
        <f t="shared" si="70"/>
        <v>0</v>
      </c>
      <c r="BB36" s="4">
        <f t="shared" si="70"/>
        <v>0</v>
      </c>
      <c r="BC36" s="4">
        <f t="shared" si="70"/>
        <v>0</v>
      </c>
      <c r="BD36" s="4">
        <f t="shared" si="70"/>
        <v>0</v>
      </c>
      <c r="BE36" s="4">
        <f t="shared" si="70"/>
        <v>0</v>
      </c>
      <c r="BF36" s="4">
        <f t="shared" si="70"/>
        <v>0</v>
      </c>
      <c r="BG36" s="4">
        <f t="shared" si="70"/>
        <v>0</v>
      </c>
      <c r="BH36" s="4">
        <f t="shared" si="70"/>
        <v>0</v>
      </c>
      <c r="BI36" s="4">
        <f t="shared" si="70"/>
        <v>0</v>
      </c>
      <c r="BJ36" s="4">
        <f t="shared" si="70"/>
        <v>0</v>
      </c>
      <c r="BK36" s="4">
        <f t="shared" si="70"/>
        <v>0</v>
      </c>
      <c r="BL36" s="4">
        <f>IF(BL30=0,BL25+BL34-BL17-BK28,0)</f>
        <v>0</v>
      </c>
      <c r="BM36" s="4">
        <f>IF(BM28=0,BM25+BM34-BM17-BL30,0)</f>
        <v>0</v>
      </c>
      <c r="BN36" s="4">
        <f t="shared" ref="BN36:DY36" si="71">IF(BN28=0,BN25+BN34-BN17-BM28,0)</f>
        <v>0</v>
      </c>
      <c r="BO36" s="4">
        <f t="shared" si="71"/>
        <v>0</v>
      </c>
      <c r="BP36" s="4">
        <f t="shared" si="71"/>
        <v>0</v>
      </c>
      <c r="BQ36" s="4">
        <f t="shared" si="71"/>
        <v>0</v>
      </c>
      <c r="BR36" s="4">
        <f t="shared" si="71"/>
        <v>0</v>
      </c>
      <c r="BS36" s="4">
        <f t="shared" si="71"/>
        <v>0</v>
      </c>
      <c r="BT36" s="4">
        <f t="shared" si="71"/>
        <v>0</v>
      </c>
      <c r="BU36" s="4">
        <f t="shared" si="71"/>
        <v>0</v>
      </c>
      <c r="BV36" s="4">
        <f t="shared" si="71"/>
        <v>0</v>
      </c>
      <c r="BW36" s="4">
        <f t="shared" si="71"/>
        <v>0</v>
      </c>
      <c r="BX36" s="4">
        <f t="shared" si="71"/>
        <v>0</v>
      </c>
      <c r="BY36" s="4">
        <f t="shared" si="71"/>
        <v>0</v>
      </c>
      <c r="BZ36" s="4">
        <f t="shared" si="71"/>
        <v>0</v>
      </c>
      <c r="CA36" s="4">
        <f t="shared" si="71"/>
        <v>0</v>
      </c>
      <c r="CB36" s="4">
        <f t="shared" si="71"/>
        <v>0</v>
      </c>
      <c r="CC36" s="4">
        <f t="shared" si="71"/>
        <v>0</v>
      </c>
      <c r="CD36" s="4">
        <f t="shared" si="71"/>
        <v>0</v>
      </c>
      <c r="CE36" s="4">
        <f t="shared" si="71"/>
        <v>0</v>
      </c>
      <c r="CF36" s="4">
        <f t="shared" si="71"/>
        <v>0</v>
      </c>
      <c r="CG36" s="4">
        <f t="shared" si="71"/>
        <v>0</v>
      </c>
      <c r="CH36" s="4">
        <f t="shared" si="71"/>
        <v>0</v>
      </c>
      <c r="CI36" s="4">
        <f t="shared" si="71"/>
        <v>0</v>
      </c>
      <c r="CJ36" s="4">
        <f t="shared" si="71"/>
        <v>0</v>
      </c>
      <c r="CK36" s="4">
        <f t="shared" si="71"/>
        <v>0</v>
      </c>
      <c r="CL36" s="4">
        <f t="shared" si="71"/>
        <v>0</v>
      </c>
      <c r="CM36" s="4">
        <f t="shared" si="71"/>
        <v>0</v>
      </c>
      <c r="CN36" s="4">
        <f t="shared" si="71"/>
        <v>0</v>
      </c>
      <c r="CO36" s="4">
        <f t="shared" si="71"/>
        <v>0</v>
      </c>
      <c r="CP36" s="4">
        <f t="shared" si="71"/>
        <v>0</v>
      </c>
      <c r="CQ36" s="4">
        <f t="shared" si="71"/>
        <v>0</v>
      </c>
      <c r="CR36" s="4">
        <f t="shared" si="71"/>
        <v>0</v>
      </c>
      <c r="CS36" s="4">
        <f t="shared" si="71"/>
        <v>0</v>
      </c>
      <c r="CT36" s="4">
        <f t="shared" si="71"/>
        <v>0</v>
      </c>
      <c r="CU36" s="4">
        <f t="shared" si="71"/>
        <v>0</v>
      </c>
      <c r="CV36" s="4">
        <f t="shared" si="71"/>
        <v>0</v>
      </c>
      <c r="CW36" s="4">
        <f t="shared" si="71"/>
        <v>0</v>
      </c>
      <c r="CX36" s="4">
        <f t="shared" si="71"/>
        <v>0</v>
      </c>
      <c r="CY36" s="4">
        <f t="shared" si="71"/>
        <v>0</v>
      </c>
      <c r="CZ36" s="4">
        <f t="shared" si="71"/>
        <v>0</v>
      </c>
      <c r="DA36" s="4">
        <f t="shared" si="71"/>
        <v>0</v>
      </c>
      <c r="DB36" s="4">
        <f t="shared" si="71"/>
        <v>0</v>
      </c>
      <c r="DC36" s="4">
        <f t="shared" si="71"/>
        <v>0</v>
      </c>
      <c r="DD36" s="4">
        <f t="shared" si="71"/>
        <v>0</v>
      </c>
      <c r="DE36" s="4">
        <f t="shared" si="71"/>
        <v>0</v>
      </c>
      <c r="DF36" s="4">
        <f t="shared" si="71"/>
        <v>0</v>
      </c>
      <c r="DG36" s="4">
        <f t="shared" si="71"/>
        <v>0</v>
      </c>
      <c r="DH36" s="4">
        <f t="shared" si="71"/>
        <v>0</v>
      </c>
      <c r="DI36" s="4">
        <f t="shared" si="71"/>
        <v>0</v>
      </c>
      <c r="DJ36" s="4">
        <f t="shared" si="71"/>
        <v>0</v>
      </c>
      <c r="DK36" s="4">
        <f t="shared" si="71"/>
        <v>0</v>
      </c>
      <c r="DL36" s="4">
        <f t="shared" si="71"/>
        <v>0</v>
      </c>
      <c r="DM36" s="4">
        <f t="shared" si="71"/>
        <v>0</v>
      </c>
      <c r="DN36" s="4">
        <f t="shared" si="71"/>
        <v>0</v>
      </c>
      <c r="DO36" s="4">
        <f t="shared" si="71"/>
        <v>0</v>
      </c>
      <c r="DP36" s="4">
        <f t="shared" si="71"/>
        <v>0</v>
      </c>
      <c r="DQ36" s="4">
        <f t="shared" si="71"/>
        <v>0</v>
      </c>
      <c r="DR36" s="4">
        <f t="shared" si="71"/>
        <v>0</v>
      </c>
      <c r="DS36" s="4">
        <f t="shared" si="71"/>
        <v>0</v>
      </c>
      <c r="DT36" s="4">
        <f t="shared" si="71"/>
        <v>0</v>
      </c>
      <c r="DU36" s="4">
        <f t="shared" si="71"/>
        <v>0</v>
      </c>
      <c r="DV36" s="4">
        <f t="shared" si="71"/>
        <v>0</v>
      </c>
      <c r="DW36" s="4">
        <f t="shared" si="71"/>
        <v>0</v>
      </c>
      <c r="DX36" s="4">
        <f t="shared" si="71"/>
        <v>0</v>
      </c>
      <c r="DY36" s="4">
        <f t="shared" si="71"/>
        <v>0</v>
      </c>
      <c r="DZ36" s="4">
        <f t="shared" ref="DZ36:FS36" si="72">IF(DZ28=0,DZ25+DZ34-DZ17-DY28,0)</f>
        <v>0</v>
      </c>
      <c r="EA36" s="4">
        <f t="shared" si="72"/>
        <v>0</v>
      </c>
      <c r="EB36" s="4">
        <f t="shared" si="72"/>
        <v>0</v>
      </c>
      <c r="EC36" s="4">
        <f t="shared" si="72"/>
        <v>0</v>
      </c>
      <c r="ED36" s="4">
        <f t="shared" si="72"/>
        <v>0</v>
      </c>
      <c r="EE36" s="4">
        <f t="shared" si="72"/>
        <v>0</v>
      </c>
      <c r="EF36" s="4">
        <f t="shared" si="72"/>
        <v>0</v>
      </c>
      <c r="EG36" s="4">
        <f t="shared" si="72"/>
        <v>0</v>
      </c>
      <c r="EH36" s="4">
        <f t="shared" si="72"/>
        <v>0</v>
      </c>
      <c r="EI36" s="4">
        <f t="shared" si="72"/>
        <v>0</v>
      </c>
      <c r="EJ36" s="4">
        <f t="shared" si="72"/>
        <v>0</v>
      </c>
      <c r="EK36" s="4">
        <f t="shared" si="72"/>
        <v>0</v>
      </c>
      <c r="EL36" s="4">
        <f t="shared" si="72"/>
        <v>0</v>
      </c>
      <c r="EM36" s="4">
        <f t="shared" si="72"/>
        <v>0</v>
      </c>
      <c r="EN36" s="4">
        <f t="shared" si="72"/>
        <v>0</v>
      </c>
      <c r="EO36" s="4">
        <f t="shared" si="72"/>
        <v>0</v>
      </c>
      <c r="EP36" s="4">
        <f t="shared" si="72"/>
        <v>0</v>
      </c>
      <c r="EQ36" s="4">
        <f t="shared" si="72"/>
        <v>0</v>
      </c>
      <c r="ER36" s="4">
        <f t="shared" si="72"/>
        <v>0</v>
      </c>
      <c r="ES36" s="4">
        <f t="shared" si="72"/>
        <v>0</v>
      </c>
      <c r="ET36" s="4">
        <f t="shared" si="72"/>
        <v>0</v>
      </c>
      <c r="EU36" s="4">
        <f t="shared" si="72"/>
        <v>0</v>
      </c>
      <c r="EV36" s="4">
        <f t="shared" si="72"/>
        <v>0</v>
      </c>
      <c r="EW36" s="4">
        <f t="shared" si="72"/>
        <v>0</v>
      </c>
      <c r="EX36" s="4">
        <f t="shared" si="72"/>
        <v>0</v>
      </c>
      <c r="EY36" s="4">
        <f t="shared" si="72"/>
        <v>0</v>
      </c>
      <c r="EZ36" s="4">
        <f t="shared" si="72"/>
        <v>0</v>
      </c>
      <c r="FA36" s="4">
        <f t="shared" si="72"/>
        <v>0</v>
      </c>
      <c r="FB36" s="4">
        <f t="shared" si="72"/>
        <v>0</v>
      </c>
      <c r="FC36" s="4">
        <f t="shared" si="72"/>
        <v>0</v>
      </c>
      <c r="FD36" s="4">
        <f t="shared" si="72"/>
        <v>0</v>
      </c>
      <c r="FE36" s="4">
        <f t="shared" si="72"/>
        <v>0</v>
      </c>
      <c r="FF36" s="4">
        <f t="shared" si="72"/>
        <v>0</v>
      </c>
      <c r="FG36" s="4">
        <f t="shared" si="72"/>
        <v>0</v>
      </c>
      <c r="FH36" s="4">
        <f t="shared" si="72"/>
        <v>0</v>
      </c>
      <c r="FI36" s="4">
        <f t="shared" si="72"/>
        <v>0</v>
      </c>
      <c r="FJ36" s="4">
        <f t="shared" si="72"/>
        <v>0</v>
      </c>
      <c r="FK36" s="4">
        <f t="shared" si="72"/>
        <v>0</v>
      </c>
      <c r="FL36" s="4">
        <f t="shared" si="72"/>
        <v>0</v>
      </c>
      <c r="FM36" s="4">
        <f t="shared" si="72"/>
        <v>0</v>
      </c>
      <c r="FN36" s="4">
        <f t="shared" si="72"/>
        <v>0</v>
      </c>
      <c r="FO36" s="4">
        <f t="shared" si="72"/>
        <v>0</v>
      </c>
      <c r="FP36" s="4">
        <f t="shared" si="72"/>
        <v>0</v>
      </c>
      <c r="FQ36" s="4">
        <f t="shared" si="72"/>
        <v>0</v>
      </c>
      <c r="FR36" s="4">
        <f t="shared" si="72"/>
        <v>0</v>
      </c>
      <c r="FS36" s="4">
        <f t="shared" si="72"/>
        <v>0</v>
      </c>
    </row>
    <row r="37" spans="1:176" s="14" customFormat="1" ht="5.25" customHeight="1" x14ac:dyDescent="0.25">
      <c r="B37" s="15"/>
    </row>
    <row r="38" spans="1:176" s="23" customFormat="1" x14ac:dyDescent="0.25">
      <c r="A38" s="23" t="s">
        <v>14</v>
      </c>
      <c r="B38" s="24" t="s">
        <v>8</v>
      </c>
      <c r="C38" s="23">
        <v>0</v>
      </c>
      <c r="D38" s="23">
        <f t="shared" ref="D38:AI38" si="73">C38+D34</f>
        <v>0</v>
      </c>
      <c r="E38" s="23">
        <f t="shared" si="73"/>
        <v>0</v>
      </c>
      <c r="F38" s="23">
        <f t="shared" si="73"/>
        <v>0</v>
      </c>
      <c r="G38" s="23">
        <f t="shared" si="73"/>
        <v>0</v>
      </c>
      <c r="H38" s="23">
        <f t="shared" si="73"/>
        <v>0</v>
      </c>
      <c r="I38" s="23">
        <f t="shared" si="73"/>
        <v>0</v>
      </c>
      <c r="J38" s="23">
        <f t="shared" si="73"/>
        <v>0</v>
      </c>
      <c r="K38" s="23">
        <f t="shared" si="73"/>
        <v>0</v>
      </c>
      <c r="L38" s="23">
        <f t="shared" si="73"/>
        <v>0</v>
      </c>
      <c r="M38" s="23">
        <f t="shared" si="73"/>
        <v>0</v>
      </c>
      <c r="N38" s="23">
        <f t="shared" si="73"/>
        <v>0</v>
      </c>
      <c r="O38" s="23">
        <f t="shared" si="73"/>
        <v>0</v>
      </c>
      <c r="P38" s="23">
        <f t="shared" si="73"/>
        <v>0</v>
      </c>
      <c r="Q38" s="23">
        <f t="shared" si="73"/>
        <v>0</v>
      </c>
      <c r="R38" s="23">
        <f t="shared" si="73"/>
        <v>0</v>
      </c>
      <c r="S38" s="23">
        <f t="shared" si="73"/>
        <v>0</v>
      </c>
      <c r="T38" s="23">
        <f t="shared" si="73"/>
        <v>0</v>
      </c>
      <c r="U38" s="23">
        <f t="shared" si="73"/>
        <v>0</v>
      </c>
      <c r="V38" s="23">
        <f t="shared" si="73"/>
        <v>0</v>
      </c>
      <c r="W38" s="23">
        <f t="shared" si="73"/>
        <v>0</v>
      </c>
      <c r="X38" s="23">
        <f t="shared" si="73"/>
        <v>0</v>
      </c>
      <c r="Y38" s="23">
        <f t="shared" si="73"/>
        <v>0</v>
      </c>
      <c r="Z38" s="23">
        <f t="shared" si="73"/>
        <v>0</v>
      </c>
      <c r="AA38" s="23">
        <f t="shared" si="73"/>
        <v>0</v>
      </c>
      <c r="AB38" s="23">
        <f t="shared" si="73"/>
        <v>28.726114649681527</v>
      </c>
      <c r="AC38" s="23">
        <f t="shared" si="73"/>
        <v>28.726114649681527</v>
      </c>
      <c r="AD38" s="23">
        <f t="shared" si="73"/>
        <v>28.726114649681527</v>
      </c>
      <c r="AE38" s="23">
        <f t="shared" si="73"/>
        <v>28.726114649681527</v>
      </c>
      <c r="AF38" s="23">
        <f t="shared" si="73"/>
        <v>28.726114649681527</v>
      </c>
      <c r="AG38" s="23">
        <f t="shared" si="73"/>
        <v>28.726114649681527</v>
      </c>
      <c r="AH38" s="23">
        <f t="shared" si="73"/>
        <v>57.834394904458598</v>
      </c>
      <c r="AI38" s="23">
        <f t="shared" si="73"/>
        <v>57.834394904458598</v>
      </c>
      <c r="AJ38" s="23">
        <f t="shared" ref="AJ38:BO38" si="74">AI38+AJ34</f>
        <v>57.834394904458598</v>
      </c>
      <c r="AK38" s="23">
        <f t="shared" si="74"/>
        <v>57.834394904458598</v>
      </c>
      <c r="AL38" s="23">
        <f t="shared" si="74"/>
        <v>57.834394904458598</v>
      </c>
      <c r="AM38" s="23">
        <f t="shared" si="74"/>
        <v>57.834394904458598</v>
      </c>
      <c r="AN38" s="23">
        <f t="shared" si="74"/>
        <v>57.834394904458598</v>
      </c>
      <c r="AO38" s="23">
        <f t="shared" si="74"/>
        <v>78.216560509554142</v>
      </c>
      <c r="AP38" s="23">
        <f t="shared" si="74"/>
        <v>78.216560509554142</v>
      </c>
      <c r="AQ38" s="23">
        <f t="shared" si="74"/>
        <v>78.216560509554142</v>
      </c>
      <c r="AR38" s="23">
        <f t="shared" si="74"/>
        <v>78.216560509554142</v>
      </c>
      <c r="AS38" s="23">
        <f t="shared" si="74"/>
        <v>78.216560509554142</v>
      </c>
      <c r="AT38" s="23">
        <f t="shared" si="74"/>
        <v>78.216560509554142</v>
      </c>
      <c r="AU38" s="23">
        <f t="shared" si="74"/>
        <v>78.216560509554142</v>
      </c>
      <c r="AV38" s="23">
        <f t="shared" si="74"/>
        <v>78.216560509554142</v>
      </c>
      <c r="AW38" s="23">
        <f t="shared" si="74"/>
        <v>78.216560509554142</v>
      </c>
      <c r="AX38" s="23">
        <f t="shared" si="74"/>
        <v>78.216560509554142</v>
      </c>
      <c r="AY38" s="23">
        <f t="shared" si="74"/>
        <v>78.216560509554142</v>
      </c>
      <c r="AZ38" s="23">
        <f t="shared" si="74"/>
        <v>90.445859872611464</v>
      </c>
      <c r="BA38" s="23">
        <f t="shared" si="74"/>
        <v>90.445859872611464</v>
      </c>
      <c r="BB38" s="23">
        <f t="shared" si="74"/>
        <v>90.445859872611464</v>
      </c>
      <c r="BC38" s="23">
        <f t="shared" si="74"/>
        <v>90.445859872611464</v>
      </c>
      <c r="BD38" s="23">
        <f t="shared" si="74"/>
        <v>100.63694267515923</v>
      </c>
      <c r="BE38" s="23">
        <f t="shared" si="74"/>
        <v>100.63694267515923</v>
      </c>
      <c r="BF38" s="23">
        <f t="shared" si="74"/>
        <v>100.63694267515923</v>
      </c>
      <c r="BG38" s="23">
        <f t="shared" si="74"/>
        <v>100.63694267515923</v>
      </c>
      <c r="BH38" s="23">
        <f t="shared" si="74"/>
        <v>100.63694267515923</v>
      </c>
      <c r="BI38" s="23">
        <f t="shared" si="74"/>
        <v>115.79617834394904</v>
      </c>
      <c r="BJ38" s="23">
        <f t="shared" si="74"/>
        <v>115.79617834394904</v>
      </c>
      <c r="BK38" s="23">
        <f t="shared" si="74"/>
        <v>115.79617834394904</v>
      </c>
      <c r="BL38" s="23">
        <f t="shared" si="74"/>
        <v>115.79617834394904</v>
      </c>
      <c r="BM38" s="23">
        <f t="shared" si="74"/>
        <v>115.79617834394904</v>
      </c>
      <c r="BN38" s="23">
        <f t="shared" si="74"/>
        <v>125.98726114649681</v>
      </c>
      <c r="BO38" s="23">
        <f t="shared" si="74"/>
        <v>125.98726114649681</v>
      </c>
      <c r="BP38" s="23">
        <f t="shared" ref="BP38:CU38" si="75">BO38+BP34</f>
        <v>125.98726114649681</v>
      </c>
      <c r="BQ38" s="23">
        <f t="shared" si="75"/>
        <v>125.98726114649681</v>
      </c>
      <c r="BR38" s="23">
        <f t="shared" si="75"/>
        <v>125.98726114649681</v>
      </c>
      <c r="BS38" s="23">
        <f t="shared" si="75"/>
        <v>125.98726114649681</v>
      </c>
      <c r="BT38" s="23">
        <f t="shared" si="75"/>
        <v>125.98726114649681</v>
      </c>
      <c r="BU38" s="23">
        <f t="shared" si="75"/>
        <v>125.98726114649681</v>
      </c>
      <c r="BV38" s="23">
        <f t="shared" si="75"/>
        <v>125.98726114649681</v>
      </c>
      <c r="BW38" s="23">
        <f t="shared" si="75"/>
        <v>138.15286624203821</v>
      </c>
      <c r="BX38" s="23">
        <f t="shared" si="75"/>
        <v>138.15286624203821</v>
      </c>
      <c r="BY38" s="23">
        <f t="shared" si="75"/>
        <v>138.15286624203821</v>
      </c>
      <c r="BZ38" s="23">
        <f t="shared" si="75"/>
        <v>138.15286624203821</v>
      </c>
      <c r="CA38" s="23">
        <f t="shared" si="75"/>
        <v>138.15286624203821</v>
      </c>
      <c r="CB38" s="23">
        <f t="shared" si="75"/>
        <v>198.78980891719746</v>
      </c>
      <c r="CC38" s="23">
        <f t="shared" si="75"/>
        <v>198.78980891719746</v>
      </c>
      <c r="CD38" s="23">
        <f t="shared" si="75"/>
        <v>198.78980891719746</v>
      </c>
      <c r="CE38" s="23">
        <f t="shared" si="75"/>
        <v>198.78980891719746</v>
      </c>
      <c r="CF38" s="23">
        <f t="shared" si="75"/>
        <v>229.171974522293</v>
      </c>
      <c r="CG38" s="23">
        <f t="shared" si="75"/>
        <v>229.171974522293</v>
      </c>
      <c r="CH38" s="23">
        <f t="shared" si="75"/>
        <v>229.171974522293</v>
      </c>
      <c r="CI38" s="23">
        <f t="shared" si="75"/>
        <v>229.171974522293</v>
      </c>
      <c r="CJ38" s="23">
        <f t="shared" si="75"/>
        <v>229.171974522293</v>
      </c>
      <c r="CK38" s="23">
        <f t="shared" si="75"/>
        <v>250</v>
      </c>
      <c r="CL38" s="23">
        <f t="shared" si="75"/>
        <v>250</v>
      </c>
      <c r="CM38" s="23">
        <f t="shared" si="75"/>
        <v>250</v>
      </c>
      <c r="CN38" s="23">
        <f t="shared" si="75"/>
        <v>250</v>
      </c>
      <c r="CO38" s="23">
        <f t="shared" si="75"/>
        <v>250</v>
      </c>
      <c r="CP38" s="23">
        <f t="shared" si="75"/>
        <v>270.25477707006371</v>
      </c>
      <c r="CQ38" s="23">
        <f t="shared" si="75"/>
        <v>270.25477707006371</v>
      </c>
      <c r="CR38" s="23">
        <f t="shared" si="75"/>
        <v>270.25477707006371</v>
      </c>
      <c r="CS38" s="23">
        <f t="shared" si="75"/>
        <v>270.25477707006371</v>
      </c>
      <c r="CT38" s="23">
        <f t="shared" si="75"/>
        <v>270.25477707006371</v>
      </c>
      <c r="CU38" s="23">
        <f t="shared" si="75"/>
        <v>270.25477707006371</v>
      </c>
      <c r="CV38" s="23">
        <f t="shared" ref="CV38:EA38" si="76">CU38+CV34</f>
        <v>270.25477707006371</v>
      </c>
      <c r="CW38" s="23">
        <f t="shared" si="76"/>
        <v>270.25477707006371</v>
      </c>
      <c r="CX38" s="23">
        <f t="shared" si="76"/>
        <v>270.25477707006371</v>
      </c>
      <c r="CY38" s="23">
        <f t="shared" si="76"/>
        <v>284.52229299363057</v>
      </c>
      <c r="CZ38" s="23">
        <f t="shared" si="76"/>
        <v>284.52229299363057</v>
      </c>
      <c r="DA38" s="23">
        <f t="shared" si="76"/>
        <v>284.52229299363057</v>
      </c>
      <c r="DB38" s="23">
        <f t="shared" si="76"/>
        <v>284.52229299363057</v>
      </c>
      <c r="DC38" s="23">
        <f t="shared" si="76"/>
        <v>284.52229299363057</v>
      </c>
      <c r="DD38" s="23">
        <f t="shared" si="76"/>
        <v>294.71337579617835</v>
      </c>
      <c r="DE38" s="23">
        <f t="shared" si="76"/>
        <v>294.71337579617835</v>
      </c>
      <c r="DF38" s="23">
        <f t="shared" si="76"/>
        <v>294.71337579617835</v>
      </c>
      <c r="DG38" s="23">
        <f t="shared" si="76"/>
        <v>294.71337579617835</v>
      </c>
      <c r="DH38" s="23">
        <f t="shared" si="76"/>
        <v>294.71337579617835</v>
      </c>
      <c r="DI38" s="23">
        <f t="shared" si="76"/>
        <v>294.71337579617835</v>
      </c>
      <c r="DJ38" s="23">
        <f t="shared" si="76"/>
        <v>294.71337579617835</v>
      </c>
      <c r="DK38" s="23">
        <f t="shared" si="76"/>
        <v>294.71337579617835</v>
      </c>
      <c r="DL38" s="23">
        <f t="shared" si="76"/>
        <v>294.71337579617835</v>
      </c>
      <c r="DM38" s="23">
        <f t="shared" si="76"/>
        <v>294.71337579617835</v>
      </c>
      <c r="DN38" s="23">
        <f t="shared" si="76"/>
        <v>294.71337579617835</v>
      </c>
      <c r="DO38" s="23">
        <f t="shared" si="76"/>
        <v>294.71337579617835</v>
      </c>
      <c r="DP38" s="23">
        <f t="shared" si="76"/>
        <v>294.71337579617835</v>
      </c>
      <c r="DQ38" s="23">
        <f t="shared" si="76"/>
        <v>294.71337579617835</v>
      </c>
      <c r="DR38" s="23">
        <f t="shared" si="76"/>
        <v>294.71337579617835</v>
      </c>
      <c r="DS38" s="23">
        <f t="shared" si="76"/>
        <v>294.71337579617835</v>
      </c>
      <c r="DT38" s="23">
        <f t="shared" si="76"/>
        <v>294.71337579617835</v>
      </c>
      <c r="DU38" s="23">
        <f t="shared" si="76"/>
        <v>294.71337579617835</v>
      </c>
      <c r="DV38" s="23">
        <f t="shared" si="76"/>
        <v>294.71337579617835</v>
      </c>
      <c r="DW38" s="23">
        <f t="shared" si="76"/>
        <v>294.71337579617835</v>
      </c>
      <c r="DX38" s="23">
        <f t="shared" si="76"/>
        <v>294.71337579617835</v>
      </c>
      <c r="DY38" s="23">
        <f t="shared" si="76"/>
        <v>294.71337579617835</v>
      </c>
      <c r="DZ38" s="23">
        <f t="shared" si="76"/>
        <v>294.71337579617835</v>
      </c>
      <c r="EA38" s="23">
        <f t="shared" si="76"/>
        <v>294.71337579617835</v>
      </c>
      <c r="EB38" s="23">
        <f t="shared" ref="EB38:FG38" si="77">EA38+EB34</f>
        <v>294.71337579617835</v>
      </c>
      <c r="EC38" s="23">
        <f t="shared" si="77"/>
        <v>294.71337579617835</v>
      </c>
      <c r="ED38" s="23">
        <f t="shared" si="77"/>
        <v>294.71337579617835</v>
      </c>
      <c r="EE38" s="23">
        <f t="shared" si="77"/>
        <v>294.71337579617835</v>
      </c>
      <c r="EF38" s="23">
        <f t="shared" si="77"/>
        <v>294.71337579617835</v>
      </c>
      <c r="EG38" s="23">
        <f t="shared" si="77"/>
        <v>294.71337579617835</v>
      </c>
      <c r="EH38" s="23">
        <f t="shared" si="77"/>
        <v>294.71337579617835</v>
      </c>
      <c r="EI38" s="23">
        <f t="shared" si="77"/>
        <v>294.71337579617835</v>
      </c>
      <c r="EJ38" s="23">
        <f t="shared" si="77"/>
        <v>294.71337579617835</v>
      </c>
      <c r="EK38" s="23">
        <f t="shared" si="77"/>
        <v>294.71337579617835</v>
      </c>
      <c r="EL38" s="23">
        <f t="shared" si="77"/>
        <v>294.71337579617835</v>
      </c>
      <c r="EM38" s="23">
        <f t="shared" si="77"/>
        <v>294.71337579617835</v>
      </c>
      <c r="EN38" s="23">
        <f t="shared" si="77"/>
        <v>294.71337579617835</v>
      </c>
      <c r="EO38" s="23">
        <f t="shared" si="77"/>
        <v>294.71337579617835</v>
      </c>
      <c r="EP38" s="23">
        <f t="shared" si="77"/>
        <v>294.71337579617835</v>
      </c>
      <c r="EQ38" s="23">
        <f t="shared" si="77"/>
        <v>294.71337579617835</v>
      </c>
      <c r="ER38" s="23">
        <f t="shared" si="77"/>
        <v>294.71337579617835</v>
      </c>
      <c r="ES38" s="23">
        <f t="shared" si="77"/>
        <v>294.71337579617835</v>
      </c>
      <c r="ET38" s="23">
        <f t="shared" si="77"/>
        <v>294.71337579617835</v>
      </c>
      <c r="EU38" s="23">
        <f t="shared" si="77"/>
        <v>294.71337579617835</v>
      </c>
      <c r="EV38" s="23">
        <f t="shared" si="77"/>
        <v>294.71337579617835</v>
      </c>
      <c r="EW38" s="23">
        <f t="shared" si="77"/>
        <v>294.71337579617835</v>
      </c>
      <c r="EX38" s="23">
        <f t="shared" si="77"/>
        <v>294.71337579617835</v>
      </c>
      <c r="EY38" s="23">
        <f t="shared" si="77"/>
        <v>294.71337579617835</v>
      </c>
      <c r="EZ38" s="23">
        <f t="shared" si="77"/>
        <v>294.71337579617835</v>
      </c>
      <c r="FA38" s="23">
        <f t="shared" si="77"/>
        <v>294.71337579617835</v>
      </c>
      <c r="FB38" s="23">
        <f t="shared" si="77"/>
        <v>294.71337579617835</v>
      </c>
      <c r="FC38" s="23">
        <f t="shared" si="77"/>
        <v>294.71337579617835</v>
      </c>
      <c r="FD38" s="23">
        <f t="shared" si="77"/>
        <v>294.71337579617835</v>
      </c>
      <c r="FE38" s="23">
        <f t="shared" si="77"/>
        <v>294.71337579617835</v>
      </c>
      <c r="FF38" s="23">
        <f t="shared" si="77"/>
        <v>294.71337579617835</v>
      </c>
      <c r="FG38" s="23">
        <f t="shared" si="77"/>
        <v>294.71337579617835</v>
      </c>
      <c r="FH38" s="23">
        <f t="shared" ref="FH38:FS38" si="78">FG38+FH34</f>
        <v>294.71337579617835</v>
      </c>
      <c r="FI38" s="23">
        <f t="shared" si="78"/>
        <v>294.71337579617835</v>
      </c>
      <c r="FJ38" s="23">
        <f t="shared" si="78"/>
        <v>294.71337579617835</v>
      </c>
      <c r="FK38" s="23">
        <f t="shared" si="78"/>
        <v>294.71337579617835</v>
      </c>
      <c r="FL38" s="23">
        <f t="shared" si="78"/>
        <v>294.71337579617835</v>
      </c>
      <c r="FM38" s="23">
        <f t="shared" si="78"/>
        <v>294.71337579617835</v>
      </c>
      <c r="FN38" s="23">
        <f t="shared" si="78"/>
        <v>294.71337579617835</v>
      </c>
      <c r="FO38" s="23">
        <f t="shared" si="78"/>
        <v>294.71337579617835</v>
      </c>
      <c r="FP38" s="23">
        <f t="shared" si="78"/>
        <v>294.71337579617835</v>
      </c>
      <c r="FQ38" s="23">
        <f t="shared" si="78"/>
        <v>294.71337579617835</v>
      </c>
      <c r="FR38" s="23">
        <f t="shared" si="78"/>
        <v>294.71337579617835</v>
      </c>
      <c r="FS38" s="23">
        <f t="shared" si="78"/>
        <v>294.71337579617835</v>
      </c>
    </row>
    <row r="39" spans="1:176" s="23" customFormat="1" x14ac:dyDescent="0.25">
      <c r="A39" s="23" t="s">
        <v>42</v>
      </c>
      <c r="B39" s="24" t="s">
        <v>8</v>
      </c>
      <c r="C39" s="23">
        <v>0</v>
      </c>
      <c r="D39" s="23">
        <f t="shared" ref="D39:AI39" si="79">C39+D35</f>
        <v>0</v>
      </c>
      <c r="E39" s="23">
        <f t="shared" si="79"/>
        <v>0</v>
      </c>
      <c r="F39" s="23">
        <f t="shared" si="79"/>
        <v>0</v>
      </c>
      <c r="G39" s="23">
        <f t="shared" si="79"/>
        <v>0</v>
      </c>
      <c r="H39" s="23">
        <f t="shared" si="79"/>
        <v>0</v>
      </c>
      <c r="I39" s="23">
        <f t="shared" si="79"/>
        <v>0</v>
      </c>
      <c r="J39" s="23">
        <f t="shared" si="79"/>
        <v>0</v>
      </c>
      <c r="K39" s="23">
        <f t="shared" si="79"/>
        <v>0</v>
      </c>
      <c r="L39" s="23">
        <f t="shared" si="79"/>
        <v>0</v>
      </c>
      <c r="M39" s="23">
        <f t="shared" si="79"/>
        <v>0</v>
      </c>
      <c r="N39" s="23">
        <f t="shared" si="79"/>
        <v>0</v>
      </c>
      <c r="O39" s="23">
        <f t="shared" si="79"/>
        <v>0</v>
      </c>
      <c r="P39" s="23">
        <f t="shared" si="79"/>
        <v>0</v>
      </c>
      <c r="Q39" s="23">
        <f t="shared" si="79"/>
        <v>0</v>
      </c>
      <c r="R39" s="23">
        <f t="shared" si="79"/>
        <v>0</v>
      </c>
      <c r="S39" s="23">
        <f t="shared" si="79"/>
        <v>0</v>
      </c>
      <c r="T39" s="23">
        <f t="shared" si="79"/>
        <v>0</v>
      </c>
      <c r="U39" s="23">
        <f t="shared" si="79"/>
        <v>0</v>
      </c>
      <c r="V39" s="23">
        <f t="shared" si="79"/>
        <v>0</v>
      </c>
      <c r="W39" s="23">
        <f t="shared" si="79"/>
        <v>0</v>
      </c>
      <c r="X39" s="23">
        <f t="shared" si="79"/>
        <v>0</v>
      </c>
      <c r="Y39" s="23">
        <f t="shared" si="79"/>
        <v>0</v>
      </c>
      <c r="Z39" s="23">
        <f t="shared" si="79"/>
        <v>0</v>
      </c>
      <c r="AA39" s="23">
        <f t="shared" si="79"/>
        <v>0</v>
      </c>
      <c r="AB39" s="23">
        <f t="shared" si="79"/>
        <v>24.597226780072432</v>
      </c>
      <c r="AC39" s="23">
        <f t="shared" si="79"/>
        <v>24.597226780072432</v>
      </c>
      <c r="AD39" s="23">
        <f t="shared" si="79"/>
        <v>24.597226780072432</v>
      </c>
      <c r="AE39" s="23">
        <f t="shared" si="79"/>
        <v>24.597226780072432</v>
      </c>
      <c r="AF39" s="23">
        <f t="shared" si="79"/>
        <v>24.597226780072432</v>
      </c>
      <c r="AG39" s="23">
        <f t="shared" si="79"/>
        <v>24.597226780072432</v>
      </c>
      <c r="AH39" s="23">
        <f t="shared" si="79"/>
        <v>49.96730638585521</v>
      </c>
      <c r="AI39" s="23">
        <f t="shared" si="79"/>
        <v>49.96730638585521</v>
      </c>
      <c r="AJ39" s="23">
        <f t="shared" ref="AJ39:BO39" si="80">AI39+AJ35</f>
        <v>49.96730638585521</v>
      </c>
      <c r="AK39" s="23">
        <f t="shared" si="80"/>
        <v>49.96730638585521</v>
      </c>
      <c r="AL39" s="23">
        <f t="shared" si="80"/>
        <v>49.96730638585521</v>
      </c>
      <c r="AM39" s="23">
        <f t="shared" si="80"/>
        <v>49.96730638585521</v>
      </c>
      <c r="AN39" s="23">
        <f t="shared" si="80"/>
        <v>49.96730638585521</v>
      </c>
      <c r="AO39" s="23">
        <f t="shared" si="80"/>
        <v>68.257682968726257</v>
      </c>
      <c r="AP39" s="23">
        <f t="shared" si="80"/>
        <v>68.257682968726257</v>
      </c>
      <c r="AQ39" s="23">
        <f t="shared" si="80"/>
        <v>68.257682968726257</v>
      </c>
      <c r="AR39" s="23">
        <f t="shared" si="80"/>
        <v>68.257682968726257</v>
      </c>
      <c r="AS39" s="23">
        <f t="shared" si="80"/>
        <v>68.257682968726257</v>
      </c>
      <c r="AT39" s="23">
        <f t="shared" si="80"/>
        <v>68.257682968726257</v>
      </c>
      <c r="AU39" s="23">
        <f t="shared" si="80"/>
        <v>68.257682968726257</v>
      </c>
      <c r="AV39" s="23">
        <f t="shared" si="80"/>
        <v>68.257682968726257</v>
      </c>
      <c r="AW39" s="23">
        <f t="shared" si="80"/>
        <v>68.257682968726257</v>
      </c>
      <c r="AX39" s="23">
        <f t="shared" si="80"/>
        <v>68.257682968726257</v>
      </c>
      <c r="AY39" s="23">
        <f t="shared" si="80"/>
        <v>68.257682968726257</v>
      </c>
      <c r="AZ39" s="23">
        <f t="shared" si="80"/>
        <v>79.927488118497067</v>
      </c>
      <c r="BA39" s="23">
        <f t="shared" si="80"/>
        <v>79.927488118497067</v>
      </c>
      <c r="BB39" s="23">
        <f t="shared" si="80"/>
        <v>79.927488118497067</v>
      </c>
      <c r="BC39" s="23">
        <f t="shared" si="80"/>
        <v>79.927488118497067</v>
      </c>
      <c r="BD39" s="23">
        <f t="shared" si="80"/>
        <v>90.007044102866999</v>
      </c>
      <c r="BE39" s="23">
        <f t="shared" si="80"/>
        <v>90.007044102866999</v>
      </c>
      <c r="BF39" s="23">
        <f t="shared" si="80"/>
        <v>90.007044102866999</v>
      </c>
      <c r="BG39" s="23">
        <f t="shared" si="80"/>
        <v>90.007044102866999</v>
      </c>
      <c r="BH39" s="23">
        <f t="shared" si="80"/>
        <v>90.007044102866999</v>
      </c>
      <c r="BI39" s="23">
        <f t="shared" si="80"/>
        <v>105.11020634146172</v>
      </c>
      <c r="BJ39" s="23">
        <f t="shared" si="80"/>
        <v>105.11020634146172</v>
      </c>
      <c r="BK39" s="23">
        <f t="shared" si="80"/>
        <v>105.11020634146172</v>
      </c>
      <c r="BL39" s="23">
        <f t="shared" si="80"/>
        <v>105.11020634146172</v>
      </c>
      <c r="BM39" s="23">
        <f t="shared" si="80"/>
        <v>105.11020634146172</v>
      </c>
      <c r="BN39" s="23">
        <f t="shared" si="80"/>
        <v>115.30128914400949</v>
      </c>
      <c r="BO39" s="23">
        <f t="shared" si="80"/>
        <v>115.30128914400949</v>
      </c>
      <c r="BP39" s="23">
        <f t="shared" ref="BP39:CU39" si="81">BO39+BP35</f>
        <v>115.30128914400949</v>
      </c>
      <c r="BQ39" s="23">
        <f t="shared" si="81"/>
        <v>115.30128914400949</v>
      </c>
      <c r="BR39" s="23">
        <f t="shared" si="81"/>
        <v>115.30128914400949</v>
      </c>
      <c r="BS39" s="23">
        <f t="shared" si="81"/>
        <v>115.30128914400949</v>
      </c>
      <c r="BT39" s="23">
        <f t="shared" si="81"/>
        <v>115.30128914400949</v>
      </c>
      <c r="BU39" s="23">
        <f t="shared" si="81"/>
        <v>115.30128914400949</v>
      </c>
      <c r="BV39" s="23">
        <f t="shared" si="81"/>
        <v>115.30128914400949</v>
      </c>
      <c r="BW39" s="23">
        <f t="shared" si="81"/>
        <v>127.4668942395509</v>
      </c>
      <c r="BX39" s="23">
        <f t="shared" si="81"/>
        <v>127.4668942395509</v>
      </c>
      <c r="BY39" s="23">
        <f t="shared" si="81"/>
        <v>127.4668942395509</v>
      </c>
      <c r="BZ39" s="23">
        <f t="shared" si="81"/>
        <v>127.4668942395509</v>
      </c>
      <c r="CA39" s="23">
        <f t="shared" si="81"/>
        <v>127.4668942395509</v>
      </c>
      <c r="CB39" s="23">
        <f t="shared" si="81"/>
        <v>187.17100434003424</v>
      </c>
      <c r="CC39" s="23">
        <f t="shared" si="81"/>
        <v>187.17100434003424</v>
      </c>
      <c r="CD39" s="23">
        <f t="shared" si="81"/>
        <v>187.17100434003424</v>
      </c>
      <c r="CE39" s="23">
        <f t="shared" si="81"/>
        <v>187.17100434003424</v>
      </c>
      <c r="CF39" s="23">
        <f t="shared" si="81"/>
        <v>217.55316994512978</v>
      </c>
      <c r="CG39" s="23">
        <f t="shared" si="81"/>
        <v>217.55316994512978</v>
      </c>
      <c r="CH39" s="23">
        <f t="shared" si="81"/>
        <v>217.55316994512978</v>
      </c>
      <c r="CI39" s="23">
        <f t="shared" si="81"/>
        <v>217.55316994512978</v>
      </c>
      <c r="CJ39" s="23">
        <f t="shared" si="81"/>
        <v>217.55316994512978</v>
      </c>
      <c r="CK39" s="23">
        <f t="shared" si="81"/>
        <v>238.38119542283678</v>
      </c>
      <c r="CL39" s="23">
        <f t="shared" si="81"/>
        <v>238.38119542283678</v>
      </c>
      <c r="CM39" s="23">
        <f t="shared" si="81"/>
        <v>238.38119542283678</v>
      </c>
      <c r="CN39" s="23">
        <f t="shared" si="81"/>
        <v>238.38119542283678</v>
      </c>
      <c r="CO39" s="23">
        <f t="shared" si="81"/>
        <v>238.38119542283678</v>
      </c>
      <c r="CP39" s="23">
        <f t="shared" si="81"/>
        <v>258.63597249290046</v>
      </c>
      <c r="CQ39" s="23">
        <f t="shared" si="81"/>
        <v>258.63597249290046</v>
      </c>
      <c r="CR39" s="23">
        <f t="shared" si="81"/>
        <v>258.63597249290046</v>
      </c>
      <c r="CS39" s="23">
        <f t="shared" si="81"/>
        <v>258.63597249290046</v>
      </c>
      <c r="CT39" s="23">
        <f t="shared" si="81"/>
        <v>258.63597249290046</v>
      </c>
      <c r="CU39" s="23">
        <f t="shared" si="81"/>
        <v>258.63597249290046</v>
      </c>
      <c r="CV39" s="23">
        <f t="shared" ref="CV39:EA39" si="82">CU39+CV35</f>
        <v>258.63597249290046</v>
      </c>
      <c r="CW39" s="23">
        <f t="shared" si="82"/>
        <v>258.63597249290046</v>
      </c>
      <c r="CX39" s="23">
        <f t="shared" si="82"/>
        <v>258.63597249290046</v>
      </c>
      <c r="CY39" s="23">
        <f t="shared" si="82"/>
        <v>272.90348841646733</v>
      </c>
      <c r="CZ39" s="23">
        <f t="shared" si="82"/>
        <v>272.90348841646733</v>
      </c>
      <c r="DA39" s="23">
        <f t="shared" si="82"/>
        <v>272.90348841646733</v>
      </c>
      <c r="DB39" s="23">
        <f t="shared" si="82"/>
        <v>272.90348841646733</v>
      </c>
      <c r="DC39" s="23">
        <f t="shared" si="82"/>
        <v>272.90348841646733</v>
      </c>
      <c r="DD39" s="23">
        <f t="shared" si="82"/>
        <v>283.09457121901511</v>
      </c>
      <c r="DE39" s="23">
        <f t="shared" si="82"/>
        <v>283.09457121901511</v>
      </c>
      <c r="DF39" s="23">
        <f t="shared" si="82"/>
        <v>283.09457121901511</v>
      </c>
      <c r="DG39" s="23">
        <f t="shared" si="82"/>
        <v>283.09457121901511</v>
      </c>
      <c r="DH39" s="23">
        <f t="shared" si="82"/>
        <v>283.09457121901511</v>
      </c>
      <c r="DI39" s="23">
        <f t="shared" si="82"/>
        <v>283.09457121901511</v>
      </c>
      <c r="DJ39" s="23">
        <f t="shared" si="82"/>
        <v>283.09457121901511</v>
      </c>
      <c r="DK39" s="23">
        <f t="shared" si="82"/>
        <v>283.09457121901511</v>
      </c>
      <c r="DL39" s="23">
        <f t="shared" si="82"/>
        <v>283.09457121901511</v>
      </c>
      <c r="DM39" s="23">
        <f t="shared" si="82"/>
        <v>283.09457121901511</v>
      </c>
      <c r="DN39" s="23">
        <f t="shared" si="82"/>
        <v>283.09457121901511</v>
      </c>
      <c r="DO39" s="23">
        <f t="shared" si="82"/>
        <v>283.09457121901511</v>
      </c>
      <c r="DP39" s="23">
        <f t="shared" si="82"/>
        <v>283.09457121901511</v>
      </c>
      <c r="DQ39" s="23">
        <f t="shared" si="82"/>
        <v>283.09457121901511</v>
      </c>
      <c r="DR39" s="23">
        <f t="shared" si="82"/>
        <v>283.09457121901511</v>
      </c>
      <c r="DS39" s="23">
        <f t="shared" si="82"/>
        <v>283.09457121901511</v>
      </c>
      <c r="DT39" s="23">
        <f t="shared" si="82"/>
        <v>283.09457121901511</v>
      </c>
      <c r="DU39" s="23">
        <f t="shared" si="82"/>
        <v>283.09457121901511</v>
      </c>
      <c r="DV39" s="23">
        <f t="shared" si="82"/>
        <v>283.09457121901511</v>
      </c>
      <c r="DW39" s="23">
        <f t="shared" si="82"/>
        <v>283.09457121901511</v>
      </c>
      <c r="DX39" s="23">
        <f t="shared" si="82"/>
        <v>283.09457121901511</v>
      </c>
      <c r="DY39" s="23">
        <f t="shared" si="82"/>
        <v>283.09457121901511</v>
      </c>
      <c r="DZ39" s="23">
        <f t="shared" si="82"/>
        <v>283.09457121901511</v>
      </c>
      <c r="EA39" s="23">
        <f t="shared" si="82"/>
        <v>283.09457121901511</v>
      </c>
      <c r="EB39" s="23">
        <f t="shared" ref="EB39:FG39" si="83">EA39+EB35</f>
        <v>283.09457121901511</v>
      </c>
      <c r="EC39" s="23">
        <f t="shared" si="83"/>
        <v>283.09457121901511</v>
      </c>
      <c r="ED39" s="23">
        <f t="shared" si="83"/>
        <v>283.09457121901511</v>
      </c>
      <c r="EE39" s="23">
        <f t="shared" si="83"/>
        <v>283.09457121901511</v>
      </c>
      <c r="EF39" s="23">
        <f t="shared" si="83"/>
        <v>283.09457121901511</v>
      </c>
      <c r="EG39" s="23">
        <f t="shared" si="83"/>
        <v>283.09457121901511</v>
      </c>
      <c r="EH39" s="23">
        <f t="shared" si="83"/>
        <v>283.09457121901511</v>
      </c>
      <c r="EI39" s="23">
        <f t="shared" si="83"/>
        <v>283.09457121901511</v>
      </c>
      <c r="EJ39" s="23">
        <f t="shared" si="83"/>
        <v>283.09457121901511</v>
      </c>
      <c r="EK39" s="23">
        <f t="shared" si="83"/>
        <v>283.09457121901511</v>
      </c>
      <c r="EL39" s="23">
        <f t="shared" si="83"/>
        <v>283.09457121901511</v>
      </c>
      <c r="EM39" s="23">
        <f t="shared" si="83"/>
        <v>283.09457121901511</v>
      </c>
      <c r="EN39" s="23">
        <f t="shared" si="83"/>
        <v>283.09457121901511</v>
      </c>
      <c r="EO39" s="23">
        <f t="shared" si="83"/>
        <v>283.09457121901511</v>
      </c>
      <c r="EP39" s="23">
        <f t="shared" si="83"/>
        <v>283.09457121901511</v>
      </c>
      <c r="EQ39" s="23">
        <f t="shared" si="83"/>
        <v>283.09457121901511</v>
      </c>
      <c r="ER39" s="23">
        <f t="shared" si="83"/>
        <v>283.09457121901511</v>
      </c>
      <c r="ES39" s="23">
        <f t="shared" si="83"/>
        <v>283.09457121901511</v>
      </c>
      <c r="ET39" s="23">
        <f t="shared" si="83"/>
        <v>283.09457121901511</v>
      </c>
      <c r="EU39" s="23">
        <f t="shared" si="83"/>
        <v>283.09457121901511</v>
      </c>
      <c r="EV39" s="23">
        <f t="shared" si="83"/>
        <v>283.09457121901511</v>
      </c>
      <c r="EW39" s="23">
        <f t="shared" si="83"/>
        <v>283.09457121901511</v>
      </c>
      <c r="EX39" s="23">
        <f t="shared" si="83"/>
        <v>283.09457121901511</v>
      </c>
      <c r="EY39" s="23">
        <f t="shared" si="83"/>
        <v>283.09457121901511</v>
      </c>
      <c r="EZ39" s="23">
        <f t="shared" si="83"/>
        <v>283.09457121901511</v>
      </c>
      <c r="FA39" s="23">
        <f t="shared" si="83"/>
        <v>283.09457121901511</v>
      </c>
      <c r="FB39" s="23">
        <f t="shared" si="83"/>
        <v>283.09457121901511</v>
      </c>
      <c r="FC39" s="23">
        <f t="shared" si="83"/>
        <v>283.09457121901511</v>
      </c>
      <c r="FD39" s="23">
        <f t="shared" si="83"/>
        <v>283.09457121901511</v>
      </c>
      <c r="FE39" s="23">
        <f t="shared" si="83"/>
        <v>283.09457121901511</v>
      </c>
      <c r="FF39" s="23">
        <f t="shared" si="83"/>
        <v>283.09457121901511</v>
      </c>
      <c r="FG39" s="23">
        <f t="shared" si="83"/>
        <v>283.09457121901511</v>
      </c>
      <c r="FH39" s="23">
        <f t="shared" ref="FH39:FS39" si="84">FG39+FH35</f>
        <v>283.09457121901511</v>
      </c>
      <c r="FI39" s="23">
        <f t="shared" si="84"/>
        <v>283.09457121901511</v>
      </c>
      <c r="FJ39" s="23">
        <f t="shared" si="84"/>
        <v>283.09457121901511</v>
      </c>
      <c r="FK39" s="23">
        <f t="shared" si="84"/>
        <v>283.09457121901511</v>
      </c>
      <c r="FL39" s="23">
        <f t="shared" si="84"/>
        <v>283.09457121901511</v>
      </c>
      <c r="FM39" s="23">
        <f t="shared" si="84"/>
        <v>283.09457121901511</v>
      </c>
      <c r="FN39" s="23">
        <f t="shared" si="84"/>
        <v>283.09457121901511</v>
      </c>
      <c r="FO39" s="23">
        <f t="shared" si="84"/>
        <v>283.09457121901511</v>
      </c>
      <c r="FP39" s="23">
        <f t="shared" si="84"/>
        <v>283.09457121901511</v>
      </c>
      <c r="FQ39" s="23">
        <f t="shared" si="84"/>
        <v>283.09457121901511</v>
      </c>
      <c r="FR39" s="23">
        <f t="shared" si="84"/>
        <v>283.09457121901511</v>
      </c>
      <c r="FS39" s="23">
        <f t="shared" si="84"/>
        <v>283.09457121901511</v>
      </c>
    </row>
    <row r="40" spans="1:176" s="23" customFormat="1" x14ac:dyDescent="0.25">
      <c r="A40" s="23" t="s">
        <v>15</v>
      </c>
      <c r="B40" s="24" t="s">
        <v>8</v>
      </c>
      <c r="C40" s="23">
        <v>0</v>
      </c>
      <c r="D40" s="23">
        <f t="shared" ref="D40:AI40" si="85">C40+D34+D24</f>
        <v>0</v>
      </c>
      <c r="E40" s="23">
        <f t="shared" si="85"/>
        <v>0</v>
      </c>
      <c r="F40" s="23">
        <f t="shared" si="85"/>
        <v>0</v>
      </c>
      <c r="G40" s="23">
        <f t="shared" si="85"/>
        <v>0</v>
      </c>
      <c r="H40" s="23">
        <f t="shared" si="85"/>
        <v>0</v>
      </c>
      <c r="I40" s="23">
        <f t="shared" si="85"/>
        <v>0</v>
      </c>
      <c r="J40" s="23">
        <f t="shared" si="85"/>
        <v>4</v>
      </c>
      <c r="K40" s="23">
        <f t="shared" si="85"/>
        <v>4</v>
      </c>
      <c r="L40" s="23">
        <f t="shared" si="85"/>
        <v>4</v>
      </c>
      <c r="M40" s="23">
        <f t="shared" si="85"/>
        <v>4</v>
      </c>
      <c r="N40" s="23">
        <f t="shared" si="85"/>
        <v>4</v>
      </c>
      <c r="O40" s="23">
        <f t="shared" si="85"/>
        <v>4</v>
      </c>
      <c r="P40" s="23">
        <f t="shared" si="85"/>
        <v>4</v>
      </c>
      <c r="Q40" s="23">
        <f t="shared" si="85"/>
        <v>4</v>
      </c>
      <c r="R40" s="23">
        <f t="shared" si="85"/>
        <v>6</v>
      </c>
      <c r="S40" s="23">
        <f t="shared" si="85"/>
        <v>13</v>
      </c>
      <c r="T40" s="23">
        <f t="shared" si="85"/>
        <v>13</v>
      </c>
      <c r="U40" s="23">
        <f t="shared" si="85"/>
        <v>13</v>
      </c>
      <c r="V40" s="23">
        <f t="shared" si="85"/>
        <v>13</v>
      </c>
      <c r="W40" s="23">
        <f t="shared" si="85"/>
        <v>13</v>
      </c>
      <c r="X40" s="23">
        <f t="shared" si="85"/>
        <v>13</v>
      </c>
      <c r="Y40" s="23">
        <f t="shared" si="85"/>
        <v>19</v>
      </c>
      <c r="Z40" s="23">
        <f t="shared" si="85"/>
        <v>19</v>
      </c>
      <c r="AA40" s="23">
        <f t="shared" si="85"/>
        <v>19</v>
      </c>
      <c r="AB40" s="23">
        <f t="shared" si="85"/>
        <v>47.726114649681527</v>
      </c>
      <c r="AC40" s="23">
        <f t="shared" si="85"/>
        <v>47.726114649681527</v>
      </c>
      <c r="AD40" s="23">
        <f t="shared" si="85"/>
        <v>47.726114649681527</v>
      </c>
      <c r="AE40" s="23">
        <f t="shared" si="85"/>
        <v>47.726114649681527</v>
      </c>
      <c r="AF40" s="23">
        <f t="shared" si="85"/>
        <v>47.726114649681527</v>
      </c>
      <c r="AG40" s="23">
        <f t="shared" si="85"/>
        <v>47.726114649681527</v>
      </c>
      <c r="AH40" s="23">
        <f t="shared" si="85"/>
        <v>76.834394904458605</v>
      </c>
      <c r="AI40" s="23">
        <f t="shared" si="85"/>
        <v>76.834394904458605</v>
      </c>
      <c r="AJ40" s="23">
        <f t="shared" ref="AJ40:BO40" si="86">AI40+AJ34+AJ24</f>
        <v>76.834394904458605</v>
      </c>
      <c r="AK40" s="23">
        <f t="shared" si="86"/>
        <v>76.834394904458605</v>
      </c>
      <c r="AL40" s="23">
        <f t="shared" si="86"/>
        <v>76.834394904458605</v>
      </c>
      <c r="AM40" s="23">
        <f t="shared" si="86"/>
        <v>76.834394904458605</v>
      </c>
      <c r="AN40" s="23">
        <f t="shared" si="86"/>
        <v>76.834394904458605</v>
      </c>
      <c r="AO40" s="23">
        <f t="shared" si="86"/>
        <v>97.216560509554142</v>
      </c>
      <c r="AP40" s="23">
        <f t="shared" si="86"/>
        <v>97.216560509554142</v>
      </c>
      <c r="AQ40" s="23">
        <f t="shared" si="86"/>
        <v>97.216560509554142</v>
      </c>
      <c r="AR40" s="23">
        <f t="shared" si="86"/>
        <v>97.216560509554142</v>
      </c>
      <c r="AS40" s="23">
        <f t="shared" si="86"/>
        <v>97.216560509554142</v>
      </c>
      <c r="AT40" s="23">
        <f t="shared" si="86"/>
        <v>97.216560509554142</v>
      </c>
      <c r="AU40" s="23">
        <f t="shared" si="86"/>
        <v>97.216560509554142</v>
      </c>
      <c r="AV40" s="23">
        <f t="shared" si="86"/>
        <v>97.216560509554142</v>
      </c>
      <c r="AW40" s="23">
        <f t="shared" si="86"/>
        <v>98.216560509554142</v>
      </c>
      <c r="AX40" s="23">
        <f t="shared" si="86"/>
        <v>98.216560509554142</v>
      </c>
      <c r="AY40" s="23">
        <f t="shared" si="86"/>
        <v>98.216560509554142</v>
      </c>
      <c r="AZ40" s="23">
        <f t="shared" si="86"/>
        <v>110.44585987261146</v>
      </c>
      <c r="BA40" s="23">
        <f t="shared" si="86"/>
        <v>110.44585987261146</v>
      </c>
      <c r="BB40" s="23">
        <f t="shared" si="86"/>
        <v>110.44585987261146</v>
      </c>
      <c r="BC40" s="23">
        <f t="shared" si="86"/>
        <v>110.44585987261146</v>
      </c>
      <c r="BD40" s="23">
        <f t="shared" si="86"/>
        <v>124.63694267515923</v>
      </c>
      <c r="BE40" s="23">
        <f t="shared" si="86"/>
        <v>124.63694267515923</v>
      </c>
      <c r="BF40" s="23">
        <f t="shared" si="86"/>
        <v>124.63694267515923</v>
      </c>
      <c r="BG40" s="23">
        <f t="shared" si="86"/>
        <v>124.63694267515923</v>
      </c>
      <c r="BH40" s="23">
        <f t="shared" si="86"/>
        <v>124.63694267515923</v>
      </c>
      <c r="BI40" s="23">
        <f t="shared" si="86"/>
        <v>139.79617834394904</v>
      </c>
      <c r="BJ40" s="23">
        <f t="shared" si="86"/>
        <v>139.79617834394904</v>
      </c>
      <c r="BK40" s="23">
        <f t="shared" si="86"/>
        <v>139.79617834394904</v>
      </c>
      <c r="BL40" s="23">
        <f t="shared" si="86"/>
        <v>147.79617834394904</v>
      </c>
      <c r="BM40" s="23">
        <f t="shared" si="86"/>
        <v>154.79617834394904</v>
      </c>
      <c r="BN40" s="23">
        <f t="shared" si="86"/>
        <v>164.98726114649682</v>
      </c>
      <c r="BO40" s="23">
        <f t="shared" si="86"/>
        <v>164.98726114649682</v>
      </c>
      <c r="BP40" s="23">
        <f t="shared" ref="BP40:CU40" si="87">BO40+BP34+BP24</f>
        <v>164.98726114649682</v>
      </c>
      <c r="BQ40" s="23">
        <f t="shared" si="87"/>
        <v>167.98726114649682</v>
      </c>
      <c r="BR40" s="23">
        <f t="shared" si="87"/>
        <v>167.98726114649682</v>
      </c>
      <c r="BS40" s="23">
        <f t="shared" si="87"/>
        <v>167.98726114649682</v>
      </c>
      <c r="BT40" s="23">
        <f t="shared" si="87"/>
        <v>167.98726114649682</v>
      </c>
      <c r="BU40" s="23">
        <f t="shared" si="87"/>
        <v>167.98726114649682</v>
      </c>
      <c r="BV40" s="23">
        <f t="shared" si="87"/>
        <v>167.98726114649682</v>
      </c>
      <c r="BW40" s="23">
        <f t="shared" si="87"/>
        <v>180.15286624203821</v>
      </c>
      <c r="BX40" s="23">
        <f t="shared" si="87"/>
        <v>180.15286624203821</v>
      </c>
      <c r="BY40" s="23">
        <f t="shared" si="87"/>
        <v>180.15286624203821</v>
      </c>
      <c r="BZ40" s="23">
        <f t="shared" si="87"/>
        <v>180.15286624203821</v>
      </c>
      <c r="CA40" s="23">
        <f t="shared" si="87"/>
        <v>180.15286624203821</v>
      </c>
      <c r="CB40" s="23">
        <f t="shared" si="87"/>
        <v>240.78980891719746</v>
      </c>
      <c r="CC40" s="23">
        <f t="shared" si="87"/>
        <v>240.78980891719746</v>
      </c>
      <c r="CD40" s="23">
        <f t="shared" si="87"/>
        <v>240.78980891719746</v>
      </c>
      <c r="CE40" s="23">
        <f t="shared" si="87"/>
        <v>240.78980891719746</v>
      </c>
      <c r="CF40" s="23">
        <f t="shared" si="87"/>
        <v>271.171974522293</v>
      </c>
      <c r="CG40" s="23">
        <f t="shared" si="87"/>
        <v>291.171974522293</v>
      </c>
      <c r="CH40" s="23">
        <f t="shared" si="87"/>
        <v>291.171974522293</v>
      </c>
      <c r="CI40" s="23">
        <f t="shared" si="87"/>
        <v>291.171974522293</v>
      </c>
      <c r="CJ40" s="23">
        <f t="shared" si="87"/>
        <v>291.171974522293</v>
      </c>
      <c r="CK40" s="23">
        <f t="shared" si="87"/>
        <v>312</v>
      </c>
      <c r="CL40" s="23">
        <f t="shared" si="87"/>
        <v>312</v>
      </c>
      <c r="CM40" s="23">
        <f t="shared" si="87"/>
        <v>312</v>
      </c>
      <c r="CN40" s="23">
        <f t="shared" si="87"/>
        <v>312</v>
      </c>
      <c r="CO40" s="23">
        <f t="shared" si="87"/>
        <v>312</v>
      </c>
      <c r="CP40" s="23">
        <f t="shared" si="87"/>
        <v>338.25477707006371</v>
      </c>
      <c r="CQ40" s="23">
        <f t="shared" si="87"/>
        <v>338.25477707006371</v>
      </c>
      <c r="CR40" s="23">
        <f t="shared" si="87"/>
        <v>338.25477707006371</v>
      </c>
      <c r="CS40" s="23">
        <f t="shared" si="87"/>
        <v>338.25477707006371</v>
      </c>
      <c r="CT40" s="23">
        <f t="shared" si="87"/>
        <v>338.25477707006371</v>
      </c>
      <c r="CU40" s="23">
        <f t="shared" si="87"/>
        <v>338.25477707006371</v>
      </c>
      <c r="CV40" s="23">
        <f t="shared" ref="CV40:EA40" si="88">CU40+CV34+CV24</f>
        <v>338.25477707006371</v>
      </c>
      <c r="CW40" s="23">
        <f t="shared" si="88"/>
        <v>338.25477707006371</v>
      </c>
      <c r="CX40" s="23">
        <f t="shared" si="88"/>
        <v>338.25477707006371</v>
      </c>
      <c r="CY40" s="23">
        <f t="shared" si="88"/>
        <v>352.52229299363057</v>
      </c>
      <c r="CZ40" s="23">
        <f t="shared" si="88"/>
        <v>359.52229299363057</v>
      </c>
      <c r="DA40" s="23">
        <f t="shared" si="88"/>
        <v>359.52229299363057</v>
      </c>
      <c r="DB40" s="23">
        <f t="shared" si="88"/>
        <v>359.52229299363057</v>
      </c>
      <c r="DC40" s="23">
        <f t="shared" si="88"/>
        <v>359.52229299363057</v>
      </c>
      <c r="DD40" s="23">
        <f t="shared" si="88"/>
        <v>369.71337579617835</v>
      </c>
      <c r="DE40" s="23">
        <f t="shared" si="88"/>
        <v>369.71337579617835</v>
      </c>
      <c r="DF40" s="23">
        <f t="shared" si="88"/>
        <v>369.71337579617835</v>
      </c>
      <c r="DG40" s="23">
        <f t="shared" si="88"/>
        <v>369.71337579617835</v>
      </c>
      <c r="DH40" s="23">
        <f t="shared" si="88"/>
        <v>369.71337579617835</v>
      </c>
      <c r="DI40" s="23">
        <f t="shared" si="88"/>
        <v>369.71337579617835</v>
      </c>
      <c r="DJ40" s="23">
        <f t="shared" si="88"/>
        <v>369.71337579617835</v>
      </c>
      <c r="DK40" s="23">
        <f t="shared" si="88"/>
        <v>369.71337579617835</v>
      </c>
      <c r="DL40" s="23">
        <f t="shared" si="88"/>
        <v>369.71337579617835</v>
      </c>
      <c r="DM40" s="23">
        <f t="shared" si="88"/>
        <v>369.71337579617835</v>
      </c>
      <c r="DN40" s="23">
        <f t="shared" si="88"/>
        <v>369.71337579617835</v>
      </c>
      <c r="DO40" s="23">
        <f t="shared" si="88"/>
        <v>369.71337579617835</v>
      </c>
      <c r="DP40" s="23">
        <f t="shared" si="88"/>
        <v>369.71337579617835</v>
      </c>
      <c r="DQ40" s="23">
        <f t="shared" si="88"/>
        <v>369.71337579617835</v>
      </c>
      <c r="DR40" s="23">
        <f t="shared" si="88"/>
        <v>397.71337579617835</v>
      </c>
      <c r="DS40" s="23">
        <f t="shared" si="88"/>
        <v>399.71337579617835</v>
      </c>
      <c r="DT40" s="23">
        <f t="shared" si="88"/>
        <v>407.71337579617835</v>
      </c>
      <c r="DU40" s="23">
        <f t="shared" si="88"/>
        <v>415.71337579617835</v>
      </c>
      <c r="DV40" s="23">
        <f t="shared" si="88"/>
        <v>424.71337579617835</v>
      </c>
      <c r="DW40" s="23">
        <f t="shared" si="88"/>
        <v>428.71337579617835</v>
      </c>
      <c r="DX40" s="23">
        <f t="shared" si="88"/>
        <v>444.71337579617835</v>
      </c>
      <c r="DY40" s="23">
        <f t="shared" si="88"/>
        <v>444.71337579617835</v>
      </c>
      <c r="DZ40" s="23">
        <f t="shared" si="88"/>
        <v>444.71337579617835</v>
      </c>
      <c r="EA40" s="23">
        <f t="shared" si="88"/>
        <v>444.71337579617835</v>
      </c>
      <c r="EB40" s="23">
        <f t="shared" ref="EB40:FG40" si="89">EA40+EB34+EB24</f>
        <v>444.71337579617835</v>
      </c>
      <c r="EC40" s="23">
        <f t="shared" si="89"/>
        <v>444.71337579617835</v>
      </c>
      <c r="ED40" s="23">
        <f t="shared" si="89"/>
        <v>444.71337579617835</v>
      </c>
      <c r="EE40" s="23">
        <f t="shared" si="89"/>
        <v>450.71337579617835</v>
      </c>
      <c r="EF40" s="23">
        <f t="shared" si="89"/>
        <v>466.71337579617835</v>
      </c>
      <c r="EG40" s="23">
        <f t="shared" si="89"/>
        <v>466.71337579617835</v>
      </c>
      <c r="EH40" s="23">
        <f t="shared" si="89"/>
        <v>466.71337579617835</v>
      </c>
      <c r="EI40" s="23">
        <f t="shared" si="89"/>
        <v>466.71337579617835</v>
      </c>
      <c r="EJ40" s="23">
        <f t="shared" si="89"/>
        <v>470.71337579617835</v>
      </c>
      <c r="EK40" s="23">
        <f t="shared" si="89"/>
        <v>470.71337579617835</v>
      </c>
      <c r="EL40" s="23">
        <f t="shared" si="89"/>
        <v>470.71337579617835</v>
      </c>
      <c r="EM40" s="23">
        <f t="shared" si="89"/>
        <v>470.71337579617835</v>
      </c>
      <c r="EN40" s="23">
        <f t="shared" si="89"/>
        <v>470.71337579617835</v>
      </c>
      <c r="EO40" s="23">
        <f t="shared" si="89"/>
        <v>470.71337579617835</v>
      </c>
      <c r="EP40" s="23">
        <f t="shared" si="89"/>
        <v>470.71337579617835</v>
      </c>
      <c r="EQ40" s="23">
        <f t="shared" si="89"/>
        <v>475.71337579617835</v>
      </c>
      <c r="ER40" s="23">
        <f t="shared" si="89"/>
        <v>475.71337579617835</v>
      </c>
      <c r="ES40" s="23">
        <f t="shared" si="89"/>
        <v>475.71337579617835</v>
      </c>
      <c r="ET40" s="23">
        <f t="shared" si="89"/>
        <v>475.71337579617835</v>
      </c>
      <c r="EU40" s="23">
        <f t="shared" si="89"/>
        <v>475.71337579617835</v>
      </c>
      <c r="EV40" s="23">
        <f t="shared" si="89"/>
        <v>475.71337579617835</v>
      </c>
      <c r="EW40" s="23">
        <f t="shared" si="89"/>
        <v>480.71337579617835</v>
      </c>
      <c r="EX40" s="23">
        <f t="shared" si="89"/>
        <v>480.71337579617835</v>
      </c>
      <c r="EY40" s="23">
        <f t="shared" si="89"/>
        <v>480.71337579617835</v>
      </c>
      <c r="EZ40" s="23">
        <f t="shared" si="89"/>
        <v>480.71337579617835</v>
      </c>
      <c r="FA40" s="23">
        <f t="shared" si="89"/>
        <v>481.71337579617835</v>
      </c>
      <c r="FB40" s="23">
        <f t="shared" si="89"/>
        <v>481.71337579617835</v>
      </c>
      <c r="FC40" s="23">
        <f t="shared" si="89"/>
        <v>481.71337579617835</v>
      </c>
      <c r="FD40" s="23">
        <f t="shared" si="89"/>
        <v>481.71337579617835</v>
      </c>
      <c r="FE40" s="23">
        <f t="shared" si="89"/>
        <v>489.21337579617835</v>
      </c>
      <c r="FF40" s="23">
        <f t="shared" si="89"/>
        <v>489.21337579617835</v>
      </c>
      <c r="FG40" s="23">
        <f t="shared" si="89"/>
        <v>492.21337579617835</v>
      </c>
      <c r="FH40" s="23">
        <f t="shared" ref="FH40:FS40" si="90">FG40+FH34+FH24</f>
        <v>492.21337579617835</v>
      </c>
      <c r="FI40" s="23">
        <f t="shared" si="90"/>
        <v>492.21337579617835</v>
      </c>
      <c r="FJ40" s="23">
        <f t="shared" si="90"/>
        <v>492.21337579617835</v>
      </c>
      <c r="FK40" s="23">
        <f t="shared" si="90"/>
        <v>492.21337579617835</v>
      </c>
      <c r="FL40" s="23">
        <f t="shared" si="90"/>
        <v>492.21337579617835</v>
      </c>
      <c r="FM40" s="23">
        <f t="shared" si="90"/>
        <v>492.21337579617835</v>
      </c>
      <c r="FN40" s="23">
        <f t="shared" si="90"/>
        <v>492.21337579617835</v>
      </c>
      <c r="FO40" s="23">
        <f t="shared" si="90"/>
        <v>492.21337579617835</v>
      </c>
      <c r="FP40" s="23">
        <f t="shared" si="90"/>
        <v>492.21337579617835</v>
      </c>
      <c r="FQ40" s="23">
        <f t="shared" si="90"/>
        <v>492.21337579617835</v>
      </c>
      <c r="FR40" s="23">
        <f t="shared" si="90"/>
        <v>492.21337579617835</v>
      </c>
      <c r="FS40" s="23">
        <f t="shared" si="90"/>
        <v>492.21337579617835</v>
      </c>
    </row>
    <row r="41" spans="1:176" s="23" customFormat="1" x14ac:dyDescent="0.25">
      <c r="A41" s="23" t="s">
        <v>41</v>
      </c>
      <c r="B41" s="24" t="s">
        <v>8</v>
      </c>
      <c r="C41" s="23">
        <v>0</v>
      </c>
      <c r="D41" s="23">
        <f t="shared" ref="D41:AI41" si="91">C41+D35+D25</f>
        <v>0</v>
      </c>
      <c r="E41" s="23">
        <f t="shared" si="91"/>
        <v>0</v>
      </c>
      <c r="F41" s="23">
        <f t="shared" si="91"/>
        <v>0</v>
      </c>
      <c r="G41" s="23">
        <f t="shared" si="91"/>
        <v>0</v>
      </c>
      <c r="H41" s="23">
        <f t="shared" si="91"/>
        <v>0</v>
      </c>
      <c r="I41" s="23">
        <f t="shared" si="91"/>
        <v>0</v>
      </c>
      <c r="J41" s="23">
        <f t="shared" si="91"/>
        <v>0.79999999999999982</v>
      </c>
      <c r="K41" s="23">
        <f t="shared" si="91"/>
        <v>0.79999999999999982</v>
      </c>
      <c r="L41" s="23">
        <f t="shared" si="91"/>
        <v>0.79999999999999982</v>
      </c>
      <c r="M41" s="23">
        <f t="shared" si="91"/>
        <v>0.79999999999999982</v>
      </c>
      <c r="N41" s="23">
        <f t="shared" si="91"/>
        <v>0.79999999999999982</v>
      </c>
      <c r="O41" s="23">
        <f t="shared" si="91"/>
        <v>0.79999999999999982</v>
      </c>
      <c r="P41" s="23">
        <f t="shared" si="91"/>
        <v>0.79999999999999982</v>
      </c>
      <c r="Q41" s="23">
        <f t="shared" si="91"/>
        <v>0.79999999999999982</v>
      </c>
      <c r="R41" s="23">
        <f t="shared" si="91"/>
        <v>1.2513999999999996</v>
      </c>
      <c r="S41" s="23">
        <f t="shared" si="91"/>
        <v>2.8725999999999994</v>
      </c>
      <c r="T41" s="23">
        <f t="shared" si="91"/>
        <v>2.8725999999999994</v>
      </c>
      <c r="U41" s="23">
        <f t="shared" si="91"/>
        <v>2.8725999999999994</v>
      </c>
      <c r="V41" s="23">
        <f t="shared" si="91"/>
        <v>2.8725999999999994</v>
      </c>
      <c r="W41" s="23">
        <f t="shared" si="91"/>
        <v>2.8725999999999994</v>
      </c>
      <c r="X41" s="23">
        <f t="shared" si="91"/>
        <v>2.8725999999999994</v>
      </c>
      <c r="Y41" s="23">
        <f t="shared" si="91"/>
        <v>4.4745999999999988</v>
      </c>
      <c r="Z41" s="23">
        <f t="shared" si="91"/>
        <v>4.4745999999999988</v>
      </c>
      <c r="AA41" s="23">
        <f t="shared" si="91"/>
        <v>4.4745999999999988</v>
      </c>
      <c r="AB41" s="23">
        <f t="shared" si="91"/>
        <v>29.071826780072431</v>
      </c>
      <c r="AC41" s="23">
        <f t="shared" si="91"/>
        <v>29.071826780072431</v>
      </c>
      <c r="AD41" s="23">
        <f t="shared" si="91"/>
        <v>29.071826780072431</v>
      </c>
      <c r="AE41" s="23">
        <f t="shared" si="91"/>
        <v>29.071826780072431</v>
      </c>
      <c r="AF41" s="23">
        <f t="shared" si="91"/>
        <v>29.071826780072431</v>
      </c>
      <c r="AG41" s="23">
        <f t="shared" si="91"/>
        <v>29.071826780072431</v>
      </c>
      <c r="AH41" s="23">
        <f t="shared" si="91"/>
        <v>54.441906385855205</v>
      </c>
      <c r="AI41" s="23">
        <f t="shared" si="91"/>
        <v>54.441906385855205</v>
      </c>
      <c r="AJ41" s="23">
        <f t="shared" ref="AJ41:BO41" si="92">AI41+AJ35+AJ25</f>
        <v>54.441906385855205</v>
      </c>
      <c r="AK41" s="23">
        <f t="shared" si="92"/>
        <v>54.441906385855205</v>
      </c>
      <c r="AL41" s="23">
        <f t="shared" si="92"/>
        <v>54.441906385855205</v>
      </c>
      <c r="AM41" s="23">
        <f t="shared" si="92"/>
        <v>54.441906385855205</v>
      </c>
      <c r="AN41" s="23">
        <f t="shared" si="92"/>
        <v>54.441906385855205</v>
      </c>
      <c r="AO41" s="23">
        <f t="shared" si="92"/>
        <v>72.732282968726253</v>
      </c>
      <c r="AP41" s="23">
        <f t="shared" si="92"/>
        <v>72.732282968726253</v>
      </c>
      <c r="AQ41" s="23">
        <f t="shared" si="92"/>
        <v>72.732282968726253</v>
      </c>
      <c r="AR41" s="23">
        <f t="shared" si="92"/>
        <v>72.732282968726253</v>
      </c>
      <c r="AS41" s="23">
        <f t="shared" si="92"/>
        <v>72.732282968726253</v>
      </c>
      <c r="AT41" s="23">
        <f t="shared" si="92"/>
        <v>72.732282968726253</v>
      </c>
      <c r="AU41" s="23">
        <f t="shared" si="92"/>
        <v>72.732282968726253</v>
      </c>
      <c r="AV41" s="23">
        <f t="shared" si="92"/>
        <v>72.732282968726253</v>
      </c>
      <c r="AW41" s="23">
        <f t="shared" si="92"/>
        <v>73.245540111583395</v>
      </c>
      <c r="AX41" s="23">
        <f t="shared" si="92"/>
        <v>73.245540111583395</v>
      </c>
      <c r="AY41" s="23">
        <f t="shared" si="92"/>
        <v>73.245540111583395</v>
      </c>
      <c r="AZ41" s="23">
        <f t="shared" si="92"/>
        <v>84.915345261354204</v>
      </c>
      <c r="BA41" s="23">
        <f t="shared" si="92"/>
        <v>84.915345261354204</v>
      </c>
      <c r="BB41" s="23">
        <f t="shared" si="92"/>
        <v>84.915345261354204</v>
      </c>
      <c r="BC41" s="23">
        <f t="shared" si="92"/>
        <v>84.915345261354204</v>
      </c>
      <c r="BD41" s="23">
        <f t="shared" si="92"/>
        <v>97.38210124572413</v>
      </c>
      <c r="BE41" s="23">
        <f t="shared" si="92"/>
        <v>97.38210124572413</v>
      </c>
      <c r="BF41" s="23">
        <f t="shared" si="92"/>
        <v>97.38210124572413</v>
      </c>
      <c r="BG41" s="23">
        <f t="shared" si="92"/>
        <v>97.38210124572413</v>
      </c>
      <c r="BH41" s="23">
        <f t="shared" si="92"/>
        <v>97.38210124572413</v>
      </c>
      <c r="BI41" s="23">
        <f t="shared" si="92"/>
        <v>112.48526348431885</v>
      </c>
      <c r="BJ41" s="23">
        <f t="shared" si="92"/>
        <v>112.48526348431885</v>
      </c>
      <c r="BK41" s="23">
        <f t="shared" si="92"/>
        <v>112.48526348431885</v>
      </c>
      <c r="BL41" s="23">
        <f t="shared" si="92"/>
        <v>118.35278348431885</v>
      </c>
      <c r="BM41" s="23">
        <f t="shared" si="92"/>
        <v>123.69070348431885</v>
      </c>
      <c r="BN41" s="23">
        <f t="shared" si="92"/>
        <v>133.88178628686663</v>
      </c>
      <c r="BO41" s="23">
        <f t="shared" si="92"/>
        <v>133.88178628686663</v>
      </c>
      <c r="BP41" s="23">
        <f t="shared" ref="BP41:CU41" si="93">BO41+BP35+BP25</f>
        <v>133.88178628686663</v>
      </c>
      <c r="BQ41" s="23">
        <f t="shared" si="93"/>
        <v>136.34727200115233</v>
      </c>
      <c r="BR41" s="23">
        <f t="shared" si="93"/>
        <v>136.34727200115233</v>
      </c>
      <c r="BS41" s="23">
        <f t="shared" si="93"/>
        <v>136.34727200115233</v>
      </c>
      <c r="BT41" s="23">
        <f t="shared" si="93"/>
        <v>136.34727200115233</v>
      </c>
      <c r="BU41" s="23">
        <f t="shared" si="93"/>
        <v>136.34727200115233</v>
      </c>
      <c r="BV41" s="23">
        <f t="shared" si="93"/>
        <v>136.34727200115233</v>
      </c>
      <c r="BW41" s="23">
        <f t="shared" si="93"/>
        <v>148.51287709669373</v>
      </c>
      <c r="BX41" s="23">
        <f t="shared" si="93"/>
        <v>148.51287709669373</v>
      </c>
      <c r="BY41" s="23">
        <f t="shared" si="93"/>
        <v>148.51287709669373</v>
      </c>
      <c r="BZ41" s="23">
        <f t="shared" si="93"/>
        <v>148.51287709669373</v>
      </c>
      <c r="CA41" s="23">
        <f t="shared" si="93"/>
        <v>148.51287709669373</v>
      </c>
      <c r="CB41" s="23">
        <f t="shared" si="93"/>
        <v>208.21698719717708</v>
      </c>
      <c r="CC41" s="23">
        <f t="shared" si="93"/>
        <v>208.21698719717708</v>
      </c>
      <c r="CD41" s="23">
        <f t="shared" si="93"/>
        <v>208.21698719717708</v>
      </c>
      <c r="CE41" s="23">
        <f t="shared" si="93"/>
        <v>208.21698719717708</v>
      </c>
      <c r="CF41" s="23">
        <f t="shared" si="93"/>
        <v>238.59915280227261</v>
      </c>
      <c r="CG41" s="23">
        <f t="shared" si="93"/>
        <v>256.90169825681807</v>
      </c>
      <c r="CH41" s="23">
        <f t="shared" si="93"/>
        <v>256.90169825681807</v>
      </c>
      <c r="CI41" s="23">
        <f t="shared" si="93"/>
        <v>256.90169825681807</v>
      </c>
      <c r="CJ41" s="23">
        <f t="shared" si="93"/>
        <v>256.90169825681807</v>
      </c>
      <c r="CK41" s="23">
        <f t="shared" si="93"/>
        <v>277.72972373452507</v>
      </c>
      <c r="CL41" s="23">
        <f t="shared" si="93"/>
        <v>277.72972373452507</v>
      </c>
      <c r="CM41" s="23">
        <f t="shared" si="93"/>
        <v>277.72972373452507</v>
      </c>
      <c r="CN41" s="23">
        <f t="shared" si="93"/>
        <v>277.72972373452507</v>
      </c>
      <c r="CO41" s="23">
        <f t="shared" si="93"/>
        <v>277.72972373452507</v>
      </c>
      <c r="CP41" s="23">
        <f t="shared" si="93"/>
        <v>303.14362807731607</v>
      </c>
      <c r="CQ41" s="23">
        <f t="shared" si="93"/>
        <v>303.14362807731607</v>
      </c>
      <c r="CR41" s="23">
        <f t="shared" si="93"/>
        <v>303.14362807731607</v>
      </c>
      <c r="CS41" s="23">
        <f t="shared" si="93"/>
        <v>303.14362807731607</v>
      </c>
      <c r="CT41" s="23">
        <f t="shared" si="93"/>
        <v>303.14362807731607</v>
      </c>
      <c r="CU41" s="23">
        <f t="shared" si="93"/>
        <v>303.14362807731607</v>
      </c>
      <c r="CV41" s="23">
        <f t="shared" ref="CV41:EA41" si="94">CU41+CV35+CV25</f>
        <v>303.14362807731607</v>
      </c>
      <c r="CW41" s="23">
        <f t="shared" si="94"/>
        <v>303.14362807731607</v>
      </c>
      <c r="CX41" s="23">
        <f t="shared" si="94"/>
        <v>303.14362807731607</v>
      </c>
      <c r="CY41" s="23">
        <f t="shared" si="94"/>
        <v>317.41114400088293</v>
      </c>
      <c r="CZ41" s="23">
        <f t="shared" si="94"/>
        <v>323.44234400088294</v>
      </c>
      <c r="DA41" s="23">
        <f t="shared" si="94"/>
        <v>323.44234400088294</v>
      </c>
      <c r="DB41" s="23">
        <f t="shared" si="94"/>
        <v>323.44234400088294</v>
      </c>
      <c r="DC41" s="23">
        <f t="shared" si="94"/>
        <v>323.44234400088294</v>
      </c>
      <c r="DD41" s="23">
        <f t="shared" si="94"/>
        <v>333.63342680343072</v>
      </c>
      <c r="DE41" s="23">
        <f t="shared" si="94"/>
        <v>333.63342680343072</v>
      </c>
      <c r="DF41" s="23">
        <f t="shared" si="94"/>
        <v>333.63342680343072</v>
      </c>
      <c r="DG41" s="23">
        <f t="shared" si="94"/>
        <v>333.63342680343072</v>
      </c>
      <c r="DH41" s="23">
        <f t="shared" si="94"/>
        <v>333.63342680343072</v>
      </c>
      <c r="DI41" s="23">
        <f t="shared" si="94"/>
        <v>333.63342680343072</v>
      </c>
      <c r="DJ41" s="23">
        <f t="shared" si="94"/>
        <v>333.63342680343072</v>
      </c>
      <c r="DK41" s="23">
        <f t="shared" si="94"/>
        <v>333.63342680343072</v>
      </c>
      <c r="DL41" s="23">
        <f t="shared" si="94"/>
        <v>333.63342680343072</v>
      </c>
      <c r="DM41" s="23">
        <f t="shared" si="94"/>
        <v>333.63342680343072</v>
      </c>
      <c r="DN41" s="23">
        <f t="shared" si="94"/>
        <v>333.63342680343072</v>
      </c>
      <c r="DO41" s="23">
        <f t="shared" si="94"/>
        <v>333.63342680343072</v>
      </c>
      <c r="DP41" s="23">
        <f t="shared" si="94"/>
        <v>333.63342680343072</v>
      </c>
      <c r="DQ41" s="23">
        <f t="shared" si="94"/>
        <v>333.63342680343072</v>
      </c>
      <c r="DR41" s="23">
        <f t="shared" si="94"/>
        <v>356.50976966057357</v>
      </c>
      <c r="DS41" s="23">
        <f t="shared" si="94"/>
        <v>361.10673875377745</v>
      </c>
      <c r="DT41" s="23">
        <f t="shared" si="94"/>
        <v>365.31793875377747</v>
      </c>
      <c r="DU41" s="23">
        <f t="shared" si="94"/>
        <v>372.48627826175203</v>
      </c>
      <c r="DV41" s="23">
        <f t="shared" si="94"/>
        <v>376.80422111889487</v>
      </c>
      <c r="DW41" s="23">
        <f t="shared" si="94"/>
        <v>381.07910389896659</v>
      </c>
      <c r="DX41" s="23">
        <f t="shared" si="94"/>
        <v>390.27681818468091</v>
      </c>
      <c r="DY41" s="23">
        <f t="shared" si="94"/>
        <v>390.27681818468091</v>
      </c>
      <c r="DZ41" s="23">
        <f t="shared" si="94"/>
        <v>390.27681818468091</v>
      </c>
      <c r="EA41" s="23">
        <f t="shared" si="94"/>
        <v>390.27681818468091</v>
      </c>
      <c r="EB41" s="23">
        <f t="shared" ref="EB41:FG41" si="95">EA41+EB35+EB25</f>
        <v>390.27681818468091</v>
      </c>
      <c r="EC41" s="23">
        <f t="shared" si="95"/>
        <v>390.27681818468091</v>
      </c>
      <c r="ED41" s="23">
        <f t="shared" si="95"/>
        <v>390.27681818468091</v>
      </c>
      <c r="EE41" s="23">
        <f t="shared" si="95"/>
        <v>391.89647532753804</v>
      </c>
      <c r="EF41" s="23">
        <f t="shared" si="95"/>
        <v>398.85601818468092</v>
      </c>
      <c r="EG41" s="23">
        <f t="shared" si="95"/>
        <v>398.85601818468092</v>
      </c>
      <c r="EH41" s="23">
        <f t="shared" si="95"/>
        <v>398.85601818468092</v>
      </c>
      <c r="EI41" s="23">
        <f t="shared" si="95"/>
        <v>398.85601818468092</v>
      </c>
      <c r="EJ41" s="23">
        <f t="shared" si="95"/>
        <v>399.65601818468093</v>
      </c>
      <c r="EK41" s="23">
        <f t="shared" si="95"/>
        <v>399.65601818468093</v>
      </c>
      <c r="EL41" s="23">
        <f t="shared" si="95"/>
        <v>399.65601818468093</v>
      </c>
      <c r="EM41" s="23">
        <f t="shared" si="95"/>
        <v>399.65601818468093</v>
      </c>
      <c r="EN41" s="23">
        <f t="shared" si="95"/>
        <v>399.65601818468093</v>
      </c>
      <c r="EO41" s="23">
        <f t="shared" si="95"/>
        <v>399.65601818468093</v>
      </c>
      <c r="EP41" s="23">
        <f t="shared" si="95"/>
        <v>399.65601818468093</v>
      </c>
      <c r="EQ41" s="23">
        <f t="shared" si="95"/>
        <v>400.65601818468093</v>
      </c>
      <c r="ER41" s="23">
        <f t="shared" si="95"/>
        <v>400.65601818468093</v>
      </c>
      <c r="ES41" s="23">
        <f t="shared" si="95"/>
        <v>400.65601818468093</v>
      </c>
      <c r="ET41" s="23">
        <f t="shared" si="95"/>
        <v>400.65601818468093</v>
      </c>
      <c r="EU41" s="23">
        <f t="shared" si="95"/>
        <v>400.65601818468093</v>
      </c>
      <c r="EV41" s="23">
        <f t="shared" si="95"/>
        <v>400.65601818468093</v>
      </c>
      <c r="EW41" s="23">
        <f t="shared" si="95"/>
        <v>401.65601818468093</v>
      </c>
      <c r="EX41" s="23">
        <f t="shared" si="95"/>
        <v>401.65601818468093</v>
      </c>
      <c r="EY41" s="23">
        <f t="shared" si="95"/>
        <v>401.65601818468093</v>
      </c>
      <c r="EZ41" s="23">
        <f t="shared" si="95"/>
        <v>401.65601818468093</v>
      </c>
      <c r="FA41" s="23">
        <f t="shared" si="95"/>
        <v>401.85601818468092</v>
      </c>
      <c r="FB41" s="23">
        <f t="shared" si="95"/>
        <v>401.85601818468092</v>
      </c>
      <c r="FC41" s="23">
        <f t="shared" si="95"/>
        <v>401.85601818468092</v>
      </c>
      <c r="FD41" s="23">
        <f t="shared" si="95"/>
        <v>401.85601818468092</v>
      </c>
      <c r="FE41" s="23">
        <f t="shared" si="95"/>
        <v>403.35601818468092</v>
      </c>
      <c r="FF41" s="23">
        <f t="shared" si="95"/>
        <v>403.35601818468092</v>
      </c>
      <c r="FG41" s="23">
        <f t="shared" si="95"/>
        <v>403.95601818468094</v>
      </c>
      <c r="FH41" s="23">
        <f t="shared" ref="FH41:FS41" si="96">FG41+FH35+FH25</f>
        <v>403.95601818468094</v>
      </c>
      <c r="FI41" s="23">
        <f t="shared" si="96"/>
        <v>403.95601818468094</v>
      </c>
      <c r="FJ41" s="23">
        <f t="shared" si="96"/>
        <v>403.95601818468094</v>
      </c>
      <c r="FK41" s="23">
        <f t="shared" si="96"/>
        <v>403.95601818468094</v>
      </c>
      <c r="FL41" s="23">
        <f t="shared" si="96"/>
        <v>403.95601818468094</v>
      </c>
      <c r="FM41" s="23">
        <f t="shared" si="96"/>
        <v>403.95601818468094</v>
      </c>
      <c r="FN41" s="23">
        <f t="shared" si="96"/>
        <v>403.95601818468094</v>
      </c>
      <c r="FO41" s="23">
        <f t="shared" si="96"/>
        <v>403.95601818468094</v>
      </c>
      <c r="FP41" s="23">
        <f t="shared" si="96"/>
        <v>403.95601818468094</v>
      </c>
      <c r="FQ41" s="23">
        <f t="shared" si="96"/>
        <v>403.95601818468094</v>
      </c>
      <c r="FR41" s="23">
        <f t="shared" si="96"/>
        <v>403.95601818468094</v>
      </c>
      <c r="FS41" s="23">
        <f t="shared" si="96"/>
        <v>403.95601818468094</v>
      </c>
    </row>
    <row r="42" spans="1:176" s="23" customFormat="1" x14ac:dyDescent="0.25">
      <c r="A42" s="23" t="s">
        <v>20</v>
      </c>
      <c r="B42" s="24" t="s">
        <v>8</v>
      </c>
      <c r="C42" s="23">
        <v>0</v>
      </c>
      <c r="D42" s="23">
        <f t="shared" ref="D42:AI42" si="97">C42+D36</f>
        <v>0</v>
      </c>
      <c r="E42" s="23">
        <f t="shared" si="97"/>
        <v>0</v>
      </c>
      <c r="F42" s="23">
        <f t="shared" si="97"/>
        <v>0</v>
      </c>
      <c r="G42" s="23">
        <f t="shared" si="97"/>
        <v>0</v>
      </c>
      <c r="H42" s="23">
        <f t="shared" si="97"/>
        <v>0</v>
      </c>
      <c r="I42" s="23">
        <f t="shared" si="97"/>
        <v>0</v>
      </c>
      <c r="J42" s="23">
        <f t="shared" si="97"/>
        <v>0</v>
      </c>
      <c r="K42" s="23">
        <f t="shared" si="97"/>
        <v>0</v>
      </c>
      <c r="L42" s="23">
        <f t="shared" si="97"/>
        <v>0</v>
      </c>
      <c r="M42" s="23">
        <f t="shared" si="97"/>
        <v>0</v>
      </c>
      <c r="N42" s="23">
        <f t="shared" si="97"/>
        <v>0</v>
      </c>
      <c r="O42" s="23">
        <f t="shared" si="97"/>
        <v>0</v>
      </c>
      <c r="P42" s="23">
        <f t="shared" si="97"/>
        <v>0</v>
      </c>
      <c r="Q42" s="23">
        <f t="shared" si="97"/>
        <v>0</v>
      </c>
      <c r="R42" s="23">
        <f t="shared" si="97"/>
        <v>0</v>
      </c>
      <c r="S42" s="23">
        <f t="shared" si="97"/>
        <v>0</v>
      </c>
      <c r="T42" s="23">
        <f t="shared" si="97"/>
        <v>0</v>
      </c>
      <c r="U42" s="23">
        <f t="shared" si="97"/>
        <v>0</v>
      </c>
      <c r="V42" s="23">
        <f t="shared" si="97"/>
        <v>0</v>
      </c>
      <c r="W42" s="23">
        <f t="shared" si="97"/>
        <v>0</v>
      </c>
      <c r="X42" s="23">
        <f t="shared" si="97"/>
        <v>0</v>
      </c>
      <c r="Y42" s="23">
        <f t="shared" si="97"/>
        <v>0</v>
      </c>
      <c r="Z42" s="23">
        <f t="shared" si="97"/>
        <v>0</v>
      </c>
      <c r="AA42" s="23">
        <f t="shared" si="97"/>
        <v>0</v>
      </c>
      <c r="AB42" s="23">
        <f t="shared" si="97"/>
        <v>0</v>
      </c>
      <c r="AC42" s="23">
        <f t="shared" si="97"/>
        <v>0</v>
      </c>
      <c r="AD42" s="23">
        <f t="shared" si="97"/>
        <v>0</v>
      </c>
      <c r="AE42" s="23">
        <f t="shared" si="97"/>
        <v>0</v>
      </c>
      <c r="AF42" s="23">
        <f t="shared" si="97"/>
        <v>0</v>
      </c>
      <c r="AG42" s="23">
        <f t="shared" si="97"/>
        <v>0</v>
      </c>
      <c r="AH42" s="23">
        <f t="shared" si="97"/>
        <v>0</v>
      </c>
      <c r="AI42" s="23">
        <f t="shared" si="97"/>
        <v>0</v>
      </c>
      <c r="AJ42" s="23">
        <f t="shared" ref="AJ42:BO42" si="98">AI42+AJ36</f>
        <v>0</v>
      </c>
      <c r="AK42" s="23">
        <f t="shared" si="98"/>
        <v>0</v>
      </c>
      <c r="AL42" s="23">
        <f t="shared" si="98"/>
        <v>0</v>
      </c>
      <c r="AM42" s="23">
        <f t="shared" si="98"/>
        <v>0</v>
      </c>
      <c r="AN42" s="23">
        <f t="shared" si="98"/>
        <v>0</v>
      </c>
      <c r="AO42" s="23">
        <f t="shared" si="98"/>
        <v>0</v>
      </c>
      <c r="AP42" s="23">
        <f t="shared" si="98"/>
        <v>0</v>
      </c>
      <c r="AQ42" s="23">
        <f t="shared" si="98"/>
        <v>0</v>
      </c>
      <c r="AR42" s="23">
        <f t="shared" si="98"/>
        <v>0</v>
      </c>
      <c r="AS42" s="23">
        <f t="shared" si="98"/>
        <v>0</v>
      </c>
      <c r="AT42" s="23">
        <f t="shared" si="98"/>
        <v>0</v>
      </c>
      <c r="AU42" s="23">
        <f t="shared" si="98"/>
        <v>0</v>
      </c>
      <c r="AV42" s="23">
        <f t="shared" si="98"/>
        <v>0</v>
      </c>
      <c r="AW42" s="23">
        <f t="shared" si="98"/>
        <v>0</v>
      </c>
      <c r="AX42" s="23">
        <f t="shared" si="98"/>
        <v>0</v>
      </c>
      <c r="AY42" s="23">
        <f t="shared" si="98"/>
        <v>0</v>
      </c>
      <c r="AZ42" s="23">
        <f t="shared" si="98"/>
        <v>0</v>
      </c>
      <c r="BA42" s="23">
        <f t="shared" si="98"/>
        <v>0</v>
      </c>
      <c r="BB42" s="23">
        <f t="shared" si="98"/>
        <v>0</v>
      </c>
      <c r="BC42" s="23">
        <f t="shared" si="98"/>
        <v>0</v>
      </c>
      <c r="BD42" s="23">
        <f t="shared" si="98"/>
        <v>0</v>
      </c>
      <c r="BE42" s="23">
        <f t="shared" si="98"/>
        <v>0</v>
      </c>
      <c r="BF42" s="23">
        <f t="shared" si="98"/>
        <v>0</v>
      </c>
      <c r="BG42" s="23">
        <f t="shared" si="98"/>
        <v>0</v>
      </c>
      <c r="BH42" s="23">
        <f t="shared" si="98"/>
        <v>0</v>
      </c>
      <c r="BI42" s="23">
        <f t="shared" si="98"/>
        <v>0</v>
      </c>
      <c r="BJ42" s="23">
        <f t="shared" si="98"/>
        <v>0</v>
      </c>
      <c r="BK42" s="23">
        <f t="shared" si="98"/>
        <v>0</v>
      </c>
      <c r="BL42" s="23">
        <f t="shared" si="98"/>
        <v>0</v>
      </c>
      <c r="BM42" s="23">
        <f t="shared" si="98"/>
        <v>0</v>
      </c>
      <c r="BN42" s="23">
        <f t="shared" si="98"/>
        <v>0</v>
      </c>
      <c r="BO42" s="23">
        <f t="shared" si="98"/>
        <v>0</v>
      </c>
      <c r="BP42" s="23">
        <f t="shared" ref="BP42:CU42" si="99">BO42+BP36</f>
        <v>0</v>
      </c>
      <c r="BQ42" s="23">
        <f t="shared" si="99"/>
        <v>0</v>
      </c>
      <c r="BR42" s="23">
        <f t="shared" si="99"/>
        <v>0</v>
      </c>
      <c r="BS42" s="23">
        <f t="shared" si="99"/>
        <v>0</v>
      </c>
      <c r="BT42" s="23">
        <f t="shared" si="99"/>
        <v>0</v>
      </c>
      <c r="BU42" s="23">
        <f t="shared" si="99"/>
        <v>0</v>
      </c>
      <c r="BV42" s="23">
        <f t="shared" si="99"/>
        <v>0</v>
      </c>
      <c r="BW42" s="23">
        <f t="shared" si="99"/>
        <v>0</v>
      </c>
      <c r="BX42" s="23">
        <f t="shared" si="99"/>
        <v>0</v>
      </c>
      <c r="BY42" s="23">
        <f t="shared" si="99"/>
        <v>0</v>
      </c>
      <c r="BZ42" s="23">
        <f t="shared" si="99"/>
        <v>0</v>
      </c>
      <c r="CA42" s="23">
        <f t="shared" si="99"/>
        <v>0</v>
      </c>
      <c r="CB42" s="23">
        <f t="shared" si="99"/>
        <v>0</v>
      </c>
      <c r="CC42" s="23">
        <f t="shared" si="99"/>
        <v>0</v>
      </c>
      <c r="CD42" s="23">
        <f t="shared" si="99"/>
        <v>0</v>
      </c>
      <c r="CE42" s="23">
        <f t="shared" si="99"/>
        <v>0</v>
      </c>
      <c r="CF42" s="23">
        <f t="shared" si="99"/>
        <v>0</v>
      </c>
      <c r="CG42" s="23">
        <f t="shared" si="99"/>
        <v>0</v>
      </c>
      <c r="CH42" s="23">
        <f t="shared" si="99"/>
        <v>0</v>
      </c>
      <c r="CI42" s="23">
        <f t="shared" si="99"/>
        <v>0</v>
      </c>
      <c r="CJ42" s="23">
        <f t="shared" si="99"/>
        <v>0</v>
      </c>
      <c r="CK42" s="23">
        <f t="shared" si="99"/>
        <v>0</v>
      </c>
      <c r="CL42" s="23">
        <f t="shared" si="99"/>
        <v>0</v>
      </c>
      <c r="CM42" s="23">
        <f t="shared" si="99"/>
        <v>0</v>
      </c>
      <c r="CN42" s="23">
        <f t="shared" si="99"/>
        <v>0</v>
      </c>
      <c r="CO42" s="23">
        <f t="shared" si="99"/>
        <v>0</v>
      </c>
      <c r="CP42" s="23">
        <f t="shared" si="99"/>
        <v>0</v>
      </c>
      <c r="CQ42" s="23">
        <f t="shared" si="99"/>
        <v>0</v>
      </c>
      <c r="CR42" s="23">
        <f t="shared" si="99"/>
        <v>0</v>
      </c>
      <c r="CS42" s="23">
        <f t="shared" si="99"/>
        <v>0</v>
      </c>
      <c r="CT42" s="23">
        <f t="shared" si="99"/>
        <v>0</v>
      </c>
      <c r="CU42" s="23">
        <f t="shared" si="99"/>
        <v>0</v>
      </c>
      <c r="CV42" s="23">
        <f t="shared" ref="CV42:EA42" si="100">CU42+CV36</f>
        <v>0</v>
      </c>
      <c r="CW42" s="23">
        <f t="shared" si="100"/>
        <v>0</v>
      </c>
      <c r="CX42" s="23">
        <f t="shared" si="100"/>
        <v>0</v>
      </c>
      <c r="CY42" s="23">
        <f t="shared" si="100"/>
        <v>0</v>
      </c>
      <c r="CZ42" s="23">
        <f t="shared" si="100"/>
        <v>0</v>
      </c>
      <c r="DA42" s="23">
        <f t="shared" si="100"/>
        <v>0</v>
      </c>
      <c r="DB42" s="23">
        <f t="shared" si="100"/>
        <v>0</v>
      </c>
      <c r="DC42" s="23">
        <f t="shared" si="100"/>
        <v>0</v>
      </c>
      <c r="DD42" s="23">
        <f t="shared" si="100"/>
        <v>0</v>
      </c>
      <c r="DE42" s="23">
        <f t="shared" si="100"/>
        <v>0</v>
      </c>
      <c r="DF42" s="23">
        <f t="shared" si="100"/>
        <v>0</v>
      </c>
      <c r="DG42" s="23">
        <f t="shared" si="100"/>
        <v>0</v>
      </c>
      <c r="DH42" s="23">
        <f t="shared" si="100"/>
        <v>0</v>
      </c>
      <c r="DI42" s="23">
        <f t="shared" si="100"/>
        <v>0</v>
      </c>
      <c r="DJ42" s="23">
        <f t="shared" si="100"/>
        <v>0</v>
      </c>
      <c r="DK42" s="23">
        <f t="shared" si="100"/>
        <v>0</v>
      </c>
      <c r="DL42" s="23">
        <f t="shared" si="100"/>
        <v>0</v>
      </c>
      <c r="DM42" s="23">
        <f t="shared" si="100"/>
        <v>0</v>
      </c>
      <c r="DN42" s="23">
        <f t="shared" si="100"/>
        <v>0</v>
      </c>
      <c r="DO42" s="23">
        <f t="shared" si="100"/>
        <v>0</v>
      </c>
      <c r="DP42" s="23">
        <f t="shared" si="100"/>
        <v>0</v>
      </c>
      <c r="DQ42" s="23">
        <f t="shared" si="100"/>
        <v>0</v>
      </c>
      <c r="DR42" s="23">
        <f t="shared" si="100"/>
        <v>0</v>
      </c>
      <c r="DS42" s="23">
        <f t="shared" si="100"/>
        <v>0</v>
      </c>
      <c r="DT42" s="23">
        <f t="shared" si="100"/>
        <v>0</v>
      </c>
      <c r="DU42" s="23">
        <f t="shared" si="100"/>
        <v>0</v>
      </c>
      <c r="DV42" s="23">
        <f t="shared" si="100"/>
        <v>0</v>
      </c>
      <c r="DW42" s="23">
        <f t="shared" si="100"/>
        <v>0</v>
      </c>
      <c r="DX42" s="23">
        <f t="shared" si="100"/>
        <v>0</v>
      </c>
      <c r="DY42" s="23">
        <f t="shared" si="100"/>
        <v>0</v>
      </c>
      <c r="DZ42" s="23">
        <f t="shared" si="100"/>
        <v>0</v>
      </c>
      <c r="EA42" s="23">
        <f t="shared" si="100"/>
        <v>0</v>
      </c>
      <c r="EB42" s="23">
        <f t="shared" ref="EB42:FG42" si="101">EA42+EB36</f>
        <v>0</v>
      </c>
      <c r="EC42" s="23">
        <f t="shared" si="101"/>
        <v>0</v>
      </c>
      <c r="ED42" s="23">
        <f t="shared" si="101"/>
        <v>0</v>
      </c>
      <c r="EE42" s="23">
        <f t="shared" si="101"/>
        <v>0</v>
      </c>
      <c r="EF42" s="23">
        <f t="shared" si="101"/>
        <v>0</v>
      </c>
      <c r="EG42" s="23">
        <f t="shared" si="101"/>
        <v>0</v>
      </c>
      <c r="EH42" s="23">
        <f t="shared" si="101"/>
        <v>0</v>
      </c>
      <c r="EI42" s="23">
        <f t="shared" si="101"/>
        <v>0</v>
      </c>
      <c r="EJ42" s="23">
        <f t="shared" si="101"/>
        <v>0</v>
      </c>
      <c r="EK42" s="23">
        <f t="shared" si="101"/>
        <v>0</v>
      </c>
      <c r="EL42" s="23">
        <f t="shared" si="101"/>
        <v>0</v>
      </c>
      <c r="EM42" s="23">
        <f t="shared" si="101"/>
        <v>0</v>
      </c>
      <c r="EN42" s="23">
        <f t="shared" si="101"/>
        <v>0</v>
      </c>
      <c r="EO42" s="23">
        <f t="shared" si="101"/>
        <v>0</v>
      </c>
      <c r="EP42" s="23">
        <f t="shared" si="101"/>
        <v>0</v>
      </c>
      <c r="EQ42" s="23">
        <f t="shared" si="101"/>
        <v>0</v>
      </c>
      <c r="ER42" s="23">
        <f t="shared" si="101"/>
        <v>0</v>
      </c>
      <c r="ES42" s="23">
        <f t="shared" si="101"/>
        <v>0</v>
      </c>
      <c r="ET42" s="23">
        <f t="shared" si="101"/>
        <v>0</v>
      </c>
      <c r="EU42" s="23">
        <f t="shared" si="101"/>
        <v>0</v>
      </c>
      <c r="EV42" s="23">
        <f t="shared" si="101"/>
        <v>0</v>
      </c>
      <c r="EW42" s="23">
        <f t="shared" si="101"/>
        <v>0</v>
      </c>
      <c r="EX42" s="23">
        <f t="shared" si="101"/>
        <v>0</v>
      </c>
      <c r="EY42" s="23">
        <f t="shared" si="101"/>
        <v>0</v>
      </c>
      <c r="EZ42" s="23">
        <f t="shared" si="101"/>
        <v>0</v>
      </c>
      <c r="FA42" s="23">
        <f t="shared" si="101"/>
        <v>0</v>
      </c>
      <c r="FB42" s="23">
        <f t="shared" si="101"/>
        <v>0</v>
      </c>
      <c r="FC42" s="23">
        <f t="shared" si="101"/>
        <v>0</v>
      </c>
      <c r="FD42" s="23">
        <f t="shared" si="101"/>
        <v>0</v>
      </c>
      <c r="FE42" s="23">
        <f t="shared" si="101"/>
        <v>0</v>
      </c>
      <c r="FF42" s="23">
        <f t="shared" si="101"/>
        <v>0</v>
      </c>
      <c r="FG42" s="23">
        <f t="shared" si="101"/>
        <v>0</v>
      </c>
      <c r="FH42" s="23">
        <f t="shared" ref="FH42:FS42" si="102">FG42+FH36</f>
        <v>0</v>
      </c>
      <c r="FI42" s="23">
        <f t="shared" si="102"/>
        <v>0</v>
      </c>
      <c r="FJ42" s="23">
        <f t="shared" si="102"/>
        <v>0</v>
      </c>
      <c r="FK42" s="23">
        <f t="shared" si="102"/>
        <v>0</v>
      </c>
      <c r="FL42" s="23">
        <f t="shared" si="102"/>
        <v>0</v>
      </c>
      <c r="FM42" s="23">
        <f t="shared" si="102"/>
        <v>0</v>
      </c>
      <c r="FN42" s="23">
        <f t="shared" si="102"/>
        <v>0</v>
      </c>
      <c r="FO42" s="23">
        <f t="shared" si="102"/>
        <v>0</v>
      </c>
      <c r="FP42" s="23">
        <f t="shared" si="102"/>
        <v>0</v>
      </c>
      <c r="FQ42" s="23">
        <f t="shared" si="102"/>
        <v>0</v>
      </c>
      <c r="FR42" s="23">
        <f t="shared" si="102"/>
        <v>0</v>
      </c>
      <c r="FS42" s="23">
        <f t="shared" si="102"/>
        <v>0</v>
      </c>
    </row>
    <row r="43" spans="1:176" s="23" customFormat="1" x14ac:dyDescent="0.25">
      <c r="B43" s="24"/>
      <c r="FT43" s="23">
        <f>SUM(C43:FS43)</f>
        <v>0</v>
      </c>
    </row>
    <row r="44" spans="1:176" s="14" customFormat="1" ht="4.5" customHeight="1" x14ac:dyDescent="0.25">
      <c r="B44" s="15"/>
    </row>
    <row r="45" spans="1:176" s="4" customFormat="1" x14ac:dyDescent="0.25">
      <c r="A45" s="25" t="s">
        <v>27</v>
      </c>
      <c r="B45" s="26" t="s">
        <v>9</v>
      </c>
      <c r="C45" s="22">
        <v>0</v>
      </c>
      <c r="D45" s="25" t="str">
        <f>IF(ISNUMBER('Raw Data'!C185),'Raw Data'!C185,"")</f>
        <v/>
      </c>
      <c r="E45" s="25" t="str">
        <f>IF(ISNUMBER('Raw Data'!D185),'Raw Data'!D185,"")</f>
        <v/>
      </c>
      <c r="F45" s="25" t="str">
        <f>IF(ISNUMBER('Raw Data'!E185),'Raw Data'!E185,"")</f>
        <v/>
      </c>
      <c r="G45" s="25" t="str">
        <f>IF(ISNUMBER('Raw Data'!F185),'Raw Data'!F185,"")</f>
        <v/>
      </c>
      <c r="H45" s="25" t="str">
        <f>IF(ISNUMBER('Raw Data'!G185),'Raw Data'!G185,"")</f>
        <v/>
      </c>
      <c r="I45" s="25" t="str">
        <f>IF(ISNUMBER('Raw Data'!H185),'Raw Data'!H185,"")</f>
        <v/>
      </c>
      <c r="J45" s="25" t="str">
        <f>IF(ISNUMBER('Raw Data'!I185),'Raw Data'!I185,"")</f>
        <v/>
      </c>
      <c r="K45" s="25" t="str">
        <f>IF(ISNUMBER('Raw Data'!J185),'Raw Data'!J185,"")</f>
        <v/>
      </c>
      <c r="L45" s="25" t="str">
        <f>IF(ISNUMBER('Raw Data'!K185),'Raw Data'!K185,"")</f>
        <v/>
      </c>
      <c r="M45" s="25" t="str">
        <f>IF(ISNUMBER('Raw Data'!L185),'Raw Data'!L185,"")</f>
        <v/>
      </c>
      <c r="N45" s="25" t="str">
        <f>IF(ISNUMBER('Raw Data'!M185),'Raw Data'!M185,"")</f>
        <v/>
      </c>
      <c r="O45" s="25" t="str">
        <f>IF(ISNUMBER('Raw Data'!N185),'Raw Data'!N185,"")</f>
        <v/>
      </c>
      <c r="P45" s="25" t="str">
        <f>IF(ISNUMBER('Raw Data'!O185),'Raw Data'!O185,"")</f>
        <v/>
      </c>
      <c r="Q45" s="25" t="str">
        <f>IF(ISNUMBER('Raw Data'!P185),'Raw Data'!P185,"")</f>
        <v/>
      </c>
      <c r="R45" s="25" t="str">
        <f>IF(ISNUMBER('Raw Data'!Q185),'Raw Data'!Q185,"")</f>
        <v/>
      </c>
      <c r="S45" s="25" t="str">
        <f>IF(ISNUMBER('Raw Data'!R185),'Raw Data'!R185,"")</f>
        <v/>
      </c>
      <c r="T45" s="25" t="str">
        <f>IF(ISNUMBER('Raw Data'!S185),'Raw Data'!S185,"")</f>
        <v/>
      </c>
      <c r="U45" s="25" t="str">
        <f>IF(ISNUMBER('Raw Data'!T185),'Raw Data'!T185,"")</f>
        <v/>
      </c>
      <c r="V45" s="25" t="str">
        <f>IF(ISNUMBER('Raw Data'!U185),'Raw Data'!U185,"")</f>
        <v/>
      </c>
      <c r="W45" s="25" t="str">
        <f>IF(ISNUMBER('Raw Data'!V185),'Raw Data'!V185,"")</f>
        <v/>
      </c>
      <c r="X45" s="25" t="str">
        <f>IF(ISNUMBER('Raw Data'!W185),'Raw Data'!W185,"")</f>
        <v/>
      </c>
      <c r="Y45" s="25" t="str">
        <f>IF(ISNUMBER('Raw Data'!X185),'Raw Data'!X185,"")</f>
        <v/>
      </c>
      <c r="Z45" s="25" t="str">
        <f>IF(ISNUMBER('Raw Data'!Y185),'Raw Data'!Y185,"")</f>
        <v/>
      </c>
      <c r="AA45" s="25">
        <f>IF(ISNUMBER('Raw Data'!Z185),'Raw Data'!Z185,"")</f>
        <v>10.956049909424127</v>
      </c>
      <c r="AB45" s="25" t="str">
        <f>IF(ISNUMBER('Raw Data'!AA185),'Raw Data'!AA185,"")</f>
        <v/>
      </c>
      <c r="AC45" s="25" t="str">
        <f>IF(ISNUMBER('Raw Data'!AB185),'Raw Data'!AB185,"")</f>
        <v/>
      </c>
      <c r="AD45" s="25" t="str">
        <f>IF(ISNUMBER('Raw Data'!AC185),'Raw Data'!AC185,"")</f>
        <v/>
      </c>
      <c r="AE45" s="25">
        <f>IF(ISNUMBER('Raw Data'!AD185),'Raw Data'!AD185,"")</f>
        <v>8.5750000000000011</v>
      </c>
      <c r="AF45" s="25" t="str">
        <f>IF(ISNUMBER('Raw Data'!AE185),'Raw Data'!AE185,"")</f>
        <v/>
      </c>
      <c r="AG45" s="25">
        <f>IF(ISNUMBER('Raw Data'!AF185),'Raw Data'!AF185,"")</f>
        <v>13.525</v>
      </c>
      <c r="AH45" s="25" t="str">
        <f>IF(ISNUMBER('Raw Data'!AG185),'Raw Data'!AG185,"")</f>
        <v/>
      </c>
      <c r="AI45" s="25">
        <f>IF(ISNUMBER('Raw Data'!AH185),'Raw Data'!AH185,"")</f>
        <v>-0.97499999999999964</v>
      </c>
      <c r="AJ45" s="25" t="str">
        <f>IF(ISNUMBER('Raw Data'!AI185),'Raw Data'!AI185,"")</f>
        <v/>
      </c>
      <c r="AK45" s="25" t="str">
        <f>IF(ISNUMBER('Raw Data'!AJ185),'Raw Data'!AJ185,"")</f>
        <v/>
      </c>
      <c r="AL45" s="25" t="str">
        <f>IF(ISNUMBER('Raw Data'!AK185),'Raw Data'!AK185,"")</f>
        <v/>
      </c>
      <c r="AM45" s="25" t="str">
        <f>IF(ISNUMBER('Raw Data'!AL185),'Raw Data'!AL185,"")</f>
        <v/>
      </c>
      <c r="AN45" s="25">
        <f>IF(ISNUMBER('Raw Data'!AM185),'Raw Data'!AM185,"")</f>
        <v>11.8</v>
      </c>
      <c r="AO45" s="25" t="str">
        <f>IF(ISNUMBER('Raw Data'!AN185),'Raw Data'!AN185,"")</f>
        <v/>
      </c>
      <c r="AP45" s="25">
        <f>IF(ISNUMBER('Raw Data'!AO185),'Raw Data'!AO185,"")</f>
        <v>3.05</v>
      </c>
      <c r="AQ45" s="25" t="str">
        <f>IF(ISNUMBER('Raw Data'!AP185),'Raw Data'!AP185,"")</f>
        <v/>
      </c>
      <c r="AR45" s="25" t="str">
        <f>IF(ISNUMBER('Raw Data'!AQ185),'Raw Data'!AQ185,"")</f>
        <v/>
      </c>
      <c r="AS45" s="25" t="str">
        <f>IF(ISNUMBER('Raw Data'!AR185),'Raw Data'!AR185,"")</f>
        <v/>
      </c>
      <c r="AT45" s="25">
        <f>IF(ISNUMBER('Raw Data'!AS185),'Raw Data'!AS185,"")</f>
        <v>17.212499999999999</v>
      </c>
      <c r="AU45" s="25" t="str">
        <f>IF(ISNUMBER('Raw Data'!AT185),'Raw Data'!AT185,"")</f>
        <v/>
      </c>
      <c r="AV45" s="25">
        <f>IF(ISNUMBER('Raw Data'!AU185),'Raw Data'!AU185,"")</f>
        <v>17</v>
      </c>
      <c r="AW45" s="25" t="str">
        <f>IF(ISNUMBER('Raw Data'!AV185),'Raw Data'!AV185,"")</f>
        <v/>
      </c>
      <c r="AX45" s="25" t="str">
        <f>IF(ISNUMBER('Raw Data'!AW185),'Raw Data'!AW185,"")</f>
        <v/>
      </c>
      <c r="AY45" s="25">
        <f>IF(ISNUMBER('Raw Data'!AX185),'Raw Data'!AX185,"")</f>
        <v>17.987500000000001</v>
      </c>
      <c r="AZ45" s="25" t="str">
        <f>IF(ISNUMBER('Raw Data'!AY185),'Raw Data'!AY185,"")</f>
        <v/>
      </c>
      <c r="BA45" s="25">
        <f>IF(ISNUMBER('Raw Data'!AZ185),'Raw Data'!AZ185,"")</f>
        <v>5.1625000000000005</v>
      </c>
      <c r="BB45" s="25" t="str">
        <f>IF(ISNUMBER('Raw Data'!BA185),'Raw Data'!BA185,"")</f>
        <v/>
      </c>
      <c r="BC45" s="25">
        <f>IF(ISNUMBER('Raw Data'!BB185),'Raw Data'!BB185,"")</f>
        <v>18.225000000000001</v>
      </c>
      <c r="BD45" s="25" t="str">
        <f>IF(ISNUMBER('Raw Data'!BC185),'Raw Data'!BC185,"")</f>
        <v/>
      </c>
      <c r="BE45" s="25" t="str">
        <f>IF(ISNUMBER('Raw Data'!BD185),'Raw Data'!BD185,"")</f>
        <v/>
      </c>
      <c r="BF45" s="25" t="str">
        <f>IF(ISNUMBER('Raw Data'!BE185),'Raw Data'!BE185,"")</f>
        <v/>
      </c>
      <c r="BG45" s="25" t="str">
        <f>IF(ISNUMBER('Raw Data'!BF185),'Raw Data'!BF185,"")</f>
        <v/>
      </c>
      <c r="BH45" s="25">
        <f>IF(ISNUMBER('Raw Data'!BG185),'Raw Data'!BG185,"")</f>
        <v>16.574999999999999</v>
      </c>
      <c r="BI45" s="25" t="str">
        <f>IF(ISNUMBER('Raw Data'!BH185),'Raw Data'!BH185,"")</f>
        <v/>
      </c>
      <c r="BJ45" s="25">
        <f>IF(ISNUMBER('Raw Data'!BI185),'Raw Data'!BI185,"")</f>
        <v>18.274999999999999</v>
      </c>
      <c r="BK45" s="25" t="str">
        <f>IF(ISNUMBER('Raw Data'!BJ185),'Raw Data'!BJ185,"")</f>
        <v/>
      </c>
      <c r="BL45" s="25" t="str">
        <f>IF(ISNUMBER('Raw Data'!BK185),'Raw Data'!BK185,"")</f>
        <v/>
      </c>
      <c r="BM45" s="25">
        <f>IF(ISNUMBER('Raw Data'!BL185),'Raw Data'!BL185,"")</f>
        <v>10.475000000000001</v>
      </c>
      <c r="BN45" s="25" t="str">
        <f>IF(ISNUMBER('Raw Data'!BM185),'Raw Data'!BM185,"")</f>
        <v/>
      </c>
      <c r="BO45" s="25">
        <f>IF(ISNUMBER('Raw Data'!BN185),'Raw Data'!BN185,"")</f>
        <v>5.5374999999999996</v>
      </c>
      <c r="BP45" s="25" t="str">
        <f>IF(ISNUMBER('Raw Data'!BO185),'Raw Data'!BO185,"")</f>
        <v/>
      </c>
      <c r="BQ45" s="25">
        <f>IF(ISNUMBER('Raw Data'!BP185),'Raw Data'!BP185,"")</f>
        <v>15.9625</v>
      </c>
      <c r="BR45" s="25" t="str">
        <f>IF(ISNUMBER('Raw Data'!BQ185),'Raw Data'!BQ185,"")</f>
        <v/>
      </c>
      <c r="BS45" s="25" t="str">
        <f>IF(ISNUMBER('Raw Data'!BR185),'Raw Data'!BR185,"")</f>
        <v/>
      </c>
      <c r="BT45" s="25" t="str">
        <f>IF(ISNUMBER('Raw Data'!BS185),'Raw Data'!BS185,"")</f>
        <v/>
      </c>
      <c r="BU45" s="25" t="str">
        <f>IF(ISNUMBER('Raw Data'!BT185),'Raw Data'!BT185,"")</f>
        <v/>
      </c>
      <c r="BV45" s="25">
        <f>IF(ISNUMBER('Raw Data'!BU185),'Raw Data'!BU185,"")</f>
        <v>18.100000000000001</v>
      </c>
      <c r="BW45" s="25" t="str">
        <f>IF(ISNUMBER('Raw Data'!BV185),'Raw Data'!BV185,"")</f>
        <v/>
      </c>
      <c r="BX45" s="25">
        <f>IF(ISNUMBER('Raw Data'!BW185),'Raw Data'!BW185,"")</f>
        <v>8.3875000000000011</v>
      </c>
      <c r="BY45" s="25" t="str">
        <f>IF(ISNUMBER('Raw Data'!BX185),'Raw Data'!BX185,"")</f>
        <v/>
      </c>
      <c r="BZ45" s="25" t="str">
        <f>IF(ISNUMBER('Raw Data'!BY185),'Raw Data'!BY185,"")</f>
        <v/>
      </c>
      <c r="CA45" s="25">
        <f>IF(ISNUMBER('Raw Data'!BZ185),'Raw Data'!BZ185,"")</f>
        <v>15.612500000000001</v>
      </c>
      <c r="CB45" s="25" t="str">
        <f>IF(ISNUMBER('Raw Data'!CA185),'Raw Data'!CA185,"")</f>
        <v/>
      </c>
      <c r="CC45" s="25">
        <f>IF(ISNUMBER('Raw Data'!CB185),'Raw Data'!CB185,"")</f>
        <v>2.3125</v>
      </c>
      <c r="CD45" s="25" t="str">
        <f>IF(ISNUMBER('Raw Data'!CC185),'Raw Data'!CC185,"")</f>
        <v/>
      </c>
      <c r="CE45" s="25">
        <f>IF(ISNUMBER('Raw Data'!CD185),'Raw Data'!CD185,"")</f>
        <v>9.0749999999999993</v>
      </c>
      <c r="CF45" s="25" t="str">
        <f>IF(ISNUMBER('Raw Data'!CE185),'Raw Data'!CE185,"")</f>
        <v/>
      </c>
      <c r="CG45" s="25" t="str">
        <f>IF(ISNUMBER('Raw Data'!CF185),'Raw Data'!CF185,"")</f>
        <v/>
      </c>
      <c r="CH45" s="25" t="str">
        <f>IF(ISNUMBER('Raw Data'!CG185),'Raw Data'!CG185,"")</f>
        <v/>
      </c>
      <c r="CI45" s="25" t="str">
        <f>IF(ISNUMBER('Raw Data'!CH185),'Raw Data'!CH185,"")</f>
        <v/>
      </c>
      <c r="CJ45" s="25">
        <f>IF(ISNUMBER('Raw Data'!CI185),'Raw Data'!CI185,"")</f>
        <v>4.3374999999999995</v>
      </c>
      <c r="CK45" s="25" t="str">
        <f>IF(ISNUMBER('Raw Data'!CJ185),'Raw Data'!CJ185,"")</f>
        <v/>
      </c>
      <c r="CL45" s="25">
        <f>IF(ISNUMBER('Raw Data'!CK185),'Raw Data'!CK185,"")</f>
        <v>0.48749999999999982</v>
      </c>
      <c r="CM45" s="25" t="str">
        <f>IF(ISNUMBER('Raw Data'!CL185),'Raw Data'!CL185,"")</f>
        <v/>
      </c>
      <c r="CN45" s="25" t="str">
        <f>IF(ISNUMBER('Raw Data'!CM185),'Raw Data'!CM185,"")</f>
        <v/>
      </c>
      <c r="CO45" s="25">
        <f>IF(ISNUMBER('Raw Data'!CN185),'Raw Data'!CN185,"")</f>
        <v>11.324999999999999</v>
      </c>
      <c r="CP45" s="25" t="str">
        <f>IF(ISNUMBER('Raw Data'!CO185),'Raw Data'!CO185,"")</f>
        <v/>
      </c>
      <c r="CQ45" s="25">
        <f>IF(ISNUMBER('Raw Data'!CP185),'Raw Data'!CP185,"")</f>
        <v>-0.64583333333332416</v>
      </c>
      <c r="CR45" s="25" t="str">
        <f>IF(ISNUMBER('Raw Data'!CQ185),'Raw Data'!CQ185,"")</f>
        <v/>
      </c>
      <c r="CS45" s="25">
        <f>IF(ISNUMBER('Raw Data'!CR185),'Raw Data'!CR185,"")</f>
        <v>9.1437500000000007</v>
      </c>
      <c r="CT45" s="25" t="str">
        <f>IF(ISNUMBER('Raw Data'!CS185),'Raw Data'!CS185,"")</f>
        <v/>
      </c>
      <c r="CU45" s="25" t="str">
        <f>IF(ISNUMBER('Raw Data'!CT185),'Raw Data'!CT185,"")</f>
        <v/>
      </c>
      <c r="CV45" s="25" t="str">
        <f>IF(ISNUMBER('Raw Data'!CU185),'Raw Data'!CU185,"")</f>
        <v/>
      </c>
      <c r="CW45" s="25" t="str">
        <f>IF(ISNUMBER('Raw Data'!CV185),'Raw Data'!CV185,"")</f>
        <v/>
      </c>
      <c r="CX45" s="25">
        <f>IF(ISNUMBER('Raw Data'!CW185),'Raw Data'!CW185,"")</f>
        <v>15.616666666666674</v>
      </c>
      <c r="CY45" s="25" t="str">
        <f>IF(ISNUMBER('Raw Data'!CX185),'Raw Data'!CX185,"")</f>
        <v/>
      </c>
      <c r="CZ45" s="25">
        <f>IF(ISNUMBER('Raw Data'!CY185),'Raw Data'!CY185,"")</f>
        <v>3.9874999999999998</v>
      </c>
      <c r="DA45" s="25" t="str">
        <f>IF(ISNUMBER('Raw Data'!CZ185),'Raw Data'!CZ185,"")</f>
        <v/>
      </c>
      <c r="DB45" s="25" t="str">
        <f>IF(ISNUMBER('Raw Data'!DA185),'Raw Data'!DA185,"")</f>
        <v/>
      </c>
      <c r="DC45" s="25">
        <f>IF(ISNUMBER('Raw Data'!DB185),'Raw Data'!DB185,"")</f>
        <v>16.174999999999997</v>
      </c>
      <c r="DD45" s="25" t="str">
        <f>IF(ISNUMBER('Raw Data'!DC185),'Raw Data'!DC185,"")</f>
        <v/>
      </c>
      <c r="DE45" s="25">
        <f>IF(ISNUMBER('Raw Data'!DD185),'Raw Data'!DD185,"")</f>
        <v>4.2374999999999998</v>
      </c>
      <c r="DF45" s="25" t="str">
        <f>IF(ISNUMBER('Raw Data'!DE185),'Raw Data'!DE185,"")</f>
        <v/>
      </c>
      <c r="DG45" s="25">
        <f>IF(ISNUMBER('Raw Data'!DF185),'Raw Data'!DF185,"")</f>
        <v>14.5</v>
      </c>
      <c r="DH45" s="25" t="str">
        <f>IF(ISNUMBER('Raw Data'!DG185),'Raw Data'!DG185,"")</f>
        <v/>
      </c>
      <c r="DI45" s="25" t="str">
        <f>IF(ISNUMBER('Raw Data'!DH185),'Raw Data'!DH185,"")</f>
        <v/>
      </c>
      <c r="DJ45" s="25" t="str">
        <f>IF(ISNUMBER('Raw Data'!DI185),'Raw Data'!DI185,"")</f>
        <v/>
      </c>
      <c r="DK45" s="25" t="str">
        <f>IF(ISNUMBER('Raw Data'!DJ185),'Raw Data'!DJ185,"")</f>
        <v/>
      </c>
      <c r="DL45" s="25" t="str">
        <f>IF(ISNUMBER('Raw Data'!DK185),'Raw Data'!DK185,"")</f>
        <v/>
      </c>
      <c r="DM45" s="25">
        <f>IF(ISNUMBER('Raw Data'!DL185),'Raw Data'!DL185,"")</f>
        <v>18.8</v>
      </c>
      <c r="DN45" s="25" t="str">
        <f>IF(ISNUMBER('Raw Data'!DM185),'Raw Data'!DM185,"")</f>
        <v/>
      </c>
      <c r="DO45" s="25">
        <f>IF(ISNUMBER('Raw Data'!DN185),'Raw Data'!DN185,"")</f>
        <v>18.362500000000001</v>
      </c>
      <c r="DP45" s="25" t="str">
        <f>IF(ISNUMBER('Raw Data'!DO185),'Raw Data'!DO185,"")</f>
        <v/>
      </c>
      <c r="DQ45" s="25" t="str">
        <f>IF(ISNUMBER('Raw Data'!DP185),'Raw Data'!DP185,"")</f>
        <v/>
      </c>
      <c r="DR45" s="25" t="str">
        <f>IF(ISNUMBER('Raw Data'!DQ185),'Raw Data'!DQ185,"")</f>
        <v/>
      </c>
      <c r="DS45" s="25" t="str">
        <f>IF(ISNUMBER('Raw Data'!DR185),'Raw Data'!DR185,"")</f>
        <v/>
      </c>
      <c r="DT45" s="25" t="str">
        <f>IF(ISNUMBER('Raw Data'!DS185),'Raw Data'!DS185,"")</f>
        <v/>
      </c>
      <c r="DU45" s="25" t="str">
        <f>IF(ISNUMBER('Raw Data'!DT185),'Raw Data'!DT185,"")</f>
        <v/>
      </c>
      <c r="DV45" s="25" t="str">
        <f>IF(ISNUMBER('Raw Data'!DU185),'Raw Data'!DU185,"")</f>
        <v/>
      </c>
      <c r="DW45" s="25" t="str">
        <f>IF(ISNUMBER('Raw Data'!DV185),'Raw Data'!DV185,"")</f>
        <v/>
      </c>
      <c r="DX45" s="25" t="str">
        <f>IF(ISNUMBER('Raw Data'!DW185),'Raw Data'!DW185,"")</f>
        <v/>
      </c>
      <c r="DY45" s="25" t="str">
        <f>IF(ISNUMBER('Raw Data'!DX185),'Raw Data'!DX185,"")</f>
        <v/>
      </c>
      <c r="DZ45" s="25">
        <f>IF(ISNUMBER('Raw Data'!DY185),'Raw Data'!DY185,"")</f>
        <v>13.637499999999999</v>
      </c>
      <c r="EA45" s="25" t="str">
        <f>IF(ISNUMBER('Raw Data'!DZ185),'Raw Data'!DZ185,"")</f>
        <v/>
      </c>
      <c r="EB45" s="25" t="str">
        <f>IF(ISNUMBER('Raw Data'!EA185),'Raw Data'!EA185,"")</f>
        <v/>
      </c>
      <c r="EC45" s="25" t="str">
        <f>IF(ISNUMBER('Raw Data'!EB185),'Raw Data'!EB185,"")</f>
        <v/>
      </c>
      <c r="ED45" s="25" t="str">
        <f>IF(ISNUMBER('Raw Data'!EC185),'Raw Data'!EC185,"")</f>
        <v/>
      </c>
      <c r="EE45" s="25" t="str">
        <f>IF(ISNUMBER('Raw Data'!ED185),'Raw Data'!ED185,"")</f>
        <v/>
      </c>
      <c r="EF45" s="25" t="str">
        <f>IF(ISNUMBER('Raw Data'!EE185),'Raw Data'!EE185,"")</f>
        <v/>
      </c>
      <c r="EG45" s="25" t="str">
        <f>IF(ISNUMBER('Raw Data'!EF185),'Raw Data'!EF185,"")</f>
        <v/>
      </c>
      <c r="EH45" s="25">
        <f>IF(ISNUMBER('Raw Data'!EG185),'Raw Data'!EG185,"")</f>
        <v>0.61249999999999982</v>
      </c>
      <c r="EI45" s="25" t="str">
        <f>IF(ISNUMBER('Raw Data'!EH185),'Raw Data'!EH185,"")</f>
        <v/>
      </c>
      <c r="EJ45" s="25" t="str">
        <f>IF(ISNUMBER('Raw Data'!EI185),'Raw Data'!EI185,"")</f>
        <v/>
      </c>
      <c r="EK45" s="25" t="str">
        <f>IF(ISNUMBER('Raw Data'!EJ185),'Raw Data'!EJ185,"")</f>
        <v/>
      </c>
      <c r="EL45" s="25" t="str">
        <f>IF(ISNUMBER('Raw Data'!EK185),'Raw Data'!EK185,"")</f>
        <v/>
      </c>
      <c r="EM45" s="25" t="str">
        <f>IF(ISNUMBER('Raw Data'!EL185),'Raw Data'!EL185,"")</f>
        <v/>
      </c>
      <c r="EN45" s="25" t="str">
        <f>IF(ISNUMBER('Raw Data'!EM185),'Raw Data'!EM185,"")</f>
        <v/>
      </c>
      <c r="EO45" s="25" t="str">
        <f>IF(ISNUMBER('Raw Data'!EN185),'Raw Data'!EN185,"")</f>
        <v/>
      </c>
      <c r="EP45" s="25" t="str">
        <f>IF(ISNUMBER('Raw Data'!EO185),'Raw Data'!EO185,"")</f>
        <v/>
      </c>
      <c r="EQ45" s="25" t="str">
        <f>IF(ISNUMBER('Raw Data'!EP185),'Raw Data'!EP185,"")</f>
        <v/>
      </c>
      <c r="ER45" s="25" t="str">
        <f>IF(ISNUMBER('Raw Data'!EQ185),'Raw Data'!EQ185,"")</f>
        <v/>
      </c>
      <c r="ES45" s="25" t="str">
        <f>IF(ISNUMBER('Raw Data'!ER185),'Raw Data'!ER185,"")</f>
        <v/>
      </c>
      <c r="ET45" s="25" t="str">
        <f>IF(ISNUMBER('Raw Data'!ES185),'Raw Data'!ES185,"")</f>
        <v/>
      </c>
      <c r="EU45" s="25" t="str">
        <f>IF(ISNUMBER('Raw Data'!ET185),'Raw Data'!ET185,"")</f>
        <v/>
      </c>
      <c r="EV45" s="25" t="str">
        <f>IF(ISNUMBER('Raw Data'!EU185),'Raw Data'!EU185,"")</f>
        <v/>
      </c>
      <c r="EW45" s="25" t="str">
        <f>IF(ISNUMBER('Raw Data'!EV185),'Raw Data'!EV185,"")</f>
        <v/>
      </c>
      <c r="EX45" s="25" t="str">
        <f>IF(ISNUMBER('Raw Data'!EW185),'Raw Data'!EW185,"")</f>
        <v/>
      </c>
      <c r="EY45" s="25" t="str">
        <f>IF(ISNUMBER('Raw Data'!EX185),'Raw Data'!EX185,"")</f>
        <v/>
      </c>
      <c r="EZ45" s="25" t="str">
        <f>IF(ISNUMBER('Raw Data'!EY185),'Raw Data'!EY185,"")</f>
        <v/>
      </c>
      <c r="FA45" s="25" t="str">
        <f>IF(ISNUMBER('Raw Data'!EZ185),'Raw Data'!EZ185,"")</f>
        <v/>
      </c>
      <c r="FB45" s="25" t="str">
        <f>IF(ISNUMBER('Raw Data'!FA185),'Raw Data'!FA185,"")</f>
        <v/>
      </c>
      <c r="FC45" s="25" t="str">
        <f>IF(ISNUMBER('Raw Data'!FB185),'Raw Data'!FB185,"")</f>
        <v/>
      </c>
      <c r="FD45" s="25" t="str">
        <f>IF(ISNUMBER('Raw Data'!FC185),'Raw Data'!FC185,"")</f>
        <v/>
      </c>
      <c r="FE45" s="25" t="str">
        <f>IF(ISNUMBER('Raw Data'!FD185),'Raw Data'!FD185,"")</f>
        <v/>
      </c>
      <c r="FF45" s="25" t="str">
        <f>IF(ISNUMBER('Raw Data'!FE185),'Raw Data'!FE185,"")</f>
        <v/>
      </c>
      <c r="FG45" s="25" t="str">
        <f>IF(ISNUMBER('Raw Data'!FF185),'Raw Data'!FF185,"")</f>
        <v/>
      </c>
      <c r="FH45" s="25">
        <f>IF(ISNUMBER('Raw Data'!FG185),'Raw Data'!FG185,"")</f>
        <v>-0.625</v>
      </c>
      <c r="FI45" s="25" t="str">
        <f>IF(ISNUMBER('Raw Data'!FH185),'Raw Data'!FH185,"")</f>
        <v/>
      </c>
      <c r="FJ45" s="25" t="str">
        <f>IF(ISNUMBER('Raw Data'!FI185),'Raw Data'!FI185,"")</f>
        <v/>
      </c>
      <c r="FK45" s="25" t="str">
        <f>IF(ISNUMBER('Raw Data'!FJ185),'Raw Data'!FJ185,"")</f>
        <v/>
      </c>
      <c r="FL45" s="25" t="str">
        <f>IF(ISNUMBER('Raw Data'!FK185),'Raw Data'!FK185,"")</f>
        <v/>
      </c>
      <c r="FM45" s="25" t="str">
        <f>IF(ISNUMBER('Raw Data'!FL185),'Raw Data'!FL185,"")</f>
        <v/>
      </c>
      <c r="FN45" s="25" t="str">
        <f>IF(ISNUMBER('Raw Data'!FM185),'Raw Data'!FM185,"")</f>
        <v/>
      </c>
      <c r="FO45" s="25" t="str">
        <f>IF(ISNUMBER('Raw Data'!FN185),'Raw Data'!FN185,"")</f>
        <v/>
      </c>
      <c r="FP45" s="25" t="str">
        <f>IF(ISNUMBER('Raw Data'!FO185),'Raw Data'!FO185,"")</f>
        <v/>
      </c>
      <c r="FQ45" s="25" t="str">
        <f>IF(ISNUMBER('Raw Data'!FP185),'Raw Data'!FP185,"")</f>
        <v/>
      </c>
      <c r="FR45" s="25" t="str">
        <f>IF(ISNUMBER('Raw Data'!FQ185),'Raw Data'!FQ185,"")</f>
        <v/>
      </c>
      <c r="FS45" s="25" t="str">
        <f>IF(ISNUMBER('Raw Data'!FR185),'Raw Data'!FR185,"")</f>
        <v/>
      </c>
    </row>
    <row r="46" spans="1:176" s="4" customFormat="1" x14ac:dyDescent="0.25">
      <c r="A46" s="25" t="s">
        <v>28</v>
      </c>
      <c r="B46" s="26" t="s">
        <v>9</v>
      </c>
      <c r="C46" s="25"/>
      <c r="D46" s="25" t="str">
        <f>IF(ISNUMBER('Raw Data'!C186),'Raw Data'!C186,"")</f>
        <v/>
      </c>
      <c r="E46" s="25" t="str">
        <f>IF(ISNUMBER('Raw Data'!D186),'Raw Data'!D186,"")</f>
        <v/>
      </c>
      <c r="F46" s="25" t="str">
        <f>IF(ISNUMBER('Raw Data'!E186),'Raw Data'!E186,"")</f>
        <v/>
      </c>
      <c r="G46" s="25" t="str">
        <f>IF(ISNUMBER('Raw Data'!F186),'Raw Data'!F186,"")</f>
        <v/>
      </c>
      <c r="H46" s="25" t="str">
        <f>IF(ISNUMBER('Raw Data'!G186),'Raw Data'!G186,"")</f>
        <v/>
      </c>
      <c r="I46" s="25" t="str">
        <f>IF(ISNUMBER('Raw Data'!H186),'Raw Data'!H186,"")</f>
        <v/>
      </c>
      <c r="J46" s="25" t="str">
        <f>IF(ISNUMBER('Raw Data'!I186),'Raw Data'!I186,"")</f>
        <v/>
      </c>
      <c r="K46" s="25" t="str">
        <f>IF(ISNUMBER('Raw Data'!J186),'Raw Data'!J186,"")</f>
        <v/>
      </c>
      <c r="L46" s="25" t="str">
        <f>IF(ISNUMBER('Raw Data'!K186),'Raw Data'!K186,"")</f>
        <v/>
      </c>
      <c r="M46" s="25" t="str">
        <f>IF(ISNUMBER('Raw Data'!L186),'Raw Data'!L186,"")</f>
        <v/>
      </c>
      <c r="N46" s="25" t="str">
        <f>IF(ISNUMBER('Raw Data'!M186),'Raw Data'!M186,"")</f>
        <v/>
      </c>
      <c r="O46" s="25" t="str">
        <f>IF(ISNUMBER('Raw Data'!N186),'Raw Data'!N186,"")</f>
        <v/>
      </c>
      <c r="P46" s="25" t="str">
        <f>IF(ISNUMBER('Raw Data'!O186),'Raw Data'!O186,"")</f>
        <v/>
      </c>
      <c r="Q46" s="25" t="str">
        <f>IF(ISNUMBER('Raw Data'!P186),'Raw Data'!P186,"")</f>
        <v/>
      </c>
      <c r="R46" s="25" t="str">
        <f>IF(ISNUMBER('Raw Data'!Q186),'Raw Data'!Q186,"")</f>
        <v/>
      </c>
      <c r="S46" s="25" t="str">
        <f>IF(ISNUMBER('Raw Data'!R186),'Raw Data'!R186,"")</f>
        <v/>
      </c>
      <c r="T46" s="25" t="str">
        <f>IF(ISNUMBER('Raw Data'!S186),'Raw Data'!S186,"")</f>
        <v/>
      </c>
      <c r="U46" s="25" t="str">
        <f>IF(ISNUMBER('Raw Data'!T186),'Raw Data'!T186,"")</f>
        <v/>
      </c>
      <c r="V46" s="25" t="str">
        <f>IF(ISNUMBER('Raw Data'!U186),'Raw Data'!U186,"")</f>
        <v/>
      </c>
      <c r="W46" s="25" t="str">
        <f>IF(ISNUMBER('Raw Data'!V186),'Raw Data'!V186,"")</f>
        <v/>
      </c>
      <c r="X46" s="25" t="str">
        <f>IF(ISNUMBER('Raw Data'!W186),'Raw Data'!W186,"")</f>
        <v/>
      </c>
      <c r="Y46" s="25" t="str">
        <f>IF(ISNUMBER('Raw Data'!X186),'Raw Data'!X186,"")</f>
        <v/>
      </c>
      <c r="Z46" s="25" t="str">
        <f>IF(ISNUMBER('Raw Data'!Y186),'Raw Data'!Y186,"")</f>
        <v/>
      </c>
      <c r="AA46" s="25">
        <f>IF(ISNUMBER('Raw Data'!Z186),'Raw Data'!Z186,"")</f>
        <v>7.1080684312705245</v>
      </c>
      <c r="AB46" s="25" t="str">
        <f>IF(ISNUMBER('Raw Data'!AA186),'Raw Data'!AA186,"")</f>
        <v/>
      </c>
      <c r="AC46" s="25" t="str">
        <f>IF(ISNUMBER('Raw Data'!AB186),'Raw Data'!AB186,"")</f>
        <v/>
      </c>
      <c r="AD46" s="25" t="str">
        <f>IF(ISNUMBER('Raw Data'!AC186),'Raw Data'!AC186,"")</f>
        <v/>
      </c>
      <c r="AE46" s="25">
        <f>IF(ISNUMBER('Raw Data'!AD186),'Raw Data'!AD186,"")</f>
        <v>2.6938022960739492</v>
      </c>
      <c r="AF46" s="25" t="str">
        <f>IF(ISNUMBER('Raw Data'!AE186),'Raw Data'!AE186,"")</f>
        <v/>
      </c>
      <c r="AG46" s="25">
        <f>IF(ISNUMBER('Raw Data'!AF186),'Raw Data'!AF186,"")</f>
        <v>4.0806184998976001</v>
      </c>
      <c r="AH46" s="25" t="str">
        <f>IF(ISNUMBER('Raw Data'!AG186),'Raw Data'!AG186,"")</f>
        <v/>
      </c>
      <c r="AI46" s="25">
        <f>IF(ISNUMBER('Raw Data'!AH186),'Raw Data'!AH186,"")</f>
        <v>-0.8624154533632753</v>
      </c>
      <c r="AJ46" s="25" t="str">
        <f>IF(ISNUMBER('Raw Data'!AI186),'Raw Data'!AI186,"")</f>
        <v/>
      </c>
      <c r="AK46" s="25" t="str">
        <f>IF(ISNUMBER('Raw Data'!AJ186),'Raw Data'!AJ186,"")</f>
        <v/>
      </c>
      <c r="AL46" s="25" t="str">
        <f>IF(ISNUMBER('Raw Data'!AK186),'Raw Data'!AK186,"")</f>
        <v/>
      </c>
      <c r="AM46" s="25" t="str">
        <f>IF(ISNUMBER('Raw Data'!AL186),'Raw Data'!AL186,"")</f>
        <v/>
      </c>
      <c r="AN46" s="25">
        <f>IF(ISNUMBER('Raw Data'!AM186),'Raw Data'!AM186,"")</f>
        <v>5.6616500355654749</v>
      </c>
      <c r="AO46" s="25" t="str">
        <f>IF(ISNUMBER('Raw Data'!AN186),'Raw Data'!AN186,"")</f>
        <v/>
      </c>
      <c r="AP46" s="25">
        <f>IF(ISNUMBER('Raw Data'!AO186),'Raw Data'!AO186,"")</f>
        <v>0.95946759090042466</v>
      </c>
      <c r="AQ46" s="25" t="str">
        <f>IF(ISNUMBER('Raw Data'!AP186),'Raw Data'!AP186,"")</f>
        <v/>
      </c>
      <c r="AR46" s="25" t="str">
        <f>IF(ISNUMBER('Raw Data'!AQ186),'Raw Data'!AQ186,"")</f>
        <v/>
      </c>
      <c r="AS46" s="25" t="str">
        <f>IF(ISNUMBER('Raw Data'!AR186),'Raw Data'!AR186,"")</f>
        <v/>
      </c>
      <c r="AT46" s="25">
        <f>IF(ISNUMBER('Raw Data'!AS186),'Raw Data'!AS186,"")</f>
        <v>7.6273768556221251</v>
      </c>
      <c r="AU46" s="25" t="str">
        <f>IF(ISNUMBER('Raw Data'!AT186),'Raw Data'!AT186,"")</f>
        <v/>
      </c>
      <c r="AV46" s="25">
        <f>IF(ISNUMBER('Raw Data'!AU186),'Raw Data'!AU186,"")</f>
        <v>8.6135846296538254</v>
      </c>
      <c r="AW46" s="25" t="str">
        <f>IF(ISNUMBER('Raw Data'!AV186),'Raw Data'!AV186,"")</f>
        <v/>
      </c>
      <c r="AX46" s="25" t="str">
        <f>IF(ISNUMBER('Raw Data'!AW186),'Raw Data'!AW186,"")</f>
        <v/>
      </c>
      <c r="AY46" s="25">
        <f>IF(ISNUMBER('Raw Data'!AX186),'Raw Data'!AX186,"")</f>
        <v>10.967165201595675</v>
      </c>
      <c r="AZ46" s="25" t="str">
        <f>IF(ISNUMBER('Raw Data'!AY186),'Raw Data'!AY186,"")</f>
        <v/>
      </c>
      <c r="BA46" s="25">
        <f>IF(ISNUMBER('Raw Data'!AZ186),'Raw Data'!AZ186,"")</f>
        <v>9.5181248632915754</v>
      </c>
      <c r="BB46" s="25" t="str">
        <f>IF(ISNUMBER('Raw Data'!BA186),'Raw Data'!BA186,"")</f>
        <v/>
      </c>
      <c r="BC46" s="25">
        <f>IF(ISNUMBER('Raw Data'!BB186),'Raw Data'!BB186,"")</f>
        <v>11.238962542278426</v>
      </c>
      <c r="BD46" s="25" t="str">
        <f>IF(ISNUMBER('Raw Data'!BC186),'Raw Data'!BC186,"")</f>
        <v/>
      </c>
      <c r="BE46" s="25" t="str">
        <f>IF(ISNUMBER('Raw Data'!BD186),'Raw Data'!BD186,"")</f>
        <v/>
      </c>
      <c r="BF46" s="25" t="str">
        <f>IF(ISNUMBER('Raw Data'!BE186),'Raw Data'!BE186,"")</f>
        <v/>
      </c>
      <c r="BG46" s="25" t="str">
        <f>IF(ISNUMBER('Raw Data'!BF186),'Raw Data'!BF186,"")</f>
        <v/>
      </c>
      <c r="BH46" s="25">
        <f>IF(ISNUMBER('Raw Data'!BG186),'Raw Data'!BG186,"")</f>
        <v>11.205315038563576</v>
      </c>
      <c r="BI46" s="25" t="str">
        <f>IF(ISNUMBER('Raw Data'!BH186),'Raw Data'!BH186,"")</f>
        <v/>
      </c>
      <c r="BJ46" s="25">
        <f>IF(ISNUMBER('Raw Data'!BI186),'Raw Data'!BI186,"")</f>
        <v>9.9447608671968251</v>
      </c>
      <c r="BK46" s="25" t="str">
        <f>IF(ISNUMBER('Raw Data'!BJ186),'Raw Data'!BJ186,"")</f>
        <v/>
      </c>
      <c r="BL46" s="25" t="str">
        <f>IF(ISNUMBER('Raw Data'!BK186),'Raw Data'!BK186,"")</f>
        <v/>
      </c>
      <c r="BM46" s="25">
        <f>IF(ISNUMBER('Raw Data'!BL186),'Raw Data'!BL186,"")</f>
        <v>10.922395365085849</v>
      </c>
      <c r="BN46" s="25" t="str">
        <f>IF(ISNUMBER('Raw Data'!BM186),'Raw Data'!BM186,"")</f>
        <v/>
      </c>
      <c r="BO46" s="25">
        <f>IF(ISNUMBER('Raw Data'!BN186),'Raw Data'!BN186,"")</f>
        <v>9.3369174696186263</v>
      </c>
      <c r="BP46" s="25" t="str">
        <f>IF(ISNUMBER('Raw Data'!BO186),'Raw Data'!BO186,"")</f>
        <v/>
      </c>
      <c r="BQ46" s="25">
        <f>IF(ISNUMBER('Raw Data'!BP186),'Raw Data'!BP186,"")</f>
        <v>11.070686901965525</v>
      </c>
      <c r="BR46" s="25" t="str">
        <f>IF(ISNUMBER('Raw Data'!BQ186),'Raw Data'!BQ186,"")</f>
        <v/>
      </c>
      <c r="BS46" s="25" t="str">
        <f>IF(ISNUMBER('Raw Data'!BR186),'Raw Data'!BR186,"")</f>
        <v/>
      </c>
      <c r="BT46" s="25" t="str">
        <f>IF(ISNUMBER('Raw Data'!BS186),'Raw Data'!BS186,"")</f>
        <v/>
      </c>
      <c r="BU46" s="25" t="str">
        <f>IF(ISNUMBER('Raw Data'!BT186),'Raw Data'!BT186,"")</f>
        <v/>
      </c>
      <c r="BV46" s="25">
        <f>IF(ISNUMBER('Raw Data'!BU186),'Raw Data'!BU186,"")</f>
        <v>12.48025034075985</v>
      </c>
      <c r="BW46" s="25" t="str">
        <f>IF(ISNUMBER('Raw Data'!BV186),'Raw Data'!BV186,"")</f>
        <v/>
      </c>
      <c r="BX46" s="25">
        <f>IF(ISNUMBER('Raw Data'!BW186),'Raw Data'!BW186,"")</f>
        <v>11.136161643494775</v>
      </c>
      <c r="BY46" s="25" t="str">
        <f>IF(ISNUMBER('Raw Data'!BX186),'Raw Data'!BX186,"")</f>
        <v/>
      </c>
      <c r="BZ46" s="25" t="str">
        <f>IF(ISNUMBER('Raw Data'!BY186),'Raw Data'!BY186,"")</f>
        <v/>
      </c>
      <c r="CA46" s="25">
        <f>IF(ISNUMBER('Raw Data'!BZ186),'Raw Data'!BZ186,"")</f>
        <v>12.248596386749925</v>
      </c>
      <c r="CB46" s="25" t="str">
        <f>IF(ISNUMBER('Raw Data'!CA186),'Raw Data'!CA186,"")</f>
        <v/>
      </c>
      <c r="CC46" s="25">
        <f>IF(ISNUMBER('Raw Data'!CB186),'Raw Data'!CB186,"")</f>
        <v>0.34080366541839879</v>
      </c>
      <c r="CD46" s="25" t="str">
        <f>IF(ISNUMBER('Raw Data'!CC186),'Raw Data'!CC186,"")</f>
        <v/>
      </c>
      <c r="CE46" s="25">
        <f>IF(ISNUMBER('Raw Data'!CD186),'Raw Data'!CD186,"")</f>
        <v>3.9544799659180505</v>
      </c>
      <c r="CF46" s="25" t="str">
        <f>IF(ISNUMBER('Raw Data'!CE186),'Raw Data'!CE186,"")</f>
        <v/>
      </c>
      <c r="CG46" s="25" t="str">
        <f>IF(ISNUMBER('Raw Data'!CF186),'Raw Data'!CF186,"")</f>
        <v/>
      </c>
      <c r="CH46" s="25" t="str">
        <f>IF(ISNUMBER('Raw Data'!CG186),'Raw Data'!CG186,"")</f>
        <v/>
      </c>
      <c r="CI46" s="25" t="str">
        <f>IF(ISNUMBER('Raw Data'!CH186),'Raw Data'!CH186,"")</f>
        <v/>
      </c>
      <c r="CJ46" s="25">
        <f>IF(ISNUMBER('Raw Data'!CI186),'Raw Data'!CI186,"")</f>
        <v>2.3290431161666252</v>
      </c>
      <c r="CK46" s="25" t="str">
        <f>IF(ISNUMBER('Raw Data'!CJ186),'Raw Data'!CJ186,"")</f>
        <v/>
      </c>
      <c r="CL46" s="25">
        <f>IF(ISNUMBER('Raw Data'!CK186),'Raw Data'!CK186,"")</f>
        <v>-0.28506762664594998</v>
      </c>
      <c r="CM46" s="25" t="str">
        <f>IF(ISNUMBER('Raw Data'!CL186),'Raw Data'!CL186,"")</f>
        <v/>
      </c>
      <c r="CN46" s="25" t="str">
        <f>IF(ISNUMBER('Raw Data'!CM186),'Raw Data'!CM186,"")</f>
        <v/>
      </c>
      <c r="CO46" s="25">
        <f>IF(ISNUMBER('Raw Data'!CN186),'Raw Data'!CN186,"")</f>
        <v>4.7723312648456249</v>
      </c>
      <c r="CP46" s="25" t="str">
        <f>IF(ISNUMBER('Raw Data'!CO186),'Raw Data'!CO186,"")</f>
        <v/>
      </c>
      <c r="CQ46" s="25">
        <f>IF(ISNUMBER('Raw Data'!CP186),'Raw Data'!CP186,"")</f>
        <v>-0.19799019025324949</v>
      </c>
      <c r="CR46" s="25" t="str">
        <f>IF(ISNUMBER('Raw Data'!CQ186),'Raw Data'!CQ186,"")</f>
        <v/>
      </c>
      <c r="CS46" s="25">
        <f>IF(ISNUMBER('Raw Data'!CR186),'Raw Data'!CR186,"")</f>
        <v>2.2182527784123254</v>
      </c>
      <c r="CT46" s="25" t="str">
        <f>IF(ISNUMBER('Raw Data'!CS186),'Raw Data'!CS186,"")</f>
        <v/>
      </c>
      <c r="CU46" s="25" t="str">
        <f>IF(ISNUMBER('Raw Data'!CT186),'Raw Data'!CT186,"")</f>
        <v/>
      </c>
      <c r="CV46" s="25" t="str">
        <f>IF(ISNUMBER('Raw Data'!CU186),'Raw Data'!CU186,"")</f>
        <v/>
      </c>
      <c r="CW46" s="25" t="str">
        <f>IF(ISNUMBER('Raw Data'!CV186),'Raw Data'!CV186,"")</f>
        <v/>
      </c>
      <c r="CX46" s="25">
        <f>IF(ISNUMBER('Raw Data'!CW186),'Raw Data'!CW186,"")</f>
        <v>8.9912138544206002</v>
      </c>
      <c r="CY46" s="25" t="str">
        <f>IF(ISNUMBER('Raw Data'!CX186),'Raw Data'!CX186,"")</f>
        <v/>
      </c>
      <c r="CZ46" s="25">
        <f>IF(ISNUMBER('Raw Data'!CY186),'Raw Data'!CY186,"")</f>
        <v>8.0015087307779496</v>
      </c>
      <c r="DA46" s="25" t="str">
        <f>IF(ISNUMBER('Raw Data'!CZ186),'Raw Data'!CZ186,"")</f>
        <v/>
      </c>
      <c r="DB46" s="25" t="str">
        <f>IF(ISNUMBER('Raw Data'!DA186),'Raw Data'!DA186,"")</f>
        <v/>
      </c>
      <c r="DC46" s="25">
        <f>IF(ISNUMBER('Raw Data'!DB186),'Raw Data'!DB186,"")</f>
        <v>9.7372600019383491</v>
      </c>
      <c r="DD46" s="25" t="str">
        <f>IF(ISNUMBER('Raw Data'!DC186),'Raw Data'!DC186,"")</f>
        <v/>
      </c>
      <c r="DE46" s="25">
        <f>IF(ISNUMBER('Raw Data'!DD186),'Raw Data'!DD186,"")</f>
        <v>8.6872013589816994</v>
      </c>
      <c r="DF46" s="25" t="str">
        <f>IF(ISNUMBER('Raw Data'!DE186),'Raw Data'!DE186,"")</f>
        <v/>
      </c>
      <c r="DG46" s="25">
        <f>IF(ISNUMBER('Raw Data'!DF186),'Raw Data'!DF186,"")</f>
        <v>9.8939597024151489</v>
      </c>
      <c r="DH46" s="25" t="str">
        <f>IF(ISNUMBER('Raw Data'!DG186),'Raw Data'!DG186,"")</f>
        <v/>
      </c>
      <c r="DI46" s="25" t="str">
        <f>IF(ISNUMBER('Raw Data'!DH186),'Raw Data'!DH186,"")</f>
        <v/>
      </c>
      <c r="DJ46" s="25" t="str">
        <f>IF(ISNUMBER('Raw Data'!DI186),'Raw Data'!DI186,"")</f>
        <v/>
      </c>
      <c r="DK46" s="25" t="str">
        <f>IF(ISNUMBER('Raw Data'!DJ186),'Raw Data'!DJ186,"")</f>
        <v/>
      </c>
      <c r="DL46" s="25" t="str">
        <f>IF(ISNUMBER('Raw Data'!DK186),'Raw Data'!DK186,"")</f>
        <v/>
      </c>
      <c r="DM46" s="25">
        <f>IF(ISNUMBER('Raw Data'!DL186),'Raw Data'!DL186,"")</f>
        <v>11.811967789531526</v>
      </c>
      <c r="DN46" s="25" t="str">
        <f>IF(ISNUMBER('Raw Data'!DM186),'Raw Data'!DM186,"")</f>
        <v/>
      </c>
      <c r="DO46" s="25">
        <f>IF(ISNUMBER('Raw Data'!DN186),'Raw Data'!DN186,"")</f>
        <v>11.739554962592226</v>
      </c>
      <c r="DP46" s="25" t="str">
        <f>IF(ISNUMBER('Raw Data'!DO186),'Raw Data'!DO186,"")</f>
        <v/>
      </c>
      <c r="DQ46" s="25" t="str">
        <f>IF(ISNUMBER('Raw Data'!DP186),'Raw Data'!DP186,"")</f>
        <v/>
      </c>
      <c r="DR46" s="25" t="str">
        <f>IF(ISNUMBER('Raw Data'!DQ186),'Raw Data'!DQ186,"")</f>
        <v/>
      </c>
      <c r="DS46" s="25" t="str">
        <f>IF(ISNUMBER('Raw Data'!DR186),'Raw Data'!DR186,"")</f>
        <v/>
      </c>
      <c r="DT46" s="25" t="str">
        <f>IF(ISNUMBER('Raw Data'!DS186),'Raw Data'!DS186,"")</f>
        <v/>
      </c>
      <c r="DU46" s="25" t="str">
        <f>IF(ISNUMBER('Raw Data'!DT186),'Raw Data'!DT186,"")</f>
        <v/>
      </c>
      <c r="DV46" s="25" t="str">
        <f>IF(ISNUMBER('Raw Data'!DU186),'Raw Data'!DU186,"")</f>
        <v/>
      </c>
      <c r="DW46" s="25" t="str">
        <f>IF(ISNUMBER('Raw Data'!DV186),'Raw Data'!DV186,"")</f>
        <v/>
      </c>
      <c r="DX46" s="25" t="str">
        <f>IF(ISNUMBER('Raw Data'!DW186),'Raw Data'!DW186,"")</f>
        <v/>
      </c>
      <c r="DY46" s="25" t="str">
        <f>IF(ISNUMBER('Raw Data'!DX186),'Raw Data'!DX186,"")</f>
        <v/>
      </c>
      <c r="DZ46" s="25">
        <f>IF(ISNUMBER('Raw Data'!DY186),'Raw Data'!DY186,"")</f>
        <v>0.37112594851439962</v>
      </c>
      <c r="EA46" s="25" t="str">
        <f>IF(ISNUMBER('Raw Data'!DZ186),'Raw Data'!DZ186,"")</f>
        <v/>
      </c>
      <c r="EB46" s="25" t="str">
        <f>IF(ISNUMBER('Raw Data'!EA186),'Raw Data'!EA186,"")</f>
        <v/>
      </c>
      <c r="EC46" s="25" t="str">
        <f>IF(ISNUMBER('Raw Data'!EB186),'Raw Data'!EB186,"")</f>
        <v/>
      </c>
      <c r="ED46" s="25" t="str">
        <f>IF(ISNUMBER('Raw Data'!EC186),'Raw Data'!EC186,"")</f>
        <v/>
      </c>
      <c r="EE46" s="25" t="str">
        <f>IF(ISNUMBER('Raw Data'!ED186),'Raw Data'!ED186,"")</f>
        <v/>
      </c>
      <c r="EF46" s="25" t="str">
        <f>IF(ISNUMBER('Raw Data'!EE186),'Raw Data'!EE186,"")</f>
        <v/>
      </c>
      <c r="EG46" s="25" t="str">
        <f>IF(ISNUMBER('Raw Data'!EF186),'Raw Data'!EF186,"")</f>
        <v/>
      </c>
      <c r="EH46" s="25">
        <f>IF(ISNUMBER('Raw Data'!EG186),'Raw Data'!EG186,"")</f>
        <v>1.1578551786237004</v>
      </c>
      <c r="EI46" s="25" t="str">
        <f>IF(ISNUMBER('Raw Data'!EH186),'Raw Data'!EH186,"")</f>
        <v/>
      </c>
      <c r="EJ46" s="25" t="str">
        <f>IF(ISNUMBER('Raw Data'!EI186),'Raw Data'!EI186,"")</f>
        <v/>
      </c>
      <c r="EK46" s="25" t="str">
        <f>IF(ISNUMBER('Raw Data'!EJ186),'Raw Data'!EJ186,"")</f>
        <v/>
      </c>
      <c r="EL46" s="25" t="str">
        <f>IF(ISNUMBER('Raw Data'!EK186),'Raw Data'!EK186,"")</f>
        <v/>
      </c>
      <c r="EM46" s="25" t="str">
        <f>IF(ISNUMBER('Raw Data'!EL186),'Raw Data'!EL186,"")</f>
        <v/>
      </c>
      <c r="EN46" s="25" t="str">
        <f>IF(ISNUMBER('Raw Data'!EM186),'Raw Data'!EM186,"")</f>
        <v/>
      </c>
      <c r="EO46" s="25" t="str">
        <f>IF(ISNUMBER('Raw Data'!EN186),'Raw Data'!EN186,"")</f>
        <v/>
      </c>
      <c r="EP46" s="25" t="str">
        <f>IF(ISNUMBER('Raw Data'!EO186),'Raw Data'!EO186,"")</f>
        <v/>
      </c>
      <c r="EQ46" s="25" t="str">
        <f>IF(ISNUMBER('Raw Data'!EP186),'Raw Data'!EP186,"")</f>
        <v/>
      </c>
      <c r="ER46" s="25" t="str">
        <f>IF(ISNUMBER('Raw Data'!EQ186),'Raw Data'!EQ186,"")</f>
        <v/>
      </c>
      <c r="ES46" s="25" t="str">
        <f>IF(ISNUMBER('Raw Data'!ER186),'Raw Data'!ER186,"")</f>
        <v/>
      </c>
      <c r="ET46" s="25" t="str">
        <f>IF(ISNUMBER('Raw Data'!ES186),'Raw Data'!ES186,"")</f>
        <v/>
      </c>
      <c r="EU46" s="25" t="str">
        <f>IF(ISNUMBER('Raw Data'!ET186),'Raw Data'!ET186,"")</f>
        <v/>
      </c>
      <c r="EV46" s="25" t="str">
        <f>IF(ISNUMBER('Raw Data'!EU186),'Raw Data'!EU186,"")</f>
        <v/>
      </c>
      <c r="EW46" s="25" t="str">
        <f>IF(ISNUMBER('Raw Data'!EV186),'Raw Data'!EV186,"")</f>
        <v/>
      </c>
      <c r="EX46" s="25" t="str">
        <f>IF(ISNUMBER('Raw Data'!EW186),'Raw Data'!EW186,"")</f>
        <v/>
      </c>
      <c r="EY46" s="25" t="str">
        <f>IF(ISNUMBER('Raw Data'!EX186),'Raw Data'!EX186,"")</f>
        <v/>
      </c>
      <c r="EZ46" s="25" t="str">
        <f>IF(ISNUMBER('Raw Data'!EY186),'Raw Data'!EY186,"")</f>
        <v/>
      </c>
      <c r="FA46" s="25" t="str">
        <f>IF(ISNUMBER('Raw Data'!EZ186),'Raw Data'!EZ186,"")</f>
        <v/>
      </c>
      <c r="FB46" s="25" t="str">
        <f>IF(ISNUMBER('Raw Data'!FA186),'Raw Data'!FA186,"")</f>
        <v/>
      </c>
      <c r="FC46" s="25" t="str">
        <f>IF(ISNUMBER('Raw Data'!FB186),'Raw Data'!FB186,"")</f>
        <v/>
      </c>
      <c r="FD46" s="25" t="str">
        <f>IF(ISNUMBER('Raw Data'!FC186),'Raw Data'!FC186,"")</f>
        <v/>
      </c>
      <c r="FE46" s="25" t="str">
        <f>IF(ISNUMBER('Raw Data'!FD186),'Raw Data'!FD186,"")</f>
        <v/>
      </c>
      <c r="FF46" s="25" t="str">
        <f>IF(ISNUMBER('Raw Data'!FE186),'Raw Data'!FE186,"")</f>
        <v/>
      </c>
      <c r="FG46" s="25" t="str">
        <f>IF(ISNUMBER('Raw Data'!FF186),'Raw Data'!FF186,"")</f>
        <v/>
      </c>
      <c r="FH46" s="25">
        <f>IF(ISNUMBER('Raw Data'!FG186),'Raw Data'!FG186,"")</f>
        <v>2.8199389836866251</v>
      </c>
      <c r="FI46" s="25" t="str">
        <f>IF(ISNUMBER('Raw Data'!FH186),'Raw Data'!FH186,"")</f>
        <v/>
      </c>
      <c r="FJ46" s="25" t="str">
        <f>IF(ISNUMBER('Raw Data'!FI186),'Raw Data'!FI186,"")</f>
        <v/>
      </c>
      <c r="FK46" s="25" t="str">
        <f>IF(ISNUMBER('Raw Data'!FJ186),'Raw Data'!FJ186,"")</f>
        <v/>
      </c>
      <c r="FL46" s="25" t="str">
        <f>IF(ISNUMBER('Raw Data'!FK186),'Raw Data'!FK186,"")</f>
        <v/>
      </c>
      <c r="FM46" s="25" t="str">
        <f>IF(ISNUMBER('Raw Data'!FL186),'Raw Data'!FL186,"")</f>
        <v/>
      </c>
      <c r="FN46" s="25" t="str">
        <f>IF(ISNUMBER('Raw Data'!FM186),'Raw Data'!FM186,"")</f>
        <v/>
      </c>
      <c r="FO46" s="25" t="str">
        <f>IF(ISNUMBER('Raw Data'!FN186),'Raw Data'!FN186,"")</f>
        <v/>
      </c>
      <c r="FP46" s="25" t="str">
        <f>IF(ISNUMBER('Raw Data'!FO186),'Raw Data'!FO186,"")</f>
        <v/>
      </c>
      <c r="FQ46" s="25" t="str">
        <f>IF(ISNUMBER('Raw Data'!FP186),'Raw Data'!FP186,"")</f>
        <v/>
      </c>
      <c r="FR46" s="25" t="str">
        <f>IF(ISNUMBER('Raw Data'!FQ186),'Raw Data'!FQ186,"")</f>
        <v/>
      </c>
      <c r="FS46" s="25" t="str">
        <f>IF(ISNUMBER('Raw Data'!FR186),'Raw Data'!FR186,"")</f>
        <v/>
      </c>
    </row>
    <row r="47" spans="1:176" s="4" customFormat="1" x14ac:dyDescent="0.25">
      <c r="A47" s="25" t="s">
        <v>29</v>
      </c>
      <c r="B47" s="26" t="s">
        <v>9</v>
      </c>
      <c r="C47" s="25"/>
      <c r="D47" s="25" t="str">
        <f>IF(ISNUMBER('Raw Data'!C187),'Raw Data'!C187,"")</f>
        <v/>
      </c>
      <c r="E47" s="25" t="str">
        <f>IF(ISNUMBER('Raw Data'!D187),'Raw Data'!D187,"")</f>
        <v/>
      </c>
      <c r="F47" s="25" t="str">
        <f>IF(ISNUMBER('Raw Data'!E187),'Raw Data'!E187,"")</f>
        <v/>
      </c>
      <c r="G47" s="25" t="str">
        <f>IF(ISNUMBER('Raw Data'!F187),'Raw Data'!F187,"")</f>
        <v/>
      </c>
      <c r="H47" s="25" t="str">
        <f>IF(ISNUMBER('Raw Data'!G187),'Raw Data'!G187,"")</f>
        <v/>
      </c>
      <c r="I47" s="25" t="str">
        <f>IF(ISNUMBER('Raw Data'!H187),'Raw Data'!H187,"")</f>
        <v/>
      </c>
      <c r="J47" s="25" t="str">
        <f>IF(ISNUMBER('Raw Data'!I187),'Raw Data'!I187,"")</f>
        <v/>
      </c>
      <c r="K47" s="25" t="str">
        <f>IF(ISNUMBER('Raw Data'!J187),'Raw Data'!J187,"")</f>
        <v/>
      </c>
      <c r="L47" s="25" t="str">
        <f>IF(ISNUMBER('Raw Data'!K187),'Raw Data'!K187,"")</f>
        <v/>
      </c>
      <c r="M47" s="25" t="str">
        <f>IF(ISNUMBER('Raw Data'!L187),'Raw Data'!L187,"")</f>
        <v/>
      </c>
      <c r="N47" s="25" t="str">
        <f>IF(ISNUMBER('Raw Data'!M187),'Raw Data'!M187,"")</f>
        <v/>
      </c>
      <c r="O47" s="25" t="str">
        <f>IF(ISNUMBER('Raw Data'!N187),'Raw Data'!N187,"")</f>
        <v/>
      </c>
      <c r="P47" s="25" t="str">
        <f>IF(ISNUMBER('Raw Data'!O187),'Raw Data'!O187,"")</f>
        <v/>
      </c>
      <c r="Q47" s="25" t="str">
        <f>IF(ISNUMBER('Raw Data'!P187),'Raw Data'!P187,"")</f>
        <v/>
      </c>
      <c r="R47" s="25" t="str">
        <f>IF(ISNUMBER('Raw Data'!Q187),'Raw Data'!Q187,"")</f>
        <v/>
      </c>
      <c r="S47" s="25" t="str">
        <f>IF(ISNUMBER('Raw Data'!R187),'Raw Data'!R187,"")</f>
        <v/>
      </c>
      <c r="T47" s="25" t="str">
        <f>IF(ISNUMBER('Raw Data'!S187),'Raw Data'!S187,"")</f>
        <v/>
      </c>
      <c r="U47" s="25" t="str">
        <f>IF(ISNUMBER('Raw Data'!T187),'Raw Data'!T187,"")</f>
        <v/>
      </c>
      <c r="V47" s="25" t="str">
        <f>IF(ISNUMBER('Raw Data'!U187),'Raw Data'!U187,"")</f>
        <v/>
      </c>
      <c r="W47" s="25" t="str">
        <f>IF(ISNUMBER('Raw Data'!V187),'Raw Data'!V187,"")</f>
        <v/>
      </c>
      <c r="X47" s="25" t="str">
        <f>IF(ISNUMBER('Raw Data'!W187),'Raw Data'!W187,"")</f>
        <v/>
      </c>
      <c r="Y47" s="25" t="str">
        <f>IF(ISNUMBER('Raw Data'!X187),'Raw Data'!X187,"")</f>
        <v/>
      </c>
      <c r="Z47" s="25" t="str">
        <f>IF(ISNUMBER('Raw Data'!Y187),'Raw Data'!Y187,"")</f>
        <v/>
      </c>
      <c r="AA47" s="25">
        <f>IF(ISNUMBER('Raw Data'!Z187),'Raw Data'!Z187,"")</f>
        <v>5.2428268341155499</v>
      </c>
      <c r="AB47" s="25" t="str">
        <f>IF(ISNUMBER('Raw Data'!AA187),'Raw Data'!AA187,"")</f>
        <v/>
      </c>
      <c r="AC47" s="25" t="str">
        <f>IF(ISNUMBER('Raw Data'!AB187),'Raw Data'!AB187,"")</f>
        <v/>
      </c>
      <c r="AD47" s="25" t="str">
        <f>IF(ISNUMBER('Raw Data'!AC187),'Raw Data'!AC187,"")</f>
        <v/>
      </c>
      <c r="AE47" s="25">
        <f>IF(ISNUMBER('Raw Data'!AD187),'Raw Data'!AD187,"")</f>
        <v>3.0231993299863253</v>
      </c>
      <c r="AF47" s="25" t="str">
        <f>IF(ISNUMBER('Raw Data'!AE187),'Raw Data'!AE187,"")</f>
        <v/>
      </c>
      <c r="AG47" s="25">
        <f>IF(ISNUMBER('Raw Data'!AF187),'Raw Data'!AF187,"")</f>
        <v>3.61521771298835</v>
      </c>
      <c r="AH47" s="25" t="str">
        <f>IF(ISNUMBER('Raw Data'!AG187),'Raw Data'!AG187,"")</f>
        <v/>
      </c>
      <c r="AI47" s="25">
        <f>IF(ISNUMBER('Raw Data'!AH187),'Raw Data'!AH187,"")</f>
        <v>0.96239664909562439</v>
      </c>
      <c r="AJ47" s="25" t="str">
        <f>IF(ISNUMBER('Raw Data'!AI187),'Raw Data'!AI187,"")</f>
        <v/>
      </c>
      <c r="AK47" s="25" t="str">
        <f>IF(ISNUMBER('Raw Data'!AJ187),'Raw Data'!AJ187,"")</f>
        <v/>
      </c>
      <c r="AL47" s="25" t="str">
        <f>IF(ISNUMBER('Raw Data'!AK187),'Raw Data'!AK187,"")</f>
        <v/>
      </c>
      <c r="AM47" s="25" t="str">
        <f>IF(ISNUMBER('Raw Data'!AL187),'Raw Data'!AL187,"")</f>
        <v/>
      </c>
      <c r="AN47" s="25">
        <f>IF(ISNUMBER('Raw Data'!AM187),'Raw Data'!AM187,"")</f>
        <v>1.063132772117275</v>
      </c>
      <c r="AO47" s="25" t="str">
        <f>IF(ISNUMBER('Raw Data'!AN187),'Raw Data'!AN187,"")</f>
        <v/>
      </c>
      <c r="AP47" s="25">
        <f>IF(ISNUMBER('Raw Data'!AO187),'Raw Data'!AO187,"")</f>
        <v>0.86381169658857537</v>
      </c>
      <c r="AQ47" s="25" t="str">
        <f>IF(ISNUMBER('Raw Data'!AP187),'Raw Data'!AP187,"")</f>
        <v/>
      </c>
      <c r="AR47" s="25" t="str">
        <f>IF(ISNUMBER('Raw Data'!AQ187),'Raw Data'!AQ187,"")</f>
        <v/>
      </c>
      <c r="AS47" s="25" t="str">
        <f>IF(ISNUMBER('Raw Data'!AR187),'Raw Data'!AR187,"")</f>
        <v/>
      </c>
      <c r="AT47" s="25">
        <f>IF(ISNUMBER('Raw Data'!AS187),'Raw Data'!AS187,"")</f>
        <v>1.7681807039110748</v>
      </c>
      <c r="AU47" s="25" t="str">
        <f>IF(ISNUMBER('Raw Data'!AT187),'Raw Data'!AT187,"")</f>
        <v/>
      </c>
      <c r="AV47" s="25">
        <f>IF(ISNUMBER('Raw Data'!AU187),'Raw Data'!AU187,"")</f>
        <v>1.338271595728175</v>
      </c>
      <c r="AW47" s="25" t="str">
        <f>IF(ISNUMBER('Raw Data'!AV187),'Raw Data'!AV187,"")</f>
        <v/>
      </c>
      <c r="AX47" s="25" t="str">
        <f>IF(ISNUMBER('Raw Data'!AW187),'Raw Data'!AW187,"")</f>
        <v/>
      </c>
      <c r="AY47" s="25">
        <f>IF(ISNUMBER('Raw Data'!AX187),'Raw Data'!AX187,"")</f>
        <v>2.308309230822251</v>
      </c>
      <c r="AZ47" s="25" t="str">
        <f>IF(ISNUMBER('Raw Data'!AY187),'Raw Data'!AY187,"")</f>
        <v/>
      </c>
      <c r="BA47" s="25">
        <f>IF(ISNUMBER('Raw Data'!AZ187),'Raw Data'!AZ187,"")</f>
        <v>2.6318493726805996</v>
      </c>
      <c r="BB47" s="25" t="str">
        <f>IF(ISNUMBER('Raw Data'!BA187),'Raw Data'!BA187,"")</f>
        <v/>
      </c>
      <c r="BC47" s="25">
        <f>IF(ISNUMBER('Raw Data'!BB187),'Raw Data'!BB187,"")</f>
        <v>3.1895257274996993</v>
      </c>
      <c r="BD47" s="25" t="str">
        <f>IF(ISNUMBER('Raw Data'!BC187),'Raw Data'!BC187,"")</f>
        <v/>
      </c>
      <c r="BE47" s="25" t="str">
        <f>IF(ISNUMBER('Raw Data'!BD187),'Raw Data'!BD187,"")</f>
        <v/>
      </c>
      <c r="BF47" s="25" t="str">
        <f>IF(ISNUMBER('Raw Data'!BE187),'Raw Data'!BE187,"")</f>
        <v/>
      </c>
      <c r="BG47" s="25" t="str">
        <f>IF(ISNUMBER('Raw Data'!BF187),'Raw Data'!BF187,"")</f>
        <v/>
      </c>
      <c r="BH47" s="25">
        <f>IF(ISNUMBER('Raw Data'!BG187),'Raw Data'!BG187,"")</f>
        <v>3.4349301060728501</v>
      </c>
      <c r="BI47" s="25" t="str">
        <f>IF(ISNUMBER('Raw Data'!BH187),'Raw Data'!BH187,"")</f>
        <v/>
      </c>
      <c r="BJ47" s="25">
        <f>IF(ISNUMBER('Raw Data'!BI187),'Raw Data'!BI187,"")</f>
        <v>3.9025343497489997</v>
      </c>
      <c r="BK47" s="25" t="str">
        <f>IF(ISNUMBER('Raw Data'!BJ187),'Raw Data'!BJ187,"")</f>
        <v/>
      </c>
      <c r="BL47" s="25" t="str">
        <f>IF(ISNUMBER('Raw Data'!BK187),'Raw Data'!BK187,"")</f>
        <v/>
      </c>
      <c r="BM47" s="25">
        <f>IF(ISNUMBER('Raw Data'!BL187),'Raw Data'!BL187,"")</f>
        <v>4.0910540125806243</v>
      </c>
      <c r="BN47" s="25" t="str">
        <f>IF(ISNUMBER('Raw Data'!BM187),'Raw Data'!BM187,"")</f>
        <v/>
      </c>
      <c r="BO47" s="25">
        <f>IF(ISNUMBER('Raw Data'!BN187),'Raw Data'!BN187,"")</f>
        <v>4.5628989375121494</v>
      </c>
      <c r="BP47" s="25" t="str">
        <f>IF(ISNUMBER('Raw Data'!BO187),'Raw Data'!BO187,"")</f>
        <v/>
      </c>
      <c r="BQ47" s="25">
        <f>IF(ISNUMBER('Raw Data'!BP187),'Raw Data'!BP187,"")</f>
        <v>4.9296136420167</v>
      </c>
      <c r="BR47" s="25" t="str">
        <f>IF(ISNUMBER('Raw Data'!BQ187),'Raw Data'!BQ187,"")</f>
        <v/>
      </c>
      <c r="BS47" s="25" t="str">
        <f>IF(ISNUMBER('Raw Data'!BR187),'Raw Data'!BR187,"")</f>
        <v/>
      </c>
      <c r="BT47" s="25" t="str">
        <f>IF(ISNUMBER('Raw Data'!BS187),'Raw Data'!BS187,"")</f>
        <v/>
      </c>
      <c r="BU47" s="25" t="str">
        <f>IF(ISNUMBER('Raw Data'!BT187),'Raw Data'!BT187,"")</f>
        <v/>
      </c>
      <c r="BV47" s="25">
        <f>IF(ISNUMBER('Raw Data'!BU187),'Raw Data'!BU187,"")</f>
        <v>6.5421995958166006</v>
      </c>
      <c r="BW47" s="25" t="str">
        <f>IF(ISNUMBER('Raw Data'!BV187),'Raw Data'!BV187,"")</f>
        <v/>
      </c>
      <c r="BX47" s="25">
        <f>IF(ISNUMBER('Raw Data'!BW187),'Raw Data'!BW187,"")</f>
        <v>6.7827241345565996</v>
      </c>
      <c r="BY47" s="25" t="str">
        <f>IF(ISNUMBER('Raw Data'!BX187),'Raw Data'!BX187,"")</f>
        <v/>
      </c>
      <c r="BZ47" s="25" t="str">
        <f>IF(ISNUMBER('Raw Data'!BY187),'Raw Data'!BY187,"")</f>
        <v/>
      </c>
      <c r="CA47" s="25">
        <f>IF(ISNUMBER('Raw Data'!BZ187),'Raw Data'!BZ187,"")</f>
        <v>6.9031632730849495</v>
      </c>
      <c r="CB47" s="25" t="str">
        <f>IF(ISNUMBER('Raw Data'!CA187),'Raw Data'!CA187,"")</f>
        <v/>
      </c>
      <c r="CC47" s="25">
        <f>IF(ISNUMBER('Raw Data'!CB187),'Raw Data'!CB187,"")</f>
        <v>2.7986050998685252</v>
      </c>
      <c r="CD47" s="25" t="str">
        <f>IF(ISNUMBER('Raw Data'!CC187),'Raw Data'!CC187,"")</f>
        <v/>
      </c>
      <c r="CE47" s="25">
        <f>IF(ISNUMBER('Raw Data'!CD187),'Raw Data'!CD187,"")</f>
        <v>2.4440250726400254</v>
      </c>
      <c r="CF47" s="25" t="str">
        <f>IF(ISNUMBER('Raw Data'!CE187),'Raw Data'!CE187,"")</f>
        <v/>
      </c>
      <c r="CG47" s="25" t="str">
        <f>IF(ISNUMBER('Raw Data'!CF187),'Raw Data'!CF187,"")</f>
        <v/>
      </c>
      <c r="CH47" s="25" t="str">
        <f>IF(ISNUMBER('Raw Data'!CG187),'Raw Data'!CG187,"")</f>
        <v/>
      </c>
      <c r="CI47" s="25" t="str">
        <f>IF(ISNUMBER('Raw Data'!CH187),'Raw Data'!CH187,"")</f>
        <v/>
      </c>
      <c r="CJ47" s="25">
        <f>IF(ISNUMBER('Raw Data'!CI187),'Raw Data'!CI187,"")</f>
        <v>0.85661421726227482</v>
      </c>
      <c r="CK47" s="25" t="str">
        <f>IF(ISNUMBER('Raw Data'!CJ187),'Raw Data'!CJ187,"")</f>
        <v/>
      </c>
      <c r="CL47" s="25">
        <f>IF(ISNUMBER('Raw Data'!CK187),'Raw Data'!CK187,"")</f>
        <v>-2.915300252477504E-2</v>
      </c>
      <c r="CM47" s="25" t="str">
        <f>IF(ISNUMBER('Raw Data'!CL187),'Raw Data'!CL187,"")</f>
        <v/>
      </c>
      <c r="CN47" s="25" t="str">
        <f>IF(ISNUMBER('Raw Data'!CM187),'Raw Data'!CM187,"")</f>
        <v/>
      </c>
      <c r="CO47" s="25">
        <f>IF(ISNUMBER('Raw Data'!CN187),'Raw Data'!CN187,"")</f>
        <v>1.0209815284299002</v>
      </c>
      <c r="CP47" s="25" t="str">
        <f>IF(ISNUMBER('Raw Data'!CO187),'Raw Data'!CO187,"")</f>
        <v/>
      </c>
      <c r="CQ47" s="25">
        <f>IF(ISNUMBER('Raw Data'!CP187),'Raw Data'!CP187,"")</f>
        <v>0.42345075431737467</v>
      </c>
      <c r="CR47" s="25" t="str">
        <f>IF(ISNUMBER('Raw Data'!CQ187),'Raw Data'!CQ187,"")</f>
        <v/>
      </c>
      <c r="CS47" s="25">
        <f>IF(ISNUMBER('Raw Data'!CR187),'Raw Data'!CR187,"")</f>
        <v>0.58090773205292523</v>
      </c>
      <c r="CT47" s="25" t="str">
        <f>IF(ISNUMBER('Raw Data'!CS187),'Raw Data'!CS187,"")</f>
        <v/>
      </c>
      <c r="CU47" s="25" t="str">
        <f>IF(ISNUMBER('Raw Data'!CT187),'Raw Data'!CT187,"")</f>
        <v/>
      </c>
      <c r="CV47" s="25" t="str">
        <f>IF(ISNUMBER('Raw Data'!CU187),'Raw Data'!CU187,"")</f>
        <v/>
      </c>
      <c r="CW47" s="25" t="str">
        <f>IF(ISNUMBER('Raw Data'!CV187),'Raw Data'!CV187,"")</f>
        <v/>
      </c>
      <c r="CX47" s="25">
        <f>IF(ISNUMBER('Raw Data'!CW187),'Raw Data'!CW187,"")</f>
        <v>2.0577059997322995</v>
      </c>
      <c r="CY47" s="25" t="str">
        <f>IF(ISNUMBER('Raw Data'!CX187),'Raw Data'!CX187,"")</f>
        <v/>
      </c>
      <c r="CZ47" s="25">
        <f>IF(ISNUMBER('Raw Data'!CY187),'Raw Data'!CY187,"")</f>
        <v>2.3091225547808008</v>
      </c>
      <c r="DA47" s="25" t="str">
        <f>IF(ISNUMBER('Raw Data'!CZ187),'Raw Data'!CZ187,"")</f>
        <v/>
      </c>
      <c r="DB47" s="25" t="str">
        <f>IF(ISNUMBER('Raw Data'!DA187),'Raw Data'!DA187,"")</f>
        <v/>
      </c>
      <c r="DC47" s="25">
        <f>IF(ISNUMBER('Raw Data'!DB187),'Raw Data'!DB187,"")</f>
        <v>2.7083575296350499</v>
      </c>
      <c r="DD47" s="25" t="str">
        <f>IF(ISNUMBER('Raw Data'!DC187),'Raw Data'!DC187,"")</f>
        <v/>
      </c>
      <c r="DE47" s="25">
        <f>IF(ISNUMBER('Raw Data'!DD187),'Raw Data'!DD187,"")</f>
        <v>3.1330164393969246</v>
      </c>
      <c r="DF47" s="25" t="str">
        <f>IF(ISNUMBER('Raw Data'!DE187),'Raw Data'!DE187,"")</f>
        <v/>
      </c>
      <c r="DG47" s="25">
        <f>IF(ISNUMBER('Raw Data'!DF187),'Raw Data'!DF187,"")</f>
        <v>3.4545042343558245</v>
      </c>
      <c r="DH47" s="25" t="str">
        <f>IF(ISNUMBER('Raw Data'!DG187),'Raw Data'!DG187,"")</f>
        <v/>
      </c>
      <c r="DI47" s="25" t="str">
        <f>IF(ISNUMBER('Raw Data'!DH187),'Raw Data'!DH187,"")</f>
        <v/>
      </c>
      <c r="DJ47" s="25" t="str">
        <f>IF(ISNUMBER('Raw Data'!DI187),'Raw Data'!DI187,"")</f>
        <v/>
      </c>
      <c r="DK47" s="25" t="str">
        <f>IF(ISNUMBER('Raw Data'!DJ187),'Raw Data'!DJ187,"")</f>
        <v/>
      </c>
      <c r="DL47" s="25" t="str">
        <f>IF(ISNUMBER('Raw Data'!DK187),'Raw Data'!DK187,"")</f>
        <v/>
      </c>
      <c r="DM47" s="25">
        <f>IF(ISNUMBER('Raw Data'!DL187),'Raw Data'!DL187,"")</f>
        <v>5.9126119269474007</v>
      </c>
      <c r="DN47" s="25" t="str">
        <f>IF(ISNUMBER('Raw Data'!DM187),'Raw Data'!DM187,"")</f>
        <v/>
      </c>
      <c r="DO47" s="25">
        <f>IF(ISNUMBER('Raw Data'!DN187),'Raw Data'!DN187,"")</f>
        <v>5.9382615603122257</v>
      </c>
      <c r="DP47" s="25" t="str">
        <f>IF(ISNUMBER('Raw Data'!DO187),'Raw Data'!DO187,"")</f>
        <v/>
      </c>
      <c r="DQ47" s="25" t="str">
        <f>IF(ISNUMBER('Raw Data'!DP187),'Raw Data'!DP187,"")</f>
        <v/>
      </c>
      <c r="DR47" s="25" t="str">
        <f>IF(ISNUMBER('Raw Data'!DQ187),'Raw Data'!DQ187,"")</f>
        <v/>
      </c>
      <c r="DS47" s="25" t="str">
        <f>IF(ISNUMBER('Raw Data'!DR187),'Raw Data'!DR187,"")</f>
        <v/>
      </c>
      <c r="DT47" s="25" t="str">
        <f>IF(ISNUMBER('Raw Data'!DS187),'Raw Data'!DS187,"")</f>
        <v/>
      </c>
      <c r="DU47" s="25" t="str">
        <f>IF(ISNUMBER('Raw Data'!DT187),'Raw Data'!DT187,"")</f>
        <v/>
      </c>
      <c r="DV47" s="25" t="str">
        <f>IF(ISNUMBER('Raw Data'!DU187),'Raw Data'!DU187,"")</f>
        <v/>
      </c>
      <c r="DW47" s="25" t="str">
        <f>IF(ISNUMBER('Raw Data'!DV187),'Raw Data'!DV187,"")</f>
        <v/>
      </c>
      <c r="DX47" s="25" t="str">
        <f>IF(ISNUMBER('Raw Data'!DW187),'Raw Data'!DW187,"")</f>
        <v/>
      </c>
      <c r="DY47" s="25" t="str">
        <f>IF(ISNUMBER('Raw Data'!DX187),'Raw Data'!DX187,"")</f>
        <v/>
      </c>
      <c r="DZ47" s="25">
        <f>IF(ISNUMBER('Raw Data'!DY187),'Raw Data'!DY187,"")</f>
        <v>1.8590549739124747</v>
      </c>
      <c r="EA47" s="25" t="str">
        <f>IF(ISNUMBER('Raw Data'!DZ187),'Raw Data'!DZ187,"")</f>
        <v/>
      </c>
      <c r="EB47" s="25" t="str">
        <f>IF(ISNUMBER('Raw Data'!EA187),'Raw Data'!EA187,"")</f>
        <v/>
      </c>
      <c r="EC47" s="25" t="str">
        <f>IF(ISNUMBER('Raw Data'!EB187),'Raw Data'!EB187,"")</f>
        <v/>
      </c>
      <c r="ED47" s="25" t="str">
        <f>IF(ISNUMBER('Raw Data'!EC187),'Raw Data'!EC187,"")</f>
        <v/>
      </c>
      <c r="EE47" s="25" t="str">
        <f>IF(ISNUMBER('Raw Data'!ED187),'Raw Data'!ED187,"")</f>
        <v/>
      </c>
      <c r="EF47" s="25" t="str">
        <f>IF(ISNUMBER('Raw Data'!EE187),'Raw Data'!EE187,"")</f>
        <v/>
      </c>
      <c r="EG47" s="25" t="str">
        <f>IF(ISNUMBER('Raw Data'!EF187),'Raw Data'!EF187,"")</f>
        <v/>
      </c>
      <c r="EH47" s="25">
        <f>IF(ISNUMBER('Raw Data'!EG187),'Raw Data'!EG187,"")</f>
        <v>0.28166401277029918</v>
      </c>
      <c r="EI47" s="25" t="str">
        <f>IF(ISNUMBER('Raw Data'!EH187),'Raw Data'!EH187,"")</f>
        <v/>
      </c>
      <c r="EJ47" s="25" t="str">
        <f>IF(ISNUMBER('Raw Data'!EI187),'Raw Data'!EI187,"")</f>
        <v/>
      </c>
      <c r="EK47" s="25" t="str">
        <f>IF(ISNUMBER('Raw Data'!EJ187),'Raw Data'!EJ187,"")</f>
        <v/>
      </c>
      <c r="EL47" s="25" t="str">
        <f>IF(ISNUMBER('Raw Data'!EK187),'Raw Data'!EK187,"")</f>
        <v/>
      </c>
      <c r="EM47" s="25" t="str">
        <f>IF(ISNUMBER('Raw Data'!EL187),'Raw Data'!EL187,"")</f>
        <v/>
      </c>
      <c r="EN47" s="25" t="str">
        <f>IF(ISNUMBER('Raw Data'!EM187),'Raw Data'!EM187,"")</f>
        <v/>
      </c>
      <c r="EO47" s="25" t="str">
        <f>IF(ISNUMBER('Raw Data'!EN187),'Raw Data'!EN187,"")</f>
        <v/>
      </c>
      <c r="EP47" s="25" t="str">
        <f>IF(ISNUMBER('Raw Data'!EO187),'Raw Data'!EO187,"")</f>
        <v/>
      </c>
      <c r="EQ47" s="25" t="str">
        <f>IF(ISNUMBER('Raw Data'!EP187),'Raw Data'!EP187,"")</f>
        <v/>
      </c>
      <c r="ER47" s="25" t="str">
        <f>IF(ISNUMBER('Raw Data'!EQ187),'Raw Data'!EQ187,"")</f>
        <v/>
      </c>
      <c r="ES47" s="25" t="str">
        <f>IF(ISNUMBER('Raw Data'!ER187),'Raw Data'!ER187,"")</f>
        <v/>
      </c>
      <c r="ET47" s="25" t="str">
        <f>IF(ISNUMBER('Raw Data'!ES187),'Raw Data'!ES187,"")</f>
        <v/>
      </c>
      <c r="EU47" s="25" t="str">
        <f>IF(ISNUMBER('Raw Data'!ET187),'Raw Data'!ET187,"")</f>
        <v/>
      </c>
      <c r="EV47" s="25" t="str">
        <f>IF(ISNUMBER('Raw Data'!EU187),'Raw Data'!EU187,"")</f>
        <v/>
      </c>
      <c r="EW47" s="25" t="str">
        <f>IF(ISNUMBER('Raw Data'!EV187),'Raw Data'!EV187,"")</f>
        <v/>
      </c>
      <c r="EX47" s="25" t="str">
        <f>IF(ISNUMBER('Raw Data'!EW187),'Raw Data'!EW187,"")</f>
        <v/>
      </c>
      <c r="EY47" s="25" t="str">
        <f>IF(ISNUMBER('Raw Data'!EX187),'Raw Data'!EX187,"")</f>
        <v/>
      </c>
      <c r="EZ47" s="25" t="str">
        <f>IF(ISNUMBER('Raw Data'!EY187),'Raw Data'!EY187,"")</f>
        <v/>
      </c>
      <c r="FA47" s="25" t="str">
        <f>IF(ISNUMBER('Raw Data'!EZ187),'Raw Data'!EZ187,"")</f>
        <v/>
      </c>
      <c r="FB47" s="25" t="str">
        <f>IF(ISNUMBER('Raw Data'!FA187),'Raw Data'!FA187,"")</f>
        <v/>
      </c>
      <c r="FC47" s="25" t="str">
        <f>IF(ISNUMBER('Raw Data'!FB187),'Raw Data'!FB187,"")</f>
        <v/>
      </c>
      <c r="FD47" s="25" t="str">
        <f>IF(ISNUMBER('Raw Data'!FC187),'Raw Data'!FC187,"")</f>
        <v/>
      </c>
      <c r="FE47" s="25" t="str">
        <f>IF(ISNUMBER('Raw Data'!FD187),'Raw Data'!FD187,"")</f>
        <v/>
      </c>
      <c r="FF47" s="25" t="str">
        <f>IF(ISNUMBER('Raw Data'!FE187),'Raw Data'!FE187,"")</f>
        <v/>
      </c>
      <c r="FG47" s="25" t="str">
        <f>IF(ISNUMBER('Raw Data'!FF187),'Raw Data'!FF187,"")</f>
        <v/>
      </c>
      <c r="FH47" s="25">
        <f>IF(ISNUMBER('Raw Data'!FG187),'Raw Data'!FG187,"")</f>
        <v>2.43493011456555</v>
      </c>
      <c r="FI47" s="25" t="str">
        <f>IF(ISNUMBER('Raw Data'!FH187),'Raw Data'!FH187,"")</f>
        <v/>
      </c>
      <c r="FJ47" s="25" t="str">
        <f>IF(ISNUMBER('Raw Data'!FI187),'Raw Data'!FI187,"")</f>
        <v/>
      </c>
      <c r="FK47" s="25" t="str">
        <f>IF(ISNUMBER('Raw Data'!FJ187),'Raw Data'!FJ187,"")</f>
        <v/>
      </c>
      <c r="FL47" s="25" t="str">
        <f>IF(ISNUMBER('Raw Data'!FK187),'Raw Data'!FK187,"")</f>
        <v/>
      </c>
      <c r="FM47" s="25" t="str">
        <f>IF(ISNUMBER('Raw Data'!FL187),'Raw Data'!FL187,"")</f>
        <v/>
      </c>
      <c r="FN47" s="25" t="str">
        <f>IF(ISNUMBER('Raw Data'!FM187),'Raw Data'!FM187,"")</f>
        <v/>
      </c>
      <c r="FO47" s="25" t="str">
        <f>IF(ISNUMBER('Raw Data'!FN187),'Raw Data'!FN187,"")</f>
        <v/>
      </c>
      <c r="FP47" s="25" t="str">
        <f>IF(ISNUMBER('Raw Data'!FO187),'Raw Data'!FO187,"")</f>
        <v/>
      </c>
      <c r="FQ47" s="25" t="str">
        <f>IF(ISNUMBER('Raw Data'!FP187),'Raw Data'!FP187,"")</f>
        <v/>
      </c>
      <c r="FR47" s="25" t="str">
        <f>IF(ISNUMBER('Raw Data'!FQ187),'Raw Data'!FQ187,"")</f>
        <v/>
      </c>
      <c r="FS47" s="25" t="str">
        <f>IF(ISNUMBER('Raw Data'!FR187),'Raw Data'!FR187,"")</f>
        <v/>
      </c>
    </row>
    <row r="48" spans="1:176" s="4" customFormat="1" x14ac:dyDescent="0.25">
      <c r="A48" s="25" t="s">
        <v>30</v>
      </c>
      <c r="B48" s="26" t="s">
        <v>9</v>
      </c>
      <c r="C48" s="25"/>
      <c r="D48" s="25" t="str">
        <f>IF(ISNUMBER('Raw Data'!C188),'Raw Data'!C188,"")</f>
        <v/>
      </c>
      <c r="E48" s="25" t="str">
        <f>IF(ISNUMBER('Raw Data'!D188),'Raw Data'!D188,"")</f>
        <v/>
      </c>
      <c r="F48" s="25" t="str">
        <f>IF(ISNUMBER('Raw Data'!E188),'Raw Data'!E188,"")</f>
        <v/>
      </c>
      <c r="G48" s="25" t="str">
        <f>IF(ISNUMBER('Raw Data'!F188),'Raw Data'!F188,"")</f>
        <v/>
      </c>
      <c r="H48" s="25" t="str">
        <f>IF(ISNUMBER('Raw Data'!G188),'Raw Data'!G188,"")</f>
        <v/>
      </c>
      <c r="I48" s="25" t="str">
        <f>IF(ISNUMBER('Raw Data'!H188),'Raw Data'!H188,"")</f>
        <v/>
      </c>
      <c r="J48" s="25" t="str">
        <f>IF(ISNUMBER('Raw Data'!I188),'Raw Data'!I188,"")</f>
        <v/>
      </c>
      <c r="K48" s="25" t="str">
        <f>IF(ISNUMBER('Raw Data'!J188),'Raw Data'!J188,"")</f>
        <v/>
      </c>
      <c r="L48" s="25" t="str">
        <f>IF(ISNUMBER('Raw Data'!K188),'Raw Data'!K188,"")</f>
        <v/>
      </c>
      <c r="M48" s="25" t="str">
        <f>IF(ISNUMBER('Raw Data'!L188),'Raw Data'!L188,"")</f>
        <v/>
      </c>
      <c r="N48" s="25" t="str">
        <f>IF(ISNUMBER('Raw Data'!M188),'Raw Data'!M188,"")</f>
        <v/>
      </c>
      <c r="O48" s="25" t="str">
        <f>IF(ISNUMBER('Raw Data'!N188),'Raw Data'!N188,"")</f>
        <v/>
      </c>
      <c r="P48" s="25" t="str">
        <f>IF(ISNUMBER('Raw Data'!O188),'Raw Data'!O188,"")</f>
        <v/>
      </c>
      <c r="Q48" s="25" t="str">
        <f>IF(ISNUMBER('Raw Data'!P188),'Raw Data'!P188,"")</f>
        <v/>
      </c>
      <c r="R48" s="25" t="str">
        <f>IF(ISNUMBER('Raw Data'!Q188),'Raw Data'!Q188,"")</f>
        <v/>
      </c>
      <c r="S48" s="25" t="str">
        <f>IF(ISNUMBER('Raw Data'!R188),'Raw Data'!R188,"")</f>
        <v/>
      </c>
      <c r="T48" s="25" t="str">
        <f>IF(ISNUMBER('Raw Data'!S188),'Raw Data'!S188,"")</f>
        <v/>
      </c>
      <c r="U48" s="25" t="str">
        <f>IF(ISNUMBER('Raw Data'!T188),'Raw Data'!T188,"")</f>
        <v/>
      </c>
      <c r="V48" s="25" t="str">
        <f>IF(ISNUMBER('Raw Data'!U188),'Raw Data'!U188,"")</f>
        <v/>
      </c>
      <c r="W48" s="25" t="str">
        <f>IF(ISNUMBER('Raw Data'!V188),'Raw Data'!V188,"")</f>
        <v/>
      </c>
      <c r="X48" s="25" t="str">
        <f>IF(ISNUMBER('Raw Data'!W188),'Raw Data'!W188,"")</f>
        <v/>
      </c>
      <c r="Y48" s="25" t="str">
        <f>IF(ISNUMBER('Raw Data'!X188),'Raw Data'!X188,"")</f>
        <v/>
      </c>
      <c r="Z48" s="25" t="str">
        <f>IF(ISNUMBER('Raw Data'!Y188),'Raw Data'!Y188,"")</f>
        <v/>
      </c>
      <c r="AA48" s="25">
        <f>IF(ISNUMBER('Raw Data'!Z188),'Raw Data'!Z188,"")</f>
        <v>6.5244543698061834</v>
      </c>
      <c r="AB48" s="25" t="str">
        <f>IF(ISNUMBER('Raw Data'!AA188),'Raw Data'!AA188,"")</f>
        <v/>
      </c>
      <c r="AC48" s="25" t="str">
        <f>IF(ISNUMBER('Raw Data'!AB188),'Raw Data'!AB188,"")</f>
        <v/>
      </c>
      <c r="AD48" s="25" t="str">
        <f>IF(ISNUMBER('Raw Data'!AC188),'Raw Data'!AC188,"")</f>
        <v/>
      </c>
      <c r="AE48" s="25">
        <f>IF(ISNUMBER('Raw Data'!AD188),'Raw Data'!AD188,"")</f>
        <v>6.3098985639461258</v>
      </c>
      <c r="AF48" s="25" t="str">
        <f>IF(ISNUMBER('Raw Data'!AE188),'Raw Data'!AE188,"")</f>
        <v/>
      </c>
      <c r="AG48" s="25">
        <f>IF(ISNUMBER('Raw Data'!AF188),'Raw Data'!AF188,"")</f>
        <v>6.0837287136273108</v>
      </c>
      <c r="AH48" s="25" t="str">
        <f>IF(ISNUMBER('Raw Data'!AG188),'Raw Data'!AG188,"")</f>
        <v/>
      </c>
      <c r="AI48" s="25">
        <f>IF(ISNUMBER('Raw Data'!AH188),'Raw Data'!AH188,"")</f>
        <v>6.3712128636936773</v>
      </c>
      <c r="AJ48" s="25" t="str">
        <f>IF(ISNUMBER('Raw Data'!AI188),'Raw Data'!AI188,"")</f>
        <v/>
      </c>
      <c r="AK48" s="25" t="str">
        <f>IF(ISNUMBER('Raw Data'!AJ188),'Raw Data'!AJ188,"")</f>
        <v/>
      </c>
      <c r="AL48" s="25" t="str">
        <f>IF(ISNUMBER('Raw Data'!AK188),'Raw Data'!AK188,"")</f>
        <v/>
      </c>
      <c r="AM48" s="25" t="str">
        <f>IF(ISNUMBER('Raw Data'!AL188),'Raw Data'!AL188,"")</f>
        <v/>
      </c>
      <c r="AN48" s="25">
        <f>IF(ISNUMBER('Raw Data'!AM188),'Raw Data'!AM188,"")</f>
        <v>4.961913194817158</v>
      </c>
      <c r="AO48" s="25" t="str">
        <f>IF(ISNUMBER('Raw Data'!AN188),'Raw Data'!AN188,"")</f>
        <v/>
      </c>
      <c r="AP48" s="25">
        <f>IF(ISNUMBER('Raw Data'!AO188),'Raw Data'!AO188,"")</f>
        <v>5.1409755945579274</v>
      </c>
      <c r="AQ48" s="25" t="str">
        <f>IF(ISNUMBER('Raw Data'!AP188),'Raw Data'!AP188,"")</f>
        <v/>
      </c>
      <c r="AR48" s="25" t="str">
        <f>IF(ISNUMBER('Raw Data'!AQ188),'Raw Data'!AQ188,"")</f>
        <v/>
      </c>
      <c r="AS48" s="25" t="str">
        <f>IF(ISNUMBER('Raw Data'!AR188),'Raw Data'!AR188,"")</f>
        <v/>
      </c>
      <c r="AT48" s="25">
        <f>IF(ISNUMBER('Raw Data'!AS188),'Raw Data'!AS188,"")</f>
        <v>4.8550477492076034</v>
      </c>
      <c r="AU48" s="25" t="str">
        <f>IF(ISNUMBER('Raw Data'!AT188),'Raw Data'!AT188,"")</f>
        <v/>
      </c>
      <c r="AV48" s="25">
        <f>IF(ISNUMBER('Raw Data'!AU188),'Raw Data'!AU188,"")</f>
        <v>4.7243243366251582</v>
      </c>
      <c r="AW48" s="25" t="str">
        <f>IF(ISNUMBER('Raw Data'!AV188),'Raw Data'!AV188,"")</f>
        <v/>
      </c>
      <c r="AX48" s="25" t="str">
        <f>IF(ISNUMBER('Raw Data'!AW188),'Raw Data'!AW188,"")</f>
        <v/>
      </c>
      <c r="AY48" s="25">
        <f>IF(ISNUMBER('Raw Data'!AX188),'Raw Data'!AX188,"")</f>
        <v>5.1125898620278249</v>
      </c>
      <c r="AZ48" s="25" t="str">
        <f>IF(ISNUMBER('Raw Data'!AY188),'Raw Data'!AY188,"")</f>
        <v/>
      </c>
      <c r="BA48" s="25">
        <f>IF(ISNUMBER('Raw Data'!AZ188),'Raw Data'!AZ188,"")</f>
        <v>4.989002784122027</v>
      </c>
      <c r="BB48" s="25" t="str">
        <f>IF(ISNUMBER('Raw Data'!BA188),'Raw Data'!BA188,"")</f>
        <v/>
      </c>
      <c r="BC48" s="25">
        <f>IF(ISNUMBER('Raw Data'!BB188),'Raw Data'!BB188,"")</f>
        <v>5.1963047951338428</v>
      </c>
      <c r="BD48" s="25" t="str">
        <f>IF(ISNUMBER('Raw Data'!BC188),'Raw Data'!BC188,"")</f>
        <v/>
      </c>
      <c r="BE48" s="25" t="str">
        <f>IF(ISNUMBER('Raw Data'!BD188),'Raw Data'!BD188,"")</f>
        <v/>
      </c>
      <c r="BF48" s="25" t="str">
        <f>IF(ISNUMBER('Raw Data'!BE188),'Raw Data'!BE188,"")</f>
        <v/>
      </c>
      <c r="BG48" s="25" t="str">
        <f>IF(ISNUMBER('Raw Data'!BF188),'Raw Data'!BF188,"")</f>
        <v/>
      </c>
      <c r="BH48" s="25">
        <f>IF(ISNUMBER('Raw Data'!BG188),'Raw Data'!BG188,"")</f>
        <v>5.1226306200749852</v>
      </c>
      <c r="BI48" s="25" t="str">
        <f>IF(ISNUMBER('Raw Data'!BH188),'Raw Data'!BH188,"")</f>
        <v/>
      </c>
      <c r="BJ48" s="25">
        <f>IF(ISNUMBER('Raw Data'!BI188),'Raw Data'!BI188,"")</f>
        <v>5.0988660029645168</v>
      </c>
      <c r="BK48" s="25" t="str">
        <f>IF(ISNUMBER('Raw Data'!BJ188),'Raw Data'!BJ188,"")</f>
        <v/>
      </c>
      <c r="BL48" s="25" t="str">
        <f>IF(ISNUMBER('Raw Data'!BK188),'Raw Data'!BK188,"")</f>
        <v/>
      </c>
      <c r="BM48" s="25">
        <f>IF(ISNUMBER('Raw Data'!BL188),'Raw Data'!BL188,"")</f>
        <v>5.3077187552425382</v>
      </c>
      <c r="BN48" s="25" t="str">
        <f>IF(ISNUMBER('Raw Data'!BM188),'Raw Data'!BM188,"")</f>
        <v/>
      </c>
      <c r="BO48" s="25">
        <f>IF(ISNUMBER('Raw Data'!BN188),'Raw Data'!BN188,"")</f>
        <v>5.2022835608701703</v>
      </c>
      <c r="BP48" s="25" t="str">
        <f>IF(ISNUMBER('Raw Data'!BO188),'Raw Data'!BO188,"")</f>
        <v/>
      </c>
      <c r="BQ48" s="25">
        <f>IF(ISNUMBER('Raw Data'!BP188),'Raw Data'!BP188,"")</f>
        <v>5.6438966668569028</v>
      </c>
      <c r="BR48" s="25" t="str">
        <f>IF(ISNUMBER('Raw Data'!BQ188),'Raw Data'!BQ188,"")</f>
        <v/>
      </c>
      <c r="BS48" s="25" t="str">
        <f>IF(ISNUMBER('Raw Data'!BR188),'Raw Data'!BR188,"")</f>
        <v/>
      </c>
      <c r="BT48" s="25" t="str">
        <f>IF(ISNUMBER('Raw Data'!BS188),'Raw Data'!BS188,"")</f>
        <v/>
      </c>
      <c r="BU48" s="25" t="str">
        <f>IF(ISNUMBER('Raw Data'!BT188),'Raw Data'!BT188,"")</f>
        <v/>
      </c>
      <c r="BV48" s="25">
        <f>IF(ISNUMBER('Raw Data'!BU188),'Raw Data'!BU188,"")</f>
        <v>5.8856063739301403</v>
      </c>
      <c r="BW48" s="25" t="str">
        <f>IF(ISNUMBER('Raw Data'!BV188),'Raw Data'!BV188,"")</f>
        <v/>
      </c>
      <c r="BX48" s="25">
        <f>IF(ISNUMBER('Raw Data'!BW188),'Raw Data'!BW188,"")</f>
        <v>5.984080781595793</v>
      </c>
      <c r="BY48" s="25" t="str">
        <f>IF(ISNUMBER('Raw Data'!BX188),'Raw Data'!BX188,"")</f>
        <v/>
      </c>
      <c r="BZ48" s="25" t="str">
        <f>IF(ISNUMBER('Raw Data'!BY188),'Raw Data'!BY188,"")</f>
        <v/>
      </c>
      <c r="CA48" s="25">
        <f>IF(ISNUMBER('Raw Data'!BZ188),'Raw Data'!BZ188,"")</f>
        <v>6.1642502053629897</v>
      </c>
      <c r="CB48" s="25" t="str">
        <f>IF(ISNUMBER('Raw Data'!CA188),'Raw Data'!CA188,"")</f>
        <v/>
      </c>
      <c r="CC48" s="25">
        <f>IF(ISNUMBER('Raw Data'!CB188),'Raw Data'!CB188,"")</f>
        <v>6.0878735578892798</v>
      </c>
      <c r="CD48" s="25" t="str">
        <f>IF(ISNUMBER('Raw Data'!CC188),'Raw Data'!CC188,"")</f>
        <v/>
      </c>
      <c r="CE48" s="25">
        <f>IF(ISNUMBER('Raw Data'!CD188),'Raw Data'!CD188,"")</f>
        <v>5.8712603336651181</v>
      </c>
      <c r="CF48" s="25" t="str">
        <f>IF(ISNUMBER('Raw Data'!CE188),'Raw Data'!CE188,"")</f>
        <v/>
      </c>
      <c r="CG48" s="25" t="str">
        <f>IF(ISNUMBER('Raw Data'!CF188),'Raw Data'!CF188,"")</f>
        <v/>
      </c>
      <c r="CH48" s="25" t="str">
        <f>IF(ISNUMBER('Raw Data'!CG188),'Raw Data'!CG188,"")</f>
        <v/>
      </c>
      <c r="CI48" s="25" t="str">
        <f>IF(ISNUMBER('Raw Data'!CH188),'Raw Data'!CH188,"")</f>
        <v/>
      </c>
      <c r="CJ48" s="25">
        <f>IF(ISNUMBER('Raw Data'!CI188),'Raw Data'!CI188,"")</f>
        <v>3.5408885813343005</v>
      </c>
      <c r="CK48" s="25" t="str">
        <f>IF(ISNUMBER('Raw Data'!CJ188),'Raw Data'!CJ188,"")</f>
        <v/>
      </c>
      <c r="CL48" s="25">
        <f>IF(ISNUMBER('Raw Data'!CK188),'Raw Data'!CK188,"")</f>
        <v>3.2887095469993257</v>
      </c>
      <c r="CM48" s="25" t="str">
        <f>IF(ISNUMBER('Raw Data'!CL188),'Raw Data'!CL188,"")</f>
        <v/>
      </c>
      <c r="CN48" s="25" t="str">
        <f>IF(ISNUMBER('Raw Data'!CM188),'Raw Data'!CM188,"")</f>
        <v/>
      </c>
      <c r="CO48" s="25">
        <f>IF(ISNUMBER('Raw Data'!CN188),'Raw Data'!CN188,"")</f>
        <v>2.9332758285360758</v>
      </c>
      <c r="CP48" s="25" t="str">
        <f>IF(ISNUMBER('Raw Data'!CO188),'Raw Data'!CO188,"")</f>
        <v/>
      </c>
      <c r="CQ48" s="25">
        <f>IF(ISNUMBER('Raw Data'!CP188),'Raw Data'!CP188,"")</f>
        <v>2.9593019871414006</v>
      </c>
      <c r="CR48" s="25" t="str">
        <f>IF(ISNUMBER('Raw Data'!CQ188),'Raw Data'!CQ188,"")</f>
        <v/>
      </c>
      <c r="CS48" s="25">
        <f>IF(ISNUMBER('Raw Data'!CR188),'Raw Data'!CR188,"")</f>
        <v>2.5231812098337003</v>
      </c>
      <c r="CT48" s="25" t="str">
        <f>IF(ISNUMBER('Raw Data'!CS188),'Raw Data'!CS188,"")</f>
        <v/>
      </c>
      <c r="CU48" s="25" t="str">
        <f>IF(ISNUMBER('Raw Data'!CT188),'Raw Data'!CT188,"")</f>
        <v/>
      </c>
      <c r="CV48" s="25" t="str">
        <f>IF(ISNUMBER('Raw Data'!CU188),'Raw Data'!CU188,"")</f>
        <v/>
      </c>
      <c r="CW48" s="25" t="str">
        <f>IF(ISNUMBER('Raw Data'!CV188),'Raw Data'!CV188,"")</f>
        <v/>
      </c>
      <c r="CX48" s="25">
        <f>IF(ISNUMBER('Raw Data'!CW188),'Raw Data'!CW188,"")</f>
        <v>3.5651780543695248</v>
      </c>
      <c r="CY48" s="25" t="str">
        <f>IF(ISNUMBER('Raw Data'!CX188),'Raw Data'!CX188,"")</f>
        <v/>
      </c>
      <c r="CZ48" s="25">
        <f>IF(ISNUMBER('Raw Data'!CY188),'Raw Data'!CY188,"")</f>
        <v>3.5181578053281006</v>
      </c>
      <c r="DA48" s="25" t="str">
        <f>IF(ISNUMBER('Raw Data'!CZ188),'Raw Data'!CZ188,"")</f>
        <v/>
      </c>
      <c r="DB48" s="25" t="str">
        <f>IF(ISNUMBER('Raw Data'!DA188),'Raw Data'!DA188,"")</f>
        <v/>
      </c>
      <c r="DC48" s="25">
        <f>IF(ISNUMBER('Raw Data'!DB188),'Raw Data'!DB188,"")</f>
        <v>3.8709620711707751</v>
      </c>
      <c r="DD48" s="25" t="str">
        <f>IF(ISNUMBER('Raw Data'!DC188),'Raw Data'!DC188,"")</f>
        <v/>
      </c>
      <c r="DE48" s="25">
        <f>IF(ISNUMBER('Raw Data'!DD188),'Raw Data'!DD188,"")</f>
        <v>3.8835035339600257</v>
      </c>
      <c r="DF48" s="25" t="str">
        <f>IF(ISNUMBER('Raw Data'!DE188),'Raw Data'!DE188,"")</f>
        <v/>
      </c>
      <c r="DG48" s="25">
        <f>IF(ISNUMBER('Raw Data'!DF188),'Raw Data'!DF188,"")</f>
        <v>4.261801109479725</v>
      </c>
      <c r="DH48" s="25" t="str">
        <f>IF(ISNUMBER('Raw Data'!DG188),'Raw Data'!DG188,"")</f>
        <v/>
      </c>
      <c r="DI48" s="25" t="str">
        <f>IF(ISNUMBER('Raw Data'!DH188),'Raw Data'!DH188,"")</f>
        <v/>
      </c>
      <c r="DJ48" s="25" t="str">
        <f>IF(ISNUMBER('Raw Data'!DI188),'Raw Data'!DI188,"")</f>
        <v/>
      </c>
      <c r="DK48" s="25" t="str">
        <f>IF(ISNUMBER('Raw Data'!DJ188),'Raw Data'!DJ188,"")</f>
        <v/>
      </c>
      <c r="DL48" s="25" t="str">
        <f>IF(ISNUMBER('Raw Data'!DK188),'Raw Data'!DK188,"")</f>
        <v/>
      </c>
      <c r="DM48" s="25">
        <f>IF(ISNUMBER('Raw Data'!DL188),'Raw Data'!DL188,"")</f>
        <v>5.216533215048333</v>
      </c>
      <c r="DN48" s="25" t="str">
        <f>IF(ISNUMBER('Raw Data'!DM188),'Raw Data'!DM188,"")</f>
        <v/>
      </c>
      <c r="DO48" s="25">
        <f>IF(ISNUMBER('Raw Data'!DN188),'Raw Data'!DN188,"")</f>
        <v>5.1381710105783132</v>
      </c>
      <c r="DP48" s="25" t="str">
        <f>IF(ISNUMBER('Raw Data'!DO188),'Raw Data'!DO188,"")</f>
        <v/>
      </c>
      <c r="DQ48" s="25" t="str">
        <f>IF(ISNUMBER('Raw Data'!DP188),'Raw Data'!DP188,"")</f>
        <v/>
      </c>
      <c r="DR48" s="25" t="str">
        <f>IF(ISNUMBER('Raw Data'!DQ188),'Raw Data'!DQ188,"")</f>
        <v/>
      </c>
      <c r="DS48" s="25" t="str">
        <f>IF(ISNUMBER('Raw Data'!DR188),'Raw Data'!DR188,"")</f>
        <v/>
      </c>
      <c r="DT48" s="25" t="str">
        <f>IF(ISNUMBER('Raw Data'!DS188),'Raw Data'!DS188,"")</f>
        <v/>
      </c>
      <c r="DU48" s="25" t="str">
        <f>IF(ISNUMBER('Raw Data'!DT188),'Raw Data'!DT188,"")</f>
        <v/>
      </c>
      <c r="DV48" s="25" t="str">
        <f>IF(ISNUMBER('Raw Data'!DU188),'Raw Data'!DU188,"")</f>
        <v/>
      </c>
      <c r="DW48" s="25" t="str">
        <f>IF(ISNUMBER('Raw Data'!DV188),'Raw Data'!DV188,"")</f>
        <v/>
      </c>
      <c r="DX48" s="25" t="str">
        <f>IF(ISNUMBER('Raw Data'!DW188),'Raw Data'!DW188,"")</f>
        <v/>
      </c>
      <c r="DY48" s="25" t="str">
        <f>IF(ISNUMBER('Raw Data'!DX188),'Raw Data'!DX188,"")</f>
        <v/>
      </c>
      <c r="DZ48" s="25">
        <f>IF(ISNUMBER('Raw Data'!DY188),'Raw Data'!DY188,"")</f>
        <v>5.3421600314218249</v>
      </c>
      <c r="EA48" s="25" t="str">
        <f>IF(ISNUMBER('Raw Data'!DZ188),'Raw Data'!DZ188,"")</f>
        <v/>
      </c>
      <c r="EB48" s="25" t="str">
        <f>IF(ISNUMBER('Raw Data'!EA188),'Raw Data'!EA188,"")</f>
        <v/>
      </c>
      <c r="EC48" s="25" t="str">
        <f>IF(ISNUMBER('Raw Data'!EB188),'Raw Data'!EB188,"")</f>
        <v/>
      </c>
      <c r="ED48" s="25" t="str">
        <f>IF(ISNUMBER('Raw Data'!EC188),'Raw Data'!EC188,"")</f>
        <v/>
      </c>
      <c r="EE48" s="25" t="str">
        <f>IF(ISNUMBER('Raw Data'!ED188),'Raw Data'!ED188,"")</f>
        <v/>
      </c>
      <c r="EF48" s="25" t="str">
        <f>IF(ISNUMBER('Raw Data'!EE188),'Raw Data'!EE188,"")</f>
        <v/>
      </c>
      <c r="EG48" s="25" t="str">
        <f>IF(ISNUMBER('Raw Data'!EF188),'Raw Data'!EF188,"")</f>
        <v/>
      </c>
      <c r="EH48" s="25">
        <f>IF(ISNUMBER('Raw Data'!EG188),'Raw Data'!EG188,"")</f>
        <v>3.7779381912279248</v>
      </c>
      <c r="EI48" s="25" t="str">
        <f>IF(ISNUMBER('Raw Data'!EH188),'Raw Data'!EH188,"")</f>
        <v/>
      </c>
      <c r="EJ48" s="25" t="str">
        <f>IF(ISNUMBER('Raw Data'!EI188),'Raw Data'!EI188,"")</f>
        <v/>
      </c>
      <c r="EK48" s="25" t="str">
        <f>IF(ISNUMBER('Raw Data'!EJ188),'Raw Data'!EJ188,"")</f>
        <v/>
      </c>
      <c r="EL48" s="25" t="str">
        <f>IF(ISNUMBER('Raw Data'!EK188),'Raw Data'!EK188,"")</f>
        <v/>
      </c>
      <c r="EM48" s="25" t="str">
        <f>IF(ISNUMBER('Raw Data'!EL188),'Raw Data'!EL188,"")</f>
        <v/>
      </c>
      <c r="EN48" s="25" t="str">
        <f>IF(ISNUMBER('Raw Data'!EM188),'Raw Data'!EM188,"")</f>
        <v/>
      </c>
      <c r="EO48" s="25" t="str">
        <f>IF(ISNUMBER('Raw Data'!EN188),'Raw Data'!EN188,"")</f>
        <v/>
      </c>
      <c r="EP48" s="25" t="str">
        <f>IF(ISNUMBER('Raw Data'!EO188),'Raw Data'!EO188,"")</f>
        <v/>
      </c>
      <c r="EQ48" s="25" t="str">
        <f>IF(ISNUMBER('Raw Data'!EP188),'Raw Data'!EP188,"")</f>
        <v/>
      </c>
      <c r="ER48" s="25" t="str">
        <f>IF(ISNUMBER('Raw Data'!EQ188),'Raw Data'!EQ188,"")</f>
        <v/>
      </c>
      <c r="ES48" s="25" t="str">
        <f>IF(ISNUMBER('Raw Data'!ER188),'Raw Data'!ER188,"")</f>
        <v/>
      </c>
      <c r="ET48" s="25" t="str">
        <f>IF(ISNUMBER('Raw Data'!ES188),'Raw Data'!ES188,"")</f>
        <v/>
      </c>
      <c r="EU48" s="25" t="str">
        <f>IF(ISNUMBER('Raw Data'!ET188),'Raw Data'!ET188,"")</f>
        <v/>
      </c>
      <c r="EV48" s="25" t="str">
        <f>IF(ISNUMBER('Raw Data'!EU188),'Raw Data'!EU188,"")</f>
        <v/>
      </c>
      <c r="EW48" s="25" t="str">
        <f>IF(ISNUMBER('Raw Data'!EV188),'Raw Data'!EV188,"")</f>
        <v/>
      </c>
      <c r="EX48" s="25" t="str">
        <f>IF(ISNUMBER('Raw Data'!EW188),'Raw Data'!EW188,"")</f>
        <v/>
      </c>
      <c r="EY48" s="25" t="str">
        <f>IF(ISNUMBER('Raw Data'!EX188),'Raw Data'!EX188,"")</f>
        <v/>
      </c>
      <c r="EZ48" s="25" t="str">
        <f>IF(ISNUMBER('Raw Data'!EY188),'Raw Data'!EY188,"")</f>
        <v/>
      </c>
      <c r="FA48" s="25" t="str">
        <f>IF(ISNUMBER('Raw Data'!EZ188),'Raw Data'!EZ188,"")</f>
        <v/>
      </c>
      <c r="FB48" s="25" t="str">
        <f>IF(ISNUMBER('Raw Data'!FA188),'Raw Data'!FA188,"")</f>
        <v/>
      </c>
      <c r="FC48" s="25" t="str">
        <f>IF(ISNUMBER('Raw Data'!FB188),'Raw Data'!FB188,"")</f>
        <v/>
      </c>
      <c r="FD48" s="25" t="str">
        <f>IF(ISNUMBER('Raw Data'!FC188),'Raw Data'!FC188,"")</f>
        <v/>
      </c>
      <c r="FE48" s="25" t="str">
        <f>IF(ISNUMBER('Raw Data'!FD188),'Raw Data'!FD188,"")</f>
        <v/>
      </c>
      <c r="FF48" s="25" t="str">
        <f>IF(ISNUMBER('Raw Data'!FE188),'Raw Data'!FE188,"")</f>
        <v/>
      </c>
      <c r="FG48" s="25" t="str">
        <f>IF(ISNUMBER('Raw Data'!FF188),'Raw Data'!FF188,"")</f>
        <v/>
      </c>
      <c r="FH48" s="25">
        <f>IF(ISNUMBER('Raw Data'!FG188),'Raw Data'!FG188,"")</f>
        <v>3.7712927694394005</v>
      </c>
      <c r="FI48" s="25" t="str">
        <f>IF(ISNUMBER('Raw Data'!FH188),'Raw Data'!FH188,"")</f>
        <v/>
      </c>
      <c r="FJ48" s="25" t="str">
        <f>IF(ISNUMBER('Raw Data'!FI188),'Raw Data'!FI188,"")</f>
        <v/>
      </c>
      <c r="FK48" s="25" t="str">
        <f>IF(ISNUMBER('Raw Data'!FJ188),'Raw Data'!FJ188,"")</f>
        <v/>
      </c>
      <c r="FL48" s="25" t="str">
        <f>IF(ISNUMBER('Raw Data'!FK188),'Raw Data'!FK188,"")</f>
        <v/>
      </c>
      <c r="FM48" s="25" t="str">
        <f>IF(ISNUMBER('Raw Data'!FL188),'Raw Data'!FL188,"")</f>
        <v/>
      </c>
      <c r="FN48" s="25" t="str">
        <f>IF(ISNUMBER('Raw Data'!FM188),'Raw Data'!FM188,"")</f>
        <v/>
      </c>
      <c r="FO48" s="25" t="str">
        <f>IF(ISNUMBER('Raw Data'!FN188),'Raw Data'!FN188,"")</f>
        <v/>
      </c>
      <c r="FP48" s="25" t="str">
        <f>IF(ISNUMBER('Raw Data'!FO188),'Raw Data'!FO188,"")</f>
        <v/>
      </c>
      <c r="FQ48" s="25" t="str">
        <f>IF(ISNUMBER('Raw Data'!FP188),'Raw Data'!FP188,"")</f>
        <v/>
      </c>
      <c r="FR48" s="25" t="str">
        <f>IF(ISNUMBER('Raw Data'!FQ188),'Raw Data'!FQ188,"")</f>
        <v/>
      </c>
      <c r="FS48" s="25" t="str">
        <f>IF(ISNUMBER('Raw Data'!FR188),'Raw Data'!FR188,"")</f>
        <v/>
      </c>
    </row>
    <row r="49" spans="1:175" x14ac:dyDescent="0.25">
      <c r="A49" s="45" t="s">
        <v>83</v>
      </c>
      <c r="B49" s="10" t="s">
        <v>8</v>
      </c>
      <c r="C49" s="4">
        <f t="shared" ref="C49:AH49" si="103">$C73+(IF(C6&lt;450,$B74*(C6-150),IF(C6&gt;750,$C74+$C75+$B76*(C6-750),$C74+$B75*(C6-450))))</f>
        <v>23.912500000000001</v>
      </c>
      <c r="D49" s="4">
        <f t="shared" si="103"/>
        <v>23.912500000000001</v>
      </c>
      <c r="E49" s="4">
        <f t="shared" si="103"/>
        <v>23.912500000000001</v>
      </c>
      <c r="F49" s="4">
        <f t="shared" si="103"/>
        <v>23.912500000000001</v>
      </c>
      <c r="G49" s="4">
        <f t="shared" si="103"/>
        <v>23.912500000000001</v>
      </c>
      <c r="H49" s="4">
        <f t="shared" si="103"/>
        <v>23.912500000000001</v>
      </c>
      <c r="I49" s="4">
        <f t="shared" si="103"/>
        <v>23.912500000000001</v>
      </c>
      <c r="J49" s="4">
        <f t="shared" si="103"/>
        <v>23.912500000000001</v>
      </c>
      <c r="K49" s="4">
        <f t="shared" si="103"/>
        <v>23.912500000000001</v>
      </c>
      <c r="L49" s="4">
        <f t="shared" si="103"/>
        <v>23.912500000000001</v>
      </c>
      <c r="M49" s="4">
        <f t="shared" si="103"/>
        <v>26.362500000000001</v>
      </c>
      <c r="N49" s="4">
        <f t="shared" si="103"/>
        <v>28.8125</v>
      </c>
      <c r="O49" s="4">
        <f t="shared" si="103"/>
        <v>31.262499999999999</v>
      </c>
      <c r="P49" s="4">
        <f t="shared" si="103"/>
        <v>33.712499999999999</v>
      </c>
      <c r="Q49" s="4">
        <f t="shared" si="103"/>
        <v>36.162500000000001</v>
      </c>
      <c r="R49" s="4">
        <f t="shared" si="103"/>
        <v>38.612499999999997</v>
      </c>
      <c r="S49" s="4">
        <f t="shared" si="103"/>
        <v>41.0625</v>
      </c>
      <c r="T49" s="4">
        <f t="shared" si="103"/>
        <v>43.512500000000003</v>
      </c>
      <c r="U49" s="4">
        <f t="shared" si="103"/>
        <v>45.962499999999999</v>
      </c>
      <c r="V49" s="4">
        <f t="shared" si="103"/>
        <v>48.412500000000001</v>
      </c>
      <c r="W49" s="4">
        <f t="shared" si="103"/>
        <v>50.862499999999997</v>
      </c>
      <c r="X49" s="4">
        <f t="shared" si="103"/>
        <v>53.3125</v>
      </c>
      <c r="Y49" s="4">
        <f t="shared" si="103"/>
        <v>55.762500000000003</v>
      </c>
      <c r="Z49" s="4">
        <f t="shared" si="103"/>
        <v>58.212499999999999</v>
      </c>
      <c r="AA49" s="4">
        <f t="shared" si="103"/>
        <v>60.662500000000001</v>
      </c>
      <c r="AB49" s="4">
        <f t="shared" si="103"/>
        <v>63.112499999999997</v>
      </c>
      <c r="AC49" s="4">
        <f t="shared" si="103"/>
        <v>65.5625</v>
      </c>
      <c r="AD49" s="4">
        <f t="shared" si="103"/>
        <v>68.012500000000003</v>
      </c>
      <c r="AE49" s="4">
        <f t="shared" si="103"/>
        <v>71.6875</v>
      </c>
      <c r="AF49" s="4">
        <f t="shared" si="103"/>
        <v>75.362499999999997</v>
      </c>
      <c r="AG49" s="4">
        <f t="shared" si="103"/>
        <v>79.037499999999994</v>
      </c>
      <c r="AH49" s="4">
        <f t="shared" si="103"/>
        <v>82.712500000000006</v>
      </c>
      <c r="AI49" s="4">
        <f t="shared" ref="AI49:BN49" si="104">$C73+(IF(AI6&lt;450,$B74*(AI6-150),IF(AI6&gt;750,$C74+$C75+$B76*(AI6-750),$C74+$B75*(AI6-450))))</f>
        <v>86.387499999999989</v>
      </c>
      <c r="AJ49" s="4">
        <f t="shared" si="104"/>
        <v>90.0625</v>
      </c>
      <c r="AK49" s="4">
        <f t="shared" si="104"/>
        <v>93.737499999999997</v>
      </c>
      <c r="AL49" s="4">
        <f t="shared" si="104"/>
        <v>97.412499999999994</v>
      </c>
      <c r="AM49" s="4">
        <f t="shared" si="104"/>
        <v>101.08750000000001</v>
      </c>
      <c r="AN49" s="4">
        <f t="shared" si="104"/>
        <v>104.76249999999999</v>
      </c>
      <c r="AO49" s="4">
        <f t="shared" si="104"/>
        <v>108.4375</v>
      </c>
      <c r="AP49" s="4">
        <f t="shared" si="104"/>
        <v>112.1125</v>
      </c>
      <c r="AQ49" s="4">
        <f t="shared" si="104"/>
        <v>115.7</v>
      </c>
      <c r="AR49" s="4">
        <f t="shared" si="104"/>
        <v>119.1125</v>
      </c>
      <c r="AS49" s="4">
        <f t="shared" si="104"/>
        <v>122.52500000000001</v>
      </c>
      <c r="AT49" s="4">
        <f t="shared" si="104"/>
        <v>125.9375</v>
      </c>
      <c r="AU49" s="4">
        <f t="shared" si="104"/>
        <v>130.48750000000001</v>
      </c>
      <c r="AV49" s="4">
        <f t="shared" si="104"/>
        <v>135.03749999999999</v>
      </c>
      <c r="AW49" s="4">
        <f t="shared" si="104"/>
        <v>139.58750000000001</v>
      </c>
      <c r="AX49" s="4">
        <f t="shared" si="104"/>
        <v>144.13749999999999</v>
      </c>
      <c r="AY49" s="4">
        <f t="shared" si="104"/>
        <v>148.6875</v>
      </c>
      <c r="AZ49" s="4">
        <f t="shared" si="104"/>
        <v>153.23750000000001</v>
      </c>
      <c r="BA49" s="4">
        <f t="shared" si="104"/>
        <v>157.78749999999999</v>
      </c>
      <c r="BB49" s="4">
        <f t="shared" si="104"/>
        <v>162.33750000000001</v>
      </c>
      <c r="BC49" s="4">
        <f t="shared" si="104"/>
        <v>166.88749999999999</v>
      </c>
      <c r="BD49" s="4">
        <f t="shared" si="104"/>
        <v>171.4375</v>
      </c>
      <c r="BE49" s="4">
        <f t="shared" si="104"/>
        <v>175.98750000000001</v>
      </c>
      <c r="BF49" s="4">
        <f t="shared" si="104"/>
        <v>180.53750000000002</v>
      </c>
      <c r="BG49" s="4">
        <f t="shared" si="104"/>
        <v>184.57</v>
      </c>
      <c r="BH49" s="4">
        <f t="shared" si="104"/>
        <v>188.08500000000001</v>
      </c>
      <c r="BI49" s="4">
        <f t="shared" si="104"/>
        <v>191.6</v>
      </c>
      <c r="BJ49" s="4">
        <f t="shared" si="104"/>
        <v>195.11500000000001</v>
      </c>
      <c r="BK49" s="4">
        <f t="shared" si="104"/>
        <v>198.63</v>
      </c>
      <c r="BL49" s="4">
        <f t="shared" si="104"/>
        <v>202.14500000000001</v>
      </c>
      <c r="BM49" s="4">
        <f t="shared" si="104"/>
        <v>205.66</v>
      </c>
      <c r="BN49" s="4">
        <f t="shared" si="104"/>
        <v>209.17500000000001</v>
      </c>
      <c r="BO49" s="4">
        <f t="shared" ref="BO49:CT49" si="105">$C73+(IF(BO6&lt;450,$B74*(BO6-150),IF(BO6&gt;750,$C74+$C75+$B76*(BO6-750),$C74+$B75*(BO6-450))))</f>
        <v>210.9325</v>
      </c>
      <c r="BP49" s="4">
        <f t="shared" si="105"/>
        <v>212.69</v>
      </c>
      <c r="BQ49" s="4">
        <f t="shared" si="105"/>
        <v>214.44749999999999</v>
      </c>
      <c r="BR49" s="4">
        <f t="shared" si="105"/>
        <v>216.20499999999998</v>
      </c>
      <c r="BS49" s="4">
        <f t="shared" si="105"/>
        <v>217.96250000000001</v>
      </c>
      <c r="BT49" s="4">
        <f t="shared" si="105"/>
        <v>218.84125</v>
      </c>
      <c r="BU49" s="4">
        <f t="shared" si="105"/>
        <v>219.72</v>
      </c>
      <c r="BV49" s="4">
        <f t="shared" si="105"/>
        <v>220.59875</v>
      </c>
      <c r="BW49" s="4">
        <f t="shared" si="105"/>
        <v>221.47749999999999</v>
      </c>
      <c r="BX49" s="4">
        <f t="shared" si="105"/>
        <v>222.35624999999999</v>
      </c>
      <c r="BY49" s="4">
        <f t="shared" si="105"/>
        <v>223.23500000000001</v>
      </c>
      <c r="BZ49" s="4">
        <f t="shared" si="105"/>
        <v>224.11374999999998</v>
      </c>
      <c r="CA49" s="4">
        <f t="shared" si="105"/>
        <v>224.99250000000001</v>
      </c>
      <c r="CB49" s="4">
        <f t="shared" si="105"/>
        <v>225.87125</v>
      </c>
      <c r="CC49" s="4">
        <f t="shared" si="105"/>
        <v>226.75</v>
      </c>
      <c r="CD49" s="4">
        <f t="shared" si="105"/>
        <v>227.62875</v>
      </c>
      <c r="CE49" s="4">
        <f t="shared" si="105"/>
        <v>228.50749999999999</v>
      </c>
      <c r="CF49" s="4">
        <f t="shared" si="105"/>
        <v>229.38624999999999</v>
      </c>
      <c r="CG49" s="4">
        <f t="shared" si="105"/>
        <v>230.26499999999999</v>
      </c>
      <c r="CH49" s="4">
        <f t="shared" si="105"/>
        <v>231.14375000000001</v>
      </c>
      <c r="CI49" s="4">
        <f t="shared" si="105"/>
        <v>232.02249999999998</v>
      </c>
      <c r="CJ49" s="4">
        <f t="shared" si="105"/>
        <v>232.90125</v>
      </c>
      <c r="CK49" s="4">
        <f t="shared" si="105"/>
        <v>233.78</v>
      </c>
      <c r="CL49" s="4">
        <f t="shared" si="105"/>
        <v>234.65875</v>
      </c>
      <c r="CM49" s="4">
        <f t="shared" si="105"/>
        <v>235.53749999999999</v>
      </c>
      <c r="CN49" s="4">
        <f t="shared" si="105"/>
        <v>235.53749999999999</v>
      </c>
      <c r="CO49" s="4">
        <f t="shared" si="105"/>
        <v>235.53749999999999</v>
      </c>
      <c r="CP49" s="4">
        <f t="shared" si="105"/>
        <v>235.53749999999999</v>
      </c>
      <c r="CQ49" s="4">
        <f t="shared" si="105"/>
        <v>235.53749999999999</v>
      </c>
      <c r="CR49" s="4">
        <f t="shared" si="105"/>
        <v>235.53749999999999</v>
      </c>
      <c r="CS49" s="4">
        <f t="shared" si="105"/>
        <v>235.53749999999999</v>
      </c>
      <c r="CT49" s="4">
        <f t="shared" si="105"/>
        <v>235.53749999999999</v>
      </c>
      <c r="CU49" s="4">
        <f t="shared" ref="CU49:DZ49" si="106">$C73+(IF(CU6&lt;450,$B74*(CU6-150),IF(CU6&gt;750,$C74+$C75+$B76*(CU6-750),$C74+$B75*(CU6-450))))</f>
        <v>235.53749999999999</v>
      </c>
      <c r="CV49" s="4">
        <f t="shared" si="106"/>
        <v>235.53749999999999</v>
      </c>
      <c r="CW49" s="4">
        <f t="shared" si="106"/>
        <v>235.53749999999999</v>
      </c>
      <c r="CX49" s="4">
        <f t="shared" si="106"/>
        <v>235.53749999999999</v>
      </c>
      <c r="CY49" s="4">
        <f t="shared" si="106"/>
        <v>235.53749999999999</v>
      </c>
      <c r="CZ49" s="4">
        <f t="shared" si="106"/>
        <v>235.53749999999999</v>
      </c>
      <c r="DA49" s="4">
        <f t="shared" si="106"/>
        <v>235.53749999999999</v>
      </c>
      <c r="DB49" s="4">
        <f t="shared" si="106"/>
        <v>235.53749999999999</v>
      </c>
      <c r="DC49" s="4">
        <f t="shared" si="106"/>
        <v>235.53749999999999</v>
      </c>
      <c r="DD49" s="4">
        <f t="shared" si="106"/>
        <v>235.53749999999999</v>
      </c>
      <c r="DE49" s="4">
        <f t="shared" si="106"/>
        <v>235.53749999999999</v>
      </c>
      <c r="DF49" s="4">
        <f t="shared" si="106"/>
        <v>235.53749999999999</v>
      </c>
      <c r="DG49" s="4">
        <f t="shared" si="106"/>
        <v>235.53749999999999</v>
      </c>
      <c r="DH49" s="4">
        <f t="shared" si="106"/>
        <v>235.53749999999999</v>
      </c>
      <c r="DI49" s="4">
        <f t="shared" si="106"/>
        <v>235.53749999999999</v>
      </c>
      <c r="DJ49" s="4">
        <f t="shared" si="106"/>
        <v>235.53749999999999</v>
      </c>
      <c r="DK49" s="4">
        <f t="shared" si="106"/>
        <v>235.53749999999999</v>
      </c>
      <c r="DL49" s="4">
        <f t="shared" si="106"/>
        <v>235.53749999999999</v>
      </c>
      <c r="DM49" s="4">
        <f t="shared" si="106"/>
        <v>235.53749999999999</v>
      </c>
      <c r="DN49" s="4">
        <f t="shared" si="106"/>
        <v>235.53749999999999</v>
      </c>
      <c r="DO49" s="4">
        <f t="shared" si="106"/>
        <v>235.53749999999999</v>
      </c>
      <c r="DP49" s="4">
        <f t="shared" si="106"/>
        <v>235.53749999999999</v>
      </c>
      <c r="DQ49" s="4">
        <f t="shared" si="106"/>
        <v>235.53749999999999</v>
      </c>
      <c r="DR49" s="4">
        <f t="shared" si="106"/>
        <v>235.53749999999999</v>
      </c>
      <c r="DS49" s="4">
        <f t="shared" si="106"/>
        <v>235.53749999999999</v>
      </c>
      <c r="DT49" s="4">
        <f t="shared" si="106"/>
        <v>235.53749999999999</v>
      </c>
      <c r="DU49" s="4">
        <f t="shared" si="106"/>
        <v>235.53749999999999</v>
      </c>
      <c r="DV49" s="4">
        <f t="shared" si="106"/>
        <v>235.53749999999999</v>
      </c>
      <c r="DW49" s="4">
        <f t="shared" si="106"/>
        <v>235.53749999999999</v>
      </c>
      <c r="DX49" s="4">
        <f t="shared" si="106"/>
        <v>235.53749999999999</v>
      </c>
      <c r="DY49" s="4">
        <f t="shared" si="106"/>
        <v>235.53749999999999</v>
      </c>
      <c r="DZ49" s="4">
        <f t="shared" si="106"/>
        <v>235.53749999999999</v>
      </c>
      <c r="EA49" s="4">
        <f t="shared" ref="EA49:FF49" si="107">$C73+(IF(EA6&lt;450,$B74*(EA6-150),IF(EA6&gt;750,$C74+$C75+$B76*(EA6-750),$C74+$B75*(EA6-450))))</f>
        <v>235.53749999999999</v>
      </c>
      <c r="EB49" s="4">
        <f t="shared" si="107"/>
        <v>235.53749999999999</v>
      </c>
      <c r="EC49" s="4">
        <f t="shared" si="107"/>
        <v>235.53749999999999</v>
      </c>
      <c r="ED49" s="4">
        <f t="shared" si="107"/>
        <v>235.53749999999999</v>
      </c>
      <c r="EE49" s="4">
        <f t="shared" si="107"/>
        <v>235.53749999999999</v>
      </c>
      <c r="EF49" s="4">
        <f t="shared" si="107"/>
        <v>235.53749999999999</v>
      </c>
      <c r="EG49" s="4">
        <f t="shared" si="107"/>
        <v>235.53749999999999</v>
      </c>
      <c r="EH49" s="4">
        <f t="shared" si="107"/>
        <v>235.53749999999999</v>
      </c>
      <c r="EI49" s="4">
        <f t="shared" si="107"/>
        <v>235.53749999999999</v>
      </c>
      <c r="EJ49" s="4">
        <f t="shared" si="107"/>
        <v>235.53749999999999</v>
      </c>
      <c r="EK49" s="4">
        <f t="shared" si="107"/>
        <v>235.53749999999999</v>
      </c>
      <c r="EL49" s="4">
        <f t="shared" si="107"/>
        <v>235.53749999999999</v>
      </c>
      <c r="EM49" s="4">
        <f t="shared" si="107"/>
        <v>235.53749999999999</v>
      </c>
      <c r="EN49" s="4">
        <f t="shared" si="107"/>
        <v>235.53749999999999</v>
      </c>
      <c r="EO49" s="4">
        <f t="shared" si="107"/>
        <v>235.53749999999999</v>
      </c>
      <c r="EP49" s="4">
        <f t="shared" si="107"/>
        <v>235.53749999999999</v>
      </c>
      <c r="EQ49" s="4">
        <f t="shared" si="107"/>
        <v>235.53749999999999</v>
      </c>
      <c r="ER49" s="4">
        <f t="shared" si="107"/>
        <v>235.53749999999999</v>
      </c>
      <c r="ES49" s="4">
        <f t="shared" si="107"/>
        <v>235.53749999999999</v>
      </c>
      <c r="ET49" s="4">
        <f t="shared" si="107"/>
        <v>235.53749999999999</v>
      </c>
      <c r="EU49" s="4">
        <f t="shared" si="107"/>
        <v>235.53749999999999</v>
      </c>
      <c r="EV49" s="4">
        <f t="shared" si="107"/>
        <v>235.53749999999999</v>
      </c>
      <c r="EW49" s="4">
        <f t="shared" si="107"/>
        <v>235.53749999999999</v>
      </c>
      <c r="EX49" s="4">
        <f t="shared" si="107"/>
        <v>235.53749999999999</v>
      </c>
      <c r="EY49" s="4">
        <f t="shared" si="107"/>
        <v>235.53749999999999</v>
      </c>
      <c r="EZ49" s="4">
        <f t="shared" si="107"/>
        <v>235.53749999999999</v>
      </c>
      <c r="FA49" s="4">
        <f t="shared" si="107"/>
        <v>235.53749999999999</v>
      </c>
      <c r="FB49" s="4">
        <f t="shared" si="107"/>
        <v>235.53749999999999</v>
      </c>
      <c r="FC49" s="4">
        <f t="shared" si="107"/>
        <v>235.53749999999999</v>
      </c>
      <c r="FD49" s="4">
        <f t="shared" si="107"/>
        <v>235.53749999999999</v>
      </c>
      <c r="FE49" s="4">
        <f t="shared" si="107"/>
        <v>235.53749999999999</v>
      </c>
      <c r="FF49" s="4">
        <f t="shared" si="107"/>
        <v>235.53749999999999</v>
      </c>
      <c r="FG49" s="4">
        <f t="shared" ref="FG49:FS49" si="108">$C73+(IF(FG6&lt;450,$B74*(FG6-150),IF(FG6&gt;750,$C74+$C75+$B76*(FG6-750),$C74+$B75*(FG6-450))))</f>
        <v>235.53749999999999</v>
      </c>
      <c r="FH49" s="4">
        <f t="shared" si="108"/>
        <v>235.53749999999999</v>
      </c>
      <c r="FI49" s="4">
        <f t="shared" si="108"/>
        <v>235.53749999999999</v>
      </c>
      <c r="FJ49" s="4">
        <f t="shared" si="108"/>
        <v>235.53749999999999</v>
      </c>
      <c r="FK49" s="4">
        <f t="shared" si="108"/>
        <v>235.53749999999999</v>
      </c>
      <c r="FL49" s="4">
        <f t="shared" si="108"/>
        <v>235.53749999999999</v>
      </c>
      <c r="FM49" s="4">
        <f t="shared" si="108"/>
        <v>235.53749999999999</v>
      </c>
      <c r="FN49" s="4">
        <f t="shared" si="108"/>
        <v>235.53749999999999</v>
      </c>
      <c r="FO49" s="4">
        <f t="shared" si="108"/>
        <v>235.53749999999999</v>
      </c>
      <c r="FP49" s="4">
        <f t="shared" si="108"/>
        <v>235.53749999999999</v>
      </c>
      <c r="FQ49" s="4">
        <f t="shared" si="108"/>
        <v>235.53749999999999</v>
      </c>
      <c r="FR49" s="4">
        <f t="shared" si="108"/>
        <v>235.53749999999999</v>
      </c>
      <c r="FS49" s="4">
        <f t="shared" si="108"/>
        <v>235.53749999999999</v>
      </c>
    </row>
    <row r="50" spans="1:175" s="4" customFormat="1" x14ac:dyDescent="0.25">
      <c r="A50" s="45" t="s">
        <v>100</v>
      </c>
      <c r="B50" s="10" t="s">
        <v>8</v>
      </c>
      <c r="C50" s="4">
        <f t="shared" ref="C50:AH50" si="109">C49*$B71*$B72</f>
        <v>5.9781250000000004</v>
      </c>
      <c r="D50" s="4">
        <f t="shared" si="109"/>
        <v>5.9781250000000004</v>
      </c>
      <c r="E50" s="4">
        <f t="shared" si="109"/>
        <v>5.9781250000000004</v>
      </c>
      <c r="F50" s="4">
        <f t="shared" si="109"/>
        <v>5.9781250000000004</v>
      </c>
      <c r="G50" s="4">
        <f t="shared" si="109"/>
        <v>5.9781250000000004</v>
      </c>
      <c r="H50" s="4">
        <f t="shared" si="109"/>
        <v>5.9781250000000004</v>
      </c>
      <c r="I50" s="4">
        <f t="shared" si="109"/>
        <v>5.9781250000000004</v>
      </c>
      <c r="J50" s="4">
        <f t="shared" si="109"/>
        <v>5.9781250000000004</v>
      </c>
      <c r="K50" s="4">
        <f t="shared" si="109"/>
        <v>5.9781250000000004</v>
      </c>
      <c r="L50" s="4">
        <f t="shared" si="109"/>
        <v>5.9781250000000004</v>
      </c>
      <c r="M50" s="4">
        <f t="shared" si="109"/>
        <v>6.5906250000000002</v>
      </c>
      <c r="N50" s="4">
        <f t="shared" si="109"/>
        <v>7.203125</v>
      </c>
      <c r="O50" s="4">
        <f t="shared" si="109"/>
        <v>7.8156249999999998</v>
      </c>
      <c r="P50" s="4">
        <f t="shared" si="109"/>
        <v>8.4281249999999996</v>
      </c>
      <c r="Q50" s="4">
        <f t="shared" si="109"/>
        <v>9.0406250000000004</v>
      </c>
      <c r="R50" s="4">
        <f t="shared" si="109"/>
        <v>9.6531249999999993</v>
      </c>
      <c r="S50" s="4">
        <f t="shared" si="109"/>
        <v>10.265625</v>
      </c>
      <c r="T50" s="4">
        <f t="shared" si="109"/>
        <v>10.878125000000001</v>
      </c>
      <c r="U50" s="4">
        <f t="shared" si="109"/>
        <v>11.490625</v>
      </c>
      <c r="V50" s="4">
        <f t="shared" si="109"/>
        <v>12.103125</v>
      </c>
      <c r="W50" s="4">
        <f t="shared" si="109"/>
        <v>12.715624999999999</v>
      </c>
      <c r="X50" s="4">
        <f t="shared" si="109"/>
        <v>13.328125</v>
      </c>
      <c r="Y50" s="4">
        <f t="shared" si="109"/>
        <v>13.940625000000001</v>
      </c>
      <c r="Z50" s="4">
        <f t="shared" si="109"/>
        <v>14.553125</v>
      </c>
      <c r="AA50" s="4">
        <f t="shared" si="109"/>
        <v>15.165625</v>
      </c>
      <c r="AB50" s="4">
        <f t="shared" si="109"/>
        <v>15.778124999999999</v>
      </c>
      <c r="AC50" s="4">
        <f t="shared" si="109"/>
        <v>16.390625</v>
      </c>
      <c r="AD50" s="4">
        <f t="shared" si="109"/>
        <v>17.003125000000001</v>
      </c>
      <c r="AE50" s="4">
        <f t="shared" si="109"/>
        <v>17.921875</v>
      </c>
      <c r="AF50" s="4">
        <f t="shared" si="109"/>
        <v>18.840624999999999</v>
      </c>
      <c r="AG50" s="4">
        <f t="shared" si="109"/>
        <v>19.759374999999999</v>
      </c>
      <c r="AH50" s="4">
        <f t="shared" si="109"/>
        <v>20.678125000000001</v>
      </c>
      <c r="AI50" s="4">
        <f t="shared" ref="AI50:BN50" si="110">AI49*$B71*$B72</f>
        <v>21.596874999999997</v>
      </c>
      <c r="AJ50" s="4">
        <f t="shared" si="110"/>
        <v>22.515625</v>
      </c>
      <c r="AK50" s="4">
        <f t="shared" si="110"/>
        <v>23.434374999999999</v>
      </c>
      <c r="AL50" s="4">
        <f t="shared" si="110"/>
        <v>24.353124999999999</v>
      </c>
      <c r="AM50" s="4">
        <f t="shared" si="110"/>
        <v>25.271875000000001</v>
      </c>
      <c r="AN50" s="4">
        <f t="shared" si="110"/>
        <v>26.190624999999997</v>
      </c>
      <c r="AO50" s="4">
        <f t="shared" si="110"/>
        <v>27.109375</v>
      </c>
      <c r="AP50" s="4">
        <f t="shared" si="110"/>
        <v>28.028124999999999</v>
      </c>
      <c r="AQ50" s="4">
        <f t="shared" si="110"/>
        <v>28.925000000000001</v>
      </c>
      <c r="AR50" s="4">
        <f t="shared" si="110"/>
        <v>29.778124999999999</v>
      </c>
      <c r="AS50" s="4">
        <f t="shared" si="110"/>
        <v>30.631250000000001</v>
      </c>
      <c r="AT50" s="4">
        <f t="shared" si="110"/>
        <v>31.484375</v>
      </c>
      <c r="AU50" s="4">
        <f t="shared" si="110"/>
        <v>32.621875000000003</v>
      </c>
      <c r="AV50" s="4">
        <f t="shared" si="110"/>
        <v>33.759374999999999</v>
      </c>
      <c r="AW50" s="4">
        <f t="shared" si="110"/>
        <v>34.896875000000001</v>
      </c>
      <c r="AX50" s="4">
        <f t="shared" si="110"/>
        <v>36.034374999999997</v>
      </c>
      <c r="AY50" s="4">
        <f t="shared" si="110"/>
        <v>37.171875</v>
      </c>
      <c r="AZ50" s="4">
        <f t="shared" si="110"/>
        <v>38.309375000000003</v>
      </c>
      <c r="BA50" s="4">
        <f t="shared" si="110"/>
        <v>39.446874999999999</v>
      </c>
      <c r="BB50" s="4">
        <f t="shared" si="110"/>
        <v>40.584375000000001</v>
      </c>
      <c r="BC50" s="4">
        <f t="shared" si="110"/>
        <v>41.721874999999997</v>
      </c>
      <c r="BD50" s="4">
        <f t="shared" si="110"/>
        <v>42.859375</v>
      </c>
      <c r="BE50" s="4">
        <f t="shared" si="110"/>
        <v>43.996875000000003</v>
      </c>
      <c r="BF50" s="4">
        <f t="shared" si="110"/>
        <v>45.134375000000006</v>
      </c>
      <c r="BG50" s="4">
        <f t="shared" si="110"/>
        <v>46.142499999999998</v>
      </c>
      <c r="BH50" s="4">
        <f t="shared" si="110"/>
        <v>47.021250000000002</v>
      </c>
      <c r="BI50" s="4">
        <f t="shared" si="110"/>
        <v>47.9</v>
      </c>
      <c r="BJ50" s="4">
        <f t="shared" si="110"/>
        <v>48.778750000000002</v>
      </c>
      <c r="BK50" s="4">
        <f t="shared" si="110"/>
        <v>49.657499999999999</v>
      </c>
      <c r="BL50" s="4">
        <f t="shared" si="110"/>
        <v>50.536250000000003</v>
      </c>
      <c r="BM50" s="4">
        <f t="shared" si="110"/>
        <v>51.414999999999999</v>
      </c>
      <c r="BN50" s="4">
        <f t="shared" si="110"/>
        <v>52.293750000000003</v>
      </c>
      <c r="BO50" s="4">
        <f t="shared" ref="BO50:CT50" si="111">BO49*$B71*$B72</f>
        <v>52.733125000000001</v>
      </c>
      <c r="BP50" s="4">
        <f t="shared" si="111"/>
        <v>53.172499999999999</v>
      </c>
      <c r="BQ50" s="4">
        <f t="shared" si="111"/>
        <v>53.611874999999998</v>
      </c>
      <c r="BR50" s="4">
        <f t="shared" si="111"/>
        <v>54.051249999999996</v>
      </c>
      <c r="BS50" s="4">
        <f t="shared" si="111"/>
        <v>54.490625000000001</v>
      </c>
      <c r="BT50" s="4">
        <f t="shared" si="111"/>
        <v>54.710312500000001</v>
      </c>
      <c r="BU50" s="4">
        <f t="shared" si="111"/>
        <v>54.93</v>
      </c>
      <c r="BV50" s="4">
        <f t="shared" si="111"/>
        <v>55.149687499999999</v>
      </c>
      <c r="BW50" s="4">
        <f t="shared" si="111"/>
        <v>55.369374999999998</v>
      </c>
      <c r="BX50" s="4">
        <f t="shared" si="111"/>
        <v>55.589062499999997</v>
      </c>
      <c r="BY50" s="4">
        <f t="shared" si="111"/>
        <v>55.808750000000003</v>
      </c>
      <c r="BZ50" s="4">
        <f t="shared" si="111"/>
        <v>56.028437499999995</v>
      </c>
      <c r="CA50" s="4">
        <f t="shared" si="111"/>
        <v>56.248125000000002</v>
      </c>
      <c r="CB50" s="4">
        <f t="shared" si="111"/>
        <v>56.467812500000001</v>
      </c>
      <c r="CC50" s="4">
        <f t="shared" si="111"/>
        <v>56.6875</v>
      </c>
      <c r="CD50" s="4">
        <f t="shared" si="111"/>
        <v>56.907187499999999</v>
      </c>
      <c r="CE50" s="4">
        <f t="shared" si="111"/>
        <v>57.126874999999998</v>
      </c>
      <c r="CF50" s="4">
        <f t="shared" si="111"/>
        <v>57.346562499999997</v>
      </c>
      <c r="CG50" s="4">
        <f t="shared" si="111"/>
        <v>57.566249999999997</v>
      </c>
      <c r="CH50" s="4">
        <f t="shared" si="111"/>
        <v>57.785937500000003</v>
      </c>
      <c r="CI50" s="4">
        <f t="shared" si="111"/>
        <v>58.005624999999995</v>
      </c>
      <c r="CJ50" s="4">
        <f t="shared" si="111"/>
        <v>58.225312500000001</v>
      </c>
      <c r="CK50" s="4">
        <f t="shared" si="111"/>
        <v>58.445</v>
      </c>
      <c r="CL50" s="4">
        <f t="shared" si="111"/>
        <v>58.664687499999999</v>
      </c>
      <c r="CM50" s="4">
        <f t="shared" si="111"/>
        <v>58.884374999999999</v>
      </c>
      <c r="CN50" s="4">
        <f t="shared" si="111"/>
        <v>58.884374999999999</v>
      </c>
      <c r="CO50" s="4">
        <f t="shared" si="111"/>
        <v>58.884374999999999</v>
      </c>
      <c r="CP50" s="4">
        <f t="shared" si="111"/>
        <v>58.884374999999999</v>
      </c>
      <c r="CQ50" s="4">
        <f t="shared" si="111"/>
        <v>58.884374999999999</v>
      </c>
      <c r="CR50" s="4">
        <f t="shared" si="111"/>
        <v>58.884374999999999</v>
      </c>
      <c r="CS50" s="4">
        <f t="shared" si="111"/>
        <v>58.884374999999999</v>
      </c>
      <c r="CT50" s="4">
        <f t="shared" si="111"/>
        <v>58.884374999999999</v>
      </c>
      <c r="CU50" s="4">
        <f t="shared" ref="CU50:DZ50" si="112">CU49*$B71*$B72</f>
        <v>58.884374999999999</v>
      </c>
      <c r="CV50" s="4">
        <f t="shared" si="112"/>
        <v>58.884374999999999</v>
      </c>
      <c r="CW50" s="4">
        <f t="shared" si="112"/>
        <v>58.884374999999999</v>
      </c>
      <c r="CX50" s="4">
        <f t="shared" si="112"/>
        <v>58.884374999999999</v>
      </c>
      <c r="CY50" s="4">
        <f t="shared" si="112"/>
        <v>58.884374999999999</v>
      </c>
      <c r="CZ50" s="4">
        <f t="shared" si="112"/>
        <v>58.884374999999999</v>
      </c>
      <c r="DA50" s="4">
        <f t="shared" si="112"/>
        <v>58.884374999999999</v>
      </c>
      <c r="DB50" s="4">
        <f t="shared" si="112"/>
        <v>58.884374999999999</v>
      </c>
      <c r="DC50" s="4">
        <f t="shared" si="112"/>
        <v>58.884374999999999</v>
      </c>
      <c r="DD50" s="4">
        <f t="shared" si="112"/>
        <v>58.884374999999999</v>
      </c>
      <c r="DE50" s="4">
        <f t="shared" si="112"/>
        <v>58.884374999999999</v>
      </c>
      <c r="DF50" s="4">
        <f t="shared" si="112"/>
        <v>58.884374999999999</v>
      </c>
      <c r="DG50" s="4">
        <f t="shared" si="112"/>
        <v>58.884374999999999</v>
      </c>
      <c r="DH50" s="4">
        <f t="shared" si="112"/>
        <v>58.884374999999999</v>
      </c>
      <c r="DI50" s="4">
        <f t="shared" si="112"/>
        <v>58.884374999999999</v>
      </c>
      <c r="DJ50" s="4">
        <f t="shared" si="112"/>
        <v>58.884374999999999</v>
      </c>
      <c r="DK50" s="4">
        <f t="shared" si="112"/>
        <v>58.884374999999999</v>
      </c>
      <c r="DL50" s="4">
        <f t="shared" si="112"/>
        <v>58.884374999999999</v>
      </c>
      <c r="DM50" s="4">
        <f t="shared" si="112"/>
        <v>58.884374999999999</v>
      </c>
      <c r="DN50" s="4">
        <f t="shared" si="112"/>
        <v>58.884374999999999</v>
      </c>
      <c r="DO50" s="4">
        <f t="shared" si="112"/>
        <v>58.884374999999999</v>
      </c>
      <c r="DP50" s="4">
        <f t="shared" si="112"/>
        <v>58.884374999999999</v>
      </c>
      <c r="DQ50" s="4">
        <f t="shared" si="112"/>
        <v>58.884374999999999</v>
      </c>
      <c r="DR50" s="4">
        <f t="shared" si="112"/>
        <v>58.884374999999999</v>
      </c>
      <c r="DS50" s="4">
        <f t="shared" si="112"/>
        <v>58.884374999999999</v>
      </c>
      <c r="DT50" s="4">
        <f t="shared" si="112"/>
        <v>58.884374999999999</v>
      </c>
      <c r="DU50" s="4">
        <f t="shared" si="112"/>
        <v>58.884374999999999</v>
      </c>
      <c r="DV50" s="4">
        <f t="shared" si="112"/>
        <v>58.884374999999999</v>
      </c>
      <c r="DW50" s="4">
        <f t="shared" si="112"/>
        <v>58.884374999999999</v>
      </c>
      <c r="DX50" s="4">
        <f t="shared" si="112"/>
        <v>58.884374999999999</v>
      </c>
      <c r="DY50" s="4">
        <f t="shared" si="112"/>
        <v>58.884374999999999</v>
      </c>
      <c r="DZ50" s="4">
        <f t="shared" si="112"/>
        <v>58.884374999999999</v>
      </c>
      <c r="EA50" s="4">
        <f t="shared" ref="EA50:FF50" si="113">EA49*$B71*$B72</f>
        <v>58.884374999999999</v>
      </c>
      <c r="EB50" s="4">
        <f t="shared" si="113"/>
        <v>58.884374999999999</v>
      </c>
      <c r="EC50" s="4">
        <f t="shared" si="113"/>
        <v>58.884374999999999</v>
      </c>
      <c r="ED50" s="4">
        <f t="shared" si="113"/>
        <v>58.884374999999999</v>
      </c>
      <c r="EE50" s="4">
        <f t="shared" si="113"/>
        <v>58.884374999999999</v>
      </c>
      <c r="EF50" s="4">
        <f t="shared" si="113"/>
        <v>58.884374999999999</v>
      </c>
      <c r="EG50" s="4">
        <f t="shared" si="113"/>
        <v>58.884374999999999</v>
      </c>
      <c r="EH50" s="4">
        <f t="shared" si="113"/>
        <v>58.884374999999999</v>
      </c>
      <c r="EI50" s="4">
        <f t="shared" si="113"/>
        <v>58.884374999999999</v>
      </c>
      <c r="EJ50" s="4">
        <f t="shared" si="113"/>
        <v>58.884374999999999</v>
      </c>
      <c r="EK50" s="4">
        <f t="shared" si="113"/>
        <v>58.884374999999999</v>
      </c>
      <c r="EL50" s="4">
        <f t="shared" si="113"/>
        <v>58.884374999999999</v>
      </c>
      <c r="EM50" s="4">
        <f t="shared" si="113"/>
        <v>58.884374999999999</v>
      </c>
      <c r="EN50" s="4">
        <f t="shared" si="113"/>
        <v>58.884374999999999</v>
      </c>
      <c r="EO50" s="4">
        <f t="shared" si="113"/>
        <v>58.884374999999999</v>
      </c>
      <c r="EP50" s="4">
        <f t="shared" si="113"/>
        <v>58.884374999999999</v>
      </c>
      <c r="EQ50" s="4">
        <f t="shared" si="113"/>
        <v>58.884374999999999</v>
      </c>
      <c r="ER50" s="4">
        <f t="shared" si="113"/>
        <v>58.884374999999999</v>
      </c>
      <c r="ES50" s="4">
        <f t="shared" si="113"/>
        <v>58.884374999999999</v>
      </c>
      <c r="ET50" s="4">
        <f t="shared" si="113"/>
        <v>58.884374999999999</v>
      </c>
      <c r="EU50" s="4">
        <f t="shared" si="113"/>
        <v>58.884374999999999</v>
      </c>
      <c r="EV50" s="4">
        <f t="shared" si="113"/>
        <v>58.884374999999999</v>
      </c>
      <c r="EW50" s="4">
        <f t="shared" si="113"/>
        <v>58.884374999999999</v>
      </c>
      <c r="EX50" s="4">
        <f t="shared" si="113"/>
        <v>58.884374999999999</v>
      </c>
      <c r="EY50" s="4">
        <f t="shared" si="113"/>
        <v>58.884374999999999</v>
      </c>
      <c r="EZ50" s="4">
        <f t="shared" si="113"/>
        <v>58.884374999999999</v>
      </c>
      <c r="FA50" s="4">
        <f t="shared" si="113"/>
        <v>58.884374999999999</v>
      </c>
      <c r="FB50" s="4">
        <f t="shared" si="113"/>
        <v>58.884374999999999</v>
      </c>
      <c r="FC50" s="4">
        <f t="shared" si="113"/>
        <v>58.884374999999999</v>
      </c>
      <c r="FD50" s="4">
        <f t="shared" si="113"/>
        <v>58.884374999999999</v>
      </c>
      <c r="FE50" s="4">
        <f t="shared" si="113"/>
        <v>58.884374999999999</v>
      </c>
      <c r="FF50" s="4">
        <f t="shared" si="113"/>
        <v>58.884374999999999</v>
      </c>
      <c r="FG50" s="4">
        <f t="shared" ref="FG50:FS50" si="114">FG49*$B71*$B72</f>
        <v>58.884374999999999</v>
      </c>
      <c r="FH50" s="4">
        <f t="shared" si="114"/>
        <v>58.884374999999999</v>
      </c>
      <c r="FI50" s="4">
        <f t="shared" si="114"/>
        <v>58.884374999999999</v>
      </c>
      <c r="FJ50" s="4">
        <f t="shared" si="114"/>
        <v>58.884374999999999</v>
      </c>
      <c r="FK50" s="4">
        <f t="shared" si="114"/>
        <v>58.884374999999999</v>
      </c>
      <c r="FL50" s="4">
        <f t="shared" si="114"/>
        <v>58.884374999999999</v>
      </c>
      <c r="FM50" s="4">
        <f t="shared" si="114"/>
        <v>58.884374999999999</v>
      </c>
      <c r="FN50" s="4">
        <f t="shared" si="114"/>
        <v>58.884374999999999</v>
      </c>
      <c r="FO50" s="4">
        <f t="shared" si="114"/>
        <v>58.884374999999999</v>
      </c>
      <c r="FP50" s="4">
        <f t="shared" si="114"/>
        <v>58.884374999999999</v>
      </c>
      <c r="FQ50" s="4">
        <f t="shared" si="114"/>
        <v>58.884374999999999</v>
      </c>
      <c r="FR50" s="4">
        <f t="shared" si="114"/>
        <v>58.884374999999999</v>
      </c>
      <c r="FS50" s="4">
        <f t="shared" si="114"/>
        <v>58.884374999999999</v>
      </c>
    </row>
    <row r="51" spans="1:175" s="4" customFormat="1" x14ac:dyDescent="0.25">
      <c r="A51" s="4" t="s">
        <v>27</v>
      </c>
      <c r="B51" s="12" t="s">
        <v>8</v>
      </c>
      <c r="C51" s="4">
        <f>IF(C45&gt;0,C45*1.5,0)</f>
        <v>0</v>
      </c>
      <c r="D51" s="4">
        <f t="shared" ref="D51:AI51" si="115">IF(ISNUMBER(D45),D45*1.5,C51)</f>
        <v>0</v>
      </c>
      <c r="E51" s="4">
        <f t="shared" si="115"/>
        <v>0</v>
      </c>
      <c r="F51" s="4">
        <f t="shared" si="115"/>
        <v>0</v>
      </c>
      <c r="G51" s="4">
        <f t="shared" si="115"/>
        <v>0</v>
      </c>
      <c r="H51" s="4">
        <f t="shared" si="115"/>
        <v>0</v>
      </c>
      <c r="I51" s="4">
        <f t="shared" si="115"/>
        <v>0</v>
      </c>
      <c r="J51" s="4">
        <f t="shared" si="115"/>
        <v>0</v>
      </c>
      <c r="K51" s="4">
        <f t="shared" si="115"/>
        <v>0</v>
      </c>
      <c r="L51" s="4">
        <f t="shared" si="115"/>
        <v>0</v>
      </c>
      <c r="M51" s="4">
        <f t="shared" si="115"/>
        <v>0</v>
      </c>
      <c r="N51" s="4">
        <f t="shared" si="115"/>
        <v>0</v>
      </c>
      <c r="O51" s="4">
        <f t="shared" si="115"/>
        <v>0</v>
      </c>
      <c r="P51" s="4">
        <f t="shared" si="115"/>
        <v>0</v>
      </c>
      <c r="Q51" s="4">
        <f t="shared" si="115"/>
        <v>0</v>
      </c>
      <c r="R51" s="4">
        <f t="shared" si="115"/>
        <v>0</v>
      </c>
      <c r="S51" s="4">
        <f t="shared" si="115"/>
        <v>0</v>
      </c>
      <c r="T51" s="4">
        <f t="shared" si="115"/>
        <v>0</v>
      </c>
      <c r="U51" s="4">
        <f t="shared" si="115"/>
        <v>0</v>
      </c>
      <c r="V51" s="4">
        <f t="shared" si="115"/>
        <v>0</v>
      </c>
      <c r="W51" s="4">
        <f t="shared" si="115"/>
        <v>0</v>
      </c>
      <c r="X51" s="4">
        <f t="shared" si="115"/>
        <v>0</v>
      </c>
      <c r="Y51" s="4">
        <f t="shared" si="115"/>
        <v>0</v>
      </c>
      <c r="Z51" s="4">
        <f t="shared" si="115"/>
        <v>0</v>
      </c>
      <c r="AA51" s="4">
        <f t="shared" si="115"/>
        <v>16.434074864136193</v>
      </c>
      <c r="AB51" s="4">
        <f t="shared" si="115"/>
        <v>16.434074864136193</v>
      </c>
      <c r="AC51" s="4">
        <f t="shared" si="115"/>
        <v>16.434074864136193</v>
      </c>
      <c r="AD51" s="4">
        <f t="shared" si="115"/>
        <v>16.434074864136193</v>
      </c>
      <c r="AE51" s="4">
        <f t="shared" si="115"/>
        <v>12.862500000000001</v>
      </c>
      <c r="AF51" s="4">
        <f t="shared" si="115"/>
        <v>12.862500000000001</v>
      </c>
      <c r="AG51" s="4">
        <f t="shared" si="115"/>
        <v>20.287500000000001</v>
      </c>
      <c r="AH51" s="4">
        <f t="shared" si="115"/>
        <v>20.287500000000001</v>
      </c>
      <c r="AI51" s="4">
        <f t="shared" si="115"/>
        <v>-1.4624999999999995</v>
      </c>
      <c r="AJ51" s="4">
        <f t="shared" ref="AJ51:BO51" si="116">IF(ISNUMBER(AJ45),AJ45*1.5,AI51)</f>
        <v>-1.4624999999999995</v>
      </c>
      <c r="AK51" s="4">
        <f t="shared" si="116"/>
        <v>-1.4624999999999995</v>
      </c>
      <c r="AL51" s="4">
        <f t="shared" si="116"/>
        <v>-1.4624999999999995</v>
      </c>
      <c r="AM51" s="4">
        <f t="shared" si="116"/>
        <v>-1.4624999999999995</v>
      </c>
      <c r="AN51" s="4">
        <f t="shared" si="116"/>
        <v>17.700000000000003</v>
      </c>
      <c r="AO51" s="4">
        <f t="shared" si="116"/>
        <v>17.700000000000003</v>
      </c>
      <c r="AP51" s="4">
        <f t="shared" si="116"/>
        <v>4.5749999999999993</v>
      </c>
      <c r="AQ51" s="4">
        <f t="shared" si="116"/>
        <v>4.5749999999999993</v>
      </c>
      <c r="AR51" s="4">
        <f t="shared" si="116"/>
        <v>4.5749999999999993</v>
      </c>
      <c r="AS51" s="4">
        <f t="shared" si="116"/>
        <v>4.5749999999999993</v>
      </c>
      <c r="AT51" s="4">
        <f t="shared" si="116"/>
        <v>25.818749999999998</v>
      </c>
      <c r="AU51" s="4">
        <f t="shared" si="116"/>
        <v>25.818749999999998</v>
      </c>
      <c r="AV51" s="4">
        <f t="shared" si="116"/>
        <v>25.5</v>
      </c>
      <c r="AW51" s="4">
        <f t="shared" si="116"/>
        <v>25.5</v>
      </c>
      <c r="AX51" s="4">
        <f t="shared" si="116"/>
        <v>25.5</v>
      </c>
      <c r="AY51" s="4">
        <f t="shared" si="116"/>
        <v>26.981250000000003</v>
      </c>
      <c r="AZ51" s="4">
        <f t="shared" si="116"/>
        <v>26.981250000000003</v>
      </c>
      <c r="BA51" s="4">
        <f t="shared" si="116"/>
        <v>7.7437500000000004</v>
      </c>
      <c r="BB51" s="4">
        <f t="shared" si="116"/>
        <v>7.7437500000000004</v>
      </c>
      <c r="BC51" s="4">
        <f t="shared" si="116"/>
        <v>27.337500000000002</v>
      </c>
      <c r="BD51" s="4">
        <f t="shared" si="116"/>
        <v>27.337500000000002</v>
      </c>
      <c r="BE51" s="4">
        <f t="shared" si="116"/>
        <v>27.337500000000002</v>
      </c>
      <c r="BF51" s="4">
        <f t="shared" si="116"/>
        <v>27.337500000000002</v>
      </c>
      <c r="BG51" s="4">
        <f t="shared" si="116"/>
        <v>27.337500000000002</v>
      </c>
      <c r="BH51" s="4">
        <f t="shared" si="116"/>
        <v>24.862499999999997</v>
      </c>
      <c r="BI51" s="4">
        <f t="shared" si="116"/>
        <v>24.862499999999997</v>
      </c>
      <c r="BJ51" s="4">
        <f t="shared" si="116"/>
        <v>27.412499999999998</v>
      </c>
      <c r="BK51" s="4">
        <f t="shared" si="116"/>
        <v>27.412499999999998</v>
      </c>
      <c r="BL51" s="4">
        <f t="shared" si="116"/>
        <v>27.412499999999998</v>
      </c>
      <c r="BM51" s="4">
        <f t="shared" si="116"/>
        <v>15.712500000000002</v>
      </c>
      <c r="BN51" s="4">
        <f t="shared" si="116"/>
        <v>15.712500000000002</v>
      </c>
      <c r="BO51" s="4">
        <f t="shared" si="116"/>
        <v>8.3062499999999986</v>
      </c>
      <c r="BP51" s="4">
        <f t="shared" ref="BP51:CU51" si="117">IF(ISNUMBER(BP45),BP45*1.5,BO51)</f>
        <v>8.3062499999999986</v>
      </c>
      <c r="BQ51" s="4">
        <f t="shared" si="117"/>
        <v>23.943750000000001</v>
      </c>
      <c r="BR51" s="4">
        <f t="shared" si="117"/>
        <v>23.943750000000001</v>
      </c>
      <c r="BS51" s="4">
        <f t="shared" si="117"/>
        <v>23.943750000000001</v>
      </c>
      <c r="BT51" s="4">
        <f t="shared" si="117"/>
        <v>23.943750000000001</v>
      </c>
      <c r="BU51" s="4">
        <f t="shared" si="117"/>
        <v>23.943750000000001</v>
      </c>
      <c r="BV51" s="4">
        <f t="shared" si="117"/>
        <v>27.150000000000002</v>
      </c>
      <c r="BW51" s="4">
        <f t="shared" si="117"/>
        <v>27.150000000000002</v>
      </c>
      <c r="BX51" s="4">
        <f t="shared" si="117"/>
        <v>12.581250000000001</v>
      </c>
      <c r="BY51" s="4">
        <f t="shared" si="117"/>
        <v>12.581250000000001</v>
      </c>
      <c r="BZ51" s="4">
        <f t="shared" si="117"/>
        <v>12.581250000000001</v>
      </c>
      <c r="CA51" s="4">
        <f t="shared" si="117"/>
        <v>23.418750000000003</v>
      </c>
      <c r="CB51" s="4">
        <f t="shared" si="117"/>
        <v>23.418750000000003</v>
      </c>
      <c r="CC51" s="4">
        <f t="shared" si="117"/>
        <v>3.46875</v>
      </c>
      <c r="CD51" s="4">
        <f t="shared" si="117"/>
        <v>3.46875</v>
      </c>
      <c r="CE51" s="4">
        <f t="shared" si="117"/>
        <v>13.612499999999999</v>
      </c>
      <c r="CF51" s="4">
        <f t="shared" si="117"/>
        <v>13.612499999999999</v>
      </c>
      <c r="CG51" s="4">
        <f t="shared" si="117"/>
        <v>13.612499999999999</v>
      </c>
      <c r="CH51" s="4">
        <f t="shared" si="117"/>
        <v>13.612499999999999</v>
      </c>
      <c r="CI51" s="4">
        <f t="shared" si="117"/>
        <v>13.612499999999999</v>
      </c>
      <c r="CJ51" s="4">
        <f t="shared" si="117"/>
        <v>6.5062499999999996</v>
      </c>
      <c r="CK51" s="4">
        <f t="shared" si="117"/>
        <v>6.5062499999999996</v>
      </c>
      <c r="CL51" s="4">
        <f t="shared" si="117"/>
        <v>0.73124999999999973</v>
      </c>
      <c r="CM51" s="4">
        <f t="shared" si="117"/>
        <v>0.73124999999999973</v>
      </c>
      <c r="CN51" s="4">
        <f t="shared" si="117"/>
        <v>0.73124999999999973</v>
      </c>
      <c r="CO51" s="4">
        <f t="shared" si="117"/>
        <v>16.987499999999997</v>
      </c>
      <c r="CP51" s="4">
        <f t="shared" si="117"/>
        <v>16.987499999999997</v>
      </c>
      <c r="CQ51" s="4">
        <f t="shared" si="117"/>
        <v>-0.96874999999998623</v>
      </c>
      <c r="CR51" s="4">
        <f t="shared" si="117"/>
        <v>-0.96874999999998623</v>
      </c>
      <c r="CS51" s="4">
        <f t="shared" si="117"/>
        <v>13.715625000000001</v>
      </c>
      <c r="CT51" s="4">
        <f t="shared" si="117"/>
        <v>13.715625000000001</v>
      </c>
      <c r="CU51" s="4">
        <f t="shared" si="117"/>
        <v>13.715625000000001</v>
      </c>
      <c r="CV51" s="4">
        <f t="shared" ref="CV51:EA51" si="118">IF(ISNUMBER(CV45),CV45*1.5,CU51)</f>
        <v>13.715625000000001</v>
      </c>
      <c r="CW51" s="4">
        <f t="shared" si="118"/>
        <v>13.715625000000001</v>
      </c>
      <c r="CX51" s="4">
        <f t="shared" si="118"/>
        <v>23.425000000000011</v>
      </c>
      <c r="CY51" s="4">
        <f t="shared" si="118"/>
        <v>23.425000000000011</v>
      </c>
      <c r="CZ51" s="4">
        <f t="shared" si="118"/>
        <v>5.9812499999999993</v>
      </c>
      <c r="DA51" s="4">
        <f t="shared" si="118"/>
        <v>5.9812499999999993</v>
      </c>
      <c r="DB51" s="4">
        <f t="shared" si="118"/>
        <v>5.9812499999999993</v>
      </c>
      <c r="DC51" s="4">
        <f t="shared" si="118"/>
        <v>24.262499999999996</v>
      </c>
      <c r="DD51" s="4">
        <f t="shared" si="118"/>
        <v>24.262499999999996</v>
      </c>
      <c r="DE51" s="4">
        <f t="shared" si="118"/>
        <v>6.3562499999999993</v>
      </c>
      <c r="DF51" s="4">
        <f t="shared" si="118"/>
        <v>6.3562499999999993</v>
      </c>
      <c r="DG51" s="4">
        <f t="shared" si="118"/>
        <v>21.75</v>
      </c>
      <c r="DH51" s="4">
        <f t="shared" si="118"/>
        <v>21.75</v>
      </c>
      <c r="DI51" s="4">
        <f t="shared" si="118"/>
        <v>21.75</v>
      </c>
      <c r="DJ51" s="4">
        <f t="shared" si="118"/>
        <v>21.75</v>
      </c>
      <c r="DK51" s="4">
        <f t="shared" si="118"/>
        <v>21.75</v>
      </c>
      <c r="DL51" s="4">
        <f t="shared" si="118"/>
        <v>21.75</v>
      </c>
      <c r="DM51" s="4">
        <f t="shared" si="118"/>
        <v>28.200000000000003</v>
      </c>
      <c r="DN51" s="4">
        <f t="shared" si="118"/>
        <v>28.200000000000003</v>
      </c>
      <c r="DO51" s="4">
        <f t="shared" si="118"/>
        <v>27.543750000000003</v>
      </c>
      <c r="DP51" s="4">
        <f t="shared" si="118"/>
        <v>27.543750000000003</v>
      </c>
      <c r="DQ51" s="4">
        <f t="shared" si="118"/>
        <v>27.543750000000003</v>
      </c>
      <c r="DR51" s="4">
        <f t="shared" si="118"/>
        <v>27.543750000000003</v>
      </c>
      <c r="DS51" s="4">
        <f t="shared" si="118"/>
        <v>27.543750000000003</v>
      </c>
      <c r="DT51" s="4">
        <f t="shared" si="118"/>
        <v>27.543750000000003</v>
      </c>
      <c r="DU51" s="4">
        <f t="shared" si="118"/>
        <v>27.543750000000003</v>
      </c>
      <c r="DV51" s="4">
        <f t="shared" si="118"/>
        <v>27.543750000000003</v>
      </c>
      <c r="DW51" s="4">
        <f t="shared" si="118"/>
        <v>27.543750000000003</v>
      </c>
      <c r="DX51" s="4">
        <f t="shared" si="118"/>
        <v>27.543750000000003</v>
      </c>
      <c r="DY51" s="4">
        <f t="shared" si="118"/>
        <v>27.543750000000003</v>
      </c>
      <c r="DZ51" s="4">
        <f t="shared" si="118"/>
        <v>20.456249999999997</v>
      </c>
      <c r="EA51" s="4">
        <f t="shared" si="118"/>
        <v>20.456249999999997</v>
      </c>
      <c r="EB51" s="4">
        <f t="shared" ref="EB51:FG51" si="119">IF(ISNUMBER(EB45),EB45*1.5,EA51)</f>
        <v>20.456249999999997</v>
      </c>
      <c r="EC51" s="4">
        <f t="shared" si="119"/>
        <v>20.456249999999997</v>
      </c>
      <c r="ED51" s="4">
        <f t="shared" si="119"/>
        <v>20.456249999999997</v>
      </c>
      <c r="EE51" s="4">
        <f t="shared" si="119"/>
        <v>20.456249999999997</v>
      </c>
      <c r="EF51" s="4">
        <f t="shared" si="119"/>
        <v>20.456249999999997</v>
      </c>
      <c r="EG51" s="4">
        <f t="shared" si="119"/>
        <v>20.456249999999997</v>
      </c>
      <c r="EH51" s="4">
        <f t="shared" si="119"/>
        <v>0.91874999999999973</v>
      </c>
      <c r="EI51" s="4">
        <f t="shared" si="119"/>
        <v>0.91874999999999973</v>
      </c>
      <c r="EJ51" s="4">
        <f t="shared" si="119"/>
        <v>0.91874999999999973</v>
      </c>
      <c r="EK51" s="4">
        <f t="shared" si="119"/>
        <v>0.91874999999999973</v>
      </c>
      <c r="EL51" s="4">
        <f t="shared" si="119"/>
        <v>0.91874999999999973</v>
      </c>
      <c r="EM51" s="4">
        <f t="shared" si="119"/>
        <v>0.91874999999999973</v>
      </c>
      <c r="EN51" s="4">
        <f t="shared" si="119"/>
        <v>0.91874999999999973</v>
      </c>
      <c r="EO51" s="4">
        <f t="shared" si="119"/>
        <v>0.91874999999999973</v>
      </c>
      <c r="EP51" s="4">
        <f t="shared" si="119"/>
        <v>0.91874999999999973</v>
      </c>
      <c r="EQ51" s="4">
        <f t="shared" si="119"/>
        <v>0.91874999999999973</v>
      </c>
      <c r="ER51" s="4">
        <f t="shared" si="119"/>
        <v>0.91874999999999973</v>
      </c>
      <c r="ES51" s="4">
        <f t="shared" si="119"/>
        <v>0.91874999999999973</v>
      </c>
      <c r="ET51" s="4">
        <f t="shared" si="119"/>
        <v>0.91874999999999973</v>
      </c>
      <c r="EU51" s="4">
        <f t="shared" si="119"/>
        <v>0.91874999999999973</v>
      </c>
      <c r="EV51" s="4">
        <f t="shared" si="119"/>
        <v>0.91874999999999973</v>
      </c>
      <c r="EW51" s="4">
        <f t="shared" si="119"/>
        <v>0.91874999999999973</v>
      </c>
      <c r="EX51" s="4">
        <f t="shared" si="119"/>
        <v>0.91874999999999973</v>
      </c>
      <c r="EY51" s="4">
        <f t="shared" si="119"/>
        <v>0.91874999999999973</v>
      </c>
      <c r="EZ51" s="4">
        <f t="shared" si="119"/>
        <v>0.91874999999999973</v>
      </c>
      <c r="FA51" s="4">
        <f t="shared" si="119"/>
        <v>0.91874999999999973</v>
      </c>
      <c r="FB51" s="4">
        <f t="shared" si="119"/>
        <v>0.91874999999999973</v>
      </c>
      <c r="FC51" s="4">
        <f t="shared" si="119"/>
        <v>0.91874999999999973</v>
      </c>
      <c r="FD51" s="4">
        <f t="shared" si="119"/>
        <v>0.91874999999999973</v>
      </c>
      <c r="FE51" s="4">
        <f t="shared" si="119"/>
        <v>0.91874999999999973</v>
      </c>
      <c r="FF51" s="4">
        <f t="shared" si="119"/>
        <v>0.91874999999999973</v>
      </c>
      <c r="FG51" s="4">
        <f t="shared" si="119"/>
        <v>0.91874999999999973</v>
      </c>
      <c r="FH51" s="4">
        <f t="shared" ref="FH51:FS51" si="120">IF(ISNUMBER(FH45),FH45*1.5,FG51)</f>
        <v>-0.9375</v>
      </c>
      <c r="FI51" s="4">
        <f t="shared" si="120"/>
        <v>-0.9375</v>
      </c>
      <c r="FJ51" s="4">
        <f t="shared" si="120"/>
        <v>-0.9375</v>
      </c>
      <c r="FK51" s="4">
        <f t="shared" si="120"/>
        <v>-0.9375</v>
      </c>
      <c r="FL51" s="4">
        <f t="shared" si="120"/>
        <v>-0.9375</v>
      </c>
      <c r="FM51" s="4">
        <f t="shared" si="120"/>
        <v>-0.9375</v>
      </c>
      <c r="FN51" s="4">
        <f t="shared" si="120"/>
        <v>-0.9375</v>
      </c>
      <c r="FO51" s="4">
        <f t="shared" si="120"/>
        <v>-0.9375</v>
      </c>
      <c r="FP51" s="4">
        <f t="shared" si="120"/>
        <v>-0.9375</v>
      </c>
      <c r="FQ51" s="4">
        <f t="shared" si="120"/>
        <v>-0.9375</v>
      </c>
      <c r="FR51" s="4">
        <f t="shared" si="120"/>
        <v>-0.9375</v>
      </c>
      <c r="FS51" s="4">
        <f t="shared" si="120"/>
        <v>-0.9375</v>
      </c>
    </row>
    <row r="52" spans="1:175" s="4" customFormat="1" x14ac:dyDescent="0.25">
      <c r="A52" s="4" t="s">
        <v>28</v>
      </c>
      <c r="B52" s="12" t="s">
        <v>8</v>
      </c>
      <c r="C52" s="4">
        <f>IF(C46&gt;0,C46*3,0)</f>
        <v>0</v>
      </c>
      <c r="D52" s="4">
        <f t="shared" ref="D52:AI52" si="121">IF(ISNUMBER(D46),D46*3,C52)</f>
        <v>0</v>
      </c>
      <c r="E52" s="4">
        <f t="shared" si="121"/>
        <v>0</v>
      </c>
      <c r="F52" s="4">
        <f t="shared" si="121"/>
        <v>0</v>
      </c>
      <c r="G52" s="4">
        <f t="shared" si="121"/>
        <v>0</v>
      </c>
      <c r="H52" s="4">
        <f t="shared" si="121"/>
        <v>0</v>
      </c>
      <c r="I52" s="4">
        <f t="shared" si="121"/>
        <v>0</v>
      </c>
      <c r="J52" s="4">
        <f t="shared" si="121"/>
        <v>0</v>
      </c>
      <c r="K52" s="4">
        <f t="shared" si="121"/>
        <v>0</v>
      </c>
      <c r="L52" s="4">
        <f t="shared" si="121"/>
        <v>0</v>
      </c>
      <c r="M52" s="4">
        <f t="shared" si="121"/>
        <v>0</v>
      </c>
      <c r="N52" s="4">
        <f t="shared" si="121"/>
        <v>0</v>
      </c>
      <c r="O52" s="4">
        <f t="shared" si="121"/>
        <v>0</v>
      </c>
      <c r="P52" s="4">
        <f t="shared" si="121"/>
        <v>0</v>
      </c>
      <c r="Q52" s="4">
        <f t="shared" si="121"/>
        <v>0</v>
      </c>
      <c r="R52" s="4">
        <f t="shared" si="121"/>
        <v>0</v>
      </c>
      <c r="S52" s="4">
        <f t="shared" si="121"/>
        <v>0</v>
      </c>
      <c r="T52" s="4">
        <f t="shared" si="121"/>
        <v>0</v>
      </c>
      <c r="U52" s="4">
        <f t="shared" si="121"/>
        <v>0</v>
      </c>
      <c r="V52" s="4">
        <f t="shared" si="121"/>
        <v>0</v>
      </c>
      <c r="W52" s="4">
        <f t="shared" si="121"/>
        <v>0</v>
      </c>
      <c r="X52" s="4">
        <f t="shared" si="121"/>
        <v>0</v>
      </c>
      <c r="Y52" s="4">
        <f t="shared" si="121"/>
        <v>0</v>
      </c>
      <c r="Z52" s="4">
        <f t="shared" si="121"/>
        <v>0</v>
      </c>
      <c r="AA52" s="4">
        <f t="shared" si="121"/>
        <v>21.324205293811573</v>
      </c>
      <c r="AB52" s="4">
        <f t="shared" si="121"/>
        <v>21.324205293811573</v>
      </c>
      <c r="AC52" s="4">
        <f t="shared" si="121"/>
        <v>21.324205293811573</v>
      </c>
      <c r="AD52" s="4">
        <f t="shared" si="121"/>
        <v>21.324205293811573</v>
      </c>
      <c r="AE52" s="4">
        <f t="shared" si="121"/>
        <v>8.0814068882218475</v>
      </c>
      <c r="AF52" s="4">
        <f t="shared" si="121"/>
        <v>8.0814068882218475</v>
      </c>
      <c r="AG52" s="4">
        <f t="shared" si="121"/>
        <v>12.2418554996928</v>
      </c>
      <c r="AH52" s="4">
        <f t="shared" si="121"/>
        <v>12.2418554996928</v>
      </c>
      <c r="AI52" s="4">
        <f t="shared" si="121"/>
        <v>-2.5872463600898259</v>
      </c>
      <c r="AJ52" s="4">
        <f t="shared" ref="AJ52:BO52" si="122">IF(ISNUMBER(AJ46),AJ46*3,AI52)</f>
        <v>-2.5872463600898259</v>
      </c>
      <c r="AK52" s="4">
        <f t="shared" si="122"/>
        <v>-2.5872463600898259</v>
      </c>
      <c r="AL52" s="4">
        <f t="shared" si="122"/>
        <v>-2.5872463600898259</v>
      </c>
      <c r="AM52" s="4">
        <f t="shared" si="122"/>
        <v>-2.5872463600898259</v>
      </c>
      <c r="AN52" s="4">
        <f t="shared" si="122"/>
        <v>16.984950106696424</v>
      </c>
      <c r="AO52" s="4">
        <f t="shared" si="122"/>
        <v>16.984950106696424</v>
      </c>
      <c r="AP52" s="4">
        <f t="shared" si="122"/>
        <v>2.878402772701274</v>
      </c>
      <c r="AQ52" s="4">
        <f t="shared" si="122"/>
        <v>2.878402772701274</v>
      </c>
      <c r="AR52" s="4">
        <f t="shared" si="122"/>
        <v>2.878402772701274</v>
      </c>
      <c r="AS52" s="4">
        <f t="shared" si="122"/>
        <v>2.878402772701274</v>
      </c>
      <c r="AT52" s="4">
        <f t="shared" si="122"/>
        <v>22.882130566866376</v>
      </c>
      <c r="AU52" s="4">
        <f t="shared" si="122"/>
        <v>22.882130566866376</v>
      </c>
      <c r="AV52" s="4">
        <f t="shared" si="122"/>
        <v>25.840753888961476</v>
      </c>
      <c r="AW52" s="4">
        <f t="shared" si="122"/>
        <v>25.840753888961476</v>
      </c>
      <c r="AX52" s="4">
        <f t="shared" si="122"/>
        <v>25.840753888961476</v>
      </c>
      <c r="AY52" s="4">
        <f t="shared" si="122"/>
        <v>32.901495604787023</v>
      </c>
      <c r="AZ52" s="4">
        <f t="shared" si="122"/>
        <v>32.901495604787023</v>
      </c>
      <c r="BA52" s="4">
        <f t="shared" si="122"/>
        <v>28.554374589874726</v>
      </c>
      <c r="BB52" s="4">
        <f t="shared" si="122"/>
        <v>28.554374589874726</v>
      </c>
      <c r="BC52" s="4">
        <f t="shared" si="122"/>
        <v>33.716887626835273</v>
      </c>
      <c r="BD52" s="4">
        <f t="shared" si="122"/>
        <v>33.716887626835273</v>
      </c>
      <c r="BE52" s="4">
        <f t="shared" si="122"/>
        <v>33.716887626835273</v>
      </c>
      <c r="BF52" s="4">
        <f t="shared" si="122"/>
        <v>33.716887626835273</v>
      </c>
      <c r="BG52" s="4">
        <f t="shared" si="122"/>
        <v>33.716887626835273</v>
      </c>
      <c r="BH52" s="4">
        <f t="shared" si="122"/>
        <v>33.615945115690728</v>
      </c>
      <c r="BI52" s="4">
        <f t="shared" si="122"/>
        <v>33.615945115690728</v>
      </c>
      <c r="BJ52" s="4">
        <f t="shared" si="122"/>
        <v>29.834282601590473</v>
      </c>
      <c r="BK52" s="4">
        <f t="shared" si="122"/>
        <v>29.834282601590473</v>
      </c>
      <c r="BL52" s="4">
        <f t="shared" si="122"/>
        <v>29.834282601590473</v>
      </c>
      <c r="BM52" s="4">
        <f t="shared" si="122"/>
        <v>32.76718609525755</v>
      </c>
      <c r="BN52" s="4">
        <f t="shared" si="122"/>
        <v>32.76718609525755</v>
      </c>
      <c r="BO52" s="4">
        <f t="shared" si="122"/>
        <v>28.010752408855879</v>
      </c>
      <c r="BP52" s="4">
        <f t="shared" ref="BP52:CU52" si="123">IF(ISNUMBER(BP46),BP46*3,BO52)</f>
        <v>28.010752408855879</v>
      </c>
      <c r="BQ52" s="4">
        <f t="shared" si="123"/>
        <v>33.212060705896576</v>
      </c>
      <c r="BR52" s="4">
        <f t="shared" si="123"/>
        <v>33.212060705896576</v>
      </c>
      <c r="BS52" s="4">
        <f t="shared" si="123"/>
        <v>33.212060705896576</v>
      </c>
      <c r="BT52" s="4">
        <f t="shared" si="123"/>
        <v>33.212060705896576</v>
      </c>
      <c r="BU52" s="4">
        <f t="shared" si="123"/>
        <v>33.212060705896576</v>
      </c>
      <c r="BV52" s="4">
        <f t="shared" si="123"/>
        <v>37.440751022279549</v>
      </c>
      <c r="BW52" s="4">
        <f t="shared" si="123"/>
        <v>37.440751022279549</v>
      </c>
      <c r="BX52" s="4">
        <f t="shared" si="123"/>
        <v>33.408484930484327</v>
      </c>
      <c r="BY52" s="4">
        <f t="shared" si="123"/>
        <v>33.408484930484327</v>
      </c>
      <c r="BZ52" s="4">
        <f t="shared" si="123"/>
        <v>33.408484930484327</v>
      </c>
      <c r="CA52" s="4">
        <f t="shared" si="123"/>
        <v>36.745789160249778</v>
      </c>
      <c r="CB52" s="4">
        <f t="shared" si="123"/>
        <v>36.745789160249778</v>
      </c>
      <c r="CC52" s="4">
        <f t="shared" si="123"/>
        <v>1.0224109962551964</v>
      </c>
      <c r="CD52" s="4">
        <f t="shared" si="123"/>
        <v>1.0224109962551964</v>
      </c>
      <c r="CE52" s="4">
        <f t="shared" si="123"/>
        <v>11.863439897754152</v>
      </c>
      <c r="CF52" s="4">
        <f t="shared" si="123"/>
        <v>11.863439897754152</v>
      </c>
      <c r="CG52" s="4">
        <f t="shared" si="123"/>
        <v>11.863439897754152</v>
      </c>
      <c r="CH52" s="4">
        <f t="shared" si="123"/>
        <v>11.863439897754152</v>
      </c>
      <c r="CI52" s="4">
        <f t="shared" si="123"/>
        <v>11.863439897754152</v>
      </c>
      <c r="CJ52" s="4">
        <f t="shared" si="123"/>
        <v>6.9871293484998755</v>
      </c>
      <c r="CK52" s="4">
        <f t="shared" si="123"/>
        <v>6.9871293484998755</v>
      </c>
      <c r="CL52" s="4">
        <f t="shared" si="123"/>
        <v>-0.85520287993784994</v>
      </c>
      <c r="CM52" s="4">
        <f t="shared" si="123"/>
        <v>-0.85520287993784994</v>
      </c>
      <c r="CN52" s="4">
        <f t="shared" si="123"/>
        <v>-0.85520287993784994</v>
      </c>
      <c r="CO52" s="4">
        <f t="shared" si="123"/>
        <v>14.316993794536874</v>
      </c>
      <c r="CP52" s="4">
        <f t="shared" si="123"/>
        <v>14.316993794536874</v>
      </c>
      <c r="CQ52" s="4">
        <f t="shared" si="123"/>
        <v>-0.59397057075974846</v>
      </c>
      <c r="CR52" s="4">
        <f t="shared" si="123"/>
        <v>-0.59397057075974846</v>
      </c>
      <c r="CS52" s="4">
        <f t="shared" si="123"/>
        <v>6.6547583352369761</v>
      </c>
      <c r="CT52" s="4">
        <f t="shared" si="123"/>
        <v>6.6547583352369761</v>
      </c>
      <c r="CU52" s="4">
        <f t="shared" si="123"/>
        <v>6.6547583352369761</v>
      </c>
      <c r="CV52" s="4">
        <f t="shared" ref="CV52:EA52" si="124">IF(ISNUMBER(CV46),CV46*3,CU52)</f>
        <v>6.6547583352369761</v>
      </c>
      <c r="CW52" s="4">
        <f t="shared" si="124"/>
        <v>6.6547583352369761</v>
      </c>
      <c r="CX52" s="4">
        <f t="shared" si="124"/>
        <v>26.973641563261801</v>
      </c>
      <c r="CY52" s="4">
        <f t="shared" si="124"/>
        <v>26.973641563261801</v>
      </c>
      <c r="CZ52" s="4">
        <f t="shared" si="124"/>
        <v>24.004526192333849</v>
      </c>
      <c r="DA52" s="4">
        <f t="shared" si="124"/>
        <v>24.004526192333849</v>
      </c>
      <c r="DB52" s="4">
        <f t="shared" si="124"/>
        <v>24.004526192333849</v>
      </c>
      <c r="DC52" s="4">
        <f t="shared" si="124"/>
        <v>29.211780005815047</v>
      </c>
      <c r="DD52" s="4">
        <f t="shared" si="124"/>
        <v>29.211780005815047</v>
      </c>
      <c r="DE52" s="4">
        <f t="shared" si="124"/>
        <v>26.061604076945098</v>
      </c>
      <c r="DF52" s="4">
        <f t="shared" si="124"/>
        <v>26.061604076945098</v>
      </c>
      <c r="DG52" s="4">
        <f t="shared" si="124"/>
        <v>29.681879107245447</v>
      </c>
      <c r="DH52" s="4">
        <f t="shared" si="124"/>
        <v>29.681879107245447</v>
      </c>
      <c r="DI52" s="4">
        <f t="shared" si="124"/>
        <v>29.681879107245447</v>
      </c>
      <c r="DJ52" s="4">
        <f t="shared" si="124"/>
        <v>29.681879107245447</v>
      </c>
      <c r="DK52" s="4">
        <f t="shared" si="124"/>
        <v>29.681879107245447</v>
      </c>
      <c r="DL52" s="4">
        <f t="shared" si="124"/>
        <v>29.681879107245447</v>
      </c>
      <c r="DM52" s="4">
        <f t="shared" si="124"/>
        <v>35.43590336859458</v>
      </c>
      <c r="DN52" s="4">
        <f t="shared" si="124"/>
        <v>35.43590336859458</v>
      </c>
      <c r="DO52" s="4">
        <f t="shared" si="124"/>
        <v>35.218664887776683</v>
      </c>
      <c r="DP52" s="4">
        <f t="shared" si="124"/>
        <v>35.218664887776683</v>
      </c>
      <c r="DQ52" s="4">
        <f t="shared" si="124"/>
        <v>35.218664887776683</v>
      </c>
      <c r="DR52" s="4">
        <f t="shared" si="124"/>
        <v>35.218664887776683</v>
      </c>
      <c r="DS52" s="4">
        <f t="shared" si="124"/>
        <v>35.218664887776683</v>
      </c>
      <c r="DT52" s="4">
        <f t="shared" si="124"/>
        <v>35.218664887776683</v>
      </c>
      <c r="DU52" s="4">
        <f t="shared" si="124"/>
        <v>35.218664887776683</v>
      </c>
      <c r="DV52" s="4">
        <f t="shared" si="124"/>
        <v>35.218664887776683</v>
      </c>
      <c r="DW52" s="4">
        <f t="shared" si="124"/>
        <v>35.218664887776683</v>
      </c>
      <c r="DX52" s="4">
        <f t="shared" si="124"/>
        <v>35.218664887776683</v>
      </c>
      <c r="DY52" s="4">
        <f t="shared" si="124"/>
        <v>35.218664887776683</v>
      </c>
      <c r="DZ52" s="4">
        <f t="shared" si="124"/>
        <v>1.1133778455431989</v>
      </c>
      <c r="EA52" s="4">
        <f t="shared" si="124"/>
        <v>1.1133778455431989</v>
      </c>
      <c r="EB52" s="4">
        <f t="shared" ref="EB52:FG52" si="125">IF(ISNUMBER(EB46),EB46*3,EA52)</f>
        <v>1.1133778455431989</v>
      </c>
      <c r="EC52" s="4">
        <f t="shared" si="125"/>
        <v>1.1133778455431989</v>
      </c>
      <c r="ED52" s="4">
        <f t="shared" si="125"/>
        <v>1.1133778455431989</v>
      </c>
      <c r="EE52" s="4">
        <f t="shared" si="125"/>
        <v>1.1133778455431989</v>
      </c>
      <c r="EF52" s="4">
        <f t="shared" si="125"/>
        <v>1.1133778455431989</v>
      </c>
      <c r="EG52" s="4">
        <f t="shared" si="125"/>
        <v>1.1133778455431989</v>
      </c>
      <c r="EH52" s="4">
        <f t="shared" si="125"/>
        <v>3.4735655358711011</v>
      </c>
      <c r="EI52" s="4">
        <f t="shared" si="125"/>
        <v>3.4735655358711011</v>
      </c>
      <c r="EJ52" s="4">
        <f t="shared" si="125"/>
        <v>3.4735655358711011</v>
      </c>
      <c r="EK52" s="4">
        <f t="shared" si="125"/>
        <v>3.4735655358711011</v>
      </c>
      <c r="EL52" s="4">
        <f t="shared" si="125"/>
        <v>3.4735655358711011</v>
      </c>
      <c r="EM52" s="4">
        <f t="shared" si="125"/>
        <v>3.4735655358711011</v>
      </c>
      <c r="EN52" s="4">
        <f t="shared" si="125"/>
        <v>3.4735655358711011</v>
      </c>
      <c r="EO52" s="4">
        <f t="shared" si="125"/>
        <v>3.4735655358711011</v>
      </c>
      <c r="EP52" s="4">
        <f t="shared" si="125"/>
        <v>3.4735655358711011</v>
      </c>
      <c r="EQ52" s="4">
        <f t="shared" si="125"/>
        <v>3.4735655358711011</v>
      </c>
      <c r="ER52" s="4">
        <f t="shared" si="125"/>
        <v>3.4735655358711011</v>
      </c>
      <c r="ES52" s="4">
        <f t="shared" si="125"/>
        <v>3.4735655358711011</v>
      </c>
      <c r="ET52" s="4">
        <f t="shared" si="125"/>
        <v>3.4735655358711011</v>
      </c>
      <c r="EU52" s="4">
        <f t="shared" si="125"/>
        <v>3.4735655358711011</v>
      </c>
      <c r="EV52" s="4">
        <f t="shared" si="125"/>
        <v>3.4735655358711011</v>
      </c>
      <c r="EW52" s="4">
        <f t="shared" si="125"/>
        <v>3.4735655358711011</v>
      </c>
      <c r="EX52" s="4">
        <f t="shared" si="125"/>
        <v>3.4735655358711011</v>
      </c>
      <c r="EY52" s="4">
        <f t="shared" si="125"/>
        <v>3.4735655358711011</v>
      </c>
      <c r="EZ52" s="4">
        <f t="shared" si="125"/>
        <v>3.4735655358711011</v>
      </c>
      <c r="FA52" s="4">
        <f t="shared" si="125"/>
        <v>3.4735655358711011</v>
      </c>
      <c r="FB52" s="4">
        <f t="shared" si="125"/>
        <v>3.4735655358711011</v>
      </c>
      <c r="FC52" s="4">
        <f t="shared" si="125"/>
        <v>3.4735655358711011</v>
      </c>
      <c r="FD52" s="4">
        <f t="shared" si="125"/>
        <v>3.4735655358711011</v>
      </c>
      <c r="FE52" s="4">
        <f t="shared" si="125"/>
        <v>3.4735655358711011</v>
      </c>
      <c r="FF52" s="4">
        <f t="shared" si="125"/>
        <v>3.4735655358711011</v>
      </c>
      <c r="FG52" s="4">
        <f t="shared" si="125"/>
        <v>3.4735655358711011</v>
      </c>
      <c r="FH52" s="4">
        <f t="shared" ref="FH52:FS52" si="126">IF(ISNUMBER(FH46),FH46*3,FG52)</f>
        <v>8.4598169510598744</v>
      </c>
      <c r="FI52" s="4">
        <f t="shared" si="126"/>
        <v>8.4598169510598744</v>
      </c>
      <c r="FJ52" s="4">
        <f t="shared" si="126"/>
        <v>8.4598169510598744</v>
      </c>
      <c r="FK52" s="4">
        <f t="shared" si="126"/>
        <v>8.4598169510598744</v>
      </c>
      <c r="FL52" s="4">
        <f t="shared" si="126"/>
        <v>8.4598169510598744</v>
      </c>
      <c r="FM52" s="4">
        <f t="shared" si="126"/>
        <v>8.4598169510598744</v>
      </c>
      <c r="FN52" s="4">
        <f t="shared" si="126"/>
        <v>8.4598169510598744</v>
      </c>
      <c r="FO52" s="4">
        <f t="shared" si="126"/>
        <v>8.4598169510598744</v>
      </c>
      <c r="FP52" s="4">
        <f t="shared" si="126"/>
        <v>8.4598169510598744</v>
      </c>
      <c r="FQ52" s="4">
        <f t="shared" si="126"/>
        <v>8.4598169510598744</v>
      </c>
      <c r="FR52" s="4">
        <f t="shared" si="126"/>
        <v>8.4598169510598744</v>
      </c>
      <c r="FS52" s="4">
        <f t="shared" si="126"/>
        <v>8.4598169510598744</v>
      </c>
    </row>
    <row r="53" spans="1:175" s="4" customFormat="1" x14ac:dyDescent="0.25">
      <c r="A53" s="4" t="s">
        <v>29</v>
      </c>
      <c r="B53" s="12" t="s">
        <v>8</v>
      </c>
      <c r="C53" s="4">
        <f>IF(C47&gt;0,C47*3,0)</f>
        <v>0</v>
      </c>
      <c r="D53" s="4">
        <f t="shared" ref="D53:AI53" si="127">IF(ISNUMBER(D47),D47*3,C53)</f>
        <v>0</v>
      </c>
      <c r="E53" s="4">
        <f t="shared" si="127"/>
        <v>0</v>
      </c>
      <c r="F53" s="4">
        <f t="shared" si="127"/>
        <v>0</v>
      </c>
      <c r="G53" s="4">
        <f t="shared" si="127"/>
        <v>0</v>
      </c>
      <c r="H53" s="4">
        <f t="shared" si="127"/>
        <v>0</v>
      </c>
      <c r="I53" s="4">
        <f t="shared" si="127"/>
        <v>0</v>
      </c>
      <c r="J53" s="4">
        <f t="shared" si="127"/>
        <v>0</v>
      </c>
      <c r="K53" s="4">
        <f t="shared" si="127"/>
        <v>0</v>
      </c>
      <c r="L53" s="4">
        <f t="shared" si="127"/>
        <v>0</v>
      </c>
      <c r="M53" s="4">
        <f t="shared" si="127"/>
        <v>0</v>
      </c>
      <c r="N53" s="4">
        <f t="shared" si="127"/>
        <v>0</v>
      </c>
      <c r="O53" s="4">
        <f t="shared" si="127"/>
        <v>0</v>
      </c>
      <c r="P53" s="4">
        <f t="shared" si="127"/>
        <v>0</v>
      </c>
      <c r="Q53" s="4">
        <f t="shared" si="127"/>
        <v>0</v>
      </c>
      <c r="R53" s="4">
        <f t="shared" si="127"/>
        <v>0</v>
      </c>
      <c r="S53" s="4">
        <f t="shared" si="127"/>
        <v>0</v>
      </c>
      <c r="T53" s="4">
        <f t="shared" si="127"/>
        <v>0</v>
      </c>
      <c r="U53" s="4">
        <f t="shared" si="127"/>
        <v>0</v>
      </c>
      <c r="V53" s="4">
        <f t="shared" si="127"/>
        <v>0</v>
      </c>
      <c r="W53" s="4">
        <f t="shared" si="127"/>
        <v>0</v>
      </c>
      <c r="X53" s="4">
        <f t="shared" si="127"/>
        <v>0</v>
      </c>
      <c r="Y53" s="4">
        <f t="shared" si="127"/>
        <v>0</v>
      </c>
      <c r="Z53" s="4">
        <f t="shared" si="127"/>
        <v>0</v>
      </c>
      <c r="AA53" s="4">
        <f t="shared" si="127"/>
        <v>15.728480502346649</v>
      </c>
      <c r="AB53" s="4">
        <f t="shared" si="127"/>
        <v>15.728480502346649</v>
      </c>
      <c r="AC53" s="4">
        <f t="shared" si="127"/>
        <v>15.728480502346649</v>
      </c>
      <c r="AD53" s="4">
        <f t="shared" si="127"/>
        <v>15.728480502346649</v>
      </c>
      <c r="AE53" s="4">
        <f t="shared" si="127"/>
        <v>9.0695979899589751</v>
      </c>
      <c r="AF53" s="4">
        <f t="shared" si="127"/>
        <v>9.0695979899589751</v>
      </c>
      <c r="AG53" s="4">
        <f t="shared" si="127"/>
        <v>10.84565313896505</v>
      </c>
      <c r="AH53" s="4">
        <f t="shared" si="127"/>
        <v>10.84565313896505</v>
      </c>
      <c r="AI53" s="4">
        <f t="shared" si="127"/>
        <v>2.8871899472868732</v>
      </c>
      <c r="AJ53" s="4">
        <f t="shared" ref="AJ53:BO53" si="128">IF(ISNUMBER(AJ47),AJ47*3,AI53)</f>
        <v>2.8871899472868732</v>
      </c>
      <c r="AK53" s="4">
        <f t="shared" si="128"/>
        <v>2.8871899472868732</v>
      </c>
      <c r="AL53" s="4">
        <f t="shared" si="128"/>
        <v>2.8871899472868732</v>
      </c>
      <c r="AM53" s="4">
        <f t="shared" si="128"/>
        <v>2.8871899472868732</v>
      </c>
      <c r="AN53" s="4">
        <f t="shared" si="128"/>
        <v>3.1893983163518249</v>
      </c>
      <c r="AO53" s="4">
        <f t="shared" si="128"/>
        <v>3.1893983163518249</v>
      </c>
      <c r="AP53" s="4">
        <f t="shared" si="128"/>
        <v>2.5914350897657261</v>
      </c>
      <c r="AQ53" s="4">
        <f t="shared" si="128"/>
        <v>2.5914350897657261</v>
      </c>
      <c r="AR53" s="4">
        <f t="shared" si="128"/>
        <v>2.5914350897657261</v>
      </c>
      <c r="AS53" s="4">
        <f t="shared" si="128"/>
        <v>2.5914350897657261</v>
      </c>
      <c r="AT53" s="4">
        <f t="shared" si="128"/>
        <v>5.304542111733225</v>
      </c>
      <c r="AU53" s="4">
        <f t="shared" si="128"/>
        <v>5.304542111733225</v>
      </c>
      <c r="AV53" s="4">
        <f t="shared" si="128"/>
        <v>4.014814787184525</v>
      </c>
      <c r="AW53" s="4">
        <f t="shared" si="128"/>
        <v>4.014814787184525</v>
      </c>
      <c r="AX53" s="4">
        <f t="shared" si="128"/>
        <v>4.014814787184525</v>
      </c>
      <c r="AY53" s="4">
        <f t="shared" si="128"/>
        <v>6.9249276924667527</v>
      </c>
      <c r="AZ53" s="4">
        <f t="shared" si="128"/>
        <v>6.9249276924667527</v>
      </c>
      <c r="BA53" s="4">
        <f t="shared" si="128"/>
        <v>7.8955481180417983</v>
      </c>
      <c r="BB53" s="4">
        <f t="shared" si="128"/>
        <v>7.8955481180417983</v>
      </c>
      <c r="BC53" s="4">
        <f t="shared" si="128"/>
        <v>9.5685771824990979</v>
      </c>
      <c r="BD53" s="4">
        <f t="shared" si="128"/>
        <v>9.5685771824990979</v>
      </c>
      <c r="BE53" s="4">
        <f t="shared" si="128"/>
        <v>9.5685771824990979</v>
      </c>
      <c r="BF53" s="4">
        <f t="shared" si="128"/>
        <v>9.5685771824990979</v>
      </c>
      <c r="BG53" s="4">
        <f t="shared" si="128"/>
        <v>9.5685771824990979</v>
      </c>
      <c r="BH53" s="4">
        <f t="shared" si="128"/>
        <v>10.304790318218551</v>
      </c>
      <c r="BI53" s="4">
        <f t="shared" si="128"/>
        <v>10.304790318218551</v>
      </c>
      <c r="BJ53" s="4">
        <f t="shared" si="128"/>
        <v>11.707603049246998</v>
      </c>
      <c r="BK53" s="4">
        <f t="shared" si="128"/>
        <v>11.707603049246998</v>
      </c>
      <c r="BL53" s="4">
        <f t="shared" si="128"/>
        <v>11.707603049246998</v>
      </c>
      <c r="BM53" s="4">
        <f t="shared" si="128"/>
        <v>12.273162037741873</v>
      </c>
      <c r="BN53" s="4">
        <f t="shared" si="128"/>
        <v>12.273162037741873</v>
      </c>
      <c r="BO53" s="4">
        <f t="shared" si="128"/>
        <v>13.688696812536449</v>
      </c>
      <c r="BP53" s="4">
        <f t="shared" ref="BP53:CU53" si="129">IF(ISNUMBER(BP47),BP47*3,BO53)</f>
        <v>13.688696812536449</v>
      </c>
      <c r="BQ53" s="4">
        <f t="shared" si="129"/>
        <v>14.788840926050099</v>
      </c>
      <c r="BR53" s="4">
        <f t="shared" si="129"/>
        <v>14.788840926050099</v>
      </c>
      <c r="BS53" s="4">
        <f t="shared" si="129"/>
        <v>14.788840926050099</v>
      </c>
      <c r="BT53" s="4">
        <f t="shared" si="129"/>
        <v>14.788840926050099</v>
      </c>
      <c r="BU53" s="4">
        <f t="shared" si="129"/>
        <v>14.788840926050099</v>
      </c>
      <c r="BV53" s="4">
        <f t="shared" si="129"/>
        <v>19.626598787449801</v>
      </c>
      <c r="BW53" s="4">
        <f t="shared" si="129"/>
        <v>19.626598787449801</v>
      </c>
      <c r="BX53" s="4">
        <f t="shared" si="129"/>
        <v>20.3481724036698</v>
      </c>
      <c r="BY53" s="4">
        <f t="shared" si="129"/>
        <v>20.3481724036698</v>
      </c>
      <c r="BZ53" s="4">
        <f t="shared" si="129"/>
        <v>20.3481724036698</v>
      </c>
      <c r="CA53" s="4">
        <f t="shared" si="129"/>
        <v>20.709489819254848</v>
      </c>
      <c r="CB53" s="4">
        <f t="shared" si="129"/>
        <v>20.709489819254848</v>
      </c>
      <c r="CC53" s="4">
        <f t="shared" si="129"/>
        <v>8.3958152996055766</v>
      </c>
      <c r="CD53" s="4">
        <f t="shared" si="129"/>
        <v>8.3958152996055766</v>
      </c>
      <c r="CE53" s="4">
        <f t="shared" si="129"/>
        <v>7.3320752179200763</v>
      </c>
      <c r="CF53" s="4">
        <f t="shared" si="129"/>
        <v>7.3320752179200763</v>
      </c>
      <c r="CG53" s="4">
        <f t="shared" si="129"/>
        <v>7.3320752179200763</v>
      </c>
      <c r="CH53" s="4">
        <f t="shared" si="129"/>
        <v>7.3320752179200763</v>
      </c>
      <c r="CI53" s="4">
        <f t="shared" si="129"/>
        <v>7.3320752179200763</v>
      </c>
      <c r="CJ53" s="4">
        <f t="shared" si="129"/>
        <v>2.5698426517868245</v>
      </c>
      <c r="CK53" s="4">
        <f t="shared" si="129"/>
        <v>2.5698426517868245</v>
      </c>
      <c r="CL53" s="4">
        <f t="shared" si="129"/>
        <v>-8.7459007574325121E-2</v>
      </c>
      <c r="CM53" s="4">
        <f t="shared" si="129"/>
        <v>-8.7459007574325121E-2</v>
      </c>
      <c r="CN53" s="4">
        <f t="shared" si="129"/>
        <v>-8.7459007574325121E-2</v>
      </c>
      <c r="CO53" s="4">
        <f t="shared" si="129"/>
        <v>3.0629445852897006</v>
      </c>
      <c r="CP53" s="4">
        <f t="shared" si="129"/>
        <v>3.0629445852897006</v>
      </c>
      <c r="CQ53" s="4">
        <f t="shared" si="129"/>
        <v>1.270352262952124</v>
      </c>
      <c r="CR53" s="4">
        <f t="shared" si="129"/>
        <v>1.270352262952124</v>
      </c>
      <c r="CS53" s="4">
        <f t="shared" si="129"/>
        <v>1.7427231961587757</v>
      </c>
      <c r="CT53" s="4">
        <f t="shared" si="129"/>
        <v>1.7427231961587757</v>
      </c>
      <c r="CU53" s="4">
        <f t="shared" si="129"/>
        <v>1.7427231961587757</v>
      </c>
      <c r="CV53" s="4">
        <f t="shared" ref="CV53:EA53" si="130">IF(ISNUMBER(CV47),CV47*3,CU53)</f>
        <v>1.7427231961587757</v>
      </c>
      <c r="CW53" s="4">
        <f t="shared" si="130"/>
        <v>1.7427231961587757</v>
      </c>
      <c r="CX53" s="4">
        <f t="shared" si="130"/>
        <v>6.173117999196899</v>
      </c>
      <c r="CY53" s="4">
        <f t="shared" si="130"/>
        <v>6.173117999196899</v>
      </c>
      <c r="CZ53" s="4">
        <f t="shared" si="130"/>
        <v>6.9273676643424018</v>
      </c>
      <c r="DA53" s="4">
        <f t="shared" si="130"/>
        <v>6.9273676643424018</v>
      </c>
      <c r="DB53" s="4">
        <f t="shared" si="130"/>
        <v>6.9273676643424018</v>
      </c>
      <c r="DC53" s="4">
        <f t="shared" si="130"/>
        <v>8.1250725889051498</v>
      </c>
      <c r="DD53" s="4">
        <f t="shared" si="130"/>
        <v>8.1250725889051498</v>
      </c>
      <c r="DE53" s="4">
        <f t="shared" si="130"/>
        <v>9.3990493181907731</v>
      </c>
      <c r="DF53" s="4">
        <f t="shared" si="130"/>
        <v>9.3990493181907731</v>
      </c>
      <c r="DG53" s="4">
        <f t="shared" si="130"/>
        <v>10.363512703067475</v>
      </c>
      <c r="DH53" s="4">
        <f t="shared" si="130"/>
        <v>10.363512703067475</v>
      </c>
      <c r="DI53" s="4">
        <f t="shared" si="130"/>
        <v>10.363512703067475</v>
      </c>
      <c r="DJ53" s="4">
        <f t="shared" si="130"/>
        <v>10.363512703067475</v>
      </c>
      <c r="DK53" s="4">
        <f t="shared" si="130"/>
        <v>10.363512703067475</v>
      </c>
      <c r="DL53" s="4">
        <f t="shared" si="130"/>
        <v>10.363512703067475</v>
      </c>
      <c r="DM53" s="4">
        <f t="shared" si="130"/>
        <v>17.737835780842204</v>
      </c>
      <c r="DN53" s="4">
        <f t="shared" si="130"/>
        <v>17.737835780842204</v>
      </c>
      <c r="DO53" s="4">
        <f t="shared" si="130"/>
        <v>17.814784680936675</v>
      </c>
      <c r="DP53" s="4">
        <f t="shared" si="130"/>
        <v>17.814784680936675</v>
      </c>
      <c r="DQ53" s="4">
        <f t="shared" si="130"/>
        <v>17.814784680936675</v>
      </c>
      <c r="DR53" s="4">
        <f t="shared" si="130"/>
        <v>17.814784680936675</v>
      </c>
      <c r="DS53" s="4">
        <f t="shared" si="130"/>
        <v>17.814784680936675</v>
      </c>
      <c r="DT53" s="4">
        <f t="shared" si="130"/>
        <v>17.814784680936675</v>
      </c>
      <c r="DU53" s="4">
        <f t="shared" si="130"/>
        <v>17.814784680936675</v>
      </c>
      <c r="DV53" s="4">
        <f t="shared" si="130"/>
        <v>17.814784680936675</v>
      </c>
      <c r="DW53" s="4">
        <f t="shared" si="130"/>
        <v>17.814784680936675</v>
      </c>
      <c r="DX53" s="4">
        <f t="shared" si="130"/>
        <v>17.814784680936675</v>
      </c>
      <c r="DY53" s="4">
        <f t="shared" si="130"/>
        <v>17.814784680936675</v>
      </c>
      <c r="DZ53" s="4">
        <f t="shared" si="130"/>
        <v>5.577164921737424</v>
      </c>
      <c r="EA53" s="4">
        <f t="shared" si="130"/>
        <v>5.577164921737424</v>
      </c>
      <c r="EB53" s="4">
        <f t="shared" ref="EB53:FG53" si="131">IF(ISNUMBER(EB47),EB47*3,EA53)</f>
        <v>5.577164921737424</v>
      </c>
      <c r="EC53" s="4">
        <f t="shared" si="131"/>
        <v>5.577164921737424</v>
      </c>
      <c r="ED53" s="4">
        <f t="shared" si="131"/>
        <v>5.577164921737424</v>
      </c>
      <c r="EE53" s="4">
        <f t="shared" si="131"/>
        <v>5.577164921737424</v>
      </c>
      <c r="EF53" s="4">
        <f t="shared" si="131"/>
        <v>5.577164921737424</v>
      </c>
      <c r="EG53" s="4">
        <f t="shared" si="131"/>
        <v>5.577164921737424</v>
      </c>
      <c r="EH53" s="4">
        <f t="shared" si="131"/>
        <v>0.84499203831089753</v>
      </c>
      <c r="EI53" s="4">
        <f t="shared" si="131"/>
        <v>0.84499203831089753</v>
      </c>
      <c r="EJ53" s="4">
        <f t="shared" si="131"/>
        <v>0.84499203831089753</v>
      </c>
      <c r="EK53" s="4">
        <f t="shared" si="131"/>
        <v>0.84499203831089753</v>
      </c>
      <c r="EL53" s="4">
        <f t="shared" si="131"/>
        <v>0.84499203831089753</v>
      </c>
      <c r="EM53" s="4">
        <f t="shared" si="131"/>
        <v>0.84499203831089753</v>
      </c>
      <c r="EN53" s="4">
        <f t="shared" si="131"/>
        <v>0.84499203831089753</v>
      </c>
      <c r="EO53" s="4">
        <f t="shared" si="131"/>
        <v>0.84499203831089753</v>
      </c>
      <c r="EP53" s="4">
        <f t="shared" si="131"/>
        <v>0.84499203831089753</v>
      </c>
      <c r="EQ53" s="4">
        <f t="shared" si="131"/>
        <v>0.84499203831089753</v>
      </c>
      <c r="ER53" s="4">
        <f t="shared" si="131"/>
        <v>0.84499203831089753</v>
      </c>
      <c r="ES53" s="4">
        <f t="shared" si="131"/>
        <v>0.84499203831089753</v>
      </c>
      <c r="ET53" s="4">
        <f t="shared" si="131"/>
        <v>0.84499203831089753</v>
      </c>
      <c r="EU53" s="4">
        <f t="shared" si="131"/>
        <v>0.84499203831089753</v>
      </c>
      <c r="EV53" s="4">
        <f t="shared" si="131"/>
        <v>0.84499203831089753</v>
      </c>
      <c r="EW53" s="4">
        <f t="shared" si="131"/>
        <v>0.84499203831089753</v>
      </c>
      <c r="EX53" s="4">
        <f t="shared" si="131"/>
        <v>0.84499203831089753</v>
      </c>
      <c r="EY53" s="4">
        <f t="shared" si="131"/>
        <v>0.84499203831089753</v>
      </c>
      <c r="EZ53" s="4">
        <f t="shared" si="131"/>
        <v>0.84499203831089753</v>
      </c>
      <c r="FA53" s="4">
        <f t="shared" si="131"/>
        <v>0.84499203831089753</v>
      </c>
      <c r="FB53" s="4">
        <f t="shared" si="131"/>
        <v>0.84499203831089753</v>
      </c>
      <c r="FC53" s="4">
        <f t="shared" si="131"/>
        <v>0.84499203831089753</v>
      </c>
      <c r="FD53" s="4">
        <f t="shared" si="131"/>
        <v>0.84499203831089753</v>
      </c>
      <c r="FE53" s="4">
        <f t="shared" si="131"/>
        <v>0.84499203831089753</v>
      </c>
      <c r="FF53" s="4">
        <f t="shared" si="131"/>
        <v>0.84499203831089753</v>
      </c>
      <c r="FG53" s="4">
        <f t="shared" si="131"/>
        <v>0.84499203831089753</v>
      </c>
      <c r="FH53" s="4">
        <f t="shared" ref="FH53:FS53" si="132">IF(ISNUMBER(FH47),FH47*3,FG53)</f>
        <v>7.3047903436966504</v>
      </c>
      <c r="FI53" s="4">
        <f t="shared" si="132"/>
        <v>7.3047903436966504</v>
      </c>
      <c r="FJ53" s="4">
        <f t="shared" si="132"/>
        <v>7.3047903436966504</v>
      </c>
      <c r="FK53" s="4">
        <f t="shared" si="132"/>
        <v>7.3047903436966504</v>
      </c>
      <c r="FL53" s="4">
        <f t="shared" si="132"/>
        <v>7.3047903436966504</v>
      </c>
      <c r="FM53" s="4">
        <f t="shared" si="132"/>
        <v>7.3047903436966504</v>
      </c>
      <c r="FN53" s="4">
        <f t="shared" si="132"/>
        <v>7.3047903436966504</v>
      </c>
      <c r="FO53" s="4">
        <f t="shared" si="132"/>
        <v>7.3047903436966504</v>
      </c>
      <c r="FP53" s="4">
        <f t="shared" si="132"/>
        <v>7.3047903436966504</v>
      </c>
      <c r="FQ53" s="4">
        <f t="shared" si="132"/>
        <v>7.3047903436966504</v>
      </c>
      <c r="FR53" s="4">
        <f t="shared" si="132"/>
        <v>7.3047903436966504</v>
      </c>
      <c r="FS53" s="4">
        <f t="shared" si="132"/>
        <v>7.3047903436966504</v>
      </c>
    </row>
    <row r="54" spans="1:175" x14ac:dyDescent="0.25">
      <c r="A54" s="4" t="s">
        <v>30</v>
      </c>
      <c r="B54" s="12" t="s">
        <v>8</v>
      </c>
      <c r="C54" s="4">
        <f>IF(C48&gt;0,C48*3,0)</f>
        <v>0</v>
      </c>
      <c r="D54" s="4">
        <f t="shared" ref="D54:AI54" si="133">IF(ISNUMBER(D48),D48*3,C54)</f>
        <v>0</v>
      </c>
      <c r="E54" s="4">
        <f t="shared" si="133"/>
        <v>0</v>
      </c>
      <c r="F54" s="4">
        <f t="shared" si="133"/>
        <v>0</v>
      </c>
      <c r="G54" s="4">
        <f t="shared" si="133"/>
        <v>0</v>
      </c>
      <c r="H54" s="4">
        <f t="shared" si="133"/>
        <v>0</v>
      </c>
      <c r="I54" s="4">
        <f t="shared" si="133"/>
        <v>0</v>
      </c>
      <c r="J54" s="4">
        <f t="shared" si="133"/>
        <v>0</v>
      </c>
      <c r="K54" s="4">
        <f t="shared" si="133"/>
        <v>0</v>
      </c>
      <c r="L54" s="4">
        <f t="shared" si="133"/>
        <v>0</v>
      </c>
      <c r="M54" s="4">
        <f t="shared" si="133"/>
        <v>0</v>
      </c>
      <c r="N54" s="4">
        <f t="shared" si="133"/>
        <v>0</v>
      </c>
      <c r="O54" s="4">
        <f t="shared" si="133"/>
        <v>0</v>
      </c>
      <c r="P54" s="4">
        <f t="shared" si="133"/>
        <v>0</v>
      </c>
      <c r="Q54" s="4">
        <f t="shared" si="133"/>
        <v>0</v>
      </c>
      <c r="R54" s="4">
        <f t="shared" si="133"/>
        <v>0</v>
      </c>
      <c r="S54" s="4">
        <f t="shared" si="133"/>
        <v>0</v>
      </c>
      <c r="T54" s="4">
        <f t="shared" si="133"/>
        <v>0</v>
      </c>
      <c r="U54" s="4">
        <f t="shared" si="133"/>
        <v>0</v>
      </c>
      <c r="V54" s="4">
        <f t="shared" si="133"/>
        <v>0</v>
      </c>
      <c r="W54" s="4">
        <f t="shared" si="133"/>
        <v>0</v>
      </c>
      <c r="X54" s="4">
        <f t="shared" si="133"/>
        <v>0</v>
      </c>
      <c r="Y54" s="4">
        <f t="shared" si="133"/>
        <v>0</v>
      </c>
      <c r="Z54" s="4">
        <f t="shared" si="133"/>
        <v>0</v>
      </c>
      <c r="AA54" s="4">
        <f t="shared" si="133"/>
        <v>19.573363109418551</v>
      </c>
      <c r="AB54" s="4">
        <f t="shared" si="133"/>
        <v>19.573363109418551</v>
      </c>
      <c r="AC54" s="4">
        <f t="shared" si="133"/>
        <v>19.573363109418551</v>
      </c>
      <c r="AD54" s="4">
        <f t="shared" si="133"/>
        <v>19.573363109418551</v>
      </c>
      <c r="AE54" s="4">
        <f t="shared" si="133"/>
        <v>18.929695691838376</v>
      </c>
      <c r="AF54" s="4">
        <f t="shared" si="133"/>
        <v>18.929695691838376</v>
      </c>
      <c r="AG54" s="4">
        <f t="shared" si="133"/>
        <v>18.251186140881934</v>
      </c>
      <c r="AH54" s="4">
        <f t="shared" si="133"/>
        <v>18.251186140881934</v>
      </c>
      <c r="AI54" s="4">
        <f t="shared" si="133"/>
        <v>19.113638591081031</v>
      </c>
      <c r="AJ54" s="4">
        <f t="shared" ref="AJ54:BO54" si="134">IF(ISNUMBER(AJ48),AJ48*3,AI54)</f>
        <v>19.113638591081031</v>
      </c>
      <c r="AK54" s="4">
        <f t="shared" si="134"/>
        <v>19.113638591081031</v>
      </c>
      <c r="AL54" s="4">
        <f t="shared" si="134"/>
        <v>19.113638591081031</v>
      </c>
      <c r="AM54" s="4">
        <f t="shared" si="134"/>
        <v>19.113638591081031</v>
      </c>
      <c r="AN54" s="4">
        <f t="shared" si="134"/>
        <v>14.885739584451475</v>
      </c>
      <c r="AO54" s="4">
        <f t="shared" si="134"/>
        <v>14.885739584451475</v>
      </c>
      <c r="AP54" s="4">
        <f t="shared" si="134"/>
        <v>15.422926783673782</v>
      </c>
      <c r="AQ54" s="4">
        <f t="shared" si="134"/>
        <v>15.422926783673782</v>
      </c>
      <c r="AR54" s="4">
        <f t="shared" si="134"/>
        <v>15.422926783673782</v>
      </c>
      <c r="AS54" s="4">
        <f t="shared" si="134"/>
        <v>15.422926783673782</v>
      </c>
      <c r="AT54" s="4">
        <f t="shared" si="134"/>
        <v>14.56514324762281</v>
      </c>
      <c r="AU54" s="4">
        <f t="shared" si="134"/>
        <v>14.56514324762281</v>
      </c>
      <c r="AV54" s="4">
        <f t="shared" si="134"/>
        <v>14.172973009875474</v>
      </c>
      <c r="AW54" s="4">
        <f t="shared" si="134"/>
        <v>14.172973009875474</v>
      </c>
      <c r="AX54" s="4">
        <f t="shared" si="134"/>
        <v>14.172973009875474</v>
      </c>
      <c r="AY54" s="4">
        <f t="shared" si="134"/>
        <v>15.337769586083475</v>
      </c>
      <c r="AZ54" s="4">
        <f t="shared" si="134"/>
        <v>15.337769586083475</v>
      </c>
      <c r="BA54" s="4">
        <f t="shared" si="134"/>
        <v>14.967008352366081</v>
      </c>
      <c r="BB54" s="4">
        <f t="shared" si="134"/>
        <v>14.967008352366081</v>
      </c>
      <c r="BC54" s="4">
        <f t="shared" si="134"/>
        <v>15.588914385401528</v>
      </c>
      <c r="BD54" s="4">
        <f t="shared" si="134"/>
        <v>15.588914385401528</v>
      </c>
      <c r="BE54" s="4">
        <f t="shared" si="134"/>
        <v>15.588914385401528</v>
      </c>
      <c r="BF54" s="4">
        <f t="shared" si="134"/>
        <v>15.588914385401528</v>
      </c>
      <c r="BG54" s="4">
        <f t="shared" si="134"/>
        <v>15.588914385401528</v>
      </c>
      <c r="BH54" s="4">
        <f t="shared" si="134"/>
        <v>15.367891860224955</v>
      </c>
      <c r="BI54" s="4">
        <f t="shared" si="134"/>
        <v>15.367891860224955</v>
      </c>
      <c r="BJ54" s="4">
        <f t="shared" si="134"/>
        <v>15.29659800889355</v>
      </c>
      <c r="BK54" s="4">
        <f t="shared" si="134"/>
        <v>15.29659800889355</v>
      </c>
      <c r="BL54" s="4">
        <f t="shared" si="134"/>
        <v>15.29659800889355</v>
      </c>
      <c r="BM54" s="4">
        <f t="shared" si="134"/>
        <v>15.923156265727615</v>
      </c>
      <c r="BN54" s="4">
        <f t="shared" si="134"/>
        <v>15.923156265727615</v>
      </c>
      <c r="BO54" s="4">
        <f t="shared" si="134"/>
        <v>15.60685068261051</v>
      </c>
      <c r="BP54" s="4">
        <f t="shared" ref="BP54:CU54" si="135">IF(ISNUMBER(BP48),BP48*3,BO54)</f>
        <v>15.60685068261051</v>
      </c>
      <c r="BQ54" s="4">
        <f t="shared" si="135"/>
        <v>16.931690000570708</v>
      </c>
      <c r="BR54" s="4">
        <f t="shared" si="135"/>
        <v>16.931690000570708</v>
      </c>
      <c r="BS54" s="4">
        <f t="shared" si="135"/>
        <v>16.931690000570708</v>
      </c>
      <c r="BT54" s="4">
        <f t="shared" si="135"/>
        <v>16.931690000570708</v>
      </c>
      <c r="BU54" s="4">
        <f t="shared" si="135"/>
        <v>16.931690000570708</v>
      </c>
      <c r="BV54" s="4">
        <f t="shared" si="135"/>
        <v>17.65681912179042</v>
      </c>
      <c r="BW54" s="4">
        <f t="shared" si="135"/>
        <v>17.65681912179042</v>
      </c>
      <c r="BX54" s="4">
        <f t="shared" si="135"/>
        <v>17.952242344787379</v>
      </c>
      <c r="BY54" s="4">
        <f t="shared" si="135"/>
        <v>17.952242344787379</v>
      </c>
      <c r="BZ54" s="4">
        <f t="shared" si="135"/>
        <v>17.952242344787379</v>
      </c>
      <c r="CA54" s="4">
        <f t="shared" si="135"/>
        <v>18.492750616088969</v>
      </c>
      <c r="CB54" s="4">
        <f t="shared" si="135"/>
        <v>18.492750616088969</v>
      </c>
      <c r="CC54" s="4">
        <f t="shared" si="135"/>
        <v>18.263620673667837</v>
      </c>
      <c r="CD54" s="4">
        <f t="shared" si="135"/>
        <v>18.263620673667837</v>
      </c>
      <c r="CE54" s="4">
        <f t="shared" si="135"/>
        <v>17.613781000995353</v>
      </c>
      <c r="CF54" s="4">
        <f t="shared" si="135"/>
        <v>17.613781000995353</v>
      </c>
      <c r="CG54" s="4">
        <f t="shared" si="135"/>
        <v>17.613781000995353</v>
      </c>
      <c r="CH54" s="4">
        <f t="shared" si="135"/>
        <v>17.613781000995353</v>
      </c>
      <c r="CI54" s="4">
        <f t="shared" si="135"/>
        <v>17.613781000995353</v>
      </c>
      <c r="CJ54" s="4">
        <f t="shared" si="135"/>
        <v>10.622665744002902</v>
      </c>
      <c r="CK54" s="4">
        <f t="shared" si="135"/>
        <v>10.622665744002902</v>
      </c>
      <c r="CL54" s="4">
        <f t="shared" si="135"/>
        <v>9.866128640997978</v>
      </c>
      <c r="CM54" s="4">
        <f t="shared" si="135"/>
        <v>9.866128640997978</v>
      </c>
      <c r="CN54" s="4">
        <f t="shared" si="135"/>
        <v>9.866128640997978</v>
      </c>
      <c r="CO54" s="4">
        <f t="shared" si="135"/>
        <v>8.7998274856082279</v>
      </c>
      <c r="CP54" s="4">
        <f t="shared" si="135"/>
        <v>8.7998274856082279</v>
      </c>
      <c r="CQ54" s="4">
        <f t="shared" si="135"/>
        <v>8.8779059614242009</v>
      </c>
      <c r="CR54" s="4">
        <f t="shared" si="135"/>
        <v>8.8779059614242009</v>
      </c>
      <c r="CS54" s="4">
        <f t="shared" si="135"/>
        <v>7.5695436295011014</v>
      </c>
      <c r="CT54" s="4">
        <f t="shared" si="135"/>
        <v>7.5695436295011014</v>
      </c>
      <c r="CU54" s="4">
        <f t="shared" si="135"/>
        <v>7.5695436295011014</v>
      </c>
      <c r="CV54" s="4">
        <f t="shared" ref="CV54:EA54" si="136">IF(ISNUMBER(CV48),CV48*3,CU54)</f>
        <v>7.5695436295011014</v>
      </c>
      <c r="CW54" s="4">
        <f t="shared" si="136"/>
        <v>7.5695436295011014</v>
      </c>
      <c r="CX54" s="4">
        <f t="shared" si="136"/>
        <v>10.695534163108574</v>
      </c>
      <c r="CY54" s="4">
        <f t="shared" si="136"/>
        <v>10.695534163108574</v>
      </c>
      <c r="CZ54" s="4">
        <f t="shared" si="136"/>
        <v>10.554473415984301</v>
      </c>
      <c r="DA54" s="4">
        <f t="shared" si="136"/>
        <v>10.554473415984301</v>
      </c>
      <c r="DB54" s="4">
        <f t="shared" si="136"/>
        <v>10.554473415984301</v>
      </c>
      <c r="DC54" s="4">
        <f t="shared" si="136"/>
        <v>11.612886213512326</v>
      </c>
      <c r="DD54" s="4">
        <f t="shared" si="136"/>
        <v>11.612886213512326</v>
      </c>
      <c r="DE54" s="4">
        <f t="shared" si="136"/>
        <v>11.650510601880077</v>
      </c>
      <c r="DF54" s="4">
        <f t="shared" si="136"/>
        <v>11.650510601880077</v>
      </c>
      <c r="DG54" s="4">
        <f t="shared" si="136"/>
        <v>12.785403328439175</v>
      </c>
      <c r="DH54" s="4">
        <f t="shared" si="136"/>
        <v>12.785403328439175</v>
      </c>
      <c r="DI54" s="4">
        <f t="shared" si="136"/>
        <v>12.785403328439175</v>
      </c>
      <c r="DJ54" s="4">
        <f t="shared" si="136"/>
        <v>12.785403328439175</v>
      </c>
      <c r="DK54" s="4">
        <f t="shared" si="136"/>
        <v>12.785403328439175</v>
      </c>
      <c r="DL54" s="4">
        <f t="shared" si="136"/>
        <v>12.785403328439175</v>
      </c>
      <c r="DM54" s="4">
        <f t="shared" si="136"/>
        <v>15.649599645144999</v>
      </c>
      <c r="DN54" s="4">
        <f t="shared" si="136"/>
        <v>15.649599645144999</v>
      </c>
      <c r="DO54" s="4">
        <f t="shared" si="136"/>
        <v>15.414513031734939</v>
      </c>
      <c r="DP54" s="4">
        <f t="shared" si="136"/>
        <v>15.414513031734939</v>
      </c>
      <c r="DQ54" s="4">
        <f t="shared" si="136"/>
        <v>15.414513031734939</v>
      </c>
      <c r="DR54" s="4">
        <f t="shared" si="136"/>
        <v>15.414513031734939</v>
      </c>
      <c r="DS54" s="4">
        <f t="shared" si="136"/>
        <v>15.414513031734939</v>
      </c>
      <c r="DT54" s="4">
        <f t="shared" si="136"/>
        <v>15.414513031734939</v>
      </c>
      <c r="DU54" s="4">
        <f t="shared" si="136"/>
        <v>15.414513031734939</v>
      </c>
      <c r="DV54" s="4">
        <f t="shared" si="136"/>
        <v>15.414513031734939</v>
      </c>
      <c r="DW54" s="4">
        <f t="shared" si="136"/>
        <v>15.414513031734939</v>
      </c>
      <c r="DX54" s="4">
        <f t="shared" si="136"/>
        <v>15.414513031734939</v>
      </c>
      <c r="DY54" s="4">
        <f t="shared" si="136"/>
        <v>15.414513031734939</v>
      </c>
      <c r="DZ54" s="4">
        <f t="shared" si="136"/>
        <v>16.026480094265473</v>
      </c>
      <c r="EA54" s="4">
        <f t="shared" si="136"/>
        <v>16.026480094265473</v>
      </c>
      <c r="EB54" s="4">
        <f t="shared" ref="EB54:FG54" si="137">IF(ISNUMBER(EB48),EB48*3,EA54)</f>
        <v>16.026480094265473</v>
      </c>
      <c r="EC54" s="4">
        <f t="shared" si="137"/>
        <v>16.026480094265473</v>
      </c>
      <c r="ED54" s="4">
        <f t="shared" si="137"/>
        <v>16.026480094265473</v>
      </c>
      <c r="EE54" s="4">
        <f t="shared" si="137"/>
        <v>16.026480094265473</v>
      </c>
      <c r="EF54" s="4">
        <f t="shared" si="137"/>
        <v>16.026480094265473</v>
      </c>
      <c r="EG54" s="4">
        <f t="shared" si="137"/>
        <v>16.026480094265473</v>
      </c>
      <c r="EH54" s="4">
        <f t="shared" si="137"/>
        <v>11.333814573683775</v>
      </c>
      <c r="EI54" s="4">
        <f t="shared" si="137"/>
        <v>11.333814573683775</v>
      </c>
      <c r="EJ54" s="4">
        <f t="shared" si="137"/>
        <v>11.333814573683775</v>
      </c>
      <c r="EK54" s="4">
        <f t="shared" si="137"/>
        <v>11.333814573683775</v>
      </c>
      <c r="EL54" s="4">
        <f t="shared" si="137"/>
        <v>11.333814573683775</v>
      </c>
      <c r="EM54" s="4">
        <f t="shared" si="137"/>
        <v>11.333814573683775</v>
      </c>
      <c r="EN54" s="4">
        <f t="shared" si="137"/>
        <v>11.333814573683775</v>
      </c>
      <c r="EO54" s="4">
        <f t="shared" si="137"/>
        <v>11.333814573683775</v>
      </c>
      <c r="EP54" s="4">
        <f t="shared" si="137"/>
        <v>11.333814573683775</v>
      </c>
      <c r="EQ54" s="4">
        <f t="shared" si="137"/>
        <v>11.333814573683775</v>
      </c>
      <c r="ER54" s="4">
        <f t="shared" si="137"/>
        <v>11.333814573683775</v>
      </c>
      <c r="ES54" s="4">
        <f t="shared" si="137"/>
        <v>11.333814573683775</v>
      </c>
      <c r="ET54" s="4">
        <f t="shared" si="137"/>
        <v>11.333814573683775</v>
      </c>
      <c r="EU54" s="4">
        <f t="shared" si="137"/>
        <v>11.333814573683775</v>
      </c>
      <c r="EV54" s="4">
        <f t="shared" si="137"/>
        <v>11.333814573683775</v>
      </c>
      <c r="EW54" s="4">
        <f t="shared" si="137"/>
        <v>11.333814573683775</v>
      </c>
      <c r="EX54" s="4">
        <f t="shared" si="137"/>
        <v>11.333814573683775</v>
      </c>
      <c r="EY54" s="4">
        <f t="shared" si="137"/>
        <v>11.333814573683775</v>
      </c>
      <c r="EZ54" s="4">
        <f t="shared" si="137"/>
        <v>11.333814573683775</v>
      </c>
      <c r="FA54" s="4">
        <f t="shared" si="137"/>
        <v>11.333814573683775</v>
      </c>
      <c r="FB54" s="4">
        <f t="shared" si="137"/>
        <v>11.333814573683775</v>
      </c>
      <c r="FC54" s="4">
        <f t="shared" si="137"/>
        <v>11.333814573683775</v>
      </c>
      <c r="FD54" s="4">
        <f t="shared" si="137"/>
        <v>11.333814573683775</v>
      </c>
      <c r="FE54" s="4">
        <f t="shared" si="137"/>
        <v>11.333814573683775</v>
      </c>
      <c r="FF54" s="4">
        <f t="shared" si="137"/>
        <v>11.333814573683775</v>
      </c>
      <c r="FG54" s="4">
        <f t="shared" si="137"/>
        <v>11.333814573683775</v>
      </c>
      <c r="FH54" s="4">
        <f t="shared" ref="FH54:FS54" si="138">IF(ISNUMBER(FH48),FH48*3,FG54)</f>
        <v>11.313878308318202</v>
      </c>
      <c r="FI54" s="4">
        <f t="shared" si="138"/>
        <v>11.313878308318202</v>
      </c>
      <c r="FJ54" s="4">
        <f t="shared" si="138"/>
        <v>11.313878308318202</v>
      </c>
      <c r="FK54" s="4">
        <f t="shared" si="138"/>
        <v>11.313878308318202</v>
      </c>
      <c r="FL54" s="4">
        <f t="shared" si="138"/>
        <v>11.313878308318202</v>
      </c>
      <c r="FM54" s="4">
        <f t="shared" si="138"/>
        <v>11.313878308318202</v>
      </c>
      <c r="FN54" s="4">
        <f t="shared" si="138"/>
        <v>11.313878308318202</v>
      </c>
      <c r="FO54" s="4">
        <f t="shared" si="138"/>
        <v>11.313878308318202</v>
      </c>
      <c r="FP54" s="4">
        <f t="shared" si="138"/>
        <v>11.313878308318202</v>
      </c>
      <c r="FQ54" s="4">
        <f t="shared" si="138"/>
        <v>11.313878308318202</v>
      </c>
      <c r="FR54" s="4">
        <f t="shared" si="138"/>
        <v>11.313878308318202</v>
      </c>
      <c r="FS54" s="4">
        <f t="shared" si="138"/>
        <v>11.313878308318202</v>
      </c>
    </row>
    <row r="55" spans="1:175" x14ac:dyDescent="0.25">
      <c r="A55" s="4" t="s">
        <v>32</v>
      </c>
      <c r="B55" s="12" t="s">
        <v>8</v>
      </c>
      <c r="C55">
        <f>IF(C$6&lt;=450,C51+(C$6-150)/300*C52,0)</f>
        <v>0</v>
      </c>
      <c r="D55">
        <f t="shared" ref="D55:BN55" si="139">IF(D$6&lt;=450,D51+(D$6-150)/300*D52,0)</f>
        <v>0</v>
      </c>
      <c r="E55">
        <f t="shared" si="139"/>
        <v>0</v>
      </c>
      <c r="F55">
        <f t="shared" si="139"/>
        <v>0</v>
      </c>
      <c r="G55">
        <f t="shared" si="139"/>
        <v>0</v>
      </c>
      <c r="H55">
        <f t="shared" si="139"/>
        <v>0</v>
      </c>
      <c r="I55">
        <f t="shared" si="139"/>
        <v>0</v>
      </c>
      <c r="J55">
        <f t="shared" si="139"/>
        <v>0</v>
      </c>
      <c r="K55">
        <f t="shared" si="139"/>
        <v>0</v>
      </c>
      <c r="L55">
        <f t="shared" si="139"/>
        <v>0</v>
      </c>
      <c r="M55">
        <f t="shared" si="139"/>
        <v>0</v>
      </c>
      <c r="N55">
        <f t="shared" si="139"/>
        <v>0</v>
      </c>
      <c r="O55">
        <f t="shared" si="139"/>
        <v>0</v>
      </c>
      <c r="P55">
        <f t="shared" si="139"/>
        <v>0</v>
      </c>
      <c r="Q55">
        <f t="shared" si="139"/>
        <v>0</v>
      </c>
      <c r="R55">
        <f t="shared" si="139"/>
        <v>0</v>
      </c>
      <c r="S55">
        <f t="shared" si="139"/>
        <v>0</v>
      </c>
      <c r="T55">
        <f t="shared" si="139"/>
        <v>0</v>
      </c>
      <c r="U55">
        <f t="shared" si="139"/>
        <v>0</v>
      </c>
      <c r="V55">
        <f t="shared" si="139"/>
        <v>0</v>
      </c>
      <c r="W55">
        <f t="shared" si="139"/>
        <v>0</v>
      </c>
      <c r="X55">
        <f t="shared" si="139"/>
        <v>0</v>
      </c>
      <c r="Y55">
        <f t="shared" si="139"/>
        <v>0</v>
      </c>
      <c r="Z55">
        <f t="shared" si="139"/>
        <v>0</v>
      </c>
      <c r="AA55">
        <f t="shared" si="139"/>
        <v>22.120529609152612</v>
      </c>
      <c r="AB55">
        <f t="shared" si="139"/>
        <v>22.831336452279665</v>
      </c>
      <c r="AC55">
        <f t="shared" si="139"/>
        <v>23.542143295406717</v>
      </c>
      <c r="AD55">
        <f t="shared" si="139"/>
        <v>24.25295013853377</v>
      </c>
      <c r="AE55">
        <f t="shared" si="139"/>
        <v>16.229752870092437</v>
      </c>
      <c r="AF55">
        <f t="shared" si="139"/>
        <v>16.633823214503529</v>
      </c>
      <c r="AG55">
        <f t="shared" si="139"/>
        <v>26.612458674841282</v>
      </c>
      <c r="AH55">
        <f t="shared" si="139"/>
        <v>27.22455144982592</v>
      </c>
      <c r="AI55">
        <f t="shared" si="139"/>
        <v>-3.0579685887220589</v>
      </c>
      <c r="AJ55">
        <f t="shared" si="139"/>
        <v>-3.1873309067265501</v>
      </c>
      <c r="AK55">
        <f t="shared" si="139"/>
        <v>-3.3166932247310417</v>
      </c>
      <c r="AL55">
        <f t="shared" si="139"/>
        <v>-3.4460555427355328</v>
      </c>
      <c r="AM55">
        <f t="shared" si="139"/>
        <v>-3.575417860740024</v>
      </c>
      <c r="AN55">
        <f t="shared" si="139"/>
        <v>32.420290092470239</v>
      </c>
      <c r="AO55">
        <f t="shared" si="139"/>
        <v>33.269537597805055</v>
      </c>
      <c r="AP55">
        <f t="shared" si="139"/>
        <v>7.3574560136112304</v>
      </c>
      <c r="AQ55">
        <f t="shared" si="139"/>
        <v>0</v>
      </c>
      <c r="AR55">
        <f t="shared" si="139"/>
        <v>0</v>
      </c>
      <c r="AS55">
        <f t="shared" si="139"/>
        <v>0</v>
      </c>
      <c r="AT55">
        <f t="shared" si="139"/>
        <v>0</v>
      </c>
      <c r="AU55">
        <f t="shared" si="139"/>
        <v>0</v>
      </c>
      <c r="AV55">
        <f t="shared" si="139"/>
        <v>0</v>
      </c>
      <c r="AW55">
        <f t="shared" si="139"/>
        <v>0</v>
      </c>
      <c r="AX55">
        <f t="shared" si="139"/>
        <v>0</v>
      </c>
      <c r="AY55">
        <f t="shared" si="139"/>
        <v>0</v>
      </c>
      <c r="AZ55">
        <f t="shared" si="139"/>
        <v>0</v>
      </c>
      <c r="BA55">
        <f t="shared" si="139"/>
        <v>0</v>
      </c>
      <c r="BB55">
        <f t="shared" si="139"/>
        <v>0</v>
      </c>
      <c r="BC55">
        <f t="shared" si="139"/>
        <v>0</v>
      </c>
      <c r="BD55">
        <f t="shared" si="139"/>
        <v>0</v>
      </c>
      <c r="BE55">
        <f t="shared" si="139"/>
        <v>0</v>
      </c>
      <c r="BF55">
        <f t="shared" si="139"/>
        <v>0</v>
      </c>
      <c r="BG55">
        <f t="shared" si="139"/>
        <v>0</v>
      </c>
      <c r="BH55">
        <f t="shared" si="139"/>
        <v>0</v>
      </c>
      <c r="BI55">
        <f t="shared" si="139"/>
        <v>0</v>
      </c>
      <c r="BJ55">
        <f t="shared" si="139"/>
        <v>0</v>
      </c>
      <c r="BK55">
        <f t="shared" si="139"/>
        <v>0</v>
      </c>
      <c r="BL55">
        <f t="shared" si="139"/>
        <v>0</v>
      </c>
      <c r="BM55">
        <f t="shared" si="139"/>
        <v>0</v>
      </c>
      <c r="BN55">
        <f t="shared" si="139"/>
        <v>0</v>
      </c>
      <c r="BO55">
        <f>IF(BO$6&lt;=450,BO51+(BO$6-150)/300*BO52,0)</f>
        <v>0</v>
      </c>
      <c r="BP55">
        <f>IF(BP$6&lt;=450,BP51+(BP$6-150)/300*BP52,0)</f>
        <v>0</v>
      </c>
      <c r="BQ55">
        <f>IF(BQ$6&lt;=450,BQ51+(BQ$6-150)/300*BQ52,0)</f>
        <v>0</v>
      </c>
      <c r="BR55">
        <f t="shared" ref="BR55:EC55" si="140">IF(BR$6&lt;=450,BR51+(BR$6-150)/300*BR52,0)</f>
        <v>0</v>
      </c>
      <c r="BS55">
        <f t="shared" si="140"/>
        <v>0</v>
      </c>
      <c r="BT55">
        <f t="shared" si="140"/>
        <v>0</v>
      </c>
      <c r="BU55">
        <f t="shared" si="140"/>
        <v>0</v>
      </c>
      <c r="BV55">
        <f t="shared" si="140"/>
        <v>0</v>
      </c>
      <c r="BW55">
        <f t="shared" si="140"/>
        <v>0</v>
      </c>
      <c r="BX55">
        <f t="shared" si="140"/>
        <v>0</v>
      </c>
      <c r="BY55">
        <f t="shared" si="140"/>
        <v>0</v>
      </c>
      <c r="BZ55">
        <f t="shared" si="140"/>
        <v>0</v>
      </c>
      <c r="CA55">
        <f t="shared" si="140"/>
        <v>0</v>
      </c>
      <c r="CB55">
        <f t="shared" si="140"/>
        <v>0</v>
      </c>
      <c r="CC55">
        <f t="shared" si="140"/>
        <v>0</v>
      </c>
      <c r="CD55">
        <f t="shared" si="140"/>
        <v>0</v>
      </c>
      <c r="CE55">
        <f t="shared" si="140"/>
        <v>0</v>
      </c>
      <c r="CF55">
        <f t="shared" si="140"/>
        <v>0</v>
      </c>
      <c r="CG55">
        <f t="shared" si="140"/>
        <v>0</v>
      </c>
      <c r="CH55">
        <f t="shared" si="140"/>
        <v>0</v>
      </c>
      <c r="CI55">
        <f t="shared" si="140"/>
        <v>0</v>
      </c>
      <c r="CJ55">
        <f t="shared" si="140"/>
        <v>0</v>
      </c>
      <c r="CK55">
        <f t="shared" si="140"/>
        <v>0</v>
      </c>
      <c r="CL55">
        <f t="shared" si="140"/>
        <v>0</v>
      </c>
      <c r="CM55">
        <f t="shared" si="140"/>
        <v>0</v>
      </c>
      <c r="CN55">
        <f t="shared" si="140"/>
        <v>0</v>
      </c>
      <c r="CO55">
        <f t="shared" si="140"/>
        <v>0</v>
      </c>
      <c r="CP55">
        <f t="shared" si="140"/>
        <v>0</v>
      </c>
      <c r="CQ55">
        <f t="shared" si="140"/>
        <v>0</v>
      </c>
      <c r="CR55">
        <f t="shared" si="140"/>
        <v>0</v>
      </c>
      <c r="CS55">
        <f t="shared" si="140"/>
        <v>0</v>
      </c>
      <c r="CT55">
        <f t="shared" si="140"/>
        <v>0</v>
      </c>
      <c r="CU55">
        <f t="shared" si="140"/>
        <v>0</v>
      </c>
      <c r="CV55">
        <f t="shared" si="140"/>
        <v>0</v>
      </c>
      <c r="CW55">
        <f t="shared" si="140"/>
        <v>0</v>
      </c>
      <c r="CX55">
        <f t="shared" si="140"/>
        <v>0</v>
      </c>
      <c r="CY55">
        <f t="shared" si="140"/>
        <v>0</v>
      </c>
      <c r="CZ55">
        <f t="shared" si="140"/>
        <v>0</v>
      </c>
      <c r="DA55">
        <f t="shared" si="140"/>
        <v>0</v>
      </c>
      <c r="DB55">
        <f t="shared" si="140"/>
        <v>0</v>
      </c>
      <c r="DC55">
        <f t="shared" si="140"/>
        <v>0</v>
      </c>
      <c r="DD55">
        <f t="shared" si="140"/>
        <v>0</v>
      </c>
      <c r="DE55">
        <f t="shared" si="140"/>
        <v>0</v>
      </c>
      <c r="DF55">
        <f t="shared" si="140"/>
        <v>0</v>
      </c>
      <c r="DG55">
        <f t="shared" si="140"/>
        <v>0</v>
      </c>
      <c r="DH55">
        <f t="shared" si="140"/>
        <v>0</v>
      </c>
      <c r="DI55">
        <f t="shared" si="140"/>
        <v>0</v>
      </c>
      <c r="DJ55">
        <f t="shared" si="140"/>
        <v>0</v>
      </c>
      <c r="DK55">
        <f t="shared" si="140"/>
        <v>0</v>
      </c>
      <c r="DL55">
        <f t="shared" si="140"/>
        <v>0</v>
      </c>
      <c r="DM55">
        <f t="shared" si="140"/>
        <v>0</v>
      </c>
      <c r="DN55">
        <f t="shared" si="140"/>
        <v>0</v>
      </c>
      <c r="DO55">
        <f t="shared" si="140"/>
        <v>0</v>
      </c>
      <c r="DP55">
        <f t="shared" si="140"/>
        <v>0</v>
      </c>
      <c r="DQ55">
        <f t="shared" si="140"/>
        <v>0</v>
      </c>
      <c r="DR55">
        <f t="shared" si="140"/>
        <v>0</v>
      </c>
      <c r="DS55">
        <f t="shared" si="140"/>
        <v>0</v>
      </c>
      <c r="DT55">
        <f t="shared" si="140"/>
        <v>0</v>
      </c>
      <c r="DU55">
        <f t="shared" si="140"/>
        <v>0</v>
      </c>
      <c r="DV55">
        <f t="shared" si="140"/>
        <v>0</v>
      </c>
      <c r="DW55">
        <f t="shared" si="140"/>
        <v>0</v>
      </c>
      <c r="DX55">
        <f t="shared" si="140"/>
        <v>0</v>
      </c>
      <c r="DY55">
        <f t="shared" si="140"/>
        <v>0</v>
      </c>
      <c r="DZ55">
        <f t="shared" si="140"/>
        <v>0</v>
      </c>
      <c r="EA55">
        <f t="shared" si="140"/>
        <v>0</v>
      </c>
      <c r="EB55">
        <f t="shared" si="140"/>
        <v>0</v>
      </c>
      <c r="EC55">
        <f t="shared" si="140"/>
        <v>0</v>
      </c>
      <c r="ED55">
        <f t="shared" ref="ED55:FS55" si="141">IF(ED$6&lt;=450,ED51+(ED$6-150)/300*ED52,0)</f>
        <v>0</v>
      </c>
      <c r="EE55">
        <f t="shared" si="141"/>
        <v>0</v>
      </c>
      <c r="EF55">
        <f t="shared" si="141"/>
        <v>0</v>
      </c>
      <c r="EG55">
        <f t="shared" si="141"/>
        <v>0</v>
      </c>
      <c r="EH55">
        <f t="shared" si="141"/>
        <v>0</v>
      </c>
      <c r="EI55">
        <f t="shared" si="141"/>
        <v>0</v>
      </c>
      <c r="EJ55">
        <f t="shared" si="141"/>
        <v>0</v>
      </c>
      <c r="EK55">
        <f t="shared" si="141"/>
        <v>0</v>
      </c>
      <c r="EL55">
        <f t="shared" si="141"/>
        <v>0</v>
      </c>
      <c r="EM55">
        <f t="shared" si="141"/>
        <v>0</v>
      </c>
      <c r="EN55">
        <f t="shared" si="141"/>
        <v>0</v>
      </c>
      <c r="EO55">
        <f t="shared" si="141"/>
        <v>0</v>
      </c>
      <c r="EP55">
        <f t="shared" si="141"/>
        <v>0</v>
      </c>
      <c r="EQ55">
        <f t="shared" si="141"/>
        <v>0</v>
      </c>
      <c r="ER55">
        <f t="shared" si="141"/>
        <v>0</v>
      </c>
      <c r="ES55">
        <f t="shared" si="141"/>
        <v>0</v>
      </c>
      <c r="ET55">
        <f t="shared" si="141"/>
        <v>0</v>
      </c>
      <c r="EU55">
        <f t="shared" si="141"/>
        <v>0</v>
      </c>
      <c r="EV55">
        <f t="shared" si="141"/>
        <v>0</v>
      </c>
      <c r="EW55">
        <f t="shared" si="141"/>
        <v>0</v>
      </c>
      <c r="EX55">
        <f t="shared" si="141"/>
        <v>0</v>
      </c>
      <c r="EY55">
        <f t="shared" si="141"/>
        <v>0</v>
      </c>
      <c r="EZ55">
        <f t="shared" si="141"/>
        <v>0</v>
      </c>
      <c r="FA55">
        <f t="shared" si="141"/>
        <v>0</v>
      </c>
      <c r="FB55">
        <f t="shared" si="141"/>
        <v>0</v>
      </c>
      <c r="FC55">
        <f t="shared" si="141"/>
        <v>0</v>
      </c>
      <c r="FD55">
        <f t="shared" si="141"/>
        <v>0</v>
      </c>
      <c r="FE55">
        <f t="shared" si="141"/>
        <v>0</v>
      </c>
      <c r="FF55">
        <f t="shared" si="141"/>
        <v>0</v>
      </c>
      <c r="FG55">
        <f t="shared" si="141"/>
        <v>0</v>
      </c>
      <c r="FH55">
        <f t="shared" si="141"/>
        <v>0</v>
      </c>
      <c r="FI55">
        <f t="shared" si="141"/>
        <v>0</v>
      </c>
      <c r="FJ55">
        <f t="shared" si="141"/>
        <v>0</v>
      </c>
      <c r="FK55">
        <f t="shared" si="141"/>
        <v>0</v>
      </c>
      <c r="FL55">
        <f t="shared" si="141"/>
        <v>0</v>
      </c>
      <c r="FM55">
        <f t="shared" si="141"/>
        <v>0</v>
      </c>
      <c r="FN55">
        <f t="shared" si="141"/>
        <v>0</v>
      </c>
      <c r="FO55">
        <f t="shared" si="141"/>
        <v>0</v>
      </c>
      <c r="FP55">
        <f t="shared" si="141"/>
        <v>0</v>
      </c>
      <c r="FQ55">
        <f t="shared" si="141"/>
        <v>0</v>
      </c>
      <c r="FR55">
        <f t="shared" si="141"/>
        <v>0</v>
      </c>
      <c r="FS55">
        <f t="shared" si="141"/>
        <v>0</v>
      </c>
    </row>
    <row r="56" spans="1:175" x14ac:dyDescent="0.25">
      <c r="A56" s="4" t="s">
        <v>33</v>
      </c>
      <c r="B56" s="12" t="s">
        <v>8</v>
      </c>
      <c r="C56">
        <f>IF((AND(C$6&gt;450,C$6&lt;=750)),C51+C53*(C$6-450)/300+C52,0)</f>
        <v>0</v>
      </c>
      <c r="D56">
        <f t="shared" ref="D56:BN56" si="142">IF((AND(D$6&gt;450,D$6&lt;=750)),D51+D53*(D$6-450)/300+D52,0)</f>
        <v>0</v>
      </c>
      <c r="E56">
        <f t="shared" si="142"/>
        <v>0</v>
      </c>
      <c r="F56">
        <f t="shared" si="142"/>
        <v>0</v>
      </c>
      <c r="G56">
        <f t="shared" si="142"/>
        <v>0</v>
      </c>
      <c r="H56">
        <f t="shared" si="142"/>
        <v>0</v>
      </c>
      <c r="I56">
        <f t="shared" si="142"/>
        <v>0</v>
      </c>
      <c r="J56">
        <f t="shared" si="142"/>
        <v>0</v>
      </c>
      <c r="K56">
        <f t="shared" si="142"/>
        <v>0</v>
      </c>
      <c r="L56">
        <f t="shared" si="142"/>
        <v>0</v>
      </c>
      <c r="M56">
        <f t="shared" si="142"/>
        <v>0</v>
      </c>
      <c r="N56">
        <f t="shared" si="142"/>
        <v>0</v>
      </c>
      <c r="O56">
        <f t="shared" si="142"/>
        <v>0</v>
      </c>
      <c r="P56">
        <f t="shared" si="142"/>
        <v>0</v>
      </c>
      <c r="Q56">
        <f t="shared" si="142"/>
        <v>0</v>
      </c>
      <c r="R56">
        <f t="shared" si="142"/>
        <v>0</v>
      </c>
      <c r="S56">
        <f t="shared" si="142"/>
        <v>0</v>
      </c>
      <c r="T56">
        <f t="shared" si="142"/>
        <v>0</v>
      </c>
      <c r="U56">
        <f t="shared" si="142"/>
        <v>0</v>
      </c>
      <c r="V56">
        <f t="shared" si="142"/>
        <v>0</v>
      </c>
      <c r="W56">
        <f t="shared" si="142"/>
        <v>0</v>
      </c>
      <c r="X56">
        <f t="shared" si="142"/>
        <v>0</v>
      </c>
      <c r="Y56">
        <f t="shared" si="142"/>
        <v>0</v>
      </c>
      <c r="Z56">
        <f t="shared" si="142"/>
        <v>0</v>
      </c>
      <c r="AA56">
        <f t="shared" si="142"/>
        <v>0</v>
      </c>
      <c r="AB56">
        <f t="shared" si="142"/>
        <v>0</v>
      </c>
      <c r="AC56">
        <f t="shared" si="142"/>
        <v>0</v>
      </c>
      <c r="AD56">
        <f t="shared" si="142"/>
        <v>0</v>
      </c>
      <c r="AE56">
        <f t="shared" si="142"/>
        <v>0</v>
      </c>
      <c r="AF56">
        <f t="shared" si="142"/>
        <v>0</v>
      </c>
      <c r="AG56">
        <f t="shared" si="142"/>
        <v>0</v>
      </c>
      <c r="AH56">
        <f t="shared" si="142"/>
        <v>0</v>
      </c>
      <c r="AI56">
        <f t="shared" si="142"/>
        <v>0</v>
      </c>
      <c r="AJ56">
        <f t="shared" si="142"/>
        <v>0</v>
      </c>
      <c r="AK56">
        <f t="shared" si="142"/>
        <v>0</v>
      </c>
      <c r="AL56">
        <f t="shared" si="142"/>
        <v>0</v>
      </c>
      <c r="AM56">
        <f t="shared" si="142"/>
        <v>0</v>
      </c>
      <c r="AN56">
        <f t="shared" si="142"/>
        <v>0</v>
      </c>
      <c r="AO56">
        <f t="shared" si="142"/>
        <v>0</v>
      </c>
      <c r="AP56">
        <f t="shared" si="142"/>
        <v>0</v>
      </c>
      <c r="AQ56">
        <f t="shared" si="142"/>
        <v>7.4965933575307018</v>
      </c>
      <c r="AR56">
        <f t="shared" si="142"/>
        <v>7.6261651120189882</v>
      </c>
      <c r="AS56">
        <f t="shared" si="142"/>
        <v>7.7557368665072746</v>
      </c>
      <c r="AT56">
        <f t="shared" si="142"/>
        <v>49.584970918821909</v>
      </c>
      <c r="AU56">
        <f t="shared" si="142"/>
        <v>49.938607059604124</v>
      </c>
      <c r="AV56">
        <f t="shared" si="142"/>
        <v>52.545198325116829</v>
      </c>
      <c r="AW56">
        <f t="shared" si="142"/>
        <v>52.81285264426247</v>
      </c>
      <c r="AX56">
        <f t="shared" si="142"/>
        <v>53.080506963408105</v>
      </c>
      <c r="AY56">
        <f t="shared" si="142"/>
        <v>63.345209451020402</v>
      </c>
      <c r="AZ56">
        <f t="shared" si="142"/>
        <v>63.806871297184856</v>
      </c>
      <c r="BA56">
        <f t="shared" si="142"/>
        <v>41.298638397967864</v>
      </c>
      <c r="BB56">
        <f t="shared" si="142"/>
        <v>41.825008272503986</v>
      </c>
      <c r="BC56">
        <f t="shared" si="142"/>
        <v>68.390296800084585</v>
      </c>
      <c r="BD56">
        <f t="shared" si="142"/>
        <v>69.028201945584527</v>
      </c>
      <c r="BE56">
        <f t="shared" si="142"/>
        <v>69.666107091084456</v>
      </c>
      <c r="BF56">
        <f t="shared" si="142"/>
        <v>70.304012236584413</v>
      </c>
      <c r="BG56">
        <f t="shared" si="142"/>
        <v>0</v>
      </c>
      <c r="BH56">
        <f t="shared" si="142"/>
        <v>0</v>
      </c>
      <c r="BI56">
        <f t="shared" si="142"/>
        <v>0</v>
      </c>
      <c r="BJ56">
        <f t="shared" si="142"/>
        <v>0</v>
      </c>
      <c r="BK56">
        <f t="shared" si="142"/>
        <v>0</v>
      </c>
      <c r="BL56">
        <f t="shared" si="142"/>
        <v>0</v>
      </c>
      <c r="BM56">
        <f t="shared" si="142"/>
        <v>0</v>
      </c>
      <c r="BN56">
        <f t="shared" si="142"/>
        <v>0</v>
      </c>
      <c r="BO56">
        <f>IF((AND(BO$6&gt;450,BO$6&lt;=750)),BO51+BO53*(BO$6-450)/300+BO52,0)</f>
        <v>0</v>
      </c>
      <c r="BP56">
        <f>IF((AND(BP$6&gt;450,BP$6&lt;=750)),BP51+BP53*(BP$6-450)/300+BP52,0)</f>
        <v>0</v>
      </c>
      <c r="BQ56">
        <f>IF((AND(BQ$6&gt;450,BQ$6&lt;=750)),BQ51+BQ53*(BQ$6-450)/300+BQ52,0)</f>
        <v>0</v>
      </c>
      <c r="BR56">
        <f t="shared" ref="BR56:EC56" si="143">IF((AND(BR$6&gt;450,BR$6&lt;=750)),BR51+BR53*(BR$6-450)/300+BR52,0)</f>
        <v>0</v>
      </c>
      <c r="BS56">
        <f t="shared" si="143"/>
        <v>0</v>
      </c>
      <c r="BT56">
        <f t="shared" si="143"/>
        <v>0</v>
      </c>
      <c r="BU56">
        <f t="shared" si="143"/>
        <v>0</v>
      </c>
      <c r="BV56">
        <f t="shared" si="143"/>
        <v>0</v>
      </c>
      <c r="BW56">
        <f t="shared" si="143"/>
        <v>0</v>
      </c>
      <c r="BX56">
        <f t="shared" si="143"/>
        <v>0</v>
      </c>
      <c r="BY56">
        <f t="shared" si="143"/>
        <v>0</v>
      </c>
      <c r="BZ56">
        <f t="shared" si="143"/>
        <v>0</v>
      </c>
      <c r="CA56">
        <f t="shared" si="143"/>
        <v>0</v>
      </c>
      <c r="CB56">
        <f t="shared" si="143"/>
        <v>0</v>
      </c>
      <c r="CC56">
        <f t="shared" si="143"/>
        <v>0</v>
      </c>
      <c r="CD56">
        <f t="shared" si="143"/>
        <v>0</v>
      </c>
      <c r="CE56">
        <f t="shared" si="143"/>
        <v>0</v>
      </c>
      <c r="CF56">
        <f t="shared" si="143"/>
        <v>0</v>
      </c>
      <c r="CG56">
        <f t="shared" si="143"/>
        <v>0</v>
      </c>
      <c r="CH56">
        <f t="shared" si="143"/>
        <v>0</v>
      </c>
      <c r="CI56">
        <f t="shared" si="143"/>
        <v>0</v>
      </c>
      <c r="CJ56">
        <f t="shared" si="143"/>
        <v>0</v>
      </c>
      <c r="CK56">
        <f t="shared" si="143"/>
        <v>0</v>
      </c>
      <c r="CL56">
        <f t="shared" si="143"/>
        <v>0</v>
      </c>
      <c r="CM56">
        <f t="shared" si="143"/>
        <v>0</v>
      </c>
      <c r="CN56">
        <f t="shared" si="143"/>
        <v>0</v>
      </c>
      <c r="CO56">
        <f t="shared" si="143"/>
        <v>0</v>
      </c>
      <c r="CP56">
        <f t="shared" si="143"/>
        <v>0</v>
      </c>
      <c r="CQ56">
        <f t="shared" si="143"/>
        <v>0</v>
      </c>
      <c r="CR56">
        <f t="shared" si="143"/>
        <v>0</v>
      </c>
      <c r="CS56">
        <f t="shared" si="143"/>
        <v>0</v>
      </c>
      <c r="CT56">
        <f t="shared" si="143"/>
        <v>0</v>
      </c>
      <c r="CU56">
        <f t="shared" si="143"/>
        <v>0</v>
      </c>
      <c r="CV56">
        <f t="shared" si="143"/>
        <v>0</v>
      </c>
      <c r="CW56">
        <f t="shared" si="143"/>
        <v>0</v>
      </c>
      <c r="CX56">
        <f t="shared" si="143"/>
        <v>0</v>
      </c>
      <c r="CY56">
        <f t="shared" si="143"/>
        <v>0</v>
      </c>
      <c r="CZ56">
        <f t="shared" si="143"/>
        <v>0</v>
      </c>
      <c r="DA56">
        <f t="shared" si="143"/>
        <v>0</v>
      </c>
      <c r="DB56">
        <f t="shared" si="143"/>
        <v>0</v>
      </c>
      <c r="DC56">
        <f t="shared" si="143"/>
        <v>0</v>
      </c>
      <c r="DD56">
        <f t="shared" si="143"/>
        <v>0</v>
      </c>
      <c r="DE56">
        <f t="shared" si="143"/>
        <v>0</v>
      </c>
      <c r="DF56">
        <f t="shared" si="143"/>
        <v>0</v>
      </c>
      <c r="DG56">
        <f t="shared" si="143"/>
        <v>0</v>
      </c>
      <c r="DH56">
        <f t="shared" si="143"/>
        <v>0</v>
      </c>
      <c r="DI56">
        <f t="shared" si="143"/>
        <v>0</v>
      </c>
      <c r="DJ56">
        <f t="shared" si="143"/>
        <v>0</v>
      </c>
      <c r="DK56">
        <f t="shared" si="143"/>
        <v>0</v>
      </c>
      <c r="DL56">
        <f t="shared" si="143"/>
        <v>0</v>
      </c>
      <c r="DM56">
        <f t="shared" si="143"/>
        <v>0</v>
      </c>
      <c r="DN56">
        <f t="shared" si="143"/>
        <v>0</v>
      </c>
      <c r="DO56">
        <f t="shared" si="143"/>
        <v>0</v>
      </c>
      <c r="DP56">
        <f t="shared" si="143"/>
        <v>0</v>
      </c>
      <c r="DQ56">
        <f t="shared" si="143"/>
        <v>0</v>
      </c>
      <c r="DR56">
        <f t="shared" si="143"/>
        <v>0</v>
      </c>
      <c r="DS56">
        <f t="shared" si="143"/>
        <v>0</v>
      </c>
      <c r="DT56">
        <f t="shared" si="143"/>
        <v>0</v>
      </c>
      <c r="DU56">
        <f t="shared" si="143"/>
        <v>0</v>
      </c>
      <c r="DV56">
        <f t="shared" si="143"/>
        <v>0</v>
      </c>
      <c r="DW56">
        <f t="shared" si="143"/>
        <v>0</v>
      </c>
      <c r="DX56">
        <f t="shared" si="143"/>
        <v>0</v>
      </c>
      <c r="DY56">
        <f t="shared" si="143"/>
        <v>0</v>
      </c>
      <c r="DZ56">
        <f t="shared" si="143"/>
        <v>0</v>
      </c>
      <c r="EA56">
        <f t="shared" si="143"/>
        <v>0</v>
      </c>
      <c r="EB56">
        <f t="shared" si="143"/>
        <v>0</v>
      </c>
      <c r="EC56">
        <f t="shared" si="143"/>
        <v>0</v>
      </c>
      <c r="ED56">
        <f t="shared" ref="ED56:FS56" si="144">IF((AND(ED$6&gt;450,ED$6&lt;=750)),ED51+ED53*(ED$6-450)/300+ED52,0)</f>
        <v>0</v>
      </c>
      <c r="EE56">
        <f t="shared" si="144"/>
        <v>0</v>
      </c>
      <c r="EF56">
        <f t="shared" si="144"/>
        <v>0</v>
      </c>
      <c r="EG56">
        <f t="shared" si="144"/>
        <v>0</v>
      </c>
      <c r="EH56">
        <f t="shared" si="144"/>
        <v>0</v>
      </c>
      <c r="EI56">
        <f t="shared" si="144"/>
        <v>0</v>
      </c>
      <c r="EJ56">
        <f t="shared" si="144"/>
        <v>0</v>
      </c>
      <c r="EK56">
        <f t="shared" si="144"/>
        <v>0</v>
      </c>
      <c r="EL56">
        <f t="shared" si="144"/>
        <v>0</v>
      </c>
      <c r="EM56">
        <f t="shared" si="144"/>
        <v>0</v>
      </c>
      <c r="EN56">
        <f t="shared" si="144"/>
        <v>0</v>
      </c>
      <c r="EO56">
        <f t="shared" si="144"/>
        <v>0</v>
      </c>
      <c r="EP56">
        <f t="shared" si="144"/>
        <v>0</v>
      </c>
      <c r="EQ56">
        <f t="shared" si="144"/>
        <v>0</v>
      </c>
      <c r="ER56">
        <f t="shared" si="144"/>
        <v>0</v>
      </c>
      <c r="ES56">
        <f t="shared" si="144"/>
        <v>0</v>
      </c>
      <c r="ET56">
        <f t="shared" si="144"/>
        <v>0</v>
      </c>
      <c r="EU56">
        <f t="shared" si="144"/>
        <v>0</v>
      </c>
      <c r="EV56">
        <f t="shared" si="144"/>
        <v>0</v>
      </c>
      <c r="EW56">
        <f t="shared" si="144"/>
        <v>0</v>
      </c>
      <c r="EX56">
        <f t="shared" si="144"/>
        <v>0</v>
      </c>
      <c r="EY56">
        <f t="shared" si="144"/>
        <v>0</v>
      </c>
      <c r="EZ56">
        <f t="shared" si="144"/>
        <v>0</v>
      </c>
      <c r="FA56">
        <f t="shared" si="144"/>
        <v>0</v>
      </c>
      <c r="FB56">
        <f t="shared" si="144"/>
        <v>0</v>
      </c>
      <c r="FC56">
        <f t="shared" si="144"/>
        <v>0</v>
      </c>
      <c r="FD56">
        <f t="shared" si="144"/>
        <v>0</v>
      </c>
      <c r="FE56">
        <f t="shared" si="144"/>
        <v>0</v>
      </c>
      <c r="FF56">
        <f t="shared" si="144"/>
        <v>0</v>
      </c>
      <c r="FG56">
        <f t="shared" si="144"/>
        <v>0</v>
      </c>
      <c r="FH56">
        <f t="shared" si="144"/>
        <v>0</v>
      </c>
      <c r="FI56">
        <f t="shared" si="144"/>
        <v>0</v>
      </c>
      <c r="FJ56">
        <f t="shared" si="144"/>
        <v>0</v>
      </c>
      <c r="FK56">
        <f t="shared" si="144"/>
        <v>0</v>
      </c>
      <c r="FL56">
        <f t="shared" si="144"/>
        <v>0</v>
      </c>
      <c r="FM56">
        <f t="shared" si="144"/>
        <v>0</v>
      </c>
      <c r="FN56">
        <f t="shared" si="144"/>
        <v>0</v>
      </c>
      <c r="FO56">
        <f t="shared" si="144"/>
        <v>0</v>
      </c>
      <c r="FP56">
        <f t="shared" si="144"/>
        <v>0</v>
      </c>
      <c r="FQ56">
        <f t="shared" si="144"/>
        <v>0</v>
      </c>
      <c r="FR56">
        <f t="shared" si="144"/>
        <v>0</v>
      </c>
      <c r="FS56">
        <f t="shared" si="144"/>
        <v>0</v>
      </c>
    </row>
    <row r="57" spans="1:175" s="4" customFormat="1" x14ac:dyDescent="0.25">
      <c r="A57" s="4" t="s">
        <v>34</v>
      </c>
      <c r="B57" s="12" t="s">
        <v>8</v>
      </c>
      <c r="C57">
        <f>IF(C$6&gt;750,C51+C54*(C$6-750)/300+C52+C53,0)</f>
        <v>0</v>
      </c>
      <c r="D57">
        <f t="shared" ref="D57:BN57" si="145">IF(D$6&gt;750,D51+D54*(D$6-750)/300+D52+D53,0)</f>
        <v>0</v>
      </c>
      <c r="E57">
        <f t="shared" si="145"/>
        <v>0</v>
      </c>
      <c r="F57">
        <f t="shared" si="145"/>
        <v>0</v>
      </c>
      <c r="G57">
        <f t="shared" si="145"/>
        <v>0</v>
      </c>
      <c r="H57">
        <f t="shared" si="145"/>
        <v>0</v>
      </c>
      <c r="I57">
        <f t="shared" si="145"/>
        <v>0</v>
      </c>
      <c r="J57">
        <f t="shared" si="145"/>
        <v>0</v>
      </c>
      <c r="K57">
        <f t="shared" si="145"/>
        <v>0</v>
      </c>
      <c r="L57">
        <f t="shared" si="145"/>
        <v>0</v>
      </c>
      <c r="M57">
        <f t="shared" si="145"/>
        <v>0</v>
      </c>
      <c r="N57">
        <f t="shared" si="145"/>
        <v>0</v>
      </c>
      <c r="O57">
        <f t="shared" si="145"/>
        <v>0</v>
      </c>
      <c r="P57">
        <f t="shared" si="145"/>
        <v>0</v>
      </c>
      <c r="Q57">
        <f t="shared" si="145"/>
        <v>0</v>
      </c>
      <c r="R57">
        <f t="shared" si="145"/>
        <v>0</v>
      </c>
      <c r="S57">
        <f t="shared" si="145"/>
        <v>0</v>
      </c>
      <c r="T57">
        <f t="shared" si="145"/>
        <v>0</v>
      </c>
      <c r="U57">
        <f t="shared" si="145"/>
        <v>0</v>
      </c>
      <c r="V57">
        <f t="shared" si="145"/>
        <v>0</v>
      </c>
      <c r="W57">
        <f t="shared" si="145"/>
        <v>0</v>
      </c>
      <c r="X57">
        <f t="shared" si="145"/>
        <v>0</v>
      </c>
      <c r="Y57">
        <f t="shared" si="145"/>
        <v>0</v>
      </c>
      <c r="Z57">
        <f t="shared" si="145"/>
        <v>0</v>
      </c>
      <c r="AA57">
        <f t="shared" si="145"/>
        <v>0</v>
      </c>
      <c r="AB57">
        <f t="shared" si="145"/>
        <v>0</v>
      </c>
      <c r="AC57">
        <f t="shared" si="145"/>
        <v>0</v>
      </c>
      <c r="AD57">
        <f t="shared" si="145"/>
        <v>0</v>
      </c>
      <c r="AE57">
        <f t="shared" si="145"/>
        <v>0</v>
      </c>
      <c r="AF57">
        <f t="shared" si="145"/>
        <v>0</v>
      </c>
      <c r="AG57">
        <f t="shared" si="145"/>
        <v>0</v>
      </c>
      <c r="AH57">
        <f t="shared" si="145"/>
        <v>0</v>
      </c>
      <c r="AI57">
        <f t="shared" si="145"/>
        <v>0</v>
      </c>
      <c r="AJ57">
        <f t="shared" si="145"/>
        <v>0</v>
      </c>
      <c r="AK57">
        <f t="shared" si="145"/>
        <v>0</v>
      </c>
      <c r="AL57">
        <f t="shared" si="145"/>
        <v>0</v>
      </c>
      <c r="AM57">
        <f t="shared" si="145"/>
        <v>0</v>
      </c>
      <c r="AN57">
        <f t="shared" si="145"/>
        <v>0</v>
      </c>
      <c r="AO57">
        <f t="shared" si="145"/>
        <v>0</v>
      </c>
      <c r="AP57">
        <f t="shared" si="145"/>
        <v>0</v>
      </c>
      <c r="AQ57">
        <f t="shared" si="145"/>
        <v>0</v>
      </c>
      <c r="AR57">
        <f t="shared" si="145"/>
        <v>0</v>
      </c>
      <c r="AS57">
        <f t="shared" si="145"/>
        <v>0</v>
      </c>
      <c r="AT57">
        <f t="shared" si="145"/>
        <v>0</v>
      </c>
      <c r="AU57">
        <f t="shared" si="145"/>
        <v>0</v>
      </c>
      <c r="AV57">
        <f t="shared" si="145"/>
        <v>0</v>
      </c>
      <c r="AW57">
        <f t="shared" si="145"/>
        <v>0</v>
      </c>
      <c r="AX57">
        <f t="shared" si="145"/>
        <v>0</v>
      </c>
      <c r="AY57">
        <f t="shared" si="145"/>
        <v>0</v>
      </c>
      <c r="AZ57">
        <f t="shared" si="145"/>
        <v>0</v>
      </c>
      <c r="BA57">
        <f t="shared" si="145"/>
        <v>0</v>
      </c>
      <c r="BB57">
        <f t="shared" si="145"/>
        <v>0</v>
      </c>
      <c r="BC57">
        <f t="shared" si="145"/>
        <v>0</v>
      </c>
      <c r="BD57">
        <f t="shared" si="145"/>
        <v>0</v>
      </c>
      <c r="BE57">
        <f t="shared" si="145"/>
        <v>0</v>
      </c>
      <c r="BF57">
        <f t="shared" si="145"/>
        <v>0</v>
      </c>
      <c r="BG57">
        <f t="shared" si="145"/>
        <v>71.142595288847758</v>
      </c>
      <c r="BH57">
        <f t="shared" si="145"/>
        <v>70.320024619931772</v>
      </c>
      <c r="BI57">
        <f t="shared" si="145"/>
        <v>71.344550743946769</v>
      </c>
      <c r="BJ57">
        <f t="shared" si="145"/>
        <v>72.523591852912631</v>
      </c>
      <c r="BK57">
        <f t="shared" si="145"/>
        <v>73.543365053505539</v>
      </c>
      <c r="BL57">
        <f t="shared" si="145"/>
        <v>74.563138254098448</v>
      </c>
      <c r="BM57">
        <f t="shared" si="145"/>
        <v>67.652882514814721</v>
      </c>
      <c r="BN57">
        <f t="shared" si="145"/>
        <v>68.714426265863224</v>
      </c>
      <c r="BO57">
        <f>IF(BO$6&gt;750,BO51+BO54*(BO$6-750)/300+BO52+BO53,0)</f>
        <v>58.3293529187846</v>
      </c>
      <c r="BP57">
        <f>IF(BP$6&gt;750,BP51+BP54*(BP$6-750)/300+BP52+BP53,0)</f>
        <v>58.849581274871618</v>
      </c>
      <c r="BQ57">
        <f>IF(BQ$6&gt;750,BQ51+BQ54*(BQ$6-750)/300+BQ52+BQ53,0)</f>
        <v>82.103665632289093</v>
      </c>
      <c r="BR57">
        <f t="shared" ref="BR57:EC57" si="146">IF(BR$6&gt;750,BR51+BR54*(BR$6-750)/300+BR52+BR53,0)</f>
        <v>82.668055298974792</v>
      </c>
      <c r="BS57">
        <f t="shared" si="146"/>
        <v>83.232444965660477</v>
      </c>
      <c r="BT57">
        <f t="shared" si="146"/>
        <v>83.514639799003319</v>
      </c>
      <c r="BU57">
        <f t="shared" si="146"/>
        <v>83.796834632346176</v>
      </c>
      <c r="BV57">
        <f t="shared" si="146"/>
        <v>96.871403513679155</v>
      </c>
      <c r="BW57">
        <f t="shared" si="146"/>
        <v>97.165683832375663</v>
      </c>
      <c r="BX57">
        <f t="shared" si="146"/>
        <v>79.802089092744666</v>
      </c>
      <c r="BY57">
        <f t="shared" si="146"/>
        <v>80.101293131824448</v>
      </c>
      <c r="BZ57">
        <f t="shared" si="146"/>
        <v>80.400497170904231</v>
      </c>
      <c r="CA57">
        <f t="shared" si="146"/>
        <v>95.668229472375799</v>
      </c>
      <c r="CB57">
        <f t="shared" si="146"/>
        <v>95.976441982643962</v>
      </c>
      <c r="CC57">
        <f t="shared" si="146"/>
        <v>28.10666019058397</v>
      </c>
      <c r="CD57">
        <f t="shared" si="146"/>
        <v>28.411053868478437</v>
      </c>
      <c r="CE57">
        <f t="shared" si="146"/>
        <v>48.073291983203532</v>
      </c>
      <c r="CF57">
        <f t="shared" si="146"/>
        <v>48.366854999886783</v>
      </c>
      <c r="CG57">
        <f t="shared" si="146"/>
        <v>48.660418016570048</v>
      </c>
      <c r="CH57">
        <f t="shared" si="146"/>
        <v>48.953981033253299</v>
      </c>
      <c r="CI57">
        <f t="shared" si="146"/>
        <v>49.24754404993655</v>
      </c>
      <c r="CJ57">
        <f t="shared" si="146"/>
        <v>26.154754457089457</v>
      </c>
      <c r="CK57">
        <f t="shared" si="146"/>
        <v>26.331798886156175</v>
      </c>
      <c r="CL57">
        <f t="shared" si="146"/>
        <v>9.4902812761358355</v>
      </c>
      <c r="CM57">
        <f t="shared" si="146"/>
        <v>9.654716753485804</v>
      </c>
      <c r="CN57">
        <f t="shared" si="146"/>
        <v>9.654716753485804</v>
      </c>
      <c r="CO57">
        <f t="shared" si="146"/>
        <v>43.1672658654348</v>
      </c>
      <c r="CP57">
        <f t="shared" si="146"/>
        <v>43.1672658654348</v>
      </c>
      <c r="CQ57">
        <f t="shared" si="146"/>
        <v>8.5855376536165906</v>
      </c>
      <c r="CR57">
        <f t="shared" si="146"/>
        <v>8.5855376536165906</v>
      </c>
      <c r="CS57">
        <f t="shared" si="146"/>
        <v>29.682650160896852</v>
      </c>
      <c r="CT57">
        <f t="shared" si="146"/>
        <v>29.682650160896852</v>
      </c>
      <c r="CU57">
        <f t="shared" si="146"/>
        <v>29.682650160896852</v>
      </c>
      <c r="CV57">
        <f t="shared" si="146"/>
        <v>29.682650160896852</v>
      </c>
      <c r="CW57">
        <f t="shared" si="146"/>
        <v>29.682650160896852</v>
      </c>
      <c r="CX57">
        <f t="shared" si="146"/>
        <v>67.267293725567285</v>
      </c>
      <c r="CY57">
        <f t="shared" si="146"/>
        <v>67.267293725567285</v>
      </c>
      <c r="CZ57">
        <f t="shared" si="146"/>
        <v>47.467617272660547</v>
      </c>
      <c r="DA57">
        <f t="shared" si="146"/>
        <v>47.467617272660547</v>
      </c>
      <c r="DB57">
        <f t="shared" si="146"/>
        <v>47.467617272660547</v>
      </c>
      <c r="DC57">
        <f t="shared" si="146"/>
        <v>73.212238808232527</v>
      </c>
      <c r="DD57">
        <f t="shared" si="146"/>
        <v>73.212238808232527</v>
      </c>
      <c r="DE57">
        <f t="shared" si="146"/>
        <v>53.467413997015953</v>
      </c>
      <c r="DF57">
        <f t="shared" si="146"/>
        <v>53.467413997015953</v>
      </c>
      <c r="DG57">
        <f t="shared" si="146"/>
        <v>74.580795138752094</v>
      </c>
      <c r="DH57">
        <f t="shared" si="146"/>
        <v>74.580795138752094</v>
      </c>
      <c r="DI57">
        <f t="shared" si="146"/>
        <v>74.580795138752094</v>
      </c>
      <c r="DJ57">
        <f t="shared" si="146"/>
        <v>74.580795138752094</v>
      </c>
      <c r="DK57">
        <f t="shared" si="146"/>
        <v>74.580795138752094</v>
      </c>
      <c r="DL57">
        <f t="shared" si="146"/>
        <v>74.580795138752094</v>
      </c>
      <c r="DM57">
        <f t="shared" si="146"/>
        <v>97.02333879458179</v>
      </c>
      <c r="DN57">
        <f t="shared" si="146"/>
        <v>97.02333879458179</v>
      </c>
      <c r="DO57">
        <f t="shared" si="146"/>
        <v>95.991712600448295</v>
      </c>
      <c r="DP57">
        <f t="shared" si="146"/>
        <v>95.991712600448295</v>
      </c>
      <c r="DQ57">
        <f t="shared" si="146"/>
        <v>95.991712600448295</v>
      </c>
      <c r="DR57">
        <f t="shared" si="146"/>
        <v>95.991712600448295</v>
      </c>
      <c r="DS57">
        <f t="shared" si="146"/>
        <v>95.991712600448295</v>
      </c>
      <c r="DT57">
        <f t="shared" si="146"/>
        <v>95.991712600448295</v>
      </c>
      <c r="DU57">
        <f t="shared" si="146"/>
        <v>95.991712600448295</v>
      </c>
      <c r="DV57">
        <f t="shared" si="146"/>
        <v>95.991712600448295</v>
      </c>
      <c r="DW57">
        <f t="shared" si="146"/>
        <v>95.991712600448295</v>
      </c>
      <c r="DX57">
        <f t="shared" si="146"/>
        <v>95.991712600448295</v>
      </c>
      <c r="DY57">
        <f t="shared" si="146"/>
        <v>95.991712600448295</v>
      </c>
      <c r="DZ57">
        <f t="shared" si="146"/>
        <v>43.173272861546096</v>
      </c>
      <c r="EA57">
        <f t="shared" si="146"/>
        <v>43.173272861546096</v>
      </c>
      <c r="EB57">
        <f t="shared" si="146"/>
        <v>43.173272861546096</v>
      </c>
      <c r="EC57">
        <f t="shared" si="146"/>
        <v>43.173272861546096</v>
      </c>
      <c r="ED57">
        <f t="shared" ref="ED57:FS57" si="147">IF(ED$6&gt;750,ED51+ED54*(ED$6-750)/300+ED52+ED53,0)</f>
        <v>43.173272861546096</v>
      </c>
      <c r="EE57">
        <f t="shared" si="147"/>
        <v>43.173272861546096</v>
      </c>
      <c r="EF57">
        <f t="shared" si="147"/>
        <v>43.173272861546096</v>
      </c>
      <c r="EG57">
        <f t="shared" si="147"/>
        <v>43.173272861546096</v>
      </c>
      <c r="EH57">
        <f t="shared" si="147"/>
        <v>16.571122147865772</v>
      </c>
      <c r="EI57">
        <f t="shared" si="147"/>
        <v>16.571122147865772</v>
      </c>
      <c r="EJ57">
        <f t="shared" si="147"/>
        <v>16.571122147865772</v>
      </c>
      <c r="EK57">
        <f t="shared" si="147"/>
        <v>16.571122147865772</v>
      </c>
      <c r="EL57">
        <f t="shared" si="147"/>
        <v>16.571122147865772</v>
      </c>
      <c r="EM57">
        <f t="shared" si="147"/>
        <v>16.571122147865772</v>
      </c>
      <c r="EN57">
        <f t="shared" si="147"/>
        <v>16.571122147865772</v>
      </c>
      <c r="EO57">
        <f t="shared" si="147"/>
        <v>16.571122147865772</v>
      </c>
      <c r="EP57">
        <f t="shared" si="147"/>
        <v>16.571122147865772</v>
      </c>
      <c r="EQ57">
        <f t="shared" si="147"/>
        <v>16.571122147865772</v>
      </c>
      <c r="ER57">
        <f t="shared" si="147"/>
        <v>16.571122147865772</v>
      </c>
      <c r="ES57">
        <f t="shared" si="147"/>
        <v>16.571122147865772</v>
      </c>
      <c r="ET57">
        <f t="shared" si="147"/>
        <v>16.571122147865772</v>
      </c>
      <c r="EU57">
        <f t="shared" si="147"/>
        <v>16.571122147865772</v>
      </c>
      <c r="EV57">
        <f t="shared" si="147"/>
        <v>16.571122147865772</v>
      </c>
      <c r="EW57">
        <f t="shared" si="147"/>
        <v>16.571122147865772</v>
      </c>
      <c r="EX57">
        <f t="shared" si="147"/>
        <v>16.571122147865772</v>
      </c>
      <c r="EY57">
        <f t="shared" si="147"/>
        <v>16.571122147865772</v>
      </c>
      <c r="EZ57">
        <f t="shared" si="147"/>
        <v>16.571122147865772</v>
      </c>
      <c r="FA57">
        <f t="shared" si="147"/>
        <v>16.571122147865772</v>
      </c>
      <c r="FB57">
        <f t="shared" si="147"/>
        <v>16.571122147865772</v>
      </c>
      <c r="FC57">
        <f t="shared" si="147"/>
        <v>16.571122147865772</v>
      </c>
      <c r="FD57">
        <f t="shared" si="147"/>
        <v>16.571122147865772</v>
      </c>
      <c r="FE57">
        <f t="shared" si="147"/>
        <v>16.571122147865772</v>
      </c>
      <c r="FF57">
        <f t="shared" si="147"/>
        <v>16.571122147865772</v>
      </c>
      <c r="FG57">
        <f t="shared" si="147"/>
        <v>16.571122147865772</v>
      </c>
      <c r="FH57">
        <f t="shared" si="147"/>
        <v>26.140985603074725</v>
      </c>
      <c r="FI57">
        <f t="shared" si="147"/>
        <v>26.140985603074725</v>
      </c>
      <c r="FJ57">
        <f t="shared" si="147"/>
        <v>26.140985603074725</v>
      </c>
      <c r="FK57">
        <f t="shared" si="147"/>
        <v>26.140985603074725</v>
      </c>
      <c r="FL57">
        <f t="shared" si="147"/>
        <v>26.140985603074725</v>
      </c>
      <c r="FM57">
        <f t="shared" si="147"/>
        <v>26.140985603074725</v>
      </c>
      <c r="FN57">
        <f t="shared" si="147"/>
        <v>26.140985603074725</v>
      </c>
      <c r="FO57">
        <f t="shared" si="147"/>
        <v>26.140985603074725</v>
      </c>
      <c r="FP57">
        <f t="shared" si="147"/>
        <v>26.140985603074725</v>
      </c>
      <c r="FQ57">
        <f t="shared" si="147"/>
        <v>26.140985603074725</v>
      </c>
      <c r="FR57">
        <f t="shared" si="147"/>
        <v>26.140985603074725</v>
      </c>
      <c r="FS57">
        <f t="shared" si="147"/>
        <v>26.140985603074725</v>
      </c>
    </row>
    <row r="58" spans="1:175" x14ac:dyDescent="0.25">
      <c r="A58" s="4" t="s">
        <v>31</v>
      </c>
      <c r="B58" s="12" t="s">
        <v>8</v>
      </c>
      <c r="C58" s="4">
        <f>SUM(C55:C57)</f>
        <v>0</v>
      </c>
      <c r="D58" s="4">
        <f t="shared" ref="D58:BO58" si="148">SUM(D55:D57)</f>
        <v>0</v>
      </c>
      <c r="E58" s="4">
        <f t="shared" si="148"/>
        <v>0</v>
      </c>
      <c r="F58" s="4">
        <f t="shared" si="148"/>
        <v>0</v>
      </c>
      <c r="G58" s="4">
        <f t="shared" si="148"/>
        <v>0</v>
      </c>
      <c r="H58" s="4">
        <f t="shared" si="148"/>
        <v>0</v>
      </c>
      <c r="I58" s="4">
        <f t="shared" si="148"/>
        <v>0</v>
      </c>
      <c r="J58" s="4">
        <f t="shared" si="148"/>
        <v>0</v>
      </c>
      <c r="K58" s="4">
        <f t="shared" si="148"/>
        <v>0</v>
      </c>
      <c r="L58" s="4">
        <f t="shared" si="148"/>
        <v>0</v>
      </c>
      <c r="M58" s="4">
        <f t="shared" si="148"/>
        <v>0</v>
      </c>
      <c r="N58" s="4">
        <f t="shared" si="148"/>
        <v>0</v>
      </c>
      <c r="O58" s="4">
        <f t="shared" si="148"/>
        <v>0</v>
      </c>
      <c r="P58" s="4">
        <f t="shared" si="148"/>
        <v>0</v>
      </c>
      <c r="Q58" s="4">
        <f t="shared" si="148"/>
        <v>0</v>
      </c>
      <c r="R58" s="4">
        <f t="shared" si="148"/>
        <v>0</v>
      </c>
      <c r="S58" s="4">
        <f t="shared" si="148"/>
        <v>0</v>
      </c>
      <c r="T58" s="4">
        <f t="shared" si="148"/>
        <v>0</v>
      </c>
      <c r="U58" s="4">
        <f t="shared" si="148"/>
        <v>0</v>
      </c>
      <c r="V58" s="4">
        <f t="shared" si="148"/>
        <v>0</v>
      </c>
      <c r="W58" s="4">
        <f t="shared" si="148"/>
        <v>0</v>
      </c>
      <c r="X58" s="4">
        <f t="shared" si="148"/>
        <v>0</v>
      </c>
      <c r="Y58" s="4">
        <f t="shared" si="148"/>
        <v>0</v>
      </c>
      <c r="Z58" s="4">
        <f t="shared" si="148"/>
        <v>0</v>
      </c>
      <c r="AA58" s="4">
        <f t="shared" si="148"/>
        <v>22.120529609152612</v>
      </c>
      <c r="AB58" s="4">
        <f t="shared" si="148"/>
        <v>22.831336452279665</v>
      </c>
      <c r="AC58" s="4">
        <f t="shared" si="148"/>
        <v>23.542143295406717</v>
      </c>
      <c r="AD58" s="4">
        <f t="shared" si="148"/>
        <v>24.25295013853377</v>
      </c>
      <c r="AE58" s="4">
        <f t="shared" si="148"/>
        <v>16.229752870092437</v>
      </c>
      <c r="AF58" s="4">
        <f t="shared" si="148"/>
        <v>16.633823214503529</v>
      </c>
      <c r="AG58" s="4">
        <f t="shared" si="148"/>
        <v>26.612458674841282</v>
      </c>
      <c r="AH58" s="4">
        <f t="shared" si="148"/>
        <v>27.22455144982592</v>
      </c>
      <c r="AI58" s="4">
        <f t="shared" si="148"/>
        <v>-3.0579685887220589</v>
      </c>
      <c r="AJ58" s="4">
        <f t="shared" si="148"/>
        <v>-3.1873309067265501</v>
      </c>
      <c r="AK58" s="4">
        <f t="shared" si="148"/>
        <v>-3.3166932247310417</v>
      </c>
      <c r="AL58" s="4">
        <f t="shared" si="148"/>
        <v>-3.4460555427355328</v>
      </c>
      <c r="AM58" s="4">
        <f t="shared" si="148"/>
        <v>-3.575417860740024</v>
      </c>
      <c r="AN58" s="4">
        <f t="shared" si="148"/>
        <v>32.420290092470239</v>
      </c>
      <c r="AO58" s="4">
        <f t="shared" si="148"/>
        <v>33.269537597805055</v>
      </c>
      <c r="AP58" s="4">
        <f t="shared" si="148"/>
        <v>7.3574560136112304</v>
      </c>
      <c r="AQ58" s="4">
        <f t="shared" si="148"/>
        <v>7.4965933575307018</v>
      </c>
      <c r="AR58" s="4">
        <f t="shared" si="148"/>
        <v>7.6261651120189882</v>
      </c>
      <c r="AS58" s="4">
        <f t="shared" si="148"/>
        <v>7.7557368665072746</v>
      </c>
      <c r="AT58" s="4">
        <f t="shared" si="148"/>
        <v>49.584970918821909</v>
      </c>
      <c r="AU58" s="4">
        <f t="shared" si="148"/>
        <v>49.938607059604124</v>
      </c>
      <c r="AV58" s="4">
        <f t="shared" si="148"/>
        <v>52.545198325116829</v>
      </c>
      <c r="AW58" s="4">
        <f t="shared" si="148"/>
        <v>52.81285264426247</v>
      </c>
      <c r="AX58" s="4">
        <f t="shared" si="148"/>
        <v>53.080506963408105</v>
      </c>
      <c r="AY58" s="4">
        <f t="shared" si="148"/>
        <v>63.345209451020402</v>
      </c>
      <c r="AZ58" s="4">
        <f t="shared" si="148"/>
        <v>63.806871297184856</v>
      </c>
      <c r="BA58" s="4">
        <f t="shared" si="148"/>
        <v>41.298638397967864</v>
      </c>
      <c r="BB58" s="4">
        <f t="shared" si="148"/>
        <v>41.825008272503986</v>
      </c>
      <c r="BC58" s="4">
        <f t="shared" si="148"/>
        <v>68.390296800084585</v>
      </c>
      <c r="BD58" s="4">
        <f t="shared" si="148"/>
        <v>69.028201945584527</v>
      </c>
      <c r="BE58" s="4">
        <f t="shared" si="148"/>
        <v>69.666107091084456</v>
      </c>
      <c r="BF58" s="4">
        <f t="shared" si="148"/>
        <v>70.304012236584413</v>
      </c>
      <c r="BG58" s="4">
        <f t="shared" si="148"/>
        <v>71.142595288847758</v>
      </c>
      <c r="BH58" s="4">
        <f t="shared" si="148"/>
        <v>70.320024619931772</v>
      </c>
      <c r="BI58" s="4">
        <f t="shared" si="148"/>
        <v>71.344550743946769</v>
      </c>
      <c r="BJ58" s="4">
        <f t="shared" si="148"/>
        <v>72.523591852912631</v>
      </c>
      <c r="BK58" s="4">
        <f t="shared" si="148"/>
        <v>73.543365053505539</v>
      </c>
      <c r="BL58" s="4">
        <f t="shared" si="148"/>
        <v>74.563138254098448</v>
      </c>
      <c r="BM58" s="4">
        <f t="shared" si="148"/>
        <v>67.652882514814721</v>
      </c>
      <c r="BN58" s="4">
        <f t="shared" si="148"/>
        <v>68.714426265863224</v>
      </c>
      <c r="BO58" s="4">
        <f t="shared" si="148"/>
        <v>58.3293529187846</v>
      </c>
      <c r="BP58" s="4">
        <f t="shared" ref="BP58:EA58" si="149">SUM(BP55:BP57)</f>
        <v>58.849581274871618</v>
      </c>
      <c r="BQ58" s="4">
        <f t="shared" si="149"/>
        <v>82.103665632289093</v>
      </c>
      <c r="BR58" s="4">
        <f t="shared" si="149"/>
        <v>82.668055298974792</v>
      </c>
      <c r="BS58" s="4">
        <f t="shared" si="149"/>
        <v>83.232444965660477</v>
      </c>
      <c r="BT58" s="4">
        <f t="shared" si="149"/>
        <v>83.514639799003319</v>
      </c>
      <c r="BU58" s="4">
        <f t="shared" si="149"/>
        <v>83.796834632346176</v>
      </c>
      <c r="BV58" s="4">
        <f t="shared" si="149"/>
        <v>96.871403513679155</v>
      </c>
      <c r="BW58" s="4">
        <f t="shared" si="149"/>
        <v>97.165683832375663</v>
      </c>
      <c r="BX58" s="4">
        <f t="shared" si="149"/>
        <v>79.802089092744666</v>
      </c>
      <c r="BY58" s="4">
        <f t="shared" si="149"/>
        <v>80.101293131824448</v>
      </c>
      <c r="BZ58" s="4">
        <f t="shared" si="149"/>
        <v>80.400497170904231</v>
      </c>
      <c r="CA58" s="4">
        <f t="shared" si="149"/>
        <v>95.668229472375799</v>
      </c>
      <c r="CB58" s="4">
        <f t="shared" si="149"/>
        <v>95.976441982643962</v>
      </c>
      <c r="CC58" s="4">
        <f t="shared" si="149"/>
        <v>28.10666019058397</v>
      </c>
      <c r="CD58" s="4">
        <f t="shared" si="149"/>
        <v>28.411053868478437</v>
      </c>
      <c r="CE58" s="4">
        <f t="shared" si="149"/>
        <v>48.073291983203532</v>
      </c>
      <c r="CF58" s="4">
        <f t="shared" si="149"/>
        <v>48.366854999886783</v>
      </c>
      <c r="CG58" s="4">
        <f t="shared" si="149"/>
        <v>48.660418016570048</v>
      </c>
      <c r="CH58" s="4">
        <f t="shared" si="149"/>
        <v>48.953981033253299</v>
      </c>
      <c r="CI58" s="4">
        <f t="shared" si="149"/>
        <v>49.24754404993655</v>
      </c>
      <c r="CJ58" s="4">
        <f t="shared" si="149"/>
        <v>26.154754457089457</v>
      </c>
      <c r="CK58" s="4">
        <f t="shared" si="149"/>
        <v>26.331798886156175</v>
      </c>
      <c r="CL58" s="4">
        <f t="shared" si="149"/>
        <v>9.4902812761358355</v>
      </c>
      <c r="CM58" s="4">
        <f t="shared" si="149"/>
        <v>9.654716753485804</v>
      </c>
      <c r="CN58" s="4">
        <f t="shared" si="149"/>
        <v>9.654716753485804</v>
      </c>
      <c r="CO58" s="4">
        <f t="shared" si="149"/>
        <v>43.1672658654348</v>
      </c>
      <c r="CP58" s="4">
        <f t="shared" si="149"/>
        <v>43.1672658654348</v>
      </c>
      <c r="CQ58" s="4">
        <f t="shared" si="149"/>
        <v>8.5855376536165906</v>
      </c>
      <c r="CR58" s="4">
        <f t="shared" si="149"/>
        <v>8.5855376536165906</v>
      </c>
      <c r="CS58" s="4">
        <f t="shared" si="149"/>
        <v>29.682650160896852</v>
      </c>
      <c r="CT58" s="4">
        <f t="shared" si="149"/>
        <v>29.682650160896852</v>
      </c>
      <c r="CU58" s="4">
        <f t="shared" si="149"/>
        <v>29.682650160896852</v>
      </c>
      <c r="CV58" s="4">
        <f t="shared" si="149"/>
        <v>29.682650160896852</v>
      </c>
      <c r="CW58" s="4">
        <f t="shared" si="149"/>
        <v>29.682650160896852</v>
      </c>
      <c r="CX58" s="4">
        <f t="shared" si="149"/>
        <v>67.267293725567285</v>
      </c>
      <c r="CY58" s="4">
        <f t="shared" si="149"/>
        <v>67.267293725567285</v>
      </c>
      <c r="CZ58" s="4">
        <f t="shared" si="149"/>
        <v>47.467617272660547</v>
      </c>
      <c r="DA58" s="4">
        <f t="shared" si="149"/>
        <v>47.467617272660547</v>
      </c>
      <c r="DB58" s="4">
        <f t="shared" si="149"/>
        <v>47.467617272660547</v>
      </c>
      <c r="DC58" s="4">
        <f t="shared" si="149"/>
        <v>73.212238808232527</v>
      </c>
      <c r="DD58" s="4">
        <f t="shared" si="149"/>
        <v>73.212238808232527</v>
      </c>
      <c r="DE58" s="4">
        <f t="shared" si="149"/>
        <v>53.467413997015953</v>
      </c>
      <c r="DF58" s="4">
        <f t="shared" si="149"/>
        <v>53.467413997015953</v>
      </c>
      <c r="DG58" s="4">
        <f t="shared" si="149"/>
        <v>74.580795138752094</v>
      </c>
      <c r="DH58" s="4">
        <f t="shared" si="149"/>
        <v>74.580795138752094</v>
      </c>
      <c r="DI58" s="4">
        <f t="shared" si="149"/>
        <v>74.580795138752094</v>
      </c>
      <c r="DJ58" s="4">
        <f t="shared" si="149"/>
        <v>74.580795138752094</v>
      </c>
      <c r="DK58" s="4">
        <f t="shared" si="149"/>
        <v>74.580795138752094</v>
      </c>
      <c r="DL58" s="4">
        <f t="shared" si="149"/>
        <v>74.580795138752094</v>
      </c>
      <c r="DM58" s="4">
        <f t="shared" si="149"/>
        <v>97.02333879458179</v>
      </c>
      <c r="DN58" s="4">
        <f t="shared" si="149"/>
        <v>97.02333879458179</v>
      </c>
      <c r="DO58" s="4">
        <f t="shared" si="149"/>
        <v>95.991712600448295</v>
      </c>
      <c r="DP58" s="4">
        <f t="shared" si="149"/>
        <v>95.991712600448295</v>
      </c>
      <c r="DQ58" s="4">
        <f t="shared" si="149"/>
        <v>95.991712600448295</v>
      </c>
      <c r="DR58" s="4">
        <f t="shared" si="149"/>
        <v>95.991712600448295</v>
      </c>
      <c r="DS58" s="4">
        <f t="shared" si="149"/>
        <v>95.991712600448295</v>
      </c>
      <c r="DT58" s="4">
        <f t="shared" si="149"/>
        <v>95.991712600448295</v>
      </c>
      <c r="DU58" s="4">
        <f t="shared" si="149"/>
        <v>95.991712600448295</v>
      </c>
      <c r="DV58" s="4">
        <f t="shared" si="149"/>
        <v>95.991712600448295</v>
      </c>
      <c r="DW58" s="4">
        <f t="shared" si="149"/>
        <v>95.991712600448295</v>
      </c>
      <c r="DX58" s="4">
        <f t="shared" si="149"/>
        <v>95.991712600448295</v>
      </c>
      <c r="DY58" s="4">
        <f t="shared" si="149"/>
        <v>95.991712600448295</v>
      </c>
      <c r="DZ58" s="4">
        <f t="shared" si="149"/>
        <v>43.173272861546096</v>
      </c>
      <c r="EA58" s="4">
        <f t="shared" si="149"/>
        <v>43.173272861546096</v>
      </c>
      <c r="EB58" s="4">
        <f t="shared" ref="EB58:FS58" si="150">SUM(EB55:EB57)</f>
        <v>43.173272861546096</v>
      </c>
      <c r="EC58" s="4">
        <f t="shared" si="150"/>
        <v>43.173272861546096</v>
      </c>
      <c r="ED58" s="4">
        <f t="shared" si="150"/>
        <v>43.173272861546096</v>
      </c>
      <c r="EE58" s="4">
        <f t="shared" si="150"/>
        <v>43.173272861546096</v>
      </c>
      <c r="EF58" s="4">
        <f t="shared" si="150"/>
        <v>43.173272861546096</v>
      </c>
      <c r="EG58" s="4">
        <f t="shared" si="150"/>
        <v>43.173272861546096</v>
      </c>
      <c r="EH58" s="4">
        <f t="shared" si="150"/>
        <v>16.571122147865772</v>
      </c>
      <c r="EI58" s="4">
        <f t="shared" si="150"/>
        <v>16.571122147865772</v>
      </c>
      <c r="EJ58" s="4">
        <f t="shared" si="150"/>
        <v>16.571122147865772</v>
      </c>
      <c r="EK58" s="4">
        <f t="shared" si="150"/>
        <v>16.571122147865772</v>
      </c>
      <c r="EL58" s="4">
        <f t="shared" si="150"/>
        <v>16.571122147865772</v>
      </c>
      <c r="EM58" s="4">
        <f t="shared" si="150"/>
        <v>16.571122147865772</v>
      </c>
      <c r="EN58" s="4">
        <f t="shared" si="150"/>
        <v>16.571122147865772</v>
      </c>
      <c r="EO58" s="4">
        <f t="shared" si="150"/>
        <v>16.571122147865772</v>
      </c>
      <c r="EP58" s="4">
        <f t="shared" si="150"/>
        <v>16.571122147865772</v>
      </c>
      <c r="EQ58" s="4">
        <f t="shared" si="150"/>
        <v>16.571122147865772</v>
      </c>
      <c r="ER58" s="4">
        <f t="shared" si="150"/>
        <v>16.571122147865772</v>
      </c>
      <c r="ES58" s="4">
        <f t="shared" si="150"/>
        <v>16.571122147865772</v>
      </c>
      <c r="ET58" s="4">
        <f t="shared" si="150"/>
        <v>16.571122147865772</v>
      </c>
      <c r="EU58" s="4">
        <f t="shared" si="150"/>
        <v>16.571122147865772</v>
      </c>
      <c r="EV58" s="4">
        <f t="shared" si="150"/>
        <v>16.571122147865772</v>
      </c>
      <c r="EW58" s="4">
        <f t="shared" si="150"/>
        <v>16.571122147865772</v>
      </c>
      <c r="EX58" s="4">
        <f t="shared" si="150"/>
        <v>16.571122147865772</v>
      </c>
      <c r="EY58" s="4">
        <f t="shared" si="150"/>
        <v>16.571122147865772</v>
      </c>
      <c r="EZ58" s="4">
        <f t="shared" si="150"/>
        <v>16.571122147865772</v>
      </c>
      <c r="FA58" s="4">
        <f t="shared" si="150"/>
        <v>16.571122147865772</v>
      </c>
      <c r="FB58" s="4">
        <f t="shared" si="150"/>
        <v>16.571122147865772</v>
      </c>
      <c r="FC58" s="4">
        <f t="shared" si="150"/>
        <v>16.571122147865772</v>
      </c>
      <c r="FD58" s="4">
        <f t="shared" si="150"/>
        <v>16.571122147865772</v>
      </c>
      <c r="FE58" s="4">
        <f t="shared" si="150"/>
        <v>16.571122147865772</v>
      </c>
      <c r="FF58" s="4">
        <f t="shared" si="150"/>
        <v>16.571122147865772</v>
      </c>
      <c r="FG58" s="4">
        <f t="shared" si="150"/>
        <v>16.571122147865772</v>
      </c>
      <c r="FH58" s="4">
        <f t="shared" si="150"/>
        <v>26.140985603074725</v>
      </c>
      <c r="FI58" s="4">
        <f t="shared" si="150"/>
        <v>26.140985603074725</v>
      </c>
      <c r="FJ58" s="4">
        <f t="shared" si="150"/>
        <v>26.140985603074725</v>
      </c>
      <c r="FK58" s="4">
        <f t="shared" si="150"/>
        <v>26.140985603074725</v>
      </c>
      <c r="FL58" s="4">
        <f t="shared" si="150"/>
        <v>26.140985603074725</v>
      </c>
      <c r="FM58" s="4">
        <f t="shared" si="150"/>
        <v>26.140985603074725</v>
      </c>
      <c r="FN58" s="4">
        <f t="shared" si="150"/>
        <v>26.140985603074725</v>
      </c>
      <c r="FO58" s="4">
        <f t="shared" si="150"/>
        <v>26.140985603074725</v>
      </c>
      <c r="FP58" s="4">
        <f t="shared" si="150"/>
        <v>26.140985603074725</v>
      </c>
      <c r="FQ58" s="4">
        <f t="shared" si="150"/>
        <v>26.140985603074725</v>
      </c>
      <c r="FR58" s="4">
        <f t="shared" si="150"/>
        <v>26.140985603074725</v>
      </c>
      <c r="FS58" s="4">
        <f t="shared" si="150"/>
        <v>26.140985603074725</v>
      </c>
    </row>
    <row r="59" spans="1:175" x14ac:dyDescent="0.25">
      <c r="A59" s="4" t="s">
        <v>101</v>
      </c>
      <c r="B59" s="12" t="s">
        <v>8</v>
      </c>
      <c r="D59" s="4">
        <f t="shared" ref="D59:AI59" si="151">IF(D6&lt;=150, D51, IF(AND(C6&lt;=150,  D6&gt;150), D52, IF(AND(C6&lt;=450, D6&gt;450), D53, IF(AND(C6&lt;=750, D6&gt;750), D54, C59))))</f>
        <v>0</v>
      </c>
      <c r="E59" s="4">
        <f t="shared" si="151"/>
        <v>0</v>
      </c>
      <c r="F59" s="4">
        <f t="shared" si="151"/>
        <v>0</v>
      </c>
      <c r="G59" s="4">
        <f t="shared" si="151"/>
        <v>0</v>
      </c>
      <c r="H59" s="4">
        <f t="shared" si="151"/>
        <v>0</v>
      </c>
      <c r="I59" s="4">
        <f t="shared" si="151"/>
        <v>0</v>
      </c>
      <c r="J59" s="4">
        <f t="shared" si="151"/>
        <v>0</v>
      </c>
      <c r="K59" s="4">
        <f t="shared" si="151"/>
        <v>0</v>
      </c>
      <c r="L59" s="4">
        <f t="shared" si="151"/>
        <v>0</v>
      </c>
      <c r="M59" s="4">
        <f t="shared" si="151"/>
        <v>0</v>
      </c>
      <c r="N59" s="4">
        <f t="shared" si="151"/>
        <v>0</v>
      </c>
      <c r="O59" s="4">
        <f t="shared" si="151"/>
        <v>0</v>
      </c>
      <c r="P59" s="4">
        <f t="shared" si="151"/>
        <v>0</v>
      </c>
      <c r="Q59" s="4">
        <f t="shared" si="151"/>
        <v>0</v>
      </c>
      <c r="R59" s="4">
        <f t="shared" si="151"/>
        <v>0</v>
      </c>
      <c r="S59" s="4">
        <f t="shared" si="151"/>
        <v>0</v>
      </c>
      <c r="T59" s="4">
        <f t="shared" si="151"/>
        <v>0</v>
      </c>
      <c r="U59" s="4">
        <f t="shared" si="151"/>
        <v>0</v>
      </c>
      <c r="V59" s="4">
        <f t="shared" si="151"/>
        <v>0</v>
      </c>
      <c r="W59" s="4">
        <f t="shared" si="151"/>
        <v>0</v>
      </c>
      <c r="X59" s="4">
        <f t="shared" si="151"/>
        <v>0</v>
      </c>
      <c r="Y59" s="4">
        <f t="shared" si="151"/>
        <v>0</v>
      </c>
      <c r="Z59" s="4">
        <f t="shared" si="151"/>
        <v>0</v>
      </c>
      <c r="AA59" s="4">
        <f t="shared" si="151"/>
        <v>0</v>
      </c>
      <c r="AB59" s="4">
        <f t="shared" si="151"/>
        <v>0</v>
      </c>
      <c r="AC59" s="4">
        <f t="shared" si="151"/>
        <v>0</v>
      </c>
      <c r="AD59" s="4">
        <f t="shared" si="151"/>
        <v>0</v>
      </c>
      <c r="AE59" s="4">
        <f t="shared" si="151"/>
        <v>0</v>
      </c>
      <c r="AF59" s="4">
        <f t="shared" si="151"/>
        <v>0</v>
      </c>
      <c r="AG59" s="4">
        <f t="shared" si="151"/>
        <v>0</v>
      </c>
      <c r="AH59" s="4">
        <f t="shared" si="151"/>
        <v>0</v>
      </c>
      <c r="AI59" s="4">
        <f t="shared" si="151"/>
        <v>0</v>
      </c>
      <c r="AJ59" s="4">
        <f t="shared" ref="AJ59:BO59" si="152">IF(AJ6&lt;=150, AJ51, IF(AND(AI6&lt;=150,  AJ6&gt;150), AJ52, IF(AND(AI6&lt;=450, AJ6&gt;450), AJ53, IF(AND(AI6&lt;=750, AJ6&gt;750), AJ54, AI59))))</f>
        <v>0</v>
      </c>
      <c r="AK59" s="4">
        <f t="shared" si="152"/>
        <v>0</v>
      </c>
      <c r="AL59" s="4">
        <f t="shared" si="152"/>
        <v>0</v>
      </c>
      <c r="AM59" s="4">
        <f t="shared" si="152"/>
        <v>0</v>
      </c>
      <c r="AN59" s="4">
        <f t="shared" si="152"/>
        <v>0</v>
      </c>
      <c r="AO59" s="4">
        <f t="shared" si="152"/>
        <v>0</v>
      </c>
      <c r="AP59" s="4">
        <f t="shared" si="152"/>
        <v>0</v>
      </c>
      <c r="AQ59" s="4">
        <f t="shared" si="152"/>
        <v>2.5914350897657261</v>
      </c>
      <c r="AR59" s="4">
        <f t="shared" si="152"/>
        <v>2.5914350897657261</v>
      </c>
      <c r="AS59" s="4">
        <f t="shared" si="152"/>
        <v>2.5914350897657261</v>
      </c>
      <c r="AT59" s="4">
        <f t="shared" si="152"/>
        <v>2.5914350897657261</v>
      </c>
      <c r="AU59" s="4">
        <f t="shared" si="152"/>
        <v>2.5914350897657261</v>
      </c>
      <c r="AV59" s="4">
        <f t="shared" si="152"/>
        <v>2.5914350897657261</v>
      </c>
      <c r="AW59" s="4">
        <f t="shared" si="152"/>
        <v>2.5914350897657261</v>
      </c>
      <c r="AX59" s="4">
        <f t="shared" si="152"/>
        <v>2.5914350897657261</v>
      </c>
      <c r="AY59" s="4">
        <f t="shared" si="152"/>
        <v>2.5914350897657261</v>
      </c>
      <c r="AZ59" s="4">
        <f t="shared" si="152"/>
        <v>2.5914350897657261</v>
      </c>
      <c r="BA59" s="4">
        <f t="shared" si="152"/>
        <v>2.5914350897657261</v>
      </c>
      <c r="BB59" s="4">
        <f t="shared" si="152"/>
        <v>2.5914350897657261</v>
      </c>
      <c r="BC59" s="4">
        <f t="shared" si="152"/>
        <v>2.5914350897657261</v>
      </c>
      <c r="BD59" s="4">
        <f t="shared" si="152"/>
        <v>2.5914350897657261</v>
      </c>
      <c r="BE59" s="4">
        <f t="shared" si="152"/>
        <v>2.5914350897657261</v>
      </c>
      <c r="BF59" s="4">
        <f t="shared" si="152"/>
        <v>2.5914350897657261</v>
      </c>
      <c r="BG59" s="4">
        <f t="shared" si="152"/>
        <v>15.588914385401528</v>
      </c>
      <c r="BH59" s="4">
        <f t="shared" si="152"/>
        <v>15.588914385401528</v>
      </c>
      <c r="BI59" s="4">
        <f t="shared" si="152"/>
        <v>15.588914385401528</v>
      </c>
      <c r="BJ59" s="4">
        <f t="shared" si="152"/>
        <v>15.588914385401528</v>
      </c>
      <c r="BK59" s="4">
        <f t="shared" si="152"/>
        <v>15.588914385401528</v>
      </c>
      <c r="BL59" s="4">
        <f t="shared" si="152"/>
        <v>15.588914385401528</v>
      </c>
      <c r="BM59" s="4">
        <f t="shared" si="152"/>
        <v>15.588914385401528</v>
      </c>
      <c r="BN59" s="4">
        <f t="shared" si="152"/>
        <v>15.588914385401528</v>
      </c>
      <c r="BO59" s="4">
        <f t="shared" si="152"/>
        <v>15.588914385401528</v>
      </c>
      <c r="BP59" s="4">
        <f t="shared" ref="BP59:CU59" si="153">IF(BP6&lt;=150, BP51, IF(AND(BO6&lt;=150,  BP6&gt;150), BP52, IF(AND(BO6&lt;=450, BP6&gt;450), BP53, IF(AND(BO6&lt;=750, BP6&gt;750), BP54, BO59))))</f>
        <v>15.588914385401528</v>
      </c>
      <c r="BQ59" s="4">
        <f t="shared" si="153"/>
        <v>15.588914385401528</v>
      </c>
      <c r="BR59" s="4">
        <f t="shared" si="153"/>
        <v>15.588914385401528</v>
      </c>
      <c r="BS59" s="4">
        <f t="shared" si="153"/>
        <v>15.588914385401528</v>
      </c>
      <c r="BT59" s="4">
        <f t="shared" si="153"/>
        <v>15.588914385401528</v>
      </c>
      <c r="BU59" s="4">
        <f t="shared" si="153"/>
        <v>15.588914385401528</v>
      </c>
      <c r="BV59" s="4">
        <f t="shared" si="153"/>
        <v>15.588914385401528</v>
      </c>
      <c r="BW59" s="4">
        <f t="shared" si="153"/>
        <v>15.588914385401528</v>
      </c>
      <c r="BX59" s="4">
        <f t="shared" si="153"/>
        <v>15.588914385401528</v>
      </c>
      <c r="BY59" s="4">
        <f t="shared" si="153"/>
        <v>15.588914385401528</v>
      </c>
      <c r="BZ59" s="4">
        <f t="shared" si="153"/>
        <v>15.588914385401528</v>
      </c>
      <c r="CA59" s="4">
        <f t="shared" si="153"/>
        <v>15.588914385401528</v>
      </c>
      <c r="CB59" s="4">
        <f t="shared" si="153"/>
        <v>15.588914385401528</v>
      </c>
      <c r="CC59" s="4">
        <f t="shared" si="153"/>
        <v>15.588914385401528</v>
      </c>
      <c r="CD59" s="4">
        <f t="shared" si="153"/>
        <v>15.588914385401528</v>
      </c>
      <c r="CE59" s="4">
        <f t="shared" si="153"/>
        <v>15.588914385401528</v>
      </c>
      <c r="CF59" s="4">
        <f t="shared" si="153"/>
        <v>15.588914385401528</v>
      </c>
      <c r="CG59" s="4">
        <f t="shared" si="153"/>
        <v>15.588914385401528</v>
      </c>
      <c r="CH59" s="4">
        <f t="shared" si="153"/>
        <v>15.588914385401528</v>
      </c>
      <c r="CI59" s="4">
        <f t="shared" si="153"/>
        <v>15.588914385401528</v>
      </c>
      <c r="CJ59" s="4">
        <f t="shared" si="153"/>
        <v>15.588914385401528</v>
      </c>
      <c r="CK59" s="4">
        <f t="shared" si="153"/>
        <v>15.588914385401528</v>
      </c>
      <c r="CL59" s="4">
        <f t="shared" si="153"/>
        <v>15.588914385401528</v>
      </c>
      <c r="CM59" s="4">
        <f t="shared" si="153"/>
        <v>15.588914385401528</v>
      </c>
      <c r="CN59" s="4">
        <f t="shared" si="153"/>
        <v>15.588914385401528</v>
      </c>
      <c r="CO59" s="4">
        <f t="shared" si="153"/>
        <v>15.588914385401528</v>
      </c>
      <c r="CP59" s="4">
        <f t="shared" si="153"/>
        <v>15.588914385401528</v>
      </c>
      <c r="CQ59" s="4">
        <f t="shared" si="153"/>
        <v>15.588914385401528</v>
      </c>
      <c r="CR59" s="4">
        <f t="shared" si="153"/>
        <v>15.588914385401528</v>
      </c>
      <c r="CS59" s="4">
        <f t="shared" si="153"/>
        <v>15.588914385401528</v>
      </c>
      <c r="CT59" s="4">
        <f t="shared" si="153"/>
        <v>15.588914385401528</v>
      </c>
      <c r="CU59" s="4">
        <f t="shared" si="153"/>
        <v>15.588914385401528</v>
      </c>
      <c r="CV59" s="4">
        <f t="shared" ref="CV59:EA59" si="154">IF(CV6&lt;=150, CV51, IF(AND(CU6&lt;=150,  CV6&gt;150), CV52, IF(AND(CU6&lt;=450, CV6&gt;450), CV53, IF(AND(CU6&lt;=750, CV6&gt;750), CV54, CU59))))</f>
        <v>15.588914385401528</v>
      </c>
      <c r="CW59" s="4">
        <f t="shared" si="154"/>
        <v>15.588914385401528</v>
      </c>
      <c r="CX59" s="4">
        <f t="shared" si="154"/>
        <v>15.588914385401528</v>
      </c>
      <c r="CY59" s="4">
        <f t="shared" si="154"/>
        <v>15.588914385401528</v>
      </c>
      <c r="CZ59" s="4">
        <f t="shared" si="154"/>
        <v>15.588914385401528</v>
      </c>
      <c r="DA59" s="4">
        <f t="shared" si="154"/>
        <v>15.588914385401528</v>
      </c>
      <c r="DB59" s="4">
        <f t="shared" si="154"/>
        <v>15.588914385401528</v>
      </c>
      <c r="DC59" s="4">
        <f t="shared" si="154"/>
        <v>15.588914385401528</v>
      </c>
      <c r="DD59" s="4">
        <f t="shared" si="154"/>
        <v>15.588914385401528</v>
      </c>
      <c r="DE59" s="4">
        <f t="shared" si="154"/>
        <v>15.588914385401528</v>
      </c>
      <c r="DF59" s="4">
        <f t="shared" si="154"/>
        <v>15.588914385401528</v>
      </c>
      <c r="DG59" s="4">
        <f t="shared" si="154"/>
        <v>15.588914385401528</v>
      </c>
      <c r="DH59" s="4">
        <f t="shared" si="154"/>
        <v>15.588914385401528</v>
      </c>
      <c r="DI59" s="4">
        <f t="shared" si="154"/>
        <v>15.588914385401528</v>
      </c>
      <c r="DJ59" s="4">
        <f t="shared" si="154"/>
        <v>15.588914385401528</v>
      </c>
      <c r="DK59" s="4">
        <f t="shared" si="154"/>
        <v>15.588914385401528</v>
      </c>
      <c r="DL59" s="4">
        <f t="shared" si="154"/>
        <v>15.588914385401528</v>
      </c>
      <c r="DM59" s="4">
        <f t="shared" si="154"/>
        <v>15.588914385401528</v>
      </c>
      <c r="DN59" s="4">
        <f t="shared" si="154"/>
        <v>15.588914385401528</v>
      </c>
      <c r="DO59" s="4">
        <f t="shared" si="154"/>
        <v>15.588914385401528</v>
      </c>
      <c r="DP59" s="4">
        <f t="shared" si="154"/>
        <v>15.588914385401528</v>
      </c>
      <c r="DQ59" s="4">
        <f t="shared" si="154"/>
        <v>15.588914385401528</v>
      </c>
      <c r="DR59" s="4">
        <f t="shared" si="154"/>
        <v>15.588914385401528</v>
      </c>
      <c r="DS59" s="4">
        <f t="shared" si="154"/>
        <v>15.588914385401528</v>
      </c>
      <c r="DT59" s="4">
        <f t="shared" si="154"/>
        <v>15.588914385401528</v>
      </c>
      <c r="DU59" s="4">
        <f t="shared" si="154"/>
        <v>15.588914385401528</v>
      </c>
      <c r="DV59" s="4">
        <f t="shared" si="154"/>
        <v>15.588914385401528</v>
      </c>
      <c r="DW59" s="4">
        <f t="shared" si="154"/>
        <v>15.588914385401528</v>
      </c>
      <c r="DX59" s="4">
        <f t="shared" si="154"/>
        <v>15.588914385401528</v>
      </c>
      <c r="DY59" s="4">
        <f t="shared" si="154"/>
        <v>15.588914385401528</v>
      </c>
      <c r="DZ59" s="4">
        <f t="shared" si="154"/>
        <v>15.588914385401528</v>
      </c>
      <c r="EA59" s="4">
        <f t="shared" si="154"/>
        <v>15.588914385401528</v>
      </c>
      <c r="EB59" s="4">
        <f t="shared" ref="EB59:FG59" si="155">IF(EB6&lt;=150, EB51, IF(AND(EA6&lt;=150,  EB6&gt;150), EB52, IF(AND(EA6&lt;=450, EB6&gt;450), EB53, IF(AND(EA6&lt;=750, EB6&gt;750), EB54, EA59))))</f>
        <v>15.588914385401528</v>
      </c>
      <c r="EC59" s="4">
        <f t="shared" si="155"/>
        <v>15.588914385401528</v>
      </c>
      <c r="ED59" s="4">
        <f t="shared" si="155"/>
        <v>15.588914385401528</v>
      </c>
      <c r="EE59" s="4">
        <f t="shared" si="155"/>
        <v>15.588914385401528</v>
      </c>
      <c r="EF59" s="4">
        <f t="shared" si="155"/>
        <v>15.588914385401528</v>
      </c>
      <c r="EG59" s="4">
        <f t="shared" si="155"/>
        <v>15.588914385401528</v>
      </c>
      <c r="EH59" s="4">
        <f t="shared" si="155"/>
        <v>15.588914385401528</v>
      </c>
      <c r="EI59" s="4">
        <f t="shared" si="155"/>
        <v>15.588914385401528</v>
      </c>
      <c r="EJ59" s="4">
        <f t="shared" si="155"/>
        <v>15.588914385401528</v>
      </c>
      <c r="EK59" s="4">
        <f t="shared" si="155"/>
        <v>15.588914385401528</v>
      </c>
      <c r="EL59" s="4">
        <f t="shared" si="155"/>
        <v>15.588914385401528</v>
      </c>
      <c r="EM59" s="4">
        <f t="shared" si="155"/>
        <v>15.588914385401528</v>
      </c>
      <c r="EN59" s="4">
        <f t="shared" si="155"/>
        <v>15.588914385401528</v>
      </c>
      <c r="EO59" s="4">
        <f t="shared" si="155"/>
        <v>15.588914385401528</v>
      </c>
      <c r="EP59" s="4">
        <f t="shared" si="155"/>
        <v>15.588914385401528</v>
      </c>
      <c r="EQ59" s="4">
        <f t="shared" si="155"/>
        <v>15.588914385401528</v>
      </c>
      <c r="ER59" s="4">
        <f t="shared" si="155"/>
        <v>15.588914385401528</v>
      </c>
      <c r="ES59" s="4">
        <f t="shared" si="155"/>
        <v>15.588914385401528</v>
      </c>
      <c r="ET59" s="4">
        <f t="shared" si="155"/>
        <v>15.588914385401528</v>
      </c>
      <c r="EU59" s="4">
        <f t="shared" si="155"/>
        <v>15.588914385401528</v>
      </c>
      <c r="EV59" s="4">
        <f t="shared" si="155"/>
        <v>15.588914385401528</v>
      </c>
      <c r="EW59" s="4">
        <f t="shared" si="155"/>
        <v>15.588914385401528</v>
      </c>
      <c r="EX59" s="4">
        <f t="shared" si="155"/>
        <v>15.588914385401528</v>
      </c>
      <c r="EY59" s="4">
        <f t="shared" si="155"/>
        <v>15.588914385401528</v>
      </c>
      <c r="EZ59" s="4">
        <f t="shared" si="155"/>
        <v>15.588914385401528</v>
      </c>
      <c r="FA59" s="4">
        <f t="shared" si="155"/>
        <v>15.588914385401528</v>
      </c>
      <c r="FB59" s="4">
        <f t="shared" si="155"/>
        <v>15.588914385401528</v>
      </c>
      <c r="FC59" s="4">
        <f t="shared" si="155"/>
        <v>15.588914385401528</v>
      </c>
      <c r="FD59" s="4">
        <f t="shared" si="155"/>
        <v>15.588914385401528</v>
      </c>
      <c r="FE59" s="4">
        <f t="shared" si="155"/>
        <v>15.588914385401528</v>
      </c>
      <c r="FF59" s="4">
        <f t="shared" si="155"/>
        <v>15.588914385401528</v>
      </c>
      <c r="FG59" s="4">
        <f t="shared" si="155"/>
        <v>15.588914385401528</v>
      </c>
      <c r="FH59" s="4">
        <f t="shared" ref="FH59:FS59" si="156">IF(FH6&lt;=150, FH51, IF(AND(FG6&lt;=150,  FH6&gt;150), FH52, IF(AND(FG6&lt;=450, FH6&gt;450), FH53, IF(AND(FG6&lt;=750, FH6&gt;750), FH54, FG59))))</f>
        <v>15.588914385401528</v>
      </c>
      <c r="FI59" s="4">
        <f t="shared" si="156"/>
        <v>15.588914385401528</v>
      </c>
      <c r="FJ59" s="4">
        <f t="shared" si="156"/>
        <v>15.588914385401528</v>
      </c>
      <c r="FK59" s="4">
        <f t="shared" si="156"/>
        <v>15.588914385401528</v>
      </c>
      <c r="FL59" s="4">
        <f t="shared" si="156"/>
        <v>15.588914385401528</v>
      </c>
      <c r="FM59" s="4">
        <f t="shared" si="156"/>
        <v>15.588914385401528</v>
      </c>
      <c r="FN59" s="4">
        <f t="shared" si="156"/>
        <v>15.588914385401528</v>
      </c>
      <c r="FO59" s="4">
        <f t="shared" si="156"/>
        <v>15.588914385401528</v>
      </c>
      <c r="FP59" s="4">
        <f t="shared" si="156"/>
        <v>15.588914385401528</v>
      </c>
      <c r="FQ59" s="4">
        <f t="shared" si="156"/>
        <v>15.588914385401528</v>
      </c>
      <c r="FR59" s="4">
        <f t="shared" si="156"/>
        <v>15.588914385401528</v>
      </c>
      <c r="FS59" s="4">
        <f t="shared" si="156"/>
        <v>15.588914385401528</v>
      </c>
    </row>
    <row r="61" spans="1:175" x14ac:dyDescent="0.25">
      <c r="A61" s="13" t="s">
        <v>24</v>
      </c>
    </row>
    <row r="62" spans="1:175" x14ac:dyDescent="0.25">
      <c r="A62" s="4" t="s">
        <v>171</v>
      </c>
      <c r="B62" s="6">
        <f>'Raw Data'!B199</f>
        <v>0.2</v>
      </c>
    </row>
    <row r="63" spans="1:175" x14ac:dyDescent="0.25">
      <c r="A63" t="s">
        <v>22</v>
      </c>
      <c r="B63" s="27">
        <f>'Raw Data'!B200</f>
        <v>12</v>
      </c>
    </row>
    <row r="64" spans="1:175" x14ac:dyDescent="0.25">
      <c r="A64" t="s">
        <v>85</v>
      </c>
      <c r="B64" s="20">
        <f>'Raw Data'!B201</f>
        <v>0.1</v>
      </c>
    </row>
    <row r="65" spans="1:175" x14ac:dyDescent="0.25">
      <c r="A65" s="13" t="s">
        <v>18</v>
      </c>
    </row>
    <row r="66" spans="1:175" x14ac:dyDescent="0.25">
      <c r="A66" t="s">
        <v>25</v>
      </c>
      <c r="B66" s="20">
        <f>'Raw Data'!B204</f>
        <v>0.15</v>
      </c>
    </row>
    <row r="67" spans="1:175" x14ac:dyDescent="0.25">
      <c r="A67" t="s">
        <v>26</v>
      </c>
      <c r="B67" s="28">
        <f>'Raw Data'!B205</f>
        <v>1.0125</v>
      </c>
    </row>
    <row r="68" spans="1:175" x14ac:dyDescent="0.25">
      <c r="A68" t="s">
        <v>36</v>
      </c>
      <c r="B68" s="20">
        <f>'Raw Data'!B206</f>
        <v>0.96</v>
      </c>
    </row>
    <row r="69" spans="1:175" x14ac:dyDescent="0.25">
      <c r="A69" t="s">
        <v>37</v>
      </c>
      <c r="B69" s="20">
        <f>'Raw Data'!B207</f>
        <v>0.8</v>
      </c>
    </row>
    <row r="70" spans="1:175" x14ac:dyDescent="0.25">
      <c r="A70" s="13" t="s">
        <v>78</v>
      </c>
    </row>
    <row r="71" spans="1:175" x14ac:dyDescent="0.25">
      <c r="A71" t="s">
        <v>79</v>
      </c>
      <c r="B71" s="6">
        <f>'Raw Data'!B223</f>
        <v>0.5</v>
      </c>
    </row>
    <row r="72" spans="1:175" x14ac:dyDescent="0.25">
      <c r="A72" t="s">
        <v>84</v>
      </c>
      <c r="B72" s="6">
        <f>'Raw Data'!B224</f>
        <v>0.5</v>
      </c>
    </row>
    <row r="73" spans="1:175" x14ac:dyDescent="0.25">
      <c r="A73" t="s">
        <v>80</v>
      </c>
      <c r="B73" s="72">
        <f>'Raw Data'!B363/100</f>
        <v>0.27374999999999999</v>
      </c>
      <c r="C73" s="4">
        <f>B73*150</f>
        <v>41.0625</v>
      </c>
    </row>
    <row r="74" spans="1:175" x14ac:dyDescent="0.25">
      <c r="A74" t="s">
        <v>82</v>
      </c>
      <c r="B74" s="72">
        <f>'Raw Data'!B364/100</f>
        <v>0.245</v>
      </c>
      <c r="C74" s="4">
        <f>B74*300</f>
        <v>73.5</v>
      </c>
    </row>
    <row r="75" spans="1:175" x14ac:dyDescent="0.25">
      <c r="A75" t="s">
        <v>81</v>
      </c>
      <c r="B75" s="72">
        <f>'Raw Data'!B365/100</f>
        <v>0.22750000000000001</v>
      </c>
      <c r="C75" s="4">
        <f>B75*300</f>
        <v>68.25</v>
      </c>
    </row>
    <row r="76" spans="1:175" x14ac:dyDescent="0.25">
      <c r="A76" t="s">
        <v>98</v>
      </c>
      <c r="B76" s="72">
        <f>'Raw Data'!B366/100</f>
        <v>0.17574999999999999</v>
      </c>
      <c r="C76" s="4">
        <f>B76*300</f>
        <v>52.724999999999994</v>
      </c>
    </row>
    <row r="77" spans="1:175" x14ac:dyDescent="0.25">
      <c r="A77" t="s">
        <v>278</v>
      </c>
      <c r="B77">
        <f>'Raw Data'!GA5</f>
        <v>1050</v>
      </c>
      <c r="C77" s="4">
        <f>SUM(C73:C76)</f>
        <v>235.53749999999999</v>
      </c>
    </row>
    <row r="79" spans="1:175" x14ac:dyDescent="0.25">
      <c r="A79" s="57" t="s">
        <v>162</v>
      </c>
    </row>
    <row r="80" spans="1:175" x14ac:dyDescent="0.25">
      <c r="A80" t="s">
        <v>163</v>
      </c>
      <c r="C80">
        <v>0</v>
      </c>
      <c r="D80">
        <f t="shared" ref="D80:AI80" si="157">IF(D$29="", C80+D16,0)</f>
        <v>7.7128524780273438</v>
      </c>
      <c r="E80">
        <f t="shared" si="157"/>
        <v>14.931559085845947</v>
      </c>
      <c r="F80">
        <f t="shared" si="157"/>
        <v>22.584668159484863</v>
      </c>
      <c r="G80">
        <f t="shared" si="157"/>
        <v>31.182241439819336</v>
      </c>
      <c r="H80">
        <f t="shared" si="157"/>
        <v>39.280908584594727</v>
      </c>
      <c r="I80">
        <f t="shared" si="157"/>
        <v>46.01344108581543</v>
      </c>
      <c r="J80">
        <f t="shared" si="157"/>
        <v>51.820639610290527</v>
      </c>
      <c r="K80">
        <f t="shared" si="157"/>
        <v>61.547083854675293</v>
      </c>
      <c r="L80">
        <f t="shared" si="157"/>
        <v>69.474459171295166</v>
      </c>
      <c r="M80">
        <f t="shared" si="157"/>
        <v>74.969132900238037</v>
      </c>
      <c r="N80">
        <f t="shared" si="157"/>
        <v>83.181955814361572</v>
      </c>
      <c r="O80">
        <f t="shared" si="157"/>
        <v>90.948551177978516</v>
      </c>
      <c r="P80">
        <f t="shared" si="157"/>
        <v>99.840455055236816</v>
      </c>
      <c r="Q80">
        <f t="shared" si="157"/>
        <v>109.06506538391113</v>
      </c>
      <c r="R80">
        <f t="shared" si="157"/>
        <v>116.08841276168823</v>
      </c>
      <c r="S80">
        <f t="shared" si="157"/>
        <v>119.20562982559204</v>
      </c>
      <c r="T80">
        <f t="shared" si="157"/>
        <v>128.71182870864868</v>
      </c>
      <c r="U80">
        <f t="shared" si="157"/>
        <v>139.96756887435913</v>
      </c>
      <c r="V80">
        <f t="shared" si="157"/>
        <v>148.67315721511841</v>
      </c>
      <c r="W80">
        <f t="shared" si="157"/>
        <v>157.04348134994507</v>
      </c>
      <c r="X80">
        <f t="shared" si="157"/>
        <v>167.21505975723267</v>
      </c>
      <c r="Y80">
        <f t="shared" si="157"/>
        <v>174.43487739562988</v>
      </c>
      <c r="Z80">
        <f t="shared" si="157"/>
        <v>178.12507200241089</v>
      </c>
      <c r="AA80">
        <f t="shared" si="157"/>
        <v>0</v>
      </c>
      <c r="AB80">
        <f t="shared" si="157"/>
        <v>7.3899869918823242</v>
      </c>
      <c r="AC80">
        <f t="shared" si="157"/>
        <v>16.132369995117188</v>
      </c>
      <c r="AD80">
        <f t="shared" si="157"/>
        <v>24.330649375915527</v>
      </c>
      <c r="AE80">
        <f t="shared" si="157"/>
        <v>0</v>
      </c>
      <c r="AF80">
        <f t="shared" si="157"/>
        <v>11.489725112915039</v>
      </c>
      <c r="AG80">
        <f t="shared" si="157"/>
        <v>0</v>
      </c>
      <c r="AH80">
        <f t="shared" si="157"/>
        <v>8.7938461303710938</v>
      </c>
      <c r="AI80">
        <f t="shared" si="157"/>
        <v>0</v>
      </c>
      <c r="AJ80">
        <f t="shared" ref="AJ80:BO80" si="158">IF(AJ$29="", AI80+AJ16,0)</f>
        <v>8.4363594055175781</v>
      </c>
      <c r="AK80">
        <f t="shared" si="158"/>
        <v>15.808555126190186</v>
      </c>
      <c r="AL80">
        <f t="shared" si="158"/>
        <v>23.094268798828125</v>
      </c>
      <c r="AM80">
        <f t="shared" si="158"/>
        <v>31.473848342895508</v>
      </c>
      <c r="AN80">
        <f t="shared" si="158"/>
        <v>0</v>
      </c>
      <c r="AO80">
        <f t="shared" si="158"/>
        <v>10.380794525146484</v>
      </c>
      <c r="AP80">
        <f t="shared" si="158"/>
        <v>0</v>
      </c>
      <c r="AQ80">
        <f t="shared" si="158"/>
        <v>7.4938430786132813</v>
      </c>
      <c r="AR80">
        <f t="shared" si="158"/>
        <v>15.572324752807617</v>
      </c>
      <c r="AS80">
        <f t="shared" si="158"/>
        <v>24.168886184692383</v>
      </c>
      <c r="AT80">
        <f t="shared" si="158"/>
        <v>0</v>
      </c>
      <c r="AU80">
        <f t="shared" si="158"/>
        <v>8.692988395690918</v>
      </c>
      <c r="AV80">
        <f t="shared" si="158"/>
        <v>0</v>
      </c>
      <c r="AW80">
        <f t="shared" si="158"/>
        <v>10.337225914001465</v>
      </c>
      <c r="AX80">
        <f t="shared" si="158"/>
        <v>18.093116760253906</v>
      </c>
      <c r="AY80">
        <f t="shared" si="158"/>
        <v>0</v>
      </c>
      <c r="AZ80">
        <f t="shared" si="158"/>
        <v>8.07</v>
      </c>
      <c r="BA80">
        <f t="shared" si="158"/>
        <v>0</v>
      </c>
      <c r="BB80">
        <f t="shared" si="158"/>
        <v>8.0408697128295898</v>
      </c>
      <c r="BC80">
        <f t="shared" si="158"/>
        <v>0</v>
      </c>
      <c r="BD80">
        <f t="shared" si="158"/>
        <v>6.000185489654541</v>
      </c>
      <c r="BE80">
        <f t="shared" si="158"/>
        <v>13.456724166870117</v>
      </c>
      <c r="BF80">
        <f t="shared" si="158"/>
        <v>20.463405132293701</v>
      </c>
      <c r="BG80">
        <f t="shared" si="158"/>
        <v>27.861288547515869</v>
      </c>
      <c r="BH80">
        <f t="shared" si="158"/>
        <v>0</v>
      </c>
      <c r="BI80">
        <f t="shared" si="158"/>
        <v>8.7962779998779297</v>
      </c>
      <c r="BJ80">
        <f t="shared" si="158"/>
        <v>0</v>
      </c>
      <c r="BK80">
        <f t="shared" si="158"/>
        <v>6.7958898544311523</v>
      </c>
      <c r="BL80">
        <f t="shared" si="158"/>
        <v>12.932663440704346</v>
      </c>
      <c r="BM80">
        <f t="shared" si="158"/>
        <v>0</v>
      </c>
      <c r="BN80">
        <f t="shared" si="158"/>
        <v>5.65</v>
      </c>
      <c r="BO80">
        <f t="shared" si="158"/>
        <v>0</v>
      </c>
      <c r="BP80">
        <f t="shared" ref="BP80:CU80" si="159">IF(BP$29="", BO80+BP16,0)</f>
        <v>9.75</v>
      </c>
      <c r="BQ80">
        <f t="shared" si="159"/>
        <v>0</v>
      </c>
      <c r="BR80">
        <f t="shared" si="159"/>
        <v>4.7841014862060547</v>
      </c>
      <c r="BS80">
        <f t="shared" si="159"/>
        <v>11.297449588775635</v>
      </c>
      <c r="BT80">
        <f t="shared" si="159"/>
        <v>16.875420093536377</v>
      </c>
      <c r="BU80">
        <f t="shared" si="159"/>
        <v>24.166241645812988</v>
      </c>
      <c r="BV80">
        <f t="shared" si="159"/>
        <v>0</v>
      </c>
      <c r="BW80">
        <f t="shared" si="159"/>
        <v>6.0862069129943848</v>
      </c>
      <c r="BX80">
        <f t="shared" si="159"/>
        <v>0</v>
      </c>
      <c r="BY80">
        <f t="shared" si="159"/>
        <v>6.8672709465026855</v>
      </c>
      <c r="BZ80">
        <f t="shared" si="159"/>
        <v>11.347801685333252</v>
      </c>
      <c r="CA80">
        <f t="shared" si="159"/>
        <v>0</v>
      </c>
      <c r="CB80">
        <f t="shared" si="159"/>
        <v>2.39</v>
      </c>
      <c r="CC80">
        <f t="shared" si="159"/>
        <v>0</v>
      </c>
      <c r="CD80">
        <f t="shared" si="159"/>
        <v>6.8746871948242188</v>
      </c>
      <c r="CE80">
        <f t="shared" si="159"/>
        <v>0</v>
      </c>
      <c r="CF80">
        <f t="shared" si="159"/>
        <v>6.7468090057373047</v>
      </c>
      <c r="CG80">
        <f t="shared" si="159"/>
        <v>12.712445735931396</v>
      </c>
      <c r="CH80">
        <f t="shared" si="159"/>
        <v>18.123484134674072</v>
      </c>
      <c r="CI80">
        <f t="shared" si="159"/>
        <v>24.325449466705322</v>
      </c>
      <c r="CJ80">
        <f t="shared" si="159"/>
        <v>0</v>
      </c>
      <c r="CK80">
        <f t="shared" si="159"/>
        <v>4.2199530601501465</v>
      </c>
      <c r="CL80">
        <f t="shared" si="159"/>
        <v>0</v>
      </c>
      <c r="CM80">
        <f t="shared" si="159"/>
        <v>5.8859653472900391</v>
      </c>
      <c r="CN80">
        <f t="shared" si="159"/>
        <v>11.798287868499756</v>
      </c>
      <c r="CO80">
        <f t="shared" si="159"/>
        <v>0</v>
      </c>
      <c r="CP80">
        <f t="shared" si="159"/>
        <v>4.8899999999999997</v>
      </c>
      <c r="CQ80">
        <f t="shared" si="159"/>
        <v>0</v>
      </c>
      <c r="CR80">
        <f t="shared" si="159"/>
        <v>5.13</v>
      </c>
      <c r="CS80">
        <f t="shared" si="159"/>
        <v>0</v>
      </c>
      <c r="CT80">
        <f t="shared" si="159"/>
        <v>5.94</v>
      </c>
      <c r="CU80">
        <f t="shared" si="159"/>
        <v>11.850000000000001</v>
      </c>
      <c r="CV80">
        <f t="shared" ref="CV80:EA80" si="160">IF(CV$29="", CU80+CV16,0)</f>
        <v>17.470000000000002</v>
      </c>
      <c r="CW80">
        <f t="shared" si="160"/>
        <v>24.133537979125979</v>
      </c>
      <c r="CX80">
        <f t="shared" si="160"/>
        <v>0</v>
      </c>
      <c r="CY80">
        <f t="shared" si="160"/>
        <v>6.6505112648010254</v>
      </c>
      <c r="CZ80">
        <f t="shared" si="160"/>
        <v>0</v>
      </c>
      <c r="DA80">
        <f t="shared" si="160"/>
        <v>5.5355539321899414</v>
      </c>
      <c r="DB80">
        <f t="shared" si="160"/>
        <v>10.755406856536865</v>
      </c>
      <c r="DC80">
        <f t="shared" si="160"/>
        <v>0</v>
      </c>
      <c r="DD80">
        <f t="shared" si="160"/>
        <v>6.2651033401489258</v>
      </c>
      <c r="DE80">
        <f t="shared" si="160"/>
        <v>0</v>
      </c>
      <c r="DF80">
        <f t="shared" si="160"/>
        <v>5.1289768218994141</v>
      </c>
      <c r="DG80">
        <f t="shared" si="160"/>
        <v>0</v>
      </c>
      <c r="DH80">
        <f t="shared" si="160"/>
        <v>5.1216545104980469</v>
      </c>
      <c r="DI80">
        <f t="shared" si="160"/>
        <v>10.888589382171631</v>
      </c>
      <c r="DJ80">
        <f t="shared" si="160"/>
        <v>16.229208469390869</v>
      </c>
      <c r="DK80">
        <f t="shared" si="160"/>
        <v>21.774069309234619</v>
      </c>
      <c r="DL80">
        <f t="shared" si="160"/>
        <v>26.772966861724854</v>
      </c>
      <c r="DM80">
        <f t="shared" si="160"/>
        <v>0</v>
      </c>
      <c r="DN80">
        <f t="shared" si="160"/>
        <v>6.1471037864685059</v>
      </c>
      <c r="DO80">
        <f t="shared" si="160"/>
        <v>0</v>
      </c>
      <c r="DP80">
        <f t="shared" si="160"/>
        <v>5.5960249900817871</v>
      </c>
      <c r="DQ80">
        <f t="shared" si="160"/>
        <v>12.135964393615723</v>
      </c>
      <c r="DR80">
        <f t="shared" si="160"/>
        <v>16.66403865814209</v>
      </c>
      <c r="DS80">
        <f t="shared" si="160"/>
        <v>19.268821477890015</v>
      </c>
      <c r="DT80">
        <f t="shared" si="160"/>
        <v>20.958428859710693</v>
      </c>
      <c r="DU80">
        <f t="shared" si="160"/>
        <v>22.039539456367493</v>
      </c>
      <c r="DV80">
        <f t="shared" si="160"/>
        <v>24.851070046424866</v>
      </c>
      <c r="DW80">
        <f t="shared" si="160"/>
        <v>28.822819828987122</v>
      </c>
      <c r="DX80">
        <f t="shared" si="160"/>
        <v>29.519767701625824</v>
      </c>
      <c r="DY80">
        <f t="shared" si="160"/>
        <v>32.05145400762558</v>
      </c>
      <c r="DZ80">
        <f t="shared" si="160"/>
        <v>0</v>
      </c>
      <c r="EA80">
        <f t="shared" si="160"/>
        <v>4.7608060836791992</v>
      </c>
      <c r="EB80">
        <f t="shared" ref="EB80:FG80" si="161">IF(EB$29="", EA80+EB16,0)</f>
        <v>8.681452751159668</v>
      </c>
      <c r="EC80">
        <f t="shared" si="161"/>
        <v>12.263687610626221</v>
      </c>
      <c r="ED80">
        <f t="shared" si="161"/>
        <v>17.001510620117188</v>
      </c>
      <c r="EE80">
        <f t="shared" si="161"/>
        <v>20.850438594818115</v>
      </c>
      <c r="EF80">
        <f t="shared" si="161"/>
        <v>26.517836093902588</v>
      </c>
      <c r="EG80">
        <f t="shared" si="161"/>
        <v>31.66946268081665</v>
      </c>
      <c r="EH80">
        <f t="shared" si="161"/>
        <v>0</v>
      </c>
      <c r="EI80">
        <f t="shared" si="161"/>
        <v>4.0017728805541992</v>
      </c>
      <c r="EJ80">
        <f t="shared" si="161"/>
        <v>4.4798648953437805</v>
      </c>
      <c r="EK80">
        <f t="shared" si="161"/>
        <v>8.0138674378395081</v>
      </c>
      <c r="EL80">
        <f t="shared" si="161"/>
        <v>11.84342747926712</v>
      </c>
      <c r="EM80">
        <f t="shared" si="161"/>
        <v>15.440904200077057</v>
      </c>
      <c r="EN80">
        <f t="shared" si="161"/>
        <v>19.757327616214752</v>
      </c>
      <c r="EO80">
        <f t="shared" si="161"/>
        <v>24.420686781406403</v>
      </c>
      <c r="EP80">
        <f t="shared" si="161"/>
        <v>27.642601072788239</v>
      </c>
      <c r="EQ80">
        <f t="shared" si="161"/>
        <v>29.985959351062775</v>
      </c>
      <c r="ER80">
        <f t="shared" si="161"/>
        <v>35.669098675251007</v>
      </c>
      <c r="ES80">
        <f t="shared" si="161"/>
        <v>39.07241827249527</v>
      </c>
      <c r="ET80">
        <f t="shared" si="161"/>
        <v>42.82084447145462</v>
      </c>
      <c r="EU80">
        <f t="shared" si="161"/>
        <v>47.362445652484894</v>
      </c>
      <c r="EV80">
        <f t="shared" si="161"/>
        <v>51.292160332202911</v>
      </c>
      <c r="EW80">
        <f t="shared" si="161"/>
        <v>52.941902816295624</v>
      </c>
      <c r="EX80">
        <f t="shared" si="161"/>
        <v>57.281271159648895</v>
      </c>
      <c r="EY80">
        <f t="shared" si="161"/>
        <v>59.588940560817719</v>
      </c>
      <c r="EZ80">
        <f t="shared" si="161"/>
        <v>62.407226026058197</v>
      </c>
      <c r="FA80">
        <f t="shared" si="161"/>
        <v>64.072151243686676</v>
      </c>
      <c r="FB80">
        <f t="shared" si="161"/>
        <v>66.722055017948151</v>
      </c>
      <c r="FC80">
        <f t="shared" si="161"/>
        <v>68.979029476642609</v>
      </c>
      <c r="FD80">
        <f t="shared" si="161"/>
        <v>70.567771732807159</v>
      </c>
      <c r="FE80">
        <f t="shared" si="161"/>
        <v>72.352147996425629</v>
      </c>
      <c r="FF80">
        <f t="shared" si="161"/>
        <v>74.64649099111557</v>
      </c>
      <c r="FG80">
        <f t="shared" si="161"/>
        <v>75.383534133434296</v>
      </c>
      <c r="FH80">
        <f t="shared" ref="FH80:FS80" si="162">IF(FH$29="", FG80+FH16,0)</f>
        <v>0</v>
      </c>
      <c r="FI80">
        <f t="shared" si="162"/>
        <v>3.0242266654968262</v>
      </c>
      <c r="FJ80">
        <f t="shared" si="162"/>
        <v>5.6920034885406494</v>
      </c>
      <c r="FK80">
        <f t="shared" si="162"/>
        <v>7.2308175563812256</v>
      </c>
      <c r="FL80">
        <f t="shared" si="162"/>
        <v>9.5665860176086426</v>
      </c>
      <c r="FM80">
        <f t="shared" si="162"/>
        <v>12.084419012069702</v>
      </c>
      <c r="FN80">
        <f t="shared" si="162"/>
        <v>14.849918127059937</v>
      </c>
      <c r="FO80">
        <f t="shared" si="162"/>
        <v>15.078256204724312</v>
      </c>
      <c r="FP80">
        <f t="shared" si="162"/>
        <v>15.5172069221735</v>
      </c>
      <c r="FQ80">
        <f t="shared" si="162"/>
        <v>16.377054765820503</v>
      </c>
      <c r="FR80">
        <f t="shared" si="162"/>
        <v>18.433230713009834</v>
      </c>
      <c r="FS80">
        <f t="shared" si="162"/>
        <v>21.801596477627754</v>
      </c>
    </row>
    <row r="81" spans="1:175" x14ac:dyDescent="0.25">
      <c r="A81" t="s">
        <v>93</v>
      </c>
      <c r="C81" s="77">
        <v>22.257855725762919</v>
      </c>
      <c r="D81">
        <f t="shared" ref="D81:AI81" si="163">IF(D$29="", C81, D29)</f>
        <v>22.257855725762919</v>
      </c>
      <c r="E81">
        <f t="shared" si="163"/>
        <v>22.257855725762919</v>
      </c>
      <c r="F81">
        <f t="shared" si="163"/>
        <v>22.257855725762919</v>
      </c>
      <c r="G81">
        <f t="shared" si="163"/>
        <v>22.257855725762919</v>
      </c>
      <c r="H81">
        <f t="shared" si="163"/>
        <v>22.257855725762919</v>
      </c>
      <c r="I81">
        <f t="shared" si="163"/>
        <v>22.257855725762919</v>
      </c>
      <c r="J81">
        <f t="shared" si="163"/>
        <v>22.257855725762919</v>
      </c>
      <c r="K81">
        <f t="shared" si="163"/>
        <v>22.257855725762919</v>
      </c>
      <c r="L81">
        <f t="shared" si="163"/>
        <v>22.257855725762919</v>
      </c>
      <c r="M81">
        <f t="shared" si="163"/>
        <v>22.257855725762919</v>
      </c>
      <c r="N81">
        <f t="shared" si="163"/>
        <v>22.257855725762919</v>
      </c>
      <c r="O81">
        <f t="shared" si="163"/>
        <v>22.257855725762919</v>
      </c>
      <c r="P81">
        <f t="shared" si="163"/>
        <v>22.257855725762919</v>
      </c>
      <c r="Q81">
        <f t="shared" si="163"/>
        <v>22.257855725762919</v>
      </c>
      <c r="R81">
        <f t="shared" si="163"/>
        <v>22.257855725762919</v>
      </c>
      <c r="S81">
        <f t="shared" si="163"/>
        <v>22.257855725762919</v>
      </c>
      <c r="T81">
        <f t="shared" si="163"/>
        <v>22.257855725762919</v>
      </c>
      <c r="U81">
        <f t="shared" si="163"/>
        <v>22.257855725762919</v>
      </c>
      <c r="V81">
        <f t="shared" si="163"/>
        <v>22.257855725762919</v>
      </c>
      <c r="W81">
        <f t="shared" si="163"/>
        <v>22.257855725762919</v>
      </c>
      <c r="X81">
        <f t="shared" si="163"/>
        <v>22.257855725762919</v>
      </c>
      <c r="Y81">
        <f t="shared" si="163"/>
        <v>22.257855725762919</v>
      </c>
      <c r="Z81">
        <f t="shared" si="163"/>
        <v>22.257855725762919</v>
      </c>
      <c r="AA81">
        <f t="shared" si="163"/>
        <v>73.060123769712959</v>
      </c>
      <c r="AB81">
        <f t="shared" si="163"/>
        <v>73.060123769712959</v>
      </c>
      <c r="AC81">
        <f t="shared" si="163"/>
        <v>73.060123769712959</v>
      </c>
      <c r="AD81">
        <f t="shared" si="163"/>
        <v>73.060123769712959</v>
      </c>
      <c r="AE81">
        <f t="shared" si="163"/>
        <v>48.943200570019201</v>
      </c>
      <c r="AF81">
        <f t="shared" si="163"/>
        <v>48.943200570019201</v>
      </c>
      <c r="AG81">
        <f t="shared" si="163"/>
        <v>61.62619477953978</v>
      </c>
      <c r="AH81">
        <f t="shared" si="163"/>
        <v>61.62619477953978</v>
      </c>
      <c r="AI81">
        <f t="shared" si="163"/>
        <v>17.951082178278078</v>
      </c>
      <c r="AJ81">
        <f t="shared" ref="AJ81:BO81" si="164">IF(AJ$29="", AI81, AJ29)</f>
        <v>17.951082178278078</v>
      </c>
      <c r="AK81">
        <f t="shared" si="164"/>
        <v>17.951082178278078</v>
      </c>
      <c r="AL81">
        <f t="shared" si="164"/>
        <v>17.951082178278078</v>
      </c>
      <c r="AM81">
        <f t="shared" si="164"/>
        <v>17.951082178278078</v>
      </c>
      <c r="AN81">
        <f t="shared" si="164"/>
        <v>52.760088007499732</v>
      </c>
      <c r="AO81">
        <f t="shared" si="164"/>
        <v>52.760088007499732</v>
      </c>
      <c r="AP81">
        <f t="shared" si="164"/>
        <v>25.467764646140779</v>
      </c>
      <c r="AQ81">
        <f t="shared" si="164"/>
        <v>25.467764646140779</v>
      </c>
      <c r="AR81">
        <f t="shared" si="164"/>
        <v>25.467764646140779</v>
      </c>
      <c r="AS81">
        <f t="shared" si="164"/>
        <v>25.467764646140779</v>
      </c>
      <c r="AT81">
        <f t="shared" si="164"/>
        <v>68.570565926222415</v>
      </c>
      <c r="AU81">
        <f t="shared" si="164"/>
        <v>68.570565926222415</v>
      </c>
      <c r="AV81">
        <f t="shared" si="164"/>
        <v>69.52854168602147</v>
      </c>
      <c r="AW81">
        <f t="shared" si="164"/>
        <v>69.52854168602147</v>
      </c>
      <c r="AX81">
        <f t="shared" si="164"/>
        <v>69.52854168602147</v>
      </c>
      <c r="AY81">
        <f t="shared" si="164"/>
        <v>82.145442883337267</v>
      </c>
      <c r="AZ81">
        <f t="shared" si="164"/>
        <v>82.145442883337267</v>
      </c>
      <c r="BA81">
        <f t="shared" si="164"/>
        <v>59.160681060282599</v>
      </c>
      <c r="BB81">
        <f t="shared" si="164"/>
        <v>59.160681060282599</v>
      </c>
      <c r="BC81">
        <f t="shared" si="164"/>
        <v>86.2118791947359</v>
      </c>
      <c r="BD81">
        <f t="shared" si="164"/>
        <v>86.2118791947359</v>
      </c>
      <c r="BE81">
        <f t="shared" si="164"/>
        <v>86.2118791947359</v>
      </c>
      <c r="BF81">
        <f t="shared" si="164"/>
        <v>86.2118791947359</v>
      </c>
      <c r="BG81">
        <f t="shared" si="164"/>
        <v>86.2118791947359</v>
      </c>
      <c r="BH81">
        <f t="shared" si="164"/>
        <v>84.151127294134241</v>
      </c>
      <c r="BI81">
        <f t="shared" si="164"/>
        <v>84.151127294134241</v>
      </c>
      <c r="BJ81">
        <f t="shared" si="164"/>
        <v>84.25098365973102</v>
      </c>
      <c r="BK81">
        <f t="shared" si="164"/>
        <v>84.25098365973102</v>
      </c>
      <c r="BL81">
        <f t="shared" si="164"/>
        <v>84.25098365973102</v>
      </c>
      <c r="BM81">
        <f t="shared" si="164"/>
        <v>76.676004398727031</v>
      </c>
      <c r="BN81">
        <f t="shared" si="164"/>
        <v>76.676004398727031</v>
      </c>
      <c r="BO81">
        <f t="shared" si="164"/>
        <v>65.612549904002833</v>
      </c>
      <c r="BP81">
        <f t="shared" ref="BP81:CU81" si="165">IF(BP$29="", BO81, BP29)</f>
        <v>65.612549904002833</v>
      </c>
      <c r="BQ81">
        <f t="shared" si="165"/>
        <v>88.876341632517381</v>
      </c>
      <c r="BR81">
        <f t="shared" si="165"/>
        <v>88.876341632517381</v>
      </c>
      <c r="BS81">
        <f t="shared" si="165"/>
        <v>88.876341632517381</v>
      </c>
      <c r="BT81">
        <f t="shared" si="165"/>
        <v>88.876341632517381</v>
      </c>
      <c r="BU81">
        <f t="shared" si="165"/>
        <v>88.876341632517381</v>
      </c>
      <c r="BV81">
        <f t="shared" si="165"/>
        <v>101.87416893151976</v>
      </c>
      <c r="BW81">
        <f t="shared" si="165"/>
        <v>101.87416893151976</v>
      </c>
      <c r="BX81">
        <f t="shared" si="165"/>
        <v>84.290149678941503</v>
      </c>
      <c r="BY81">
        <f t="shared" si="165"/>
        <v>84.290149678941503</v>
      </c>
      <c r="BZ81">
        <f t="shared" si="165"/>
        <v>84.290149678941503</v>
      </c>
      <c r="CA81">
        <f t="shared" si="165"/>
        <v>99.366779595593599</v>
      </c>
      <c r="CB81">
        <f t="shared" si="165"/>
        <v>99.366779595593599</v>
      </c>
      <c r="CC81">
        <f t="shared" si="165"/>
        <v>31.15059696952861</v>
      </c>
      <c r="CD81">
        <f t="shared" si="165"/>
        <v>31.15059696952861</v>
      </c>
      <c r="CE81">
        <f t="shared" si="165"/>
        <v>50.421796116669583</v>
      </c>
      <c r="CF81">
        <f t="shared" si="165"/>
        <v>50.421796116669583</v>
      </c>
      <c r="CG81">
        <f t="shared" si="165"/>
        <v>50.421796116669583</v>
      </c>
      <c r="CH81">
        <f t="shared" si="165"/>
        <v>50.421796116669583</v>
      </c>
      <c r="CI81">
        <f t="shared" si="165"/>
        <v>50.421796116669583</v>
      </c>
      <c r="CJ81">
        <f t="shared" si="165"/>
        <v>26.685887744289602</v>
      </c>
      <c r="CK81">
        <f t="shared" si="165"/>
        <v>26.685887744289602</v>
      </c>
      <c r="CL81">
        <f t="shared" si="165"/>
        <v>9.6547167534858023</v>
      </c>
      <c r="CM81">
        <f t="shared" si="165"/>
        <v>9.6547167534858023</v>
      </c>
      <c r="CN81">
        <f t="shared" si="165"/>
        <v>9.6547167534858023</v>
      </c>
      <c r="CO81">
        <f t="shared" si="165"/>
        <v>43.1672658654348</v>
      </c>
      <c r="CP81">
        <f t="shared" si="165"/>
        <v>43.1672658654348</v>
      </c>
      <c r="CQ81">
        <f t="shared" si="165"/>
        <v>8.5855376536165906</v>
      </c>
      <c r="CR81">
        <f t="shared" si="165"/>
        <v>8.5855376536165906</v>
      </c>
      <c r="CS81">
        <f t="shared" si="165"/>
        <v>29.682650160896852</v>
      </c>
      <c r="CT81">
        <f t="shared" si="165"/>
        <v>29.682650160896852</v>
      </c>
      <c r="CU81">
        <f t="shared" si="165"/>
        <v>29.682650160896852</v>
      </c>
      <c r="CV81">
        <f t="shared" ref="CV81:EA81" si="166">IF(CV$29="", CU81, CV29)</f>
        <v>29.682650160896852</v>
      </c>
      <c r="CW81">
        <f t="shared" si="166"/>
        <v>29.682650160896852</v>
      </c>
      <c r="CX81">
        <f t="shared" si="166"/>
        <v>67.267293725567285</v>
      </c>
      <c r="CY81">
        <f t="shared" si="166"/>
        <v>67.267293725567285</v>
      </c>
      <c r="CZ81">
        <f t="shared" si="166"/>
        <v>47.467617272660547</v>
      </c>
      <c r="DA81">
        <f t="shared" si="166"/>
        <v>47.467617272660547</v>
      </c>
      <c r="DB81">
        <f t="shared" si="166"/>
        <v>47.467617272660547</v>
      </c>
      <c r="DC81">
        <f t="shared" si="166"/>
        <v>73.212238808232513</v>
      </c>
      <c r="DD81">
        <f t="shared" si="166"/>
        <v>73.212238808232513</v>
      </c>
      <c r="DE81">
        <f t="shared" si="166"/>
        <v>53.467413997015946</v>
      </c>
      <c r="DF81">
        <f t="shared" si="166"/>
        <v>53.467413997015946</v>
      </c>
      <c r="DG81">
        <f t="shared" si="166"/>
        <v>74.580795138752094</v>
      </c>
      <c r="DH81">
        <f t="shared" si="166"/>
        <v>74.580795138752094</v>
      </c>
      <c r="DI81">
        <f t="shared" si="166"/>
        <v>74.580795138752094</v>
      </c>
      <c r="DJ81">
        <f t="shared" si="166"/>
        <v>74.580795138752094</v>
      </c>
      <c r="DK81">
        <f t="shared" si="166"/>
        <v>74.580795138752094</v>
      </c>
      <c r="DL81">
        <f t="shared" si="166"/>
        <v>74.580795138752094</v>
      </c>
      <c r="DM81">
        <f t="shared" si="166"/>
        <v>97.02333879458179</v>
      </c>
      <c r="DN81">
        <f t="shared" si="166"/>
        <v>97.02333879458179</v>
      </c>
      <c r="DO81">
        <f t="shared" si="166"/>
        <v>95.991712600448295</v>
      </c>
      <c r="DP81">
        <f t="shared" si="166"/>
        <v>95.991712600448295</v>
      </c>
      <c r="DQ81">
        <f t="shared" si="166"/>
        <v>95.991712600448295</v>
      </c>
      <c r="DR81">
        <f t="shared" si="166"/>
        <v>95.991712600448295</v>
      </c>
      <c r="DS81">
        <f t="shared" si="166"/>
        <v>95.991712600448295</v>
      </c>
      <c r="DT81">
        <f t="shared" si="166"/>
        <v>95.991712600448295</v>
      </c>
      <c r="DU81">
        <f t="shared" si="166"/>
        <v>95.991712600448295</v>
      </c>
      <c r="DV81">
        <f t="shared" si="166"/>
        <v>95.991712600448295</v>
      </c>
      <c r="DW81">
        <f t="shared" si="166"/>
        <v>95.991712600448295</v>
      </c>
      <c r="DX81">
        <f t="shared" si="166"/>
        <v>95.991712600448295</v>
      </c>
      <c r="DY81">
        <f t="shared" si="166"/>
        <v>95.991712600448295</v>
      </c>
      <c r="DZ81">
        <f t="shared" si="166"/>
        <v>43.173272861546096</v>
      </c>
      <c r="EA81">
        <f t="shared" si="166"/>
        <v>43.173272861546096</v>
      </c>
      <c r="EB81">
        <f t="shared" ref="EB81:FG81" si="167">IF(EB$29="", EA81, EB29)</f>
        <v>43.173272861546096</v>
      </c>
      <c r="EC81">
        <f t="shared" si="167"/>
        <v>43.173272861546096</v>
      </c>
      <c r="ED81">
        <f t="shared" si="167"/>
        <v>43.173272861546096</v>
      </c>
      <c r="EE81">
        <f t="shared" si="167"/>
        <v>43.173272861546096</v>
      </c>
      <c r="EF81">
        <f t="shared" si="167"/>
        <v>43.173272861546096</v>
      </c>
      <c r="EG81">
        <f t="shared" si="167"/>
        <v>43.173272861546096</v>
      </c>
      <c r="EH81">
        <f t="shared" si="167"/>
        <v>16.571122147865772</v>
      </c>
      <c r="EI81">
        <f t="shared" si="167"/>
        <v>16.571122147865772</v>
      </c>
      <c r="EJ81">
        <f t="shared" si="167"/>
        <v>16.571122147865772</v>
      </c>
      <c r="EK81">
        <f t="shared" si="167"/>
        <v>16.571122147865772</v>
      </c>
      <c r="EL81">
        <f t="shared" si="167"/>
        <v>16.571122147865772</v>
      </c>
      <c r="EM81">
        <f t="shared" si="167"/>
        <v>16.571122147865772</v>
      </c>
      <c r="EN81">
        <f t="shared" si="167"/>
        <v>16.571122147865772</v>
      </c>
      <c r="EO81">
        <f t="shared" si="167"/>
        <v>16.571122147865772</v>
      </c>
      <c r="EP81">
        <f t="shared" si="167"/>
        <v>16.571122147865772</v>
      </c>
      <c r="EQ81">
        <f t="shared" si="167"/>
        <v>16.571122147865772</v>
      </c>
      <c r="ER81">
        <f t="shared" si="167"/>
        <v>16.571122147865772</v>
      </c>
      <c r="ES81">
        <f t="shared" si="167"/>
        <v>16.571122147865772</v>
      </c>
      <c r="ET81">
        <f t="shared" si="167"/>
        <v>16.571122147865772</v>
      </c>
      <c r="EU81">
        <f t="shared" si="167"/>
        <v>16.571122147865772</v>
      </c>
      <c r="EV81">
        <f t="shared" si="167"/>
        <v>16.571122147865772</v>
      </c>
      <c r="EW81">
        <f t="shared" si="167"/>
        <v>16.571122147865772</v>
      </c>
      <c r="EX81">
        <f t="shared" si="167"/>
        <v>16.571122147865772</v>
      </c>
      <c r="EY81">
        <f t="shared" si="167"/>
        <v>16.571122147865772</v>
      </c>
      <c r="EZ81">
        <f t="shared" si="167"/>
        <v>16.571122147865772</v>
      </c>
      <c r="FA81">
        <f t="shared" si="167"/>
        <v>16.571122147865772</v>
      </c>
      <c r="FB81">
        <f t="shared" si="167"/>
        <v>16.571122147865772</v>
      </c>
      <c r="FC81">
        <f t="shared" si="167"/>
        <v>16.571122147865772</v>
      </c>
      <c r="FD81">
        <f t="shared" si="167"/>
        <v>16.571122147865772</v>
      </c>
      <c r="FE81">
        <f t="shared" si="167"/>
        <v>16.571122147865772</v>
      </c>
      <c r="FF81">
        <f t="shared" si="167"/>
        <v>16.571122147865772</v>
      </c>
      <c r="FG81">
        <f t="shared" si="167"/>
        <v>16.571122147865772</v>
      </c>
      <c r="FH81">
        <f t="shared" ref="FH81:FS81" si="168">IF(FH$29="", FG81, FH29)</f>
        <v>26.140985603074725</v>
      </c>
      <c r="FI81">
        <f t="shared" si="168"/>
        <v>26.140985603074725</v>
      </c>
      <c r="FJ81">
        <f t="shared" si="168"/>
        <v>26.140985603074725</v>
      </c>
      <c r="FK81">
        <f t="shared" si="168"/>
        <v>26.140985603074725</v>
      </c>
      <c r="FL81">
        <f t="shared" si="168"/>
        <v>26.140985603074725</v>
      </c>
      <c r="FM81">
        <f t="shared" si="168"/>
        <v>26.140985603074725</v>
      </c>
      <c r="FN81">
        <f t="shared" si="168"/>
        <v>26.140985603074725</v>
      </c>
      <c r="FO81">
        <f t="shared" si="168"/>
        <v>26.140985603074725</v>
      </c>
      <c r="FP81">
        <f t="shared" si="168"/>
        <v>26.140985603074725</v>
      </c>
      <c r="FQ81">
        <f t="shared" si="168"/>
        <v>26.140985603074725</v>
      </c>
      <c r="FR81">
        <f t="shared" si="168"/>
        <v>26.140985603074725</v>
      </c>
      <c r="FS81">
        <f t="shared" si="168"/>
        <v>26.140985603074725</v>
      </c>
    </row>
    <row r="82" spans="1:175" x14ac:dyDescent="0.25">
      <c r="A82" t="s">
        <v>164</v>
      </c>
      <c r="C82">
        <v>0</v>
      </c>
      <c r="D82" t="str">
        <f>IF(D$29="","", D81-C81)</f>
        <v/>
      </c>
      <c r="E82" t="str">
        <f t="shared" ref="E82:BP82" si="169">IF(E$29="","", E81-D81)</f>
        <v/>
      </c>
      <c r="F82" t="str">
        <f t="shared" si="169"/>
        <v/>
      </c>
      <c r="G82" t="str">
        <f t="shared" si="169"/>
        <v/>
      </c>
      <c r="H82" t="str">
        <f t="shared" si="169"/>
        <v/>
      </c>
      <c r="I82" t="str">
        <f t="shared" si="169"/>
        <v/>
      </c>
      <c r="J82" t="str">
        <f t="shared" si="169"/>
        <v/>
      </c>
      <c r="K82" t="str">
        <f t="shared" si="169"/>
        <v/>
      </c>
      <c r="L82" t="str">
        <f t="shared" si="169"/>
        <v/>
      </c>
      <c r="M82" t="str">
        <f t="shared" si="169"/>
        <v/>
      </c>
      <c r="N82" t="str">
        <f t="shared" si="169"/>
        <v/>
      </c>
      <c r="O82" t="str">
        <f t="shared" si="169"/>
        <v/>
      </c>
      <c r="P82" t="str">
        <f t="shared" si="169"/>
        <v/>
      </c>
      <c r="Q82" t="str">
        <f t="shared" si="169"/>
        <v/>
      </c>
      <c r="R82" t="str">
        <f t="shared" si="169"/>
        <v/>
      </c>
      <c r="S82" t="str">
        <f t="shared" si="169"/>
        <v/>
      </c>
      <c r="T82" t="str">
        <f t="shared" si="169"/>
        <v/>
      </c>
      <c r="U82" t="str">
        <f t="shared" si="169"/>
        <v/>
      </c>
      <c r="V82" t="str">
        <f t="shared" si="169"/>
        <v/>
      </c>
      <c r="W82" t="str">
        <f t="shared" si="169"/>
        <v/>
      </c>
      <c r="X82" t="str">
        <f t="shared" si="169"/>
        <v/>
      </c>
      <c r="Y82" t="str">
        <f t="shared" si="169"/>
        <v/>
      </c>
      <c r="Z82" t="str">
        <f t="shared" si="169"/>
        <v/>
      </c>
      <c r="AA82">
        <f t="shared" si="169"/>
        <v>50.802268043950036</v>
      </c>
      <c r="AB82" t="str">
        <f t="shared" si="169"/>
        <v/>
      </c>
      <c r="AC82" t="str">
        <f t="shared" si="169"/>
        <v/>
      </c>
      <c r="AD82" t="str">
        <f t="shared" si="169"/>
        <v/>
      </c>
      <c r="AE82">
        <f t="shared" si="169"/>
        <v>-24.116923199693758</v>
      </c>
      <c r="AF82" t="str">
        <f t="shared" si="169"/>
        <v/>
      </c>
      <c r="AG82">
        <f t="shared" si="169"/>
        <v>12.682994209520579</v>
      </c>
      <c r="AH82" t="str">
        <f t="shared" si="169"/>
        <v/>
      </c>
      <c r="AI82">
        <f t="shared" si="169"/>
        <v>-43.675112601261702</v>
      </c>
      <c r="AJ82" t="str">
        <f t="shared" si="169"/>
        <v/>
      </c>
      <c r="AK82" t="str">
        <f t="shared" si="169"/>
        <v/>
      </c>
      <c r="AL82" t="str">
        <f t="shared" si="169"/>
        <v/>
      </c>
      <c r="AM82" t="str">
        <f t="shared" si="169"/>
        <v/>
      </c>
      <c r="AN82">
        <f t="shared" si="169"/>
        <v>34.809005829221654</v>
      </c>
      <c r="AO82" t="str">
        <f t="shared" si="169"/>
        <v/>
      </c>
      <c r="AP82">
        <f t="shared" si="169"/>
        <v>-27.292323361358953</v>
      </c>
      <c r="AQ82" t="str">
        <f t="shared" si="169"/>
        <v/>
      </c>
      <c r="AR82" t="str">
        <f t="shared" si="169"/>
        <v/>
      </c>
      <c r="AS82" t="str">
        <f t="shared" si="169"/>
        <v/>
      </c>
      <c r="AT82">
        <f t="shared" si="169"/>
        <v>43.102801280081636</v>
      </c>
      <c r="AU82" t="str">
        <f t="shared" si="169"/>
        <v/>
      </c>
      <c r="AV82">
        <f t="shared" si="169"/>
        <v>0.95797575979905503</v>
      </c>
      <c r="AW82" t="str">
        <f t="shared" si="169"/>
        <v/>
      </c>
      <c r="AX82" t="str">
        <f t="shared" si="169"/>
        <v/>
      </c>
      <c r="AY82">
        <f t="shared" si="169"/>
        <v>12.616901197315798</v>
      </c>
      <c r="AZ82" t="str">
        <f t="shared" si="169"/>
        <v/>
      </c>
      <c r="BA82">
        <f t="shared" si="169"/>
        <v>-22.984761823054669</v>
      </c>
      <c r="BB82" t="str">
        <f t="shared" si="169"/>
        <v/>
      </c>
      <c r="BC82">
        <f t="shared" si="169"/>
        <v>27.051198134453301</v>
      </c>
      <c r="BD82" t="str">
        <f t="shared" si="169"/>
        <v/>
      </c>
      <c r="BE82" t="str">
        <f t="shared" si="169"/>
        <v/>
      </c>
      <c r="BF82" t="str">
        <f t="shared" si="169"/>
        <v/>
      </c>
      <c r="BG82" t="str">
        <f t="shared" si="169"/>
        <v/>
      </c>
      <c r="BH82">
        <f t="shared" si="169"/>
        <v>-2.0607519006016588</v>
      </c>
      <c r="BI82" t="str">
        <f t="shared" si="169"/>
        <v/>
      </c>
      <c r="BJ82">
        <f t="shared" si="169"/>
        <v>9.9856365596778573E-2</v>
      </c>
      <c r="BK82" t="str">
        <f t="shared" si="169"/>
        <v/>
      </c>
      <c r="BL82" t="str">
        <f t="shared" si="169"/>
        <v/>
      </c>
      <c r="BM82">
        <f t="shared" si="169"/>
        <v>-7.574979261003989</v>
      </c>
      <c r="BN82" t="str">
        <f t="shared" si="169"/>
        <v/>
      </c>
      <c r="BO82">
        <f t="shared" si="169"/>
        <v>-11.063454494724198</v>
      </c>
      <c r="BP82" t="str">
        <f t="shared" si="169"/>
        <v/>
      </c>
      <c r="BQ82">
        <f t="shared" ref="BQ82:EB82" si="170">IF(BQ$29="","", BQ81-BP81)</f>
        <v>23.263791728514548</v>
      </c>
      <c r="BR82" t="str">
        <f t="shared" si="170"/>
        <v/>
      </c>
      <c r="BS82" t="str">
        <f t="shared" si="170"/>
        <v/>
      </c>
      <c r="BT82" t="str">
        <f t="shared" si="170"/>
        <v/>
      </c>
      <c r="BU82" t="str">
        <f t="shared" si="170"/>
        <v/>
      </c>
      <c r="BV82">
        <f t="shared" si="170"/>
        <v>12.997827299002381</v>
      </c>
      <c r="BW82" t="str">
        <f t="shared" si="170"/>
        <v/>
      </c>
      <c r="BX82">
        <f t="shared" si="170"/>
        <v>-17.584019252578258</v>
      </c>
      <c r="BY82" t="str">
        <f t="shared" si="170"/>
        <v/>
      </c>
      <c r="BZ82" t="str">
        <f t="shared" si="170"/>
        <v/>
      </c>
      <c r="CA82">
        <f t="shared" si="170"/>
        <v>15.076629916652095</v>
      </c>
      <c r="CB82" t="str">
        <f t="shared" si="170"/>
        <v/>
      </c>
      <c r="CC82">
        <f t="shared" si="170"/>
        <v>-68.216182626064992</v>
      </c>
      <c r="CD82" t="str">
        <f t="shared" si="170"/>
        <v/>
      </c>
      <c r="CE82">
        <f t="shared" si="170"/>
        <v>19.271199147140972</v>
      </c>
      <c r="CF82" t="str">
        <f t="shared" si="170"/>
        <v/>
      </c>
      <c r="CG82" t="str">
        <f t="shared" si="170"/>
        <v/>
      </c>
      <c r="CH82" t="str">
        <f t="shared" si="170"/>
        <v/>
      </c>
      <c r="CI82" t="str">
        <f t="shared" si="170"/>
        <v/>
      </c>
      <c r="CJ82">
        <f t="shared" si="170"/>
        <v>-23.735908372379981</v>
      </c>
      <c r="CK82" t="str">
        <f t="shared" si="170"/>
        <v/>
      </c>
      <c r="CL82">
        <f t="shared" si="170"/>
        <v>-17.031170990803801</v>
      </c>
      <c r="CM82" t="str">
        <f t="shared" si="170"/>
        <v/>
      </c>
      <c r="CN82" t="str">
        <f t="shared" si="170"/>
        <v/>
      </c>
      <c r="CO82">
        <f t="shared" si="170"/>
        <v>33.512549111948999</v>
      </c>
      <c r="CP82" t="str">
        <f t="shared" si="170"/>
        <v/>
      </c>
      <c r="CQ82">
        <f t="shared" si="170"/>
        <v>-34.581728211818209</v>
      </c>
      <c r="CR82" t="str">
        <f t="shared" si="170"/>
        <v/>
      </c>
      <c r="CS82">
        <f t="shared" si="170"/>
        <v>21.097112507280261</v>
      </c>
      <c r="CT82" t="str">
        <f t="shared" si="170"/>
        <v/>
      </c>
      <c r="CU82" t="str">
        <f t="shared" si="170"/>
        <v/>
      </c>
      <c r="CV82" t="str">
        <f t="shared" si="170"/>
        <v/>
      </c>
      <c r="CW82" t="str">
        <f t="shared" si="170"/>
        <v/>
      </c>
      <c r="CX82">
        <f t="shared" si="170"/>
        <v>37.584643564670429</v>
      </c>
      <c r="CY82" t="str">
        <f t="shared" si="170"/>
        <v/>
      </c>
      <c r="CZ82">
        <f t="shared" si="170"/>
        <v>-19.799676452906738</v>
      </c>
      <c r="DA82" t="str">
        <f t="shared" si="170"/>
        <v/>
      </c>
      <c r="DB82" t="str">
        <f t="shared" si="170"/>
        <v/>
      </c>
      <c r="DC82">
        <f t="shared" si="170"/>
        <v>25.744621535571966</v>
      </c>
      <c r="DD82" t="str">
        <f t="shared" si="170"/>
        <v/>
      </c>
      <c r="DE82">
        <f t="shared" si="170"/>
        <v>-19.744824811216567</v>
      </c>
      <c r="DF82" t="str">
        <f t="shared" si="170"/>
        <v/>
      </c>
      <c r="DG82">
        <f t="shared" si="170"/>
        <v>21.113381141736149</v>
      </c>
      <c r="DH82" t="str">
        <f t="shared" si="170"/>
        <v/>
      </c>
      <c r="DI82" t="str">
        <f t="shared" si="170"/>
        <v/>
      </c>
      <c r="DJ82" t="str">
        <f t="shared" si="170"/>
        <v/>
      </c>
      <c r="DK82" t="str">
        <f t="shared" si="170"/>
        <v/>
      </c>
      <c r="DL82" t="str">
        <f t="shared" si="170"/>
        <v/>
      </c>
      <c r="DM82">
        <f t="shared" si="170"/>
        <v>22.442543655829695</v>
      </c>
      <c r="DN82" t="str">
        <f t="shared" si="170"/>
        <v/>
      </c>
      <c r="DO82">
        <f t="shared" si="170"/>
        <v>-1.0316261941334943</v>
      </c>
      <c r="DP82" t="str">
        <f t="shared" si="170"/>
        <v/>
      </c>
      <c r="DQ82" t="str">
        <f t="shared" si="170"/>
        <v/>
      </c>
      <c r="DR82" t="str">
        <f t="shared" si="170"/>
        <v/>
      </c>
      <c r="DS82" t="str">
        <f t="shared" si="170"/>
        <v/>
      </c>
      <c r="DT82" t="str">
        <f t="shared" si="170"/>
        <v/>
      </c>
      <c r="DU82" t="str">
        <f t="shared" si="170"/>
        <v/>
      </c>
      <c r="DV82" t="str">
        <f t="shared" si="170"/>
        <v/>
      </c>
      <c r="DW82" t="str">
        <f t="shared" si="170"/>
        <v/>
      </c>
      <c r="DX82" t="str">
        <f t="shared" si="170"/>
        <v/>
      </c>
      <c r="DY82" t="str">
        <f t="shared" si="170"/>
        <v/>
      </c>
      <c r="DZ82">
        <f t="shared" si="170"/>
        <v>-52.8184397389022</v>
      </c>
      <c r="EA82" t="str">
        <f t="shared" si="170"/>
        <v/>
      </c>
      <c r="EB82" t="str">
        <f t="shared" si="170"/>
        <v/>
      </c>
      <c r="EC82" t="str">
        <f t="shared" ref="EC82:FS82" si="171">IF(EC$29="","", EC81-EB81)</f>
        <v/>
      </c>
      <c r="ED82" t="str">
        <f t="shared" si="171"/>
        <v/>
      </c>
      <c r="EE82" t="str">
        <f t="shared" si="171"/>
        <v/>
      </c>
      <c r="EF82" t="str">
        <f t="shared" si="171"/>
        <v/>
      </c>
      <c r="EG82" t="str">
        <f t="shared" si="171"/>
        <v/>
      </c>
      <c r="EH82">
        <f t="shared" si="171"/>
        <v>-26.602150713680324</v>
      </c>
      <c r="EI82" t="str">
        <f t="shared" si="171"/>
        <v/>
      </c>
      <c r="EJ82" t="str">
        <f t="shared" si="171"/>
        <v/>
      </c>
      <c r="EK82" t="str">
        <f t="shared" si="171"/>
        <v/>
      </c>
      <c r="EL82" t="str">
        <f t="shared" si="171"/>
        <v/>
      </c>
      <c r="EM82" t="str">
        <f t="shared" si="171"/>
        <v/>
      </c>
      <c r="EN82" t="str">
        <f t="shared" si="171"/>
        <v/>
      </c>
      <c r="EO82" t="str">
        <f t="shared" si="171"/>
        <v/>
      </c>
      <c r="EP82" t="str">
        <f t="shared" si="171"/>
        <v/>
      </c>
      <c r="EQ82" t="str">
        <f t="shared" si="171"/>
        <v/>
      </c>
      <c r="ER82" t="str">
        <f t="shared" si="171"/>
        <v/>
      </c>
      <c r="ES82" t="str">
        <f t="shared" si="171"/>
        <v/>
      </c>
      <c r="ET82" t="str">
        <f t="shared" si="171"/>
        <v/>
      </c>
      <c r="EU82" t="str">
        <f t="shared" si="171"/>
        <v/>
      </c>
      <c r="EV82" t="str">
        <f t="shared" si="171"/>
        <v/>
      </c>
      <c r="EW82" t="str">
        <f t="shared" si="171"/>
        <v/>
      </c>
      <c r="EX82" t="str">
        <f t="shared" si="171"/>
        <v/>
      </c>
      <c r="EY82" t="str">
        <f t="shared" si="171"/>
        <v/>
      </c>
      <c r="EZ82" t="str">
        <f t="shared" si="171"/>
        <v/>
      </c>
      <c r="FA82" t="str">
        <f t="shared" si="171"/>
        <v/>
      </c>
      <c r="FB82" t="str">
        <f t="shared" si="171"/>
        <v/>
      </c>
      <c r="FC82" t="str">
        <f t="shared" si="171"/>
        <v/>
      </c>
      <c r="FD82" t="str">
        <f t="shared" si="171"/>
        <v/>
      </c>
      <c r="FE82" t="str">
        <f t="shared" si="171"/>
        <v/>
      </c>
      <c r="FF82" t="str">
        <f t="shared" si="171"/>
        <v/>
      </c>
      <c r="FG82" t="str">
        <f t="shared" si="171"/>
        <v/>
      </c>
      <c r="FH82">
        <f t="shared" si="171"/>
        <v>9.569863455208953</v>
      </c>
      <c r="FI82" t="str">
        <f t="shared" si="171"/>
        <v/>
      </c>
      <c r="FJ82" t="str">
        <f t="shared" si="171"/>
        <v/>
      </c>
      <c r="FK82" t="str">
        <f t="shared" si="171"/>
        <v/>
      </c>
      <c r="FL82" t="str">
        <f t="shared" si="171"/>
        <v/>
      </c>
      <c r="FM82" t="str">
        <f t="shared" si="171"/>
        <v/>
      </c>
      <c r="FN82" t="str">
        <f t="shared" si="171"/>
        <v/>
      </c>
      <c r="FO82" t="str">
        <f t="shared" si="171"/>
        <v/>
      </c>
      <c r="FP82" t="str">
        <f t="shared" si="171"/>
        <v/>
      </c>
      <c r="FQ82" t="str">
        <f t="shared" si="171"/>
        <v/>
      </c>
      <c r="FR82" t="str">
        <f t="shared" si="171"/>
        <v/>
      </c>
      <c r="FS82" t="str">
        <f t="shared" si="171"/>
        <v/>
      </c>
    </row>
    <row r="83" spans="1:175" x14ac:dyDescent="0.25">
      <c r="A83" t="s">
        <v>165</v>
      </c>
      <c r="C83">
        <v>0</v>
      </c>
      <c r="D83">
        <f t="shared" ref="D83:AI83" si="172">IF(D$29="", C83, D41)</f>
        <v>0</v>
      </c>
      <c r="E83">
        <f t="shared" si="172"/>
        <v>0</v>
      </c>
      <c r="F83">
        <f t="shared" si="172"/>
        <v>0</v>
      </c>
      <c r="G83">
        <f t="shared" si="172"/>
        <v>0</v>
      </c>
      <c r="H83">
        <f t="shared" si="172"/>
        <v>0</v>
      </c>
      <c r="I83">
        <f t="shared" si="172"/>
        <v>0</v>
      </c>
      <c r="J83">
        <f t="shared" si="172"/>
        <v>0</v>
      </c>
      <c r="K83">
        <f t="shared" si="172"/>
        <v>0</v>
      </c>
      <c r="L83">
        <f t="shared" si="172"/>
        <v>0</v>
      </c>
      <c r="M83">
        <f t="shared" si="172"/>
        <v>0</v>
      </c>
      <c r="N83">
        <f t="shared" si="172"/>
        <v>0</v>
      </c>
      <c r="O83">
        <f t="shared" si="172"/>
        <v>0</v>
      </c>
      <c r="P83">
        <f t="shared" si="172"/>
        <v>0</v>
      </c>
      <c r="Q83">
        <f t="shared" si="172"/>
        <v>0</v>
      </c>
      <c r="R83">
        <f t="shared" si="172"/>
        <v>0</v>
      </c>
      <c r="S83">
        <f t="shared" si="172"/>
        <v>0</v>
      </c>
      <c r="T83">
        <f t="shared" si="172"/>
        <v>0</v>
      </c>
      <c r="U83">
        <f t="shared" si="172"/>
        <v>0</v>
      </c>
      <c r="V83">
        <f t="shared" si="172"/>
        <v>0</v>
      </c>
      <c r="W83">
        <f t="shared" si="172"/>
        <v>0</v>
      </c>
      <c r="X83">
        <f t="shared" si="172"/>
        <v>0</v>
      </c>
      <c r="Y83">
        <f t="shared" si="172"/>
        <v>0</v>
      </c>
      <c r="Z83">
        <f t="shared" si="172"/>
        <v>0</v>
      </c>
      <c r="AA83">
        <f t="shared" si="172"/>
        <v>4.4745999999999988</v>
      </c>
      <c r="AB83">
        <f t="shared" si="172"/>
        <v>4.4745999999999988</v>
      </c>
      <c r="AC83">
        <f t="shared" si="172"/>
        <v>4.4745999999999988</v>
      </c>
      <c r="AD83">
        <f t="shared" si="172"/>
        <v>4.4745999999999988</v>
      </c>
      <c r="AE83">
        <f t="shared" si="172"/>
        <v>29.071826780072431</v>
      </c>
      <c r="AF83">
        <f t="shared" si="172"/>
        <v>29.071826780072431</v>
      </c>
      <c r="AG83">
        <f t="shared" si="172"/>
        <v>29.071826780072431</v>
      </c>
      <c r="AH83">
        <f t="shared" si="172"/>
        <v>29.071826780072431</v>
      </c>
      <c r="AI83">
        <f t="shared" si="172"/>
        <v>54.441906385855205</v>
      </c>
      <c r="AJ83">
        <f t="shared" ref="AJ83:BO83" si="173">IF(AJ$29="", AI83, AJ41)</f>
        <v>54.441906385855205</v>
      </c>
      <c r="AK83">
        <f t="shared" si="173"/>
        <v>54.441906385855205</v>
      </c>
      <c r="AL83">
        <f t="shared" si="173"/>
        <v>54.441906385855205</v>
      </c>
      <c r="AM83">
        <f t="shared" si="173"/>
        <v>54.441906385855205</v>
      </c>
      <c r="AN83">
        <f t="shared" si="173"/>
        <v>54.441906385855205</v>
      </c>
      <c r="AO83">
        <f t="shared" si="173"/>
        <v>54.441906385855205</v>
      </c>
      <c r="AP83">
        <f t="shared" si="173"/>
        <v>72.732282968726253</v>
      </c>
      <c r="AQ83">
        <f t="shared" si="173"/>
        <v>72.732282968726253</v>
      </c>
      <c r="AR83">
        <f t="shared" si="173"/>
        <v>72.732282968726253</v>
      </c>
      <c r="AS83">
        <f t="shared" si="173"/>
        <v>72.732282968726253</v>
      </c>
      <c r="AT83">
        <f t="shared" si="173"/>
        <v>72.732282968726253</v>
      </c>
      <c r="AU83">
        <f t="shared" si="173"/>
        <v>72.732282968726253</v>
      </c>
      <c r="AV83">
        <f t="shared" si="173"/>
        <v>72.732282968726253</v>
      </c>
      <c r="AW83">
        <f t="shared" si="173"/>
        <v>72.732282968726253</v>
      </c>
      <c r="AX83">
        <f t="shared" si="173"/>
        <v>72.732282968726253</v>
      </c>
      <c r="AY83">
        <f t="shared" si="173"/>
        <v>73.245540111583395</v>
      </c>
      <c r="AZ83">
        <f t="shared" si="173"/>
        <v>73.245540111583395</v>
      </c>
      <c r="BA83">
        <f t="shared" si="173"/>
        <v>84.915345261354204</v>
      </c>
      <c r="BB83">
        <f t="shared" si="173"/>
        <v>84.915345261354204</v>
      </c>
      <c r="BC83">
        <f t="shared" si="173"/>
        <v>84.915345261354204</v>
      </c>
      <c r="BD83">
        <f t="shared" si="173"/>
        <v>84.915345261354204</v>
      </c>
      <c r="BE83">
        <f t="shared" si="173"/>
        <v>84.915345261354204</v>
      </c>
      <c r="BF83">
        <f t="shared" si="173"/>
        <v>84.915345261354204</v>
      </c>
      <c r="BG83">
        <f t="shared" si="173"/>
        <v>84.915345261354204</v>
      </c>
      <c r="BH83">
        <f t="shared" si="173"/>
        <v>97.38210124572413</v>
      </c>
      <c r="BI83">
        <f t="shared" si="173"/>
        <v>97.38210124572413</v>
      </c>
      <c r="BJ83">
        <f t="shared" si="173"/>
        <v>112.48526348431885</v>
      </c>
      <c r="BK83">
        <f t="shared" si="173"/>
        <v>112.48526348431885</v>
      </c>
      <c r="BL83">
        <f t="shared" si="173"/>
        <v>112.48526348431885</v>
      </c>
      <c r="BM83">
        <f t="shared" si="173"/>
        <v>123.69070348431885</v>
      </c>
      <c r="BN83">
        <f t="shared" si="173"/>
        <v>123.69070348431885</v>
      </c>
      <c r="BO83">
        <f t="shared" si="173"/>
        <v>133.88178628686663</v>
      </c>
      <c r="BP83">
        <f t="shared" ref="BP83:CU83" si="174">IF(BP$29="", BO83, BP41)</f>
        <v>133.88178628686663</v>
      </c>
      <c r="BQ83">
        <f t="shared" si="174"/>
        <v>136.34727200115233</v>
      </c>
      <c r="BR83">
        <f t="shared" si="174"/>
        <v>136.34727200115233</v>
      </c>
      <c r="BS83">
        <f t="shared" si="174"/>
        <v>136.34727200115233</v>
      </c>
      <c r="BT83">
        <f t="shared" si="174"/>
        <v>136.34727200115233</v>
      </c>
      <c r="BU83">
        <f t="shared" si="174"/>
        <v>136.34727200115233</v>
      </c>
      <c r="BV83">
        <f t="shared" si="174"/>
        <v>136.34727200115233</v>
      </c>
      <c r="BW83">
        <f t="shared" si="174"/>
        <v>136.34727200115233</v>
      </c>
      <c r="BX83">
        <f t="shared" si="174"/>
        <v>148.51287709669373</v>
      </c>
      <c r="BY83">
        <f t="shared" si="174"/>
        <v>148.51287709669373</v>
      </c>
      <c r="BZ83">
        <f t="shared" si="174"/>
        <v>148.51287709669373</v>
      </c>
      <c r="CA83">
        <f t="shared" si="174"/>
        <v>148.51287709669373</v>
      </c>
      <c r="CB83">
        <f t="shared" si="174"/>
        <v>148.51287709669373</v>
      </c>
      <c r="CC83">
        <f t="shared" si="174"/>
        <v>208.21698719717708</v>
      </c>
      <c r="CD83">
        <f t="shared" si="174"/>
        <v>208.21698719717708</v>
      </c>
      <c r="CE83">
        <f t="shared" si="174"/>
        <v>208.21698719717708</v>
      </c>
      <c r="CF83">
        <f t="shared" si="174"/>
        <v>208.21698719717708</v>
      </c>
      <c r="CG83">
        <f t="shared" si="174"/>
        <v>208.21698719717708</v>
      </c>
      <c r="CH83">
        <f t="shared" si="174"/>
        <v>208.21698719717708</v>
      </c>
      <c r="CI83">
        <f t="shared" si="174"/>
        <v>208.21698719717708</v>
      </c>
      <c r="CJ83">
        <f t="shared" si="174"/>
        <v>256.90169825681807</v>
      </c>
      <c r="CK83">
        <f t="shared" si="174"/>
        <v>256.90169825681807</v>
      </c>
      <c r="CL83">
        <f t="shared" si="174"/>
        <v>277.72972373452507</v>
      </c>
      <c r="CM83">
        <f t="shared" si="174"/>
        <v>277.72972373452507</v>
      </c>
      <c r="CN83">
        <f t="shared" si="174"/>
        <v>277.72972373452507</v>
      </c>
      <c r="CO83">
        <f t="shared" si="174"/>
        <v>277.72972373452507</v>
      </c>
      <c r="CP83">
        <f t="shared" si="174"/>
        <v>277.72972373452507</v>
      </c>
      <c r="CQ83">
        <f t="shared" si="174"/>
        <v>303.14362807731607</v>
      </c>
      <c r="CR83">
        <f t="shared" si="174"/>
        <v>303.14362807731607</v>
      </c>
      <c r="CS83">
        <f t="shared" si="174"/>
        <v>303.14362807731607</v>
      </c>
      <c r="CT83">
        <f t="shared" si="174"/>
        <v>303.14362807731607</v>
      </c>
      <c r="CU83">
        <f t="shared" si="174"/>
        <v>303.14362807731607</v>
      </c>
      <c r="CV83">
        <f t="shared" ref="CV83:EA83" si="175">IF(CV$29="", CU83, CV41)</f>
        <v>303.14362807731607</v>
      </c>
      <c r="CW83">
        <f t="shared" si="175"/>
        <v>303.14362807731607</v>
      </c>
      <c r="CX83">
        <f t="shared" si="175"/>
        <v>303.14362807731607</v>
      </c>
      <c r="CY83">
        <f t="shared" si="175"/>
        <v>303.14362807731607</v>
      </c>
      <c r="CZ83">
        <f t="shared" si="175"/>
        <v>323.44234400088294</v>
      </c>
      <c r="DA83">
        <f t="shared" si="175"/>
        <v>323.44234400088294</v>
      </c>
      <c r="DB83">
        <f t="shared" si="175"/>
        <v>323.44234400088294</v>
      </c>
      <c r="DC83">
        <f t="shared" si="175"/>
        <v>323.44234400088294</v>
      </c>
      <c r="DD83">
        <f t="shared" si="175"/>
        <v>323.44234400088294</v>
      </c>
      <c r="DE83">
        <f t="shared" si="175"/>
        <v>333.63342680343072</v>
      </c>
      <c r="DF83">
        <f t="shared" si="175"/>
        <v>333.63342680343072</v>
      </c>
      <c r="DG83">
        <f t="shared" si="175"/>
        <v>333.63342680343072</v>
      </c>
      <c r="DH83">
        <f t="shared" si="175"/>
        <v>333.63342680343072</v>
      </c>
      <c r="DI83">
        <f t="shared" si="175"/>
        <v>333.63342680343072</v>
      </c>
      <c r="DJ83">
        <f t="shared" si="175"/>
        <v>333.63342680343072</v>
      </c>
      <c r="DK83">
        <f t="shared" si="175"/>
        <v>333.63342680343072</v>
      </c>
      <c r="DL83">
        <f t="shared" si="175"/>
        <v>333.63342680343072</v>
      </c>
      <c r="DM83">
        <f t="shared" si="175"/>
        <v>333.63342680343072</v>
      </c>
      <c r="DN83">
        <f t="shared" si="175"/>
        <v>333.63342680343072</v>
      </c>
      <c r="DO83">
        <f t="shared" si="175"/>
        <v>333.63342680343072</v>
      </c>
      <c r="DP83">
        <f t="shared" si="175"/>
        <v>333.63342680343072</v>
      </c>
      <c r="DQ83">
        <f t="shared" si="175"/>
        <v>333.63342680343072</v>
      </c>
      <c r="DR83">
        <f t="shared" si="175"/>
        <v>333.63342680343072</v>
      </c>
      <c r="DS83">
        <f t="shared" si="175"/>
        <v>333.63342680343072</v>
      </c>
      <c r="DT83">
        <f t="shared" si="175"/>
        <v>333.63342680343072</v>
      </c>
      <c r="DU83">
        <f t="shared" si="175"/>
        <v>333.63342680343072</v>
      </c>
      <c r="DV83">
        <f t="shared" si="175"/>
        <v>333.63342680343072</v>
      </c>
      <c r="DW83">
        <f t="shared" si="175"/>
        <v>333.63342680343072</v>
      </c>
      <c r="DX83">
        <f t="shared" si="175"/>
        <v>333.63342680343072</v>
      </c>
      <c r="DY83">
        <f t="shared" si="175"/>
        <v>333.63342680343072</v>
      </c>
      <c r="DZ83">
        <f t="shared" si="175"/>
        <v>390.27681818468091</v>
      </c>
      <c r="EA83">
        <f t="shared" si="175"/>
        <v>390.27681818468091</v>
      </c>
      <c r="EB83">
        <f t="shared" ref="EB83:FG83" si="176">IF(EB$29="", EA83, EB41)</f>
        <v>390.27681818468091</v>
      </c>
      <c r="EC83">
        <f t="shared" si="176"/>
        <v>390.27681818468091</v>
      </c>
      <c r="ED83">
        <f t="shared" si="176"/>
        <v>390.27681818468091</v>
      </c>
      <c r="EE83">
        <f t="shared" si="176"/>
        <v>390.27681818468091</v>
      </c>
      <c r="EF83">
        <f t="shared" si="176"/>
        <v>390.27681818468091</v>
      </c>
      <c r="EG83">
        <f t="shared" si="176"/>
        <v>390.27681818468091</v>
      </c>
      <c r="EH83">
        <f t="shared" si="176"/>
        <v>398.85601818468092</v>
      </c>
      <c r="EI83">
        <f t="shared" si="176"/>
        <v>398.85601818468092</v>
      </c>
      <c r="EJ83">
        <f t="shared" si="176"/>
        <v>398.85601818468092</v>
      </c>
      <c r="EK83">
        <f t="shared" si="176"/>
        <v>398.85601818468092</v>
      </c>
      <c r="EL83">
        <f t="shared" si="176"/>
        <v>398.85601818468092</v>
      </c>
      <c r="EM83">
        <f t="shared" si="176"/>
        <v>398.85601818468092</v>
      </c>
      <c r="EN83">
        <f t="shared" si="176"/>
        <v>398.85601818468092</v>
      </c>
      <c r="EO83">
        <f t="shared" si="176"/>
        <v>398.85601818468092</v>
      </c>
      <c r="EP83">
        <f t="shared" si="176"/>
        <v>398.85601818468092</v>
      </c>
      <c r="EQ83">
        <f t="shared" si="176"/>
        <v>398.85601818468092</v>
      </c>
      <c r="ER83">
        <f t="shared" si="176"/>
        <v>398.85601818468092</v>
      </c>
      <c r="ES83">
        <f t="shared" si="176"/>
        <v>398.85601818468092</v>
      </c>
      <c r="ET83">
        <f t="shared" si="176"/>
        <v>398.85601818468092</v>
      </c>
      <c r="EU83">
        <f t="shared" si="176"/>
        <v>398.85601818468092</v>
      </c>
      <c r="EV83">
        <f t="shared" si="176"/>
        <v>398.85601818468092</v>
      </c>
      <c r="EW83">
        <f t="shared" si="176"/>
        <v>398.85601818468092</v>
      </c>
      <c r="EX83">
        <f t="shared" si="176"/>
        <v>398.85601818468092</v>
      </c>
      <c r="EY83">
        <f t="shared" si="176"/>
        <v>398.85601818468092</v>
      </c>
      <c r="EZ83">
        <f t="shared" si="176"/>
        <v>398.85601818468092</v>
      </c>
      <c r="FA83">
        <f t="shared" si="176"/>
        <v>398.85601818468092</v>
      </c>
      <c r="FB83">
        <f t="shared" si="176"/>
        <v>398.85601818468092</v>
      </c>
      <c r="FC83">
        <f t="shared" si="176"/>
        <v>398.85601818468092</v>
      </c>
      <c r="FD83">
        <f t="shared" si="176"/>
        <v>398.85601818468092</v>
      </c>
      <c r="FE83">
        <f t="shared" si="176"/>
        <v>398.85601818468092</v>
      </c>
      <c r="FF83">
        <f t="shared" si="176"/>
        <v>398.85601818468092</v>
      </c>
      <c r="FG83">
        <f t="shared" si="176"/>
        <v>398.85601818468092</v>
      </c>
      <c r="FH83">
        <f t="shared" ref="FH83:FS83" si="177">IF(FH$29="", FG83, FH41)</f>
        <v>403.95601818468094</v>
      </c>
      <c r="FI83">
        <f t="shared" si="177"/>
        <v>403.95601818468094</v>
      </c>
      <c r="FJ83">
        <f t="shared" si="177"/>
        <v>403.95601818468094</v>
      </c>
      <c r="FK83">
        <f t="shared" si="177"/>
        <v>403.95601818468094</v>
      </c>
      <c r="FL83">
        <f t="shared" si="177"/>
        <v>403.95601818468094</v>
      </c>
      <c r="FM83">
        <f t="shared" si="177"/>
        <v>403.95601818468094</v>
      </c>
      <c r="FN83">
        <f t="shared" si="177"/>
        <v>403.95601818468094</v>
      </c>
      <c r="FO83">
        <f t="shared" si="177"/>
        <v>403.95601818468094</v>
      </c>
      <c r="FP83">
        <f t="shared" si="177"/>
        <v>403.95601818468094</v>
      </c>
      <c r="FQ83">
        <f t="shared" si="177"/>
        <v>403.95601818468094</v>
      </c>
      <c r="FR83">
        <f t="shared" si="177"/>
        <v>403.95601818468094</v>
      </c>
      <c r="FS83">
        <f t="shared" si="177"/>
        <v>403.95601818468094</v>
      </c>
    </row>
    <row r="84" spans="1:175" x14ac:dyDescent="0.25">
      <c r="A84" t="s">
        <v>166</v>
      </c>
      <c r="C84">
        <v>0</v>
      </c>
      <c r="D84" t="str">
        <f>IF(D$29="","", D83-C83)</f>
        <v/>
      </c>
      <c r="E84" t="str">
        <f t="shared" ref="E84:BP84" si="178">IF(E$29="","", E83-D83)</f>
        <v/>
      </c>
      <c r="F84" t="str">
        <f t="shared" si="178"/>
        <v/>
      </c>
      <c r="G84" t="str">
        <f t="shared" si="178"/>
        <v/>
      </c>
      <c r="H84" t="str">
        <f t="shared" si="178"/>
        <v/>
      </c>
      <c r="I84" t="str">
        <f t="shared" si="178"/>
        <v/>
      </c>
      <c r="J84" t="str">
        <f t="shared" si="178"/>
        <v/>
      </c>
      <c r="K84" t="str">
        <f t="shared" si="178"/>
        <v/>
      </c>
      <c r="L84" t="str">
        <f t="shared" si="178"/>
        <v/>
      </c>
      <c r="M84" t="str">
        <f t="shared" si="178"/>
        <v/>
      </c>
      <c r="N84" t="str">
        <f t="shared" si="178"/>
        <v/>
      </c>
      <c r="O84" t="str">
        <f t="shared" si="178"/>
        <v/>
      </c>
      <c r="P84" t="str">
        <f t="shared" si="178"/>
        <v/>
      </c>
      <c r="Q84" t="str">
        <f t="shared" si="178"/>
        <v/>
      </c>
      <c r="R84" t="str">
        <f t="shared" si="178"/>
        <v/>
      </c>
      <c r="S84" t="str">
        <f t="shared" si="178"/>
        <v/>
      </c>
      <c r="T84" t="str">
        <f t="shared" si="178"/>
        <v/>
      </c>
      <c r="U84" t="str">
        <f t="shared" si="178"/>
        <v/>
      </c>
      <c r="V84" t="str">
        <f t="shared" si="178"/>
        <v/>
      </c>
      <c r="W84" t="str">
        <f t="shared" si="178"/>
        <v/>
      </c>
      <c r="X84" t="str">
        <f t="shared" si="178"/>
        <v/>
      </c>
      <c r="Y84" t="str">
        <f t="shared" si="178"/>
        <v/>
      </c>
      <c r="Z84" t="str">
        <f t="shared" si="178"/>
        <v/>
      </c>
      <c r="AA84">
        <f t="shared" si="178"/>
        <v>4.4745999999999988</v>
      </c>
      <c r="AB84" t="str">
        <f t="shared" si="178"/>
        <v/>
      </c>
      <c r="AC84" t="str">
        <f t="shared" si="178"/>
        <v/>
      </c>
      <c r="AD84" t="str">
        <f t="shared" si="178"/>
        <v/>
      </c>
      <c r="AE84">
        <f t="shared" si="178"/>
        <v>24.597226780072432</v>
      </c>
      <c r="AF84" t="str">
        <f t="shared" si="178"/>
        <v/>
      </c>
      <c r="AG84">
        <f t="shared" si="178"/>
        <v>0</v>
      </c>
      <c r="AH84" t="str">
        <f t="shared" si="178"/>
        <v/>
      </c>
      <c r="AI84">
        <f t="shared" si="178"/>
        <v>25.370079605782774</v>
      </c>
      <c r="AJ84" t="str">
        <f t="shared" si="178"/>
        <v/>
      </c>
      <c r="AK84" t="str">
        <f t="shared" si="178"/>
        <v/>
      </c>
      <c r="AL84" t="str">
        <f t="shared" si="178"/>
        <v/>
      </c>
      <c r="AM84" t="str">
        <f t="shared" si="178"/>
        <v/>
      </c>
      <c r="AN84">
        <f t="shared" si="178"/>
        <v>0</v>
      </c>
      <c r="AO84" t="str">
        <f t="shared" si="178"/>
        <v/>
      </c>
      <c r="AP84">
        <f t="shared" si="178"/>
        <v>18.290376582871048</v>
      </c>
      <c r="AQ84" t="str">
        <f t="shared" si="178"/>
        <v/>
      </c>
      <c r="AR84" t="str">
        <f t="shared" si="178"/>
        <v/>
      </c>
      <c r="AS84" t="str">
        <f t="shared" si="178"/>
        <v/>
      </c>
      <c r="AT84">
        <f t="shared" si="178"/>
        <v>0</v>
      </c>
      <c r="AU84" t="str">
        <f t="shared" si="178"/>
        <v/>
      </c>
      <c r="AV84">
        <f t="shared" si="178"/>
        <v>0</v>
      </c>
      <c r="AW84" t="str">
        <f t="shared" si="178"/>
        <v/>
      </c>
      <c r="AX84" t="str">
        <f t="shared" si="178"/>
        <v/>
      </c>
      <c r="AY84">
        <f t="shared" si="178"/>
        <v>0.51325714285714241</v>
      </c>
      <c r="AZ84" t="str">
        <f t="shared" si="178"/>
        <v/>
      </c>
      <c r="BA84">
        <f t="shared" si="178"/>
        <v>11.669805149770809</v>
      </c>
      <c r="BB84" t="str">
        <f t="shared" si="178"/>
        <v/>
      </c>
      <c r="BC84">
        <f t="shared" si="178"/>
        <v>0</v>
      </c>
      <c r="BD84" t="str">
        <f t="shared" si="178"/>
        <v/>
      </c>
      <c r="BE84" t="str">
        <f t="shared" si="178"/>
        <v/>
      </c>
      <c r="BF84" t="str">
        <f t="shared" si="178"/>
        <v/>
      </c>
      <c r="BG84" t="str">
        <f t="shared" si="178"/>
        <v/>
      </c>
      <c r="BH84">
        <f t="shared" si="178"/>
        <v>12.466755984369925</v>
      </c>
      <c r="BI84" t="str">
        <f t="shared" si="178"/>
        <v/>
      </c>
      <c r="BJ84">
        <f t="shared" si="178"/>
        <v>15.10316223859472</v>
      </c>
      <c r="BK84" t="str">
        <f t="shared" si="178"/>
        <v/>
      </c>
      <c r="BL84" t="str">
        <f t="shared" si="178"/>
        <v/>
      </c>
      <c r="BM84">
        <f t="shared" si="178"/>
        <v>11.205439999999996</v>
      </c>
      <c r="BN84" t="str">
        <f t="shared" si="178"/>
        <v/>
      </c>
      <c r="BO84">
        <f t="shared" si="178"/>
        <v>10.191082802547783</v>
      </c>
      <c r="BP84" t="str">
        <f t="shared" si="178"/>
        <v/>
      </c>
      <c r="BQ84">
        <f t="shared" ref="BQ84:EB84" si="179">IF(BQ$29="","", BQ83-BP83)</f>
        <v>2.4654857142857054</v>
      </c>
      <c r="BR84" t="str">
        <f t="shared" si="179"/>
        <v/>
      </c>
      <c r="BS84" t="str">
        <f t="shared" si="179"/>
        <v/>
      </c>
      <c r="BT84" t="str">
        <f t="shared" si="179"/>
        <v/>
      </c>
      <c r="BU84" t="str">
        <f t="shared" si="179"/>
        <v/>
      </c>
      <c r="BV84">
        <f t="shared" si="179"/>
        <v>0</v>
      </c>
      <c r="BW84" t="str">
        <f t="shared" si="179"/>
        <v/>
      </c>
      <c r="BX84">
        <f t="shared" si="179"/>
        <v>12.165605095541395</v>
      </c>
      <c r="BY84" t="str">
        <f t="shared" si="179"/>
        <v/>
      </c>
      <c r="BZ84" t="str">
        <f t="shared" si="179"/>
        <v/>
      </c>
      <c r="CA84">
        <f t="shared" si="179"/>
        <v>0</v>
      </c>
      <c r="CB84" t="str">
        <f t="shared" si="179"/>
        <v/>
      </c>
      <c r="CC84">
        <f t="shared" si="179"/>
        <v>59.704110100483348</v>
      </c>
      <c r="CD84" t="str">
        <f t="shared" si="179"/>
        <v/>
      </c>
      <c r="CE84">
        <f t="shared" si="179"/>
        <v>0</v>
      </c>
      <c r="CF84" t="str">
        <f t="shared" si="179"/>
        <v/>
      </c>
      <c r="CG84" t="str">
        <f t="shared" si="179"/>
        <v/>
      </c>
      <c r="CH84" t="str">
        <f t="shared" si="179"/>
        <v/>
      </c>
      <c r="CI84" t="str">
        <f t="shared" si="179"/>
        <v/>
      </c>
      <c r="CJ84">
        <f t="shared" si="179"/>
        <v>48.684711059640989</v>
      </c>
      <c r="CK84" t="str">
        <f t="shared" si="179"/>
        <v/>
      </c>
      <c r="CL84">
        <f t="shared" si="179"/>
        <v>20.828025477707001</v>
      </c>
      <c r="CM84" t="str">
        <f t="shared" si="179"/>
        <v/>
      </c>
      <c r="CN84" t="str">
        <f t="shared" si="179"/>
        <v/>
      </c>
      <c r="CO84">
        <f t="shared" si="179"/>
        <v>0</v>
      </c>
      <c r="CP84" t="str">
        <f t="shared" si="179"/>
        <v/>
      </c>
      <c r="CQ84">
        <f t="shared" si="179"/>
        <v>25.413904342791</v>
      </c>
      <c r="CR84" t="str">
        <f t="shared" si="179"/>
        <v/>
      </c>
      <c r="CS84">
        <f t="shared" si="179"/>
        <v>0</v>
      </c>
      <c r="CT84" t="str">
        <f t="shared" si="179"/>
        <v/>
      </c>
      <c r="CU84" t="str">
        <f t="shared" si="179"/>
        <v/>
      </c>
      <c r="CV84" t="str">
        <f t="shared" si="179"/>
        <v/>
      </c>
      <c r="CW84" t="str">
        <f t="shared" si="179"/>
        <v/>
      </c>
      <c r="CX84">
        <f t="shared" si="179"/>
        <v>0</v>
      </c>
      <c r="CY84" t="str">
        <f t="shared" si="179"/>
        <v/>
      </c>
      <c r="CZ84">
        <f t="shared" si="179"/>
        <v>20.298715923566874</v>
      </c>
      <c r="DA84" t="str">
        <f t="shared" si="179"/>
        <v/>
      </c>
      <c r="DB84" t="str">
        <f t="shared" si="179"/>
        <v/>
      </c>
      <c r="DC84">
        <f t="shared" si="179"/>
        <v>0</v>
      </c>
      <c r="DD84" t="str">
        <f t="shared" si="179"/>
        <v/>
      </c>
      <c r="DE84">
        <f t="shared" si="179"/>
        <v>10.191082802547783</v>
      </c>
      <c r="DF84" t="str">
        <f t="shared" si="179"/>
        <v/>
      </c>
      <c r="DG84">
        <f t="shared" si="179"/>
        <v>0</v>
      </c>
      <c r="DH84" t="str">
        <f t="shared" si="179"/>
        <v/>
      </c>
      <c r="DI84" t="str">
        <f t="shared" si="179"/>
        <v/>
      </c>
      <c r="DJ84" t="str">
        <f t="shared" si="179"/>
        <v/>
      </c>
      <c r="DK84" t="str">
        <f t="shared" si="179"/>
        <v/>
      </c>
      <c r="DL84" t="str">
        <f t="shared" si="179"/>
        <v/>
      </c>
      <c r="DM84">
        <f t="shared" si="179"/>
        <v>0</v>
      </c>
      <c r="DN84" t="str">
        <f t="shared" si="179"/>
        <v/>
      </c>
      <c r="DO84">
        <f t="shared" si="179"/>
        <v>0</v>
      </c>
      <c r="DP84" t="str">
        <f t="shared" si="179"/>
        <v/>
      </c>
      <c r="DQ84" t="str">
        <f t="shared" si="179"/>
        <v/>
      </c>
      <c r="DR84" t="str">
        <f t="shared" si="179"/>
        <v/>
      </c>
      <c r="DS84" t="str">
        <f t="shared" si="179"/>
        <v/>
      </c>
      <c r="DT84" t="str">
        <f t="shared" si="179"/>
        <v/>
      </c>
      <c r="DU84" t="str">
        <f t="shared" si="179"/>
        <v/>
      </c>
      <c r="DV84" t="str">
        <f t="shared" si="179"/>
        <v/>
      </c>
      <c r="DW84" t="str">
        <f t="shared" si="179"/>
        <v/>
      </c>
      <c r="DX84" t="str">
        <f t="shared" si="179"/>
        <v/>
      </c>
      <c r="DY84" t="str">
        <f t="shared" si="179"/>
        <v/>
      </c>
      <c r="DZ84">
        <f t="shared" si="179"/>
        <v>56.643391381250183</v>
      </c>
      <c r="EA84" t="str">
        <f t="shared" si="179"/>
        <v/>
      </c>
      <c r="EB84" t="str">
        <f t="shared" si="179"/>
        <v/>
      </c>
      <c r="EC84" t="str">
        <f t="shared" ref="EC84:FS84" si="180">IF(EC$29="","", EC83-EB83)</f>
        <v/>
      </c>
      <c r="ED84" t="str">
        <f t="shared" si="180"/>
        <v/>
      </c>
      <c r="EE84" t="str">
        <f t="shared" si="180"/>
        <v/>
      </c>
      <c r="EF84" t="str">
        <f t="shared" si="180"/>
        <v/>
      </c>
      <c r="EG84" t="str">
        <f t="shared" si="180"/>
        <v/>
      </c>
      <c r="EH84">
        <f t="shared" si="180"/>
        <v>8.5792000000000144</v>
      </c>
      <c r="EI84" t="str">
        <f t="shared" si="180"/>
        <v/>
      </c>
      <c r="EJ84" t="str">
        <f t="shared" si="180"/>
        <v/>
      </c>
      <c r="EK84" t="str">
        <f t="shared" si="180"/>
        <v/>
      </c>
      <c r="EL84" t="str">
        <f t="shared" si="180"/>
        <v/>
      </c>
      <c r="EM84" t="str">
        <f t="shared" si="180"/>
        <v/>
      </c>
      <c r="EN84" t="str">
        <f t="shared" si="180"/>
        <v/>
      </c>
      <c r="EO84" t="str">
        <f t="shared" si="180"/>
        <v/>
      </c>
      <c r="EP84" t="str">
        <f t="shared" si="180"/>
        <v/>
      </c>
      <c r="EQ84" t="str">
        <f t="shared" si="180"/>
        <v/>
      </c>
      <c r="ER84" t="str">
        <f t="shared" si="180"/>
        <v/>
      </c>
      <c r="ES84" t="str">
        <f t="shared" si="180"/>
        <v/>
      </c>
      <c r="ET84" t="str">
        <f t="shared" si="180"/>
        <v/>
      </c>
      <c r="EU84" t="str">
        <f t="shared" si="180"/>
        <v/>
      </c>
      <c r="EV84" t="str">
        <f t="shared" si="180"/>
        <v/>
      </c>
      <c r="EW84" t="str">
        <f t="shared" si="180"/>
        <v/>
      </c>
      <c r="EX84" t="str">
        <f t="shared" si="180"/>
        <v/>
      </c>
      <c r="EY84" t="str">
        <f t="shared" si="180"/>
        <v/>
      </c>
      <c r="EZ84" t="str">
        <f t="shared" si="180"/>
        <v/>
      </c>
      <c r="FA84" t="str">
        <f t="shared" si="180"/>
        <v/>
      </c>
      <c r="FB84" t="str">
        <f t="shared" si="180"/>
        <v/>
      </c>
      <c r="FC84" t="str">
        <f t="shared" si="180"/>
        <v/>
      </c>
      <c r="FD84" t="str">
        <f t="shared" si="180"/>
        <v/>
      </c>
      <c r="FE84" t="str">
        <f t="shared" si="180"/>
        <v/>
      </c>
      <c r="FF84" t="str">
        <f t="shared" si="180"/>
        <v/>
      </c>
      <c r="FG84" t="str">
        <f t="shared" si="180"/>
        <v/>
      </c>
      <c r="FH84">
        <f t="shared" si="180"/>
        <v>5.1000000000000227</v>
      </c>
      <c r="FI84" t="str">
        <f t="shared" si="180"/>
        <v/>
      </c>
      <c r="FJ84" t="str">
        <f t="shared" si="180"/>
        <v/>
      </c>
      <c r="FK84" t="str">
        <f t="shared" si="180"/>
        <v/>
      </c>
      <c r="FL84" t="str">
        <f t="shared" si="180"/>
        <v/>
      </c>
      <c r="FM84" t="str">
        <f t="shared" si="180"/>
        <v/>
      </c>
      <c r="FN84" t="str">
        <f t="shared" si="180"/>
        <v/>
      </c>
      <c r="FO84" t="str">
        <f t="shared" si="180"/>
        <v/>
      </c>
      <c r="FP84" t="str">
        <f t="shared" si="180"/>
        <v/>
      </c>
      <c r="FQ84" t="str">
        <f t="shared" si="180"/>
        <v/>
      </c>
      <c r="FR84" t="str">
        <f t="shared" si="180"/>
        <v/>
      </c>
      <c r="FS84" t="str">
        <f t="shared" si="180"/>
        <v/>
      </c>
    </row>
    <row r="85" spans="1:175" x14ac:dyDescent="0.25">
      <c r="A85" t="s">
        <v>167</v>
      </c>
      <c r="C85">
        <v>0</v>
      </c>
      <c r="D85">
        <f t="shared" ref="D85:AI85" si="181">IF(D$29="", C85, D42)</f>
        <v>0</v>
      </c>
      <c r="E85">
        <f t="shared" si="181"/>
        <v>0</v>
      </c>
      <c r="F85">
        <f t="shared" si="181"/>
        <v>0</v>
      </c>
      <c r="G85">
        <f t="shared" si="181"/>
        <v>0</v>
      </c>
      <c r="H85">
        <f t="shared" si="181"/>
        <v>0</v>
      </c>
      <c r="I85">
        <f t="shared" si="181"/>
        <v>0</v>
      </c>
      <c r="J85">
        <f t="shared" si="181"/>
        <v>0</v>
      </c>
      <c r="K85">
        <f t="shared" si="181"/>
        <v>0</v>
      </c>
      <c r="L85">
        <f t="shared" si="181"/>
        <v>0</v>
      </c>
      <c r="M85">
        <f t="shared" si="181"/>
        <v>0</v>
      </c>
      <c r="N85">
        <f t="shared" si="181"/>
        <v>0</v>
      </c>
      <c r="O85">
        <f t="shared" si="181"/>
        <v>0</v>
      </c>
      <c r="P85">
        <f t="shared" si="181"/>
        <v>0</v>
      </c>
      <c r="Q85">
        <f t="shared" si="181"/>
        <v>0</v>
      </c>
      <c r="R85">
        <f t="shared" si="181"/>
        <v>0</v>
      </c>
      <c r="S85">
        <f t="shared" si="181"/>
        <v>0</v>
      </c>
      <c r="T85">
        <f t="shared" si="181"/>
        <v>0</v>
      </c>
      <c r="U85">
        <f t="shared" si="181"/>
        <v>0</v>
      </c>
      <c r="V85">
        <f t="shared" si="181"/>
        <v>0</v>
      </c>
      <c r="W85">
        <f t="shared" si="181"/>
        <v>0</v>
      </c>
      <c r="X85">
        <f t="shared" si="181"/>
        <v>0</v>
      </c>
      <c r="Y85">
        <f t="shared" si="181"/>
        <v>0</v>
      </c>
      <c r="Z85">
        <f t="shared" si="181"/>
        <v>0</v>
      </c>
      <c r="AA85">
        <f t="shared" si="181"/>
        <v>0</v>
      </c>
      <c r="AB85">
        <f t="shared" si="181"/>
        <v>0</v>
      </c>
      <c r="AC85">
        <f t="shared" si="181"/>
        <v>0</v>
      </c>
      <c r="AD85">
        <f t="shared" si="181"/>
        <v>0</v>
      </c>
      <c r="AE85">
        <f t="shared" si="181"/>
        <v>0</v>
      </c>
      <c r="AF85">
        <f t="shared" si="181"/>
        <v>0</v>
      </c>
      <c r="AG85">
        <f t="shared" si="181"/>
        <v>0</v>
      </c>
      <c r="AH85">
        <f t="shared" si="181"/>
        <v>0</v>
      </c>
      <c r="AI85">
        <f t="shared" si="181"/>
        <v>0</v>
      </c>
      <c r="AJ85">
        <f t="shared" ref="AJ85:BO85" si="182">IF(AJ$29="", AI85, AJ42)</f>
        <v>0</v>
      </c>
      <c r="AK85">
        <f t="shared" si="182"/>
        <v>0</v>
      </c>
      <c r="AL85">
        <f t="shared" si="182"/>
        <v>0</v>
      </c>
      <c r="AM85">
        <f t="shared" si="182"/>
        <v>0</v>
      </c>
      <c r="AN85">
        <f t="shared" si="182"/>
        <v>0</v>
      </c>
      <c r="AO85">
        <f t="shared" si="182"/>
        <v>0</v>
      </c>
      <c r="AP85">
        <f t="shared" si="182"/>
        <v>0</v>
      </c>
      <c r="AQ85">
        <f t="shared" si="182"/>
        <v>0</v>
      </c>
      <c r="AR85">
        <f t="shared" si="182"/>
        <v>0</v>
      </c>
      <c r="AS85">
        <f t="shared" si="182"/>
        <v>0</v>
      </c>
      <c r="AT85">
        <f t="shared" si="182"/>
        <v>0</v>
      </c>
      <c r="AU85">
        <f t="shared" si="182"/>
        <v>0</v>
      </c>
      <c r="AV85">
        <f t="shared" si="182"/>
        <v>0</v>
      </c>
      <c r="AW85">
        <f t="shared" si="182"/>
        <v>0</v>
      </c>
      <c r="AX85">
        <f t="shared" si="182"/>
        <v>0</v>
      </c>
      <c r="AY85">
        <f t="shared" si="182"/>
        <v>0</v>
      </c>
      <c r="AZ85">
        <f t="shared" si="182"/>
        <v>0</v>
      </c>
      <c r="BA85">
        <f t="shared" si="182"/>
        <v>0</v>
      </c>
      <c r="BB85">
        <f t="shared" si="182"/>
        <v>0</v>
      </c>
      <c r="BC85">
        <f t="shared" si="182"/>
        <v>0</v>
      </c>
      <c r="BD85">
        <f t="shared" si="182"/>
        <v>0</v>
      </c>
      <c r="BE85">
        <f t="shared" si="182"/>
        <v>0</v>
      </c>
      <c r="BF85">
        <f t="shared" si="182"/>
        <v>0</v>
      </c>
      <c r="BG85">
        <f t="shared" si="182"/>
        <v>0</v>
      </c>
      <c r="BH85">
        <f t="shared" si="182"/>
        <v>0</v>
      </c>
      <c r="BI85">
        <f t="shared" si="182"/>
        <v>0</v>
      </c>
      <c r="BJ85">
        <f t="shared" si="182"/>
        <v>0</v>
      </c>
      <c r="BK85">
        <f t="shared" si="182"/>
        <v>0</v>
      </c>
      <c r="BL85">
        <f t="shared" si="182"/>
        <v>0</v>
      </c>
      <c r="BM85">
        <f t="shared" si="182"/>
        <v>0</v>
      </c>
      <c r="BN85">
        <f t="shared" si="182"/>
        <v>0</v>
      </c>
      <c r="BO85">
        <f t="shared" si="182"/>
        <v>0</v>
      </c>
      <c r="BP85">
        <f t="shared" ref="BP85:CU85" si="183">IF(BP$29="", BO85, BP42)</f>
        <v>0</v>
      </c>
      <c r="BQ85">
        <f t="shared" si="183"/>
        <v>0</v>
      </c>
      <c r="BR85">
        <f t="shared" si="183"/>
        <v>0</v>
      </c>
      <c r="BS85">
        <f t="shared" si="183"/>
        <v>0</v>
      </c>
      <c r="BT85">
        <f t="shared" si="183"/>
        <v>0</v>
      </c>
      <c r="BU85">
        <f t="shared" si="183"/>
        <v>0</v>
      </c>
      <c r="BV85">
        <f t="shared" si="183"/>
        <v>0</v>
      </c>
      <c r="BW85">
        <f t="shared" si="183"/>
        <v>0</v>
      </c>
      <c r="BX85">
        <f t="shared" si="183"/>
        <v>0</v>
      </c>
      <c r="BY85">
        <f t="shared" si="183"/>
        <v>0</v>
      </c>
      <c r="BZ85">
        <f t="shared" si="183"/>
        <v>0</v>
      </c>
      <c r="CA85">
        <f t="shared" si="183"/>
        <v>0</v>
      </c>
      <c r="CB85">
        <f t="shared" si="183"/>
        <v>0</v>
      </c>
      <c r="CC85">
        <f t="shared" si="183"/>
        <v>0</v>
      </c>
      <c r="CD85">
        <f t="shared" si="183"/>
        <v>0</v>
      </c>
      <c r="CE85">
        <f t="shared" si="183"/>
        <v>0</v>
      </c>
      <c r="CF85">
        <f t="shared" si="183"/>
        <v>0</v>
      </c>
      <c r="CG85">
        <f t="shared" si="183"/>
        <v>0</v>
      </c>
      <c r="CH85">
        <f t="shared" si="183"/>
        <v>0</v>
      </c>
      <c r="CI85">
        <f t="shared" si="183"/>
        <v>0</v>
      </c>
      <c r="CJ85">
        <f t="shared" si="183"/>
        <v>0</v>
      </c>
      <c r="CK85">
        <f t="shared" si="183"/>
        <v>0</v>
      </c>
      <c r="CL85">
        <f t="shared" si="183"/>
        <v>0</v>
      </c>
      <c r="CM85">
        <f t="shared" si="183"/>
        <v>0</v>
      </c>
      <c r="CN85">
        <f t="shared" si="183"/>
        <v>0</v>
      </c>
      <c r="CO85">
        <f t="shared" si="183"/>
        <v>0</v>
      </c>
      <c r="CP85">
        <f t="shared" si="183"/>
        <v>0</v>
      </c>
      <c r="CQ85">
        <f t="shared" si="183"/>
        <v>0</v>
      </c>
      <c r="CR85">
        <f t="shared" si="183"/>
        <v>0</v>
      </c>
      <c r="CS85">
        <f t="shared" si="183"/>
        <v>0</v>
      </c>
      <c r="CT85">
        <f t="shared" si="183"/>
        <v>0</v>
      </c>
      <c r="CU85">
        <f t="shared" si="183"/>
        <v>0</v>
      </c>
      <c r="CV85">
        <f t="shared" ref="CV85:EA85" si="184">IF(CV$29="", CU85, CV42)</f>
        <v>0</v>
      </c>
      <c r="CW85">
        <f t="shared" si="184"/>
        <v>0</v>
      </c>
      <c r="CX85">
        <f t="shared" si="184"/>
        <v>0</v>
      </c>
      <c r="CY85">
        <f t="shared" si="184"/>
        <v>0</v>
      </c>
      <c r="CZ85">
        <f t="shared" si="184"/>
        <v>0</v>
      </c>
      <c r="DA85">
        <f t="shared" si="184"/>
        <v>0</v>
      </c>
      <c r="DB85">
        <f t="shared" si="184"/>
        <v>0</v>
      </c>
      <c r="DC85">
        <f t="shared" si="184"/>
        <v>0</v>
      </c>
      <c r="DD85">
        <f t="shared" si="184"/>
        <v>0</v>
      </c>
      <c r="DE85">
        <f t="shared" si="184"/>
        <v>0</v>
      </c>
      <c r="DF85">
        <f t="shared" si="184"/>
        <v>0</v>
      </c>
      <c r="DG85">
        <f t="shared" si="184"/>
        <v>0</v>
      </c>
      <c r="DH85">
        <f t="shared" si="184"/>
        <v>0</v>
      </c>
      <c r="DI85">
        <f t="shared" si="184"/>
        <v>0</v>
      </c>
      <c r="DJ85">
        <f t="shared" si="184"/>
        <v>0</v>
      </c>
      <c r="DK85">
        <f t="shared" si="184"/>
        <v>0</v>
      </c>
      <c r="DL85">
        <f t="shared" si="184"/>
        <v>0</v>
      </c>
      <c r="DM85">
        <f t="shared" si="184"/>
        <v>0</v>
      </c>
      <c r="DN85">
        <f t="shared" si="184"/>
        <v>0</v>
      </c>
      <c r="DO85">
        <f t="shared" si="184"/>
        <v>0</v>
      </c>
      <c r="DP85">
        <f t="shared" si="184"/>
        <v>0</v>
      </c>
      <c r="DQ85">
        <f t="shared" si="184"/>
        <v>0</v>
      </c>
      <c r="DR85">
        <f t="shared" si="184"/>
        <v>0</v>
      </c>
      <c r="DS85">
        <f t="shared" si="184"/>
        <v>0</v>
      </c>
      <c r="DT85">
        <f t="shared" si="184"/>
        <v>0</v>
      </c>
      <c r="DU85">
        <f t="shared" si="184"/>
        <v>0</v>
      </c>
      <c r="DV85">
        <f t="shared" si="184"/>
        <v>0</v>
      </c>
      <c r="DW85">
        <f t="shared" si="184"/>
        <v>0</v>
      </c>
      <c r="DX85">
        <f t="shared" si="184"/>
        <v>0</v>
      </c>
      <c r="DY85">
        <f t="shared" si="184"/>
        <v>0</v>
      </c>
      <c r="DZ85">
        <f t="shared" si="184"/>
        <v>0</v>
      </c>
      <c r="EA85">
        <f t="shared" si="184"/>
        <v>0</v>
      </c>
      <c r="EB85">
        <f t="shared" ref="EB85:FG85" si="185">IF(EB$29="", EA85, EB42)</f>
        <v>0</v>
      </c>
      <c r="EC85">
        <f t="shared" si="185"/>
        <v>0</v>
      </c>
      <c r="ED85">
        <f t="shared" si="185"/>
        <v>0</v>
      </c>
      <c r="EE85">
        <f t="shared" si="185"/>
        <v>0</v>
      </c>
      <c r="EF85">
        <f t="shared" si="185"/>
        <v>0</v>
      </c>
      <c r="EG85">
        <f t="shared" si="185"/>
        <v>0</v>
      </c>
      <c r="EH85">
        <f t="shared" si="185"/>
        <v>0</v>
      </c>
      <c r="EI85">
        <f t="shared" si="185"/>
        <v>0</v>
      </c>
      <c r="EJ85">
        <f t="shared" si="185"/>
        <v>0</v>
      </c>
      <c r="EK85">
        <f t="shared" si="185"/>
        <v>0</v>
      </c>
      <c r="EL85">
        <f t="shared" si="185"/>
        <v>0</v>
      </c>
      <c r="EM85">
        <f t="shared" si="185"/>
        <v>0</v>
      </c>
      <c r="EN85">
        <f t="shared" si="185"/>
        <v>0</v>
      </c>
      <c r="EO85">
        <f t="shared" si="185"/>
        <v>0</v>
      </c>
      <c r="EP85">
        <f t="shared" si="185"/>
        <v>0</v>
      </c>
      <c r="EQ85">
        <f t="shared" si="185"/>
        <v>0</v>
      </c>
      <c r="ER85">
        <f t="shared" si="185"/>
        <v>0</v>
      </c>
      <c r="ES85">
        <f t="shared" si="185"/>
        <v>0</v>
      </c>
      <c r="ET85">
        <f t="shared" si="185"/>
        <v>0</v>
      </c>
      <c r="EU85">
        <f t="shared" si="185"/>
        <v>0</v>
      </c>
      <c r="EV85">
        <f t="shared" si="185"/>
        <v>0</v>
      </c>
      <c r="EW85">
        <f t="shared" si="185"/>
        <v>0</v>
      </c>
      <c r="EX85">
        <f t="shared" si="185"/>
        <v>0</v>
      </c>
      <c r="EY85">
        <f t="shared" si="185"/>
        <v>0</v>
      </c>
      <c r="EZ85">
        <f t="shared" si="185"/>
        <v>0</v>
      </c>
      <c r="FA85">
        <f t="shared" si="185"/>
        <v>0</v>
      </c>
      <c r="FB85">
        <f t="shared" si="185"/>
        <v>0</v>
      </c>
      <c r="FC85">
        <f t="shared" si="185"/>
        <v>0</v>
      </c>
      <c r="FD85">
        <f t="shared" si="185"/>
        <v>0</v>
      </c>
      <c r="FE85">
        <f t="shared" si="185"/>
        <v>0</v>
      </c>
      <c r="FF85">
        <f t="shared" si="185"/>
        <v>0</v>
      </c>
      <c r="FG85">
        <f t="shared" si="185"/>
        <v>0</v>
      </c>
      <c r="FH85">
        <f t="shared" ref="FH85:FS85" si="186">IF(FH$29="", FG85, FH42)</f>
        <v>0</v>
      </c>
      <c r="FI85">
        <f t="shared" si="186"/>
        <v>0</v>
      </c>
      <c r="FJ85">
        <f t="shared" si="186"/>
        <v>0</v>
      </c>
      <c r="FK85">
        <f t="shared" si="186"/>
        <v>0</v>
      </c>
      <c r="FL85">
        <f t="shared" si="186"/>
        <v>0</v>
      </c>
      <c r="FM85">
        <f t="shared" si="186"/>
        <v>0</v>
      </c>
      <c r="FN85">
        <f t="shared" si="186"/>
        <v>0</v>
      </c>
      <c r="FO85">
        <f t="shared" si="186"/>
        <v>0</v>
      </c>
      <c r="FP85">
        <f t="shared" si="186"/>
        <v>0</v>
      </c>
      <c r="FQ85">
        <f t="shared" si="186"/>
        <v>0</v>
      </c>
      <c r="FR85">
        <f t="shared" si="186"/>
        <v>0</v>
      </c>
      <c r="FS85">
        <f t="shared" si="186"/>
        <v>0</v>
      </c>
    </row>
    <row r="86" spans="1:175" x14ac:dyDescent="0.25">
      <c r="A86" t="s">
        <v>168</v>
      </c>
      <c r="C86">
        <v>0</v>
      </c>
      <c r="D86" t="str">
        <f>IF(D$29="","", D85-C85)</f>
        <v/>
      </c>
      <c r="E86" t="str">
        <f t="shared" ref="E86:BP86" si="187">IF(E$29="","", E85-D85)</f>
        <v/>
      </c>
      <c r="F86" t="str">
        <f t="shared" si="187"/>
        <v/>
      </c>
      <c r="G86" t="str">
        <f t="shared" si="187"/>
        <v/>
      </c>
      <c r="H86" t="str">
        <f t="shared" si="187"/>
        <v/>
      </c>
      <c r="I86" t="str">
        <f t="shared" si="187"/>
        <v/>
      </c>
      <c r="J86" t="str">
        <f t="shared" si="187"/>
        <v/>
      </c>
      <c r="K86" t="str">
        <f t="shared" si="187"/>
        <v/>
      </c>
      <c r="L86" t="str">
        <f t="shared" si="187"/>
        <v/>
      </c>
      <c r="M86" t="str">
        <f t="shared" si="187"/>
        <v/>
      </c>
      <c r="N86" t="str">
        <f t="shared" si="187"/>
        <v/>
      </c>
      <c r="O86" t="str">
        <f t="shared" si="187"/>
        <v/>
      </c>
      <c r="P86" t="str">
        <f t="shared" si="187"/>
        <v/>
      </c>
      <c r="Q86" t="str">
        <f t="shared" si="187"/>
        <v/>
      </c>
      <c r="R86" t="str">
        <f t="shared" si="187"/>
        <v/>
      </c>
      <c r="S86" t="str">
        <f t="shared" si="187"/>
        <v/>
      </c>
      <c r="T86" t="str">
        <f t="shared" si="187"/>
        <v/>
      </c>
      <c r="U86" t="str">
        <f t="shared" si="187"/>
        <v/>
      </c>
      <c r="V86" t="str">
        <f t="shared" si="187"/>
        <v/>
      </c>
      <c r="W86" t="str">
        <f t="shared" si="187"/>
        <v/>
      </c>
      <c r="X86" t="str">
        <f t="shared" si="187"/>
        <v/>
      </c>
      <c r="Y86" t="str">
        <f t="shared" si="187"/>
        <v/>
      </c>
      <c r="Z86" t="str">
        <f t="shared" si="187"/>
        <v/>
      </c>
      <c r="AA86">
        <f t="shared" si="187"/>
        <v>0</v>
      </c>
      <c r="AB86" t="str">
        <f t="shared" si="187"/>
        <v/>
      </c>
      <c r="AC86" t="str">
        <f t="shared" si="187"/>
        <v/>
      </c>
      <c r="AD86" t="str">
        <f t="shared" si="187"/>
        <v/>
      </c>
      <c r="AE86">
        <f t="shared" si="187"/>
        <v>0</v>
      </c>
      <c r="AF86" t="str">
        <f t="shared" si="187"/>
        <v/>
      </c>
      <c r="AG86">
        <f t="shared" si="187"/>
        <v>0</v>
      </c>
      <c r="AH86" t="str">
        <f t="shared" si="187"/>
        <v/>
      </c>
      <c r="AI86">
        <f t="shared" si="187"/>
        <v>0</v>
      </c>
      <c r="AJ86" t="str">
        <f t="shared" si="187"/>
        <v/>
      </c>
      <c r="AK86" t="str">
        <f t="shared" si="187"/>
        <v/>
      </c>
      <c r="AL86" t="str">
        <f t="shared" si="187"/>
        <v/>
      </c>
      <c r="AM86" t="str">
        <f t="shared" si="187"/>
        <v/>
      </c>
      <c r="AN86">
        <f t="shared" si="187"/>
        <v>0</v>
      </c>
      <c r="AO86" t="str">
        <f t="shared" si="187"/>
        <v/>
      </c>
      <c r="AP86">
        <f t="shared" si="187"/>
        <v>0</v>
      </c>
      <c r="AQ86" t="str">
        <f t="shared" si="187"/>
        <v/>
      </c>
      <c r="AR86" t="str">
        <f t="shared" si="187"/>
        <v/>
      </c>
      <c r="AS86" t="str">
        <f t="shared" si="187"/>
        <v/>
      </c>
      <c r="AT86">
        <f t="shared" si="187"/>
        <v>0</v>
      </c>
      <c r="AU86" t="str">
        <f t="shared" si="187"/>
        <v/>
      </c>
      <c r="AV86">
        <f t="shared" si="187"/>
        <v>0</v>
      </c>
      <c r="AW86" t="str">
        <f t="shared" si="187"/>
        <v/>
      </c>
      <c r="AX86" t="str">
        <f t="shared" si="187"/>
        <v/>
      </c>
      <c r="AY86">
        <f t="shared" si="187"/>
        <v>0</v>
      </c>
      <c r="AZ86" t="str">
        <f t="shared" si="187"/>
        <v/>
      </c>
      <c r="BA86">
        <f t="shared" si="187"/>
        <v>0</v>
      </c>
      <c r="BB86" t="str">
        <f t="shared" si="187"/>
        <v/>
      </c>
      <c r="BC86">
        <f t="shared" si="187"/>
        <v>0</v>
      </c>
      <c r="BD86" t="str">
        <f t="shared" si="187"/>
        <v/>
      </c>
      <c r="BE86" t="str">
        <f t="shared" si="187"/>
        <v/>
      </c>
      <c r="BF86" t="str">
        <f t="shared" si="187"/>
        <v/>
      </c>
      <c r="BG86" t="str">
        <f t="shared" si="187"/>
        <v/>
      </c>
      <c r="BH86">
        <f t="shared" si="187"/>
        <v>0</v>
      </c>
      <c r="BI86" t="str">
        <f t="shared" si="187"/>
        <v/>
      </c>
      <c r="BJ86">
        <f t="shared" si="187"/>
        <v>0</v>
      </c>
      <c r="BK86" t="str">
        <f t="shared" si="187"/>
        <v/>
      </c>
      <c r="BL86" t="str">
        <f t="shared" si="187"/>
        <v/>
      </c>
      <c r="BM86">
        <f t="shared" si="187"/>
        <v>0</v>
      </c>
      <c r="BN86" t="str">
        <f t="shared" si="187"/>
        <v/>
      </c>
      <c r="BO86">
        <f t="shared" si="187"/>
        <v>0</v>
      </c>
      <c r="BP86" t="str">
        <f t="shared" si="187"/>
        <v/>
      </c>
      <c r="BQ86">
        <f t="shared" ref="BQ86:EB86" si="188">IF(BQ$29="","", BQ85-BP85)</f>
        <v>0</v>
      </c>
      <c r="BR86" t="str">
        <f t="shared" si="188"/>
        <v/>
      </c>
      <c r="BS86" t="str">
        <f t="shared" si="188"/>
        <v/>
      </c>
      <c r="BT86" t="str">
        <f t="shared" si="188"/>
        <v/>
      </c>
      <c r="BU86" t="str">
        <f t="shared" si="188"/>
        <v/>
      </c>
      <c r="BV86">
        <f t="shared" si="188"/>
        <v>0</v>
      </c>
      <c r="BW86" t="str">
        <f t="shared" si="188"/>
        <v/>
      </c>
      <c r="BX86">
        <f t="shared" si="188"/>
        <v>0</v>
      </c>
      <c r="BY86" t="str">
        <f t="shared" si="188"/>
        <v/>
      </c>
      <c r="BZ86" t="str">
        <f t="shared" si="188"/>
        <v/>
      </c>
      <c r="CA86">
        <f t="shared" si="188"/>
        <v>0</v>
      </c>
      <c r="CB86" t="str">
        <f t="shared" si="188"/>
        <v/>
      </c>
      <c r="CC86">
        <f t="shared" si="188"/>
        <v>0</v>
      </c>
      <c r="CD86" t="str">
        <f t="shared" si="188"/>
        <v/>
      </c>
      <c r="CE86">
        <f t="shared" si="188"/>
        <v>0</v>
      </c>
      <c r="CF86" t="str">
        <f t="shared" si="188"/>
        <v/>
      </c>
      <c r="CG86" t="str">
        <f t="shared" si="188"/>
        <v/>
      </c>
      <c r="CH86" t="str">
        <f t="shared" si="188"/>
        <v/>
      </c>
      <c r="CI86" t="str">
        <f t="shared" si="188"/>
        <v/>
      </c>
      <c r="CJ86">
        <f t="shared" si="188"/>
        <v>0</v>
      </c>
      <c r="CK86" t="str">
        <f t="shared" si="188"/>
        <v/>
      </c>
      <c r="CL86">
        <f t="shared" si="188"/>
        <v>0</v>
      </c>
      <c r="CM86" t="str">
        <f t="shared" si="188"/>
        <v/>
      </c>
      <c r="CN86" t="str">
        <f t="shared" si="188"/>
        <v/>
      </c>
      <c r="CO86">
        <f t="shared" si="188"/>
        <v>0</v>
      </c>
      <c r="CP86" t="str">
        <f t="shared" si="188"/>
        <v/>
      </c>
      <c r="CQ86">
        <f t="shared" si="188"/>
        <v>0</v>
      </c>
      <c r="CR86" t="str">
        <f t="shared" si="188"/>
        <v/>
      </c>
      <c r="CS86">
        <f t="shared" si="188"/>
        <v>0</v>
      </c>
      <c r="CT86" t="str">
        <f t="shared" si="188"/>
        <v/>
      </c>
      <c r="CU86" t="str">
        <f t="shared" si="188"/>
        <v/>
      </c>
      <c r="CV86" t="str">
        <f t="shared" si="188"/>
        <v/>
      </c>
      <c r="CW86" t="str">
        <f t="shared" si="188"/>
        <v/>
      </c>
      <c r="CX86">
        <f t="shared" si="188"/>
        <v>0</v>
      </c>
      <c r="CY86" t="str">
        <f t="shared" si="188"/>
        <v/>
      </c>
      <c r="CZ86">
        <f t="shared" si="188"/>
        <v>0</v>
      </c>
      <c r="DA86" t="str">
        <f t="shared" si="188"/>
        <v/>
      </c>
      <c r="DB86" t="str">
        <f t="shared" si="188"/>
        <v/>
      </c>
      <c r="DC86">
        <f t="shared" si="188"/>
        <v>0</v>
      </c>
      <c r="DD86" t="str">
        <f t="shared" si="188"/>
        <v/>
      </c>
      <c r="DE86">
        <f t="shared" si="188"/>
        <v>0</v>
      </c>
      <c r="DF86" t="str">
        <f t="shared" si="188"/>
        <v/>
      </c>
      <c r="DG86">
        <f t="shared" si="188"/>
        <v>0</v>
      </c>
      <c r="DH86" t="str">
        <f t="shared" si="188"/>
        <v/>
      </c>
      <c r="DI86" t="str">
        <f t="shared" si="188"/>
        <v/>
      </c>
      <c r="DJ86" t="str">
        <f t="shared" si="188"/>
        <v/>
      </c>
      <c r="DK86" t="str">
        <f t="shared" si="188"/>
        <v/>
      </c>
      <c r="DL86" t="str">
        <f t="shared" si="188"/>
        <v/>
      </c>
      <c r="DM86">
        <f t="shared" si="188"/>
        <v>0</v>
      </c>
      <c r="DN86" t="str">
        <f t="shared" si="188"/>
        <v/>
      </c>
      <c r="DO86">
        <f t="shared" si="188"/>
        <v>0</v>
      </c>
      <c r="DP86" t="str">
        <f t="shared" si="188"/>
        <v/>
      </c>
      <c r="DQ86" t="str">
        <f t="shared" si="188"/>
        <v/>
      </c>
      <c r="DR86" t="str">
        <f t="shared" si="188"/>
        <v/>
      </c>
      <c r="DS86" t="str">
        <f t="shared" si="188"/>
        <v/>
      </c>
      <c r="DT86" t="str">
        <f t="shared" si="188"/>
        <v/>
      </c>
      <c r="DU86" t="str">
        <f t="shared" si="188"/>
        <v/>
      </c>
      <c r="DV86" t="str">
        <f t="shared" si="188"/>
        <v/>
      </c>
      <c r="DW86" t="str">
        <f t="shared" si="188"/>
        <v/>
      </c>
      <c r="DX86" t="str">
        <f t="shared" si="188"/>
        <v/>
      </c>
      <c r="DY86" t="str">
        <f t="shared" si="188"/>
        <v/>
      </c>
      <c r="DZ86">
        <f t="shared" si="188"/>
        <v>0</v>
      </c>
      <c r="EA86" t="str">
        <f t="shared" si="188"/>
        <v/>
      </c>
      <c r="EB86" t="str">
        <f t="shared" si="188"/>
        <v/>
      </c>
      <c r="EC86" t="str">
        <f t="shared" ref="EC86:FS86" si="189">IF(EC$29="","", EC85-EB85)</f>
        <v/>
      </c>
      <c r="ED86" t="str">
        <f t="shared" si="189"/>
        <v/>
      </c>
      <c r="EE86" t="str">
        <f t="shared" si="189"/>
        <v/>
      </c>
      <c r="EF86" t="str">
        <f t="shared" si="189"/>
        <v/>
      </c>
      <c r="EG86" t="str">
        <f t="shared" si="189"/>
        <v/>
      </c>
      <c r="EH86">
        <f t="shared" si="189"/>
        <v>0</v>
      </c>
      <c r="EI86" t="str">
        <f t="shared" si="189"/>
        <v/>
      </c>
      <c r="EJ86" t="str">
        <f t="shared" si="189"/>
        <v/>
      </c>
      <c r="EK86" t="str">
        <f t="shared" si="189"/>
        <v/>
      </c>
      <c r="EL86" t="str">
        <f t="shared" si="189"/>
        <v/>
      </c>
      <c r="EM86" t="str">
        <f t="shared" si="189"/>
        <v/>
      </c>
      <c r="EN86" t="str">
        <f t="shared" si="189"/>
        <v/>
      </c>
      <c r="EO86" t="str">
        <f t="shared" si="189"/>
        <v/>
      </c>
      <c r="EP86" t="str">
        <f t="shared" si="189"/>
        <v/>
      </c>
      <c r="EQ86" t="str">
        <f t="shared" si="189"/>
        <v/>
      </c>
      <c r="ER86" t="str">
        <f t="shared" si="189"/>
        <v/>
      </c>
      <c r="ES86" t="str">
        <f t="shared" si="189"/>
        <v/>
      </c>
      <c r="ET86" t="str">
        <f t="shared" si="189"/>
        <v/>
      </c>
      <c r="EU86" t="str">
        <f t="shared" si="189"/>
        <v/>
      </c>
      <c r="EV86" t="str">
        <f t="shared" si="189"/>
        <v/>
      </c>
      <c r="EW86" t="str">
        <f t="shared" si="189"/>
        <v/>
      </c>
      <c r="EX86" t="str">
        <f t="shared" si="189"/>
        <v/>
      </c>
      <c r="EY86" t="str">
        <f t="shared" si="189"/>
        <v/>
      </c>
      <c r="EZ86" t="str">
        <f t="shared" si="189"/>
        <v/>
      </c>
      <c r="FA86" t="str">
        <f t="shared" si="189"/>
        <v/>
      </c>
      <c r="FB86" t="str">
        <f t="shared" si="189"/>
        <v/>
      </c>
      <c r="FC86" t="str">
        <f t="shared" si="189"/>
        <v/>
      </c>
      <c r="FD86" t="str">
        <f t="shared" si="189"/>
        <v/>
      </c>
      <c r="FE86" t="str">
        <f t="shared" si="189"/>
        <v/>
      </c>
      <c r="FF86" t="str">
        <f t="shared" si="189"/>
        <v/>
      </c>
      <c r="FG86" t="str">
        <f t="shared" si="189"/>
        <v/>
      </c>
      <c r="FH86">
        <f t="shared" si="189"/>
        <v>0</v>
      </c>
      <c r="FI86" t="str">
        <f t="shared" si="189"/>
        <v/>
      </c>
      <c r="FJ86" t="str">
        <f t="shared" si="189"/>
        <v/>
      </c>
      <c r="FK86" t="str">
        <f t="shared" si="189"/>
        <v/>
      </c>
      <c r="FL86" t="str">
        <f t="shared" si="189"/>
        <v/>
      </c>
      <c r="FM86" t="str">
        <f t="shared" si="189"/>
        <v/>
      </c>
      <c r="FN86" t="str">
        <f t="shared" si="189"/>
        <v/>
      </c>
      <c r="FO86" t="str">
        <f t="shared" si="189"/>
        <v/>
      </c>
      <c r="FP86" t="str">
        <f t="shared" si="189"/>
        <v/>
      </c>
      <c r="FQ86" t="str">
        <f t="shared" si="189"/>
        <v/>
      </c>
      <c r="FR86" t="str">
        <f t="shared" si="189"/>
        <v/>
      </c>
      <c r="FS86" t="str">
        <f t="shared" si="189"/>
        <v/>
      </c>
    </row>
    <row r="87" spans="1:175" x14ac:dyDescent="0.25">
      <c r="A87" t="s">
        <v>169</v>
      </c>
      <c r="C87">
        <v>0</v>
      </c>
      <c r="D87" t="str">
        <f t="shared" ref="D87:AI87" si="190">IF(D$29="","", (D82+D84-D86)/(C80+D16))</f>
        <v/>
      </c>
      <c r="E87" t="str">
        <f t="shared" si="190"/>
        <v/>
      </c>
      <c r="F87" t="str">
        <f t="shared" si="190"/>
        <v/>
      </c>
      <c r="G87" t="str">
        <f t="shared" si="190"/>
        <v/>
      </c>
      <c r="H87" t="str">
        <f t="shared" si="190"/>
        <v/>
      </c>
      <c r="I87" t="str">
        <f t="shared" si="190"/>
        <v/>
      </c>
      <c r="J87" t="str">
        <f t="shared" si="190"/>
        <v/>
      </c>
      <c r="K87" t="str">
        <f t="shared" si="190"/>
        <v/>
      </c>
      <c r="L87" t="str">
        <f t="shared" si="190"/>
        <v/>
      </c>
      <c r="M87" t="str">
        <f t="shared" si="190"/>
        <v/>
      </c>
      <c r="N87" t="str">
        <f t="shared" si="190"/>
        <v/>
      </c>
      <c r="O87" t="str">
        <f t="shared" si="190"/>
        <v/>
      </c>
      <c r="P87" t="str">
        <f t="shared" si="190"/>
        <v/>
      </c>
      <c r="Q87" t="str">
        <f t="shared" si="190"/>
        <v/>
      </c>
      <c r="R87" t="str">
        <f t="shared" si="190"/>
        <v/>
      </c>
      <c r="S87" t="str">
        <f t="shared" si="190"/>
        <v/>
      </c>
      <c r="T87" t="str">
        <f t="shared" si="190"/>
        <v/>
      </c>
      <c r="U87" t="str">
        <f t="shared" si="190"/>
        <v/>
      </c>
      <c r="V87" t="str">
        <f t="shared" si="190"/>
        <v/>
      </c>
      <c r="W87" t="str">
        <f t="shared" si="190"/>
        <v/>
      </c>
      <c r="X87" t="str">
        <f t="shared" si="190"/>
        <v/>
      </c>
      <c r="Y87" t="str">
        <f t="shared" si="190"/>
        <v/>
      </c>
      <c r="Z87" t="str">
        <f t="shared" si="190"/>
        <v/>
      </c>
      <c r="AA87">
        <f t="shared" si="190"/>
        <v>0.29834274430136776</v>
      </c>
      <c r="AB87" t="str">
        <f t="shared" si="190"/>
        <v/>
      </c>
      <c r="AC87" t="str">
        <f t="shared" si="190"/>
        <v/>
      </c>
      <c r="AD87" t="str">
        <f t="shared" si="190"/>
        <v/>
      </c>
      <c r="AE87">
        <f t="shared" si="190"/>
        <v>1.4797125251804006E-2</v>
      </c>
      <c r="AF87" t="str">
        <f t="shared" si="190"/>
        <v/>
      </c>
      <c r="AG87">
        <f t="shared" si="190"/>
        <v>0.55882833506388419</v>
      </c>
      <c r="AH87" t="str">
        <f t="shared" si="190"/>
        <v/>
      </c>
      <c r="AI87">
        <f t="shared" si="190"/>
        <v>-0.93185524464185987</v>
      </c>
      <c r="AJ87" t="str">
        <f t="shared" ref="AJ87:BO87" si="191">IF(AJ$29="","", (AJ82+AJ84-AJ86)/(AI80+AJ16))</f>
        <v/>
      </c>
      <c r="AK87" t="str">
        <f t="shared" si="191"/>
        <v/>
      </c>
      <c r="AL87" t="str">
        <f t="shared" si="191"/>
        <v/>
      </c>
      <c r="AM87" t="str">
        <f t="shared" si="191"/>
        <v/>
      </c>
      <c r="AN87">
        <f t="shared" si="191"/>
        <v>0.81456880403440712</v>
      </c>
      <c r="AO87" t="str">
        <f t="shared" si="191"/>
        <v/>
      </c>
      <c r="AP87">
        <f t="shared" si="191"/>
        <v>-0.48988364828541747</v>
      </c>
      <c r="AQ87" t="str">
        <f t="shared" si="191"/>
        <v/>
      </c>
      <c r="AR87" t="str">
        <f t="shared" si="191"/>
        <v/>
      </c>
      <c r="AS87" t="str">
        <f t="shared" si="191"/>
        <v/>
      </c>
      <c r="AT87">
        <f t="shared" si="191"/>
        <v>1.3328369697600198</v>
      </c>
      <c r="AU87" t="str">
        <f t="shared" si="191"/>
        <v/>
      </c>
      <c r="AV87">
        <f t="shared" si="191"/>
        <v>4.7852488301607418E-2</v>
      </c>
      <c r="AW87" t="str">
        <f t="shared" si="191"/>
        <v/>
      </c>
      <c r="AX87" t="str">
        <f t="shared" si="191"/>
        <v/>
      </c>
      <c r="AY87">
        <f t="shared" si="191"/>
        <v>0.50853398115561843</v>
      </c>
      <c r="AZ87" t="str">
        <f t="shared" si="191"/>
        <v/>
      </c>
      <c r="BA87">
        <f t="shared" si="191"/>
        <v>-0.70148522463012131</v>
      </c>
      <c r="BB87" t="str">
        <f t="shared" si="191"/>
        <v/>
      </c>
      <c r="BC87">
        <f t="shared" si="191"/>
        <v>1.6109355476142624</v>
      </c>
      <c r="BD87" t="str">
        <f t="shared" si="191"/>
        <v/>
      </c>
      <c r="BE87" t="str">
        <f t="shared" si="191"/>
        <v/>
      </c>
      <c r="BF87" t="str">
        <f t="shared" si="191"/>
        <v/>
      </c>
      <c r="BG87" t="str">
        <f t="shared" si="191"/>
        <v/>
      </c>
      <c r="BH87">
        <f t="shared" si="191"/>
        <v>0.29170437545600553</v>
      </c>
      <c r="BI87" t="str">
        <f t="shared" si="191"/>
        <v/>
      </c>
      <c r="BJ87">
        <f t="shared" si="191"/>
        <v>0.75854587377357496</v>
      </c>
      <c r="BK87" t="str">
        <f t="shared" si="191"/>
        <v/>
      </c>
      <c r="BL87" t="str">
        <f t="shared" si="191"/>
        <v/>
      </c>
      <c r="BM87">
        <f t="shared" si="191"/>
        <v>0.19549811624758989</v>
      </c>
      <c r="BN87" t="str">
        <f t="shared" si="191"/>
        <v/>
      </c>
      <c r="BO87">
        <f t="shared" si="191"/>
        <v>-5.642766443573189E-2</v>
      </c>
      <c r="BP87" t="str">
        <f t="shared" ref="BP87:CU87" si="192">IF(BP$29="","", (BP82+BP84-BP86)/(BO80+BP16))</f>
        <v/>
      </c>
      <c r="BQ87">
        <f t="shared" si="192"/>
        <v>1.512188520009025</v>
      </c>
      <c r="BR87" t="str">
        <f t="shared" si="192"/>
        <v/>
      </c>
      <c r="BS87" t="str">
        <f t="shared" si="192"/>
        <v/>
      </c>
      <c r="BT87" t="str">
        <f t="shared" si="192"/>
        <v/>
      </c>
      <c r="BU87" t="str">
        <f t="shared" si="192"/>
        <v/>
      </c>
      <c r="BV87">
        <f t="shared" si="192"/>
        <v>0.41957201628183799</v>
      </c>
      <c r="BW87" t="str">
        <f t="shared" si="192"/>
        <v/>
      </c>
      <c r="BX87">
        <f t="shared" si="192"/>
        <v>-0.56160116715793618</v>
      </c>
      <c r="BY87" t="str">
        <f t="shared" si="192"/>
        <v/>
      </c>
      <c r="BZ87" t="str">
        <f t="shared" si="192"/>
        <v/>
      </c>
      <c r="CA87">
        <f t="shared" si="192"/>
        <v>1.0758386515815572</v>
      </c>
      <c r="CB87" t="str">
        <f t="shared" si="192"/>
        <v/>
      </c>
      <c r="CC87">
        <f t="shared" si="192"/>
        <v>-0.99440099597916398</v>
      </c>
      <c r="CD87" t="str">
        <f t="shared" si="192"/>
        <v/>
      </c>
      <c r="CE87">
        <f t="shared" si="192"/>
        <v>1.5548832329947166</v>
      </c>
      <c r="CF87" t="str">
        <f t="shared" si="192"/>
        <v/>
      </c>
      <c r="CG87" t="str">
        <f t="shared" si="192"/>
        <v/>
      </c>
      <c r="CH87" t="str">
        <f t="shared" si="192"/>
        <v/>
      </c>
      <c r="CI87" t="str">
        <f t="shared" si="192"/>
        <v/>
      </c>
      <c r="CJ87">
        <f t="shared" si="192"/>
        <v>0.81720124467332045</v>
      </c>
      <c r="CK87" t="str">
        <f t="shared" si="192"/>
        <v/>
      </c>
      <c r="CL87">
        <f t="shared" si="192"/>
        <v>0.51124271364025153</v>
      </c>
      <c r="CM87" t="str">
        <f t="shared" si="192"/>
        <v/>
      </c>
      <c r="CN87" t="str">
        <f t="shared" si="192"/>
        <v/>
      </c>
      <c r="CO87">
        <f t="shared" si="192"/>
        <v>2.0486587215818748</v>
      </c>
      <c r="CP87" t="str">
        <f t="shared" si="192"/>
        <v/>
      </c>
      <c r="CQ87">
        <f t="shared" si="192"/>
        <v>-0.94028962759253432</v>
      </c>
      <c r="CR87" t="str">
        <f t="shared" si="192"/>
        <v/>
      </c>
      <c r="CS87">
        <f t="shared" si="192"/>
        <v>1.9978326237954795</v>
      </c>
      <c r="CT87" t="str">
        <f t="shared" si="192"/>
        <v/>
      </c>
      <c r="CU87" t="str">
        <f t="shared" si="192"/>
        <v/>
      </c>
      <c r="CV87" t="str">
        <f t="shared" ref="CV87:EA87" si="193">IF(CV$29="","", (CV82+CV84-CV86)/(CU80+CV16))</f>
        <v/>
      </c>
      <c r="CW87" t="str">
        <f t="shared" si="193"/>
        <v/>
      </c>
      <c r="CX87">
        <f t="shared" si="193"/>
        <v>1.2252075094042909</v>
      </c>
      <c r="CY87" t="str">
        <f t="shared" si="193"/>
        <v/>
      </c>
      <c r="CZ87">
        <f t="shared" si="193"/>
        <v>4.4454558710048692E-2</v>
      </c>
      <c r="DA87" t="str">
        <f t="shared" si="193"/>
        <v/>
      </c>
      <c r="DB87" t="str">
        <f t="shared" si="193"/>
        <v/>
      </c>
      <c r="DC87">
        <f t="shared" si="193"/>
        <v>1.6028820600586284</v>
      </c>
      <c r="DD87" t="str">
        <f t="shared" si="193"/>
        <v/>
      </c>
      <c r="DE87">
        <f t="shared" si="193"/>
        <v>-0.77179416436829273</v>
      </c>
      <c r="DF87" t="str">
        <f t="shared" si="193"/>
        <v/>
      </c>
      <c r="DG87">
        <f t="shared" si="193"/>
        <v>1.744757311103007</v>
      </c>
      <c r="DH87" t="str">
        <f t="shared" si="193"/>
        <v/>
      </c>
      <c r="DI87" t="str">
        <f t="shared" si="193"/>
        <v/>
      </c>
      <c r="DJ87" t="str">
        <f t="shared" si="193"/>
        <v/>
      </c>
      <c r="DK87" t="str">
        <f t="shared" si="193"/>
        <v/>
      </c>
      <c r="DL87" t="str">
        <f t="shared" si="193"/>
        <v/>
      </c>
      <c r="DM87">
        <f t="shared" si="193"/>
        <v>0.70054413789189662</v>
      </c>
      <c r="DN87" t="str">
        <f t="shared" si="193"/>
        <v/>
      </c>
      <c r="DO87">
        <f t="shared" si="193"/>
        <v>-7.8846532227289989E-2</v>
      </c>
      <c r="DP87" t="str">
        <f t="shared" si="193"/>
        <v/>
      </c>
      <c r="DQ87" t="str">
        <f t="shared" si="193"/>
        <v/>
      </c>
      <c r="DR87" t="str">
        <f t="shared" si="193"/>
        <v/>
      </c>
      <c r="DS87" t="str">
        <f t="shared" si="193"/>
        <v/>
      </c>
      <c r="DT87" t="str">
        <f t="shared" si="193"/>
        <v/>
      </c>
      <c r="DU87" t="str">
        <f t="shared" si="193"/>
        <v/>
      </c>
      <c r="DV87" t="str">
        <f t="shared" si="193"/>
        <v/>
      </c>
      <c r="DW87" t="str">
        <f t="shared" si="193"/>
        <v/>
      </c>
      <c r="DX87" t="str">
        <f t="shared" si="193"/>
        <v/>
      </c>
      <c r="DY87" t="str">
        <f t="shared" si="193"/>
        <v/>
      </c>
      <c r="DZ87">
        <f t="shared" si="193"/>
        <v>0.10481374615783447</v>
      </c>
      <c r="EA87" t="str">
        <f t="shared" si="193"/>
        <v/>
      </c>
      <c r="EB87" t="str">
        <f t="shared" ref="EB87:FG87" si="194">IF(EB$29="","", (EB82+EB84-EB86)/(EA80+EB16))</f>
        <v/>
      </c>
      <c r="EC87" t="str">
        <f t="shared" si="194"/>
        <v/>
      </c>
      <c r="ED87" t="str">
        <f t="shared" si="194"/>
        <v/>
      </c>
      <c r="EE87" t="str">
        <f t="shared" si="194"/>
        <v/>
      </c>
      <c r="EF87" t="str">
        <f t="shared" si="194"/>
        <v/>
      </c>
      <c r="EG87" t="str">
        <f t="shared" si="194"/>
        <v/>
      </c>
      <c r="EH87">
        <f t="shared" si="194"/>
        <v>-0.4941191371496248</v>
      </c>
      <c r="EI87" t="str">
        <f t="shared" si="194"/>
        <v/>
      </c>
      <c r="EJ87" t="str">
        <f t="shared" si="194"/>
        <v/>
      </c>
      <c r="EK87" t="str">
        <f t="shared" si="194"/>
        <v/>
      </c>
      <c r="EL87" t="str">
        <f t="shared" si="194"/>
        <v/>
      </c>
      <c r="EM87" t="str">
        <f t="shared" si="194"/>
        <v/>
      </c>
      <c r="EN87" t="str">
        <f t="shared" si="194"/>
        <v/>
      </c>
      <c r="EO87" t="str">
        <f t="shared" si="194"/>
        <v/>
      </c>
      <c r="EP87" t="str">
        <f t="shared" si="194"/>
        <v/>
      </c>
      <c r="EQ87" t="str">
        <f t="shared" si="194"/>
        <v/>
      </c>
      <c r="ER87" t="str">
        <f t="shared" si="194"/>
        <v/>
      </c>
      <c r="ES87" t="str">
        <f t="shared" si="194"/>
        <v/>
      </c>
      <c r="ET87" t="str">
        <f t="shared" si="194"/>
        <v/>
      </c>
      <c r="EU87" t="str">
        <f t="shared" si="194"/>
        <v/>
      </c>
      <c r="EV87" t="str">
        <f t="shared" si="194"/>
        <v/>
      </c>
      <c r="EW87" t="str">
        <f t="shared" si="194"/>
        <v/>
      </c>
      <c r="EX87" t="str">
        <f t="shared" si="194"/>
        <v/>
      </c>
      <c r="EY87" t="str">
        <f t="shared" si="194"/>
        <v/>
      </c>
      <c r="EZ87" t="str">
        <f t="shared" si="194"/>
        <v/>
      </c>
      <c r="FA87" t="str">
        <f t="shared" si="194"/>
        <v/>
      </c>
      <c r="FB87" t="str">
        <f t="shared" si="194"/>
        <v/>
      </c>
      <c r="FC87" t="str">
        <f t="shared" si="194"/>
        <v/>
      </c>
      <c r="FD87" t="str">
        <f t="shared" si="194"/>
        <v/>
      </c>
      <c r="FE87" t="str">
        <f t="shared" si="194"/>
        <v/>
      </c>
      <c r="FF87" t="str">
        <f t="shared" si="194"/>
        <v/>
      </c>
      <c r="FG87" t="str">
        <f t="shared" si="194"/>
        <v/>
      </c>
      <c r="FH87">
        <f t="shared" ref="FH87:FS87" si="195">IF(FH$29="","", (FH82+FH84-FH86)/(FG80+FH16))</f>
        <v>0.18661958695810255</v>
      </c>
      <c r="FI87" t="str">
        <f t="shared" si="195"/>
        <v/>
      </c>
      <c r="FJ87" t="str">
        <f t="shared" si="195"/>
        <v/>
      </c>
      <c r="FK87" t="str">
        <f t="shared" si="195"/>
        <v/>
      </c>
      <c r="FL87" t="str">
        <f t="shared" si="195"/>
        <v/>
      </c>
      <c r="FM87" t="str">
        <f t="shared" si="195"/>
        <v/>
      </c>
      <c r="FN87" t="str">
        <f t="shared" si="195"/>
        <v/>
      </c>
      <c r="FO87" t="str">
        <f t="shared" si="195"/>
        <v/>
      </c>
      <c r="FP87" t="str">
        <f t="shared" si="195"/>
        <v/>
      </c>
      <c r="FQ87" t="str">
        <f t="shared" si="195"/>
        <v/>
      </c>
      <c r="FR87" t="str">
        <f t="shared" si="195"/>
        <v/>
      </c>
      <c r="FS87" t="str">
        <f t="shared" si="195"/>
        <v/>
      </c>
    </row>
    <row r="88" spans="1:175" x14ac:dyDescent="0.25">
      <c r="AH88">
        <f t="shared" ref="AH88:AN88" si="196">IF(AH87="", AI88, AH87)</f>
        <v>-0.93185524464185987</v>
      </c>
      <c r="AI88">
        <f t="shared" si="196"/>
        <v>-0.93185524464185987</v>
      </c>
      <c r="AJ88">
        <f t="shared" si="196"/>
        <v>0.81456880403440712</v>
      </c>
      <c r="AK88">
        <f t="shared" si="196"/>
        <v>0.81456880403440712</v>
      </c>
      <c r="AL88">
        <f t="shared" si="196"/>
        <v>0.81456880403440712</v>
      </c>
      <c r="AM88">
        <f t="shared" si="196"/>
        <v>0.81456880403440712</v>
      </c>
      <c r="AN88">
        <f t="shared" si="196"/>
        <v>0.81456880403440712</v>
      </c>
      <c r="AO88">
        <f>IF(AO87="", AP88, AO87)</f>
        <v>-0.48988364828541747</v>
      </c>
      <c r="AP88">
        <f t="shared" ref="AP88:DA88" si="197">IF(AP87="", AQ88, AP87)</f>
        <v>-0.48988364828541747</v>
      </c>
      <c r="AQ88">
        <f t="shared" si="197"/>
        <v>1.3328369697600198</v>
      </c>
      <c r="AR88">
        <f t="shared" si="197"/>
        <v>1.3328369697600198</v>
      </c>
      <c r="AS88">
        <f t="shared" si="197"/>
        <v>1.3328369697600198</v>
      </c>
      <c r="AT88">
        <f t="shared" si="197"/>
        <v>1.3328369697600198</v>
      </c>
      <c r="AU88">
        <f t="shared" si="197"/>
        <v>4.7852488301607418E-2</v>
      </c>
      <c r="AV88">
        <f t="shared" si="197"/>
        <v>4.7852488301607418E-2</v>
      </c>
      <c r="AW88">
        <f t="shared" si="197"/>
        <v>0.50853398115561843</v>
      </c>
      <c r="AX88">
        <f t="shared" si="197"/>
        <v>0.50853398115561843</v>
      </c>
      <c r="AY88">
        <f t="shared" si="197"/>
        <v>0.50853398115561843</v>
      </c>
      <c r="AZ88">
        <f t="shared" si="197"/>
        <v>-0.70148522463012131</v>
      </c>
      <c r="BA88">
        <f t="shared" si="197"/>
        <v>-0.70148522463012131</v>
      </c>
      <c r="BB88">
        <f t="shared" si="197"/>
        <v>1.6109355476142624</v>
      </c>
      <c r="BC88">
        <f t="shared" si="197"/>
        <v>1.6109355476142624</v>
      </c>
      <c r="BD88">
        <f t="shared" si="197"/>
        <v>0.29170437545600553</v>
      </c>
      <c r="BE88">
        <f t="shared" si="197"/>
        <v>0.29170437545600553</v>
      </c>
      <c r="BF88">
        <f t="shared" si="197"/>
        <v>0.29170437545600553</v>
      </c>
      <c r="BG88">
        <f t="shared" si="197"/>
        <v>0.29170437545600553</v>
      </c>
      <c r="BH88">
        <f t="shared" si="197"/>
        <v>0.29170437545600553</v>
      </c>
      <c r="BI88">
        <f t="shared" si="197"/>
        <v>0.75854587377357496</v>
      </c>
      <c r="BJ88">
        <f t="shared" si="197"/>
        <v>0.75854587377357496</v>
      </c>
      <c r="BK88">
        <f t="shared" si="197"/>
        <v>0.19549811624758989</v>
      </c>
      <c r="BL88">
        <f t="shared" si="197"/>
        <v>0.19549811624758989</v>
      </c>
      <c r="BM88">
        <f t="shared" si="197"/>
        <v>0.19549811624758989</v>
      </c>
      <c r="BN88">
        <f t="shared" si="197"/>
        <v>-5.642766443573189E-2</v>
      </c>
      <c r="BO88">
        <f t="shared" si="197"/>
        <v>-5.642766443573189E-2</v>
      </c>
      <c r="BP88">
        <f t="shared" si="197"/>
        <v>1.512188520009025</v>
      </c>
      <c r="BQ88">
        <f t="shared" si="197"/>
        <v>1.512188520009025</v>
      </c>
      <c r="BR88">
        <f t="shared" si="197"/>
        <v>0.41957201628183799</v>
      </c>
      <c r="BS88">
        <f t="shared" si="197"/>
        <v>0.41957201628183799</v>
      </c>
      <c r="BT88">
        <f t="shared" si="197"/>
        <v>0.41957201628183799</v>
      </c>
      <c r="BU88">
        <f t="shared" si="197"/>
        <v>0.41957201628183799</v>
      </c>
      <c r="BV88">
        <f t="shared" si="197"/>
        <v>0.41957201628183799</v>
      </c>
      <c r="BW88">
        <f t="shared" si="197"/>
        <v>-0.56160116715793618</v>
      </c>
      <c r="BX88">
        <f t="shared" si="197"/>
        <v>-0.56160116715793618</v>
      </c>
      <c r="BY88">
        <f t="shared" si="197"/>
        <v>1.0758386515815572</v>
      </c>
      <c r="BZ88">
        <f t="shared" si="197"/>
        <v>1.0758386515815572</v>
      </c>
      <c r="CA88">
        <f t="shared" si="197"/>
        <v>1.0758386515815572</v>
      </c>
      <c r="CB88">
        <f t="shared" si="197"/>
        <v>-0.99440099597916398</v>
      </c>
      <c r="CC88">
        <f t="shared" si="197"/>
        <v>-0.99440099597916398</v>
      </c>
      <c r="CD88">
        <f t="shared" si="197"/>
        <v>1.5548832329947166</v>
      </c>
      <c r="CE88">
        <f t="shared" si="197"/>
        <v>1.5548832329947166</v>
      </c>
      <c r="CF88">
        <f t="shared" si="197"/>
        <v>0.81720124467332045</v>
      </c>
      <c r="CG88">
        <f t="shared" si="197"/>
        <v>0.81720124467332045</v>
      </c>
      <c r="CH88">
        <f t="shared" si="197"/>
        <v>0.81720124467332045</v>
      </c>
      <c r="CI88">
        <f t="shared" si="197"/>
        <v>0.81720124467332045</v>
      </c>
      <c r="CJ88">
        <f t="shared" si="197"/>
        <v>0.81720124467332045</v>
      </c>
      <c r="CK88">
        <f t="shared" si="197"/>
        <v>0.51124271364025153</v>
      </c>
      <c r="CL88">
        <f t="shared" si="197"/>
        <v>0.51124271364025153</v>
      </c>
      <c r="CM88">
        <f t="shared" si="197"/>
        <v>2.0486587215818748</v>
      </c>
      <c r="CN88">
        <f t="shared" si="197"/>
        <v>2.0486587215818748</v>
      </c>
      <c r="CO88">
        <f t="shared" si="197"/>
        <v>2.0486587215818748</v>
      </c>
      <c r="CP88">
        <f t="shared" si="197"/>
        <v>-0.94028962759253432</v>
      </c>
      <c r="CQ88">
        <f t="shared" si="197"/>
        <v>-0.94028962759253432</v>
      </c>
      <c r="CR88">
        <f t="shared" si="197"/>
        <v>1.9978326237954795</v>
      </c>
      <c r="CS88">
        <f t="shared" si="197"/>
        <v>1.9978326237954795</v>
      </c>
      <c r="CT88">
        <f t="shared" si="197"/>
        <v>1.2252075094042909</v>
      </c>
      <c r="CU88">
        <f t="shared" si="197"/>
        <v>1.2252075094042909</v>
      </c>
      <c r="CV88">
        <f t="shared" si="197"/>
        <v>1.2252075094042909</v>
      </c>
      <c r="CW88">
        <f t="shared" si="197"/>
        <v>1.2252075094042909</v>
      </c>
      <c r="CX88">
        <f t="shared" si="197"/>
        <v>1.2252075094042909</v>
      </c>
      <c r="CY88">
        <f t="shared" si="197"/>
        <v>4.4454558710048692E-2</v>
      </c>
      <c r="CZ88">
        <f t="shared" si="197"/>
        <v>4.4454558710048692E-2</v>
      </c>
      <c r="DA88">
        <f t="shared" si="197"/>
        <v>1.6028820600586284</v>
      </c>
      <c r="DB88">
        <f t="shared" ref="DB88:EG88" si="198">IF(DB87="", DC88, DB87)</f>
        <v>1.6028820600586284</v>
      </c>
      <c r="DC88">
        <f t="shared" si="198"/>
        <v>1.6028820600586284</v>
      </c>
      <c r="DD88">
        <f t="shared" si="198"/>
        <v>-0.77179416436829273</v>
      </c>
      <c r="DE88">
        <f t="shared" si="198"/>
        <v>-0.77179416436829273</v>
      </c>
      <c r="DF88">
        <f t="shared" si="198"/>
        <v>1.744757311103007</v>
      </c>
      <c r="DG88">
        <f t="shared" si="198"/>
        <v>1.744757311103007</v>
      </c>
      <c r="DH88">
        <f t="shared" si="198"/>
        <v>0.70054413789189662</v>
      </c>
      <c r="DI88">
        <f t="shared" si="198"/>
        <v>0.70054413789189662</v>
      </c>
      <c r="DJ88">
        <f t="shared" si="198"/>
        <v>0.70054413789189662</v>
      </c>
      <c r="DK88">
        <f t="shared" si="198"/>
        <v>0.70054413789189662</v>
      </c>
      <c r="DL88">
        <f t="shared" si="198"/>
        <v>0.70054413789189662</v>
      </c>
      <c r="DM88">
        <f t="shared" si="198"/>
        <v>0.70054413789189662</v>
      </c>
      <c r="DN88">
        <f t="shared" si="198"/>
        <v>-7.8846532227289989E-2</v>
      </c>
      <c r="DO88">
        <f t="shared" si="198"/>
        <v>-7.8846532227289989E-2</v>
      </c>
      <c r="DP88">
        <f t="shared" si="198"/>
        <v>0.10481374615783447</v>
      </c>
      <c r="DQ88">
        <f t="shared" si="198"/>
        <v>0.10481374615783447</v>
      </c>
      <c r="DR88">
        <f t="shared" si="198"/>
        <v>0.10481374615783447</v>
      </c>
      <c r="DS88">
        <f t="shared" si="198"/>
        <v>0.10481374615783447</v>
      </c>
      <c r="DT88">
        <f t="shared" si="198"/>
        <v>0.10481374615783447</v>
      </c>
      <c r="DU88">
        <f t="shared" si="198"/>
        <v>0.10481374615783447</v>
      </c>
      <c r="DV88">
        <f t="shared" si="198"/>
        <v>0.10481374615783447</v>
      </c>
      <c r="DW88">
        <f t="shared" si="198"/>
        <v>0.10481374615783447</v>
      </c>
      <c r="DX88">
        <f t="shared" si="198"/>
        <v>0.10481374615783447</v>
      </c>
      <c r="DY88">
        <f t="shared" si="198"/>
        <v>0.10481374615783447</v>
      </c>
      <c r="DZ88">
        <f t="shared" si="198"/>
        <v>0.10481374615783447</v>
      </c>
      <c r="EA88">
        <f t="shared" si="198"/>
        <v>-0.4941191371496248</v>
      </c>
      <c r="EB88">
        <f t="shared" si="198"/>
        <v>-0.4941191371496248</v>
      </c>
      <c r="EC88">
        <f t="shared" si="198"/>
        <v>-0.4941191371496248</v>
      </c>
      <c r="ED88">
        <f t="shared" si="198"/>
        <v>-0.4941191371496248</v>
      </c>
      <c r="EE88">
        <f t="shared" si="198"/>
        <v>-0.4941191371496248</v>
      </c>
      <c r="EF88">
        <f t="shared" si="198"/>
        <v>-0.4941191371496248</v>
      </c>
      <c r="EG88">
        <f t="shared" si="198"/>
        <v>-0.4941191371496248</v>
      </c>
      <c r="EH88">
        <f>IF(EH87="", EI88, EH87)</f>
        <v>-0.4941191371496248</v>
      </c>
      <c r="EI88">
        <f t="shared" ref="EI88:FS88" si="199">IF(EI87="", EJ88, EI87)</f>
        <v>0.18661958695810255</v>
      </c>
      <c r="EJ88">
        <f t="shared" si="199"/>
        <v>0.18661958695810255</v>
      </c>
      <c r="EK88">
        <f t="shared" si="199"/>
        <v>0.18661958695810255</v>
      </c>
      <c r="EL88">
        <f t="shared" si="199"/>
        <v>0.18661958695810255</v>
      </c>
      <c r="EM88">
        <f t="shared" si="199"/>
        <v>0.18661958695810255</v>
      </c>
      <c r="EN88">
        <f t="shared" si="199"/>
        <v>0.18661958695810255</v>
      </c>
      <c r="EO88">
        <f t="shared" si="199"/>
        <v>0.18661958695810255</v>
      </c>
      <c r="EP88">
        <f t="shared" si="199"/>
        <v>0.18661958695810255</v>
      </c>
      <c r="EQ88">
        <f t="shared" si="199"/>
        <v>0.18661958695810255</v>
      </c>
      <c r="ER88">
        <f t="shared" si="199"/>
        <v>0.18661958695810255</v>
      </c>
      <c r="ES88">
        <f t="shared" si="199"/>
        <v>0.18661958695810255</v>
      </c>
      <c r="ET88">
        <f t="shared" si="199"/>
        <v>0.18661958695810255</v>
      </c>
      <c r="EU88">
        <f t="shared" si="199"/>
        <v>0.18661958695810255</v>
      </c>
      <c r="EV88">
        <f t="shared" si="199"/>
        <v>0.18661958695810255</v>
      </c>
      <c r="EW88">
        <f t="shared" si="199"/>
        <v>0.18661958695810255</v>
      </c>
      <c r="EX88">
        <f t="shared" si="199"/>
        <v>0.18661958695810255</v>
      </c>
      <c r="EY88">
        <f t="shared" si="199"/>
        <v>0.18661958695810255</v>
      </c>
      <c r="EZ88">
        <f t="shared" si="199"/>
        <v>0.18661958695810255</v>
      </c>
      <c r="FA88">
        <f t="shared" si="199"/>
        <v>0.18661958695810255</v>
      </c>
      <c r="FB88">
        <f t="shared" si="199"/>
        <v>0.18661958695810255</v>
      </c>
      <c r="FC88">
        <f t="shared" si="199"/>
        <v>0.18661958695810255</v>
      </c>
      <c r="FD88">
        <f t="shared" si="199"/>
        <v>0.18661958695810255</v>
      </c>
      <c r="FE88">
        <f t="shared" si="199"/>
        <v>0.18661958695810255</v>
      </c>
      <c r="FF88">
        <f t="shared" si="199"/>
        <v>0.18661958695810255</v>
      </c>
      <c r="FG88">
        <f t="shared" si="199"/>
        <v>0.18661958695810255</v>
      </c>
      <c r="FH88">
        <f t="shared" si="199"/>
        <v>0.18661958695810255</v>
      </c>
      <c r="FI88">
        <f t="shared" si="199"/>
        <v>0</v>
      </c>
      <c r="FJ88">
        <f t="shared" si="199"/>
        <v>0</v>
      </c>
      <c r="FK88">
        <f t="shared" si="199"/>
        <v>0</v>
      </c>
      <c r="FL88">
        <f t="shared" si="199"/>
        <v>0</v>
      </c>
      <c r="FM88">
        <f t="shared" si="199"/>
        <v>0</v>
      </c>
      <c r="FN88">
        <f t="shared" si="199"/>
        <v>0</v>
      </c>
      <c r="FO88">
        <f t="shared" si="199"/>
        <v>0</v>
      </c>
      <c r="FP88">
        <f t="shared" si="199"/>
        <v>0</v>
      </c>
      <c r="FQ88">
        <f t="shared" si="199"/>
        <v>0</v>
      </c>
      <c r="FR88">
        <f t="shared" si="199"/>
        <v>0</v>
      </c>
      <c r="FS88">
        <f t="shared" si="199"/>
        <v>0</v>
      </c>
    </row>
    <row r="89" spans="1:175" x14ac:dyDescent="0.25">
      <c r="A89" t="s">
        <v>183</v>
      </c>
      <c r="D89" t="str">
        <f>IF(ISNUMBER(D88),AVERAGE(#REF!),"")</f>
        <v/>
      </c>
      <c r="E89" t="str">
        <f>IF(ISNUMBER(E88),AVERAGE(#REF!),"")</f>
        <v/>
      </c>
      <c r="F89" t="str">
        <f t="shared" ref="F89:L89" si="200">IF(ISNUMBER(F88),AVERAGE(A88:K88),"")</f>
        <v/>
      </c>
      <c r="G89" t="str">
        <f t="shared" si="200"/>
        <v/>
      </c>
      <c r="H89" t="str">
        <f t="shared" si="200"/>
        <v/>
      </c>
      <c r="I89" t="str">
        <f t="shared" si="200"/>
        <v/>
      </c>
      <c r="J89" t="str">
        <f t="shared" si="200"/>
        <v/>
      </c>
      <c r="K89" t="str">
        <f t="shared" si="200"/>
        <v/>
      </c>
      <c r="L89" t="str">
        <f t="shared" si="200"/>
        <v/>
      </c>
      <c r="M89" t="str">
        <f>IF(ISNUMBER(M88),AVERAGE(#REF!),"")</f>
        <v/>
      </c>
      <c r="N89" t="str">
        <f>IF(ISNUMBER(N88),AVERAGE(#REF!),"")</f>
        <v/>
      </c>
      <c r="O89" t="str">
        <f t="shared" ref="O89:U89" si="201">IF(ISNUMBER(O88),AVERAGE(J88:T88),"")</f>
        <v/>
      </c>
      <c r="P89" t="str">
        <f t="shared" si="201"/>
        <v/>
      </c>
      <c r="Q89" t="str">
        <f t="shared" si="201"/>
        <v/>
      </c>
      <c r="R89" t="str">
        <f t="shared" si="201"/>
        <v/>
      </c>
      <c r="S89" t="str">
        <f t="shared" si="201"/>
        <v/>
      </c>
      <c r="T89" t="str">
        <f t="shared" si="201"/>
        <v/>
      </c>
      <c r="U89" t="str">
        <f t="shared" si="201"/>
        <v/>
      </c>
      <c r="V89" t="str">
        <f>IF(ISNUMBER(V88),AVERAGE(#REF!),"")</f>
        <v/>
      </c>
      <c r="W89" t="str">
        <f>IF(ISNUMBER(W88),AVERAGE(#REF!),"")</f>
        <v/>
      </c>
      <c r="X89" t="str">
        <f t="shared" ref="X89:AG89" si="202">IF(ISNUMBER(X88),AVERAGE(S88:AC88),"")</f>
        <v/>
      </c>
      <c r="Y89" t="str">
        <f t="shared" si="202"/>
        <v/>
      </c>
      <c r="Z89" t="str">
        <f t="shared" si="202"/>
        <v/>
      </c>
      <c r="AA89" t="str">
        <f t="shared" si="202"/>
        <v/>
      </c>
      <c r="AB89" t="str">
        <f t="shared" si="202"/>
        <v/>
      </c>
      <c r="AC89" t="str">
        <f t="shared" si="202"/>
        <v/>
      </c>
      <c r="AD89" t="str">
        <f t="shared" si="202"/>
        <v/>
      </c>
      <c r="AE89" t="str">
        <f t="shared" si="202"/>
        <v/>
      </c>
      <c r="AF89" t="str">
        <f t="shared" si="202"/>
        <v/>
      </c>
      <c r="AG89" t="str">
        <f t="shared" si="202"/>
        <v/>
      </c>
      <c r="AH89">
        <f t="shared" ref="AH89:AO89" si="203">IF(ISNUMBER(AH88),AVERAGE(AA88:AO88),"")</f>
        <v>0.21490623532536232</v>
      </c>
      <c r="AI89">
        <f t="shared" si="203"/>
        <v>0.13659624825749792</v>
      </c>
      <c r="AJ89">
        <f t="shared" si="203"/>
        <v>0.25622032040775011</v>
      </c>
      <c r="AK89">
        <f t="shared" si="203"/>
        <v>0.35409456125795641</v>
      </c>
      <c r="AL89">
        <f t="shared" si="203"/>
        <v>0.43565642863312837</v>
      </c>
      <c r="AM89">
        <f t="shared" si="203"/>
        <v>0.50467031641212001</v>
      </c>
      <c r="AN89">
        <f t="shared" si="203"/>
        <v>0.47204047154708345</v>
      </c>
      <c r="AO89">
        <f t="shared" si="203"/>
        <v>0.44376127266405174</v>
      </c>
      <c r="AP89">
        <f>IF(ISNUMBER(AP88),AVERAGE(AI88:AW88),"")</f>
        <v>0.53978722105055033</v>
      </c>
      <c r="AQ89">
        <f>IF(ISNUMBER(AQ88),AVERAGE(AJ88:AX88),"")</f>
        <v>0.63581316943704891</v>
      </c>
      <c r="AR89">
        <f>IF(ISNUMBER(AR88),AVERAGE(AK88:AY88),"")</f>
        <v>0.61541084791179634</v>
      </c>
      <c r="AS89">
        <f>IF(ISNUMBER(AS88),AVERAGE(AL88:AZ88),"")</f>
        <v>0.51434057933416111</v>
      </c>
      <c r="AT89">
        <f>IF(ISNUMBER(AT88),AVERAGE(AM88:BA88),"")</f>
        <v>0.41327031075652593</v>
      </c>
      <c r="AU89">
        <f t="shared" ref="AU89:DF89" si="204">IF(ISNUMBER(AU88),AVERAGE(AN88:BB88),"")</f>
        <v>0.4663614269951829</v>
      </c>
      <c r="AV89">
        <f t="shared" si="204"/>
        <v>0.51945254323383994</v>
      </c>
      <c r="AW89">
        <f t="shared" si="204"/>
        <v>0.57155841148326814</v>
      </c>
      <c r="AX89">
        <f t="shared" si="204"/>
        <v>0.62366427973269623</v>
      </c>
      <c r="AY89">
        <f t="shared" si="204"/>
        <v>0.55425544011242855</v>
      </c>
      <c r="AZ89">
        <f t="shared" si="204"/>
        <v>0.48484660049216083</v>
      </c>
      <c r="BA89">
        <f t="shared" si="204"/>
        <v>0.41543776087189316</v>
      </c>
      <c r="BB89">
        <f t="shared" si="204"/>
        <v>0.37715168780613023</v>
      </c>
      <c r="BC89">
        <f t="shared" si="204"/>
        <v>0.4245312468375948</v>
      </c>
      <c r="BD89">
        <f t="shared" si="204"/>
        <v>0.43437428870066025</v>
      </c>
      <c r="BE89">
        <f t="shared" si="204"/>
        <v>0.4135052310401251</v>
      </c>
      <c r="BF89">
        <f t="shared" si="204"/>
        <v>0.39263617337958989</v>
      </c>
      <c r="BG89">
        <f t="shared" si="204"/>
        <v>0.35497206367349993</v>
      </c>
      <c r="BH89">
        <f t="shared" si="204"/>
        <v>0.39797590101979252</v>
      </c>
      <c r="BI89">
        <f t="shared" si="204"/>
        <v>0.5455541506624022</v>
      </c>
      <c r="BJ89">
        <f t="shared" si="204"/>
        <v>0.53897101548871984</v>
      </c>
      <c r="BK89">
        <f t="shared" si="204"/>
        <v>0.45954678006655814</v>
      </c>
      <c r="BL89">
        <f t="shared" si="204"/>
        <v>0.46807128945494691</v>
      </c>
      <c r="BM89">
        <f t="shared" si="204"/>
        <v>0.47659579884333575</v>
      </c>
      <c r="BN89">
        <f t="shared" si="204"/>
        <v>0.48512030823172453</v>
      </c>
      <c r="BO89">
        <f t="shared" si="204"/>
        <v>0.49364481762011336</v>
      </c>
      <c r="BP89">
        <f t="shared" si="204"/>
        <v>0.43675778144585053</v>
      </c>
      <c r="BQ89">
        <f t="shared" si="204"/>
        <v>0.34874797871708313</v>
      </c>
      <c r="BR89">
        <f t="shared" si="204"/>
        <v>0.36990083057094869</v>
      </c>
      <c r="BS89">
        <f t="shared" si="204"/>
        <v>0.42859019959321321</v>
      </c>
      <c r="BT89">
        <f t="shared" si="204"/>
        <v>0.48727956861547772</v>
      </c>
      <c r="BU89">
        <f t="shared" si="204"/>
        <v>0.40795296113369417</v>
      </c>
      <c r="BV89">
        <f t="shared" si="204"/>
        <v>0.34542140569746543</v>
      </c>
      <c r="BW89">
        <f t="shared" si="204"/>
        <v>0.45284213219282871</v>
      </c>
      <c r="BX89">
        <f t="shared" si="204"/>
        <v>0.45568844639187478</v>
      </c>
      <c r="BY89">
        <f t="shared" si="204"/>
        <v>0.40935596136949431</v>
      </c>
      <c r="BZ89">
        <f t="shared" si="204"/>
        <v>0.43586457659559319</v>
      </c>
      <c r="CA89">
        <f t="shared" si="204"/>
        <v>0.46237319182169201</v>
      </c>
      <c r="CB89">
        <f t="shared" si="204"/>
        <v>0.48888180704779083</v>
      </c>
      <c r="CC89">
        <f t="shared" si="204"/>
        <v>0.51539042227388965</v>
      </c>
      <c r="CD89">
        <f t="shared" si="204"/>
        <v>0.52150180209778396</v>
      </c>
      <c r="CE89">
        <f t="shared" si="204"/>
        <v>0.59302472748432977</v>
      </c>
      <c r="CF89">
        <f t="shared" si="204"/>
        <v>0.76704205340031717</v>
      </c>
      <c r="CG89">
        <f t="shared" si="204"/>
        <v>0.8318967247336716</v>
      </c>
      <c r="CH89">
        <f t="shared" si="204"/>
        <v>0.89675139606702625</v>
      </c>
      <c r="CI89">
        <f t="shared" si="204"/>
        <v>0.76234284412208675</v>
      </c>
      <c r="CJ89">
        <f t="shared" si="204"/>
        <v>0.76595026868119542</v>
      </c>
      <c r="CK89">
        <f t="shared" si="204"/>
        <v>0.96543250999950503</v>
      </c>
      <c r="CL89">
        <f t="shared" si="204"/>
        <v>0.99496246938622257</v>
      </c>
      <c r="CM89">
        <f t="shared" si="204"/>
        <v>0.97298408781352741</v>
      </c>
      <c r="CN89">
        <f t="shared" si="204"/>
        <v>1.0001845054622587</v>
      </c>
      <c r="CO89">
        <f t="shared" si="204"/>
        <v>1.0273849231109902</v>
      </c>
      <c r="CP89">
        <f t="shared" si="204"/>
        <v>1.0545853407597214</v>
      </c>
      <c r="CQ89">
        <f t="shared" si="204"/>
        <v>1.0817857584084529</v>
      </c>
      <c r="CR89">
        <f t="shared" si="204"/>
        <v>1.0302693126775679</v>
      </c>
      <c r="CS89">
        <f t="shared" si="204"/>
        <v>0.9991501023488879</v>
      </c>
      <c r="CT89">
        <f t="shared" si="204"/>
        <v>1.0719260587767796</v>
      </c>
      <c r="CU89">
        <f t="shared" si="204"/>
        <v>1.0422076146752299</v>
      </c>
      <c r="CV89">
        <f t="shared" si="204"/>
        <v>1.0124891705736803</v>
      </c>
      <c r="CW89">
        <f t="shared" si="204"/>
        <v>0.82445897817700231</v>
      </c>
      <c r="CX89">
        <f t="shared" si="204"/>
        <v>0.8356920090586184</v>
      </c>
      <c r="CY89">
        <f t="shared" si="204"/>
        <v>1.0146951383049878</v>
      </c>
      <c r="CZ89">
        <f t="shared" si="204"/>
        <v>0.99782345079215629</v>
      </c>
      <c r="DA89">
        <f t="shared" si="204"/>
        <v>0.91133755173191722</v>
      </c>
      <c r="DB89">
        <f t="shared" si="204"/>
        <v>0.87635999363109107</v>
      </c>
      <c r="DC89">
        <f t="shared" si="204"/>
        <v>0.84138243553026471</v>
      </c>
      <c r="DD89">
        <f t="shared" si="204"/>
        <v>0.80640487742943845</v>
      </c>
      <c r="DE89">
        <f t="shared" si="204"/>
        <v>0.77142731932861208</v>
      </c>
      <c r="DF89">
        <f t="shared" si="204"/>
        <v>0.73644976122778583</v>
      </c>
      <c r="DG89">
        <f t="shared" ref="DG89:FR89" si="205">IF(ISNUMBER(DG88),AVERAGE(CZ88:DN88),"")</f>
        <v>0.7282296884986299</v>
      </c>
      <c r="DH89">
        <f t="shared" si="205"/>
        <v>0.72000961576947398</v>
      </c>
      <c r="DI89">
        <f t="shared" si="205"/>
        <v>0.62013839484275468</v>
      </c>
      <c r="DJ89">
        <f t="shared" si="205"/>
        <v>0.52026717391603505</v>
      </c>
      <c r="DK89">
        <f t="shared" si="205"/>
        <v>0.42039595298931542</v>
      </c>
      <c r="DL89">
        <f t="shared" si="205"/>
        <v>0.47883648035772391</v>
      </c>
      <c r="DM89">
        <f t="shared" si="205"/>
        <v>0.53727700772613241</v>
      </c>
      <c r="DN89">
        <f t="shared" si="205"/>
        <v>0.42794743672978747</v>
      </c>
      <c r="DO89">
        <f t="shared" si="205"/>
        <v>0.31861786573344264</v>
      </c>
      <c r="DP89">
        <f t="shared" si="205"/>
        <v>0.2789025062845053</v>
      </c>
      <c r="DQ89">
        <f t="shared" si="205"/>
        <v>0.23918714683556788</v>
      </c>
      <c r="DR89">
        <f t="shared" si="205"/>
        <v>0.19947178738663041</v>
      </c>
      <c r="DS89">
        <f t="shared" si="205"/>
        <v>0.15975642793769287</v>
      </c>
      <c r="DT89">
        <f t="shared" si="205"/>
        <v>8.0112209601591391E-2</v>
      </c>
      <c r="DU89">
        <f t="shared" si="205"/>
        <v>4.6799126548996428E-4</v>
      </c>
      <c r="DV89">
        <f t="shared" si="205"/>
        <v>-2.7216849062665676E-2</v>
      </c>
      <c r="DW89">
        <f t="shared" si="205"/>
        <v>-5.490168939082133E-2</v>
      </c>
      <c r="DX89">
        <f t="shared" si="205"/>
        <v>-9.4830548277985274E-2</v>
      </c>
      <c r="DY89">
        <f t="shared" si="205"/>
        <v>-0.13475940716514925</v>
      </c>
      <c r="DZ89">
        <f t="shared" si="205"/>
        <v>-0.17468826605231319</v>
      </c>
      <c r="EA89">
        <f t="shared" si="205"/>
        <v>-0.21461712493947716</v>
      </c>
      <c r="EB89">
        <f t="shared" si="205"/>
        <v>-0.20916340221945928</v>
      </c>
      <c r="EC89">
        <f t="shared" si="205"/>
        <v>-0.20370967949944144</v>
      </c>
      <c r="ED89">
        <f t="shared" si="205"/>
        <v>-0.19825595677942359</v>
      </c>
      <c r="EE89">
        <f t="shared" si="205"/>
        <v>-0.19280223405940569</v>
      </c>
      <c r="EF89">
        <f t="shared" si="205"/>
        <v>-0.18734851133938785</v>
      </c>
      <c r="EG89">
        <f t="shared" si="205"/>
        <v>-0.18189478861937</v>
      </c>
      <c r="EH89">
        <f t="shared" si="205"/>
        <v>-0.17644106589935213</v>
      </c>
      <c r="EI89">
        <f t="shared" si="205"/>
        <v>-0.13105848429217029</v>
      </c>
      <c r="EJ89">
        <f t="shared" si="205"/>
        <v>-8.5675902684988467E-2</v>
      </c>
      <c r="EK89">
        <f t="shared" si="205"/>
        <v>-4.0293321077806615E-2</v>
      </c>
      <c r="EL89">
        <f t="shared" si="205"/>
        <v>5.089260529375232E-3</v>
      </c>
      <c r="EM89">
        <f t="shared" si="205"/>
        <v>5.047184213655706E-2</v>
      </c>
      <c r="EN89">
        <f t="shared" si="205"/>
        <v>9.5854423743738898E-2</v>
      </c>
      <c r="EO89">
        <f t="shared" si="205"/>
        <v>0.14123700535092071</v>
      </c>
      <c r="EP89">
        <f t="shared" si="205"/>
        <v>0.18661958695810249</v>
      </c>
      <c r="EQ89">
        <f t="shared" si="205"/>
        <v>0.18661958695810249</v>
      </c>
      <c r="ER89">
        <f t="shared" si="205"/>
        <v>0.18661958695810249</v>
      </c>
      <c r="ES89">
        <f t="shared" si="205"/>
        <v>0.18661958695810249</v>
      </c>
      <c r="ET89">
        <f t="shared" si="205"/>
        <v>0.18661958695810249</v>
      </c>
      <c r="EU89">
        <f t="shared" si="205"/>
        <v>0.18661958695810249</v>
      </c>
      <c r="EV89">
        <f t="shared" si="205"/>
        <v>0.18661958695810249</v>
      </c>
      <c r="EW89">
        <f t="shared" si="205"/>
        <v>0.18661958695810249</v>
      </c>
      <c r="EX89">
        <f t="shared" si="205"/>
        <v>0.18661958695810249</v>
      </c>
      <c r="EY89">
        <f t="shared" si="205"/>
        <v>0.18661958695810249</v>
      </c>
      <c r="EZ89">
        <f t="shared" si="205"/>
        <v>0.18661958695810249</v>
      </c>
      <c r="FA89">
        <f t="shared" si="205"/>
        <v>0.18661958695810249</v>
      </c>
      <c r="FB89">
        <f t="shared" si="205"/>
        <v>0.17417828116089568</v>
      </c>
      <c r="FC89">
        <f t="shared" si="205"/>
        <v>0.16173697536368883</v>
      </c>
      <c r="FD89">
        <f t="shared" si="205"/>
        <v>0.14929566956648202</v>
      </c>
      <c r="FE89">
        <f t="shared" si="205"/>
        <v>0.13685436376927518</v>
      </c>
      <c r="FF89">
        <f t="shared" si="205"/>
        <v>0.12441305797206835</v>
      </c>
      <c r="FG89">
        <f t="shared" si="205"/>
        <v>0.11197175217486152</v>
      </c>
      <c r="FH89">
        <f t="shared" si="205"/>
        <v>9.9530446377654694E-2</v>
      </c>
      <c r="FI89">
        <f t="shared" si="205"/>
        <v>8.7089140580447866E-2</v>
      </c>
      <c r="FJ89">
        <f t="shared" si="205"/>
        <v>7.4647834783241024E-2</v>
      </c>
      <c r="FK89">
        <f t="shared" si="205"/>
        <v>6.2206528986034182E-2</v>
      </c>
      <c r="FL89">
        <f t="shared" si="205"/>
        <v>4.9765223188827347E-2</v>
      </c>
      <c r="FM89">
        <f t="shared" si="205"/>
        <v>3.9989911491021976E-2</v>
      </c>
      <c r="FN89">
        <f t="shared" si="205"/>
        <v>2.8710705685861929E-2</v>
      </c>
      <c r="FO89">
        <f t="shared" si="205"/>
        <v>1.5551632246508545E-2</v>
      </c>
      <c r="FP89">
        <f t="shared" si="205"/>
        <v>0</v>
      </c>
      <c r="FQ89">
        <f t="shared" si="205"/>
        <v>0</v>
      </c>
      <c r="FR89">
        <f t="shared" si="205"/>
        <v>0</v>
      </c>
      <c r="FS89">
        <f>IF(ISNUMBER(FS88),AVERAGE(FL88:FZ88),"")</f>
        <v>0</v>
      </c>
    </row>
  </sheetData>
  <phoneticPr fontId="0" type="noConversion"/>
  <pageMargins left="0.75" right="0.75" top="1" bottom="1" header="0.5" footer="0.5"/>
  <pageSetup orientation="portrait"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AM122"/>
  <sheetViews>
    <sheetView workbookViewId="0">
      <selection activeCell="K7" sqref="K7"/>
    </sheetView>
  </sheetViews>
  <sheetFormatPr defaultRowHeight="13.2" x14ac:dyDescent="0.25"/>
  <cols>
    <col min="1" max="1" width="5.6640625" customWidth="1"/>
    <col min="2" max="2" width="6" customWidth="1"/>
    <col min="3" max="14" width="6.5546875" customWidth="1"/>
    <col min="15" max="16" width="7" customWidth="1"/>
    <col min="17" max="18" width="7.33203125" customWidth="1"/>
    <col min="19" max="19" width="7.6640625" style="166" customWidth="1"/>
    <col min="20" max="20" width="8.33203125" customWidth="1"/>
    <col min="22" max="22" width="7.88671875" customWidth="1"/>
    <col min="23" max="23" width="7.44140625" customWidth="1"/>
    <col min="24" max="24" width="5.109375" customWidth="1"/>
    <col min="25" max="26" width="8.33203125" customWidth="1"/>
    <col min="27" max="27" width="7.33203125" customWidth="1"/>
    <col min="28" max="28" width="8.33203125" customWidth="1"/>
    <col min="29" max="29" width="9.88671875" customWidth="1"/>
    <col min="30" max="30" width="7.88671875" customWidth="1"/>
    <col min="32" max="32" width="8.109375" customWidth="1"/>
    <col min="34" max="34" width="3.109375" customWidth="1"/>
  </cols>
  <sheetData>
    <row r="1" spans="1:39" ht="15.6" x14ac:dyDescent="0.3">
      <c r="A1" s="7" t="s">
        <v>49</v>
      </c>
      <c r="B1" s="7"/>
      <c r="C1" s="7"/>
      <c r="D1" s="7" t="s">
        <v>299</v>
      </c>
      <c r="E1" s="7"/>
      <c r="F1" s="7"/>
      <c r="H1" s="29"/>
      <c r="Y1" s="7" t="s">
        <v>95</v>
      </c>
      <c r="AC1" s="7" t="s">
        <v>144</v>
      </c>
      <c r="AD1" s="7">
        <v>2013</v>
      </c>
    </row>
    <row r="2" spans="1:39" x14ac:dyDescent="0.25">
      <c r="F2" s="69" t="s">
        <v>145</v>
      </c>
      <c r="O2" s="107" t="s">
        <v>280</v>
      </c>
      <c r="P2" s="129" t="s">
        <v>281</v>
      </c>
      <c r="Q2" s="112"/>
      <c r="R2" s="130" t="s">
        <v>202</v>
      </c>
      <c r="S2" s="179"/>
      <c r="T2" s="106"/>
      <c r="U2" s="109"/>
      <c r="V2" s="105" t="s">
        <v>281</v>
      </c>
      <c r="W2" s="109"/>
      <c r="AB2" t="s">
        <v>65</v>
      </c>
    </row>
    <row r="3" spans="1:39" x14ac:dyDescent="0.25">
      <c r="F3" s="38">
        <f>F7-C7</f>
        <v>53.594000000000051</v>
      </c>
      <c r="G3" s="70">
        <f>G7-D7</f>
        <v>144.01999999999992</v>
      </c>
      <c r="H3" s="39">
        <f>H7-E7</f>
        <v>197.61399999999998</v>
      </c>
      <c r="O3" s="124" t="s">
        <v>60</v>
      </c>
      <c r="P3" s="107" t="s">
        <v>200</v>
      </c>
      <c r="Q3" s="111" t="s">
        <v>190</v>
      </c>
      <c r="R3" s="130" t="s">
        <v>201</v>
      </c>
      <c r="S3" s="112" t="s">
        <v>200</v>
      </c>
      <c r="T3" s="111" t="s">
        <v>190</v>
      </c>
      <c r="U3" s="108" t="s">
        <v>282</v>
      </c>
      <c r="V3" s="107"/>
      <c r="W3" s="111" t="s">
        <v>149</v>
      </c>
      <c r="Y3" s="32" t="s">
        <v>62</v>
      </c>
      <c r="Z3" s="32" t="s">
        <v>61</v>
      </c>
      <c r="AA3" s="32" t="s">
        <v>75</v>
      </c>
      <c r="AB3" s="32" t="s">
        <v>69</v>
      </c>
      <c r="AC3" s="32" t="s">
        <v>70</v>
      </c>
      <c r="AD3" s="32" t="s">
        <v>71</v>
      </c>
      <c r="AE3" s="32" t="s">
        <v>72</v>
      </c>
      <c r="AF3" s="32" t="s">
        <v>73</v>
      </c>
      <c r="AG3" s="32" t="s">
        <v>74</v>
      </c>
      <c r="AI3" s="111" t="s">
        <v>62</v>
      </c>
      <c r="AJ3" s="117" t="s">
        <v>68</v>
      </c>
      <c r="AK3" s="117" t="s">
        <v>66</v>
      </c>
      <c r="AL3" s="117" t="s">
        <v>282</v>
      </c>
    </row>
    <row r="4" spans="1:39" x14ac:dyDescent="0.25">
      <c r="A4" s="32" t="s">
        <v>56</v>
      </c>
      <c r="B4" s="85" t="s">
        <v>50</v>
      </c>
      <c r="C4" s="65" t="s">
        <v>51</v>
      </c>
      <c r="E4" s="84"/>
      <c r="F4" s="65" t="s">
        <v>64</v>
      </c>
      <c r="I4" s="31" t="s">
        <v>55</v>
      </c>
      <c r="L4" s="31" t="s">
        <v>86</v>
      </c>
      <c r="O4" s="125" t="s">
        <v>59</v>
      </c>
      <c r="P4" s="107" t="s">
        <v>58</v>
      </c>
      <c r="Q4" s="111" t="s">
        <v>191</v>
      </c>
      <c r="R4" s="130" t="s">
        <v>191</v>
      </c>
      <c r="S4" s="112" t="s">
        <v>283</v>
      </c>
      <c r="T4" s="111" t="s">
        <v>191</v>
      </c>
      <c r="U4" s="108" t="s">
        <v>146</v>
      </c>
      <c r="V4" s="135" t="s">
        <v>176</v>
      </c>
      <c r="W4" s="90" t="s">
        <v>187</v>
      </c>
      <c r="X4" t="s">
        <v>56</v>
      </c>
      <c r="Y4" s="44" t="s">
        <v>63</v>
      </c>
      <c r="Z4" s="44" t="s">
        <v>63</v>
      </c>
      <c r="AA4" s="32" t="s">
        <v>76</v>
      </c>
      <c r="AB4" s="43" t="s">
        <v>66</v>
      </c>
      <c r="AC4" s="43" t="s">
        <v>66</v>
      </c>
      <c r="AD4" s="43" t="s">
        <v>67</v>
      </c>
      <c r="AE4" s="43" t="s">
        <v>67</v>
      </c>
      <c r="AF4" s="43" t="s">
        <v>68</v>
      </c>
      <c r="AG4" s="43" t="s">
        <v>68</v>
      </c>
      <c r="AI4" s="44" t="s">
        <v>189</v>
      </c>
      <c r="AJ4" s="118" t="s">
        <v>279</v>
      </c>
      <c r="AK4" s="118" t="s">
        <v>279</v>
      </c>
      <c r="AL4" s="111" t="s">
        <v>66</v>
      </c>
    </row>
    <row r="5" spans="1:39" ht="14.4" x14ac:dyDescent="0.3">
      <c r="A5" s="32"/>
      <c r="B5" s="85"/>
      <c r="C5" s="34" t="s">
        <v>52</v>
      </c>
      <c r="D5" s="32" t="s">
        <v>53</v>
      </c>
      <c r="E5" s="85" t="s">
        <v>54</v>
      </c>
      <c r="F5" s="34" t="s">
        <v>52</v>
      </c>
      <c r="G5" s="32" t="s">
        <v>53</v>
      </c>
      <c r="H5" s="32" t="s">
        <v>54</v>
      </c>
      <c r="I5" s="33" t="s">
        <v>52</v>
      </c>
      <c r="J5" s="32" t="s">
        <v>53</v>
      </c>
      <c r="K5" s="32" t="s">
        <v>54</v>
      </c>
      <c r="L5" s="33" t="s">
        <v>52</v>
      </c>
      <c r="M5" s="32" t="s">
        <v>53</v>
      </c>
      <c r="N5" s="32" t="s">
        <v>54</v>
      </c>
      <c r="O5" s="125" t="s">
        <v>54</v>
      </c>
      <c r="P5" s="107" t="s">
        <v>54</v>
      </c>
      <c r="Q5" s="111" t="s">
        <v>57</v>
      </c>
      <c r="R5" s="130" t="s">
        <v>57</v>
      </c>
      <c r="S5" s="162" t="s">
        <v>336</v>
      </c>
      <c r="T5" s="193" t="s">
        <v>336</v>
      </c>
      <c r="U5" s="109"/>
      <c r="V5" s="135" t="s">
        <v>54</v>
      </c>
      <c r="W5" s="94" t="s">
        <v>188</v>
      </c>
      <c r="X5" s="42">
        <v>1</v>
      </c>
      <c r="Y5" s="67">
        <v>15699.400422165467</v>
      </c>
      <c r="Z5" s="67">
        <f>'Raw Data'!D375</f>
        <v>26128.671446640154</v>
      </c>
      <c r="AA5" s="89">
        <f>'Raw Data'!E375</f>
        <v>0.45</v>
      </c>
      <c r="AB5" s="4">
        <f>Y5/K7</f>
        <v>26.034118766537777</v>
      </c>
      <c r="AC5" s="4">
        <f>Z5/K7</f>
        <v>43.328848068189281</v>
      </c>
      <c r="AD5" s="4">
        <f>Y5/N7</f>
        <v>29.121549989251626</v>
      </c>
      <c r="AE5" s="4">
        <f>Z5/N7</f>
        <v>48.467291184685166</v>
      </c>
      <c r="AF5" s="4">
        <f>Y5/E7</f>
        <v>30.875684157334067</v>
      </c>
      <c r="AG5" s="4">
        <f>Z5/E7</f>
        <v>51.386714482306203</v>
      </c>
      <c r="AI5" s="110">
        <f>'Raw Data'!C375</f>
        <v>235.52084378698225</v>
      </c>
      <c r="AJ5" s="114">
        <f>E7/25.4</f>
        <v>20.018556597622748</v>
      </c>
      <c r="AK5" s="104">
        <f>$K$7/25.4</f>
        <v>23.741407817051073</v>
      </c>
      <c r="AL5" s="23">
        <f>U7</f>
        <v>676.91854909636652</v>
      </c>
      <c r="AM5" s="174"/>
    </row>
    <row r="6" spans="1:39" ht="14.4" x14ac:dyDescent="0.3">
      <c r="A6" s="32"/>
      <c r="B6" s="85"/>
      <c r="C6" s="37" t="s">
        <v>8</v>
      </c>
      <c r="D6" s="36" t="s">
        <v>8</v>
      </c>
      <c r="E6" s="86" t="s">
        <v>8</v>
      </c>
      <c r="F6" s="37" t="s">
        <v>8</v>
      </c>
      <c r="G6" s="36" t="s">
        <v>8</v>
      </c>
      <c r="H6" s="36" t="s">
        <v>8</v>
      </c>
      <c r="I6" s="35" t="s">
        <v>8</v>
      </c>
      <c r="J6" s="36" t="s">
        <v>8</v>
      </c>
      <c r="K6" s="36" t="s">
        <v>8</v>
      </c>
      <c r="L6" s="35" t="s">
        <v>8</v>
      </c>
      <c r="M6" s="36" t="s">
        <v>8</v>
      </c>
      <c r="N6" s="36" t="s">
        <v>8</v>
      </c>
      <c r="O6" s="126" t="s">
        <v>8</v>
      </c>
      <c r="P6" s="35" t="s">
        <v>8</v>
      </c>
      <c r="Q6" s="36" t="s">
        <v>8</v>
      </c>
      <c r="R6" s="131" t="s">
        <v>8</v>
      </c>
      <c r="S6" s="183" t="s">
        <v>8</v>
      </c>
      <c r="T6" s="183" t="s">
        <v>8</v>
      </c>
      <c r="U6" s="184" t="s">
        <v>8</v>
      </c>
      <c r="V6" s="136"/>
      <c r="W6" s="37" t="s">
        <v>8</v>
      </c>
      <c r="X6" s="42">
        <v>2</v>
      </c>
      <c r="Y6" s="115">
        <v>13076.020146452964</v>
      </c>
      <c r="Z6" s="115">
        <f>'Raw Data'!D376</f>
        <v>20082.627096074397</v>
      </c>
      <c r="AA6" s="116">
        <f>'Raw Data'!E376</f>
        <v>0.45</v>
      </c>
      <c r="AB6" s="4">
        <f>Y6/K9</f>
        <v>22.443422177012234</v>
      </c>
      <c r="AC6" s="4">
        <f>Z6/K9</f>
        <v>34.469423669629876</v>
      </c>
      <c r="AD6" s="4">
        <f>Y6/N9</f>
        <v>24.98361555457361</v>
      </c>
      <c r="AE6" s="4">
        <f>Z6/N9</f>
        <v>38.370745003041939</v>
      </c>
      <c r="AF6" s="4">
        <f>Y6/E9</f>
        <v>31.544793530932925</v>
      </c>
      <c r="AG6" s="4">
        <f>Z6/E9</f>
        <v>48.447640658937914</v>
      </c>
      <c r="AI6" s="153">
        <f>'Raw Data'!C376</f>
        <v>204.73677147083689</v>
      </c>
      <c r="AJ6" s="114">
        <f>E9/25.4</f>
        <v>16.319775314709869</v>
      </c>
      <c r="AK6" s="119">
        <f>$K$9/25.4</f>
        <v>22.937854072050957</v>
      </c>
      <c r="AL6" s="23">
        <f>U9</f>
        <v>564.0387299583839</v>
      </c>
      <c r="AM6" s="174"/>
    </row>
    <row r="7" spans="1:39" ht="14.4" x14ac:dyDescent="0.3">
      <c r="A7" s="32">
        <v>1</v>
      </c>
      <c r="B7" s="85">
        <v>1010</v>
      </c>
      <c r="C7" s="39">
        <f>'C1 100100'!CB38</f>
        <v>296.62420382165601</v>
      </c>
      <c r="D7" s="39">
        <f>E7-C7</f>
        <v>211.84713375796179</v>
      </c>
      <c r="E7" s="87">
        <f>'C1 100100'!EU38</f>
        <v>508.4713375796178</v>
      </c>
      <c r="F7" s="39">
        <f>'C1 100100'!CB$40</f>
        <v>350.21820382165606</v>
      </c>
      <c r="G7" s="39">
        <f>H7-F7</f>
        <v>355.86713375796171</v>
      </c>
      <c r="H7" s="39">
        <f>'C1 100100'!EU$40</f>
        <v>706.08533757961777</v>
      </c>
      <c r="I7" s="38">
        <f>'C1 100100'!CB19</f>
        <v>303.61622506129004</v>
      </c>
      <c r="J7" s="39">
        <f>K7-I7</f>
        <v>299.4155334918072</v>
      </c>
      <c r="K7" s="39">
        <f>'C1 100100'!EU$19</f>
        <v>603.03175855309723</v>
      </c>
      <c r="L7" s="38">
        <f>'C1 100100'!CB18</f>
        <v>265.76612096830002</v>
      </c>
      <c r="M7" s="39">
        <f>N7-L7</f>
        <v>273.33294580389804</v>
      </c>
      <c r="N7" s="39">
        <f>'C1 100100'!EU$18</f>
        <v>539.09906677219806</v>
      </c>
      <c r="O7" s="127">
        <f>'C1 100100'!FK40-'C1 100100'!FK41</f>
        <v>74.227243203113858</v>
      </c>
      <c r="P7" s="113">
        <f>'C1 100100'!FS42</f>
        <v>73.278691331738912</v>
      </c>
      <c r="Q7" s="114">
        <f>'C1 100100'!C$28-'C1 100100'!FS$28</f>
        <v>28.795206610083103</v>
      </c>
      <c r="R7" s="132">
        <f>H7-P7-O7-N7</f>
        <v>19.480336272567001</v>
      </c>
      <c r="S7" s="182">
        <f>'C1 100100'!FT43</f>
        <v>7.4</v>
      </c>
      <c r="T7" s="114"/>
      <c r="U7" s="186">
        <f>K7-T8-S8</f>
        <v>676.91854909636652</v>
      </c>
      <c r="V7" s="137">
        <f>'C1 100100'!FS$41</f>
        <v>649.13009437650385</v>
      </c>
      <c r="W7" s="91">
        <f>V7-R7</f>
        <v>629.64975810393685</v>
      </c>
      <c r="X7" s="42">
        <v>3</v>
      </c>
      <c r="Y7" s="115">
        <v>15300.709668643882</v>
      </c>
      <c r="Z7" s="115">
        <f>'Raw Data'!D377</f>
        <v>24860.775964080232</v>
      </c>
      <c r="AA7" s="116">
        <f>'Raw Data'!E377</f>
        <v>0.47</v>
      </c>
      <c r="AB7" s="4">
        <f>Y7/K11</f>
        <v>25.536950098468257</v>
      </c>
      <c r="AC7" s="4">
        <f>Z7/K11</f>
        <v>41.492741771642613</v>
      </c>
      <c r="AD7" s="4">
        <f>Y7/N11</f>
        <v>28.320615705030374</v>
      </c>
      <c r="AE7" s="4">
        <f>Z7/N11</f>
        <v>46.015674923264847</v>
      </c>
      <c r="AF7" s="4">
        <f>Y7/E11</f>
        <v>36.042181815110112</v>
      </c>
      <c r="AG7" s="4">
        <f>Z7/E11</f>
        <v>58.561767837368279</v>
      </c>
      <c r="AI7" s="153">
        <f>'Raw Data'!C377</f>
        <v>239.19222333220625</v>
      </c>
      <c r="AJ7" s="114">
        <f>E11/25.4</f>
        <v>16.713476102111443</v>
      </c>
      <c r="AK7" s="104">
        <f>$K$11/25.4</f>
        <v>23.588961959514922</v>
      </c>
      <c r="AL7" s="23">
        <f>U11</f>
        <v>581.42903631041816</v>
      </c>
      <c r="AM7" s="174"/>
    </row>
    <row r="8" spans="1:39" ht="14.4" x14ac:dyDescent="0.3">
      <c r="A8" s="32"/>
      <c r="B8" s="85"/>
      <c r="C8" s="41">
        <v>1</v>
      </c>
      <c r="D8" s="41">
        <v>1</v>
      </c>
      <c r="E8" s="88">
        <v>1</v>
      </c>
      <c r="F8" s="41">
        <v>1</v>
      </c>
      <c r="G8" s="41">
        <v>1</v>
      </c>
      <c r="H8" s="41">
        <v>1</v>
      </c>
      <c r="I8" s="40">
        <v>1</v>
      </c>
      <c r="J8" s="41">
        <v>1</v>
      </c>
      <c r="K8" s="41">
        <v>1</v>
      </c>
      <c r="L8" s="40">
        <v>1</v>
      </c>
      <c r="M8" s="41">
        <v>1</v>
      </c>
      <c r="N8" s="41">
        <v>1</v>
      </c>
      <c r="O8" s="127"/>
      <c r="P8" s="71"/>
      <c r="Q8" s="134">
        <f>'C1 100100'!AA$28-'C1 100100'!FH$28</f>
        <v>46.608786356935255</v>
      </c>
      <c r="R8" s="132"/>
      <c r="S8" s="180">
        <f>S7-P7</f>
        <v>-65.878691331738906</v>
      </c>
      <c r="T8" s="181">
        <f>'C1 100100'!EH28-'C1 100100'!EH29</f>
        <v>-8.0080992115304266</v>
      </c>
      <c r="U8" s="185">
        <f>U7-K7</f>
        <v>73.886790543269285</v>
      </c>
      <c r="V8" s="138">
        <f>V7/V$7</f>
        <v>1</v>
      </c>
      <c r="W8" s="92">
        <f>W7/W$7</f>
        <v>1</v>
      </c>
      <c r="X8" s="42">
        <v>4</v>
      </c>
      <c r="Y8" s="115">
        <v>14848.34385066365</v>
      </c>
      <c r="Z8" s="115">
        <f>'Raw Data'!D378</f>
        <v>22984.310058721036</v>
      </c>
      <c r="AA8" s="116">
        <f>'Raw Data'!E378</f>
        <v>0.46</v>
      </c>
      <c r="AB8" s="4">
        <f>Y8/K13</f>
        <v>25.360643836458117</v>
      </c>
      <c r="AC8" s="4">
        <f>Z8/K13</f>
        <v>39.256694691906212</v>
      </c>
      <c r="AD8" s="4">
        <f>Y8/N13</f>
        <v>28.33822325222917</v>
      </c>
      <c r="AE8" s="4">
        <f>Z8/N13</f>
        <v>43.86580188964183</v>
      </c>
      <c r="AF8" s="4">
        <f>Y8/E13</f>
        <v>36.763759415773428</v>
      </c>
      <c r="AG8" s="4">
        <f>Z8/E13</f>
        <v>56.908006295839812</v>
      </c>
      <c r="AI8" s="153">
        <f>'Raw Data'!C378</f>
        <v>231.79938544248654</v>
      </c>
      <c r="AJ8" s="114">
        <f>E13/25.4</f>
        <v>15.900998044034306</v>
      </c>
      <c r="AK8" s="119">
        <f>$K$13/25.4</f>
        <v>23.050695019074247</v>
      </c>
      <c r="AL8" s="23">
        <f>U13</f>
        <v>562.31187364107359</v>
      </c>
      <c r="AM8" s="174"/>
    </row>
    <row r="9" spans="1:39" ht="14.4" x14ac:dyDescent="0.3">
      <c r="A9" s="32">
        <v>2</v>
      </c>
      <c r="B9" s="85">
        <v>1050</v>
      </c>
      <c r="C9" s="39">
        <f>'C2 10050'!CB38</f>
        <v>296.62420382165607</v>
      </c>
      <c r="D9" s="39">
        <f>E9-C9</f>
        <v>117.89808917197462</v>
      </c>
      <c r="E9" s="87">
        <f>'C2 10050'!EP38</f>
        <v>414.52229299363069</v>
      </c>
      <c r="F9" s="39">
        <f>'C2 10050'!CB$40</f>
        <v>338.62420382165607</v>
      </c>
      <c r="G9" s="39">
        <f>H9-F9</f>
        <v>251.89808917197462</v>
      </c>
      <c r="H9" s="39">
        <f>'C2 10050'!EP$40</f>
        <v>590.52229299363069</v>
      </c>
      <c r="I9" s="38">
        <f>'C2 10050'!CB19</f>
        <v>301.59612222849557</v>
      </c>
      <c r="J9" s="39">
        <f>K9-I9</f>
        <v>281.02537120159866</v>
      </c>
      <c r="K9" s="39">
        <f>'C2 10050'!EP$19</f>
        <v>582.62149343009423</v>
      </c>
      <c r="L9" s="38">
        <f>'C2 10050'!CB18</f>
        <v>270.49647061667895</v>
      </c>
      <c r="M9" s="39">
        <f>N9-L9</f>
        <v>252.88734938687571</v>
      </c>
      <c r="N9" s="39">
        <f>'C2 10050'!EP$18</f>
        <v>523.38382000355466</v>
      </c>
      <c r="O9" s="127">
        <f>'C2 10050'!FD40-'C2 10050'!FD41</f>
        <v>66.93613817778305</v>
      </c>
      <c r="P9" s="113">
        <f>'C2 10050'!FS42</f>
        <v>5.3967921187114527</v>
      </c>
      <c r="Q9" s="114">
        <f>'C2 10050'!C$28-'C2 10050'!FS$28</f>
        <v>-3.0095636558572423</v>
      </c>
      <c r="R9" s="132">
        <f>H9-P9-O9-N9</f>
        <v>-5.1944573064184851</v>
      </c>
      <c r="S9" s="182">
        <f>'C2 10050'!FT43</f>
        <v>7.3</v>
      </c>
      <c r="T9" s="114"/>
      <c r="U9" s="186">
        <f>K9-T10-S10</f>
        <v>564.0387299583839</v>
      </c>
      <c r="V9" s="137">
        <f>'C2 10050'!FS$41</f>
        <v>536.68615481584766</v>
      </c>
      <c r="W9" s="91">
        <f>V9-R9</f>
        <v>541.88061212226614</v>
      </c>
      <c r="X9" s="42">
        <v>5</v>
      </c>
      <c r="Y9" s="115">
        <v>13066.117023118875</v>
      </c>
      <c r="Z9" s="115">
        <f>'Raw Data'!D379</f>
        <v>21357.948034216621</v>
      </c>
      <c r="AA9" s="116">
        <f>'Raw Data'!E379</f>
        <v>0.46</v>
      </c>
      <c r="AB9" s="4">
        <f>Y9/K15</f>
        <v>24.055516493616842</v>
      </c>
      <c r="AC9" s="4">
        <f>Z9/K15</f>
        <v>39.321281930802051</v>
      </c>
      <c r="AD9" s="4">
        <f>Y9/N15</f>
        <v>27.085305247529949</v>
      </c>
      <c r="AE9" s="4">
        <f>Z9/N15</f>
        <v>44.273791589657364</v>
      </c>
      <c r="AF9" s="4">
        <f>Y9/E15</f>
        <v>35.032197220309492</v>
      </c>
      <c r="AG9" s="4">
        <f>Z9/E15</f>
        <v>57.263825697559795</v>
      </c>
      <c r="AI9" s="153">
        <f>'Raw Data'!C379</f>
        <v>204.32442924598482</v>
      </c>
      <c r="AJ9" s="114">
        <f>E15/25.4</f>
        <v>14.684036310747784</v>
      </c>
      <c r="AK9" s="119">
        <f>$K$15/25.4</f>
        <v>21.384452758052504</v>
      </c>
      <c r="AL9" s="23">
        <f>U15</f>
        <v>503.72577835865849</v>
      </c>
      <c r="AM9" s="174"/>
    </row>
    <row r="10" spans="1:39" ht="14.4" x14ac:dyDescent="0.3">
      <c r="A10" s="32"/>
      <c r="B10" s="85"/>
      <c r="C10" s="41">
        <f t="shared" ref="C10:N10" si="0">C9/C$7</f>
        <v>1.0000000000000002</v>
      </c>
      <c r="D10" s="41">
        <f t="shared" si="0"/>
        <v>0.55652435357787178</v>
      </c>
      <c r="E10" s="88">
        <f t="shared" si="0"/>
        <v>0.81523236878366556</v>
      </c>
      <c r="F10" s="41">
        <f t="shared" si="0"/>
        <v>0.96689492472554606</v>
      </c>
      <c r="G10" s="41">
        <f t="shared" si="0"/>
        <v>0.70784308320897016</v>
      </c>
      <c r="H10" s="41">
        <f t="shared" si="0"/>
        <v>0.83633275124771123</v>
      </c>
      <c r="I10" s="40">
        <f t="shared" si="0"/>
        <v>0.99334652542897972</v>
      </c>
      <c r="J10" s="41">
        <f t="shared" si="0"/>
        <v>0.93857979886433729</v>
      </c>
      <c r="K10" s="41">
        <f t="shared" si="0"/>
        <v>0.96615391339922962</v>
      </c>
      <c r="L10" s="40">
        <f t="shared" si="0"/>
        <v>1.0177989189560515</v>
      </c>
      <c r="M10" s="41">
        <f t="shared" si="0"/>
        <v>0.92519893144644572</v>
      </c>
      <c r="N10" s="41">
        <f t="shared" si="0"/>
        <v>0.97084905588366743</v>
      </c>
      <c r="O10" s="128"/>
      <c r="P10" s="71"/>
      <c r="Q10" s="134">
        <f>'C2 10050'!AA$28-'C2 10050'!FH$28</f>
        <v>15.158336452272046</v>
      </c>
      <c r="R10" s="132"/>
      <c r="S10" s="180">
        <f>S9-P9</f>
        <v>1.9032078812885471</v>
      </c>
      <c r="T10" s="181">
        <f>'C2 10050'!EH28-'C2 10050'!EH29</f>
        <v>16.679555590421892</v>
      </c>
      <c r="U10" s="185">
        <f>U9-K9</f>
        <v>-18.582763471710336</v>
      </c>
      <c r="V10" s="138">
        <f>V9/V$7</f>
        <v>0.82677749724628047</v>
      </c>
      <c r="W10" s="92">
        <f>W9/W$7</f>
        <v>0.86060640085693074</v>
      </c>
      <c r="X10" s="42">
        <v>6</v>
      </c>
      <c r="Y10" s="115">
        <v>10600.227414216541</v>
      </c>
      <c r="Z10" s="115">
        <f>'Raw Data'!D380</f>
        <v>18085.158763081767</v>
      </c>
      <c r="AA10" s="116">
        <f>'Raw Data'!E380</f>
        <v>0.46</v>
      </c>
      <c r="AB10" s="4">
        <f>Y10/K17</f>
        <v>20.294879028597713</v>
      </c>
      <c r="AC10" s="4">
        <f>Z10/K17</f>
        <v>34.62530519085621</v>
      </c>
      <c r="AD10" s="4">
        <f>Y10/N17</f>
        <v>23.061890549283437</v>
      </c>
      <c r="AE10" s="4">
        <f>Z10/N17</f>
        <v>39.346132461388521</v>
      </c>
      <c r="AF10" s="4">
        <f>Y10/E17</f>
        <v>30.75823283552954</v>
      </c>
      <c r="AG10" s="4">
        <f>Z10/E17</f>
        <v>52.476942462229239</v>
      </c>
      <c r="AI10" s="153">
        <f>'Raw Data'!C380</f>
        <v>165.63070660016908</v>
      </c>
      <c r="AJ10" s="114">
        <f>E17/25.4</f>
        <v>13.56813280505542</v>
      </c>
      <c r="AK10" s="104">
        <f>$K$17/25.4</f>
        <v>20.563403574528078</v>
      </c>
      <c r="AL10" s="23">
        <f>U17</f>
        <v>489.13451638597695</v>
      </c>
      <c r="AM10" s="174"/>
    </row>
    <row r="11" spans="1:39" ht="14.4" x14ac:dyDescent="0.3">
      <c r="A11" s="32">
        <v>3</v>
      </c>
      <c r="B11" s="85">
        <v>8080</v>
      </c>
      <c r="C11" s="39">
        <f>'C3 8080'!CB38</f>
        <v>254.45859872611467</v>
      </c>
      <c r="D11" s="39">
        <f>E11-C11</f>
        <v>170.06369426751596</v>
      </c>
      <c r="E11" s="87">
        <f>'C3 8080'!ER38</f>
        <v>424.52229299363063</v>
      </c>
      <c r="F11" s="39">
        <f>'C3 8080'!CB$40</f>
        <v>296.45859872611464</v>
      </c>
      <c r="G11" s="39">
        <f>H11-F11</f>
        <v>309.06369426751593</v>
      </c>
      <c r="H11" s="39">
        <f>'C3 8080'!ER$40</f>
        <v>605.52229299363057</v>
      </c>
      <c r="I11" s="38">
        <f>'C3 8080'!CB19</f>
        <v>302.59930450162477</v>
      </c>
      <c r="J11" s="39">
        <f>K11-I11</f>
        <v>296.56032927005418</v>
      </c>
      <c r="K11" s="39">
        <f>'C3 8080'!ER$19</f>
        <v>599.15963377167895</v>
      </c>
      <c r="L11" s="38">
        <f>'C3 8080'!CB18</f>
        <v>273.67967155162319</v>
      </c>
      <c r="M11" s="39">
        <f>N11-L11</f>
        <v>266.58787870245317</v>
      </c>
      <c r="N11" s="39">
        <f>'C3 8080'!ER$18</f>
        <v>540.26755025407635</v>
      </c>
      <c r="O11" s="127">
        <f>'C3 8080'!FK40-'C3 8080'!FK41</f>
        <v>70.990548268846169</v>
      </c>
      <c r="P11" s="113">
        <f>'C3 8080'!FS42</f>
        <v>0</v>
      </c>
      <c r="Q11" s="114">
        <f>'C3 8080'!C$28-'C3 8080'!FS$28</f>
        <v>1.053062761638941</v>
      </c>
      <c r="R11" s="132">
        <f>H11-P11-O11-N11</f>
        <v>-5.7358055292919516</v>
      </c>
      <c r="S11" s="182">
        <f>'C3 8080'!FT43</f>
        <v>0</v>
      </c>
      <c r="T11" s="114"/>
      <c r="U11" s="186">
        <f>K11-T12-S12</f>
        <v>581.42903631041816</v>
      </c>
      <c r="V11" s="137">
        <f>'C3 8080'!FS$41</f>
        <v>551.0317447247844</v>
      </c>
      <c r="W11" s="91">
        <f>V11-R11</f>
        <v>556.76755025407635</v>
      </c>
      <c r="X11" s="68">
        <v>7</v>
      </c>
      <c r="Y11" s="115">
        <v>15098.968962385752</v>
      </c>
      <c r="Z11" s="115">
        <f>'Raw Data'!D381</f>
        <v>24845.728610407539</v>
      </c>
      <c r="AA11" s="116">
        <f>'Raw Data'!E381</f>
        <v>0.48</v>
      </c>
      <c r="AB11" s="110">
        <f>Y11/K19</f>
        <v>26.072069269382173</v>
      </c>
      <c r="AC11" s="110">
        <f>Z11/K19</f>
        <v>42.902237827798125</v>
      </c>
      <c r="AD11" s="110">
        <f>Y11/N19</f>
        <v>29.104083574207433</v>
      </c>
      <c r="AE11" s="110">
        <f>Z11/N19</f>
        <v>47.89149270660667</v>
      </c>
      <c r="AF11" s="110">
        <f>Y11/E19</f>
        <v>37.591787616469432</v>
      </c>
      <c r="AG11" s="110">
        <f>Z11/E19</f>
        <v>61.858220612654343</v>
      </c>
      <c r="AI11" s="153">
        <f>'Raw Data'!C381</f>
        <v>235.63530078613698</v>
      </c>
      <c r="AJ11" s="114">
        <f>E19/25.4</f>
        <v>15.81323035257536</v>
      </c>
      <c r="AK11" s="104">
        <f>$K$19/25.4</f>
        <v>22.800169438120225</v>
      </c>
      <c r="AL11" s="23">
        <f>U19</f>
        <v>557.2083313198159</v>
      </c>
      <c r="AM11" s="174"/>
    </row>
    <row r="12" spans="1:39" ht="14.4" x14ac:dyDescent="0.3">
      <c r="A12" s="32"/>
      <c r="B12" s="85"/>
      <c r="C12" s="41">
        <f t="shared" ref="C12:N12" si="1">C11/C$7</f>
        <v>0.85784840025767684</v>
      </c>
      <c r="D12" s="41">
        <f t="shared" si="1"/>
        <v>0.80276608538785343</v>
      </c>
      <c r="E12" s="88">
        <f t="shared" si="1"/>
        <v>0.83489916071652281</v>
      </c>
      <c r="F12" s="41">
        <f t="shared" si="1"/>
        <v>0.8464968282376385</v>
      </c>
      <c r="G12" s="41">
        <f t="shared" si="1"/>
        <v>0.86848057870306583</v>
      </c>
      <c r="H12" s="41">
        <f t="shared" si="1"/>
        <v>0.85757664232101727</v>
      </c>
      <c r="I12" s="40">
        <f t="shared" si="1"/>
        <v>0.99665063828700196</v>
      </c>
      <c r="J12" s="41">
        <f t="shared" si="1"/>
        <v>0.99046407449721996</v>
      </c>
      <c r="K12" s="41">
        <f t="shared" si="1"/>
        <v>0.99357890405190441</v>
      </c>
      <c r="L12" s="40">
        <f t="shared" si="1"/>
        <v>1.0297763708725955</v>
      </c>
      <c r="M12" s="41">
        <f t="shared" si="1"/>
        <v>0.97532289025164165</v>
      </c>
      <c r="N12" s="41">
        <f t="shared" si="1"/>
        <v>1.0021674745031084</v>
      </c>
      <c r="O12" s="127"/>
      <c r="P12" s="71"/>
      <c r="Q12" s="134">
        <f>'C3 8080'!AA$28-'C3 8080'!FH$28</f>
        <v>19.266854802622518</v>
      </c>
      <c r="R12" s="132"/>
      <c r="S12" s="180">
        <f>S11-P11</f>
        <v>0</v>
      </c>
      <c r="T12" s="181">
        <f>'C3 8080'!EH28-'C3 8080'!EH29</f>
        <v>17.730597461260754</v>
      </c>
      <c r="U12" s="185">
        <f>U11-K11</f>
        <v>-17.7305974612608</v>
      </c>
      <c r="V12" s="138">
        <f>V11/V$7</f>
        <v>0.84887721197714006</v>
      </c>
      <c r="W12" s="92">
        <f>W11/W$7</f>
        <v>0.88424960557543841</v>
      </c>
      <c r="X12" s="68">
        <v>8</v>
      </c>
      <c r="Y12" s="115">
        <v>13902.860840737338</v>
      </c>
      <c r="Z12" s="115">
        <f>'Raw Data'!D382</f>
        <v>22150.584722803807</v>
      </c>
      <c r="AA12" s="116">
        <f>'Raw Data'!E382</f>
        <v>0.48</v>
      </c>
      <c r="AB12" s="110">
        <f>Y12/K21</f>
        <v>24.623235438211356</v>
      </c>
      <c r="AC12" s="110">
        <f>Z12/K21</f>
        <v>39.23070718837171</v>
      </c>
      <c r="AD12" s="110">
        <f>Y12/N21</f>
        <v>27.610691785830255</v>
      </c>
      <c r="AE12" s="110">
        <f>Z12/N21</f>
        <v>43.990440144894698</v>
      </c>
      <c r="AF12" s="110">
        <f>Y12/E21</f>
        <v>36.300501446794641</v>
      </c>
      <c r="AG12" s="110">
        <f>Z12/E21</f>
        <v>57.835386686848452</v>
      </c>
      <c r="AI12" s="153">
        <f>'Raw Data'!C382</f>
        <v>217.33128752662722</v>
      </c>
      <c r="AJ12" s="114">
        <f>E21/25.4</f>
        <v>15.078489392647576</v>
      </c>
      <c r="AK12" s="104">
        <f>$K$21/25.4</f>
        <v>22.229277195793294</v>
      </c>
      <c r="AL12" s="23">
        <f>U21</f>
        <v>542.95499041677203</v>
      </c>
      <c r="AM12" s="174"/>
    </row>
    <row r="13" spans="1:39" ht="14.4" x14ac:dyDescent="0.3">
      <c r="A13" s="32">
        <v>4</v>
      </c>
      <c r="B13" s="85">
        <v>8065</v>
      </c>
      <c r="C13" s="39">
        <f>'C4 8065'!CB38</f>
        <v>254.64968152866243</v>
      </c>
      <c r="D13" s="39">
        <f>E13-C13</f>
        <v>149.23566878980893</v>
      </c>
      <c r="E13" s="87">
        <f>'C4 8065'!ER38</f>
        <v>403.88535031847135</v>
      </c>
      <c r="F13" s="39">
        <f>'C4 8065'!CB$40</f>
        <v>296.64968152866243</v>
      </c>
      <c r="G13" s="39">
        <f>H13-F13</f>
        <v>288.23566878980898</v>
      </c>
      <c r="H13" s="39">
        <f>'C4 8065'!ER$40</f>
        <v>584.88535031847141</v>
      </c>
      <c r="I13" s="38">
        <f>'C4 8065'!CB19</f>
        <v>300.28071503095708</v>
      </c>
      <c r="J13" s="39">
        <f>K13-I13</f>
        <v>285.20693845352872</v>
      </c>
      <c r="K13" s="39">
        <f>'C4 8065'!ER$19</f>
        <v>585.4876534844858</v>
      </c>
      <c r="L13" s="38">
        <f>'C4 8065'!CB18</f>
        <v>269.93173375648979</v>
      </c>
      <c r="M13" s="39">
        <f>N13-L13</f>
        <v>254.0370316281091</v>
      </c>
      <c r="N13" s="39">
        <f>'C4 8065'!ER$18</f>
        <v>523.9687653845989</v>
      </c>
      <c r="O13" s="127">
        <f>'C4 8065'!FD40-'C4 8065'!FD41</f>
        <v>65.21735285113084</v>
      </c>
      <c r="P13" s="113">
        <f>'C4 8065'!FS42</f>
        <v>0</v>
      </c>
      <c r="Q13" s="114">
        <f>'C4 8065'!C$28-'C4 8065'!FS$28</f>
        <v>-5.9118996263272976</v>
      </c>
      <c r="R13" s="132">
        <f>H13-P13-O13-N13</f>
        <v>-4.3007679172583266</v>
      </c>
      <c r="S13" s="182">
        <f>'C4 8065'!FT43</f>
        <v>0</v>
      </c>
      <c r="T13" s="114"/>
      <c r="U13" s="186">
        <f>K13-T14-S14</f>
        <v>562.31187364107359</v>
      </c>
      <c r="V13" s="137">
        <f>'C4 8065'!FS$41</f>
        <v>527.76799746734059</v>
      </c>
      <c r="W13" s="91">
        <f>V13-R13</f>
        <v>532.06876538459892</v>
      </c>
      <c r="X13" s="68">
        <v>9</v>
      </c>
      <c r="Y13" s="115">
        <v>12119.800870830106</v>
      </c>
      <c r="Z13" s="115">
        <f>'Raw Data'!D383</f>
        <v>18932.493424384385</v>
      </c>
      <c r="AA13" s="116">
        <f>'Raw Data'!E383</f>
        <v>0.46</v>
      </c>
      <c r="AB13" s="110">
        <f>Y13/K23</f>
        <v>22.66438257258508</v>
      </c>
      <c r="AC13" s="110">
        <f>Z13/K23</f>
        <v>35.404317166294312</v>
      </c>
      <c r="AD13" s="110">
        <f>Y13/N23</f>
        <v>25.54744677907329</v>
      </c>
      <c r="AE13" s="110">
        <f>Z13/N23</f>
        <v>39.907988036233078</v>
      </c>
      <c r="AF13" s="110">
        <f>Y13/E23</f>
        <v>34.340529448119945</v>
      </c>
      <c r="AG13" s="110">
        <f>Z13/E23</f>
        <v>53.643773102839702</v>
      </c>
      <c r="AI13" s="153">
        <f>'Raw Data'!C383</f>
        <v>189.65428225866444</v>
      </c>
      <c r="AJ13" s="114">
        <f>E23/25.4</f>
        <v>13.894879382115455</v>
      </c>
      <c r="AK13" s="104">
        <f>$K$23/25.4</f>
        <v>21.053188326285227</v>
      </c>
      <c r="AL13" s="23">
        <f>U23</f>
        <v>498.94964718063238</v>
      </c>
      <c r="AM13" s="174"/>
    </row>
    <row r="14" spans="1:39" ht="14.4" x14ac:dyDescent="0.3">
      <c r="A14" s="32"/>
      <c r="B14" s="85"/>
      <c r="C14" s="41">
        <f t="shared" ref="C14:N14" si="2">C13/C$7</f>
        <v>0.85849259179729454</v>
      </c>
      <c r="D14" s="41">
        <f t="shared" si="2"/>
        <v>0.70444978953698134</v>
      </c>
      <c r="E14" s="88">
        <f t="shared" si="2"/>
        <v>0.7943129149442566</v>
      </c>
      <c r="F14" s="41">
        <f t="shared" si="2"/>
        <v>0.8470424389467982</v>
      </c>
      <c r="G14" s="41">
        <f t="shared" si="2"/>
        <v>0.80995304552582992</v>
      </c>
      <c r="H14" s="41">
        <f t="shared" si="2"/>
        <v>0.82834937816920762</v>
      </c>
      <c r="I14" s="40">
        <f t="shared" si="2"/>
        <v>0.98901405868655523</v>
      </c>
      <c r="J14" s="41">
        <f t="shared" si="2"/>
        <v>0.95254556477889862</v>
      </c>
      <c r="K14" s="41">
        <f t="shared" si="2"/>
        <v>0.97090683066061656</v>
      </c>
      <c r="L14" s="40">
        <f t="shared" si="2"/>
        <v>1.0156739797119838</v>
      </c>
      <c r="M14" s="41">
        <f t="shared" si="2"/>
        <v>0.9294050919509983</v>
      </c>
      <c r="N14" s="41">
        <f t="shared" si="2"/>
        <v>0.97193409835006705</v>
      </c>
      <c r="O14" s="127"/>
      <c r="P14" s="71"/>
      <c r="Q14" s="134">
        <f>'C4 8065'!AA$28-'C4 8065'!FH$28</f>
        <v>12.507236478921371</v>
      </c>
      <c r="R14" s="132"/>
      <c r="S14" s="180">
        <f>S13-P13</f>
        <v>0</v>
      </c>
      <c r="T14" s="181">
        <f>'C4 8065'!EH28-'C4 8065'!EH29</f>
        <v>23.175779843412172</v>
      </c>
      <c r="U14" s="185">
        <f>U13-K13</f>
        <v>-23.175779843412215</v>
      </c>
      <c r="V14" s="138">
        <f>V13/V$7</f>
        <v>0.81303886854031504</v>
      </c>
      <c r="W14" s="92">
        <f>W13/W$7</f>
        <v>0.84502337773751646</v>
      </c>
      <c r="X14" s="68">
        <v>10</v>
      </c>
      <c r="Y14" s="115">
        <v>10898.255987087277</v>
      </c>
      <c r="Z14" s="115">
        <f>'Raw Data'!D384</f>
        <v>17996.339407322532</v>
      </c>
      <c r="AA14" s="116">
        <f>'Raw Data'!E384</f>
        <v>0.45</v>
      </c>
      <c r="AB14" s="110">
        <f>Y14/K25</f>
        <v>21.829586166835487</v>
      </c>
      <c r="AC14" s="110">
        <f>Z14/K25</f>
        <v>36.047294378589839</v>
      </c>
      <c r="AD14" s="110">
        <f>Y14/N25</f>
        <v>25.150596736977036</v>
      </c>
      <c r="AE14" s="110">
        <f>Z14/N25</f>
        <v>41.531294154919777</v>
      </c>
      <c r="AF14" s="110">
        <f>Y14/E25</f>
        <v>33.42500859489553</v>
      </c>
      <c r="AG14" s="110">
        <f>Z14/E25</f>
        <v>55.194867883368573</v>
      </c>
      <c r="AI14" s="153">
        <f>'Raw Data'!C384</f>
        <v>170.49405233812342</v>
      </c>
      <c r="AJ14" s="114">
        <f>E25/25.4</f>
        <v>12.83665178795326</v>
      </c>
      <c r="AK14" s="104">
        <f>$K$25/25.4</f>
        <v>19.655214398607079</v>
      </c>
      <c r="AL14" s="23">
        <f>U25</f>
        <v>451.7824834828819</v>
      </c>
      <c r="AM14" s="174"/>
    </row>
    <row r="15" spans="1:39" ht="14.4" x14ac:dyDescent="0.3">
      <c r="A15" s="32">
        <v>5</v>
      </c>
      <c r="B15" s="85">
        <v>8050</v>
      </c>
      <c r="C15" s="39">
        <f>'C5 8050'!CB38</f>
        <v>255.07643312101911</v>
      </c>
      <c r="D15" s="39">
        <f>E15-C15</f>
        <v>117.89808917197459</v>
      </c>
      <c r="E15" s="87">
        <f>'C5 8050'!EO38</f>
        <v>372.9745222929937</v>
      </c>
      <c r="F15" s="39">
        <f>'C5 8050'!CB$40</f>
        <v>297.07643312101908</v>
      </c>
      <c r="G15" s="39">
        <f>H15-F15</f>
        <v>251.89808917197462</v>
      </c>
      <c r="H15" s="39">
        <f>'C5 8050'!EO$40</f>
        <v>548.9745222929937</v>
      </c>
      <c r="I15" s="38">
        <f>'C5 8050'!CB19</f>
        <v>295.94181800763863</v>
      </c>
      <c r="J15" s="39">
        <f>K15-I15</f>
        <v>247.22328204689495</v>
      </c>
      <c r="K15" s="39">
        <f>'C5 8050'!EO$19</f>
        <v>543.16510005453358</v>
      </c>
      <c r="L15" s="38">
        <f>'C5 8050'!CB18</f>
        <v>265.09264024028084</v>
      </c>
      <c r="M15" s="39">
        <f>N15-L15</f>
        <v>217.31348011571708</v>
      </c>
      <c r="N15" s="39">
        <f>'C5 8050'!EO$18</f>
        <v>482.40612035599793</v>
      </c>
      <c r="O15" s="127">
        <f>'C5 8050'!FD40-'C5 8050'!FD41</f>
        <v>68.457444449779587</v>
      </c>
      <c r="P15" s="113">
        <f>'C5 8050'!FS42</f>
        <v>0</v>
      </c>
      <c r="Q15" s="114">
        <f>'C5 8050'!C$28-'C5 8050'!FS$28</f>
        <v>-0.18545600453737876</v>
      </c>
      <c r="R15" s="132">
        <f>H15-P15-O15-N15</f>
        <v>-1.8890425127838171</v>
      </c>
      <c r="S15" s="182">
        <f>'C5 8050'!FT43</f>
        <v>0</v>
      </c>
      <c r="T15" s="114"/>
      <c r="U15" s="186">
        <f>K15-T16-S16</f>
        <v>503.72577835865849</v>
      </c>
      <c r="V15" s="137">
        <f>'C5 8050'!FS$41</f>
        <v>493.61707784321413</v>
      </c>
      <c r="W15" s="91">
        <f>V15-R15</f>
        <v>495.50612035599795</v>
      </c>
      <c r="X15" s="68">
        <v>11</v>
      </c>
      <c r="Y15" s="115">
        <v>12064.092201081046</v>
      </c>
      <c r="Z15" s="115">
        <f>'Raw Data'!D385</f>
        <v>18532.543726144155</v>
      </c>
      <c r="AA15" s="116">
        <f>'Raw Data'!E385</f>
        <v>0.47</v>
      </c>
      <c r="AB15" s="110">
        <f>Y15/K27</f>
        <v>24.008481194169047</v>
      </c>
      <c r="AC15" s="110">
        <f>Z15/K27</f>
        <v>36.881202506839031</v>
      </c>
      <c r="AD15" s="110">
        <f>Y15/N27</f>
        <v>27.361903175677444</v>
      </c>
      <c r="AE15" s="110">
        <f>Z15/N27</f>
        <v>42.032641874895951</v>
      </c>
      <c r="AF15" s="110">
        <f>Y15/E27</f>
        <v>37.288364515596506</v>
      </c>
      <c r="AG15" s="110">
        <f>Z15/E27</f>
        <v>57.28141283600025</v>
      </c>
      <c r="AI15" s="153">
        <f>'Raw Data'!C385</f>
        <v>188.67937595097212</v>
      </c>
      <c r="AJ15" s="114">
        <f>E27/25.4</f>
        <v>12.737599679021013</v>
      </c>
      <c r="AK15" s="104">
        <f>$K$27/25.4</f>
        <v>19.783186451645907</v>
      </c>
      <c r="AL15" s="23">
        <f>U27</f>
        <v>454.05866918961368</v>
      </c>
      <c r="AM15" s="174"/>
    </row>
    <row r="16" spans="1:39" ht="14.4" x14ac:dyDescent="0.3">
      <c r="A16" s="32"/>
      <c r="B16" s="85"/>
      <c r="C16" s="41">
        <f t="shared" ref="C16:N16" si="3">C15/C$7</f>
        <v>0.85993128623577419</v>
      </c>
      <c r="D16" s="41">
        <f t="shared" si="3"/>
        <v>0.55652435357787167</v>
      </c>
      <c r="E16" s="88">
        <f t="shared" si="3"/>
        <v>0.73352123261931623</v>
      </c>
      <c r="F16" s="41">
        <f t="shared" si="3"/>
        <v>0.84826096953058805</v>
      </c>
      <c r="G16" s="41">
        <f t="shared" si="3"/>
        <v>0.70784308320897016</v>
      </c>
      <c r="H16" s="41">
        <f t="shared" si="3"/>
        <v>0.77749033024084235</v>
      </c>
      <c r="I16" s="40">
        <f t="shared" si="3"/>
        <v>0.97472333024329583</v>
      </c>
      <c r="J16" s="41">
        <f t="shared" si="3"/>
        <v>0.82568622664214464</v>
      </c>
      <c r="K16" s="41">
        <f t="shared" si="3"/>
        <v>0.90072387125645492</v>
      </c>
      <c r="L16" s="40">
        <f t="shared" si="3"/>
        <v>0.99746588946113446</v>
      </c>
      <c r="M16" s="41">
        <f t="shared" si="3"/>
        <v>0.79505044471158637</v>
      </c>
      <c r="N16" s="41">
        <f t="shared" si="3"/>
        <v>0.89483760980028493</v>
      </c>
      <c r="O16" s="127"/>
      <c r="P16" s="71"/>
      <c r="Q16" s="134">
        <f>'C5 8050'!AA$28-'C5 8050'!FH$28</f>
        <v>17.589232721027216</v>
      </c>
      <c r="R16" s="132"/>
      <c r="S16" s="180">
        <f>S15-P15</f>
        <v>0</v>
      </c>
      <c r="T16" s="181">
        <f>'C5 8050'!EH28-'C5 8050'!EH29</f>
        <v>39.439321695875108</v>
      </c>
      <c r="U16" s="185">
        <f>U15-K15</f>
        <v>-39.439321695875094</v>
      </c>
      <c r="V16" s="138">
        <f>V15/V$7</f>
        <v>0.76042858299049965</v>
      </c>
      <c r="W16" s="92">
        <f>W15/W$7</f>
        <v>0.78695515082561873</v>
      </c>
      <c r="X16" s="68">
        <v>12</v>
      </c>
      <c r="Y16" s="115">
        <v>8567.1006219866376</v>
      </c>
      <c r="Z16" s="115">
        <f>'Raw Data'!D386</f>
        <v>15658.657892604391</v>
      </c>
      <c r="AA16" s="116">
        <f>'Raw Data'!E386</f>
        <v>0.46</v>
      </c>
      <c r="AB16" s="110">
        <f>Y16/K29</f>
        <v>18.461461088361954</v>
      </c>
      <c r="AC16" s="110">
        <f>Z16/K29</f>
        <v>33.743236613608509</v>
      </c>
      <c r="AD16" s="110">
        <f>Y16/N29</f>
        <v>21.683683738002841</v>
      </c>
      <c r="AE16" s="110">
        <f>Z16/N29</f>
        <v>39.632706616451514</v>
      </c>
      <c r="AF16" s="110">
        <f>Y16/E29</f>
        <v>29.069262970648413</v>
      </c>
      <c r="AG16" s="110">
        <f>Z16/E29</f>
        <v>53.131819518886736</v>
      </c>
      <c r="AI16" s="153">
        <f>'Raw Data'!C386</f>
        <v>140.24359063567201</v>
      </c>
      <c r="AJ16" s="114">
        <f>E29/25.4</f>
        <v>11.602888810873164</v>
      </c>
      <c r="AK16" s="104">
        <f>$K$29/25.4</f>
        <v>18.269812148026084</v>
      </c>
      <c r="AL16" s="23">
        <f>U29</f>
        <v>425.3860331928006</v>
      </c>
      <c r="AM16" s="174"/>
    </row>
    <row r="17" spans="1:23" x14ac:dyDescent="0.25">
      <c r="A17" s="32">
        <v>6</v>
      </c>
      <c r="B17" s="85">
        <v>8040</v>
      </c>
      <c r="C17" s="39">
        <f>'C6 8040'!CB38</f>
        <v>254.7579617834395</v>
      </c>
      <c r="D17" s="39">
        <f>E17-C17</f>
        <v>89.872611464968145</v>
      </c>
      <c r="E17" s="87">
        <f>'C6 8040'!EH38</f>
        <v>344.63057324840764</v>
      </c>
      <c r="F17" s="39">
        <f>'C6 8040'!CB$40</f>
        <v>296.7579617834395</v>
      </c>
      <c r="G17" s="39">
        <f>H17-F17</f>
        <v>219.8726114649682</v>
      </c>
      <c r="H17" s="39">
        <f>'C6 8040'!EH$40</f>
        <v>516.6305732484077</v>
      </c>
      <c r="I17" s="38">
        <f>'C6 8040'!CB19</f>
        <v>300.91711403607098</v>
      </c>
      <c r="J17" s="39">
        <f>K17-I17</f>
        <v>221.39333675694218</v>
      </c>
      <c r="K17" s="39">
        <f>'C6 8040'!EH$19</f>
        <v>522.31045079301316</v>
      </c>
      <c r="L17" s="38">
        <f>'C6 8040'!CB18</f>
        <v>271.98110678847638</v>
      </c>
      <c r="M17" s="39">
        <f>N17-L17</f>
        <v>187.66149673371854</v>
      </c>
      <c r="N17" s="39">
        <f>'C6 8040'!EH$18</f>
        <v>459.64260352219492</v>
      </c>
      <c r="O17" s="127">
        <f>'C6 8040'!FD40-'C6 8040'!FD41</f>
        <v>73.566312022061823</v>
      </c>
      <c r="P17" s="113">
        <f>'C6 8040'!FS42</f>
        <v>0</v>
      </c>
      <c r="Q17" s="114">
        <f>'C6 8040'!C$28-'C6 8040'!FS$28</f>
        <v>-14.212171819299101</v>
      </c>
      <c r="R17" s="132">
        <f>H17-P17-O17-N17</f>
        <v>-16.578342295849041</v>
      </c>
      <c r="S17" s="182">
        <f>'C6 8040'!FT43</f>
        <v>0</v>
      </c>
      <c r="T17" s="114"/>
      <c r="U17" s="186">
        <f>K17-T18-S18</f>
        <v>489.13451638597695</v>
      </c>
      <c r="V17" s="137">
        <f>'C6 8040'!FS$41</f>
        <v>460.1642612263459</v>
      </c>
      <c r="W17" s="91">
        <f>V17-R17</f>
        <v>476.74260352219494</v>
      </c>
    </row>
    <row r="18" spans="1:23" x14ac:dyDescent="0.25">
      <c r="A18" s="32"/>
      <c r="B18" s="85"/>
      <c r="C18" s="41">
        <f t="shared" ref="C18:N18" si="4">C17/C$7</f>
        <v>0.85885763366974466</v>
      </c>
      <c r="D18" s="41">
        <f t="shared" si="4"/>
        <v>0.4242333132892363</v>
      </c>
      <c r="E18" s="88">
        <f t="shared" si="4"/>
        <v>0.67777777777777781</v>
      </c>
      <c r="F18" s="41">
        <f t="shared" si="4"/>
        <v>0.84735161834865536</v>
      </c>
      <c r="G18" s="41">
        <f t="shared" si="4"/>
        <v>0.6178502890758989</v>
      </c>
      <c r="H18" s="41">
        <f t="shared" si="4"/>
        <v>0.73168290821525905</v>
      </c>
      <c r="I18" s="40">
        <f t="shared" si="4"/>
        <v>0.99111012257439735</v>
      </c>
      <c r="J18" s="41">
        <f t="shared" si="4"/>
        <v>0.73941834004079843</v>
      </c>
      <c r="K18" s="41">
        <f t="shared" si="4"/>
        <v>0.86614086801370926</v>
      </c>
      <c r="L18" s="40">
        <f t="shared" si="4"/>
        <v>1.0233851696278387</v>
      </c>
      <c r="M18" s="41">
        <f t="shared" si="4"/>
        <v>0.68656742487367683</v>
      </c>
      <c r="N18" s="88">
        <f t="shared" si="4"/>
        <v>0.85261250084193096</v>
      </c>
      <c r="O18" s="125"/>
      <c r="P18" s="93"/>
      <c r="Q18" s="134">
        <f>'C6 8040'!AA$28-'C6 8040'!FH$28</f>
        <v>4.1433525158257112</v>
      </c>
      <c r="R18" s="132"/>
      <c r="S18" s="180">
        <f>S17-P17</f>
        <v>0</v>
      </c>
      <c r="T18" s="181">
        <f>'C6 8040'!EH28-'C6 8040'!EH29</f>
        <v>33.175934407036216</v>
      </c>
      <c r="U18" s="185">
        <f>U17-K17</f>
        <v>-33.175934407036209</v>
      </c>
      <c r="V18" s="138">
        <f>V17/V$7</f>
        <v>0.70889374135139804</v>
      </c>
      <c r="W18" s="92">
        <f>W17/W$7</f>
        <v>0.75715522381491751</v>
      </c>
    </row>
    <row r="19" spans="1:23" x14ac:dyDescent="0.25">
      <c r="A19" s="32">
        <v>7</v>
      </c>
      <c r="B19" s="84">
        <v>6580</v>
      </c>
      <c r="C19" s="39">
        <f>'C7 6580'!CB38</f>
        <v>226.49681528662421</v>
      </c>
      <c r="D19" s="39">
        <f>E19-C19</f>
        <v>175.1592356687899</v>
      </c>
      <c r="E19" s="87">
        <f>'C7 6580'!ER38</f>
        <v>401.65605095541412</v>
      </c>
      <c r="F19" s="39">
        <f>'C7 6580'!CB$40</f>
        <v>268.49681528662421</v>
      </c>
      <c r="G19" s="39">
        <f>H19-F19</f>
        <v>314.1592356687899</v>
      </c>
      <c r="H19" s="39">
        <f>'C7 6580'!ER$40</f>
        <v>582.65605095541412</v>
      </c>
      <c r="I19" s="38">
        <f>'C7 6580'!CB19</f>
        <v>284.94685022976023</v>
      </c>
      <c r="J19" s="39">
        <f>K19-I19</f>
        <v>294.17745349849349</v>
      </c>
      <c r="K19" s="39">
        <f>'C7 6580'!ER$19</f>
        <v>579.12430372825372</v>
      </c>
      <c r="L19" s="38">
        <f>'C7 6580'!CB18</f>
        <v>255.51528829941483</v>
      </c>
      <c r="M19" s="39">
        <f>N19-L19</f>
        <v>263.27682291369115</v>
      </c>
      <c r="N19" s="87">
        <f>'C7 6580'!ER$18</f>
        <v>518.79211121310595</v>
      </c>
      <c r="O19" s="127">
        <f>'C7 6580'!FK40-'C7 6580'!FK41</f>
        <v>72.430657266391563</v>
      </c>
      <c r="P19" s="111">
        <f>'C7 6580'!FS55</f>
        <v>0</v>
      </c>
      <c r="Q19" s="104">
        <f>'C7 6580'!C$28-'C7 6580'!FS$28</f>
        <v>-1.7778492331524234</v>
      </c>
      <c r="R19" s="132">
        <f>H19-P19-O19-N19</f>
        <v>-8.5667175240834013</v>
      </c>
      <c r="S19" s="182">
        <f>'C7 6580'!FT43</f>
        <v>0</v>
      </c>
      <c r="T19" s="114"/>
      <c r="U19" s="186">
        <f>K19-T20-S20</f>
        <v>557.2083313198159</v>
      </c>
      <c r="V19" s="137">
        <f>'C7 6580'!FS$41</f>
        <v>526.72539368902255</v>
      </c>
      <c r="W19" s="91">
        <f>V19-R19</f>
        <v>535.29211121310595</v>
      </c>
    </row>
    <row r="20" spans="1:23" x14ac:dyDescent="0.25">
      <c r="A20" s="32"/>
      <c r="B20" s="84"/>
      <c r="C20" s="41">
        <f t="shared" ref="C20:N20" si="5">C19/C$7</f>
        <v>0.763581704960275</v>
      </c>
      <c r="D20" s="41">
        <f t="shared" si="5"/>
        <v>0.82681900180396917</v>
      </c>
      <c r="E20" s="88">
        <f t="shared" si="5"/>
        <v>0.78992859827132689</v>
      </c>
      <c r="F20" s="41">
        <f t="shared" si="5"/>
        <v>0.7666557944639355</v>
      </c>
      <c r="G20" s="41">
        <f t="shared" si="5"/>
        <v>0.88279924125407183</v>
      </c>
      <c r="H20" s="41">
        <f t="shared" si="5"/>
        <v>0.82519211197996889</v>
      </c>
      <c r="I20" s="40">
        <f t="shared" si="5"/>
        <v>0.93850995668047354</v>
      </c>
      <c r="J20" s="41">
        <f t="shared" si="5"/>
        <v>0.98250565048437266</v>
      </c>
      <c r="K20" s="41">
        <f t="shared" si="5"/>
        <v>0.96035456758992832</v>
      </c>
      <c r="L20" s="40">
        <f t="shared" si="5"/>
        <v>0.96142912184767193</v>
      </c>
      <c r="M20" s="41">
        <f t="shared" si="5"/>
        <v>0.96320925433766913</v>
      </c>
      <c r="N20" s="88">
        <f t="shared" si="5"/>
        <v>0.96233168111256806</v>
      </c>
      <c r="O20" s="127"/>
      <c r="P20" s="111"/>
      <c r="Q20" s="165">
        <f>'C7 6580'!AA$28-'C7 6580'!FH$28</f>
        <v>16.576422283909665</v>
      </c>
      <c r="R20" s="132"/>
      <c r="S20" s="180">
        <f>S19-P19</f>
        <v>0</v>
      </c>
      <c r="T20" s="181">
        <f>'C7 6580'!EH28-'C7 6580'!EH29</f>
        <v>21.915972408437824</v>
      </c>
      <c r="U20" s="185">
        <f>U19-K19</f>
        <v>-21.915972408437824</v>
      </c>
      <c r="V20" s="138">
        <f>V19/V$7</f>
        <v>0.81143271318355337</v>
      </c>
      <c r="W20" s="92">
        <f>W19/W$7</f>
        <v>0.85014264569088394</v>
      </c>
    </row>
    <row r="21" spans="1:23" x14ac:dyDescent="0.25">
      <c r="A21" s="32">
        <v>8</v>
      </c>
      <c r="B21" s="84">
        <v>6565</v>
      </c>
      <c r="C21" s="39">
        <f>'C8 6565'!CB38</f>
        <v>229.10828025477707</v>
      </c>
      <c r="D21" s="39">
        <f>E21-C21</f>
        <v>153.88535031847135</v>
      </c>
      <c r="E21" s="87">
        <f>'C8 6565'!ER38</f>
        <v>382.99363057324842</v>
      </c>
      <c r="F21" s="39">
        <f>'C8 6565'!CB$40</f>
        <v>271.10828025477707</v>
      </c>
      <c r="G21" s="39">
        <f>H21-F21</f>
        <v>292.88535031847135</v>
      </c>
      <c r="H21" s="39">
        <f>'C8 6565'!ER$40</f>
        <v>563.99363057324842</v>
      </c>
      <c r="I21" s="38">
        <f>'C8 6565'!CB19</f>
        <v>277.60326962755084</v>
      </c>
      <c r="J21" s="39">
        <f>K21-I21</f>
        <v>287.0203711455988</v>
      </c>
      <c r="K21" s="39">
        <f>'C8 6565'!ER$19</f>
        <v>564.62364077314965</v>
      </c>
      <c r="L21" s="38">
        <f>'C8 6565'!CB18</f>
        <v>247.5328556217151</v>
      </c>
      <c r="M21" s="39">
        <f>N21-L21</f>
        <v>255.99892650741845</v>
      </c>
      <c r="N21" s="87">
        <f>'C8 6565'!ER$18</f>
        <v>503.53178212913355</v>
      </c>
      <c r="O21" s="127">
        <f>'C8 6565'!FD40-'C8 6565'!FD41</f>
        <v>64.790323395259577</v>
      </c>
      <c r="P21" s="111">
        <f>'C8 6565'!FS55</f>
        <v>0</v>
      </c>
      <c r="Q21" s="104">
        <f>'C8 6565'!C$28-'C8 6565'!FS$28</f>
        <v>-5.9396066602135988</v>
      </c>
      <c r="R21" s="132">
        <f>H21-P21-O21-N21</f>
        <v>-4.3284749511446989</v>
      </c>
      <c r="S21" s="182">
        <f>'C8 6565'!FT43</f>
        <v>0</v>
      </c>
      <c r="T21" s="114"/>
      <c r="U21" s="186">
        <f>K21-T22-S22</f>
        <v>542.95499041677203</v>
      </c>
      <c r="V21" s="137">
        <f>'C8 6565'!FS$41</f>
        <v>507.30330717798887</v>
      </c>
      <c r="W21" s="91">
        <f>V21-R21</f>
        <v>511.63178212913357</v>
      </c>
    </row>
    <row r="22" spans="1:23" x14ac:dyDescent="0.25">
      <c r="A22" s="32"/>
      <c r="B22" s="84"/>
      <c r="C22" s="41">
        <f t="shared" ref="C22:N22" si="6">C21/C$7</f>
        <v>0.77238565600171794</v>
      </c>
      <c r="D22" s="41">
        <f t="shared" si="6"/>
        <v>0.7263980757666868</v>
      </c>
      <c r="E22" s="88">
        <f t="shared" si="6"/>
        <v>0.75322560440937003</v>
      </c>
      <c r="F22" s="41">
        <f t="shared" si="6"/>
        <v>0.77411247415578477</v>
      </c>
      <c r="G22" s="41">
        <f t="shared" si="6"/>
        <v>0.82301882510362256</v>
      </c>
      <c r="H22" s="41">
        <f t="shared" si="6"/>
        <v>0.79876128359577048</v>
      </c>
      <c r="I22" s="40">
        <f t="shared" si="6"/>
        <v>0.91432290738583544</v>
      </c>
      <c r="J22" s="41">
        <f t="shared" si="6"/>
        <v>0.9586021399703113</v>
      </c>
      <c r="K22" s="41">
        <f t="shared" si="6"/>
        <v>0.93630830012650856</v>
      </c>
      <c r="L22" s="40">
        <f t="shared" si="6"/>
        <v>0.93139356784772531</v>
      </c>
      <c r="M22" s="41">
        <f t="shared" si="6"/>
        <v>0.9365827663200329</v>
      </c>
      <c r="N22" s="88">
        <f t="shared" si="6"/>
        <v>0.93402458502475239</v>
      </c>
      <c r="O22" s="128"/>
      <c r="P22" s="111"/>
      <c r="Q22" s="165">
        <f>'C8 6565'!AA$28-'C8 6565'!FH$28</f>
        <v>11.772719563709799</v>
      </c>
      <c r="R22" s="132"/>
      <c r="S22" s="180">
        <f>S21-P21</f>
        <v>0</v>
      </c>
      <c r="T22" s="181">
        <f>'C8 6565'!EH28-'C8 6565'!EH29</f>
        <v>21.668650356377661</v>
      </c>
      <c r="U22" s="185">
        <f>U21-K21</f>
        <v>-21.668650356377611</v>
      </c>
      <c r="V22" s="138">
        <f>V21/V$7</f>
        <v>0.78151253742943305</v>
      </c>
      <c r="W22" s="92">
        <f>W21/W$7</f>
        <v>0.81256567725811479</v>
      </c>
    </row>
    <row r="23" spans="1:23" x14ac:dyDescent="0.25">
      <c r="A23" s="32">
        <v>9</v>
      </c>
      <c r="B23" s="84">
        <v>6550</v>
      </c>
      <c r="C23" s="39">
        <f>'C9 6550'!CB38</f>
        <v>230.0636942675159</v>
      </c>
      <c r="D23" s="39">
        <f>E23-C23</f>
        <v>122.86624203821665</v>
      </c>
      <c r="E23" s="87">
        <f>'C9 6550'!EO38</f>
        <v>352.92993630573255</v>
      </c>
      <c r="F23" s="39">
        <f>'C9 6550'!CB$40</f>
        <v>272.06369426751587</v>
      </c>
      <c r="G23" s="39">
        <f>H23-F23</f>
        <v>256.86624203821668</v>
      </c>
      <c r="H23" s="39">
        <f>'C9 6550'!EO$40</f>
        <v>528.92993630573255</v>
      </c>
      <c r="I23" s="38">
        <f>'C9 6550'!CB19</f>
        <v>277.99364268482418</v>
      </c>
      <c r="J23" s="39">
        <f>K23-I23</f>
        <v>256.75734080282052</v>
      </c>
      <c r="K23" s="39">
        <f>'C9 6550'!EO$19</f>
        <v>534.7509834876447</v>
      </c>
      <c r="L23" s="38">
        <f>'C9 6550'!CB18</f>
        <v>248.04498411185463</v>
      </c>
      <c r="M23" s="39">
        <f>N23-L23</f>
        <v>226.35862168243605</v>
      </c>
      <c r="N23" s="87">
        <f>'C9 6550'!EO$18</f>
        <v>474.40360579429068</v>
      </c>
      <c r="O23" s="127">
        <f>'C9 6550'!FD40-'C9 6550'!FD41</f>
        <v>68.045842444597668</v>
      </c>
      <c r="P23" s="111">
        <f>'C9 6550'!FS55</f>
        <v>0</v>
      </c>
      <c r="Q23" s="104">
        <f>'C9 6550'!C$28-'C9 6550'!FS$28</f>
        <v>-11.817905426301479</v>
      </c>
      <c r="R23" s="132">
        <f>H23-P23-O23-N23</f>
        <v>-13.519511933155798</v>
      </c>
      <c r="S23" s="182">
        <f>'C9 6550'!FT43</f>
        <v>0</v>
      </c>
      <c r="T23" s="114"/>
      <c r="U23" s="186">
        <f>K23-T24-S24</f>
        <v>498.94964718063238</v>
      </c>
      <c r="V23" s="137">
        <f>'C9 6550'!FS$41</f>
        <v>473.98409386113491</v>
      </c>
      <c r="W23" s="91">
        <f>V23-R23</f>
        <v>487.50360579429071</v>
      </c>
    </row>
    <row r="24" spans="1:23" x14ac:dyDescent="0.25">
      <c r="A24" s="32"/>
      <c r="B24" s="84"/>
      <c r="C24" s="41">
        <f t="shared" ref="C24:N24" si="7">C23/C$7</f>
        <v>0.77560661369980677</v>
      </c>
      <c r="D24" s="41">
        <f t="shared" si="7"/>
        <v>0.57997594708358435</v>
      </c>
      <c r="E24" s="88">
        <f t="shared" si="7"/>
        <v>0.69409996242014305</v>
      </c>
      <c r="F24" s="41">
        <f t="shared" si="7"/>
        <v>0.77684052770158307</v>
      </c>
      <c r="G24" s="41">
        <f t="shared" si="7"/>
        <v>0.72180377919620087</v>
      </c>
      <c r="H24" s="41">
        <f t="shared" si="7"/>
        <v>0.74910199681931611</v>
      </c>
      <c r="I24" s="40">
        <f t="shared" si="7"/>
        <v>0.9156086524318866</v>
      </c>
      <c r="J24" s="41">
        <f t="shared" si="7"/>
        <v>0.85752845822157753</v>
      </c>
      <c r="K24" s="41">
        <f t="shared" si="7"/>
        <v>0.88677084731111988</v>
      </c>
      <c r="L24" s="40">
        <f t="shared" si="7"/>
        <v>0.93332055721820495</v>
      </c>
      <c r="M24" s="41">
        <f t="shared" si="7"/>
        <v>0.82814247297080834</v>
      </c>
      <c r="N24" s="88">
        <f t="shared" si="7"/>
        <v>0.8799933723401433</v>
      </c>
      <c r="O24" s="127"/>
      <c r="P24" s="111"/>
      <c r="Q24" s="165">
        <f>'C9 6550'!AA$28-'C9 6550'!FH$28</f>
        <v>5.7821381349116479</v>
      </c>
      <c r="R24" s="132"/>
      <c r="S24" s="180">
        <f>S23-P23</f>
        <v>0</v>
      </c>
      <c r="T24" s="181">
        <f>'C9 6550'!EH28-'C9 6550'!EH29</f>
        <v>35.801336307012306</v>
      </c>
      <c r="U24" s="185">
        <f>U23-K23</f>
        <v>-35.801336307012321</v>
      </c>
      <c r="V24" s="138">
        <f>V23/V$7</f>
        <v>0.73018351477973231</v>
      </c>
      <c r="W24" s="92">
        <f>W23/W$7</f>
        <v>0.77424568106292835</v>
      </c>
    </row>
    <row r="25" spans="1:23" x14ac:dyDescent="0.25">
      <c r="A25" s="32">
        <v>10</v>
      </c>
      <c r="B25" s="84">
        <v>6540</v>
      </c>
      <c r="C25" s="39">
        <f>'C10 6540'!CB38</f>
        <v>230.50955414012739</v>
      </c>
      <c r="D25" s="39">
        <f>E25-C25</f>
        <v>95.541401273885384</v>
      </c>
      <c r="E25" s="87">
        <f>'C10 6540'!EH38</f>
        <v>326.05095541401278</v>
      </c>
      <c r="F25" s="39">
        <f>'C10 6540'!CB$40</f>
        <v>272.50955414012742</v>
      </c>
      <c r="G25" s="39">
        <f>H25-F25</f>
        <v>225.54140127388536</v>
      </c>
      <c r="H25" s="39">
        <f>'C10 6540'!EH$40</f>
        <v>498.05095541401278</v>
      </c>
      <c r="I25" s="38">
        <f>'C10 6540'!CB19</f>
        <v>277.81472060489267</v>
      </c>
      <c r="J25" s="39">
        <f>K25-I25</f>
        <v>221.42772511972714</v>
      </c>
      <c r="K25" s="39">
        <f>'C10 6540'!EH$19</f>
        <v>499.24244572461981</v>
      </c>
      <c r="L25" s="38">
        <f>'C10 6540'!CB18</f>
        <v>246.87197930017092</v>
      </c>
      <c r="M25" s="39">
        <f>N25-L25</f>
        <v>186.44799720219132</v>
      </c>
      <c r="N25" s="87">
        <f>'C10 6540'!EH$18</f>
        <v>433.31997650236224</v>
      </c>
      <c r="O25" s="127">
        <f>'C10 6540'!FD40-'C10 6540'!FD41</f>
        <v>76.820933973501269</v>
      </c>
      <c r="P25" s="111">
        <f>'C10 6540'!FS55</f>
        <v>0</v>
      </c>
      <c r="Q25" s="104">
        <f>'C10 6540'!C$28-'C10 6540'!FS$28</f>
        <v>-9.5094083115780137</v>
      </c>
      <c r="R25" s="132">
        <f>H25-P25-O25-N25</f>
        <v>-12.089955061850731</v>
      </c>
      <c r="S25" s="182">
        <f>'C10 6540'!FT43</f>
        <v>0</v>
      </c>
      <c r="T25" s="114"/>
      <c r="U25" s="186">
        <f>K25-T26-S26</f>
        <v>451.7824834828819</v>
      </c>
      <c r="V25" s="137">
        <f>'C10 6540'!FS$41</f>
        <v>438.33002144051159</v>
      </c>
      <c r="W25" s="91">
        <f>V25-R25</f>
        <v>450.41997650236232</v>
      </c>
    </row>
    <row r="26" spans="1:23" x14ac:dyDescent="0.25">
      <c r="A26" s="32"/>
      <c r="B26" s="84"/>
      <c r="C26" s="41">
        <f t="shared" ref="C26:N26" si="8">C25/C$7</f>
        <v>0.77710972729224836</v>
      </c>
      <c r="D26" s="41">
        <f t="shared" si="8"/>
        <v>0.45099218280216491</v>
      </c>
      <c r="E26" s="88">
        <f t="shared" si="8"/>
        <v>0.64123762996367295</v>
      </c>
      <c r="F26" s="41">
        <f t="shared" si="8"/>
        <v>0.77811361935628931</v>
      </c>
      <c r="G26" s="41">
        <f t="shared" si="8"/>
        <v>0.63377980116389265</v>
      </c>
      <c r="H26" s="41">
        <f t="shared" si="8"/>
        <v>0.70536934971808962</v>
      </c>
      <c r="I26" s="40">
        <f t="shared" si="8"/>
        <v>0.91501934901144066</v>
      </c>
      <c r="J26" s="41">
        <f t="shared" si="8"/>
        <v>0.7395331916731902</v>
      </c>
      <c r="K26" s="41">
        <f t="shared" si="8"/>
        <v>0.82788748460361772</v>
      </c>
      <c r="L26" s="40">
        <f t="shared" si="8"/>
        <v>0.92890688399526011</v>
      </c>
      <c r="M26" s="41">
        <f t="shared" si="8"/>
        <v>0.68212778614678204</v>
      </c>
      <c r="N26" s="88">
        <f t="shared" si="8"/>
        <v>0.80378543241935552</v>
      </c>
      <c r="O26" s="127"/>
      <c r="P26" s="111"/>
      <c r="Q26" s="165">
        <f>'C10 6540'!AA$28-'C10 6540'!FH$28</f>
        <v>9.1290293456754981</v>
      </c>
      <c r="R26" s="132"/>
      <c r="S26" s="180">
        <f>S25-P25</f>
        <v>0</v>
      </c>
      <c r="T26" s="181">
        <f>'C10 6540'!EH28-'C10 6540'!EH29</f>
        <v>47.459962241737927</v>
      </c>
      <c r="U26" s="185">
        <f>U25-K25</f>
        <v>-47.459962241737912</v>
      </c>
      <c r="V26" s="138">
        <f>V25/V$7</f>
        <v>0.67525758740477448</v>
      </c>
      <c r="W26" s="92">
        <f>W25/W$7</f>
        <v>0.71535003500789263</v>
      </c>
    </row>
    <row r="27" spans="1:23" x14ac:dyDescent="0.25">
      <c r="A27" s="32">
        <v>11</v>
      </c>
      <c r="B27" s="84">
        <v>5050</v>
      </c>
      <c r="C27" s="39">
        <f>'C11 5050'!CB38</f>
        <v>200.66878980891721</v>
      </c>
      <c r="D27" s="39">
        <f>E27-C27</f>
        <v>122.86624203821651</v>
      </c>
      <c r="E27" s="87">
        <f>'C11 5050'!EO38</f>
        <v>323.53503184713372</v>
      </c>
      <c r="F27" s="39">
        <f>'C11 5050'!CB$40</f>
        <v>242.66878980891721</v>
      </c>
      <c r="G27" s="39">
        <f>H27-F27</f>
        <v>256.86624203821657</v>
      </c>
      <c r="H27" s="39">
        <f>'C11 5050'!EO$40</f>
        <v>499.53503184713378</v>
      </c>
      <c r="I27" s="38">
        <f>'C11 5050'!CB19</f>
        <v>250.72619446279231</v>
      </c>
      <c r="J27" s="39">
        <f>K27-I27</f>
        <v>251.76674140901366</v>
      </c>
      <c r="K27" s="39">
        <f>'C11 5050'!EO$19</f>
        <v>502.49293587180597</v>
      </c>
      <c r="L27" s="38">
        <f>'C11 5050'!CB18</f>
        <v>218.81076968323552</v>
      </c>
      <c r="M27" s="39">
        <f>N27-L27</f>
        <v>222.09760294067846</v>
      </c>
      <c r="N27" s="87">
        <f>'C11 5050'!EO$18</f>
        <v>440.90837262391398</v>
      </c>
      <c r="O27" s="127">
        <f>'C11 5050'!FD40-'C11 5050'!FD41</f>
        <v>69.283027999135527</v>
      </c>
      <c r="P27" s="111">
        <f>'C11 5050'!FS55</f>
        <v>0</v>
      </c>
      <c r="Q27" s="104">
        <f>'C11 5050'!C$28-'C11 5050'!FS$28</f>
        <v>-8.9329984143996199</v>
      </c>
      <c r="R27" s="132">
        <f>H27-P27-O27-N27</f>
        <v>-10.656368775915723</v>
      </c>
      <c r="S27" s="182">
        <f>'C11 5050'!FT43</f>
        <v>0</v>
      </c>
      <c r="T27" s="114"/>
      <c r="U27" s="186">
        <f>K27-T28-S28</f>
        <v>454.05866918961368</v>
      </c>
      <c r="V27" s="137">
        <f>'C11 5050'!FS$41</f>
        <v>443.35200384799828</v>
      </c>
      <c r="W27" s="91">
        <f>V27-R27</f>
        <v>454.008372623914</v>
      </c>
    </row>
    <row r="28" spans="1:23" x14ac:dyDescent="0.25">
      <c r="A28" s="32"/>
      <c r="B28" s="84"/>
      <c r="C28" s="41">
        <f t="shared" ref="C28:N28" si="9">C27/C$7</f>
        <v>0.67650848185527179</v>
      </c>
      <c r="D28" s="41">
        <f t="shared" si="9"/>
        <v>0.57997594708358369</v>
      </c>
      <c r="E28" s="88">
        <f t="shared" si="9"/>
        <v>0.63628961543279472</v>
      </c>
      <c r="F28" s="41">
        <f t="shared" si="9"/>
        <v>0.69290741360918251</v>
      </c>
      <c r="G28" s="41">
        <f t="shared" si="9"/>
        <v>0.72180377919620053</v>
      </c>
      <c r="H28" s="41">
        <f t="shared" si="9"/>
        <v>0.70747118692406852</v>
      </c>
      <c r="I28" s="40">
        <f t="shared" si="9"/>
        <v>0.82579972269986235</v>
      </c>
      <c r="J28" s="41">
        <f t="shared" si="9"/>
        <v>0.84086065433175883</v>
      </c>
      <c r="K28" s="41">
        <f t="shared" si="9"/>
        <v>0.83327773163635332</v>
      </c>
      <c r="L28" s="40">
        <f t="shared" si="9"/>
        <v>0.82332077875845877</v>
      </c>
      <c r="M28" s="41">
        <f t="shared" si="9"/>
        <v>0.81255335791105754</v>
      </c>
      <c r="N28" s="88">
        <f t="shared" si="9"/>
        <v>0.81786150227231691</v>
      </c>
      <c r="O28" s="127"/>
      <c r="P28" s="111"/>
      <c r="Q28" s="165">
        <f>'C11 5050'!AA$28-'C11 5050'!FH$28</f>
        <v>9.6027333886770521</v>
      </c>
      <c r="R28" s="132"/>
      <c r="S28" s="180">
        <f>S27-P27</f>
        <v>0</v>
      </c>
      <c r="T28" s="181">
        <f>'C11 5050'!EH28-'C11 5050'!EH29</f>
        <v>48.43426668219228</v>
      </c>
      <c r="U28" s="185">
        <f>U27-K27</f>
        <v>-48.434266682192288</v>
      </c>
      <c r="V28" s="138">
        <f>V27/V$7</f>
        <v>0.68299406804400653</v>
      </c>
      <c r="W28" s="92">
        <f>W27/W$7</f>
        <v>0.7210490701863661</v>
      </c>
    </row>
    <row r="29" spans="1:23" x14ac:dyDescent="0.25">
      <c r="A29" s="32">
        <v>12</v>
      </c>
      <c r="B29" s="84">
        <v>4040</v>
      </c>
      <c r="C29" s="39">
        <f>'C12 4040'!CB38</f>
        <v>198.78980891719746</v>
      </c>
      <c r="D29" s="39">
        <f>E29-C29</f>
        <v>95.923566878980893</v>
      </c>
      <c r="E29" s="87">
        <f>'C12 4040'!EH38</f>
        <v>294.71337579617835</v>
      </c>
      <c r="F29" s="39">
        <f>'C12 4040'!CB$40</f>
        <v>240.78980891719746</v>
      </c>
      <c r="G29" s="39">
        <f>H29-F29</f>
        <v>225.92356687898089</v>
      </c>
      <c r="H29" s="39">
        <f>'C12 4040'!EH$40</f>
        <v>466.71337579617835</v>
      </c>
      <c r="I29" s="38">
        <f>'C12 4040'!CB19</f>
        <v>241.38792631539727</v>
      </c>
      <c r="J29" s="39">
        <f>K29-I29</f>
        <v>222.66530224446527</v>
      </c>
      <c r="K29" s="39">
        <f>'C12 4040'!EH$19</f>
        <v>464.05322855986253</v>
      </c>
      <c r="L29" s="38">
        <f>'C12 4040'!CB18</f>
        <v>207.71356934662049</v>
      </c>
      <c r="M29" s="39">
        <f>N29-L29</f>
        <v>187.38076635298808</v>
      </c>
      <c r="N29" s="87">
        <f>'C12 4040'!EH$18</f>
        <v>395.09433569960856</v>
      </c>
      <c r="O29" s="127">
        <f>'C12 4040'!FD40-'C12 4040'!FD41</f>
        <v>79.857357611497434</v>
      </c>
      <c r="P29" s="111">
        <f>'C12 4040'!FS55</f>
        <v>0</v>
      </c>
      <c r="Q29" s="104">
        <f>'C12 4040'!C$28-'C12 4040'!FS$28</f>
        <v>-5.7587555054395523</v>
      </c>
      <c r="R29" s="132">
        <f>H29-P29-O29-N29</f>
        <v>-8.238317514927644</v>
      </c>
      <c r="S29" s="182">
        <f>'C12 4040'!FT43</f>
        <v>0</v>
      </c>
      <c r="T29" s="114"/>
      <c r="U29" s="186">
        <f>K29-T30-S30</f>
        <v>425.3860331928006</v>
      </c>
      <c r="V29" s="137">
        <f>'C12 4040'!FS$41</f>
        <v>403.95601818468094</v>
      </c>
      <c r="W29" s="91">
        <f>V29-R29</f>
        <v>412.19433569960859</v>
      </c>
    </row>
    <row r="30" spans="1:23" x14ac:dyDescent="0.25">
      <c r="A30" s="32"/>
      <c r="B30" s="84"/>
      <c r="C30" s="41">
        <f t="shared" ref="C30:N30" si="10">C29/C$7</f>
        <v>0.67017393171569695</v>
      </c>
      <c r="D30" s="41">
        <f t="shared" si="10"/>
        <v>0.45279615153337344</v>
      </c>
      <c r="E30" s="88">
        <f t="shared" si="10"/>
        <v>0.57960666416134288</v>
      </c>
      <c r="F30" s="41">
        <f t="shared" si="10"/>
        <v>0.68754224163577871</v>
      </c>
      <c r="G30" s="41">
        <f t="shared" si="10"/>
        <v>0.63485370085521808</v>
      </c>
      <c r="H30" s="41">
        <f t="shared" si="10"/>
        <v>0.66098720785793408</v>
      </c>
      <c r="I30" s="40">
        <f t="shared" si="10"/>
        <v>0.79504290742917005</v>
      </c>
      <c r="J30" s="41">
        <f t="shared" si="10"/>
        <v>0.74366650135924883</v>
      </c>
      <c r="K30" s="41">
        <f t="shared" si="10"/>
        <v>0.76953364723825313</v>
      </c>
      <c r="L30" s="40">
        <f t="shared" si="10"/>
        <v>0.78156526719745478</v>
      </c>
      <c r="M30" s="41">
        <f t="shared" si="10"/>
        <v>0.6855403610489893</v>
      </c>
      <c r="N30" s="88">
        <f t="shared" si="10"/>
        <v>0.73287890863027561</v>
      </c>
      <c r="O30" s="125"/>
      <c r="P30" s="109"/>
      <c r="Q30" s="165">
        <f>'C12 4040'!AA$28-'C12 4040'!FH$28</f>
        <v>12.425581523565697</v>
      </c>
      <c r="R30" s="133"/>
      <c r="S30" s="180">
        <f>S29-P29</f>
        <v>0</v>
      </c>
      <c r="T30" s="181">
        <f>'C12 4040'!EH28-'C12 4040'!EH29</f>
        <v>38.667195367061943</v>
      </c>
      <c r="U30" s="185">
        <f>U29-K29</f>
        <v>-38.667195367061936</v>
      </c>
      <c r="V30" s="138">
        <f>V29/V$7</f>
        <v>0.62230363633453922</v>
      </c>
      <c r="W30" s="92">
        <f>W29/W$7</f>
        <v>0.65464066394760256</v>
      </c>
    </row>
    <row r="72" spans="1:7" x14ac:dyDescent="0.25">
      <c r="B72" t="s">
        <v>68</v>
      </c>
      <c r="C72" t="s">
        <v>149</v>
      </c>
      <c r="D72" t="s">
        <v>151</v>
      </c>
      <c r="E72" t="s">
        <v>152</v>
      </c>
      <c r="G72" t="s">
        <v>150</v>
      </c>
    </row>
    <row r="73" spans="1:7" x14ac:dyDescent="0.25">
      <c r="A73" s="103">
        <v>1</v>
      </c>
      <c r="B73" s="23">
        <f>E7</f>
        <v>508.4713375796178</v>
      </c>
      <c r="C73" t="e">
        <f>IF(#REF!&gt;0, B73-#REF!, B73)</f>
        <v>#REF!</v>
      </c>
      <c r="D73" s="23">
        <f>H$3-P7</f>
        <v>124.33530866826106</v>
      </c>
      <c r="E73" s="23" t="e">
        <f>-#REF!</f>
        <v>#REF!</v>
      </c>
      <c r="F73" s="23" t="e">
        <f>#REF!</f>
        <v>#REF!</v>
      </c>
      <c r="G73" s="23" t="e">
        <f>-#REF!</f>
        <v>#REF!</v>
      </c>
    </row>
    <row r="74" spans="1:7" x14ac:dyDescent="0.25">
      <c r="A74" s="103"/>
    </row>
    <row r="75" spans="1:7" x14ac:dyDescent="0.25">
      <c r="A75" s="103">
        <v>2</v>
      </c>
      <c r="B75" s="23">
        <f>E9</f>
        <v>414.52229299363069</v>
      </c>
      <c r="C75" t="e">
        <f>IF(#REF!&gt;0, B75-#REF!, B75)</f>
        <v>#REF!</v>
      </c>
      <c r="D75" s="23">
        <f>H$3-P9</f>
        <v>192.21720788128852</v>
      </c>
      <c r="E75" s="23" t="e">
        <f>-#REF!</f>
        <v>#REF!</v>
      </c>
      <c r="F75" s="23" t="e">
        <f>#REF!</f>
        <v>#REF!</v>
      </c>
      <c r="G75" s="23">
        <f>-P9</f>
        <v>-5.3967921187114527</v>
      </c>
    </row>
    <row r="76" spans="1:7" x14ac:dyDescent="0.25">
      <c r="A76" s="103"/>
    </row>
    <row r="77" spans="1:7" x14ac:dyDescent="0.25">
      <c r="A77" s="103">
        <v>3</v>
      </c>
      <c r="B77" s="23">
        <f>E11</f>
        <v>424.52229299363063</v>
      </c>
      <c r="C77" t="e">
        <f>IF(#REF!&gt;0, B77-#REF!, B77)</f>
        <v>#REF!</v>
      </c>
      <c r="D77" s="23">
        <f>H$3-P11</f>
        <v>197.61399999999998</v>
      </c>
      <c r="E77" s="23" t="e">
        <f>-#REF!</f>
        <v>#REF!</v>
      </c>
      <c r="F77" s="23" t="e">
        <f>#REF!</f>
        <v>#REF!</v>
      </c>
      <c r="G77" s="23">
        <f>-P11</f>
        <v>0</v>
      </c>
    </row>
    <row r="78" spans="1:7" x14ac:dyDescent="0.25">
      <c r="A78" s="103"/>
    </row>
    <row r="79" spans="1:7" x14ac:dyDescent="0.25">
      <c r="A79" s="103">
        <v>4</v>
      </c>
      <c r="B79" s="23">
        <f>E13</f>
        <v>403.88535031847135</v>
      </c>
      <c r="C79" t="e">
        <f>IF(#REF!&gt;0, B79-#REF!, B79)</f>
        <v>#REF!</v>
      </c>
      <c r="D79" s="23">
        <f>H$3-P13</f>
        <v>197.61399999999998</v>
      </c>
      <c r="E79" s="23" t="e">
        <f>-#REF!</f>
        <v>#REF!</v>
      </c>
      <c r="F79" s="23" t="e">
        <f>#REF!</f>
        <v>#REF!</v>
      </c>
      <c r="G79" s="23">
        <f>-P13</f>
        <v>0</v>
      </c>
    </row>
    <row r="80" spans="1:7" x14ac:dyDescent="0.25">
      <c r="A80" s="103"/>
    </row>
    <row r="81" spans="1:7" x14ac:dyDescent="0.25">
      <c r="A81" s="103">
        <v>5</v>
      </c>
      <c r="B81" s="23">
        <f>E15</f>
        <v>372.9745222929937</v>
      </c>
      <c r="C81" t="e">
        <f>IF(#REF!&gt;0, B81-#REF!, B81)</f>
        <v>#REF!</v>
      </c>
      <c r="D81" s="23">
        <f>H$3-P15</f>
        <v>197.61399999999998</v>
      </c>
      <c r="E81" s="23" t="e">
        <f>-#REF!</f>
        <v>#REF!</v>
      </c>
      <c r="F81" s="23" t="e">
        <f>#REF!</f>
        <v>#REF!</v>
      </c>
      <c r="G81" s="23">
        <f>-P15</f>
        <v>0</v>
      </c>
    </row>
    <row r="82" spans="1:7" x14ac:dyDescent="0.25">
      <c r="A82" s="103"/>
    </row>
    <row r="83" spans="1:7" x14ac:dyDescent="0.25">
      <c r="A83" s="103">
        <v>6</v>
      </c>
      <c r="B83" s="23">
        <f>E17</f>
        <v>344.63057324840764</v>
      </c>
      <c r="C83" t="e">
        <f>IF(#REF!&gt;0, B83-#REF!, B83)</f>
        <v>#REF!</v>
      </c>
      <c r="D83" s="23">
        <f>H$3-P17</f>
        <v>197.61399999999998</v>
      </c>
      <c r="E83" s="23" t="e">
        <f>-#REF!</f>
        <v>#REF!</v>
      </c>
      <c r="F83" s="23" t="e">
        <f>#REF!</f>
        <v>#REF!</v>
      </c>
      <c r="G83" s="23">
        <f>-P17</f>
        <v>0</v>
      </c>
    </row>
    <row r="84" spans="1:7" x14ac:dyDescent="0.25">
      <c r="B84" s="23"/>
      <c r="D84" s="23"/>
      <c r="E84" s="23"/>
      <c r="F84" s="23"/>
      <c r="G84" s="23"/>
    </row>
    <row r="85" spans="1:7" x14ac:dyDescent="0.25">
      <c r="A85">
        <v>7</v>
      </c>
      <c r="B85" s="23">
        <f>E19</f>
        <v>401.65605095541412</v>
      </c>
      <c r="C85" t="e">
        <f>IF(#REF!&gt;0, B85-#REF!, B85)</f>
        <v>#REF!</v>
      </c>
      <c r="D85" s="23">
        <f>H$3-P19</f>
        <v>197.61399999999998</v>
      </c>
      <c r="E85" s="23" t="e">
        <f>-#REF!</f>
        <v>#REF!</v>
      </c>
      <c r="F85" s="23" t="e">
        <f>#REF!</f>
        <v>#REF!</v>
      </c>
      <c r="G85" s="23">
        <f>-P19</f>
        <v>0</v>
      </c>
    </row>
    <row r="86" spans="1:7" x14ac:dyDescent="0.25">
      <c r="B86" s="23"/>
      <c r="D86" s="23"/>
      <c r="E86" s="23"/>
      <c r="F86" s="23"/>
      <c r="G86" s="23"/>
    </row>
    <row r="87" spans="1:7" x14ac:dyDescent="0.25">
      <c r="A87">
        <v>8</v>
      </c>
      <c r="B87" s="23">
        <f>E21</f>
        <v>382.99363057324842</v>
      </c>
      <c r="C87" t="e">
        <f>IF(#REF!&gt;0, B87-#REF!, B87)</f>
        <v>#REF!</v>
      </c>
      <c r="D87" s="23">
        <f>H$3-P21</f>
        <v>197.61399999999998</v>
      </c>
      <c r="E87" s="23" t="e">
        <f>-#REF!</f>
        <v>#REF!</v>
      </c>
      <c r="F87" s="23" t="e">
        <f>#REF!</f>
        <v>#REF!</v>
      </c>
      <c r="G87" s="23">
        <f>-P21</f>
        <v>0</v>
      </c>
    </row>
    <row r="88" spans="1:7" x14ac:dyDescent="0.25">
      <c r="B88" s="23"/>
      <c r="D88" s="23"/>
      <c r="E88" s="23"/>
      <c r="F88" s="23"/>
      <c r="G88" s="23"/>
    </row>
    <row r="89" spans="1:7" x14ac:dyDescent="0.25">
      <c r="A89">
        <v>9</v>
      </c>
      <c r="B89" s="23">
        <f>E23</f>
        <v>352.92993630573255</v>
      </c>
      <c r="C89" t="e">
        <f>IF(#REF!&gt;0, B89-#REF!, B89)</f>
        <v>#REF!</v>
      </c>
      <c r="D89" s="23">
        <f>H$3-P23</f>
        <v>197.61399999999998</v>
      </c>
      <c r="E89" s="23" t="e">
        <f>-#REF!</f>
        <v>#REF!</v>
      </c>
      <c r="F89" s="23" t="e">
        <f>#REF!</f>
        <v>#REF!</v>
      </c>
      <c r="G89" s="23">
        <f>-P23</f>
        <v>0</v>
      </c>
    </row>
    <row r="90" spans="1:7" x14ac:dyDescent="0.25">
      <c r="B90" s="23"/>
      <c r="D90" s="23"/>
      <c r="E90" s="23"/>
      <c r="F90" s="23"/>
      <c r="G90" s="23"/>
    </row>
    <row r="91" spans="1:7" x14ac:dyDescent="0.25">
      <c r="A91">
        <v>10</v>
      </c>
      <c r="B91" s="23">
        <f>E25</f>
        <v>326.05095541401278</v>
      </c>
      <c r="C91" t="e">
        <f>IF(#REF!&gt;0, B91-#REF!, B91)</f>
        <v>#REF!</v>
      </c>
      <c r="D91" s="23">
        <f>H$3-P25</f>
        <v>197.61399999999998</v>
      </c>
      <c r="E91" s="23" t="e">
        <f>-#REF!</f>
        <v>#REF!</v>
      </c>
      <c r="F91" s="23" t="e">
        <f>#REF!</f>
        <v>#REF!</v>
      </c>
      <c r="G91" s="23">
        <f>-P25</f>
        <v>0</v>
      </c>
    </row>
    <row r="92" spans="1:7" x14ac:dyDescent="0.25">
      <c r="B92" s="23"/>
      <c r="D92" s="23"/>
      <c r="E92" s="23"/>
      <c r="F92" s="23"/>
      <c r="G92" s="23"/>
    </row>
    <row r="93" spans="1:7" x14ac:dyDescent="0.25">
      <c r="A93">
        <v>11</v>
      </c>
      <c r="B93" s="23">
        <f>E27</f>
        <v>323.53503184713372</v>
      </c>
      <c r="C93" t="e">
        <f>IF(#REF!&gt;0, B93-#REF!, B93)</f>
        <v>#REF!</v>
      </c>
      <c r="D93" s="23">
        <f>H$3-P27</f>
        <v>197.61399999999998</v>
      </c>
      <c r="E93" s="23" t="e">
        <f>-#REF!</f>
        <v>#REF!</v>
      </c>
      <c r="F93" s="23" t="e">
        <f>#REF!</f>
        <v>#REF!</v>
      </c>
      <c r="G93" s="23">
        <f>-P27</f>
        <v>0</v>
      </c>
    </row>
    <row r="94" spans="1:7" x14ac:dyDescent="0.25">
      <c r="B94" s="23"/>
      <c r="D94" s="23"/>
      <c r="E94" s="23"/>
      <c r="F94" s="23"/>
      <c r="G94" s="23"/>
    </row>
    <row r="95" spans="1:7" x14ac:dyDescent="0.25">
      <c r="A95">
        <v>12</v>
      </c>
      <c r="B95" s="23">
        <f>E29</f>
        <v>294.71337579617835</v>
      </c>
      <c r="C95" t="e">
        <f>IF(#REF!&gt;0, B95-#REF!, B95)</f>
        <v>#REF!</v>
      </c>
      <c r="D95" s="23">
        <f>H$3-P29</f>
        <v>197.61399999999998</v>
      </c>
      <c r="E95" s="23" t="e">
        <f>-#REF!</f>
        <v>#REF!</v>
      </c>
      <c r="F95" s="23" t="e">
        <f>#REF!</f>
        <v>#REF!</v>
      </c>
      <c r="G95" s="23">
        <f>-P29</f>
        <v>0</v>
      </c>
    </row>
    <row r="97" spans="1:7" x14ac:dyDescent="0.25">
      <c r="B97" t="s">
        <v>192</v>
      </c>
    </row>
    <row r="99" spans="1:7" x14ac:dyDescent="0.25">
      <c r="B99" t="s">
        <v>68</v>
      </c>
      <c r="C99" t="s">
        <v>149</v>
      </c>
      <c r="D99" t="s">
        <v>151</v>
      </c>
      <c r="E99" t="s">
        <v>152</v>
      </c>
      <c r="G99" t="s">
        <v>150</v>
      </c>
    </row>
    <row r="100" spans="1:7" x14ac:dyDescent="0.25">
      <c r="A100" s="103">
        <v>1</v>
      </c>
      <c r="B100" s="23">
        <f t="shared" ref="B100:G100" si="11">B73/25.4</f>
        <v>20.018556597622748</v>
      </c>
      <c r="C100" s="23" t="e">
        <f t="shared" si="11"/>
        <v>#REF!</v>
      </c>
      <c r="D100" s="23">
        <f t="shared" si="11"/>
        <v>4.8950908924512229</v>
      </c>
      <c r="E100" s="23" t="e">
        <f t="shared" si="11"/>
        <v>#REF!</v>
      </c>
      <c r="F100" s="23" t="e">
        <f t="shared" si="11"/>
        <v>#REF!</v>
      </c>
      <c r="G100" s="23" t="e">
        <f t="shared" si="11"/>
        <v>#REF!</v>
      </c>
    </row>
    <row r="101" spans="1:7" x14ac:dyDescent="0.25">
      <c r="A101" s="103"/>
      <c r="B101" s="23"/>
      <c r="C101" s="23"/>
      <c r="D101" s="23"/>
      <c r="E101" s="23"/>
      <c r="F101" s="23"/>
      <c r="G101" s="23"/>
    </row>
    <row r="102" spans="1:7" x14ac:dyDescent="0.25">
      <c r="A102" s="103">
        <v>2</v>
      </c>
      <c r="B102" s="23">
        <f t="shared" ref="B102:G110" si="12">B75/25.4</f>
        <v>16.319775314709869</v>
      </c>
      <c r="C102" s="23" t="e">
        <f t="shared" si="12"/>
        <v>#REF!</v>
      </c>
      <c r="D102" s="23">
        <f t="shared" si="12"/>
        <v>7.5676066094995482</v>
      </c>
      <c r="E102" s="23" t="e">
        <f t="shared" si="12"/>
        <v>#REF!</v>
      </c>
      <c r="F102" s="23" t="e">
        <f t="shared" si="12"/>
        <v>#REF!</v>
      </c>
      <c r="G102" s="23">
        <f t="shared" si="12"/>
        <v>-0.21247213065793122</v>
      </c>
    </row>
    <row r="103" spans="1:7" x14ac:dyDescent="0.25">
      <c r="A103" s="103"/>
      <c r="B103" s="23"/>
      <c r="C103" s="23"/>
      <c r="D103" s="23"/>
      <c r="E103" s="23"/>
      <c r="F103" s="23"/>
      <c r="G103" s="23"/>
    </row>
    <row r="104" spans="1:7" x14ac:dyDescent="0.25">
      <c r="A104" s="103">
        <v>3</v>
      </c>
      <c r="B104" s="23">
        <f t="shared" si="12"/>
        <v>16.713476102111443</v>
      </c>
      <c r="C104" s="23" t="e">
        <f t="shared" si="12"/>
        <v>#REF!</v>
      </c>
      <c r="D104" s="23">
        <f t="shared" si="12"/>
        <v>7.7800787401574798</v>
      </c>
      <c r="E104" s="23" t="e">
        <f t="shared" si="12"/>
        <v>#REF!</v>
      </c>
      <c r="F104" s="23" t="e">
        <f t="shared" si="12"/>
        <v>#REF!</v>
      </c>
      <c r="G104" s="23">
        <f t="shared" si="12"/>
        <v>0</v>
      </c>
    </row>
    <row r="105" spans="1:7" x14ac:dyDescent="0.25">
      <c r="A105" s="103"/>
      <c r="B105" s="23"/>
      <c r="C105" s="23"/>
      <c r="D105" s="23"/>
      <c r="E105" s="23"/>
      <c r="F105" s="23"/>
      <c r="G105" s="23"/>
    </row>
    <row r="106" spans="1:7" x14ac:dyDescent="0.25">
      <c r="A106" s="103">
        <v>4</v>
      </c>
      <c r="B106" s="23">
        <f t="shared" si="12"/>
        <v>15.900998044034306</v>
      </c>
      <c r="C106" s="23" t="e">
        <f t="shared" si="12"/>
        <v>#REF!</v>
      </c>
      <c r="D106" s="23">
        <f t="shared" si="12"/>
        <v>7.7800787401574798</v>
      </c>
      <c r="E106" s="23" t="e">
        <f t="shared" si="12"/>
        <v>#REF!</v>
      </c>
      <c r="F106" s="23" t="e">
        <f t="shared" si="12"/>
        <v>#REF!</v>
      </c>
      <c r="G106" s="23">
        <f t="shared" si="12"/>
        <v>0</v>
      </c>
    </row>
    <row r="107" spans="1:7" x14ac:dyDescent="0.25">
      <c r="A107" s="103"/>
      <c r="B107" s="23"/>
      <c r="C107" s="23"/>
      <c r="D107" s="23"/>
      <c r="E107" s="23"/>
      <c r="F107" s="23"/>
      <c r="G107" s="23"/>
    </row>
    <row r="108" spans="1:7" x14ac:dyDescent="0.25">
      <c r="A108" s="103">
        <v>5</v>
      </c>
      <c r="B108" s="23">
        <f t="shared" si="12"/>
        <v>14.684036310747784</v>
      </c>
      <c r="C108" s="23" t="e">
        <f t="shared" si="12"/>
        <v>#REF!</v>
      </c>
      <c r="D108" s="23">
        <f t="shared" si="12"/>
        <v>7.7800787401574798</v>
      </c>
      <c r="E108" s="23" t="e">
        <f t="shared" si="12"/>
        <v>#REF!</v>
      </c>
      <c r="F108" s="23" t="e">
        <f t="shared" si="12"/>
        <v>#REF!</v>
      </c>
      <c r="G108" s="23">
        <f t="shared" si="12"/>
        <v>0</v>
      </c>
    </row>
    <row r="109" spans="1:7" x14ac:dyDescent="0.25">
      <c r="A109" s="103"/>
      <c r="B109" s="23"/>
      <c r="C109" s="23"/>
      <c r="D109" s="23"/>
      <c r="E109" s="23"/>
      <c r="F109" s="23"/>
      <c r="G109" s="23"/>
    </row>
    <row r="110" spans="1:7" x14ac:dyDescent="0.25">
      <c r="A110" s="103">
        <v>6</v>
      </c>
      <c r="B110" s="23">
        <f t="shared" si="12"/>
        <v>13.56813280505542</v>
      </c>
      <c r="C110" s="23" t="e">
        <f t="shared" si="12"/>
        <v>#REF!</v>
      </c>
      <c r="D110" s="23">
        <f t="shared" si="12"/>
        <v>7.7800787401574798</v>
      </c>
      <c r="E110" s="23" t="e">
        <f t="shared" si="12"/>
        <v>#REF!</v>
      </c>
      <c r="F110" s="23" t="e">
        <f t="shared" si="12"/>
        <v>#REF!</v>
      </c>
      <c r="G110" s="23">
        <f t="shared" si="12"/>
        <v>0</v>
      </c>
    </row>
    <row r="111" spans="1:7" x14ac:dyDescent="0.25">
      <c r="A111" s="103"/>
      <c r="B111" s="23"/>
      <c r="C111" s="23"/>
      <c r="D111" s="23"/>
      <c r="E111" s="23"/>
      <c r="F111" s="23"/>
      <c r="G111" s="23"/>
    </row>
    <row r="112" spans="1:7" x14ac:dyDescent="0.25">
      <c r="A112" s="103">
        <v>7</v>
      </c>
      <c r="B112" s="23">
        <f t="shared" ref="B112:G112" si="13">B85/25.4</f>
        <v>15.81323035257536</v>
      </c>
      <c r="C112" s="23" t="e">
        <f t="shared" si="13"/>
        <v>#REF!</v>
      </c>
      <c r="D112" s="23">
        <f t="shared" si="13"/>
        <v>7.7800787401574798</v>
      </c>
      <c r="E112" s="23" t="e">
        <f t="shared" si="13"/>
        <v>#REF!</v>
      </c>
      <c r="F112" s="23" t="e">
        <f t="shared" si="13"/>
        <v>#REF!</v>
      </c>
      <c r="G112" s="23">
        <f t="shared" si="13"/>
        <v>0</v>
      </c>
    </row>
    <row r="113" spans="1:7" x14ac:dyDescent="0.25">
      <c r="A113" s="103"/>
      <c r="B113" s="23"/>
      <c r="C113" s="23"/>
      <c r="D113" s="23"/>
      <c r="E113" s="23"/>
      <c r="F113" s="23"/>
      <c r="G113" s="23"/>
    </row>
    <row r="114" spans="1:7" x14ac:dyDescent="0.25">
      <c r="A114" s="103">
        <v>8</v>
      </c>
      <c r="B114" s="23">
        <f t="shared" ref="B114:G114" si="14">B87/25.4</f>
        <v>15.078489392647576</v>
      </c>
      <c r="C114" s="23" t="e">
        <f t="shared" si="14"/>
        <v>#REF!</v>
      </c>
      <c r="D114" s="23">
        <f t="shared" si="14"/>
        <v>7.7800787401574798</v>
      </c>
      <c r="E114" s="23" t="e">
        <f t="shared" si="14"/>
        <v>#REF!</v>
      </c>
      <c r="F114" s="23" t="e">
        <f t="shared" si="14"/>
        <v>#REF!</v>
      </c>
      <c r="G114" s="23">
        <f t="shared" si="14"/>
        <v>0</v>
      </c>
    </row>
    <row r="115" spans="1:7" x14ac:dyDescent="0.25">
      <c r="A115" s="103"/>
      <c r="B115" s="23"/>
      <c r="C115" s="23"/>
      <c r="D115" s="23"/>
      <c r="E115" s="23"/>
      <c r="F115" s="23"/>
      <c r="G115" s="23"/>
    </row>
    <row r="116" spans="1:7" x14ac:dyDescent="0.25">
      <c r="A116" s="103">
        <v>9</v>
      </c>
      <c r="B116" s="23">
        <f t="shared" ref="B116:G116" si="15">B89/25.4</f>
        <v>13.894879382115455</v>
      </c>
      <c r="C116" s="23" t="e">
        <f t="shared" si="15"/>
        <v>#REF!</v>
      </c>
      <c r="D116" s="23">
        <f t="shared" si="15"/>
        <v>7.7800787401574798</v>
      </c>
      <c r="E116" s="23" t="e">
        <f t="shared" si="15"/>
        <v>#REF!</v>
      </c>
      <c r="F116" s="23" t="e">
        <f t="shared" si="15"/>
        <v>#REF!</v>
      </c>
      <c r="G116" s="23">
        <f t="shared" si="15"/>
        <v>0</v>
      </c>
    </row>
    <row r="117" spans="1:7" x14ac:dyDescent="0.25">
      <c r="B117" s="23"/>
      <c r="C117" s="23"/>
      <c r="D117" s="23"/>
      <c r="E117" s="23"/>
      <c r="F117" s="23"/>
      <c r="G117" s="23"/>
    </row>
    <row r="118" spans="1:7" x14ac:dyDescent="0.25">
      <c r="A118">
        <v>10</v>
      </c>
      <c r="B118" s="23">
        <f t="shared" ref="B118:G118" si="16">B91/25.4</f>
        <v>12.83665178795326</v>
      </c>
      <c r="C118" s="23" t="e">
        <f t="shared" si="16"/>
        <v>#REF!</v>
      </c>
      <c r="D118" s="23">
        <f t="shared" si="16"/>
        <v>7.7800787401574798</v>
      </c>
      <c r="E118" s="23" t="e">
        <f t="shared" si="16"/>
        <v>#REF!</v>
      </c>
      <c r="F118" s="23" t="e">
        <f t="shared" si="16"/>
        <v>#REF!</v>
      </c>
      <c r="G118" s="23">
        <f t="shared" si="16"/>
        <v>0</v>
      </c>
    </row>
    <row r="119" spans="1:7" x14ac:dyDescent="0.25">
      <c r="B119" s="23"/>
      <c r="C119" s="23"/>
      <c r="D119" s="23"/>
      <c r="E119" s="23"/>
      <c r="F119" s="23"/>
      <c r="G119" s="23"/>
    </row>
    <row r="120" spans="1:7" x14ac:dyDescent="0.25">
      <c r="A120">
        <v>11</v>
      </c>
      <c r="B120" s="23">
        <f t="shared" ref="B120:G120" si="17">B93/25.4</f>
        <v>12.737599679021013</v>
      </c>
      <c r="C120" s="23" t="e">
        <f t="shared" si="17"/>
        <v>#REF!</v>
      </c>
      <c r="D120" s="23">
        <f t="shared" si="17"/>
        <v>7.7800787401574798</v>
      </c>
      <c r="E120" s="23" t="e">
        <f t="shared" si="17"/>
        <v>#REF!</v>
      </c>
      <c r="F120" s="23" t="e">
        <f t="shared" si="17"/>
        <v>#REF!</v>
      </c>
      <c r="G120" s="23">
        <f t="shared" si="17"/>
        <v>0</v>
      </c>
    </row>
    <row r="121" spans="1:7" x14ac:dyDescent="0.25">
      <c r="B121" s="23"/>
      <c r="C121" s="23"/>
      <c r="D121" s="23"/>
      <c r="E121" s="23"/>
      <c r="F121" s="23"/>
      <c r="G121" s="23"/>
    </row>
    <row r="122" spans="1:7" x14ac:dyDescent="0.25">
      <c r="A122">
        <v>12</v>
      </c>
      <c r="B122" s="23">
        <f t="shared" ref="B122:G122" si="18">B95/25.4</f>
        <v>11.602888810873164</v>
      </c>
      <c r="C122" s="23" t="e">
        <f t="shared" si="18"/>
        <v>#REF!</v>
      </c>
      <c r="D122" s="23">
        <f t="shared" si="18"/>
        <v>7.7800787401574798</v>
      </c>
      <c r="E122" s="23" t="e">
        <f t="shared" si="18"/>
        <v>#REF!</v>
      </c>
      <c r="F122" s="23" t="e">
        <f t="shared" si="18"/>
        <v>#REF!</v>
      </c>
      <c r="G122" s="23">
        <f t="shared" si="18"/>
        <v>0</v>
      </c>
    </row>
  </sheetData>
  <phoneticPr fontId="13" type="noConversion"/>
  <pageMargins left="0.51" right="0.53" top="0.56000000000000005" bottom="0.54" header="0.5" footer="0.5"/>
  <pageSetup scale="105" orientation="portrait"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C34"/>
  <sheetViews>
    <sheetView workbookViewId="0">
      <selection activeCell="C4" sqref="C4"/>
    </sheetView>
  </sheetViews>
  <sheetFormatPr defaultRowHeight="13.2" x14ac:dyDescent="0.25"/>
  <cols>
    <col min="1" max="1" width="9.109375" style="49"/>
    <col min="2" max="2" width="19.6640625" style="49" customWidth="1"/>
    <col min="3" max="3" width="128.109375" style="53" customWidth="1"/>
  </cols>
  <sheetData>
    <row r="1" spans="1:3" ht="15.6" x14ac:dyDescent="0.3">
      <c r="A1" s="48" t="s">
        <v>87</v>
      </c>
      <c r="C1" s="51" t="s">
        <v>299</v>
      </c>
    </row>
    <row r="3" spans="1:3" x14ac:dyDescent="0.25">
      <c r="A3" s="50" t="s">
        <v>88</v>
      </c>
      <c r="B3" s="50" t="s">
        <v>89</v>
      </c>
      <c r="C3" s="52" t="s">
        <v>87</v>
      </c>
    </row>
    <row r="4" spans="1:3" x14ac:dyDescent="0.25">
      <c r="A4" s="49">
        <v>6</v>
      </c>
      <c r="B4" s="49" t="s">
        <v>90</v>
      </c>
      <c r="C4" s="53" t="s">
        <v>147</v>
      </c>
    </row>
    <row r="5" spans="1:3" x14ac:dyDescent="0.25">
      <c r="A5" s="49">
        <v>7</v>
      </c>
      <c r="B5" s="49" t="s">
        <v>91</v>
      </c>
      <c r="C5" s="53" t="s">
        <v>328</v>
      </c>
    </row>
    <row r="6" spans="1:3" ht="39.6" x14ac:dyDescent="0.25">
      <c r="A6" s="49">
        <v>9</v>
      </c>
      <c r="B6" s="49" t="s">
        <v>92</v>
      </c>
      <c r="C6" s="53" t="s">
        <v>154</v>
      </c>
    </row>
    <row r="7" spans="1:3" x14ac:dyDescent="0.25">
      <c r="A7" s="49">
        <v>29</v>
      </c>
      <c r="B7" s="49" t="s">
        <v>93</v>
      </c>
      <c r="C7" s="53" t="s">
        <v>99</v>
      </c>
    </row>
    <row r="8" spans="1:3" ht="26.4" x14ac:dyDescent="0.25">
      <c r="A8" s="49">
        <v>29</v>
      </c>
      <c r="B8" s="49" t="s">
        <v>93</v>
      </c>
      <c r="C8" s="53" t="s">
        <v>148</v>
      </c>
    </row>
    <row r="9" spans="1:3" ht="26.4" x14ac:dyDescent="0.25">
      <c r="B9" s="49" t="s">
        <v>93</v>
      </c>
      <c r="C9" s="53" t="s">
        <v>153</v>
      </c>
    </row>
    <row r="10" spans="1:3" ht="28.5" customHeight="1" x14ac:dyDescent="0.25">
      <c r="B10" s="49" t="s">
        <v>195</v>
      </c>
      <c r="C10" s="53" t="s">
        <v>203</v>
      </c>
    </row>
    <row r="11" spans="1:3" x14ac:dyDescent="0.25">
      <c r="A11" s="50" t="s">
        <v>94</v>
      </c>
    </row>
    <row r="12" spans="1:3" x14ac:dyDescent="0.25">
      <c r="A12" s="49" t="s">
        <v>193</v>
      </c>
      <c r="B12" s="49" t="s">
        <v>194</v>
      </c>
      <c r="C12" s="53" t="s">
        <v>196</v>
      </c>
    </row>
    <row r="13" spans="1:3" x14ac:dyDescent="0.25">
      <c r="A13" s="49" t="s">
        <v>197</v>
      </c>
      <c r="B13" s="49" t="s">
        <v>198</v>
      </c>
      <c r="C13" s="53" t="s">
        <v>199</v>
      </c>
    </row>
    <row r="14" spans="1:3" x14ac:dyDescent="0.25">
      <c r="B14" s="49" t="s">
        <v>204</v>
      </c>
      <c r="C14" s="53" t="s">
        <v>205</v>
      </c>
    </row>
    <row r="15" spans="1:3" ht="39.6" x14ac:dyDescent="0.25">
      <c r="B15" s="49" t="s">
        <v>204</v>
      </c>
      <c r="C15" s="53" t="s">
        <v>210</v>
      </c>
    </row>
    <row r="16" spans="1:3" x14ac:dyDescent="0.25">
      <c r="B16" s="49" t="s">
        <v>204</v>
      </c>
      <c r="C16" s="53" t="s">
        <v>206</v>
      </c>
    </row>
    <row r="17" spans="1:3" x14ac:dyDescent="0.25">
      <c r="B17" s="49" t="s">
        <v>204</v>
      </c>
      <c r="C17" s="53" t="s">
        <v>207</v>
      </c>
    </row>
    <row r="18" spans="1:3" x14ac:dyDescent="0.25">
      <c r="B18" s="49" t="s">
        <v>204</v>
      </c>
      <c r="C18" s="53" t="s">
        <v>208</v>
      </c>
    </row>
    <row r="19" spans="1:3" x14ac:dyDescent="0.25">
      <c r="B19" s="49" t="s">
        <v>204</v>
      </c>
      <c r="C19" s="53" t="s">
        <v>209</v>
      </c>
    </row>
    <row r="20" spans="1:3" s="152" customFormat="1" x14ac:dyDescent="0.25">
      <c r="A20" s="147" t="s">
        <v>302</v>
      </c>
      <c r="B20" s="147" t="s">
        <v>303</v>
      </c>
      <c r="C20" s="148" t="s">
        <v>304</v>
      </c>
    </row>
    <row r="21" spans="1:3" s="152" customFormat="1" x14ac:dyDescent="0.25">
      <c r="A21" s="49">
        <v>64</v>
      </c>
      <c r="B21" s="147" t="s">
        <v>303</v>
      </c>
      <c r="C21" s="148" t="s">
        <v>305</v>
      </c>
    </row>
    <row r="22" spans="1:3" x14ac:dyDescent="0.25">
      <c r="A22" s="49">
        <v>35</v>
      </c>
      <c r="B22" s="147" t="s">
        <v>295</v>
      </c>
      <c r="C22" s="148" t="s">
        <v>290</v>
      </c>
    </row>
    <row r="23" spans="1:3" x14ac:dyDescent="0.25">
      <c r="A23" s="49">
        <v>35</v>
      </c>
      <c r="C23" s="148" t="s">
        <v>291</v>
      </c>
    </row>
    <row r="24" spans="1:3" x14ac:dyDescent="0.25">
      <c r="C24" s="148" t="s">
        <v>292</v>
      </c>
    </row>
    <row r="25" spans="1:3" x14ac:dyDescent="0.25">
      <c r="C25" s="148" t="s">
        <v>289</v>
      </c>
    </row>
    <row r="26" spans="1:3" x14ac:dyDescent="0.25">
      <c r="A26" s="49">
        <v>64</v>
      </c>
      <c r="B26" s="147" t="s">
        <v>294</v>
      </c>
      <c r="C26" s="148" t="s">
        <v>297</v>
      </c>
    </row>
    <row r="27" spans="1:3" x14ac:dyDescent="0.25">
      <c r="A27" s="49">
        <v>9</v>
      </c>
      <c r="B27" s="147" t="s">
        <v>294</v>
      </c>
      <c r="C27" s="148" t="s">
        <v>296</v>
      </c>
    </row>
    <row r="28" spans="1:3" s="152" customFormat="1" x14ac:dyDescent="0.25">
      <c r="A28" s="49" t="s">
        <v>94</v>
      </c>
      <c r="B28" s="147" t="s">
        <v>306</v>
      </c>
      <c r="C28" s="148" t="s">
        <v>307</v>
      </c>
    </row>
    <row r="29" spans="1:3" ht="26.4" x14ac:dyDescent="0.25">
      <c r="A29" s="49">
        <v>25</v>
      </c>
      <c r="B29" s="49" t="s">
        <v>300</v>
      </c>
      <c r="C29" s="53" t="s">
        <v>301</v>
      </c>
    </row>
    <row r="30" spans="1:3" x14ac:dyDescent="0.25">
      <c r="A30" s="147" t="s">
        <v>322</v>
      </c>
      <c r="B30" s="147" t="s">
        <v>320</v>
      </c>
      <c r="C30" s="148" t="s">
        <v>321</v>
      </c>
    </row>
    <row r="31" spans="1:3" x14ac:dyDescent="0.25">
      <c r="A31" s="147" t="s">
        <v>67</v>
      </c>
      <c r="C31" s="148" t="s">
        <v>323</v>
      </c>
    </row>
    <row r="32" spans="1:3" x14ac:dyDescent="0.25">
      <c r="A32" s="147" t="s">
        <v>324</v>
      </c>
      <c r="C32" s="148" t="s">
        <v>325</v>
      </c>
    </row>
    <row r="33" spans="1:3" x14ac:dyDescent="0.25">
      <c r="A33" s="49">
        <v>7</v>
      </c>
      <c r="C33" s="53" t="s">
        <v>327</v>
      </c>
    </row>
    <row r="34" spans="1:3" ht="15" customHeight="1" x14ac:dyDescent="0.25">
      <c r="A34" s="49">
        <v>7</v>
      </c>
      <c r="B34" s="49" t="s">
        <v>332</v>
      </c>
      <c r="C34" s="53" t="s">
        <v>333</v>
      </c>
    </row>
  </sheetData>
  <phoneticPr fontId="13" type="noConversion"/>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28"/>
  <sheetViews>
    <sheetView workbookViewId="0">
      <selection activeCell="C5" sqref="C5"/>
    </sheetView>
  </sheetViews>
  <sheetFormatPr defaultColWidth="9.109375" defaultRowHeight="13.2" x14ac:dyDescent="0.25"/>
  <cols>
    <col min="1" max="2" width="9.109375" style="187"/>
    <col min="3" max="5" width="16.109375" style="187" customWidth="1"/>
    <col min="6" max="6" width="15.109375" style="187" customWidth="1"/>
    <col min="7" max="7" width="17.44140625" style="187" bestFit="1" customWidth="1"/>
    <col min="8" max="16384" width="9.109375" style="187"/>
  </cols>
  <sheetData>
    <row r="1" spans="1:7" x14ac:dyDescent="0.25">
      <c r="C1" s="188" t="s">
        <v>282</v>
      </c>
      <c r="D1" s="188" t="s">
        <v>282</v>
      </c>
      <c r="E1" s="188" t="s">
        <v>167</v>
      </c>
      <c r="F1" s="188" t="s">
        <v>167</v>
      </c>
      <c r="G1" s="189" t="s">
        <v>190</v>
      </c>
    </row>
    <row r="2" spans="1:7" x14ac:dyDescent="0.25">
      <c r="A2" s="189" t="s">
        <v>56</v>
      </c>
      <c r="B2" s="188" t="s">
        <v>50</v>
      </c>
      <c r="C2" s="188" t="s">
        <v>334</v>
      </c>
      <c r="D2" s="188" t="s">
        <v>339</v>
      </c>
      <c r="E2" s="188" t="s">
        <v>334</v>
      </c>
      <c r="F2" s="188" t="s">
        <v>336</v>
      </c>
      <c r="G2" s="187" t="s">
        <v>340</v>
      </c>
    </row>
    <row r="3" spans="1:7" x14ac:dyDescent="0.25">
      <c r="A3" s="189"/>
      <c r="B3" s="189"/>
      <c r="C3" s="188" t="s">
        <v>335</v>
      </c>
      <c r="D3" s="188" t="s">
        <v>335</v>
      </c>
    </row>
    <row r="4" spans="1:7" x14ac:dyDescent="0.25">
      <c r="A4" s="189"/>
      <c r="B4" s="189"/>
      <c r="C4" s="190" t="s">
        <v>8</v>
      </c>
      <c r="D4" s="190" t="s">
        <v>8</v>
      </c>
      <c r="E4" s="190" t="s">
        <v>8</v>
      </c>
      <c r="F4" s="190" t="s">
        <v>8</v>
      </c>
      <c r="G4" s="189" t="s">
        <v>8</v>
      </c>
    </row>
    <row r="5" spans="1:7" x14ac:dyDescent="0.25">
      <c r="A5" s="188">
        <v>1</v>
      </c>
      <c r="B5" s="188">
        <v>1010</v>
      </c>
      <c r="C5" s="191">
        <f>Summary!K7</f>
        <v>603.03175855309723</v>
      </c>
      <c r="D5" s="192">
        <f>Summary!U7</f>
        <v>676.91854909636652</v>
      </c>
      <c r="E5" s="192">
        <f>Summary!P7</f>
        <v>73.278691331738912</v>
      </c>
      <c r="F5" s="192">
        <f>Summary!S7</f>
        <v>7.4</v>
      </c>
      <c r="G5" s="192">
        <f>Summary!T8</f>
        <v>-8.0080992115304266</v>
      </c>
    </row>
    <row r="6" spans="1:7" x14ac:dyDescent="0.25">
      <c r="A6" s="189"/>
      <c r="B6" s="189"/>
      <c r="C6" s="191"/>
      <c r="D6" s="192"/>
      <c r="E6" s="192"/>
      <c r="F6" s="192"/>
    </row>
    <row r="7" spans="1:7" x14ac:dyDescent="0.25">
      <c r="A7" s="188">
        <v>2</v>
      </c>
      <c r="B7" s="188">
        <v>1050</v>
      </c>
      <c r="C7" s="191">
        <f>Summary!K9</f>
        <v>582.62149343009423</v>
      </c>
      <c r="D7" s="192">
        <f>Summary!U9</f>
        <v>564.0387299583839</v>
      </c>
      <c r="E7" s="192">
        <f>Summary!P9</f>
        <v>5.3967921187114527</v>
      </c>
      <c r="F7" s="192">
        <f>Summary!S9</f>
        <v>7.3</v>
      </c>
      <c r="G7" s="192">
        <f>Summary!T10</f>
        <v>16.679555590421892</v>
      </c>
    </row>
    <row r="8" spans="1:7" x14ac:dyDescent="0.25">
      <c r="A8" s="189"/>
      <c r="B8" s="189"/>
      <c r="C8" s="191"/>
      <c r="D8" s="192"/>
      <c r="E8" s="192"/>
      <c r="F8" s="192"/>
    </row>
    <row r="9" spans="1:7" x14ac:dyDescent="0.25">
      <c r="A9" s="188">
        <v>3</v>
      </c>
      <c r="B9" s="188">
        <v>8080</v>
      </c>
      <c r="C9" s="191">
        <f>Summary!K11</f>
        <v>599.15963377167895</v>
      </c>
      <c r="D9" s="192">
        <f>Summary!U11</f>
        <v>581.42903631041816</v>
      </c>
      <c r="E9" s="192">
        <f>Summary!P11</f>
        <v>0</v>
      </c>
      <c r="F9" s="192">
        <f>Summary!S11</f>
        <v>0</v>
      </c>
      <c r="G9" s="192">
        <f>Summary!T12</f>
        <v>17.730597461260754</v>
      </c>
    </row>
    <row r="10" spans="1:7" x14ac:dyDescent="0.25">
      <c r="A10" s="189"/>
      <c r="B10" s="189"/>
      <c r="C10" s="191"/>
      <c r="D10" s="192"/>
      <c r="E10" s="192"/>
      <c r="F10" s="192"/>
    </row>
    <row r="11" spans="1:7" x14ac:dyDescent="0.25">
      <c r="A11" s="188">
        <v>4</v>
      </c>
      <c r="B11" s="188">
        <v>8065</v>
      </c>
      <c r="C11" s="191">
        <f>Summary!K13</f>
        <v>585.4876534844858</v>
      </c>
      <c r="D11" s="192">
        <f>Summary!U13</f>
        <v>562.31187364107359</v>
      </c>
      <c r="E11" s="192">
        <f>Summary!P13</f>
        <v>0</v>
      </c>
      <c r="F11" s="192">
        <f>Summary!S13</f>
        <v>0</v>
      </c>
      <c r="G11" s="192">
        <f>Summary!T14</f>
        <v>23.175779843412172</v>
      </c>
    </row>
    <row r="12" spans="1:7" x14ac:dyDescent="0.25">
      <c r="A12" s="189"/>
      <c r="B12" s="189"/>
      <c r="C12" s="191"/>
      <c r="D12" s="192"/>
      <c r="E12" s="192"/>
      <c r="F12" s="192"/>
    </row>
    <row r="13" spans="1:7" x14ac:dyDescent="0.25">
      <c r="A13" s="188">
        <v>5</v>
      </c>
      <c r="B13" s="188">
        <v>8050</v>
      </c>
      <c r="C13" s="191">
        <f>Summary!K15</f>
        <v>543.16510005453358</v>
      </c>
      <c r="D13" s="192">
        <f>Summary!U15</f>
        <v>503.72577835865849</v>
      </c>
      <c r="E13" s="192">
        <f>Summary!P15</f>
        <v>0</v>
      </c>
      <c r="F13" s="192">
        <f>Summary!S15</f>
        <v>0</v>
      </c>
      <c r="G13" s="192">
        <f>Summary!T16</f>
        <v>39.439321695875108</v>
      </c>
    </row>
    <row r="14" spans="1:7" x14ac:dyDescent="0.25">
      <c r="A14" s="189"/>
      <c r="B14" s="189"/>
      <c r="C14" s="191"/>
      <c r="D14" s="192"/>
      <c r="E14" s="192"/>
      <c r="F14" s="192"/>
    </row>
    <row r="15" spans="1:7" x14ac:dyDescent="0.25">
      <c r="A15" s="188">
        <v>6</v>
      </c>
      <c r="B15" s="188">
        <v>8040</v>
      </c>
      <c r="C15" s="191">
        <f>Summary!K17</f>
        <v>522.31045079301316</v>
      </c>
      <c r="D15" s="192">
        <f>Summary!U17</f>
        <v>489.13451638597695</v>
      </c>
      <c r="E15" s="192">
        <f>Summary!P17</f>
        <v>0</v>
      </c>
      <c r="F15" s="192">
        <f>Summary!S17</f>
        <v>0</v>
      </c>
      <c r="G15" s="192">
        <f>Summary!T18</f>
        <v>33.175934407036216</v>
      </c>
    </row>
    <row r="16" spans="1:7" x14ac:dyDescent="0.25">
      <c r="A16" s="189"/>
      <c r="B16" s="189"/>
      <c r="C16" s="191"/>
      <c r="D16" s="192"/>
      <c r="E16" s="192"/>
      <c r="F16" s="192"/>
    </row>
    <row r="17" spans="1:7" x14ac:dyDescent="0.25">
      <c r="A17" s="188">
        <v>7</v>
      </c>
      <c r="B17" s="188">
        <v>6580</v>
      </c>
      <c r="C17" s="191">
        <f>Summary!K19</f>
        <v>579.12430372825372</v>
      </c>
      <c r="D17" s="192">
        <f>Summary!U19</f>
        <v>557.2083313198159</v>
      </c>
      <c r="E17" s="192">
        <f>Summary!P19</f>
        <v>0</v>
      </c>
      <c r="F17" s="192">
        <f>Summary!S19</f>
        <v>0</v>
      </c>
      <c r="G17" s="192">
        <f>Summary!T20</f>
        <v>21.915972408437824</v>
      </c>
    </row>
    <row r="18" spans="1:7" x14ac:dyDescent="0.25">
      <c r="A18" s="189"/>
      <c r="B18" s="189"/>
      <c r="C18" s="191"/>
      <c r="D18" s="192"/>
      <c r="E18" s="192"/>
      <c r="F18" s="192"/>
    </row>
    <row r="19" spans="1:7" x14ac:dyDescent="0.25">
      <c r="A19" s="188">
        <v>8</v>
      </c>
      <c r="B19" s="188">
        <v>6565</v>
      </c>
      <c r="C19" s="191">
        <f>Summary!K21</f>
        <v>564.62364077314965</v>
      </c>
      <c r="D19" s="192">
        <f>Summary!U21</f>
        <v>542.95499041677203</v>
      </c>
      <c r="E19" s="192">
        <f>Summary!P21</f>
        <v>0</v>
      </c>
      <c r="F19" s="192">
        <f>Summary!S21</f>
        <v>0</v>
      </c>
      <c r="G19" s="192">
        <f>Summary!T22</f>
        <v>21.668650356377661</v>
      </c>
    </row>
    <row r="20" spans="1:7" x14ac:dyDescent="0.25">
      <c r="A20" s="189"/>
      <c r="B20" s="189"/>
      <c r="C20" s="191"/>
      <c r="D20" s="192"/>
      <c r="E20" s="192"/>
      <c r="F20" s="192"/>
    </row>
    <row r="21" spans="1:7" x14ac:dyDescent="0.25">
      <c r="A21" s="188">
        <v>9</v>
      </c>
      <c r="B21" s="188">
        <v>6550</v>
      </c>
      <c r="C21" s="191">
        <f>Summary!K23</f>
        <v>534.7509834876447</v>
      </c>
      <c r="D21" s="192">
        <f>Summary!U23</f>
        <v>498.94964718063238</v>
      </c>
      <c r="E21" s="192">
        <f>Summary!P23</f>
        <v>0</v>
      </c>
      <c r="F21" s="192">
        <f>Summary!S23</f>
        <v>0</v>
      </c>
      <c r="G21" s="192">
        <f>Summary!T24</f>
        <v>35.801336307012306</v>
      </c>
    </row>
    <row r="22" spans="1:7" x14ac:dyDescent="0.25">
      <c r="A22" s="189"/>
      <c r="B22" s="189"/>
      <c r="C22" s="191"/>
      <c r="D22" s="192"/>
      <c r="E22" s="192"/>
      <c r="F22" s="192"/>
    </row>
    <row r="23" spans="1:7" x14ac:dyDescent="0.25">
      <c r="A23" s="188">
        <v>10</v>
      </c>
      <c r="B23" s="188">
        <v>6540</v>
      </c>
      <c r="C23" s="191">
        <f>Summary!K25</f>
        <v>499.24244572461981</v>
      </c>
      <c r="D23" s="192">
        <f>Summary!U25</f>
        <v>451.7824834828819</v>
      </c>
      <c r="E23" s="192">
        <f>Summary!P25</f>
        <v>0</v>
      </c>
      <c r="F23" s="192">
        <f>Summary!S25</f>
        <v>0</v>
      </c>
      <c r="G23" s="192">
        <f>Summary!T26</f>
        <v>47.459962241737927</v>
      </c>
    </row>
    <row r="24" spans="1:7" x14ac:dyDescent="0.25">
      <c r="A24" s="189"/>
      <c r="B24" s="189"/>
      <c r="C24" s="191"/>
      <c r="D24" s="192"/>
      <c r="E24" s="192"/>
      <c r="F24" s="192"/>
    </row>
    <row r="25" spans="1:7" x14ac:dyDescent="0.25">
      <c r="A25" s="188">
        <v>11</v>
      </c>
      <c r="B25" s="188">
        <v>5050</v>
      </c>
      <c r="C25" s="191">
        <f>Summary!K27</f>
        <v>502.49293587180597</v>
      </c>
      <c r="D25" s="192">
        <f>Summary!U27</f>
        <v>454.05866918961368</v>
      </c>
      <c r="E25" s="192">
        <f>Summary!P27</f>
        <v>0</v>
      </c>
      <c r="F25" s="192">
        <f>Summary!S27</f>
        <v>0</v>
      </c>
      <c r="G25" s="192">
        <f>Summary!T28</f>
        <v>48.43426668219228</v>
      </c>
    </row>
    <row r="26" spans="1:7" x14ac:dyDescent="0.25">
      <c r="A26" s="189"/>
      <c r="B26" s="189"/>
      <c r="C26" s="191"/>
      <c r="D26" s="192"/>
      <c r="E26" s="192"/>
      <c r="F26" s="192"/>
    </row>
    <row r="27" spans="1:7" x14ac:dyDescent="0.25">
      <c r="A27" s="188">
        <v>12</v>
      </c>
      <c r="B27" s="188">
        <v>4040</v>
      </c>
      <c r="C27" s="191">
        <f>Summary!K29</f>
        <v>464.05322855986253</v>
      </c>
      <c r="D27" s="192">
        <f>Summary!U29</f>
        <v>425.3860331928006</v>
      </c>
      <c r="E27" s="192">
        <f>Summary!P29</f>
        <v>0</v>
      </c>
      <c r="F27" s="192">
        <f>Summary!S29</f>
        <v>0</v>
      </c>
      <c r="G27" s="192">
        <f>Summary!T30</f>
        <v>38.667195367061943</v>
      </c>
    </row>
    <row r="28" spans="1:7" x14ac:dyDescent="0.25">
      <c r="A28" s="189"/>
      <c r="B28" s="18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Raw Data</vt:lpstr>
      <vt:lpstr>C1 100100</vt:lpstr>
      <vt:lpstr>C2 10050</vt:lpstr>
      <vt:lpstr>C3 8080</vt:lpstr>
      <vt:lpstr>C4 8065</vt:lpstr>
      <vt:lpstr>C5 8050</vt:lpstr>
      <vt:lpstr>C6 8040</vt:lpstr>
      <vt:lpstr>C7 6580</vt:lpstr>
      <vt:lpstr>C8 6565</vt:lpstr>
      <vt:lpstr>C9 6550</vt:lpstr>
      <vt:lpstr>C10 6540</vt:lpstr>
      <vt:lpstr>C11 5050</vt:lpstr>
      <vt:lpstr>C12 4040</vt:lpstr>
      <vt:lpstr>Summary</vt:lpstr>
      <vt:lpstr>Notes</vt:lpstr>
      <vt:lpstr>ETc summary</vt:lpstr>
      <vt:lpstr>'C1 100100'!Print_Area</vt:lpstr>
      <vt:lpstr>'C2 10050'!Print_Area</vt:lpstr>
      <vt:lpstr>Summary!Print_Area</vt:lpstr>
    </vt:vector>
  </TitlesOfParts>
  <Company>usda-ars-wmr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TJT</dc:creator>
  <cp:lastModifiedBy>Stevens, Bo - ARS</cp:lastModifiedBy>
  <cp:lastPrinted>2012-02-29T17:07:08Z</cp:lastPrinted>
  <dcterms:created xsi:type="dcterms:W3CDTF">2008-06-05T17:12:44Z</dcterms:created>
  <dcterms:modified xsi:type="dcterms:W3CDTF">2022-05-24T20:49:31Z</dcterms:modified>
</cp:coreProperties>
</file>